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Archiv\kol2021\Moravský písek bytovka rozpočty\"/>
    </mc:Choice>
  </mc:AlternateContent>
  <bookViews>
    <workbookView xWindow="0" yWindow="0" windowWidth="28800" windowHeight="12615" tabRatio="882" firstSheet="1" activeTab="1"/>
  </bookViews>
  <sheets>
    <sheet name="Pokyny pro vyplnění" sheetId="11" state="hidden" r:id="rId1"/>
    <sheet name="Souhrn komplet" sheetId="34" r:id="rId2"/>
    <sheet name="NEDOT-Stavba" sheetId="1" r:id="rId3"/>
    <sheet name="VzorPolozky" sheetId="10" state="hidden" r:id="rId4"/>
    <sheet name="NEDOT-D.1.1.2" sheetId="12" r:id="rId5"/>
    <sheet name="NEDOT-D.1.1.3" sheetId="13" r:id="rId6"/>
    <sheet name="NEDOT-D.1.4.1.1" sheetId="14" r:id="rId7"/>
    <sheet name="NEDOT-D.1.4.1.2" sheetId="15" r:id="rId8"/>
    <sheet name="NEDOT-D.1.4.2" sheetId="16" r:id="rId9"/>
    <sheet name="NEDOT-D.1.4.3.1" sheetId="17" r:id="rId10"/>
    <sheet name="NEDOT-D.1.4.3.2" sheetId="18" r:id="rId11"/>
    <sheet name="NEDOT-D.1.4.4" sheetId="19" r:id="rId12"/>
    <sheet name="NEDOT-D.2" sheetId="20" r:id="rId13"/>
    <sheet name="NEDOT-01" sheetId="21" r:id="rId14"/>
    <sheet name="NEDOT-OVN" sheetId="22" r:id="rId15"/>
    <sheet name="DOT-Stavba" sheetId="25" r:id="rId16"/>
    <sheet name="DOT-D.1.1.1" sheetId="23" r:id="rId17"/>
    <sheet name="DOT-D.1.1.3" sheetId="26" r:id="rId18"/>
    <sheet name="DOT-D.1.4.1.1" sheetId="27" r:id="rId19"/>
    <sheet name="DOT-D.1.4.1.2" sheetId="28" r:id="rId20"/>
    <sheet name="DOT-D.1.4.2" sheetId="29" r:id="rId21"/>
    <sheet name="DOT-D.1.4.3.1" sheetId="30" r:id="rId22"/>
    <sheet name="DOT-D.1.4.3.2" sheetId="31" r:id="rId23"/>
    <sheet name="DOT-D.1.4.4" sheetId="32" r:id="rId24"/>
    <sheet name="DOT-OVN" sheetId="33" r:id="rId25"/>
  </sheets>
  <externalReferences>
    <externalReference r:id="rId26"/>
  </externalReferences>
  <definedNames>
    <definedName name="CelkemDPHVypocet" localSheetId="2">'NEDOT-Stavba'!$H$54</definedName>
    <definedName name="CenaCelkem">'NEDOT-Stavba'!$G$29</definedName>
    <definedName name="CenaCelkemBezDPH">'NEDOT-Stavba'!$G$28</definedName>
    <definedName name="CenaCelkemVypocet" localSheetId="15">'DOT-Stavba'!$I$51</definedName>
    <definedName name="CenaCelkemVypocet" localSheetId="2">'NEDOT-Stavba'!$I$54</definedName>
    <definedName name="CenaCelkemVypocet" localSheetId="1">'Souhrn komplet'!$I$54</definedName>
    <definedName name="cisloobjektu">'NEDOT-Stavba'!$D$3</definedName>
    <definedName name="CisloRozpoctu">'[1]Krycí list'!$C$2</definedName>
    <definedName name="CisloStavby" localSheetId="2">'NEDOT-Stavba'!$D$2</definedName>
    <definedName name="cislostavby">'[1]Krycí list'!$A$7</definedName>
    <definedName name="CisloStavebnihoRozpoctu">'NEDOT-Stavba'!$D$4</definedName>
    <definedName name="dadresa">'NEDOT-Stavba'!$D$12:$G$12</definedName>
    <definedName name="DIČ" localSheetId="2">'NEDOT-Stavba'!$I$12</definedName>
    <definedName name="dmisto">'NEDOT-Stavba'!$E$13:$H$13</definedName>
    <definedName name="DOTStavba">#REF!</definedName>
    <definedName name="DPHSni">'NEDOT-Stavba'!$G$24</definedName>
    <definedName name="DPHZakl">'NEDOT-Stavba'!$G$26</definedName>
    <definedName name="dpsc" localSheetId="2">'NEDOT-Stavba'!$D$13</definedName>
    <definedName name="IČO" localSheetId="2">'NEDOT-Stavba'!$I$11</definedName>
    <definedName name="Mena">'NEDOT-Stavba'!$J$29</definedName>
    <definedName name="MistoStavby">'NEDOT-Stavba'!$D$4</definedName>
    <definedName name="nazevobjektu">'NEDOT-Stavba'!$E$3</definedName>
    <definedName name="NazevRozpoctu">'[1]Krycí list'!$D$2</definedName>
    <definedName name="NazevStavby" localSheetId="2">'NEDOT-Stavba'!$E$2</definedName>
    <definedName name="nazevstavby">'[1]Krycí list'!$C$7</definedName>
    <definedName name="NazevStavebnihoRozpoctu">'NEDOT-Stavba'!$E$4</definedName>
    <definedName name="_xlnm.Print_Titles" localSheetId="13">'NEDOT-01'!$1:$9</definedName>
    <definedName name="_xlnm.Print_Titles" localSheetId="4">'NEDOT-D.1.1.2'!$1:$9</definedName>
    <definedName name="_xlnm.Print_Titles" localSheetId="5">'NEDOT-D.1.1.3'!$1:$9</definedName>
    <definedName name="_xlnm.Print_Titles" localSheetId="6">'NEDOT-D.1.4.1.1'!$1:$9</definedName>
    <definedName name="_xlnm.Print_Titles" localSheetId="7">'NEDOT-D.1.4.1.2'!$1:$9</definedName>
    <definedName name="_xlnm.Print_Titles" localSheetId="8">'NEDOT-D.1.4.2'!$1:$9</definedName>
    <definedName name="_xlnm.Print_Titles" localSheetId="9">'NEDOT-D.1.4.3.1'!$1:$9</definedName>
    <definedName name="_xlnm.Print_Titles" localSheetId="10">'NEDOT-D.1.4.3.2'!$1:$9</definedName>
    <definedName name="_xlnm.Print_Titles" localSheetId="11">'NEDOT-D.1.4.4'!$1:$9</definedName>
    <definedName name="_xlnm.Print_Titles" localSheetId="12">'NEDOT-D.2'!$1:$9</definedName>
    <definedName name="_xlnm.Print_Titles" localSheetId="14">'NEDOT-OVN'!$1:$9</definedName>
    <definedName name="oadresa">'NEDOT-Stavba'!$D$6</definedName>
    <definedName name="Objednatel" localSheetId="2">'NEDOT-Stavba'!$D$5</definedName>
    <definedName name="Objekt" localSheetId="2">'NEDOT-Stavba'!$B$38</definedName>
    <definedName name="_xlnm.Print_Area" localSheetId="13">'NEDOT-01'!$A$1:$W$159</definedName>
    <definedName name="_xlnm.Print_Area" localSheetId="4">'NEDOT-D.1.1.2'!$A$1:$W$462</definedName>
    <definedName name="_xlnm.Print_Area" localSheetId="5">'NEDOT-D.1.1.3'!$A$1:$W$11</definedName>
    <definedName name="_xlnm.Print_Area" localSheetId="6">'NEDOT-D.1.4.1.1'!$A$1:$W$11</definedName>
    <definedName name="_xlnm.Print_Area" localSheetId="7">'NEDOT-D.1.4.1.2'!$A$1:$W$12</definedName>
    <definedName name="_xlnm.Print_Area" localSheetId="8">'NEDOT-D.1.4.2'!$A$1:$W$11</definedName>
    <definedName name="_xlnm.Print_Area" localSheetId="9">'NEDOT-D.1.4.3.1'!$A$1:$W$11</definedName>
    <definedName name="_xlnm.Print_Area" localSheetId="10">'NEDOT-D.1.4.3.2'!$A$1:$W$12</definedName>
    <definedName name="_xlnm.Print_Area" localSheetId="11">'NEDOT-D.1.4.4'!$A$1:$W$13</definedName>
    <definedName name="_xlnm.Print_Area" localSheetId="12">'NEDOT-D.2'!$A$1:$W$84</definedName>
    <definedName name="_xlnm.Print_Area" localSheetId="14">'NEDOT-OVN'!$A$1:$W$28</definedName>
    <definedName name="odic" localSheetId="2">'NEDOT-Stavba'!$I$6</definedName>
    <definedName name="oico" localSheetId="2">'NEDOT-Stavba'!$I$5</definedName>
    <definedName name="omisto" localSheetId="2">'NEDOT-Stavba'!$E$7</definedName>
    <definedName name="onazev" localSheetId="2">'NEDOT-Stavba'!$D$6</definedName>
    <definedName name="opsc" localSheetId="2">'NEDOT-Stavba'!$D$7</definedName>
    <definedName name="padresa">'NEDOT-Stavba'!$D$9</definedName>
    <definedName name="pdic">'NEDOT-Stavba'!$I$9</definedName>
    <definedName name="pico">'NEDOT-Stavba'!$I$8</definedName>
    <definedName name="pmisto">'NEDOT-Stavba'!$E$10</definedName>
    <definedName name="PocetMJ">#REF!</definedName>
    <definedName name="PoptavkaID">'NEDOT-Stavba'!$A$1</definedName>
    <definedName name="pPSC">'NEDOT-Stavba'!$D$10</definedName>
    <definedName name="Projektant">'NEDOT-Stavba'!$D$8</definedName>
    <definedName name="SazbaDPH1" localSheetId="2">'NEDOT-Stavba'!$E$23</definedName>
    <definedName name="SazbaDPH1">'[1]Krycí list'!$C$30</definedName>
    <definedName name="SazbaDPH2" localSheetId="2">'NEDOT-Stavba'!$E$25</definedName>
    <definedName name="SazbaDPH2">'[1]Krycí list'!$C$32</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Vypracoval">'NEDOT-Stavba'!$D$14</definedName>
    <definedName name="Z_B7E7C763_C459_487D_8ABA_5CFDDFBD5A84_.wvu.Cols" localSheetId="2" hidden="1">'NEDOT-Stavba'!$A:$A</definedName>
    <definedName name="Z_B7E7C763_C459_487D_8ABA_5CFDDFBD5A84_.wvu.PrintArea" localSheetId="2" hidden="1">'NEDOT-Stavba'!$B$1:$J$36</definedName>
    <definedName name="ZakladDPHSni">'NEDOT-Stavba'!$G$23</definedName>
    <definedName name="ZakladDPHSniVypocet" localSheetId="15">'DOT-Stavba'!$F$51</definedName>
    <definedName name="ZakladDPHSniVypocet" localSheetId="2">'NEDOT-Stavba'!$F$54</definedName>
    <definedName name="ZakladDPHSniVypocet" localSheetId="1">'Souhrn komplet'!$F$54</definedName>
    <definedName name="ZakladDPHZakl">'NEDOT-Stavba'!$G$25</definedName>
    <definedName name="ZakladDPHZaklVypocet" localSheetId="15">'DOT-Stavba'!$G$51</definedName>
    <definedName name="ZakladDPHZaklVypocet" localSheetId="2">'NEDOT-Stavba'!$G$54</definedName>
    <definedName name="ZakladDPHZaklVypocet" localSheetId="1">'Souhrn komplet'!$G$54</definedName>
    <definedName name="Zaokrouhleni">'NEDOT-Stavba'!$G$27</definedName>
    <definedName name="Zhotovitel">'NEDOT-Stavba'!$D$11:$G$11</definedName>
  </definedNames>
  <calcPr calcId="152511"/>
  <customWorkbookViews>
    <customWorkbookView name="Radim" guid="{B7E7C763-C459-487D-8ABA-5CFDDFBD5A84}" maximized="1" xWindow="-8" yWindow="-8" windowWidth="1296" windowHeight="1040" activeSheetId="1"/>
  </customWorkbookViews>
</workbook>
</file>

<file path=xl/calcChain.xml><?xml version="1.0" encoding="utf-8"?>
<calcChain xmlns="http://schemas.openxmlformats.org/spreadsheetml/2006/main">
  <c r="G13" i="31" l="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54" i="34" l="1"/>
  <c r="F54" i="34"/>
  <c r="E54" i="34"/>
  <c r="E53" i="34"/>
  <c r="E52" i="34"/>
  <c r="E49" i="34"/>
  <c r="E48" i="34"/>
  <c r="E47" i="34"/>
  <c r="E46" i="34"/>
  <c r="E45" i="34"/>
  <c r="E44" i="34"/>
  <c r="E43" i="34"/>
  <c r="E42" i="34"/>
  <c r="F38" i="34"/>
  <c r="E38" i="34"/>
  <c r="I28" i="34"/>
  <c r="I27" i="34"/>
  <c r="I26" i="34"/>
  <c r="D26" i="34"/>
  <c r="I25" i="34"/>
  <c r="I24" i="34"/>
  <c r="D24" i="34"/>
  <c r="I23" i="34"/>
  <c r="G101" i="13" l="1"/>
  <c r="G103" i="13"/>
  <c r="G115" i="13"/>
  <c r="G121" i="13"/>
  <c r="G125" i="13"/>
  <c r="G127" i="13"/>
  <c r="G132" i="13"/>
  <c r="G137" i="13"/>
  <c r="G139" i="13"/>
  <c r="G141" i="13"/>
  <c r="G143" i="13"/>
  <c r="G146" i="13"/>
  <c r="G149" i="13"/>
  <c r="G151" i="13"/>
  <c r="G153" i="13"/>
  <c r="G159" i="13"/>
  <c r="G169" i="13"/>
  <c r="G175" i="13"/>
  <c r="G179" i="13"/>
  <c r="G183" i="13"/>
  <c r="G187" i="13"/>
  <c r="G189" i="13"/>
  <c r="G193" i="13"/>
  <c r="G196" i="13"/>
  <c r="G199" i="13"/>
  <c r="G200" i="13"/>
  <c r="G203" i="13"/>
  <c r="G206" i="13"/>
  <c r="G209" i="13"/>
  <c r="G210" i="13"/>
  <c r="G214" i="13"/>
  <c r="G218" i="13"/>
  <c r="G222" i="13"/>
  <c r="G223" i="13"/>
  <c r="G224" i="13"/>
  <c r="G225" i="13"/>
  <c r="G228" i="13"/>
  <c r="G233" i="13"/>
  <c r="G234" i="13"/>
  <c r="G235" i="13"/>
  <c r="G238" i="13"/>
  <c r="G241" i="13"/>
  <c r="G245" i="13"/>
  <c r="G246" i="13"/>
  <c r="G251" i="13"/>
  <c r="G254" i="13"/>
  <c r="G256" i="13"/>
  <c r="G258" i="13"/>
  <c r="G259" i="13"/>
  <c r="G262" i="13"/>
  <c r="G263" i="13"/>
  <c r="G264" i="13"/>
  <c r="G265" i="13"/>
  <c r="G266" i="13"/>
  <c r="G267" i="13"/>
  <c r="G270" i="13"/>
  <c r="G269" i="13" s="1"/>
  <c r="G275" i="13"/>
  <c r="G274" i="13" s="1"/>
  <c r="G278" i="13"/>
  <c r="G277" i="13" s="1"/>
  <c r="G281" i="13"/>
  <c r="G287" i="13"/>
  <c r="G288" i="13"/>
  <c r="G291" i="13"/>
  <c r="G292" i="13"/>
  <c r="G295" i="13"/>
  <c r="G296" i="13"/>
  <c r="G299" i="13"/>
  <c r="G302" i="13"/>
  <c r="G305" i="13"/>
  <c r="G310" i="13"/>
  <c r="G313" i="13"/>
  <c r="G316" i="13"/>
  <c r="G321" i="13"/>
  <c r="G324" i="13"/>
  <c r="G327" i="13"/>
  <c r="G330" i="13"/>
  <c r="G337" i="13"/>
  <c r="G339" i="13"/>
  <c r="G343" i="13"/>
  <c r="G346" i="13"/>
  <c r="G347" i="13"/>
  <c r="G350" i="13"/>
  <c r="G351" i="13"/>
  <c r="G352" i="13"/>
  <c r="G355" i="13"/>
  <c r="G356" i="13"/>
  <c r="G359" i="13"/>
  <c r="G360" i="13"/>
  <c r="G364" i="13"/>
  <c r="G370" i="13"/>
  <c r="G369" i="13" s="1"/>
  <c r="G378" i="13"/>
  <c r="G381" i="13"/>
  <c r="G382" i="13"/>
  <c r="G385" i="13"/>
  <c r="G388" i="13"/>
  <c r="G389" i="13"/>
  <c r="G390" i="13"/>
  <c r="G391" i="13"/>
  <c r="G392" i="13"/>
  <c r="G395" i="13"/>
  <c r="G398" i="13"/>
  <c r="G404" i="13"/>
  <c r="G408" i="13"/>
  <c r="G411" i="13"/>
  <c r="G417" i="13"/>
  <c r="G420" i="13"/>
  <c r="G423" i="13"/>
  <c r="G430" i="13"/>
  <c r="G431" i="13"/>
  <c r="G432" i="13"/>
  <c r="G438" i="13"/>
  <c r="G441" i="13"/>
  <c r="G444" i="13"/>
  <c r="G447" i="13"/>
  <c r="G451" i="13"/>
  <c r="G455" i="13"/>
  <c r="G458" i="13"/>
  <c r="G462" i="13"/>
  <c r="G468" i="13"/>
  <c r="G474" i="13"/>
  <c r="G478" i="13"/>
  <c r="G480" i="13"/>
  <c r="G484" i="13"/>
  <c r="G488" i="13"/>
  <c r="G490" i="13"/>
  <c r="G496" i="13"/>
  <c r="G497" i="13"/>
  <c r="G499" i="13"/>
  <c r="G502" i="13"/>
  <c r="G503" i="13"/>
  <c r="G506" i="13"/>
  <c r="G510" i="13"/>
  <c r="G516" i="13"/>
  <c r="G521" i="13"/>
  <c r="G524" i="13"/>
  <c r="G527" i="13"/>
  <c r="G530" i="13"/>
  <c r="G533" i="13"/>
  <c r="G536" i="13"/>
  <c r="G539" i="13"/>
  <c r="G542" i="13"/>
  <c r="G548" i="13"/>
  <c r="G551" i="13"/>
  <c r="G556" i="13"/>
  <c r="G560" i="13"/>
  <c r="G564" i="13"/>
  <c r="G567" i="13"/>
  <c r="G570" i="13"/>
  <c r="G573" i="13"/>
  <c r="G576" i="13"/>
  <c r="G579" i="13"/>
  <c r="G582" i="13"/>
  <c r="G585" i="13"/>
  <c r="G588" i="13"/>
  <c r="G591" i="13"/>
  <c r="G594" i="13"/>
  <c r="G600" i="13"/>
  <c r="G603" i="13"/>
  <c r="G606" i="13"/>
  <c r="G607" i="13"/>
  <c r="G610" i="13"/>
  <c r="G620" i="13"/>
  <c r="G623" i="13"/>
  <c r="G632" i="13"/>
  <c r="G633" i="13"/>
  <c r="G635" i="13"/>
  <c r="G636" i="13"/>
  <c r="G640" i="13"/>
  <c r="G643" i="13"/>
  <c r="G646" i="13"/>
  <c r="G652" i="13"/>
  <c r="G655" i="13"/>
  <c r="G658" i="13"/>
  <c r="G664" i="13"/>
  <c r="G667" i="13"/>
  <c r="G670" i="13"/>
  <c r="G676" i="13"/>
  <c r="G677" i="13"/>
  <c r="G683" i="13"/>
  <c r="G684" i="13"/>
  <c r="G690" i="13"/>
  <c r="G701" i="13"/>
  <c r="G708" i="13"/>
  <c r="G714" i="13"/>
  <c r="G719" i="13"/>
  <c r="G724" i="13"/>
  <c r="G729" i="13"/>
  <c r="G735" i="13"/>
  <c r="G740" i="13"/>
  <c r="G745" i="13"/>
  <c r="G750" i="13"/>
  <c r="G751" i="13"/>
  <c r="G403" i="13" l="1"/>
  <c r="I86" i="1" s="1"/>
  <c r="G416" i="13"/>
  <c r="G663" i="13"/>
  <c r="G547" i="13"/>
  <c r="G515" i="13"/>
  <c r="G495" i="13"/>
  <c r="G473" i="13"/>
  <c r="I92" i="1" s="1"/>
  <c r="G377" i="13"/>
  <c r="G250" i="13"/>
  <c r="G232" i="13"/>
  <c r="G136" i="13"/>
  <c r="I72" i="1" s="1"/>
  <c r="G689" i="13"/>
  <c r="G675" i="13"/>
  <c r="G599" i="13"/>
  <c r="G437" i="13"/>
  <c r="G217" i="13"/>
  <c r="G280" i="13"/>
  <c r="G707" i="13"/>
  <c r="G651" i="13"/>
  <c r="G345" i="13"/>
  <c r="AH27" i="33" l="1"/>
  <c r="U26" i="33"/>
  <c r="Q26" i="33"/>
  <c r="O26" i="33"/>
  <c r="K26" i="33"/>
  <c r="I26" i="33"/>
  <c r="G26" i="33"/>
  <c r="M26" i="33" s="1"/>
  <c r="AH25" i="33"/>
  <c r="U24" i="33"/>
  <c r="Q24" i="33"/>
  <c r="O24" i="33"/>
  <c r="M24" i="33"/>
  <c r="K24" i="33"/>
  <c r="I24" i="33"/>
  <c r="G24" i="33"/>
  <c r="AH23" i="33"/>
  <c r="U22" i="33"/>
  <c r="Q22" i="33"/>
  <c r="O22" i="33"/>
  <c r="K22" i="33"/>
  <c r="I22" i="33"/>
  <c r="G22" i="33"/>
  <c r="M22" i="33" s="1"/>
  <c r="AH21" i="33"/>
  <c r="U20" i="33"/>
  <c r="Q20" i="33"/>
  <c r="Q19" i="33" s="1"/>
  <c r="O20" i="33"/>
  <c r="M20" i="33"/>
  <c r="K20" i="33"/>
  <c r="I20" i="33"/>
  <c r="I19" i="33" s="1"/>
  <c r="G20" i="33"/>
  <c r="U19" i="33"/>
  <c r="O19" i="33"/>
  <c r="K19" i="33"/>
  <c r="G19" i="33"/>
  <c r="G50" i="25" s="1"/>
  <c r="U17" i="33"/>
  <c r="Q17" i="33"/>
  <c r="O17" i="33"/>
  <c r="K17" i="33"/>
  <c r="I17" i="33"/>
  <c r="G17" i="33"/>
  <c r="M17" i="33" s="1"/>
  <c r="AH16" i="33"/>
  <c r="U15" i="33"/>
  <c r="Q15" i="33"/>
  <c r="O15" i="33"/>
  <c r="K15" i="33"/>
  <c r="I15" i="33"/>
  <c r="G15" i="33"/>
  <c r="M15" i="33" s="1"/>
  <c r="AH14" i="33"/>
  <c r="U13" i="33"/>
  <c r="Q13" i="33"/>
  <c r="O13" i="33"/>
  <c r="M13" i="33"/>
  <c r="K13" i="33"/>
  <c r="I13" i="33"/>
  <c r="G13" i="33"/>
  <c r="U12" i="33"/>
  <c r="Q12" i="33"/>
  <c r="O12" i="33"/>
  <c r="K12" i="33"/>
  <c r="I12" i="33"/>
  <c r="G12" i="33"/>
  <c r="Q93" i="32"/>
  <c r="O93" i="32"/>
  <c r="K93" i="32"/>
  <c r="I93" i="32"/>
  <c r="G93" i="32"/>
  <c r="M93" i="32" s="1"/>
  <c r="Q92" i="32"/>
  <c r="O92" i="32"/>
  <c r="K92" i="32"/>
  <c r="K91" i="32" s="1"/>
  <c r="I92" i="32"/>
  <c r="I91" i="32" s="1"/>
  <c r="G92" i="32"/>
  <c r="M92" i="32" s="1"/>
  <c r="Q89" i="32"/>
  <c r="O89" i="32"/>
  <c r="K89" i="32"/>
  <c r="I89" i="32"/>
  <c r="G89" i="32"/>
  <c r="M89" i="32" s="1"/>
  <c r="Q88" i="32"/>
  <c r="O88" i="32"/>
  <c r="K88" i="32"/>
  <c r="I88" i="32"/>
  <c r="G88" i="32"/>
  <c r="M88" i="32" s="1"/>
  <c r="Q87" i="32"/>
  <c r="O87" i="32"/>
  <c r="K87" i="32"/>
  <c r="I87" i="32"/>
  <c r="G87" i="32"/>
  <c r="M87" i="32" s="1"/>
  <c r="Q86" i="32"/>
  <c r="O86" i="32"/>
  <c r="K86" i="32"/>
  <c r="I86" i="32"/>
  <c r="G86" i="32"/>
  <c r="M86" i="32" s="1"/>
  <c r="Q85" i="32"/>
  <c r="O85" i="32"/>
  <c r="K85" i="32"/>
  <c r="I85" i="32"/>
  <c r="I83" i="32" s="1"/>
  <c r="G85" i="32"/>
  <c r="M85" i="32" s="1"/>
  <c r="Q84" i="32"/>
  <c r="O84" i="32"/>
  <c r="M84" i="32"/>
  <c r="K84" i="32"/>
  <c r="I84" i="32"/>
  <c r="G84" i="32"/>
  <c r="Q83" i="32"/>
  <c r="Q81" i="32"/>
  <c r="O81" i="32"/>
  <c r="K81" i="32"/>
  <c r="I81" i="32"/>
  <c r="G81" i="32"/>
  <c r="M81" i="32" s="1"/>
  <c r="Q80" i="32"/>
  <c r="O80" i="32"/>
  <c r="K80" i="32"/>
  <c r="I80" i="32"/>
  <c r="G80" i="32"/>
  <c r="M80" i="32" s="1"/>
  <c r="Q79" i="32"/>
  <c r="O79" i="32"/>
  <c r="K79" i="32"/>
  <c r="I79" i="32"/>
  <c r="G79" i="32"/>
  <c r="M79" i="32" s="1"/>
  <c r="Q78" i="32"/>
  <c r="O78" i="32"/>
  <c r="K78" i="32"/>
  <c r="I78" i="32"/>
  <c r="G78" i="32"/>
  <c r="M78" i="32" s="1"/>
  <c r="Q77" i="32"/>
  <c r="O77" i="32"/>
  <c r="M77" i="32"/>
  <c r="K77" i="32"/>
  <c r="I77" i="32"/>
  <c r="G77" i="32"/>
  <c r="Q76" i="32"/>
  <c r="O76" i="32"/>
  <c r="K76" i="32"/>
  <c r="I76" i="32"/>
  <c r="G76" i="32"/>
  <c r="M76" i="32" s="1"/>
  <c r="Q75" i="32"/>
  <c r="O75" i="32"/>
  <c r="K75" i="32"/>
  <c r="I75" i="32"/>
  <c r="G75" i="32"/>
  <c r="M75" i="32" s="1"/>
  <c r="Q74" i="32"/>
  <c r="O74" i="32"/>
  <c r="K74" i="32"/>
  <c r="I74" i="32"/>
  <c r="G74" i="32"/>
  <c r="M74" i="32" s="1"/>
  <c r="Q73" i="32"/>
  <c r="O73" i="32"/>
  <c r="K73" i="32"/>
  <c r="I73" i="32"/>
  <c r="G73" i="32"/>
  <c r="M73" i="32" s="1"/>
  <c r="Q72" i="32"/>
  <c r="O72" i="32"/>
  <c r="K72" i="32"/>
  <c r="I72" i="32"/>
  <c r="G72" i="32"/>
  <c r="M72" i="32" s="1"/>
  <c r="Q71" i="32"/>
  <c r="O71" i="32"/>
  <c r="K71" i="32"/>
  <c r="I71" i="32"/>
  <c r="G71" i="32"/>
  <c r="M71" i="32" s="1"/>
  <c r="Q70" i="32"/>
  <c r="O70" i="32"/>
  <c r="K70" i="32"/>
  <c r="I70" i="32"/>
  <c r="G70" i="32"/>
  <c r="M70" i="32" s="1"/>
  <c r="Q69" i="32"/>
  <c r="O69" i="32"/>
  <c r="K69" i="32"/>
  <c r="I69" i="32"/>
  <c r="G69" i="32"/>
  <c r="M69" i="32" s="1"/>
  <c r="Q68" i="32"/>
  <c r="O68" i="32"/>
  <c r="K68" i="32"/>
  <c r="I68" i="32"/>
  <c r="G68" i="32"/>
  <c r="M68" i="32" s="1"/>
  <c r="Q67" i="32"/>
  <c r="O67" i="32"/>
  <c r="K67" i="32"/>
  <c r="I67" i="32"/>
  <c r="G67" i="32"/>
  <c r="M67" i="32" s="1"/>
  <c r="Q66" i="32"/>
  <c r="O66" i="32"/>
  <c r="K66" i="32"/>
  <c r="I66" i="32"/>
  <c r="G66" i="32"/>
  <c r="M66" i="32" s="1"/>
  <c r="Q65" i="32"/>
  <c r="O65" i="32"/>
  <c r="K65" i="32"/>
  <c r="I65" i="32"/>
  <c r="G65" i="32"/>
  <c r="M65" i="32" s="1"/>
  <c r="Q64" i="32"/>
  <c r="O64" i="32"/>
  <c r="K64" i="32"/>
  <c r="I64" i="32"/>
  <c r="G64" i="32"/>
  <c r="M64" i="32" s="1"/>
  <c r="Q63" i="32"/>
  <c r="O63" i="32"/>
  <c r="K63" i="32"/>
  <c r="I63" i="32"/>
  <c r="G63" i="32"/>
  <c r="M63" i="32" s="1"/>
  <c r="Q62" i="32"/>
  <c r="O62" i="32"/>
  <c r="K62" i="32"/>
  <c r="I62" i="32"/>
  <c r="G62" i="32"/>
  <c r="M62" i="32" s="1"/>
  <c r="Q61" i="32"/>
  <c r="O61" i="32"/>
  <c r="M61" i="32"/>
  <c r="K61" i="32"/>
  <c r="I61" i="32"/>
  <c r="G61" i="32"/>
  <c r="Q60" i="32"/>
  <c r="O60" i="32"/>
  <c r="K60" i="32"/>
  <c r="I60" i="32"/>
  <c r="G60" i="32"/>
  <c r="M60" i="32" s="1"/>
  <c r="Q59" i="32"/>
  <c r="O59" i="32"/>
  <c r="K59" i="32"/>
  <c r="I59" i="32"/>
  <c r="G59" i="32"/>
  <c r="M59" i="32" s="1"/>
  <c r="Q58" i="32"/>
  <c r="O58" i="32"/>
  <c r="K58" i="32"/>
  <c r="K57" i="32" s="1"/>
  <c r="I58" i="32"/>
  <c r="G58" i="32"/>
  <c r="M58" i="32" s="1"/>
  <c r="Q55" i="32"/>
  <c r="O55" i="32"/>
  <c r="K55" i="32"/>
  <c r="I55" i="32"/>
  <c r="G55" i="32"/>
  <c r="M55" i="32" s="1"/>
  <c r="Q54" i="32"/>
  <c r="O54" i="32"/>
  <c r="M54" i="32"/>
  <c r="K54" i="32"/>
  <c r="I54" i="32"/>
  <c r="G54" i="32"/>
  <c r="Q53" i="32"/>
  <c r="O53" i="32"/>
  <c r="K53" i="32"/>
  <c r="I53" i="32"/>
  <c r="G53" i="32"/>
  <c r="M53" i="32" s="1"/>
  <c r="Q52" i="32"/>
  <c r="O52" i="32"/>
  <c r="K52" i="32"/>
  <c r="I52" i="32"/>
  <c r="G52" i="32"/>
  <c r="M52" i="32" s="1"/>
  <c r="Q51" i="32"/>
  <c r="O51" i="32"/>
  <c r="K51" i="32"/>
  <c r="I51" i="32"/>
  <c r="G51" i="32"/>
  <c r="M51" i="32" s="1"/>
  <c r="Q50" i="32"/>
  <c r="O50" i="32"/>
  <c r="K50" i="32"/>
  <c r="I50" i="32"/>
  <c r="G50" i="32"/>
  <c r="M50" i="32" s="1"/>
  <c r="Q49" i="32"/>
  <c r="O49" i="32"/>
  <c r="K49" i="32"/>
  <c r="I49" i="32"/>
  <c r="G49" i="32"/>
  <c r="M49" i="32" s="1"/>
  <c r="Q48" i="32"/>
  <c r="O48" i="32"/>
  <c r="K48" i="32"/>
  <c r="I48" i="32"/>
  <c r="G48" i="32"/>
  <c r="M48" i="32" s="1"/>
  <c r="Q47" i="32"/>
  <c r="O47" i="32"/>
  <c r="K47" i="32"/>
  <c r="I47" i="32"/>
  <c r="G47" i="32"/>
  <c r="M47" i="32" s="1"/>
  <c r="Q46" i="32"/>
  <c r="O46" i="32"/>
  <c r="K46" i="32"/>
  <c r="I46" i="32"/>
  <c r="G46" i="32"/>
  <c r="M46" i="32" s="1"/>
  <c r="Q45" i="32"/>
  <c r="O45" i="32"/>
  <c r="K45" i="32"/>
  <c r="I45" i="32"/>
  <c r="G45" i="32"/>
  <c r="M45" i="32" s="1"/>
  <c r="Q44" i="32"/>
  <c r="O44" i="32"/>
  <c r="K44" i="32"/>
  <c r="I44" i="32"/>
  <c r="G44" i="32"/>
  <c r="M44" i="32" s="1"/>
  <c r="Q43" i="32"/>
  <c r="O43" i="32"/>
  <c r="K43" i="32"/>
  <c r="I43" i="32"/>
  <c r="G43" i="32"/>
  <c r="M43" i="32" s="1"/>
  <c r="Q42" i="32"/>
  <c r="O42" i="32"/>
  <c r="K42" i="32"/>
  <c r="I42" i="32"/>
  <c r="G42" i="32"/>
  <c r="M42" i="32" s="1"/>
  <c r="Q41" i="32"/>
  <c r="O41" i="32"/>
  <c r="K41" i="32"/>
  <c r="I41" i="32"/>
  <c r="G41" i="32"/>
  <c r="M41" i="32" s="1"/>
  <c r="Q40" i="32"/>
  <c r="O40" i="32"/>
  <c r="K40" i="32"/>
  <c r="I40" i="32"/>
  <c r="G40" i="32"/>
  <c r="M40" i="32" s="1"/>
  <c r="Q39" i="32"/>
  <c r="O39" i="32"/>
  <c r="K39" i="32"/>
  <c r="I39" i="32"/>
  <c r="G39" i="32"/>
  <c r="M39" i="32" s="1"/>
  <c r="Q38" i="32"/>
  <c r="O38" i="32"/>
  <c r="M38" i="32"/>
  <c r="K38" i="32"/>
  <c r="I38" i="32"/>
  <c r="G38" i="32"/>
  <c r="Q37" i="32"/>
  <c r="O37" i="32"/>
  <c r="K37" i="32"/>
  <c r="I37" i="32"/>
  <c r="G37" i="32"/>
  <c r="M37" i="32" s="1"/>
  <c r="Q36" i="32"/>
  <c r="O36" i="32"/>
  <c r="K36" i="32"/>
  <c r="I36" i="32"/>
  <c r="G36" i="32"/>
  <c r="M36" i="32" s="1"/>
  <c r="Q35" i="32"/>
  <c r="O35" i="32"/>
  <c r="K35" i="32"/>
  <c r="I35" i="32"/>
  <c r="G35" i="32"/>
  <c r="M35" i="32" s="1"/>
  <c r="Q34" i="32"/>
  <c r="O34" i="32"/>
  <c r="K34" i="32"/>
  <c r="I34" i="32"/>
  <c r="G34" i="32"/>
  <c r="M34" i="32" s="1"/>
  <c r="Q33" i="32"/>
  <c r="O33" i="32"/>
  <c r="K33" i="32"/>
  <c r="I33" i="32"/>
  <c r="G33" i="32"/>
  <c r="M33" i="32" s="1"/>
  <c r="Q32" i="32"/>
  <c r="O32" i="32"/>
  <c r="K32" i="32"/>
  <c r="I32" i="32"/>
  <c r="G32" i="32"/>
  <c r="M32" i="32" s="1"/>
  <c r="Q31" i="32"/>
  <c r="O31" i="32"/>
  <c r="K31" i="32"/>
  <c r="I31" i="32"/>
  <c r="G31" i="32"/>
  <c r="M31" i="32" s="1"/>
  <c r="Q30" i="32"/>
  <c r="O30" i="32"/>
  <c r="K30" i="32"/>
  <c r="I30" i="32"/>
  <c r="G30" i="32"/>
  <c r="M30" i="32" s="1"/>
  <c r="Q29" i="32"/>
  <c r="O29" i="32"/>
  <c r="K29" i="32"/>
  <c r="I29" i="32"/>
  <c r="G29" i="32"/>
  <c r="M29" i="32" s="1"/>
  <c r="Q28" i="32"/>
  <c r="O28" i="32"/>
  <c r="K28" i="32"/>
  <c r="I28" i="32"/>
  <c r="G28" i="32"/>
  <c r="M28" i="32" s="1"/>
  <c r="Q27" i="32"/>
  <c r="O27" i="32"/>
  <c r="K27" i="32"/>
  <c r="I27" i="32"/>
  <c r="G27" i="32"/>
  <c r="M27" i="32" s="1"/>
  <c r="Q26" i="32"/>
  <c r="O26" i="32"/>
  <c r="K26" i="32"/>
  <c r="I26" i="32"/>
  <c r="G26" i="32"/>
  <c r="M26" i="32" s="1"/>
  <c r="Q25" i="32"/>
  <c r="O25" i="32"/>
  <c r="K25" i="32"/>
  <c r="K24" i="32" s="1"/>
  <c r="I25" i="32"/>
  <c r="G25" i="32"/>
  <c r="M25" i="32" s="1"/>
  <c r="Q22" i="32"/>
  <c r="O22" i="32"/>
  <c r="K22" i="32"/>
  <c r="I22" i="32"/>
  <c r="G22" i="32"/>
  <c r="M22" i="32" s="1"/>
  <c r="Q21" i="32"/>
  <c r="O21" i="32"/>
  <c r="K21" i="32"/>
  <c r="I21" i="32"/>
  <c r="G21" i="32"/>
  <c r="M21" i="32" s="1"/>
  <c r="Q20" i="32"/>
  <c r="O20" i="32"/>
  <c r="K20" i="32"/>
  <c r="I20" i="32"/>
  <c r="G20" i="32"/>
  <c r="M20" i="32" s="1"/>
  <c r="Q19" i="32"/>
  <c r="O19" i="32"/>
  <c r="K19" i="32"/>
  <c r="I19" i="32"/>
  <c r="G19" i="32"/>
  <c r="M19" i="32" s="1"/>
  <c r="Q18" i="32"/>
  <c r="O18" i="32"/>
  <c r="K18" i="32"/>
  <c r="I18" i="32"/>
  <c r="G18" i="32"/>
  <c r="M18" i="32" s="1"/>
  <c r="Q17" i="32"/>
  <c r="O17" i="32"/>
  <c r="K17" i="32"/>
  <c r="I17" i="32"/>
  <c r="G17" i="32"/>
  <c r="M17" i="32" s="1"/>
  <c r="Q16" i="32"/>
  <c r="O16" i="32"/>
  <c r="K16" i="32"/>
  <c r="I16" i="32"/>
  <c r="G16" i="32"/>
  <c r="M16" i="32" s="1"/>
  <c r="Q15" i="32"/>
  <c r="O15" i="32"/>
  <c r="K15" i="32"/>
  <c r="I15" i="32"/>
  <c r="G15" i="32"/>
  <c r="M15" i="32" s="1"/>
  <c r="Q14" i="32"/>
  <c r="O14" i="32"/>
  <c r="K14" i="32"/>
  <c r="K12" i="32" s="1"/>
  <c r="I14" i="32"/>
  <c r="G14" i="32"/>
  <c r="M14" i="32" s="1"/>
  <c r="Q13" i="32"/>
  <c r="O13" i="32"/>
  <c r="K13" i="32"/>
  <c r="I13" i="32"/>
  <c r="G13" i="32"/>
  <c r="M13" i="32" s="1"/>
  <c r="AC12" i="32"/>
  <c r="K11" i="32"/>
  <c r="U11" i="32"/>
  <c r="Q11" i="32"/>
  <c r="O11" i="32"/>
  <c r="I11" i="32"/>
  <c r="Q142" i="31"/>
  <c r="O142" i="31"/>
  <c r="K142" i="31"/>
  <c r="I142" i="31"/>
  <c r="G142" i="31"/>
  <c r="M142" i="31" s="1"/>
  <c r="Q141" i="31"/>
  <c r="O141" i="31"/>
  <c r="K141" i="31"/>
  <c r="I141" i="31"/>
  <c r="G141" i="31"/>
  <c r="M141" i="31" s="1"/>
  <c r="Q140" i="31"/>
  <c r="O140" i="31"/>
  <c r="K140" i="31"/>
  <c r="I140" i="31"/>
  <c r="G140" i="31"/>
  <c r="M140" i="31" s="1"/>
  <c r="Q139" i="31"/>
  <c r="O139" i="31"/>
  <c r="K139" i="31"/>
  <c r="I139" i="31"/>
  <c r="G139" i="31"/>
  <c r="M139" i="31" s="1"/>
  <c r="Q138" i="31"/>
  <c r="O138" i="31"/>
  <c r="M138" i="31"/>
  <c r="K138" i="31"/>
  <c r="I138" i="31"/>
  <c r="G138" i="31"/>
  <c r="Q137" i="31"/>
  <c r="O137" i="31"/>
  <c r="K137" i="31"/>
  <c r="I137" i="31"/>
  <c r="G137" i="31"/>
  <c r="M137" i="31" s="1"/>
  <c r="Q136" i="31"/>
  <c r="O136" i="31"/>
  <c r="K136" i="31"/>
  <c r="I136" i="31"/>
  <c r="G136" i="31"/>
  <c r="M136" i="31" s="1"/>
  <c r="Q135" i="31"/>
  <c r="O135" i="31"/>
  <c r="K135" i="31"/>
  <c r="I135" i="31"/>
  <c r="G135" i="31"/>
  <c r="M135" i="31" s="1"/>
  <c r="Q134" i="31"/>
  <c r="O134" i="31"/>
  <c r="K134" i="31"/>
  <c r="I134" i="31"/>
  <c r="G134" i="31"/>
  <c r="M134" i="31" s="1"/>
  <c r="Q133" i="31"/>
  <c r="Q132" i="31" s="1"/>
  <c r="O133" i="31"/>
  <c r="K133" i="31"/>
  <c r="K132" i="31" s="1"/>
  <c r="I133" i="31"/>
  <c r="G133" i="31"/>
  <c r="M133" i="31" s="1"/>
  <c r="Q130" i="31"/>
  <c r="O130" i="31"/>
  <c r="K130" i="31"/>
  <c r="I130" i="31"/>
  <c r="M130" i="31"/>
  <c r="Q129" i="31"/>
  <c r="O129" i="31"/>
  <c r="K129" i="31"/>
  <c r="I129" i="31"/>
  <c r="M129" i="31"/>
  <c r="Q128" i="31"/>
  <c r="O128" i="31"/>
  <c r="M128" i="31"/>
  <c r="K128" i="31"/>
  <c r="I128" i="31"/>
  <c r="Q127" i="31"/>
  <c r="O127" i="31"/>
  <c r="K127" i="31"/>
  <c r="I127" i="31"/>
  <c r="M127" i="31"/>
  <c r="Q126" i="31"/>
  <c r="O126" i="31"/>
  <c r="M126" i="31"/>
  <c r="K126" i="31"/>
  <c r="I126" i="31"/>
  <c r="Q125" i="31"/>
  <c r="O125" i="31"/>
  <c r="K125" i="31"/>
  <c r="I125" i="31"/>
  <c r="M125" i="31"/>
  <c r="Q124" i="31"/>
  <c r="O124" i="31"/>
  <c r="M124" i="31"/>
  <c r="K124" i="31"/>
  <c r="I124" i="31"/>
  <c r="Q123" i="31"/>
  <c r="O123" i="31"/>
  <c r="K123" i="31"/>
  <c r="I123" i="31"/>
  <c r="M123" i="31"/>
  <c r="Q122" i="31"/>
  <c r="O122" i="31"/>
  <c r="K122" i="31"/>
  <c r="I122" i="31"/>
  <c r="M122" i="31"/>
  <c r="Q121" i="31"/>
  <c r="O121" i="31"/>
  <c r="K121" i="31"/>
  <c r="I121" i="31"/>
  <c r="M121" i="31"/>
  <c r="Q120" i="31"/>
  <c r="O120" i="31"/>
  <c r="M120" i="31"/>
  <c r="K120" i="31"/>
  <c r="I120" i="31"/>
  <c r="Q119" i="31"/>
  <c r="O119" i="31"/>
  <c r="K119" i="31"/>
  <c r="I119" i="31"/>
  <c r="M119" i="31"/>
  <c r="Q118" i="31"/>
  <c r="O118" i="31"/>
  <c r="M118" i="31"/>
  <c r="K118" i="31"/>
  <c r="I118" i="31"/>
  <c r="Q117" i="31"/>
  <c r="O117" i="31"/>
  <c r="K117" i="31"/>
  <c r="I117" i="31"/>
  <c r="M117" i="31"/>
  <c r="Q116" i="31"/>
  <c r="O116" i="31"/>
  <c r="M116" i="31"/>
  <c r="K116" i="31"/>
  <c r="I116" i="31"/>
  <c r="Q115" i="31"/>
  <c r="O115" i="31"/>
  <c r="K115" i="31"/>
  <c r="I115" i="31"/>
  <c r="M115" i="31"/>
  <c r="Q114" i="31"/>
  <c r="O114" i="31"/>
  <c r="K114" i="31"/>
  <c r="I114" i="31"/>
  <c r="M114" i="31"/>
  <c r="Q113" i="31"/>
  <c r="O113" i="31"/>
  <c r="K113" i="31"/>
  <c r="I113" i="31"/>
  <c r="M113" i="31"/>
  <c r="Q112" i="31"/>
  <c r="O112" i="31"/>
  <c r="M112" i="31"/>
  <c r="K112" i="31"/>
  <c r="I112" i="31"/>
  <c r="Q111" i="31"/>
  <c r="O111" i="31"/>
  <c r="K111" i="31"/>
  <c r="I111" i="31"/>
  <c r="M111" i="31"/>
  <c r="Q110" i="31"/>
  <c r="O110" i="31"/>
  <c r="M110" i="31"/>
  <c r="K110" i="31"/>
  <c r="I110" i="31"/>
  <c r="Q109" i="31"/>
  <c r="O109" i="31"/>
  <c r="K109" i="31"/>
  <c r="I109" i="31"/>
  <c r="M109" i="31"/>
  <c r="Q108" i="31"/>
  <c r="O108" i="31"/>
  <c r="M108" i="31"/>
  <c r="K108" i="31"/>
  <c r="I108" i="31"/>
  <c r="Q107" i="31"/>
  <c r="O107" i="31"/>
  <c r="K107" i="31"/>
  <c r="I107" i="31"/>
  <c r="M107" i="31"/>
  <c r="Q106" i="31"/>
  <c r="O106" i="31"/>
  <c r="K106" i="31"/>
  <c r="I106" i="31"/>
  <c r="M106" i="31"/>
  <c r="Q105" i="31"/>
  <c r="O105" i="31"/>
  <c r="K105" i="31"/>
  <c r="I105" i="31"/>
  <c r="M105" i="31"/>
  <c r="Q104" i="31"/>
  <c r="O104" i="31"/>
  <c r="M104" i="31"/>
  <c r="K104" i="31"/>
  <c r="I104" i="31"/>
  <c r="Q103" i="31"/>
  <c r="O103" i="31"/>
  <c r="K103" i="31"/>
  <c r="I103" i="31"/>
  <c r="M103" i="31"/>
  <c r="Q102" i="31"/>
  <c r="O102" i="31"/>
  <c r="M102" i="31"/>
  <c r="K102" i="31"/>
  <c r="I102" i="31"/>
  <c r="Q101" i="31"/>
  <c r="O101" i="31"/>
  <c r="K101" i="31"/>
  <c r="I101" i="31"/>
  <c r="M101" i="31"/>
  <c r="Q100" i="31"/>
  <c r="O100" i="31"/>
  <c r="M100" i="31"/>
  <c r="K100" i="31"/>
  <c r="I100" i="31"/>
  <c r="Q99" i="31"/>
  <c r="O99" i="31"/>
  <c r="K99" i="31"/>
  <c r="I99" i="31"/>
  <c r="M99" i="31"/>
  <c r="Q98" i="31"/>
  <c r="O98" i="31"/>
  <c r="K98" i="31"/>
  <c r="I98" i="31"/>
  <c r="M98" i="31"/>
  <c r="Q97" i="31"/>
  <c r="O97" i="31"/>
  <c r="K97" i="31"/>
  <c r="I97" i="31"/>
  <c r="M97" i="31"/>
  <c r="Q96" i="31"/>
  <c r="O96" i="31"/>
  <c r="M96" i="31"/>
  <c r="K96" i="31"/>
  <c r="I96" i="31"/>
  <c r="Q95" i="31"/>
  <c r="O95" i="31"/>
  <c r="K95" i="31"/>
  <c r="I95" i="31"/>
  <c r="M95" i="31"/>
  <c r="Q94" i="31"/>
  <c r="O94" i="31"/>
  <c r="M94" i="31"/>
  <c r="K94" i="31"/>
  <c r="I94" i="31"/>
  <c r="Q93" i="31"/>
  <c r="O93" i="31"/>
  <c r="K93" i="31"/>
  <c r="I93" i="31"/>
  <c r="M93" i="31"/>
  <c r="Q92" i="31"/>
  <c r="O92" i="31"/>
  <c r="M92" i="31"/>
  <c r="K92" i="31"/>
  <c r="I92" i="31"/>
  <c r="Q91" i="31"/>
  <c r="O91" i="31"/>
  <c r="K91" i="31"/>
  <c r="I91" i="31"/>
  <c r="M91" i="31"/>
  <c r="Q90" i="31"/>
  <c r="O90" i="31"/>
  <c r="K90" i="31"/>
  <c r="I90" i="31"/>
  <c r="M90" i="31"/>
  <c r="Q89" i="31"/>
  <c r="O89" i="31"/>
  <c r="K89" i="31"/>
  <c r="I89" i="31"/>
  <c r="M89" i="31"/>
  <c r="Q88" i="31"/>
  <c r="O88" i="31"/>
  <c r="M88" i="31"/>
  <c r="K88" i="31"/>
  <c r="I88" i="31"/>
  <c r="Q87" i="31"/>
  <c r="O87" i="31"/>
  <c r="K87" i="31"/>
  <c r="I87" i="31"/>
  <c r="M87" i="31"/>
  <c r="Q86" i="31"/>
  <c r="O86" i="31"/>
  <c r="M86" i="31"/>
  <c r="K86" i="31"/>
  <c r="I86" i="31"/>
  <c r="Q85" i="31"/>
  <c r="O85" i="31"/>
  <c r="K85" i="31"/>
  <c r="I85" i="31"/>
  <c r="M85" i="31"/>
  <c r="Q84" i="31"/>
  <c r="O84" i="31"/>
  <c r="M84" i="31"/>
  <c r="K84" i="31"/>
  <c r="I84" i="31"/>
  <c r="Q83" i="31"/>
  <c r="O83" i="31"/>
  <c r="K83" i="31"/>
  <c r="I83" i="31"/>
  <c r="M83" i="31"/>
  <c r="Q82" i="31"/>
  <c r="O82" i="31"/>
  <c r="K82" i="31"/>
  <c r="I82" i="31"/>
  <c r="M82" i="31"/>
  <c r="Q81" i="31"/>
  <c r="O81" i="31"/>
  <c r="K81" i="31"/>
  <c r="I81" i="31"/>
  <c r="M81" i="31"/>
  <c r="Q80" i="31"/>
  <c r="O80" i="31"/>
  <c r="M80" i="31"/>
  <c r="K80" i="31"/>
  <c r="I80" i="31"/>
  <c r="Q79" i="31"/>
  <c r="O79" i="31"/>
  <c r="K79" i="31"/>
  <c r="I79" i="31"/>
  <c r="M79" i="31"/>
  <c r="Q78" i="31"/>
  <c r="O78" i="31"/>
  <c r="M78" i="31"/>
  <c r="K78" i="31"/>
  <c r="I78" i="31"/>
  <c r="Q77" i="31"/>
  <c r="O77" i="31"/>
  <c r="K77" i="31"/>
  <c r="I77" i="31"/>
  <c r="M77" i="31"/>
  <c r="Q76" i="31"/>
  <c r="O76" i="31"/>
  <c r="M76" i="31"/>
  <c r="K76" i="31"/>
  <c r="I76" i="31"/>
  <c r="Q75" i="31"/>
  <c r="O75" i="31"/>
  <c r="K75" i="31"/>
  <c r="I75" i="31"/>
  <c r="M75" i="31"/>
  <c r="Q74" i="31"/>
  <c r="O74" i="31"/>
  <c r="K74" i="31"/>
  <c r="I74" i="31"/>
  <c r="M74" i="31"/>
  <c r="Q73" i="31"/>
  <c r="O73" i="31"/>
  <c r="K73" i="31"/>
  <c r="I73" i="31"/>
  <c r="M73" i="31"/>
  <c r="Q72" i="31"/>
  <c r="O72" i="31"/>
  <c r="M72" i="31"/>
  <c r="K72" i="31"/>
  <c r="I72" i="31"/>
  <c r="Q71" i="31"/>
  <c r="O71" i="31"/>
  <c r="K71" i="31"/>
  <c r="I71" i="31"/>
  <c r="M71" i="31"/>
  <c r="Q70" i="31"/>
  <c r="O70" i="31"/>
  <c r="M70" i="31"/>
  <c r="K70" i="31"/>
  <c r="I70" i="31"/>
  <c r="Q69" i="31"/>
  <c r="O69" i="31"/>
  <c r="K69" i="31"/>
  <c r="I69" i="31"/>
  <c r="M69" i="31"/>
  <c r="Q68" i="31"/>
  <c r="O68" i="31"/>
  <c r="M68" i="31"/>
  <c r="K68" i="31"/>
  <c r="I68" i="31"/>
  <c r="Q67" i="31"/>
  <c r="O67" i="31"/>
  <c r="K67" i="31"/>
  <c r="I67" i="31"/>
  <c r="M67" i="31"/>
  <c r="Q66" i="31"/>
  <c r="O66" i="31"/>
  <c r="K66" i="31"/>
  <c r="I66" i="31"/>
  <c r="M66" i="31"/>
  <c r="Q65" i="31"/>
  <c r="O65" i="31"/>
  <c r="K65" i="31"/>
  <c r="I65" i="31"/>
  <c r="M65" i="31"/>
  <c r="Q64" i="31"/>
  <c r="O64" i="31"/>
  <c r="M64" i="31"/>
  <c r="K64" i="31"/>
  <c r="I64" i="31"/>
  <c r="Q63" i="31"/>
  <c r="O63" i="31"/>
  <c r="K63" i="31"/>
  <c r="I63" i="31"/>
  <c r="M63" i="31"/>
  <c r="Q62" i="31"/>
  <c r="O62" i="31"/>
  <c r="M62" i="31"/>
  <c r="K62" i="31"/>
  <c r="I62" i="31"/>
  <c r="Q61" i="31"/>
  <c r="O61" i="31"/>
  <c r="K61" i="31"/>
  <c r="I61" i="31"/>
  <c r="M61" i="31"/>
  <c r="Q60" i="31"/>
  <c r="O60" i="31"/>
  <c r="M60" i="31"/>
  <c r="K60" i="31"/>
  <c r="I60" i="31"/>
  <c r="Q59" i="31"/>
  <c r="O59" i="31"/>
  <c r="K59" i="31"/>
  <c r="I59" i="31"/>
  <c r="M59" i="31"/>
  <c r="Q58" i="31"/>
  <c r="O58" i="31"/>
  <c r="K58" i="31"/>
  <c r="I58" i="31"/>
  <c r="M58" i="31"/>
  <c r="Q57" i="31"/>
  <c r="O57" i="31"/>
  <c r="K57" i="31"/>
  <c r="I57" i="31"/>
  <c r="M57" i="31"/>
  <c r="Q56" i="31"/>
  <c r="O56" i="31"/>
  <c r="M56" i="31"/>
  <c r="K56" i="31"/>
  <c r="I56" i="31"/>
  <c r="Q55" i="31"/>
  <c r="O55" i="31"/>
  <c r="K55" i="31"/>
  <c r="I55" i="31"/>
  <c r="M55" i="31"/>
  <c r="Q54" i="31"/>
  <c r="O54" i="31"/>
  <c r="M54" i="31"/>
  <c r="K54" i="31"/>
  <c r="I54" i="31"/>
  <c r="Q53" i="31"/>
  <c r="O53" i="31"/>
  <c r="K53" i="31"/>
  <c r="I53" i="31"/>
  <c r="M53" i="31"/>
  <c r="Q52" i="31"/>
  <c r="O52" i="31"/>
  <c r="K52" i="31"/>
  <c r="I52" i="31"/>
  <c r="M52" i="31"/>
  <c r="Q51" i="31"/>
  <c r="O51" i="31"/>
  <c r="M51" i="31"/>
  <c r="K51" i="31"/>
  <c r="I51" i="31"/>
  <c r="Q50" i="31"/>
  <c r="O50" i="31"/>
  <c r="K50" i="31"/>
  <c r="I50" i="31"/>
  <c r="M50" i="31"/>
  <c r="Q49" i="31"/>
  <c r="O49" i="31"/>
  <c r="M49" i="31"/>
  <c r="K49" i="31"/>
  <c r="I49" i="31"/>
  <c r="Q48" i="31"/>
  <c r="O48" i="31"/>
  <c r="K48" i="31"/>
  <c r="I48" i="31"/>
  <c r="M48" i="31"/>
  <c r="Q47" i="31"/>
  <c r="O47" i="31"/>
  <c r="K47" i="31"/>
  <c r="I47" i="31"/>
  <c r="M47" i="31"/>
  <c r="Q46" i="31"/>
  <c r="O46" i="31"/>
  <c r="K46" i="31"/>
  <c r="I46" i="31"/>
  <c r="M46" i="31"/>
  <c r="Q45" i="31"/>
  <c r="O45" i="31"/>
  <c r="K45" i="31"/>
  <c r="I45" i="31"/>
  <c r="M45" i="31"/>
  <c r="Q44" i="31"/>
  <c r="O44" i="31"/>
  <c r="K44" i="31"/>
  <c r="I44" i="31"/>
  <c r="M44" i="31"/>
  <c r="Q43" i="31"/>
  <c r="O43" i="31"/>
  <c r="K43" i="31"/>
  <c r="I43" i="31"/>
  <c r="M43" i="31"/>
  <c r="Q42" i="31"/>
  <c r="O42" i="31"/>
  <c r="K42" i="31"/>
  <c r="I42" i="31"/>
  <c r="M42" i="31"/>
  <c r="Q41" i="31"/>
  <c r="O41" i="31"/>
  <c r="M41" i="31"/>
  <c r="K41" i="31"/>
  <c r="I41" i="31"/>
  <c r="Q40" i="31"/>
  <c r="O40" i="31"/>
  <c r="K40" i="31"/>
  <c r="I40" i="31"/>
  <c r="M40" i="31"/>
  <c r="Q38" i="31"/>
  <c r="O38" i="31"/>
  <c r="K38" i="31"/>
  <c r="I38" i="31"/>
  <c r="M38" i="31"/>
  <c r="Q37" i="31"/>
  <c r="O37" i="31"/>
  <c r="K37" i="31"/>
  <c r="I37" i="31"/>
  <c r="M37" i="31"/>
  <c r="Q36" i="31"/>
  <c r="O36" i="31"/>
  <c r="K36" i="31"/>
  <c r="I36" i="31"/>
  <c r="M36" i="31"/>
  <c r="Q35" i="31"/>
  <c r="O35" i="31"/>
  <c r="K35" i="31"/>
  <c r="I35" i="31"/>
  <c r="M35" i="31"/>
  <c r="Q34" i="31"/>
  <c r="O34" i="31"/>
  <c r="M34" i="31"/>
  <c r="K34" i="31"/>
  <c r="I34" i="31"/>
  <c r="Q33" i="31"/>
  <c r="O33" i="31"/>
  <c r="K33" i="31"/>
  <c r="I33" i="31"/>
  <c r="M33" i="31"/>
  <c r="Q32" i="31"/>
  <c r="O32" i="31"/>
  <c r="M32" i="31"/>
  <c r="K32" i="31"/>
  <c r="I32" i="31"/>
  <c r="Q31" i="31"/>
  <c r="O31" i="31"/>
  <c r="K31" i="31"/>
  <c r="I31" i="31"/>
  <c r="M31" i="31"/>
  <c r="Q30" i="31"/>
  <c r="O30" i="31"/>
  <c r="K30" i="31"/>
  <c r="I30" i="31"/>
  <c r="M30" i="31"/>
  <c r="Q29" i="31"/>
  <c r="O29" i="31"/>
  <c r="K29" i="31"/>
  <c r="I29" i="31"/>
  <c r="M29" i="31"/>
  <c r="Q28" i="31"/>
  <c r="O28" i="31"/>
  <c r="K28" i="31"/>
  <c r="I28" i="31"/>
  <c r="M28" i="31"/>
  <c r="Q27" i="31"/>
  <c r="O27" i="31"/>
  <c r="K27" i="31"/>
  <c r="I27" i="31"/>
  <c r="M27" i="31"/>
  <c r="Q26" i="31"/>
  <c r="O26" i="31"/>
  <c r="K26" i="31"/>
  <c r="I26" i="31"/>
  <c r="M26" i="31"/>
  <c r="Q25" i="31"/>
  <c r="O25" i="31"/>
  <c r="K25" i="31"/>
  <c r="I25" i="31"/>
  <c r="M25" i="31"/>
  <c r="Q24" i="31"/>
  <c r="O24" i="31"/>
  <c r="M24" i="31"/>
  <c r="K24" i="31"/>
  <c r="I24" i="31"/>
  <c r="Q23" i="31"/>
  <c r="O23" i="31"/>
  <c r="K23" i="31"/>
  <c r="I23" i="31"/>
  <c r="M23" i="31"/>
  <c r="Q22" i="31"/>
  <c r="O22" i="31"/>
  <c r="K22" i="31"/>
  <c r="I22" i="31"/>
  <c r="M22" i="31"/>
  <c r="Q21" i="31"/>
  <c r="O21" i="31"/>
  <c r="K21" i="31"/>
  <c r="I21" i="31"/>
  <c r="M21" i="31"/>
  <c r="Q20" i="31"/>
  <c r="O20" i="31"/>
  <c r="K20" i="31"/>
  <c r="I20" i="31"/>
  <c r="M20" i="31"/>
  <c r="Q19" i="31"/>
  <c r="O19" i="31"/>
  <c r="K19" i="31"/>
  <c r="I19" i="31"/>
  <c r="M19" i="31"/>
  <c r="Q18" i="31"/>
  <c r="O18" i="31"/>
  <c r="M18" i="31"/>
  <c r="K18" i="31"/>
  <c r="I18" i="31"/>
  <c r="Q17" i="31"/>
  <c r="O17" i="31"/>
  <c r="K17" i="31"/>
  <c r="I17" i="31"/>
  <c r="M17" i="31"/>
  <c r="Q16" i="31"/>
  <c r="O16" i="31"/>
  <c r="M16" i="31"/>
  <c r="K16" i="31"/>
  <c r="I16" i="31"/>
  <c r="Q15" i="31"/>
  <c r="O15" i="31"/>
  <c r="K15" i="31"/>
  <c r="I15" i="31"/>
  <c r="M15" i="31"/>
  <c r="Q14" i="31"/>
  <c r="O14" i="31"/>
  <c r="K14" i="31"/>
  <c r="I14" i="31"/>
  <c r="M14" i="31"/>
  <c r="Q13" i="31"/>
  <c r="O13" i="31"/>
  <c r="K13" i="31"/>
  <c r="I13" i="31"/>
  <c r="M13" i="31"/>
  <c r="AC12" i="31"/>
  <c r="U11" i="31"/>
  <c r="Q11" i="31"/>
  <c r="O11" i="31"/>
  <c r="K11" i="31"/>
  <c r="I11" i="31"/>
  <c r="Q81" i="30"/>
  <c r="O81" i="30"/>
  <c r="K81" i="30"/>
  <c r="I81" i="30"/>
  <c r="G81" i="30"/>
  <c r="M81" i="30" s="1"/>
  <c r="Q80" i="30"/>
  <c r="O80" i="30"/>
  <c r="K80" i="30"/>
  <c r="I80" i="30"/>
  <c r="G80" i="30"/>
  <c r="M80" i="30" s="1"/>
  <c r="Q79" i="30"/>
  <c r="O79" i="30"/>
  <c r="K79" i="30"/>
  <c r="I79" i="30"/>
  <c r="G79" i="30"/>
  <c r="M79" i="30" s="1"/>
  <c r="Q78" i="30"/>
  <c r="O78" i="30"/>
  <c r="M78" i="30"/>
  <c r="K78" i="30"/>
  <c r="I78" i="30"/>
  <c r="G78" i="30"/>
  <c r="Q77" i="30"/>
  <c r="O77" i="30"/>
  <c r="K77" i="30"/>
  <c r="I77" i="30"/>
  <c r="G77" i="30"/>
  <c r="M77" i="30" s="1"/>
  <c r="Q76" i="30"/>
  <c r="O76" i="30"/>
  <c r="M76" i="30"/>
  <c r="K76" i="30"/>
  <c r="I76" i="30"/>
  <c r="G76" i="30"/>
  <c r="Q75" i="30"/>
  <c r="O75" i="30"/>
  <c r="K75" i="30"/>
  <c r="I75" i="30"/>
  <c r="G75" i="30"/>
  <c r="M75" i="30" s="1"/>
  <c r="Q74" i="30"/>
  <c r="O74" i="30"/>
  <c r="M74" i="30"/>
  <c r="K74" i="30"/>
  <c r="I74" i="30"/>
  <c r="G74" i="30"/>
  <c r="Q73" i="30"/>
  <c r="O73" i="30"/>
  <c r="K73" i="30"/>
  <c r="I73" i="30"/>
  <c r="G73" i="30"/>
  <c r="M73" i="30" s="1"/>
  <c r="Q72" i="30"/>
  <c r="O72" i="30"/>
  <c r="K72" i="30"/>
  <c r="I72" i="30"/>
  <c r="G72" i="30"/>
  <c r="M72" i="30" s="1"/>
  <c r="Q71" i="30"/>
  <c r="O71" i="30"/>
  <c r="K71" i="30"/>
  <c r="I71" i="30"/>
  <c r="G71" i="30"/>
  <c r="M71" i="30" s="1"/>
  <c r="Q70" i="30"/>
  <c r="O70" i="30"/>
  <c r="M70" i="30"/>
  <c r="K70" i="30"/>
  <c r="I70" i="30"/>
  <c r="G70" i="30"/>
  <c r="Q69" i="30"/>
  <c r="O69" i="30"/>
  <c r="K69" i="30"/>
  <c r="I69" i="30"/>
  <c r="G69" i="30"/>
  <c r="M69" i="30" s="1"/>
  <c r="Q68" i="30"/>
  <c r="O68" i="30"/>
  <c r="M68" i="30"/>
  <c r="K68" i="30"/>
  <c r="I68" i="30"/>
  <c r="G68" i="30"/>
  <c r="Q67" i="30"/>
  <c r="O67" i="30"/>
  <c r="K67" i="30"/>
  <c r="I67" i="30"/>
  <c r="G67" i="30"/>
  <c r="M67" i="30" s="1"/>
  <c r="Q66" i="30"/>
  <c r="O66" i="30"/>
  <c r="M66" i="30"/>
  <c r="K66" i="30"/>
  <c r="I66" i="30"/>
  <c r="G66" i="30"/>
  <c r="Q65" i="30"/>
  <c r="O65" i="30"/>
  <c r="K65" i="30"/>
  <c r="I65" i="30"/>
  <c r="G65" i="30"/>
  <c r="M65" i="30" s="1"/>
  <c r="Q64" i="30"/>
  <c r="O64" i="30"/>
  <c r="K64" i="30"/>
  <c r="I64" i="30"/>
  <c r="G64" i="30"/>
  <c r="M64" i="30" s="1"/>
  <c r="Q63" i="30"/>
  <c r="O63" i="30"/>
  <c r="K63" i="30"/>
  <c r="I63" i="30"/>
  <c r="G63" i="30"/>
  <c r="M63" i="30" s="1"/>
  <c r="Q62" i="30"/>
  <c r="O62" i="30"/>
  <c r="M62" i="30"/>
  <c r="K62" i="30"/>
  <c r="I62" i="30"/>
  <c r="G62" i="30"/>
  <c r="Q61" i="30"/>
  <c r="O61" i="30"/>
  <c r="K61" i="30"/>
  <c r="I61" i="30"/>
  <c r="G61" i="30"/>
  <c r="M61" i="30" s="1"/>
  <c r="Q60" i="30"/>
  <c r="O60" i="30"/>
  <c r="M60" i="30"/>
  <c r="K60" i="30"/>
  <c r="I60" i="30"/>
  <c r="G60" i="30"/>
  <c r="Q59" i="30"/>
  <c r="O59" i="30"/>
  <c r="K59" i="30"/>
  <c r="I59" i="30"/>
  <c r="G59" i="30"/>
  <c r="M59" i="30" s="1"/>
  <c r="Q58" i="30"/>
  <c r="O58" i="30"/>
  <c r="M58" i="30"/>
  <c r="K58" i="30"/>
  <c r="I58" i="30"/>
  <c r="G58" i="30"/>
  <c r="Q57" i="30"/>
  <c r="O57" i="30"/>
  <c r="K57" i="30"/>
  <c r="I57" i="30"/>
  <c r="G57" i="30"/>
  <c r="M57" i="30" s="1"/>
  <c r="Q56" i="30"/>
  <c r="O56" i="30"/>
  <c r="K56" i="30"/>
  <c r="I56" i="30"/>
  <c r="G56" i="30"/>
  <c r="M56" i="30" s="1"/>
  <c r="Q55" i="30"/>
  <c r="O55" i="30"/>
  <c r="K55" i="30"/>
  <c r="I55" i="30"/>
  <c r="G55" i="30"/>
  <c r="M55" i="30" s="1"/>
  <c r="Q54" i="30"/>
  <c r="O54" i="30"/>
  <c r="M54" i="30"/>
  <c r="K54" i="30"/>
  <c r="I54" i="30"/>
  <c r="G54" i="30"/>
  <c r="Q53" i="30"/>
  <c r="O53" i="30"/>
  <c r="K53" i="30"/>
  <c r="I53" i="30"/>
  <c r="G53" i="30"/>
  <c r="M53" i="30" s="1"/>
  <c r="Q52" i="30"/>
  <c r="O52" i="30"/>
  <c r="M52" i="30"/>
  <c r="K52" i="30"/>
  <c r="I52" i="30"/>
  <c r="G52" i="30"/>
  <c r="Q51" i="30"/>
  <c r="O51" i="30"/>
  <c r="K51" i="30"/>
  <c r="I51" i="30"/>
  <c r="G51" i="30"/>
  <c r="M51" i="30" s="1"/>
  <c r="Q50" i="30"/>
  <c r="O50" i="30"/>
  <c r="M50" i="30"/>
  <c r="K50" i="30"/>
  <c r="I50" i="30"/>
  <c r="G50" i="30"/>
  <c r="Q49" i="30"/>
  <c r="O49" i="30"/>
  <c r="K49" i="30"/>
  <c r="I49" i="30"/>
  <c r="G49" i="30"/>
  <c r="M49" i="30" s="1"/>
  <c r="Q48" i="30"/>
  <c r="O48" i="30"/>
  <c r="K48" i="30"/>
  <c r="I48" i="30"/>
  <c r="G48" i="30"/>
  <c r="M48" i="30" s="1"/>
  <c r="Q47" i="30"/>
  <c r="O47" i="30"/>
  <c r="K47" i="30"/>
  <c r="I47" i="30"/>
  <c r="G47" i="30"/>
  <c r="M47" i="30" s="1"/>
  <c r="Q46" i="30"/>
  <c r="O46" i="30"/>
  <c r="M46" i="30"/>
  <c r="K46" i="30"/>
  <c r="I46" i="30"/>
  <c r="G46" i="30"/>
  <c r="Q45" i="30"/>
  <c r="O45" i="30"/>
  <c r="K45" i="30"/>
  <c r="I45" i="30"/>
  <c r="G45" i="30"/>
  <c r="M45" i="30" s="1"/>
  <c r="Q44" i="30"/>
  <c r="O44" i="30"/>
  <c r="M44" i="30"/>
  <c r="K44" i="30"/>
  <c r="I44" i="30"/>
  <c r="G44" i="30"/>
  <c r="Q43" i="30"/>
  <c r="O43" i="30"/>
  <c r="K43" i="30"/>
  <c r="I43" i="30"/>
  <c r="G43" i="30"/>
  <c r="M43" i="30" s="1"/>
  <c r="Q42" i="30"/>
  <c r="O42" i="30"/>
  <c r="K42" i="30"/>
  <c r="I42" i="30"/>
  <c r="G42" i="30"/>
  <c r="M42" i="30" s="1"/>
  <c r="Q41" i="30"/>
  <c r="O41" i="30"/>
  <c r="K41" i="30"/>
  <c r="I41" i="30"/>
  <c r="G41" i="30"/>
  <c r="M41" i="30" s="1"/>
  <c r="Q40" i="30"/>
  <c r="O40" i="30"/>
  <c r="K40" i="30"/>
  <c r="I40" i="30"/>
  <c r="G40" i="30"/>
  <c r="M40" i="30" s="1"/>
  <c r="Q39" i="30"/>
  <c r="O39" i="30"/>
  <c r="K39" i="30"/>
  <c r="I39" i="30"/>
  <c r="G39" i="30"/>
  <c r="M39" i="30" s="1"/>
  <c r="Q38" i="30"/>
  <c r="O38" i="30"/>
  <c r="M38" i="30"/>
  <c r="K38" i="30"/>
  <c r="I38" i="30"/>
  <c r="G38" i="30"/>
  <c r="Q37" i="30"/>
  <c r="O37" i="30"/>
  <c r="K37" i="30"/>
  <c r="I37" i="30"/>
  <c r="G37" i="30"/>
  <c r="M37" i="30" s="1"/>
  <c r="Q36" i="30"/>
  <c r="O36" i="30"/>
  <c r="M36" i="30"/>
  <c r="K36" i="30"/>
  <c r="I36" i="30"/>
  <c r="G36" i="30"/>
  <c r="Q35" i="30"/>
  <c r="O35" i="30"/>
  <c r="K35" i="30"/>
  <c r="I35" i="30"/>
  <c r="G35" i="30"/>
  <c r="M35" i="30" s="1"/>
  <c r="Q34" i="30"/>
  <c r="O34" i="30"/>
  <c r="K34" i="30"/>
  <c r="I34" i="30"/>
  <c r="G34" i="30"/>
  <c r="M34" i="30" s="1"/>
  <c r="Q33" i="30"/>
  <c r="O33" i="30"/>
  <c r="K33" i="30"/>
  <c r="I33" i="30"/>
  <c r="G33" i="30"/>
  <c r="M33" i="30" s="1"/>
  <c r="Q32" i="30"/>
  <c r="O32" i="30"/>
  <c r="K32" i="30"/>
  <c r="I32" i="30"/>
  <c r="G32" i="30"/>
  <c r="M32" i="30" s="1"/>
  <c r="Q31" i="30"/>
  <c r="O31" i="30"/>
  <c r="K31" i="30"/>
  <c r="I31" i="30"/>
  <c r="G31" i="30"/>
  <c r="M31" i="30" s="1"/>
  <c r="Q30" i="30"/>
  <c r="O30" i="30"/>
  <c r="M30" i="30"/>
  <c r="K30" i="30"/>
  <c r="I30" i="30"/>
  <c r="G30" i="30"/>
  <c r="Q29" i="30"/>
  <c r="O29" i="30"/>
  <c r="K29" i="30"/>
  <c r="I29" i="30"/>
  <c r="G29" i="30"/>
  <c r="M29" i="30" s="1"/>
  <c r="Q28" i="30"/>
  <c r="O28" i="30"/>
  <c r="M28" i="30"/>
  <c r="K28" i="30"/>
  <c r="I28" i="30"/>
  <c r="G28" i="30"/>
  <c r="Q27" i="30"/>
  <c r="O27" i="30"/>
  <c r="K27" i="30"/>
  <c r="I27" i="30"/>
  <c r="G27" i="30"/>
  <c r="M27" i="30" s="1"/>
  <c r="Q26" i="30"/>
  <c r="O26" i="30"/>
  <c r="K26" i="30"/>
  <c r="I26" i="30"/>
  <c r="G26" i="30"/>
  <c r="M26" i="30" s="1"/>
  <c r="Q25" i="30"/>
  <c r="O25" i="30"/>
  <c r="K25" i="30"/>
  <c r="I25" i="30"/>
  <c r="G25" i="30"/>
  <c r="M25" i="30" s="1"/>
  <c r="Q24" i="30"/>
  <c r="O24" i="30"/>
  <c r="K24" i="30"/>
  <c r="I24" i="30"/>
  <c r="G24" i="30"/>
  <c r="M24" i="30" s="1"/>
  <c r="Q23" i="30"/>
  <c r="O23" i="30"/>
  <c r="K23" i="30"/>
  <c r="I23" i="30"/>
  <c r="G23" i="30"/>
  <c r="M23" i="30" s="1"/>
  <c r="Q22" i="30"/>
  <c r="O22" i="30"/>
  <c r="M22" i="30"/>
  <c r="K22" i="30"/>
  <c r="I22" i="30"/>
  <c r="G22" i="30"/>
  <c r="Q21" i="30"/>
  <c r="O21" i="30"/>
  <c r="K21" i="30"/>
  <c r="I21" i="30"/>
  <c r="G21" i="30"/>
  <c r="M21" i="30" s="1"/>
  <c r="Q20" i="30"/>
  <c r="O20" i="30"/>
  <c r="M20" i="30"/>
  <c r="K20" i="30"/>
  <c r="I20" i="30"/>
  <c r="G20" i="30"/>
  <c r="Q19" i="30"/>
  <c r="O19" i="30"/>
  <c r="K19" i="30"/>
  <c r="I19" i="30"/>
  <c r="G19" i="30"/>
  <c r="M19" i="30" s="1"/>
  <c r="Q18" i="30"/>
  <c r="O18" i="30"/>
  <c r="K18" i="30"/>
  <c r="I18" i="30"/>
  <c r="G18" i="30"/>
  <c r="M18" i="30" s="1"/>
  <c r="Q17" i="30"/>
  <c r="O17" i="30"/>
  <c r="K17" i="30"/>
  <c r="I17" i="30"/>
  <c r="G17" i="30"/>
  <c r="M17" i="30" s="1"/>
  <c r="Q16" i="30"/>
  <c r="O16" i="30"/>
  <c r="K16" i="30"/>
  <c r="I16" i="30"/>
  <c r="G16" i="30"/>
  <c r="M16" i="30" s="1"/>
  <c r="Q15" i="30"/>
  <c r="O15" i="30"/>
  <c r="K15" i="30"/>
  <c r="I15" i="30"/>
  <c r="G15" i="30"/>
  <c r="M15" i="30" s="1"/>
  <c r="AC14" i="30"/>
  <c r="K14" i="30"/>
  <c r="U12" i="30"/>
  <c r="U11" i="30" s="1"/>
  <c r="Q12" i="30"/>
  <c r="O12" i="30"/>
  <c r="K12" i="30"/>
  <c r="K11" i="30" s="1"/>
  <c r="I12" i="30"/>
  <c r="I11" i="30" s="1"/>
  <c r="Q11" i="30"/>
  <c r="O11" i="30"/>
  <c r="Q80" i="29"/>
  <c r="O80" i="29"/>
  <c r="O79" i="29" s="1"/>
  <c r="K80" i="29"/>
  <c r="K79" i="29" s="1"/>
  <c r="I80" i="29"/>
  <c r="I79" i="29" s="1"/>
  <c r="G80" i="29"/>
  <c r="M80" i="29" s="1"/>
  <c r="M79" i="29" s="1"/>
  <c r="Q79" i="29"/>
  <c r="Q77" i="29"/>
  <c r="O77" i="29"/>
  <c r="K77" i="29"/>
  <c r="I77" i="29"/>
  <c r="G77" i="29"/>
  <c r="M77" i="29" s="1"/>
  <c r="Q73" i="29"/>
  <c r="O73" i="29"/>
  <c r="K73" i="29"/>
  <c r="I73" i="29"/>
  <c r="G73" i="29"/>
  <c r="M73" i="29" s="1"/>
  <c r="Q72" i="29"/>
  <c r="O72" i="29"/>
  <c r="K72" i="29"/>
  <c r="I72" i="29"/>
  <c r="G72" i="29"/>
  <c r="M72" i="29" s="1"/>
  <c r="Q71" i="29"/>
  <c r="O71" i="29"/>
  <c r="K71" i="29"/>
  <c r="I71" i="29"/>
  <c r="G71" i="29"/>
  <c r="M71" i="29" s="1"/>
  <c r="Q70" i="29"/>
  <c r="O70" i="29"/>
  <c r="K70" i="29"/>
  <c r="I70" i="29"/>
  <c r="G70" i="29"/>
  <c r="M70" i="29" s="1"/>
  <c r="Q69" i="29"/>
  <c r="O69" i="29"/>
  <c r="K69" i="29"/>
  <c r="I69" i="29"/>
  <c r="G69" i="29"/>
  <c r="M69" i="29" s="1"/>
  <c r="Q68" i="29"/>
  <c r="O68" i="29"/>
  <c r="K68" i="29"/>
  <c r="I68" i="29"/>
  <c r="G68" i="29"/>
  <c r="M68" i="29" s="1"/>
  <c r="Q67" i="29"/>
  <c r="O67" i="29"/>
  <c r="K67" i="29"/>
  <c r="I67" i="29"/>
  <c r="G67" i="29"/>
  <c r="M67" i="29" s="1"/>
  <c r="Q66" i="29"/>
  <c r="O66" i="29"/>
  <c r="K66" i="29"/>
  <c r="I66" i="29"/>
  <c r="G66" i="29"/>
  <c r="M66" i="29" s="1"/>
  <c r="Q65" i="29"/>
  <c r="O65" i="29"/>
  <c r="K65" i="29"/>
  <c r="I65" i="29"/>
  <c r="G65" i="29"/>
  <c r="M65" i="29" s="1"/>
  <c r="Q64" i="29"/>
  <c r="O64" i="29"/>
  <c r="K64" i="29"/>
  <c r="I64" i="29"/>
  <c r="G64" i="29"/>
  <c r="M64" i="29" s="1"/>
  <c r="Q63" i="29"/>
  <c r="O63" i="29"/>
  <c r="K63" i="29"/>
  <c r="I63" i="29"/>
  <c r="G63" i="29"/>
  <c r="M63" i="29" s="1"/>
  <c r="Q62" i="29"/>
  <c r="O62" i="29"/>
  <c r="M62" i="29"/>
  <c r="K62" i="29"/>
  <c r="I62" i="29"/>
  <c r="G62" i="29"/>
  <c r="Q61" i="29"/>
  <c r="O61" i="29"/>
  <c r="K61" i="29"/>
  <c r="I61" i="29"/>
  <c r="G61" i="29"/>
  <c r="M61" i="29" s="1"/>
  <c r="Q60" i="29"/>
  <c r="O60" i="29"/>
  <c r="K60" i="29"/>
  <c r="I60" i="29"/>
  <c r="G60" i="29"/>
  <c r="M60" i="29" s="1"/>
  <c r="Q59" i="29"/>
  <c r="O59" i="29"/>
  <c r="K59" i="29"/>
  <c r="I59" i="29"/>
  <c r="G59" i="29"/>
  <c r="M59" i="29" s="1"/>
  <c r="Q58" i="29"/>
  <c r="O58" i="29"/>
  <c r="K58" i="29"/>
  <c r="I58" i="29"/>
  <c r="G58" i="29"/>
  <c r="M58" i="29" s="1"/>
  <c r="Q57" i="29"/>
  <c r="O57" i="29"/>
  <c r="K57" i="29"/>
  <c r="I57" i="29"/>
  <c r="G57" i="29"/>
  <c r="M57" i="29" s="1"/>
  <c r="Q56" i="29"/>
  <c r="O56" i="29"/>
  <c r="K56" i="29"/>
  <c r="I56" i="29"/>
  <c r="G56" i="29"/>
  <c r="M56" i="29" s="1"/>
  <c r="Q55" i="29"/>
  <c r="O55" i="29"/>
  <c r="K55" i="29"/>
  <c r="I55" i="29"/>
  <c r="G55" i="29"/>
  <c r="M55" i="29" s="1"/>
  <c r="Q54" i="29"/>
  <c r="O54" i="29"/>
  <c r="K54" i="29"/>
  <c r="I54" i="29"/>
  <c r="G54" i="29"/>
  <c r="M54" i="29" s="1"/>
  <c r="Q48" i="29"/>
  <c r="O48" i="29"/>
  <c r="K48" i="29"/>
  <c r="I48" i="29"/>
  <c r="G48" i="29"/>
  <c r="M48" i="29" s="1"/>
  <c r="Q47" i="29"/>
  <c r="O47" i="29"/>
  <c r="K47" i="29"/>
  <c r="I47" i="29"/>
  <c r="G47" i="29"/>
  <c r="M47" i="29" s="1"/>
  <c r="Q46" i="29"/>
  <c r="O46" i="29"/>
  <c r="K46" i="29"/>
  <c r="I46" i="29"/>
  <c r="G46" i="29"/>
  <c r="M46" i="29" s="1"/>
  <c r="Q45" i="29"/>
  <c r="O45" i="29"/>
  <c r="K45" i="29"/>
  <c r="I45" i="29"/>
  <c r="G45" i="29"/>
  <c r="M45" i="29" s="1"/>
  <c r="Q44" i="29"/>
  <c r="O44" i="29"/>
  <c r="M44" i="29"/>
  <c r="K44" i="29"/>
  <c r="I44" i="29"/>
  <c r="G44" i="29"/>
  <c r="Q43" i="29"/>
  <c r="O43" i="29"/>
  <c r="K43" i="29"/>
  <c r="I43" i="29"/>
  <c r="G43" i="29"/>
  <c r="M43" i="29" s="1"/>
  <c r="Q42" i="29"/>
  <c r="O42" i="29"/>
  <c r="K42" i="29"/>
  <c r="I42" i="29"/>
  <c r="G42" i="29"/>
  <c r="M42" i="29" s="1"/>
  <c r="Q41" i="29"/>
  <c r="O41" i="29"/>
  <c r="O39" i="29" s="1"/>
  <c r="K41" i="29"/>
  <c r="I41" i="29"/>
  <c r="G41" i="29"/>
  <c r="M41" i="29" s="1"/>
  <c r="Q40" i="29"/>
  <c r="Q39" i="29" s="1"/>
  <c r="O40" i="29"/>
  <c r="K40" i="29"/>
  <c r="I40" i="29"/>
  <c r="G40" i="29"/>
  <c r="M40" i="29" s="1"/>
  <c r="Q34" i="29"/>
  <c r="O34" i="29"/>
  <c r="M34" i="29"/>
  <c r="K34" i="29"/>
  <c r="I34" i="29"/>
  <c r="G34" i="29"/>
  <c r="Q33" i="29"/>
  <c r="O33" i="29"/>
  <c r="K33" i="29"/>
  <c r="I33" i="29"/>
  <c r="G33" i="29"/>
  <c r="M33" i="29" s="1"/>
  <c r="Q31" i="29"/>
  <c r="O31" i="29"/>
  <c r="K31" i="29"/>
  <c r="I31" i="29"/>
  <c r="G31" i="29"/>
  <c r="M31" i="29" s="1"/>
  <c r="Q29" i="29"/>
  <c r="O29" i="29"/>
  <c r="K29" i="29"/>
  <c r="I29" i="29"/>
  <c r="G29" i="29"/>
  <c r="M29" i="29" s="1"/>
  <c r="Q27" i="29"/>
  <c r="O27" i="29"/>
  <c r="K27" i="29"/>
  <c r="I27" i="29"/>
  <c r="G27" i="29"/>
  <c r="M27" i="29" s="1"/>
  <c r="Q26" i="29"/>
  <c r="O26" i="29"/>
  <c r="K26" i="29"/>
  <c r="I26" i="29"/>
  <c r="G26" i="29"/>
  <c r="M26" i="29" s="1"/>
  <c r="Q25" i="29"/>
  <c r="O25" i="29"/>
  <c r="K25" i="29"/>
  <c r="I25" i="29"/>
  <c r="G25" i="29"/>
  <c r="M25" i="29" s="1"/>
  <c r="Q24" i="29"/>
  <c r="O24" i="29"/>
  <c r="K24" i="29"/>
  <c r="I24" i="29"/>
  <c r="G24" i="29"/>
  <c r="M24" i="29" s="1"/>
  <c r="Q18" i="29"/>
  <c r="O18" i="29"/>
  <c r="K18" i="29"/>
  <c r="I18" i="29"/>
  <c r="G18" i="29"/>
  <c r="M18" i="29" s="1"/>
  <c r="Q17" i="29"/>
  <c r="O17" i="29"/>
  <c r="K17" i="29"/>
  <c r="I17" i="29"/>
  <c r="G17" i="29"/>
  <c r="M17" i="29" s="1"/>
  <c r="Q16" i="29"/>
  <c r="O16" i="29"/>
  <c r="K16" i="29"/>
  <c r="I16" i="29"/>
  <c r="G16" i="29"/>
  <c r="M16" i="29" s="1"/>
  <c r="Q15" i="29"/>
  <c r="O15" i="29"/>
  <c r="K15" i="29"/>
  <c r="I15" i="29"/>
  <c r="G15" i="29"/>
  <c r="M15" i="29" s="1"/>
  <c r="Q14" i="29"/>
  <c r="O14" i="29"/>
  <c r="K14" i="29"/>
  <c r="I14" i="29"/>
  <c r="G14" i="29"/>
  <c r="M14" i="29" s="1"/>
  <c r="AC13" i="29"/>
  <c r="U11" i="29"/>
  <c r="O11" i="29"/>
  <c r="K11" i="29"/>
  <c r="I11" i="29"/>
  <c r="Q11" i="29"/>
  <c r="Q64" i="28"/>
  <c r="O64" i="28"/>
  <c r="K64" i="28"/>
  <c r="I64" i="28"/>
  <c r="G64" i="28"/>
  <c r="M64" i="28" s="1"/>
  <c r="Q63" i="28"/>
  <c r="O63" i="28"/>
  <c r="K63" i="28"/>
  <c r="I63" i="28"/>
  <c r="G63" i="28"/>
  <c r="M63" i="28" s="1"/>
  <c r="Q57" i="28"/>
  <c r="O57" i="28"/>
  <c r="K57" i="28"/>
  <c r="I57" i="28"/>
  <c r="G57" i="28"/>
  <c r="M57" i="28" s="1"/>
  <c r="Q56" i="28"/>
  <c r="O56" i="28"/>
  <c r="K56" i="28"/>
  <c r="I56" i="28"/>
  <c r="G56" i="28"/>
  <c r="M56" i="28" s="1"/>
  <c r="Q55" i="28"/>
  <c r="O55" i="28"/>
  <c r="K55" i="28"/>
  <c r="I55" i="28"/>
  <c r="G55" i="28"/>
  <c r="M55" i="28" s="1"/>
  <c r="Q54" i="28"/>
  <c r="O54" i="28"/>
  <c r="K54" i="28"/>
  <c r="I54" i="28"/>
  <c r="G54" i="28"/>
  <c r="M54" i="28" s="1"/>
  <c r="Q53" i="28"/>
  <c r="O53" i="28"/>
  <c r="K53" i="28"/>
  <c r="I53" i="28"/>
  <c r="G53" i="28"/>
  <c r="M53" i="28" s="1"/>
  <c r="Q52" i="28"/>
  <c r="O52" i="28"/>
  <c r="K52" i="28"/>
  <c r="I52" i="28"/>
  <c r="G52" i="28"/>
  <c r="M52" i="28" s="1"/>
  <c r="Q50" i="28"/>
  <c r="O50" i="28"/>
  <c r="K50" i="28"/>
  <c r="I50" i="28"/>
  <c r="G50" i="28"/>
  <c r="M50" i="28" s="1"/>
  <c r="Q48" i="28"/>
  <c r="O48" i="28"/>
  <c r="K48" i="28"/>
  <c r="I48" i="28"/>
  <c r="G48" i="28"/>
  <c r="M48" i="28" s="1"/>
  <c r="Q47" i="28"/>
  <c r="O47" i="28"/>
  <c r="K47" i="28"/>
  <c r="I47" i="28"/>
  <c r="G47" i="28"/>
  <c r="M47" i="28" s="1"/>
  <c r="Q46" i="28"/>
  <c r="O46" i="28"/>
  <c r="K46" i="28"/>
  <c r="I46" i="28"/>
  <c r="G46" i="28"/>
  <c r="M46" i="28" s="1"/>
  <c r="Q45" i="28"/>
  <c r="O45" i="28"/>
  <c r="K45" i="28"/>
  <c r="I45" i="28"/>
  <c r="G45" i="28"/>
  <c r="M45" i="28" s="1"/>
  <c r="Q44" i="28"/>
  <c r="O44" i="28"/>
  <c r="K44" i="28"/>
  <c r="I44" i="28"/>
  <c r="G44" i="28"/>
  <c r="M44" i="28" s="1"/>
  <c r="Q42" i="28"/>
  <c r="O42" i="28"/>
  <c r="K42" i="28"/>
  <c r="I42" i="28"/>
  <c r="G42" i="28"/>
  <c r="M42" i="28" s="1"/>
  <c r="Q40" i="28"/>
  <c r="O40" i="28"/>
  <c r="K40" i="28"/>
  <c r="I40" i="28"/>
  <c r="G40" i="28"/>
  <c r="M40" i="28" s="1"/>
  <c r="Q38" i="28"/>
  <c r="O38" i="28"/>
  <c r="K38" i="28"/>
  <c r="I38" i="28"/>
  <c r="G38" i="28"/>
  <c r="M38" i="28" s="1"/>
  <c r="Q36" i="28"/>
  <c r="O36" i="28"/>
  <c r="K36" i="28"/>
  <c r="I36" i="28"/>
  <c r="G36" i="28"/>
  <c r="M36" i="28" s="1"/>
  <c r="Q30" i="28"/>
  <c r="O30" i="28"/>
  <c r="K30" i="28"/>
  <c r="I30" i="28"/>
  <c r="G30" i="28"/>
  <c r="M30" i="28" s="1"/>
  <c r="Q29" i="28"/>
  <c r="O29" i="28"/>
  <c r="K29" i="28"/>
  <c r="I29" i="28"/>
  <c r="G29" i="28"/>
  <c r="M29" i="28" s="1"/>
  <c r="Q28" i="28"/>
  <c r="O28" i="28"/>
  <c r="K28" i="28"/>
  <c r="I28" i="28"/>
  <c r="G28" i="28"/>
  <c r="M28" i="28" s="1"/>
  <c r="Q27" i="28"/>
  <c r="O27" i="28"/>
  <c r="K27" i="28"/>
  <c r="I27" i="28"/>
  <c r="G27" i="28"/>
  <c r="M27" i="28" s="1"/>
  <c r="Q26" i="28"/>
  <c r="O26" i="28"/>
  <c r="K26" i="28"/>
  <c r="I26" i="28"/>
  <c r="G26" i="28"/>
  <c r="M26" i="28" s="1"/>
  <c r="Q24" i="28"/>
  <c r="O24" i="28"/>
  <c r="K24" i="28"/>
  <c r="I24" i="28"/>
  <c r="G24" i="28"/>
  <c r="M24" i="28" s="1"/>
  <c r="Q22" i="28"/>
  <c r="O22" i="28"/>
  <c r="K22" i="28"/>
  <c r="I22" i="28"/>
  <c r="G22" i="28"/>
  <c r="M22" i="28" s="1"/>
  <c r="Q20" i="28"/>
  <c r="O20" i="28"/>
  <c r="K20" i="28"/>
  <c r="I20" i="28"/>
  <c r="G20" i="28"/>
  <c r="M20" i="28" s="1"/>
  <c r="Q18" i="28"/>
  <c r="O18" i="28"/>
  <c r="K18" i="28"/>
  <c r="I18" i="28"/>
  <c r="G18" i="28"/>
  <c r="M18" i="28" s="1"/>
  <c r="Q16" i="28"/>
  <c r="O16" i="28"/>
  <c r="K16" i="28"/>
  <c r="I16" i="28"/>
  <c r="G16" i="28"/>
  <c r="M16" i="28" s="1"/>
  <c r="Q14" i="28"/>
  <c r="O14" i="28"/>
  <c r="K14" i="28"/>
  <c r="I14" i="28"/>
  <c r="G14" i="28"/>
  <c r="M14" i="28" s="1"/>
  <c r="AC13" i="28"/>
  <c r="K11" i="28"/>
  <c r="U11" i="28"/>
  <c r="Q11" i="28"/>
  <c r="O11" i="28"/>
  <c r="I11" i="28"/>
  <c r="Q72" i="27"/>
  <c r="O72" i="27"/>
  <c r="K72" i="27"/>
  <c r="I72" i="27"/>
  <c r="G72" i="27"/>
  <c r="M72" i="27" s="1"/>
  <c r="Q71" i="27"/>
  <c r="O71" i="27"/>
  <c r="K71" i="27"/>
  <c r="I71" i="27"/>
  <c r="G71" i="27"/>
  <c r="M71" i="27" s="1"/>
  <c r="Q70" i="27"/>
  <c r="O70" i="27"/>
  <c r="K70" i="27"/>
  <c r="I70" i="27"/>
  <c r="G70" i="27"/>
  <c r="M70" i="27" s="1"/>
  <c r="Q69" i="27"/>
  <c r="O69" i="27"/>
  <c r="K69" i="27"/>
  <c r="I69" i="27"/>
  <c r="G69" i="27"/>
  <c r="M69" i="27" s="1"/>
  <c r="Q68" i="27"/>
  <c r="O68" i="27"/>
  <c r="K68" i="27"/>
  <c r="I68" i="27"/>
  <c r="G68" i="27"/>
  <c r="M68" i="27" s="1"/>
  <c r="Q67" i="27"/>
  <c r="O67" i="27"/>
  <c r="K67" i="27"/>
  <c r="I67" i="27"/>
  <c r="G67" i="27"/>
  <c r="M67" i="27" s="1"/>
  <c r="Q66" i="27"/>
  <c r="O66" i="27"/>
  <c r="K66" i="27"/>
  <c r="I66" i="27"/>
  <c r="G66" i="27"/>
  <c r="M66" i="27" s="1"/>
  <c r="Q65" i="27"/>
  <c r="O65" i="27"/>
  <c r="K65" i="27"/>
  <c r="I65" i="27"/>
  <c r="G65" i="27"/>
  <c r="M65" i="27" s="1"/>
  <c r="Q64" i="27"/>
  <c r="O64" i="27"/>
  <c r="K64" i="27"/>
  <c r="I64" i="27"/>
  <c r="G64" i="27"/>
  <c r="M64" i="27" s="1"/>
  <c r="Q63" i="27"/>
  <c r="O63" i="27"/>
  <c r="K63" i="27"/>
  <c r="I63" i="27"/>
  <c r="G63" i="27"/>
  <c r="M63" i="27" s="1"/>
  <c r="Q62" i="27"/>
  <c r="O62" i="27"/>
  <c r="K62" i="27"/>
  <c r="I62" i="27"/>
  <c r="G62" i="27"/>
  <c r="M62" i="27" s="1"/>
  <c r="Q60" i="27"/>
  <c r="O60" i="27"/>
  <c r="K60" i="27"/>
  <c r="I60" i="27"/>
  <c r="G60" i="27"/>
  <c r="M60" i="27" s="1"/>
  <c r="Q59" i="27"/>
  <c r="O59" i="27"/>
  <c r="K59" i="27"/>
  <c r="I59" i="27"/>
  <c r="G59" i="27"/>
  <c r="M59" i="27" s="1"/>
  <c r="Q58" i="27"/>
  <c r="O58" i="27"/>
  <c r="K58" i="27"/>
  <c r="I58" i="27"/>
  <c r="G58" i="27"/>
  <c r="M58" i="27" s="1"/>
  <c r="Q57" i="27"/>
  <c r="O57" i="27"/>
  <c r="K57" i="27"/>
  <c r="I57" i="27"/>
  <c r="G57" i="27"/>
  <c r="M57" i="27" s="1"/>
  <c r="Q56" i="27"/>
  <c r="O56" i="27"/>
  <c r="K56" i="27"/>
  <c r="I56" i="27"/>
  <c r="G56" i="27"/>
  <c r="M56" i="27" s="1"/>
  <c r="Q55" i="27"/>
  <c r="O55" i="27"/>
  <c r="K55" i="27"/>
  <c r="I55" i="27"/>
  <c r="G55" i="27"/>
  <c r="M55" i="27" s="1"/>
  <c r="Q54" i="27"/>
  <c r="O54" i="27"/>
  <c r="K54" i="27"/>
  <c r="I54" i="27"/>
  <c r="G54" i="27"/>
  <c r="M54" i="27" s="1"/>
  <c r="Q53" i="27"/>
  <c r="O53" i="27"/>
  <c r="K53" i="27"/>
  <c r="I53" i="27"/>
  <c r="G53" i="27"/>
  <c r="M53" i="27" s="1"/>
  <c r="Q47" i="27"/>
  <c r="O47" i="27"/>
  <c r="K47" i="27"/>
  <c r="I47" i="27"/>
  <c r="G47" i="27"/>
  <c r="M47" i="27" s="1"/>
  <c r="Q46" i="27"/>
  <c r="O46" i="27"/>
  <c r="K46" i="27"/>
  <c r="I46" i="27"/>
  <c r="G46" i="27"/>
  <c r="M46" i="27" s="1"/>
  <c r="Q45" i="27"/>
  <c r="O45" i="27"/>
  <c r="K45" i="27"/>
  <c r="I45" i="27"/>
  <c r="G45" i="27"/>
  <c r="M45" i="27" s="1"/>
  <c r="Q43" i="27"/>
  <c r="O43" i="27"/>
  <c r="K43" i="27"/>
  <c r="I43" i="27"/>
  <c r="G43" i="27"/>
  <c r="M43" i="27" s="1"/>
  <c r="Q41" i="27"/>
  <c r="O41" i="27"/>
  <c r="K41" i="27"/>
  <c r="I41" i="27"/>
  <c r="G41" i="27"/>
  <c r="M41" i="27" s="1"/>
  <c r="Q40" i="27"/>
  <c r="O40" i="27"/>
  <c r="K40" i="27"/>
  <c r="I40" i="27"/>
  <c r="G40" i="27"/>
  <c r="M40" i="27" s="1"/>
  <c r="Q39" i="27"/>
  <c r="O39" i="27"/>
  <c r="K39" i="27"/>
  <c r="I39" i="27"/>
  <c r="G39" i="27"/>
  <c r="M39" i="27" s="1"/>
  <c r="Q38" i="27"/>
  <c r="O38" i="27"/>
  <c r="K38" i="27"/>
  <c r="I38" i="27"/>
  <c r="G38" i="27"/>
  <c r="M38" i="27" s="1"/>
  <c r="Q36" i="27"/>
  <c r="O36" i="27"/>
  <c r="K36" i="27"/>
  <c r="I36" i="27"/>
  <c r="G36" i="27"/>
  <c r="M36" i="27" s="1"/>
  <c r="Q34" i="27"/>
  <c r="O34" i="27"/>
  <c r="K34" i="27"/>
  <c r="I34" i="27"/>
  <c r="G34" i="27"/>
  <c r="M34" i="27" s="1"/>
  <c r="Q33" i="27"/>
  <c r="O33" i="27"/>
  <c r="K33" i="27"/>
  <c r="I33" i="27"/>
  <c r="G33" i="27"/>
  <c r="M33" i="27" s="1"/>
  <c r="Q32" i="27"/>
  <c r="O32" i="27"/>
  <c r="K32" i="27"/>
  <c r="I32" i="27"/>
  <c r="G32" i="27"/>
  <c r="M32" i="27" s="1"/>
  <c r="Q30" i="27"/>
  <c r="O30" i="27"/>
  <c r="K30" i="27"/>
  <c r="I30" i="27"/>
  <c r="G30" i="27"/>
  <c r="M30" i="27" s="1"/>
  <c r="Q28" i="27"/>
  <c r="O28" i="27"/>
  <c r="K28" i="27"/>
  <c r="I28" i="27"/>
  <c r="G28" i="27"/>
  <c r="M28" i="27" s="1"/>
  <c r="Q22" i="27"/>
  <c r="O22" i="27"/>
  <c r="K22" i="27"/>
  <c r="I22" i="27"/>
  <c r="G22" i="27"/>
  <c r="M22" i="27" s="1"/>
  <c r="Q21" i="27"/>
  <c r="O21" i="27"/>
  <c r="K21" i="27"/>
  <c r="I21" i="27"/>
  <c r="G21" i="27"/>
  <c r="M21" i="27" s="1"/>
  <c r="Q20" i="27"/>
  <c r="O20" i="27"/>
  <c r="K20" i="27"/>
  <c r="I20" i="27"/>
  <c r="G20" i="27"/>
  <c r="M20" i="27" s="1"/>
  <c r="Q19" i="27"/>
  <c r="O19" i="27"/>
  <c r="K19" i="27"/>
  <c r="I19" i="27"/>
  <c r="G19" i="27"/>
  <c r="M19" i="27" s="1"/>
  <c r="Q18" i="27"/>
  <c r="O18" i="27"/>
  <c r="K18" i="27"/>
  <c r="I18" i="27"/>
  <c r="G18" i="27"/>
  <c r="M18" i="27" s="1"/>
  <c r="Q16" i="27"/>
  <c r="O16" i="27"/>
  <c r="K16" i="27"/>
  <c r="I16" i="27"/>
  <c r="G16" i="27"/>
  <c r="M16" i="27" s="1"/>
  <c r="Q14" i="27"/>
  <c r="O14" i="27"/>
  <c r="K14" i="27"/>
  <c r="I14" i="27"/>
  <c r="G14" i="27"/>
  <c r="M14" i="27" s="1"/>
  <c r="Q12" i="27"/>
  <c r="O12" i="27"/>
  <c r="K12" i="27"/>
  <c r="I12" i="27"/>
  <c r="G12" i="27"/>
  <c r="M12" i="27" s="1"/>
  <c r="AC11" i="27"/>
  <c r="Q753" i="26"/>
  <c r="O753" i="26"/>
  <c r="K753" i="26"/>
  <c r="I753" i="26"/>
  <c r="G753" i="26"/>
  <c r="M753" i="26" s="1"/>
  <c r="Q752" i="26"/>
  <c r="O752" i="26"/>
  <c r="K752" i="26"/>
  <c r="I752" i="26"/>
  <c r="G752" i="26"/>
  <c r="M752" i="26" s="1"/>
  <c r="Q747" i="26"/>
  <c r="O747" i="26"/>
  <c r="K747" i="26"/>
  <c r="I747" i="26"/>
  <c r="G747" i="26"/>
  <c r="M747" i="26" s="1"/>
  <c r="Q742" i="26"/>
  <c r="O742" i="26"/>
  <c r="K742" i="26"/>
  <c r="I742" i="26"/>
  <c r="G742" i="26"/>
  <c r="M742" i="26" s="1"/>
  <c r="Q737" i="26"/>
  <c r="O737" i="26"/>
  <c r="K737" i="26"/>
  <c r="I737" i="26"/>
  <c r="G737" i="26"/>
  <c r="M737" i="26" s="1"/>
  <c r="Q731" i="26"/>
  <c r="O731" i="26"/>
  <c r="K731" i="26"/>
  <c r="I731" i="26"/>
  <c r="G731" i="26"/>
  <c r="M731" i="26" s="1"/>
  <c r="Q726" i="26"/>
  <c r="O726" i="26"/>
  <c r="K726" i="26"/>
  <c r="I726" i="26"/>
  <c r="G726" i="26"/>
  <c r="M726" i="26" s="1"/>
  <c r="Q721" i="26"/>
  <c r="O721" i="26"/>
  <c r="K721" i="26"/>
  <c r="I721" i="26"/>
  <c r="G721" i="26"/>
  <c r="M721" i="26" s="1"/>
  <c r="Q716" i="26"/>
  <c r="O716" i="26"/>
  <c r="K716" i="26"/>
  <c r="I716" i="26"/>
  <c r="G716" i="26"/>
  <c r="M716" i="26" s="1"/>
  <c r="Q710" i="26"/>
  <c r="O710" i="26"/>
  <c r="K710" i="26"/>
  <c r="I710" i="26"/>
  <c r="G710" i="26"/>
  <c r="M710" i="26" s="1"/>
  <c r="Q703" i="26"/>
  <c r="O703" i="26"/>
  <c r="K703" i="26"/>
  <c r="I703" i="26"/>
  <c r="G703" i="26"/>
  <c r="M703" i="26" s="1"/>
  <c r="Q692" i="26"/>
  <c r="Q691" i="26" s="1"/>
  <c r="O692" i="26"/>
  <c r="K692" i="26"/>
  <c r="I692" i="26"/>
  <c r="G692" i="26"/>
  <c r="G691" i="26" s="1"/>
  <c r="Q686" i="26"/>
  <c r="O686" i="26"/>
  <c r="K686" i="26"/>
  <c r="I686" i="26"/>
  <c r="G686" i="26"/>
  <c r="M686" i="26" s="1"/>
  <c r="Q685" i="26"/>
  <c r="O685" i="26"/>
  <c r="K685" i="26"/>
  <c r="I685" i="26"/>
  <c r="G685" i="26"/>
  <c r="M685" i="26" s="1"/>
  <c r="Q679" i="26"/>
  <c r="O679" i="26"/>
  <c r="K679" i="26"/>
  <c r="I679" i="26"/>
  <c r="G679" i="26"/>
  <c r="M679" i="26" s="1"/>
  <c r="Q678" i="26"/>
  <c r="O678" i="26"/>
  <c r="K678" i="26"/>
  <c r="I678" i="26"/>
  <c r="G678" i="26"/>
  <c r="M678" i="26" s="1"/>
  <c r="Q672" i="26"/>
  <c r="O672" i="26"/>
  <c r="K672" i="26"/>
  <c r="I672" i="26"/>
  <c r="G672" i="26"/>
  <c r="M672" i="26" s="1"/>
  <c r="Q669" i="26"/>
  <c r="O669" i="26"/>
  <c r="K669" i="26"/>
  <c r="I669" i="26"/>
  <c r="G669" i="26"/>
  <c r="M669" i="26" s="1"/>
  <c r="Q666" i="26"/>
  <c r="O666" i="26"/>
  <c r="K666" i="26"/>
  <c r="I666" i="26"/>
  <c r="G666" i="26"/>
  <c r="M666" i="26" s="1"/>
  <c r="Q660" i="26"/>
  <c r="O660" i="26"/>
  <c r="K660" i="26"/>
  <c r="I660" i="26"/>
  <c r="G660" i="26"/>
  <c r="M660" i="26" s="1"/>
  <c r="Q657" i="26"/>
  <c r="O657" i="26"/>
  <c r="K657" i="26"/>
  <c r="I657" i="26"/>
  <c r="G657" i="26"/>
  <c r="M657" i="26" s="1"/>
  <c r="Q654" i="26"/>
  <c r="O654" i="26"/>
  <c r="K654" i="26"/>
  <c r="I654" i="26"/>
  <c r="G654" i="26"/>
  <c r="M654" i="26" s="1"/>
  <c r="Q648" i="26"/>
  <c r="O648" i="26"/>
  <c r="K648" i="26"/>
  <c r="I648" i="26"/>
  <c r="G648" i="26"/>
  <c r="M648" i="26" s="1"/>
  <c r="Q645" i="26"/>
  <c r="O645" i="26"/>
  <c r="K645" i="26"/>
  <c r="I645" i="26"/>
  <c r="G645" i="26"/>
  <c r="M645" i="26" s="1"/>
  <c r="Q642" i="26"/>
  <c r="O642" i="26"/>
  <c r="K642" i="26"/>
  <c r="I642" i="26"/>
  <c r="G642" i="26"/>
  <c r="M642" i="26" s="1"/>
  <c r="Q638" i="26"/>
  <c r="O638" i="26"/>
  <c r="M638" i="26"/>
  <c r="K638" i="26"/>
  <c r="I638" i="26"/>
  <c r="G638" i="26"/>
  <c r="Q637" i="26"/>
  <c r="O637" i="26"/>
  <c r="K637" i="26"/>
  <c r="I637" i="26"/>
  <c r="G637" i="26"/>
  <c r="M637" i="26" s="1"/>
  <c r="Q635" i="26"/>
  <c r="O635" i="26"/>
  <c r="K635" i="26"/>
  <c r="I635" i="26"/>
  <c r="G635" i="26"/>
  <c r="M635" i="26" s="1"/>
  <c r="Q634" i="26"/>
  <c r="O634" i="26"/>
  <c r="K634" i="26"/>
  <c r="I634" i="26"/>
  <c r="G634" i="26"/>
  <c r="M634" i="26" s="1"/>
  <c r="Q625" i="26"/>
  <c r="O625" i="26"/>
  <c r="K625" i="26"/>
  <c r="I625" i="26"/>
  <c r="G625" i="26"/>
  <c r="M625" i="26" s="1"/>
  <c r="Q622" i="26"/>
  <c r="O622" i="26"/>
  <c r="K622" i="26"/>
  <c r="I622" i="26"/>
  <c r="G622" i="26"/>
  <c r="M622" i="26" s="1"/>
  <c r="Q612" i="26"/>
  <c r="O612" i="26"/>
  <c r="M612" i="26"/>
  <c r="K612" i="26"/>
  <c r="I612" i="26"/>
  <c r="G612" i="26"/>
  <c r="Q609" i="26"/>
  <c r="O609" i="26"/>
  <c r="K609" i="26"/>
  <c r="I609" i="26"/>
  <c r="G609" i="26"/>
  <c r="M609" i="26" s="1"/>
  <c r="Q608" i="26"/>
  <c r="O608" i="26"/>
  <c r="K608" i="26"/>
  <c r="I608" i="26"/>
  <c r="G608" i="26"/>
  <c r="M608" i="26" s="1"/>
  <c r="Q605" i="26"/>
  <c r="O605" i="26"/>
  <c r="K605" i="26"/>
  <c r="I605" i="26"/>
  <c r="G605" i="26"/>
  <c r="M605" i="26" s="1"/>
  <c r="Q602" i="26"/>
  <c r="O602" i="26"/>
  <c r="K602" i="26"/>
  <c r="I602" i="26"/>
  <c r="G602" i="26"/>
  <c r="M602" i="26" s="1"/>
  <c r="Q596" i="26"/>
  <c r="O596" i="26"/>
  <c r="K596" i="26"/>
  <c r="I596" i="26"/>
  <c r="G596" i="26"/>
  <c r="M596" i="26" s="1"/>
  <c r="Q593" i="26"/>
  <c r="O593" i="26"/>
  <c r="K593" i="26"/>
  <c r="I593" i="26"/>
  <c r="G593" i="26"/>
  <c r="M593" i="26" s="1"/>
  <c r="Q590" i="26"/>
  <c r="O590" i="26"/>
  <c r="K590" i="26"/>
  <c r="I590" i="26"/>
  <c r="G590" i="26"/>
  <c r="M590" i="26" s="1"/>
  <c r="Q587" i="26"/>
  <c r="O587" i="26"/>
  <c r="K587" i="26"/>
  <c r="I587" i="26"/>
  <c r="G587" i="26"/>
  <c r="M587" i="26" s="1"/>
  <c r="Q584" i="26"/>
  <c r="O584" i="26"/>
  <c r="K584" i="26"/>
  <c r="I584" i="26"/>
  <c r="G584" i="26"/>
  <c r="M584" i="26" s="1"/>
  <c r="Q581" i="26"/>
  <c r="O581" i="26"/>
  <c r="K581" i="26"/>
  <c r="I581" i="26"/>
  <c r="G581" i="26"/>
  <c r="M581" i="26" s="1"/>
  <c r="Q578" i="26"/>
  <c r="O578" i="26"/>
  <c r="M578" i="26"/>
  <c r="K578" i="26"/>
  <c r="I578" i="26"/>
  <c r="G578" i="26"/>
  <c r="Q575" i="26"/>
  <c r="O575" i="26"/>
  <c r="K575" i="26"/>
  <c r="I575" i="26"/>
  <c r="G575" i="26"/>
  <c r="M575" i="26" s="1"/>
  <c r="Q572" i="26"/>
  <c r="O572" i="26"/>
  <c r="K572" i="26"/>
  <c r="I572" i="26"/>
  <c r="G572" i="26"/>
  <c r="M572" i="26" s="1"/>
  <c r="Q569" i="26"/>
  <c r="O569" i="26"/>
  <c r="K569" i="26"/>
  <c r="I569" i="26"/>
  <c r="G569" i="26"/>
  <c r="M569" i="26" s="1"/>
  <c r="Q566" i="26"/>
  <c r="O566" i="26"/>
  <c r="K566" i="26"/>
  <c r="I566" i="26"/>
  <c r="G566" i="26"/>
  <c r="M566" i="26" s="1"/>
  <c r="Q562" i="26"/>
  <c r="O562" i="26"/>
  <c r="K562" i="26"/>
  <c r="I562" i="26"/>
  <c r="G562" i="26"/>
  <c r="M562" i="26" s="1"/>
  <c r="Q558" i="26"/>
  <c r="O558" i="26"/>
  <c r="K558" i="26"/>
  <c r="I558" i="26"/>
  <c r="G558" i="26"/>
  <c r="M558" i="26" s="1"/>
  <c r="Q553" i="26"/>
  <c r="O553" i="26"/>
  <c r="K553" i="26"/>
  <c r="I553" i="26"/>
  <c r="G553" i="26"/>
  <c r="M553" i="26" s="1"/>
  <c r="Q550" i="26"/>
  <c r="O550" i="26"/>
  <c r="K550" i="26"/>
  <c r="I550" i="26"/>
  <c r="G550" i="26"/>
  <c r="M550" i="26" s="1"/>
  <c r="Q544" i="26"/>
  <c r="O544" i="26"/>
  <c r="K544" i="26"/>
  <c r="I544" i="26"/>
  <c r="G544" i="26"/>
  <c r="M544" i="26" s="1"/>
  <c r="Q541" i="26"/>
  <c r="O541" i="26"/>
  <c r="K541" i="26"/>
  <c r="I541" i="26"/>
  <c r="G541" i="26"/>
  <c r="M541" i="26" s="1"/>
  <c r="Q538" i="26"/>
  <c r="O538" i="26"/>
  <c r="K538" i="26"/>
  <c r="I538" i="26"/>
  <c r="G538" i="26"/>
  <c r="M538" i="26" s="1"/>
  <c r="Q535" i="26"/>
  <c r="O535" i="26"/>
  <c r="K535" i="26"/>
  <c r="I535" i="26"/>
  <c r="G535" i="26"/>
  <c r="M535" i="26" s="1"/>
  <c r="Q532" i="26"/>
  <c r="O532" i="26"/>
  <c r="K532" i="26"/>
  <c r="I532" i="26"/>
  <c r="G532" i="26"/>
  <c r="M532" i="26" s="1"/>
  <c r="Q529" i="26"/>
  <c r="O529" i="26"/>
  <c r="K529" i="26"/>
  <c r="I529" i="26"/>
  <c r="G529" i="26"/>
  <c r="M529" i="26" s="1"/>
  <c r="Q526" i="26"/>
  <c r="O526" i="26"/>
  <c r="K526" i="26"/>
  <c r="I526" i="26"/>
  <c r="G526" i="26"/>
  <c r="M526" i="26" s="1"/>
  <c r="Q523" i="26"/>
  <c r="O523" i="26"/>
  <c r="K523" i="26"/>
  <c r="I523" i="26"/>
  <c r="G523" i="26"/>
  <c r="M523" i="26" s="1"/>
  <c r="Q518" i="26"/>
  <c r="O518" i="26"/>
  <c r="K518" i="26"/>
  <c r="I518" i="26"/>
  <c r="G518" i="26"/>
  <c r="Q512" i="26"/>
  <c r="O512" i="26"/>
  <c r="K512" i="26"/>
  <c r="I512" i="26"/>
  <c r="G512" i="26"/>
  <c r="M512" i="26" s="1"/>
  <c r="Q508" i="26"/>
  <c r="O508" i="26"/>
  <c r="K508" i="26"/>
  <c r="I508" i="26"/>
  <c r="G508" i="26"/>
  <c r="M508" i="26" s="1"/>
  <c r="Q505" i="26"/>
  <c r="O505" i="26"/>
  <c r="M505" i="26"/>
  <c r="K505" i="26"/>
  <c r="I505" i="26"/>
  <c r="G505" i="26"/>
  <c r="Q504" i="26"/>
  <c r="O504" i="26"/>
  <c r="K504" i="26"/>
  <c r="I504" i="26"/>
  <c r="G504" i="26"/>
  <c r="M504" i="26" s="1"/>
  <c r="Q501" i="26"/>
  <c r="O501" i="26"/>
  <c r="K501" i="26"/>
  <c r="I501" i="26"/>
  <c r="G501" i="26"/>
  <c r="M501" i="26" s="1"/>
  <c r="Q499" i="26"/>
  <c r="O499" i="26"/>
  <c r="K499" i="26"/>
  <c r="I499" i="26"/>
  <c r="G499" i="26"/>
  <c r="M499" i="26" s="1"/>
  <c r="Q498" i="26"/>
  <c r="O498" i="26"/>
  <c r="K498" i="26"/>
  <c r="I498" i="26"/>
  <c r="G498" i="26"/>
  <c r="M498" i="26" s="1"/>
  <c r="Q492" i="26"/>
  <c r="O492" i="26"/>
  <c r="K492" i="26"/>
  <c r="I492" i="26"/>
  <c r="G492" i="26"/>
  <c r="M492" i="26" s="1"/>
  <c r="Q490" i="26"/>
  <c r="O490" i="26"/>
  <c r="K490" i="26"/>
  <c r="I490" i="26"/>
  <c r="G490" i="26"/>
  <c r="Q486" i="26"/>
  <c r="O486" i="26"/>
  <c r="K486" i="26"/>
  <c r="I486" i="26"/>
  <c r="G486" i="26"/>
  <c r="M486" i="26" s="1"/>
  <c r="Q482" i="26"/>
  <c r="O482" i="26"/>
  <c r="K482" i="26"/>
  <c r="I482" i="26"/>
  <c r="G482" i="26"/>
  <c r="M482" i="26" s="1"/>
  <c r="Q480" i="26"/>
  <c r="O480" i="26"/>
  <c r="K480" i="26"/>
  <c r="I480" i="26"/>
  <c r="G480" i="26"/>
  <c r="M480" i="26" s="1"/>
  <c r="Q476" i="26"/>
  <c r="O476" i="26"/>
  <c r="K476" i="26"/>
  <c r="I476" i="26"/>
  <c r="G476" i="26"/>
  <c r="M476" i="26" s="1"/>
  <c r="Q470" i="26"/>
  <c r="O470" i="26"/>
  <c r="K470" i="26"/>
  <c r="I470" i="26"/>
  <c r="G470" i="26"/>
  <c r="M470" i="26" s="1"/>
  <c r="Q464" i="26"/>
  <c r="O464" i="26"/>
  <c r="K464" i="26"/>
  <c r="I464" i="26"/>
  <c r="G464" i="26"/>
  <c r="M464" i="26" s="1"/>
  <c r="Q460" i="26"/>
  <c r="O460" i="26"/>
  <c r="K460" i="26"/>
  <c r="I460" i="26"/>
  <c r="G460" i="26"/>
  <c r="M460" i="26" s="1"/>
  <c r="Q457" i="26"/>
  <c r="O457" i="26"/>
  <c r="K457" i="26"/>
  <c r="I457" i="26"/>
  <c r="G457" i="26"/>
  <c r="M457" i="26" s="1"/>
  <c r="Q453" i="26"/>
  <c r="O453" i="26"/>
  <c r="K453" i="26"/>
  <c r="I453" i="26"/>
  <c r="G453" i="26"/>
  <c r="M453" i="26" s="1"/>
  <c r="Q449" i="26"/>
  <c r="O449" i="26"/>
  <c r="K449" i="26"/>
  <c r="I449" i="26"/>
  <c r="G449" i="26"/>
  <c r="M449" i="26" s="1"/>
  <c r="Q446" i="26"/>
  <c r="O446" i="26"/>
  <c r="K446" i="26"/>
  <c r="I446" i="26"/>
  <c r="G446" i="26"/>
  <c r="M446" i="26" s="1"/>
  <c r="Q443" i="26"/>
  <c r="O443" i="26"/>
  <c r="K443" i="26"/>
  <c r="I443" i="26"/>
  <c r="G443" i="26"/>
  <c r="M443" i="26" s="1"/>
  <c r="Q440" i="26"/>
  <c r="O440" i="26"/>
  <c r="K440" i="26"/>
  <c r="I440" i="26"/>
  <c r="G440" i="26"/>
  <c r="M440" i="26" s="1"/>
  <c r="Q434" i="26"/>
  <c r="O434" i="26"/>
  <c r="K434" i="26"/>
  <c r="I434" i="26"/>
  <c r="G434" i="26"/>
  <c r="M434" i="26" s="1"/>
  <c r="Q433" i="26"/>
  <c r="O433" i="26"/>
  <c r="K433" i="26"/>
  <c r="I433" i="26"/>
  <c r="G433" i="26"/>
  <c r="M433" i="26" s="1"/>
  <c r="Q432" i="26"/>
  <c r="O432" i="26"/>
  <c r="K432" i="26"/>
  <c r="I432" i="26"/>
  <c r="G432" i="26"/>
  <c r="M432" i="26" s="1"/>
  <c r="Q425" i="26"/>
  <c r="O425" i="26"/>
  <c r="K425" i="26"/>
  <c r="I425" i="26"/>
  <c r="G425" i="26"/>
  <c r="M425" i="26" s="1"/>
  <c r="Q422" i="26"/>
  <c r="O422" i="26"/>
  <c r="K422" i="26"/>
  <c r="I422" i="26"/>
  <c r="G422" i="26"/>
  <c r="M422" i="26" s="1"/>
  <c r="Q419" i="26"/>
  <c r="O419" i="26"/>
  <c r="K419" i="26"/>
  <c r="I419" i="26"/>
  <c r="I418" i="26" s="1"/>
  <c r="G419" i="26"/>
  <c r="Q413" i="26"/>
  <c r="O413" i="26"/>
  <c r="M413" i="26"/>
  <c r="K413" i="26"/>
  <c r="I413" i="26"/>
  <c r="G413" i="26"/>
  <c r="Q410" i="26"/>
  <c r="O410" i="26"/>
  <c r="K410" i="26"/>
  <c r="I410" i="26"/>
  <c r="G410" i="26"/>
  <c r="M410" i="26" s="1"/>
  <c r="Q406" i="26"/>
  <c r="O406" i="26"/>
  <c r="K406" i="26"/>
  <c r="I406" i="26"/>
  <c r="I405" i="26" s="1"/>
  <c r="G406" i="26"/>
  <c r="M406" i="26" s="1"/>
  <c r="Q400" i="26"/>
  <c r="O400" i="26"/>
  <c r="M400" i="26"/>
  <c r="K400" i="26"/>
  <c r="I400" i="26"/>
  <c r="G400" i="26"/>
  <c r="Q397" i="26"/>
  <c r="O397" i="26"/>
  <c r="K397" i="26"/>
  <c r="I397" i="26"/>
  <c r="G397" i="26"/>
  <c r="M397" i="26" s="1"/>
  <c r="Q394" i="26"/>
  <c r="O394" i="26"/>
  <c r="K394" i="26"/>
  <c r="I394" i="26"/>
  <c r="G394" i="26"/>
  <c r="M394" i="26" s="1"/>
  <c r="Q393" i="26"/>
  <c r="O393" i="26"/>
  <c r="K393" i="26"/>
  <c r="I393" i="26"/>
  <c r="G393" i="26"/>
  <c r="M393" i="26" s="1"/>
  <c r="Q392" i="26"/>
  <c r="O392" i="26"/>
  <c r="K392" i="26"/>
  <c r="I392" i="26"/>
  <c r="G392" i="26"/>
  <c r="M392" i="26" s="1"/>
  <c r="Q391" i="26"/>
  <c r="O391" i="26"/>
  <c r="K391" i="26"/>
  <c r="I391" i="26"/>
  <c r="G391" i="26"/>
  <c r="M391" i="26" s="1"/>
  <c r="Q390" i="26"/>
  <c r="O390" i="26"/>
  <c r="K390" i="26"/>
  <c r="I390" i="26"/>
  <c r="G390" i="26"/>
  <c r="M390" i="26" s="1"/>
  <c r="Q387" i="26"/>
  <c r="O387" i="26"/>
  <c r="K387" i="26"/>
  <c r="I387" i="26"/>
  <c r="G387" i="26"/>
  <c r="M387" i="26" s="1"/>
  <c r="Q384" i="26"/>
  <c r="O384" i="26"/>
  <c r="K384" i="26"/>
  <c r="I384" i="26"/>
  <c r="G384" i="26"/>
  <c r="M384" i="26" s="1"/>
  <c r="Q383" i="26"/>
  <c r="O383" i="26"/>
  <c r="K383" i="26"/>
  <c r="I383" i="26"/>
  <c r="G383" i="26"/>
  <c r="M383" i="26" s="1"/>
  <c r="Q380" i="26"/>
  <c r="O380" i="26"/>
  <c r="K380" i="26"/>
  <c r="I380" i="26"/>
  <c r="G380" i="26"/>
  <c r="Q372" i="26"/>
  <c r="Q371" i="26" s="1"/>
  <c r="O372" i="26"/>
  <c r="O371" i="26" s="1"/>
  <c r="K372" i="26"/>
  <c r="I372" i="26"/>
  <c r="I371" i="26" s="1"/>
  <c r="G372" i="26"/>
  <c r="G371" i="26" s="1"/>
  <c r="K371" i="26"/>
  <c r="Q366" i="26"/>
  <c r="O366" i="26"/>
  <c r="K366" i="26"/>
  <c r="I366" i="26"/>
  <c r="G366" i="26"/>
  <c r="M366" i="26" s="1"/>
  <c r="Q362" i="26"/>
  <c r="O362" i="26"/>
  <c r="K362" i="26"/>
  <c r="I362" i="26"/>
  <c r="G362" i="26"/>
  <c r="M362" i="26" s="1"/>
  <c r="Q361" i="26"/>
  <c r="O361" i="26"/>
  <c r="K361" i="26"/>
  <c r="I361" i="26"/>
  <c r="G361" i="26"/>
  <c r="M361" i="26" s="1"/>
  <c r="Q358" i="26"/>
  <c r="O358" i="26"/>
  <c r="K358" i="26"/>
  <c r="I358" i="26"/>
  <c r="G358" i="26"/>
  <c r="M358" i="26" s="1"/>
  <c r="Q357" i="26"/>
  <c r="O357" i="26"/>
  <c r="K357" i="26"/>
  <c r="I357" i="26"/>
  <c r="G357" i="26"/>
  <c r="M357" i="26" s="1"/>
  <c r="Q354" i="26"/>
  <c r="O354" i="26"/>
  <c r="K354" i="26"/>
  <c r="I354" i="26"/>
  <c r="G354" i="26"/>
  <c r="M354" i="26" s="1"/>
  <c r="Q353" i="26"/>
  <c r="O353" i="26"/>
  <c r="K353" i="26"/>
  <c r="I353" i="26"/>
  <c r="G353" i="26"/>
  <c r="M353" i="26" s="1"/>
  <c r="Q352" i="26"/>
  <c r="O352" i="26"/>
  <c r="K352" i="26"/>
  <c r="I352" i="26"/>
  <c r="G352" i="26"/>
  <c r="M352" i="26" s="1"/>
  <c r="Q349" i="26"/>
  <c r="O349" i="26"/>
  <c r="K349" i="26"/>
  <c r="I349" i="26"/>
  <c r="G349" i="26"/>
  <c r="M349" i="26" s="1"/>
  <c r="Q348" i="26"/>
  <c r="O348" i="26"/>
  <c r="K348" i="26"/>
  <c r="I348" i="26"/>
  <c r="G348" i="26"/>
  <c r="M348" i="26" s="1"/>
  <c r="Q345" i="26"/>
  <c r="O345" i="26"/>
  <c r="K345" i="26"/>
  <c r="I345" i="26"/>
  <c r="G345" i="26"/>
  <c r="M345" i="26" s="1"/>
  <c r="Q341" i="26"/>
  <c r="O341" i="26"/>
  <c r="K341" i="26"/>
  <c r="I341" i="26"/>
  <c r="G341" i="26"/>
  <c r="M341" i="26" s="1"/>
  <c r="Q339" i="26"/>
  <c r="O339" i="26"/>
  <c r="K339" i="26"/>
  <c r="I339" i="26"/>
  <c r="G339" i="26"/>
  <c r="M339" i="26" s="1"/>
  <c r="Q332" i="26"/>
  <c r="O332" i="26"/>
  <c r="K332" i="26"/>
  <c r="I332" i="26"/>
  <c r="G332" i="26"/>
  <c r="M332" i="26" s="1"/>
  <c r="Q329" i="26"/>
  <c r="O329" i="26"/>
  <c r="K329" i="26"/>
  <c r="I329" i="26"/>
  <c r="G329" i="26"/>
  <c r="M329" i="26" s="1"/>
  <c r="Q326" i="26"/>
  <c r="O326" i="26"/>
  <c r="K326" i="26"/>
  <c r="I326" i="26"/>
  <c r="G326" i="26"/>
  <c r="M326" i="26" s="1"/>
  <c r="Q323" i="26"/>
  <c r="O323" i="26"/>
  <c r="K323" i="26"/>
  <c r="I323" i="26"/>
  <c r="G323" i="26"/>
  <c r="M323" i="26" s="1"/>
  <c r="Q318" i="26"/>
  <c r="O318" i="26"/>
  <c r="K318" i="26"/>
  <c r="I318" i="26"/>
  <c r="G318" i="26"/>
  <c r="M318" i="26" s="1"/>
  <c r="Q315" i="26"/>
  <c r="O315" i="26"/>
  <c r="K315" i="26"/>
  <c r="I315" i="26"/>
  <c r="G315" i="26"/>
  <c r="M315" i="26" s="1"/>
  <c r="Q312" i="26"/>
  <c r="O312" i="26"/>
  <c r="K312" i="26"/>
  <c r="I312" i="26"/>
  <c r="G312" i="26"/>
  <c r="M312" i="26" s="1"/>
  <c r="Q307" i="26"/>
  <c r="O307" i="26"/>
  <c r="K307" i="26"/>
  <c r="I307" i="26"/>
  <c r="G307" i="26"/>
  <c r="M307" i="26" s="1"/>
  <c r="Q304" i="26"/>
  <c r="O304" i="26"/>
  <c r="K304" i="26"/>
  <c r="I304" i="26"/>
  <c r="G304" i="26"/>
  <c r="M304" i="26" s="1"/>
  <c r="Q301" i="26"/>
  <c r="O301" i="26"/>
  <c r="K301" i="26"/>
  <c r="I301" i="26"/>
  <c r="G301" i="26"/>
  <c r="M301" i="26" s="1"/>
  <c r="Q298" i="26"/>
  <c r="O298" i="26"/>
  <c r="K298" i="26"/>
  <c r="I298" i="26"/>
  <c r="G298" i="26"/>
  <c r="M298" i="26" s="1"/>
  <c r="Q297" i="26"/>
  <c r="O297" i="26"/>
  <c r="K297" i="26"/>
  <c r="I297" i="26"/>
  <c r="G297" i="26"/>
  <c r="M297" i="26" s="1"/>
  <c r="Q294" i="26"/>
  <c r="O294" i="26"/>
  <c r="K294" i="26"/>
  <c r="I294" i="26"/>
  <c r="G294" i="26"/>
  <c r="M294" i="26" s="1"/>
  <c r="Q293" i="26"/>
  <c r="O293" i="26"/>
  <c r="K293" i="26"/>
  <c r="I293" i="26"/>
  <c r="G293" i="26"/>
  <c r="M293" i="26" s="1"/>
  <c r="Q289" i="26"/>
  <c r="O289" i="26"/>
  <c r="K289" i="26"/>
  <c r="I289" i="26"/>
  <c r="G289" i="26"/>
  <c r="M289" i="26" s="1"/>
  <c r="Q288" i="26"/>
  <c r="O288" i="26"/>
  <c r="K288" i="26"/>
  <c r="I288" i="26"/>
  <c r="G288" i="26"/>
  <c r="M288" i="26" s="1"/>
  <c r="Q282" i="26"/>
  <c r="O282" i="26"/>
  <c r="K282" i="26"/>
  <c r="I282" i="26"/>
  <c r="G282" i="26"/>
  <c r="Q279" i="26"/>
  <c r="O279" i="26"/>
  <c r="O278" i="26" s="1"/>
  <c r="K279" i="26"/>
  <c r="K278" i="26" s="1"/>
  <c r="I279" i="26"/>
  <c r="I278" i="26" s="1"/>
  <c r="G279" i="26"/>
  <c r="Q278" i="26"/>
  <c r="Q276" i="26"/>
  <c r="Q275" i="26" s="1"/>
  <c r="O276" i="26"/>
  <c r="O275" i="26" s="1"/>
  <c r="K276" i="26"/>
  <c r="K275" i="26" s="1"/>
  <c r="I276" i="26"/>
  <c r="I275" i="26" s="1"/>
  <c r="G276" i="26"/>
  <c r="Q271" i="26"/>
  <c r="O271" i="26"/>
  <c r="O270" i="26" s="1"/>
  <c r="K271" i="26"/>
  <c r="K270" i="26" s="1"/>
  <c r="I271" i="26"/>
  <c r="I270" i="26" s="1"/>
  <c r="G271" i="26"/>
  <c r="Q270" i="26"/>
  <c r="Q268" i="26"/>
  <c r="O268" i="26"/>
  <c r="K268" i="26"/>
  <c r="I268" i="26"/>
  <c r="G268" i="26"/>
  <c r="M268" i="26" s="1"/>
  <c r="Q267" i="26"/>
  <c r="O267" i="26"/>
  <c r="K267" i="26"/>
  <c r="I267" i="26"/>
  <c r="G267" i="26"/>
  <c r="M267" i="26" s="1"/>
  <c r="Q266" i="26"/>
  <c r="O266" i="26"/>
  <c r="K266" i="26"/>
  <c r="I266" i="26"/>
  <c r="G266" i="26"/>
  <c r="M266" i="26" s="1"/>
  <c r="Q265" i="26"/>
  <c r="O265" i="26"/>
  <c r="K265" i="26"/>
  <c r="I265" i="26"/>
  <c r="G265" i="26"/>
  <c r="M265" i="26" s="1"/>
  <c r="Q264" i="26"/>
  <c r="O264" i="26"/>
  <c r="K264" i="26"/>
  <c r="I264" i="26"/>
  <c r="G264" i="26"/>
  <c r="M264" i="26" s="1"/>
  <c r="Q263" i="26"/>
  <c r="O263" i="26"/>
  <c r="K263" i="26"/>
  <c r="I263" i="26"/>
  <c r="G263" i="26"/>
  <c r="M263" i="26" s="1"/>
  <c r="Q260" i="26"/>
  <c r="O260" i="26"/>
  <c r="K260" i="26"/>
  <c r="I260" i="26"/>
  <c r="G260" i="26"/>
  <c r="M260" i="26" s="1"/>
  <c r="Q259" i="26"/>
  <c r="O259" i="26"/>
  <c r="K259" i="26"/>
  <c r="I259" i="26"/>
  <c r="G259" i="26"/>
  <c r="M259" i="26" s="1"/>
  <c r="Q257" i="26"/>
  <c r="O257" i="26"/>
  <c r="K257" i="26"/>
  <c r="I257" i="26"/>
  <c r="G257" i="26"/>
  <c r="M257" i="26" s="1"/>
  <c r="Q255" i="26"/>
  <c r="O255" i="26"/>
  <c r="K255" i="26"/>
  <c r="I255" i="26"/>
  <c r="G255" i="26"/>
  <c r="M255" i="26" s="1"/>
  <c r="Q252" i="26"/>
  <c r="O252" i="26"/>
  <c r="K252" i="26"/>
  <c r="I252" i="26"/>
  <c r="G252" i="26"/>
  <c r="Q247" i="26"/>
  <c r="Q246" i="26" s="1"/>
  <c r="O247" i="26"/>
  <c r="O246" i="26" s="1"/>
  <c r="K247" i="26"/>
  <c r="K246" i="26" s="1"/>
  <c r="I247" i="26"/>
  <c r="I246" i="26" s="1"/>
  <c r="G247" i="26"/>
  <c r="Q242" i="26"/>
  <c r="O242" i="26"/>
  <c r="K242" i="26"/>
  <c r="I242" i="26"/>
  <c r="G242" i="26"/>
  <c r="M242" i="26" s="1"/>
  <c r="Q239" i="26"/>
  <c r="O239" i="26"/>
  <c r="K239" i="26"/>
  <c r="I239" i="26"/>
  <c r="G239" i="26"/>
  <c r="M239" i="26" s="1"/>
  <c r="Q236" i="26"/>
  <c r="O236" i="26"/>
  <c r="K236" i="26"/>
  <c r="I236" i="26"/>
  <c r="G236" i="26"/>
  <c r="M236" i="26" s="1"/>
  <c r="Q235" i="26"/>
  <c r="O235" i="26"/>
  <c r="K235" i="26"/>
  <c r="I235" i="26"/>
  <c r="G235" i="26"/>
  <c r="M235" i="26" s="1"/>
  <c r="Q234" i="26"/>
  <c r="O234" i="26"/>
  <c r="K234" i="26"/>
  <c r="I234" i="26"/>
  <c r="G234" i="26"/>
  <c r="Q229" i="26"/>
  <c r="O229" i="26"/>
  <c r="K229" i="26"/>
  <c r="I229" i="26"/>
  <c r="G229" i="26"/>
  <c r="M229" i="26" s="1"/>
  <c r="Q226" i="26"/>
  <c r="O226" i="26"/>
  <c r="K226" i="26"/>
  <c r="I226" i="26"/>
  <c r="G226" i="26"/>
  <c r="M226" i="26" s="1"/>
  <c r="Q225" i="26"/>
  <c r="O225" i="26"/>
  <c r="K225" i="26"/>
  <c r="I225" i="26"/>
  <c r="G225" i="26"/>
  <c r="M225" i="26" s="1"/>
  <c r="Q224" i="26"/>
  <c r="O224" i="26"/>
  <c r="K224" i="26"/>
  <c r="I224" i="26"/>
  <c r="G224" i="26"/>
  <c r="M224" i="26" s="1"/>
  <c r="Q223" i="26"/>
  <c r="O223" i="26"/>
  <c r="K223" i="26"/>
  <c r="I223" i="26"/>
  <c r="G223" i="26"/>
  <c r="M223" i="26" s="1"/>
  <c r="Q219" i="26"/>
  <c r="O219" i="26"/>
  <c r="K219" i="26"/>
  <c r="I219" i="26"/>
  <c r="G219" i="26"/>
  <c r="M219" i="26" s="1"/>
  <c r="Q215" i="26"/>
  <c r="O215" i="26"/>
  <c r="K215" i="26"/>
  <c r="I215" i="26"/>
  <c r="G215" i="26"/>
  <c r="M215" i="26" s="1"/>
  <c r="Q211" i="26"/>
  <c r="O211" i="26"/>
  <c r="K211" i="26"/>
  <c r="I211" i="26"/>
  <c r="G211" i="26"/>
  <c r="M211" i="26" s="1"/>
  <c r="Q210" i="26"/>
  <c r="O210" i="26"/>
  <c r="K210" i="26"/>
  <c r="I210" i="26"/>
  <c r="G210" i="26"/>
  <c r="M210" i="26" s="1"/>
  <c r="Q207" i="26"/>
  <c r="O207" i="26"/>
  <c r="K207" i="26"/>
  <c r="I207" i="26"/>
  <c r="G207" i="26"/>
  <c r="M207" i="26" s="1"/>
  <c r="Q204" i="26"/>
  <c r="O204" i="26"/>
  <c r="K204" i="26"/>
  <c r="I204" i="26"/>
  <c r="G204" i="26"/>
  <c r="M204" i="26" s="1"/>
  <c r="Q201" i="26"/>
  <c r="O201" i="26"/>
  <c r="K201" i="26"/>
  <c r="I201" i="26"/>
  <c r="G201" i="26"/>
  <c r="M201" i="26" s="1"/>
  <c r="Q200" i="26"/>
  <c r="O200" i="26"/>
  <c r="K200" i="26"/>
  <c r="I200" i="26"/>
  <c r="G200" i="26"/>
  <c r="M200" i="26" s="1"/>
  <c r="Q197" i="26"/>
  <c r="O197" i="26"/>
  <c r="K197" i="26"/>
  <c r="I197" i="26"/>
  <c r="G197" i="26"/>
  <c r="M197" i="26" s="1"/>
  <c r="Q194" i="26"/>
  <c r="O194" i="26"/>
  <c r="K194" i="26"/>
  <c r="I194" i="26"/>
  <c r="G194" i="26"/>
  <c r="M194" i="26" s="1"/>
  <c r="Q190" i="26"/>
  <c r="O190" i="26"/>
  <c r="K190" i="26"/>
  <c r="I190" i="26"/>
  <c r="G190" i="26"/>
  <c r="M190" i="26" s="1"/>
  <c r="Q188" i="26"/>
  <c r="O188" i="26"/>
  <c r="K188" i="26"/>
  <c r="I188" i="26"/>
  <c r="G188" i="26"/>
  <c r="M188" i="26" s="1"/>
  <c r="Q184" i="26"/>
  <c r="O184" i="26"/>
  <c r="K184" i="26"/>
  <c r="I184" i="26"/>
  <c r="G184" i="26"/>
  <c r="M184" i="26" s="1"/>
  <c r="Q180" i="26"/>
  <c r="O180" i="26"/>
  <c r="K180" i="26"/>
  <c r="I180" i="26"/>
  <c r="G180" i="26"/>
  <c r="M180" i="26" s="1"/>
  <c r="Q176" i="26"/>
  <c r="O176" i="26"/>
  <c r="K176" i="26"/>
  <c r="I176" i="26"/>
  <c r="G176" i="26"/>
  <c r="M176" i="26" s="1"/>
  <c r="Q170" i="26"/>
  <c r="O170" i="26"/>
  <c r="K170" i="26"/>
  <c r="I170" i="26"/>
  <c r="G170" i="26"/>
  <c r="M170" i="26" s="1"/>
  <c r="Q160" i="26"/>
  <c r="O160" i="26"/>
  <c r="K160" i="26"/>
  <c r="I160" i="26"/>
  <c r="G160" i="26"/>
  <c r="M160" i="26" s="1"/>
  <c r="Q154" i="26"/>
  <c r="O154" i="26"/>
  <c r="K154" i="26"/>
  <c r="I154" i="26"/>
  <c r="G154" i="26"/>
  <c r="M154" i="26" s="1"/>
  <c r="Q151" i="26"/>
  <c r="O151" i="26"/>
  <c r="K151" i="26"/>
  <c r="I151" i="26"/>
  <c r="G151" i="26"/>
  <c r="M151" i="26" s="1"/>
  <c r="Q149" i="26"/>
  <c r="O149" i="26"/>
  <c r="K149" i="26"/>
  <c r="I149" i="26"/>
  <c r="G149" i="26"/>
  <c r="M149" i="26" s="1"/>
  <c r="Q146" i="26"/>
  <c r="O146" i="26"/>
  <c r="K146" i="26"/>
  <c r="I146" i="26"/>
  <c r="G146" i="26"/>
  <c r="M146" i="26" s="1"/>
  <c r="Q143" i="26"/>
  <c r="O143" i="26"/>
  <c r="K143" i="26"/>
  <c r="I143" i="26"/>
  <c r="G143" i="26"/>
  <c r="M143" i="26" s="1"/>
  <c r="Q141" i="26"/>
  <c r="O141" i="26"/>
  <c r="K141" i="26"/>
  <c r="I141" i="26"/>
  <c r="G141" i="26"/>
  <c r="M141" i="26" s="1"/>
  <c r="Q139" i="26"/>
  <c r="O139" i="26"/>
  <c r="K139" i="26"/>
  <c r="I139" i="26"/>
  <c r="G139" i="26"/>
  <c r="M139" i="26" s="1"/>
  <c r="Q137" i="26"/>
  <c r="O137" i="26"/>
  <c r="K137" i="26"/>
  <c r="I137" i="26"/>
  <c r="G137" i="26"/>
  <c r="M137" i="26" s="1"/>
  <c r="Q132" i="26"/>
  <c r="O132" i="26"/>
  <c r="K132" i="26"/>
  <c r="I132" i="26"/>
  <c r="G132" i="26"/>
  <c r="M132" i="26" s="1"/>
  <c r="Q127" i="26"/>
  <c r="O127" i="26"/>
  <c r="K127" i="26"/>
  <c r="I127" i="26"/>
  <c r="G127" i="26"/>
  <c r="M127" i="26" s="1"/>
  <c r="Q125" i="26"/>
  <c r="O125" i="26"/>
  <c r="K125" i="26"/>
  <c r="I125" i="26"/>
  <c r="G125" i="26"/>
  <c r="M125" i="26" s="1"/>
  <c r="Q121" i="26"/>
  <c r="O121" i="26"/>
  <c r="K121" i="26"/>
  <c r="I121" i="26"/>
  <c r="G121" i="26"/>
  <c r="M121" i="26" s="1"/>
  <c r="Q116" i="26"/>
  <c r="O116" i="26"/>
  <c r="K116" i="26"/>
  <c r="I116" i="26"/>
  <c r="G116" i="26"/>
  <c r="M116" i="26" s="1"/>
  <c r="Q104" i="26"/>
  <c r="O104" i="26"/>
  <c r="K104" i="26"/>
  <c r="I104" i="26"/>
  <c r="G104" i="26"/>
  <c r="M104" i="26" s="1"/>
  <c r="Q101" i="26"/>
  <c r="O101" i="26"/>
  <c r="K101" i="26"/>
  <c r="I101" i="26"/>
  <c r="G101" i="26"/>
  <c r="M101" i="26" s="1"/>
  <c r="Q97" i="26"/>
  <c r="O97" i="26"/>
  <c r="K97" i="26"/>
  <c r="I97" i="26"/>
  <c r="G97" i="26"/>
  <c r="M97" i="26" s="1"/>
  <c r="Q94" i="26"/>
  <c r="O94" i="26"/>
  <c r="K94" i="26"/>
  <c r="I94" i="26"/>
  <c r="G94" i="26"/>
  <c r="M94" i="26" s="1"/>
  <c r="Q93" i="26"/>
  <c r="O93" i="26"/>
  <c r="K93" i="26"/>
  <c r="I93" i="26"/>
  <c r="G93" i="26"/>
  <c r="M93" i="26" s="1"/>
  <c r="Q90" i="26"/>
  <c r="O90" i="26"/>
  <c r="K90" i="26"/>
  <c r="I90" i="26"/>
  <c r="G90" i="26"/>
  <c r="M90" i="26" s="1"/>
  <c r="Q89" i="26"/>
  <c r="O89" i="26"/>
  <c r="K89" i="26"/>
  <c r="I89" i="26"/>
  <c r="G89" i="26"/>
  <c r="M89" i="26" s="1"/>
  <c r="Q82" i="26"/>
  <c r="Q81" i="26" s="1"/>
  <c r="O82" i="26"/>
  <c r="O81" i="26" s="1"/>
  <c r="M82" i="26"/>
  <c r="M81" i="26" s="1"/>
  <c r="K82" i="26"/>
  <c r="K81" i="26" s="1"/>
  <c r="I82" i="26"/>
  <c r="I81" i="26" s="1"/>
  <c r="G82" i="26"/>
  <c r="G81" i="26" s="1"/>
  <c r="I61" i="25" s="1"/>
  <c r="Q79" i="26"/>
  <c r="O79" i="26"/>
  <c r="K79" i="26"/>
  <c r="I79" i="26"/>
  <c r="G79" i="26"/>
  <c r="M79" i="26" s="1"/>
  <c r="Q76" i="26"/>
  <c r="O76" i="26"/>
  <c r="K76" i="26"/>
  <c r="I76" i="26"/>
  <c r="G76" i="26"/>
  <c r="M76" i="26" s="1"/>
  <c r="Q73" i="26"/>
  <c r="O73" i="26"/>
  <c r="K73" i="26"/>
  <c r="I73" i="26"/>
  <c r="G73" i="26"/>
  <c r="M73" i="26" s="1"/>
  <c r="Q68" i="26"/>
  <c r="O68" i="26"/>
  <c r="K68" i="26"/>
  <c r="I68" i="26"/>
  <c r="G68" i="26"/>
  <c r="M68" i="26" s="1"/>
  <c r="Q63" i="26"/>
  <c r="O63" i="26"/>
  <c r="K63" i="26"/>
  <c r="I63" i="26"/>
  <c r="G63" i="26"/>
  <c r="M63" i="26" s="1"/>
  <c r="Q58" i="26"/>
  <c r="O58" i="26"/>
  <c r="K58" i="26"/>
  <c r="I58" i="26"/>
  <c r="G58" i="26"/>
  <c r="M58" i="26" s="1"/>
  <c r="Q54" i="26"/>
  <c r="O54" i="26"/>
  <c r="K54" i="26"/>
  <c r="I54" i="26"/>
  <c r="G54" i="26"/>
  <c r="M54" i="26" s="1"/>
  <c r="Q50" i="26"/>
  <c r="O50" i="26"/>
  <c r="M50" i="26"/>
  <c r="K50" i="26"/>
  <c r="I50" i="26"/>
  <c r="G50" i="26"/>
  <c r="Q47" i="26"/>
  <c r="O47" i="26"/>
  <c r="K47" i="26"/>
  <c r="I47" i="26"/>
  <c r="G47" i="26"/>
  <c r="M47" i="26" s="1"/>
  <c r="Q44" i="26"/>
  <c r="O44" i="26"/>
  <c r="K44" i="26"/>
  <c r="I44" i="26"/>
  <c r="G44" i="26"/>
  <c r="M44" i="26" s="1"/>
  <c r="Q41" i="26"/>
  <c r="O41" i="26"/>
  <c r="K41" i="26"/>
  <c r="I41" i="26"/>
  <c r="G41" i="26"/>
  <c r="M41" i="26" s="1"/>
  <c r="Q38" i="26"/>
  <c r="O38" i="26"/>
  <c r="K38" i="26"/>
  <c r="I38" i="26"/>
  <c r="G38" i="26"/>
  <c r="M38" i="26" s="1"/>
  <c r="Q35" i="26"/>
  <c r="O35" i="26"/>
  <c r="K35" i="26"/>
  <c r="I35" i="26"/>
  <c r="G35" i="26"/>
  <c r="M35" i="26" s="1"/>
  <c r="Q24" i="26"/>
  <c r="Q23" i="26" s="1"/>
  <c r="O24" i="26"/>
  <c r="O23" i="26" s="1"/>
  <c r="K24" i="26"/>
  <c r="K23" i="26" s="1"/>
  <c r="I24" i="26"/>
  <c r="I23" i="26" s="1"/>
  <c r="G24" i="26"/>
  <c r="M24" i="26" s="1"/>
  <c r="M23" i="26" s="1"/>
  <c r="Q19" i="26"/>
  <c r="O19" i="26"/>
  <c r="K19" i="26"/>
  <c r="I19" i="26"/>
  <c r="G19" i="26"/>
  <c r="M19" i="26" s="1"/>
  <c r="Q18" i="26"/>
  <c r="O18" i="26"/>
  <c r="K18" i="26"/>
  <c r="I18" i="26"/>
  <c r="G18" i="26"/>
  <c r="M18" i="26" s="1"/>
  <c r="Q17" i="26"/>
  <c r="O17" i="26"/>
  <c r="K17" i="26"/>
  <c r="I17" i="26"/>
  <c r="G17" i="26"/>
  <c r="M17" i="26" s="1"/>
  <c r="Q16" i="26"/>
  <c r="O16" i="26"/>
  <c r="K16" i="26"/>
  <c r="I16" i="26"/>
  <c r="G16" i="26"/>
  <c r="M16" i="26" s="1"/>
  <c r="Q15" i="26"/>
  <c r="O15" i="26"/>
  <c r="K15" i="26"/>
  <c r="I15" i="26"/>
  <c r="G15" i="26"/>
  <c r="M15" i="26" s="1"/>
  <c r="Q14" i="26"/>
  <c r="O14" i="26"/>
  <c r="K14" i="26"/>
  <c r="I14" i="26"/>
  <c r="G14" i="26"/>
  <c r="M14" i="26" s="1"/>
  <c r="Q11" i="26"/>
  <c r="O11" i="26"/>
  <c r="K11" i="26"/>
  <c r="I11" i="26"/>
  <c r="G11" i="26"/>
  <c r="M11" i="26" s="1"/>
  <c r="AC10" i="26"/>
  <c r="H51" i="25"/>
  <c r="G38" i="25"/>
  <c r="F38" i="25"/>
  <c r="J28" i="25"/>
  <c r="J27" i="25"/>
  <c r="G27" i="25"/>
  <c r="J26" i="25"/>
  <c r="E26" i="25"/>
  <c r="J25" i="25"/>
  <c r="J24" i="25"/>
  <c r="E24" i="25"/>
  <c r="J23" i="25"/>
  <c r="M19" i="33" l="1"/>
  <c r="U11" i="33"/>
  <c r="I95" i="25"/>
  <c r="K11" i="33"/>
  <c r="O11" i="33"/>
  <c r="I11" i="33"/>
  <c r="Q11" i="33"/>
  <c r="Q12" i="32"/>
  <c r="O57" i="32"/>
  <c r="O83" i="32"/>
  <c r="I12" i="32"/>
  <c r="O24" i="32"/>
  <c r="Q57" i="32"/>
  <c r="G83" i="32"/>
  <c r="M24" i="32"/>
  <c r="Q24" i="32"/>
  <c r="I57" i="32"/>
  <c r="O91" i="32"/>
  <c r="O12" i="32"/>
  <c r="I24" i="32"/>
  <c r="K83" i="32"/>
  <c r="M91" i="32"/>
  <c r="Q91" i="32"/>
  <c r="Q12" i="31"/>
  <c r="I132" i="31"/>
  <c r="G132" i="31"/>
  <c r="O12" i="31"/>
  <c r="M132" i="31"/>
  <c r="G12" i="31"/>
  <c r="K12" i="31"/>
  <c r="I12" i="31"/>
  <c r="O132" i="31"/>
  <c r="M14" i="30"/>
  <c r="G14" i="30"/>
  <c r="G46" i="25" s="1"/>
  <c r="O14" i="30"/>
  <c r="I14" i="30"/>
  <c r="Q14" i="30"/>
  <c r="O13" i="29"/>
  <c r="K23" i="29"/>
  <c r="G79" i="29"/>
  <c r="Q53" i="29"/>
  <c r="Q13" i="29"/>
  <c r="I39" i="29"/>
  <c r="I13" i="29"/>
  <c r="O53" i="29"/>
  <c r="I23" i="29"/>
  <c r="I53" i="29"/>
  <c r="G62" i="28"/>
  <c r="O62" i="28"/>
  <c r="K62" i="28"/>
  <c r="M62" i="28"/>
  <c r="I62" i="28"/>
  <c r="Q62" i="28"/>
  <c r="O35" i="28"/>
  <c r="Q35" i="28"/>
  <c r="I35" i="28"/>
  <c r="K35" i="28"/>
  <c r="G35" i="28"/>
  <c r="K13" i="28"/>
  <c r="Q13" i="28"/>
  <c r="I88" i="26"/>
  <c r="M372" i="26"/>
  <c r="M371" i="26" s="1"/>
  <c r="Q379" i="26"/>
  <c r="O405" i="26"/>
  <c r="O418" i="26"/>
  <c r="I691" i="26"/>
  <c r="I27" i="27"/>
  <c r="O11" i="27"/>
  <c r="G23" i="26"/>
  <c r="I58" i="25" s="1"/>
  <c r="K34" i="26"/>
  <c r="Q233" i="26"/>
  <c r="O665" i="26"/>
  <c r="M677" i="26"/>
  <c r="O691" i="26"/>
  <c r="K691" i="26"/>
  <c r="K497" i="26"/>
  <c r="O517" i="26"/>
  <c r="O653" i="26"/>
  <c r="G517" i="26"/>
  <c r="I84" i="25" s="1"/>
  <c r="Q517" i="26"/>
  <c r="K653" i="26"/>
  <c r="O709" i="26"/>
  <c r="K233" i="26"/>
  <c r="Q405" i="26"/>
  <c r="Q497" i="26"/>
  <c r="K517" i="26"/>
  <c r="K10" i="26"/>
  <c r="I62" i="26"/>
  <c r="I233" i="26"/>
  <c r="Q251" i="26"/>
  <c r="K281" i="26"/>
  <c r="G653" i="26"/>
  <c r="M665" i="26"/>
  <c r="Q665" i="26"/>
  <c r="O677" i="26"/>
  <c r="M709" i="26"/>
  <c r="K709" i="26"/>
  <c r="M692" i="26"/>
  <c r="M691" i="26" s="1"/>
  <c r="G709" i="26"/>
  <c r="I677" i="26"/>
  <c r="K677" i="26"/>
  <c r="G677" i="26"/>
  <c r="I665" i="26"/>
  <c r="M653" i="26"/>
  <c r="Q653" i="26"/>
  <c r="G665" i="26"/>
  <c r="K665" i="26"/>
  <c r="Q677" i="26"/>
  <c r="K601" i="26"/>
  <c r="G601" i="26"/>
  <c r="O601" i="26"/>
  <c r="Q601" i="26"/>
  <c r="K549" i="26"/>
  <c r="Q549" i="26"/>
  <c r="I549" i="26"/>
  <c r="I497" i="26"/>
  <c r="M518" i="26"/>
  <c r="M517" i="26" s="1"/>
  <c r="I517" i="26"/>
  <c r="G549" i="26"/>
  <c r="O549" i="26"/>
  <c r="G497" i="26"/>
  <c r="I475" i="26"/>
  <c r="O475" i="26"/>
  <c r="K405" i="26"/>
  <c r="Q418" i="26"/>
  <c r="M439" i="26"/>
  <c r="O439" i="26"/>
  <c r="I379" i="26"/>
  <c r="O347" i="26"/>
  <c r="I251" i="26"/>
  <c r="Q281" i="26"/>
  <c r="I281" i="26"/>
  <c r="Q218" i="26"/>
  <c r="I218" i="26"/>
  <c r="O218" i="26"/>
  <c r="K218" i="26"/>
  <c r="K251" i="26"/>
  <c r="Q136" i="26"/>
  <c r="O136" i="26"/>
  <c r="I136" i="26"/>
  <c r="G136" i="26"/>
  <c r="I64" i="25" s="1"/>
  <c r="H72" i="34" s="1"/>
  <c r="K136" i="26"/>
  <c r="I96" i="26"/>
  <c r="O96" i="26"/>
  <c r="K96" i="26"/>
  <c r="M10" i="26"/>
  <c r="Q10" i="26"/>
  <c r="I34" i="26"/>
  <c r="M34" i="26"/>
  <c r="O10" i="26"/>
  <c r="O34" i="26"/>
  <c r="M96" i="26"/>
  <c r="I10" i="26"/>
  <c r="O62" i="26"/>
  <c r="K62" i="26"/>
  <c r="Q62" i="26"/>
  <c r="O88" i="26"/>
  <c r="K88" i="26"/>
  <c r="Q88" i="26"/>
  <c r="M35" i="28"/>
  <c r="O13" i="28"/>
  <c r="I13" i="28"/>
  <c r="K52" i="27"/>
  <c r="Q11" i="27"/>
  <c r="K11" i="27"/>
  <c r="Q27" i="27"/>
  <c r="K27" i="27"/>
  <c r="I11" i="27"/>
  <c r="G11" i="27"/>
  <c r="O52" i="27"/>
  <c r="M27" i="27"/>
  <c r="M52" i="27"/>
  <c r="Q52" i="27"/>
  <c r="G52" i="27"/>
  <c r="G27" i="27"/>
  <c r="O27" i="27"/>
  <c r="I52" i="27"/>
  <c r="K39" i="29"/>
  <c r="G53" i="29"/>
  <c r="M53" i="29"/>
  <c r="K13" i="29"/>
  <c r="O23" i="29"/>
  <c r="G13" i="29"/>
  <c r="Q23" i="29"/>
  <c r="G39" i="29"/>
  <c r="K53" i="29"/>
  <c r="G11" i="33"/>
  <c r="M12" i="33"/>
  <c r="M11" i="33" s="1"/>
  <c r="M12" i="32"/>
  <c r="M83" i="32"/>
  <c r="M57" i="32"/>
  <c r="G12" i="32"/>
  <c r="G24" i="32"/>
  <c r="G57" i="32"/>
  <c r="G91" i="32"/>
  <c r="M12" i="31"/>
  <c r="M13" i="29"/>
  <c r="M23" i="29"/>
  <c r="M39" i="29"/>
  <c r="G23" i="29"/>
  <c r="M13" i="28"/>
  <c r="G13" i="28"/>
  <c r="M11" i="27"/>
  <c r="M62" i="26"/>
  <c r="M88" i="26"/>
  <c r="M247" i="26"/>
  <c r="M246" i="26" s="1"/>
  <c r="G246" i="26"/>
  <c r="M282" i="26"/>
  <c r="M281" i="26" s="1"/>
  <c r="G281" i="26"/>
  <c r="M419" i="26"/>
  <c r="M418" i="26" s="1"/>
  <c r="G418" i="26"/>
  <c r="I80" i="25" s="1"/>
  <c r="M136" i="26"/>
  <c r="G218" i="26"/>
  <c r="M347" i="26"/>
  <c r="K379" i="26"/>
  <c r="G10" i="26"/>
  <c r="I57" i="25" s="1"/>
  <c r="G96" i="26"/>
  <c r="Q96" i="26"/>
  <c r="M271" i="26"/>
  <c r="M270" i="26" s="1"/>
  <c r="G270" i="26"/>
  <c r="M276" i="26"/>
  <c r="M275" i="26" s="1"/>
  <c r="G275" i="26"/>
  <c r="I70" i="25" s="1"/>
  <c r="M279" i="26"/>
  <c r="M278" i="26" s="1"/>
  <c r="G278" i="26"/>
  <c r="O379" i="26"/>
  <c r="K418" i="26"/>
  <c r="K475" i="26"/>
  <c r="M234" i="26"/>
  <c r="M233" i="26" s="1"/>
  <c r="G233" i="26"/>
  <c r="M252" i="26"/>
  <c r="M251" i="26" s="1"/>
  <c r="G251" i="26"/>
  <c r="I68" i="25" s="1"/>
  <c r="M490" i="26"/>
  <c r="M475" i="26" s="1"/>
  <c r="G475" i="26"/>
  <c r="I82" i="25" s="1"/>
  <c r="H92" i="34" s="1"/>
  <c r="G34" i="26"/>
  <c r="Q34" i="26"/>
  <c r="G62" i="26"/>
  <c r="G88" i="26"/>
  <c r="I62" i="25" s="1"/>
  <c r="M218" i="26"/>
  <c r="O233" i="26"/>
  <c r="O251" i="26"/>
  <c r="O281" i="26"/>
  <c r="K347" i="26"/>
  <c r="M380" i="26"/>
  <c r="M379" i="26" s="1"/>
  <c r="G379" i="26"/>
  <c r="M405" i="26"/>
  <c r="K439" i="26"/>
  <c r="I601" i="26"/>
  <c r="G347" i="26"/>
  <c r="Q347" i="26"/>
  <c r="G405" i="26"/>
  <c r="I76" i="25" s="1"/>
  <c r="H86" i="34" s="1"/>
  <c r="G439" i="26"/>
  <c r="Q439" i="26"/>
  <c r="M549" i="26"/>
  <c r="I653" i="26"/>
  <c r="Q709" i="26"/>
  <c r="I347" i="26"/>
  <c r="I439" i="26"/>
  <c r="Q475" i="26"/>
  <c r="M497" i="26"/>
  <c r="I709" i="26"/>
  <c r="O497" i="26"/>
  <c r="M601" i="26"/>
  <c r="G12" i="23"/>
  <c r="I12" i="23"/>
  <c r="I11" i="23" s="1"/>
  <c r="K12" i="23"/>
  <c r="K11" i="23" s="1"/>
  <c r="O12" i="23"/>
  <c r="O11" i="23" s="1"/>
  <c r="Q12" i="23"/>
  <c r="Q11" i="23" s="1"/>
  <c r="U12" i="23"/>
  <c r="G17" i="23"/>
  <c r="M17" i="23" s="1"/>
  <c r="I17" i="23"/>
  <c r="K17" i="23"/>
  <c r="O17" i="23"/>
  <c r="Q17" i="23"/>
  <c r="U17" i="23"/>
  <c r="U11" i="23" s="1"/>
  <c r="G21" i="23"/>
  <c r="M21" i="23" s="1"/>
  <c r="I21" i="23"/>
  <c r="K21" i="23"/>
  <c r="O21" i="23"/>
  <c r="Q21" i="23"/>
  <c r="U21" i="23"/>
  <c r="G25" i="23"/>
  <c r="I25" i="23"/>
  <c r="K25" i="23"/>
  <c r="M25" i="23"/>
  <c r="O25" i="23"/>
  <c r="Q25" i="23"/>
  <c r="U25" i="23"/>
  <c r="G29" i="23"/>
  <c r="M29" i="23" s="1"/>
  <c r="I29" i="23"/>
  <c r="K29" i="23"/>
  <c r="O29" i="23"/>
  <c r="Q29" i="23"/>
  <c r="U29" i="23"/>
  <c r="G35" i="23"/>
  <c r="M35" i="23" s="1"/>
  <c r="I35" i="23"/>
  <c r="K35" i="23"/>
  <c r="O35" i="23"/>
  <c r="Q35" i="23"/>
  <c r="U35" i="23"/>
  <c r="G39" i="23"/>
  <c r="M39" i="23" s="1"/>
  <c r="I39" i="23"/>
  <c r="K39" i="23"/>
  <c r="O39" i="23"/>
  <c r="Q39" i="23"/>
  <c r="U39" i="23"/>
  <c r="G42" i="23"/>
  <c r="I42" i="23"/>
  <c r="K42" i="23"/>
  <c r="M42" i="23"/>
  <c r="O42" i="23"/>
  <c r="Q42" i="23"/>
  <c r="U42" i="23"/>
  <c r="G45" i="23"/>
  <c r="M45" i="23" s="1"/>
  <c r="I45" i="23"/>
  <c r="K45" i="23"/>
  <c r="O45" i="23"/>
  <c r="Q45" i="23"/>
  <c r="U45" i="23"/>
  <c r="G48" i="23"/>
  <c r="M48" i="23" s="1"/>
  <c r="I48" i="23"/>
  <c r="K48" i="23"/>
  <c r="O48" i="23"/>
  <c r="Q48" i="23"/>
  <c r="U48" i="23"/>
  <c r="G53" i="23"/>
  <c r="G52" i="23" s="1"/>
  <c r="I53" i="23"/>
  <c r="I52" i="23" s="1"/>
  <c r="K53" i="23"/>
  <c r="O53" i="23"/>
  <c r="O52" i="23" s="1"/>
  <c r="Q53" i="23"/>
  <c r="Q52" i="23" s="1"/>
  <c r="U53" i="23"/>
  <c r="G56" i="23"/>
  <c r="M56" i="23" s="1"/>
  <c r="I56" i="23"/>
  <c r="K56" i="23"/>
  <c r="O56" i="23"/>
  <c r="Q56" i="23"/>
  <c r="U56" i="23"/>
  <c r="AH57" i="23"/>
  <c r="G58" i="23"/>
  <c r="M58" i="23" s="1"/>
  <c r="I58" i="23"/>
  <c r="K58" i="23"/>
  <c r="O58" i="23"/>
  <c r="Q58" i="23"/>
  <c r="U58" i="23"/>
  <c r="G61" i="23"/>
  <c r="M61" i="23" s="1"/>
  <c r="I61" i="23"/>
  <c r="K61" i="23"/>
  <c r="O61" i="23"/>
  <c r="Q61" i="23"/>
  <c r="U61" i="23"/>
  <c r="G66" i="23"/>
  <c r="M66" i="23" s="1"/>
  <c r="I66" i="23"/>
  <c r="K66" i="23"/>
  <c r="K52" i="23" s="1"/>
  <c r="O66" i="23"/>
  <c r="Q66" i="23"/>
  <c r="U66" i="23"/>
  <c r="U52" i="23" s="1"/>
  <c r="G69" i="23"/>
  <c r="I69" i="23"/>
  <c r="K69" i="23"/>
  <c r="M69" i="23"/>
  <c r="O69" i="23"/>
  <c r="Q69" i="23"/>
  <c r="U69" i="23"/>
  <c r="G74" i="23"/>
  <c r="M74" i="23" s="1"/>
  <c r="I74" i="23"/>
  <c r="K74" i="23"/>
  <c r="O74" i="23"/>
  <c r="Q74" i="23"/>
  <c r="U74" i="23"/>
  <c r="G79" i="23"/>
  <c r="M79" i="23" s="1"/>
  <c r="I79" i="23"/>
  <c r="K79" i="23"/>
  <c r="O79" i="23"/>
  <c r="Q79" i="23"/>
  <c r="U79" i="23"/>
  <c r="AH80" i="23"/>
  <c r="G81" i="23"/>
  <c r="I81" i="23"/>
  <c r="K81" i="23"/>
  <c r="M81" i="23"/>
  <c r="O81" i="23"/>
  <c r="Q81" i="23"/>
  <c r="U81" i="23"/>
  <c r="G86" i="23"/>
  <c r="M86" i="23" s="1"/>
  <c r="I86" i="23"/>
  <c r="K86" i="23"/>
  <c r="O86" i="23"/>
  <c r="Q86" i="23"/>
  <c r="U86" i="23"/>
  <c r="G89" i="23"/>
  <c r="I89" i="23"/>
  <c r="I88" i="23" s="1"/>
  <c r="K89" i="23"/>
  <c r="K88" i="23" s="1"/>
  <c r="O89" i="23"/>
  <c r="O88" i="23" s="1"/>
  <c r="Q89" i="23"/>
  <c r="Q88" i="23" s="1"/>
  <c r="U89" i="23"/>
  <c r="U88" i="23" s="1"/>
  <c r="G94" i="23"/>
  <c r="I94" i="23"/>
  <c r="K94" i="23"/>
  <c r="M94" i="23"/>
  <c r="O94" i="23"/>
  <c r="Q94" i="23"/>
  <c r="U94" i="23"/>
  <c r="G114" i="23"/>
  <c r="M114" i="23" s="1"/>
  <c r="I114" i="23"/>
  <c r="K114" i="23"/>
  <c r="O114" i="23"/>
  <c r="Q114" i="23"/>
  <c r="U114" i="23"/>
  <c r="G164" i="23"/>
  <c r="I164" i="23"/>
  <c r="K164" i="23"/>
  <c r="M164" i="23"/>
  <c r="O164" i="23"/>
  <c r="Q164" i="23"/>
  <c r="U164" i="23"/>
  <c r="AH165" i="23"/>
  <c r="G179" i="23"/>
  <c r="I179" i="23"/>
  <c r="K179" i="23"/>
  <c r="M179" i="23"/>
  <c r="O179" i="23"/>
  <c r="Q179" i="23"/>
  <c r="U179" i="23"/>
  <c r="G191" i="23"/>
  <c r="M191" i="23" s="1"/>
  <c r="I191" i="23"/>
  <c r="K191" i="23"/>
  <c r="O191" i="23"/>
  <c r="Q191" i="23"/>
  <c r="U191" i="23"/>
  <c r="G198" i="23"/>
  <c r="I198" i="23"/>
  <c r="K198" i="23"/>
  <c r="K197" i="23" s="1"/>
  <c r="O198" i="23"/>
  <c r="O197" i="23" s="1"/>
  <c r="Q198" i="23"/>
  <c r="U198" i="23"/>
  <c r="U197" i="23" s="1"/>
  <c r="G201" i="23"/>
  <c r="I201" i="23"/>
  <c r="K201" i="23"/>
  <c r="M201" i="23"/>
  <c r="O201" i="23"/>
  <c r="Q201" i="23"/>
  <c r="U201" i="23"/>
  <c r="G202" i="23"/>
  <c r="M202" i="23" s="1"/>
  <c r="I202" i="23"/>
  <c r="K202" i="23"/>
  <c r="O202" i="23"/>
  <c r="Q202" i="23"/>
  <c r="U202" i="23"/>
  <c r="G203" i="23"/>
  <c r="M203" i="23" s="1"/>
  <c r="I203" i="23"/>
  <c r="I197" i="23" s="1"/>
  <c r="K203" i="23"/>
  <c r="O203" i="23"/>
  <c r="Q203" i="23"/>
  <c r="Q197" i="23" s="1"/>
  <c r="U203" i="23"/>
  <c r="G204" i="23"/>
  <c r="I204" i="23"/>
  <c r="K204" i="23"/>
  <c r="M204" i="23"/>
  <c r="O204" i="23"/>
  <c r="Q204" i="23"/>
  <c r="U204" i="23"/>
  <c r="G207" i="23"/>
  <c r="M207" i="23" s="1"/>
  <c r="I207" i="23"/>
  <c r="K207" i="23"/>
  <c r="O207" i="23"/>
  <c r="Q207" i="23"/>
  <c r="U207" i="23"/>
  <c r="G212" i="23"/>
  <c r="M212" i="23" s="1"/>
  <c r="I212" i="23"/>
  <c r="I211" i="23" s="1"/>
  <c r="K212" i="23"/>
  <c r="K211" i="23" s="1"/>
  <c r="O212" i="23"/>
  <c r="Q212" i="23"/>
  <c r="Q211" i="23" s="1"/>
  <c r="U212" i="23"/>
  <c r="U211" i="23" s="1"/>
  <c r="G213" i="23"/>
  <c r="M213" i="23" s="1"/>
  <c r="I213" i="23"/>
  <c r="K213" i="23"/>
  <c r="O213" i="23"/>
  <c r="Q213" i="23"/>
  <c r="U213" i="23"/>
  <c r="G214" i="23"/>
  <c r="I214" i="23"/>
  <c r="K214" i="23"/>
  <c r="M214" i="23"/>
  <c r="O214" i="23"/>
  <c r="Q214" i="23"/>
  <c r="U214" i="23"/>
  <c r="G218" i="23"/>
  <c r="M218" i="23" s="1"/>
  <c r="I218" i="23"/>
  <c r="K218" i="23"/>
  <c r="O218" i="23"/>
  <c r="O211" i="23" s="1"/>
  <c r="Q218" i="23"/>
  <c r="U218" i="23"/>
  <c r="I223" i="23"/>
  <c r="O223" i="23"/>
  <c r="Q223" i="23"/>
  <c r="G224" i="23"/>
  <c r="M224" i="23" s="1"/>
  <c r="M223" i="23" s="1"/>
  <c r="I224" i="23"/>
  <c r="K224" i="23"/>
  <c r="K223" i="23" s="1"/>
  <c r="O224" i="23"/>
  <c r="Q224" i="23"/>
  <c r="U224" i="23"/>
  <c r="U223" i="23" s="1"/>
  <c r="K228" i="23"/>
  <c r="U228" i="23"/>
  <c r="G229" i="23"/>
  <c r="G228" i="23" s="1"/>
  <c r="I229" i="23"/>
  <c r="I228" i="23" s="1"/>
  <c r="K229" i="23"/>
  <c r="O229" i="23"/>
  <c r="O228" i="23" s="1"/>
  <c r="Q229" i="23"/>
  <c r="Q228" i="23" s="1"/>
  <c r="U229" i="23"/>
  <c r="I233" i="23"/>
  <c r="O233" i="23"/>
  <c r="Q233" i="23"/>
  <c r="G234" i="23"/>
  <c r="G233" i="23" s="1"/>
  <c r="I234" i="23"/>
  <c r="K234" i="23"/>
  <c r="K233" i="23" s="1"/>
  <c r="M234" i="23"/>
  <c r="M233" i="23" s="1"/>
  <c r="O234" i="23"/>
  <c r="Q234" i="23"/>
  <c r="U234" i="23"/>
  <c r="U233" i="23" s="1"/>
  <c r="K238" i="23"/>
  <c r="U238" i="23"/>
  <c r="G239" i="23"/>
  <c r="G238" i="23" s="1"/>
  <c r="I239" i="23"/>
  <c r="I238" i="23" s="1"/>
  <c r="K239" i="23"/>
  <c r="O239" i="23"/>
  <c r="O238" i="23" s="1"/>
  <c r="Q239" i="23"/>
  <c r="Q238" i="23" s="1"/>
  <c r="U239" i="23"/>
  <c r="I241" i="23"/>
  <c r="O241" i="23"/>
  <c r="Q241" i="23"/>
  <c r="G242" i="23"/>
  <c r="M242" i="23" s="1"/>
  <c r="M241" i="23" s="1"/>
  <c r="I242" i="23"/>
  <c r="K242" i="23"/>
  <c r="K241" i="23" s="1"/>
  <c r="O242" i="23"/>
  <c r="Q242" i="23"/>
  <c r="U242" i="23"/>
  <c r="U241" i="23" s="1"/>
  <c r="G245" i="23"/>
  <c r="I245" i="23"/>
  <c r="I244" i="23" s="1"/>
  <c r="K245" i="23"/>
  <c r="O245" i="23"/>
  <c r="O244" i="23" s="1"/>
  <c r="Q245" i="23"/>
  <c r="Q244" i="23" s="1"/>
  <c r="U245" i="23"/>
  <c r="G253" i="23"/>
  <c r="M253" i="23" s="1"/>
  <c r="I253" i="23"/>
  <c r="K253" i="23"/>
  <c r="K244" i="23" s="1"/>
  <c r="O253" i="23"/>
  <c r="Q253" i="23"/>
  <c r="U253" i="23"/>
  <c r="U244" i="23" s="1"/>
  <c r="G260" i="23"/>
  <c r="M260" i="23" s="1"/>
  <c r="I260" i="23"/>
  <c r="K260" i="23"/>
  <c r="O260" i="23"/>
  <c r="Q260" i="23"/>
  <c r="U260" i="23"/>
  <c r="G261" i="23"/>
  <c r="M261" i="23" s="1"/>
  <c r="I261" i="23"/>
  <c r="K261" i="23"/>
  <c r="O261" i="23"/>
  <c r="Q261" i="23"/>
  <c r="U261" i="23"/>
  <c r="G264" i="23"/>
  <c r="M264" i="23" s="1"/>
  <c r="I264" i="23"/>
  <c r="K264" i="23"/>
  <c r="O264" i="23"/>
  <c r="Q264" i="23"/>
  <c r="U264" i="23"/>
  <c r="G270" i="23"/>
  <c r="M270" i="23" s="1"/>
  <c r="I270" i="23"/>
  <c r="K270" i="23"/>
  <c r="O270" i="23"/>
  <c r="Q270" i="23"/>
  <c r="U270" i="23"/>
  <c r="G276" i="23"/>
  <c r="I276" i="23"/>
  <c r="K276" i="23"/>
  <c r="M276" i="23"/>
  <c r="O276" i="23"/>
  <c r="Q276" i="23"/>
  <c r="U276" i="23"/>
  <c r="G281" i="23"/>
  <c r="M281" i="23" s="1"/>
  <c r="I281" i="23"/>
  <c r="K281" i="23"/>
  <c r="O281" i="23"/>
  <c r="Q281" i="23"/>
  <c r="U281" i="23"/>
  <c r="G287" i="23"/>
  <c r="M287" i="23" s="1"/>
  <c r="I287" i="23"/>
  <c r="K287" i="23"/>
  <c r="O287" i="23"/>
  <c r="Q287" i="23"/>
  <c r="U287" i="23"/>
  <c r="G291" i="23"/>
  <c r="M291" i="23" s="1"/>
  <c r="I291" i="23"/>
  <c r="K291" i="23"/>
  <c r="O291" i="23"/>
  <c r="Q291" i="23"/>
  <c r="U291" i="23"/>
  <c r="G294" i="23"/>
  <c r="M294" i="23" s="1"/>
  <c r="I294" i="23"/>
  <c r="K294" i="23"/>
  <c r="O294" i="23"/>
  <c r="Q294" i="23"/>
  <c r="U294" i="23"/>
  <c r="G300" i="23"/>
  <c r="M300" i="23" s="1"/>
  <c r="I300" i="23"/>
  <c r="K300" i="23"/>
  <c r="O300" i="23"/>
  <c r="Q300" i="23"/>
  <c r="U300" i="23"/>
  <c r="G303" i="23"/>
  <c r="M303" i="23" s="1"/>
  <c r="I303" i="23"/>
  <c r="K303" i="23"/>
  <c r="O303" i="23"/>
  <c r="Q303" i="23"/>
  <c r="U303" i="23"/>
  <c r="G309" i="23"/>
  <c r="M309" i="23" s="1"/>
  <c r="I309" i="23"/>
  <c r="K309" i="23"/>
  <c r="O309" i="23"/>
  <c r="Q309" i="23"/>
  <c r="U309" i="23"/>
  <c r="AH310" i="23"/>
  <c r="G316" i="23"/>
  <c r="M316" i="23" s="1"/>
  <c r="I316" i="23"/>
  <c r="K316" i="23"/>
  <c r="O316" i="23"/>
  <c r="Q316" i="23"/>
  <c r="U316" i="23"/>
  <c r="G323" i="23"/>
  <c r="M323" i="23" s="1"/>
  <c r="I323" i="23"/>
  <c r="K323" i="23"/>
  <c r="O323" i="23"/>
  <c r="Q323" i="23"/>
  <c r="U323" i="23"/>
  <c r="G325" i="23"/>
  <c r="I325" i="23"/>
  <c r="K325" i="23"/>
  <c r="M325" i="23"/>
  <c r="O325" i="23"/>
  <c r="Q325" i="23"/>
  <c r="U325" i="23"/>
  <c r="G328" i="23"/>
  <c r="M328" i="23" s="1"/>
  <c r="I328" i="23"/>
  <c r="K328" i="23"/>
  <c r="O328" i="23"/>
  <c r="Q328" i="23"/>
  <c r="U328" i="23"/>
  <c r="G359" i="23"/>
  <c r="M359" i="23" s="1"/>
  <c r="I359" i="23"/>
  <c r="K359" i="23"/>
  <c r="O359" i="23"/>
  <c r="Q359" i="23"/>
  <c r="U359" i="23"/>
  <c r="G362" i="23"/>
  <c r="M362" i="23" s="1"/>
  <c r="I362" i="23"/>
  <c r="I361" i="23" s="1"/>
  <c r="K362" i="23"/>
  <c r="O362" i="23"/>
  <c r="Q362" i="23"/>
  <c r="Q361" i="23" s="1"/>
  <c r="U362" i="23"/>
  <c r="G367" i="23"/>
  <c r="I367" i="23"/>
  <c r="K367" i="23"/>
  <c r="O367" i="23"/>
  <c r="O361" i="23" s="1"/>
  <c r="Q367" i="23"/>
  <c r="U367" i="23"/>
  <c r="G373" i="23"/>
  <c r="I373" i="23"/>
  <c r="K373" i="23"/>
  <c r="M373" i="23"/>
  <c r="O373" i="23"/>
  <c r="Q373" i="23"/>
  <c r="U373" i="23"/>
  <c r="G377" i="23"/>
  <c r="M377" i="23" s="1"/>
  <c r="I377" i="23"/>
  <c r="K377" i="23"/>
  <c r="K361" i="23" s="1"/>
  <c r="O377" i="23"/>
  <c r="Q377" i="23"/>
  <c r="U377" i="23"/>
  <c r="U361" i="23" s="1"/>
  <c r="G382" i="23"/>
  <c r="M382" i="23" s="1"/>
  <c r="I382" i="23"/>
  <c r="K382" i="23"/>
  <c r="O382" i="23"/>
  <c r="Q382" i="23"/>
  <c r="U382" i="23"/>
  <c r="G387" i="23"/>
  <c r="M387" i="23" s="1"/>
  <c r="I387" i="23"/>
  <c r="K387" i="23"/>
  <c r="O387" i="23"/>
  <c r="Q387" i="23"/>
  <c r="U387" i="23"/>
  <c r="G392" i="23"/>
  <c r="M392" i="23" s="1"/>
  <c r="I392" i="23"/>
  <c r="K392" i="23"/>
  <c r="O392" i="23"/>
  <c r="Q392" i="23"/>
  <c r="U392" i="23"/>
  <c r="G397" i="23"/>
  <c r="M397" i="23" s="1"/>
  <c r="I397" i="23"/>
  <c r="K397" i="23"/>
  <c r="O397" i="23"/>
  <c r="Q397" i="23"/>
  <c r="U397" i="23"/>
  <c r="G403" i="23"/>
  <c r="M403" i="23" s="1"/>
  <c r="I403" i="23"/>
  <c r="K403" i="23"/>
  <c r="O403" i="23"/>
  <c r="Q403" i="23"/>
  <c r="U403" i="23"/>
  <c r="G410" i="23"/>
  <c r="M410" i="23" s="1"/>
  <c r="I410" i="23"/>
  <c r="K410" i="23"/>
  <c r="O410" i="23"/>
  <c r="Q410" i="23"/>
  <c r="U410" i="23"/>
  <c r="G413" i="23"/>
  <c r="I413" i="23"/>
  <c r="K413" i="23"/>
  <c r="M413" i="23"/>
  <c r="O413" i="23"/>
  <c r="Q413" i="23"/>
  <c r="U413" i="23"/>
  <c r="G418" i="23"/>
  <c r="M418" i="23" s="1"/>
  <c r="I418" i="23"/>
  <c r="K418" i="23"/>
  <c r="O418" i="23"/>
  <c r="Q418" i="23"/>
  <c r="U418" i="23"/>
  <c r="G419" i="23"/>
  <c r="M419" i="23" s="1"/>
  <c r="I419" i="23"/>
  <c r="K419" i="23"/>
  <c r="O419" i="23"/>
  <c r="Q419" i="23"/>
  <c r="U419" i="23"/>
  <c r="O423" i="23"/>
  <c r="G424" i="23"/>
  <c r="G423" i="23" s="1"/>
  <c r="I74" i="25" s="1"/>
  <c r="I424" i="23"/>
  <c r="I423" i="23" s="1"/>
  <c r="K424" i="23"/>
  <c r="K423" i="23" s="1"/>
  <c r="O424" i="23"/>
  <c r="Q424" i="23"/>
  <c r="Q423" i="23" s="1"/>
  <c r="U424" i="23"/>
  <c r="U423" i="23" s="1"/>
  <c r="K430" i="23"/>
  <c r="O430" i="23"/>
  <c r="U430" i="23"/>
  <c r="G431" i="23"/>
  <c r="M431" i="23" s="1"/>
  <c r="M430" i="23" s="1"/>
  <c r="I431" i="23"/>
  <c r="I430" i="23" s="1"/>
  <c r="K431" i="23"/>
  <c r="O431" i="23"/>
  <c r="Q431" i="23"/>
  <c r="Q430" i="23" s="1"/>
  <c r="U431" i="23"/>
  <c r="AH432" i="23"/>
  <c r="I437" i="23"/>
  <c r="Q437" i="23"/>
  <c r="G438" i="23"/>
  <c r="G437" i="23" s="1"/>
  <c r="I438" i="23"/>
  <c r="K438" i="23"/>
  <c r="K437" i="23" s="1"/>
  <c r="O438" i="23"/>
  <c r="O437" i="23" s="1"/>
  <c r="Q438" i="23"/>
  <c r="U438" i="23"/>
  <c r="U437" i="23" s="1"/>
  <c r="AH439" i="23"/>
  <c r="G442" i="23"/>
  <c r="M442" i="23" s="1"/>
  <c r="I442" i="23"/>
  <c r="K442" i="23"/>
  <c r="O442" i="23"/>
  <c r="Q442" i="23"/>
  <c r="U442" i="23"/>
  <c r="G448" i="23"/>
  <c r="M448" i="23" s="1"/>
  <c r="I448" i="23"/>
  <c r="K448" i="23"/>
  <c r="K447" i="23" s="1"/>
  <c r="O448" i="23"/>
  <c r="O447" i="23" s="1"/>
  <c r="Q448" i="23"/>
  <c r="U448" i="23"/>
  <c r="U447" i="23" s="1"/>
  <c r="G451" i="23"/>
  <c r="I451" i="23"/>
  <c r="K451" i="23"/>
  <c r="M451" i="23"/>
  <c r="O451" i="23"/>
  <c r="Q451" i="23"/>
  <c r="U451" i="23"/>
  <c r="AH452" i="23"/>
  <c r="G453" i="23"/>
  <c r="M453" i="23" s="1"/>
  <c r="I453" i="23"/>
  <c r="K453" i="23"/>
  <c r="O453" i="23"/>
  <c r="Q453" i="23"/>
  <c r="U453" i="23"/>
  <c r="G458" i="23"/>
  <c r="M458" i="23" s="1"/>
  <c r="I458" i="23"/>
  <c r="K458" i="23"/>
  <c r="O458" i="23"/>
  <c r="Q458" i="23"/>
  <c r="U458" i="23"/>
  <c r="G463" i="23"/>
  <c r="I463" i="23"/>
  <c r="I447" i="23" s="1"/>
  <c r="K463" i="23"/>
  <c r="M463" i="23"/>
  <c r="O463" i="23"/>
  <c r="Q463" i="23"/>
  <c r="Q447" i="23" s="1"/>
  <c r="U463" i="23"/>
  <c r="G466" i="23"/>
  <c r="M466" i="23" s="1"/>
  <c r="I466" i="23"/>
  <c r="K466" i="23"/>
  <c r="O466" i="23"/>
  <c r="Q466" i="23"/>
  <c r="U466" i="23"/>
  <c r="G467" i="23"/>
  <c r="I467" i="23"/>
  <c r="K467" i="23"/>
  <c r="M467" i="23"/>
  <c r="O467" i="23"/>
  <c r="Q467" i="23"/>
  <c r="U467" i="23"/>
  <c r="G468" i="23"/>
  <c r="M468" i="23" s="1"/>
  <c r="I468" i="23"/>
  <c r="K468" i="23"/>
  <c r="O468" i="23"/>
  <c r="Q468" i="23"/>
  <c r="U468" i="23"/>
  <c r="G469" i="23"/>
  <c r="M469" i="23" s="1"/>
  <c r="I469" i="23"/>
  <c r="K469" i="23"/>
  <c r="O469" i="23"/>
  <c r="Q469" i="23"/>
  <c r="U469" i="23"/>
  <c r="G472" i="23"/>
  <c r="M472" i="23" s="1"/>
  <c r="I472" i="23"/>
  <c r="K472" i="23"/>
  <c r="O472" i="23"/>
  <c r="Q472" i="23"/>
  <c r="U472" i="23"/>
  <c r="G475" i="23"/>
  <c r="M475" i="23" s="1"/>
  <c r="I475" i="23"/>
  <c r="K475" i="23"/>
  <c r="O475" i="23"/>
  <c r="Q475" i="23"/>
  <c r="U475" i="23"/>
  <c r="G478" i="23"/>
  <c r="M478" i="23" s="1"/>
  <c r="I478" i="23"/>
  <c r="K478" i="23"/>
  <c r="O478" i="23"/>
  <c r="Q478" i="23"/>
  <c r="U478" i="23"/>
  <c r="G481" i="23"/>
  <c r="M481" i="23" s="1"/>
  <c r="I481" i="23"/>
  <c r="K481" i="23"/>
  <c r="O481" i="23"/>
  <c r="Q481" i="23"/>
  <c r="U481" i="23"/>
  <c r="G484" i="23"/>
  <c r="M484" i="23" s="1"/>
  <c r="I484" i="23"/>
  <c r="K484" i="23"/>
  <c r="O484" i="23"/>
  <c r="Q484" i="23"/>
  <c r="U484" i="23"/>
  <c r="G487" i="23"/>
  <c r="I487" i="23"/>
  <c r="K487" i="23"/>
  <c r="M487" i="23"/>
  <c r="O487" i="23"/>
  <c r="Q487" i="23"/>
  <c r="U487" i="23"/>
  <c r="G490" i="23"/>
  <c r="M490" i="23" s="1"/>
  <c r="I490" i="23"/>
  <c r="K490" i="23"/>
  <c r="O490" i="23"/>
  <c r="Q490" i="23"/>
  <c r="U490" i="23"/>
  <c r="G493" i="23"/>
  <c r="M493" i="23" s="1"/>
  <c r="I493" i="23"/>
  <c r="K493" i="23"/>
  <c r="O493" i="23"/>
  <c r="Q493" i="23"/>
  <c r="U493" i="23"/>
  <c r="G496" i="23"/>
  <c r="M496" i="23" s="1"/>
  <c r="I496" i="23"/>
  <c r="K496" i="23"/>
  <c r="O496" i="23"/>
  <c r="Q496" i="23"/>
  <c r="U496" i="23"/>
  <c r="G499" i="23"/>
  <c r="M499" i="23" s="1"/>
  <c r="I499" i="23"/>
  <c r="K499" i="23"/>
  <c r="O499" i="23"/>
  <c r="Q499" i="23"/>
  <c r="U499" i="23"/>
  <c r="G502" i="23"/>
  <c r="M502" i="23" s="1"/>
  <c r="I502" i="23"/>
  <c r="K502" i="23"/>
  <c r="O502" i="23"/>
  <c r="Q502" i="23"/>
  <c r="U502" i="23"/>
  <c r="G505" i="23"/>
  <c r="M505" i="23" s="1"/>
  <c r="I505" i="23"/>
  <c r="K505" i="23"/>
  <c r="O505" i="23"/>
  <c r="Q505" i="23"/>
  <c r="U505" i="23"/>
  <c r="G511" i="23"/>
  <c r="I511" i="23"/>
  <c r="I510" i="23" s="1"/>
  <c r="K511" i="23"/>
  <c r="O511" i="23"/>
  <c r="O510" i="23" s="1"/>
  <c r="Q511" i="23"/>
  <c r="Q510" i="23" s="1"/>
  <c r="U511" i="23"/>
  <c r="G514" i="23"/>
  <c r="M514" i="23" s="1"/>
  <c r="I514" i="23"/>
  <c r="K514" i="23"/>
  <c r="O514" i="23"/>
  <c r="Q514" i="23"/>
  <c r="U514" i="23"/>
  <c r="AH515" i="23"/>
  <c r="G518" i="23"/>
  <c r="M518" i="23" s="1"/>
  <c r="I518" i="23"/>
  <c r="K518" i="23"/>
  <c r="O518" i="23"/>
  <c r="Q518" i="23"/>
  <c r="U518" i="23"/>
  <c r="AH519" i="23"/>
  <c r="G522" i="23"/>
  <c r="M522" i="23" s="1"/>
  <c r="I522" i="23"/>
  <c r="K522" i="23"/>
  <c r="O522" i="23"/>
  <c r="Q522" i="23"/>
  <c r="U522" i="23"/>
  <c r="G525" i="23"/>
  <c r="M525" i="23" s="1"/>
  <c r="I525" i="23"/>
  <c r="K525" i="23"/>
  <c r="O525" i="23"/>
  <c r="Q525" i="23"/>
  <c r="U525" i="23"/>
  <c r="G528" i="23"/>
  <c r="M528" i="23" s="1"/>
  <c r="I528" i="23"/>
  <c r="K528" i="23"/>
  <c r="K510" i="23" s="1"/>
  <c r="O528" i="23"/>
  <c r="Q528" i="23"/>
  <c r="U528" i="23"/>
  <c r="U510" i="23" s="1"/>
  <c r="G531" i="23"/>
  <c r="M531" i="23" s="1"/>
  <c r="I531" i="23"/>
  <c r="K531" i="23"/>
  <c r="O531" i="23"/>
  <c r="Q531" i="23"/>
  <c r="U531" i="23"/>
  <c r="G534" i="23"/>
  <c r="M534" i="23" s="1"/>
  <c r="I534" i="23"/>
  <c r="K534" i="23"/>
  <c r="O534" i="23"/>
  <c r="Q534" i="23"/>
  <c r="U534" i="23"/>
  <c r="G537" i="23"/>
  <c r="M537" i="23" s="1"/>
  <c r="I537" i="23"/>
  <c r="K537" i="23"/>
  <c r="O537" i="23"/>
  <c r="Q537" i="23"/>
  <c r="U537" i="23"/>
  <c r="G540" i="23"/>
  <c r="M540" i="23" s="1"/>
  <c r="I540" i="23"/>
  <c r="K540" i="23"/>
  <c r="O540" i="23"/>
  <c r="Q540" i="23"/>
  <c r="U540" i="23"/>
  <c r="G543" i="23"/>
  <c r="M543" i="23" s="1"/>
  <c r="I543" i="23"/>
  <c r="K543" i="23"/>
  <c r="O543" i="23"/>
  <c r="Q543" i="23"/>
  <c r="U543" i="23"/>
  <c r="G549" i="23"/>
  <c r="M549" i="23" s="1"/>
  <c r="I549" i="23"/>
  <c r="I548" i="23" s="1"/>
  <c r="K549" i="23"/>
  <c r="K548" i="23" s="1"/>
  <c r="O549" i="23"/>
  <c r="Q549" i="23"/>
  <c r="Q548" i="23" s="1"/>
  <c r="U549" i="23"/>
  <c r="U548" i="23" s="1"/>
  <c r="G550" i="23"/>
  <c r="M550" i="23" s="1"/>
  <c r="I550" i="23"/>
  <c r="K550" i="23"/>
  <c r="O550" i="23"/>
  <c r="Q550" i="23"/>
  <c r="U550" i="23"/>
  <c r="G570" i="23"/>
  <c r="I570" i="23"/>
  <c r="K570" i="23"/>
  <c r="M570" i="23"/>
  <c r="O570" i="23"/>
  <c r="Q570" i="23"/>
  <c r="U570" i="23"/>
  <c r="AH571" i="23"/>
  <c r="G590" i="23"/>
  <c r="I590" i="23"/>
  <c r="K590" i="23"/>
  <c r="M590" i="23"/>
  <c r="O590" i="23"/>
  <c r="Q590" i="23"/>
  <c r="U590" i="23"/>
  <c r="G603" i="23"/>
  <c r="M603" i="23" s="1"/>
  <c r="I603" i="23"/>
  <c r="K603" i="23"/>
  <c r="O603" i="23"/>
  <c r="O548" i="23" s="1"/>
  <c r="Q603" i="23"/>
  <c r="U603" i="23"/>
  <c r="G604" i="23"/>
  <c r="M604" i="23" s="1"/>
  <c r="I604" i="23"/>
  <c r="K604" i="23"/>
  <c r="O604" i="23"/>
  <c r="Q604" i="23"/>
  <c r="U604" i="23"/>
  <c r="AH605" i="23"/>
  <c r="G608" i="23"/>
  <c r="I608" i="23"/>
  <c r="K608" i="23"/>
  <c r="M608" i="23"/>
  <c r="O608" i="23"/>
  <c r="Q608" i="23"/>
  <c r="U608" i="23"/>
  <c r="G611" i="23"/>
  <c r="M611" i="23" s="1"/>
  <c r="I611" i="23"/>
  <c r="K611" i="23"/>
  <c r="O611" i="23"/>
  <c r="Q611" i="23"/>
  <c r="U611" i="23"/>
  <c r="G617" i="23"/>
  <c r="I617" i="23"/>
  <c r="I616" i="23" s="1"/>
  <c r="K617" i="23"/>
  <c r="K616" i="23" s="1"/>
  <c r="O617" i="23"/>
  <c r="O616" i="23" s="1"/>
  <c r="Q617" i="23"/>
  <c r="Q616" i="23" s="1"/>
  <c r="U617" i="23"/>
  <c r="U616" i="23" s="1"/>
  <c r="G618" i="23"/>
  <c r="M618" i="23" s="1"/>
  <c r="I618" i="23"/>
  <c r="K618" i="23"/>
  <c r="O618" i="23"/>
  <c r="Q618" i="23"/>
  <c r="U618" i="23"/>
  <c r="G663" i="23"/>
  <c r="M663" i="23" s="1"/>
  <c r="I663" i="23"/>
  <c r="K663" i="23"/>
  <c r="O663" i="23"/>
  <c r="Q663" i="23"/>
  <c r="U663" i="23"/>
  <c r="G708" i="23"/>
  <c r="M708" i="23" s="1"/>
  <c r="I708" i="23"/>
  <c r="K708" i="23"/>
  <c r="O708" i="23"/>
  <c r="Q708" i="23"/>
  <c r="U708" i="23"/>
  <c r="G712" i="23"/>
  <c r="M712" i="23" s="1"/>
  <c r="I712" i="23"/>
  <c r="K712" i="23"/>
  <c r="O712" i="23"/>
  <c r="Q712" i="23"/>
  <c r="U712" i="23"/>
  <c r="G715" i="23"/>
  <c r="M715" i="23" s="1"/>
  <c r="I715" i="23"/>
  <c r="K715" i="23"/>
  <c r="O715" i="23"/>
  <c r="Q715" i="23"/>
  <c r="U715" i="23"/>
  <c r="G718" i="23"/>
  <c r="M718" i="23" s="1"/>
  <c r="I718" i="23"/>
  <c r="K718" i="23"/>
  <c r="O718" i="23"/>
  <c r="Q718" i="23"/>
  <c r="U718" i="23"/>
  <c r="G724" i="23"/>
  <c r="I724" i="23"/>
  <c r="I723" i="23" s="1"/>
  <c r="K724" i="23"/>
  <c r="K723" i="23" s="1"/>
  <c r="O724" i="23"/>
  <c r="O723" i="23" s="1"/>
  <c r="Q724" i="23"/>
  <c r="Q723" i="23" s="1"/>
  <c r="U724" i="23"/>
  <c r="U723" i="23" s="1"/>
  <c r="AH725" i="23"/>
  <c r="G726" i="23"/>
  <c r="M726" i="23" s="1"/>
  <c r="I726" i="23"/>
  <c r="K726" i="23"/>
  <c r="O726" i="23"/>
  <c r="Q726" i="23"/>
  <c r="U726" i="23"/>
  <c r="G757" i="23"/>
  <c r="M757" i="23" s="1"/>
  <c r="I757" i="23"/>
  <c r="K757" i="23"/>
  <c r="O757" i="23"/>
  <c r="Q757" i="23"/>
  <c r="U757" i="23"/>
  <c r="G758" i="23"/>
  <c r="M758" i="23" s="1"/>
  <c r="I758" i="23"/>
  <c r="K758" i="23"/>
  <c r="O758" i="23"/>
  <c r="Q758" i="23"/>
  <c r="U758" i="23"/>
  <c r="G759" i="23"/>
  <c r="I759" i="23"/>
  <c r="K759" i="23"/>
  <c r="M759" i="23"/>
  <c r="O759" i="23"/>
  <c r="Q759" i="23"/>
  <c r="U759" i="23"/>
  <c r="G762" i="23"/>
  <c r="M762" i="23" s="1"/>
  <c r="I762" i="23"/>
  <c r="K762" i="23"/>
  <c r="O762" i="23"/>
  <c r="Q762" i="23"/>
  <c r="U762" i="23"/>
  <c r="I767" i="23"/>
  <c r="O767" i="23"/>
  <c r="Q767" i="23"/>
  <c r="G768" i="23"/>
  <c r="M768" i="23" s="1"/>
  <c r="M767" i="23" s="1"/>
  <c r="I768" i="23"/>
  <c r="K768" i="23"/>
  <c r="K767" i="23" s="1"/>
  <c r="O768" i="23"/>
  <c r="Q768" i="23"/>
  <c r="U768" i="23"/>
  <c r="U767" i="23" s="1"/>
  <c r="G771" i="23"/>
  <c r="G770" i="23" s="1"/>
  <c r="I90" i="25" s="1"/>
  <c r="I771" i="23"/>
  <c r="I770" i="23" s="1"/>
  <c r="K771" i="23"/>
  <c r="K770" i="23" s="1"/>
  <c r="O771" i="23"/>
  <c r="O770" i="23" s="1"/>
  <c r="Q771" i="23"/>
  <c r="Q770" i="23" s="1"/>
  <c r="U771" i="23"/>
  <c r="U770" i="23" s="1"/>
  <c r="G820" i="23"/>
  <c r="M820" i="23" s="1"/>
  <c r="I820" i="23"/>
  <c r="K820" i="23"/>
  <c r="O820" i="23"/>
  <c r="Q820" i="23"/>
  <c r="U820" i="23"/>
  <c r="G853" i="23"/>
  <c r="I91" i="25" s="1"/>
  <c r="K853" i="23"/>
  <c r="O853" i="23"/>
  <c r="U853" i="23"/>
  <c r="G854" i="23"/>
  <c r="M854" i="23" s="1"/>
  <c r="M853" i="23" s="1"/>
  <c r="I854" i="23"/>
  <c r="I853" i="23" s="1"/>
  <c r="K854" i="23"/>
  <c r="O854" i="23"/>
  <c r="Q854" i="23"/>
  <c r="Q853" i="23" s="1"/>
  <c r="U854" i="23"/>
  <c r="G859" i="23"/>
  <c r="I859" i="23"/>
  <c r="I858" i="23" s="1"/>
  <c r="K859" i="23"/>
  <c r="O859" i="23"/>
  <c r="Q859" i="23"/>
  <c r="Q858" i="23" s="1"/>
  <c r="U859" i="23"/>
  <c r="G860" i="23"/>
  <c r="M860" i="23" s="1"/>
  <c r="I860" i="23"/>
  <c r="K860" i="23"/>
  <c r="K858" i="23" s="1"/>
  <c r="O860" i="23"/>
  <c r="Q860" i="23"/>
  <c r="U860" i="23"/>
  <c r="U858" i="23" s="1"/>
  <c r="AH861" i="23"/>
  <c r="G866" i="23"/>
  <c r="I866" i="23"/>
  <c r="K866" i="23"/>
  <c r="M866" i="23"/>
  <c r="O866" i="23"/>
  <c r="Q866" i="23"/>
  <c r="U866" i="23"/>
  <c r="G871" i="23"/>
  <c r="M871" i="23" s="1"/>
  <c r="I871" i="23"/>
  <c r="K871" i="23"/>
  <c r="O871" i="23"/>
  <c r="Q871" i="23"/>
  <c r="U871" i="23"/>
  <c r="G876" i="23"/>
  <c r="M876" i="23" s="1"/>
  <c r="I876" i="23"/>
  <c r="K876" i="23"/>
  <c r="O876" i="23"/>
  <c r="O858" i="23" s="1"/>
  <c r="Q876" i="23"/>
  <c r="U876" i="23"/>
  <c r="G881" i="23"/>
  <c r="I881" i="23"/>
  <c r="K881" i="23"/>
  <c r="M881" i="23"/>
  <c r="O881" i="23"/>
  <c r="Q881" i="23"/>
  <c r="U881" i="23"/>
  <c r="AH882" i="23"/>
  <c r="G887" i="23"/>
  <c r="M887" i="23" s="1"/>
  <c r="I887" i="23"/>
  <c r="K887" i="23"/>
  <c r="O887" i="23"/>
  <c r="Q887" i="23"/>
  <c r="U887" i="23"/>
  <c r="G892" i="23"/>
  <c r="M892" i="23" s="1"/>
  <c r="I892" i="23"/>
  <c r="K892" i="23"/>
  <c r="O892" i="23"/>
  <c r="Q892" i="23"/>
  <c r="U892" i="23"/>
  <c r="G897" i="23"/>
  <c r="M897" i="23" s="1"/>
  <c r="I897" i="23"/>
  <c r="K897" i="23"/>
  <c r="O897" i="23"/>
  <c r="Q897" i="23"/>
  <c r="U897" i="23"/>
  <c r="G902" i="23"/>
  <c r="M902" i="23" s="1"/>
  <c r="I902" i="23"/>
  <c r="K902" i="23"/>
  <c r="O902" i="23"/>
  <c r="Q902" i="23"/>
  <c r="U902" i="23"/>
  <c r="AC904" i="23"/>
  <c r="G858" i="23" l="1"/>
  <c r="I93" i="25" s="1"/>
  <c r="M859" i="23"/>
  <c r="G723" i="23"/>
  <c r="I88" i="25"/>
  <c r="G616" i="23"/>
  <c r="I87" i="25" s="1"/>
  <c r="G548" i="23"/>
  <c r="I86" i="25" s="1"/>
  <c r="G510" i="23"/>
  <c r="I85" i="25" s="1"/>
  <c r="M511" i="23"/>
  <c r="I81" i="25"/>
  <c r="G361" i="23"/>
  <c r="G430" i="23"/>
  <c r="M424" i="23"/>
  <c r="M423" i="23" s="1"/>
  <c r="I73" i="25"/>
  <c r="I75" i="25"/>
  <c r="G223" i="23"/>
  <c r="I67" i="25" s="1"/>
  <c r="G197" i="23"/>
  <c r="I65" i="25"/>
  <c r="G241" i="23"/>
  <c r="I71" i="25" s="1"/>
  <c r="G244" i="23"/>
  <c r="I72" i="25" s="1"/>
  <c r="G211" i="23"/>
  <c r="I66" i="25" s="1"/>
  <c r="M198" i="23"/>
  <c r="M197" i="23" s="1"/>
  <c r="I69" i="25"/>
  <c r="G88" i="23"/>
  <c r="I63" i="25" s="1"/>
  <c r="M53" i="23"/>
  <c r="G11" i="23"/>
  <c r="I59" i="25" s="1"/>
  <c r="I60" i="25"/>
  <c r="G45" i="25"/>
  <c r="I79" i="25"/>
  <c r="G144" i="31"/>
  <c r="AD12" i="31" s="1"/>
  <c r="I92" i="25"/>
  <c r="G47" i="25"/>
  <c r="G48" i="25"/>
  <c r="I78" i="25"/>
  <c r="I20" i="25"/>
  <c r="I77" i="25"/>
  <c r="G49" i="25"/>
  <c r="I94" i="25"/>
  <c r="G44" i="25"/>
  <c r="M11" i="31"/>
  <c r="F12" i="30"/>
  <c r="G12" i="30" s="1"/>
  <c r="I18" i="25"/>
  <c r="G42" i="25"/>
  <c r="G43" i="25"/>
  <c r="AD13" i="28"/>
  <c r="M52" i="23"/>
  <c r="M858" i="23"/>
  <c r="M510" i="23"/>
  <c r="M447" i="23"/>
  <c r="M548" i="23"/>
  <c r="M211" i="23"/>
  <c r="M771" i="23"/>
  <c r="M770" i="23" s="1"/>
  <c r="G767" i="23"/>
  <c r="I89" i="25" s="1"/>
  <c r="M724" i="23"/>
  <c r="M723" i="23" s="1"/>
  <c r="M617" i="23"/>
  <c r="M616" i="23" s="1"/>
  <c r="G447" i="23"/>
  <c r="I83" i="25" s="1"/>
  <c r="M438" i="23"/>
  <c r="M437" i="23" s="1"/>
  <c r="M367" i="23"/>
  <c r="M361" i="23" s="1"/>
  <c r="M245" i="23"/>
  <c r="M244" i="23" s="1"/>
  <c r="M239" i="23"/>
  <c r="M238" i="23" s="1"/>
  <c r="M229" i="23"/>
  <c r="M228" i="23" s="1"/>
  <c r="M89" i="23"/>
  <c r="M88" i="23" s="1"/>
  <c r="M12" i="23"/>
  <c r="M11" i="23" s="1"/>
  <c r="AD904" i="23"/>
  <c r="G904" i="23" l="1"/>
  <c r="G41" i="25" s="1"/>
  <c r="G39" i="25" s="1"/>
  <c r="I19" i="25"/>
  <c r="AD14" i="30"/>
  <c r="G11" i="30"/>
  <c r="M12" i="30"/>
  <c r="M11" i="30" s="1"/>
  <c r="M11" i="28"/>
  <c r="M11" i="32"/>
  <c r="AD12" i="32"/>
  <c r="AD10" i="26"/>
  <c r="Q751" i="13"/>
  <c r="O751" i="13"/>
  <c r="M751" i="13"/>
  <c r="K751" i="13"/>
  <c r="I751" i="13"/>
  <c r="Q750" i="13"/>
  <c r="O750" i="13"/>
  <c r="K750" i="13"/>
  <c r="I750" i="13"/>
  <c r="M750" i="13"/>
  <c r="Q745" i="13"/>
  <c r="O745" i="13"/>
  <c r="M745" i="13"/>
  <c r="K745" i="13"/>
  <c r="I745" i="13"/>
  <c r="Q740" i="13"/>
  <c r="O740" i="13"/>
  <c r="K740" i="13"/>
  <c r="I740" i="13"/>
  <c r="M740" i="13"/>
  <c r="Q735" i="13"/>
  <c r="O735" i="13"/>
  <c r="M735" i="13"/>
  <c r="K735" i="13"/>
  <c r="I735" i="13"/>
  <c r="Q729" i="13"/>
  <c r="O729" i="13"/>
  <c r="K729" i="13"/>
  <c r="I729" i="13"/>
  <c r="M729" i="13"/>
  <c r="Q724" i="13"/>
  <c r="O724" i="13"/>
  <c r="M724" i="13"/>
  <c r="K724" i="13"/>
  <c r="I724" i="13"/>
  <c r="Q719" i="13"/>
  <c r="O719" i="13"/>
  <c r="K719" i="13"/>
  <c r="I719" i="13"/>
  <c r="M719" i="13"/>
  <c r="Q714" i="13"/>
  <c r="O714" i="13"/>
  <c r="M714" i="13"/>
  <c r="K714" i="13"/>
  <c r="I714" i="13"/>
  <c r="Q708" i="13"/>
  <c r="O708" i="13"/>
  <c r="K708" i="13"/>
  <c r="K707" i="13" s="1"/>
  <c r="I708" i="13"/>
  <c r="M708" i="13"/>
  <c r="Q701" i="13"/>
  <c r="O701" i="13"/>
  <c r="K701" i="13"/>
  <c r="I701" i="13"/>
  <c r="M701" i="13"/>
  <c r="Q690" i="13"/>
  <c r="O690" i="13"/>
  <c r="M690" i="13"/>
  <c r="K690" i="13"/>
  <c r="I690" i="13"/>
  <c r="I689" i="13" s="1"/>
  <c r="Q684" i="13"/>
  <c r="O684" i="13"/>
  <c r="M684" i="13"/>
  <c r="K684" i="13"/>
  <c r="I684" i="13"/>
  <c r="Q683" i="13"/>
  <c r="O683" i="13"/>
  <c r="K683" i="13"/>
  <c r="I683" i="13"/>
  <c r="M683" i="13"/>
  <c r="Q677" i="13"/>
  <c r="O677" i="13"/>
  <c r="M677" i="13"/>
  <c r="K677" i="13"/>
  <c r="I677" i="13"/>
  <c r="Q676" i="13"/>
  <c r="O676" i="13"/>
  <c r="K676" i="13"/>
  <c r="I676" i="13"/>
  <c r="M676" i="13"/>
  <c r="Q670" i="13"/>
  <c r="O670" i="13"/>
  <c r="K670" i="13"/>
  <c r="I670" i="13"/>
  <c r="M670" i="13"/>
  <c r="Q667" i="13"/>
  <c r="O667" i="13"/>
  <c r="M667" i="13"/>
  <c r="K667" i="13"/>
  <c r="I667" i="13"/>
  <c r="Q664" i="13"/>
  <c r="O664" i="13"/>
  <c r="K664" i="13"/>
  <c r="I664" i="13"/>
  <c r="M664" i="13"/>
  <c r="Q658" i="13"/>
  <c r="O658" i="13"/>
  <c r="K658" i="13"/>
  <c r="I658" i="13"/>
  <c r="M658" i="13"/>
  <c r="Q655" i="13"/>
  <c r="O655" i="13"/>
  <c r="M655" i="13"/>
  <c r="K655" i="13"/>
  <c r="I655" i="13"/>
  <c r="Q652" i="13"/>
  <c r="O652" i="13"/>
  <c r="K652" i="13"/>
  <c r="I652" i="13"/>
  <c r="M652" i="13"/>
  <c r="Q646" i="13"/>
  <c r="O646" i="13"/>
  <c r="K646" i="13"/>
  <c r="I646" i="13"/>
  <c r="M646" i="13"/>
  <c r="Q643" i="13"/>
  <c r="O643" i="13"/>
  <c r="M643" i="13"/>
  <c r="K643" i="13"/>
  <c r="I643" i="13"/>
  <c r="Q640" i="13"/>
  <c r="O640" i="13"/>
  <c r="K640" i="13"/>
  <c r="I640" i="13"/>
  <c r="M640" i="13"/>
  <c r="Q636" i="13"/>
  <c r="O636" i="13"/>
  <c r="M636" i="13"/>
  <c r="K636" i="13"/>
  <c r="I636" i="13"/>
  <c r="Q635" i="13"/>
  <c r="O635" i="13"/>
  <c r="K635" i="13"/>
  <c r="I635" i="13"/>
  <c r="M635" i="13"/>
  <c r="Q633" i="13"/>
  <c r="O633" i="13"/>
  <c r="M633" i="13"/>
  <c r="K633" i="13"/>
  <c r="I633" i="13"/>
  <c r="Q632" i="13"/>
  <c r="O632" i="13"/>
  <c r="K632" i="13"/>
  <c r="I632" i="13"/>
  <c r="M632" i="13"/>
  <c r="Q623" i="13"/>
  <c r="O623" i="13"/>
  <c r="M623" i="13"/>
  <c r="K623" i="13"/>
  <c r="I623" i="13"/>
  <c r="Q620" i="13"/>
  <c r="O620" i="13"/>
  <c r="K620" i="13"/>
  <c r="I620" i="13"/>
  <c r="M620" i="13"/>
  <c r="Q610" i="13"/>
  <c r="O610" i="13"/>
  <c r="M610" i="13"/>
  <c r="K610" i="13"/>
  <c r="I610" i="13"/>
  <c r="Q607" i="13"/>
  <c r="O607" i="13"/>
  <c r="K607" i="13"/>
  <c r="I607" i="13"/>
  <c r="M607" i="13"/>
  <c r="Q606" i="13"/>
  <c r="O606" i="13"/>
  <c r="M606" i="13"/>
  <c r="K606" i="13"/>
  <c r="I606" i="13"/>
  <c r="Q603" i="13"/>
  <c r="O603" i="13"/>
  <c r="K603" i="13"/>
  <c r="I603" i="13"/>
  <c r="M603" i="13"/>
  <c r="Q600" i="13"/>
  <c r="O600" i="13"/>
  <c r="K600" i="13"/>
  <c r="I600" i="13"/>
  <c r="Q594" i="13"/>
  <c r="O594" i="13"/>
  <c r="M594" i="13"/>
  <c r="K594" i="13"/>
  <c r="I594" i="13"/>
  <c r="Q591" i="13"/>
  <c r="O591" i="13"/>
  <c r="K591" i="13"/>
  <c r="I591" i="13"/>
  <c r="M591" i="13"/>
  <c r="Q588" i="13"/>
  <c r="O588" i="13"/>
  <c r="K588" i="13"/>
  <c r="I588" i="13"/>
  <c r="M588" i="13"/>
  <c r="Q585" i="13"/>
  <c r="O585" i="13"/>
  <c r="K585" i="13"/>
  <c r="I585" i="13"/>
  <c r="M585" i="13"/>
  <c r="Q582" i="13"/>
  <c r="O582" i="13"/>
  <c r="M582" i="13"/>
  <c r="K582" i="13"/>
  <c r="I582" i="13"/>
  <c r="Q579" i="13"/>
  <c r="O579" i="13"/>
  <c r="K579" i="13"/>
  <c r="I579" i="13"/>
  <c r="M579" i="13"/>
  <c r="Q576" i="13"/>
  <c r="O576" i="13"/>
  <c r="K576" i="13"/>
  <c r="I576" i="13"/>
  <c r="M576" i="13"/>
  <c r="Q573" i="13"/>
  <c r="O573" i="13"/>
  <c r="K573" i="13"/>
  <c r="I573" i="13"/>
  <c r="M573" i="13"/>
  <c r="Q570" i="13"/>
  <c r="O570" i="13"/>
  <c r="M570" i="13"/>
  <c r="K570" i="13"/>
  <c r="I570" i="13"/>
  <c r="Q567" i="13"/>
  <c r="O567" i="13"/>
  <c r="K567" i="13"/>
  <c r="I567" i="13"/>
  <c r="M567" i="13"/>
  <c r="Q564" i="13"/>
  <c r="O564" i="13"/>
  <c r="K564" i="13"/>
  <c r="I564" i="13"/>
  <c r="M564" i="13"/>
  <c r="Q560" i="13"/>
  <c r="O560" i="13"/>
  <c r="K560" i="13"/>
  <c r="I560" i="13"/>
  <c r="M560" i="13"/>
  <c r="Q556" i="13"/>
  <c r="O556" i="13"/>
  <c r="M556" i="13"/>
  <c r="K556" i="13"/>
  <c r="I556" i="13"/>
  <c r="Q551" i="13"/>
  <c r="O551" i="13"/>
  <c r="K551" i="13"/>
  <c r="I551" i="13"/>
  <c r="M551" i="13"/>
  <c r="Q548" i="13"/>
  <c r="O548" i="13"/>
  <c r="K548" i="13"/>
  <c r="I548" i="13"/>
  <c r="M548" i="13"/>
  <c r="Q542" i="13"/>
  <c r="O542" i="13"/>
  <c r="M542" i="13"/>
  <c r="K542" i="13"/>
  <c r="I542" i="13"/>
  <c r="Q539" i="13"/>
  <c r="O539" i="13"/>
  <c r="K539" i="13"/>
  <c r="I539" i="13"/>
  <c r="M539" i="13"/>
  <c r="Q536" i="13"/>
  <c r="O536" i="13"/>
  <c r="K536" i="13"/>
  <c r="I536" i="13"/>
  <c r="M536" i="13"/>
  <c r="Q533" i="13"/>
  <c r="O533" i="13"/>
  <c r="K533" i="13"/>
  <c r="I533" i="13"/>
  <c r="M533" i="13"/>
  <c r="Q530" i="13"/>
  <c r="O530" i="13"/>
  <c r="M530" i="13"/>
  <c r="K530" i="13"/>
  <c r="I530" i="13"/>
  <c r="Q527" i="13"/>
  <c r="O527" i="13"/>
  <c r="K527" i="13"/>
  <c r="I527" i="13"/>
  <c r="M527" i="13"/>
  <c r="Q524" i="13"/>
  <c r="O524" i="13"/>
  <c r="K524" i="13"/>
  <c r="I524" i="13"/>
  <c r="M524" i="13"/>
  <c r="Q521" i="13"/>
  <c r="O521" i="13"/>
  <c r="K521" i="13"/>
  <c r="I521" i="13"/>
  <c r="M521" i="13"/>
  <c r="Q516" i="13"/>
  <c r="O516" i="13"/>
  <c r="M516" i="13"/>
  <c r="K516" i="13"/>
  <c r="I516" i="13"/>
  <c r="Q510" i="13"/>
  <c r="O510" i="13"/>
  <c r="K510" i="13"/>
  <c r="I510" i="13"/>
  <c r="M510" i="13"/>
  <c r="Q506" i="13"/>
  <c r="O506" i="13"/>
  <c r="K506" i="13"/>
  <c r="I506" i="13"/>
  <c r="M506" i="13"/>
  <c r="Q503" i="13"/>
  <c r="O503" i="13"/>
  <c r="M503" i="13"/>
  <c r="K503" i="13"/>
  <c r="I503" i="13"/>
  <c r="Q502" i="13"/>
  <c r="O502" i="13"/>
  <c r="K502" i="13"/>
  <c r="I502" i="13"/>
  <c r="M502" i="13"/>
  <c r="Q499" i="13"/>
  <c r="O499" i="13"/>
  <c r="K499" i="13"/>
  <c r="I499" i="13"/>
  <c r="M499" i="13"/>
  <c r="Q497" i="13"/>
  <c r="O497" i="13"/>
  <c r="K497" i="13"/>
  <c r="I497" i="13"/>
  <c r="M497" i="13"/>
  <c r="Q496" i="13"/>
  <c r="O496" i="13"/>
  <c r="M496" i="13"/>
  <c r="K496" i="13"/>
  <c r="I496" i="13"/>
  <c r="Q490" i="13"/>
  <c r="O490" i="13"/>
  <c r="K490" i="13"/>
  <c r="I490" i="13"/>
  <c r="M490" i="13"/>
  <c r="Q488" i="13"/>
  <c r="O488" i="13"/>
  <c r="K488" i="13"/>
  <c r="I488" i="13"/>
  <c r="M488" i="13"/>
  <c r="Q484" i="13"/>
  <c r="O484" i="13"/>
  <c r="M484" i="13"/>
  <c r="K484" i="13"/>
  <c r="I484" i="13"/>
  <c r="Q480" i="13"/>
  <c r="O480" i="13"/>
  <c r="K480" i="13"/>
  <c r="I480" i="13"/>
  <c r="M480" i="13"/>
  <c r="Q478" i="13"/>
  <c r="O478" i="13"/>
  <c r="K478" i="13"/>
  <c r="I478" i="13"/>
  <c r="M478" i="13"/>
  <c r="Q474" i="13"/>
  <c r="O474" i="13"/>
  <c r="K474" i="13"/>
  <c r="I474" i="13"/>
  <c r="M474" i="13"/>
  <c r="Q468" i="13"/>
  <c r="O468" i="13"/>
  <c r="K468" i="13"/>
  <c r="I468" i="13"/>
  <c r="M468" i="13"/>
  <c r="Q462" i="13"/>
  <c r="O462" i="13"/>
  <c r="M462" i="13"/>
  <c r="K462" i="13"/>
  <c r="I462" i="13"/>
  <c r="Q458" i="13"/>
  <c r="O458" i="13"/>
  <c r="K458" i="13"/>
  <c r="I458" i="13"/>
  <c r="M458" i="13"/>
  <c r="Q455" i="13"/>
  <c r="O455" i="13"/>
  <c r="K455" i="13"/>
  <c r="I455" i="13"/>
  <c r="M455" i="13"/>
  <c r="Q451" i="13"/>
  <c r="O451" i="13"/>
  <c r="K451" i="13"/>
  <c r="I451" i="13"/>
  <c r="M451" i="13"/>
  <c r="Q447" i="13"/>
  <c r="O447" i="13"/>
  <c r="M447" i="13"/>
  <c r="K447" i="13"/>
  <c r="I447" i="13"/>
  <c r="Q444" i="13"/>
  <c r="O444" i="13"/>
  <c r="K444" i="13"/>
  <c r="I444" i="13"/>
  <c r="M444" i="13"/>
  <c r="Q441" i="13"/>
  <c r="O441" i="13"/>
  <c r="K441" i="13"/>
  <c r="I441" i="13"/>
  <c r="Q438" i="13"/>
  <c r="O438" i="13"/>
  <c r="K438" i="13"/>
  <c r="I438" i="13"/>
  <c r="M438" i="13"/>
  <c r="Q432" i="13"/>
  <c r="O432" i="13"/>
  <c r="K432" i="13"/>
  <c r="I432" i="13"/>
  <c r="M432" i="13"/>
  <c r="Q431" i="13"/>
  <c r="O431" i="13"/>
  <c r="K431" i="13"/>
  <c r="I431" i="13"/>
  <c r="M431" i="13"/>
  <c r="Q430" i="13"/>
  <c r="O430" i="13"/>
  <c r="K430" i="13"/>
  <c r="I430" i="13"/>
  <c r="M430" i="13"/>
  <c r="Q423" i="13"/>
  <c r="O423" i="13"/>
  <c r="M423" i="13"/>
  <c r="K423" i="13"/>
  <c r="I423" i="13"/>
  <c r="Q420" i="13"/>
  <c r="O420" i="13"/>
  <c r="K420" i="13"/>
  <c r="I420" i="13"/>
  <c r="M420" i="13"/>
  <c r="Q417" i="13"/>
  <c r="O417" i="13"/>
  <c r="K417" i="13"/>
  <c r="I417" i="13"/>
  <c r="M417" i="13"/>
  <c r="Q411" i="13"/>
  <c r="O411" i="13"/>
  <c r="M411" i="13"/>
  <c r="K411" i="13"/>
  <c r="I411" i="13"/>
  <c r="Q408" i="13"/>
  <c r="O408" i="13"/>
  <c r="K408" i="13"/>
  <c r="I408" i="13"/>
  <c r="M408" i="13"/>
  <c r="Q404" i="13"/>
  <c r="O404" i="13"/>
  <c r="K404" i="13"/>
  <c r="I404" i="13"/>
  <c r="Q398" i="13"/>
  <c r="O398" i="13"/>
  <c r="M398" i="13"/>
  <c r="K398" i="13"/>
  <c r="I398" i="13"/>
  <c r="Q395" i="13"/>
  <c r="O395" i="13"/>
  <c r="K395" i="13"/>
  <c r="I395" i="13"/>
  <c r="M395" i="13"/>
  <c r="Q392" i="13"/>
  <c r="O392" i="13"/>
  <c r="K392" i="13"/>
  <c r="I392" i="13"/>
  <c r="M392" i="13"/>
  <c r="Q391" i="13"/>
  <c r="O391" i="13"/>
  <c r="K391" i="13"/>
  <c r="I391" i="13"/>
  <c r="M391" i="13"/>
  <c r="Q390" i="13"/>
  <c r="O390" i="13"/>
  <c r="M390" i="13"/>
  <c r="K390" i="13"/>
  <c r="I390" i="13"/>
  <c r="Q389" i="13"/>
  <c r="O389" i="13"/>
  <c r="K389" i="13"/>
  <c r="I389" i="13"/>
  <c r="M389" i="13"/>
  <c r="Q388" i="13"/>
  <c r="O388" i="13"/>
  <c r="K388" i="13"/>
  <c r="I388" i="13"/>
  <c r="M388" i="13"/>
  <c r="Q385" i="13"/>
  <c r="O385" i="13"/>
  <c r="K385" i="13"/>
  <c r="I385" i="13"/>
  <c r="M385" i="13"/>
  <c r="Q382" i="13"/>
  <c r="O382" i="13"/>
  <c r="M382" i="13"/>
  <c r="K382" i="13"/>
  <c r="I382" i="13"/>
  <c r="Q381" i="13"/>
  <c r="O381" i="13"/>
  <c r="K381" i="13"/>
  <c r="I381" i="13"/>
  <c r="M381" i="13"/>
  <c r="Q378" i="13"/>
  <c r="O378" i="13"/>
  <c r="K378" i="13"/>
  <c r="I378" i="13"/>
  <c r="M378" i="13"/>
  <c r="Q370" i="13"/>
  <c r="Q369" i="13" s="1"/>
  <c r="O370" i="13"/>
  <c r="O369" i="13" s="1"/>
  <c r="M370" i="13"/>
  <c r="M369" i="13" s="1"/>
  <c r="K370" i="13"/>
  <c r="K369" i="13" s="1"/>
  <c r="I370" i="13"/>
  <c r="I369" i="13" s="1"/>
  <c r="Q364" i="13"/>
  <c r="O364" i="13"/>
  <c r="K364" i="13"/>
  <c r="I364" i="13"/>
  <c r="M364" i="13"/>
  <c r="Q360" i="13"/>
  <c r="O360" i="13"/>
  <c r="K360" i="13"/>
  <c r="I360" i="13"/>
  <c r="M360" i="13"/>
  <c r="Q359" i="13"/>
  <c r="O359" i="13"/>
  <c r="M359" i="13"/>
  <c r="K359" i="13"/>
  <c r="I359" i="13"/>
  <c r="Q356" i="13"/>
  <c r="O356" i="13"/>
  <c r="K356" i="13"/>
  <c r="I356" i="13"/>
  <c r="M356" i="13"/>
  <c r="Q355" i="13"/>
  <c r="O355" i="13"/>
  <c r="K355" i="13"/>
  <c r="I355" i="13"/>
  <c r="M355" i="13"/>
  <c r="Q352" i="13"/>
  <c r="O352" i="13"/>
  <c r="K352" i="13"/>
  <c r="I352" i="13"/>
  <c r="M352" i="13"/>
  <c r="Q351" i="13"/>
  <c r="O351" i="13"/>
  <c r="M351" i="13"/>
  <c r="K351" i="13"/>
  <c r="I351" i="13"/>
  <c r="Q350" i="13"/>
  <c r="O350" i="13"/>
  <c r="K350" i="13"/>
  <c r="I350" i="13"/>
  <c r="M350" i="13"/>
  <c r="Q347" i="13"/>
  <c r="O347" i="13"/>
  <c r="K347" i="13"/>
  <c r="I347" i="13"/>
  <c r="Q346" i="13"/>
  <c r="O346" i="13"/>
  <c r="K346" i="13"/>
  <c r="I346" i="13"/>
  <c r="M346" i="13"/>
  <c r="Q343" i="13"/>
  <c r="O343" i="13"/>
  <c r="K343" i="13"/>
  <c r="I343" i="13"/>
  <c r="M343" i="13"/>
  <c r="Q339" i="13"/>
  <c r="O339" i="13"/>
  <c r="K339" i="13"/>
  <c r="I339" i="13"/>
  <c r="M339" i="13"/>
  <c r="Q337" i="13"/>
  <c r="O337" i="13"/>
  <c r="K337" i="13"/>
  <c r="I337" i="13"/>
  <c r="M337" i="13"/>
  <c r="Q330" i="13"/>
  <c r="O330" i="13"/>
  <c r="M330" i="13"/>
  <c r="K330" i="13"/>
  <c r="I330" i="13"/>
  <c r="Q327" i="13"/>
  <c r="O327" i="13"/>
  <c r="K327" i="13"/>
  <c r="I327" i="13"/>
  <c r="M327" i="13"/>
  <c r="Q324" i="13"/>
  <c r="O324" i="13"/>
  <c r="K324" i="13"/>
  <c r="I324" i="13"/>
  <c r="M324" i="13"/>
  <c r="Q321" i="13"/>
  <c r="O321" i="13"/>
  <c r="K321" i="13"/>
  <c r="I321" i="13"/>
  <c r="M321" i="13"/>
  <c r="Q316" i="13"/>
  <c r="O316" i="13"/>
  <c r="M316" i="13"/>
  <c r="K316" i="13"/>
  <c r="I316" i="13"/>
  <c r="Q313" i="13"/>
  <c r="O313" i="13"/>
  <c r="K313" i="13"/>
  <c r="I313" i="13"/>
  <c r="M313" i="13"/>
  <c r="Q310" i="13"/>
  <c r="O310" i="13"/>
  <c r="K310" i="13"/>
  <c r="I310" i="13"/>
  <c r="M310" i="13"/>
  <c r="Q305" i="13"/>
  <c r="O305" i="13"/>
  <c r="K305" i="13"/>
  <c r="I305" i="13"/>
  <c r="M305" i="13"/>
  <c r="Q302" i="13"/>
  <c r="O302" i="13"/>
  <c r="M302" i="13"/>
  <c r="K302" i="13"/>
  <c r="I302" i="13"/>
  <c r="Q299" i="13"/>
  <c r="O299" i="13"/>
  <c r="K299" i="13"/>
  <c r="I299" i="13"/>
  <c r="M299" i="13"/>
  <c r="Q296" i="13"/>
  <c r="O296" i="13"/>
  <c r="K296" i="13"/>
  <c r="I296" i="13"/>
  <c r="M296" i="13"/>
  <c r="Q295" i="13"/>
  <c r="O295" i="13"/>
  <c r="K295" i="13"/>
  <c r="I295" i="13"/>
  <c r="M295" i="13"/>
  <c r="Q292" i="13"/>
  <c r="O292" i="13"/>
  <c r="K292" i="13"/>
  <c r="I292" i="13"/>
  <c r="M292" i="13"/>
  <c r="Q291" i="13"/>
  <c r="O291" i="13"/>
  <c r="K291" i="13"/>
  <c r="I291" i="13"/>
  <c r="M291" i="13"/>
  <c r="Q288" i="13"/>
  <c r="O288" i="13"/>
  <c r="K288" i="13"/>
  <c r="I288" i="13"/>
  <c r="M288" i="13"/>
  <c r="Q287" i="13"/>
  <c r="O287" i="13"/>
  <c r="K287" i="13"/>
  <c r="I287" i="13"/>
  <c r="M287" i="13"/>
  <c r="Q281" i="13"/>
  <c r="O281" i="13"/>
  <c r="K281" i="13"/>
  <c r="I281" i="13"/>
  <c r="M281" i="13"/>
  <c r="Q278" i="13"/>
  <c r="Q277" i="13" s="1"/>
  <c r="O278" i="13"/>
  <c r="K278" i="13"/>
  <c r="K277" i="13" s="1"/>
  <c r="I278" i="13"/>
  <c r="I277" i="13" s="1"/>
  <c r="M278" i="13"/>
  <c r="M277" i="13" s="1"/>
  <c r="O277" i="13"/>
  <c r="Q275" i="13"/>
  <c r="Q274" i="13" s="1"/>
  <c r="O275" i="13"/>
  <c r="O274" i="13" s="1"/>
  <c r="K275" i="13"/>
  <c r="K274" i="13" s="1"/>
  <c r="I275" i="13"/>
  <c r="I274" i="13" s="1"/>
  <c r="M275" i="13"/>
  <c r="M274" i="13" s="1"/>
  <c r="Q270" i="13"/>
  <c r="Q269" i="13" s="1"/>
  <c r="O270" i="13"/>
  <c r="O269" i="13" s="1"/>
  <c r="K270" i="13"/>
  <c r="K269" i="13" s="1"/>
  <c r="I270" i="13"/>
  <c r="I269" i="13" s="1"/>
  <c r="M270" i="13"/>
  <c r="M269" i="13" s="1"/>
  <c r="Q267" i="13"/>
  <c r="O267" i="13"/>
  <c r="K267" i="13"/>
  <c r="I267" i="13"/>
  <c r="M267" i="13"/>
  <c r="Q266" i="13"/>
  <c r="O266" i="13"/>
  <c r="K266" i="13"/>
  <c r="I266" i="13"/>
  <c r="M266" i="13"/>
  <c r="Q265" i="13"/>
  <c r="O265" i="13"/>
  <c r="K265" i="13"/>
  <c r="I265" i="13"/>
  <c r="M265" i="13"/>
  <c r="Q264" i="13"/>
  <c r="O264" i="13"/>
  <c r="K264" i="13"/>
  <c r="I264" i="13"/>
  <c r="M264" i="13"/>
  <c r="Q263" i="13"/>
  <c r="O263" i="13"/>
  <c r="K263" i="13"/>
  <c r="I263" i="13"/>
  <c r="M263" i="13"/>
  <c r="Q262" i="13"/>
  <c r="O262" i="13"/>
  <c r="K262" i="13"/>
  <c r="I262" i="13"/>
  <c r="M262" i="13"/>
  <c r="Q259" i="13"/>
  <c r="O259" i="13"/>
  <c r="K259" i="13"/>
  <c r="I259" i="13"/>
  <c r="M259" i="13"/>
  <c r="Q258" i="13"/>
  <c r="O258" i="13"/>
  <c r="K258" i="13"/>
  <c r="I258" i="13"/>
  <c r="M258" i="13"/>
  <c r="Q256" i="13"/>
  <c r="O256" i="13"/>
  <c r="K256" i="13"/>
  <c r="I256" i="13"/>
  <c r="M256" i="13"/>
  <c r="Q254" i="13"/>
  <c r="O254" i="13"/>
  <c r="K254" i="13"/>
  <c r="I254" i="13"/>
  <c r="M254" i="13"/>
  <c r="Q251" i="13"/>
  <c r="O251" i="13"/>
  <c r="K251" i="13"/>
  <c r="I251" i="13"/>
  <c r="M251" i="13"/>
  <c r="Q246" i="13"/>
  <c r="Q245" i="13" s="1"/>
  <c r="O246" i="13"/>
  <c r="O245" i="13" s="1"/>
  <c r="K246" i="13"/>
  <c r="K245" i="13" s="1"/>
  <c r="I246" i="13"/>
  <c r="I245" i="13" s="1"/>
  <c r="M246" i="13"/>
  <c r="M245" i="13" s="1"/>
  <c r="Q241" i="13"/>
  <c r="O241" i="13"/>
  <c r="K241" i="13"/>
  <c r="I241" i="13"/>
  <c r="M241" i="13"/>
  <c r="Q238" i="13"/>
  <c r="O238" i="13"/>
  <c r="K238" i="13"/>
  <c r="I238" i="13"/>
  <c r="M238" i="13"/>
  <c r="Q235" i="13"/>
  <c r="O235" i="13"/>
  <c r="K235" i="13"/>
  <c r="I235" i="13"/>
  <c r="M235" i="13"/>
  <c r="Q234" i="13"/>
  <c r="O234" i="13"/>
  <c r="K234" i="13"/>
  <c r="I234" i="13"/>
  <c r="M234" i="13"/>
  <c r="Q233" i="13"/>
  <c r="O233" i="13"/>
  <c r="K233" i="13"/>
  <c r="I233" i="13"/>
  <c r="M233" i="13"/>
  <c r="Q228" i="13"/>
  <c r="O228" i="13"/>
  <c r="K228" i="13"/>
  <c r="I228" i="13"/>
  <c r="M228" i="13"/>
  <c r="Q225" i="13"/>
  <c r="O225" i="13"/>
  <c r="K225" i="13"/>
  <c r="I225" i="13"/>
  <c r="M225" i="13"/>
  <c r="Q224" i="13"/>
  <c r="O224" i="13"/>
  <c r="K224" i="13"/>
  <c r="I224" i="13"/>
  <c r="M224" i="13"/>
  <c r="Q223" i="13"/>
  <c r="O223" i="13"/>
  <c r="K223" i="13"/>
  <c r="I223" i="13"/>
  <c r="M223" i="13"/>
  <c r="Q222" i="13"/>
  <c r="O222" i="13"/>
  <c r="K222" i="13"/>
  <c r="I222" i="13"/>
  <c r="M222" i="13"/>
  <c r="Q218" i="13"/>
  <c r="O218" i="13"/>
  <c r="K218" i="13"/>
  <c r="I218" i="13"/>
  <c r="M218" i="13"/>
  <c r="Q214" i="13"/>
  <c r="O214" i="13"/>
  <c r="K214" i="13"/>
  <c r="I214" i="13"/>
  <c r="M214" i="13"/>
  <c r="Q210" i="13"/>
  <c r="O210" i="13"/>
  <c r="K210" i="13"/>
  <c r="I210" i="13"/>
  <c r="M210" i="13"/>
  <c r="Q209" i="13"/>
  <c r="O209" i="13"/>
  <c r="K209" i="13"/>
  <c r="I209" i="13"/>
  <c r="M209" i="13"/>
  <c r="Q206" i="13"/>
  <c r="O206" i="13"/>
  <c r="K206" i="13"/>
  <c r="I206" i="13"/>
  <c r="M206" i="13"/>
  <c r="Q203" i="13"/>
  <c r="O203" i="13"/>
  <c r="K203" i="13"/>
  <c r="I203" i="13"/>
  <c r="M203" i="13"/>
  <c r="Q200" i="13"/>
  <c r="O200" i="13"/>
  <c r="K200" i="13"/>
  <c r="I200" i="13"/>
  <c r="M200" i="13"/>
  <c r="Q199" i="13"/>
  <c r="O199" i="13"/>
  <c r="K199" i="13"/>
  <c r="I199" i="13"/>
  <c r="M199" i="13"/>
  <c r="Q196" i="13"/>
  <c r="O196" i="13"/>
  <c r="K196" i="13"/>
  <c r="I196" i="13"/>
  <c r="M196" i="13"/>
  <c r="Q193" i="13"/>
  <c r="O193" i="13"/>
  <c r="K193" i="13"/>
  <c r="I193" i="13"/>
  <c r="M193" i="13"/>
  <c r="Q189" i="13"/>
  <c r="O189" i="13"/>
  <c r="K189" i="13"/>
  <c r="I189" i="13"/>
  <c r="M189" i="13"/>
  <c r="Q187" i="13"/>
  <c r="O187" i="13"/>
  <c r="K187" i="13"/>
  <c r="I187" i="13"/>
  <c r="M187" i="13"/>
  <c r="Q183" i="13"/>
  <c r="O183" i="13"/>
  <c r="K183" i="13"/>
  <c r="I183" i="13"/>
  <c r="M183" i="13"/>
  <c r="Q179" i="13"/>
  <c r="O179" i="13"/>
  <c r="K179" i="13"/>
  <c r="I179" i="13"/>
  <c r="M179" i="13"/>
  <c r="Q175" i="13"/>
  <c r="O175" i="13"/>
  <c r="K175" i="13"/>
  <c r="I175" i="13"/>
  <c r="M175" i="13"/>
  <c r="Q169" i="13"/>
  <c r="O169" i="13"/>
  <c r="K169" i="13"/>
  <c r="I169" i="13"/>
  <c r="M169" i="13"/>
  <c r="Q159" i="13"/>
  <c r="O159" i="13"/>
  <c r="K159" i="13"/>
  <c r="I159" i="13"/>
  <c r="M159" i="13"/>
  <c r="Q153" i="13"/>
  <c r="O153" i="13"/>
  <c r="K153" i="13"/>
  <c r="I153" i="13"/>
  <c r="M153" i="13"/>
  <c r="Q151" i="13"/>
  <c r="O151" i="13"/>
  <c r="K151" i="13"/>
  <c r="I151" i="13"/>
  <c r="M151" i="13"/>
  <c r="Q149" i="13"/>
  <c r="O149" i="13"/>
  <c r="M149" i="13"/>
  <c r="K149" i="13"/>
  <c r="I149" i="13"/>
  <c r="Q146" i="13"/>
  <c r="O146" i="13"/>
  <c r="K146" i="13"/>
  <c r="I146" i="13"/>
  <c r="M146" i="13"/>
  <c r="Q143" i="13"/>
  <c r="O143" i="13"/>
  <c r="K143" i="13"/>
  <c r="I143" i="13"/>
  <c r="M143" i="13"/>
  <c r="Q141" i="13"/>
  <c r="O141" i="13"/>
  <c r="K141" i="13"/>
  <c r="I141" i="13"/>
  <c r="M141" i="13"/>
  <c r="Q139" i="13"/>
  <c r="O139" i="13"/>
  <c r="M139" i="13"/>
  <c r="K139" i="13"/>
  <c r="I139" i="13"/>
  <c r="Q137" i="13"/>
  <c r="O137" i="13"/>
  <c r="K137" i="13"/>
  <c r="I137" i="13"/>
  <c r="M137" i="13"/>
  <c r="Q132" i="13"/>
  <c r="O132" i="13"/>
  <c r="K132" i="13"/>
  <c r="I132" i="13"/>
  <c r="M132" i="13"/>
  <c r="Q127" i="13"/>
  <c r="O127" i="13"/>
  <c r="M127" i="13"/>
  <c r="K127" i="13"/>
  <c r="I127" i="13"/>
  <c r="Q125" i="13"/>
  <c r="O125" i="13"/>
  <c r="K125" i="13"/>
  <c r="I125" i="13"/>
  <c r="M125" i="13"/>
  <c r="Q121" i="13"/>
  <c r="O121" i="13"/>
  <c r="K121" i="13"/>
  <c r="I121" i="13"/>
  <c r="M121" i="13"/>
  <c r="Q115" i="13"/>
  <c r="O115" i="13"/>
  <c r="K115" i="13"/>
  <c r="I115" i="13"/>
  <c r="M115" i="13"/>
  <c r="Q103" i="13"/>
  <c r="O103" i="13"/>
  <c r="M103" i="13"/>
  <c r="K103" i="13"/>
  <c r="I103" i="13"/>
  <c r="Q101" i="13"/>
  <c r="O101" i="13"/>
  <c r="K101" i="13"/>
  <c r="I101" i="13"/>
  <c r="M101" i="13"/>
  <c r="Q97" i="13"/>
  <c r="O97" i="13"/>
  <c r="K97" i="13"/>
  <c r="I97" i="13"/>
  <c r="G97" i="13"/>
  <c r="M97" i="13" s="1"/>
  <c r="Q94" i="13"/>
  <c r="O94" i="13"/>
  <c r="K94" i="13"/>
  <c r="I94" i="13"/>
  <c r="G94" i="13"/>
  <c r="M94" i="13" s="1"/>
  <c r="Q93" i="13"/>
  <c r="O93" i="13"/>
  <c r="K93" i="13"/>
  <c r="I93" i="13"/>
  <c r="G93" i="13"/>
  <c r="M93" i="13" s="1"/>
  <c r="Q90" i="13"/>
  <c r="O90" i="13"/>
  <c r="K90" i="13"/>
  <c r="I90" i="13"/>
  <c r="G90" i="13"/>
  <c r="M90" i="13" s="1"/>
  <c r="Q89" i="13"/>
  <c r="O89" i="13"/>
  <c r="K89" i="13"/>
  <c r="I89" i="13"/>
  <c r="G89" i="13"/>
  <c r="M89" i="13" s="1"/>
  <c r="Q82" i="13"/>
  <c r="Q81" i="13" s="1"/>
  <c r="O82" i="13"/>
  <c r="O81" i="13" s="1"/>
  <c r="K82" i="13"/>
  <c r="K81" i="13" s="1"/>
  <c r="I82" i="13"/>
  <c r="I81" i="13" s="1"/>
  <c r="G82" i="13"/>
  <c r="G81" i="13" s="1"/>
  <c r="I66" i="1" s="1"/>
  <c r="H66" i="34" s="1"/>
  <c r="Q79" i="13"/>
  <c r="O79" i="13"/>
  <c r="K79" i="13"/>
  <c r="I79" i="13"/>
  <c r="G79" i="13"/>
  <c r="M79" i="13" s="1"/>
  <c r="Q76" i="13"/>
  <c r="O76" i="13"/>
  <c r="K76" i="13"/>
  <c r="I76" i="13"/>
  <c r="G76" i="13"/>
  <c r="M76" i="13" s="1"/>
  <c r="Q73" i="13"/>
  <c r="O73" i="13"/>
  <c r="K73" i="13"/>
  <c r="I73" i="13"/>
  <c r="G73" i="13"/>
  <c r="M73" i="13" s="1"/>
  <c r="Q68" i="13"/>
  <c r="O68" i="13"/>
  <c r="K68" i="13"/>
  <c r="I68" i="13"/>
  <c r="G68" i="13"/>
  <c r="M68" i="13" s="1"/>
  <c r="Q63" i="13"/>
  <c r="O63" i="13"/>
  <c r="K63" i="13"/>
  <c r="I63" i="13"/>
  <c r="G63" i="13"/>
  <c r="Q58" i="13"/>
  <c r="O58" i="13"/>
  <c r="K58" i="13"/>
  <c r="I58" i="13"/>
  <c r="G58" i="13"/>
  <c r="M58" i="13" s="1"/>
  <c r="Q54" i="13"/>
  <c r="O54" i="13"/>
  <c r="M54" i="13"/>
  <c r="K54" i="13"/>
  <c r="I54" i="13"/>
  <c r="G54" i="13"/>
  <c r="Q50" i="13"/>
  <c r="O50" i="13"/>
  <c r="K50" i="13"/>
  <c r="I50" i="13"/>
  <c r="G50" i="13"/>
  <c r="M50" i="13" s="1"/>
  <c r="Q47" i="13"/>
  <c r="O47" i="13"/>
  <c r="K47" i="13"/>
  <c r="I47" i="13"/>
  <c r="G47" i="13"/>
  <c r="M47" i="13" s="1"/>
  <c r="Q44" i="13"/>
  <c r="O44" i="13"/>
  <c r="K44" i="13"/>
  <c r="I44" i="13"/>
  <c r="G44" i="13"/>
  <c r="M44" i="13" s="1"/>
  <c r="Q41" i="13"/>
  <c r="O41" i="13"/>
  <c r="K41" i="13"/>
  <c r="I41" i="13"/>
  <c r="G41" i="13"/>
  <c r="M41" i="13" s="1"/>
  <c r="Q38" i="13"/>
  <c r="O38" i="13"/>
  <c r="K38" i="13"/>
  <c r="I38" i="13"/>
  <c r="G38" i="13"/>
  <c r="M38" i="13" s="1"/>
  <c r="Q35" i="13"/>
  <c r="O35" i="13"/>
  <c r="K35" i="13"/>
  <c r="I35" i="13"/>
  <c r="G35" i="13"/>
  <c r="M35" i="13" s="1"/>
  <c r="Q24" i="13"/>
  <c r="Q23" i="13" s="1"/>
  <c r="O24" i="13"/>
  <c r="O23" i="13" s="1"/>
  <c r="K24" i="13"/>
  <c r="K23" i="13" s="1"/>
  <c r="I24" i="13"/>
  <c r="I23" i="13" s="1"/>
  <c r="G24" i="13"/>
  <c r="M24" i="13" s="1"/>
  <c r="M23" i="13" s="1"/>
  <c r="G23" i="13"/>
  <c r="Q19" i="13"/>
  <c r="O19" i="13"/>
  <c r="K19" i="13"/>
  <c r="I19" i="13"/>
  <c r="G19" i="13"/>
  <c r="M19" i="13" s="1"/>
  <c r="Q18" i="13"/>
  <c r="O18" i="13"/>
  <c r="K18" i="13"/>
  <c r="I18" i="13"/>
  <c r="G18" i="13"/>
  <c r="M18" i="13" s="1"/>
  <c r="Q17" i="13"/>
  <c r="O17" i="13"/>
  <c r="K17" i="13"/>
  <c r="I17" i="13"/>
  <c r="G17" i="13"/>
  <c r="M17" i="13" s="1"/>
  <c r="Q16" i="13"/>
  <c r="O16" i="13"/>
  <c r="M16" i="13"/>
  <c r="K16" i="13"/>
  <c r="I16" i="13"/>
  <c r="G16" i="13"/>
  <c r="Q15" i="13"/>
  <c r="O15" i="13"/>
  <c r="K15" i="13"/>
  <c r="I15" i="13"/>
  <c r="G15" i="13"/>
  <c r="M15" i="13" s="1"/>
  <c r="Q14" i="13"/>
  <c r="O14" i="13"/>
  <c r="K14" i="13"/>
  <c r="I14" i="13"/>
  <c r="G14" i="13"/>
  <c r="M14" i="13" s="1"/>
  <c r="Q11" i="13"/>
  <c r="O11" i="13"/>
  <c r="K11" i="13"/>
  <c r="I11" i="13"/>
  <c r="G11" i="13"/>
  <c r="M11" i="13" s="1"/>
  <c r="I41" i="25" l="1"/>
  <c r="G40" i="25"/>
  <c r="M707" i="13"/>
  <c r="O34" i="13"/>
  <c r="K689" i="13"/>
  <c r="K34" i="13"/>
  <c r="K62" i="13"/>
  <c r="I10" i="13"/>
  <c r="Q515" i="13"/>
  <c r="O663" i="13"/>
  <c r="I62" i="13"/>
  <c r="Q377" i="13"/>
  <c r="Q651" i="13"/>
  <c r="I663" i="13"/>
  <c r="Q34" i="13"/>
  <c r="I250" i="13"/>
  <c r="O250" i="13"/>
  <c r="Q689" i="13"/>
  <c r="O707" i="13"/>
  <c r="O689" i="13"/>
  <c r="O651" i="13"/>
  <c r="M675" i="13"/>
  <c r="Q675" i="13"/>
  <c r="O675" i="13"/>
  <c r="O599" i="13"/>
  <c r="K599" i="13"/>
  <c r="K547" i="13"/>
  <c r="K495" i="13"/>
  <c r="Q495" i="13"/>
  <c r="I473" i="13"/>
  <c r="I437" i="13"/>
  <c r="K345" i="13"/>
  <c r="I403" i="13"/>
  <c r="O280" i="13"/>
  <c r="I232" i="13"/>
  <c r="O232" i="13"/>
  <c r="I217" i="13"/>
  <c r="Q217" i="13"/>
  <c r="K217" i="13"/>
  <c r="G10" i="13"/>
  <c r="I34" i="13"/>
  <c r="M96" i="13"/>
  <c r="O96" i="13"/>
  <c r="O136" i="13"/>
  <c r="K250" i="13"/>
  <c r="O345" i="13"/>
  <c r="K377" i="13"/>
  <c r="O403" i="13"/>
  <c r="M416" i="13"/>
  <c r="I416" i="13"/>
  <c r="O62" i="13"/>
  <c r="Q88" i="13"/>
  <c r="I280" i="13"/>
  <c r="O377" i="13"/>
  <c r="Q416" i="13"/>
  <c r="O437" i="13"/>
  <c r="K437" i="13"/>
  <c r="K515" i="13"/>
  <c r="K651" i="13"/>
  <c r="K663" i="13"/>
  <c r="K675" i="13"/>
  <c r="O416" i="13"/>
  <c r="O10" i="13"/>
  <c r="Q10" i="13"/>
  <c r="G62" i="13"/>
  <c r="Q62" i="13"/>
  <c r="O88" i="13"/>
  <c r="K96" i="13"/>
  <c r="K136" i="13"/>
  <c r="O217" i="13"/>
  <c r="Q232" i="13"/>
  <c r="Q250" i="13"/>
  <c r="I345" i="13"/>
  <c r="I377" i="13"/>
  <c r="Q403" i="13"/>
  <c r="K416" i="13"/>
  <c r="O473" i="13"/>
  <c r="I495" i="13"/>
  <c r="I515" i="13"/>
  <c r="I599" i="13"/>
  <c r="M689" i="13"/>
  <c r="M136" i="13"/>
  <c r="M651" i="13"/>
  <c r="M663" i="13"/>
  <c r="M34" i="13"/>
  <c r="G34" i="13"/>
  <c r="K88" i="13"/>
  <c r="Q96" i="13"/>
  <c r="I96" i="13"/>
  <c r="M63" i="13"/>
  <c r="M62" i="13" s="1"/>
  <c r="M82" i="13"/>
  <c r="M81" i="13" s="1"/>
  <c r="I88" i="13"/>
  <c r="M88" i="13"/>
  <c r="M10" i="13"/>
  <c r="K10" i="13"/>
  <c r="AD11" i="27"/>
  <c r="M11" i="29"/>
  <c r="G11" i="29"/>
  <c r="AD13" i="29"/>
  <c r="I17" i="25"/>
  <c r="M347" i="13"/>
  <c r="M345" i="13" s="1"/>
  <c r="M600" i="13"/>
  <c r="M599" i="13" s="1"/>
  <c r="G88" i="13"/>
  <c r="I69" i="1" s="1"/>
  <c r="H69" i="34" s="1"/>
  <c r="G96" i="13"/>
  <c r="K232" i="13"/>
  <c r="M250" i="13"/>
  <c r="K280" i="13"/>
  <c r="M404" i="13"/>
  <c r="M403" i="13" s="1"/>
  <c r="M547" i="13"/>
  <c r="Q599" i="13"/>
  <c r="Q136" i="13"/>
  <c r="M377" i="13"/>
  <c r="M473" i="13"/>
  <c r="Q547" i="13"/>
  <c r="I547" i="13"/>
  <c r="I136" i="13"/>
  <c r="M217" i="13"/>
  <c r="M232" i="13"/>
  <c r="M280" i="13"/>
  <c r="Q280" i="13"/>
  <c r="K403" i="13"/>
  <c r="M441" i="13"/>
  <c r="M437" i="13" s="1"/>
  <c r="M515" i="13"/>
  <c r="K473" i="13"/>
  <c r="O515" i="13"/>
  <c r="I651" i="13"/>
  <c r="Q707" i="13"/>
  <c r="M495" i="13"/>
  <c r="O547" i="13"/>
  <c r="I707" i="13"/>
  <c r="Q345" i="13"/>
  <c r="Q437" i="13"/>
  <c r="Q473" i="13"/>
  <c r="O495" i="13"/>
  <c r="Q663" i="13"/>
  <c r="I675" i="13"/>
  <c r="G42" i="1" l="1"/>
  <c r="F42" i="34" s="1"/>
  <c r="H42" i="34" s="1"/>
  <c r="I96" i="25"/>
  <c r="J74" i="25" s="1"/>
  <c r="I16" i="25"/>
  <c r="I21" i="25" s="1"/>
  <c r="G51" i="25"/>
  <c r="G25" i="25" s="1"/>
  <c r="Q68" i="14"/>
  <c r="O68" i="14"/>
  <c r="K68" i="14"/>
  <c r="I68" i="14"/>
  <c r="G68" i="14"/>
  <c r="M68" i="14" s="1"/>
  <c r="Q67" i="14"/>
  <c r="O67" i="14"/>
  <c r="M67" i="14"/>
  <c r="K67" i="14"/>
  <c r="I67" i="14"/>
  <c r="G67" i="14"/>
  <c r="Q66" i="14"/>
  <c r="O66" i="14"/>
  <c r="K66" i="14"/>
  <c r="I66" i="14"/>
  <c r="G66" i="14"/>
  <c r="M66" i="14" s="1"/>
  <c r="Q65" i="14"/>
  <c r="O65" i="14"/>
  <c r="K65" i="14"/>
  <c r="I65" i="14"/>
  <c r="G65" i="14"/>
  <c r="M65" i="14" s="1"/>
  <c r="Q64" i="14"/>
  <c r="O64" i="14"/>
  <c r="K64" i="14"/>
  <c r="I64" i="14"/>
  <c r="G64" i="14"/>
  <c r="M64" i="14" s="1"/>
  <c r="Q63" i="14"/>
  <c r="O63" i="14"/>
  <c r="K63" i="14"/>
  <c r="I63" i="14"/>
  <c r="G63" i="14"/>
  <c r="M63" i="14" s="1"/>
  <c r="Q62" i="14"/>
  <c r="O62" i="14"/>
  <c r="K62" i="14"/>
  <c r="I62" i="14"/>
  <c r="G62" i="14"/>
  <c r="M62" i="14" s="1"/>
  <c r="Q61" i="14"/>
  <c r="O61" i="14"/>
  <c r="K61" i="14"/>
  <c r="I61" i="14"/>
  <c r="G61" i="14"/>
  <c r="M61" i="14" s="1"/>
  <c r="Q60" i="14"/>
  <c r="O60" i="14"/>
  <c r="K60" i="14"/>
  <c r="I60" i="14"/>
  <c r="G60" i="14"/>
  <c r="M60" i="14" s="1"/>
  <c r="Q58" i="14"/>
  <c r="O58" i="14"/>
  <c r="K58" i="14"/>
  <c r="I58" i="14"/>
  <c r="G58" i="14"/>
  <c r="M58" i="14" s="1"/>
  <c r="Q57" i="14"/>
  <c r="O57" i="14"/>
  <c r="K57" i="14"/>
  <c r="I57" i="14"/>
  <c r="G57" i="14"/>
  <c r="M57" i="14" s="1"/>
  <c r="Q56" i="14"/>
  <c r="O56" i="14"/>
  <c r="K56" i="14"/>
  <c r="I56" i="14"/>
  <c r="G56" i="14"/>
  <c r="M56" i="14" s="1"/>
  <c r="Q55" i="14"/>
  <c r="O55" i="14"/>
  <c r="K55" i="14"/>
  <c r="I55" i="14"/>
  <c r="G55" i="14"/>
  <c r="M55" i="14" s="1"/>
  <c r="Q54" i="14"/>
  <c r="O54" i="14"/>
  <c r="K54" i="14"/>
  <c r="I54" i="14"/>
  <c r="G54" i="14"/>
  <c r="M54" i="14" s="1"/>
  <c r="Q53" i="14"/>
  <c r="O53" i="14"/>
  <c r="K53" i="14"/>
  <c r="I53" i="14"/>
  <c r="G53" i="14"/>
  <c r="Q52" i="14"/>
  <c r="O52" i="14"/>
  <c r="K52" i="14"/>
  <c r="I52" i="14"/>
  <c r="G52" i="14"/>
  <c r="M52" i="14" s="1"/>
  <c r="Q46" i="14"/>
  <c r="O46" i="14"/>
  <c r="K46" i="14"/>
  <c r="I46" i="14"/>
  <c r="G46" i="14"/>
  <c r="M46" i="14" s="1"/>
  <c r="Q45" i="14"/>
  <c r="O45" i="14"/>
  <c r="K45" i="14"/>
  <c r="I45" i="14"/>
  <c r="G45" i="14"/>
  <c r="M45" i="14" s="1"/>
  <c r="Q44" i="14"/>
  <c r="O44" i="14"/>
  <c r="K44" i="14"/>
  <c r="I44" i="14"/>
  <c r="G44" i="14"/>
  <c r="M44" i="14" s="1"/>
  <c r="Q42" i="14"/>
  <c r="O42" i="14"/>
  <c r="K42" i="14"/>
  <c r="I42" i="14"/>
  <c r="G42" i="14"/>
  <c r="M42" i="14" s="1"/>
  <c r="Q40" i="14"/>
  <c r="O40" i="14"/>
  <c r="K40" i="14"/>
  <c r="I40" i="14"/>
  <c r="G40" i="14"/>
  <c r="M40" i="14" s="1"/>
  <c r="Q39" i="14"/>
  <c r="O39" i="14"/>
  <c r="K39" i="14"/>
  <c r="I39" i="14"/>
  <c r="G39" i="14"/>
  <c r="M39" i="14" s="1"/>
  <c r="Q38" i="14"/>
  <c r="O38" i="14"/>
  <c r="K38" i="14"/>
  <c r="I38" i="14"/>
  <c r="G38" i="14"/>
  <c r="M38" i="14" s="1"/>
  <c r="Q37" i="14"/>
  <c r="O37" i="14"/>
  <c r="K37" i="14"/>
  <c r="I37" i="14"/>
  <c r="G37" i="14"/>
  <c r="M37" i="14" s="1"/>
  <c r="Q35" i="14"/>
  <c r="O35" i="14"/>
  <c r="K35" i="14"/>
  <c r="I35" i="14"/>
  <c r="G35" i="14"/>
  <c r="M35" i="14" s="1"/>
  <c r="Q33" i="14"/>
  <c r="O33" i="14"/>
  <c r="K33" i="14"/>
  <c r="I33" i="14"/>
  <c r="G33" i="14"/>
  <c r="M33" i="14" s="1"/>
  <c r="Q32" i="14"/>
  <c r="O32" i="14"/>
  <c r="K32" i="14"/>
  <c r="I32" i="14"/>
  <c r="G32" i="14"/>
  <c r="M32" i="14" s="1"/>
  <c r="Q31" i="14"/>
  <c r="O31" i="14"/>
  <c r="K31" i="14"/>
  <c r="I31" i="14"/>
  <c r="G31" i="14"/>
  <c r="M31" i="14" s="1"/>
  <c r="Q29" i="14"/>
  <c r="O29" i="14"/>
  <c r="K29" i="14"/>
  <c r="I29" i="14"/>
  <c r="G29" i="14"/>
  <c r="M29" i="14" s="1"/>
  <c r="Q27" i="14"/>
  <c r="O27" i="14"/>
  <c r="K27" i="14"/>
  <c r="I27" i="14"/>
  <c r="G27" i="14"/>
  <c r="M27" i="14" s="1"/>
  <c r="Q21" i="14"/>
  <c r="O21" i="14"/>
  <c r="K21" i="14"/>
  <c r="I21" i="14"/>
  <c r="G21" i="14"/>
  <c r="M21" i="14" s="1"/>
  <c r="Q20" i="14"/>
  <c r="O20" i="14"/>
  <c r="K20" i="14"/>
  <c r="I20" i="14"/>
  <c r="G20" i="14"/>
  <c r="M20" i="14" s="1"/>
  <c r="Q19" i="14"/>
  <c r="O19" i="14"/>
  <c r="K19" i="14"/>
  <c r="I19" i="14"/>
  <c r="G19" i="14"/>
  <c r="M19" i="14" s="1"/>
  <c r="Q18" i="14"/>
  <c r="O18" i="14"/>
  <c r="K18" i="14"/>
  <c r="I18" i="14"/>
  <c r="G18" i="14"/>
  <c r="M18" i="14" s="1"/>
  <c r="Q17" i="14"/>
  <c r="O17" i="14"/>
  <c r="K17" i="14"/>
  <c r="I17" i="14"/>
  <c r="G17" i="14"/>
  <c r="M17" i="14" s="1"/>
  <c r="Q15" i="14"/>
  <c r="O15" i="14"/>
  <c r="K15" i="14"/>
  <c r="I15" i="14"/>
  <c r="G15" i="14"/>
  <c r="M15" i="14" s="1"/>
  <c r="Q13" i="14"/>
  <c r="O13" i="14"/>
  <c r="K13" i="14"/>
  <c r="I13" i="14"/>
  <c r="G13" i="14"/>
  <c r="M13" i="14" s="1"/>
  <c r="Q11" i="14"/>
  <c r="O11" i="14"/>
  <c r="K11" i="14"/>
  <c r="I11" i="14"/>
  <c r="G11" i="14"/>
  <c r="M11" i="14" s="1"/>
  <c r="I51" i="14" l="1"/>
  <c r="G51" i="14"/>
  <c r="O51" i="14"/>
  <c r="Q10" i="14"/>
  <c r="O10" i="14"/>
  <c r="J77" i="25"/>
  <c r="J94" i="25"/>
  <c r="J68" i="25"/>
  <c r="J79" i="25"/>
  <c r="J88" i="25"/>
  <c r="J81" i="25"/>
  <c r="J86" i="25"/>
  <c r="J72" i="25"/>
  <c r="J67" i="25"/>
  <c r="J59" i="25"/>
  <c r="J73" i="25"/>
  <c r="J95" i="25"/>
  <c r="J65" i="25"/>
  <c r="J85" i="25"/>
  <c r="J89" i="25"/>
  <c r="J69" i="25"/>
  <c r="J78" i="25"/>
  <c r="J92" i="25"/>
  <c r="J93" i="25"/>
  <c r="J83" i="25"/>
  <c r="J91" i="25"/>
  <c r="J87" i="25"/>
  <c r="J63" i="25"/>
  <c r="J66" i="25"/>
  <c r="J57" i="25"/>
  <c r="J75" i="25"/>
  <c r="J90" i="25"/>
  <c r="J70" i="25"/>
  <c r="J71" i="25"/>
  <c r="J60" i="25"/>
  <c r="K51" i="14"/>
  <c r="Q51" i="14"/>
  <c r="M53" i="14"/>
  <c r="M51" i="14" s="1"/>
  <c r="I10" i="14"/>
  <c r="K26" i="14"/>
  <c r="G10" i="14"/>
  <c r="O26" i="14"/>
  <c r="Q26" i="14"/>
  <c r="K10" i="14"/>
  <c r="I26" i="14"/>
  <c r="M10" i="14"/>
  <c r="M26" i="14"/>
  <c r="G26" i="14"/>
  <c r="J96" i="25" l="1"/>
  <c r="G43" i="1"/>
  <c r="F43" i="34" s="1"/>
  <c r="H43" i="34" s="1"/>
  <c r="Q62" i="15"/>
  <c r="O62" i="15"/>
  <c r="K62" i="15"/>
  <c r="I62" i="15"/>
  <c r="G62" i="15"/>
  <c r="M62" i="15" s="1"/>
  <c r="Q61" i="15"/>
  <c r="Q60" i="15" s="1"/>
  <c r="O61" i="15"/>
  <c r="K61" i="15"/>
  <c r="I61" i="15"/>
  <c r="I60" i="15" s="1"/>
  <c r="G61" i="15"/>
  <c r="M61" i="15" s="1"/>
  <c r="K60" i="15"/>
  <c r="Q55" i="15"/>
  <c r="O55" i="15"/>
  <c r="K55" i="15"/>
  <c r="I55" i="15"/>
  <c r="G55" i="15"/>
  <c r="M55" i="15" s="1"/>
  <c r="Q54" i="15"/>
  <c r="O54" i="15"/>
  <c r="K54" i="15"/>
  <c r="I54" i="15"/>
  <c r="G54" i="15"/>
  <c r="M54" i="15" s="1"/>
  <c r="Q53" i="15"/>
  <c r="O53" i="15"/>
  <c r="K53" i="15"/>
  <c r="I53" i="15"/>
  <c r="G53" i="15"/>
  <c r="M53" i="15" s="1"/>
  <c r="Q52" i="15"/>
  <c r="O52" i="15"/>
  <c r="K52" i="15"/>
  <c r="I52" i="15"/>
  <c r="G52" i="15"/>
  <c r="M52" i="15" s="1"/>
  <c r="Q51" i="15"/>
  <c r="O51" i="15"/>
  <c r="K51" i="15"/>
  <c r="I51" i="15"/>
  <c r="G51" i="15"/>
  <c r="M51" i="15" s="1"/>
  <c r="Q50" i="15"/>
  <c r="O50" i="15"/>
  <c r="K50" i="15"/>
  <c r="I50" i="15"/>
  <c r="G50" i="15"/>
  <c r="M50" i="15" s="1"/>
  <c r="Q48" i="15"/>
  <c r="O48" i="15"/>
  <c r="K48" i="15"/>
  <c r="I48" i="15"/>
  <c r="G48" i="15"/>
  <c r="M48" i="15" s="1"/>
  <c r="Q46" i="15"/>
  <c r="O46" i="15"/>
  <c r="K46" i="15"/>
  <c r="I46" i="15"/>
  <c r="G46" i="15"/>
  <c r="M46" i="15" s="1"/>
  <c r="Q45" i="15"/>
  <c r="O45" i="15"/>
  <c r="K45" i="15"/>
  <c r="I45" i="15"/>
  <c r="G45" i="15"/>
  <c r="M45" i="15" s="1"/>
  <c r="Q44" i="15"/>
  <c r="O44" i="15"/>
  <c r="K44" i="15"/>
  <c r="I44" i="15"/>
  <c r="G44" i="15"/>
  <c r="M44" i="15" s="1"/>
  <c r="Q43" i="15"/>
  <c r="O43" i="15"/>
  <c r="K43" i="15"/>
  <c r="I43" i="15"/>
  <c r="G43" i="15"/>
  <c r="M43" i="15" s="1"/>
  <c r="Q42" i="15"/>
  <c r="O42" i="15"/>
  <c r="K42" i="15"/>
  <c r="I42" i="15"/>
  <c r="G42" i="15"/>
  <c r="M42" i="15" s="1"/>
  <c r="Q40" i="15"/>
  <c r="O40" i="15"/>
  <c r="K40" i="15"/>
  <c r="I40" i="15"/>
  <c r="G40" i="15"/>
  <c r="M40" i="15" s="1"/>
  <c r="Q38" i="15"/>
  <c r="O38" i="15"/>
  <c r="K38" i="15"/>
  <c r="I38" i="15"/>
  <c r="G38" i="15"/>
  <c r="M38" i="15" s="1"/>
  <c r="Q36" i="15"/>
  <c r="O36" i="15"/>
  <c r="K36" i="15"/>
  <c r="I36" i="15"/>
  <c r="G36" i="15"/>
  <c r="M36" i="15" s="1"/>
  <c r="Q34" i="15"/>
  <c r="O34" i="15"/>
  <c r="K34" i="15"/>
  <c r="I34" i="15"/>
  <c r="G34" i="15"/>
  <c r="Q28" i="15"/>
  <c r="O28" i="15"/>
  <c r="K28" i="15"/>
  <c r="I28" i="15"/>
  <c r="G28" i="15"/>
  <c r="M28" i="15" s="1"/>
  <c r="Q27" i="15"/>
  <c r="O27" i="15"/>
  <c r="K27" i="15"/>
  <c r="I27" i="15"/>
  <c r="G27" i="15"/>
  <c r="M27" i="15" s="1"/>
  <c r="Q26" i="15"/>
  <c r="O26" i="15"/>
  <c r="K26" i="15"/>
  <c r="I26" i="15"/>
  <c r="G26" i="15"/>
  <c r="M26" i="15" s="1"/>
  <c r="Q25" i="15"/>
  <c r="O25" i="15"/>
  <c r="K25" i="15"/>
  <c r="I25" i="15"/>
  <c r="G25" i="15"/>
  <c r="M25" i="15" s="1"/>
  <c r="Q24" i="15"/>
  <c r="O24" i="15"/>
  <c r="K24" i="15"/>
  <c r="I24" i="15"/>
  <c r="G24" i="15"/>
  <c r="M24" i="15" s="1"/>
  <c r="Q22" i="15"/>
  <c r="O22" i="15"/>
  <c r="K22" i="15"/>
  <c r="I22" i="15"/>
  <c r="G22" i="15"/>
  <c r="M22" i="15" s="1"/>
  <c r="Q20" i="15"/>
  <c r="O20" i="15"/>
  <c r="K20" i="15"/>
  <c r="I20" i="15"/>
  <c r="G20" i="15"/>
  <c r="M20" i="15" s="1"/>
  <c r="Q18" i="15"/>
  <c r="O18" i="15"/>
  <c r="K18" i="15"/>
  <c r="I18" i="15"/>
  <c r="G18" i="15"/>
  <c r="M18" i="15" s="1"/>
  <c r="Q16" i="15"/>
  <c r="O16" i="15"/>
  <c r="K16" i="15"/>
  <c r="I16" i="15"/>
  <c r="G16" i="15"/>
  <c r="M16" i="15" s="1"/>
  <c r="Q14" i="15"/>
  <c r="O14" i="15"/>
  <c r="K14" i="15"/>
  <c r="I14" i="15"/>
  <c r="G14" i="15"/>
  <c r="M14" i="15" s="1"/>
  <c r="Q12" i="15"/>
  <c r="O12" i="15"/>
  <c r="K12" i="15"/>
  <c r="I12" i="15"/>
  <c r="G12" i="15"/>
  <c r="M60" i="15" l="1"/>
  <c r="G11" i="15"/>
  <c r="G60" i="15"/>
  <c r="O60" i="15"/>
  <c r="O33" i="15"/>
  <c r="G33" i="15"/>
  <c r="Q33" i="15"/>
  <c r="I33" i="15"/>
  <c r="K33" i="15"/>
  <c r="O11" i="15"/>
  <c r="I11" i="15"/>
  <c r="K11" i="15"/>
  <c r="Q11" i="15"/>
  <c r="M12" i="15"/>
  <c r="M11" i="15" s="1"/>
  <c r="M34" i="15"/>
  <c r="M33" i="15" s="1"/>
  <c r="Q63" i="16"/>
  <c r="Q62" i="16" s="1"/>
  <c r="O63" i="16"/>
  <c r="O62" i="16" s="1"/>
  <c r="K63" i="16"/>
  <c r="I63" i="16"/>
  <c r="I62" i="16" s="1"/>
  <c r="G63" i="16"/>
  <c r="G62" i="16" s="1"/>
  <c r="K62" i="16"/>
  <c r="Q60" i="16"/>
  <c r="O60" i="16"/>
  <c r="K60" i="16"/>
  <c r="I60" i="16"/>
  <c r="G60" i="16"/>
  <c r="M60" i="16" s="1"/>
  <c r="Q56" i="16"/>
  <c r="O56" i="16"/>
  <c r="K56" i="16"/>
  <c r="I56" i="16"/>
  <c r="G56" i="16"/>
  <c r="M56" i="16" s="1"/>
  <c r="Q55" i="16"/>
  <c r="O55" i="16"/>
  <c r="K55" i="16"/>
  <c r="I55" i="16"/>
  <c r="G55" i="16"/>
  <c r="M55" i="16" s="1"/>
  <c r="Q54" i="16"/>
  <c r="O54" i="16"/>
  <c r="K54" i="16"/>
  <c r="I54" i="16"/>
  <c r="I50" i="16" s="1"/>
  <c r="G54" i="16"/>
  <c r="M54" i="16" s="1"/>
  <c r="Q53" i="16"/>
  <c r="O53" i="16"/>
  <c r="K53" i="16"/>
  <c r="I53" i="16"/>
  <c r="G53" i="16"/>
  <c r="M53" i="16" s="1"/>
  <c r="Q52" i="16"/>
  <c r="Q50" i="16" s="1"/>
  <c r="O52" i="16"/>
  <c r="K52" i="16"/>
  <c r="I52" i="16"/>
  <c r="G52" i="16"/>
  <c r="M52" i="16" s="1"/>
  <c r="Q51" i="16"/>
  <c r="O51" i="16"/>
  <c r="K51" i="16"/>
  <c r="I51" i="16"/>
  <c r="G51" i="16"/>
  <c r="M51" i="16" s="1"/>
  <c r="Q45" i="16"/>
  <c r="O45" i="16"/>
  <c r="K45" i="16"/>
  <c r="I45" i="16"/>
  <c r="G45" i="16"/>
  <c r="M45" i="16" s="1"/>
  <c r="Q44" i="16"/>
  <c r="O44" i="16"/>
  <c r="K44" i="16"/>
  <c r="I44" i="16"/>
  <c r="G44" i="16"/>
  <c r="M44" i="16" s="1"/>
  <c r="Q43" i="16"/>
  <c r="O43" i="16"/>
  <c r="K43" i="16"/>
  <c r="I43" i="16"/>
  <c r="G43" i="16"/>
  <c r="M43" i="16" s="1"/>
  <c r="Q42" i="16"/>
  <c r="O42" i="16"/>
  <c r="K42" i="16"/>
  <c r="I42" i="16"/>
  <c r="G42" i="16"/>
  <c r="M42" i="16" s="1"/>
  <c r="Q41" i="16"/>
  <c r="O41" i="16"/>
  <c r="K41" i="16"/>
  <c r="I41" i="16"/>
  <c r="G41" i="16"/>
  <c r="M41" i="16" s="1"/>
  <c r="Q40" i="16"/>
  <c r="O40" i="16"/>
  <c r="K40" i="16"/>
  <c r="I40" i="16"/>
  <c r="G40" i="16"/>
  <c r="M40" i="16" s="1"/>
  <c r="Q39" i="16"/>
  <c r="O39" i="16"/>
  <c r="K39" i="16"/>
  <c r="I39" i="16"/>
  <c r="G39" i="16"/>
  <c r="M39" i="16" s="1"/>
  <c r="Q38" i="16"/>
  <c r="O38" i="16"/>
  <c r="K38" i="16"/>
  <c r="I38" i="16"/>
  <c r="G38" i="16"/>
  <c r="M38" i="16" s="1"/>
  <c r="Q37" i="16"/>
  <c r="O37" i="16"/>
  <c r="K37" i="16"/>
  <c r="K36" i="16" s="1"/>
  <c r="I37" i="16"/>
  <c r="G37" i="16"/>
  <c r="M37" i="16" s="1"/>
  <c r="Q31" i="16"/>
  <c r="O31" i="16"/>
  <c r="K31" i="16"/>
  <c r="I31" i="16"/>
  <c r="G31" i="16"/>
  <c r="M31" i="16" s="1"/>
  <c r="Q30" i="16"/>
  <c r="O30" i="16"/>
  <c r="K30" i="16"/>
  <c r="I30" i="16"/>
  <c r="G30" i="16"/>
  <c r="M30" i="16" s="1"/>
  <c r="Q28" i="16"/>
  <c r="O28" i="16"/>
  <c r="M28" i="16"/>
  <c r="K28" i="16"/>
  <c r="I28" i="16"/>
  <c r="G28" i="16"/>
  <c r="Q26" i="16"/>
  <c r="O26" i="16"/>
  <c r="K26" i="16"/>
  <c r="I26" i="16"/>
  <c r="G26" i="16"/>
  <c r="M26" i="16" s="1"/>
  <c r="Q24" i="16"/>
  <c r="O24" i="16"/>
  <c r="K24" i="16"/>
  <c r="I24" i="16"/>
  <c r="G24" i="16"/>
  <c r="M24" i="16" s="1"/>
  <c r="Q23" i="16"/>
  <c r="O23" i="16"/>
  <c r="K23" i="16"/>
  <c r="I23" i="16"/>
  <c r="G23" i="16"/>
  <c r="M23" i="16" s="1"/>
  <c r="Q22" i="16"/>
  <c r="O22" i="16"/>
  <c r="O20" i="16" s="1"/>
  <c r="K22" i="16"/>
  <c r="I22" i="16"/>
  <c r="G22" i="16"/>
  <c r="M22" i="16" s="1"/>
  <c r="Q21" i="16"/>
  <c r="O21" i="16"/>
  <c r="K21" i="16"/>
  <c r="I21" i="16"/>
  <c r="G21" i="16"/>
  <c r="M21" i="16" s="1"/>
  <c r="Q15" i="16"/>
  <c r="O15" i="16"/>
  <c r="K15" i="16"/>
  <c r="I15" i="16"/>
  <c r="G15" i="16"/>
  <c r="M15" i="16" s="1"/>
  <c r="Q14" i="16"/>
  <c r="O14" i="16"/>
  <c r="K14" i="16"/>
  <c r="I14" i="16"/>
  <c r="G14" i="16"/>
  <c r="M14" i="16" s="1"/>
  <c r="Q13" i="16"/>
  <c r="O13" i="16"/>
  <c r="K13" i="16"/>
  <c r="I13" i="16"/>
  <c r="G13" i="16"/>
  <c r="M13" i="16" s="1"/>
  <c r="Q12" i="16"/>
  <c r="O12" i="16"/>
  <c r="M12" i="16"/>
  <c r="K12" i="16"/>
  <c r="I12" i="16"/>
  <c r="G12" i="16"/>
  <c r="Q11" i="16"/>
  <c r="O11" i="16"/>
  <c r="O10" i="16" s="1"/>
  <c r="K11" i="16"/>
  <c r="I11" i="16"/>
  <c r="G11" i="16"/>
  <c r="M11" i="16" s="1"/>
  <c r="G10" i="16"/>
  <c r="I87" i="1" l="1"/>
  <c r="H87" i="34" s="1"/>
  <c r="Q36" i="16"/>
  <c r="I20" i="16"/>
  <c r="K10" i="16"/>
  <c r="I36" i="16"/>
  <c r="G20" i="16"/>
  <c r="G36" i="16"/>
  <c r="G50" i="16"/>
  <c r="O50" i="16"/>
  <c r="K50" i="16"/>
  <c r="K20" i="16"/>
  <c r="Q10" i="16"/>
  <c r="O36" i="16"/>
  <c r="I10" i="16"/>
  <c r="Q20" i="16"/>
  <c r="M63" i="16"/>
  <c r="M62" i="16" s="1"/>
  <c r="G44" i="1"/>
  <c r="F44" i="34" s="1"/>
  <c r="H44" i="34" s="1"/>
  <c r="M10" i="16"/>
  <c r="M20" i="16"/>
  <c r="M36" i="16"/>
  <c r="M50" i="16"/>
  <c r="G45" i="1" l="1"/>
  <c r="F45" i="34" s="1"/>
  <c r="H45" i="34" s="1"/>
  <c r="I89" i="1"/>
  <c r="H89" i="34" s="1"/>
  <c r="Q76" i="17"/>
  <c r="O76" i="17"/>
  <c r="K76" i="17"/>
  <c r="I76" i="17"/>
  <c r="G76" i="17"/>
  <c r="M76" i="17" s="1"/>
  <c r="Q75" i="17"/>
  <c r="O75" i="17"/>
  <c r="K75" i="17"/>
  <c r="I75" i="17"/>
  <c r="G75" i="17"/>
  <c r="M75" i="17" s="1"/>
  <c r="Q74" i="17"/>
  <c r="O74" i="17"/>
  <c r="K74" i="17"/>
  <c r="I74" i="17"/>
  <c r="G74" i="17"/>
  <c r="M74" i="17" s="1"/>
  <c r="Q73" i="17"/>
  <c r="O73" i="17"/>
  <c r="K73" i="17"/>
  <c r="I73" i="17"/>
  <c r="G73" i="17"/>
  <c r="M73" i="17" s="1"/>
  <c r="Q72" i="17"/>
  <c r="O72" i="17"/>
  <c r="K72" i="17"/>
  <c r="I72" i="17"/>
  <c r="G72" i="17"/>
  <c r="M72" i="17" s="1"/>
  <c r="Q71" i="17"/>
  <c r="O71" i="17"/>
  <c r="K71" i="17"/>
  <c r="I71" i="17"/>
  <c r="G71" i="17"/>
  <c r="M71" i="17" s="1"/>
  <c r="Q70" i="17"/>
  <c r="O70" i="17"/>
  <c r="M70" i="17"/>
  <c r="K70" i="17"/>
  <c r="I70" i="17"/>
  <c r="G70" i="17"/>
  <c r="Q69" i="17"/>
  <c r="O69" i="17"/>
  <c r="K69" i="17"/>
  <c r="I69" i="17"/>
  <c r="G69" i="17"/>
  <c r="M69" i="17" s="1"/>
  <c r="Q68" i="17"/>
  <c r="O68" i="17"/>
  <c r="K68" i="17"/>
  <c r="I68" i="17"/>
  <c r="G68" i="17"/>
  <c r="M68" i="17" s="1"/>
  <c r="Q67" i="17"/>
  <c r="O67" i="17"/>
  <c r="K67" i="17"/>
  <c r="I67" i="17"/>
  <c r="G67" i="17"/>
  <c r="M67" i="17" s="1"/>
  <c r="Q66" i="17"/>
  <c r="O66" i="17"/>
  <c r="K66" i="17"/>
  <c r="I66" i="17"/>
  <c r="G66" i="17"/>
  <c r="M66" i="17" s="1"/>
  <c r="Q65" i="17"/>
  <c r="O65" i="17"/>
  <c r="K65" i="17"/>
  <c r="I65" i="17"/>
  <c r="G65" i="17"/>
  <c r="M65" i="17" s="1"/>
  <c r="Q64" i="17"/>
  <c r="O64" i="17"/>
  <c r="K64" i="17"/>
  <c r="I64" i="17"/>
  <c r="G64" i="17"/>
  <c r="M64" i="17" s="1"/>
  <c r="Q63" i="17"/>
  <c r="O63" i="17"/>
  <c r="K63" i="17"/>
  <c r="I63" i="17"/>
  <c r="G63" i="17"/>
  <c r="M63" i="17" s="1"/>
  <c r="Q62" i="17"/>
  <c r="O62" i="17"/>
  <c r="K62" i="17"/>
  <c r="I62" i="17"/>
  <c r="G62" i="17"/>
  <c r="M62" i="17" s="1"/>
  <c r="Q61" i="17"/>
  <c r="O61" i="17"/>
  <c r="K61" i="17"/>
  <c r="I61" i="17"/>
  <c r="G61" i="17"/>
  <c r="M61" i="17" s="1"/>
  <c r="Q60" i="17"/>
  <c r="O60" i="17"/>
  <c r="K60" i="17"/>
  <c r="I60" i="17"/>
  <c r="G60" i="17"/>
  <c r="M60" i="17" s="1"/>
  <c r="Q59" i="17"/>
  <c r="O59" i="17"/>
  <c r="K59" i="17"/>
  <c r="I59" i="17"/>
  <c r="G59" i="17"/>
  <c r="M59" i="17" s="1"/>
  <c r="Q58" i="17"/>
  <c r="O58" i="17"/>
  <c r="K58" i="17"/>
  <c r="I58" i="17"/>
  <c r="G58" i="17"/>
  <c r="M58" i="17" s="1"/>
  <c r="Q57" i="17"/>
  <c r="O57" i="17"/>
  <c r="K57" i="17"/>
  <c r="I57" i="17"/>
  <c r="G57" i="17"/>
  <c r="M57" i="17" s="1"/>
  <c r="Q56" i="17"/>
  <c r="O56" i="17"/>
  <c r="K56" i="17"/>
  <c r="I56" i="17"/>
  <c r="G56" i="17"/>
  <c r="M56" i="17" s="1"/>
  <c r="Q55" i="17"/>
  <c r="O55" i="17"/>
  <c r="K55" i="17"/>
  <c r="I55" i="17"/>
  <c r="G55" i="17"/>
  <c r="M55" i="17" s="1"/>
  <c r="Q54" i="17"/>
  <c r="O54" i="17"/>
  <c r="K54" i="17"/>
  <c r="I54" i="17"/>
  <c r="G54" i="17"/>
  <c r="M54" i="17" s="1"/>
  <c r="Q53" i="17"/>
  <c r="O53" i="17"/>
  <c r="K53" i="17"/>
  <c r="I53" i="17"/>
  <c r="G53" i="17"/>
  <c r="M53" i="17" s="1"/>
  <c r="Q52" i="17"/>
  <c r="O52" i="17"/>
  <c r="M52" i="17"/>
  <c r="K52" i="17"/>
  <c r="I52" i="17"/>
  <c r="G52" i="17"/>
  <c r="Q51" i="17"/>
  <c r="O51" i="17"/>
  <c r="K51" i="17"/>
  <c r="I51" i="17"/>
  <c r="G51" i="17"/>
  <c r="M51" i="17" s="1"/>
  <c r="Q50" i="17"/>
  <c r="O50" i="17"/>
  <c r="M50" i="17"/>
  <c r="K50" i="17"/>
  <c r="I50" i="17"/>
  <c r="G50" i="17"/>
  <c r="Q49" i="17"/>
  <c r="O49" i="17"/>
  <c r="K49" i="17"/>
  <c r="I49" i="17"/>
  <c r="G49" i="17"/>
  <c r="M49" i="17" s="1"/>
  <c r="Q48" i="17"/>
  <c r="O48" i="17"/>
  <c r="K48" i="17"/>
  <c r="I48" i="17"/>
  <c r="G48" i="17"/>
  <c r="M48" i="17" s="1"/>
  <c r="Q47" i="17"/>
  <c r="O47" i="17"/>
  <c r="K47" i="17"/>
  <c r="I47" i="17"/>
  <c r="G47" i="17"/>
  <c r="M47" i="17" s="1"/>
  <c r="Q46" i="17"/>
  <c r="O46" i="17"/>
  <c r="K46" i="17"/>
  <c r="I46" i="17"/>
  <c r="G46" i="17"/>
  <c r="M46" i="17" s="1"/>
  <c r="Q45" i="17"/>
  <c r="O45" i="17"/>
  <c r="K45" i="17"/>
  <c r="I45" i="17"/>
  <c r="G45" i="17"/>
  <c r="M45" i="17" s="1"/>
  <c r="Q44" i="17"/>
  <c r="O44" i="17"/>
  <c r="K44" i="17"/>
  <c r="I44" i="17"/>
  <c r="G44" i="17"/>
  <c r="M44" i="17" s="1"/>
  <c r="Q43" i="17"/>
  <c r="O43" i="17"/>
  <c r="K43" i="17"/>
  <c r="I43" i="17"/>
  <c r="G43" i="17"/>
  <c r="M43" i="17" s="1"/>
  <c r="Q42" i="17"/>
  <c r="O42" i="17"/>
  <c r="M42" i="17"/>
  <c r="K42" i="17"/>
  <c r="I42" i="17"/>
  <c r="G42" i="17"/>
  <c r="Q41" i="17"/>
  <c r="O41" i="17"/>
  <c r="K41" i="17"/>
  <c r="I41" i="17"/>
  <c r="G41" i="17"/>
  <c r="M41" i="17" s="1"/>
  <c r="Q40" i="17"/>
  <c r="O40" i="17"/>
  <c r="K40" i="17"/>
  <c r="I40" i="17"/>
  <c r="G40" i="17"/>
  <c r="M40" i="17" s="1"/>
  <c r="Q39" i="17"/>
  <c r="O39" i="17"/>
  <c r="K39" i="17"/>
  <c r="I39" i="17"/>
  <c r="G39" i="17"/>
  <c r="M39" i="17" s="1"/>
  <c r="Q38" i="17"/>
  <c r="O38" i="17"/>
  <c r="K38" i="17"/>
  <c r="I38" i="17"/>
  <c r="G38" i="17"/>
  <c r="M38" i="17" s="1"/>
  <c r="Q37" i="17"/>
  <c r="O37" i="17"/>
  <c r="K37" i="17"/>
  <c r="I37" i="17"/>
  <c r="G37" i="17"/>
  <c r="M37" i="17" s="1"/>
  <c r="Q36" i="17"/>
  <c r="O36" i="17"/>
  <c r="M36" i="17"/>
  <c r="K36" i="17"/>
  <c r="I36" i="17"/>
  <c r="G36" i="17"/>
  <c r="Q35" i="17"/>
  <c r="O35" i="17"/>
  <c r="K35" i="17"/>
  <c r="I35" i="17"/>
  <c r="G35" i="17"/>
  <c r="M35" i="17" s="1"/>
  <c r="Q34" i="17"/>
  <c r="O34" i="17"/>
  <c r="M34" i="17"/>
  <c r="K34" i="17"/>
  <c r="I34" i="17"/>
  <c r="G34" i="17"/>
  <c r="Q33" i="17"/>
  <c r="O33" i="17"/>
  <c r="K33" i="17"/>
  <c r="I33" i="17"/>
  <c r="G33" i="17"/>
  <c r="M33" i="17" s="1"/>
  <c r="Q32" i="17"/>
  <c r="O32" i="17"/>
  <c r="K32" i="17"/>
  <c r="I32" i="17"/>
  <c r="G32" i="17"/>
  <c r="M32" i="17" s="1"/>
  <c r="Q31" i="17"/>
  <c r="O31" i="17"/>
  <c r="K31" i="17"/>
  <c r="I31" i="17"/>
  <c r="G31" i="17"/>
  <c r="M31" i="17" s="1"/>
  <c r="Q30" i="17"/>
  <c r="O30" i="17"/>
  <c r="K30" i="17"/>
  <c r="I30" i="17"/>
  <c r="G30" i="17"/>
  <c r="M30" i="17" s="1"/>
  <c r="Q29" i="17"/>
  <c r="O29" i="17"/>
  <c r="K29" i="17"/>
  <c r="I29" i="17"/>
  <c r="G29" i="17"/>
  <c r="M29" i="17" s="1"/>
  <c r="Q28" i="17"/>
  <c r="O28" i="17"/>
  <c r="K28" i="17"/>
  <c r="I28" i="17"/>
  <c r="G28" i="17"/>
  <c r="M28" i="17" s="1"/>
  <c r="Q27" i="17"/>
  <c r="O27" i="17"/>
  <c r="K27" i="17"/>
  <c r="I27" i="17"/>
  <c r="G27" i="17"/>
  <c r="M27" i="17" s="1"/>
  <c r="Q26" i="17"/>
  <c r="O26" i="17"/>
  <c r="M26" i="17"/>
  <c r="K26" i="17"/>
  <c r="I26" i="17"/>
  <c r="G26" i="17"/>
  <c r="Q25" i="17"/>
  <c r="O25" i="17"/>
  <c r="K25" i="17"/>
  <c r="I25" i="17"/>
  <c r="G25" i="17"/>
  <c r="M25" i="17" s="1"/>
  <c r="Q24" i="17"/>
  <c r="O24" i="17"/>
  <c r="K24" i="17"/>
  <c r="I24" i="17"/>
  <c r="G24" i="17"/>
  <c r="M24" i="17" s="1"/>
  <c r="Q23" i="17"/>
  <c r="O23" i="17"/>
  <c r="K23" i="17"/>
  <c r="I23" i="17"/>
  <c r="G23" i="17"/>
  <c r="M23" i="17" s="1"/>
  <c r="Q22" i="17"/>
  <c r="O22" i="17"/>
  <c r="K22" i="17"/>
  <c r="I22" i="17"/>
  <c r="G22" i="17"/>
  <c r="M22" i="17" s="1"/>
  <c r="Q21" i="17"/>
  <c r="O21" i="17"/>
  <c r="K21" i="17"/>
  <c r="I21" i="17"/>
  <c r="G21" i="17"/>
  <c r="M21" i="17" s="1"/>
  <c r="Q20" i="17"/>
  <c r="O20" i="17"/>
  <c r="M20" i="17"/>
  <c r="K20" i="17"/>
  <c r="I20" i="17"/>
  <c r="G20" i="17"/>
  <c r="Q19" i="17"/>
  <c r="O19" i="17"/>
  <c r="K19" i="17"/>
  <c r="I19" i="17"/>
  <c r="G19" i="17"/>
  <c r="M19" i="17" s="1"/>
  <c r="Q18" i="17"/>
  <c r="O18" i="17"/>
  <c r="K18" i="17"/>
  <c r="I18" i="17"/>
  <c r="G18" i="17"/>
  <c r="M18" i="17" s="1"/>
  <c r="Q17" i="17"/>
  <c r="O17" i="17"/>
  <c r="K17" i="17"/>
  <c r="I17" i="17"/>
  <c r="G17" i="17"/>
  <c r="M17" i="17" s="1"/>
  <c r="Q16" i="17"/>
  <c r="O16" i="17"/>
  <c r="K16" i="17"/>
  <c r="I16" i="17"/>
  <c r="G16" i="17"/>
  <c r="M16" i="17" s="1"/>
  <c r="Q15" i="17"/>
  <c r="O15" i="17"/>
  <c r="K15" i="17"/>
  <c r="I15" i="17"/>
  <c r="G15" i="17"/>
  <c r="M15" i="17" s="1"/>
  <c r="Q14" i="17"/>
  <c r="O14" i="17"/>
  <c r="K14" i="17"/>
  <c r="I14" i="17"/>
  <c r="G14" i="17"/>
  <c r="M14" i="17" s="1"/>
  <c r="Q13" i="17"/>
  <c r="O13" i="17"/>
  <c r="K13" i="17"/>
  <c r="I13" i="17"/>
  <c r="G13" i="17"/>
  <c r="M13" i="17" s="1"/>
  <c r="Q12" i="17"/>
  <c r="O12" i="17"/>
  <c r="K12" i="17"/>
  <c r="I12" i="17"/>
  <c r="G12" i="17"/>
  <c r="M12" i="17" s="1"/>
  <c r="Q11" i="17"/>
  <c r="O11" i="17"/>
  <c r="K11" i="17"/>
  <c r="I11" i="17"/>
  <c r="G11" i="17"/>
  <c r="M11" i="17" s="1"/>
  <c r="G10" i="17" l="1"/>
  <c r="G46" i="1" s="1"/>
  <c r="F46" i="34" s="1"/>
  <c r="H46" i="34" s="1"/>
  <c r="Q10" i="17"/>
  <c r="I10" i="17"/>
  <c r="O10" i="17"/>
  <c r="K10" i="17"/>
  <c r="M10" i="17"/>
  <c r="Q141" i="18" l="1"/>
  <c r="O141" i="18"/>
  <c r="K141" i="18"/>
  <c r="I141" i="18"/>
  <c r="G141" i="18"/>
  <c r="M141" i="18" s="1"/>
  <c r="Q140" i="18"/>
  <c r="O140" i="18"/>
  <c r="K140" i="18"/>
  <c r="I140" i="18"/>
  <c r="G140" i="18"/>
  <c r="M140" i="18" s="1"/>
  <c r="Q139" i="18"/>
  <c r="O139" i="18"/>
  <c r="K139" i="18"/>
  <c r="I139" i="18"/>
  <c r="G139" i="18"/>
  <c r="M139" i="18" s="1"/>
  <c r="Q138" i="18"/>
  <c r="O138" i="18"/>
  <c r="K138" i="18"/>
  <c r="I138" i="18"/>
  <c r="G138" i="18"/>
  <c r="M138" i="18" s="1"/>
  <c r="Q137" i="18"/>
  <c r="O137" i="18"/>
  <c r="K137" i="18"/>
  <c r="I137" i="18"/>
  <c r="G137" i="18"/>
  <c r="M137" i="18" s="1"/>
  <c r="Q136" i="18"/>
  <c r="O136" i="18"/>
  <c r="K136" i="18"/>
  <c r="I136" i="18"/>
  <c r="G136" i="18"/>
  <c r="M136" i="18" s="1"/>
  <c r="Q135" i="18"/>
  <c r="O135" i="18"/>
  <c r="K135" i="18"/>
  <c r="I135" i="18"/>
  <c r="G135" i="18"/>
  <c r="M135" i="18" s="1"/>
  <c r="Q134" i="18"/>
  <c r="O134" i="18"/>
  <c r="K134" i="18"/>
  <c r="I134" i="18"/>
  <c r="G134" i="18"/>
  <c r="M134" i="18" s="1"/>
  <c r="Q133" i="18"/>
  <c r="O133" i="18"/>
  <c r="K133" i="18"/>
  <c r="I133" i="18"/>
  <c r="G133" i="18"/>
  <c r="M133" i="18" s="1"/>
  <c r="Q132" i="18"/>
  <c r="O132" i="18"/>
  <c r="K132" i="18"/>
  <c r="I132" i="18"/>
  <c r="G132" i="18"/>
  <c r="M132" i="18" s="1"/>
  <c r="Q129" i="18"/>
  <c r="O129" i="18"/>
  <c r="K129" i="18"/>
  <c r="I129" i="18"/>
  <c r="G129" i="18"/>
  <c r="M129" i="18" s="1"/>
  <c r="Q128" i="18"/>
  <c r="O128" i="18"/>
  <c r="K128" i="18"/>
  <c r="I128" i="18"/>
  <c r="G128" i="18"/>
  <c r="M128" i="18" s="1"/>
  <c r="Q127" i="18"/>
  <c r="O127" i="18"/>
  <c r="K127" i="18"/>
  <c r="I127" i="18"/>
  <c r="G127" i="18"/>
  <c r="M127" i="18" s="1"/>
  <c r="Q126" i="18"/>
  <c r="O126" i="18"/>
  <c r="K126" i="18"/>
  <c r="I126" i="18"/>
  <c r="G126" i="18"/>
  <c r="M126" i="18" s="1"/>
  <c r="Q125" i="18"/>
  <c r="O125" i="18"/>
  <c r="K125" i="18"/>
  <c r="I125" i="18"/>
  <c r="G125" i="18"/>
  <c r="M125" i="18" s="1"/>
  <c r="Q124" i="18"/>
  <c r="O124" i="18"/>
  <c r="K124" i="18"/>
  <c r="I124" i="18"/>
  <c r="G124" i="18"/>
  <c r="M124" i="18" s="1"/>
  <c r="Q123" i="18"/>
  <c r="O123" i="18"/>
  <c r="K123" i="18"/>
  <c r="I123" i="18"/>
  <c r="G123" i="18"/>
  <c r="M123" i="18" s="1"/>
  <c r="Q122" i="18"/>
  <c r="O122" i="18"/>
  <c r="K122" i="18"/>
  <c r="I122" i="18"/>
  <c r="G122" i="18"/>
  <c r="M122" i="18" s="1"/>
  <c r="Q121" i="18"/>
  <c r="O121" i="18"/>
  <c r="K121" i="18"/>
  <c r="I121" i="18"/>
  <c r="G121" i="18"/>
  <c r="M121" i="18" s="1"/>
  <c r="Q120" i="18"/>
  <c r="O120" i="18"/>
  <c r="K120" i="18"/>
  <c r="I120" i="18"/>
  <c r="G120" i="18"/>
  <c r="M120" i="18" s="1"/>
  <c r="Q119" i="18"/>
  <c r="O119" i="18"/>
  <c r="K119" i="18"/>
  <c r="I119" i="18"/>
  <c r="G119" i="18"/>
  <c r="M119" i="18" s="1"/>
  <c r="Q118" i="18"/>
  <c r="O118" i="18"/>
  <c r="K118" i="18"/>
  <c r="I118" i="18"/>
  <c r="G118" i="18"/>
  <c r="M118" i="18" s="1"/>
  <c r="Q117" i="18"/>
  <c r="O117" i="18"/>
  <c r="K117" i="18"/>
  <c r="I117" i="18"/>
  <c r="G117" i="18"/>
  <c r="M117" i="18" s="1"/>
  <c r="Q116" i="18"/>
  <c r="O116" i="18"/>
  <c r="K116" i="18"/>
  <c r="I116" i="18"/>
  <c r="G116" i="18"/>
  <c r="M116" i="18" s="1"/>
  <c r="Q115" i="18"/>
  <c r="O115" i="18"/>
  <c r="K115" i="18"/>
  <c r="I115" i="18"/>
  <c r="G115" i="18"/>
  <c r="M115" i="18" s="1"/>
  <c r="Q114" i="18"/>
  <c r="O114" i="18"/>
  <c r="K114" i="18"/>
  <c r="I114" i="18"/>
  <c r="G114" i="18"/>
  <c r="M114" i="18" s="1"/>
  <c r="Q113" i="18"/>
  <c r="O113" i="18"/>
  <c r="K113" i="18"/>
  <c r="I113" i="18"/>
  <c r="G113" i="18"/>
  <c r="M113" i="18" s="1"/>
  <c r="Q112" i="18"/>
  <c r="O112" i="18"/>
  <c r="K112" i="18"/>
  <c r="I112" i="18"/>
  <c r="G112" i="18"/>
  <c r="M112" i="18" s="1"/>
  <c r="Q111" i="18"/>
  <c r="O111" i="18"/>
  <c r="K111" i="18"/>
  <c r="I111" i="18"/>
  <c r="G111" i="18"/>
  <c r="M111" i="18" s="1"/>
  <c r="Q110" i="18"/>
  <c r="O110" i="18"/>
  <c r="K110" i="18"/>
  <c r="I110" i="18"/>
  <c r="G110" i="18"/>
  <c r="M110" i="18" s="1"/>
  <c r="Q109" i="18"/>
  <c r="O109" i="18"/>
  <c r="K109" i="18"/>
  <c r="I109" i="18"/>
  <c r="G109" i="18"/>
  <c r="M109" i="18" s="1"/>
  <c r="Q108" i="18"/>
  <c r="O108" i="18"/>
  <c r="K108" i="18"/>
  <c r="I108" i="18"/>
  <c r="G108" i="18"/>
  <c r="M108" i="18" s="1"/>
  <c r="Q107" i="18"/>
  <c r="O107" i="18"/>
  <c r="K107" i="18"/>
  <c r="I107" i="18"/>
  <c r="G107" i="18"/>
  <c r="M107" i="18" s="1"/>
  <c r="Q106" i="18"/>
  <c r="O106" i="18"/>
  <c r="K106" i="18"/>
  <c r="I106" i="18"/>
  <c r="G106" i="18"/>
  <c r="M106" i="18" s="1"/>
  <c r="Q105" i="18"/>
  <c r="O105" i="18"/>
  <c r="K105" i="18"/>
  <c r="I105" i="18"/>
  <c r="G105" i="18"/>
  <c r="M105" i="18" s="1"/>
  <c r="Q104" i="18"/>
  <c r="O104" i="18"/>
  <c r="K104" i="18"/>
  <c r="I104" i="18"/>
  <c r="G104" i="18"/>
  <c r="M104" i="18" s="1"/>
  <c r="Q103" i="18"/>
  <c r="O103" i="18"/>
  <c r="K103" i="18"/>
  <c r="I103" i="18"/>
  <c r="G103" i="18"/>
  <c r="M103" i="18" s="1"/>
  <c r="Q102" i="18"/>
  <c r="O102" i="18"/>
  <c r="K102" i="18"/>
  <c r="I102" i="18"/>
  <c r="G102" i="18"/>
  <c r="M102" i="18" s="1"/>
  <c r="Q101" i="18"/>
  <c r="O101" i="18"/>
  <c r="K101" i="18"/>
  <c r="I101" i="18"/>
  <c r="G101" i="18"/>
  <c r="M101" i="18" s="1"/>
  <c r="Q100" i="18"/>
  <c r="O100" i="18"/>
  <c r="K100" i="18"/>
  <c r="I100" i="18"/>
  <c r="G100" i="18"/>
  <c r="M100" i="18" s="1"/>
  <c r="Q99" i="18"/>
  <c r="O99" i="18"/>
  <c r="K99" i="18"/>
  <c r="I99" i="18"/>
  <c r="G99" i="18"/>
  <c r="M99" i="18" s="1"/>
  <c r="Q98" i="18"/>
  <c r="O98" i="18"/>
  <c r="K98" i="18"/>
  <c r="I98" i="18"/>
  <c r="G98" i="18"/>
  <c r="M98" i="18" s="1"/>
  <c r="Q97" i="18"/>
  <c r="O97" i="18"/>
  <c r="K97" i="18"/>
  <c r="I97" i="18"/>
  <c r="G97" i="18"/>
  <c r="M97" i="18" s="1"/>
  <c r="Q96" i="18"/>
  <c r="O96" i="18"/>
  <c r="K96" i="18"/>
  <c r="I96" i="18"/>
  <c r="G96" i="18"/>
  <c r="M96" i="18" s="1"/>
  <c r="Q95" i="18"/>
  <c r="O95" i="18"/>
  <c r="K95" i="18"/>
  <c r="I95" i="18"/>
  <c r="G95" i="18"/>
  <c r="M95" i="18" s="1"/>
  <c r="Q94" i="18"/>
  <c r="O94" i="18"/>
  <c r="K94" i="18"/>
  <c r="I94" i="18"/>
  <c r="G94" i="18"/>
  <c r="M94" i="18" s="1"/>
  <c r="Q93" i="18"/>
  <c r="O93" i="18"/>
  <c r="K93" i="18"/>
  <c r="I93" i="18"/>
  <c r="G93" i="18"/>
  <c r="M93" i="18" s="1"/>
  <c r="Q92" i="18"/>
  <c r="O92" i="18"/>
  <c r="K92" i="18"/>
  <c r="I92" i="18"/>
  <c r="G92" i="18"/>
  <c r="M92" i="18" s="1"/>
  <c r="Q91" i="18"/>
  <c r="O91" i="18"/>
  <c r="K91" i="18"/>
  <c r="I91" i="18"/>
  <c r="G91" i="18"/>
  <c r="M91" i="18" s="1"/>
  <c r="Q90" i="18"/>
  <c r="O90" i="18"/>
  <c r="K90" i="18"/>
  <c r="I90" i="18"/>
  <c r="G90" i="18"/>
  <c r="M90" i="18" s="1"/>
  <c r="Q89" i="18"/>
  <c r="O89" i="18"/>
  <c r="K89" i="18"/>
  <c r="I89" i="18"/>
  <c r="G89" i="18"/>
  <c r="M89" i="18" s="1"/>
  <c r="Q88" i="18"/>
  <c r="O88" i="18"/>
  <c r="M88" i="18"/>
  <c r="K88" i="18"/>
  <c r="I88" i="18"/>
  <c r="G88" i="18"/>
  <c r="Q87" i="18"/>
  <c r="O87" i="18"/>
  <c r="K87" i="18"/>
  <c r="I87" i="18"/>
  <c r="G87" i="18"/>
  <c r="M87" i="18" s="1"/>
  <c r="Q86" i="18"/>
  <c r="O86" i="18"/>
  <c r="K86" i="18"/>
  <c r="I86" i="18"/>
  <c r="G86" i="18"/>
  <c r="M86" i="18" s="1"/>
  <c r="Q85" i="18"/>
  <c r="O85" i="18"/>
  <c r="K85" i="18"/>
  <c r="I85" i="18"/>
  <c r="G85" i="18"/>
  <c r="M85" i="18" s="1"/>
  <c r="Q84" i="18"/>
  <c r="O84" i="18"/>
  <c r="K84" i="18"/>
  <c r="I84" i="18"/>
  <c r="G84" i="18"/>
  <c r="M84" i="18" s="1"/>
  <c r="Q83" i="18"/>
  <c r="O83" i="18"/>
  <c r="K83" i="18"/>
  <c r="I83" i="18"/>
  <c r="G83" i="18"/>
  <c r="M83" i="18" s="1"/>
  <c r="Q82" i="18"/>
  <c r="O82" i="18"/>
  <c r="K82" i="18"/>
  <c r="I82" i="18"/>
  <c r="G82" i="18"/>
  <c r="M82" i="18" s="1"/>
  <c r="Q81" i="18"/>
  <c r="O81" i="18"/>
  <c r="K81" i="18"/>
  <c r="I81" i="18"/>
  <c r="G81" i="18"/>
  <c r="M81" i="18" s="1"/>
  <c r="Q80" i="18"/>
  <c r="O80" i="18"/>
  <c r="K80" i="18"/>
  <c r="I80" i="18"/>
  <c r="G80" i="18"/>
  <c r="M80" i="18" s="1"/>
  <c r="Q79" i="18"/>
  <c r="O79" i="18"/>
  <c r="K79" i="18"/>
  <c r="I79" i="18"/>
  <c r="G79" i="18"/>
  <c r="M79" i="18" s="1"/>
  <c r="Q78" i="18"/>
  <c r="O78" i="18"/>
  <c r="K78" i="18"/>
  <c r="I78" i="18"/>
  <c r="G78" i="18"/>
  <c r="M78" i="18" s="1"/>
  <c r="Q77" i="18"/>
  <c r="O77" i="18"/>
  <c r="K77" i="18"/>
  <c r="I77" i="18"/>
  <c r="G77" i="18"/>
  <c r="M77" i="18" s="1"/>
  <c r="Q76" i="18"/>
  <c r="O76" i="18"/>
  <c r="K76" i="18"/>
  <c r="I76" i="18"/>
  <c r="G76" i="18"/>
  <c r="M76" i="18" s="1"/>
  <c r="Q75" i="18"/>
  <c r="O75" i="18"/>
  <c r="K75" i="18"/>
  <c r="I75" i="18"/>
  <c r="G75" i="18"/>
  <c r="M75" i="18" s="1"/>
  <c r="Q74" i="18"/>
  <c r="O74" i="18"/>
  <c r="K74" i="18"/>
  <c r="I74" i="18"/>
  <c r="G74" i="18"/>
  <c r="M74" i="18" s="1"/>
  <c r="Q73" i="18"/>
  <c r="O73" i="18"/>
  <c r="K73" i="18"/>
  <c r="I73" i="18"/>
  <c r="G73" i="18"/>
  <c r="M73" i="18" s="1"/>
  <c r="Q72" i="18"/>
  <c r="O72" i="18"/>
  <c r="K72" i="18"/>
  <c r="I72" i="18"/>
  <c r="G72" i="18"/>
  <c r="M72" i="18" s="1"/>
  <c r="Q71" i="18"/>
  <c r="O71" i="18"/>
  <c r="K71" i="18"/>
  <c r="I71" i="18"/>
  <c r="G71" i="18"/>
  <c r="M71" i="18" s="1"/>
  <c r="Q70" i="18"/>
  <c r="O70" i="18"/>
  <c r="K70" i="18"/>
  <c r="I70" i="18"/>
  <c r="G70" i="18"/>
  <c r="M70" i="18" s="1"/>
  <c r="Q69" i="18"/>
  <c r="O69" i="18"/>
  <c r="K69" i="18"/>
  <c r="I69" i="18"/>
  <c r="G69" i="18"/>
  <c r="M69" i="18" s="1"/>
  <c r="Q68" i="18"/>
  <c r="O68" i="18"/>
  <c r="K68" i="18"/>
  <c r="I68" i="18"/>
  <c r="G68" i="18"/>
  <c r="M68" i="18" s="1"/>
  <c r="Q67" i="18"/>
  <c r="O67" i="18"/>
  <c r="K67" i="18"/>
  <c r="I67" i="18"/>
  <c r="G67" i="18"/>
  <c r="M67" i="18" s="1"/>
  <c r="Q66" i="18"/>
  <c r="O66" i="18"/>
  <c r="K66" i="18"/>
  <c r="I66" i="18"/>
  <c r="G66" i="18"/>
  <c r="M66" i="18" s="1"/>
  <c r="Q65" i="18"/>
  <c r="O65" i="18"/>
  <c r="K65" i="18"/>
  <c r="I65" i="18"/>
  <c r="G65" i="18"/>
  <c r="M65" i="18" s="1"/>
  <c r="Q64" i="18"/>
  <c r="O64" i="18"/>
  <c r="K64" i="18"/>
  <c r="I64" i="18"/>
  <c r="G64" i="18"/>
  <c r="M64" i="18" s="1"/>
  <c r="Q63" i="18"/>
  <c r="O63" i="18"/>
  <c r="K63" i="18"/>
  <c r="I63" i="18"/>
  <c r="G63" i="18"/>
  <c r="M63" i="18" s="1"/>
  <c r="Q62" i="18"/>
  <c r="O62" i="18"/>
  <c r="K62" i="18"/>
  <c r="I62" i="18"/>
  <c r="G62" i="18"/>
  <c r="M62" i="18" s="1"/>
  <c r="Q61" i="18"/>
  <c r="O61" i="18"/>
  <c r="K61" i="18"/>
  <c r="I61" i="18"/>
  <c r="G61" i="18"/>
  <c r="M61" i="18" s="1"/>
  <c r="Q60" i="18"/>
  <c r="O60" i="18"/>
  <c r="K60" i="18"/>
  <c r="I60" i="18"/>
  <c r="G60" i="18"/>
  <c r="M60" i="18" s="1"/>
  <c r="Q59" i="18"/>
  <c r="O59" i="18"/>
  <c r="K59" i="18"/>
  <c r="I59" i="18"/>
  <c r="G59" i="18"/>
  <c r="M59" i="18" s="1"/>
  <c r="Q58" i="18"/>
  <c r="O58" i="18"/>
  <c r="K58" i="18"/>
  <c r="I58" i="18"/>
  <c r="G58" i="18"/>
  <c r="M58" i="18" s="1"/>
  <c r="Q57" i="18"/>
  <c r="O57" i="18"/>
  <c r="K57" i="18"/>
  <c r="I57" i="18"/>
  <c r="G57" i="18"/>
  <c r="M57" i="18" s="1"/>
  <c r="Q56" i="18"/>
  <c r="O56" i="18"/>
  <c r="K56" i="18"/>
  <c r="I56" i="18"/>
  <c r="G56" i="18"/>
  <c r="M56" i="18" s="1"/>
  <c r="Q55" i="18"/>
  <c r="O55" i="18"/>
  <c r="K55" i="18"/>
  <c r="I55" i="18"/>
  <c r="G55" i="18"/>
  <c r="M55" i="18" s="1"/>
  <c r="Q54" i="18"/>
  <c r="O54" i="18"/>
  <c r="K54" i="18"/>
  <c r="I54" i="18"/>
  <c r="G54" i="18"/>
  <c r="M54" i="18" s="1"/>
  <c r="Q53" i="18"/>
  <c r="O53" i="18"/>
  <c r="K53" i="18"/>
  <c r="I53" i="18"/>
  <c r="G53" i="18"/>
  <c r="M53" i="18" s="1"/>
  <c r="Q52" i="18"/>
  <c r="O52" i="18"/>
  <c r="K52" i="18"/>
  <c r="I52" i="18"/>
  <c r="G52" i="18"/>
  <c r="M52" i="18" s="1"/>
  <c r="Q51" i="18"/>
  <c r="O51" i="18"/>
  <c r="K51" i="18"/>
  <c r="I51" i="18"/>
  <c r="G51" i="18"/>
  <c r="M51" i="18" s="1"/>
  <c r="Q50" i="18"/>
  <c r="O50" i="18"/>
  <c r="K50" i="18"/>
  <c r="I50" i="18"/>
  <c r="G50" i="18"/>
  <c r="M50" i="18" s="1"/>
  <c r="Q49" i="18"/>
  <c r="O49" i="18"/>
  <c r="K49" i="18"/>
  <c r="I49" i="18"/>
  <c r="G49" i="18"/>
  <c r="M49" i="18" s="1"/>
  <c r="Q48" i="18"/>
  <c r="O48" i="18"/>
  <c r="K48" i="18"/>
  <c r="I48" i="18"/>
  <c r="G48" i="18"/>
  <c r="M48" i="18" s="1"/>
  <c r="Q47" i="18"/>
  <c r="O47" i="18"/>
  <c r="K47" i="18"/>
  <c r="I47" i="18"/>
  <c r="G47" i="18"/>
  <c r="M47" i="18" s="1"/>
  <c r="Q46" i="18"/>
  <c r="O46" i="18"/>
  <c r="K46" i="18"/>
  <c r="I46" i="18"/>
  <c r="G46" i="18"/>
  <c r="M46" i="18" s="1"/>
  <c r="Q45" i="18"/>
  <c r="O45" i="18"/>
  <c r="K45" i="18"/>
  <c r="I45" i="18"/>
  <c r="G45" i="18"/>
  <c r="M45" i="18" s="1"/>
  <c r="Q44" i="18"/>
  <c r="O44" i="18"/>
  <c r="K44" i="18"/>
  <c r="I44" i="18"/>
  <c r="G44" i="18"/>
  <c r="M44" i="18" s="1"/>
  <c r="Q43" i="18"/>
  <c r="O43" i="18"/>
  <c r="K43" i="18"/>
  <c r="I43" i="18"/>
  <c r="G43" i="18"/>
  <c r="M43" i="18" s="1"/>
  <c r="Q42" i="18"/>
  <c r="O42" i="18"/>
  <c r="K42" i="18"/>
  <c r="I42" i="18"/>
  <c r="G42" i="18"/>
  <c r="M42" i="18" s="1"/>
  <c r="Q41" i="18"/>
  <c r="O41" i="18"/>
  <c r="K41" i="18"/>
  <c r="I41" i="18"/>
  <c r="G41" i="18"/>
  <c r="M41" i="18" s="1"/>
  <c r="Q40" i="18"/>
  <c r="O40" i="18"/>
  <c r="K40" i="18"/>
  <c r="I40" i="18"/>
  <c r="G40" i="18"/>
  <c r="M40" i="18" s="1"/>
  <c r="Q39" i="18"/>
  <c r="O39" i="18"/>
  <c r="K39" i="18"/>
  <c r="I39" i="18"/>
  <c r="G39" i="18"/>
  <c r="M39" i="18" s="1"/>
  <c r="Q37" i="18"/>
  <c r="O37" i="18"/>
  <c r="K37" i="18"/>
  <c r="I37" i="18"/>
  <c r="G37" i="18"/>
  <c r="M37" i="18" s="1"/>
  <c r="Q36" i="18"/>
  <c r="O36" i="18"/>
  <c r="K36" i="18"/>
  <c r="I36" i="18"/>
  <c r="G36" i="18"/>
  <c r="M36" i="18" s="1"/>
  <c r="Q35" i="18"/>
  <c r="O35" i="18"/>
  <c r="K35" i="18"/>
  <c r="I35" i="18"/>
  <c r="G35" i="18"/>
  <c r="M35" i="18" s="1"/>
  <c r="Q34" i="18"/>
  <c r="O34" i="18"/>
  <c r="K34" i="18"/>
  <c r="I34" i="18"/>
  <c r="G34" i="18"/>
  <c r="M34" i="18" s="1"/>
  <c r="Q33" i="18"/>
  <c r="O33" i="18"/>
  <c r="K33" i="18"/>
  <c r="I33" i="18"/>
  <c r="G33" i="18"/>
  <c r="M33" i="18" s="1"/>
  <c r="Q32" i="18"/>
  <c r="O32" i="18"/>
  <c r="K32" i="18"/>
  <c r="I32" i="18"/>
  <c r="G32" i="18"/>
  <c r="M32" i="18" s="1"/>
  <c r="Q31" i="18"/>
  <c r="O31" i="18"/>
  <c r="K31" i="18"/>
  <c r="I31" i="18"/>
  <c r="G31" i="18"/>
  <c r="M31" i="18" s="1"/>
  <c r="Q30" i="18"/>
  <c r="O30" i="18"/>
  <c r="K30" i="18"/>
  <c r="I30" i="18"/>
  <c r="G30" i="18"/>
  <c r="M30" i="18" s="1"/>
  <c r="Q29" i="18"/>
  <c r="O29" i="18"/>
  <c r="K29" i="18"/>
  <c r="I29" i="18"/>
  <c r="G29" i="18"/>
  <c r="M29" i="18" s="1"/>
  <c r="Q28" i="18"/>
  <c r="O28" i="18"/>
  <c r="K28" i="18"/>
  <c r="I28" i="18"/>
  <c r="G28" i="18"/>
  <c r="M28" i="18" s="1"/>
  <c r="Q27" i="18"/>
  <c r="O27" i="18"/>
  <c r="K27" i="18"/>
  <c r="I27" i="18"/>
  <c r="G27" i="18"/>
  <c r="M27" i="18" s="1"/>
  <c r="Q26" i="18"/>
  <c r="O26" i="18"/>
  <c r="K26" i="18"/>
  <c r="I26" i="18"/>
  <c r="G26" i="18"/>
  <c r="M26" i="18" s="1"/>
  <c r="Q25" i="18"/>
  <c r="O25" i="18"/>
  <c r="K25" i="18"/>
  <c r="I25" i="18"/>
  <c r="G25" i="18"/>
  <c r="M25" i="18" s="1"/>
  <c r="Q24" i="18"/>
  <c r="O24" i="18"/>
  <c r="K24" i="18"/>
  <c r="I24" i="18"/>
  <c r="G24" i="18"/>
  <c r="M24" i="18" s="1"/>
  <c r="Q23" i="18"/>
  <c r="O23" i="18"/>
  <c r="K23" i="18"/>
  <c r="I23" i="18"/>
  <c r="G23" i="18"/>
  <c r="M23" i="18" s="1"/>
  <c r="Q22" i="18"/>
  <c r="O22" i="18"/>
  <c r="K22" i="18"/>
  <c r="I22" i="18"/>
  <c r="G22" i="18"/>
  <c r="M22" i="18" s="1"/>
  <c r="Q21" i="18"/>
  <c r="O21" i="18"/>
  <c r="K21" i="18"/>
  <c r="I21" i="18"/>
  <c r="G21" i="18"/>
  <c r="M21" i="18" s="1"/>
  <c r="Q20" i="18"/>
  <c r="O20" i="18"/>
  <c r="K20" i="18"/>
  <c r="I20" i="18"/>
  <c r="G20" i="18"/>
  <c r="M20" i="18" s="1"/>
  <c r="Q19" i="18"/>
  <c r="O19" i="18"/>
  <c r="K19" i="18"/>
  <c r="I19" i="18"/>
  <c r="G19" i="18"/>
  <c r="M19" i="18" s="1"/>
  <c r="Q18" i="18"/>
  <c r="O18" i="18"/>
  <c r="K18" i="18"/>
  <c r="I18" i="18"/>
  <c r="G18" i="18"/>
  <c r="M18" i="18" s="1"/>
  <c r="Q17" i="18"/>
  <c r="O17" i="18"/>
  <c r="K17" i="18"/>
  <c r="I17" i="18"/>
  <c r="G17" i="18"/>
  <c r="M17" i="18" s="1"/>
  <c r="Q16" i="18"/>
  <c r="O16" i="18"/>
  <c r="K16" i="18"/>
  <c r="I16" i="18"/>
  <c r="G16" i="18"/>
  <c r="M16" i="18" s="1"/>
  <c r="Q15" i="18"/>
  <c r="O15" i="18"/>
  <c r="K15" i="18"/>
  <c r="I15" i="18"/>
  <c r="G15" i="18"/>
  <c r="M15" i="18" s="1"/>
  <c r="Q14" i="18"/>
  <c r="O14" i="18"/>
  <c r="K14" i="18"/>
  <c r="I14" i="18"/>
  <c r="G14" i="18"/>
  <c r="M14" i="18" s="1"/>
  <c r="Q13" i="18"/>
  <c r="O13" i="18"/>
  <c r="K13" i="18"/>
  <c r="I13" i="18"/>
  <c r="G13" i="18"/>
  <c r="M13" i="18" s="1"/>
  <c r="Q12" i="18"/>
  <c r="O12" i="18"/>
  <c r="K12" i="18"/>
  <c r="I12" i="18"/>
  <c r="G12" i="18"/>
  <c r="M12" i="18" s="1"/>
  <c r="O11" i="18" l="1"/>
  <c r="I11" i="18"/>
  <c r="O131" i="18"/>
  <c r="Q131" i="18"/>
  <c r="I131" i="18"/>
  <c r="M131" i="18"/>
  <c r="G131" i="18"/>
  <c r="K131" i="18"/>
  <c r="G11" i="18"/>
  <c r="K11" i="18"/>
  <c r="Q11" i="18"/>
  <c r="M11" i="18"/>
  <c r="I102" i="1" l="1"/>
  <c r="H102" i="34" s="1"/>
  <c r="H18" i="34" s="1"/>
  <c r="G47" i="1"/>
  <c r="F47" i="34" s="1"/>
  <c r="H47" i="34" s="1"/>
  <c r="Q52" i="19"/>
  <c r="O52" i="19"/>
  <c r="K52" i="19"/>
  <c r="I52" i="19"/>
  <c r="G52" i="19"/>
  <c r="M52" i="19" s="1"/>
  <c r="Q51" i="19"/>
  <c r="Q50" i="19" s="1"/>
  <c r="O51" i="19"/>
  <c r="O50" i="19" s="1"/>
  <c r="K51" i="19"/>
  <c r="I51" i="19"/>
  <c r="G51" i="19"/>
  <c r="M51" i="19" s="1"/>
  <c r="M50" i="19" s="1"/>
  <c r="Q48" i="19"/>
  <c r="O48" i="19"/>
  <c r="K48" i="19"/>
  <c r="I48" i="19"/>
  <c r="G48" i="19"/>
  <c r="M48" i="19" s="1"/>
  <c r="Q47" i="19"/>
  <c r="Q44" i="19" s="1"/>
  <c r="O47" i="19"/>
  <c r="K47" i="19"/>
  <c r="I47" i="19"/>
  <c r="G47" i="19"/>
  <c r="M47" i="19" s="1"/>
  <c r="Q46" i="19"/>
  <c r="O46" i="19"/>
  <c r="K46" i="19"/>
  <c r="K44" i="19" s="1"/>
  <c r="I46" i="19"/>
  <c r="G46" i="19"/>
  <c r="M46" i="19" s="1"/>
  <c r="Q45" i="19"/>
  <c r="O45" i="19"/>
  <c r="O44" i="19" s="1"/>
  <c r="K45" i="19"/>
  <c r="I45" i="19"/>
  <c r="G45" i="19"/>
  <c r="M45" i="19" s="1"/>
  <c r="Q42" i="19"/>
  <c r="O42" i="19"/>
  <c r="K42" i="19"/>
  <c r="I42" i="19"/>
  <c r="G42" i="19"/>
  <c r="M42" i="19" s="1"/>
  <c r="Q41" i="19"/>
  <c r="O41" i="19"/>
  <c r="K41" i="19"/>
  <c r="I41" i="19"/>
  <c r="G41" i="19"/>
  <c r="M41" i="19" s="1"/>
  <c r="Q40" i="19"/>
  <c r="O40" i="19"/>
  <c r="K40" i="19"/>
  <c r="I40" i="19"/>
  <c r="G40" i="19"/>
  <c r="M40" i="19" s="1"/>
  <c r="Q39" i="19"/>
  <c r="O39" i="19"/>
  <c r="K39" i="19"/>
  <c r="I39" i="19"/>
  <c r="G39" i="19"/>
  <c r="M39" i="19" s="1"/>
  <c r="Q38" i="19"/>
  <c r="O38" i="19"/>
  <c r="K38" i="19"/>
  <c r="I38" i="19"/>
  <c r="G38" i="19"/>
  <c r="M38" i="19" s="1"/>
  <c r="Q37" i="19"/>
  <c r="O37" i="19"/>
  <c r="K37" i="19"/>
  <c r="I37" i="19"/>
  <c r="G37" i="19"/>
  <c r="M37" i="19" s="1"/>
  <c r="Q36" i="19"/>
  <c r="O36" i="19"/>
  <c r="K36" i="19"/>
  <c r="I36" i="19"/>
  <c r="G36" i="19"/>
  <c r="M36" i="19" s="1"/>
  <c r="Q35" i="19"/>
  <c r="O35" i="19"/>
  <c r="K35" i="19"/>
  <c r="I35" i="19"/>
  <c r="G35" i="19"/>
  <c r="M35" i="19" s="1"/>
  <c r="Q34" i="19"/>
  <c r="O34" i="19"/>
  <c r="K34" i="19"/>
  <c r="I34" i="19"/>
  <c r="G34" i="19"/>
  <c r="M34" i="19" s="1"/>
  <c r="Q33" i="19"/>
  <c r="O33" i="19"/>
  <c r="K33" i="19"/>
  <c r="I33" i="19"/>
  <c r="G33" i="19"/>
  <c r="M33" i="19" s="1"/>
  <c r="Q32" i="19"/>
  <c r="O32" i="19"/>
  <c r="K32" i="19"/>
  <c r="I32" i="19"/>
  <c r="G32" i="19"/>
  <c r="M32" i="19" s="1"/>
  <c r="Q31" i="19"/>
  <c r="O31" i="19"/>
  <c r="K31" i="19"/>
  <c r="I31" i="19"/>
  <c r="G31" i="19"/>
  <c r="M31" i="19" s="1"/>
  <c r="Q30" i="19"/>
  <c r="Q29" i="19" s="1"/>
  <c r="O30" i="19"/>
  <c r="K30" i="19"/>
  <c r="I30" i="19"/>
  <c r="G30" i="19"/>
  <c r="M30" i="19" s="1"/>
  <c r="Q27" i="19"/>
  <c r="O27" i="19"/>
  <c r="K27" i="19"/>
  <c r="I27" i="19"/>
  <c r="G27" i="19"/>
  <c r="M27" i="19" s="1"/>
  <c r="Q26" i="19"/>
  <c r="O26" i="19"/>
  <c r="K26" i="19"/>
  <c r="I26" i="19"/>
  <c r="G26" i="19"/>
  <c r="M26" i="19" s="1"/>
  <c r="Q25" i="19"/>
  <c r="O25" i="19"/>
  <c r="K25" i="19"/>
  <c r="I25" i="19"/>
  <c r="G25" i="19"/>
  <c r="M25" i="19" s="1"/>
  <c r="Q24" i="19"/>
  <c r="O24" i="19"/>
  <c r="K24" i="19"/>
  <c r="I24" i="19"/>
  <c r="G24" i="19"/>
  <c r="M24" i="19" s="1"/>
  <c r="Q23" i="19"/>
  <c r="O23" i="19"/>
  <c r="K23" i="19"/>
  <c r="I23" i="19"/>
  <c r="G23" i="19"/>
  <c r="M23" i="19" s="1"/>
  <c r="Q22" i="19"/>
  <c r="O22" i="19"/>
  <c r="K22" i="19"/>
  <c r="I22" i="19"/>
  <c r="G22" i="19"/>
  <c r="M22" i="19" s="1"/>
  <c r="Q21" i="19"/>
  <c r="O21" i="19"/>
  <c r="K21" i="19"/>
  <c r="I21" i="19"/>
  <c r="G21" i="19"/>
  <c r="M21" i="19" s="1"/>
  <c r="Q20" i="19"/>
  <c r="O20" i="19"/>
  <c r="K20" i="19"/>
  <c r="I20" i="19"/>
  <c r="G20" i="19"/>
  <c r="M20" i="19" s="1"/>
  <c r="Q19" i="19"/>
  <c r="O19" i="19"/>
  <c r="K19" i="19"/>
  <c r="I19" i="19"/>
  <c r="G19" i="19"/>
  <c r="M19" i="19" s="1"/>
  <c r="Q18" i="19"/>
  <c r="O18" i="19"/>
  <c r="K18" i="19"/>
  <c r="I18" i="19"/>
  <c r="G18" i="19"/>
  <c r="M18" i="19" s="1"/>
  <c r="Q17" i="19"/>
  <c r="O17" i="19"/>
  <c r="K17" i="19"/>
  <c r="I17" i="19"/>
  <c r="G17" i="19"/>
  <c r="M17" i="19" s="1"/>
  <c r="Q16" i="19"/>
  <c r="O16" i="19"/>
  <c r="K16" i="19"/>
  <c r="I16" i="19"/>
  <c r="G16" i="19"/>
  <c r="M16" i="19" s="1"/>
  <c r="Q15" i="19"/>
  <c r="O15" i="19"/>
  <c r="M15" i="19"/>
  <c r="K15" i="19"/>
  <c r="I15" i="19"/>
  <c r="G15" i="19"/>
  <c r="Q14" i="19"/>
  <c r="Q12" i="19" s="1"/>
  <c r="O14" i="19"/>
  <c r="K14" i="19"/>
  <c r="I14" i="19"/>
  <c r="G14" i="19"/>
  <c r="M14" i="19" s="1"/>
  <c r="Q13" i="19"/>
  <c r="O13" i="19"/>
  <c r="O12" i="19" s="1"/>
  <c r="K13" i="19"/>
  <c r="K12" i="19" s="1"/>
  <c r="I13" i="19"/>
  <c r="G13" i="19"/>
  <c r="M13" i="19" s="1"/>
  <c r="I12" i="19" l="1"/>
  <c r="I29" i="19"/>
  <c r="G44" i="19"/>
  <c r="O29" i="19"/>
  <c r="I44" i="19"/>
  <c r="I50" i="19"/>
  <c r="G50" i="19"/>
  <c r="G12" i="19"/>
  <c r="K50" i="19"/>
  <c r="M44" i="19"/>
  <c r="G29" i="19"/>
  <c r="K29" i="19"/>
  <c r="M29" i="19"/>
  <c r="M12" i="19"/>
  <c r="G48" i="1" l="1"/>
  <c r="F48" i="34" s="1"/>
  <c r="H48" i="34" s="1"/>
  <c r="I88" i="1"/>
  <c r="H88" i="34" s="1"/>
  <c r="G12" i="22"/>
  <c r="I12" i="22"/>
  <c r="K12" i="22"/>
  <c r="O12" i="22"/>
  <c r="Q12" i="22"/>
  <c r="Q11" i="22" s="1"/>
  <c r="U12" i="22"/>
  <c r="G13" i="22"/>
  <c r="M13" i="22" s="1"/>
  <c r="I13" i="22"/>
  <c r="I11" i="22" s="1"/>
  <c r="K13" i="22"/>
  <c r="K11" i="22" s="1"/>
  <c r="O13" i="22"/>
  <c r="Q13" i="22"/>
  <c r="U13" i="22"/>
  <c r="AH14" i="22"/>
  <c r="G15" i="22"/>
  <c r="M15" i="22" s="1"/>
  <c r="I15" i="22"/>
  <c r="K15" i="22"/>
  <c r="O15" i="22"/>
  <c r="Q15" i="22"/>
  <c r="U15" i="22"/>
  <c r="AH16" i="22"/>
  <c r="G17" i="22"/>
  <c r="M17" i="22" s="1"/>
  <c r="I17" i="22"/>
  <c r="K17" i="22"/>
  <c r="O17" i="22"/>
  <c r="Q17" i="22"/>
  <c r="U17" i="22"/>
  <c r="K19" i="22"/>
  <c r="G20" i="22"/>
  <c r="M20" i="22" s="1"/>
  <c r="I20" i="22"/>
  <c r="K20" i="22"/>
  <c r="O20" i="22"/>
  <c r="O19" i="22" s="1"/>
  <c r="Q20" i="22"/>
  <c r="U20" i="22"/>
  <c r="AH21" i="22"/>
  <c r="G22" i="22"/>
  <c r="G19" i="22" s="1"/>
  <c r="I22" i="22"/>
  <c r="K22" i="22"/>
  <c r="O22" i="22"/>
  <c r="Q22" i="22"/>
  <c r="U22" i="22"/>
  <c r="AH23" i="22"/>
  <c r="G24" i="22"/>
  <c r="M24" i="22" s="1"/>
  <c r="I24" i="22"/>
  <c r="I19" i="22" s="1"/>
  <c r="K24" i="22"/>
  <c r="O24" i="22"/>
  <c r="Q24" i="22"/>
  <c r="U24" i="22"/>
  <c r="AH25" i="22"/>
  <c r="AC27" i="22"/>
  <c r="G116" i="21"/>
  <c r="M116" i="21" s="1"/>
  <c r="I116" i="21"/>
  <c r="K116" i="21"/>
  <c r="O116" i="21"/>
  <c r="Q116" i="21"/>
  <c r="U116" i="21"/>
  <c r="G122" i="21"/>
  <c r="I122" i="21"/>
  <c r="K122" i="21"/>
  <c r="O122" i="21"/>
  <c r="Q122" i="21"/>
  <c r="U122" i="21"/>
  <c r="G125" i="21"/>
  <c r="M125" i="21" s="1"/>
  <c r="I125" i="21"/>
  <c r="K125" i="21"/>
  <c r="O125" i="21"/>
  <c r="Q125" i="21"/>
  <c r="U125" i="21"/>
  <c r="G130" i="21"/>
  <c r="G131" i="21"/>
  <c r="M131" i="21" s="1"/>
  <c r="M130" i="21" s="1"/>
  <c r="I131" i="21"/>
  <c r="I130" i="21" s="1"/>
  <c r="K131" i="21"/>
  <c r="K130" i="21" s="1"/>
  <c r="O131" i="21"/>
  <c r="O130" i="21" s="1"/>
  <c r="Q131" i="21"/>
  <c r="Q130" i="21" s="1"/>
  <c r="U131" i="21"/>
  <c r="U130" i="21" s="1"/>
  <c r="G140" i="21"/>
  <c r="M140" i="21" s="1"/>
  <c r="I140" i="21"/>
  <c r="K140" i="21"/>
  <c r="O140" i="21"/>
  <c r="Q140" i="21"/>
  <c r="U140" i="21"/>
  <c r="G141" i="21"/>
  <c r="M141" i="21" s="1"/>
  <c r="I141" i="21"/>
  <c r="K141" i="21"/>
  <c r="O141" i="21"/>
  <c r="Q141" i="21"/>
  <c r="U141" i="21"/>
  <c r="AH142" i="21"/>
  <c r="G146" i="21"/>
  <c r="M146" i="21" s="1"/>
  <c r="I146" i="21"/>
  <c r="K146" i="21"/>
  <c r="O146" i="21"/>
  <c r="Q146" i="21"/>
  <c r="U146" i="21"/>
  <c r="AH147" i="21"/>
  <c r="G151" i="21"/>
  <c r="M151" i="21" s="1"/>
  <c r="I151" i="21"/>
  <c r="K151" i="21"/>
  <c r="O151" i="21"/>
  <c r="Q151" i="21"/>
  <c r="U151" i="21"/>
  <c r="G155" i="21"/>
  <c r="M155" i="21" s="1"/>
  <c r="I155" i="21"/>
  <c r="K155" i="21"/>
  <c r="O155" i="21"/>
  <c r="Q155" i="21"/>
  <c r="U155" i="21"/>
  <c r="G12" i="21"/>
  <c r="I12" i="21"/>
  <c r="K12" i="21"/>
  <c r="O12" i="21"/>
  <c r="Q12" i="21"/>
  <c r="U12" i="21"/>
  <c r="G15" i="21"/>
  <c r="M15" i="21" s="1"/>
  <c r="I15" i="21"/>
  <c r="K15" i="21"/>
  <c r="O15" i="21"/>
  <c r="Q15" i="21"/>
  <c r="U15" i="21"/>
  <c r="G16" i="21"/>
  <c r="M16" i="21" s="1"/>
  <c r="I16" i="21"/>
  <c r="K16" i="21"/>
  <c r="O16" i="21"/>
  <c r="Q16" i="21"/>
  <c r="U16" i="21"/>
  <c r="G17" i="21"/>
  <c r="M17" i="21" s="1"/>
  <c r="I17" i="21"/>
  <c r="K17" i="21"/>
  <c r="O17" i="21"/>
  <c r="Q17" i="21"/>
  <c r="U17" i="21"/>
  <c r="G18" i="21"/>
  <c r="M18" i="21" s="1"/>
  <c r="I18" i="21"/>
  <c r="K18" i="21"/>
  <c r="O18" i="21"/>
  <c r="Q18" i="21"/>
  <c r="U18" i="21"/>
  <c r="G21" i="21"/>
  <c r="G20" i="21" s="1"/>
  <c r="I61" i="1" s="1"/>
  <c r="H61" i="34" s="1"/>
  <c r="I21" i="21"/>
  <c r="K21" i="21"/>
  <c r="O21" i="21"/>
  <c r="Q21" i="21"/>
  <c r="U21" i="21"/>
  <c r="G24" i="21"/>
  <c r="I24" i="21"/>
  <c r="K24" i="21"/>
  <c r="M24" i="21"/>
  <c r="O24" i="21"/>
  <c r="Q24" i="21"/>
  <c r="U24" i="21"/>
  <c r="G29" i="21"/>
  <c r="M29" i="21" s="1"/>
  <c r="I29" i="21"/>
  <c r="K29" i="21"/>
  <c r="O29" i="21"/>
  <c r="Q29" i="21"/>
  <c r="Q28" i="21" s="1"/>
  <c r="U29" i="21"/>
  <c r="AH30" i="21"/>
  <c r="G31" i="21"/>
  <c r="I31" i="21"/>
  <c r="K31" i="21"/>
  <c r="O31" i="21"/>
  <c r="Q31" i="21"/>
  <c r="U31" i="21"/>
  <c r="U28" i="21" s="1"/>
  <c r="AH32" i="21"/>
  <c r="G35" i="21"/>
  <c r="M35" i="21" s="1"/>
  <c r="M34" i="21" s="1"/>
  <c r="I35" i="21"/>
  <c r="I34" i="21" s="1"/>
  <c r="K35" i="21"/>
  <c r="K34" i="21" s="1"/>
  <c r="O35" i="21"/>
  <c r="O34" i="21" s="1"/>
  <c r="Q35" i="21"/>
  <c r="Q34" i="21" s="1"/>
  <c r="U35" i="21"/>
  <c r="U34" i="21" s="1"/>
  <c r="G40" i="21"/>
  <c r="M40" i="21" s="1"/>
  <c r="I40" i="21"/>
  <c r="K40" i="21"/>
  <c r="O40" i="21"/>
  <c r="Q40" i="21"/>
  <c r="U40" i="21"/>
  <c r="G43" i="21"/>
  <c r="M43" i="21" s="1"/>
  <c r="I43" i="21"/>
  <c r="K43" i="21"/>
  <c r="O43" i="21"/>
  <c r="Q43" i="21"/>
  <c r="U43" i="21"/>
  <c r="G48" i="21"/>
  <c r="G47" i="21" s="1"/>
  <c r="I75" i="1" s="1"/>
  <c r="H75" i="34" s="1"/>
  <c r="I48" i="21"/>
  <c r="I47" i="21" s="1"/>
  <c r="K48" i="21"/>
  <c r="K47" i="21" s="1"/>
  <c r="O48" i="21"/>
  <c r="O47" i="21" s="1"/>
  <c r="Q48" i="21"/>
  <c r="Q47" i="21" s="1"/>
  <c r="U48" i="21"/>
  <c r="U47" i="21" s="1"/>
  <c r="G53" i="21"/>
  <c r="M53" i="21" s="1"/>
  <c r="I53" i="21"/>
  <c r="K53" i="21"/>
  <c r="O53" i="21"/>
  <c r="Q53" i="21"/>
  <c r="U53" i="21"/>
  <c r="G56" i="21"/>
  <c r="I56" i="21"/>
  <c r="K56" i="21"/>
  <c r="O56" i="21"/>
  <c r="Q56" i="21"/>
  <c r="U56" i="21"/>
  <c r="G59" i="21"/>
  <c r="M59" i="21" s="1"/>
  <c r="I59" i="21"/>
  <c r="K59" i="21"/>
  <c r="O59" i="21"/>
  <c r="Q59" i="21"/>
  <c r="U59" i="21"/>
  <c r="G62" i="21"/>
  <c r="M62" i="21" s="1"/>
  <c r="I62" i="21"/>
  <c r="K62" i="21"/>
  <c r="O62" i="21"/>
  <c r="Q62" i="21"/>
  <c r="U62" i="21"/>
  <c r="G65" i="21"/>
  <c r="M65" i="21" s="1"/>
  <c r="I65" i="21"/>
  <c r="K65" i="21"/>
  <c r="O65" i="21"/>
  <c r="Q65" i="21"/>
  <c r="U65" i="21"/>
  <c r="G68" i="21"/>
  <c r="M68" i="21" s="1"/>
  <c r="I68" i="21"/>
  <c r="K68" i="21"/>
  <c r="O68" i="21"/>
  <c r="Q68" i="21"/>
  <c r="U68" i="21"/>
  <c r="G73" i="21"/>
  <c r="M73" i="21" s="1"/>
  <c r="M72" i="21" s="1"/>
  <c r="I73" i="21"/>
  <c r="I72" i="21" s="1"/>
  <c r="K73" i="21"/>
  <c r="K72" i="21" s="1"/>
  <c r="O73" i="21"/>
  <c r="O72" i="21" s="1"/>
  <c r="Q73" i="21"/>
  <c r="Q72" i="21" s="1"/>
  <c r="U73" i="21"/>
  <c r="U72" i="21" s="1"/>
  <c r="G79" i="21"/>
  <c r="M79" i="21" s="1"/>
  <c r="I79" i="21"/>
  <c r="K79" i="21"/>
  <c r="O79" i="21"/>
  <c r="Q79" i="21"/>
  <c r="U79" i="21"/>
  <c r="G82" i="21"/>
  <c r="M82" i="21" s="1"/>
  <c r="I82" i="21"/>
  <c r="K82" i="21"/>
  <c r="O82" i="21"/>
  <c r="Q82" i="21"/>
  <c r="U82" i="21"/>
  <c r="G86" i="21"/>
  <c r="M86" i="21" s="1"/>
  <c r="I86" i="21"/>
  <c r="K86" i="21"/>
  <c r="O86" i="21"/>
  <c r="Q86" i="21"/>
  <c r="U86" i="21"/>
  <c r="G89" i="21"/>
  <c r="M89" i="21" s="1"/>
  <c r="I89" i="21"/>
  <c r="K89" i="21"/>
  <c r="O89" i="21"/>
  <c r="Q89" i="21"/>
  <c r="U89" i="21"/>
  <c r="G92" i="21"/>
  <c r="M92" i="21" s="1"/>
  <c r="I92" i="21"/>
  <c r="K92" i="21"/>
  <c r="O92" i="21"/>
  <c r="Q92" i="21"/>
  <c r="U92" i="21"/>
  <c r="G95" i="21"/>
  <c r="M95" i="21" s="1"/>
  <c r="I95" i="21"/>
  <c r="K95" i="21"/>
  <c r="O95" i="21"/>
  <c r="Q95" i="21"/>
  <c r="U95" i="21"/>
  <c r="G102" i="21"/>
  <c r="M102" i="21" s="1"/>
  <c r="I102" i="21"/>
  <c r="K102" i="21"/>
  <c r="O102" i="21"/>
  <c r="Q102" i="21"/>
  <c r="U102" i="21"/>
  <c r="G109" i="21"/>
  <c r="M109" i="21" s="1"/>
  <c r="I109" i="21"/>
  <c r="K109" i="21"/>
  <c r="O109" i="21"/>
  <c r="Q109" i="21"/>
  <c r="U109" i="21"/>
  <c r="G12" i="20"/>
  <c r="M12" i="20" s="1"/>
  <c r="I12" i="20"/>
  <c r="I11" i="20" s="1"/>
  <c r="K12" i="20"/>
  <c r="K11" i="20" s="1"/>
  <c r="O12" i="20"/>
  <c r="Q12" i="20"/>
  <c r="U12" i="20"/>
  <c r="G16" i="20"/>
  <c r="I16" i="20"/>
  <c r="K16" i="20"/>
  <c r="M16" i="20"/>
  <c r="O16" i="20"/>
  <c r="Q16" i="20"/>
  <c r="U16" i="20"/>
  <c r="G17" i="20"/>
  <c r="M17" i="20" s="1"/>
  <c r="I17" i="20"/>
  <c r="K17" i="20"/>
  <c r="O17" i="20"/>
  <c r="Q17" i="20"/>
  <c r="U17" i="20"/>
  <c r="G18" i="20"/>
  <c r="I18" i="20"/>
  <c r="K18" i="20"/>
  <c r="O18" i="20"/>
  <c r="Q18" i="20"/>
  <c r="U18" i="20"/>
  <c r="G19" i="20"/>
  <c r="M19" i="20" s="1"/>
  <c r="I19" i="20"/>
  <c r="K19" i="20"/>
  <c r="O19" i="20"/>
  <c r="Q19" i="20"/>
  <c r="U19" i="20"/>
  <c r="G23" i="20"/>
  <c r="M23" i="20" s="1"/>
  <c r="I23" i="20"/>
  <c r="K23" i="20"/>
  <c r="O23" i="20"/>
  <c r="Q23" i="20"/>
  <c r="U23" i="20"/>
  <c r="G26" i="20"/>
  <c r="M26" i="20" s="1"/>
  <c r="I26" i="20"/>
  <c r="K26" i="20"/>
  <c r="O26" i="20"/>
  <c r="Q26" i="20"/>
  <c r="U26" i="20"/>
  <c r="G29" i="20"/>
  <c r="M29" i="20" s="1"/>
  <c r="I29" i="20"/>
  <c r="K29" i="20"/>
  <c r="O29" i="20"/>
  <c r="Q29" i="20"/>
  <c r="U29" i="20"/>
  <c r="G32" i="20"/>
  <c r="M32" i="20" s="1"/>
  <c r="I32" i="20"/>
  <c r="K32" i="20"/>
  <c r="O32" i="20"/>
  <c r="Q32" i="20"/>
  <c r="U32" i="20"/>
  <c r="U25" i="20" s="1"/>
  <c r="G35" i="20"/>
  <c r="M35" i="20" s="1"/>
  <c r="I35" i="20"/>
  <c r="K35" i="20"/>
  <c r="O35" i="20"/>
  <c r="Q35" i="20"/>
  <c r="U35" i="20"/>
  <c r="G38" i="20"/>
  <c r="M38" i="20" s="1"/>
  <c r="I38" i="20"/>
  <c r="K38" i="20"/>
  <c r="O38" i="20"/>
  <c r="Q38" i="20"/>
  <c r="U38" i="20"/>
  <c r="G41" i="20"/>
  <c r="M41" i="20" s="1"/>
  <c r="I41" i="20"/>
  <c r="K41" i="20"/>
  <c r="O41" i="20"/>
  <c r="Q41" i="20"/>
  <c r="U41" i="20"/>
  <c r="G44" i="20"/>
  <c r="M44" i="20" s="1"/>
  <c r="I44" i="20"/>
  <c r="K44" i="20"/>
  <c r="O44" i="20"/>
  <c r="Q44" i="20"/>
  <c r="U44" i="20"/>
  <c r="G47" i="20"/>
  <c r="M47" i="20" s="1"/>
  <c r="I47" i="20"/>
  <c r="K47" i="20"/>
  <c r="O47" i="20"/>
  <c r="Q47" i="20"/>
  <c r="U47" i="20"/>
  <c r="G48" i="20"/>
  <c r="M48" i="20" s="1"/>
  <c r="I48" i="20"/>
  <c r="K48" i="20"/>
  <c r="O48" i="20"/>
  <c r="Q48" i="20"/>
  <c r="U48" i="20"/>
  <c r="G49" i="20"/>
  <c r="M49" i="20" s="1"/>
  <c r="I49" i="20"/>
  <c r="K49" i="20"/>
  <c r="O49" i="20"/>
  <c r="Q49" i="20"/>
  <c r="U49" i="20"/>
  <c r="G52" i="20"/>
  <c r="M52" i="20" s="1"/>
  <c r="I52" i="20"/>
  <c r="K52" i="20"/>
  <c r="O52" i="20"/>
  <c r="Q52" i="20"/>
  <c r="U52" i="20"/>
  <c r="G56" i="20"/>
  <c r="M56" i="20" s="1"/>
  <c r="I56" i="20"/>
  <c r="K56" i="20"/>
  <c r="O56" i="20"/>
  <c r="Q56" i="20"/>
  <c r="U56" i="20"/>
  <c r="G60" i="20"/>
  <c r="M60" i="20" s="1"/>
  <c r="I60" i="20"/>
  <c r="K60" i="20"/>
  <c r="O60" i="20"/>
  <c r="Q60" i="20"/>
  <c r="U60" i="20"/>
  <c r="G65" i="20"/>
  <c r="I65" i="20"/>
  <c r="K65" i="20"/>
  <c r="O65" i="20"/>
  <c r="Q65" i="20"/>
  <c r="Q64" i="20" s="1"/>
  <c r="U65" i="20"/>
  <c r="G69" i="20"/>
  <c r="M69" i="20" s="1"/>
  <c r="I69" i="20"/>
  <c r="I64" i="20" s="1"/>
  <c r="K69" i="20"/>
  <c r="O69" i="20"/>
  <c r="Q69" i="20"/>
  <c r="U69" i="20"/>
  <c r="U64" i="20" s="1"/>
  <c r="G74" i="20"/>
  <c r="M74" i="20" s="1"/>
  <c r="I74" i="20"/>
  <c r="I73" i="20" s="1"/>
  <c r="K74" i="20"/>
  <c r="K73" i="20" s="1"/>
  <c r="O74" i="20"/>
  <c r="Q74" i="20"/>
  <c r="U74" i="20"/>
  <c r="U73" i="20" s="1"/>
  <c r="G75" i="20"/>
  <c r="G73" i="20" s="1"/>
  <c r="I77" i="1" s="1"/>
  <c r="H77" i="34" s="1"/>
  <c r="I75" i="20"/>
  <c r="K75" i="20"/>
  <c r="O75" i="20"/>
  <c r="Q75" i="20"/>
  <c r="U75" i="20"/>
  <c r="I77" i="20"/>
  <c r="G78" i="20"/>
  <c r="M78" i="20" s="1"/>
  <c r="M77" i="20" s="1"/>
  <c r="I78" i="20"/>
  <c r="K78" i="20"/>
  <c r="K77" i="20" s="1"/>
  <c r="O78" i="20"/>
  <c r="O77" i="20" s="1"/>
  <c r="Q78" i="20"/>
  <c r="Q77" i="20" s="1"/>
  <c r="U78" i="20"/>
  <c r="U77" i="20" s="1"/>
  <c r="AC83" i="20"/>
  <c r="F49" i="1" s="1"/>
  <c r="I11" i="19"/>
  <c r="K11" i="19"/>
  <c r="O11" i="19"/>
  <c r="Q11" i="19"/>
  <c r="U11" i="19"/>
  <c r="AC12" i="19"/>
  <c r="AC11" i="18"/>
  <c r="AC10" i="17"/>
  <c r="AD10" i="17"/>
  <c r="AC10" i="16"/>
  <c r="AD10" i="16"/>
  <c r="AC11" i="15"/>
  <c r="AD11" i="15"/>
  <c r="AC10" i="14"/>
  <c r="G419" i="12"/>
  <c r="I101" i="1" s="1"/>
  <c r="H101" i="34" s="1"/>
  <c r="G420" i="12"/>
  <c r="M420" i="12" s="1"/>
  <c r="M419" i="12" s="1"/>
  <c r="I420" i="12"/>
  <c r="I419" i="12" s="1"/>
  <c r="K420" i="12"/>
  <c r="K419" i="12" s="1"/>
  <c r="O420" i="12"/>
  <c r="O419" i="12" s="1"/>
  <c r="Q420" i="12"/>
  <c r="Q419" i="12" s="1"/>
  <c r="U420" i="12"/>
  <c r="U419" i="12" s="1"/>
  <c r="G425" i="12"/>
  <c r="M425" i="12" s="1"/>
  <c r="I425" i="12"/>
  <c r="K425" i="12"/>
  <c r="O425" i="12"/>
  <c r="Q425" i="12"/>
  <c r="U425" i="12"/>
  <c r="G426" i="12"/>
  <c r="M426" i="12" s="1"/>
  <c r="I426" i="12"/>
  <c r="K426" i="12"/>
  <c r="O426" i="12"/>
  <c r="Q426" i="12"/>
  <c r="U426" i="12"/>
  <c r="AH427" i="12"/>
  <c r="G431" i="12"/>
  <c r="M431" i="12" s="1"/>
  <c r="I431" i="12"/>
  <c r="K431" i="12"/>
  <c r="O431" i="12"/>
  <c r="Q431" i="12"/>
  <c r="U431" i="12"/>
  <c r="G435" i="12"/>
  <c r="M435" i="12" s="1"/>
  <c r="I435" i="12"/>
  <c r="K435" i="12"/>
  <c r="O435" i="12"/>
  <c r="Q435" i="12"/>
  <c r="U435" i="12"/>
  <c r="G439" i="12"/>
  <c r="M439" i="12" s="1"/>
  <c r="I439" i="12"/>
  <c r="K439" i="12"/>
  <c r="O439" i="12"/>
  <c r="Q439" i="12"/>
  <c r="U439" i="12"/>
  <c r="G443" i="12"/>
  <c r="M443" i="12" s="1"/>
  <c r="I443" i="12"/>
  <c r="K443" i="12"/>
  <c r="O443" i="12"/>
  <c r="Q443" i="12"/>
  <c r="U443" i="12"/>
  <c r="AH444" i="12"/>
  <c r="G448" i="12"/>
  <c r="M448" i="12" s="1"/>
  <c r="I448" i="12"/>
  <c r="K448" i="12"/>
  <c r="O448" i="12"/>
  <c r="Q448" i="12"/>
  <c r="U448" i="12"/>
  <c r="G452" i="12"/>
  <c r="M452" i="12" s="1"/>
  <c r="I452" i="12"/>
  <c r="K452" i="12"/>
  <c r="O452" i="12"/>
  <c r="Q452" i="12"/>
  <c r="U452" i="12"/>
  <c r="G456" i="12"/>
  <c r="M456" i="12" s="1"/>
  <c r="I456" i="12"/>
  <c r="K456" i="12"/>
  <c r="O456" i="12"/>
  <c r="Q456" i="12"/>
  <c r="U456" i="12"/>
  <c r="G460" i="12"/>
  <c r="M460" i="12" s="1"/>
  <c r="I460" i="12"/>
  <c r="K460" i="12"/>
  <c r="O460" i="12"/>
  <c r="Q460" i="12"/>
  <c r="U460" i="12"/>
  <c r="I398" i="12"/>
  <c r="G310" i="12"/>
  <c r="M310" i="12" s="1"/>
  <c r="I310" i="12"/>
  <c r="K310" i="12"/>
  <c r="O310" i="12"/>
  <c r="Q310" i="12"/>
  <c r="U310" i="12"/>
  <c r="G311" i="12"/>
  <c r="I311" i="12"/>
  <c r="K311" i="12"/>
  <c r="O311" i="12"/>
  <c r="Q311" i="12"/>
  <c r="U311" i="12"/>
  <c r="G317" i="12"/>
  <c r="M317" i="12" s="1"/>
  <c r="I317" i="12"/>
  <c r="K317" i="12"/>
  <c r="O317" i="12"/>
  <c r="Q317" i="12"/>
  <c r="U317" i="12"/>
  <c r="AH318" i="12"/>
  <c r="G324" i="12"/>
  <c r="M324" i="12" s="1"/>
  <c r="I324" i="12"/>
  <c r="K324" i="12"/>
  <c r="O324" i="12"/>
  <c r="Q324" i="12"/>
  <c r="U324" i="12"/>
  <c r="G325" i="12"/>
  <c r="M325" i="12" s="1"/>
  <c r="I325" i="12"/>
  <c r="K325" i="12"/>
  <c r="O325" i="12"/>
  <c r="Q325" i="12"/>
  <c r="U325" i="12"/>
  <c r="G328" i="12"/>
  <c r="M328" i="12" s="1"/>
  <c r="I328" i="12"/>
  <c r="K328" i="12"/>
  <c r="O328" i="12"/>
  <c r="Q328" i="12"/>
  <c r="U328" i="12"/>
  <c r="G334" i="12"/>
  <c r="M334" i="12" s="1"/>
  <c r="I334" i="12"/>
  <c r="K334" i="12"/>
  <c r="O334" i="12"/>
  <c r="Q334" i="12"/>
  <c r="U334" i="12"/>
  <c r="G335" i="12"/>
  <c r="M335" i="12" s="1"/>
  <c r="I335" i="12"/>
  <c r="K335" i="12"/>
  <c r="O335" i="12"/>
  <c r="Q335" i="12"/>
  <c r="U335" i="12"/>
  <c r="G346" i="12"/>
  <c r="M346" i="12" s="1"/>
  <c r="I346" i="12"/>
  <c r="K346" i="12"/>
  <c r="O346" i="12"/>
  <c r="Q346" i="12"/>
  <c r="U346" i="12"/>
  <c r="G357" i="12"/>
  <c r="M357" i="12" s="1"/>
  <c r="I357" i="12"/>
  <c r="K357" i="12"/>
  <c r="O357" i="12"/>
  <c r="Q357" i="12"/>
  <c r="U357" i="12"/>
  <c r="G361" i="12"/>
  <c r="M361" i="12" s="1"/>
  <c r="I361" i="12"/>
  <c r="K361" i="12"/>
  <c r="O361" i="12"/>
  <c r="Q361" i="12"/>
  <c r="U361" i="12"/>
  <c r="G364" i="12"/>
  <c r="M364" i="12" s="1"/>
  <c r="I364" i="12"/>
  <c r="K364" i="12"/>
  <c r="O364" i="12"/>
  <c r="Q364" i="12"/>
  <c r="U364" i="12"/>
  <c r="G367" i="12"/>
  <c r="M367" i="12" s="1"/>
  <c r="I367" i="12"/>
  <c r="K367" i="12"/>
  <c r="O367" i="12"/>
  <c r="Q367" i="12"/>
  <c r="U367" i="12"/>
  <c r="G373" i="12"/>
  <c r="I373" i="12"/>
  <c r="K373" i="12"/>
  <c r="O373" i="12"/>
  <c r="Q373" i="12"/>
  <c r="U373" i="12"/>
  <c r="AH374" i="12"/>
  <c r="G375" i="12"/>
  <c r="M375" i="12" s="1"/>
  <c r="I375" i="12"/>
  <c r="K375" i="12"/>
  <c r="O375" i="12"/>
  <c r="Q375" i="12"/>
  <c r="U375" i="12"/>
  <c r="G385" i="12"/>
  <c r="M385" i="12" s="1"/>
  <c r="I385" i="12"/>
  <c r="K385" i="12"/>
  <c r="O385" i="12"/>
  <c r="Q385" i="12"/>
  <c r="U385" i="12"/>
  <c r="G386" i="12"/>
  <c r="M386" i="12" s="1"/>
  <c r="I386" i="12"/>
  <c r="K386" i="12"/>
  <c r="O386" i="12"/>
  <c r="Q386" i="12"/>
  <c r="U386" i="12"/>
  <c r="G387" i="12"/>
  <c r="M387" i="12" s="1"/>
  <c r="I387" i="12"/>
  <c r="K387" i="12"/>
  <c r="O387" i="12"/>
  <c r="Q387" i="12"/>
  <c r="U387" i="12"/>
  <c r="G390" i="12"/>
  <c r="M390" i="12" s="1"/>
  <c r="I390" i="12"/>
  <c r="K390" i="12"/>
  <c r="O390" i="12"/>
  <c r="Q390" i="12"/>
  <c r="U390" i="12"/>
  <c r="Q395" i="12"/>
  <c r="G396" i="12"/>
  <c r="G395" i="12" s="1"/>
  <c r="I396" i="12"/>
  <c r="I395" i="12" s="1"/>
  <c r="K396" i="12"/>
  <c r="K395" i="12" s="1"/>
  <c r="O396" i="12"/>
  <c r="O395" i="12" s="1"/>
  <c r="Q396" i="12"/>
  <c r="U396" i="12"/>
  <c r="U395" i="12" s="1"/>
  <c r="G399" i="12"/>
  <c r="I399" i="12"/>
  <c r="K399" i="12"/>
  <c r="K398" i="12" s="1"/>
  <c r="O399" i="12"/>
  <c r="O398" i="12" s="1"/>
  <c r="Q399" i="12"/>
  <c r="Q398" i="12" s="1"/>
  <c r="U399" i="12"/>
  <c r="U398" i="12" s="1"/>
  <c r="G210" i="12"/>
  <c r="M210" i="12" s="1"/>
  <c r="I210" i="12"/>
  <c r="K210" i="12"/>
  <c r="O210" i="12"/>
  <c r="Q210" i="12"/>
  <c r="U210" i="12"/>
  <c r="G213" i="12"/>
  <c r="M213" i="12" s="1"/>
  <c r="I213" i="12"/>
  <c r="K213" i="12"/>
  <c r="O213" i="12"/>
  <c r="Q213" i="12"/>
  <c r="U213" i="12"/>
  <c r="G214" i="12"/>
  <c r="M214" i="12" s="1"/>
  <c r="I214" i="12"/>
  <c r="K214" i="12"/>
  <c r="O214" i="12"/>
  <c r="Q214" i="12"/>
  <c r="U214" i="12"/>
  <c r="G219" i="12"/>
  <c r="G218" i="12" s="1"/>
  <c r="I219" i="12"/>
  <c r="I218" i="12" s="1"/>
  <c r="K219" i="12"/>
  <c r="K218" i="12" s="1"/>
  <c r="O219" i="12"/>
  <c r="O218" i="12" s="1"/>
  <c r="Q219" i="12"/>
  <c r="Q218" i="12" s="1"/>
  <c r="U219" i="12"/>
  <c r="U218" i="12" s="1"/>
  <c r="G226" i="12"/>
  <c r="M226" i="12" s="1"/>
  <c r="M225" i="12" s="1"/>
  <c r="I226" i="12"/>
  <c r="I225" i="12" s="1"/>
  <c r="K226" i="12"/>
  <c r="K225" i="12" s="1"/>
  <c r="O226" i="12"/>
  <c r="O225" i="12" s="1"/>
  <c r="Q226" i="12"/>
  <c r="Q225" i="12" s="1"/>
  <c r="U226" i="12"/>
  <c r="U225" i="12" s="1"/>
  <c r="AH227" i="12"/>
  <c r="G233" i="12"/>
  <c r="I233" i="12"/>
  <c r="I232" i="12" s="1"/>
  <c r="K233" i="12"/>
  <c r="O233" i="12"/>
  <c r="Q233" i="12"/>
  <c r="U233" i="12"/>
  <c r="U232" i="12" s="1"/>
  <c r="AH234" i="12"/>
  <c r="G237" i="12"/>
  <c r="M237" i="12" s="1"/>
  <c r="I237" i="12"/>
  <c r="K237" i="12"/>
  <c r="O237" i="12"/>
  <c r="Q237" i="12"/>
  <c r="U237" i="12"/>
  <c r="G243" i="12"/>
  <c r="M243" i="12" s="1"/>
  <c r="I243" i="12"/>
  <c r="K243" i="12"/>
  <c r="O243" i="12"/>
  <c r="Q243" i="12"/>
  <c r="U243" i="12"/>
  <c r="G246" i="12"/>
  <c r="I246" i="12"/>
  <c r="K246" i="12"/>
  <c r="O246" i="12"/>
  <c r="Q246" i="12"/>
  <c r="U246" i="12"/>
  <c r="AH247" i="12"/>
  <c r="G248" i="12"/>
  <c r="M248" i="12" s="1"/>
  <c r="I248" i="12"/>
  <c r="K248" i="12"/>
  <c r="O248" i="12"/>
  <c r="Q248" i="12"/>
  <c r="U248" i="12"/>
  <c r="G251" i="12"/>
  <c r="M251" i="12" s="1"/>
  <c r="I251" i="12"/>
  <c r="K251" i="12"/>
  <c r="O251" i="12"/>
  <c r="Q251" i="12"/>
  <c r="U251" i="12"/>
  <c r="G254" i="12"/>
  <c r="M254" i="12" s="1"/>
  <c r="I254" i="12"/>
  <c r="K254" i="12"/>
  <c r="O254" i="12"/>
  <c r="Q254" i="12"/>
  <c r="U254" i="12"/>
  <c r="G257" i="12"/>
  <c r="M257" i="12" s="1"/>
  <c r="I257" i="12"/>
  <c r="K257" i="12"/>
  <c r="O257" i="12"/>
  <c r="Q257" i="12"/>
  <c r="U257" i="12"/>
  <c r="G258" i="12"/>
  <c r="M258" i="12" s="1"/>
  <c r="I258" i="12"/>
  <c r="K258" i="12"/>
  <c r="O258" i="12"/>
  <c r="Q258" i="12"/>
  <c r="U258" i="12"/>
  <c r="G259" i="12"/>
  <c r="M259" i="12" s="1"/>
  <c r="I259" i="12"/>
  <c r="K259" i="12"/>
  <c r="O259" i="12"/>
  <c r="Q259" i="12"/>
  <c r="U259" i="12"/>
  <c r="G260" i="12"/>
  <c r="M260" i="12" s="1"/>
  <c r="I260" i="12"/>
  <c r="K260" i="12"/>
  <c r="O260" i="12"/>
  <c r="Q260" i="12"/>
  <c r="U260" i="12"/>
  <c r="G263" i="12"/>
  <c r="M263" i="12" s="1"/>
  <c r="I263" i="12"/>
  <c r="K263" i="12"/>
  <c r="O263" i="12"/>
  <c r="Q263" i="12"/>
  <c r="U263" i="12"/>
  <c r="G266" i="12"/>
  <c r="I266" i="12"/>
  <c r="K266" i="12"/>
  <c r="M266" i="12"/>
  <c r="O266" i="12"/>
  <c r="Q266" i="12"/>
  <c r="U266" i="12"/>
  <c r="G269" i="12"/>
  <c r="M269" i="12" s="1"/>
  <c r="I269" i="12"/>
  <c r="K269" i="12"/>
  <c r="O269" i="12"/>
  <c r="Q269" i="12"/>
  <c r="U269" i="12"/>
  <c r="G272" i="12"/>
  <c r="M272" i="12" s="1"/>
  <c r="I272" i="12"/>
  <c r="K272" i="12"/>
  <c r="O272" i="12"/>
  <c r="Q272" i="12"/>
  <c r="U272" i="12"/>
  <c r="G275" i="12"/>
  <c r="M275" i="12" s="1"/>
  <c r="I275" i="12"/>
  <c r="K275" i="12"/>
  <c r="O275" i="12"/>
  <c r="Q275" i="12"/>
  <c r="U275" i="12"/>
  <c r="G278" i="12"/>
  <c r="M278" i="12" s="1"/>
  <c r="I278" i="12"/>
  <c r="K278" i="12"/>
  <c r="O278" i="12"/>
  <c r="Q278" i="12"/>
  <c r="U278" i="12"/>
  <c r="G284" i="12"/>
  <c r="M284" i="12" s="1"/>
  <c r="I284" i="12"/>
  <c r="K284" i="12"/>
  <c r="O284" i="12"/>
  <c r="Q284" i="12"/>
  <c r="U284" i="12"/>
  <c r="G287" i="12"/>
  <c r="M287" i="12" s="1"/>
  <c r="I287" i="12"/>
  <c r="K287" i="12"/>
  <c r="O287" i="12"/>
  <c r="Q287" i="12"/>
  <c r="U287" i="12"/>
  <c r="AH288" i="12"/>
  <c r="G291" i="12"/>
  <c r="M291" i="12" s="1"/>
  <c r="I291" i="12"/>
  <c r="K291" i="12"/>
  <c r="O291" i="12"/>
  <c r="Q291" i="12"/>
  <c r="U291" i="12"/>
  <c r="AH292" i="12"/>
  <c r="G295" i="12"/>
  <c r="I295" i="12"/>
  <c r="K295" i="12"/>
  <c r="M295" i="12"/>
  <c r="O295" i="12"/>
  <c r="Q295" i="12"/>
  <c r="U295" i="12"/>
  <c r="G298" i="12"/>
  <c r="M298" i="12" s="1"/>
  <c r="I298" i="12"/>
  <c r="K298" i="12"/>
  <c r="O298" i="12"/>
  <c r="Q298" i="12"/>
  <c r="U298" i="12"/>
  <c r="G301" i="12"/>
  <c r="M301" i="12" s="1"/>
  <c r="I301" i="12"/>
  <c r="K301" i="12"/>
  <c r="O301" i="12"/>
  <c r="Q301" i="12"/>
  <c r="U301" i="12"/>
  <c r="G304" i="12"/>
  <c r="M304" i="12" s="1"/>
  <c r="I304" i="12"/>
  <c r="K304" i="12"/>
  <c r="O304" i="12"/>
  <c r="Q304" i="12"/>
  <c r="U304" i="12"/>
  <c r="G110" i="12"/>
  <c r="M110" i="12" s="1"/>
  <c r="I110" i="12"/>
  <c r="K110" i="12"/>
  <c r="O110" i="12"/>
  <c r="Q110" i="12"/>
  <c r="U110" i="12"/>
  <c r="G113" i="12"/>
  <c r="M113" i="12" s="1"/>
  <c r="I113" i="12"/>
  <c r="K113" i="12"/>
  <c r="O113" i="12"/>
  <c r="Q113" i="12"/>
  <c r="U113" i="12"/>
  <c r="O117" i="12"/>
  <c r="G118" i="12"/>
  <c r="G117" i="12" s="1"/>
  <c r="I118" i="12"/>
  <c r="I117" i="12" s="1"/>
  <c r="K118" i="12"/>
  <c r="K117" i="12" s="1"/>
  <c r="O118" i="12"/>
  <c r="Q118" i="12"/>
  <c r="Q117" i="12" s="1"/>
  <c r="U118" i="12"/>
  <c r="U117" i="12" s="1"/>
  <c r="G123" i="12"/>
  <c r="G122" i="12" s="1"/>
  <c r="I78" i="1" s="1"/>
  <c r="H78" i="34" s="1"/>
  <c r="I123" i="12"/>
  <c r="I122" i="12" s="1"/>
  <c r="K123" i="12"/>
  <c r="K122" i="12" s="1"/>
  <c r="O123" i="12"/>
  <c r="O122" i="12" s="1"/>
  <c r="Q123" i="12"/>
  <c r="Q122" i="12" s="1"/>
  <c r="U123" i="12"/>
  <c r="U122" i="12" s="1"/>
  <c r="Q127" i="12"/>
  <c r="G128" i="12"/>
  <c r="M128" i="12" s="1"/>
  <c r="M127" i="12" s="1"/>
  <c r="I128" i="12"/>
  <c r="I127" i="12" s="1"/>
  <c r="K128" i="12"/>
  <c r="K127" i="12" s="1"/>
  <c r="O128" i="12"/>
  <c r="O127" i="12" s="1"/>
  <c r="Q128" i="12"/>
  <c r="U128" i="12"/>
  <c r="U127" i="12" s="1"/>
  <c r="O132" i="12"/>
  <c r="G133" i="12"/>
  <c r="G132" i="12" s="1"/>
  <c r="I80" i="1" s="1"/>
  <c r="H80" i="34" s="1"/>
  <c r="I133" i="12"/>
  <c r="I132" i="12" s="1"/>
  <c r="K133" i="12"/>
  <c r="K132" i="12" s="1"/>
  <c r="O133" i="12"/>
  <c r="Q133" i="12"/>
  <c r="Q132" i="12" s="1"/>
  <c r="U133" i="12"/>
  <c r="U132" i="12" s="1"/>
  <c r="G136" i="12"/>
  <c r="G135" i="12" s="1"/>
  <c r="I81" i="1" s="1"/>
  <c r="H81" i="34" s="1"/>
  <c r="I136" i="12"/>
  <c r="I135" i="12" s="1"/>
  <c r="K136" i="12"/>
  <c r="K135" i="12" s="1"/>
  <c r="O136" i="12"/>
  <c r="O135" i="12" s="1"/>
  <c r="Q136" i="12"/>
  <c r="Q135" i="12" s="1"/>
  <c r="U136" i="12"/>
  <c r="U135" i="12" s="1"/>
  <c r="G139" i="12"/>
  <c r="M139" i="12" s="1"/>
  <c r="I139" i="12"/>
  <c r="K139" i="12"/>
  <c r="O139" i="12"/>
  <c r="Q139" i="12"/>
  <c r="U139" i="12"/>
  <c r="G141" i="12"/>
  <c r="I141" i="12"/>
  <c r="K141" i="12"/>
  <c r="O141" i="12"/>
  <c r="Q141" i="12"/>
  <c r="U141" i="12"/>
  <c r="G142" i="12"/>
  <c r="M142" i="12" s="1"/>
  <c r="I142" i="12"/>
  <c r="K142" i="12"/>
  <c r="O142" i="12"/>
  <c r="Q142" i="12"/>
  <c r="U142" i="12"/>
  <c r="G145" i="12"/>
  <c r="M145" i="12" s="1"/>
  <c r="I145" i="12"/>
  <c r="K145" i="12"/>
  <c r="O145" i="12"/>
  <c r="Q145" i="12"/>
  <c r="U145" i="12"/>
  <c r="G148" i="12"/>
  <c r="M148" i="12" s="1"/>
  <c r="I148" i="12"/>
  <c r="K148" i="12"/>
  <c r="O148" i="12"/>
  <c r="Q148" i="12"/>
  <c r="U148" i="12"/>
  <c r="G152" i="12"/>
  <c r="M152" i="12" s="1"/>
  <c r="I152" i="12"/>
  <c r="K152" i="12"/>
  <c r="O152" i="12"/>
  <c r="Q152" i="12"/>
  <c r="U152" i="12"/>
  <c r="G155" i="12"/>
  <c r="M155" i="12" s="1"/>
  <c r="I155" i="12"/>
  <c r="K155" i="12"/>
  <c r="O155" i="12"/>
  <c r="Q155" i="12"/>
  <c r="U155" i="12"/>
  <c r="G159" i="12"/>
  <c r="M159" i="12" s="1"/>
  <c r="I159" i="12"/>
  <c r="K159" i="12"/>
  <c r="O159" i="12"/>
  <c r="Q159" i="12"/>
  <c r="U159" i="12"/>
  <c r="G163" i="12"/>
  <c r="M163" i="12" s="1"/>
  <c r="I163" i="12"/>
  <c r="K163" i="12"/>
  <c r="O163" i="12"/>
  <c r="Q163" i="12"/>
  <c r="U163" i="12"/>
  <c r="G168" i="12"/>
  <c r="M168" i="12" s="1"/>
  <c r="I168" i="12"/>
  <c r="K168" i="12"/>
  <c r="O168" i="12"/>
  <c r="Q168" i="12"/>
  <c r="U168" i="12"/>
  <c r="G170" i="12"/>
  <c r="M170" i="12" s="1"/>
  <c r="I170" i="12"/>
  <c r="K170" i="12"/>
  <c r="O170" i="12"/>
  <c r="Q170" i="12"/>
  <c r="U170" i="12"/>
  <c r="G179" i="12"/>
  <c r="M179" i="12" s="1"/>
  <c r="I179" i="12"/>
  <c r="K179" i="12"/>
  <c r="O179" i="12"/>
  <c r="Q179" i="12"/>
  <c r="U179" i="12"/>
  <c r="G182" i="12"/>
  <c r="M182" i="12" s="1"/>
  <c r="I182" i="12"/>
  <c r="K182" i="12"/>
  <c r="O182" i="12"/>
  <c r="Q182" i="12"/>
  <c r="U182" i="12"/>
  <c r="G185" i="12"/>
  <c r="M185" i="12" s="1"/>
  <c r="I185" i="12"/>
  <c r="K185" i="12"/>
  <c r="O185" i="12"/>
  <c r="Q185" i="12"/>
  <c r="U185" i="12"/>
  <c r="G188" i="12"/>
  <c r="M188" i="12" s="1"/>
  <c r="I188" i="12"/>
  <c r="K188" i="12"/>
  <c r="O188" i="12"/>
  <c r="Q188" i="12"/>
  <c r="U188" i="12"/>
  <c r="G191" i="12"/>
  <c r="M191" i="12" s="1"/>
  <c r="I191" i="12"/>
  <c r="K191" i="12"/>
  <c r="O191" i="12"/>
  <c r="Q191" i="12"/>
  <c r="U191" i="12"/>
  <c r="G194" i="12"/>
  <c r="M194" i="12" s="1"/>
  <c r="I194" i="12"/>
  <c r="K194" i="12"/>
  <c r="O194" i="12"/>
  <c r="Q194" i="12"/>
  <c r="U194" i="12"/>
  <c r="G197" i="12"/>
  <c r="M197" i="12" s="1"/>
  <c r="I197" i="12"/>
  <c r="K197" i="12"/>
  <c r="O197" i="12"/>
  <c r="Q197" i="12"/>
  <c r="U197" i="12"/>
  <c r="G200" i="12"/>
  <c r="M200" i="12" s="1"/>
  <c r="I200" i="12"/>
  <c r="K200" i="12"/>
  <c r="O200" i="12"/>
  <c r="Q200" i="12"/>
  <c r="U200" i="12"/>
  <c r="G203" i="12"/>
  <c r="I203" i="12"/>
  <c r="K203" i="12"/>
  <c r="M203" i="12"/>
  <c r="O203" i="12"/>
  <c r="Q203" i="12"/>
  <c r="U203" i="12"/>
  <c r="G206" i="12"/>
  <c r="M206" i="12" s="1"/>
  <c r="I206" i="12"/>
  <c r="K206" i="12"/>
  <c r="O206" i="12"/>
  <c r="Q206" i="12"/>
  <c r="U206" i="12"/>
  <c r="G12" i="12"/>
  <c r="I12" i="12"/>
  <c r="K12" i="12"/>
  <c r="O12" i="12"/>
  <c r="Q12" i="12"/>
  <c r="U12" i="12"/>
  <c r="G15" i="12"/>
  <c r="M15" i="12" s="1"/>
  <c r="I15" i="12"/>
  <c r="K15" i="12"/>
  <c r="O15" i="12"/>
  <c r="Q15" i="12"/>
  <c r="U15" i="12"/>
  <c r="G20" i="12"/>
  <c r="M20" i="12" s="1"/>
  <c r="I20" i="12"/>
  <c r="K20" i="12"/>
  <c r="O20" i="12"/>
  <c r="Q20" i="12"/>
  <c r="U20" i="12"/>
  <c r="G23" i="12"/>
  <c r="M23" i="12" s="1"/>
  <c r="I23" i="12"/>
  <c r="K23" i="12"/>
  <c r="O23" i="12"/>
  <c r="Q23" i="12"/>
  <c r="U23" i="12"/>
  <c r="G28" i="12"/>
  <c r="M28" i="12" s="1"/>
  <c r="I28" i="12"/>
  <c r="K28" i="12"/>
  <c r="O28" i="12"/>
  <c r="Q28" i="12"/>
  <c r="U28" i="12"/>
  <c r="AH29" i="12"/>
  <c r="G30" i="12"/>
  <c r="M30" i="12" s="1"/>
  <c r="I30" i="12"/>
  <c r="K30" i="12"/>
  <c r="O30" i="12"/>
  <c r="Q30" i="12"/>
  <c r="U30" i="12"/>
  <c r="G33" i="12"/>
  <c r="M33" i="12" s="1"/>
  <c r="I33" i="12"/>
  <c r="K33" i="12"/>
  <c r="O33" i="12"/>
  <c r="Q33" i="12"/>
  <c r="U33" i="12"/>
  <c r="G36" i="12"/>
  <c r="M36" i="12" s="1"/>
  <c r="I36" i="12"/>
  <c r="K36" i="12"/>
  <c r="O36" i="12"/>
  <c r="Q36" i="12"/>
  <c r="U36" i="12"/>
  <c r="G39" i="12"/>
  <c r="M39" i="12" s="1"/>
  <c r="I39" i="12"/>
  <c r="K39" i="12"/>
  <c r="O39" i="12"/>
  <c r="Q39" i="12"/>
  <c r="U39" i="12"/>
  <c r="AH40" i="12"/>
  <c r="G41" i="12"/>
  <c r="M41" i="12" s="1"/>
  <c r="I41" i="12"/>
  <c r="K41" i="12"/>
  <c r="O41" i="12"/>
  <c r="Q41" i="12"/>
  <c r="U41" i="12"/>
  <c r="G44" i="12"/>
  <c r="M44" i="12" s="1"/>
  <c r="I44" i="12"/>
  <c r="K44" i="12"/>
  <c r="O44" i="12"/>
  <c r="Q44" i="12"/>
  <c r="U44" i="12"/>
  <c r="G47" i="12"/>
  <c r="M47" i="12" s="1"/>
  <c r="I47" i="12"/>
  <c r="K47" i="12"/>
  <c r="O47" i="12"/>
  <c r="Q47" i="12"/>
  <c r="U47" i="12"/>
  <c r="U46" i="12" s="1"/>
  <c r="G50" i="12"/>
  <c r="M50" i="12" s="1"/>
  <c r="I50" i="12"/>
  <c r="K50" i="12"/>
  <c r="O50" i="12"/>
  <c r="Q50" i="12"/>
  <c r="U50" i="12"/>
  <c r="G61" i="12"/>
  <c r="M61" i="12" s="1"/>
  <c r="I61" i="12"/>
  <c r="K61" i="12"/>
  <c r="O61" i="12"/>
  <c r="Q61" i="12"/>
  <c r="U61" i="12"/>
  <c r="G81" i="12"/>
  <c r="I81" i="12"/>
  <c r="K81" i="12"/>
  <c r="M81" i="12"/>
  <c r="O81" i="12"/>
  <c r="Q81" i="12"/>
  <c r="U81" i="12"/>
  <c r="G89" i="12"/>
  <c r="M89" i="12" s="1"/>
  <c r="I89" i="12"/>
  <c r="K89" i="12"/>
  <c r="O89" i="12"/>
  <c r="Q89" i="12"/>
  <c r="U89" i="12"/>
  <c r="G94" i="12"/>
  <c r="M94" i="12" s="1"/>
  <c r="I94" i="12"/>
  <c r="K94" i="12"/>
  <c r="O94" i="12"/>
  <c r="Q94" i="12"/>
  <c r="U94" i="12"/>
  <c r="G97" i="12"/>
  <c r="M97" i="12" s="1"/>
  <c r="I97" i="12"/>
  <c r="K97" i="12"/>
  <c r="O97" i="12"/>
  <c r="Q97" i="12"/>
  <c r="U97" i="12"/>
  <c r="G98" i="12"/>
  <c r="M98" i="12" s="1"/>
  <c r="I98" i="12"/>
  <c r="K98" i="12"/>
  <c r="O98" i="12"/>
  <c r="Q98" i="12"/>
  <c r="U98" i="12"/>
  <c r="G99" i="12"/>
  <c r="M99" i="12" s="1"/>
  <c r="I99" i="12"/>
  <c r="K99" i="12"/>
  <c r="O99" i="12"/>
  <c r="Q99" i="12"/>
  <c r="U99" i="12"/>
  <c r="G100" i="12"/>
  <c r="M100" i="12" s="1"/>
  <c r="I100" i="12"/>
  <c r="K100" i="12"/>
  <c r="O100" i="12"/>
  <c r="Q100" i="12"/>
  <c r="U100" i="12"/>
  <c r="G103" i="12"/>
  <c r="M103" i="12" s="1"/>
  <c r="I103" i="12"/>
  <c r="K103" i="12"/>
  <c r="O103" i="12"/>
  <c r="Q103" i="12"/>
  <c r="U103" i="12"/>
  <c r="G108" i="12"/>
  <c r="I108" i="12"/>
  <c r="I107" i="12" s="1"/>
  <c r="K108" i="12"/>
  <c r="O108" i="12"/>
  <c r="Q108" i="12"/>
  <c r="U108" i="12"/>
  <c r="G109" i="12"/>
  <c r="M109" i="12" s="1"/>
  <c r="I109" i="12"/>
  <c r="K109" i="12"/>
  <c r="O109" i="12"/>
  <c r="O107" i="12" s="1"/>
  <c r="Q109" i="12"/>
  <c r="U109" i="12"/>
  <c r="G27" i="1"/>
  <c r="H54" i="1"/>
  <c r="I99" i="1" l="1"/>
  <c r="H99" i="34" s="1"/>
  <c r="M396" i="12"/>
  <c r="M395" i="12" s="1"/>
  <c r="M133" i="12"/>
  <c r="M132" i="12" s="1"/>
  <c r="M123" i="12"/>
  <c r="M122" i="12" s="1"/>
  <c r="M219" i="12"/>
  <c r="M218" i="12" s="1"/>
  <c r="G11" i="12"/>
  <c r="I64" i="1" s="1"/>
  <c r="H64" i="34" s="1"/>
  <c r="G77" i="20"/>
  <c r="G64" i="20"/>
  <c r="I70" i="1" s="1"/>
  <c r="H70" i="34" s="1"/>
  <c r="I105" i="1"/>
  <c r="G53" i="1"/>
  <c r="F53" i="34" s="1"/>
  <c r="H53" i="34" s="1"/>
  <c r="H20" i="34" s="1"/>
  <c r="F52" i="1"/>
  <c r="F50" i="25"/>
  <c r="I50" i="25" s="1"/>
  <c r="F49" i="25"/>
  <c r="I49" i="25" s="1"/>
  <c r="O78" i="21"/>
  <c r="O39" i="21"/>
  <c r="U39" i="21"/>
  <c r="G34" i="21"/>
  <c r="I63" i="1" s="1"/>
  <c r="H63" i="34" s="1"/>
  <c r="K28" i="21"/>
  <c r="O20" i="21"/>
  <c r="Q39" i="21"/>
  <c r="M39" i="21"/>
  <c r="K139" i="21"/>
  <c r="M48" i="21"/>
  <c r="M47" i="21" s="1"/>
  <c r="U78" i="21"/>
  <c r="I78" i="21"/>
  <c r="Q20" i="21"/>
  <c r="U139" i="21"/>
  <c r="K78" i="21"/>
  <c r="K39" i="21"/>
  <c r="K20" i="21"/>
  <c r="Q52" i="21"/>
  <c r="Q11" i="21"/>
  <c r="Q121" i="21"/>
  <c r="Q107" i="12"/>
  <c r="G107" i="12"/>
  <c r="I74" i="1" s="1"/>
  <c r="H74" i="34" s="1"/>
  <c r="G138" i="12"/>
  <c r="I82" i="1" s="1"/>
  <c r="H82" i="34" s="1"/>
  <c r="K309" i="12"/>
  <c r="Q309" i="12"/>
  <c r="O309" i="12"/>
  <c r="Q181" i="12"/>
  <c r="K181" i="12"/>
  <c r="G225" i="12"/>
  <c r="I85" i="1" s="1"/>
  <c r="H85" i="34" s="1"/>
  <c r="G309" i="12"/>
  <c r="I96" i="1" s="1"/>
  <c r="H96" i="34" s="1"/>
  <c r="K107" i="12"/>
  <c r="O11" i="12"/>
  <c r="U181" i="12"/>
  <c r="I181" i="12"/>
  <c r="M311" i="12"/>
  <c r="M309" i="12" s="1"/>
  <c r="F48" i="1"/>
  <c r="F48" i="25"/>
  <c r="I48" i="25" s="1"/>
  <c r="F47" i="1"/>
  <c r="F47" i="25"/>
  <c r="I47" i="25" s="1"/>
  <c r="F46" i="1"/>
  <c r="I46" i="1" s="1"/>
  <c r="F46" i="25"/>
  <c r="I46" i="25" s="1"/>
  <c r="F45" i="1"/>
  <c r="I45" i="1" s="1"/>
  <c r="F45" i="25"/>
  <c r="I45" i="25" s="1"/>
  <c r="F44" i="1"/>
  <c r="I44" i="1" s="1"/>
  <c r="F44" i="25"/>
  <c r="I44" i="25" s="1"/>
  <c r="F43" i="1"/>
  <c r="F43" i="25"/>
  <c r="I43" i="25" s="1"/>
  <c r="F42" i="1"/>
  <c r="I42" i="1" s="1"/>
  <c r="F42" i="25"/>
  <c r="I42" i="25" s="1"/>
  <c r="I40" i="25"/>
  <c r="M27" i="12"/>
  <c r="Q93" i="12"/>
  <c r="O46" i="12"/>
  <c r="K138" i="12"/>
  <c r="M283" i="12"/>
  <c r="I242" i="12"/>
  <c r="Q46" i="12"/>
  <c r="I46" i="12"/>
  <c r="K11" i="12"/>
  <c r="G283" i="12"/>
  <c r="I95" i="1" s="1"/>
  <c r="H95" i="34" s="1"/>
  <c r="Q372" i="12"/>
  <c r="I372" i="12"/>
  <c r="M75" i="20"/>
  <c r="M108" i="12"/>
  <c r="M107" i="12" s="1"/>
  <c r="O93" i="12"/>
  <c r="K93" i="12"/>
  <c r="I27" i="12"/>
  <c r="U27" i="12"/>
  <c r="K27" i="12"/>
  <c r="U11" i="12"/>
  <c r="I11" i="12"/>
  <c r="O181" i="12"/>
  <c r="Q138" i="12"/>
  <c r="M118" i="12"/>
  <c r="M117" i="12" s="1"/>
  <c r="O242" i="12"/>
  <c r="G242" i="12"/>
  <c r="I93" i="1" s="1"/>
  <c r="H93" i="34" s="1"/>
  <c r="Q232" i="12"/>
  <c r="M233" i="12"/>
  <c r="M232" i="12" s="1"/>
  <c r="G232" i="12"/>
  <c r="I91" i="1" s="1"/>
  <c r="H91" i="34" s="1"/>
  <c r="U372" i="12"/>
  <c r="U309" i="12"/>
  <c r="AD11" i="18"/>
  <c r="M78" i="21"/>
  <c r="M139" i="21"/>
  <c r="K46" i="12"/>
  <c r="O27" i="12"/>
  <c r="G181" i="12"/>
  <c r="I83" i="1" s="1"/>
  <c r="H83" i="34" s="1"/>
  <c r="K333" i="12"/>
  <c r="I18" i="1"/>
  <c r="G93" i="12"/>
  <c r="I73" i="1" s="1"/>
  <c r="H73" i="34" s="1"/>
  <c r="M141" i="12"/>
  <c r="U138" i="12"/>
  <c r="I138" i="12"/>
  <c r="U107" i="12"/>
  <c r="M399" i="12"/>
  <c r="M398" i="12" s="1"/>
  <c r="G398" i="12"/>
  <c r="I100" i="1" s="1"/>
  <c r="H100" i="34" s="1"/>
  <c r="G372" i="12"/>
  <c r="I98" i="1" s="1"/>
  <c r="H98" i="34" s="1"/>
  <c r="O333" i="12"/>
  <c r="U93" i="12"/>
  <c r="I93" i="12"/>
  <c r="M46" i="12"/>
  <c r="Q27" i="12"/>
  <c r="Q11" i="12"/>
  <c r="M12" i="12"/>
  <c r="M11" i="12" s="1"/>
  <c r="O138" i="12"/>
  <c r="G127" i="12"/>
  <c r="I79" i="1" s="1"/>
  <c r="H79" i="34" s="1"/>
  <c r="U283" i="12"/>
  <c r="I283" i="12"/>
  <c r="K242" i="12"/>
  <c r="U242" i="12"/>
  <c r="O232" i="12"/>
  <c r="M181" i="12"/>
  <c r="G333" i="12"/>
  <c r="I309" i="12"/>
  <c r="O73" i="20"/>
  <c r="Q25" i="20"/>
  <c r="U11" i="20"/>
  <c r="G72" i="21"/>
  <c r="I84" i="1" s="1"/>
  <c r="H84" i="34" s="1"/>
  <c r="K11" i="21"/>
  <c r="G78" i="21"/>
  <c r="G11" i="22"/>
  <c r="G52" i="1" s="1"/>
  <c r="F52" i="34" s="1"/>
  <c r="F53" i="1"/>
  <c r="Q283" i="12"/>
  <c r="O283" i="12"/>
  <c r="K283" i="12"/>
  <c r="Q242" i="12"/>
  <c r="K232" i="12"/>
  <c r="O372" i="12"/>
  <c r="U333" i="12"/>
  <c r="I333" i="12"/>
  <c r="Q424" i="12"/>
  <c r="K424" i="12"/>
  <c r="Q73" i="20"/>
  <c r="M73" i="20"/>
  <c r="K64" i="20"/>
  <c r="I25" i="20"/>
  <c r="G11" i="20"/>
  <c r="Q11" i="20"/>
  <c r="I52" i="21"/>
  <c r="I39" i="21"/>
  <c r="G28" i="21"/>
  <c r="I62" i="1" s="1"/>
  <c r="H62" i="34" s="1"/>
  <c r="O28" i="21"/>
  <c r="M21" i="21"/>
  <c r="M20" i="21" s="1"/>
  <c r="U11" i="21"/>
  <c r="I11" i="21"/>
  <c r="I139" i="21"/>
  <c r="AD27" i="22"/>
  <c r="O11" i="22"/>
  <c r="K372" i="12"/>
  <c r="Q333" i="12"/>
  <c r="O424" i="12"/>
  <c r="U424" i="12"/>
  <c r="I424" i="12"/>
  <c r="O64" i="20"/>
  <c r="G52" i="21"/>
  <c r="I76" i="1" s="1"/>
  <c r="H76" i="34" s="1"/>
  <c r="G11" i="21"/>
  <c r="Q139" i="21"/>
  <c r="K121" i="21"/>
  <c r="Q78" i="21"/>
  <c r="O25" i="20"/>
  <c r="K25" i="20"/>
  <c r="O11" i="20"/>
  <c r="O52" i="21"/>
  <c r="U52" i="21"/>
  <c r="K52" i="21"/>
  <c r="I28" i="21"/>
  <c r="U20" i="21"/>
  <c r="I20" i="21"/>
  <c r="O11" i="21"/>
  <c r="O139" i="21"/>
  <c r="O121" i="21"/>
  <c r="U121" i="21"/>
  <c r="I121" i="21"/>
  <c r="U19" i="22"/>
  <c r="Q19" i="22"/>
  <c r="U11" i="22"/>
  <c r="M22" i="22"/>
  <c r="M19" i="22" s="1"/>
  <c r="M12" i="22"/>
  <c r="M11" i="22" s="1"/>
  <c r="M122" i="21"/>
  <c r="M121" i="21" s="1"/>
  <c r="G121" i="21"/>
  <c r="I94" i="1" s="1"/>
  <c r="H94" i="34" s="1"/>
  <c r="G139" i="21"/>
  <c r="M56" i="21"/>
  <c r="M52" i="21" s="1"/>
  <c r="G39" i="21"/>
  <c r="I68" i="1" s="1"/>
  <c r="H68" i="34" s="1"/>
  <c r="M12" i="21"/>
  <c r="M11" i="21" s="1"/>
  <c r="M31" i="21"/>
  <c r="M28" i="21" s="1"/>
  <c r="M25" i="20"/>
  <c r="AD83" i="20"/>
  <c r="M65" i="20"/>
  <c r="M64" i="20" s="1"/>
  <c r="G25" i="20"/>
  <c r="I67" i="1" s="1"/>
  <c r="H67" i="34" s="1"/>
  <c r="M18" i="20"/>
  <c r="M11" i="20" s="1"/>
  <c r="AD12" i="19"/>
  <c r="I48" i="1" s="1"/>
  <c r="M11" i="19"/>
  <c r="AD10" i="14"/>
  <c r="M424" i="12"/>
  <c r="G424" i="12"/>
  <c r="M333" i="12"/>
  <c r="M373" i="12"/>
  <c r="M372" i="12" s="1"/>
  <c r="M246" i="12"/>
  <c r="M242" i="12" s="1"/>
  <c r="M138" i="12"/>
  <c r="M136" i="12"/>
  <c r="M135" i="12" s="1"/>
  <c r="M93" i="12"/>
  <c r="G27" i="12"/>
  <c r="I65" i="1" s="1"/>
  <c r="H65" i="34" s="1"/>
  <c r="G46" i="12"/>
  <c r="I71" i="1" s="1"/>
  <c r="H71" i="34" s="1"/>
  <c r="J28" i="1"/>
  <c r="J26" i="1"/>
  <c r="G38" i="1"/>
  <c r="F38" i="1"/>
  <c r="J23" i="1"/>
  <c r="J24" i="1"/>
  <c r="J25" i="1"/>
  <c r="J27" i="1"/>
  <c r="E24" i="1"/>
  <c r="E26" i="1"/>
  <c r="I103" i="1" l="1"/>
  <c r="H103" i="34" s="1"/>
  <c r="G41" i="1"/>
  <c r="I97" i="1"/>
  <c r="H97" i="34" s="1"/>
  <c r="G49" i="1"/>
  <c r="F49" i="34" s="1"/>
  <c r="H49" i="34" s="1"/>
  <c r="I90" i="1"/>
  <c r="H90" i="34" s="1"/>
  <c r="I60" i="1"/>
  <c r="H60" i="34" s="1"/>
  <c r="H16" i="34" s="1"/>
  <c r="G51" i="1"/>
  <c r="I51" i="1" s="1"/>
  <c r="H105" i="34"/>
  <c r="I20" i="1"/>
  <c r="H52" i="34"/>
  <c r="I43" i="1"/>
  <c r="I47" i="1"/>
  <c r="I16" i="1"/>
  <c r="F51" i="25"/>
  <c r="I39" i="25"/>
  <c r="I51" i="25" s="1"/>
  <c r="I52" i="1"/>
  <c r="I53" i="1"/>
  <c r="F54" i="1"/>
  <c r="I104" i="1"/>
  <c r="G27" i="22"/>
  <c r="G83" i="20"/>
  <c r="H17" i="34" l="1"/>
  <c r="F41" i="34"/>
  <c r="G40" i="1"/>
  <c r="I40" i="1" s="1"/>
  <c r="I41" i="1"/>
  <c r="I17" i="1"/>
  <c r="I49" i="1"/>
  <c r="G50" i="1"/>
  <c r="F51" i="34"/>
  <c r="H51" i="34" s="1"/>
  <c r="I19" i="1"/>
  <c r="H104" i="34"/>
  <c r="J49" i="25"/>
  <c r="J43" i="25"/>
  <c r="J48" i="25"/>
  <c r="J41" i="25"/>
  <c r="J46" i="25"/>
  <c r="J42" i="25"/>
  <c r="J45" i="25"/>
  <c r="J44" i="25"/>
  <c r="J40" i="25"/>
  <c r="J50" i="25"/>
  <c r="J47" i="25"/>
  <c r="J39" i="25"/>
  <c r="J51" i="25" s="1"/>
  <c r="G28" i="25"/>
  <c r="G23" i="25"/>
  <c r="G23" i="1"/>
  <c r="I106" i="1"/>
  <c r="H41" i="34" l="1"/>
  <c r="F40" i="34"/>
  <c r="I21" i="1"/>
  <c r="F50" i="34"/>
  <c r="G39" i="1"/>
  <c r="I50" i="1"/>
  <c r="H19" i="34"/>
  <c r="H21" i="34" s="1"/>
  <c r="H106" i="34"/>
  <c r="J97" i="1"/>
  <c r="J79" i="1"/>
  <c r="J103" i="1"/>
  <c r="J81" i="1"/>
  <c r="J62" i="1"/>
  <c r="J63" i="1"/>
  <c r="J76" i="1"/>
  <c r="J65" i="1"/>
  <c r="J99" i="1"/>
  <c r="J91" i="1"/>
  <c r="J73" i="1"/>
  <c r="J94" i="1"/>
  <c r="J64" i="1"/>
  <c r="J88" i="1"/>
  <c r="J80" i="1"/>
  <c r="J68" i="1"/>
  <c r="J101" i="1"/>
  <c r="J74" i="1"/>
  <c r="J75" i="1"/>
  <c r="J85" i="1"/>
  <c r="J71" i="1"/>
  <c r="J105" i="1"/>
  <c r="J89" i="1"/>
  <c r="J100" i="1"/>
  <c r="J60" i="1"/>
  <c r="J61" i="1"/>
  <c r="J83" i="1"/>
  <c r="J104" i="1"/>
  <c r="J96" i="1"/>
  <c r="J102" i="1"/>
  <c r="J93" i="1"/>
  <c r="J77" i="1"/>
  <c r="J67" i="1"/>
  <c r="J90" i="1"/>
  <c r="J70" i="1"/>
  <c r="J84" i="1"/>
  <c r="J78" i="1"/>
  <c r="J95" i="1"/>
  <c r="J87" i="1"/>
  <c r="J82" i="1"/>
  <c r="J98" i="1"/>
  <c r="F23" i="34" l="1"/>
  <c r="F24" i="34" s="1"/>
  <c r="H40" i="34"/>
  <c r="G54" i="1"/>
  <c r="I39" i="1"/>
  <c r="I54" i="1" s="1"/>
  <c r="F25" i="34"/>
  <c r="H50" i="34"/>
  <c r="F39" i="34"/>
  <c r="H39" i="34" s="1"/>
  <c r="I75" i="34"/>
  <c r="I103" i="34"/>
  <c r="I71" i="34"/>
  <c r="I67" i="34"/>
  <c r="I101" i="34"/>
  <c r="I82" i="34"/>
  <c r="I74" i="34"/>
  <c r="I100" i="34"/>
  <c r="I88" i="34"/>
  <c r="I78" i="34"/>
  <c r="I87" i="34"/>
  <c r="I83" i="34"/>
  <c r="I84" i="34"/>
  <c r="I85" i="34"/>
  <c r="I98" i="34"/>
  <c r="I91" i="34"/>
  <c r="I95" i="34"/>
  <c r="I62" i="34"/>
  <c r="I104" i="34"/>
  <c r="I102" i="34"/>
  <c r="I65" i="34"/>
  <c r="I89" i="34"/>
  <c r="I60" i="34"/>
  <c r="I96" i="34"/>
  <c r="I76" i="34"/>
  <c r="I94" i="34"/>
  <c r="I79" i="34"/>
  <c r="I68" i="34"/>
  <c r="I81" i="34"/>
  <c r="I63" i="34"/>
  <c r="I93" i="34"/>
  <c r="I70" i="34"/>
  <c r="I77" i="34"/>
  <c r="I64" i="34"/>
  <c r="I90" i="34"/>
  <c r="I97" i="34"/>
  <c r="I80" i="34"/>
  <c r="I99" i="34"/>
  <c r="I61" i="34"/>
  <c r="I73" i="34"/>
  <c r="I105" i="34"/>
  <c r="J106" i="1"/>
  <c r="J52" i="1" l="1"/>
  <c r="J53" i="1"/>
  <c r="J42" i="1"/>
  <c r="J39" i="1"/>
  <c r="J54" i="1" s="1"/>
  <c r="J51" i="1"/>
  <c r="J44" i="1"/>
  <c r="J40" i="1"/>
  <c r="J46" i="1"/>
  <c r="J49" i="1"/>
  <c r="J43" i="1"/>
  <c r="J48" i="1"/>
  <c r="J41" i="1"/>
  <c r="J50" i="1"/>
  <c r="J45" i="1"/>
  <c r="J47" i="1"/>
  <c r="G25" i="1"/>
  <c r="G28" i="1"/>
  <c r="F26" i="34"/>
  <c r="F29" i="34" s="1"/>
  <c r="F28" i="34"/>
  <c r="I106" i="34"/>
  <c r="G29" i="1" l="1"/>
  <c r="G29" i="25"/>
</calcChain>
</file>

<file path=xl/comments1.xml><?xml version="1.0" encoding="utf-8"?>
<comments xmlns="http://schemas.openxmlformats.org/spreadsheetml/2006/main">
  <authors>
    <author>Radim Štěpánek</author>
  </authors>
  <commentList>
    <comment ref="C11" authorId="0" shapeId="0">
      <text>
        <r>
          <rPr>
            <sz val="9"/>
            <color indexed="81"/>
            <rFont val="Tahoma"/>
            <family val="2"/>
            <charset val="238"/>
          </rPr>
          <t>Název</t>
        </r>
      </text>
    </comment>
    <comment ref="H11" authorId="0" shapeId="0">
      <text>
        <r>
          <rPr>
            <sz val="9"/>
            <color indexed="81"/>
            <rFont val="Tahoma"/>
            <family val="2"/>
            <charset val="238"/>
          </rPr>
          <t>IČO</t>
        </r>
      </text>
    </comment>
    <comment ref="C12" authorId="0" shapeId="0">
      <text>
        <r>
          <rPr>
            <sz val="9"/>
            <color indexed="81"/>
            <rFont val="Tahoma"/>
            <family val="2"/>
            <charset val="238"/>
          </rPr>
          <t>Ulice</t>
        </r>
      </text>
    </comment>
    <comment ref="H12" authorId="0" shapeId="0">
      <text>
        <r>
          <rPr>
            <sz val="9"/>
            <color indexed="81"/>
            <rFont val="Tahoma"/>
            <family val="2"/>
            <charset val="238"/>
          </rPr>
          <t>DIČ</t>
        </r>
      </text>
    </comment>
    <comment ref="C13" authorId="0" shapeId="0">
      <text>
        <r>
          <rPr>
            <sz val="9"/>
            <color indexed="81"/>
            <rFont val="Tahoma"/>
            <family val="2"/>
            <charset val="238"/>
          </rPr>
          <t>PSČ</t>
        </r>
      </text>
    </comment>
    <comment ref="D13" authorId="0" shapeId="0">
      <text>
        <r>
          <rPr>
            <sz val="9"/>
            <color indexed="81"/>
            <rFont val="Tahoma"/>
            <family val="2"/>
            <charset val="238"/>
          </rPr>
          <t>Místo</t>
        </r>
      </text>
    </comment>
  </commentList>
</comments>
</file>

<file path=xl/comments2.xml><?xml version="1.0" encoding="utf-8"?>
<comments xmlns="http://schemas.openxmlformats.org/spreadsheetml/2006/main">
  <authors>
    <author>Radim Štěpánek</author>
  </authors>
  <commentList>
    <comment ref="D11" authorId="0" shapeId="0">
      <text>
        <r>
          <rPr>
            <sz val="9"/>
            <color indexed="81"/>
            <rFont val="Tahoma"/>
            <family val="2"/>
            <charset val="238"/>
          </rPr>
          <t>Název</t>
        </r>
      </text>
    </comment>
    <comment ref="I11" authorId="0" shapeId="0">
      <text>
        <r>
          <rPr>
            <sz val="9"/>
            <color indexed="81"/>
            <rFont val="Tahoma"/>
            <family val="2"/>
            <charset val="238"/>
          </rPr>
          <t>IČO</t>
        </r>
      </text>
    </comment>
    <comment ref="D12" authorId="0" shapeId="0">
      <text>
        <r>
          <rPr>
            <sz val="9"/>
            <color indexed="81"/>
            <rFont val="Tahoma"/>
            <family val="2"/>
            <charset val="238"/>
          </rPr>
          <t>Ulice</t>
        </r>
      </text>
    </comment>
    <comment ref="I12" authorId="0" shapeId="0">
      <text>
        <r>
          <rPr>
            <sz val="9"/>
            <color indexed="81"/>
            <rFont val="Tahoma"/>
            <family val="2"/>
            <charset val="238"/>
          </rPr>
          <t>DIČ</t>
        </r>
      </text>
    </comment>
    <comment ref="D13" authorId="0" shapeId="0">
      <text>
        <r>
          <rPr>
            <sz val="9"/>
            <color indexed="81"/>
            <rFont val="Tahoma"/>
            <family val="2"/>
            <charset val="238"/>
          </rPr>
          <t>PSČ</t>
        </r>
      </text>
    </comment>
    <comment ref="E13" authorId="0" shapeId="0">
      <text>
        <r>
          <rPr>
            <sz val="9"/>
            <color indexed="81"/>
            <rFont val="Tahoma"/>
            <family val="2"/>
            <charset val="238"/>
          </rPr>
          <t>Místo</t>
        </r>
      </text>
    </comment>
  </commentList>
</comments>
</file>

<file path=xl/comments3.xml><?xml version="1.0" encoding="utf-8"?>
<comments xmlns="http://schemas.openxmlformats.org/spreadsheetml/2006/main">
  <authors>
    <author>Radim Štěpánek</author>
  </authors>
  <commentList>
    <comment ref="D11" authorId="0" shapeId="0">
      <text>
        <r>
          <rPr>
            <sz val="9"/>
            <color indexed="81"/>
            <rFont val="Tahoma"/>
            <family val="2"/>
            <charset val="238"/>
          </rPr>
          <t>Název</t>
        </r>
      </text>
    </comment>
    <comment ref="I11" authorId="0" shapeId="0">
      <text>
        <r>
          <rPr>
            <sz val="9"/>
            <color indexed="81"/>
            <rFont val="Tahoma"/>
            <family val="2"/>
            <charset val="238"/>
          </rPr>
          <t>IČO</t>
        </r>
      </text>
    </comment>
    <comment ref="D12" authorId="0" shapeId="0">
      <text>
        <r>
          <rPr>
            <sz val="9"/>
            <color indexed="81"/>
            <rFont val="Tahoma"/>
            <family val="2"/>
            <charset val="238"/>
          </rPr>
          <t>Ulice</t>
        </r>
      </text>
    </comment>
    <comment ref="I12" authorId="0" shapeId="0">
      <text>
        <r>
          <rPr>
            <sz val="9"/>
            <color indexed="81"/>
            <rFont val="Tahoma"/>
            <family val="2"/>
            <charset val="238"/>
          </rPr>
          <t>DIČ</t>
        </r>
      </text>
    </comment>
    <comment ref="D13" authorId="0" shapeId="0">
      <text>
        <r>
          <rPr>
            <sz val="9"/>
            <color indexed="81"/>
            <rFont val="Tahoma"/>
            <family val="2"/>
            <charset val="238"/>
          </rPr>
          <t>PSČ</t>
        </r>
      </text>
    </comment>
    <comment ref="E13" authorId="0" shapeId="0">
      <text>
        <r>
          <rPr>
            <sz val="9"/>
            <color indexed="81"/>
            <rFont val="Tahoma"/>
            <family val="2"/>
            <charset val="238"/>
          </rPr>
          <t>Místo</t>
        </r>
      </text>
    </comment>
  </commentList>
</comments>
</file>

<file path=xl/sharedStrings.xml><?xml version="1.0" encoding="utf-8"?>
<sst xmlns="http://schemas.openxmlformats.org/spreadsheetml/2006/main" count="13832" uniqueCount="2891">
  <si>
    <t>%</t>
  </si>
  <si>
    <t>Cena celkem</t>
  </si>
  <si>
    <t>Za zhotovitele</t>
  </si>
  <si>
    <t>Za objednatele</t>
  </si>
  <si>
    <t>Zaokrouhlení</t>
  </si>
  <si>
    <t>Název</t>
  </si>
  <si>
    <t xml:space="preserve">Položkový rozpočet </t>
  </si>
  <si>
    <t>S:</t>
  </si>
  <si>
    <t>O:</t>
  </si>
  <si>
    <t>R:</t>
  </si>
  <si>
    <t>dne</t>
  </si>
  <si>
    <t>Základ pro sníženou DPH</t>
  </si>
  <si>
    <t xml:space="preserve">Snížená DPH </t>
  </si>
  <si>
    <t>Základ pro základní DPH</t>
  </si>
  <si>
    <t xml:space="preserve">Základní DPH </t>
  </si>
  <si>
    <t>Rekapitulace dílčích částí</t>
  </si>
  <si>
    <t>Číslo</t>
  </si>
  <si>
    <t>DPH celkem</t>
  </si>
  <si>
    <t>Zhotovitel:</t>
  </si>
  <si>
    <t>Projektant:</t>
  </si>
  <si>
    <t>Vypracoval:</t>
  </si>
  <si>
    <t>Stavba:</t>
  </si>
  <si>
    <t>Cena celkem bez DPH</t>
  </si>
  <si>
    <t>HSV</t>
  </si>
  <si>
    <t>PSV</t>
  </si>
  <si>
    <t>MON</t>
  </si>
  <si>
    <t>Vedlejší náklady</t>
  </si>
  <si>
    <t>Ostatní náklady</t>
  </si>
  <si>
    <t>Celkem</t>
  </si>
  <si>
    <t>Dodávka</t>
  </si>
  <si>
    <t>Montáž</t>
  </si>
  <si>
    <t>Rozpis ceny</t>
  </si>
  <si>
    <t>Rekapitulace daní</t>
  </si>
  <si>
    <t>IČ:</t>
  </si>
  <si>
    <t>DIČ:</t>
  </si>
  <si>
    <t>Cena celkem s DPH</t>
  </si>
  <si>
    <t>#CASTI&gt;&gt;</t>
  </si>
  <si>
    <t>Pokyny pro vyplnění</t>
  </si>
  <si>
    <t>Ve všech listech tohoto souboru můžete měnit pouze buňky s modrým pozadím. Jedná se o tyto údaje : 
- údaje o firmě
- jednotkové ceny položek zadané na maximálně dvě desetinná místa</t>
  </si>
  <si>
    <t>V</t>
  </si>
  <si>
    <t>#RTSSTAROZP#</t>
  </si>
  <si>
    <t>Soupis stavebních prací, dodávek a služeb</t>
  </si>
  <si>
    <t>Zadavatel</t>
  </si>
  <si>
    <t>2000668</t>
  </si>
  <si>
    <t>Revitalizace bytového domu Moravský Písek, p.č.2090</t>
  </si>
  <si>
    <t>02  -0615</t>
  </si>
  <si>
    <t>D.1</t>
  </si>
  <si>
    <t>Bytový dům</t>
  </si>
  <si>
    <t>D.1.1.2</t>
  </si>
  <si>
    <t>Architektonicko-stavební řešení (vlastní zdroje - byty)</t>
  </si>
  <si>
    <t>D.1.1.3</t>
  </si>
  <si>
    <t>Architektonicko-stavební řešení (společné prostory+exteriér)</t>
  </si>
  <si>
    <t>D.1.4.1.1</t>
  </si>
  <si>
    <t>Zdravotechnika (vlastní byty)</t>
  </si>
  <si>
    <t>D.1.4.1.2</t>
  </si>
  <si>
    <t>Zdravotechnika (společné prostory)</t>
  </si>
  <si>
    <t>D.1.4.2</t>
  </si>
  <si>
    <t>Vytápění (vlastní byty)</t>
  </si>
  <si>
    <t>D.1.4.3.1</t>
  </si>
  <si>
    <t>Elektroinstalace (vlastní byty)</t>
  </si>
  <si>
    <t>D.1.4.3.2</t>
  </si>
  <si>
    <t>Elektroinstalace (společné prostory a bleskosvod)</t>
  </si>
  <si>
    <t>D.1.4.4</t>
  </si>
  <si>
    <t>Vzduchotechnika (vlastní byty)</t>
  </si>
  <si>
    <t>D.2</t>
  </si>
  <si>
    <t>Zpevněné plochy</t>
  </si>
  <si>
    <t>D.3</t>
  </si>
  <si>
    <t>Dětské hřiště a oplocení</t>
  </si>
  <si>
    <t>01</t>
  </si>
  <si>
    <t>OVN</t>
  </si>
  <si>
    <t>Ostatní a vedlejší náklady</t>
  </si>
  <si>
    <t>Celkem za stavbu</t>
  </si>
  <si>
    <t>CZK</t>
  </si>
  <si>
    <t>Rekapitulace dílů</t>
  </si>
  <si>
    <t>Typ dílu</t>
  </si>
  <si>
    <t>1</t>
  </si>
  <si>
    <t>Zemní práce</t>
  </si>
  <si>
    <t>11</t>
  </si>
  <si>
    <t>Přípravné a přidružené práce</t>
  </si>
  <si>
    <t>181</t>
  </si>
  <si>
    <t>Sadové a parkové úpravy</t>
  </si>
  <si>
    <t>2</t>
  </si>
  <si>
    <t>Základy a zvláštní zakládání</t>
  </si>
  <si>
    <t>3</t>
  </si>
  <si>
    <t>Svislé a kompletní konstrukce</t>
  </si>
  <si>
    <t>342</t>
  </si>
  <si>
    <t>Sádrokartonové konstrukce</t>
  </si>
  <si>
    <t>5</t>
  </si>
  <si>
    <t>Komunikace</t>
  </si>
  <si>
    <t>589</t>
  </si>
  <si>
    <t>Plochy s umělým povrchem</t>
  </si>
  <si>
    <t>592</t>
  </si>
  <si>
    <t>Obrubníky, přídlažby, palisády</t>
  </si>
  <si>
    <t>61</t>
  </si>
  <si>
    <t>Úpravy povrchů vnitřní</t>
  </si>
  <si>
    <t>63</t>
  </si>
  <si>
    <t>Podlahy a podlahové konstrukce</t>
  </si>
  <si>
    <t>64</t>
  </si>
  <si>
    <t>Výplně otvorů</t>
  </si>
  <si>
    <t>90</t>
  </si>
  <si>
    <t>Ostatní práce</t>
  </si>
  <si>
    <t>901</t>
  </si>
  <si>
    <t>Mobiliář a herní prvky</t>
  </si>
  <si>
    <t>902</t>
  </si>
  <si>
    <t>Oplocení</t>
  </si>
  <si>
    <t>94</t>
  </si>
  <si>
    <t>Lešení a stavební výtahy</t>
  </si>
  <si>
    <t>95</t>
  </si>
  <si>
    <t>Dokončovací konstrukce na pozemních stavbách</t>
  </si>
  <si>
    <t>952</t>
  </si>
  <si>
    <t>Stavební práce pro PSV</t>
  </si>
  <si>
    <t>954</t>
  </si>
  <si>
    <t>Protipožární opatření</t>
  </si>
  <si>
    <t>96</t>
  </si>
  <si>
    <t>Bourání konstrukcí</t>
  </si>
  <si>
    <t>961</t>
  </si>
  <si>
    <t>Demontáže</t>
  </si>
  <si>
    <t>99</t>
  </si>
  <si>
    <t>Staveništní přesun hmot</t>
  </si>
  <si>
    <t>711</t>
  </si>
  <si>
    <t>Izolace proti vodě</t>
  </si>
  <si>
    <t>720</t>
  </si>
  <si>
    <t>Zdravotechnická instalace</t>
  </si>
  <si>
    <t>728</t>
  </si>
  <si>
    <t>Vzduchotechnika</t>
  </si>
  <si>
    <t>730</t>
  </si>
  <si>
    <t>Ústřední vytápění</t>
  </si>
  <si>
    <t>762</t>
  </si>
  <si>
    <t>Konstrukce tesařské</t>
  </si>
  <si>
    <t>764</t>
  </si>
  <si>
    <t>Konstrukce klempířské</t>
  </si>
  <si>
    <t>766</t>
  </si>
  <si>
    <t>Konstrukce truhlářské</t>
  </si>
  <si>
    <t>767</t>
  </si>
  <si>
    <t>Konstrukce zámečnické</t>
  </si>
  <si>
    <t>769</t>
  </si>
  <si>
    <t>Otvorové prvky z plastu</t>
  </si>
  <si>
    <t>771</t>
  </si>
  <si>
    <t>Podlahy z dlaždic a obklady</t>
  </si>
  <si>
    <t>776</t>
  </si>
  <si>
    <t>Podlahy povlakové</t>
  </si>
  <si>
    <t>781</t>
  </si>
  <si>
    <t>Obklady keramické</t>
  </si>
  <si>
    <t>783</t>
  </si>
  <si>
    <t>Nátěry</t>
  </si>
  <si>
    <t>784</t>
  </si>
  <si>
    <t>Malby</t>
  </si>
  <si>
    <t>7861</t>
  </si>
  <si>
    <t>Stínící prvky</t>
  </si>
  <si>
    <t>M21</t>
  </si>
  <si>
    <t>Elektromontáže</t>
  </si>
  <si>
    <t>D96</t>
  </si>
  <si>
    <t>Přesuny suti a vybouraných hmot</t>
  </si>
  <si>
    <t>PSU</t>
  </si>
  <si>
    <t>VN</t>
  </si>
  <si>
    <t>ON</t>
  </si>
  <si>
    <t>Položkový soupis prací a dodávek</t>
  </si>
  <si>
    <t>#TypZaznamu#</t>
  </si>
  <si>
    <t>STA</t>
  </si>
  <si>
    <t>OBJ</t>
  </si>
  <si>
    <t>ROZ</t>
  </si>
  <si>
    <t>C:</t>
  </si>
  <si>
    <t>CAS_STR</t>
  </si>
  <si>
    <t>CAS_STA</t>
  </si>
  <si>
    <t>CAS_ROZ</t>
  </si>
  <si>
    <t>#</t>
  </si>
  <si>
    <t>Číslo položky</t>
  </si>
  <si>
    <t>Název položky</t>
  </si>
  <si>
    <t>MJ</t>
  </si>
  <si>
    <t>Množství</t>
  </si>
  <si>
    <t>Cena / MJ</t>
  </si>
  <si>
    <t>Typ</t>
  </si>
  <si>
    <t>ParovaciUID</t>
  </si>
  <si>
    <t>CenaCelkem pro UzivDil</t>
  </si>
  <si>
    <t>Dodávka celk.</t>
  </si>
  <si>
    <t>Montáž celk.</t>
  </si>
  <si>
    <t>DPH</t>
  </si>
  <si>
    <t>cena s DPH</t>
  </si>
  <si>
    <t>hmotnost / MJ</t>
  </si>
  <si>
    <t>hmotnost celk.(t)</t>
  </si>
  <si>
    <t>dem. hmotnost / MJ</t>
  </si>
  <si>
    <t>dem. hmotnost celk.(t)</t>
  </si>
  <si>
    <t>Ceník</t>
  </si>
  <si>
    <t>Cen. soustava</t>
  </si>
  <si>
    <t>Nhod / MJ</t>
  </si>
  <si>
    <t>Nhod celk.</t>
  </si>
  <si>
    <t>Dodavatel</t>
  </si>
  <si>
    <t>Identifikace</t>
  </si>
  <si>
    <t>Díl</t>
  </si>
  <si>
    <t>DIL</t>
  </si>
  <si>
    <t>310271530R00</t>
  </si>
  <si>
    <t>Zazdívka otvorů z pórobetonových tvárnic plochy od 0,25 m2 do 1 m2 , tloušťka zdiva 300 mm</t>
  </si>
  <si>
    <t>m3</t>
  </si>
  <si>
    <t>801-4</t>
  </si>
  <si>
    <t>RTS 20/II</t>
  </si>
  <si>
    <t>POL1_1</t>
  </si>
  <si>
    <t xml:space="preserve">1pp : (0,9*1,5)*0,45+0,19*2,02*0,33 : </t>
  </si>
  <si>
    <t>VV</t>
  </si>
  <si>
    <t>0,73415</t>
  </si>
  <si>
    <t>340271610R00</t>
  </si>
  <si>
    <t>Zazdívka otvorů příček z pórobetonových tvárnic plochy od 1 m2  do 4 m2, tloušťka zdiva 100 mm</t>
  </si>
  <si>
    <t xml:space="preserve">1pp : (0,9*2,02/2)*0,10 : </t>
  </si>
  <si>
    <t xml:space="preserve">1np : (0,7*2,02+0,375*2,02+1,85*2,67-1,4+0,9*2,05)*0,10 : </t>
  </si>
  <si>
    <t xml:space="preserve">(1,78*2,67-1,4)*0,10 : </t>
  </si>
  <si>
    <t>1,18176</t>
  </si>
  <si>
    <t>342255024RT1</t>
  </si>
  <si>
    <t>Příčky z cihel a tvárnic nepálených příčky z příčkovek pórobetonových tloušťky 100 mm</t>
  </si>
  <si>
    <t>m2</t>
  </si>
  <si>
    <t>801-1</t>
  </si>
  <si>
    <t xml:space="preserve">1pp : 2,67*3,74*2+2,67*5,55/2 : </t>
  </si>
  <si>
    <t>27,38085</t>
  </si>
  <si>
    <t>317941111RA0</t>
  </si>
  <si>
    <t>Dodatečné osazení překladů z válcovaných nosníků I č. 140, délky 1,0 m, do zdiva šířky 300 mm</t>
  </si>
  <si>
    <t>kus</t>
  </si>
  <si>
    <t>AP-HSV</t>
  </si>
  <si>
    <t>POL2_1</t>
  </si>
  <si>
    <t xml:space="preserve">1pp : 4 : </t>
  </si>
  <si>
    <t>4</t>
  </si>
  <si>
    <t>342263410R00</t>
  </si>
  <si>
    <t>Úpravy, doplňkové práce a příplatky pro sádrokartonové a sádrovláknité příčky doplňkové práce osazení revizních dvířek do 0,25 m2</t>
  </si>
  <si>
    <t>Včetně vytvoření otvoru a osazení rámu s dvířky a prošroubování.</t>
  </si>
  <si>
    <t>POP</t>
  </si>
  <si>
    <t>342266111RT3</t>
  </si>
  <si>
    <t>Předstěny opláštěné sádrokartonovými deskami obklad stěn sádrokartonem na ocelovou konstrukci z profilů CW 50 tloušťka desky 12, 5 mm, impregnovaná, tloušťka izolace 50 mm</t>
  </si>
  <si>
    <t xml:space="preserve">1np : 2,67*(5,67+1,78+0,77+5,71) : </t>
  </si>
  <si>
    <t>37,1931</t>
  </si>
  <si>
    <t>342264051RT1</t>
  </si>
  <si>
    <t>Podhledy na kovové konstrukci opláštěné deskami sádrokartonovými nosná konstrukce z profilů CD s přímým uchycením 1x deska, tloušťky 12,5 mm, standard, bez izolace</t>
  </si>
  <si>
    <t xml:space="preserve">1np : 3,4+27,04+3,13+3,07+19,99+3,27+20,41+2,9+20,41 : </t>
  </si>
  <si>
    <t>103,62</t>
  </si>
  <si>
    <t>342264051RT3</t>
  </si>
  <si>
    <t>Podhledy na kovové konstrukci opláštěné deskami sádrokartonovými nosná konstrukce z profilů CD s přímým uchycením 1x deska, tloušťky 12,5 mm, impregnovaná, bez izolace</t>
  </si>
  <si>
    <t xml:space="preserve">1np : 3,21+3,22+3,02+3,12 : </t>
  </si>
  <si>
    <t>12,57</t>
  </si>
  <si>
    <t>342264101R00</t>
  </si>
  <si>
    <t xml:space="preserve">Doplňkové práce osazení revizních dvířek do sádrokartonového podhledu, do 0,25 m2,  ,  </t>
  </si>
  <si>
    <t>s vyřezáním otvoru, osazením rámu s dvířky, prošroubováním a úpravou parotěsné zábrany,</t>
  </si>
  <si>
    <t>342264098R00</t>
  </si>
  <si>
    <t>Příplatky k podhledům sádrokartonovým příplatek k podhledu sádrokartonovému za plochu do 2 m2</t>
  </si>
  <si>
    <t xml:space="preserve">1np : 3,4+3,13+3,21+3,07+3,22+3,27+3,02+2,9+3,12 : </t>
  </si>
  <si>
    <t>28,34</t>
  </si>
  <si>
    <t>28349014R</t>
  </si>
  <si>
    <t>dvířka revizní plná; materiál PVC; š = 300,0 mm; h = 300,0 mm; barva bílá, šedá</t>
  </si>
  <si>
    <t>SPCM</t>
  </si>
  <si>
    <t>POL3_0</t>
  </si>
  <si>
    <t>602016191R00</t>
  </si>
  <si>
    <t>Omítka stěn z hotových směsí Doplňkové práce pro omítky stěn z hotových směsí_x000D_
 penetrační nátěr stěn akrylátový</t>
  </si>
  <si>
    <t>Položka pořadí 13 : 63,31815</t>
  </si>
  <si>
    <t>Položka pořadí 14 : 473,51973</t>
  </si>
  <si>
    <t>612421626R00</t>
  </si>
  <si>
    <t>Omítky vnitřní stěn vápenné nebo vápenocementové v podlaží i ve schodišti hladké</t>
  </si>
  <si>
    <t xml:space="preserve">1.03 : 0,6*(2*1,77) : </t>
  </si>
  <si>
    <t xml:space="preserve">1.05 : 2,1*(0,25+1,6+0,9+0,15+0,89+1,76+0,74) : </t>
  </si>
  <si>
    <t xml:space="preserve">1.07 : 0,6*(2*1,77) : </t>
  </si>
  <si>
    <t xml:space="preserve">1.08 : 2,1*(0,25+1,6+0,9+0,15+0,89+1,76+0,74) : </t>
  </si>
  <si>
    <t xml:space="preserve">1.16 : 0,6*(2*1,77) : </t>
  </si>
  <si>
    <t xml:space="preserve">1.17 : 2,1*(0,67+1,69+0,81+0,1+0,91+1,59+0,3) : </t>
  </si>
  <si>
    <t xml:space="preserve">1.19 : 0,6*(2*1,77) : </t>
  </si>
  <si>
    <t xml:space="preserve">1.20 : 2,1*(0,25+1,69+1,72+1,69+0,67) : </t>
  </si>
  <si>
    <t xml:space="preserve">koeficient: 0,05 : </t>
  </si>
  <si>
    <t>63,31815</t>
  </si>
  <si>
    <t>612421637R00</t>
  </si>
  <si>
    <t>Omítky vnitřní stěn vápenné nebo vápenocementové v podlaží i ve schodišti štukové</t>
  </si>
  <si>
    <t xml:space="preserve">008 : 2*(2,665+5,55)*2,67-0,6*0,9-1,6 : </t>
  </si>
  <si>
    <t xml:space="preserve">016 : 2*(2,4+3,74)*2,67-0,6*0,6-1,6 : </t>
  </si>
  <si>
    <t xml:space="preserve">017 : 2*(2,4+3,74)*2,67-0,6*0,6-1,6 : </t>
  </si>
  <si>
    <t xml:space="preserve">021 : 2*(2,4+3,74)*2,67-0,6*0,6-1,6 : </t>
  </si>
  <si>
    <t xml:space="preserve">102 : 2*(1,7+1,85)*2,67-1,4*2-1,6*2 : </t>
  </si>
  <si>
    <t xml:space="preserve">103 : 2*(5,4+5,71)*2,67-1,5*1,5-1,2*1,5-1,6 : </t>
  </si>
  <si>
    <t xml:space="preserve">104 : 2*(1,69+1,85)*2,67-1,4 : </t>
  </si>
  <si>
    <t xml:space="preserve">105 : 2*(1,78+1,85)*0,57 : </t>
  </si>
  <si>
    <t xml:space="preserve">106 : 2*(1,52+1,85)*2,67-1,4-1,6*2 : </t>
  </si>
  <si>
    <t xml:space="preserve">107 : 2*(3,5+5,71)*2,67-1,5*1,5-1,6 : </t>
  </si>
  <si>
    <t xml:space="preserve">108 : 2*(1,75+1,85)*0,57 : </t>
  </si>
  <si>
    <t xml:space="preserve">115 : 2*(1,69+1,78)*2,67-1,4-1,8*2 : </t>
  </si>
  <si>
    <t xml:space="preserve">116 : 2*(3,6+5,67)*2,67-1,5*1,5-1,6 : </t>
  </si>
  <si>
    <t xml:space="preserve">117 : 2*(1,65+1,78)*0,57 : </t>
  </si>
  <si>
    <t xml:space="preserve">118 : 2*(1,5+1,78)*2,67-1,4-1,6*2 : </t>
  </si>
  <si>
    <t xml:space="preserve">119 : 2*(3,6+5,67)*2,67-1,5*1,5-1,6 : </t>
  </si>
  <si>
    <t xml:space="preserve">120 : 2*(1,75+1,78)*0,57 : </t>
  </si>
  <si>
    <t xml:space="preserve">Ostění, nadpraží, detaily (10% z plochy) : 0,1 : </t>
  </si>
  <si>
    <t>473,51973</t>
  </si>
  <si>
    <t>612481211RT2</t>
  </si>
  <si>
    <t>Vyztužení povrchu vnitřních stěn sklotextilní síťovinou s dodávkou síťoviny a stěrkového tmelu</t>
  </si>
  <si>
    <t xml:space="preserve">1pp : (0,9*1,5)+0,19*2,02 : </t>
  </si>
  <si>
    <t xml:space="preserve">1pp : (0,9*2,02/2)*2 : </t>
  </si>
  <si>
    <t xml:space="preserve">1np : (0,7*2,02+0,375*2,02+1,85*2,67-1,4+0,9*2,05)*2 : </t>
  </si>
  <si>
    <t xml:space="preserve">(1,78*2,67-1,4)*2 : </t>
  </si>
  <si>
    <t xml:space="preserve">1pp : (2,67*3,74*2+2,67*5,55/2)*2 : </t>
  </si>
  <si>
    <t xml:space="preserve">0,2 : </t>
  </si>
  <si>
    <t>96,15684</t>
  </si>
  <si>
    <t>622473187RT2</t>
  </si>
  <si>
    <t>Příplatek za okenní začišťovací lištu včetně dodávky</t>
  </si>
  <si>
    <t>m</t>
  </si>
  <si>
    <t xml:space="preserve">1np : 3*1,5*4 : </t>
  </si>
  <si>
    <t>18</t>
  </si>
  <si>
    <t>614471711R00</t>
  </si>
  <si>
    <t>Vyspravení vnitřních betonových a železobetonových konstrukcí a panelů cementovou maltou tloušťky 10 mm</t>
  </si>
  <si>
    <t xml:space="preserve">vyspravení podkladu podlah (30%) : 116,19*0,30 : </t>
  </si>
  <si>
    <t>34,857</t>
  </si>
  <si>
    <t>614471715R00</t>
  </si>
  <si>
    <t>Vyspravení vnitřních betonových a železobetonových konstrukcí a panelů cementovou maltou adhezní můstek a nátěr antikorozní pro jakoukoliv velikost opravované plochy</t>
  </si>
  <si>
    <t>631343891R00</t>
  </si>
  <si>
    <t>Mazanina z betonu lehkého hutného konstrukčního speciální úpravy povrchů  pod mazaniny penetračním nátěrem hloubkovým</t>
  </si>
  <si>
    <t>631663111R00</t>
  </si>
  <si>
    <t xml:space="preserve">Oprava trhlin a výtluků v podlahách epoxidovým tmelem,  </t>
  </si>
  <si>
    <t>632419106R00</t>
  </si>
  <si>
    <t>Potěr ze suchých směsí cementová samonivelační podlahová stěrka, tloušťky 6 mm, bez penetrace</t>
  </si>
  <si>
    <t xml:space="preserve">vyrovnání podkladu podlahy : 12,57+103,62 : </t>
  </si>
  <si>
    <t>116,19</t>
  </si>
  <si>
    <t>771101111R00</t>
  </si>
  <si>
    <t>Příprava podkladu před kladením dlažeb vyrovnání podkladů maltou ze SMS tl. do 10 mm</t>
  </si>
  <si>
    <t>800-771</t>
  </si>
  <si>
    <t xml:space="preserve">hrubé vyrovnání podkladu podlahy (20%) : (12,57+103,62)*0,20 : </t>
  </si>
  <si>
    <t>23,238</t>
  </si>
  <si>
    <t>642942111R00</t>
  </si>
  <si>
    <t>Osazení zárubní dveřních ocelových bez dveřních křídel, do zdiva včetně kotvení, na jakoukoliv cementovou maltu, s vybetonováním prahu v zárubni a s osazením špalíků nebo latí pro dřevěný práh_x000D_
 plocha do 2,5 m2</t>
  </si>
  <si>
    <t>642945111R00</t>
  </si>
  <si>
    <t>Osazení ocelových zárubní protipožárních jednokřídlových, obetonováním</t>
  </si>
  <si>
    <t>55330319R</t>
  </si>
  <si>
    <t>zárubeň kovová hranatá; pro klasické zdění; š profilu 110 mm; š průchodu 800 mm; h průchodu 1 970 mm; L; závěsy pevné</t>
  </si>
  <si>
    <t xml:space="preserve">viz výpis výplní otvorů - V/17 : 4 : </t>
  </si>
  <si>
    <t>5533302128R</t>
  </si>
  <si>
    <t>zárubeň kovová s těsněním; pro sádrokarton; ústí 100 mm; š průchodu 800 mm; h průchodu 1 970 mm; L, P; závěsy stavitelné; požární odolnost</t>
  </si>
  <si>
    <t xml:space="preserve">viz výpis výplní otvorů - V/13 : 4 : </t>
  </si>
  <si>
    <t>909      R00</t>
  </si>
  <si>
    <t>h</t>
  </si>
  <si>
    <t>Přir.M</t>
  </si>
  <si>
    <t>POL10_</t>
  </si>
  <si>
    <t xml:space="preserve">nezměřitelné práce v rámci rekonstrukce : 200 : </t>
  </si>
  <si>
    <t>200</t>
  </si>
  <si>
    <t>941955001R00</t>
  </si>
  <si>
    <t>Lešení lehké pracovní pomocné pomocné, o výšce lešeňové podlahy do 1,2 m</t>
  </si>
  <si>
    <t>800-3</t>
  </si>
  <si>
    <t xml:space="preserve">pohlahová plocha : 156,6 : </t>
  </si>
  <si>
    <t>156,6</t>
  </si>
  <si>
    <t>952901111R00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</si>
  <si>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do 4 m</t>
  </si>
  <si>
    <t>900V02</t>
  </si>
  <si>
    <t>Firemní</t>
  </si>
  <si>
    <t>210020932R00</t>
  </si>
  <si>
    <t xml:space="preserve">Montáž požární ucpávky s vanou,  ,  </t>
  </si>
  <si>
    <t>962031143R00</t>
  </si>
  <si>
    <t>Bourání příček z tvárnic pórobetonových, tloušťky 100 mm</t>
  </si>
  <si>
    <t>801-3</t>
  </si>
  <si>
    <t>1np : : ((0,84+1,2*2+1,78+0,82+0,86)*2,67-1,2+0,2*0,87*3)*1,05</t>
  </si>
  <si>
    <t>965048150R00</t>
  </si>
  <si>
    <t>Dočištění povrchu po vybourání dlažeb do tmele, plochy do 50%</t>
  </si>
  <si>
    <t>965081713RT1</t>
  </si>
  <si>
    <t>Bourání podlah z keramických dlaždic, tloušťky do 10 mm, plochy přes 1 m2</t>
  </si>
  <si>
    <t xml:space="preserve">stávající dlažba : 15 : </t>
  </si>
  <si>
    <t>15</t>
  </si>
  <si>
    <t>968061125R00</t>
  </si>
  <si>
    <t>Vyvěšení nebo zavěšení dřevěných křídel dveří, plochy do 2 m2</t>
  </si>
  <si>
    <t xml:space="preserve">1np : 8 : </t>
  </si>
  <si>
    <t>8</t>
  </si>
  <si>
    <t>968062355R00</t>
  </si>
  <si>
    <t>Vybourání dřevěných rámů oken dvojitých nebo zdvojených, plochy do 2 m2</t>
  </si>
  <si>
    <t xml:space="preserve">1pp : 1,5*0,9*1 : </t>
  </si>
  <si>
    <t xml:space="preserve">1np : 1,2*1,5*1 : </t>
  </si>
  <si>
    <t>3,15</t>
  </si>
  <si>
    <t>968062356R00</t>
  </si>
  <si>
    <t>Vybourání dřevěných rámů oken dvojitých nebo zdvojených, plochy do 4 m2</t>
  </si>
  <si>
    <t xml:space="preserve">1np : 1,5*1,5*4 : </t>
  </si>
  <si>
    <t>9</t>
  </si>
  <si>
    <t>968072455R00</t>
  </si>
  <si>
    <t>Vybourání a vyjmutí kovových rámů a rolet rámů, včetně pomocného lešení o výšce podlahy do 1900 mm a pro zatížení do 1,5 kPa  (150 kg/m2) dveřních zárubní, plochy do 2 m2</t>
  </si>
  <si>
    <t xml:space="preserve">1pp : (0,8*2)*1,97 : </t>
  </si>
  <si>
    <t xml:space="preserve">1np : (0,8*5+0,6*3)*1,97 : </t>
  </si>
  <si>
    <t>14,578</t>
  </si>
  <si>
    <t>968095001R00</t>
  </si>
  <si>
    <t xml:space="preserve">Vybourání vnitřních parapetů dřevěných, šířky do 25 cm,  </t>
  </si>
  <si>
    <t xml:space="preserve">1pp : 1,5*1 : </t>
  </si>
  <si>
    <t xml:space="preserve">1np : 1,2*1+1,5*4 : </t>
  </si>
  <si>
    <t>8,7</t>
  </si>
  <si>
    <t>978011191R00</t>
  </si>
  <si>
    <t>Otlučení omítek vápenných nebo vápenocementových vnitřních s vyškrabáním spár, s očištěním zdiva stropů, v rozsahu do 100 %</t>
  </si>
  <si>
    <t>121,905</t>
  </si>
  <si>
    <t>978013191R00</t>
  </si>
  <si>
    <t>Otlučení omítek vápenných nebo vápenocementových vnitřních s vyškrabáním spár, s očištěním zdiva stěn, v rozsahu do 100 %</t>
  </si>
  <si>
    <t>Položka pořadí 12 : 536,83788</t>
  </si>
  <si>
    <t>978059531R00</t>
  </si>
  <si>
    <t>Odsekání a odebrání obkladů stěn z obkládaček vnitřních z jakýchkoliv materiálů, plochy přes 2 m2</t>
  </si>
  <si>
    <t xml:space="preserve">2,0*(0,09+0,23+1,8+0,9+0,18+0,88+3,02+2,02+0,05) : </t>
  </si>
  <si>
    <t xml:space="preserve">2,0*(0,22+1,5+0,73+0,86+0,16+1,1+0,9+1,74+0,87) : </t>
  </si>
  <si>
    <t xml:space="preserve">2,0*(0,77+1,73+0,81+0,99+0,16+0,81+0,75+1,55+0,25) : </t>
  </si>
  <si>
    <t xml:space="preserve">0,6*(1,24+1,75+0,57) : </t>
  </si>
  <si>
    <t xml:space="preserve">0,6*(0,57+1,72+0,57) : </t>
  </si>
  <si>
    <t xml:space="preserve">0,6*(1,17+1,68+0,57) : </t>
  </si>
  <si>
    <t xml:space="preserve">0,6*(0,57+1,85+1,17) : </t>
  </si>
  <si>
    <t>58,198</t>
  </si>
  <si>
    <t>900V01</t>
  </si>
  <si>
    <t>HZS, Bourací a demontážní práce</t>
  </si>
  <si>
    <t>725110811R00</t>
  </si>
  <si>
    <t>Demontáž klozetů splachovacích</t>
  </si>
  <si>
    <t>soubor</t>
  </si>
  <si>
    <t>800-721</t>
  </si>
  <si>
    <t xml:space="preserve">1np : 3 : </t>
  </si>
  <si>
    <t>725210821R00</t>
  </si>
  <si>
    <t>Demontáž umyvadel umyvadel bez výtokových armatur</t>
  </si>
  <si>
    <t>725220841R00</t>
  </si>
  <si>
    <t>Demontáž van ocelových</t>
  </si>
  <si>
    <t xml:space="preserve">1np : 1 : </t>
  </si>
  <si>
    <t>725240812R00</t>
  </si>
  <si>
    <t>Demontáž sprchových kabin a mís mís bez výtokových armatur</t>
  </si>
  <si>
    <t xml:space="preserve">1np : 2 : </t>
  </si>
  <si>
    <t>725310823R00</t>
  </si>
  <si>
    <t>Demontáž dřezů jednodílných v kuchyňské sestavě</t>
  </si>
  <si>
    <t>725610810R00</t>
  </si>
  <si>
    <t>Demontáž plynových sporáků normálních nebo kombinovaných</t>
  </si>
  <si>
    <t>725810811R00</t>
  </si>
  <si>
    <t>Demontáž výtokových ventilů nástěnných</t>
  </si>
  <si>
    <t>725820801R00</t>
  </si>
  <si>
    <t>Demontáž baterií nástěnných do G 3/4"</t>
  </si>
  <si>
    <t xml:space="preserve">1np : 9 : </t>
  </si>
  <si>
    <t>764410850R00</t>
  </si>
  <si>
    <t>Demontáž oplechování parapetů rš od 100 do 330 mm</t>
  </si>
  <si>
    <t>800-764</t>
  </si>
  <si>
    <t xml:space="preserve">1pp : 1,5 : </t>
  </si>
  <si>
    <t xml:space="preserve">1np : 1,2+1,5*4 : </t>
  </si>
  <si>
    <t>766812830R00</t>
  </si>
  <si>
    <t>Demontáž kuchyňských linek délky přes 1500 do 1800 mnm</t>
  </si>
  <si>
    <t>800-766</t>
  </si>
  <si>
    <t xml:space="preserve">2np : 3 : </t>
  </si>
  <si>
    <t>776511821T00</t>
  </si>
  <si>
    <t>Dočištění povrchu do lepidla, mechanicky</t>
  </si>
  <si>
    <t>776511820R00</t>
  </si>
  <si>
    <t>Odstranění povlakových podlah z nášlapné plochy lepených, s podložkou, z ploch přes 20 m2</t>
  </si>
  <si>
    <t>800-775</t>
  </si>
  <si>
    <t xml:space="preserve">stávající PVC : 105 : </t>
  </si>
  <si>
    <t>105</t>
  </si>
  <si>
    <t>999281148R00</t>
  </si>
  <si>
    <t>Přesun hmot pro opravy a údržbu objektů pro opravy a údržbu dosavadních objektů včetně vnějších plášťů_x000D_
 výšky do 12 m, nošením</t>
  </si>
  <si>
    <t>t</t>
  </si>
  <si>
    <t>POL7_</t>
  </si>
  <si>
    <t xml:space="preserve">Hmotnosti z položek s pořadovými čísly : </t>
  </si>
  <si>
    <t xml:space="preserve">1, 2, 3, 5, 6, 7, 8, 9, 11, 12, 13, 14, 15, 16, 17, 18, 19, 20, 21, 23, 24, 25, 26, 28, 29, 32, 36, : </t>
  </si>
  <si>
    <t xml:space="preserve">37, 38 : </t>
  </si>
  <si>
    <t>Součet : 35,43621</t>
  </si>
  <si>
    <t>711210010RA0</t>
  </si>
  <si>
    <t>Izolace stěrkové nátěr hydroizolační těsnicí hmotou, tekutou jednosložkovou izolací , proti vlhkosti, včetně těsnicího pásu do spoje podlaha-stěna</t>
  </si>
  <si>
    <t>AP-PSV</t>
  </si>
  <si>
    <t>POL2_7</t>
  </si>
  <si>
    <t>Nanesení hydroizolačního nátěru válečkem ve dvou vrstvách, nebo stěrkou v jedné vrstvě. Vlepení těsnicí pásky do spoje podlaha-stěna, přitlačení a uhlazení, přetažení pásky další vrstvou izolační stěrky.</t>
  </si>
  <si>
    <t xml:space="preserve">Položka pořadí 83 : 12,57000 : </t>
  </si>
  <si>
    <t xml:space="preserve">Položka pořadí 96 : 60,30300 : </t>
  </si>
  <si>
    <t>72,873</t>
  </si>
  <si>
    <t>764908303R00</t>
  </si>
  <si>
    <t>Oplechování parapetů včetně rohů, z pozinkovaného plechu s povrchem z polyesteru v barvě hnědé a cihlově červené tl. 0,5 mm, rš 330 mm, dodávka a montáž</t>
  </si>
  <si>
    <t>POL1_7</t>
  </si>
  <si>
    <t>včetně spojovacích prostředků a zednických výpomocí.</t>
  </si>
  <si>
    <t xml:space="preserve">viz výpis výplní otvorů : 0,6*4+1,5*4+1,2*1 : </t>
  </si>
  <si>
    <t>9,6</t>
  </si>
  <si>
    <t>998764102R00</t>
  </si>
  <si>
    <t>Přesun hmot pro konstrukce klempířské v objektech výšky do 12 m</t>
  </si>
  <si>
    <t xml:space="preserve">58 : </t>
  </si>
  <si>
    <t>Součet : 0,02918</t>
  </si>
  <si>
    <t>766661112R00</t>
  </si>
  <si>
    <t>Montáž dveřních křídel kompletizovaných otevíravých ,  , do ocelové nebo fošnové zárubně, jednokřídlových, šířky do 800 mm</t>
  </si>
  <si>
    <t xml:space="preserve">8+4 : </t>
  </si>
  <si>
    <t>12</t>
  </si>
  <si>
    <t>766661413R00</t>
  </si>
  <si>
    <t>Montáž dveřních křídel kompletizovaných otevíravých , protipožárních bez kukátka, do ocelové nebo fošnové zárubně, jednokřídlových, šířky do 800 mm</t>
  </si>
  <si>
    <t>Dveře s protipožární odolností do 30 minut.</t>
  </si>
  <si>
    <t>766695212R00</t>
  </si>
  <si>
    <t>Ostatní montáž prahů dveří_x000D_
 jednokřídlých, šířky do 100 mm</t>
  </si>
  <si>
    <t xml:space="preserve">1np : 4 : </t>
  </si>
  <si>
    <t>776981113R00</t>
  </si>
  <si>
    <t>Přechodové, krycí a ukončující podlahové profily přechodová lišta, různá výška podlahoviny, eloxovaný hliník, samolepicí profil, výška profilu 8 mm, šířka profilu 35 mm</t>
  </si>
  <si>
    <t xml:space="preserve">1np : 0,7*4+0,8*4 : </t>
  </si>
  <si>
    <t>6</t>
  </si>
  <si>
    <t>766670011R00</t>
  </si>
  <si>
    <t>Montáž obložkové zárubně a dveřního křídla jednokřídlového</t>
  </si>
  <si>
    <t xml:space="preserve">4+4 : </t>
  </si>
  <si>
    <t>54914585R</t>
  </si>
  <si>
    <t>kování stavební - prvek: kliky se štíty mezipokojovými; provedení Cr; pro mezipokojové dveře, zajištění z 1 strany</t>
  </si>
  <si>
    <t>54914594R</t>
  </si>
  <si>
    <t>kování stavební - prvek: kliky se štíty pro cylindrickou vložku; provedení Cr; pro dveře</t>
  </si>
  <si>
    <t>61187156R</t>
  </si>
  <si>
    <t>práh dub; š = 100 mm; l = 800,0 mm; tl = 20,0 mm</t>
  </si>
  <si>
    <t>766 V13</t>
  </si>
  <si>
    <t>Dveře vnitřní, CPL, 1-kř., 800x1970 mm, plné, barva světlý dub, EW 30DP3</t>
  </si>
  <si>
    <t>766 V14</t>
  </si>
  <si>
    <t>Dveře vnitřní, CPL, 1-kř., 800x1970 mm, plné, barva světlý dub</t>
  </si>
  <si>
    <t xml:space="preserve">viz výpis výplní otvorů - V/14 : 4 : </t>
  </si>
  <si>
    <t>766 V14o</t>
  </si>
  <si>
    <t>Obložková zárubeň, CPL, 800x1970 mm, tl. stěny 7-15 mm, barva světlý dub</t>
  </si>
  <si>
    <t>766 V15</t>
  </si>
  <si>
    <t>Dveře vnitřní, CPL, 1-kř., 700x1970 mm, plné, barva světlý dub, mřížka</t>
  </si>
  <si>
    <t xml:space="preserve">viz výpis výplní otvorů - V/15 : 4 : </t>
  </si>
  <si>
    <t>766 V15o</t>
  </si>
  <si>
    <t>Obložková zárubeň, CPL, 700x1970 mm, tl. stěny 7-15 mm, barva světlý dub</t>
  </si>
  <si>
    <t>766 V17</t>
  </si>
  <si>
    <t>998766102R00</t>
  </si>
  <si>
    <t>Přesun hmot pro konstrukce truhlářské v objektech výšky do 12 m</t>
  </si>
  <si>
    <t xml:space="preserve">62, 63, 64, 65, 66, 67 : </t>
  </si>
  <si>
    <t>Součet : 0,01804</t>
  </si>
  <si>
    <t>648991111RT4</t>
  </si>
  <si>
    <t>Osazení parapetních desek z plastických hmot Dodávka a osazení parapetních desek z plastických hmot šířky 200 mm</t>
  </si>
  <si>
    <t>766601211R00</t>
  </si>
  <si>
    <t xml:space="preserve">Těsnění připojovací spáry spára ostění, interiér - fólie parotěsná šířky 70 mm samolepicí, výplň PU pěnou, exteriér - páska paropropustná šířky 10 mm, tl. 2/10 mm expanzní,  </t>
  </si>
  <si>
    <t>Instalace a dodávka parotěsné okenní fólie a paropropustné expanzní pásky.</t>
  </si>
  <si>
    <t xml:space="preserve">4*0,6*4+4*1,5*4+2*(1,2+1,5)*1 : </t>
  </si>
  <si>
    <t>39</t>
  </si>
  <si>
    <t>766711001R00</t>
  </si>
  <si>
    <t xml:space="preserve">Montáž otvorových prvků plastových nebo z dřevěných europrofilů oken a balkonových dveří,  </t>
  </si>
  <si>
    <t>Montáž plastových oken a dveří včetně dodávky a montáže PU pěny a spojovacích prostředků.</t>
  </si>
  <si>
    <t>769 V01</t>
  </si>
  <si>
    <t>Okno plastové, 1-kř., OS, 600x600 mm, dvojsklo, barva bílá</t>
  </si>
  <si>
    <t xml:space="preserve">viz výpis výplní otvorů - V/1 : 4 : </t>
  </si>
  <si>
    <t>769 V05</t>
  </si>
  <si>
    <t>Okno plastové, 2-kř., OS, 1500x1500 mm, dvojsklo, barva bílá</t>
  </si>
  <si>
    <t xml:space="preserve">viz výpis výplní otvorů - V/5 : 4 : </t>
  </si>
  <si>
    <t>769 V06</t>
  </si>
  <si>
    <t>Okno plastové, 1-kř., OS, 1200x1500 mm, dvojsklo, barva bílá</t>
  </si>
  <si>
    <t xml:space="preserve">viz výpis výplní otvorů - V/6 : 1 : </t>
  </si>
  <si>
    <t>998769201T00</t>
  </si>
  <si>
    <t>Přesun hmot pro plastové a hliníkové výplně otvorů</t>
  </si>
  <si>
    <t xml:space="preserve">Ceny z položek s pořadovými čísly : </t>
  </si>
  <si>
    <t xml:space="preserve">75, 76, 77, 78, 79, 80 : </t>
  </si>
  <si>
    <t>Součet : 692,86200</t>
  </si>
  <si>
    <t>771101210R00</t>
  </si>
  <si>
    <t>Příprava podkladu pod dlažby penetrace podkladu pod dlažby</t>
  </si>
  <si>
    <t>771575109R00</t>
  </si>
  <si>
    <t>Montáž podlah z dlaždic keramických 300 x 300 mm, režných nebo glazovaných, hladkých, kladených do flexibilního tmele</t>
  </si>
  <si>
    <t xml:space="preserve">1.05 : 3,21 : </t>
  </si>
  <si>
    <t xml:space="preserve">1.08 : 3,22 : </t>
  </si>
  <si>
    <t xml:space="preserve">1.17 : 3,02 : </t>
  </si>
  <si>
    <t xml:space="preserve">1.20 : 3,12 : </t>
  </si>
  <si>
    <t>771578011R00</t>
  </si>
  <si>
    <t>Zvláštní úpravy spár spára podlaha-stěna silikonem</t>
  </si>
  <si>
    <t>vč. dodávky a montáže silikonu.</t>
  </si>
  <si>
    <t xml:space="preserve">1.05 : (0,25+1,6+0,9+0,15+0,89+1,76+0,74) : </t>
  </si>
  <si>
    <t xml:space="preserve">1.08 : (0,25+1,6+0,9+0,15+0,89+1,76+0,74) : </t>
  </si>
  <si>
    <t xml:space="preserve">1.17 : (0,67+1,69+0,81+0,1+0,91+1,59+0,3) : </t>
  </si>
  <si>
    <t xml:space="preserve">1.20 : (0,25+1,69+1,72+1,69+0,67) : </t>
  </si>
  <si>
    <t>24,67</t>
  </si>
  <si>
    <t>771579791R00</t>
  </si>
  <si>
    <t>Příplatky k položkám montáže podlah keramických příplatek za plochu podlah keramických do 5 m2 jednotlivě</t>
  </si>
  <si>
    <t>597642030R</t>
  </si>
  <si>
    <t>dlažba keramická š = 300 mm; l = 300 mm; h = 9,0 mm; povrch matný; pro interiér i exteriér</t>
  </si>
  <si>
    <t xml:space="preserve">12,57*1,1 : </t>
  </si>
  <si>
    <t>13,827</t>
  </si>
  <si>
    <t>998771102R00</t>
  </si>
  <si>
    <t>Přesun hmot pro podlahy z dlaždic v objektech výšky do 12 m</t>
  </si>
  <si>
    <t xml:space="preserve">82, 83, 84, 86 : </t>
  </si>
  <si>
    <t>Součet : 0,33246</t>
  </si>
  <si>
    <t>776101121R00</t>
  </si>
  <si>
    <t>Přípravné práce penetrace podkladu</t>
  </si>
  <si>
    <t>776421100RT1</t>
  </si>
  <si>
    <t>Lepení soklíků PVC a napojení krytiny na stěnu lepení podlahových soklíků z PVC a vinylu</t>
  </si>
  <si>
    <t xml:space="preserve">1.02 : 1,05+0,375+0,525+0,82+0,56+0,15+0,23+0,6+0,5 : </t>
  </si>
  <si>
    <t xml:space="preserve">1.03 : 3,6+1,8+2,1+3,6+5,7+2,0+2,59 : </t>
  </si>
  <si>
    <t xml:space="preserve">1.04 : 0,1+1,69+1,85+1,69+1,05 : </t>
  </si>
  <si>
    <t xml:space="preserve">1.06 : 0,56+0,17+0,14+0,23+0,42+1,85+0,47+0,25+0,82 : </t>
  </si>
  <si>
    <t xml:space="preserve">1.07 : 5,7+2,05+0,65+5,7+3,5 : </t>
  </si>
  <si>
    <t xml:space="preserve">1.15 : 0,5+1,8+0,57+0,23+0,15+0,15+0,56+0,75+0,35 : </t>
  </si>
  <si>
    <t xml:space="preserve">1.16 : 0,62+5,7+3,55+5,67+2,2 : </t>
  </si>
  <si>
    <t xml:space="preserve">1.18 : 0,62+5,7+3,55+5,67+2,2 : </t>
  </si>
  <si>
    <t xml:space="preserve">1.19 : 0,5+1,8+0,57+0,23+0,15+0,15+0,56+0,75+0,35 : </t>
  </si>
  <si>
    <t>100,69</t>
  </si>
  <si>
    <t>776521100RT1</t>
  </si>
  <si>
    <t xml:space="preserve">Lepení povlakových podlah z plastů  Lepení povlakových podlah z plastů - pásy z PVC, montáž,  </t>
  </si>
  <si>
    <t xml:space="preserve">1.02 : 3,4 : </t>
  </si>
  <si>
    <t xml:space="preserve">1.03 : 27,04 : </t>
  </si>
  <si>
    <t xml:space="preserve">1.04 : 3,13 : </t>
  </si>
  <si>
    <t xml:space="preserve">1.06 : 3,07 : </t>
  </si>
  <si>
    <t xml:space="preserve">1.07 : 19,99 : </t>
  </si>
  <si>
    <t xml:space="preserve">1.15 : 3,27 : </t>
  </si>
  <si>
    <t xml:space="preserve">1.16 : 20,41 : </t>
  </si>
  <si>
    <t xml:space="preserve">1.18 : 2,9 : </t>
  </si>
  <si>
    <t xml:space="preserve">1.19 : 20,41 : </t>
  </si>
  <si>
    <t>24616010R</t>
  </si>
  <si>
    <t>penetrační hmota vodou ředitelná; disperzní, minerální; zvýšení přilnavosti, úprava savosti podkladu, zpevnění, pod stěrkové hmoty; pro interiér i exteriér; tekutá</t>
  </si>
  <si>
    <t>kg</t>
  </si>
  <si>
    <t xml:space="preserve">Spotřeba 0,20 kg/m2 : 103,62*0,2*1,03 : </t>
  </si>
  <si>
    <t xml:space="preserve">balení á 10 kg : 20 : </t>
  </si>
  <si>
    <t>20</t>
  </si>
  <si>
    <t>28342400R</t>
  </si>
  <si>
    <t>lišta soklová; podlahová; materiál PVC; tl. 1,70 mm; š = 74,0 mm</t>
  </si>
  <si>
    <t xml:space="preserve">100,69*1,1 : </t>
  </si>
  <si>
    <t>110,759</t>
  </si>
  <si>
    <t>7660101</t>
  </si>
  <si>
    <t>Dodávka - heterogenní akustický vinyl, tl. 2,6 mm</t>
  </si>
  <si>
    <t xml:space="preserve">103,62*1,1 : </t>
  </si>
  <si>
    <t>113,982</t>
  </si>
  <si>
    <t>998776202R00</t>
  </si>
  <si>
    <t>Přesun hmot pro podlahy povlakové v objektech výšky do 12 m</t>
  </si>
  <si>
    <t xml:space="preserve">88, 89, 90, 91, 92, 93 : </t>
  </si>
  <si>
    <t>Součet : 1207,06570</t>
  </si>
  <si>
    <t>781101210R00</t>
  </si>
  <si>
    <t>Příprava podkladu pod obklady penetrace podkladu pod obklady</t>
  </si>
  <si>
    <t>včetně dodávky materiálu.</t>
  </si>
  <si>
    <t>781475115R00</t>
  </si>
  <si>
    <t>Montáž obkladů vnitřních z dlaždic keramických kladených do tmele 250 x 250 mm,  , kladených do flexibilního tmele</t>
  </si>
  <si>
    <t>60,303</t>
  </si>
  <si>
    <t>781479705R00</t>
  </si>
  <si>
    <t>Montáž obkladů vnitřních z dlaždic keramických Příplatky k položkám montáže obkladů vnitřních stěn z dlaždic keramických příplatek za spárovací hmotu - plošně</t>
  </si>
  <si>
    <t>781479711R00</t>
  </si>
  <si>
    <t>Montáž obkladů vnitřních z dlaždic keramických Příplatky k položkám montáže obkladů vnitřních stěn z dlaždic keramických příplatek k obkladu stěn keram.,za plochu do 10 m2</t>
  </si>
  <si>
    <t>597813663R</t>
  </si>
  <si>
    <t>obklad keramický š = 198 mm; l = 248 mm; h = 6,8 mm; pro interiér; barva světle šedá; mat</t>
  </si>
  <si>
    <t xml:space="preserve">60,303*1,1 : </t>
  </si>
  <si>
    <t>66,3333</t>
  </si>
  <si>
    <t>998781102R00</t>
  </si>
  <si>
    <t>Přesun hmot pro obklady keramické v objektech výšky do 12 m</t>
  </si>
  <si>
    <t xml:space="preserve">95, 96, 97, 99 : </t>
  </si>
  <si>
    <t>Součet : 1,19882</t>
  </si>
  <si>
    <t>783921800T00</t>
  </si>
  <si>
    <t>Nátěr syntetický zárubní 2x</t>
  </si>
  <si>
    <t>ks</t>
  </si>
  <si>
    <t>784450020RA0</t>
  </si>
  <si>
    <t>Malby z malířských směsí disperzní, penetrace jednonásobná, malba dvojnásobná, bílá</t>
  </si>
  <si>
    <t xml:space="preserve">008 : 2*(2,665+5,55)*2,67 : </t>
  </si>
  <si>
    <t xml:space="preserve">016 : 2*(2,4+3,74)*2,67 : </t>
  </si>
  <si>
    <t xml:space="preserve">017 : 2*(2,4+3,74)*2,67 : </t>
  </si>
  <si>
    <t xml:space="preserve">021 : 2*(2,4+3,74)*2,67 : </t>
  </si>
  <si>
    <t xml:space="preserve">102 : 2*(1,7+1,85)*2,67 : </t>
  </si>
  <si>
    <t xml:space="preserve">103 : 2*(5,4+5,71)*2,67 : </t>
  </si>
  <si>
    <t xml:space="preserve">104 : 2*(1,69+1,85)*2,67 : </t>
  </si>
  <si>
    <t xml:space="preserve">106 : 2*(1,52+1,85)*2,67 : </t>
  </si>
  <si>
    <t xml:space="preserve">107 : 2*(3,5+5,71)*2,67 : </t>
  </si>
  <si>
    <t xml:space="preserve">115 : 2*(1,69+1,78)*2,67 : </t>
  </si>
  <si>
    <t xml:space="preserve">116 : 2*(3,6+5,67)*2,67 : </t>
  </si>
  <si>
    <t xml:space="preserve">118 : 2*(1,5+1,78)*2,67 : </t>
  </si>
  <si>
    <t xml:space="preserve">119 : 2*(3,6+5,67)*2,67 : </t>
  </si>
  <si>
    <t>457,8213</t>
  </si>
  <si>
    <t>786622211RT2</t>
  </si>
  <si>
    <t>Zastiňující zařízení lamelové žaluzie vnitřní vč. dodávky, pro okna plastová</t>
  </si>
  <si>
    <t>800-786</t>
  </si>
  <si>
    <t xml:space="preserve">plocha oken : 1,5*1,5*4+1,2*1,5*1 : </t>
  </si>
  <si>
    <t>10,8</t>
  </si>
  <si>
    <t>979990001R00</t>
  </si>
  <si>
    <t>Poplatek za skládku stavební suti, skupina 17 09 04 z Katalogu odpadů</t>
  </si>
  <si>
    <t>POL1_9</t>
  </si>
  <si>
    <t>979086112R00</t>
  </si>
  <si>
    <t xml:space="preserve">Vodorovná doprava suti a vybouraných hmot nakládání nebo překládání suti a vybouraných hmot na dopravní prostředek při vodorovné dopravě,  ,  </t>
  </si>
  <si>
    <t>832-1</t>
  </si>
  <si>
    <t>POL8_</t>
  </si>
  <si>
    <t>Včetně:_x000D_
- při vodorovné dopravě po suchu : přepravy za ztížených provozních podmínek,_x000D_
- při vodorovné dopravě po vodě : vyložení na hromady na suchu nebo na přeložení na dopravní prostředek na suchu do 15 m vodorovně a současně do 4 m svisle,_x000D_
- při nakládání nebo překládání : dopravy do 15 m vodorovně a současně do 4 m svisle.</t>
  </si>
  <si>
    <t xml:space="preserve">Demontážní hmotnosti z položek s pořadovými čísly : </t>
  </si>
  <si>
    <t xml:space="preserve">32, 33, 34, 36, 37, 38, 39, 40, 41, 42, 44, 45, 46, 47, 48, 49, 50, 51, 52, 53, 54, 55 : </t>
  </si>
  <si>
    <t>Součet : 40,05535</t>
  </si>
  <si>
    <t>979011211R00</t>
  </si>
  <si>
    <t>Svislá doprava suti a vybouraných hmot nošením za prvé podlaží nad základním podlažím</t>
  </si>
  <si>
    <t>979011219R00</t>
  </si>
  <si>
    <t>Svislá doprava suti a vybouraných hmot nošením příplatek zakaždé další podlaží nad prvním základním podlažím</t>
  </si>
  <si>
    <t>979011221R00</t>
  </si>
  <si>
    <t>Svislá doprava suti a vybouraných hmot nošením za prvé podlaží pod základním podlažím</t>
  </si>
  <si>
    <t>979081111R00</t>
  </si>
  <si>
    <t>Odvoz suti a vybouraných hmot na skládku do 1 km</t>
  </si>
  <si>
    <t>Včetně naložení na dopravní prostředek a složení na skládku, bez poplatku za skládku.</t>
  </si>
  <si>
    <t>979081121R00</t>
  </si>
  <si>
    <t>Odvoz suti a vybouraných hmot na skládku příplatek za každý další 1 km</t>
  </si>
  <si>
    <t>Součet : 640,88554</t>
  </si>
  <si>
    <t>979082111R00</t>
  </si>
  <si>
    <t>Vnitrostaveništní doprava suti a vybouraných hmot do 10 m</t>
  </si>
  <si>
    <t>979082121R00</t>
  </si>
  <si>
    <t>Vnitrostaveništní doprava suti a vybouraných hmot příplatek k ceně za každých dalších 5 m</t>
  </si>
  <si>
    <t>Součet : 320,44277</t>
  </si>
  <si>
    <t>979093111R00</t>
  </si>
  <si>
    <t>Uložení suti na skládku bez zhutnění</t>
  </si>
  <si>
    <t>800-6</t>
  </si>
  <si>
    <t>SUM</t>
  </si>
  <si>
    <t>END</t>
  </si>
  <si>
    <t>21001</t>
  </si>
  <si>
    <t>122202202R00</t>
  </si>
  <si>
    <t>Odkopávky a prokopávky pro silnice v hornině 3 přes 100 do 1 000 m3</t>
  </si>
  <si>
    <t>800-1</t>
  </si>
  <si>
    <t xml:space="preserve">chodník : 75,09*0,250*1,05 : </t>
  </si>
  <si>
    <t xml:space="preserve">vozovka : 632,83*(0,450+0,300)*1,05 : </t>
  </si>
  <si>
    <t>518,06475</t>
  </si>
  <si>
    <t>162701105R00</t>
  </si>
  <si>
    <t>Vodorovné přemístění výkopku z horniny 1 až 4, na vzdálenost přes 9 000  do 10 000 m</t>
  </si>
  <si>
    <t>167101102R00</t>
  </si>
  <si>
    <t>Nakládání, skládání, překládání neulehlého výkopku nakládání výkopku_x000D_
 přes 100 m3, z horniny 1 až 4</t>
  </si>
  <si>
    <t>171201201R00.</t>
  </si>
  <si>
    <t>Uložení sypaniny na dočasnou skládku tak, že na 1 m2 plochy připadá přes 2 m3 výkopku nebo ornice</t>
  </si>
  <si>
    <t>181101102R00</t>
  </si>
  <si>
    <t>Úprava pláně v zářezech v hornině 1 až 4, se zhutněním</t>
  </si>
  <si>
    <t xml:space="preserve">chodník : 75,09*1,05 : </t>
  </si>
  <si>
    <t xml:space="preserve">vozovka : 632,83*1,05 : </t>
  </si>
  <si>
    <t>743,316</t>
  </si>
  <si>
    <t>199000002R00</t>
  </si>
  <si>
    <t>Poplatky za skládku horniny 1- 4, skupina 17 05 04 z Katalogu odpadů</t>
  </si>
  <si>
    <t>564681111R00</t>
  </si>
  <si>
    <t>Podklad z kameniva hrubého drceného vel. 63-125 mm tloušťka po zhutnění 300 mm</t>
  </si>
  <si>
    <t>822-1</t>
  </si>
  <si>
    <t xml:space="preserve">vozovka - stabilizace podloží (45 MPa) : 632,83*1,05 : </t>
  </si>
  <si>
    <t>664,4715</t>
  </si>
  <si>
    <t>564851111RT4</t>
  </si>
  <si>
    <t>Podklad ze štěrkodrti s rozprostřením a zhutněním frakce 0-63 mm, tloušťka po zhutnění 150 mm</t>
  </si>
  <si>
    <t>78,8445</t>
  </si>
  <si>
    <t>564851114RT4</t>
  </si>
  <si>
    <t>Podklad ze štěrkodrti s rozprostřením a zhutněním frakce 0-63 mm, tloušťka po zhutnění 180 mm</t>
  </si>
  <si>
    <t>567122114R00</t>
  </si>
  <si>
    <t>Podklad z kameniva zpevněného cementem SC C8/10, tloušťka po zhutnění 150 mm</t>
  </si>
  <si>
    <t xml:space="preserve">vozovka : 632,83 : </t>
  </si>
  <si>
    <t>632,83</t>
  </si>
  <si>
    <t>568111111R00</t>
  </si>
  <si>
    <t>Vyztužení podkladní vrstvy z geotextilie, sklon povrchu do 1:5, role šířky 3 m</t>
  </si>
  <si>
    <t xml:space="preserve">vozovka - stabilizace podloží (45 MPa) : 632,83*1,20 : </t>
  </si>
  <si>
    <t>759,396</t>
  </si>
  <si>
    <t>596215021R00</t>
  </si>
  <si>
    <t>Kladení zámkové dlažby do drtě tloušťka dlažby 60 mm, tloušťka lože 40 mm</t>
  </si>
  <si>
    <t xml:space="preserve">chodník : 75,09 : </t>
  </si>
  <si>
    <t>75,09</t>
  </si>
  <si>
    <t>596215040R00</t>
  </si>
  <si>
    <t>Kladení zámkové dlažby do drtě tloušťka dlažby 80 mm, tloušťka lože 40 mm</t>
  </si>
  <si>
    <t>596291111R00</t>
  </si>
  <si>
    <t>Řezání zámkové dlažby tloušťky 60 mm</t>
  </si>
  <si>
    <t>596291113R00</t>
  </si>
  <si>
    <t>Řezání zámkové dlažby tloušťky 80 mm</t>
  </si>
  <si>
    <t>59245110R</t>
  </si>
  <si>
    <t>dlažba betonová dvouvrstvá, skladebná; obdélník; šedá; l = 200 mm; š = 100 mm; tl. 60,0 mm</t>
  </si>
  <si>
    <t xml:space="preserve">chodník : 75,09*1,03 : </t>
  </si>
  <si>
    <t>77,3427</t>
  </si>
  <si>
    <t>592451170R</t>
  </si>
  <si>
    <t>dlažba betonová dvouvrstvá; obdélník; šedá; l = 200 mm; š = 100 mm; tl. 80,0 mm</t>
  </si>
  <si>
    <t xml:space="preserve">vozovka : (632,83-13)*1,03 : </t>
  </si>
  <si>
    <t xml:space="preserve">640 : </t>
  </si>
  <si>
    <t>640</t>
  </si>
  <si>
    <t>592451171R</t>
  </si>
  <si>
    <t>dlažba betonová dvouvrstvá; obdélník; červená; l = 200 mm; š = 100 mm; tl. 80,0 mm</t>
  </si>
  <si>
    <t xml:space="preserve">dělení parkovacích stání : (5*16+(2,5*15+3,284*1))*0,1*1,03 : </t>
  </si>
  <si>
    <t xml:space="preserve">13 : </t>
  </si>
  <si>
    <t>13</t>
  </si>
  <si>
    <t>67352030R</t>
  </si>
  <si>
    <t>geotextilie PP; funkce separační, ochranná, výztužná, filtrační; plošná hmotnost 314 g/m2; tl. při 2 kPa 1,10 mm</t>
  </si>
  <si>
    <t xml:space="preserve">vozovka - stabilizace podloží (45 MPa) : 759,396*1,15 : </t>
  </si>
  <si>
    <t>873,3054</t>
  </si>
  <si>
    <t>916561111RT2</t>
  </si>
  <si>
    <t>Osazení záhonového obrubníku betonového včetně dodávky obrubníků_x000D_
 rozměrů 500/50/200 mm, do lože z betonu prostého C 12/15, s boční opěrou z betonu prostého</t>
  </si>
  <si>
    <t xml:space="preserve">chodník : 4,04+13+7,75 : </t>
  </si>
  <si>
    <t xml:space="preserve">9,4+3,4+6,25+3,7+6,25+0,7 : </t>
  </si>
  <si>
    <t>54,49</t>
  </si>
  <si>
    <t>917862111RT5</t>
  </si>
  <si>
    <t>Osazení silničního nebo chodníkového betonového obrubníku včetně dodávky obrubníku_x000D_
 stojatého, rozměru 1000/100/250 mm, s boční opěrou z betonu prostého, do lože z betonu prostého C 12/15</t>
  </si>
  <si>
    <t xml:space="preserve">vozovka : 1,05+10+8,18+5,06+17+12,19+16+30,8+22,211+17,28 : </t>
  </si>
  <si>
    <t>139,771</t>
  </si>
  <si>
    <t>902011001X00</t>
  </si>
  <si>
    <t>Přesunutí oplocení</t>
  </si>
  <si>
    <t>902011002X00</t>
  </si>
  <si>
    <t>Přesunutí brány</t>
  </si>
  <si>
    <t>998223011R00</t>
  </si>
  <si>
    <t>Přesun hmot pozemních komunikací, kryt dlážděný jakékoliv délky objektu</t>
  </si>
  <si>
    <t xml:space="preserve">7, 8, 9, 10, 12, 13, 14, 15, 16, 17, 18, 19, 20, 21 : </t>
  </si>
  <si>
    <t>Součet : 1215,21148</t>
  </si>
  <si>
    <t>139601102R00</t>
  </si>
  <si>
    <t>Ruční výkop jam, rýh a šachet v hornině 3</t>
  </si>
  <si>
    <t xml:space="preserve">pergola : 4*0,4*0,4*0,9*1,2 : </t>
  </si>
  <si>
    <t>0,6912</t>
  </si>
  <si>
    <t>167101201R00</t>
  </si>
  <si>
    <t>Nakládání, skládání, překládání neulehlého výkopku nakládání, skládání, překládání neulehléno výkopku nebo zeminy - ručně_x000D_
 z horniny 1 až 4</t>
  </si>
  <si>
    <t>171201201R00</t>
  </si>
  <si>
    <t>113106121R00</t>
  </si>
  <si>
    <t>Rozebrání komunikací pro pěší s jakýmkoliv ložem a výplní spár_x000D_
 z betonových nebo kameninových dlaždic nebo tvarovek</t>
  </si>
  <si>
    <t xml:space="preserve">stávající chodník : 9,5*2 : </t>
  </si>
  <si>
    <t>19</t>
  </si>
  <si>
    <t>113201111R00</t>
  </si>
  <si>
    <t>Vytrhání obrub chodníkových ležatých</t>
  </si>
  <si>
    <t xml:space="preserve">stávající chodník : 2*9,5 : </t>
  </si>
  <si>
    <t>180400020RA0</t>
  </si>
  <si>
    <t>Založení trávníku s dodáním osiva parkového, v rovině</t>
  </si>
  <si>
    <t>Včetně prvního pokosení, naložení odpadu a odvezení do 20 km, se složením.</t>
  </si>
  <si>
    <t>183400010RA0</t>
  </si>
  <si>
    <t>Příprava půdy pro výsadbu v rovině, ruční, chemické odplevelení, rytí, hnojení</t>
  </si>
  <si>
    <t>Včetně přesunu hmot.</t>
  </si>
  <si>
    <t>275313621R00</t>
  </si>
  <si>
    <t>Beton základových patek prostý třídy C 20/25</t>
  </si>
  <si>
    <t>596921212R00</t>
  </si>
  <si>
    <t>Kladení vegetačních tvárnic plastových, plocha do 100 m2</t>
  </si>
  <si>
    <t xml:space="preserve">dopadová plocha - gumová zatravňovací deska : 3*3+5*2 : </t>
  </si>
  <si>
    <t>dod 01</t>
  </si>
  <si>
    <t>Zatravňovací deska - gumová dopadová plocha 1x1 m</t>
  </si>
  <si>
    <t xml:space="preserve">Gumová zatravňovací deska : 10 : </t>
  </si>
  <si>
    <t>10</t>
  </si>
  <si>
    <t>900100002RA0</t>
  </si>
  <si>
    <t>Plot z drátěného pletiva poplastovaného, na ocelové sloupky, výšky 2 m, vrata, vrátka, ostnatý drát</t>
  </si>
  <si>
    <t>100 m</t>
  </si>
  <si>
    <t xml:space="preserve">oplocení viz PD : 0,8568 : </t>
  </si>
  <si>
    <t>0,8568</t>
  </si>
  <si>
    <t>901101001X00</t>
  </si>
  <si>
    <t>D+M herní prvek - dvojhoupačka, výška 2,20 m, vč. ukotvení</t>
  </si>
  <si>
    <t xml:space="preserve">herní prvky viz PD : 1 : </t>
  </si>
  <si>
    <t>901101002X00</t>
  </si>
  <si>
    <t>D+M herní prvek - skluzavka z nerezu, výška 1,50 m, vč. ukotvení</t>
  </si>
  <si>
    <t>901101003X00</t>
  </si>
  <si>
    <t>D+M herní prvek - pískoviště, 1,80x1,50 m, vč. ukotvení</t>
  </si>
  <si>
    <t>901101004X00</t>
  </si>
  <si>
    <t>D+M mobiliář - parková lavička, délka 1,50 m, vč. ukotvení</t>
  </si>
  <si>
    <t xml:space="preserve">mobiliář viz PD : 2 : </t>
  </si>
  <si>
    <t>901101005X00</t>
  </si>
  <si>
    <t>D+M mobiliář - sedací souprava, délka 2,0 m</t>
  </si>
  <si>
    <t xml:space="preserve">mobiliář viz PD : 1 : </t>
  </si>
  <si>
    <t>901101006X00</t>
  </si>
  <si>
    <t>D+M mobiliář - odpadkový koš, kulatý 45 l, vč. ukotvení</t>
  </si>
  <si>
    <t>998235012T00</t>
  </si>
  <si>
    <t>Přesun hmot pro hřiště</t>
  </si>
  <si>
    <t xml:space="preserve">10, 11, 14, 15, 16, 17, 18, 19 : </t>
  </si>
  <si>
    <t>Součet : 3,18878</t>
  </si>
  <si>
    <t>762085140R00</t>
  </si>
  <si>
    <t>Zvláštní výkony hoblování tesařských konstrukcí čtyřstranné</t>
  </si>
  <si>
    <t>800-762</t>
  </si>
  <si>
    <t xml:space="preserve">10,2+22,75+10,6+11,2 : </t>
  </si>
  <si>
    <t>54,75</t>
  </si>
  <si>
    <t>762712110R00</t>
  </si>
  <si>
    <t>Prostorové vázané konstrukce z řeziva montáž hraněného , průřezové plochy do 120 cm2</t>
  </si>
  <si>
    <t xml:space="preserve">Pa1 - pásek 100/100 mm : 1,15*4 : </t>
  </si>
  <si>
    <t xml:space="preserve">Pa2 - pásek 100/100 mm : 1,4*4 : </t>
  </si>
  <si>
    <t>10,2</t>
  </si>
  <si>
    <t>762712120R00</t>
  </si>
  <si>
    <t>Prostorové vázané konstrukce z řeziva montáž hraněného , průřezové plochy přes 120 do 224 cm2</t>
  </si>
  <si>
    <t xml:space="preserve">K1 - krokev 100/160 mm : 7*3,25 : </t>
  </si>
  <si>
    <t>22,75</t>
  </si>
  <si>
    <t>762712130R00</t>
  </si>
  <si>
    <t>Prostorové vázané konstrukce z řeziva montáž hraněného , průřezové plochy přes 224 do 288 cm2</t>
  </si>
  <si>
    <t xml:space="preserve">S1 - sloupek 160/160 mm : 2,65*4 : </t>
  </si>
  <si>
    <t>10,6</t>
  </si>
  <si>
    <t>762712140R00</t>
  </si>
  <si>
    <t>Prostorové vázané konstrukce z řeziva montáž hraněného , průřezové plochy přes 228 do 450 cm2</t>
  </si>
  <si>
    <t xml:space="preserve">K2 - vaznice 160/200 mm : 5,6*2 : </t>
  </si>
  <si>
    <t>11,2</t>
  </si>
  <si>
    <t>762795000R00</t>
  </si>
  <si>
    <t>Spojovací a ochranné prostředky hřebíky, svory, fiksační prkna, impregnace</t>
  </si>
  <si>
    <t xml:space="preserve">Pa1 - pásek 100/100 mm : 4,6*0,1*0,1 : </t>
  </si>
  <si>
    <t xml:space="preserve">Pa2 - pásek 100/100 mm : 5,6*0,1*0,1 : </t>
  </si>
  <si>
    <t xml:space="preserve">K1 - krokev 100/160 mm : 22,75*0,1*0,16 : </t>
  </si>
  <si>
    <t xml:space="preserve">S1 - sloupek 160/160 mm : 10,6*0,16*0,16 : </t>
  </si>
  <si>
    <t xml:space="preserve">K2 - vaznice 160/200 mm : 11,2*0,16*0,2 : </t>
  </si>
  <si>
    <t>1,09576</t>
  </si>
  <si>
    <t>762911111R00</t>
  </si>
  <si>
    <t xml:space="preserve">Impregnace řeziva máčením, ochrana proti dřevokazným houbám, plísním a dřevokaznému hmyzu </t>
  </si>
  <si>
    <t xml:space="preserve">Pa1 - pásek 100/100 mm : 4,6*4*0,1*1,1 : </t>
  </si>
  <si>
    <t xml:space="preserve">Pa2 - pásek 100/100 mm : 5,6*4*0,1*1,1 : </t>
  </si>
  <si>
    <t xml:space="preserve">K1 - krokev 100/160 mm : 22,75*2*(0,1+0,16)*1,1 : </t>
  </si>
  <si>
    <t xml:space="preserve">S1 - sloupek 160/160 mm : 10,6*4*0,16*1,1 : </t>
  </si>
  <si>
    <t xml:space="preserve">K2 - vaznice 160/200 mm : 11,2*2*(0,16+0,2)*1,1 : </t>
  </si>
  <si>
    <t>33,8338</t>
  </si>
  <si>
    <t>60596002R</t>
  </si>
  <si>
    <t>hranol</t>
  </si>
  <si>
    <t xml:space="preserve">Pa1 - pásek 100/100 mm : 4,6*0,1*0,1*1,1 : </t>
  </si>
  <si>
    <t xml:space="preserve">Pa2 - pásek 100/100 mm : 5,6*0,1*0,1*1,1 : </t>
  </si>
  <si>
    <t xml:space="preserve">K1 - krokev 100/160 mm : 22,75*0,1*0,16*1,1 : </t>
  </si>
  <si>
    <t xml:space="preserve">S1 - sloupek 160/160 mm : 10,6*0,16*0,16*1,1 : </t>
  </si>
  <si>
    <t xml:space="preserve">K2 - vaznice 160/200 mm : 11,2*0,16*0,2*1,1 : </t>
  </si>
  <si>
    <t>1,20534</t>
  </si>
  <si>
    <t>998762102R00</t>
  </si>
  <si>
    <t>Přesun hmot pro konstrukce tesařské v objektech výšky do 12 m</t>
  </si>
  <si>
    <t xml:space="preserve">22, 23, 24, 25, 26, 27, 28 : </t>
  </si>
  <si>
    <t>Součet : 0,83647</t>
  </si>
  <si>
    <t>767011001X00</t>
  </si>
  <si>
    <t>D+M kotvící prvek sloupku, žárový pozink</t>
  </si>
  <si>
    <t xml:space="preserve">kotvící prvek viz PD : 4 : </t>
  </si>
  <si>
    <t>998767201R00</t>
  </si>
  <si>
    <t>Přesun hmot pro kovové stavební doplňk. konstrukce v objektech výšky do 6 m</t>
  </si>
  <si>
    <t>800-767</t>
  </si>
  <si>
    <t xml:space="preserve">30 : </t>
  </si>
  <si>
    <t>Součet : 48,00000</t>
  </si>
  <si>
    <t>783726300R00</t>
  </si>
  <si>
    <t>Nátěry tesařských konstrukcí lazurovací lazurovací, 3x lak</t>
  </si>
  <si>
    <t>800-783</t>
  </si>
  <si>
    <t xml:space="preserve">6, 7 : </t>
  </si>
  <si>
    <t>Součet : 6,80200</t>
  </si>
  <si>
    <t>Součet : 108,83200</t>
  </si>
  <si>
    <t>004111020T</t>
  </si>
  <si>
    <t>Vypracování dílenské dokumentace</t>
  </si>
  <si>
    <t>Soubor</t>
  </si>
  <si>
    <t>005111021R</t>
  </si>
  <si>
    <t>Vytyčení inženýrských sítí</t>
  </si>
  <si>
    <t>Zaměření a vytýčení stávajících inženýrských sítí v místě stavby z hlediska jejich ochrany při provádění stavby.</t>
  </si>
  <si>
    <t>005121 R</t>
  </si>
  <si>
    <t>Zařízení staveniště</t>
  </si>
  <si>
    <t>Veškeré náklady spojené s vybudováním, provozem a odstraněním zařízení staveniště.</t>
  </si>
  <si>
    <t>005121038RT</t>
  </si>
  <si>
    <t>Úklid staveniště</t>
  </si>
  <si>
    <t>005211080R</t>
  </si>
  <si>
    <t xml:space="preserve">Bezpečnostní a hygienická opatření na staveništi </t>
  </si>
  <si>
    <t>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t>
  </si>
  <si>
    <t>005241010R</t>
  </si>
  <si>
    <t xml:space="preserve">Dokumentace skutečného provedení </t>
  </si>
  <si>
    <t>Náklady na vyhotovení dokumentace skutečného provedení stavby a její předání objednateli v požadované formě a požadovaném počtu.</t>
  </si>
  <si>
    <t>005241020R</t>
  </si>
  <si>
    <t xml:space="preserve">Geodetické zaměření skutečného provedení  </t>
  </si>
  <si>
    <t>Náklady na provedení skutečného zaměření stavby v rozsahu nezbytném pro zápis změny do katastru nemovitostí.</t>
  </si>
  <si>
    <t>#1</t>
  </si>
  <si>
    <t>Zařízení č.02- Provětrávání bytů a odvětrání WC a koupelen</t>
  </si>
  <si>
    <t>Pol__0001</t>
  </si>
  <si>
    <t>Dvourychlostní radiální ventilátor, čas. doběh + zpožděný start, Qv= 100/60 m3/h</t>
  </si>
  <si>
    <t>Pol__0002</t>
  </si>
  <si>
    <t>Třírychlostní radiální ventilátor, čas. doběh + zpožděný start, nastavit na  Qv= 100/35 m3/h</t>
  </si>
  <si>
    <t>Pol__0003</t>
  </si>
  <si>
    <t>Skříň (pouzdro) na omítku pro ventilátory poz. 02.01</t>
  </si>
  <si>
    <t>Pol__0004</t>
  </si>
  <si>
    <t>Sada pro úpravu pouzdra na výfuku dozadu.</t>
  </si>
  <si>
    <t>Pol__0005</t>
  </si>
  <si>
    <t>Dveřní mřížka plastová oboustrannáprůtoč plocha 200 cm2</t>
  </si>
  <si>
    <t>Pol__0006</t>
  </si>
  <si>
    <t>Samotahová hlavice GAGI D=160</t>
  </si>
  <si>
    <t>Pol__0007</t>
  </si>
  <si>
    <t>ohebná Al hadice D=080</t>
  </si>
  <si>
    <t>bm</t>
  </si>
  <si>
    <t>Pol__0008</t>
  </si>
  <si>
    <t>Střešní průchod d=160</t>
  </si>
  <si>
    <t>Pol__0009</t>
  </si>
  <si>
    <t>Protidešťový límec d=160</t>
  </si>
  <si>
    <t>Pol__0010</t>
  </si>
  <si>
    <t>KRUHOVÉ POTRUBÍ SPIRO - pozik plech včetně tvarovek.  Tvarovky v provedeni SAFE (dvojbřité těsnění) do průměru d=100</t>
  </si>
  <si>
    <t>Pol__0011</t>
  </si>
  <si>
    <t>KRUHOVÉ POTRUBÍ SPIRO - pozik plech včetně tvarovek.  Tvarovky v provedeni SAFE (dvojbřité těsnění) do průměru d=160</t>
  </si>
  <si>
    <t>Pol__0012</t>
  </si>
  <si>
    <t>KRUHOVÉ POTRUBÍ SPIRO - pozik plech včetně tvarovek.  Tvarovky v provedeni SAFE (dvojbřité těsnění) Trouba hladká o průměru d=160  L=1000</t>
  </si>
  <si>
    <t>Pol__0013</t>
  </si>
  <si>
    <t>Rozbočka O160- O160 - 2x O80 s dělícím plechem  a jednobřitým těsněním  Smart  - viz detail</t>
  </si>
  <si>
    <t>Pol__0014</t>
  </si>
  <si>
    <t>Požární izolace potrubí v půdním prostoru s odolností 60 min</t>
  </si>
  <si>
    <t>Pol__0015</t>
  </si>
  <si>
    <t>Montážní,spojovací materiál a materiál na závěsy</t>
  </si>
  <si>
    <t>sa</t>
  </si>
  <si>
    <t>#2</t>
  </si>
  <si>
    <t>Zařízení č.03 - Odvětrání kuchyní - kuch. odsávače</t>
  </si>
  <si>
    <t>Pol__0016</t>
  </si>
  <si>
    <t>Kuchyňský odsavač par podstavný 600x500, vývod d=100 mm nahoruQv= 148 - 180 m3/h, p= 80 Pavčetně  osvětlení</t>
  </si>
  <si>
    <t>Pol__0017</t>
  </si>
  <si>
    <t>Samotahová hlavice GAGI D=200</t>
  </si>
  <si>
    <t>Pol__0018</t>
  </si>
  <si>
    <t>Ohebná hliníková jednovrstvá hadice D=125</t>
  </si>
  <si>
    <t>Pol__0019</t>
  </si>
  <si>
    <t>Střešní průchod d=200</t>
  </si>
  <si>
    <t>Pol__0020</t>
  </si>
  <si>
    <t>Protidešťový límec d=200</t>
  </si>
  <si>
    <t>Pol__0021</t>
  </si>
  <si>
    <t>KRUHOVÉ POTRUBÍ SPIRO - pozik plech do průměru d=200</t>
  </si>
  <si>
    <t>Pol__0022</t>
  </si>
  <si>
    <t>KRUHOVÉ POTRUBÍ SPIRO - pozik plech Trouba hladká o průměru d=200  L=1000</t>
  </si>
  <si>
    <t>Pol__0023</t>
  </si>
  <si>
    <t>Potrubí kruhové plastové D=125    včetně tvarovek</t>
  </si>
  <si>
    <t>Pol__0024</t>
  </si>
  <si>
    <t>Potrubí hranaté plastové 204x60 -   včetně tvarovek</t>
  </si>
  <si>
    <t>Pol__0025</t>
  </si>
  <si>
    <t>Rozbočka O 200- O200 - O125 s dělícím plechem  a jednobřitým těsněním  Smart  - viz detail</t>
  </si>
  <si>
    <t>Pol__0026</t>
  </si>
  <si>
    <t>Přechod O 125 - 204x60-140 s jednobřitým těsněním  Smart   a napojením 204x60 na plastové potrubí - viz detail</t>
  </si>
  <si>
    <t>Pol__0027</t>
  </si>
  <si>
    <t>Pol__0028</t>
  </si>
  <si>
    <t>Spojovací a kotvící materiál</t>
  </si>
  <si>
    <t>#3</t>
  </si>
  <si>
    <t>Zařízení č.04 - Přívod vzduchu do pobytových místností</t>
  </si>
  <si>
    <t>Pol__0029</t>
  </si>
  <si>
    <t>Samoregulační okenní přívodní prvek Qv= 30 m3/hs  tlumičem hluku, útlum 39 dB</t>
  </si>
  <si>
    <t>Pol__0030</t>
  </si>
  <si>
    <t>Samoregulační okenní pří7odní prvek Qv= 45 m3/hs  tlumičem hluku, útlum 37 dB</t>
  </si>
  <si>
    <t>Pol__0031</t>
  </si>
  <si>
    <t>Zhotovení otvotrů v rámu okna pro instalaci štěrbinypoz 04.01,04.02, 04.03</t>
  </si>
  <si>
    <t>Pol__0032</t>
  </si>
  <si>
    <t>Droný mont. materiál</t>
  </si>
  <si>
    <t>#4</t>
  </si>
  <si>
    <t>Zařízení č.05 - Větrání šaten m.1.04, 2.06, 2.17, 2.24, 3.20</t>
  </si>
  <si>
    <t>Pol__0033</t>
  </si>
  <si>
    <t>Dveřní mřížka plastová oboustranná 400x130průtoč plocha 280 cm2</t>
  </si>
  <si>
    <t>Pol__0034</t>
  </si>
  <si>
    <t>0</t>
  </si>
  <si>
    <t>Nepřiřazený díl</t>
  </si>
  <si>
    <t>210010001R00</t>
  </si>
  <si>
    <t xml:space="preserve">Montáž trubky ohebné, z PVC, uložené pod omítku, vnější průměr 16 mm,  ,  </t>
  </si>
  <si>
    <t>210010301R00</t>
  </si>
  <si>
    <t xml:space="preserve">Montáž krabice plastové přístrojové, kruhové,  ,  ,  , do zdiva, bez zapojení,  </t>
  </si>
  <si>
    <t>2100105022</t>
  </si>
  <si>
    <t>osazení bezšroubové svorky do 5x2,5 vč. zapojení</t>
  </si>
  <si>
    <t>210010512</t>
  </si>
  <si>
    <t>montáž  kabelové příchytky distanční d16/26mm+hmoždinka</t>
  </si>
  <si>
    <t>210010603</t>
  </si>
  <si>
    <t>kompletní zazdění /montáž rozváděče vč.materiálu</t>
  </si>
  <si>
    <t>2100106055</t>
  </si>
  <si>
    <t>sádra stavební</t>
  </si>
  <si>
    <t>2100203031</t>
  </si>
  <si>
    <t>kabelový žlab drátěný  100x 100mm  vč. podpěrek,spojek,nosníků</t>
  </si>
  <si>
    <t>210100001R00</t>
  </si>
  <si>
    <t>Ukončení vodičů  v rozvaděči včetně zapojení a vodičové koncovky,  , průřez do 2,5 mm2</t>
  </si>
  <si>
    <t>210100002R00</t>
  </si>
  <si>
    <t>Ukončení vodičů  v rozvaděči včetně zapojení a vodičové koncovky,  , průřez do 6 mm2</t>
  </si>
  <si>
    <t>210100003R00</t>
  </si>
  <si>
    <t>Ukončení vodičů  v rozvaděči včetně zapojení a vodičové koncovky,  , průřez do 16 mm2</t>
  </si>
  <si>
    <t>210100004R00</t>
  </si>
  <si>
    <t>Ukončení vodičů  v rozvaděči včetně zapojení a vodičové koncovky,  , průřez do 25 mm2</t>
  </si>
  <si>
    <t>210100007R00</t>
  </si>
  <si>
    <t>Ukončení vodičů  v rozvaděči včetně zapojení a vodičové koncovky,  , průřez do 70 mm2</t>
  </si>
  <si>
    <t>210100010R00</t>
  </si>
  <si>
    <t>Ukončení vodičů  v rozvaděči včetně zapojení a vodičové koncovky,  , průřez do 150 mm2</t>
  </si>
  <si>
    <t>21011000305</t>
  </si>
  <si>
    <t>tlačítko/spínač  nástěnný  10AX/230V   řazení  1/1;  1/1 +1/1,  spínač č1;č2 ; ovladač 6/0;žalspínač ;IP54,IPP55</t>
  </si>
  <si>
    <t>2101100411</t>
  </si>
  <si>
    <t>tlačítko -symbol ZVONEK - zapuštěné   řazení 1/0  ;10A/230V ,kompletní s rámečkem</t>
  </si>
  <si>
    <t>210110071R00</t>
  </si>
  <si>
    <t>Spínač speciální osvětlení 941 A 001, 002</t>
  </si>
  <si>
    <t>210110072R00</t>
  </si>
  <si>
    <t>Elektronický časový ovládač</t>
  </si>
  <si>
    <t>210111124R00</t>
  </si>
  <si>
    <t>Zásuvka průmyslová CSG 3243, 45 3P+PE</t>
  </si>
  <si>
    <t>210140471R00</t>
  </si>
  <si>
    <t>Montáž přepínače signálního včetně zapojení, 0, ONPP</t>
  </si>
  <si>
    <t>210190T03</t>
  </si>
  <si>
    <t>demontáž oceloplech. rozvodnic do 100kg</t>
  </si>
  <si>
    <t>210190003R00</t>
  </si>
  <si>
    <t>Montáž oceloplechové rozvodnice, do hmotnosti 100 kg</t>
  </si>
  <si>
    <t>210190005R00</t>
  </si>
  <si>
    <t>Montáž oceloplechové rozvodnice, do hmotnosti 200 kg</t>
  </si>
  <si>
    <t>2102000051</t>
  </si>
  <si>
    <t>210201016R00</t>
  </si>
  <si>
    <t>Svítidlo zářivkové 2312801  2x20W strop.vaničkové</t>
  </si>
  <si>
    <t>210203001R00</t>
  </si>
  <si>
    <t>Svítidlo žárovkové OS-O 100 W</t>
  </si>
  <si>
    <t>210220022R00</t>
  </si>
  <si>
    <t xml:space="preserve">Montáž uzemňovacího vedení v zemi, včetně svorek, propojení a izolace spojů, z drátů ocelových pozinkovaných  (FeZn), průměru do 10 mm,  </t>
  </si>
  <si>
    <t>včetně montáže svorek spojovacích, odbočných, upevňovacích a spojovacího materiálu.</t>
  </si>
  <si>
    <t>210220101R00</t>
  </si>
  <si>
    <t xml:space="preserve">Montáž svodového vodiče  FeZn průměr do 10 mm, Al průměr do 10 mm, Cu průměr do 8 mm, a podpěr,  </t>
  </si>
  <si>
    <t>210220213</t>
  </si>
  <si>
    <t>izolační  tyč     ITV   + DOHT  + nerez páska  /  do 68cm</t>
  </si>
  <si>
    <t>210220301R00</t>
  </si>
  <si>
    <t>Montáž svorky hromosvodové do dvou šroubů</t>
  </si>
  <si>
    <t>2102203011</t>
  </si>
  <si>
    <t>svorky hromosvodové do 2 šroubu  zkušební  NEREZ + označení svodu</t>
  </si>
  <si>
    <t>2102203022</t>
  </si>
  <si>
    <t>hlavní  ochranná svorka  / přípojnice v  krabici KO125E</t>
  </si>
  <si>
    <t>210220311R00</t>
  </si>
  <si>
    <t>Montáž svorky hromosvodové na potrubí  průměru 260-700 mm, včetně zhotovení</t>
  </si>
  <si>
    <t>210220365</t>
  </si>
  <si>
    <t>tyčový zemnič vč. zaražení do země a připojení do 3m  FeZn d18mm</t>
  </si>
  <si>
    <t>210220372R00</t>
  </si>
  <si>
    <t xml:space="preserve">Montáž ochranného úhelníku,trubky, nebo lišty do zdiva,  </t>
  </si>
  <si>
    <t>210220573</t>
  </si>
  <si>
    <t>smršťovací bužírka  či nátěr - izolace svodu  od SZ  k  uzemnění : včetně materiálu</t>
  </si>
  <si>
    <t>210800549R00</t>
  </si>
  <si>
    <t xml:space="preserve">Montáž vodiče H07V-U (CY), 16 mm2, uloženého pevně,  </t>
  </si>
  <si>
    <t>210810041R00</t>
  </si>
  <si>
    <t>Montáž kabelu CYKY 750 V, 2 x 1,5 mm2, pevně uloženého</t>
  </si>
  <si>
    <t>210810T45</t>
  </si>
  <si>
    <t>CYKY   3Cx1.5mm2 (CYKY 3J1.5) 750V (PU)</t>
  </si>
  <si>
    <t>210810045R00</t>
  </si>
  <si>
    <t>Montáž kabelu CYKY 750 V, 3 x 1,5 mm2, pevně uloženého</t>
  </si>
  <si>
    <t>210810046R00</t>
  </si>
  <si>
    <t>Montáž kabelu CYKY 750 V, 3 x 2,5 mm2, pevně uloženého</t>
  </si>
  <si>
    <t>210810053R00</t>
  </si>
  <si>
    <t>Montáž kabelu CYKY 750 V, 4 x 10 mm2, pevně uloženého</t>
  </si>
  <si>
    <t>210810055R00</t>
  </si>
  <si>
    <t>Montáž kabelu CYKY 750 V, 5 x 1,5 mm2, pevně uloženého</t>
  </si>
  <si>
    <t>210810056R00</t>
  </si>
  <si>
    <t>Montáž kabelu CYKY 750 V, 5 x 2,5 mm2, pevně uloženého</t>
  </si>
  <si>
    <t>210810057R00</t>
  </si>
  <si>
    <t>Montáž kabelu CYKY 750 V, 5 žilového, pevně uloženého</t>
  </si>
  <si>
    <t>210810109R00</t>
  </si>
  <si>
    <t>Montáž kabelu CYKY 1 kV, 4 x 25 mm2, pevně uloženého</t>
  </si>
  <si>
    <t>210860222R00</t>
  </si>
  <si>
    <t>Montáž kabelu ovládacího JYTY s Al laminovanou fólií, 4 x 1 mm, pevně uloženého</t>
  </si>
  <si>
    <t>210901096R00</t>
  </si>
  <si>
    <t>Vodiče, šňůry a kabely hliníkové kabel silový AYKY 1 kV, 3x150 + 70 mm2, pevně uložený</t>
  </si>
  <si>
    <t>215142150</t>
  </si>
  <si>
    <t>sada pro digitální  dom.telefon + napájecí zdroj</t>
  </si>
  <si>
    <t>215142172</t>
  </si>
  <si>
    <t>ovládání zámku domácího vrátného/audiotelefonu/videotelefonu</t>
  </si>
  <si>
    <t>215142176</t>
  </si>
  <si>
    <t>montáž telefonu domácího / nástěnného /</t>
  </si>
  <si>
    <t>216010331</t>
  </si>
  <si>
    <t>krabice instalační  nástěnná  plastová  do 100x100mm,IP54 bez svorek</t>
  </si>
  <si>
    <t>216012213</t>
  </si>
  <si>
    <t>lišta plastová/kovová  nástěnná děrovaná 5822 + plastové úchyty</t>
  </si>
  <si>
    <t>216111222</t>
  </si>
  <si>
    <t>montáž zásuvky dvojité  230V/16A AC  zapuštěné,IP20, natočené dutinky</t>
  </si>
  <si>
    <t>460200133R00</t>
  </si>
  <si>
    <t>Výkop kabelové rýhy 35/50 cm  hor.3</t>
  </si>
  <si>
    <t>M46</t>
  </si>
  <si>
    <t>460560133R00</t>
  </si>
  <si>
    <t>Zához rýhy 35/50 cm, hornina třídy 3</t>
  </si>
  <si>
    <t>00831</t>
  </si>
  <si>
    <t>01595</t>
  </si>
  <si>
    <t>kabelové oko příložkové pro vodiče Cu 7580-08 25/8</t>
  </si>
  <si>
    <t>10.041.977</t>
  </si>
  <si>
    <t>KS</t>
  </si>
  <si>
    <t>10.044.220</t>
  </si>
  <si>
    <t>Sádra PBEG elektrikářská á 25kg</t>
  </si>
  <si>
    <t>KG</t>
  </si>
  <si>
    <t>10.046.505</t>
  </si>
  <si>
    <t>Úhelník ochranný OU 1,7 L</t>
  </si>
  <si>
    <t>10.046.580</t>
  </si>
  <si>
    <t>Držák OU do zdi - DUZ (DOUa-20)</t>
  </si>
  <si>
    <t>10.046.599</t>
  </si>
  <si>
    <t>Tyč JR 3,0 (JP30) jímací</t>
  </si>
  <si>
    <t>10.048.186</t>
  </si>
  <si>
    <t>CYKY 3O1,5 (3Ax1,5)</t>
  </si>
  <si>
    <t>M</t>
  </si>
  <si>
    <t>10.048.193</t>
  </si>
  <si>
    <t>CYKY 2Ax1,5</t>
  </si>
  <si>
    <t>10.048.218</t>
  </si>
  <si>
    <t>CYKY 4J10 (4Bx10)</t>
  </si>
  <si>
    <t>10.048.243</t>
  </si>
  <si>
    <t>CYKY 5J1,5 (5Cx1,5)</t>
  </si>
  <si>
    <t>10.048.334</t>
  </si>
  <si>
    <t>JYTY 4O1 (4Dx1)</t>
  </si>
  <si>
    <t>10.048.482</t>
  </si>
  <si>
    <t>CYKY 3J2,5  (3Cx 2,5) instal PLUS</t>
  </si>
  <si>
    <t>10.048.605</t>
  </si>
  <si>
    <t>CYKY 4J25 (4Bx25)</t>
  </si>
  <si>
    <t>10.048.827</t>
  </si>
  <si>
    <t>H07V-U 16 zž (CY)</t>
  </si>
  <si>
    <t>10.048.984</t>
  </si>
  <si>
    <t>CYKY 5J4 (5Cx4)</t>
  </si>
  <si>
    <t>10.069.937</t>
  </si>
  <si>
    <t>Relé SMR-T supermultifunkční</t>
  </si>
  <si>
    <t>10.071.205</t>
  </si>
  <si>
    <t>Rámeček SWING 3901G-A00010 B1</t>
  </si>
  <si>
    <t>10.074.418</t>
  </si>
  <si>
    <t>Příchytka 6723 řadová (PVC mašle)</t>
  </si>
  <si>
    <t>10.074.604</t>
  </si>
  <si>
    <t>Příchytka 6526 distanční</t>
  </si>
  <si>
    <t>10.076.040</t>
  </si>
  <si>
    <t>Příchytka 6516 distanční</t>
  </si>
  <si>
    <t>10.077.874</t>
  </si>
  <si>
    <t>10.079.135</t>
  </si>
  <si>
    <t>10.079.612</t>
  </si>
  <si>
    <t>10.080.067</t>
  </si>
  <si>
    <t>Zásuvka 32A/400V 5-pól. IP44 pod omít.</t>
  </si>
  <si>
    <t>10.083.737</t>
  </si>
  <si>
    <t>10.228.058</t>
  </si>
  <si>
    <t>Páska ZSA 16 uzemňovací nerez délka 0,5m</t>
  </si>
  <si>
    <t>10.560.365</t>
  </si>
  <si>
    <t>Tyč ITV 43 pro vodič 430mm izolační</t>
  </si>
  <si>
    <t>10.562.459</t>
  </si>
  <si>
    <t>Držák DOHT na trubku</t>
  </si>
  <si>
    <t>10.574.162</t>
  </si>
  <si>
    <t>10.577.458</t>
  </si>
  <si>
    <t>Drát uzem. FeZn pozink. pr.10</t>
  </si>
  <si>
    <t>10.608.291</t>
  </si>
  <si>
    <t>Drát uzem. AL pr.8 AlMgSi měkký</t>
  </si>
  <si>
    <t>10.622.927</t>
  </si>
  <si>
    <t>Spojka MERKUR SZM 1 M2 galv.zinek</t>
  </si>
  <si>
    <t>10.657.912</t>
  </si>
  <si>
    <t>Svorka SJ 1b FeZn</t>
  </si>
  <si>
    <t>10.662.313</t>
  </si>
  <si>
    <t>Konektor IDEAL 71B-1,5, šedý</t>
  </si>
  <si>
    <t>10.662.315</t>
  </si>
  <si>
    <t>konektor IDEAL 72B-2,5,  tm.modrý</t>
  </si>
  <si>
    <t>10.675.489</t>
  </si>
  <si>
    <t>Detektor 1D33 85dB kouře bílý vč.bat. 9V</t>
  </si>
  <si>
    <t>10.880.294</t>
  </si>
  <si>
    <t>Svorka ST 04 N nerez</t>
  </si>
  <si>
    <t>10.936.634</t>
  </si>
  <si>
    <t>10051515</t>
  </si>
  <si>
    <t>Vrut   konstrukční 8x250 mm</t>
  </si>
  <si>
    <t>11.002.320</t>
  </si>
  <si>
    <t>11.057.898</t>
  </si>
  <si>
    <t>Trubka oheb.1416E pr.16 320N MONOFL 10m</t>
  </si>
  <si>
    <t>17018</t>
  </si>
  <si>
    <t>KV CYKY-J  3 X   1,5  (C)</t>
  </si>
  <si>
    <t>17096</t>
  </si>
  <si>
    <t>KV CYKY-J  5 X   2,5  (C)</t>
  </si>
  <si>
    <t>31512</t>
  </si>
  <si>
    <t>ART.4202R + ART.4846 + ART.4853VIDEX + ART.521B    dig.dom.telefon ,napáječ komplet</t>
  </si>
  <si>
    <t>34386</t>
  </si>
  <si>
    <t>KV AYKY-J  3 X 150 + 70</t>
  </si>
  <si>
    <t>34989286</t>
  </si>
  <si>
    <t>34999157</t>
  </si>
  <si>
    <t>38700115</t>
  </si>
  <si>
    <t>4015</t>
  </si>
  <si>
    <t>KO KRABICE KPR 68 73X66MM</t>
  </si>
  <si>
    <t>40990704</t>
  </si>
  <si>
    <t>40992699</t>
  </si>
  <si>
    <t>40998801</t>
  </si>
  <si>
    <t>4145</t>
  </si>
  <si>
    <t>KO LIŠTA NOSNÁ KOV 5820/21 3M/75M DĚROV</t>
  </si>
  <si>
    <t>80983750</t>
  </si>
  <si>
    <t>80998964</t>
  </si>
  <si>
    <t>ELC KRABICE KO125E/EQ02 SE SVORKOVNICÍ</t>
  </si>
  <si>
    <t>81191668</t>
  </si>
  <si>
    <t>81262594</t>
  </si>
  <si>
    <t>KO KRABICE KP 68 73X42MM</t>
  </si>
  <si>
    <t>81999506</t>
  </si>
  <si>
    <t>87977</t>
  </si>
  <si>
    <t>KO KRABICE 8130 KA + VÍČKO IP54 85X85X40MM ŠEDÁ</t>
  </si>
  <si>
    <t>891588</t>
  </si>
  <si>
    <t>99031</t>
  </si>
  <si>
    <t>KV JYTY-O  2 X 1  (D)</t>
  </si>
  <si>
    <t>V3154PC</t>
  </si>
  <si>
    <t>00966</t>
  </si>
  <si>
    <t>rozváděč REH   nacenit  a vyrobit přesně dle projektové dokumentace</t>
  </si>
  <si>
    <t>00976</t>
  </si>
  <si>
    <t>rozváděč RE3  - vyrobit a nacenit přesně dle projektové dokumentace; EI45</t>
  </si>
  <si>
    <t>00977</t>
  </si>
  <si>
    <t>rozváděč RE2 ;   nacenit  a vyrobit přesně dle projektové dokumentace ; EI45</t>
  </si>
  <si>
    <t>32870</t>
  </si>
  <si>
    <t>2101000100</t>
  </si>
  <si>
    <t>provozní a technické zajištění</t>
  </si>
  <si>
    <t>hod.</t>
  </si>
  <si>
    <t>210100210R00</t>
  </si>
  <si>
    <t>Ukončení šňůry v gumové hadici, do průřezu 4x4 mm2</t>
  </si>
  <si>
    <t>210100211R00</t>
  </si>
  <si>
    <t>Ukončení šňůry v gumové hadici, do průřezu 4x10 mm2</t>
  </si>
  <si>
    <t>210100301R00</t>
  </si>
  <si>
    <t>Příplatek za ukončení stínění kabelů+zapojení</t>
  </si>
  <si>
    <t>210900150</t>
  </si>
  <si>
    <t>Revize elektro výchozí</t>
  </si>
  <si>
    <t>210900155</t>
  </si>
  <si>
    <t>skutečný stav - pasport elektroinstalace</t>
  </si>
  <si>
    <t>210010002R00</t>
  </si>
  <si>
    <t xml:space="preserve">Montáž trubky ohebné, z PVC, uložené pod omítku, vnější průměr 20 mm,  ,  </t>
  </si>
  <si>
    <t>210110083</t>
  </si>
  <si>
    <t>sporákový  spínač   zapuštěný  400V/16A/3pol + PE +N</t>
  </si>
  <si>
    <t>210110203R00</t>
  </si>
  <si>
    <t>Vypínač komorový UA 104.01, 4 komory</t>
  </si>
  <si>
    <t>210190001R00</t>
  </si>
  <si>
    <t>Montáž oceloplechové rozvodnice, do hmotnosti 20 kg</t>
  </si>
  <si>
    <t>210200017R00</t>
  </si>
  <si>
    <t>Svítidla a osvětlovací zařízení svítidlo žárovkové, 200 W, závěs 1000 mm</t>
  </si>
  <si>
    <t>210800546R00</t>
  </si>
  <si>
    <t xml:space="preserve">Montáž vodiče H07V-U (CY), 4 mm2, uloženého pevně,  </t>
  </si>
  <si>
    <t>210800548R00</t>
  </si>
  <si>
    <t xml:space="preserve">Montáž vodiče H07V-U (CY), 10 mm2, uloženého pevně,  </t>
  </si>
  <si>
    <t>2161100010</t>
  </si>
  <si>
    <t>spínač  zapuštěný    řazení  1;2;3;6;7,  tlačítko 1/0 ;   IP 20 , 230V/10A  KOMPLETNÍ/TIME</t>
  </si>
  <si>
    <t>2161100020</t>
  </si>
  <si>
    <t>2161112231</t>
  </si>
  <si>
    <t>montáž zásuvky jednoduché  230V/16A,IP20 vč.rámečků (1až 5) násobných/TIME</t>
  </si>
  <si>
    <t>10.048.422</t>
  </si>
  <si>
    <t>H07V-U 4 zž (CY)</t>
  </si>
  <si>
    <t>10.062.504</t>
  </si>
  <si>
    <t>10.069.998</t>
  </si>
  <si>
    <t>10.070.000</t>
  </si>
  <si>
    <t>10.070.003</t>
  </si>
  <si>
    <t>10.070.008</t>
  </si>
  <si>
    <t>10.154.141</t>
  </si>
  <si>
    <t>Trubka oheb.1420 pr.20 320N MONOFL b.</t>
  </si>
  <si>
    <t>10.642.894</t>
  </si>
  <si>
    <t>10.673.985</t>
  </si>
  <si>
    <t>Termostat PT22 prostorový digitální</t>
  </si>
  <si>
    <t>11.002.255</t>
  </si>
  <si>
    <t>17073</t>
  </si>
  <si>
    <t>KV H07V-U 10 ŽLUTOZELENÁ (CY.)</t>
  </si>
  <si>
    <t>20041</t>
  </si>
  <si>
    <t>JBT S 3559-A01345 SPÍNAČ BEZŠROUB.Č.1</t>
  </si>
  <si>
    <t>20141</t>
  </si>
  <si>
    <t>JBT S 3559-A05345 SPÍNAČ BEZŠROUB.Č.5</t>
  </si>
  <si>
    <t>44444</t>
  </si>
  <si>
    <t>47396</t>
  </si>
  <si>
    <t>LED-L26U12/129 3000;  koupelnové, IP44;610x100mm,19W/3000K</t>
  </si>
  <si>
    <t>32616</t>
  </si>
  <si>
    <t>210100090</t>
  </si>
  <si>
    <t>Zapojení boileru či osoušeče rukou</t>
  </si>
  <si>
    <t>731</t>
  </si>
  <si>
    <t>Kotelny</t>
  </si>
  <si>
    <t>731241111U00</t>
  </si>
  <si>
    <t>Kotel kotle</t>
  </si>
  <si>
    <t>předb. cT10</t>
  </si>
  <si>
    <t>demontáž stáv. kotelny, těles, potrubí</t>
  </si>
  <si>
    <t>hod</t>
  </si>
  <si>
    <t>48417830</t>
  </si>
  <si>
    <t>Elektrokotel 6kW vč. čerpadla a poj. ventilu</t>
  </si>
  <si>
    <t>předb. cena</t>
  </si>
  <si>
    <t>prostorový termostat</t>
  </si>
  <si>
    <t>998731201R00</t>
  </si>
  <si>
    <t>Přesun hmot pro kotelny umístěné ve výšce (hloubce) do 6 m</t>
  </si>
  <si>
    <t>800-731</t>
  </si>
  <si>
    <t xml:space="preserve">1, 2, 3, 4 : </t>
  </si>
  <si>
    <t>Součet : 907,52840</t>
  </si>
  <si>
    <t>733</t>
  </si>
  <si>
    <t>Rozvod potrubí</t>
  </si>
  <si>
    <t>733113113R00</t>
  </si>
  <si>
    <t>Potrubí z trubek závitových příplatek k ceně za zhotovení přípojky z ocelových trubek závitových,  ,  , DN 15</t>
  </si>
  <si>
    <t>733123110R00</t>
  </si>
  <si>
    <t>Potrubí z trubek hladkých příplatek k ceně za zhotovení přípojky z trubek hladkých_x000D_
 D 22, tloušťka stěny 2,6 mm</t>
  </si>
  <si>
    <t>733141102R00</t>
  </si>
  <si>
    <t>Odvzdušňovací nádoby a stříšky včetně dodávky materiálu_x000D_
 odvzdušňovací nádobky z trub.ocelových do DN 50</t>
  </si>
  <si>
    <t>733161104R00</t>
  </si>
  <si>
    <t>Potrubí z trubek měděných včetně dodávky materiálu_x000D_
 polotvrdé, D 15 mm, s 1,0 mm</t>
  </si>
  <si>
    <t>Potrubí včetně objímek, bez dodávky tvarovek. Včetně zednických výpomocí.</t>
  </si>
  <si>
    <t>733161106R00</t>
  </si>
  <si>
    <t>Potrubí z trubek měděných včetně dodávky materiálu_x000D_
 polotvrdé, D 18 mm, s 1,0 mm</t>
  </si>
  <si>
    <t>733190106R00</t>
  </si>
  <si>
    <t>Tlakové zkoušky potrubí ocelových závitových, plastových, měděných do DN 32</t>
  </si>
  <si>
    <t>Včetně dodávky vody, uzavření a zabezpečení konců potrubí.</t>
  </si>
  <si>
    <t>vypoštění a napoštění systému</t>
  </si>
  <si>
    <t>998733201R00</t>
  </si>
  <si>
    <t>Přesun hmot pro rozvody potrubí v objektech výšky do 6 m</t>
  </si>
  <si>
    <t xml:space="preserve">6, 7, 8, 9, 10, 11, 12 : </t>
  </si>
  <si>
    <t>Součet : 728,89130</t>
  </si>
  <si>
    <t>734</t>
  </si>
  <si>
    <t>Armatury</t>
  </si>
  <si>
    <t>734211111R00</t>
  </si>
  <si>
    <t>Ventil odvzdušňovací, ruční, mosazný, PN 6, DN 6, včetně dodávky materiálu</t>
  </si>
  <si>
    <t>734221545U00</t>
  </si>
  <si>
    <t>Ventil term přímý G 1/2 1reg</t>
  </si>
  <si>
    <t>734221672RT3</t>
  </si>
  <si>
    <t>Hlavice termostatická, včetně dodávky materiálu</t>
  </si>
  <si>
    <t>734233152R00</t>
  </si>
  <si>
    <t>Kohout kulový, mosazný, DN 20, PN 25, vnitřní-šroubení, včetně dodávky materiálu</t>
  </si>
  <si>
    <t>734261213RM1</t>
  </si>
  <si>
    <t>Šroubení uzavíratelné radiátorové regulační s vypouštěním, přímé, mosazné, DN 15, PN 10, včetně dodávky materiálu</t>
  </si>
  <si>
    <t>734266422R00</t>
  </si>
  <si>
    <t>Šroubení pro radiátory typu VK dvoutrubkový systém s vypouštěním, přímé, bronzové, DN EK 20x15, PN 10, včetně dodávky materiálu</t>
  </si>
  <si>
    <t>734291112R00</t>
  </si>
  <si>
    <t>Kohout kulový, napouštěcí a vypouštěcí, mosazný, DN 10, PN 10, včetně dodávky materiálu</t>
  </si>
  <si>
    <t>551</t>
  </si>
  <si>
    <t>Filtrball DN 20</t>
  </si>
  <si>
    <t>998734201R00</t>
  </si>
  <si>
    <t>Přesun hmot pro armatury v objektech výšky do 6 m</t>
  </si>
  <si>
    <t xml:space="preserve">14, 15, 16, 17, 18, 19, 20, 21 : </t>
  </si>
  <si>
    <t>Součet : 175,79500</t>
  </si>
  <si>
    <t>735</t>
  </si>
  <si>
    <t>Otopná tělesa</t>
  </si>
  <si>
    <t>735000912R00</t>
  </si>
  <si>
    <t>Regulace otopného systému při opravách vyregulování dvojregulačních ventilů a kohoutů s termostatickým ovládáním</t>
  </si>
  <si>
    <t>735157568R00</t>
  </si>
  <si>
    <t>Otopná tělesa panelová počet desek 2, počet přídavných přestupných ploch 1, výška 600 mm, délka 1200 mm, provedení ventil kompakt, pravé spodní připojení, s nuceným oběhem, čelní deska profilovaná, včetně dodávky materiálu</t>
  </si>
  <si>
    <t>735157668R00</t>
  </si>
  <si>
    <t>Otopná tělesa panelová počet desek 2, počet přídavných přestupných ploch 2, výška 600 mm, délka 1200 mm, provedení ventil kompakt, pravé spodní připojení, s nuceným oběhem, čelní deska profilovaná, včetně dodávky materiálu</t>
  </si>
  <si>
    <t>735171101R00</t>
  </si>
  <si>
    <t>Otopná tělesa koupelnová trubkové otopné těleso rovné, spodní zdola dolů nebo oboustranné shora dolů připojení, výška 700 mm, šířka 450 mm, průměr trubek 24 mm, objem tělesa 3,4 l, včetně dodávky materiálu</t>
  </si>
  <si>
    <t>735179110R00</t>
  </si>
  <si>
    <t>Otopná tělesa koupelnová montáž_x000D_
 topných žebříků, bez dodávky materiálu</t>
  </si>
  <si>
    <t>998735201R00</t>
  </si>
  <si>
    <t>Přesun hmot pro otopná tělesa v objektech výšky do 6 m</t>
  </si>
  <si>
    <t xml:space="preserve">23, 24, 25, 26, 27 : </t>
  </si>
  <si>
    <t>Součet : 440,72240</t>
  </si>
  <si>
    <t>904      R02</t>
  </si>
  <si>
    <t>Hzs-zkousky v ramci montaz.praci, Topná zkouška</t>
  </si>
  <si>
    <t>783424240R00</t>
  </si>
  <si>
    <t>Nátěry potrubí a armatur syntetické potrubí, do DN 50 mm, jednonásobné s 1x emailováním a základním nátěrem</t>
  </si>
  <si>
    <t>721</t>
  </si>
  <si>
    <t>Vnitřní kanalizace</t>
  </si>
  <si>
    <t>721176113R00</t>
  </si>
  <si>
    <t>Potrubí HT odpadní svislé vnější průměr D 50 mm, tloušťka stěny 1,8 mm, DN 50</t>
  </si>
  <si>
    <t>Potrubí včetně tvarovek, objímek a vložek pro tlumení hluku. Bez zednických výpomocí._x000D_
Včetně zřízení a demontáže pomocného lešení.</t>
  </si>
  <si>
    <t>721176114R00</t>
  </si>
  <si>
    <t>Potrubí HT odpadní svislé vnější průměr D 75 mm, tloušťka stěny 1,9 mm, DN 70</t>
  </si>
  <si>
    <t>721176115R00</t>
  </si>
  <si>
    <t>Potrubí HT odpadní svislé vnější průměr D 110 mm, tloušťka stěny 2,7 mm, DN 100</t>
  </si>
  <si>
    <t>721176134R00</t>
  </si>
  <si>
    <t>Potrubí svodné (ležaté) zavěšené vnější průměr D 75 mm, tloušťka stěny 1,9 mm, DN 70</t>
  </si>
  <si>
    <t>721176136R00</t>
  </si>
  <si>
    <t>Potrubí svodné (ležaté) zavěšené vnější průměr D 125 mm, tloušťka stěny 3,1 mm, DN 125</t>
  </si>
  <si>
    <t>721176233R00</t>
  </si>
  <si>
    <t>Potrubí KG svodné (ležaté) zavěšené vnější průměr D 125 mm, tloušťka stěny 3,2 mm, DN 125</t>
  </si>
  <si>
    <t>721273152U00</t>
  </si>
  <si>
    <t>Hlavice ventilační PP DN 75</t>
  </si>
  <si>
    <t>721273153U00</t>
  </si>
  <si>
    <t>Hlavice ventilační PP DN 110</t>
  </si>
  <si>
    <t>721273170R00</t>
  </si>
  <si>
    <t>Ventilační hlavice D 40 mm, přivzdušňovací ventil s T-kusem D 40 x 6/4", mat. PP, včetně dodávky materiálu</t>
  </si>
  <si>
    <t>721290111R00</t>
  </si>
  <si>
    <t>Zkouška těsnosti kanalizace v objektech vodou, DN 125</t>
  </si>
  <si>
    <t>998721201R00</t>
  </si>
  <si>
    <t>Přesun hmot pro vnitřní kanalizaci v objektech výšky do 6 m</t>
  </si>
  <si>
    <t xml:space="preserve">1, 2, 3, 4, 5, 6, 7, 8, 9, 10 : </t>
  </si>
  <si>
    <t>Součet : 1274,03850</t>
  </si>
  <si>
    <t>722</t>
  </si>
  <si>
    <t>Vnitřní vodovod</t>
  </si>
  <si>
    <t>722172312R00</t>
  </si>
  <si>
    <t>Potrubí z plastických hmot polypropylenové potrubí PP-R, D 25 mm, s 3,5 mm, PN 16, polyfúzně svařované, včetně zednických výpomocí</t>
  </si>
  <si>
    <t>Potrubí včetně tvarovek a zednických výpomocí._x000D_
Včetně pomocného lešení o výšce podlahy do 1900 mm a pro zatížení do 1,5 kPa.</t>
  </si>
  <si>
    <t>722172313R00</t>
  </si>
  <si>
    <t>Potrubí z plastických hmot polypropylenové potrubí PP-R, D 32 mm, s 4,4 mm, PN 16, polyfúzně svařované, včetně zednických výpomocí</t>
  </si>
  <si>
    <t>722172314R00</t>
  </si>
  <si>
    <t>Potrubí z plastických hmot polypropylenové potrubí PP-R, D 40 mm, s 5,5 mm, PN 16, polyfúzně svařované, včetně zednických výpomocí</t>
  </si>
  <si>
    <t>722172315R00</t>
  </si>
  <si>
    <t>Potrubí z plastických hmot polypropylenové potrubí PP-R, D 50 mm, s 6,9 mm, PN 16, polyfúzně svařované, včetně zednických výpomocí</t>
  </si>
  <si>
    <t>722182001RT1</t>
  </si>
  <si>
    <t>Montáž tepelné izolace potrubí samolepicí spoj nebo rychlouzávěr, do DN 25</t>
  </si>
  <si>
    <t>722190403R00</t>
  </si>
  <si>
    <t>Vyvedení a upevnění výpustek DN 25</t>
  </si>
  <si>
    <t>722232047U00</t>
  </si>
  <si>
    <t>Kulo koh vnit záv G11/2 PN42-185°C</t>
  </si>
  <si>
    <t>722250133U00</t>
  </si>
  <si>
    <t>Hydrant systém celoplech D 25x30m</t>
  </si>
  <si>
    <t>722280106R00</t>
  </si>
  <si>
    <t>Tlakové zkoušky vodovodního potrubí do DN 32</t>
  </si>
  <si>
    <t>722290234R00</t>
  </si>
  <si>
    <t>Proplach a dezinfekce vodovodního potrubí do DN 80</t>
  </si>
  <si>
    <t>Včetně dodání desinfekčního prostředku.</t>
  </si>
  <si>
    <t>283771032R</t>
  </si>
  <si>
    <t>pouzdro potrubní tvarovatelné; pěnový polyetylén; vnitřní průměr 22,0 mm; tl. izolace 20,0 mm; provozní teplota  -65 až 90 °C; tepelná vodivost (10°C) 0,0380 W/mK</t>
  </si>
  <si>
    <t>283771141R</t>
  </si>
  <si>
    <t>pouzdro potrubní tvarovatelné; pěnový polyetylén; vnitřní průměr 35,0 mm; tl. izolace 20,0 mm; provozní teplota  -65 až 90 °C; tepelná vodivost (10°C) 0,0380 W/mK</t>
  </si>
  <si>
    <t>283771150R</t>
  </si>
  <si>
    <t>pouzdro potrubní tvarovatelné; pěnový polyetylén; vnitřní průměr 42,0 mm; tl. izolace 20,0 mm; provozní teplota  -65 až 90 °C; tepelná vodivost (10°C) 0,0380 W/mK</t>
  </si>
  <si>
    <t>283771171R</t>
  </si>
  <si>
    <t>pouzdro potrubní tvarovatelné; pěnový polyetylén; vnitřní průměr 52,0 mm; tl. izolace 20,0 mm; provozní teplota  -65 až 90 °C; tepelná vodivost (10°C) 0,0380 W/mK</t>
  </si>
  <si>
    <t>podomítkový sifon</t>
  </si>
  <si>
    <t>998722201R00</t>
  </si>
  <si>
    <t>Přesun hmot pro vnitřní vodovod v objektech výšky do 6 m</t>
  </si>
  <si>
    <t xml:space="preserve">12, 13, 14, 15, 16, 17, 18, 19, 20, 21, 22, 23, 24, 25, 26 : </t>
  </si>
  <si>
    <t>Součet : 1067,28640</t>
  </si>
  <si>
    <t>725</t>
  </si>
  <si>
    <t>Zařizovací předměty</t>
  </si>
  <si>
    <t>725869101R00</t>
  </si>
  <si>
    <t>Montáž zápachové uzávěrky pro zařiz. předměty umyvadlové, D 32</t>
  </si>
  <si>
    <t>demontáž stáv. zař. př., potrubí</t>
  </si>
  <si>
    <t>721176102R00</t>
  </si>
  <si>
    <t>Potrubí HT připojovací vnější průměr D 40 mm, tloušťka stěny 1,8 mm, DN 40</t>
  </si>
  <si>
    <t>Potrubí včetně tvarovek. Bez zednických výpomocí.</t>
  </si>
  <si>
    <t>721176103R00</t>
  </si>
  <si>
    <t>Potrubí HT připojovací vnější průměr D 50 mm, tloušťka stěny 1,8 mm, DN 50</t>
  </si>
  <si>
    <t>721176105R00</t>
  </si>
  <si>
    <t>Potrubí HT připojovací vnější průměr D 110 mm, tloušťka stěny 2,7 mm, DN 100</t>
  </si>
  <si>
    <t>721194104R00</t>
  </si>
  <si>
    <t>Zřízení přípojek na potrubí D 40 mm, materiál ve specifikaci</t>
  </si>
  <si>
    <t>721194105R00</t>
  </si>
  <si>
    <t>Zřízení přípojek na potrubí D 50 mm, materiál ve specifikaci</t>
  </si>
  <si>
    <t>721194109R00</t>
  </si>
  <si>
    <t>Zřízení přípojek na potrubí D 110  mm, materiál ve specifikaci</t>
  </si>
  <si>
    <t xml:space="preserve">1, 2, 3, 4, 5, 6, 7 : </t>
  </si>
  <si>
    <t>Součet : 111,03580</t>
  </si>
  <si>
    <t>722175210R00</t>
  </si>
  <si>
    <t>Potrubí z PP-R 80 PN 16, D 16 mm</t>
  </si>
  <si>
    <t>722172311R00</t>
  </si>
  <si>
    <t>Potrubí z plastických hmot polypropylenové potrubí PP-R, D 20 mm, s 2,8 mm, PN 16, polyfúzně svařované, včetně zednických výpomocí</t>
  </si>
  <si>
    <t>722190401R00</t>
  </si>
  <si>
    <t>Vyvedení a upevnění výpustek DN 15</t>
  </si>
  <si>
    <t>722220111R00</t>
  </si>
  <si>
    <t>Nástěnka nátrubková mosazná pro výtokový ventil, vnitřní závit, DN 15, PN 10, včetně dodávky materiálu</t>
  </si>
  <si>
    <t>Včetněi vyvedení a upevnění výpustek.</t>
  </si>
  <si>
    <t>722220121R00</t>
  </si>
  <si>
    <t>Nástěnka nátrubková mosazná pro baterii, vnitřní závit, DN 15, PN 10, včetně dodávky materiálu</t>
  </si>
  <si>
    <t>pár</t>
  </si>
  <si>
    <t>722224152U00</t>
  </si>
  <si>
    <t>Podomítková zápachová uzávěrka s napojením vody a odpadu</t>
  </si>
  <si>
    <t>722232044U00</t>
  </si>
  <si>
    <t>Kulo koh vnit záv G3/4 PN42-185°C</t>
  </si>
  <si>
    <t>722264113R00</t>
  </si>
  <si>
    <t>Vodoměr bytový, závitový, jednovtokový, suchoběžný, DN 20, pro teplotu vody do 30°C, montáž horizontálně i vertikálně, jmenovitý průtok 1,5 m3/hod, PN 10, délka 130 mm</t>
  </si>
  <si>
    <t>283771008R</t>
  </si>
  <si>
    <t>pouzdro potrubní tvarovatelné; pěnový polyetylén; vnitřní průměr 15,0 mm; tl. izolace 20,0 mm; provozní teplota  -65 až 90 °C; tepelná vodivost (10°C) 0,0380 W/mK</t>
  </si>
  <si>
    <t xml:space="preserve">9, 10, 11, 12, 13, 14, 15, 16, 17, 18, 19, 20, 21 : </t>
  </si>
  <si>
    <t>Součet : 403,39320</t>
  </si>
  <si>
    <t>725013161R00</t>
  </si>
  <si>
    <t>Klozetové mísy kombinované, bilé, hluboké splachování, šikmý, včetně sedátka, šířka 360 mm, hloubka 630 mm, výška 400 mm</t>
  </si>
  <si>
    <t>725017132R00</t>
  </si>
  <si>
    <t>Umyvadlo na šrouby, bílé, šířka 550 mm, hloubka 420 mm</t>
  </si>
  <si>
    <t>725241112U00</t>
  </si>
  <si>
    <t>Vanička sprchová akryl 900x900mm</t>
  </si>
  <si>
    <t>725245122U00</t>
  </si>
  <si>
    <t>Zástěna sprch 2křídlo v-2m š900mm</t>
  </si>
  <si>
    <t>725319101R00</t>
  </si>
  <si>
    <t>Montáž dřezu jednoduchého</t>
  </si>
  <si>
    <t>725530151R00</t>
  </si>
  <si>
    <t>Ventil pojistný DN 20, včetně dodávky materiálu</t>
  </si>
  <si>
    <t>725534223R00</t>
  </si>
  <si>
    <t>Elektrický ohřívač vody zásobníkový tlakový, závěsný svislý, objem 80 l, příkon 2,0 kW, IP 45, včetně dodávky materiálu</t>
  </si>
  <si>
    <t>Včetně upevnění zásobníků na příčky tl. 15 cm, na zdi a na nosné konstrukce.</t>
  </si>
  <si>
    <t>725810401R00</t>
  </si>
  <si>
    <t>Ventily ventil uzavírací pro do rozvodu vytápění a sanity; kulový, těleso mosaz.rohový, bez připojovací trubičky, DN 10 mm</t>
  </si>
  <si>
    <t>725821316U00</t>
  </si>
  <si>
    <t>Baterie dřez stěna páka</t>
  </si>
  <si>
    <t>725823111R00</t>
  </si>
  <si>
    <t>Baterie umyvadlové a dřezové umyvadlová, stojánková, ruční ovládání bez otvírání odpadu, standardní, včetně dodávky materiálu</t>
  </si>
  <si>
    <t>725841332U00</t>
  </si>
  <si>
    <t>Baterie sprcha +pohyb držák</t>
  </si>
  <si>
    <t>725860182RT1</t>
  </si>
  <si>
    <t>Zápachová uzávěrka (sifon) pro zařizovací předměty D 40/50 mm; podomítková, pro pračky/myčky; PE; příslušenství přip. koleno, krycí deska nerez, montážní kryt, nástěnka mosaz, montážní deska, včetně dodávky materiálu</t>
  </si>
  <si>
    <t>725860213R00</t>
  </si>
  <si>
    <t>Zápachová uzávěrka (sifon) pro zařizovací předměty D 32, 40 mm x 5/4"; pro umyvadla; PP; příslušenství krycí růžice odtoku, zpětný uzávěr, včetně dodávky materiálu</t>
  </si>
  <si>
    <t>725860221R00</t>
  </si>
  <si>
    <t>Zápachová uzávěrka (sifon) pro zařizovací předměty D 40/50 mm x 6/4"; pro sprchové kouty; PP, PE; odtok vodorovný, kul. kloub (otáčivý 280°, sklopný 10°); příslušenství zátka, sítko, včetně dodávky materiálu</t>
  </si>
  <si>
    <t>64281212</t>
  </si>
  <si>
    <t>Dřez nerezový</t>
  </si>
  <si>
    <t>998725201R00</t>
  </si>
  <si>
    <t>Přesun hmot pro zařizovací předměty v objektech výšky do 6 m</t>
  </si>
  <si>
    <t xml:space="preserve">2*(23+18)*0,6*0,8 : </t>
  </si>
  <si>
    <t>39,36</t>
  </si>
  <si>
    <t>174101102R00</t>
  </si>
  <si>
    <t>Zásyp sypaninou se zhutněním v uzavřených prostorách s urovnáním povrchu zásypu s ručním zhutněním</t>
  </si>
  <si>
    <t>583318004R</t>
  </si>
  <si>
    <t>kamenivo přírodní těžené frakce 16,0 až 32,0 mm; Jihomoravský kraj</t>
  </si>
  <si>
    <t xml:space="preserve">39,36*1,9 : </t>
  </si>
  <si>
    <t>74,784</t>
  </si>
  <si>
    <t>274320030RAA</t>
  </si>
  <si>
    <t>Základové pasy ze železobetonu včetně bednění z betonu C 16/20 (B 20), výztuž 90 kg/m3, štěrkopískový podklad 100 mm</t>
  </si>
  <si>
    <t xml:space="preserve">Schodiště SCH1 : 0,5*0,39*(3,67-0,85)+0,5*0,39*(3,03-0,85)+0,94*0,39*((3,03-0,85)+(2,39-1,44))/2 : </t>
  </si>
  <si>
    <t xml:space="preserve">1,35*0,3*(2,39-1,44) : </t>
  </si>
  <si>
    <t xml:space="preserve">0,5*0,18*(3,67-0,85)+0,5*0,18*(3,03-0,85)+0,94*0,18*((3,03-0,85)+(2,39-1,44))/2 : </t>
  </si>
  <si>
    <t xml:space="preserve">Schodiště SCH1 : (0,703+0,6)*03*(4,0-2,46) : </t>
  </si>
  <si>
    <t xml:space="preserve">1,088*0,3*((4,0-2,46)+(4,0-3,1))/2 : </t>
  </si>
  <si>
    <t xml:space="preserve">(1,45+0,6)*0,3*(4,0-3,1) : </t>
  </si>
  <si>
    <t xml:space="preserve">(1,15+1,7)*1,88*0,10 : </t>
  </si>
  <si>
    <t>10,15565</t>
  </si>
  <si>
    <t>310271430R00</t>
  </si>
  <si>
    <t>Zazdívka otvorů z pórobetonových tvárnic plochy do 0,25 m2, tloušťka zdiva 300 mm</t>
  </si>
  <si>
    <t xml:space="preserve">1pp : 1 : </t>
  </si>
  <si>
    <t>311112130RT2</t>
  </si>
  <si>
    <t>Stěny z betonových bednicích tvárnic a betonu šířky 300 mm, zálivka betonem C16/20</t>
  </si>
  <si>
    <t xml:space="preserve">Schodiště SCH2 - opěrná stěna : 1,3*(0,9+2,94) : </t>
  </si>
  <si>
    <t>4,992</t>
  </si>
  <si>
    <t>311361821R00</t>
  </si>
  <si>
    <t>Výztuž nadzákladových zdí z betonářské oceli 10 505(R)</t>
  </si>
  <si>
    <t xml:space="preserve">Schodiště SCH2 - opěrná stěna : 4,992*7,40/1000 : </t>
  </si>
  <si>
    <t>0,03694</t>
  </si>
  <si>
    <t>317121047RT2</t>
  </si>
  <si>
    <t>Překlady pórobetonové nenosné délky 1240 mm, šířky 100 mm, výšky 249 mm</t>
  </si>
  <si>
    <t>318261125RT1</t>
  </si>
  <si>
    <t>Ploty z betonových tvárnic s výztuží a betonovou zálivkou stříška, šířky 400 mm, hladká, přírodní</t>
  </si>
  <si>
    <t xml:space="preserve">Schodiště SCH2 - opěrná stěna : 0,9+2,94 : </t>
  </si>
  <si>
    <t>3,84</t>
  </si>
  <si>
    <t xml:space="preserve">1np : (1,57*2,67-1,8)*0,10 : </t>
  </si>
  <si>
    <t xml:space="preserve">2np : (1,57*2,67-1,8)*0,10 : </t>
  </si>
  <si>
    <t>0,47838</t>
  </si>
  <si>
    <t>380932217R00</t>
  </si>
  <si>
    <t>Dodatečné vlepení betonářské výztuže D 16 mm, do betonu, dovolené namáhání v tahu Nperm,s do 62,4 kN</t>
  </si>
  <si>
    <t xml:space="preserve">Schodiště SCH1 : 9*4*0,40 : </t>
  </si>
  <si>
    <t xml:space="preserve">Schodiště SCH2 : 4*2*0,40 : </t>
  </si>
  <si>
    <t>17,6</t>
  </si>
  <si>
    <t xml:space="preserve">1np : 2,67*(9,33*2)-1,6*4 : </t>
  </si>
  <si>
    <t xml:space="preserve">2np : 2,67*(9,33*2)-1,6*2 : </t>
  </si>
  <si>
    <t xml:space="preserve">3np : 2,7*(9,33*2)-1,6*3 : </t>
  </si>
  <si>
    <t>135,6264</t>
  </si>
  <si>
    <t xml:space="preserve">1np : 20,47+12,58 : </t>
  </si>
  <si>
    <t xml:space="preserve">2np : 29,26+12,66 : </t>
  </si>
  <si>
    <t xml:space="preserve">3np - opravy stávající sdk : 5 : </t>
  </si>
  <si>
    <t>79,97</t>
  </si>
  <si>
    <t>767587001R00</t>
  </si>
  <si>
    <t>Podhledy kazetové minerální včetně roštu 600 mm x 600 mm, hrana kazety v úrovni roštu</t>
  </si>
  <si>
    <t xml:space="preserve">301 : 28,44 : </t>
  </si>
  <si>
    <t>28,44</t>
  </si>
  <si>
    <t>342011001X00</t>
  </si>
  <si>
    <t>Vytvoření prostupu pro provedení fokané izolace ve střeše a násldné zapravení, 60x60 cm</t>
  </si>
  <si>
    <t>Vodorovné konstrukce</t>
  </si>
  <si>
    <t>430320040RAA</t>
  </si>
  <si>
    <t>Schodiště ze železobetonu přímočaré, z betonu C 25/30, výztuž 90 kg/m3</t>
  </si>
  <si>
    <t xml:space="preserve">Schodiště SCH1 : 1,92*0,18*0,28*4 : </t>
  </si>
  <si>
    <t xml:space="preserve">Schodiště SCH2 : (1,15+1,7)*1,88*0,10 : </t>
  </si>
  <si>
    <t xml:space="preserve">1,88*((0,168*0,278)/2)*5 : </t>
  </si>
  <si>
    <t>1,14238</t>
  </si>
  <si>
    <t>591</t>
  </si>
  <si>
    <t>Okapový chodník</t>
  </si>
  <si>
    <t>639561121R00</t>
  </si>
  <si>
    <t>Obrubník pro okapový chodník výšky 250 mm, šedý</t>
  </si>
  <si>
    <t>639571115R00</t>
  </si>
  <si>
    <t>Podklad pod okapových chodník ze štěrku tl. 150 mm</t>
  </si>
  <si>
    <t xml:space="preserve">svislá izolace kolem objektu : 78*0,5 : </t>
  </si>
  <si>
    <t>639571215R00</t>
  </si>
  <si>
    <t>Kačírek pro okapový chodník tl. 150 mm</t>
  </si>
  <si>
    <t>639571311R00</t>
  </si>
  <si>
    <t>Textilie proti prorůstání 45 g/m2</t>
  </si>
  <si>
    <t>601011141R00</t>
  </si>
  <si>
    <t xml:space="preserve">Omítka stropů a podhledů z hotových směsí vrstva štuková, vápenná,  , tloušťka vrstvy 2 mm,  </t>
  </si>
  <si>
    <t>Včetně pomocného lešení.</t>
  </si>
  <si>
    <t xml:space="preserve">zateplení stropu nad suterénem : (8,55+49,18+11,47+11,46+15,39+9,31+9,99+14,79+14,79+12,33+14,89+11,15+11,15+12,25+16,40+8,64+8,64+19,34+19,01+5,83+8,64)*1,1 : </t>
  </si>
  <si>
    <t>322,52</t>
  </si>
  <si>
    <t>Položka pořadí 29 : 632,75456</t>
  </si>
  <si>
    <t xml:space="preserve">001 : (3,78+5,36+3,13+1,32+1,51+0,37+0,3+1,88+0,3+0,37+1,51+0,65+1,5)*2,67-3,55*0,6-1,8 : </t>
  </si>
  <si>
    <t xml:space="preserve">002 : 2*(5,45+11+1,35+16,5+1,2+2,19+1,73+1,2)*2,67-1,8-1,6*23-0,85*2,4 : </t>
  </si>
  <si>
    <t xml:space="preserve">015 : 2*(4,07+4,03)*2,67-1,5*0,9*2-1,6 : </t>
  </si>
  <si>
    <t xml:space="preserve">018 : 2*(3,46+5,59)*2,67-1,5*0,6-1,6 : </t>
  </si>
  <si>
    <t xml:space="preserve">020 : 2*(1,62+3,6)*2,67-1,2*0,6-1,6 : </t>
  </si>
  <si>
    <t xml:space="preserve">101 : 2*(5,35+7,35+1,9+0,9)*2,67-1,2*0,65-3,55*0,65-1,6-1,8 : </t>
  </si>
  <si>
    <t xml:space="preserve">128 : 2*(9,33+1,57)*2,67-1,6*5-1,8 : </t>
  </si>
  <si>
    <t xml:space="preserve">201 : 2*(5,35+7,2)*2,67-3,5*0,65-1,2*0,65-1,6*2-1,8 : </t>
  </si>
  <si>
    <t xml:space="preserve">225 : 2*(9,34+1,57)*2,67-1,6*3-1,8 : </t>
  </si>
  <si>
    <t>632,75456</t>
  </si>
  <si>
    <t xml:space="preserve">1pp : 0,35*0,2 : </t>
  </si>
  <si>
    <t xml:space="preserve">1np : (1,57*2,67-1,8)*2 : </t>
  </si>
  <si>
    <t xml:space="preserve">2np : (1,57*2,67-1,8)*2 : </t>
  </si>
  <si>
    <t xml:space="preserve">0,1 : </t>
  </si>
  <si>
    <t>10,60136</t>
  </si>
  <si>
    <t>622311131RV1</t>
  </si>
  <si>
    <t xml:space="preserve">Zateplení fasády  , expandovaným polystyrénem, tloušťky 80 mm, zakončené stěrkou s výztužnou tkaninou,  </t>
  </si>
  <si>
    <t>Položka neobsahuje kontaktní nátěr a povrchovou úpravu omítkou._x000D_
Součinitel tepelné vodivosti izolantu je 0,039 W/mK.</t>
  </si>
  <si>
    <t>622391002R00</t>
  </si>
  <si>
    <t>Příplatek za montáž KZS na podhledu, bez dodávky materiálu</t>
  </si>
  <si>
    <t>Nanesení lepicího tmelu na izolační desky, nalepení desek, zajištění talířovými hmoždinkami (6 ks/m2), natažení stěrky, vtlačení výztužné tkaniny (1,15 m2/m2), rohových lišt (0,14 m/m2), přehlazení stěrky, nanesení druhé vyrovnávací stěrky._x000D_
Bez dodávky materiálu.</t>
  </si>
  <si>
    <t xml:space="preserve">1np : (1,1+2*2,03)+(3,55+2*0,6) : </t>
  </si>
  <si>
    <t xml:space="preserve">2np : (1,2+2*0,65)+(3,5+2*0,65) : </t>
  </si>
  <si>
    <t xml:space="preserve">3np : (1,2+2*0,65)*2+(1,25+2*0,65)+(1,2+2*1,4) : </t>
  </si>
  <si>
    <t>28,76</t>
  </si>
  <si>
    <t>622421211R00</t>
  </si>
  <si>
    <t>Omítka vnější stěn tepelně izolační tloušťky 60 mm, zakončená ochrannou omítkou</t>
  </si>
  <si>
    <t xml:space="preserve">(0,6*12+1,5*2+1,5*2+1,2*1+1,5*29+1,2*3+3,55*2+1,2*4+1,25+1,2*3+1,5+3,55+1,0)*0,20 : </t>
  </si>
  <si>
    <t>16,86</t>
  </si>
  <si>
    <t>62</t>
  </si>
  <si>
    <t>Úpravy povrchů vnější</t>
  </si>
  <si>
    <t>319201316R00</t>
  </si>
  <si>
    <t>Vyrovnání povrchu zdiva pod omítku maltou ze SMS tloušťka 20 mm</t>
  </si>
  <si>
    <t>vyrovnání podkladu (40% plochy) : (153,46435+114,53400+701,96542)*0,40 : (153,46435+114,53400+701,96542)*0,40</t>
  </si>
  <si>
    <t>601015185RT6</t>
  </si>
  <si>
    <t xml:space="preserve">Omítka stropů a podhledů z hotových směsí vrchní tenkovrstvá, silikonsilikátová, samočisticí, zrnitost 1,5 mm,  </t>
  </si>
  <si>
    <t>602015185RT6</t>
  </si>
  <si>
    <t xml:space="preserve">Omítka stěn z hotových směsí vrchní tenkovrstvá, silikonsilikátová, zatřená, tloušťka vrstvy 1,5 mm,  </t>
  </si>
  <si>
    <t>114,534+701,96542+6+55,875</t>
  </si>
  <si>
    <t>620991121R00</t>
  </si>
  <si>
    <t>Zakrývání výplní vnějších otvorů z postaveného lešení</t>
  </si>
  <si>
    <t xml:space="preserve">0,6*0,6*12+1,5*0,9*2+1,5*0,6*2+1,2*0,6+1,5*1,5*29+1,2*1,5*3+3,55*0,65*2+1,2*0,65*4+1,25*0,65+1,2*1,4*3+1,1*2,03+1,5*2,4+1,0*2,41+3,55*0,6+1,0*1,5 : </t>
  </si>
  <si>
    <t>105,6505</t>
  </si>
  <si>
    <t>621477124R00</t>
  </si>
  <si>
    <t>Oprava vnějších hladkých omítek podhledů složitost fasády I.-II., množství opravované plochy 31 až 40%</t>
  </si>
  <si>
    <t xml:space="preserve">oprava podkladu : 6 : </t>
  </si>
  <si>
    <t>622300141R00</t>
  </si>
  <si>
    <t>Příprava podkladu montáž vyrovnávací vrstvy izolantem</t>
  </si>
  <si>
    <t>vyrovnání podkladu (30% plochy) : : (153,46435+114,534+701,96542)*0,3</t>
  </si>
  <si>
    <t>622311513R00</t>
  </si>
  <si>
    <t>Zateplení suterénu extrudovaným polysterenem, tloušťky 120 mm</t>
  </si>
  <si>
    <t>Zateplení soklu pod terénem : : (19,19+6+3,69+9,99+0,6*2+7,43+2,11+7,96+2,11+7,49+15,99)*0,65</t>
  </si>
  <si>
    <t>622311522RV1</t>
  </si>
  <si>
    <t>Zateplení soklu extrudovaným polystyrénem, tloušťky 100 mm, zakončené stěrkou s výztužnou tkaninou</t>
  </si>
  <si>
    <t>Položka neobsahuje kontaktní nátěr a povrchovou úpravu omítkou._x000D_
Součinitel tepelné vodivosti izolantu je 0,036 W/mK.</t>
  </si>
  <si>
    <t xml:space="preserve">Zateplení soklu : ((19,19+6+3,69+9,99+0,6*2+7,43+2,11+7,96+2,11+7,49+15,99)*(2,1+1,7)/2)*1,05 : </t>
  </si>
  <si>
    <t xml:space="preserve">otvory : -(0,6*0,6*12+1,5*0,9*2+1,5*0,6*2+1,2*0,6+3,55*0,65) : </t>
  </si>
  <si>
    <t/>
  </si>
  <si>
    <t>153,46435</t>
  </si>
  <si>
    <t>622311130RV1</t>
  </si>
  <si>
    <t xml:space="preserve">Zateplení fasády  , expandovaným polystyrénem, tloušťky 60 mm, zakončené stěrkou s výztužnou tkaninou,  </t>
  </si>
  <si>
    <t xml:space="preserve">komín : 6,5*2*(0,8+1,0) : </t>
  </si>
  <si>
    <t xml:space="preserve">podbítí mansardové střechy : 96,20*0,7 : </t>
  </si>
  <si>
    <t xml:space="preserve">okolo oken mansardy : (2*(1,5+1,5)*(0,1+0,3)/2)*10 : </t>
  </si>
  <si>
    <t xml:space="preserve">(2*(1,2+1,4)*(0,1+0,3)/2)*3 : </t>
  </si>
  <si>
    <t xml:space="preserve">(2*(1,2+0,65)*(0,1+0,3)/2)*3 : </t>
  </si>
  <si>
    <t xml:space="preserve">(2*(1,0+1,5)*(0,1+0,3)/2)*1 : </t>
  </si>
  <si>
    <t>114,534</t>
  </si>
  <si>
    <t>622311134RV1</t>
  </si>
  <si>
    <t xml:space="preserve">Zateplení fasády  , expandovaným polystyrénem, tloušťky 140 mm, zakončené stěrkou s výztužnou tkaninou,  </t>
  </si>
  <si>
    <t xml:space="preserve">KZS - plocha : (19,19+6+3,69+9,99+0,6*2+7,43+2,11+7,96+2,11+7,49+15,99)*9,1 : </t>
  </si>
  <si>
    <t xml:space="preserve">otvory : -(1,5*1,5*29+1,2*1,5*3+3,55*0,65+1,2*0,65*4+1,25*0,65+1,2*1,4*3+0,95*1,25+1,5*2,4+1,0*1,5) : </t>
  </si>
  <si>
    <t>701,96542</t>
  </si>
  <si>
    <t>622311137RV1</t>
  </si>
  <si>
    <t xml:space="preserve">Zateplení fasády  , expandovaným polystyrénem, tloušťky 200 mm, zakončené stěrkou s výztužnou tkaninou,  </t>
  </si>
  <si>
    <t xml:space="preserve">zateplení terasy : 6 : </t>
  </si>
  <si>
    <t>622311153RV1</t>
  </si>
  <si>
    <t>Zateplení ostění  , expandovaným polystyrénem, tloušťky 30 mm, zakončené stěrkou s výztužnou tkaninou</t>
  </si>
  <si>
    <t xml:space="preserve">otvory - EPS : ((1,5+2*1,5)*29+(1,2+2*1,5)*3+(3,55+2*0,65)+(1,2+2*0,65)*4+(1,25+2*0,65)+(1,2+2*1,4)*3+(0,95+2*1,25)+(1,5+2*2,4)+(1,0+2*1,5))*0,3 : </t>
  </si>
  <si>
    <t>55,875</t>
  </si>
  <si>
    <t>622311563R00</t>
  </si>
  <si>
    <t>Zateplení parapetu extrudovaným polystyrénem, tloušťky 30 mm</t>
  </si>
  <si>
    <t>Součinitel tepelné vodivosti izolantu je 0,035 W/mK.</t>
  </si>
  <si>
    <t xml:space="preserve">(0,6*12+1,5*2+1,5*2+1,2*1+1,5*29+1,2*3+3,55*2+1,2*4+1,25+1,2*3+1,5+3,55+1,0)*0,30 : </t>
  </si>
  <si>
    <t>25,29</t>
  </si>
  <si>
    <t>622391001R00</t>
  </si>
  <si>
    <t>Nanesení lepicího tmelu na izolační desky, nalepení desek, zajištění talířovými hmoždinkami (6 ks/m2), natažení stěrky, vtlačení výztužné tkaniny (1,15 m2/m2), rohových lišt (0,14 m/m2), přehlazení stěrky, nanesení druhé vyrovnávací stěrky, kontaktní nátěr, tenkovrstvá omítka. _x000D_
Bez dodávky materiálu.</t>
  </si>
  <si>
    <t>622391122R00</t>
  </si>
  <si>
    <t>Příplatek za použití zapouštěcích hmoždinek (8 ks/m2) a tepelně izolační zátky, s dodávkou hmoždinek</t>
  </si>
  <si>
    <t>Položka pořadí 42 : 153,46435</t>
  </si>
  <si>
    <t>Položka pořadí 43 : 114,53400</t>
  </si>
  <si>
    <t>Položka pořadí 44 : 701,96542</t>
  </si>
  <si>
    <t>622311016R00</t>
  </si>
  <si>
    <t>Profily zakládací hliníkové, pro izolaci tl. 160 mm</t>
  </si>
  <si>
    <t xml:space="preserve">(19,19+6+3,69+9,99+0,6*2+7,43+2,11+7,96+2,11+7,49+15,99)-1,1-1,5 : </t>
  </si>
  <si>
    <t>80,56</t>
  </si>
  <si>
    <t>622311113R00</t>
  </si>
  <si>
    <t>Profily dilatační rohové V</t>
  </si>
  <si>
    <t xml:space="preserve">komín : 12,5*2 : </t>
  </si>
  <si>
    <t>25</t>
  </si>
  <si>
    <t>622391126T00</t>
  </si>
  <si>
    <t>Příplatek za použití tepelněizolačních zátek z polystyrenu</t>
  </si>
  <si>
    <t>622391128T00</t>
  </si>
  <si>
    <t>Příplatek za tmel pro lepení obkladů a výztužné sítě (min 314 g/m2)</t>
  </si>
  <si>
    <t xml:space="preserve">pod vnější obklad : 153,46435+12,255 : </t>
  </si>
  <si>
    <t>158,4115</t>
  </si>
  <si>
    <t>622401937R00</t>
  </si>
  <si>
    <t>Příplatky k omítce vnějších stěn a štítů za zvýšenou pracnost u menšího rozsahu omítky při úhrnné ploše jednotlivých otvorů v souvisle omítané fasádě, bez části průčelí jinak upravovaného a bez souvislých pásů oken neohraničených omítkou alespoň ze tří stran za provedení styku dvou barevných odstínů u omítky  tenkovrstvé (měří se délka přechodu barev)</t>
  </si>
  <si>
    <t xml:space="preserve">KZS - plocha : (19,19+6+3,69+9,99+0,6*2+7,43+2,11+7,96+2,11+7,49+15,99)*2+10*2 : </t>
  </si>
  <si>
    <t>186,32</t>
  </si>
  <si>
    <t>622422411R00</t>
  </si>
  <si>
    <t>Oprava vnějších omítek vápenných a vápenocementových hladkých, stupeň členitosti 1 a 2, v množství opravované plochy přes 30 do 40 %, s barvením na 100% opravované plochy, bez nákladů na umělecké dekorace fasád</t>
  </si>
  <si>
    <t>Včetně barvení vždy celé plochy (100%), s výjimkou položek oprav omítek drásaných.</t>
  </si>
  <si>
    <t>oprava podkladu : : 153,46435+114,534+701,96542</t>
  </si>
  <si>
    <t>622904112R00</t>
  </si>
  <si>
    <t>Očištění fasád tlakovou vodou, složitost fasády 1 - 2</t>
  </si>
  <si>
    <t>622311553R00</t>
  </si>
  <si>
    <t>Zateplení ostění extrudovaným polystyrénem, tloušťky 30 mm, kontaktní nátěr a akrylátová omítka</t>
  </si>
  <si>
    <t xml:space="preserve">otvory : ((0,6+2*0,6)*12+(1,5+2*0,9)*2+(1,5+2*0,6)*2+(1,2+2*0,6)+(3,55+2*0,65))*0,30 : </t>
  </si>
  <si>
    <t>12,255</t>
  </si>
  <si>
    <t>28375707R</t>
  </si>
  <si>
    <t>deska izolační fasádní; pěnový polystyren; rovná hrana; součinitel tepelné vodivosti 0,039 W/mK; obj. hmotnost 15,00 kg/m3</t>
  </si>
  <si>
    <t>vyrovnání podkladu (40% plochy) : :  (153,46435+114,534+701,96542)*0,40*0,05</t>
  </si>
  <si>
    <t xml:space="preserve">Schodiště SCH1 : 1,92*(0,18+0,28)*4*1,2 : </t>
  </si>
  <si>
    <t xml:space="preserve">vyspravení podkladu podlah (30%) : 181,1413*0,30 : </t>
  </si>
  <si>
    <t>58,58175</t>
  </si>
  <si>
    <t xml:space="preserve">vyrovnání podkladu podlahy : 181,1413 : </t>
  </si>
  <si>
    <t>181,1413</t>
  </si>
  <si>
    <t xml:space="preserve">hrubé vyrovnání podkladu podlahy (20%) : 181,1413*0,20 : </t>
  </si>
  <si>
    <t>36,22826</t>
  </si>
  <si>
    <t xml:space="preserve">viz výpis výplní otvorů - V/17 : 3 : </t>
  </si>
  <si>
    <t>5533300131R</t>
  </si>
  <si>
    <t>zárubeň kovová pro klasické zdění; š profilu 110 mm; š průchodu 900 mm; h průchodu 1 970 mm; L, P; závěsy pevné; požární odolnost</t>
  </si>
  <si>
    <t xml:space="preserve">viz výpis výplní otvorů - V/18 : 1 : </t>
  </si>
  <si>
    <t>5533302132R</t>
  </si>
  <si>
    <t>zárubeň kovová pro sádrokarton; ústí 100 mm; š průchodu 900 mm; h průchodu 1 970 mm; L, P; závěsy pevné; požární odolnost</t>
  </si>
  <si>
    <t xml:space="preserve">viz výpis výplní otvorů - V/24 : 3 : </t>
  </si>
  <si>
    <t xml:space="preserve">nezměřitelné práce v rámci rekonstrukce : 400 : </t>
  </si>
  <si>
    <t>400</t>
  </si>
  <si>
    <t>941941031R00</t>
  </si>
  <si>
    <t>Montáž lešení lehkého pracovního řadového s podlahami šířky od 0,80 do 1,00 m, výšky do 10 m</t>
  </si>
  <si>
    <t>Včetně kotvení lešení.</t>
  </si>
  <si>
    <t>2*(27+20)*13</t>
  </si>
  <si>
    <t>941941501R00</t>
  </si>
  <si>
    <t>Dovoz a odvoz lešení rámového pronajatého</t>
  </si>
  <si>
    <t>km</t>
  </si>
  <si>
    <t>20 km : : 1222*20</t>
  </si>
  <si>
    <t>941941191R00</t>
  </si>
  <si>
    <t>Montáž lešení lehkého pracovního řadového s podlahami příplatek za každý další i započatý měsíc použití lešení_x000D_
 šířky šířky od 0,80 do 1,00 m a výšky do 10 m</t>
  </si>
  <si>
    <t>3 měsíce : : 1222*3</t>
  </si>
  <si>
    <t>941941831R00</t>
  </si>
  <si>
    <t>Demontáž lešení lehkého řadového s podlahami šířky od 0,8 do 1 m, výšky do 10 m</t>
  </si>
  <si>
    <t xml:space="preserve">pohlahová plocha : 227,74 : </t>
  </si>
  <si>
    <t>227,74</t>
  </si>
  <si>
    <t>944944011R00</t>
  </si>
  <si>
    <t xml:space="preserve">Montáž ochranné sítě z umělých vláken </t>
  </si>
  <si>
    <t>944944031R00</t>
  </si>
  <si>
    <t>Montáž ochranné sítě příplatek k ceně za každý další i započatý měsíc použití ochranných sítí_x000D_
 z umělých vláken</t>
  </si>
  <si>
    <t>944944081R00</t>
  </si>
  <si>
    <t xml:space="preserve">Demontáž ochranné sítě z umělých vláken </t>
  </si>
  <si>
    <t>944945012R00</t>
  </si>
  <si>
    <t>Montáž záchytné stříšky šířky do 2 m</t>
  </si>
  <si>
    <t>944945192R00</t>
  </si>
  <si>
    <t>Montáž záchytné stříšky příplatek k ceně za každý další i započatý měsíc použití záchytné stříšky_x000D_
 šířky do 2 m</t>
  </si>
  <si>
    <t>944945812R00</t>
  </si>
  <si>
    <t>Demontáž záchytné stříšky šířky do 2 m</t>
  </si>
  <si>
    <t>961055111R00</t>
  </si>
  <si>
    <t>Bourání základů železobetonových</t>
  </si>
  <si>
    <t xml:space="preserve">opěrná stěna : (2,94+1,57)*0,6*1,5 : </t>
  </si>
  <si>
    <t xml:space="preserve">schodiště do 1PP : 1,3*2,94*0,5 : </t>
  </si>
  <si>
    <t xml:space="preserve">schodiště do 1NP : 1,75*1,35*0,5 : </t>
  </si>
  <si>
    <t>7,5088125</t>
  </si>
  <si>
    <t>962032432R00</t>
  </si>
  <si>
    <t>Bourání zdiva nadzákladového z dutých cihel nebo tvárnic pálených nebo nepálených, na maltu vápenou nebo vápenocementovou</t>
  </si>
  <si>
    <t>965042241RT2</t>
  </si>
  <si>
    <t>Bourání podkladů pod dlažby nebo litých celistvých dlažeb a mazanin  betonových nebo z litého asfaltu, tloušťky přes 100 mm, plochy přes 4 m2</t>
  </si>
  <si>
    <t xml:space="preserve">okap.chodník : (((4,38+13,2-0,4+6,0+3,69+5,53+1,7+7,96+2,11+7,1)*0,5+1,57*4,43+1,57*4,1-0,6*1,0+1,96*4,31)*0,20)*1,05 : </t>
  </si>
  <si>
    <t>9,843687</t>
  </si>
  <si>
    <t xml:space="preserve">stávající dlažba : 145 : </t>
  </si>
  <si>
    <t>145</t>
  </si>
  <si>
    <t>968061126R00</t>
  </si>
  <si>
    <t>Vyvěšení nebo zavěšení dřevěných křídel dveří, plochy přes 2 m2</t>
  </si>
  <si>
    <t>968062354R00</t>
  </si>
  <si>
    <t>Vybourání dřevěných rámů oken dvojitých nebo zdvojených, plochy do 1 m2</t>
  </si>
  <si>
    <t xml:space="preserve">5,2 : </t>
  </si>
  <si>
    <t>5,2</t>
  </si>
  <si>
    <t xml:space="preserve">4,2 : </t>
  </si>
  <si>
    <t>4,2</t>
  </si>
  <si>
    <t xml:space="preserve">1pp : 3,55*0,6 : </t>
  </si>
  <si>
    <t xml:space="preserve">1np : 3,55*0,65 : </t>
  </si>
  <si>
    <t xml:space="preserve">2np : 3,55*0,65 : </t>
  </si>
  <si>
    <t>6,745</t>
  </si>
  <si>
    <t>968062455R00</t>
  </si>
  <si>
    <t>Vybourání dřevěných rámů dveřních zárubní, plochy do 2 m2</t>
  </si>
  <si>
    <t xml:space="preserve">1np : 1,0*1,97 : </t>
  </si>
  <si>
    <t>1,97</t>
  </si>
  <si>
    <t>3,152</t>
  </si>
  <si>
    <t>968072456R00</t>
  </si>
  <si>
    <t>Vybourání a vyjmutí kovových rámů a rolet rámů, včetně pomocného lešení o výšce podlahy do 1900 mm a pro zatížení do 1,5 kPa  (150 kg/m2) dveřních zárubní, plochy přes 2 m2</t>
  </si>
  <si>
    <t xml:space="preserve">1np : 1,3*1,97+1,04*1,97 : </t>
  </si>
  <si>
    <t xml:space="preserve">2np : 1,45*1,97 : </t>
  </si>
  <si>
    <t xml:space="preserve">3np : 1,45*1,97 : </t>
  </si>
  <si>
    <t>10,3228</t>
  </si>
  <si>
    <t>968072641R00</t>
  </si>
  <si>
    <t>Vybourání a vyjmutí kovových rámů a rolet rámů, včetně pomocného lešení o výšce podlahy do 1900 mm a pro zatížení do 1,5 kPa  (150 kg/m2) stěn jakýchkoliv kromě výkladních, jakýchkoliv ploch</t>
  </si>
  <si>
    <t xml:space="preserve">1np : 2,5*2,67*2 : </t>
  </si>
  <si>
    <t>13,35</t>
  </si>
  <si>
    <t xml:space="preserve">15,5 : </t>
  </si>
  <si>
    <t>15,5</t>
  </si>
  <si>
    <t>976071111R00</t>
  </si>
  <si>
    <t>Vybourání kovových doplňkových konstrukcí madel a zábradlí_x000D_
 v jakémkoliv zdivu</t>
  </si>
  <si>
    <t xml:space="preserve">1np : 10,8+1,75 : </t>
  </si>
  <si>
    <t>12,55</t>
  </si>
  <si>
    <t xml:space="preserve">1pp : 8,55+49,18+11,47+11,46+15,39+9,31+9,99+14,79+14,79+12,33+14,89+11,15+11,15+12,25+16,40+8,64+8,64+19,34+19,01+5,83+8,64 : </t>
  </si>
  <si>
    <t xml:space="preserve">3np : 28,44 : </t>
  </si>
  <si>
    <t>416,4405</t>
  </si>
  <si>
    <t>981011312R00</t>
  </si>
  <si>
    <t>Demolice budov prováděné postupným rozebíráním z cihel, kamene, smíšeného a hrázděného zdiva, tvárnic na maltu vápennou nebo vápenocementovou, s podílem konstrukcí přes 10 do 15 %</t>
  </si>
  <si>
    <t>Budovy výšky do 35 m.</t>
  </si>
  <si>
    <t xml:space="preserve">1np : (5,53*3,81*2,5+1,75*1,5*1,2)*1,05 : </t>
  </si>
  <si>
    <t>58,614412</t>
  </si>
  <si>
    <t>762341811R00</t>
  </si>
  <si>
    <t>Demontáž bednění a laťování bednění střech rovných, obloukových, o sklonu do 60 stupňů včetně všech nadstřešních konstrukcí z prken hrubých</t>
  </si>
  <si>
    <t>762841811R00</t>
  </si>
  <si>
    <t>Demontáž podbití stropů a střech do 60° z prken tl. do 35 mm bez omítky</t>
  </si>
  <si>
    <t>67,34</t>
  </si>
  <si>
    <t>764352842R00</t>
  </si>
  <si>
    <t xml:space="preserve">Demontáž žlabů podokapních půlkruhových obloukových ze segmentů, rš 330 mm, sklonu přes 45° </t>
  </si>
  <si>
    <t>764359822R00</t>
  </si>
  <si>
    <t xml:space="preserve">Demontáž žlabů kotlíku oválného a čtyřhranného,  , sklonu přes 45° </t>
  </si>
  <si>
    <t>764454801R00</t>
  </si>
  <si>
    <t>Demontáž odpadních trub nebo součástí trub kruhových , o průměru 75 a 100 mm</t>
  </si>
  <si>
    <t>765361810R00</t>
  </si>
  <si>
    <t>Demontáž šindelové krytiny do suti</t>
  </si>
  <si>
    <t>800-765</t>
  </si>
  <si>
    <t xml:space="preserve">rozebrání části mansardové střechy - pro zateplení : 95*3,9 : </t>
  </si>
  <si>
    <t>370,5</t>
  </si>
  <si>
    <t>765799301R00</t>
  </si>
  <si>
    <t>Fólie parotěsné, difúzní a vodotěsné demontáž</t>
  </si>
  <si>
    <t>767392802R00</t>
  </si>
  <si>
    <t>Demontáž krytin střech z plechů šroubovaných</t>
  </si>
  <si>
    <t xml:space="preserve">demontáž zastřešení kolárny : 5,53*3,81 : </t>
  </si>
  <si>
    <t xml:space="preserve">demontáž ocelového přestřešení 2000x2500 mm : 2,0*2,5 : </t>
  </si>
  <si>
    <t>26,0693</t>
  </si>
  <si>
    <t>767996802R00</t>
  </si>
  <si>
    <t>Demontáž ostatních doplňků staveb atypických konstrukcí_x000D_
 o hmotnosti přes 50 do 100 kg</t>
  </si>
  <si>
    <t xml:space="preserve">demontáž zastřešení kolárny : 450,0 : </t>
  </si>
  <si>
    <t xml:space="preserve">demontáž ocelového přestřešení 2000x2500 mm : 300,0 : </t>
  </si>
  <si>
    <t>750</t>
  </si>
  <si>
    <t xml:space="preserve">7, 9, 10, 11, 12, 13, 14, 15, 17, 18, 20, 23, 24, 25, 27, 28, 29, 30, 31, 33, 34, 35, 36, 37, 38, : </t>
  </si>
  <si>
    <t xml:space="preserve">39, 40, 41, 42, 43, 44, 45, 46, 47, 50, 51, 55, 56, 57, 58, 59, 60, 61, 62, 63, 65, 66, 67, 68, 69, : </t>
  </si>
  <si>
    <t xml:space="preserve">71, 73, 75, 77, 79, 80, 82, 86, 92, 93, 94, 95, 96, 97, 98, 103, 106, 114 : </t>
  </si>
  <si>
    <t>Součet : 230,75004</t>
  </si>
  <si>
    <t>711112001RZ1</t>
  </si>
  <si>
    <t>Provedení izolace proti zemní vlhkosti natěradly za studena na ploše svislé, včetně pomocného lešení o výšce podlahy do 1900 mm a pro zatížení do 1,5 kPa. nátěrem penetračním, 1x nátěr, včetně dodávky penetračního laku ALP</t>
  </si>
  <si>
    <t>800-711</t>
  </si>
  <si>
    <t xml:space="preserve">oprava stávající svislé izolace kolem objektu : 83,16*0,8 : </t>
  </si>
  <si>
    <t>66,528</t>
  </si>
  <si>
    <t>711142559RZ3</t>
  </si>
  <si>
    <t xml:space="preserve">Provedení izolace proti zemní vlhkosti pásy přitavením svislá, 1 vrstva, s dodávkou izolačního pásu se skleněnou nebo polyesterovou vložkou,  </t>
  </si>
  <si>
    <t>711171559RT3</t>
  </si>
  <si>
    <t>Provedení izolace proti zemní vlhkosti termoplasty vodorovné, volně položené, fólie z PVC, tloušťky 1,5 mm</t>
  </si>
  <si>
    <t xml:space="preserve">Schodiště SCH2 : 2*(1,8+1,5) : </t>
  </si>
  <si>
    <t>6,6</t>
  </si>
  <si>
    <t>711172559RT3</t>
  </si>
  <si>
    <t>Provedení izolace proti zemní vlhkosti termoplasty svislé, volně položené, fólie z PVC, tloušťky 1,5 mm</t>
  </si>
  <si>
    <t xml:space="preserve">Schodiště SCH2 : 2*0,3+1,3*(3,24+2,18) : </t>
  </si>
  <si>
    <t>7,646</t>
  </si>
  <si>
    <t>711191171RT2</t>
  </si>
  <si>
    <t>Provedení izolace proti zemní vlhkosti ostatní vodorovné uložení, podkladní textilie, 300 g/m2</t>
  </si>
  <si>
    <t>711191172RT2</t>
  </si>
  <si>
    <t>Provedení izolace proti zemní vlhkosti ostatní vodorovné uložení, ochranná textilie, 300 g/m2</t>
  </si>
  <si>
    <t>711191271RT2</t>
  </si>
  <si>
    <t>Provedení izolace proti zemní vlhkosti ostatní svislé uložení, podkladní textilie, 300 g/m2</t>
  </si>
  <si>
    <t>711191272RT2</t>
  </si>
  <si>
    <t>Provedení izolace proti zemní vlhkosti ostatní svislé uložení, ochranná textilie, 300 g/m2</t>
  </si>
  <si>
    <t>711823121RT2</t>
  </si>
  <si>
    <t>Ochrana konstrukcí nopovou fólií svisle, výška nopu 4 mm, včetně dodávky fólie</t>
  </si>
  <si>
    <t xml:space="preserve">oprava stávající svislé izolace kolem objektu : 83,16*1,2 : </t>
  </si>
  <si>
    <t>99,792</t>
  </si>
  <si>
    <t>711823129RT2</t>
  </si>
  <si>
    <t>Ochrana konstrukcí nopovou fólií ukončovací lišta,  , včetně dodávky lišty</t>
  </si>
  <si>
    <t xml:space="preserve">svislá izolace kolem objektu : 83,16 : </t>
  </si>
  <si>
    <t>83,16</t>
  </si>
  <si>
    <t>998711101R00</t>
  </si>
  <si>
    <t>Přesun hmot pro izolace proti vodě svisle do 6 m</t>
  </si>
  <si>
    <t xml:space="preserve">116, 117, 118, 119, 120, 121, 122, 123, 124, 125 : </t>
  </si>
  <si>
    <t>Součet : 0,53360</t>
  </si>
  <si>
    <t>713</t>
  </si>
  <si>
    <t>Izolace tepelné</t>
  </si>
  <si>
    <t>713181113R00</t>
  </si>
  <si>
    <t>Izolace foukaná do střešních konstrukcí, minerální</t>
  </si>
  <si>
    <t>800-713</t>
  </si>
  <si>
    <t>Vyříznutí otvoru v podkladu pro osazení stroje na foukání izolace, foukání a dodávka izolace. Zapravení vyřezaného otvoru.</t>
  </si>
  <si>
    <t xml:space="preserve">Střecha - S3 : (19,2*6,0+22,9*10+7,3*2,1)*0,10 : </t>
  </si>
  <si>
    <t>35,953</t>
  </si>
  <si>
    <t>713184113R00</t>
  </si>
  <si>
    <t>Izolace pěnová foukaná do střešních konstrukcí</t>
  </si>
  <si>
    <t xml:space="preserve">vyplnění mansardy PUR pěnou : 0,63*0,2/2*95 : </t>
  </si>
  <si>
    <t>5,985</t>
  </si>
  <si>
    <t>998713102R00</t>
  </si>
  <si>
    <t>Přesun hmot pro izolace tepelné v objektech výšky do 12 m</t>
  </si>
  <si>
    <t xml:space="preserve">127, 128 : </t>
  </si>
  <si>
    <t>Součet : 1,17426</t>
  </si>
  <si>
    <t>762341210RT3</t>
  </si>
  <si>
    <t>Montáž bednění střech rovných o sklonu do 60° z prken hrubých na sraz tloušťky do 32 mm včetně vyřezání otvorů , včetně dodávky prken tloušťky 22 mm</t>
  </si>
  <si>
    <t>762395000R00</t>
  </si>
  <si>
    <t>Spojovací a ochranné prostředky svory, prkna, hřebíky, pásová ocel, vruty, impregnace</t>
  </si>
  <si>
    <t xml:space="preserve">370,5*0,022 : </t>
  </si>
  <si>
    <t>8,151</t>
  </si>
  <si>
    <t>762421120RT2</t>
  </si>
  <si>
    <t>Obložení stropů nebo střešních podhledů s dodávkou_x000D_
 deskou cementotřískovou, tloušťky 8 mm</t>
  </si>
  <si>
    <t>85,68</t>
  </si>
  <si>
    <t>762495000R00</t>
  </si>
  <si>
    <t>Spojovací a ochranné prostředky hřebíky, vruty</t>
  </si>
  <si>
    <t>762911121R00</t>
  </si>
  <si>
    <t xml:space="preserve">Impregnace řeziva tlakovakuová, ochrana proti dřevokazným houbám, plísním a dřevokaznému hmyzu </t>
  </si>
  <si>
    <t xml:space="preserve">130, 131, 132, 133, 134 : </t>
  </si>
  <si>
    <t>Součet : 6,25442</t>
  </si>
  <si>
    <t>764812220R00</t>
  </si>
  <si>
    <t xml:space="preserve">Oplechování  okapů střech z tvrdé krytiny, z lakovaného pozinkovaného plechu, rš 330 mm, dodávka a montáž </t>
  </si>
  <si>
    <t xml:space="preserve">viz výpis klempířských výrobků - K/1 : 96,2 : </t>
  </si>
  <si>
    <t>96,2</t>
  </si>
  <si>
    <t>764812640R00</t>
  </si>
  <si>
    <t xml:space="preserve">Oplechování  říms, z lakovaného pozinkovaného plechu, rš 250 mm, dodávka a montáž </t>
  </si>
  <si>
    <t xml:space="preserve">viz výpis klempířských výrobků - K/3 : 0,50 : </t>
  </si>
  <si>
    <t>0,5</t>
  </si>
  <si>
    <t>764817168R00</t>
  </si>
  <si>
    <t xml:space="preserve">Oplechování  zdí (atik), z lakovaného pozinkovaného plechu, rš 680 mm, dodávka a montáž </t>
  </si>
  <si>
    <t xml:space="preserve">viz výpis klempířských výrobků - K/4 : 0,50 : </t>
  </si>
  <si>
    <t>764908109R00</t>
  </si>
  <si>
    <t>Odpadní trouby kruhové, průměr 100 mm, z pozinkovaného plechu s povrchem z polyesteru, v barvě hnědé, dodávka a montáž</t>
  </si>
  <si>
    <t>včetně kolena, objímky, mezikusu, spojovacího materiálu a zednické výpomoci.</t>
  </si>
  <si>
    <t xml:space="preserve">viz výpis klempířských výrobků - K/2 : 34,40 : </t>
  </si>
  <si>
    <t>34,4</t>
  </si>
  <si>
    <t>764908105R00</t>
  </si>
  <si>
    <t>Žlaby podokapní půlkruhové, z pozinkovaného plechu s povrchovou úpravou z polyesteru v barvě hnědé, průměr 150  mm, dodávka a montáž</t>
  </si>
  <si>
    <t>včetně háku, čela a spojky.</t>
  </si>
  <si>
    <t>764908102R00</t>
  </si>
  <si>
    <t>Ostatní prvky ke žlabům a odpadním troubám kotlík žlabový kónický, z lakovaného pozinkovaného plechu s povrchem z polyuretanu v barvě hnědé, pro žlab šířky 150 mm, dodávka a montáž</t>
  </si>
  <si>
    <t xml:space="preserve">viz výpis klempířských výrobků - K/2 : 4 : </t>
  </si>
  <si>
    <t xml:space="preserve">viz výpis výplní otvorů : 1,5*1+1,5*1+1,2*1+3,55*2+1,2*4+1,25*1+1,2*1+3,55*1 : </t>
  </si>
  <si>
    <t>22,1</t>
  </si>
  <si>
    <t xml:space="preserve">1pp : 1,2*4+0,9+1,5*8+3,55 : </t>
  </si>
  <si>
    <t xml:space="preserve">1np : 0,9*4+1,2*3+3,55+1,5*7+2,95 : </t>
  </si>
  <si>
    <t xml:space="preserve">2np : 1,2*2+0,6*2+3,55+1,5*9+2,95 : </t>
  </si>
  <si>
    <t xml:space="preserve">3np : 1,2*2+1,25+1,15+1,2*3+1,5*10 : </t>
  </si>
  <si>
    <t>92,45</t>
  </si>
  <si>
    <t xml:space="preserve">136, 137, 138, 139, 140, 141, 142 : </t>
  </si>
  <si>
    <t>Součet : 0,55128</t>
  </si>
  <si>
    <t>765</t>
  </si>
  <si>
    <t>Krytiny tvrdé</t>
  </si>
  <si>
    <t>765521111R00</t>
  </si>
  <si>
    <t>Krytina ze živičných šindelů na bednění</t>
  </si>
  <si>
    <t>Dodádvka a montáž střešního šindele, tmele včetně spojovacích prostředků.</t>
  </si>
  <si>
    <t>765521112R00</t>
  </si>
  <si>
    <t>Krytina ze živičných šindelů Doplňky pro krytiny z živičných šindelů založení u okapu</t>
  </si>
  <si>
    <t>Dodádvka a montáž zakládacího pruhu.</t>
  </si>
  <si>
    <t>765521114R00</t>
  </si>
  <si>
    <t>Krytina ze živičných šindelů Doplňky pro krytiny z živičných šindelů nároží</t>
  </si>
  <si>
    <t>Dodádvka a montáž nárožní tvarovky.</t>
  </si>
  <si>
    <t xml:space="preserve">3,9*7 : </t>
  </si>
  <si>
    <t>27,3</t>
  </si>
  <si>
    <t>765521117R00</t>
  </si>
  <si>
    <t>Krytina ze živičných šindelů Doplňky pro krytiny z živičných šindelů úžlabí</t>
  </si>
  <si>
    <t>Dodádvka a montáž úžlabí a podkladního pásu.</t>
  </si>
  <si>
    <t xml:space="preserve">3,9*3 : </t>
  </si>
  <si>
    <t>11,7</t>
  </si>
  <si>
    <t>765526012R00</t>
  </si>
  <si>
    <t>Krytina ze živičných šindelů Doplňky pro krytiny z živičných šindelů pojistná hydroizolace samolepící</t>
  </si>
  <si>
    <t>Dodádvka a montáž samolepícího pásu.</t>
  </si>
  <si>
    <t>998765102R00</t>
  </si>
  <si>
    <t>Přesun hmot pro krytiny tvrdé v objektech výšky do 12 m</t>
  </si>
  <si>
    <t xml:space="preserve">145, 146, 147, 148, 149 : </t>
  </si>
  <si>
    <t>Součet : 5,30157</t>
  </si>
  <si>
    <t xml:space="preserve">0,9*3 : </t>
  </si>
  <si>
    <t>2,7</t>
  </si>
  <si>
    <t>766 V18</t>
  </si>
  <si>
    <t>Dveře vnitřní, CPL, 1-kř., 900x1970 mm, plné, barva světlý dub, EI 30 DP1+C</t>
  </si>
  <si>
    <t xml:space="preserve">153, 154 : </t>
  </si>
  <si>
    <t>Součet : 0,00595</t>
  </si>
  <si>
    <t>767995105R00</t>
  </si>
  <si>
    <t>Výroba a montáž atypických kovovových doplňků staveb hmotnosti přes 50 do 100 kg</t>
  </si>
  <si>
    <t xml:space="preserve">MSH 100x80x4 mm : 55,45*10,478 : </t>
  </si>
  <si>
    <t xml:space="preserve">MSH 80x80x4 mm : 58,24*9,222 : </t>
  </si>
  <si>
    <t xml:space="preserve">P10 200x200 mm : 20*0,2*0,2*78,5 : </t>
  </si>
  <si>
    <t>1180,89438</t>
  </si>
  <si>
    <t>D+M zábradlí trubkové, délka 2,04 m, žárový pozink, kotvení</t>
  </si>
  <si>
    <t xml:space="preserve">viz výpis zámečnických výrobků - Z/1 : 2 : </t>
  </si>
  <si>
    <t>767011002X00</t>
  </si>
  <si>
    <t>D+M zábradlí trubkové, délka 5,15 m, žárový pozink, kotvení</t>
  </si>
  <si>
    <t xml:space="preserve">viz výpis zámečnických výrobků - Z/2 : 1 : </t>
  </si>
  <si>
    <t>767011003X00</t>
  </si>
  <si>
    <t>D+M stříška nad vstupem, ocelová kce+bezp.sklo, 2550x1200 mm, žárový pozink, kotvení</t>
  </si>
  <si>
    <t xml:space="preserve">viz výpis zámečnických výrobků - Z/3 : 1 : </t>
  </si>
  <si>
    <t>767011004X00</t>
  </si>
  <si>
    <t>D+M stříška nad vstupem, ocelová kce+bezp.sklo, 1850x1200 mm, žárový pozink, kotvení</t>
  </si>
  <si>
    <t xml:space="preserve">viz výpis zámečnických výrobků - Z/4 : 1 : </t>
  </si>
  <si>
    <t>13515120R</t>
  </si>
  <si>
    <t>ocel široká válc. za tepla 11375 (S235JR); tl.  10,00 mm; š = 200 mm</t>
  </si>
  <si>
    <t xml:space="preserve">P10 200x200 mm : 20*0,2*0,2*78,5/1000*1,1 : </t>
  </si>
  <si>
    <t>0,06908</t>
  </si>
  <si>
    <t>14587292R</t>
  </si>
  <si>
    <t>profil ocelový tenkostěnný uzavřený svařovaný jak. S235; čtvercový; tl = 4,00 mm; a = 80,0 mm; b = 80,0 mm</t>
  </si>
  <si>
    <t xml:space="preserve">MSH 80x80x4 mm : 58,24*9,222/1000*1,1 : </t>
  </si>
  <si>
    <t>0,5908</t>
  </si>
  <si>
    <t>14587796R</t>
  </si>
  <si>
    <t>profil ocelový tenkostěnný uzavřený svařovaný jak. S235; obdélníkový; tl = 4,00 mm; a = 120,0 mm; b = 60,0 mm</t>
  </si>
  <si>
    <t xml:space="preserve">MSH 100x80x4 mm : 55,45*10,478/1000*1,1 : </t>
  </si>
  <si>
    <t>0,63911</t>
  </si>
  <si>
    <t>998767102R00</t>
  </si>
  <si>
    <t>Přesun hmot pro kovové stavební doplňk. konstrukce v objektech výšky do 12 m</t>
  </si>
  <si>
    <t xml:space="preserve">158, 163, 164, 165 : </t>
  </si>
  <si>
    <t>Součet : 1,35803</t>
  </si>
  <si>
    <t xml:space="preserve">2*(1,5+0,9)*2+2*(1,5+0,6)*1+2*(1,2+0,6)*1+2*(3,55+0,65)*2+2*(1,2+0,6)*4+2*(1,25+0,65)*1+2*(1,2+1,4)*2+2*(3,55+0,65)*1 : </t>
  </si>
  <si>
    <t xml:space="preserve">2*(1,1+2,03)*1+2*(1,0+2,41)*1 : </t>
  </si>
  <si>
    <t>84,28</t>
  </si>
  <si>
    <t>71,2</t>
  </si>
  <si>
    <t>766711021R00</t>
  </si>
  <si>
    <t xml:space="preserve">Montáž otvorových prvků plastových nebo z dřevěných europrofilů vstupních dveří,  </t>
  </si>
  <si>
    <t>Montáž plastových dveří včetně dodávky a montáže PU pěny.</t>
  </si>
  <si>
    <t>13,08</t>
  </si>
  <si>
    <t>769 V02</t>
  </si>
  <si>
    <t>Okno plastové, 2-kř., OS, 1500x900 mm, dvojsklo, barva bílá</t>
  </si>
  <si>
    <t xml:space="preserve">viz výpis výplní otvorů - V/2 : 2 : </t>
  </si>
  <si>
    <t>769 V03</t>
  </si>
  <si>
    <t>Okno plastové, 2-kř., OS, 1500x600 mm, dvojsklo, barva bílá</t>
  </si>
  <si>
    <t xml:space="preserve">viz výpis výplní otvorů - V/3 : 1 : </t>
  </si>
  <si>
    <t>769 V04</t>
  </si>
  <si>
    <t>Okno plastové, 1-kř., S, 1200x600 mm, dvojsklo, barva bílá</t>
  </si>
  <si>
    <t xml:space="preserve">viz výpis výplní otvorů - V/4 : 1 : </t>
  </si>
  <si>
    <t>769 V07</t>
  </si>
  <si>
    <t>Okno plastové, 3-kř., S, 3550x650 mm, dvojsklo, barva bílá</t>
  </si>
  <si>
    <t xml:space="preserve">viz výpis výplní otvorů - V/7 : 2 : </t>
  </si>
  <si>
    <t>769 V08</t>
  </si>
  <si>
    <t>Okno plastové, 1-kř., S, 1200x650 mm, dvojsklo, barva bílá</t>
  </si>
  <si>
    <t xml:space="preserve">viz výpis výplní otvorů - V/8 : 4 : </t>
  </si>
  <si>
    <t>769 V09</t>
  </si>
  <si>
    <t>Okno plastové, 1-kř., S, 1250x650 mm, dvojsklo, barva bílá</t>
  </si>
  <si>
    <t xml:space="preserve">viz výpis výplní otvorů - V/9 : 1 : </t>
  </si>
  <si>
    <t>769 V10</t>
  </si>
  <si>
    <t>Okno plastové, 2-kř., OS, 1200x1400 mm, dvojsklo, barva bílá</t>
  </si>
  <si>
    <t xml:space="preserve">viz výpis výplní otvorů - V/10 : 2 : </t>
  </si>
  <si>
    <t>769 V11</t>
  </si>
  <si>
    <t>Dveře plastové, 1-kř., O, 1100x2030 mm, částečně prosklené - dvojsklo, barva bílá</t>
  </si>
  <si>
    <t xml:space="preserve">viz výpis výplní otvorů - V/11 : 1 : </t>
  </si>
  <si>
    <t>769 V19</t>
  </si>
  <si>
    <t>Dveře plastové, 1-kř., O, 1000x2410 mm, nadsvětlík, částečně prosklené - dvojsklo, barva bílá</t>
  </si>
  <si>
    <t xml:space="preserve">viz výpis výplní otvorů - V/19 : 1 : </t>
  </si>
  <si>
    <t>769 V20</t>
  </si>
  <si>
    <t>Okno plastové, 3-kř., S, 3550x600 mm, dvojsklo, barva bílá</t>
  </si>
  <si>
    <t xml:space="preserve">viz výpis výplní otvorů - V/20 : 1 : </t>
  </si>
  <si>
    <t xml:space="preserve">167, 168, 169, 170, 171, 172, 173, 174, 175, 176, 177, 178, 179, 180 : </t>
  </si>
  <si>
    <t>Součet : 1542,53090</t>
  </si>
  <si>
    <t xml:space="preserve">72,09*(0,3+0,17)+(50,76+137,43)*0,1+128,44 : </t>
  </si>
  <si>
    <t>771275511R00</t>
  </si>
  <si>
    <t>Montáž obkladů schodišť z dlaždic keramických a ze schodovek na stupnice,  , kladených do tmele, C2TS1</t>
  </si>
  <si>
    <t xml:space="preserve">schodiště 1pp-3np : (1,32*4+1,25*9+1,5*5)*3 : </t>
  </si>
  <si>
    <t>72,09</t>
  </si>
  <si>
    <t>771275521R00</t>
  </si>
  <si>
    <t>Montáž obkladů schodišť z dlaždic keramických z dlaždic na podstupnice,  , kladených do tmele, C2TS1</t>
  </si>
  <si>
    <t>771475034R00</t>
  </si>
  <si>
    <t>Montáž soklíků z dlaždic keramických výšky 100 mm, soklíků schodišťových stupňovitých, kladených do flexibilního tmele</t>
  </si>
  <si>
    <t xml:space="preserve">schodiště 1pp-3np : (0,3+0,17)*18*3*2 : </t>
  </si>
  <si>
    <t>50,76</t>
  </si>
  <si>
    <t>771475014R00</t>
  </si>
  <si>
    <t>Montáž soklíků z dlaždic keramických výšky 100 mm, soklíků vodorovných, kladených do flexibilního tmele</t>
  </si>
  <si>
    <t xml:space="preserve">0.01 : 8,55 : </t>
  </si>
  <si>
    <t xml:space="preserve">1.01 : 4,05+3,15+3,3+0,4+0,93+0,28+6,1+5,35 : </t>
  </si>
  <si>
    <t xml:space="preserve">1.27 : 5,90 : </t>
  </si>
  <si>
    <t xml:space="preserve">1.28 : 12,58 : </t>
  </si>
  <si>
    <t xml:space="preserve">2.01 : 29,26 : </t>
  </si>
  <si>
    <t xml:space="preserve">2.25 : 12,66 : </t>
  </si>
  <si>
    <t xml:space="preserve">3.01 : 28,44 : </t>
  </si>
  <si>
    <t xml:space="preserve">3.27 : 16,48 : </t>
  </si>
  <si>
    <t>137,43</t>
  </si>
  <si>
    <t>771479001R00</t>
  </si>
  <si>
    <t>Řezání dlaždic pro soklíky</t>
  </si>
  <si>
    <t xml:space="preserve">50,76+137,43 : </t>
  </si>
  <si>
    <t>188,19</t>
  </si>
  <si>
    <t xml:space="preserve">1.01 : 20,47 : </t>
  </si>
  <si>
    <t>128,44</t>
  </si>
  <si>
    <t>771577961R00</t>
  </si>
  <si>
    <t>Hrany schodů, dilatační, koutové, ukončovací a přechodové profily profily ukončovací balkonové,terasové a soklové. s okapničkou z lakovaného hliníku pro volné hrany balkonů a teras, výšky 10 mm</t>
  </si>
  <si>
    <t xml:space="preserve">m     </t>
  </si>
  <si>
    <t>771579795R00</t>
  </si>
  <si>
    <t>Příplatky k položkám montáže podlah keramických příplatek za spárování voduodpuzující hmotou - plošně</t>
  </si>
  <si>
    <t>771575030RA0</t>
  </si>
  <si>
    <t>Dlažba z dlaždic keramických do 20 x 20 cm, položených do vysoce pružné malty, balkonů a teras, včetně dvousložkové hydroizolační stěrky</t>
  </si>
  <si>
    <t>Hydroizolační stěrka, dlažba do tmele, spárování.</t>
  </si>
  <si>
    <t xml:space="preserve">vstupní schodiště : 1,06*1,92+1,92*(0,18+0,28)*4 : </t>
  </si>
  <si>
    <t>5,568</t>
  </si>
  <si>
    <t xml:space="preserve">(72,09*0,17+(50,76+137,43)*0,1+128,44)*1,1 : </t>
  </si>
  <si>
    <t>175,46573</t>
  </si>
  <si>
    <t>597642400R</t>
  </si>
  <si>
    <t>dlažba keramická schodovka; š = 300 mm; l = 300 mm; h = 9,0 mm; povrch matný; pro interiér</t>
  </si>
  <si>
    <t xml:space="preserve">72,09*0,3*1,1 : </t>
  </si>
  <si>
    <t>23,7897</t>
  </si>
  <si>
    <t xml:space="preserve">182, 183, 184, 185, 186, 188, 189, 190, 191, 193, 194 : </t>
  </si>
  <si>
    <t>Součet : 5,15441</t>
  </si>
  <si>
    <t>7769</t>
  </si>
  <si>
    <t>Čistící zóny</t>
  </si>
  <si>
    <t>776971409R00</t>
  </si>
  <si>
    <t>Čisticí zóny a rohože textilní rohož, ze 100% polyamidu, podklad Vinyl, tloušťky 9 mm</t>
  </si>
  <si>
    <t xml:space="preserve">vnitřní : 1,5*1,0 : </t>
  </si>
  <si>
    <t>1,5</t>
  </si>
  <si>
    <t>776972127R00</t>
  </si>
  <si>
    <t xml:space="preserve">Čisticí zóny a rohože vstupní rohož, z Al profilůspojených nerewzovým lankema odděleny pryžovými mezikroužky, tloušťky 27 mm </t>
  </si>
  <si>
    <t xml:space="preserve">vnější : 1,0*0,8*2 : </t>
  </si>
  <si>
    <t>1,6</t>
  </si>
  <si>
    <t>776976101R00</t>
  </si>
  <si>
    <t xml:space="preserve">Čisticí zóny a rohože rám z profilu L, z hliníku,  </t>
  </si>
  <si>
    <t xml:space="preserve">vnitřní : 2*(1,5+1,0) : </t>
  </si>
  <si>
    <t xml:space="preserve">vnější : 2*(1,0+0,8)*2 : </t>
  </si>
  <si>
    <t>12,2</t>
  </si>
  <si>
    <t>782155015RT1</t>
  </si>
  <si>
    <t>Montáž obkladu stěn z umělého kamene imitace cihelných obkladů, pouze montáž bez dodávky obkladu,  , tloušťky do 15 mm, spárovaní šířky 10 mm</t>
  </si>
  <si>
    <t>800-782</t>
  </si>
  <si>
    <t xml:space="preserve">vnější obklad : 146,1565+12,255 : </t>
  </si>
  <si>
    <t>DOD 01</t>
  </si>
  <si>
    <t>Pásek obkladový rovinný 240x52 mm</t>
  </si>
  <si>
    <t xml:space="preserve">158,4115*1,1 : </t>
  </si>
  <si>
    <t>174,25265</t>
  </si>
  <si>
    <t xml:space="preserve">199, 200 : </t>
  </si>
  <si>
    <t>Součet : 2,21301</t>
  </si>
  <si>
    <t>783225600R00</t>
  </si>
  <si>
    <t xml:space="preserve">Nátěry kov.stavebních doplňk.konstrukcí syntetické 2x email,  </t>
  </si>
  <si>
    <t>včetně pomocného lešení.</t>
  </si>
  <si>
    <t xml:space="preserve">MSH 100x80x4 mm : 55,45*2*(0,1+0,08)*1,1 : </t>
  </si>
  <si>
    <t xml:space="preserve">MSH 80x80x4 mm : 58,24*4*0,08*1,1 : </t>
  </si>
  <si>
    <t xml:space="preserve">P10 200x200 mm : 20*0,2*0,2*2*1,25 : </t>
  </si>
  <si>
    <t>44,45868</t>
  </si>
  <si>
    <t>783226100R00</t>
  </si>
  <si>
    <t xml:space="preserve">Nátěry kov.stavebních doplňk.konstrukcí syntetické základní,  </t>
  </si>
  <si>
    <t>783782205R00</t>
  </si>
  <si>
    <t>Nátěry tesařských konstrukcí ochranné fungicidní+ biocidní (proti plísním, houbám a hmyzu), dvojnásobné</t>
  </si>
  <si>
    <t>včetně montáže, dodávky a demontáže lešení.</t>
  </si>
  <si>
    <t xml:space="preserve">stávající vazníky : 1200 : </t>
  </si>
  <si>
    <t>1200</t>
  </si>
  <si>
    <t xml:space="preserve">001 : (3,78+5,36+3,13+1,32+1,51+0,37+0,3+1,88+0,3+0,37+1,51+0,65+1,5)*2,67 : </t>
  </si>
  <si>
    <t xml:space="preserve">002 : 2*(5,45+11+1,35+16,5+1,2+2,19+1,73+1,2)*2,67 : </t>
  </si>
  <si>
    <t xml:space="preserve">015 : 2*(4,07+4,03)*2,67 : </t>
  </si>
  <si>
    <t xml:space="preserve">018 : 2*(3,46+5,59)*2,67 : </t>
  </si>
  <si>
    <t xml:space="preserve">020 : 2*(1,62+3,6)*2,67 : </t>
  </si>
  <si>
    <t xml:space="preserve">101 : 2*(5,35+7,35+1,9+0,9)*2,67 : </t>
  </si>
  <si>
    <t xml:space="preserve">128 : 2*(9,33+1,57)*2,67 : </t>
  </si>
  <si>
    <t xml:space="preserve">201 : 2*(5,35+7,2)*2,67 : </t>
  </si>
  <si>
    <t xml:space="preserve">225 : 2*(9,34+1,57)*2,67 : </t>
  </si>
  <si>
    <t>661,3056</t>
  </si>
  <si>
    <t>784450025RA0</t>
  </si>
  <si>
    <t>Malby z malířských směsí disperzní na SDK, penetrace jednonásobná, malba dvojnásobná, bílá</t>
  </si>
  <si>
    <t xml:space="preserve">301 : 2*(7,4+5,35)*2,7 : </t>
  </si>
  <si>
    <t xml:space="preserve">327 : 2*(11,21+1,47)*2,7 : </t>
  </si>
  <si>
    <t xml:space="preserve">3np : 28,44+16,48 : </t>
  </si>
  <si>
    <t>182,242</t>
  </si>
  <si>
    <t xml:space="preserve">85, 86, 87, 88, 89, 92, 93, 94, 95, 96, 97, 98, 99, 100, 101, 102, 103, 105, 106, 107, 108, 109, : </t>
  </si>
  <si>
    <t xml:space="preserve">110, 111, 112, 113, 114, 143 : </t>
  </si>
  <si>
    <t>Součet : 130,18362</t>
  </si>
  <si>
    <t>Součet : 2082,93786</t>
  </si>
  <si>
    <t>Součet : 1041,46893</t>
  </si>
  <si>
    <t>Ústřední vytápění - neoceňovat!!! Položka počítá automaticky</t>
  </si>
  <si>
    <t>Elektromontáže - neoceňovat!!! Položka počítá automaticky</t>
  </si>
  <si>
    <t>Součet : 1721,08969</t>
  </si>
  <si>
    <t xml:space="preserve">69, 70, 71, 72, 73 : </t>
  </si>
  <si>
    <t xml:space="preserve">42, 43, 44, 45, 47, 48, 49, 50, 51, 52, 53, 54, 55, 56, 57, 58, 59, 61, 62, 63, 64, 65, 66, 67, 68, : </t>
  </si>
  <si>
    <t>Součet : 215,13621</t>
  </si>
  <si>
    <t>Součet : 3442,17939</t>
  </si>
  <si>
    <t>68,31</t>
  </si>
  <si>
    <t xml:space="preserve">plocha oken : 1,5*1,5*25+1,2*1,5*2+1,2*1,4*2+1,5*2,4*1+1*1,5 : </t>
  </si>
  <si>
    <t>1420,064</t>
  </si>
  <si>
    <t xml:space="preserve">3np : 9,92+14,42+16,45+17,07+5,32+1,29+4,19+12,92+16,94+3,45+6,51+20,58+14,83+3,4+4,31+25,83+14,25+4,02+3,66+7,90+12,32+20,41+14,33+4,17+1,35 : </t>
  </si>
  <si>
    <t xml:space="preserve">2np : 6,59+6,75+5,3+3,7 : </t>
  </si>
  <si>
    <t xml:space="preserve">2np : 6,27+27,07+20,56+4,24+10,92+18,94+19,73+26,28+1,45+4,3+20,98+19,85+3,02+3,21+20,7+6,42+19,85+3,17 : </t>
  </si>
  <si>
    <t xml:space="preserve">1np : 6,76+4,03 : </t>
  </si>
  <si>
    <t xml:space="preserve">1np : 10,90+18,94+19,73+26,28+1,47+4,41+20,6+15,85+11,93+1,4+5,9 : </t>
  </si>
  <si>
    <t xml:space="preserve">326 : 2*(0,9+1,5)*0,6 : </t>
  </si>
  <si>
    <t xml:space="preserve">325 : 2*(1,69+2,65)*0,6 : </t>
  </si>
  <si>
    <t xml:space="preserve">324 : 2*(3,6+3,98)*2,7 : </t>
  </si>
  <si>
    <t xml:space="preserve">323 : 2*(3,6+5,67)*2,7 : </t>
  </si>
  <si>
    <t xml:space="preserve">322 : 2*(2,94+4,29)*2,7 : </t>
  </si>
  <si>
    <t xml:space="preserve">321 : 2*(2,47+3,65)*2,7 : </t>
  </si>
  <si>
    <t xml:space="preserve">320 : 2*(2,3+1,59)*2,7 : </t>
  </si>
  <si>
    <t xml:space="preserve">319 : 2*(2,05+1,93)*0,6 : </t>
  </si>
  <si>
    <t xml:space="preserve">318 : 2*(3,58+3,98)*2,7 : </t>
  </si>
  <si>
    <t xml:space="preserve">317 : 2*(3,52+5,67)*2,7 : </t>
  </si>
  <si>
    <t xml:space="preserve">316 : 2*(1,75+3,65)*2,7 : </t>
  </si>
  <si>
    <t xml:space="preserve">315 : 2*(1,96+1,96)*0,6 : </t>
  </si>
  <si>
    <t xml:space="preserve">314 : 2*(3,43+4,35)*2,7 : </t>
  </si>
  <si>
    <t xml:space="preserve">313 : 2*(3,63+5,67)*2,7 : </t>
  </si>
  <si>
    <t xml:space="preserve">312 : 2*(2,03+3,4)*2,7 : </t>
  </si>
  <si>
    <t xml:space="preserve">311 : 2*(1,95+1,97)*0,6 : </t>
  </si>
  <si>
    <t xml:space="preserve">310 : 2*(3,36+4,78)*2,7 : </t>
  </si>
  <si>
    <t xml:space="preserve">309 : 2*(3,53+3,66)*2,7 : </t>
  </si>
  <si>
    <t xml:space="preserve">308 : 2*(2,15+1,97)*2,7 : </t>
  </si>
  <si>
    <t xml:space="preserve">307 : 2*(1,5+0,85)*0,6 : </t>
  </si>
  <si>
    <t xml:space="preserve">306 : 2*(2,92+1,7)*0,6 : </t>
  </si>
  <si>
    <t xml:space="preserve">305 : 2*(5,7+3,75)*2,7 : </t>
  </si>
  <si>
    <t xml:space="preserve">304 : 2*(4,3+4,3)*2,7 : </t>
  </si>
  <si>
    <t xml:space="preserve">303 : 2*(2,9+5,77)*2,7 : </t>
  </si>
  <si>
    <t xml:space="preserve">302 : 2*(4,7+4,1)*2,7 : </t>
  </si>
  <si>
    <t>1530,7851</t>
  </si>
  <si>
    <t xml:space="preserve">224 : 2*(1,75+1,78)*2,67 : </t>
  </si>
  <si>
    <t xml:space="preserve">223 : 2*(1,75+2,08)*0,57 : </t>
  </si>
  <si>
    <t xml:space="preserve">222 : 2*(3,5+5,67)*2,67 : </t>
  </si>
  <si>
    <t xml:space="preserve">221 : 2*(1,62+3,96)*2,67 : </t>
  </si>
  <si>
    <t xml:space="preserve">220 : 2*(1,94+1,78)*0,57 : </t>
  </si>
  <si>
    <t xml:space="preserve">219 : 2*(3,65+5,67)*2,67 : </t>
  </si>
  <si>
    <t xml:space="preserve">218 : 2*(1,66+1,78)*2,67 : </t>
  </si>
  <si>
    <t xml:space="preserve">217 : 2*(1,75+1,78)*2,67 : </t>
  </si>
  <si>
    <t xml:space="preserve">216 : 2*(2,83+1,78)*0,57 : </t>
  </si>
  <si>
    <t xml:space="preserve">215 : 2*(3,5+5,67)*2,67 : </t>
  </si>
  <si>
    <t xml:space="preserve">214 : 2*(3,7+5,67)*2,67 : </t>
  </si>
  <si>
    <t xml:space="preserve">213 : 2*(2,31+1,78)*2,67 : </t>
  </si>
  <si>
    <t xml:space="preserve">212 : 2*(1,84+1,0)*0,57 : </t>
  </si>
  <si>
    <t xml:space="preserve">211 : 2*(3,92+1,85)*0,57 : </t>
  </si>
  <si>
    <t xml:space="preserve">210 : 2*(7,1+3,6)*2,67 : </t>
  </si>
  <si>
    <t xml:space="preserve">209 : 2*(3,48+5,67)*2,67 : </t>
  </si>
  <si>
    <t xml:space="preserve">208 : 2*(3,59+5,4)*2,67 : </t>
  </si>
  <si>
    <t xml:space="preserve">207 : 2*(3,64+3,45)*2,67 : </t>
  </si>
  <si>
    <t xml:space="preserve">206 : 2*(2,29+1,85)*2,67 : </t>
  </si>
  <si>
    <t xml:space="preserve">205 : 2*(3,5+1,85)*0,57 : </t>
  </si>
  <si>
    <t xml:space="preserve">204 : 2*(3,6+5,71)*2,67 : </t>
  </si>
  <si>
    <t xml:space="preserve">203 : 2*(5,41+5,71)*2,67 : </t>
  </si>
  <si>
    <t xml:space="preserve">202 : 2*(3,02+1,85)*2,67 : </t>
  </si>
  <si>
    <t xml:space="preserve">126 : 2*(1,55+0,9)*0,57 : </t>
  </si>
  <si>
    <t xml:space="preserve">125 : 2*(2,2+1,78)*0,57 : </t>
  </si>
  <si>
    <t xml:space="preserve">124 : 2*(2,93+4,07)*2,67 : </t>
  </si>
  <si>
    <t xml:space="preserve">123 : 2*(2,7+5,67)*2,67 : </t>
  </si>
  <si>
    <t xml:space="preserve">122 : 2*(4,09+4,92)*2,67 : </t>
  </si>
  <si>
    <t xml:space="preserve">121 : 2*(3,16+1,78)*2,67 : </t>
  </si>
  <si>
    <t xml:space="preserve">114 : 2*(0,91+1,61)*0,57 : </t>
  </si>
  <si>
    <t xml:space="preserve">113 : 2*(3,64+1,85)*0,57 : </t>
  </si>
  <si>
    <t xml:space="preserve">112 : 2*(7,23+3,6)*2,67 : </t>
  </si>
  <si>
    <t xml:space="preserve">111 : 2*(3,48+5,67)*2,67 : </t>
  </si>
  <si>
    <t xml:space="preserve">110 : 2*(3,59+5,4)*2,67 : </t>
  </si>
  <si>
    <t xml:space="preserve">109 : 2*(3,64+3,45)*2,67 : </t>
  </si>
  <si>
    <t xml:space="preserve">019 : 2*(3,4+5,59)*2,67 : </t>
  </si>
  <si>
    <t xml:space="preserve">014 : 2*(3,04+4,03)*2,67 : </t>
  </si>
  <si>
    <t xml:space="preserve">013 : 2*(4,46+2,5)*2,67 : </t>
  </si>
  <si>
    <t xml:space="preserve">012 : 2*(4,46+2,5)*2,67 : </t>
  </si>
  <si>
    <t xml:space="preserve">011 : 2*(3,6+5,55)*2,67 : </t>
  </si>
  <si>
    <t xml:space="preserve">010 : 2*(2,9+4,25)*2,67 : </t>
  </si>
  <si>
    <t xml:space="preserve">009 : 2*(2,665+5,55)*2,67 : </t>
  </si>
  <si>
    <t xml:space="preserve">007 : 2*(1,8+5,55)*2,67 : </t>
  </si>
  <si>
    <t xml:space="preserve">006 : 2*(2,19+4,25)*2,67 : </t>
  </si>
  <si>
    <t xml:space="preserve">005 : 2*(2,7+5,55)*2,67 : </t>
  </si>
  <si>
    <t xml:space="preserve">004 : 2*(2,95+3,76)*2,67 : </t>
  </si>
  <si>
    <t xml:space="preserve">003 : 2*(3,05+3,76)*2,67 : </t>
  </si>
  <si>
    <t>Součet : 5,45867</t>
  </si>
  <si>
    <t xml:space="preserve">125, 126, 127, 129 : </t>
  </si>
  <si>
    <t>302,0391</t>
  </si>
  <si>
    <t xml:space="preserve">274,581*1,1 : </t>
  </si>
  <si>
    <t>274,581</t>
  </si>
  <si>
    <t xml:space="preserve">2.03 : 0,6*(0,6*2+2,88) : </t>
  </si>
  <si>
    <t xml:space="preserve">2.17 : 0,6*(0,57*2+2,79) : </t>
  </si>
  <si>
    <t xml:space="preserve">2.13 : 0,6*(1,93+1,62) : </t>
  </si>
  <si>
    <t xml:space="preserve">2.03 : 0,6*(2,37+0,6) : </t>
  </si>
  <si>
    <t xml:space="preserve">2.03 : 0,6*(2*1,77) : </t>
  </si>
  <si>
    <t xml:space="preserve">2.22 : 0,6*(2*1,77) : </t>
  </si>
  <si>
    <t xml:space="preserve">2.19 : 0,6*(2*1,77) : </t>
  </si>
  <si>
    <t xml:space="preserve">2.14 : 0,6*(2*1,77) : </t>
  </si>
  <si>
    <t xml:space="preserve">2.08 : 0,6*(2*1,77) : </t>
  </si>
  <si>
    <t xml:space="preserve">1.22 : 0,6*(2*1,77) : </t>
  </si>
  <si>
    <t xml:space="preserve">1.10 : 0,6*(2*1,77) : </t>
  </si>
  <si>
    <t xml:space="preserve">3.26 : 2,1*(2*1,5+0,9) : </t>
  </si>
  <si>
    <t xml:space="preserve">3.25 : 2,1*(1,44+0,7+0,35+0,35+0,54+1,53+1,63+1,77) : </t>
  </si>
  <si>
    <t xml:space="preserve">3.19 : 2,1*(0,39+1,99+1,9+1,99+0,81) : </t>
  </si>
  <si>
    <t xml:space="preserve">3.15 : 2,1*(0,68+1,9+0,84+0,38+0,88+0,24+0,18+1,28+0,42) : </t>
  </si>
  <si>
    <t xml:space="preserve">3.11 : 2,1*(0,39+1,52+1,07+0,37+0,84+1,89+0,75) : </t>
  </si>
  <si>
    <t xml:space="preserve">3.07 : 2,1*(0,625+0,875+1,22+0,27+0,23+0,58) : </t>
  </si>
  <si>
    <t xml:space="preserve">3.06 : 2,1*(2,86+1,91+1,25+0,25+1,6+0,85) : </t>
  </si>
  <si>
    <t xml:space="preserve">2.23 : 2,1*(0,32+1,72+2,02+1,72+0,9) : </t>
  </si>
  <si>
    <t xml:space="preserve">2.20 : 2,1*(0,62+1,88+0,81+0,29+0,91+1,59+0,3) : </t>
  </si>
  <si>
    <t xml:space="preserve">2.16 : 2,1*(2,77+1,72+1,7+0,23+1,06+1,13) : </t>
  </si>
  <si>
    <t xml:space="preserve">2.12 : 2,1*(2*1,55+0,84) : </t>
  </si>
  <si>
    <t xml:space="preserve">2.11 : 2,1*(0,77+1,79+0,61+0,23+1,04+0,23+1,68+0,89+0,48+0,9+2,1) : </t>
  </si>
  <si>
    <t xml:space="preserve">2.05 : 2,1*(0,05+0,15+0,9+1,8+0,23+1,15+0,23+0,32+1,79+3,45) : </t>
  </si>
  <si>
    <t xml:space="preserve">1.26 : 2,1*(2*1,55+0,9) : </t>
  </si>
  <si>
    <t xml:space="preserve">1.25 : 2,1*(2,15+0,91+0,2+0,81+1,57+0,2+0,39+0,2+0,39+0,9) : </t>
  </si>
  <si>
    <t xml:space="preserve">1.14 : 2,1*(1,6*2+0,95) : </t>
  </si>
  <si>
    <t xml:space="preserve">1.13 : 2,1*(0,67+1,79+0,61+0,23+1,04+0,23+1,69+0,89+0,48+0,9+2,25) : </t>
  </si>
  <si>
    <t>Součet : 6790,12710</t>
  </si>
  <si>
    <t xml:space="preserve">118, 119, 120, 121, 122, 123 : </t>
  </si>
  <si>
    <t>661,232</t>
  </si>
  <si>
    <t xml:space="preserve">601,12*1,1 : </t>
  </si>
  <si>
    <t>628,3981</t>
  </si>
  <si>
    <t xml:space="preserve">571,271*1,1 : </t>
  </si>
  <si>
    <t>130</t>
  </si>
  <si>
    <t xml:space="preserve">balení á 10 kg : 130 : </t>
  </si>
  <si>
    <t xml:space="preserve">Spotřeba 0,20 kg/m2 : 601,12*0,2*1,03 : </t>
  </si>
  <si>
    <t>601,12</t>
  </si>
  <si>
    <t xml:space="preserve">3.24 : 14,33 : </t>
  </si>
  <si>
    <t xml:space="preserve">3.23 : 20,41 : </t>
  </si>
  <si>
    <t xml:space="preserve">3.22 : 12,32 : </t>
  </si>
  <si>
    <t xml:space="preserve">3.21 : 7,9 : </t>
  </si>
  <si>
    <t xml:space="preserve">3.20 : 3,66 : </t>
  </si>
  <si>
    <t xml:space="preserve">3.18 : 14,25 : </t>
  </si>
  <si>
    <t xml:space="preserve">3.17 : 25,83 : </t>
  </si>
  <si>
    <t xml:space="preserve">3.16 : 4,31 : </t>
  </si>
  <si>
    <t xml:space="preserve">3.14 : 14,83 : </t>
  </si>
  <si>
    <t xml:space="preserve">3.13 : 20,58 : </t>
  </si>
  <si>
    <t xml:space="preserve">3.12 : 6,51 : </t>
  </si>
  <si>
    <t xml:space="preserve">3.10 : 16,94 : </t>
  </si>
  <si>
    <t xml:space="preserve">3.09 : 12,92 : </t>
  </si>
  <si>
    <t xml:space="preserve">3.08 : 4,19 : </t>
  </si>
  <si>
    <t xml:space="preserve">3.05 : 17,07 : </t>
  </si>
  <si>
    <t xml:space="preserve">3.04 : 16,45 : </t>
  </si>
  <si>
    <t xml:space="preserve">3.03 : 14,42 : </t>
  </si>
  <si>
    <t xml:space="preserve">3.02 : 9,92 : </t>
  </si>
  <si>
    <t xml:space="preserve">2.24 : 3,17 : </t>
  </si>
  <si>
    <t xml:space="preserve">2.22 : 19,85 : </t>
  </si>
  <si>
    <t xml:space="preserve">2.21 : 6,42 : </t>
  </si>
  <si>
    <t xml:space="preserve">2.19 : 20,70 : </t>
  </si>
  <si>
    <t xml:space="preserve">2.18 : 3,21 : </t>
  </si>
  <si>
    <t xml:space="preserve">2.17 : 3,02 : </t>
  </si>
  <si>
    <t xml:space="preserve">2.15 : 19,85 : </t>
  </si>
  <si>
    <t xml:space="preserve">2.14 : 20,98 : </t>
  </si>
  <si>
    <t xml:space="preserve">2.13 : 4,37 : </t>
  </si>
  <si>
    <t xml:space="preserve">2.10 : 26,28 : </t>
  </si>
  <si>
    <t xml:space="preserve">2.09 : 19,73 : </t>
  </si>
  <si>
    <t xml:space="preserve">2.08 : 18,94 : </t>
  </si>
  <si>
    <t xml:space="preserve">2.07 : 10,92 : </t>
  </si>
  <si>
    <t xml:space="preserve">2.06 : 4,24 : </t>
  </si>
  <si>
    <t xml:space="preserve">2.04 : 20,56 : </t>
  </si>
  <si>
    <t xml:space="preserve">2.03 : 27,07 : </t>
  </si>
  <si>
    <t xml:space="preserve">2.02 : 6,27 : </t>
  </si>
  <si>
    <t xml:space="preserve">1.24 : 11,93 : </t>
  </si>
  <si>
    <t xml:space="preserve">1.23 : 15,85 : </t>
  </si>
  <si>
    <t xml:space="preserve">1.22 : 20,66 : </t>
  </si>
  <si>
    <t xml:space="preserve">1.21 : 4,41 : </t>
  </si>
  <si>
    <t xml:space="preserve">1.12 : 26,28 : </t>
  </si>
  <si>
    <t xml:space="preserve">1.11 : 19,73 : </t>
  </si>
  <si>
    <t xml:space="preserve">1.10 : 18,94 : </t>
  </si>
  <si>
    <t xml:space="preserve">1.09 : 10,90 : </t>
  </si>
  <si>
    <t>571,271</t>
  </si>
  <si>
    <t xml:space="preserve">3.24 : 3,6+3,98+2,55+0,15+3,98 : </t>
  </si>
  <si>
    <t xml:space="preserve">3.23 : 3,6+5,67+3,6+4,8+4,34 : </t>
  </si>
  <si>
    <t xml:space="preserve">3.22 : 2,94+2,61+0,78+2,94+4,3 : </t>
  </si>
  <si>
    <t xml:space="preserve">3.21 : 0,8+0,77+0,05+0,2+1,8+0,76+0,15+0,25+0,63+0,66+0,83+0,28 : </t>
  </si>
  <si>
    <t xml:space="preserve">3.20 : 2,3+1,59+2,3+0,15+0,7 : </t>
  </si>
  <si>
    <t xml:space="preserve">3.18 : 3,58+3,98+2,53+0,2+3,98 : </t>
  </si>
  <si>
    <t xml:space="preserve">3.17 : 3,52+4,75+0,1+0,57+2,05+2,85+7,75 : </t>
  </si>
  <si>
    <t xml:space="preserve">3.16 : 0,75+1,96+0,57+0,175+0,69+0,2+0,18+0,7+0,63+0,84+0,2 : </t>
  </si>
  <si>
    <t xml:space="preserve">3.14 : 3,43+4,35+3,33+0,95+0,62 : </t>
  </si>
  <si>
    <t xml:space="preserve">3.13 : 3,63+5,67+2,28+0,5+5,67 : </t>
  </si>
  <si>
    <t xml:space="preserve">3.12 : 0,57+0,91+0,45+0,32+0,23+0,58+1,94+0,61 : </t>
  </si>
  <si>
    <t xml:space="preserve">3.10 : 3,36+1,12+0,24+0,756+2,01+3,6+4,78 : </t>
  </si>
  <si>
    <t xml:space="preserve">3.09 : 3,66+3,53+2,01+0,8+2,63 : </t>
  </si>
  <si>
    <t xml:space="preserve">3.08 : 0,7+0,8+0,47+0,77+0,5+1,87+0,6 : </t>
  </si>
  <si>
    <t xml:space="preserve">3.05 : 3,15+5,73+1,94+0,52+2,58+0,3+0,15+0,6+2,07 : </t>
  </si>
  <si>
    <t xml:space="preserve">3.04 : 4,3+3,15+1,65+0,25+0,3+2,45+2,6 : </t>
  </si>
  <si>
    <t xml:space="preserve">3.03 : 1,82+1,6+0,45+0,25+3,15+2,9+5,77 : </t>
  </si>
  <si>
    <t xml:space="preserve">3.02 : 0,85+1,97+0,6+0,25+0,4+0,25+0,3+1,69+0,2+0,4+0,83+0,65+0,15+0,73+0,33+1,17+0,33+0,82+0,3 : </t>
  </si>
  <si>
    <t xml:space="preserve">2.24 : 0,1+1,8+1,78+1,78+0,93 : </t>
  </si>
  <si>
    <t xml:space="preserve">2.22 : 3,5+5,67+1,99+0,61+5,67 : </t>
  </si>
  <si>
    <t xml:space="preserve">2.21 : 1,62+0,98+2,05+0,5+0,23+0,2+0,58+1,08+0,93 : </t>
  </si>
  <si>
    <t xml:space="preserve">2.19 : 3,65+5,67+0,65+2,1+5,67 : </t>
  </si>
  <si>
    <t xml:space="preserve">2.18 : 1,78+0,54+0,23+0,2+0,56+0,75+0,15 : </t>
  </si>
  <si>
    <t xml:space="preserve">2.17 : 1,75+0,88+0,1+0,9+1,7+0,25+0,8 : </t>
  </si>
  <si>
    <t xml:space="preserve">2.15 : 3,5+5,67+3,5+4,87 : </t>
  </si>
  <si>
    <t xml:space="preserve">2.14 : 1,1+4,77+0,1+0,67+2,15+5,67+2,7 : </t>
  </si>
  <si>
    <t xml:space="preserve">2.13 : 0,05+1,55+1,3+0,1+0,23+1,19+0,93 : </t>
  </si>
  <si>
    <t xml:space="preserve">2.10 : 7,23+3,6+0,6+0,23+0,2+0,23+5,5+3,6 : </t>
  </si>
  <si>
    <t xml:space="preserve">2.09 : 1,9+5,67+3,48+5,67+0,75 : </t>
  </si>
  <si>
    <t xml:space="preserve">2.08 : 3,6+5,4+0,7+1,86+1,95+0,23+2,55 : </t>
  </si>
  <si>
    <t xml:space="preserve">2.07 : 0,5+3,65+2,5+0,6+0,23+0,15+0,16+0,32+0,21+1,9+1,05 : </t>
  </si>
  <si>
    <t xml:space="preserve">2.06 : 0,1+1,69+1,85+1,69+1,05 : </t>
  </si>
  <si>
    <t xml:space="preserve">2.04 : 5,7+2,05+0,65+5,7+3,5 : </t>
  </si>
  <si>
    <t xml:space="preserve">2.03 : 3,6+1,8+2,1+3,6+5,7+2,0+2,59 : </t>
  </si>
  <si>
    <t xml:space="preserve">2.02 : 0,16+1,0+0,28+0,15+0,1+0,23+1,76+0,9+0,13+0,1+0,05+2,05 : </t>
  </si>
  <si>
    <t xml:space="preserve">1.24 : 2,93+4,07+1,95+4,07 : </t>
  </si>
  <si>
    <t xml:space="preserve">1.23 : 0,1+5,9+0,37+0,23+1,55+5,65+1,1 : </t>
  </si>
  <si>
    <t xml:space="preserve">1.22 : 1,3+5,1+0,78+0,65+0,23+1,8+4,9+1,3 : </t>
  </si>
  <si>
    <t xml:space="preserve">1.21 : 0,43+1,0+0,1+0,15+1,05+0,32+0,1+0,1+0,35+0,2+0,88+0,55 : </t>
  </si>
  <si>
    <t xml:space="preserve">1.12 : 7,23+3,6+0,6+0,23+0,2+0,23+5,5+3,6 : </t>
  </si>
  <si>
    <t xml:space="preserve">1.11 : 1,9+5,67+3,48+5,67+0,75 : </t>
  </si>
  <si>
    <t xml:space="preserve">1.10 : 3,6+5,4+0,7+1,86+1,95+0,23+2,55 : </t>
  </si>
  <si>
    <t xml:space="preserve">1.09 : 0,5+3,65+2,5+0,6+0,23+0,15+0,16+0,32+0,21+1,9+1,05 : </t>
  </si>
  <si>
    <t>Součet : 1,86616</t>
  </si>
  <si>
    <t xml:space="preserve">110, 111, 112, 114, 116 : </t>
  </si>
  <si>
    <t>75,361</t>
  </si>
  <si>
    <t xml:space="preserve">68,51*1,1 : </t>
  </si>
  <si>
    <t>9,52</t>
  </si>
  <si>
    <t xml:space="preserve">1.27 : 5,09+2*(0,165+0,278)*5 : </t>
  </si>
  <si>
    <t>27,89</t>
  </si>
  <si>
    <t xml:space="preserve">3.26 : 1,35 : </t>
  </si>
  <si>
    <t xml:space="preserve">3.25 : 4,17 : </t>
  </si>
  <si>
    <t xml:space="preserve">3.19 : 4,02 : </t>
  </si>
  <si>
    <t xml:space="preserve">3.15 : 2,4 : </t>
  </si>
  <si>
    <t xml:space="preserve">3.11 : 3,45 : </t>
  </si>
  <si>
    <t xml:space="preserve">3.07 : 1,29 : </t>
  </si>
  <si>
    <t xml:space="preserve">2.23 : 3,7 : </t>
  </si>
  <si>
    <t xml:space="preserve">2.20 : 3,19 : </t>
  </si>
  <si>
    <t xml:space="preserve">2.12 : 1,45 : </t>
  </si>
  <si>
    <t xml:space="preserve">1.26 : 1,40 : </t>
  </si>
  <si>
    <t xml:space="preserve">1.14 : 1,47 : </t>
  </si>
  <si>
    <t>118,51</t>
  </si>
  <si>
    <t xml:space="preserve">3.26 : (2*1,5+0,9) : </t>
  </si>
  <si>
    <t xml:space="preserve">3.25 : (1,44+0,7+0,35+0,35+0,54+1,53+1,63+1,77) : </t>
  </si>
  <si>
    <t xml:space="preserve">3.19 : (0,39+1,99+1,9+1,99+0,81) : </t>
  </si>
  <si>
    <t xml:space="preserve">3.15 : (0,68+1,9+0,84+0,38+0,88+0,24+0,18+1,28+0,42) : </t>
  </si>
  <si>
    <t xml:space="preserve">3.11 : (0,39+1,52+1,07+0,37+0,84+1,89+0,75) : </t>
  </si>
  <si>
    <t xml:space="preserve">3.07 : (0,625+0,875+1,22+0,27+0,23+0,58) : </t>
  </si>
  <si>
    <t xml:space="preserve">3.06 : (2,86+1,91+1,25+0,25+1,6+0,85) : </t>
  </si>
  <si>
    <t xml:space="preserve">2.23 : (0,32+1,72+2,02+1,72+0,9) : </t>
  </si>
  <si>
    <t xml:space="preserve">2.20 : (0,62+1,88+0,81+0,29+0,91+1,59+0,3) : </t>
  </si>
  <si>
    <t xml:space="preserve">2.16 : (2,77+1,72+1,7+0,23+1,06+1,13) : </t>
  </si>
  <si>
    <t xml:space="preserve">2.12 : (2*1,55+0,84) : </t>
  </si>
  <si>
    <t xml:space="preserve">2.11 : (0,77+1,79+0,61+0,23+1,04+0,23+1,68+0,89+0,48+0,9+2,1) : </t>
  </si>
  <si>
    <t xml:space="preserve">2.05 : (0,05+0,15+0,9+1,8+0,23+1,15+0,23+0,32+1,79+3,45) : </t>
  </si>
  <si>
    <t xml:space="preserve">1.26 : (2*1,55+0,9) : </t>
  </si>
  <si>
    <t xml:space="preserve">1.25 : (2,15+0,91+0,2+0,81+1,57+0,2+0,39+0,2+0,39+0,9) : </t>
  </si>
  <si>
    <t xml:space="preserve">1.14 : (1,6*2+0,95) : </t>
  </si>
  <si>
    <t xml:space="preserve">1.13 : (0,67+1,79+0,61+0,23+1,04+0,23+1,69+0,89+0,48+0,9+2,25) : </t>
  </si>
  <si>
    <t>68,51</t>
  </si>
  <si>
    <t xml:space="preserve">3.06 : 5,32 : </t>
  </si>
  <si>
    <t xml:space="preserve">2.16 : 5,30 : </t>
  </si>
  <si>
    <t xml:space="preserve">2.11 : 6,75 : </t>
  </si>
  <si>
    <t xml:space="preserve">2.05 : 6,56 : </t>
  </si>
  <si>
    <t xml:space="preserve">1.25 : 4,03 : </t>
  </si>
  <si>
    <t xml:space="preserve">1.13 : 6,76 : </t>
  </si>
  <si>
    <t>Součet : 3960,97400</t>
  </si>
  <si>
    <t xml:space="preserve">99, 100, 101, 102, 103, 104, 105, 106, 107, 108 : </t>
  </si>
  <si>
    <t xml:space="preserve">viz výpis výplní otvorů - V/21 : 1 : </t>
  </si>
  <si>
    <t>Okno plastové, 1-kř., OS, 1000x1500 mm, dvojsklo, barva bílá</t>
  </si>
  <si>
    <t>769 V21</t>
  </si>
  <si>
    <t xml:space="preserve">viz výpis výplní otvorů - V/12 : 1 : </t>
  </si>
  <si>
    <t>Okno fr. plastové, 2-kř., OS, 1500x2400 mm, dvojsklo, barva bílá</t>
  </si>
  <si>
    <t>769 V12</t>
  </si>
  <si>
    <t xml:space="preserve">viz výpis výplní otvorů - V/6 : 2 : </t>
  </si>
  <si>
    <t xml:space="preserve">viz výpis výplní otvorů - V/5 : 25 : </t>
  </si>
  <si>
    <t xml:space="preserve">viz výpis výplní otvorů - V/1 : 8 : </t>
  </si>
  <si>
    <t>207,4</t>
  </si>
  <si>
    <t xml:space="preserve">4*0,6*8+2*(1,5+0,6)*1+4*1,5*25+2*(1,2+1,5)*2+2*(1,2+1,4)*2+2*(1,5+2,4)*1+2*(1+1,5)*1 : </t>
  </si>
  <si>
    <t>49,6</t>
  </si>
  <si>
    <t xml:space="preserve">viz výpis výplní otvorů : 0,6*8+1,5+1,5*25+1,2*2+1,2*2+1,0*1 : </t>
  </si>
  <si>
    <t>Součet : 0,06794</t>
  </si>
  <si>
    <t xml:space="preserve">80, 81, 82, 83, 84, 85 : </t>
  </si>
  <si>
    <t xml:space="preserve">viz výpis výplní otvorů - V/25 : 4 : </t>
  </si>
  <si>
    <t>766 V25</t>
  </si>
  <si>
    <t xml:space="preserve">viz výpis výplní otvorů - V/23 : 6 : </t>
  </si>
  <si>
    <t>766 V23o</t>
  </si>
  <si>
    <t>Dveře vnitřní, CPL, 1-kř., 800x1970 mm, plné, barva světlý dub, mřížka</t>
  </si>
  <si>
    <t>766 V23</t>
  </si>
  <si>
    <t xml:space="preserve">viz výpis výplní otvorů - V/22 : 4 : </t>
  </si>
  <si>
    <t>766 V22</t>
  </si>
  <si>
    <t xml:space="preserve">viz výpis výplní otvorů - V/17 : 8 : </t>
  </si>
  <si>
    <t xml:space="preserve">viz výpis výplní otvorů - V/16 : 1 : </t>
  </si>
  <si>
    <t>Obložková zárubeň, CPL, 600x1970 mm, tl. stěny 7-15 mm, barva světlý dub</t>
  </si>
  <si>
    <t>766 V16o</t>
  </si>
  <si>
    <t>Dveře vnitřní, CPL, 1-kř., 600x1970 mm, plné, barva světlý dub, mřížka</t>
  </si>
  <si>
    <t>766 V16</t>
  </si>
  <si>
    <t xml:space="preserve">viz výpis výplní otvorů - V/15 : 19 : </t>
  </si>
  <si>
    <t xml:space="preserve">viz výpis výplní otvorů - V/14 : 9 : </t>
  </si>
  <si>
    <t xml:space="preserve">viz výpis výplní otvorů - V/13 : 9 : </t>
  </si>
  <si>
    <t>35</t>
  </si>
  <si>
    <t xml:space="preserve">9+19+1+6 : </t>
  </si>
  <si>
    <t>35,7</t>
  </si>
  <si>
    <t xml:space="preserve">3np : 0,6*1+0,7*7+0,8*12 : </t>
  </si>
  <si>
    <t xml:space="preserve">2np : 0,7*7+0,8*10 : </t>
  </si>
  <si>
    <t xml:space="preserve">1np : 0,7*3+0,8*7 : </t>
  </si>
  <si>
    <t xml:space="preserve">3np : 5 : </t>
  </si>
  <si>
    <t xml:space="preserve">2np : 5 : </t>
  </si>
  <si>
    <t>47</t>
  </si>
  <si>
    <t xml:space="preserve">17+19+1+10 : </t>
  </si>
  <si>
    <t>Součet : 0,15078</t>
  </si>
  <si>
    <t xml:space="preserve">76 : </t>
  </si>
  <si>
    <t>343,091</t>
  </si>
  <si>
    <t xml:space="preserve">Položka pořadí 111 : 68,51000 : </t>
  </si>
  <si>
    <t xml:space="preserve">Položka pořadí 126 : 274,58100 : </t>
  </si>
  <si>
    <t>Součet : 147,98331</t>
  </si>
  <si>
    <t xml:space="preserve">34, 35, 36, 38, 39, 42, 43, 47, 48, 49, 50, 51, 52, 53, 55 : </t>
  </si>
  <si>
    <t xml:space="preserve">1, 2, 3, 4, 5, 6, 11, 12, 14, 15, 16, 17, 18, 20, 21, 22, 23, 24, 25, 26, 27, 28, 29, 30, 31, 33, : </t>
  </si>
  <si>
    <t>605</t>
  </si>
  <si>
    <t xml:space="preserve">stávající PVC : 605 : </t>
  </si>
  <si>
    <t>14</t>
  </si>
  <si>
    <t xml:space="preserve">2np : 6 : </t>
  </si>
  <si>
    <t>Demontáž kuchyňských linek délky do 1500 mm</t>
  </si>
  <si>
    <t>766812820R00</t>
  </si>
  <si>
    <t>68,25</t>
  </si>
  <si>
    <t xml:space="preserve">-15,5 : </t>
  </si>
  <si>
    <t xml:space="preserve">1np : 0,9*4+1,2*2+3,55+1,5*3+2,95 : </t>
  </si>
  <si>
    <t xml:space="preserve">1pp : 1,2*4+0,9+1,5*7+3,55 : </t>
  </si>
  <si>
    <t>42</t>
  </si>
  <si>
    <t xml:space="preserve">3np : 5+4+1+3 : </t>
  </si>
  <si>
    <t xml:space="preserve">2np : 6+6+1+7 : </t>
  </si>
  <si>
    <t xml:space="preserve">1np : 7+5+1+4-9 : </t>
  </si>
  <si>
    <t xml:space="preserve">3np : 4 : </t>
  </si>
  <si>
    <t xml:space="preserve">3np : 3 : </t>
  </si>
  <si>
    <t xml:space="preserve">3np : 1 : </t>
  </si>
  <si>
    <t xml:space="preserve">2np : 1 : </t>
  </si>
  <si>
    <t xml:space="preserve">1np : 5 : </t>
  </si>
  <si>
    <t>269,378</t>
  </si>
  <si>
    <t xml:space="preserve">0,6*(1,75+0,57) : </t>
  </si>
  <si>
    <t xml:space="preserve">0,6*(1,75+0,58) : </t>
  </si>
  <si>
    <t xml:space="preserve">0,6*(1,78+0,57) : </t>
  </si>
  <si>
    <t xml:space="preserve">2,0*(1,13+2,08+0,84+0,9+0,16+0,9+0,93+2,05+0,13) : </t>
  </si>
  <si>
    <t xml:space="preserve">2,0*(0,05+2,02+3,02+0,89+0,18+0,9+1,8+0,23+0,15) : </t>
  </si>
  <si>
    <t xml:space="preserve">0,6*(1,18+1,78+0,57) : </t>
  </si>
  <si>
    <t xml:space="preserve">0,6*(0,57+1,74+0,57) : </t>
  </si>
  <si>
    <t xml:space="preserve">0,6*(1,89+0,57) : </t>
  </si>
  <si>
    <t xml:space="preserve">0,6*(1,24+1,74+0,57) : </t>
  </si>
  <si>
    <t xml:space="preserve">2,0*(0,8+1,72+0,8+0,99+0,16+0,99+0,78+1,72+0,35) : </t>
  </si>
  <si>
    <t xml:space="preserve">0,6*(1,17+1,7+0,57) : </t>
  </si>
  <si>
    <t xml:space="preserve">2,0*(0,25+1,6+0,74+0,86+0,16+1,01+0,89+1,75+0,84) : </t>
  </si>
  <si>
    <t>Položka pořadí 23 : 1517,76550</t>
  </si>
  <si>
    <t>Položka pořadí 22 : 185,14650</t>
  </si>
  <si>
    <t>Položka pořadí 24 : 166,78530</t>
  </si>
  <si>
    <t>Otlučení omítek vápenných nebo vápenocementových vnitřních s vyškrabáním spár, s očištěním zdiva stěn, v rozsahu do 30 %</t>
  </si>
  <si>
    <t>978013141R00</t>
  </si>
  <si>
    <t>427,875</t>
  </si>
  <si>
    <t>7,44054</t>
  </si>
  <si>
    <t xml:space="preserve">3np : 1,15*0,85*0,33 : </t>
  </si>
  <si>
    <t xml:space="preserve">2np : 1,2*0,85*0,33 : </t>
  </si>
  <si>
    <t xml:space="preserve">1np : (1,5*1,3+1,88*2,67)*0,33+(0,1*0,6+1,2*0,9)*0,33 : </t>
  </si>
  <si>
    <t xml:space="preserve">1pp : (0,6*0,6*3+0,8*2,02+0,9*2,02*3)*0,33+(2,94*1,5)*0,29+(0,6*0,6*2)*0,19 : </t>
  </si>
  <si>
    <t>Včetně pomocného lešení o výšce podlahy do 1900 mm a pro zatížení do 1,5 kPa  (150 kg/m2).</t>
  </si>
  <si>
    <t>Vybourání otvorů ve zdivu cihelném z jakýchkoliv cihel pálených_x000D_
 na jakoukoliv maltu vápenou nebo vápenocementovou, plochy do 4 m2, tloušťky do 300 mm</t>
  </si>
  <si>
    <t>971033641R00</t>
  </si>
  <si>
    <t>83,75</t>
  </si>
  <si>
    <t>135,5163</t>
  </si>
  <si>
    <t xml:space="preserve">3np : (0,8*20+0,6*9)*1,97 : </t>
  </si>
  <si>
    <t xml:space="preserve">2np : (0,8*13+0,6*9)*1,97 : </t>
  </si>
  <si>
    <t xml:space="preserve">1np : (0,8*10+0,6*7)*1,97 : </t>
  </si>
  <si>
    <t xml:space="preserve">1pp : (0,8*8+0,9*10+0,6*5+0,99)*1,97 : </t>
  </si>
  <si>
    <t>11,8</t>
  </si>
  <si>
    <t xml:space="preserve">2np : 2,95*2,0 : </t>
  </si>
  <si>
    <t xml:space="preserve">1np : 2,95*2,0 : </t>
  </si>
  <si>
    <t>Vybourání dřevěných rámů oken dvojitých nebo zdvojených, plochy přes 4 m2</t>
  </si>
  <si>
    <t>968062357R00</t>
  </si>
  <si>
    <t>56,245</t>
  </si>
  <si>
    <t xml:space="preserve">3np : 1,5*1,5*10 : </t>
  </si>
  <si>
    <t xml:space="preserve">2np : 3,55*0,65+1,5*1,5*9 : </t>
  </si>
  <si>
    <t xml:space="preserve">1np : 3,55*0,65+1,5*1,5*3 : </t>
  </si>
  <si>
    <t>18,45</t>
  </si>
  <si>
    <t xml:space="preserve">3np : 1,2*1,5*3 : </t>
  </si>
  <si>
    <t xml:space="preserve">1np : 1,2*1,5*2 : </t>
  </si>
  <si>
    <t xml:space="preserve">1pp : 1,5*0,9*7 : </t>
  </si>
  <si>
    <t>10,98</t>
  </si>
  <si>
    <t xml:space="preserve">3np : 1,2*0,65*2+1,25*0,65+1,15*0,65 : </t>
  </si>
  <si>
    <t xml:space="preserve">2np : 1,2*0,65*2+0,6*0,6*2 : </t>
  </si>
  <si>
    <t xml:space="preserve">1np : 0,9*0,6*4 : </t>
  </si>
  <si>
    <t xml:space="preserve">1pp : 1,2*0,6*4+0,9*0,6 : </t>
  </si>
  <si>
    <t>93</t>
  </si>
  <si>
    <t xml:space="preserve">3np : 20+9-1+1*2 : </t>
  </si>
  <si>
    <t xml:space="preserve">2np : 13+9+1*2 : </t>
  </si>
  <si>
    <t xml:space="preserve">1np : 15+12+1*2+1-8-4 : </t>
  </si>
  <si>
    <t xml:space="preserve">1pp : 10+10+5+1-5 : </t>
  </si>
  <si>
    <t>70</t>
  </si>
  <si>
    <t xml:space="preserve">stávající dlažba : 70 : </t>
  </si>
  <si>
    <t>8,79732</t>
  </si>
  <si>
    <t xml:space="preserve">1pp : 0,6*0,6*0,33*3+0,6*0,6*0,19*2+(0,8+0,9*3)*2,02*0,33+2,94*0,29*2,6 : </t>
  </si>
  <si>
    <t>439,86127</t>
  </si>
  <si>
    <t xml:space="preserve">3np : (1,15+2,94+2,31+3,15+1,97+1,37+0,9+0,68+0,6+0,46+1,96+2,85+0,9*2+1,76+3,65)*2,7+0,87*0,2*3+(0,5+0,1+0,35+0,3)*2,02 : </t>
  </si>
  <si>
    <t xml:space="preserve">2np : (1,78+0,99+1,18+0,33+1,72+1,06+1,2*3+0,1+1,85+0,82+0,87+0,84+1,78*2+0,1+0,82+0,81+0,87+5,2+1,57*2+1,56+0,1*2+1,7+1,83+0,86+3,6+1,27+0,95+0,86+1,85*2)*2,67+(0,87*5+0,95*2)*0,2+0,9*2,02*2 : </t>
  </si>
  <si>
    <t xml:space="preserve">-17,211 : </t>
  </si>
  <si>
    <t xml:space="preserve">(1,55*5+4,22+2,05+1,28+3,05+1,27+0,86*2+1,85*3+3,6+0,96+3,7+1,67*2+1,8+3,21+0,87+0,82+0,81+1,78*2+1,2*3+0,84)*2,67+(0,8+0,375+0,9+0,19)*2,02+(0,95+0,96+0,87*3)*0,2 : </t>
  </si>
  <si>
    <t xml:space="preserve">1pp : (2,73*3+4,01+1,2*2+0,4*2+0,9+2,09+0,9+0,98+2,7+1,65+2,5+3,95)*2,59+0,2*2,02 : </t>
  </si>
  <si>
    <t>822,52</t>
  </si>
  <si>
    <t xml:space="preserve">pohlahová plocha : 822,52 : </t>
  </si>
  <si>
    <t>133,926</t>
  </si>
  <si>
    <t xml:space="preserve">hrubé vyrovnání podkladu podlahy (20%) : (68,51+601,12)*0,20 : </t>
  </si>
  <si>
    <t>669,63</t>
  </si>
  <si>
    <t xml:space="preserve">vyrovnání podkladu podlahy : 68,51+601,12 : </t>
  </si>
  <si>
    <t>200,889</t>
  </si>
  <si>
    <t xml:space="preserve">vyspravení podkladu podlah (30%) : 669,63*0,30 : </t>
  </si>
  <si>
    <t>141</t>
  </si>
  <si>
    <t xml:space="preserve">3np : 3*1,5*10+(1+2*1,5)+(1,2+2*1,4)*2 : </t>
  </si>
  <si>
    <t xml:space="preserve">2np : 3*1,5*10+(1,2+2*1,5)+3*0,6 : </t>
  </si>
  <si>
    <t xml:space="preserve">1np : 3*1,5*5+(1,5+2*2,4)+(1,2+2*1,5) : </t>
  </si>
  <si>
    <t>435,74916</t>
  </si>
  <si>
    <t xml:space="preserve">(2,67*(5,55+2,19+3,76+5,45+2,5+3,04)-1,6*4+1,62*2,4)*2 : </t>
  </si>
  <si>
    <t xml:space="preserve">1pp : (2,67*(4,35+2,4+1,2+5,55*2/2)-1,6*2)*2 : </t>
  </si>
  <si>
    <t xml:space="preserve">2np : (0,8*2,05+0,43*2,02+1,75*2,67+0,75*2,02+0,87*2,02+1,78*2,67-1,4+0,87*2,02+1,95*2,67+1*2,67-1,4+0,62*2,05+1,06*2,67+1,1*2,08+1,17*2,08+0,95*2,67-1,6+1,85*2,67-1,4+0,7*2,02+0,9*2,02)*2 : </t>
  </si>
  <si>
    <t xml:space="preserve">(1,1*2,05+1,06*2,67+1,57*2,67-1,6+1,9*2,67+1,01*2,67-1,4+1,13*2,05-1,6)*2 : </t>
  </si>
  <si>
    <t xml:space="preserve">1np : (0,8*2,67+2,1*2,67+2,33*2,48-1,6+1,78*2,67-1,6+0,9*2,02)*2 : </t>
  </si>
  <si>
    <t xml:space="preserve">1pp : (1,62*2,4+1,1*2,4-1,6+1,65*2,67+0,9*2,02/2)*2 : </t>
  </si>
  <si>
    <t xml:space="preserve">2np : (0,6*0,6+0,67*2,0+0,78*2,0) : </t>
  </si>
  <si>
    <t xml:space="preserve">1np : (0,9*0,6*2+0,35*0,6*2+1,2*1,5*3+1,29*2,4+0,25*2,4+0,67*2,05+0,78*2,05+0,3*2,67) : </t>
  </si>
  <si>
    <t xml:space="preserve">1pp : 1,2*0,6*2+0,6*0,6+(0,9*1,5+0,3*1,55+0,3*0,6) : </t>
  </si>
  <si>
    <t>koeficient: 0,1 : 166,7853</t>
  </si>
  <si>
    <t xml:space="preserve">324 : 3,6*2,7-1,5*1,5 : </t>
  </si>
  <si>
    <t xml:space="preserve">323 : (3,6+5,57)*2,7-1,5*1,5 : </t>
  </si>
  <si>
    <t xml:space="preserve">322 : 4,29*2,7-1,2*1,4*2 : </t>
  </si>
  <si>
    <t xml:space="preserve">318 : 3,58*2,7-1,5*1,5 : </t>
  </si>
  <si>
    <t xml:space="preserve">317 : 3,52*2,7-1,5*1,5 : </t>
  </si>
  <si>
    <t xml:space="preserve">314 : (4,35+3,43)*2,7-1,5*1,5 : </t>
  </si>
  <si>
    <t xml:space="preserve">313 : (5,67+3,63)*2,7-1,5*1,5 : </t>
  </si>
  <si>
    <t xml:space="preserve">310 : (3,6+4,78)*2,7-1,5*1,5 : </t>
  </si>
  <si>
    <t xml:space="preserve">309 : 3,53*2,7-1,5*1,5 : </t>
  </si>
  <si>
    <t xml:space="preserve">305 : 2,04*2,7-1*1,5 : </t>
  </si>
  <si>
    <t xml:space="preserve">304 : (2,1+4,3)*2,7-1,5*1,5 : </t>
  </si>
  <si>
    <t xml:space="preserve">303 : (2,6+2,1)*2,7-1,5*1,5 : </t>
  </si>
  <si>
    <t>Včetně pomocného pracovního lešení o výšce podlahy do 1900 mm a pro zatížení do 1,5 kPa.</t>
  </si>
  <si>
    <t>Oprava vnitřních vápenných omítek stěn v množství opravované plochy přes 10 do 30 %,  štukových</t>
  </si>
  <si>
    <t>612421331RT2</t>
  </si>
  <si>
    <t>1517,7655</t>
  </si>
  <si>
    <t xml:space="preserve">224 : 2*(1,75+1,78)*2,67-1,4 : </t>
  </si>
  <si>
    <t xml:space="preserve">222 : 2*(3,5+5,67)*2,67-1,5*1,5-1,6 : </t>
  </si>
  <si>
    <t xml:space="preserve">221 : 2*(1,62+3,96)*2,67-1,4*2-1,6*2 : </t>
  </si>
  <si>
    <t xml:space="preserve">219 : 2*(3,65+5,67)*2,67-1,5*1,5-1,6 : </t>
  </si>
  <si>
    <t xml:space="preserve">218 : 2*(1,66+1,78)*2,67-1,4-1,6*2 : </t>
  </si>
  <si>
    <t xml:space="preserve">217 : 2*(1,75+1,78)*2,67-1,4 : </t>
  </si>
  <si>
    <t xml:space="preserve">215 : 2*(3,5+5,67)*2,67-1,5*1,5-1,6 : </t>
  </si>
  <si>
    <t xml:space="preserve">214 : 2*(3,7+5,67)*2,67-1,5*1,5-1,6*2 : </t>
  </si>
  <si>
    <t xml:space="preserve">213 : 2*(2,31+1,78)*2,67-1,4*2-1,6*2 : </t>
  </si>
  <si>
    <t xml:space="preserve">210 : 2*(7,1+3,6)*2,67-1,5*1,5*2-1,6 : </t>
  </si>
  <si>
    <t xml:space="preserve">209 : 2*(3,48+5,67)*2,67-1,5*1,5-1,6 : </t>
  </si>
  <si>
    <t xml:space="preserve">208 : 2*(3,59+5,4)*2,67-1,5*1,5-1,6*2 : </t>
  </si>
  <si>
    <t xml:space="preserve">207 : 2*(3,64+3,45)*2,67-1,4-1,6*3 : </t>
  </si>
  <si>
    <t xml:space="preserve">206 : 2*(2,29+1,85)*2,67-1,4 : </t>
  </si>
  <si>
    <t xml:space="preserve">204 : 2*(3,6+5,71)*2,67-1,5*1,5-1,6 : </t>
  </si>
  <si>
    <t xml:space="preserve">203 : 2*(5,41+5,71)*2,67-1,5*1,5-1,2*1,5-1,6*2 : </t>
  </si>
  <si>
    <t xml:space="preserve">202 : 2*(3,02+1,85)*2,67-1,4*2-1,6*2 : </t>
  </si>
  <si>
    <t xml:space="preserve">124 : 2*(2,93+4,07)*2,67-1,2*1,5-1,6 : </t>
  </si>
  <si>
    <t xml:space="preserve">123 : 2*(2,7+5,67)*2,67-1,5*1,5-1,6 : </t>
  </si>
  <si>
    <t xml:space="preserve">122 : 2*(4,09+4,92)*2,67-1,5*2,4-1,6 : </t>
  </si>
  <si>
    <t xml:space="preserve">121 : 2*(3,16+1,78)*2,67-1,4*2-1,6*4 : </t>
  </si>
  <si>
    <t xml:space="preserve">112 : 2*(7,23+3,6)*2,67-1,5*1,5*2-1,6 : </t>
  </si>
  <si>
    <t xml:space="preserve">111 : 2*(3,48+5,67)*2,67-1,6 : </t>
  </si>
  <si>
    <t xml:space="preserve">110 : 2*(3,59+5,4)*2,67-1,5*1,5-1,6*2 : </t>
  </si>
  <si>
    <t xml:space="preserve">109 : 2*(3,64+3,45)*2,67-1,4-1,6*4 : </t>
  </si>
  <si>
    <t xml:space="preserve">019 : 2*(3,4+5,59)*2,67-1,5*0,6-1,6 : </t>
  </si>
  <si>
    <t xml:space="preserve">014 : 2*(3,04+4,03)*2,67-1,6 : </t>
  </si>
  <si>
    <t xml:space="preserve">013 : 2*(4,46+2,5)*2,67-1,6 : </t>
  </si>
  <si>
    <t xml:space="preserve">012 : 2*(4,46+2,5)*2,67-1,6 : </t>
  </si>
  <si>
    <t xml:space="preserve">011 : 2*(3,6+5,55)*2,67-0,6*0,9-1,6 : </t>
  </si>
  <si>
    <t xml:space="preserve">010 : 2*(2,9+4,25)*2,67-0,6*0,9-1,6 : </t>
  </si>
  <si>
    <t xml:space="preserve">009 : 2*(2,665+5,55)*2,67-0,6*0,9-1,6 : </t>
  </si>
  <si>
    <t xml:space="preserve">007 : 2*(1,8+5,55)*2,67-0,6*0,6-1,6 : </t>
  </si>
  <si>
    <t xml:space="preserve">006 : 2*(2,19+4,25)*2,67-1,6*4 : </t>
  </si>
  <si>
    <t xml:space="preserve">005 : 2*(2,7+5,55)*2,67-0,6-1,6 : </t>
  </si>
  <si>
    <t xml:space="preserve">004 : 2*(2,95+3,76)*2,67-0,6-1,6 : </t>
  </si>
  <si>
    <t xml:space="preserve">003 : 2*(3,05+3,76)*2,67-0,6*0,6-1,6 : </t>
  </si>
  <si>
    <t>185,1465</t>
  </si>
  <si>
    <t xml:space="preserve">koeficient: 0,1 : </t>
  </si>
  <si>
    <t>1772,34536</t>
  </si>
  <si>
    <t xml:space="preserve">Položka pořadí 24 : 151,62300 : </t>
  </si>
  <si>
    <t xml:space="preserve">Položka pořadí 23 : 1452,40736 : </t>
  </si>
  <si>
    <t xml:space="preserve">Položka pořadí 22 : 168,31500 : </t>
  </si>
  <si>
    <t>130,75</t>
  </si>
  <si>
    <t xml:space="preserve">3np : 55 : </t>
  </si>
  <si>
    <t xml:space="preserve">2np : 6,27+6,59+4,24+6,75+1,45+4,37+5,3+3,02+3,21+3,19+6,42+3,7+3,17 : </t>
  </si>
  <si>
    <t xml:space="preserve">1np : 6,76+1,47+4,41+4,03+1,4 : </t>
  </si>
  <si>
    <t>38,13</t>
  </si>
  <si>
    <t>424,37</t>
  </si>
  <si>
    <t xml:space="preserve">3np - opravy stávající sdk : 50 : </t>
  </si>
  <si>
    <t>9,84825</t>
  </si>
  <si>
    <t xml:space="preserve">3np : 2,7*(2*(7,4+5,35)-16-1,8-1,25*0,65-1,2*0,65*2-1,2*1,4) : </t>
  </si>
  <si>
    <t>Předstěny opláštěné sádrokartonovými deskami obklad stěn sádrokartonem na ocelovou konstrukci z profilů CW 50 tloušťka desky 15 mm, protipožární impregnovaná, tloušťka izolace 50 mm</t>
  </si>
  <si>
    <t>342266111RV4</t>
  </si>
  <si>
    <t>144,98232</t>
  </si>
  <si>
    <t xml:space="preserve">3np : 2,7*(1,59+3,98+5,67+1,0+0,95+3,33+3,66+0,5+1,97) : </t>
  </si>
  <si>
    <t xml:space="preserve">2np : 2,67*(1,876+5,55*3+3,6) : </t>
  </si>
  <si>
    <t xml:space="preserve">1np : 2,67*(5,67+3,6) : </t>
  </si>
  <si>
    <t>16,0734</t>
  </si>
  <si>
    <t xml:space="preserve">3np - koupelny : 2,67*(2,65+1,5+1,6+0,27) : </t>
  </si>
  <si>
    <t>Úpravy, doplňkové práce a příplatky pro sádrokartonové a sádrovláknité příčky příplatek za desku tloušťky 12,5 mm, impregnovanou, z jedné strany příčky</t>
  </si>
  <si>
    <t>342263990RV1</t>
  </si>
  <si>
    <t>35,12109</t>
  </si>
  <si>
    <t xml:space="preserve">3np : 2,67*(3,65+1,5+0,25+1,6+0,37+1,6+1,457+1,6+0,73+1,97)-1,4*3 : </t>
  </si>
  <si>
    <t>Příčky z desek sádrokartonových jednoduché opláštění, jednoduchá konstrukce CW 75 tloušťka příčky 100 mm, desky standard, tloušťky 12,5 mm, tloušťka izolace 60 mm</t>
  </si>
  <si>
    <t>342261112RS1</t>
  </si>
  <si>
    <t>7</t>
  </si>
  <si>
    <t xml:space="preserve">2np : 7 : </t>
  </si>
  <si>
    <t>Překlad z nosníků I č. 120, dl.1,2 m, zdivo 100 mm</t>
  </si>
  <si>
    <t>317941110RA0</t>
  </si>
  <si>
    <t>Dodatečné osazení překladů z válcovaných nosníků I č. 160, délky 2,0 m, do zdiva šířky 300 mm</t>
  </si>
  <si>
    <t>317941312RA0</t>
  </si>
  <si>
    <t>Dodatečné osazení překladů z válcovaných nosníků I č. 160, délky 1,5 m, do zdiva šířky 300 mm</t>
  </si>
  <si>
    <t>317941212RA0</t>
  </si>
  <si>
    <t xml:space="preserve">1pp : 3 : </t>
  </si>
  <si>
    <t>90,3813</t>
  </si>
  <si>
    <t xml:space="preserve">2,67*(5,55+2,19+3,76+5,45+2,5+3,04)-1,6*4+1,62*2,4 : </t>
  </si>
  <si>
    <t xml:space="preserve">1pp : 2,67*(4,35+2,4+1,2+5,55*2/2)-1,6*2 : </t>
  </si>
  <si>
    <t>8,04686</t>
  </si>
  <si>
    <t xml:space="preserve">2np : (0,8*2,05+0,43*2,02+1,75*2,67+0,75*2,02+0,87*2,02+1,78*2,67-1,4+0,87*2,02+1,95*2,67+1*2,67-1,4+0,62*2,05+1,06*2,67+1,1*2,08+1,17*2,08+0,95*2,67-1,6+1,85*2,67-1,4+0,7*2,02+0,9*2,02)*0,10 : </t>
  </si>
  <si>
    <t xml:space="preserve">(1,1*2,05+1,06*2,67+1,57*2,67-1,6+1,9*2,67+1,01*2,67-1,4+1,13*2,05-1,6)*0,1 : </t>
  </si>
  <si>
    <t xml:space="preserve">1np : (0,8*2,67+2,1*2,67+2,33*2,48-1,6+1,78*2,67-1,6+0,9*2,02)*0,1 : </t>
  </si>
  <si>
    <t xml:space="preserve">1pp : (1,62*2,4+1,1*2,4-1,6+1,65*2,67+0,9*2,02/2)*0,10 : </t>
  </si>
  <si>
    <t xml:space="preserve">2np : 2 : </t>
  </si>
  <si>
    <t>Překlady pórobetonové nosné délky 1250 mm, výšky 249 mm, šířky 200 mm</t>
  </si>
  <si>
    <t>317121043RT3</t>
  </si>
  <si>
    <t xml:space="preserve">2np : 4 : </t>
  </si>
  <si>
    <t>47,91938</t>
  </si>
  <si>
    <t xml:space="preserve">2np : 2,67*(2,084+2,55+1,85)-1,6*2+0,8*2,02 : </t>
  </si>
  <si>
    <t xml:space="preserve">1np : 2,67*(2,3+3,5+3,13+2,55+1,85)-1,6-1,8 : </t>
  </si>
  <si>
    <t>Zdivo nosné z kvádrů vápenopískových tloušťky 200 mm, charakteristická pevnost v tlaku fk = 10,21 MPa</t>
  </si>
  <si>
    <t>311271663R00</t>
  </si>
  <si>
    <t>7,30949</t>
  </si>
  <si>
    <t xml:space="preserve">2np : (0,6*0,6+0,67*2,0+0,78*2,0)*0,33 : </t>
  </si>
  <si>
    <t xml:space="preserve">1np : (0,9*0,6*2+0,35*0,6*2+1,2*1,5*3+1,29*2,4+0,25*2,4+0,67*2,05+0,78*2,05+0,3*2,67)*0,33 : </t>
  </si>
  <si>
    <t xml:space="preserve">1pp : 1,2*0,6*0,33*2+0,6*0,6*0,33+(0,9*1,5+0,3*1,55+0,3*0,6)*0,45 : </t>
  </si>
  <si>
    <t>Architektonicko-stavební řešení (sociální byty) - dotační část - souhrný</t>
  </si>
  <si>
    <t>D.1.1.1</t>
  </si>
  <si>
    <t>2000660</t>
  </si>
  <si>
    <t>Zdravotechnika (sociální byty)</t>
  </si>
  <si>
    <t>Vytápění (sociální byty)</t>
  </si>
  <si>
    <t>Elektroinstalace (sociální byty)</t>
  </si>
  <si>
    <t>Vzduchotechnika (sociální byty)</t>
  </si>
  <si>
    <t xml:space="preserve">Položka pořadí 29 : 632,75456 : </t>
  </si>
  <si>
    <t>1pp : 0,35*0,2 : 0,35*0,2</t>
  </si>
  <si>
    <t>1np : (1,57*2,67-1,8)*2 : (1,57*2,67-1,8)*2</t>
  </si>
  <si>
    <t>2np : (1,57*2,67-1,8)*2 : (1,57*2,67-1,8)*2</t>
  </si>
  <si>
    <t>0,1</t>
  </si>
  <si>
    <t xml:space="preserve">Zateplení soklu pod terénem : (19,19+6+3,69+9,99+0,6*2+7,43+2,11+7,96+2,11+7,49+15,99)*0,65 : </t>
  </si>
  <si>
    <t>54,054</t>
  </si>
  <si>
    <t xml:space="preserve">okap.chodník : ((4,38+13,2-0,4+6,0+3,69+5,53+1,7+7,96+2,11+7,1)*0,5+1,57*4,43+1,57*4,1-0,6*1,0+1,96*4,31)*0,20 : </t>
  </si>
  <si>
    <t>Součet : 436,70040</t>
  </si>
  <si>
    <t>Součet : 2131,40200</t>
  </si>
  <si>
    <t>725222116U00</t>
  </si>
  <si>
    <t>Vana akrylátová 1700x700 mm</t>
  </si>
  <si>
    <t>725835113R00</t>
  </si>
  <si>
    <t>Baterie vanová nástěnná, ruční ovládání včetně příslušentsví, základní, včetně dodávky materiálu</t>
  </si>
  <si>
    <t>725860300RT2</t>
  </si>
  <si>
    <t xml:space="preserve">Odtok vanový PE, PP; D 40/50 mm; bez pohledových dílů; bowden nerez, 600 mm; stavební výška 107 mm </t>
  </si>
  <si>
    <t xml:space="preserve">23, 24, 25, 26, 27, 28, 29, 30, 31, 32, 33, 34, 35, 36, 37, 38, 39, 40, 41 : </t>
  </si>
  <si>
    <t>722175212R00</t>
  </si>
  <si>
    <t>Potrubí z PP-R 80 PN 16, D 25 mm</t>
  </si>
  <si>
    <t>722175213R00</t>
  </si>
  <si>
    <t>Potrubí z PP-R 80 PN 16, D 32 mm</t>
  </si>
  <si>
    <t>722175214R00</t>
  </si>
  <si>
    <t>Potrubí z PP-R 80 PN 16, D 40 mm</t>
  </si>
  <si>
    <t>722175215R00</t>
  </si>
  <si>
    <t>Potrubí z PP-R 80 PN 16, D 50 mm</t>
  </si>
  <si>
    <t>montáž kotle</t>
  </si>
  <si>
    <t>Součet : 2922,79920</t>
  </si>
  <si>
    <t>Součet : 2893,42060</t>
  </si>
  <si>
    <t>Součet : 774,99560</t>
  </si>
  <si>
    <t>735156261R00</t>
  </si>
  <si>
    <t>Otopná tělesa panelová počet desek 1, počet přídavných přestupných ploch 1, výška 600 mm, délka 500 mm, levé nebo pravé boční připojení,s nuceným nebo samotížným oběhem, čelní deska profilovaná, včetně dodávky materiálu</t>
  </si>
  <si>
    <t>735156262R00</t>
  </si>
  <si>
    <t>Otopná tělesa panelová počet desek 1, počet přídavných přestupných ploch 1, výška 600 mm, délka 600 mm, levé nebo pravé boční připojení,s nuceným nebo samotížným oběhem, čelní deska profilovaná, včetně dodávky materiálu</t>
  </si>
  <si>
    <t>735156567R00</t>
  </si>
  <si>
    <t>Otopná tělesa panelová počet desek 2, počet přídavných přestupných ploch 1, výška 600 mm, délka 1200 mm, levé nebo pravé boční připojení,s nuceným nebo samotížným oběhem, čelní deska profilovaná, včetně dodávky materiálu</t>
  </si>
  <si>
    <t>735156568R00</t>
  </si>
  <si>
    <t>Otopná tělesa panelová počet desek 2, počet přídavných přestupných ploch 1, výška 600 mm, délka 1400 mm, levé nebo pravé boční připojení,s nuceným nebo samotížným oběhem, čelní deska profilovaná, včetně dodávky materiálu</t>
  </si>
  <si>
    <t>735157266R00</t>
  </si>
  <si>
    <t>Otopná tělesa panelová počet desek 1, počet přídavných přestupných ploch 1, výška 600 mm, délka 1000 mm, provedení ventil kompakt, pravé spodní připojení, s nuceným oběhem, čelní deska profilovaná, včetně dodávky materiálu</t>
  </si>
  <si>
    <t>735157268R00</t>
  </si>
  <si>
    <t>Otopná tělesa panelová počet desek 1, počet přídavných přestupných ploch 1, výška 600 mm, délka 1200 mm, provedení ventil kompakt, pravé spodní připojení, s nuceným oběhem, čelní deska profilovaná, včetně dodávky materiálu</t>
  </si>
  <si>
    <t>735157560R00</t>
  </si>
  <si>
    <t>Otopná tělesa panelová počet desek 2, počet přídavných přestupných ploch 1, výška 600 mm, délka 400 mm, provedení ventil kompakt, pravé spodní připojení, s nuceným oběhem, čelní deska profilovaná, včetně dodávky materiálu</t>
  </si>
  <si>
    <t>735157566R00</t>
  </si>
  <si>
    <t>Otopná tělesa panelová počet desek 2, počet přídavných přestupných ploch 1, výška 600 mm, délka 1000 mm, provedení ventil kompakt, pravé spodní připojení, s nuceným oběhem, čelní deska profilovaná, včetně dodávky materiálu</t>
  </si>
  <si>
    <t>735157567R00</t>
  </si>
  <si>
    <t>Otopná tělesa panelová počet desek 2, počet přídavných přestupných ploch 1, výška 600 mm, délka 1100 mm, provedení ventil kompakt, pravé spodní připojení, s nuceným oběhem, čelní deska profilovaná, včetně dodávky materiálu</t>
  </si>
  <si>
    <t>735157569R00</t>
  </si>
  <si>
    <t>Otopná tělesa panelová počet desek 2, počet přídavných přestupných ploch 1, výška 600 mm, délka 1400 mm, provedení ventil kompakt, pravé spodní připojení, s nuceným oběhem, čelní deska profilovaná, včetně dodávky materiálu</t>
  </si>
  <si>
    <t>735157666R00</t>
  </si>
  <si>
    <t>Otopná tělesa panelová počet desek 2, počet přídavných přestupných ploch 2, výška 600 mm, délka 1000 mm, provedení ventil kompakt, pravé spodní připojení, s nuceným oběhem, čelní deska profilovaná, včetně dodávky materiálu</t>
  </si>
  <si>
    <t>735157669R00</t>
  </si>
  <si>
    <t>Otopná tělesa panelová počet desek 2, počet přídavných přestupných ploch 2, výška 600 mm, délka 1400 mm, provedení ventil kompakt, pravé spodní připojení, s nuceným oběhem, čelní deska profilovaná, včetně dodávky materiálu</t>
  </si>
  <si>
    <t>735171107R00</t>
  </si>
  <si>
    <t>Otopná tělesa koupelnová trubkové otopné těleso rovné, spodní zdola dolů nebo oboustranné shora dolů připojení, výška 1220 mm, šířka 450 mm, průměr trubek 24 mm, objem tělesa 6,1 l, včetně dodávky materiálu</t>
  </si>
  <si>
    <t>735171108R00</t>
  </si>
  <si>
    <t>Otopná tělesa koupelnová trubkové otopné těleso rovné, spodní zdola dolů nebo oboustranné shora dolů připojení, výška 1220 mm, šířka 600 mm, průměr trubek 24 mm, objem tělesa 7,4 l, včetně dodávky materiálu</t>
  </si>
  <si>
    <t>Součet : 2456,59880</t>
  </si>
  <si>
    <t>Elektroinstalace (sociální byty) - souhrn</t>
  </si>
  <si>
    <t>LED  svítidlo kompletní  včetně zdroje do 36W,nástěnné   IP20 - IP65</t>
  </si>
  <si>
    <t>spínač   zapuštěný , řazení  5;6+6, tlačítko dvojité 1/0+1/0;  tlačítko1/0+ spínač 6 ;230V/10A KOMPLETNÍ</t>
  </si>
  <si>
    <t>PIR  čidlo  10A   180°/180°</t>
  </si>
  <si>
    <t>Zásuvka  5519E-A02357 01</t>
  </si>
  <si>
    <t>Ovladač  3558E-A00651 01</t>
  </si>
  <si>
    <t>Ovladač  3558E-A00652 01</t>
  </si>
  <si>
    <t>Rámeček  3901F-A00110 01</t>
  </si>
  <si>
    <t>Rámeček 3901F-A00110 01</t>
  </si>
  <si>
    <t>Rámeček  3901F-A00130 01</t>
  </si>
  <si>
    <t>Dvojzásuvka  5513F-C02357 01</t>
  </si>
  <si>
    <t>Konektor  71B-1,5, šedý</t>
  </si>
  <si>
    <t>konektor  72B-2,5,  tm.modrý</t>
  </si>
  <si>
    <t>Sví. LED 420 30W/4000K BLUE;d480mm,IP20</t>
  </si>
  <si>
    <t>Sví. LED  B 20W/3000K IP64</t>
  </si>
  <si>
    <t>20044</t>
  </si>
  <si>
    <t>JBT S 3559-A06345 SPÍNAČ BEZŠROUB.Č.6</t>
  </si>
  <si>
    <t>JBT S 3425A-0344 B   SPORÁKOVÁ KOMB.3PÓL.,  BÍLÁ</t>
  </si>
  <si>
    <t>PAN SVÍTIDLO NOUZOVÉ LED - 1803-CC</t>
  </si>
  <si>
    <t>RB/bytová rozvodnice,nacenit dle dokumentace;  6kA</t>
  </si>
  <si>
    <t>210100010RA0</t>
  </si>
  <si>
    <t>Kabelová přípojka v zemní rýze pro rodinné domy, ve volném terénu, kabel CYKY 4x16</t>
  </si>
  <si>
    <t>AP-M</t>
  </si>
  <si>
    <t>LED  svítidlo kompletní  včetně zdroje do 36W,nástěnné   ,IP20 - IP65</t>
  </si>
  <si>
    <t>Držák DZM 7 GZ</t>
  </si>
  <si>
    <t>Žlab 100/100 galv.zinek</t>
  </si>
  <si>
    <t>Spínač  3557G-A80343 B1</t>
  </si>
  <si>
    <t xml:space="preserve">Trubice 54W/840 </t>
  </si>
  <si>
    <t>Spojka  SZM 1 M2 galv.zinek</t>
  </si>
  <si>
    <t>Konektor 71B-1,5, šedý</t>
  </si>
  <si>
    <t>konektor 72B-2,5,  tm.modrý</t>
  </si>
  <si>
    <t>Nosník NPZM 100 GZ</t>
  </si>
  <si>
    <t>Sví. LED B 20W/3000K IP64</t>
  </si>
  <si>
    <t>Trubka oheb.1416E pr.16 320N  10m</t>
  </si>
  <si>
    <t>ŠTÍTEK OZNAČENÍ SVODU ZEM TYČ</t>
  </si>
  <si>
    <t>SVORKA ZKUŠEBNÍ SZC N NEREZ</t>
  </si>
  <si>
    <t>3558N-C01510 M SPÍN.Č.1, +, MODRÁ, IP54</t>
  </si>
  <si>
    <t>SVORKA UNIVERZÁLNÍ SU N NEREZ</t>
  </si>
  <si>
    <t>SVORKA OKAPOVÁ SOC N NEREZ</t>
  </si>
  <si>
    <t>PODPĚRA VEDENÍ PV23 NEREZ NA PLECH STŘECHY</t>
  </si>
  <si>
    <t>ŠTÍTEK OZNAČENÍ SVODU SMĚR</t>
  </si>
  <si>
    <t>PAN SVÍTIDLO NOUZOVÉ LED -1803-CC</t>
  </si>
  <si>
    <t>ŠTÍTEK OZNAČENÍ SVODU ZEM PÁSKA</t>
  </si>
  <si>
    <t>PODPĚRA VEDENÍ PV1P-55 DO ZDI PLAST (NÁHRADA OBO 5207487)</t>
  </si>
  <si>
    <t>V3 1x54 W IP65 korpus PC + kryt PC</t>
  </si>
  <si>
    <t>Zařízení č.01 - Větrání bezokenních sklepních kójí</t>
  </si>
  <si>
    <t>Potrubní ventilátor diagonální   D=160</t>
  </si>
  <si>
    <t>Pružná manžeta D=160</t>
  </si>
  <si>
    <t>Žaluziová klapka pro  d=160</t>
  </si>
  <si>
    <t>Tlumič hluku D=160-600</t>
  </si>
  <si>
    <t>Talířový ventil plastový D=150</t>
  </si>
  <si>
    <t>OHEBNÉ HADICE  Ohebná hliníková jednovrstvá hadice D=160</t>
  </si>
  <si>
    <t>KRUHOVÉ POTRUBÍ  - pozik plech včetně tvarovek. do průměru d=125</t>
  </si>
  <si>
    <t>KRUHOVÉ POTRUBÍ - pozik plech včetně tvarovek. do průměru d=160</t>
  </si>
  <si>
    <t>Spojovací materiál, závitové tyče materiál na konzoly  a pod</t>
  </si>
  <si>
    <t>Dvourychlostní radiální ventilátor, čas. doběh + zpožděný start,  Qv= 60/35 m3/h</t>
  </si>
  <si>
    <t>Jednorychlostní radiální ventilátor, čas. doběh + zpožděný start,  Qv= 60 m3/h</t>
  </si>
  <si>
    <t>PŘÍSLUŠENSTVÍ K RADIÁLNÍM VENTILÁTORŮM Skříň (pouzdro) na omítku pro ventilátory poz. 02.01</t>
  </si>
  <si>
    <t>PŘÍSLUŠENSTVÍ K RADIÁLNÍM VENTILÁTORŮM Sada pro úpravu pouzdra na výfuku dozadu.</t>
  </si>
  <si>
    <t>PŘÍSLUŠENSTVÍ K RADIÁLNÍM VENTILÁTORŮM Skříň (pouzdro) pod omítku pro ventilátory poz 02.01</t>
  </si>
  <si>
    <t>PŘÍSLUŠENSTVÍ K RADIÁLNÍM VENTILÁTORŮM Montážní konzole určená pro snažší montáž zapuštených pouzder ELS</t>
  </si>
  <si>
    <t>Nástěnný axiální ventiláto dvouotáčkový d= 100, časový doběh 0 až 15 minTrvalý chod výkon Qv= 35 m3/hnárazový výkon Qv= 90  m3/h,</t>
  </si>
  <si>
    <t>Nástěnný axiální ventilátor d= 120, integrovaný časový doběh 2 až 23 min</t>
  </si>
  <si>
    <t>Žaluziová klapka pro  d=100</t>
  </si>
  <si>
    <t>Žaluziová klapka pro  d=125</t>
  </si>
  <si>
    <t>Samotahová hlavice GAGI D=140</t>
  </si>
  <si>
    <t>OHEBNÉ HADICE ohebná Al hadice D=080</t>
  </si>
  <si>
    <t>Střešní průchod d=140</t>
  </si>
  <si>
    <t>Protidešťový límec d=140</t>
  </si>
  <si>
    <t>KRUHOVÉ POTRUBÍ - pozik plech včetně tvarovek.  Tvarovky v provedeni SAFE (dvojbřité těsnění) do průměru d=100</t>
  </si>
  <si>
    <t>KRUHOVÉ POTRUBÍ - pozik plech včetně tvarovek.  Tvarovky v provedeni SAFE (dvojbřité těsnění) do průměru d=160</t>
  </si>
  <si>
    <t>KRUHOVÉ POTRUBÍ - pozik plech včetně tvarovek.  Tvarovky v provedeni SAFE (dvojbřité těsnění) Trouba hladká o průměru d=140  L=1000</t>
  </si>
  <si>
    <t>KRUHOVÉ POTRUBÍ - pozik plech včetně tvarovek.  Tvarovky v provedeni SAFE (dvojbřité těsnění) Trouba hladká o průměru d=160  L=1000</t>
  </si>
  <si>
    <t>Pol__0035</t>
  </si>
  <si>
    <t>Rozbočka O140- O140 - 2x O80 s dělícím plechem  a jednobřitým těsněním  Smart  - viz detail</t>
  </si>
  <si>
    <t>Pol__0036</t>
  </si>
  <si>
    <t>Rozbočka O140- O140 -1x O80 s dělícím plechem  a jednobřitým těsněním  Smart  - viz detail</t>
  </si>
  <si>
    <t>Pol__0037</t>
  </si>
  <si>
    <t>Pol__0038</t>
  </si>
  <si>
    <t>Rozbočka O160- O160 - 1x O80 s dělícím plechem  a jednobřitým těsněním  Smart  - viz detail</t>
  </si>
  <si>
    <t>Pol__0039</t>
  </si>
  <si>
    <t>Rozbočka O160- O160 - 1x O100 s dělícím plechem  a jednobřitým těsněním  Smart  - viz detail</t>
  </si>
  <si>
    <t>Pol__0040</t>
  </si>
  <si>
    <t>Pol__0041</t>
  </si>
  <si>
    <t>Pol__0042</t>
  </si>
  <si>
    <t>Pol__0043</t>
  </si>
  <si>
    <t>Žaluziová klapka pro  d=125 na fasádu</t>
  </si>
  <si>
    <t>Pol__0044</t>
  </si>
  <si>
    <t>Samotahová hlavice D=125</t>
  </si>
  <si>
    <t>Pol__0045</t>
  </si>
  <si>
    <t>Samotahová hlavice D=200</t>
  </si>
  <si>
    <t>Pol__0046</t>
  </si>
  <si>
    <t>Výfukový (sací) šikmý kus  d=125</t>
  </si>
  <si>
    <t>Pol__0047</t>
  </si>
  <si>
    <t>Pol__0048</t>
  </si>
  <si>
    <t>Střešní průchod d=125</t>
  </si>
  <si>
    <t>Pol__0049</t>
  </si>
  <si>
    <t>Protidešťový límec d=125</t>
  </si>
  <si>
    <t>Pol__0050</t>
  </si>
  <si>
    <t>Pol__0051</t>
  </si>
  <si>
    <t>Pol__0052</t>
  </si>
  <si>
    <t>Pol__0053</t>
  </si>
  <si>
    <t>KRUHOVÉ POTRUBÍ  - pozik plech do průměru d=125</t>
  </si>
  <si>
    <t>Pol__0054</t>
  </si>
  <si>
    <t>KRUHOVÉ POTRUBÍ  - pozik plech do průměru d=200</t>
  </si>
  <si>
    <t>Pol__0055</t>
  </si>
  <si>
    <t>KRUHOVÉ POTRUBÍ  - pozik plech Trouba hladká o průměru d=125  L=1000</t>
  </si>
  <si>
    <t>Pol__0056</t>
  </si>
  <si>
    <t>KRUHOVÉ POTRUBÍ  - pozik plech Trouba hladká o průměru d=200  L=1000</t>
  </si>
  <si>
    <t>Pol__0057</t>
  </si>
  <si>
    <t>Výpusť kondezátu 125 -  5"</t>
  </si>
  <si>
    <t>Pol__0058</t>
  </si>
  <si>
    <t>Kruhová plastová spojka se zpětnou klapku d=125</t>
  </si>
  <si>
    <t>Pol__0059</t>
  </si>
  <si>
    <t>Pol__0060</t>
  </si>
  <si>
    <t>Pol__0061</t>
  </si>
  <si>
    <t>Rozbočka O 200- O200 - O125 s dělícím plechem  a jednobřitým těsněním   - viz detail</t>
  </si>
  <si>
    <t>Pol__0062</t>
  </si>
  <si>
    <t>Přechod O 125 - 204x60-140 s jednobřitým těsněním  a napojením 204x60 na plastové potrubí - viz detail</t>
  </si>
  <si>
    <t>Pol__0063</t>
  </si>
  <si>
    <t>Pol__0064</t>
  </si>
  <si>
    <t>Pol__0065</t>
  </si>
  <si>
    <t>Pol__0066</t>
  </si>
  <si>
    <t>Samoregulační okenní přívodní prvek Qv= 22 m3/hs  tlumičem hluku, útlum 39 dB</t>
  </si>
  <si>
    <t>Pol__0067</t>
  </si>
  <si>
    <t>Pol__0068</t>
  </si>
  <si>
    <t>Pol__0069</t>
  </si>
  <si>
    <t>Pol__0070</t>
  </si>
  <si>
    <t>Přívodní prvek do zdi, Qv= 30 m3/h,  s tlumičem hluku -útlum 39 dB</t>
  </si>
  <si>
    <t>Pol__0071</t>
  </si>
  <si>
    <t>Drobný mont. materiál</t>
  </si>
  <si>
    <t>#5</t>
  </si>
  <si>
    <t>Pol__0072</t>
  </si>
  <si>
    <t>Pol__0073</t>
  </si>
  <si>
    <t>005281010R</t>
  </si>
  <si>
    <t>Propagace</t>
  </si>
  <si>
    <t>Náklady spojené s povinnou publicitou, pokud ji objednatel požaduje. Zahrnuje zejména náklady na propagační a informační billboardy, tabule, internetovou propagaci, tiskoviny apod.</t>
  </si>
  <si>
    <t>Architektonicko-stavební řešení (sociální byty) - dotační část -souhrnný</t>
  </si>
  <si>
    <t>LED  svítidlo kompletní  včetně zdroje do 36W,nástěnné ,IP20 - IP65</t>
  </si>
  <si>
    <t xml:space="preserve">spínač  zapuštěný    řazení  1;2;3;6;7,  tlačítko 1/0 ;   IP 20 , 230V/10A  </t>
  </si>
  <si>
    <t xml:space="preserve">spínač   zapuštěný , řazení  5;6+6, tlačítko dvojité 1/0+1/0;  tlačítko1/0+ spínač 6 ;230V/10A </t>
  </si>
  <si>
    <t>montáž zásuvky jednoduché  230V/16A,IP20 vč.rámečků (1až 5) násobných</t>
  </si>
  <si>
    <t>Zásuvka</t>
  </si>
  <si>
    <t>Ovladač</t>
  </si>
  <si>
    <t xml:space="preserve">Rámeček </t>
  </si>
  <si>
    <t xml:space="preserve">Dvojzásuvka </t>
  </si>
  <si>
    <t>Sví. LED 30W/4000K BLUE;d480mm,IP20</t>
  </si>
  <si>
    <t>Sví. LED  20W/3000K IP64</t>
  </si>
  <si>
    <t xml:space="preserve">SPORÁKOVÁ KOMB.3PÓL., </t>
  </si>
  <si>
    <t>koupelnové, IP44;610x100mm,19W/3000K</t>
  </si>
  <si>
    <t>PAN SVÍTIDLO NOUZOVÉ LED</t>
  </si>
  <si>
    <t>RB/bytová rozvodnice,nacenit dle dokumentace</t>
  </si>
  <si>
    <t>Zámek 12V standartní</t>
  </si>
  <si>
    <t xml:space="preserve">Držák </t>
  </si>
  <si>
    <t xml:space="preserve">Spínač </t>
  </si>
  <si>
    <t>Trubice 54W/840 HO T5 OSRAM</t>
  </si>
  <si>
    <t>Sví. LED 20W/3000K IP64</t>
  </si>
  <si>
    <t>dig.dom.telefon ,napáječ komplet</t>
  </si>
  <si>
    <t>SPÍN.Č.1, VARIANT+, MODRÁ, IP54</t>
  </si>
  <si>
    <t>ELC KRABICE SE SVORKOVNICÍ</t>
  </si>
  <si>
    <t xml:space="preserve">PAN SVÍTIDLO NOUZOVÉ LED </t>
  </si>
  <si>
    <t>1x54 W IP65 korpus PC + kryt PC</t>
  </si>
  <si>
    <t xml:space="preserve">domácí telefon digitální  </t>
  </si>
  <si>
    <t xml:space="preserve">Elektromontáže </t>
  </si>
  <si>
    <t xml:space="preserve">Zdravotechnická instalace </t>
  </si>
  <si>
    <t>Dot 0,85234</t>
  </si>
  <si>
    <t>Nedot 0,14766</t>
  </si>
  <si>
    <t>Krtiny tvrdé</t>
  </si>
  <si>
    <t xml:space="preserve">Vytápění </t>
  </si>
  <si>
    <t>Zdravotechnika</t>
  </si>
  <si>
    <t>Architektonicko-stavební řešení (byty)</t>
  </si>
  <si>
    <t>Elektroinstalace (byty)</t>
  </si>
  <si>
    <t>Vzduchotechnika (byty)</t>
  </si>
  <si>
    <t>HZS, Stavební výpomoci (sekání drážek, včetně následného zapravení apod)</t>
  </si>
  <si>
    <t>Hzs-nezmeritelne stavebni práce (přisekání , úprav otvorů, apod)</t>
  </si>
  <si>
    <t>HZS, Bourací a demontážní práce (vysekání dráček apod)</t>
  </si>
  <si>
    <t>HZS, Stavební výpomoci (sekýní drážek včetně zapravení apod)</t>
  </si>
  <si>
    <t>Hzs-nezmeritelne stavebni práce (přisekání otvorů, začištění apod.)</t>
  </si>
  <si>
    <t>HZS, Bourací a demontážní práce (přisekání otvorů, začištění apod)</t>
  </si>
  <si>
    <t>HZS, Bourací a demontážní práce  (přisekání otvorů, začištění apod)</t>
  </si>
  <si>
    <t>Hzs-nezmeritelne stavebni práce (přisekání otvorů, začištění, vysekání drážek apod.)</t>
  </si>
  <si>
    <t>Nosník, kabelový žlab  NPZM 100 GZ</t>
  </si>
  <si>
    <t>Tělo  3559-A53345 spínače č.6+6/0</t>
  </si>
  <si>
    <t>Svítidlo žárovkové  100 W</t>
  </si>
  <si>
    <t>PIR  čidlo  10A   3550  180°/180°</t>
  </si>
  <si>
    <t>Zámek  1211 12V standartní</t>
  </si>
  <si>
    <t>domácí telefon digitální .3171/P VIDE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</si>
</sst>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00"/>
  </numFmts>
  <fonts count="20" x14ac:knownFonts="1">
    <font>
      <sz val="10"/>
      <name val="Arial CE"/>
      <charset val="238"/>
    </font>
    <font>
      <sz val="10"/>
      <name val="Arial CE"/>
      <family val="2"/>
      <charset val="238"/>
    </font>
    <font>
      <b/>
      <sz val="14"/>
      <name val="Arial CE"/>
      <family val="2"/>
      <charset val="238"/>
    </font>
    <font>
      <sz val="9"/>
      <name val="Arial CE"/>
      <family val="2"/>
      <charset val="238"/>
    </font>
    <font>
      <b/>
      <sz val="12"/>
      <name val="Arial CE"/>
      <family val="2"/>
      <charset val="238"/>
    </font>
    <font>
      <b/>
      <sz val="10"/>
      <name val="Arial CE"/>
      <family val="2"/>
      <charset val="238"/>
    </font>
    <font>
      <b/>
      <sz val="12"/>
      <name val="Arial CE"/>
      <charset val="238"/>
    </font>
    <font>
      <sz val="9"/>
      <name val="Arial CE"/>
      <charset val="238"/>
    </font>
    <font>
      <b/>
      <sz val="10"/>
      <name val="Arial CE"/>
      <charset val="238"/>
    </font>
    <font>
      <sz val="12"/>
      <name val="Arial CE"/>
      <charset val="238"/>
    </font>
    <font>
      <sz val="7"/>
      <name val="Arial CE"/>
      <charset val="238"/>
    </font>
    <font>
      <b/>
      <sz val="11"/>
      <name val="Arial CE"/>
      <charset val="238"/>
    </font>
    <font>
      <b/>
      <sz val="13"/>
      <name val="Arial CE"/>
      <charset val="238"/>
    </font>
    <font>
      <sz val="11"/>
      <name val="Arial CE"/>
      <charset val="238"/>
    </font>
    <font>
      <sz val="9"/>
      <color indexed="81"/>
      <name val="Tahoma"/>
      <family val="2"/>
      <charset val="238"/>
    </font>
    <font>
      <sz val="9"/>
      <color rgb="FFD6E1EE"/>
      <name val="Arial CE"/>
      <charset val="238"/>
    </font>
    <font>
      <b/>
      <sz val="8"/>
      <name val="Arial CE"/>
      <charset val="238"/>
    </font>
    <font>
      <sz val="8"/>
      <name val="Arial CE"/>
      <charset val="238"/>
    </font>
    <font>
      <sz val="8"/>
      <color indexed="12"/>
      <name val="Arial CE"/>
      <charset val="238"/>
    </font>
    <font>
      <i/>
      <sz val="8"/>
      <color indexed="23"/>
      <name val="Arial CE"/>
      <charset val="238"/>
    </font>
  </fonts>
  <fills count="8">
    <fill>
      <patternFill patternType="none"/>
    </fill>
    <fill>
      <patternFill patternType="gray125"/>
    </fill>
    <fill>
      <patternFill patternType="solid">
        <fgColor indexed="9"/>
        <bgColor indexed="64"/>
      </patternFill>
    </fill>
    <fill>
      <patternFill patternType="solid">
        <fgColor rgb="FFD6E1EE"/>
        <bgColor indexed="64"/>
      </patternFill>
    </fill>
    <fill>
      <patternFill patternType="solid">
        <fgColor rgb="FF99CCFF"/>
        <bgColor indexed="64"/>
      </patternFill>
    </fill>
    <fill>
      <patternFill patternType="solid">
        <fgColor rgb="FFDBDBDB"/>
        <bgColor indexed="64"/>
      </patternFill>
    </fill>
    <fill>
      <patternFill patternType="solid">
        <fgColor rgb="FFFFFF00"/>
        <bgColor indexed="64"/>
      </patternFill>
    </fill>
    <fill>
      <patternFill patternType="solid">
        <fgColor rgb="FF7FB4E5"/>
        <bgColor indexed="64"/>
      </patternFill>
    </fill>
  </fills>
  <borders count="24">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0" tint="-0.499984740745262"/>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style="thin">
        <color theme="0" tint="-0.499984740745262"/>
      </top>
      <bottom/>
      <diagonal/>
    </border>
    <border>
      <left/>
      <right style="thin">
        <color theme="0" tint="-0.499984740745262"/>
      </right>
      <top style="thin">
        <color theme="0" tint="-0.499984740745262"/>
      </top>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indexed="23"/>
      </left>
      <right/>
      <top/>
      <bottom/>
      <diagonal/>
    </border>
    <border>
      <left style="thin">
        <color indexed="23"/>
      </left>
      <right/>
      <top style="thin">
        <color indexed="23"/>
      </top>
      <bottom/>
      <diagonal/>
    </border>
    <border>
      <left/>
      <right/>
      <top style="thin">
        <color indexed="23"/>
      </top>
      <bottom/>
      <diagonal/>
    </border>
    <border>
      <left style="thin">
        <color indexed="23"/>
      </left>
      <right style="thin">
        <color indexed="23"/>
      </right>
      <top style="thin">
        <color indexed="23"/>
      </top>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right style="thin">
        <color indexed="23"/>
      </right>
      <top style="thin">
        <color indexed="23"/>
      </top>
      <bottom/>
      <diagonal/>
    </border>
    <border>
      <left/>
      <right style="thin">
        <color indexed="23"/>
      </right>
      <top style="thin">
        <color indexed="23"/>
      </top>
      <bottom style="thin">
        <color indexed="23"/>
      </bottom>
      <diagonal/>
    </border>
  </borders>
  <cellStyleXfs count="2">
    <xf numFmtId="0" fontId="0" fillId="0" borderId="0"/>
    <xf numFmtId="0" fontId="1" fillId="0" borderId="0"/>
  </cellStyleXfs>
  <cellXfs count="330">
    <xf numFmtId="0" fontId="0" fillId="0" borderId="0" xfId="0"/>
    <xf numFmtId="0" fontId="0" fillId="0" borderId="0" xfId="0" applyAlignment="1"/>
    <xf numFmtId="14" fontId="3" fillId="0" borderId="0" xfId="0" applyNumberFormat="1" applyFont="1" applyAlignment="1">
      <alignment horizontal="left"/>
    </xf>
    <xf numFmtId="0" fontId="2" fillId="0" borderId="0" xfId="0" applyFont="1" applyAlignment="1">
      <alignment horizontal="center"/>
    </xf>
    <xf numFmtId="0" fontId="0" fillId="0" borderId="0" xfId="0" applyBorder="1"/>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0" borderId="0" xfId="0" applyAlignment="1">
      <alignment vertical="top" wrapText="1"/>
    </xf>
    <xf numFmtId="0" fontId="0" fillId="0" borderId="0" xfId="0" applyBorder="1" applyAlignment="1">
      <alignment horizontal="center"/>
    </xf>
    <xf numFmtId="0" fontId="0" fillId="0" borderId="0" xfId="0" applyBorder="1" applyAlignment="1">
      <alignment horizontal="center" vertical="center"/>
    </xf>
    <xf numFmtId="0" fontId="0" fillId="0" borderId="0" xfId="0" applyBorder="1" applyAlignment="1">
      <alignment horizontal="left" vertical="center"/>
    </xf>
    <xf numFmtId="4" fontId="0" fillId="0" borderId="0" xfId="0" applyNumberFormat="1" applyBorder="1" applyAlignment="1">
      <alignment horizontal="left" vertical="center"/>
    </xf>
    <xf numFmtId="1" fontId="0" fillId="0" borderId="0" xfId="0" applyNumberFormat="1" applyBorder="1" applyAlignment="1">
      <alignment horizontal="left" vertical="center"/>
    </xf>
    <xf numFmtId="0" fontId="8" fillId="0" borderId="0" xfId="0" applyFont="1" applyBorder="1" applyAlignment="1">
      <alignment vertical="center"/>
    </xf>
    <xf numFmtId="0" fontId="0" fillId="0" borderId="0" xfId="0" applyFont="1" applyBorder="1" applyAlignment="1">
      <alignment horizontal="right" vertical="center"/>
    </xf>
    <xf numFmtId="0" fontId="8" fillId="0" borderId="0" xfId="0" applyFont="1" applyBorder="1"/>
    <xf numFmtId="0" fontId="8" fillId="0" borderId="0" xfId="0" applyFont="1"/>
    <xf numFmtId="0" fontId="0" fillId="0" borderId="0" xfId="0" applyBorder="1" applyAlignment="1"/>
    <xf numFmtId="0" fontId="4" fillId="0" borderId="0" xfId="0" applyFont="1" applyAlignment="1">
      <alignment horizontal="left"/>
    </xf>
    <xf numFmtId="49" fontId="0" fillId="0" borderId="1" xfId="0" applyNumberFormat="1" applyBorder="1" applyAlignment="1">
      <alignment vertical="center"/>
    </xf>
    <xf numFmtId="0" fontId="0" fillId="0" borderId="2" xfId="0" applyBorder="1" applyAlignment="1">
      <alignment vertical="center"/>
    </xf>
    <xf numFmtId="0" fontId="0" fillId="0" borderId="0" xfId="0" applyFont="1" applyBorder="1" applyAlignment="1">
      <alignment horizontal="left" vertical="center"/>
    </xf>
    <xf numFmtId="0" fontId="0" fillId="0" borderId="0" xfId="0" applyFont="1" applyBorder="1" applyAlignment="1">
      <alignment vertical="center"/>
    </xf>
    <xf numFmtId="0" fontId="0" fillId="0" borderId="0" xfId="0" applyFont="1" applyFill="1" applyBorder="1" applyAlignment="1">
      <alignment horizontal="left" vertical="center"/>
    </xf>
    <xf numFmtId="0" fontId="0" fillId="0" borderId="0" xfId="0" applyFont="1" applyBorder="1"/>
    <xf numFmtId="0" fontId="0" fillId="0" borderId="0" xfId="0" applyFont="1" applyBorder="1" applyAlignment="1"/>
    <xf numFmtId="0" fontId="0" fillId="0" borderId="0" xfId="0" applyBorder="1" applyAlignment="1">
      <alignment horizontal="left"/>
    </xf>
    <xf numFmtId="0" fontId="0" fillId="0" borderId="4" xfId="0" applyBorder="1" applyAlignment="1">
      <alignment horizontal="left" vertical="center"/>
    </xf>
    <xf numFmtId="0" fontId="0" fillId="0" borderId="4" xfId="0" applyBorder="1"/>
    <xf numFmtId="0" fontId="8" fillId="0" borderId="4" xfId="0" applyFont="1" applyBorder="1" applyAlignment="1">
      <alignment horizontal="left" vertical="center"/>
    </xf>
    <xf numFmtId="0" fontId="8" fillId="0" borderId="4" xfId="0" applyFont="1" applyBorder="1"/>
    <xf numFmtId="1" fontId="8" fillId="0" borderId="0" xfId="0" applyNumberFormat="1" applyFont="1" applyBorder="1" applyAlignment="1">
      <alignment horizontal="right" vertical="center"/>
    </xf>
    <xf numFmtId="0" fontId="0" fillId="0" borderId="0" xfId="0" applyBorder="1" applyAlignment="1">
      <alignment horizontal="left" vertical="center" indent="1"/>
    </xf>
    <xf numFmtId="0" fontId="0" fillId="0" borderId="5" xfId="0" applyBorder="1" applyAlignment="1">
      <alignment horizontal="left" vertical="center"/>
    </xf>
    <xf numFmtId="0" fontId="0" fillId="0" borderId="5" xfId="0" applyBorder="1"/>
    <xf numFmtId="0" fontId="0" fillId="0" borderId="6" xfId="0" applyBorder="1" applyAlignment="1">
      <alignment horizontal="left" vertical="center" indent="1"/>
    </xf>
    <xf numFmtId="0" fontId="0" fillId="0" borderId="7" xfId="0" applyBorder="1" applyAlignment="1">
      <alignment horizontal="left" vertical="center"/>
    </xf>
    <xf numFmtId="0" fontId="0" fillId="0" borderId="7" xfId="0" applyBorder="1"/>
    <xf numFmtId="0" fontId="0" fillId="0" borderId="8" xfId="0" applyBorder="1" applyAlignment="1">
      <alignment horizontal="left" vertical="center" indent="1"/>
    </xf>
    <xf numFmtId="0" fontId="0" fillId="0" borderId="9" xfId="0" applyBorder="1" applyAlignment="1">
      <alignment horizontal="left" vertical="center" indent="1"/>
    </xf>
    <xf numFmtId="0" fontId="0" fillId="0" borderId="7" xfId="0" applyFont="1" applyBorder="1" applyAlignment="1">
      <alignment vertical="center"/>
    </xf>
    <xf numFmtId="0" fontId="0" fillId="0" borderId="7" xfId="0" applyFont="1" applyBorder="1" applyAlignment="1">
      <alignment horizontal="right" vertical="center"/>
    </xf>
    <xf numFmtId="0" fontId="0" fillId="0" borderId="5" xfId="0" applyFont="1" applyBorder="1" applyAlignment="1">
      <alignment vertical="center"/>
    </xf>
    <xf numFmtId="0" fontId="0" fillId="0" borderId="0" xfId="0" applyFont="1" applyBorder="1" applyAlignment="1">
      <alignment horizontal="right"/>
    </xf>
    <xf numFmtId="0" fontId="0" fillId="0" borderId="0" xfId="0" applyBorder="1" applyAlignment="1">
      <alignment vertical="top"/>
    </xf>
    <xf numFmtId="0" fontId="8" fillId="0" borderId="0" xfId="0" applyFont="1" applyFill="1" applyBorder="1" applyAlignment="1">
      <alignment horizontal="left" vertical="top"/>
    </xf>
    <xf numFmtId="0" fontId="0" fillId="0" borderId="5" xfId="0" applyBorder="1" applyAlignment="1">
      <alignment horizontal="center" vertical="center"/>
    </xf>
    <xf numFmtId="0" fontId="8" fillId="0" borderId="5" xfId="0" applyFont="1" applyBorder="1" applyAlignment="1">
      <alignment vertical="top"/>
    </xf>
    <xf numFmtId="14" fontId="8" fillId="0" borderId="5" xfId="0" applyNumberFormat="1" applyFont="1" applyBorder="1" applyAlignment="1">
      <alignment horizontal="center" vertical="top"/>
    </xf>
    <xf numFmtId="0" fontId="8" fillId="0" borderId="5" xfId="0" applyFont="1" applyBorder="1"/>
    <xf numFmtId="0" fontId="8" fillId="0" borderId="5" xfId="0" applyFont="1" applyBorder="1" applyAlignment="1"/>
    <xf numFmtId="0" fontId="0" fillId="0" borderId="7" xfId="0" applyFont="1" applyBorder="1" applyAlignment="1">
      <alignment horizontal="left" vertical="center"/>
    </xf>
    <xf numFmtId="0" fontId="0" fillId="0" borderId="5" xfId="0" applyFont="1" applyBorder="1" applyAlignment="1">
      <alignment horizontal="left" vertical="center"/>
    </xf>
    <xf numFmtId="0" fontId="0" fillId="0" borderId="11" xfId="0" applyFont="1" applyBorder="1" applyAlignment="1">
      <alignment horizontal="left" vertical="center" indent="1"/>
    </xf>
    <xf numFmtId="0" fontId="0" fillId="0" borderId="10" xfId="0" applyFont="1" applyBorder="1" applyAlignment="1">
      <alignment horizontal="left" vertical="center" indent="1"/>
    </xf>
    <xf numFmtId="0" fontId="0" fillId="0" borderId="8" xfId="0" applyFont="1" applyBorder="1" applyAlignment="1"/>
    <xf numFmtId="0" fontId="8" fillId="0" borderId="11" xfId="0" applyFont="1" applyBorder="1" applyAlignment="1">
      <alignment horizontal="left" vertical="center" indent="1"/>
    </xf>
    <xf numFmtId="0" fontId="0" fillId="0" borderId="12" xfId="0" applyFont="1" applyBorder="1" applyAlignment="1"/>
    <xf numFmtId="0" fontId="8" fillId="0" borderId="13" xfId="0" applyFont="1" applyBorder="1" applyAlignment="1">
      <alignment horizontal="left" vertical="center" indent="1"/>
    </xf>
    <xf numFmtId="0" fontId="0" fillId="0" borderId="6" xfId="0" applyFont="1" applyBorder="1" applyAlignment="1"/>
    <xf numFmtId="0" fontId="0" fillId="0" borderId="11" xfId="0" applyBorder="1"/>
    <xf numFmtId="0" fontId="0" fillId="0" borderId="11" xfId="0" applyBorder="1" applyAlignment="1">
      <alignment horizontal="left" indent="1"/>
    </xf>
    <xf numFmtId="0" fontId="0" fillId="0" borderId="11" xfId="0" applyFont="1" applyBorder="1" applyAlignment="1">
      <alignment horizontal="left" vertical="top" indent="1"/>
    </xf>
    <xf numFmtId="0" fontId="0" fillId="0" borderId="12" xfId="0" applyBorder="1" applyAlignment="1"/>
    <xf numFmtId="0" fontId="0" fillId="0" borderId="14" xfId="0" applyBorder="1" applyAlignment="1">
      <alignment horizontal="left" vertical="center" indent="1"/>
    </xf>
    <xf numFmtId="0" fontId="8" fillId="0" borderId="14" xfId="0" applyFont="1" applyBorder="1" applyAlignment="1">
      <alignment horizontal="left" vertical="center" indent="1"/>
    </xf>
    <xf numFmtId="49" fontId="0" fillId="0" borderId="12" xfId="0" applyNumberFormat="1" applyFont="1" applyBorder="1" applyAlignment="1">
      <alignment horizontal="left" vertical="center"/>
    </xf>
    <xf numFmtId="0" fontId="0" fillId="0" borderId="10" xfId="0" applyBorder="1" applyAlignment="1">
      <alignment horizontal="left" vertical="center" indent="1"/>
    </xf>
    <xf numFmtId="49" fontId="0" fillId="0" borderId="8" xfId="0" applyNumberFormat="1" applyFont="1" applyBorder="1" applyAlignment="1">
      <alignment horizontal="left" vertical="center"/>
    </xf>
    <xf numFmtId="49" fontId="0" fillId="0" borderId="9" xfId="0" applyNumberFormat="1" applyFont="1" applyBorder="1" applyAlignment="1">
      <alignment horizontal="left" vertical="center"/>
    </xf>
    <xf numFmtId="0" fontId="0" fillId="0" borderId="13" xfId="0" applyBorder="1" applyAlignment="1">
      <alignment horizontal="left" vertical="center" indent="1"/>
    </xf>
    <xf numFmtId="49" fontId="0" fillId="0" borderId="6" xfId="0" applyNumberFormat="1" applyFont="1" applyBorder="1" applyAlignment="1">
      <alignment horizontal="left" vertical="center"/>
    </xf>
    <xf numFmtId="0" fontId="0" fillId="0" borderId="11" xfId="0" applyBorder="1" applyAlignment="1">
      <alignment horizontal="left" vertical="center" indent="1"/>
    </xf>
    <xf numFmtId="0" fontId="0" fillId="0" borderId="12" xfId="0" applyBorder="1" applyAlignment="1">
      <alignment horizontal="right"/>
    </xf>
    <xf numFmtId="0" fontId="0" fillId="0" borderId="11" xfId="0" applyBorder="1" applyAlignment="1">
      <alignment horizontal="right"/>
    </xf>
    <xf numFmtId="0" fontId="8" fillId="0" borderId="11" xfId="0" applyFont="1" applyBorder="1"/>
    <xf numFmtId="0" fontId="8" fillId="0" borderId="12" xfId="0" applyFont="1" applyBorder="1" applyAlignment="1">
      <alignment horizontal="right"/>
    </xf>
    <xf numFmtId="0" fontId="0" fillId="0" borderId="13" xfId="0" applyBorder="1"/>
    <xf numFmtId="0" fontId="0" fillId="0" borderId="5" xfId="0" applyBorder="1" applyAlignment="1"/>
    <xf numFmtId="0" fontId="0" fillId="0" borderId="6" xfId="0" applyBorder="1" applyAlignment="1">
      <alignment horizontal="right"/>
    </xf>
    <xf numFmtId="1" fontId="0" fillId="0" borderId="10" xfId="0" applyNumberFormat="1" applyFont="1" applyBorder="1" applyAlignment="1">
      <alignment horizontal="right" vertical="center"/>
    </xf>
    <xf numFmtId="1" fontId="0" fillId="0" borderId="14" xfId="0" applyNumberFormat="1" applyFont="1" applyBorder="1" applyAlignment="1">
      <alignment horizontal="right" vertical="center"/>
    </xf>
    <xf numFmtId="1" fontId="0" fillId="0" borderId="13" xfId="0" applyNumberFormat="1" applyFont="1" applyBorder="1" applyAlignment="1">
      <alignment horizontal="right" vertical="center"/>
    </xf>
    <xf numFmtId="0" fontId="8" fillId="3" borderId="8" xfId="0" applyFont="1" applyFill="1" applyBorder="1" applyAlignment="1"/>
    <xf numFmtId="0" fontId="8" fillId="3" borderId="12" xfId="0" applyFont="1" applyFill="1" applyBorder="1" applyAlignment="1">
      <alignment vertical="center"/>
    </xf>
    <xf numFmtId="0" fontId="8" fillId="3" borderId="12" xfId="0" applyFont="1" applyFill="1" applyBorder="1" applyAlignment="1"/>
    <xf numFmtId="4" fontId="0" fillId="0" borderId="0" xfId="0" applyNumberFormat="1" applyBorder="1"/>
    <xf numFmtId="0" fontId="9" fillId="3" borderId="10" xfId="0" applyFont="1" applyFill="1" applyBorder="1" applyAlignment="1">
      <alignment horizontal="left" vertical="center" indent="1"/>
    </xf>
    <xf numFmtId="0" fontId="0" fillId="3" borderId="7" xfId="0" applyFill="1" applyBorder="1"/>
    <xf numFmtId="49" fontId="6" fillId="3" borderId="7" xfId="0" applyNumberFormat="1" applyFont="1" applyFill="1" applyBorder="1" applyAlignment="1">
      <alignment horizontal="left" vertical="center"/>
    </xf>
    <xf numFmtId="0" fontId="8" fillId="3" borderId="7" xfId="0" applyFont="1" applyFill="1" applyBorder="1"/>
    <xf numFmtId="0" fontId="8" fillId="3" borderId="7" xfId="0" applyFont="1" applyFill="1" applyBorder="1" applyAlignment="1"/>
    <xf numFmtId="0" fontId="0" fillId="3" borderId="11" xfId="0" applyFont="1" applyFill="1" applyBorder="1" applyAlignment="1">
      <alignment horizontal="left" vertical="center" indent="1"/>
    </xf>
    <xf numFmtId="0" fontId="0" fillId="3" borderId="0" xfId="0" applyFill="1" applyBorder="1"/>
    <xf numFmtId="0" fontId="8" fillId="3" borderId="0" xfId="0" applyFont="1" applyFill="1" applyBorder="1" applyAlignment="1">
      <alignment horizontal="left" vertical="center"/>
    </xf>
    <xf numFmtId="0" fontId="8" fillId="3" borderId="0" xfId="0" applyFont="1" applyFill="1" applyBorder="1" applyAlignment="1">
      <alignment vertical="center"/>
    </xf>
    <xf numFmtId="0" fontId="0" fillId="3" borderId="0" xfId="0" applyFont="1" applyFill="1" applyBorder="1" applyAlignment="1">
      <alignment horizontal="right" vertical="center"/>
    </xf>
    <xf numFmtId="0" fontId="0" fillId="3" borderId="0" xfId="0" applyFont="1" applyFill="1" applyBorder="1"/>
    <xf numFmtId="49" fontId="8" fillId="3" borderId="0" xfId="0" applyNumberFormat="1" applyFont="1" applyFill="1" applyBorder="1" applyAlignment="1">
      <alignment horizontal="left" vertical="center"/>
    </xf>
    <xf numFmtId="0" fontId="8" fillId="3" borderId="0" xfId="0" applyFont="1" applyFill="1" applyBorder="1"/>
    <xf numFmtId="0" fontId="8" fillId="3" borderId="0" xfId="0" applyFont="1" applyFill="1" applyBorder="1" applyAlignment="1"/>
    <xf numFmtId="49" fontId="0" fillId="4" borderId="5" xfId="0" applyNumberFormat="1" applyFont="1" applyFill="1" applyBorder="1" applyAlignment="1" applyProtection="1">
      <alignment horizontal="left" vertical="center"/>
      <protection locked="0"/>
    </xf>
    <xf numFmtId="49" fontId="0" fillId="4" borderId="7" xfId="0" applyNumberFormat="1" applyFont="1" applyFill="1" applyBorder="1" applyAlignment="1" applyProtection="1">
      <alignment horizontal="left" vertical="center"/>
      <protection locked="0"/>
    </xf>
    <xf numFmtId="49" fontId="0" fillId="4" borderId="0" xfId="0" applyNumberFormat="1" applyFont="1" applyFill="1" applyBorder="1" applyAlignment="1" applyProtection="1">
      <alignment horizontal="left" vertical="center"/>
      <protection locked="0"/>
    </xf>
    <xf numFmtId="0" fontId="7" fillId="0" borderId="15" xfId="0" applyFont="1" applyBorder="1"/>
    <xf numFmtId="4" fontId="7" fillId="5" borderId="16" xfId="0" applyNumberFormat="1" applyFont="1" applyFill="1" applyBorder="1" applyAlignment="1">
      <alignment horizontal="left" vertical="center"/>
    </xf>
    <xf numFmtId="0" fontId="7" fillId="5" borderId="17" xfId="0" applyFont="1" applyFill="1" applyBorder="1" applyAlignment="1">
      <alignment horizontal="left" vertical="center"/>
    </xf>
    <xf numFmtId="0" fontId="7" fillId="5" borderId="17" xfId="0" applyFont="1" applyFill="1" applyBorder="1" applyAlignment="1">
      <alignment horizontal="left" vertical="center" wrapText="1"/>
    </xf>
    <xf numFmtId="4" fontId="7" fillId="5" borderId="18" xfId="0" applyNumberFormat="1" applyFont="1" applyFill="1" applyBorder="1" applyAlignment="1">
      <alignment horizontal="right" vertical="center" wrapText="1"/>
    </xf>
    <xf numFmtId="1" fontId="7" fillId="0" borderId="15" xfId="0" applyNumberFormat="1" applyFont="1" applyBorder="1"/>
    <xf numFmtId="49" fontId="7" fillId="0" borderId="19" xfId="0" applyNumberFormat="1" applyFont="1" applyBorder="1" applyAlignment="1">
      <alignment horizontal="left" vertical="center" wrapText="1"/>
    </xf>
    <xf numFmtId="49" fontId="7" fillId="0" borderId="19" xfId="0" applyNumberFormat="1" applyFont="1" applyBorder="1" applyAlignment="1">
      <alignment horizontal="left" vertical="center" wrapText="1" indent="1"/>
    </xf>
    <xf numFmtId="49" fontId="7" fillId="0" borderId="19" xfId="0" applyNumberFormat="1" applyFont="1" applyBorder="1" applyAlignment="1">
      <alignment horizontal="left" vertical="center" wrapText="1" indent="2"/>
    </xf>
    <xf numFmtId="49" fontId="7" fillId="0" borderId="16" xfId="0" applyNumberFormat="1" applyFont="1" applyBorder="1" applyAlignment="1">
      <alignment horizontal="left" vertical="center" wrapText="1" indent="2"/>
    </xf>
    <xf numFmtId="3" fontId="7" fillId="0" borderId="21" xfId="0" applyNumberFormat="1" applyFont="1" applyBorder="1" applyAlignment="1">
      <alignment vertical="center"/>
    </xf>
    <xf numFmtId="3" fontId="7" fillId="0" borderId="18" xfId="0" applyNumberFormat="1" applyFont="1" applyBorder="1" applyAlignment="1">
      <alignment vertical="center"/>
    </xf>
    <xf numFmtId="3" fontId="7" fillId="3" borderId="21" xfId="0" applyNumberFormat="1" applyFont="1" applyFill="1" applyBorder="1" applyAlignment="1">
      <alignment vertical="center"/>
    </xf>
    <xf numFmtId="0" fontId="2" fillId="0" borderId="0" xfId="0" applyFont="1" applyAlignment="1">
      <alignment horizontal="center" shrinkToFit="1"/>
    </xf>
    <xf numFmtId="4" fontId="10" fillId="5" borderId="17" xfId="0" applyNumberFormat="1" applyFont="1" applyFill="1" applyBorder="1" applyAlignment="1">
      <alignment horizontal="right" vertical="center" wrapText="1" shrinkToFit="1"/>
    </xf>
    <xf numFmtId="4" fontId="7" fillId="5" borderId="17" xfId="0" applyNumberFormat="1" applyFont="1" applyFill="1" applyBorder="1" applyAlignment="1">
      <alignment horizontal="right" vertical="center" wrapText="1" shrinkToFit="1"/>
    </xf>
    <xf numFmtId="4" fontId="7" fillId="5" borderId="18" xfId="0" applyNumberFormat="1" applyFont="1" applyFill="1" applyBorder="1" applyAlignment="1">
      <alignment horizontal="right" vertical="center" wrapText="1" shrinkToFit="1"/>
    </xf>
    <xf numFmtId="3" fontId="7" fillId="0" borderId="20" xfId="0" applyNumberFormat="1" applyFont="1" applyBorder="1" applyAlignment="1">
      <alignment horizontal="right" vertical="center" shrinkToFit="1"/>
    </xf>
    <xf numFmtId="3" fontId="7" fillId="0" borderId="20" xfId="0" applyNumberFormat="1" applyFont="1" applyBorder="1" applyAlignment="1">
      <alignment vertical="center" shrinkToFit="1"/>
    </xf>
    <xf numFmtId="3" fontId="7" fillId="0" borderId="21" xfId="0" applyNumberFormat="1" applyFont="1" applyBorder="1" applyAlignment="1">
      <alignment vertical="center" shrinkToFit="1"/>
    </xf>
    <xf numFmtId="3" fontId="7" fillId="0" borderId="17" xfId="0" applyNumberFormat="1" applyFont="1" applyBorder="1" applyAlignment="1">
      <alignment vertical="center" shrinkToFit="1"/>
    </xf>
    <xf numFmtId="3" fontId="7" fillId="0" borderId="18" xfId="0" applyNumberFormat="1" applyFont="1" applyBorder="1" applyAlignment="1">
      <alignment vertical="center" shrinkToFit="1"/>
    </xf>
    <xf numFmtId="3" fontId="15" fillId="3" borderId="20" xfId="0" applyNumberFormat="1" applyFont="1" applyFill="1" applyBorder="1" applyAlignment="1">
      <alignment vertical="center" shrinkToFit="1"/>
    </xf>
    <xf numFmtId="3" fontId="7" fillId="3" borderId="21" xfId="0" applyNumberFormat="1" applyFont="1" applyFill="1" applyBorder="1" applyAlignment="1">
      <alignment vertical="center" shrinkToFit="1"/>
    </xf>
    <xf numFmtId="0" fontId="4" fillId="3" borderId="14" xfId="0" applyFont="1" applyFill="1" applyBorder="1" applyAlignment="1">
      <alignment horizontal="left" vertical="center" indent="1"/>
    </xf>
    <xf numFmtId="0" fontId="5" fillId="3" borderId="4" xfId="0" applyFont="1" applyFill="1" applyBorder="1" applyAlignment="1">
      <alignment horizontal="left" vertical="center"/>
    </xf>
    <xf numFmtId="0" fontId="0" fillId="3" borderId="4" xfId="0" applyFill="1" applyBorder="1" applyAlignment="1">
      <alignment horizontal="left" vertical="center"/>
    </xf>
    <xf numFmtId="4" fontId="4" fillId="3" borderId="4" xfId="0" applyNumberFormat="1" applyFont="1" applyFill="1" applyBorder="1" applyAlignment="1">
      <alignment horizontal="left" vertical="center"/>
    </xf>
    <xf numFmtId="49" fontId="0" fillId="3" borderId="9" xfId="0" applyNumberFormat="1" applyFill="1" applyBorder="1" applyAlignment="1">
      <alignment horizontal="left" vertical="center"/>
    </xf>
    <xf numFmtId="0" fontId="0" fillId="3" borderId="4" xfId="0" applyFill="1" applyBorder="1"/>
    <xf numFmtId="49" fontId="8" fillId="3" borderId="9" xfId="0" applyNumberFormat="1" applyFont="1" applyFill="1" applyBorder="1" applyAlignment="1">
      <alignment horizontal="left" vertical="center"/>
    </xf>
    <xf numFmtId="0" fontId="6" fillId="0" borderId="0" xfId="0" applyFont="1"/>
    <xf numFmtId="0" fontId="0" fillId="0" borderId="0" xfId="0" applyAlignment="1">
      <alignment horizontal="center"/>
    </xf>
    <xf numFmtId="0" fontId="7" fillId="0" borderId="15" xfId="0" applyFont="1" applyBorder="1" applyAlignment="1">
      <alignment horizontal="center" vertical="center" wrapText="1"/>
    </xf>
    <xf numFmtId="0" fontId="7" fillId="5" borderId="16" xfId="0" applyFont="1" applyFill="1" applyBorder="1" applyAlignment="1">
      <alignment horizontal="left" vertical="center" wrapText="1"/>
    </xf>
    <xf numFmtId="0" fontId="7" fillId="5" borderId="17" xfId="0" applyFont="1" applyFill="1" applyBorder="1" applyAlignment="1">
      <alignment horizontal="center" vertical="center" wrapText="1"/>
    </xf>
    <xf numFmtId="0" fontId="7" fillId="5" borderId="17" xfId="0" applyFont="1" applyFill="1" applyBorder="1" applyAlignment="1">
      <alignment horizontal="right" vertical="center" wrapText="1"/>
    </xf>
    <xf numFmtId="0" fontId="7" fillId="5" borderId="18" xfId="0" applyFont="1" applyFill="1" applyBorder="1" applyAlignment="1">
      <alignment horizontal="right" vertical="center" wrapText="1"/>
    </xf>
    <xf numFmtId="49" fontId="7" fillId="0" borderId="20" xfId="0" applyNumberFormat="1" applyFont="1" applyBorder="1" applyAlignment="1">
      <alignment horizontal="center" vertical="center"/>
    </xf>
    <xf numFmtId="49" fontId="7" fillId="0" borderId="16" xfId="0" applyNumberFormat="1" applyFont="1" applyBorder="1" applyAlignment="1">
      <alignment horizontal="left" vertical="center" wrapText="1"/>
    </xf>
    <xf numFmtId="49" fontId="7" fillId="0" borderId="17" xfId="0" applyNumberFormat="1" applyFont="1" applyBorder="1" applyAlignment="1">
      <alignment horizontal="center" vertical="center"/>
    </xf>
    <xf numFmtId="0" fontId="7" fillId="3" borderId="20" xfId="0" applyFont="1" applyFill="1" applyBorder="1" applyAlignment="1">
      <alignment horizontal="center" vertical="center"/>
    </xf>
    <xf numFmtId="3" fontId="7" fillId="0" borderId="21" xfId="0" applyNumberFormat="1" applyFont="1" applyBorder="1" applyAlignment="1">
      <alignment horizontal="right" vertical="center"/>
    </xf>
    <xf numFmtId="3" fontId="7" fillId="0" borderId="18" xfId="0" applyNumberFormat="1" applyFont="1" applyBorder="1" applyAlignment="1">
      <alignment horizontal="right" vertical="center"/>
    </xf>
    <xf numFmtId="3" fontId="7" fillId="3" borderId="21" xfId="0" applyNumberFormat="1" applyFont="1" applyFill="1" applyBorder="1" applyAlignment="1">
      <alignment horizontal="right" vertical="center"/>
    </xf>
    <xf numFmtId="3" fontId="7" fillId="0" borderId="21" xfId="0" applyNumberFormat="1" applyFont="1" applyBorder="1" applyAlignment="1">
      <alignment horizontal="right" vertical="center" shrinkToFit="1"/>
    </xf>
    <xf numFmtId="3" fontId="7" fillId="0" borderId="17" xfId="0" applyNumberFormat="1" applyFont="1" applyBorder="1" applyAlignment="1">
      <alignment horizontal="right" vertical="center" shrinkToFit="1"/>
    </xf>
    <xf numFmtId="3" fontId="7" fillId="0" borderId="18" xfId="0" applyNumberFormat="1" applyFont="1" applyBorder="1" applyAlignment="1">
      <alignment horizontal="right" vertical="center" shrinkToFit="1"/>
    </xf>
    <xf numFmtId="3" fontId="7" fillId="3" borderId="20" xfId="0" applyNumberFormat="1" applyFont="1" applyFill="1" applyBorder="1" applyAlignment="1">
      <alignment horizontal="right" vertical="center" shrinkToFit="1"/>
    </xf>
    <xf numFmtId="3" fontId="7" fillId="3" borderId="21" xfId="0" applyNumberFormat="1" applyFont="1" applyFill="1" applyBorder="1" applyAlignment="1">
      <alignment horizontal="right" vertical="center" shrinkToFit="1"/>
    </xf>
    <xf numFmtId="49" fontId="0" fillId="0" borderId="0" xfId="0" applyNumberFormat="1" applyBorder="1"/>
    <xf numFmtId="49" fontId="0" fillId="0" borderId="14" xfId="0" applyNumberFormat="1" applyBorder="1" applyAlignment="1">
      <alignment horizontal="left" vertical="center" indent="1"/>
    </xf>
    <xf numFmtId="0" fontId="8" fillId="0" borderId="0" xfId="0" applyFont="1" applyAlignment="1">
      <alignment horizontal="center"/>
    </xf>
    <xf numFmtId="0" fontId="8" fillId="0" borderId="21" xfId="0" applyFont="1" applyBorder="1" applyAlignment="1">
      <alignment horizontal="center" vertical="center"/>
    </xf>
    <xf numFmtId="49" fontId="0" fillId="0" borderId="20" xfId="0" applyNumberFormat="1" applyBorder="1" applyAlignment="1">
      <alignment vertical="center"/>
    </xf>
    <xf numFmtId="49" fontId="0" fillId="0" borderId="0" xfId="0" applyNumberFormat="1"/>
    <xf numFmtId="0" fontId="8" fillId="0" borderId="0" xfId="0" applyFont="1" applyAlignment="1">
      <alignment horizontal="center" vertical="center"/>
    </xf>
    <xf numFmtId="0" fontId="0" fillId="0" borderId="0" xfId="0" applyAlignment="1">
      <alignment vertical="center"/>
    </xf>
    <xf numFmtId="49" fontId="0" fillId="0" borderId="20" xfId="0" applyNumberFormat="1" applyBorder="1" applyAlignment="1">
      <alignment horizontal="left" vertical="center" indent="1"/>
    </xf>
    <xf numFmtId="0" fontId="8" fillId="3" borderId="21" xfId="0" applyFont="1" applyFill="1" applyBorder="1" applyAlignment="1">
      <alignment horizontal="center" vertical="center"/>
    </xf>
    <xf numFmtId="49" fontId="0" fillId="3" borderId="20" xfId="0" applyNumberFormat="1" applyFill="1" applyBorder="1" applyAlignment="1">
      <alignment horizontal="left" vertical="center" indent="2"/>
    </xf>
    <xf numFmtId="0" fontId="8" fillId="5" borderId="21" xfId="0" applyFont="1" applyFill="1" applyBorder="1" applyAlignment="1">
      <alignment horizontal="center" vertical="center"/>
    </xf>
    <xf numFmtId="0" fontId="0" fillId="5" borderId="21" xfId="0" applyFill="1" applyBorder="1" applyAlignment="1">
      <alignment horizontal="center" vertical="center"/>
    </xf>
    <xf numFmtId="0" fontId="0" fillId="5" borderId="21" xfId="0" applyFill="1" applyBorder="1" applyAlignment="1">
      <alignment horizontal="right" vertical="center"/>
    </xf>
    <xf numFmtId="49" fontId="0" fillId="5" borderId="21" xfId="0" applyNumberFormat="1" applyFill="1" applyBorder="1" applyAlignment="1">
      <alignment vertical="center"/>
    </xf>
    <xf numFmtId="0" fontId="0" fillId="5" borderId="19" xfId="0" applyFill="1" applyBorder="1" applyAlignment="1">
      <alignment horizontal="right" vertical="center"/>
    </xf>
    <xf numFmtId="0" fontId="0" fillId="5" borderId="21" xfId="0" applyFill="1" applyBorder="1" applyAlignment="1">
      <alignment vertical="center" wrapText="1"/>
    </xf>
    <xf numFmtId="0" fontId="16" fillId="0" borderId="0" xfId="0" applyFont="1" applyAlignment="1">
      <alignment horizontal="center"/>
    </xf>
    <xf numFmtId="49" fontId="17" fillId="0" borderId="0" xfId="0" applyNumberFormat="1" applyFont="1"/>
    <xf numFmtId="0" fontId="17" fillId="0" borderId="0" xfId="0" applyFont="1" applyAlignment="1">
      <alignment horizontal="center"/>
    </xf>
    <xf numFmtId="0" fontId="17" fillId="0" borderId="0" xfId="0" applyFont="1"/>
    <xf numFmtId="0" fontId="16" fillId="0" borderId="0" xfId="0" applyFont="1" applyAlignment="1">
      <alignment horizontal="center" vertical="center"/>
    </xf>
    <xf numFmtId="0" fontId="0" fillId="0" borderId="0" xfId="0" applyNumberFormat="1" applyAlignment="1">
      <alignment horizontal="left" vertical="center" wrapText="1"/>
    </xf>
    <xf numFmtId="0" fontId="8" fillId="3" borderId="16" xfId="0" applyFont="1" applyFill="1" applyBorder="1" applyAlignment="1">
      <alignment horizontal="center" vertical="center"/>
    </xf>
    <xf numFmtId="0" fontId="0" fillId="0" borderId="0" xfId="0" applyAlignment="1">
      <alignment horizontal="center" vertical="center" shrinkToFit="1"/>
    </xf>
    <xf numFmtId="164" fontId="0" fillId="0" borderId="0" xfId="0" applyNumberFormat="1" applyAlignment="1">
      <alignment vertical="center" shrinkToFit="1"/>
    </xf>
    <xf numFmtId="4" fontId="0" fillId="0" borderId="0" xfId="0" applyNumberFormat="1" applyAlignment="1">
      <alignment vertical="center" shrinkToFit="1"/>
    </xf>
    <xf numFmtId="49" fontId="0" fillId="0" borderId="0" xfId="0" applyNumberFormat="1" applyAlignment="1">
      <alignment horizontal="center" vertical="center" shrinkToFit="1"/>
    </xf>
    <xf numFmtId="4" fontId="17" fillId="0" borderId="0" xfId="0" applyNumberFormat="1" applyFont="1" applyAlignment="1">
      <alignment vertical="center" shrinkToFit="1"/>
    </xf>
    <xf numFmtId="49" fontId="17" fillId="0" borderId="0" xfId="0" applyNumberFormat="1" applyFont="1" applyAlignment="1">
      <alignment horizontal="center" vertical="center" shrinkToFit="1"/>
    </xf>
    <xf numFmtId="0" fontId="8" fillId="3" borderId="17" xfId="0" applyNumberFormat="1" applyFont="1" applyFill="1" applyBorder="1" applyAlignment="1">
      <alignment horizontal="left" vertical="center" wrapText="1"/>
    </xf>
    <xf numFmtId="0" fontId="8" fillId="3" borderId="17" xfId="0" applyFont="1" applyFill="1" applyBorder="1" applyAlignment="1">
      <alignment horizontal="center" vertical="center" shrinkToFit="1"/>
    </xf>
    <xf numFmtId="164" fontId="8" fillId="3" borderId="17" xfId="0" applyNumberFormat="1" applyFont="1" applyFill="1" applyBorder="1" applyAlignment="1">
      <alignment vertical="center" shrinkToFit="1"/>
    </xf>
    <xf numFmtId="4" fontId="8" fillId="3" borderId="17" xfId="0" applyNumberFormat="1" applyFont="1" applyFill="1" applyBorder="1" applyAlignment="1">
      <alignment vertical="center" shrinkToFit="1"/>
    </xf>
    <xf numFmtId="4" fontId="8" fillId="3" borderId="22" xfId="0" applyNumberFormat="1" applyFont="1" applyFill="1" applyBorder="1" applyAlignment="1">
      <alignment vertical="center" shrinkToFit="1"/>
    </xf>
    <xf numFmtId="49" fontId="8" fillId="3" borderId="17" xfId="0" applyNumberFormat="1" applyFont="1" applyFill="1" applyBorder="1" applyAlignment="1">
      <alignment horizontal="center" vertical="center" shrinkToFit="1"/>
    </xf>
    <xf numFmtId="49" fontId="8" fillId="3" borderId="22" xfId="0" applyNumberFormat="1" applyFont="1" applyFill="1" applyBorder="1" applyAlignment="1">
      <alignment horizontal="center" vertical="center" shrinkToFit="1"/>
    </xf>
    <xf numFmtId="0" fontId="16" fillId="0" borderId="21" xfId="0" applyFont="1" applyBorder="1" applyAlignment="1">
      <alignment horizontal="center" vertical="center"/>
    </xf>
    <xf numFmtId="0" fontId="17" fillId="0" borderId="21" xfId="0" applyNumberFormat="1" applyFont="1" applyBorder="1" applyAlignment="1">
      <alignment horizontal="left" vertical="center" wrapText="1"/>
    </xf>
    <xf numFmtId="0" fontId="17" fillId="0" borderId="21" xfId="0" applyFont="1" applyBorder="1" applyAlignment="1">
      <alignment horizontal="center" vertical="center" shrinkToFit="1"/>
    </xf>
    <xf numFmtId="164" fontId="17" fillId="0" borderId="21" xfId="0" applyNumberFormat="1" applyFont="1" applyBorder="1" applyAlignment="1">
      <alignment vertical="center" shrinkToFit="1"/>
    </xf>
    <xf numFmtId="4" fontId="17" fillId="0" borderId="21" xfId="0" applyNumberFormat="1" applyFont="1" applyBorder="1" applyAlignment="1">
      <alignment vertical="center" shrinkToFit="1"/>
    </xf>
    <xf numFmtId="49" fontId="17" fillId="0" borderId="21" xfId="0" applyNumberFormat="1" applyFont="1" applyBorder="1" applyAlignment="1">
      <alignment horizontal="center" vertical="center" shrinkToFit="1"/>
    </xf>
    <xf numFmtId="4" fontId="17" fillId="4" borderId="21" xfId="0" applyNumberFormat="1" applyFont="1" applyFill="1" applyBorder="1" applyAlignment="1" applyProtection="1">
      <alignment vertical="center" shrinkToFit="1"/>
      <protection locked="0"/>
    </xf>
    <xf numFmtId="0" fontId="18" fillId="0" borderId="0" xfId="0" applyFont="1" applyAlignment="1">
      <alignment horizontal="left" vertical="center" indent="3" shrinkToFit="1"/>
    </xf>
    <xf numFmtId="164" fontId="18" fillId="0" borderId="0" xfId="0" applyNumberFormat="1" applyFont="1" applyAlignment="1">
      <alignment vertical="center" shrinkToFit="1"/>
    </xf>
    <xf numFmtId="0" fontId="16" fillId="0" borderId="18" xfId="0" applyFont="1" applyBorder="1" applyAlignment="1">
      <alignment horizontal="center" vertical="center"/>
    </xf>
    <xf numFmtId="0" fontId="17" fillId="0" borderId="18" xfId="0" applyNumberFormat="1" applyFont="1" applyBorder="1" applyAlignment="1">
      <alignment horizontal="left" vertical="center" wrapText="1"/>
    </xf>
    <xf numFmtId="0" fontId="17" fillId="0" borderId="18" xfId="0" applyFont="1" applyBorder="1" applyAlignment="1">
      <alignment horizontal="center" vertical="center" shrinkToFit="1"/>
    </xf>
    <xf numFmtId="164" fontId="17" fillId="0" borderId="18" xfId="0" applyNumberFormat="1" applyFont="1" applyBorder="1" applyAlignment="1">
      <alignment vertical="center" shrinkToFit="1"/>
    </xf>
    <xf numFmtId="4" fontId="17" fillId="0" borderId="18" xfId="0" applyNumberFormat="1" applyFont="1" applyBorder="1" applyAlignment="1">
      <alignment vertical="center" shrinkToFit="1"/>
    </xf>
    <xf numFmtId="49" fontId="17" fillId="0" borderId="18" xfId="0" applyNumberFormat="1" applyFont="1" applyBorder="1" applyAlignment="1">
      <alignment horizontal="center" vertical="center" shrinkToFit="1"/>
    </xf>
    <xf numFmtId="0" fontId="18" fillId="0" borderId="0" xfId="0" quotePrefix="1" applyNumberFormat="1" applyFont="1" applyAlignment="1">
      <alignment horizontal="left" vertical="center" indent="3"/>
    </xf>
    <xf numFmtId="0" fontId="18" fillId="0" borderId="0" xfId="0" applyNumberFormat="1" applyFont="1" applyAlignment="1">
      <alignment horizontal="left" vertical="center" indent="3"/>
    </xf>
    <xf numFmtId="0" fontId="0" fillId="0" borderId="0" xfId="0" applyNumberFormat="1" applyAlignment="1">
      <alignment horizontal="left" wrapText="1" indent="3"/>
    </xf>
    <xf numFmtId="0" fontId="17" fillId="0" borderId="0" xfId="0" applyNumberFormat="1" applyFont="1" applyAlignment="1">
      <alignment horizontal="left" wrapText="1" indent="3"/>
    </xf>
    <xf numFmtId="0" fontId="17" fillId="0" borderId="0" xfId="0" quotePrefix="1" applyNumberFormat="1" applyFont="1" applyAlignment="1">
      <alignment horizontal="left" wrapText="1" indent="3"/>
    </xf>
    <xf numFmtId="0" fontId="0" fillId="0" borderId="0" xfId="0" applyNumberFormat="1" applyAlignment="1">
      <alignment horizontal="left" wrapText="1" indent="4"/>
    </xf>
    <xf numFmtId="0" fontId="17" fillId="0" borderId="0" xfId="0" applyNumberFormat="1" applyFont="1" applyAlignment="1">
      <alignment horizontal="left" wrapText="1" indent="4"/>
    </xf>
    <xf numFmtId="4" fontId="17" fillId="4" borderId="18" xfId="0" applyNumberFormat="1" applyFont="1" applyFill="1" applyBorder="1" applyAlignment="1" applyProtection="1">
      <alignment vertical="center" shrinkToFit="1"/>
      <protection locked="0"/>
    </xf>
    <xf numFmtId="0" fontId="16" fillId="3" borderId="19" xfId="0" applyFont="1" applyFill="1" applyBorder="1" applyAlignment="1">
      <alignment horizontal="center" vertical="center"/>
    </xf>
    <xf numFmtId="0" fontId="16" fillId="3" borderId="20" xfId="0" applyNumberFormat="1" applyFont="1" applyFill="1" applyBorder="1" applyAlignment="1">
      <alignment horizontal="left" vertical="center" wrapText="1"/>
    </xf>
    <xf numFmtId="0" fontId="16" fillId="3" borderId="20" xfId="0" applyFont="1" applyFill="1" applyBorder="1" applyAlignment="1">
      <alignment horizontal="center" vertical="center" shrinkToFit="1"/>
    </xf>
    <xf numFmtId="164" fontId="16" fillId="3" borderId="20" xfId="0" applyNumberFormat="1" applyFont="1" applyFill="1" applyBorder="1" applyAlignment="1">
      <alignment vertical="center" shrinkToFit="1"/>
    </xf>
    <xf numFmtId="4" fontId="16" fillId="3" borderId="20" xfId="0" applyNumberFormat="1" applyFont="1" applyFill="1" applyBorder="1" applyAlignment="1">
      <alignment vertical="center" shrinkToFit="1"/>
    </xf>
    <xf numFmtId="4" fontId="16" fillId="3" borderId="23" xfId="0" applyNumberFormat="1" applyFont="1" applyFill="1" applyBorder="1" applyAlignment="1">
      <alignment vertical="center" shrinkToFit="1"/>
    </xf>
    <xf numFmtId="0" fontId="16" fillId="0" borderId="21" xfId="0" applyFont="1" applyFill="1" applyBorder="1" applyAlignment="1">
      <alignment horizontal="center" vertical="center"/>
    </xf>
    <xf numFmtId="0" fontId="17" fillId="0" borderId="21" xfId="0" applyNumberFormat="1" applyFont="1" applyFill="1" applyBorder="1" applyAlignment="1">
      <alignment horizontal="left" vertical="center" wrapText="1"/>
    </xf>
    <xf numFmtId="0" fontId="17" fillId="0" borderId="21" xfId="0" applyFont="1" applyFill="1" applyBorder="1" applyAlignment="1">
      <alignment horizontal="center" vertical="center" shrinkToFit="1"/>
    </xf>
    <xf numFmtId="164" fontId="17" fillId="0" borderId="21" xfId="0" applyNumberFormat="1" applyFont="1" applyFill="1" applyBorder="1" applyAlignment="1">
      <alignment vertical="center" shrinkToFit="1"/>
    </xf>
    <xf numFmtId="4" fontId="17" fillId="0" borderId="21" xfId="0" applyNumberFormat="1" applyFont="1" applyFill="1" applyBorder="1" applyAlignment="1" applyProtection="1">
      <alignment vertical="center" shrinkToFit="1"/>
      <protection locked="0"/>
    </xf>
    <xf numFmtId="4" fontId="17" fillId="0" borderId="21" xfId="0" applyNumberFormat="1" applyFont="1" applyFill="1" applyBorder="1" applyAlignment="1">
      <alignment vertical="center" shrinkToFit="1"/>
    </xf>
    <xf numFmtId="49" fontId="17" fillId="0" borderId="21" xfId="0" applyNumberFormat="1" applyFont="1" applyFill="1" applyBorder="1" applyAlignment="1">
      <alignment horizontal="center" vertical="center" shrinkToFit="1"/>
    </xf>
    <xf numFmtId="0" fontId="8" fillId="3" borderId="17" xfId="0" applyFont="1" applyFill="1" applyBorder="1" applyAlignment="1">
      <alignment horizontal="left" vertical="center" wrapText="1"/>
    </xf>
    <xf numFmtId="0" fontId="17" fillId="0" borderId="21" xfId="0" applyFont="1" applyBorder="1" applyAlignment="1">
      <alignment horizontal="left" vertical="center" wrapText="1"/>
    </xf>
    <xf numFmtId="0" fontId="0" fillId="0" borderId="0" xfId="0" applyAlignment="1">
      <alignment horizontal="left" vertical="center" wrapText="1"/>
    </xf>
    <xf numFmtId="0" fontId="16" fillId="3" borderId="20" xfId="0" applyFont="1" applyFill="1" applyBorder="1" applyAlignment="1">
      <alignment horizontal="left" vertical="center" wrapText="1"/>
    </xf>
    <xf numFmtId="0" fontId="17" fillId="0" borderId="18" xfId="0" applyFont="1" applyBorder="1" applyAlignment="1">
      <alignment horizontal="left" vertical="center" wrapText="1"/>
    </xf>
    <xf numFmtId="0" fontId="18" fillId="0" borderId="0" xfId="0" quotePrefix="1" applyFont="1" applyAlignment="1">
      <alignment horizontal="left" vertical="center" indent="3"/>
    </xf>
    <xf numFmtId="0" fontId="18" fillId="0" borderId="0" xfId="0" applyFont="1" applyAlignment="1">
      <alignment horizontal="left" vertical="center" indent="3"/>
    </xf>
    <xf numFmtId="4" fontId="17" fillId="0" borderId="21" xfId="0" applyNumberFormat="1" applyFont="1" applyBorder="1" applyAlignment="1" applyProtection="1">
      <alignment vertical="center" shrinkToFit="1"/>
      <protection locked="0"/>
    </xf>
    <xf numFmtId="0" fontId="17" fillId="0" borderId="21" xfId="0" applyFont="1" applyFill="1" applyBorder="1" applyAlignment="1">
      <alignment horizontal="left" vertical="center" wrapText="1"/>
    </xf>
    <xf numFmtId="4" fontId="17" fillId="0" borderId="0" xfId="0" applyNumberFormat="1" applyFont="1" applyFill="1" applyAlignment="1">
      <alignment vertical="center" shrinkToFit="1"/>
    </xf>
    <xf numFmtId="49" fontId="17" fillId="0" borderId="0" xfId="0" applyNumberFormat="1" applyFont="1" applyFill="1" applyAlignment="1">
      <alignment horizontal="center" vertical="center" shrinkToFit="1"/>
    </xf>
    <xf numFmtId="0" fontId="16" fillId="0" borderId="0" xfId="0" applyFont="1" applyFill="1" applyAlignment="1">
      <alignment horizontal="center" vertical="center"/>
    </xf>
    <xf numFmtId="0" fontId="18" fillId="0" borderId="0" xfId="0" quotePrefix="1" applyFont="1" applyFill="1" applyAlignment="1">
      <alignment horizontal="left" vertical="center" indent="3"/>
    </xf>
    <xf numFmtId="0" fontId="18" fillId="0" borderId="0" xfId="0" applyFont="1" applyFill="1" applyAlignment="1">
      <alignment horizontal="left" vertical="center" indent="3"/>
    </xf>
    <xf numFmtId="0" fontId="18" fillId="0" borderId="0" xfId="0" applyFont="1" applyFill="1" applyAlignment="1">
      <alignment horizontal="left" vertical="center" indent="3" shrinkToFit="1"/>
    </xf>
    <xf numFmtId="164" fontId="18" fillId="0" borderId="0" xfId="0" applyNumberFormat="1" applyFont="1" applyFill="1" applyAlignment="1">
      <alignment vertical="center" shrinkToFit="1"/>
    </xf>
    <xf numFmtId="0" fontId="18" fillId="0" borderId="0" xfId="0" quotePrefix="1" applyNumberFormat="1" applyFont="1" applyFill="1" applyAlignment="1">
      <alignment horizontal="left" vertical="center" indent="3"/>
    </xf>
    <xf numFmtId="0" fontId="18" fillId="0" borderId="0" xfId="0" applyNumberFormat="1" applyFont="1" applyFill="1" applyAlignment="1">
      <alignment horizontal="left" vertical="center" indent="3"/>
    </xf>
    <xf numFmtId="49" fontId="0" fillId="4" borderId="7" xfId="0" applyNumberFormat="1" applyFont="1" applyFill="1" applyBorder="1" applyAlignment="1" applyProtection="1">
      <alignment horizontal="left" vertical="center"/>
      <protection locked="0"/>
    </xf>
    <xf numFmtId="49" fontId="0" fillId="4" borderId="0" xfId="0" applyNumberFormat="1" applyFont="1" applyFill="1" applyBorder="1" applyAlignment="1" applyProtection="1">
      <alignment horizontal="left" vertical="center"/>
      <protection locked="0"/>
    </xf>
    <xf numFmtId="49" fontId="0" fillId="4" borderId="5" xfId="0" applyNumberFormat="1" applyFont="1" applyFill="1" applyBorder="1" applyAlignment="1" applyProtection="1">
      <alignment horizontal="left" vertical="center"/>
      <protection locked="0"/>
    </xf>
    <xf numFmtId="0" fontId="0" fillId="0" borderId="0" xfId="0" applyBorder="1" applyAlignment="1">
      <alignment horizontal="center"/>
    </xf>
    <xf numFmtId="49" fontId="0" fillId="0" borderId="20" xfId="0" applyNumberFormat="1" applyBorder="1" applyAlignment="1">
      <alignment vertical="center"/>
    </xf>
    <xf numFmtId="164" fontId="17" fillId="4" borderId="21" xfId="0" applyNumberFormat="1" applyFont="1" applyFill="1" applyBorder="1" applyAlignment="1" applyProtection="1">
      <alignment vertical="center" shrinkToFit="1"/>
      <protection locked="0"/>
    </xf>
    <xf numFmtId="2" fontId="0" fillId="0" borderId="0" xfId="0" applyNumberFormat="1"/>
    <xf numFmtId="3" fontId="0" fillId="0" borderId="0" xfId="0" applyNumberFormat="1"/>
    <xf numFmtId="0" fontId="0" fillId="6" borderId="0" xfId="0" applyFill="1"/>
    <xf numFmtId="0" fontId="0" fillId="0" borderId="0" xfId="0" applyFill="1"/>
    <xf numFmtId="0" fontId="0" fillId="0" borderId="0" xfId="0" applyBorder="1" applyAlignment="1">
      <alignment horizontal="center"/>
    </xf>
    <xf numFmtId="49" fontId="0" fillId="4" borderId="5" xfId="0" applyNumberFormat="1" applyFont="1" applyFill="1" applyBorder="1" applyAlignment="1" applyProtection="1">
      <alignment horizontal="left" vertical="center"/>
      <protection locked="0"/>
    </xf>
    <xf numFmtId="49" fontId="0" fillId="4" borderId="7" xfId="0" applyNumberFormat="1" applyFont="1" applyFill="1" applyBorder="1" applyAlignment="1" applyProtection="1">
      <alignment horizontal="left" vertical="center"/>
      <protection locked="0"/>
    </xf>
    <xf numFmtId="49" fontId="0" fillId="4" borderId="0" xfId="0" applyNumberFormat="1" applyFont="1" applyFill="1" applyBorder="1" applyAlignment="1" applyProtection="1">
      <alignment horizontal="left" vertical="center"/>
      <protection locked="0"/>
    </xf>
    <xf numFmtId="4" fontId="0" fillId="0" borderId="0" xfId="0" applyNumberFormat="1"/>
    <xf numFmtId="3" fontId="0" fillId="0" borderId="0" xfId="0" applyNumberFormat="1" applyAlignment="1"/>
    <xf numFmtId="164" fontId="17" fillId="0" borderId="18" xfId="0" applyNumberFormat="1" applyFont="1" applyFill="1" applyBorder="1" applyAlignment="1">
      <alignment vertical="center" shrinkToFit="1"/>
    </xf>
    <xf numFmtId="164" fontId="0" fillId="0" borderId="0" xfId="0" applyNumberFormat="1" applyFill="1" applyAlignment="1">
      <alignment vertical="center" shrinkToFit="1"/>
    </xf>
    <xf numFmtId="164" fontId="8" fillId="0" borderId="17" xfId="0" applyNumberFormat="1" applyFont="1" applyFill="1" applyBorder="1" applyAlignment="1">
      <alignment vertical="center" shrinkToFit="1"/>
    </xf>
    <xf numFmtId="0" fontId="17" fillId="0" borderId="0" xfId="0" applyFont="1" applyFill="1"/>
    <xf numFmtId="0" fontId="0" fillId="0" borderId="0" xfId="0" applyFill="1" applyAlignment="1">
      <alignment vertical="center"/>
    </xf>
    <xf numFmtId="0" fontId="3" fillId="2" borderId="0" xfId="0" applyFont="1" applyFill="1" applyAlignment="1">
      <alignment horizontal="left" wrapText="1"/>
    </xf>
    <xf numFmtId="49" fontId="7" fillId="0" borderId="20" xfId="0" applyNumberFormat="1" applyFont="1" applyBorder="1" applyAlignment="1">
      <alignment horizontal="left" vertical="center" wrapText="1"/>
    </xf>
    <xf numFmtId="0" fontId="7" fillId="3" borderId="19" xfId="0" applyFont="1" applyFill="1" applyBorder="1" applyAlignment="1">
      <alignment horizontal="left" vertical="center" wrapText="1"/>
    </xf>
    <xf numFmtId="0" fontId="7" fillId="3" borderId="20" xfId="0" applyFont="1" applyFill="1" applyBorder="1" applyAlignment="1">
      <alignment horizontal="left" vertical="center" wrapText="1"/>
    </xf>
    <xf numFmtId="4" fontId="11" fillId="0" borderId="4" xfId="0" applyNumberFormat="1" applyFont="1" applyBorder="1" applyAlignment="1">
      <alignment vertical="center"/>
    </xf>
    <xf numFmtId="0" fontId="0" fillId="0" borderId="0" xfId="0" applyBorder="1" applyAlignment="1">
      <alignment horizontal="center"/>
    </xf>
    <xf numFmtId="4" fontId="13" fillId="0" borderId="14" xfId="0" applyNumberFormat="1" applyFont="1" applyBorder="1" applyAlignment="1">
      <alignment horizontal="right" vertical="center" indent="1"/>
    </xf>
    <xf numFmtId="4" fontId="13" fillId="0" borderId="9" xfId="0" applyNumberFormat="1" applyFont="1" applyBorder="1" applyAlignment="1">
      <alignment horizontal="right" vertical="center" indent="1"/>
    </xf>
    <xf numFmtId="4" fontId="13" fillId="0" borderId="4" xfId="0" applyNumberFormat="1" applyFont="1" applyBorder="1" applyAlignment="1">
      <alignment horizontal="right" vertical="center" indent="1"/>
    </xf>
    <xf numFmtId="4" fontId="11" fillId="0" borderId="7" xfId="0" applyNumberFormat="1" applyFont="1" applyBorder="1" applyAlignment="1">
      <alignment vertical="center"/>
    </xf>
    <xf numFmtId="0" fontId="2" fillId="0" borderId="10"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49" fontId="0" fillId="4" borderId="7" xfId="0" applyNumberFormat="1" applyFont="1" applyFill="1" applyBorder="1" applyAlignment="1" applyProtection="1">
      <alignment horizontal="left" vertical="center"/>
      <protection locked="0"/>
    </xf>
    <xf numFmtId="49" fontId="0" fillId="4" borderId="0" xfId="0" applyNumberFormat="1" applyFont="1" applyFill="1" applyBorder="1" applyAlignment="1" applyProtection="1">
      <alignment horizontal="left" vertical="center"/>
      <protection locked="0"/>
    </xf>
    <xf numFmtId="49" fontId="0" fillId="4" borderId="5" xfId="0" applyNumberFormat="1" applyFont="1" applyFill="1" applyBorder="1" applyAlignment="1" applyProtection="1">
      <alignment horizontal="left" vertical="center"/>
      <protection locked="0"/>
    </xf>
    <xf numFmtId="1" fontId="0" fillId="0" borderId="0" xfId="0" applyNumberFormat="1" applyFont="1" applyBorder="1" applyAlignment="1">
      <alignment horizontal="right" indent="1"/>
    </xf>
    <xf numFmtId="4" fontId="11" fillId="0" borderId="5" xfId="0" applyNumberFormat="1" applyFont="1" applyBorder="1" applyAlignment="1">
      <alignment horizontal="right" vertical="center"/>
    </xf>
    <xf numFmtId="4" fontId="11" fillId="0" borderId="0" xfId="0" applyNumberFormat="1" applyFont="1" applyBorder="1" applyAlignment="1">
      <alignment horizontal="right" vertical="center"/>
    </xf>
    <xf numFmtId="4" fontId="12" fillId="3" borderId="4" xfId="0" applyNumberFormat="1" applyFont="1" applyFill="1" applyBorder="1" applyAlignment="1">
      <alignment horizontal="right" vertical="center"/>
    </xf>
    <xf numFmtId="2" fontId="12" fillId="3" borderId="4" xfId="0" applyNumberFormat="1" applyFont="1" applyFill="1" applyBorder="1" applyAlignment="1">
      <alignment horizontal="right" vertical="center"/>
    </xf>
    <xf numFmtId="4" fontId="11" fillId="0" borderId="4" xfId="0" applyNumberFormat="1" applyFont="1" applyBorder="1" applyAlignment="1">
      <alignment horizontal="right" vertical="center"/>
    </xf>
    <xf numFmtId="4" fontId="11" fillId="0" borderId="14" xfId="0" applyNumberFormat="1" applyFont="1" applyBorder="1" applyAlignment="1">
      <alignment horizontal="right" vertical="center" indent="1"/>
    </xf>
    <xf numFmtId="4" fontId="11" fillId="0" borderId="4" xfId="0" applyNumberFormat="1" applyFont="1" applyBorder="1" applyAlignment="1">
      <alignment horizontal="right" vertical="center" indent="1"/>
    </xf>
    <xf numFmtId="4" fontId="11" fillId="0" borderId="9" xfId="0" applyNumberFormat="1" applyFont="1" applyBorder="1" applyAlignment="1">
      <alignment horizontal="right" vertical="center" indent="1"/>
    </xf>
    <xf numFmtId="0" fontId="0" fillId="0" borderId="0" xfId="0" applyFont="1" applyBorder="1" applyAlignment="1">
      <alignment horizontal="right" indent="1"/>
    </xf>
    <xf numFmtId="0" fontId="0" fillId="0" borderId="12" xfId="0" applyFont="1" applyBorder="1" applyAlignment="1">
      <alignment horizontal="right" indent="1"/>
    </xf>
    <xf numFmtId="0" fontId="6" fillId="0" borderId="0" xfId="0" applyFont="1" applyAlignment="1">
      <alignment horizontal="center" vertical="top"/>
    </xf>
    <xf numFmtId="0" fontId="6" fillId="0" borderId="0" xfId="0" applyFont="1" applyAlignment="1">
      <alignment horizontal="center" vertical="top" wrapText="1"/>
    </xf>
    <xf numFmtId="49" fontId="0" fillId="0" borderId="1" xfId="0" applyNumberFormat="1" applyBorder="1" applyAlignment="1">
      <alignment vertical="center" shrinkToFit="1"/>
    </xf>
    <xf numFmtId="49" fontId="0" fillId="0" borderId="3" xfId="0" applyNumberFormat="1" applyBorder="1" applyAlignment="1">
      <alignment vertical="center" shrinkToFit="1"/>
    </xf>
    <xf numFmtId="0" fontId="18" fillId="0" borderId="0" xfId="0" quotePrefix="1" applyNumberFormat="1" applyFont="1" applyAlignment="1">
      <alignment horizontal="left" vertical="center" wrapText="1" indent="3"/>
    </xf>
    <xf numFmtId="0" fontId="18" fillId="0" borderId="0" xfId="0" quotePrefix="1" applyNumberFormat="1" applyFont="1" applyAlignment="1">
      <alignment horizontal="left" vertical="center" indent="3" shrinkToFit="1"/>
    </xf>
    <xf numFmtId="0" fontId="6" fillId="0" borderId="0" xfId="0" applyFont="1" applyAlignment="1">
      <alignment horizontal="center"/>
    </xf>
    <xf numFmtId="49" fontId="0" fillId="0" borderId="20" xfId="0" applyNumberFormat="1" applyBorder="1" applyAlignment="1">
      <alignment vertical="center"/>
    </xf>
    <xf numFmtId="0" fontId="0" fillId="0" borderId="20" xfId="0" applyBorder="1" applyAlignment="1">
      <alignment vertical="center"/>
    </xf>
    <xf numFmtId="0" fontId="0" fillId="0" borderId="23" xfId="0" applyBorder="1" applyAlignment="1">
      <alignment vertical="center"/>
    </xf>
    <xf numFmtId="49" fontId="0" fillId="0" borderId="23" xfId="0" applyNumberFormat="1" applyBorder="1" applyAlignment="1">
      <alignment vertical="center"/>
    </xf>
    <xf numFmtId="49" fontId="0" fillId="3" borderId="20" xfId="0" applyNumberFormat="1" applyFill="1" applyBorder="1" applyAlignment="1">
      <alignment vertical="center"/>
    </xf>
    <xf numFmtId="49" fontId="0" fillId="3" borderId="23" xfId="0" applyNumberFormat="1" applyFill="1" applyBorder="1" applyAlignment="1">
      <alignment vertical="center"/>
    </xf>
    <xf numFmtId="0" fontId="19" fillId="0" borderId="17" xfId="0" applyNumberFormat="1" applyFont="1" applyBorder="1" applyAlignment="1">
      <alignment horizontal="left" vertical="center" wrapText="1" indent="3"/>
    </xf>
    <xf numFmtId="0" fontId="19" fillId="0" borderId="17" xfId="0" applyNumberFormat="1" applyFont="1" applyBorder="1" applyAlignment="1">
      <alignment horizontal="left" vertical="center" indent="3" shrinkToFit="1"/>
    </xf>
    <xf numFmtId="0" fontId="18" fillId="0" borderId="17" xfId="0" quotePrefix="1" applyNumberFormat="1" applyFont="1" applyBorder="1" applyAlignment="1">
      <alignment horizontal="left" vertical="center" wrapText="1" indent="3"/>
    </xf>
    <xf numFmtId="0" fontId="18" fillId="0" borderId="17" xfId="0" quotePrefix="1" applyNumberFormat="1" applyFont="1" applyBorder="1" applyAlignment="1">
      <alignment horizontal="left" vertical="center" indent="3" shrinkToFit="1"/>
    </xf>
    <xf numFmtId="0" fontId="18" fillId="0" borderId="0" xfId="0" quotePrefix="1" applyNumberFormat="1" applyFont="1" applyFill="1" applyAlignment="1">
      <alignment horizontal="left" vertical="center" wrapText="1" indent="3"/>
    </xf>
    <xf numFmtId="0" fontId="18" fillId="0" borderId="0" xfId="0" quotePrefix="1" applyNumberFormat="1" applyFont="1" applyFill="1" applyAlignment="1">
      <alignment horizontal="left" vertical="center" indent="3" shrinkToFit="1"/>
    </xf>
    <xf numFmtId="0" fontId="19" fillId="0" borderId="17" xfId="0" applyNumberFormat="1" applyFont="1" applyFill="1" applyBorder="1" applyAlignment="1">
      <alignment horizontal="left" vertical="center" wrapText="1" indent="3"/>
    </xf>
    <xf numFmtId="0" fontId="19" fillId="0" borderId="17" xfId="0" applyNumberFormat="1" applyFont="1" applyFill="1" applyBorder="1" applyAlignment="1">
      <alignment horizontal="left" vertical="center" wrapText="1" indent="3" shrinkToFit="1"/>
    </xf>
    <xf numFmtId="0" fontId="19" fillId="0" borderId="17" xfId="0" applyNumberFormat="1" applyFont="1" applyFill="1" applyBorder="1" applyAlignment="1">
      <alignment horizontal="left" vertical="center" indent="3" shrinkToFit="1"/>
    </xf>
    <xf numFmtId="0" fontId="18" fillId="0" borderId="0" xfId="0" quotePrefix="1" applyFont="1" applyAlignment="1">
      <alignment horizontal="left" vertical="center" wrapText="1" indent="3"/>
    </xf>
    <xf numFmtId="0" fontId="18" fillId="0" borderId="0" xfId="0" quotePrefix="1" applyFont="1" applyAlignment="1">
      <alignment horizontal="left" vertical="center" indent="3" shrinkToFit="1"/>
    </xf>
    <xf numFmtId="0" fontId="19" fillId="0" borderId="17" xfId="0" applyFont="1" applyBorder="1" applyAlignment="1">
      <alignment horizontal="left" vertical="center" wrapText="1" indent="3"/>
    </xf>
    <xf numFmtId="0" fontId="19" fillId="0" borderId="17" xfId="0" applyFont="1" applyBorder="1" applyAlignment="1">
      <alignment horizontal="left" vertical="center" indent="3" shrinkToFit="1"/>
    </xf>
    <xf numFmtId="0" fontId="19" fillId="0" borderId="17" xfId="0" applyFont="1" applyBorder="1" applyAlignment="1">
      <alignment horizontal="left" vertical="center" wrapText="1" indent="3" shrinkToFit="1"/>
    </xf>
    <xf numFmtId="0" fontId="18" fillId="0" borderId="17" xfId="0" quotePrefix="1" applyFont="1" applyBorder="1" applyAlignment="1">
      <alignment horizontal="left" vertical="center" wrapText="1" indent="3"/>
    </xf>
    <xf numFmtId="0" fontId="18" fillId="0" borderId="17" xfId="0" quotePrefix="1" applyFont="1" applyBorder="1" applyAlignment="1">
      <alignment horizontal="left" vertical="center" indent="3" shrinkToFit="1"/>
    </xf>
    <xf numFmtId="0" fontId="19" fillId="0" borderId="17" xfId="0" applyFont="1" applyFill="1" applyBorder="1" applyAlignment="1">
      <alignment horizontal="left" vertical="center" wrapText="1" indent="3"/>
    </xf>
    <xf numFmtId="0" fontId="19" fillId="0" borderId="17" xfId="0" applyFont="1" applyFill="1" applyBorder="1" applyAlignment="1">
      <alignment horizontal="left" vertical="center" indent="3" shrinkToFit="1"/>
    </xf>
    <xf numFmtId="0" fontId="18" fillId="0" borderId="0" xfId="0" quotePrefix="1" applyFont="1" applyFill="1" applyAlignment="1">
      <alignment horizontal="left" vertical="center" wrapText="1" indent="3"/>
    </xf>
    <xf numFmtId="0" fontId="18" fillId="0" borderId="0" xfId="0" quotePrefix="1" applyFont="1" applyFill="1" applyAlignment="1">
      <alignment horizontal="left" vertical="center" indent="3" shrinkToFit="1"/>
    </xf>
    <xf numFmtId="0" fontId="19" fillId="0" borderId="17" xfId="0" applyNumberFormat="1" applyFont="1" applyBorder="1" applyAlignment="1">
      <alignment horizontal="left" vertical="center" wrapText="1" indent="3" shrinkToFit="1"/>
    </xf>
    <xf numFmtId="164" fontId="17" fillId="7" borderId="21" xfId="0" applyNumberFormat="1" applyFont="1" applyFill="1" applyBorder="1" applyAlignment="1">
      <alignment vertical="center" shrinkToFit="1"/>
    </xf>
  </cellXfs>
  <cellStyles count="2">
    <cellStyle name="Normální" xfId="0" builtinId="0"/>
    <cellStyle name="normální 2" xfId="1"/>
  </cellStyles>
  <dxfs count="0"/>
  <tableStyles count="0" defaultTableStyle="TableStyleMedium9" defaultPivotStyle="PivotStyleLight16"/>
  <colors>
    <mruColors>
      <color rgb="FF7FB4E5"/>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pomykal/AppData/Local/Temp/23/IPSTG99116/Sablon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
  <sheetViews>
    <sheetView workbookViewId="0"/>
  </sheetViews>
  <sheetFormatPr defaultRowHeight="12.75" x14ac:dyDescent="0.2"/>
  <sheetData>
    <row r="1" spans="1:7" x14ac:dyDescent="0.2">
      <c r="A1" s="18" t="s">
        <v>37</v>
      </c>
    </row>
    <row r="2" spans="1:7" ht="57.75" customHeight="1" x14ac:dyDescent="0.2">
      <c r="A2" s="268" t="s">
        <v>38</v>
      </c>
      <c r="B2" s="268"/>
      <c r="C2" s="268"/>
      <c r="D2" s="268"/>
      <c r="E2" s="268"/>
      <c r="F2" s="268"/>
      <c r="G2" s="268"/>
    </row>
  </sheetData>
  <sheetProtection password="C66D" sheet="1"/>
  <mergeCells count="1">
    <mergeCell ref="A2:G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outlinePr summaryBelow="0"/>
  </sheetPr>
  <dimension ref="A1:AJ4995"/>
  <sheetViews>
    <sheetView zoomScale="150" zoomScaleNormal="150" workbookViewId="0">
      <selection activeCell="F11" sqref="F11:F78"/>
    </sheetView>
  </sheetViews>
  <sheetFormatPr defaultRowHeight="12.75" x14ac:dyDescent="0.2"/>
  <cols>
    <col min="1" max="1" width="4.28515625" customWidth="1"/>
    <col min="2" max="2" width="14.42578125" style="161" customWidth="1"/>
    <col min="3" max="3" width="63.7109375" style="161" customWidth="1"/>
    <col min="4" max="4" width="4.5703125" customWidth="1"/>
    <col min="5" max="5" width="10.5703125" customWidth="1"/>
    <col min="6" max="6" width="9.85546875" customWidth="1"/>
    <col min="7" max="7" width="12.7109375" customWidth="1"/>
    <col min="8" max="17" width="0" hidden="1" customWidth="1"/>
    <col min="20" max="23" width="0" hidden="1" customWidth="1"/>
    <col min="29" max="33" width="0" hidden="1" customWidth="1"/>
    <col min="34" max="34" width="112.5703125" hidden="1" customWidth="1"/>
    <col min="35" max="36" width="81.42578125" hidden="1" customWidth="1"/>
    <col min="37" max="39" width="0" hidden="1" customWidth="1"/>
  </cols>
  <sheetData>
    <row r="1" spans="1:36" ht="15.95" customHeight="1" x14ac:dyDescent="0.25">
      <c r="A1" s="301" t="s">
        <v>156</v>
      </c>
      <c r="B1" s="301"/>
      <c r="C1" s="301"/>
      <c r="D1" s="301"/>
      <c r="E1" s="301"/>
      <c r="F1" s="301"/>
      <c r="G1" s="301"/>
      <c r="AE1" t="s">
        <v>157</v>
      </c>
    </row>
    <row r="2" spans="1:36" ht="15.95" customHeight="1" x14ac:dyDescent="0.2">
      <c r="A2" s="159" t="s">
        <v>7</v>
      </c>
      <c r="B2" s="160" t="s">
        <v>45</v>
      </c>
      <c r="C2" s="302" t="s">
        <v>44</v>
      </c>
      <c r="D2" s="303"/>
      <c r="E2" s="303"/>
      <c r="F2" s="303"/>
      <c r="G2" s="304"/>
      <c r="AE2" t="s">
        <v>158</v>
      </c>
    </row>
    <row r="3" spans="1:36" ht="15.95" hidden="1" customHeight="1" x14ac:dyDescent="0.2">
      <c r="A3" s="159" t="s">
        <v>8</v>
      </c>
      <c r="B3" s="160"/>
      <c r="C3" s="303"/>
      <c r="D3" s="303"/>
      <c r="E3" s="303"/>
      <c r="F3" s="303"/>
      <c r="G3" s="304"/>
      <c r="AE3" t="s">
        <v>159</v>
      </c>
    </row>
    <row r="4" spans="1:36" ht="15.95" hidden="1" customHeight="1" x14ac:dyDescent="0.2">
      <c r="A4" s="159" t="s">
        <v>9</v>
      </c>
      <c r="B4" s="160" t="s">
        <v>43</v>
      </c>
      <c r="C4" s="302" t="s">
        <v>44</v>
      </c>
      <c r="D4" s="303"/>
      <c r="E4" s="303"/>
      <c r="F4" s="303"/>
      <c r="G4" s="304"/>
      <c r="AE4" t="s">
        <v>160</v>
      </c>
    </row>
    <row r="5" spans="1:36" ht="15.95" hidden="1" customHeight="1" x14ac:dyDescent="0.2">
      <c r="A5" s="159" t="s">
        <v>161</v>
      </c>
      <c r="B5" s="160" t="s">
        <v>43</v>
      </c>
      <c r="C5" s="302" t="s">
        <v>44</v>
      </c>
      <c r="D5" s="302"/>
      <c r="E5" s="302"/>
      <c r="F5" s="302"/>
      <c r="G5" s="305"/>
      <c r="H5" s="163"/>
      <c r="I5" s="163"/>
      <c r="J5" s="163"/>
      <c r="K5" s="163"/>
      <c r="L5" s="163"/>
      <c r="M5" s="163"/>
      <c r="N5" s="163"/>
      <c r="O5" s="163"/>
      <c r="P5" s="163"/>
      <c r="Q5" s="163"/>
      <c r="R5" s="163"/>
      <c r="S5" s="163"/>
      <c r="T5" s="163"/>
      <c r="U5" s="163"/>
      <c r="V5" s="163"/>
      <c r="W5" s="163"/>
      <c r="X5" s="163"/>
      <c r="Y5" s="163"/>
      <c r="Z5" s="163"/>
      <c r="AA5" s="163"/>
      <c r="AB5" s="163"/>
      <c r="AC5" s="163"/>
      <c r="AD5" s="163"/>
      <c r="AE5" s="163" t="s">
        <v>162</v>
      </c>
    </row>
    <row r="6" spans="1:36" ht="15.95" customHeight="1" x14ac:dyDescent="0.2">
      <c r="A6" s="159" t="s">
        <v>161</v>
      </c>
      <c r="B6" s="164" t="s">
        <v>46</v>
      </c>
      <c r="C6" s="302" t="s">
        <v>47</v>
      </c>
      <c r="D6" s="302"/>
      <c r="E6" s="302"/>
      <c r="F6" s="302"/>
      <c r="G6" s="305"/>
      <c r="H6" s="163"/>
      <c r="I6" s="163"/>
      <c r="J6" s="163"/>
      <c r="K6" s="163"/>
      <c r="L6" s="163"/>
      <c r="M6" s="163"/>
      <c r="N6" s="163"/>
      <c r="O6" s="163"/>
      <c r="P6" s="163"/>
      <c r="Q6" s="163"/>
      <c r="R6" s="163"/>
      <c r="S6" s="163"/>
      <c r="T6" s="163"/>
      <c r="U6" s="163"/>
      <c r="V6" s="163"/>
      <c r="W6" s="163"/>
      <c r="X6" s="163"/>
      <c r="Y6" s="163"/>
      <c r="Z6" s="163"/>
      <c r="AA6" s="163"/>
      <c r="AB6" s="163"/>
      <c r="AC6" s="163"/>
      <c r="AD6" s="163"/>
      <c r="AE6" s="163" t="s">
        <v>163</v>
      </c>
    </row>
    <row r="7" spans="1:36" ht="15.95" customHeight="1" x14ac:dyDescent="0.2">
      <c r="A7" s="165" t="s">
        <v>161</v>
      </c>
      <c r="B7" s="166" t="s">
        <v>58</v>
      </c>
      <c r="C7" s="306" t="s">
        <v>59</v>
      </c>
      <c r="D7" s="306"/>
      <c r="E7" s="306"/>
      <c r="F7" s="306"/>
      <c r="G7" s="307"/>
      <c r="H7" s="163"/>
      <c r="I7" s="163"/>
      <c r="J7" s="163"/>
      <c r="K7" s="163"/>
      <c r="L7" s="163"/>
      <c r="M7" s="163"/>
      <c r="N7" s="163"/>
      <c r="O7" s="163"/>
      <c r="P7" s="163"/>
      <c r="Q7" s="163"/>
      <c r="R7" s="163"/>
      <c r="S7" s="163"/>
      <c r="T7" s="163"/>
      <c r="U7" s="163"/>
      <c r="V7" s="163"/>
      <c r="W7" s="163"/>
      <c r="X7" s="163"/>
      <c r="Y7" s="163"/>
      <c r="Z7" s="163"/>
      <c r="AA7" s="163"/>
      <c r="AB7" s="163"/>
      <c r="AC7" s="163"/>
      <c r="AD7" s="163"/>
      <c r="AE7" s="163" t="s">
        <v>164</v>
      </c>
    </row>
    <row r="8" spans="1:36" x14ac:dyDescent="0.2">
      <c r="A8" s="158"/>
      <c r="D8" s="138"/>
    </row>
    <row r="9" spans="1:36" ht="38.25" x14ac:dyDescent="0.2">
      <c r="A9" s="167" t="s">
        <v>165</v>
      </c>
      <c r="B9" s="170" t="s">
        <v>166</v>
      </c>
      <c r="C9" s="170" t="s">
        <v>167</v>
      </c>
      <c r="D9" s="168" t="s">
        <v>168</v>
      </c>
      <c r="E9" s="169" t="s">
        <v>169</v>
      </c>
      <c r="F9" s="171" t="s">
        <v>170</v>
      </c>
      <c r="G9" s="169" t="s">
        <v>28</v>
      </c>
      <c r="H9" s="172" t="s">
        <v>29</v>
      </c>
      <c r="I9" s="172" t="s">
        <v>174</v>
      </c>
      <c r="J9" s="172" t="s">
        <v>30</v>
      </c>
      <c r="K9" s="172" t="s">
        <v>175</v>
      </c>
      <c r="L9" s="172" t="s">
        <v>176</v>
      </c>
      <c r="M9" s="172" t="s">
        <v>177</v>
      </c>
      <c r="N9" s="172" t="s">
        <v>178</v>
      </c>
      <c r="O9" s="172" t="s">
        <v>179</v>
      </c>
      <c r="P9" s="172" t="s">
        <v>180</v>
      </c>
      <c r="Q9" s="172" t="s">
        <v>181</v>
      </c>
      <c r="R9" s="172" t="s">
        <v>182</v>
      </c>
      <c r="S9" s="172" t="s">
        <v>183</v>
      </c>
      <c r="T9" s="172" t="s">
        <v>184</v>
      </c>
      <c r="U9" s="172" t="s">
        <v>185</v>
      </c>
      <c r="V9" s="172" t="s">
        <v>186</v>
      </c>
      <c r="W9" s="172" t="s">
        <v>187</v>
      </c>
      <c r="X9" s="163"/>
      <c r="Y9" s="163"/>
      <c r="Z9" s="163"/>
      <c r="AA9" s="163"/>
      <c r="AB9" s="163"/>
      <c r="AC9" s="163"/>
      <c r="AD9" s="163" t="s">
        <v>173</v>
      </c>
      <c r="AE9" s="163" t="s">
        <v>171</v>
      </c>
      <c r="AF9" t="s">
        <v>172</v>
      </c>
    </row>
    <row r="10" spans="1:36" x14ac:dyDescent="0.2">
      <c r="A10" s="179" t="s">
        <v>188</v>
      </c>
      <c r="B10" s="186" t="s">
        <v>149</v>
      </c>
      <c r="C10" s="229" t="s">
        <v>150</v>
      </c>
      <c r="D10" s="187"/>
      <c r="E10" s="188"/>
      <c r="F10" s="189"/>
      <c r="G10" s="190">
        <f>SUMIF(AE11:AE76,"&lt;&gt;NOR",G11:G76)</f>
        <v>0</v>
      </c>
      <c r="H10" s="189"/>
      <c r="I10" s="189">
        <f>SUM(I11:I76)</f>
        <v>142156.69</v>
      </c>
      <c r="J10" s="189"/>
      <c r="K10" s="189">
        <f>SUM(K11:K76)</f>
        <v>80502.12</v>
      </c>
      <c r="L10" s="189"/>
      <c r="M10" s="189">
        <f>SUM(M11:M76)</f>
        <v>0</v>
      </c>
      <c r="N10" s="189"/>
      <c r="O10" s="189">
        <f>SUM(O11:O76)</f>
        <v>0</v>
      </c>
      <c r="P10" s="189"/>
      <c r="Q10" s="189">
        <f>SUM(Q11:Q76)</f>
        <v>0</v>
      </c>
      <c r="R10" s="191"/>
      <c r="S10" s="191"/>
      <c r="T10" s="182"/>
      <c r="U10" s="182"/>
      <c r="V10" s="183"/>
      <c r="W10" s="183"/>
      <c r="X10" s="255"/>
      <c r="AC10">
        <f>SUMIF(L7:L9,#REF!,G7:G9)</f>
        <v>0</v>
      </c>
      <c r="AD10">
        <f>SUMIF(L7:L9,#REF!,G7:G9)</f>
        <v>0</v>
      </c>
      <c r="AE10" t="s">
        <v>663</v>
      </c>
      <c r="AH10" s="210"/>
      <c r="AI10" s="210"/>
      <c r="AJ10" s="213"/>
    </row>
    <row r="11" spans="1:36" x14ac:dyDescent="0.2">
      <c r="A11" s="193">
        <v>1</v>
      </c>
      <c r="B11" s="230" t="s">
        <v>1203</v>
      </c>
      <c r="C11" s="230" t="s">
        <v>1204</v>
      </c>
      <c r="D11" s="195" t="s">
        <v>293</v>
      </c>
      <c r="E11" s="196">
        <v>40</v>
      </c>
      <c r="F11" s="199"/>
      <c r="G11" s="197">
        <f t="shared" ref="G11:G74" si="0">ROUND(E11*F11,2)</f>
        <v>0</v>
      </c>
      <c r="H11" s="199">
        <v>0</v>
      </c>
      <c r="I11" s="197">
        <f t="shared" ref="I11:I74" si="1">ROUND(E11*H11,2)</f>
        <v>0</v>
      </c>
      <c r="J11" s="199">
        <v>39.9</v>
      </c>
      <c r="K11" s="197">
        <f t="shared" ref="K11:K74" si="2">ROUND(E11*J11,2)</f>
        <v>1596</v>
      </c>
      <c r="L11" s="197">
        <v>21</v>
      </c>
      <c r="M11" s="197">
        <f t="shared" ref="M11:M74" si="3">G11*(1+L11/100)</f>
        <v>0</v>
      </c>
      <c r="N11" s="197">
        <v>0</v>
      </c>
      <c r="O11" s="197">
        <f t="shared" ref="O11:O74" si="4">ROUND(E11*N11,2)</f>
        <v>0</v>
      </c>
      <c r="P11" s="197">
        <v>0</v>
      </c>
      <c r="Q11" s="197">
        <f t="shared" ref="Q11:Q74" si="5">ROUND(E11*P11,2)</f>
        <v>0</v>
      </c>
      <c r="R11" s="198" t="s">
        <v>149</v>
      </c>
      <c r="S11" s="198" t="s">
        <v>194</v>
      </c>
      <c r="AE11" t="s">
        <v>664</v>
      </c>
    </row>
    <row r="12" spans="1:36" x14ac:dyDescent="0.2">
      <c r="A12" s="193">
        <v>2</v>
      </c>
      <c r="B12" s="230" t="s">
        <v>965</v>
      </c>
      <c r="C12" s="230" t="s">
        <v>966</v>
      </c>
      <c r="D12" s="195" t="s">
        <v>610</v>
      </c>
      <c r="E12" s="196">
        <v>82</v>
      </c>
      <c r="F12" s="199"/>
      <c r="G12" s="197">
        <f t="shared" si="0"/>
        <v>0</v>
      </c>
      <c r="H12" s="199">
        <v>0</v>
      </c>
      <c r="I12" s="197">
        <f t="shared" si="1"/>
        <v>0</v>
      </c>
      <c r="J12" s="199">
        <v>70.459999999999994</v>
      </c>
      <c r="K12" s="197">
        <f t="shared" si="2"/>
        <v>5777.72</v>
      </c>
      <c r="L12" s="197">
        <v>21</v>
      </c>
      <c r="M12" s="197">
        <f t="shared" si="3"/>
        <v>0</v>
      </c>
      <c r="N12" s="197">
        <v>0</v>
      </c>
      <c r="O12" s="197">
        <f t="shared" si="4"/>
        <v>0</v>
      </c>
      <c r="P12" s="197">
        <v>0</v>
      </c>
      <c r="Q12" s="197">
        <f t="shared" si="5"/>
        <v>0</v>
      </c>
      <c r="R12" s="198" t="s">
        <v>149</v>
      </c>
      <c r="S12" s="198" t="s">
        <v>194</v>
      </c>
    </row>
    <row r="13" spans="1:36" x14ac:dyDescent="0.2">
      <c r="A13" s="193">
        <v>3</v>
      </c>
      <c r="B13" s="230" t="s">
        <v>967</v>
      </c>
      <c r="C13" s="230" t="s">
        <v>968</v>
      </c>
      <c r="D13" s="195" t="s">
        <v>610</v>
      </c>
      <c r="E13" s="196">
        <v>80</v>
      </c>
      <c r="F13" s="199"/>
      <c r="G13" s="197">
        <f t="shared" si="0"/>
        <v>0</v>
      </c>
      <c r="H13" s="199">
        <v>0</v>
      </c>
      <c r="I13" s="197">
        <f t="shared" si="1"/>
        <v>0</v>
      </c>
      <c r="J13" s="199">
        <v>25.52</v>
      </c>
      <c r="K13" s="197">
        <f t="shared" si="2"/>
        <v>2041.6</v>
      </c>
      <c r="L13" s="197">
        <v>21</v>
      </c>
      <c r="M13" s="197">
        <f t="shared" si="3"/>
        <v>0</v>
      </c>
      <c r="N13" s="197">
        <v>0</v>
      </c>
      <c r="O13" s="197">
        <f t="shared" si="4"/>
        <v>0</v>
      </c>
      <c r="P13" s="197">
        <v>0</v>
      </c>
      <c r="Q13" s="197">
        <f t="shared" si="5"/>
        <v>0</v>
      </c>
      <c r="R13" s="198"/>
      <c r="S13" s="198" t="s">
        <v>339</v>
      </c>
    </row>
    <row r="14" spans="1:36" x14ac:dyDescent="0.2">
      <c r="A14" s="193">
        <v>4</v>
      </c>
      <c r="B14" s="230" t="s">
        <v>973</v>
      </c>
      <c r="C14" s="230" t="s">
        <v>974</v>
      </c>
      <c r="D14" s="195" t="s">
        <v>574</v>
      </c>
      <c r="E14" s="196">
        <v>25</v>
      </c>
      <c r="F14" s="199"/>
      <c r="G14" s="197">
        <f t="shared" si="0"/>
        <v>0</v>
      </c>
      <c r="H14" s="199">
        <v>23.63</v>
      </c>
      <c r="I14" s="197">
        <f t="shared" si="1"/>
        <v>590.75</v>
      </c>
      <c r="J14" s="199">
        <v>0</v>
      </c>
      <c r="K14" s="197">
        <f t="shared" si="2"/>
        <v>0</v>
      </c>
      <c r="L14" s="197">
        <v>21</v>
      </c>
      <c r="M14" s="197">
        <f t="shared" si="3"/>
        <v>0</v>
      </c>
      <c r="N14" s="197">
        <v>0</v>
      </c>
      <c r="O14" s="197">
        <f t="shared" si="4"/>
        <v>0</v>
      </c>
      <c r="P14" s="197">
        <v>0</v>
      </c>
      <c r="Q14" s="197">
        <f t="shared" si="5"/>
        <v>0</v>
      </c>
      <c r="R14" s="198"/>
      <c r="S14" s="198" t="s">
        <v>339</v>
      </c>
    </row>
    <row r="15" spans="1:36" ht="22.5" x14ac:dyDescent="0.2">
      <c r="A15" s="193">
        <v>5</v>
      </c>
      <c r="B15" s="230" t="s">
        <v>977</v>
      </c>
      <c r="C15" s="230" t="s">
        <v>978</v>
      </c>
      <c r="D15" s="195" t="s">
        <v>610</v>
      </c>
      <c r="E15" s="196">
        <v>200</v>
      </c>
      <c r="F15" s="199"/>
      <c r="G15" s="197">
        <f t="shared" si="0"/>
        <v>0</v>
      </c>
      <c r="H15" s="199">
        <v>0</v>
      </c>
      <c r="I15" s="197">
        <f t="shared" si="1"/>
        <v>0</v>
      </c>
      <c r="J15" s="199">
        <v>25.2</v>
      </c>
      <c r="K15" s="197">
        <f t="shared" si="2"/>
        <v>5040</v>
      </c>
      <c r="L15" s="197">
        <v>21</v>
      </c>
      <c r="M15" s="197">
        <f t="shared" si="3"/>
        <v>0</v>
      </c>
      <c r="N15" s="197">
        <v>0</v>
      </c>
      <c r="O15" s="197">
        <f t="shared" si="4"/>
        <v>0</v>
      </c>
      <c r="P15" s="197">
        <v>0</v>
      </c>
      <c r="Q15" s="197">
        <f t="shared" si="5"/>
        <v>0</v>
      </c>
      <c r="R15" s="198" t="s">
        <v>149</v>
      </c>
      <c r="S15" s="198" t="s">
        <v>194</v>
      </c>
    </row>
    <row r="16" spans="1:36" x14ac:dyDescent="0.2">
      <c r="A16" s="193">
        <v>6</v>
      </c>
      <c r="B16" s="230" t="s">
        <v>979</v>
      </c>
      <c r="C16" s="230" t="s">
        <v>980</v>
      </c>
      <c r="D16" s="195" t="s">
        <v>610</v>
      </c>
      <c r="E16" s="196">
        <v>8</v>
      </c>
      <c r="F16" s="199"/>
      <c r="G16" s="197">
        <f t="shared" si="0"/>
        <v>0</v>
      </c>
      <c r="H16" s="199">
        <v>0</v>
      </c>
      <c r="I16" s="197">
        <f t="shared" si="1"/>
        <v>0</v>
      </c>
      <c r="J16" s="199">
        <v>29.93</v>
      </c>
      <c r="K16" s="197">
        <f t="shared" si="2"/>
        <v>239.44</v>
      </c>
      <c r="L16" s="197">
        <v>21</v>
      </c>
      <c r="M16" s="197">
        <f t="shared" si="3"/>
        <v>0</v>
      </c>
      <c r="N16" s="197">
        <v>0</v>
      </c>
      <c r="O16" s="197">
        <f t="shared" si="4"/>
        <v>0</v>
      </c>
      <c r="P16" s="197">
        <v>0</v>
      </c>
      <c r="Q16" s="197">
        <f t="shared" si="5"/>
        <v>0</v>
      </c>
      <c r="R16" s="198" t="s">
        <v>149</v>
      </c>
      <c r="S16" s="198" t="s">
        <v>194</v>
      </c>
    </row>
    <row r="17" spans="1:19" ht="22.5" x14ac:dyDescent="0.2">
      <c r="A17" s="193">
        <v>7</v>
      </c>
      <c r="B17" s="230" t="s">
        <v>981</v>
      </c>
      <c r="C17" s="230" t="s">
        <v>982</v>
      </c>
      <c r="D17" s="195" t="s">
        <v>610</v>
      </c>
      <c r="E17" s="196">
        <v>8</v>
      </c>
      <c r="F17" s="199"/>
      <c r="G17" s="197">
        <f t="shared" si="0"/>
        <v>0</v>
      </c>
      <c r="H17" s="199">
        <v>0</v>
      </c>
      <c r="I17" s="197">
        <f t="shared" si="1"/>
        <v>0</v>
      </c>
      <c r="J17" s="199">
        <v>40.950000000000003</v>
      </c>
      <c r="K17" s="197">
        <f t="shared" si="2"/>
        <v>327.60000000000002</v>
      </c>
      <c r="L17" s="197">
        <v>21</v>
      </c>
      <c r="M17" s="197">
        <f t="shared" si="3"/>
        <v>0</v>
      </c>
      <c r="N17" s="197">
        <v>0</v>
      </c>
      <c r="O17" s="197">
        <f t="shared" si="4"/>
        <v>0</v>
      </c>
      <c r="P17" s="197">
        <v>0</v>
      </c>
      <c r="Q17" s="197">
        <f t="shared" si="5"/>
        <v>0</v>
      </c>
      <c r="R17" s="198" t="s">
        <v>149</v>
      </c>
      <c r="S17" s="198" t="s">
        <v>194</v>
      </c>
    </row>
    <row r="18" spans="1:19" x14ac:dyDescent="0.2">
      <c r="A18" s="193">
        <v>8</v>
      </c>
      <c r="B18" s="230" t="s">
        <v>993</v>
      </c>
      <c r="C18" s="230" t="s">
        <v>994</v>
      </c>
      <c r="D18" s="195" t="s">
        <v>610</v>
      </c>
      <c r="E18" s="196">
        <v>4</v>
      </c>
      <c r="F18" s="199"/>
      <c r="G18" s="197">
        <f t="shared" si="0"/>
        <v>0</v>
      </c>
      <c r="H18" s="199">
        <v>0</v>
      </c>
      <c r="I18" s="197">
        <f t="shared" si="1"/>
        <v>0</v>
      </c>
      <c r="J18" s="199">
        <v>165.38</v>
      </c>
      <c r="K18" s="197">
        <f t="shared" si="2"/>
        <v>661.52</v>
      </c>
      <c r="L18" s="197">
        <v>21</v>
      </c>
      <c r="M18" s="197">
        <f t="shared" si="3"/>
        <v>0</v>
      </c>
      <c r="N18" s="197">
        <v>0</v>
      </c>
      <c r="O18" s="197">
        <f t="shared" si="4"/>
        <v>0</v>
      </c>
      <c r="P18" s="197">
        <v>0</v>
      </c>
      <c r="Q18" s="197">
        <f t="shared" si="5"/>
        <v>0</v>
      </c>
      <c r="R18" s="198" t="s">
        <v>149</v>
      </c>
      <c r="S18" s="198" t="s">
        <v>194</v>
      </c>
    </row>
    <row r="19" spans="1:19" x14ac:dyDescent="0.2">
      <c r="A19" s="193">
        <v>9</v>
      </c>
      <c r="B19" s="230" t="s">
        <v>995</v>
      </c>
      <c r="C19" s="230" t="s">
        <v>996</v>
      </c>
      <c r="D19" s="195" t="s">
        <v>610</v>
      </c>
      <c r="E19" s="196">
        <v>4</v>
      </c>
      <c r="F19" s="199"/>
      <c r="G19" s="197">
        <f t="shared" si="0"/>
        <v>0</v>
      </c>
      <c r="H19" s="199">
        <v>0</v>
      </c>
      <c r="I19" s="197">
        <f t="shared" si="1"/>
        <v>0</v>
      </c>
      <c r="J19" s="199">
        <v>107.58</v>
      </c>
      <c r="K19" s="197">
        <f t="shared" si="2"/>
        <v>430.32</v>
      </c>
      <c r="L19" s="197">
        <v>21</v>
      </c>
      <c r="M19" s="197">
        <f t="shared" si="3"/>
        <v>0</v>
      </c>
      <c r="N19" s="197">
        <v>0</v>
      </c>
      <c r="O19" s="197">
        <f t="shared" si="4"/>
        <v>0</v>
      </c>
      <c r="P19" s="197">
        <v>0</v>
      </c>
      <c r="Q19" s="197">
        <f t="shared" si="5"/>
        <v>0</v>
      </c>
      <c r="R19" s="198" t="s">
        <v>149</v>
      </c>
      <c r="S19" s="198" t="s">
        <v>194</v>
      </c>
    </row>
    <row r="20" spans="1:19" x14ac:dyDescent="0.2">
      <c r="A20" s="193">
        <v>10</v>
      </c>
      <c r="B20" s="230" t="s">
        <v>1205</v>
      </c>
      <c r="C20" s="230" t="s">
        <v>1206</v>
      </c>
      <c r="D20" s="195" t="s">
        <v>610</v>
      </c>
      <c r="E20" s="196">
        <v>12</v>
      </c>
      <c r="F20" s="199"/>
      <c r="G20" s="197">
        <f t="shared" si="0"/>
        <v>0</v>
      </c>
      <c r="H20" s="199">
        <v>0</v>
      </c>
      <c r="I20" s="197">
        <f t="shared" si="1"/>
        <v>0</v>
      </c>
      <c r="J20" s="199">
        <v>113.55</v>
      </c>
      <c r="K20" s="197">
        <f t="shared" si="2"/>
        <v>1362.6</v>
      </c>
      <c r="L20" s="197">
        <v>21</v>
      </c>
      <c r="M20" s="197">
        <f t="shared" si="3"/>
        <v>0</v>
      </c>
      <c r="N20" s="197">
        <v>0</v>
      </c>
      <c r="O20" s="197">
        <f t="shared" si="4"/>
        <v>0</v>
      </c>
      <c r="P20" s="197">
        <v>0</v>
      </c>
      <c r="Q20" s="197">
        <f t="shared" si="5"/>
        <v>0</v>
      </c>
      <c r="R20" s="198"/>
      <c r="S20" s="198" t="s">
        <v>339</v>
      </c>
    </row>
    <row r="21" spans="1:19" x14ac:dyDescent="0.2">
      <c r="A21" s="193">
        <v>11</v>
      </c>
      <c r="B21" s="230" t="s">
        <v>1207</v>
      </c>
      <c r="C21" s="230" t="s">
        <v>1208</v>
      </c>
      <c r="D21" s="195" t="s">
        <v>610</v>
      </c>
      <c r="E21" s="196">
        <v>4</v>
      </c>
      <c r="F21" s="199"/>
      <c r="G21" s="197">
        <f t="shared" si="0"/>
        <v>0</v>
      </c>
      <c r="H21" s="199">
        <v>0</v>
      </c>
      <c r="I21" s="197">
        <f t="shared" si="1"/>
        <v>0</v>
      </c>
      <c r="J21" s="199">
        <v>141.75</v>
      </c>
      <c r="K21" s="197">
        <f t="shared" si="2"/>
        <v>567</v>
      </c>
      <c r="L21" s="197">
        <v>21</v>
      </c>
      <c r="M21" s="197">
        <f t="shared" si="3"/>
        <v>0</v>
      </c>
      <c r="N21" s="197">
        <v>0</v>
      </c>
      <c r="O21" s="197">
        <f t="shared" si="4"/>
        <v>0</v>
      </c>
      <c r="P21" s="197">
        <v>0</v>
      </c>
      <c r="Q21" s="197">
        <f t="shared" si="5"/>
        <v>0</v>
      </c>
      <c r="R21" s="198" t="s">
        <v>149</v>
      </c>
      <c r="S21" s="198" t="s">
        <v>194</v>
      </c>
    </row>
    <row r="22" spans="1:19" x14ac:dyDescent="0.2">
      <c r="A22" s="193">
        <v>12</v>
      </c>
      <c r="B22" s="230" t="s">
        <v>999</v>
      </c>
      <c r="C22" s="230" t="s">
        <v>1000</v>
      </c>
      <c r="D22" s="195" t="s">
        <v>610</v>
      </c>
      <c r="E22" s="196">
        <v>4</v>
      </c>
      <c r="F22" s="199"/>
      <c r="G22" s="197">
        <f t="shared" si="0"/>
        <v>0</v>
      </c>
      <c r="H22" s="199">
        <v>0</v>
      </c>
      <c r="I22" s="197">
        <f t="shared" si="1"/>
        <v>0</v>
      </c>
      <c r="J22" s="199">
        <v>593.25</v>
      </c>
      <c r="K22" s="197">
        <f t="shared" si="2"/>
        <v>2373</v>
      </c>
      <c r="L22" s="197">
        <v>21</v>
      </c>
      <c r="M22" s="197">
        <f t="shared" si="3"/>
        <v>0</v>
      </c>
      <c r="N22" s="197">
        <v>0</v>
      </c>
      <c r="O22" s="197">
        <f t="shared" si="4"/>
        <v>0</v>
      </c>
      <c r="P22" s="197">
        <v>0</v>
      </c>
      <c r="Q22" s="197">
        <f t="shared" si="5"/>
        <v>0</v>
      </c>
      <c r="R22" s="198" t="s">
        <v>149</v>
      </c>
      <c r="S22" s="198" t="s">
        <v>194</v>
      </c>
    </row>
    <row r="23" spans="1:19" x14ac:dyDescent="0.2">
      <c r="A23" s="193">
        <v>13</v>
      </c>
      <c r="B23" s="230" t="s">
        <v>1209</v>
      </c>
      <c r="C23" s="230" t="s">
        <v>1210</v>
      </c>
      <c r="D23" s="195" t="s">
        <v>610</v>
      </c>
      <c r="E23" s="196">
        <v>4</v>
      </c>
      <c r="F23" s="199"/>
      <c r="G23" s="197">
        <f t="shared" si="0"/>
        <v>0</v>
      </c>
      <c r="H23" s="199">
        <v>0</v>
      </c>
      <c r="I23" s="197">
        <f t="shared" si="1"/>
        <v>0</v>
      </c>
      <c r="J23" s="199">
        <v>498.23</v>
      </c>
      <c r="K23" s="197">
        <f t="shared" si="2"/>
        <v>1992.92</v>
      </c>
      <c r="L23" s="197">
        <v>21</v>
      </c>
      <c r="M23" s="197">
        <f t="shared" si="3"/>
        <v>0</v>
      </c>
      <c r="N23" s="197">
        <v>0</v>
      </c>
      <c r="O23" s="197">
        <f t="shared" si="4"/>
        <v>0</v>
      </c>
      <c r="P23" s="197">
        <v>0</v>
      </c>
      <c r="Q23" s="197">
        <f t="shared" si="5"/>
        <v>0</v>
      </c>
      <c r="R23" s="198" t="s">
        <v>149</v>
      </c>
      <c r="S23" s="198" t="s">
        <v>194</v>
      </c>
    </row>
    <row r="24" spans="1:19" x14ac:dyDescent="0.2">
      <c r="A24" s="193">
        <v>14</v>
      </c>
      <c r="B24" s="230" t="s">
        <v>1007</v>
      </c>
      <c r="C24" s="230" t="s">
        <v>2842</v>
      </c>
      <c r="D24" s="195" t="s">
        <v>610</v>
      </c>
      <c r="E24" s="196">
        <v>14</v>
      </c>
      <c r="F24" s="199"/>
      <c r="G24" s="197">
        <f t="shared" si="0"/>
        <v>0</v>
      </c>
      <c r="H24" s="199">
        <v>212.63</v>
      </c>
      <c r="I24" s="197">
        <f t="shared" si="1"/>
        <v>2976.82</v>
      </c>
      <c r="J24" s="199">
        <v>0</v>
      </c>
      <c r="K24" s="197">
        <f t="shared" si="2"/>
        <v>0</v>
      </c>
      <c r="L24" s="197">
        <v>21</v>
      </c>
      <c r="M24" s="197">
        <f t="shared" si="3"/>
        <v>0</v>
      </c>
      <c r="N24" s="197">
        <v>0</v>
      </c>
      <c r="O24" s="197">
        <f t="shared" si="4"/>
        <v>0</v>
      </c>
      <c r="P24" s="197">
        <v>0</v>
      </c>
      <c r="Q24" s="197">
        <f t="shared" si="5"/>
        <v>0</v>
      </c>
      <c r="R24" s="198"/>
      <c r="S24" s="198" t="s">
        <v>339</v>
      </c>
    </row>
    <row r="25" spans="1:19" x14ac:dyDescent="0.2">
      <c r="A25" s="193">
        <v>15</v>
      </c>
      <c r="B25" s="230" t="s">
        <v>1211</v>
      </c>
      <c r="C25" s="230" t="s">
        <v>1212</v>
      </c>
      <c r="D25" s="195" t="s">
        <v>610</v>
      </c>
      <c r="E25" s="196">
        <v>4</v>
      </c>
      <c r="F25" s="199"/>
      <c r="G25" s="197">
        <f t="shared" si="0"/>
        <v>0</v>
      </c>
      <c r="H25" s="199">
        <v>0</v>
      </c>
      <c r="I25" s="197">
        <f t="shared" si="1"/>
        <v>0</v>
      </c>
      <c r="J25" s="199">
        <v>212.63</v>
      </c>
      <c r="K25" s="197">
        <f t="shared" si="2"/>
        <v>850.52</v>
      </c>
      <c r="L25" s="197">
        <v>21</v>
      </c>
      <c r="M25" s="197">
        <f t="shared" si="3"/>
        <v>0</v>
      </c>
      <c r="N25" s="197">
        <v>0</v>
      </c>
      <c r="O25" s="197">
        <f t="shared" si="4"/>
        <v>0</v>
      </c>
      <c r="P25" s="197">
        <v>0</v>
      </c>
      <c r="Q25" s="197">
        <f t="shared" si="5"/>
        <v>0</v>
      </c>
      <c r="R25" s="198" t="s">
        <v>149</v>
      </c>
      <c r="S25" s="198" t="s">
        <v>194</v>
      </c>
    </row>
    <row r="26" spans="1:19" x14ac:dyDescent="0.2">
      <c r="A26" s="193">
        <v>16</v>
      </c>
      <c r="B26" s="230" t="s">
        <v>1010</v>
      </c>
      <c r="C26" s="230" t="s">
        <v>2887</v>
      </c>
      <c r="D26" s="195" t="s">
        <v>610</v>
      </c>
      <c r="E26" s="196">
        <v>4</v>
      </c>
      <c r="F26" s="199"/>
      <c r="G26" s="197">
        <f t="shared" si="0"/>
        <v>0</v>
      </c>
      <c r="H26" s="199">
        <v>0</v>
      </c>
      <c r="I26" s="197">
        <f t="shared" si="1"/>
        <v>0</v>
      </c>
      <c r="J26" s="199">
        <v>189</v>
      </c>
      <c r="K26" s="197">
        <f t="shared" si="2"/>
        <v>756</v>
      </c>
      <c r="L26" s="197">
        <v>21</v>
      </c>
      <c r="M26" s="197">
        <f t="shared" si="3"/>
        <v>0</v>
      </c>
      <c r="N26" s="197">
        <v>0</v>
      </c>
      <c r="O26" s="197">
        <f t="shared" si="4"/>
        <v>0</v>
      </c>
      <c r="P26" s="197">
        <v>0</v>
      </c>
      <c r="Q26" s="197">
        <f t="shared" si="5"/>
        <v>0</v>
      </c>
      <c r="R26" s="198" t="s">
        <v>149</v>
      </c>
      <c r="S26" s="198" t="s">
        <v>194</v>
      </c>
    </row>
    <row r="27" spans="1:19" x14ac:dyDescent="0.2">
      <c r="A27" s="193">
        <v>17</v>
      </c>
      <c r="B27" s="230" t="s">
        <v>1213</v>
      </c>
      <c r="C27" s="230" t="s">
        <v>1214</v>
      </c>
      <c r="D27" s="195" t="s">
        <v>293</v>
      </c>
      <c r="E27" s="196">
        <v>48</v>
      </c>
      <c r="F27" s="199"/>
      <c r="G27" s="197">
        <f t="shared" si="0"/>
        <v>0</v>
      </c>
      <c r="H27" s="199">
        <v>0</v>
      </c>
      <c r="I27" s="197">
        <f t="shared" si="1"/>
        <v>0</v>
      </c>
      <c r="J27" s="199">
        <v>45.05</v>
      </c>
      <c r="K27" s="197">
        <f t="shared" si="2"/>
        <v>2162.4</v>
      </c>
      <c r="L27" s="197">
        <v>21</v>
      </c>
      <c r="M27" s="197">
        <f t="shared" si="3"/>
        <v>0</v>
      </c>
      <c r="N27" s="197">
        <v>0</v>
      </c>
      <c r="O27" s="197">
        <f t="shared" si="4"/>
        <v>0</v>
      </c>
      <c r="P27" s="197">
        <v>0</v>
      </c>
      <c r="Q27" s="197">
        <f t="shared" si="5"/>
        <v>0</v>
      </c>
      <c r="R27" s="198" t="s">
        <v>149</v>
      </c>
      <c r="S27" s="198" t="s">
        <v>194</v>
      </c>
    </row>
    <row r="28" spans="1:19" x14ac:dyDescent="0.2">
      <c r="A28" s="193">
        <v>18</v>
      </c>
      <c r="B28" s="230" t="s">
        <v>1215</v>
      </c>
      <c r="C28" s="230" t="s">
        <v>1216</v>
      </c>
      <c r="D28" s="195" t="s">
        <v>293</v>
      </c>
      <c r="E28" s="196">
        <v>40</v>
      </c>
      <c r="F28" s="199"/>
      <c r="G28" s="197">
        <f t="shared" si="0"/>
        <v>0</v>
      </c>
      <c r="H28" s="199">
        <v>0</v>
      </c>
      <c r="I28" s="197">
        <f t="shared" si="1"/>
        <v>0</v>
      </c>
      <c r="J28" s="199">
        <v>45.05</v>
      </c>
      <c r="K28" s="197">
        <f t="shared" si="2"/>
        <v>1802</v>
      </c>
      <c r="L28" s="197">
        <v>21</v>
      </c>
      <c r="M28" s="197">
        <f t="shared" si="3"/>
        <v>0</v>
      </c>
      <c r="N28" s="197">
        <v>0</v>
      </c>
      <c r="O28" s="197">
        <f t="shared" si="4"/>
        <v>0</v>
      </c>
      <c r="P28" s="197">
        <v>0</v>
      </c>
      <c r="Q28" s="197">
        <f t="shared" si="5"/>
        <v>0</v>
      </c>
      <c r="R28" s="198" t="s">
        <v>149</v>
      </c>
      <c r="S28" s="198" t="s">
        <v>194</v>
      </c>
    </row>
    <row r="29" spans="1:19" x14ac:dyDescent="0.2">
      <c r="A29" s="193">
        <v>19</v>
      </c>
      <c r="B29" s="230" t="s">
        <v>1035</v>
      </c>
      <c r="C29" s="230" t="s">
        <v>1036</v>
      </c>
      <c r="D29" s="195" t="s">
        <v>293</v>
      </c>
      <c r="E29" s="196">
        <v>40</v>
      </c>
      <c r="F29" s="199"/>
      <c r="G29" s="197">
        <f t="shared" si="0"/>
        <v>0</v>
      </c>
      <c r="H29" s="199">
        <v>0</v>
      </c>
      <c r="I29" s="197">
        <f t="shared" si="1"/>
        <v>0</v>
      </c>
      <c r="J29" s="199">
        <v>49.67</v>
      </c>
      <c r="K29" s="197">
        <f t="shared" si="2"/>
        <v>1986.8</v>
      </c>
      <c r="L29" s="197">
        <v>21</v>
      </c>
      <c r="M29" s="197">
        <f t="shared" si="3"/>
        <v>0</v>
      </c>
      <c r="N29" s="197">
        <v>0</v>
      </c>
      <c r="O29" s="197">
        <f t="shared" si="4"/>
        <v>0</v>
      </c>
      <c r="P29" s="197">
        <v>0</v>
      </c>
      <c r="Q29" s="197">
        <f t="shared" si="5"/>
        <v>0</v>
      </c>
      <c r="R29" s="198" t="s">
        <v>149</v>
      </c>
      <c r="S29" s="198" t="s">
        <v>194</v>
      </c>
    </row>
    <row r="30" spans="1:19" x14ac:dyDescent="0.2">
      <c r="A30" s="193">
        <v>20</v>
      </c>
      <c r="B30" s="230" t="s">
        <v>1037</v>
      </c>
      <c r="C30" s="230" t="s">
        <v>1038</v>
      </c>
      <c r="D30" s="195" t="s">
        <v>293</v>
      </c>
      <c r="E30" s="196">
        <v>200</v>
      </c>
      <c r="F30" s="199"/>
      <c r="G30" s="197">
        <f t="shared" si="0"/>
        <v>0</v>
      </c>
      <c r="H30" s="199">
        <v>0</v>
      </c>
      <c r="I30" s="197">
        <f t="shared" si="1"/>
        <v>0</v>
      </c>
      <c r="J30" s="199">
        <v>25.66</v>
      </c>
      <c r="K30" s="197">
        <f t="shared" si="2"/>
        <v>5132</v>
      </c>
      <c r="L30" s="197">
        <v>21</v>
      </c>
      <c r="M30" s="197">
        <f t="shared" si="3"/>
        <v>0</v>
      </c>
      <c r="N30" s="197">
        <v>0</v>
      </c>
      <c r="O30" s="197">
        <f t="shared" si="4"/>
        <v>0</v>
      </c>
      <c r="P30" s="197">
        <v>0</v>
      </c>
      <c r="Q30" s="197">
        <f t="shared" si="5"/>
        <v>0</v>
      </c>
      <c r="R30" s="198"/>
      <c r="S30" s="198" t="s">
        <v>339</v>
      </c>
    </row>
    <row r="31" spans="1:19" x14ac:dyDescent="0.2">
      <c r="A31" s="193">
        <v>21</v>
      </c>
      <c r="B31" s="230" t="s">
        <v>1039</v>
      </c>
      <c r="C31" s="230" t="s">
        <v>1040</v>
      </c>
      <c r="D31" s="195" t="s">
        <v>293</v>
      </c>
      <c r="E31" s="196">
        <v>100</v>
      </c>
      <c r="F31" s="199"/>
      <c r="G31" s="197">
        <f t="shared" si="0"/>
        <v>0</v>
      </c>
      <c r="H31" s="199">
        <v>0</v>
      </c>
      <c r="I31" s="197">
        <f t="shared" si="1"/>
        <v>0</v>
      </c>
      <c r="J31" s="199">
        <v>49.67</v>
      </c>
      <c r="K31" s="197">
        <f t="shared" si="2"/>
        <v>4967</v>
      </c>
      <c r="L31" s="197">
        <v>21</v>
      </c>
      <c r="M31" s="197">
        <f t="shared" si="3"/>
        <v>0</v>
      </c>
      <c r="N31" s="197">
        <v>0</v>
      </c>
      <c r="O31" s="197">
        <f t="shared" si="4"/>
        <v>0</v>
      </c>
      <c r="P31" s="197">
        <v>0</v>
      </c>
      <c r="Q31" s="197">
        <f t="shared" si="5"/>
        <v>0</v>
      </c>
      <c r="R31" s="198" t="s">
        <v>149</v>
      </c>
      <c r="S31" s="198" t="s">
        <v>194</v>
      </c>
    </row>
    <row r="32" spans="1:19" x14ac:dyDescent="0.2">
      <c r="A32" s="193">
        <v>22</v>
      </c>
      <c r="B32" s="230" t="s">
        <v>1041</v>
      </c>
      <c r="C32" s="230" t="s">
        <v>1042</v>
      </c>
      <c r="D32" s="195" t="s">
        <v>293</v>
      </c>
      <c r="E32" s="196">
        <v>400</v>
      </c>
      <c r="F32" s="199"/>
      <c r="G32" s="197">
        <f t="shared" si="0"/>
        <v>0</v>
      </c>
      <c r="H32" s="199">
        <v>0</v>
      </c>
      <c r="I32" s="197">
        <f t="shared" si="1"/>
        <v>0</v>
      </c>
      <c r="J32" s="199">
        <v>49.67</v>
      </c>
      <c r="K32" s="197">
        <f t="shared" si="2"/>
        <v>19868</v>
      </c>
      <c r="L32" s="197">
        <v>21</v>
      </c>
      <c r="M32" s="197">
        <f t="shared" si="3"/>
        <v>0</v>
      </c>
      <c r="N32" s="197">
        <v>0</v>
      </c>
      <c r="O32" s="197">
        <f t="shared" si="4"/>
        <v>0</v>
      </c>
      <c r="P32" s="197">
        <v>0</v>
      </c>
      <c r="Q32" s="197">
        <f t="shared" si="5"/>
        <v>0</v>
      </c>
      <c r="R32" s="198" t="s">
        <v>149</v>
      </c>
      <c r="S32" s="198" t="s">
        <v>194</v>
      </c>
    </row>
    <row r="33" spans="1:19" x14ac:dyDescent="0.2">
      <c r="A33" s="193">
        <v>23</v>
      </c>
      <c r="B33" s="230" t="s">
        <v>1047</v>
      </c>
      <c r="C33" s="230" t="s">
        <v>1048</v>
      </c>
      <c r="D33" s="195" t="s">
        <v>293</v>
      </c>
      <c r="E33" s="196">
        <v>96</v>
      </c>
      <c r="F33" s="199"/>
      <c r="G33" s="197">
        <f t="shared" si="0"/>
        <v>0</v>
      </c>
      <c r="H33" s="199">
        <v>0</v>
      </c>
      <c r="I33" s="197">
        <f t="shared" si="1"/>
        <v>0</v>
      </c>
      <c r="J33" s="199">
        <v>49.67</v>
      </c>
      <c r="K33" s="197">
        <f t="shared" si="2"/>
        <v>4768.32</v>
      </c>
      <c r="L33" s="197">
        <v>21</v>
      </c>
      <c r="M33" s="197">
        <f t="shared" si="3"/>
        <v>0</v>
      </c>
      <c r="N33" s="197">
        <v>0</v>
      </c>
      <c r="O33" s="197">
        <f t="shared" si="4"/>
        <v>0</v>
      </c>
      <c r="P33" s="197">
        <v>0</v>
      </c>
      <c r="Q33" s="197">
        <f t="shared" si="5"/>
        <v>0</v>
      </c>
      <c r="R33" s="198" t="s">
        <v>149</v>
      </c>
      <c r="S33" s="198" t="s">
        <v>194</v>
      </c>
    </row>
    <row r="34" spans="1:19" x14ac:dyDescent="0.2">
      <c r="A34" s="193">
        <v>24</v>
      </c>
      <c r="B34" s="230" t="s">
        <v>1217</v>
      </c>
      <c r="C34" s="230" t="s">
        <v>2843</v>
      </c>
      <c r="D34" s="195" t="s">
        <v>610</v>
      </c>
      <c r="E34" s="196">
        <v>2</v>
      </c>
      <c r="F34" s="199"/>
      <c r="G34" s="197">
        <f t="shared" si="0"/>
        <v>0</v>
      </c>
      <c r="H34" s="199">
        <v>103.95</v>
      </c>
      <c r="I34" s="197">
        <f t="shared" si="1"/>
        <v>207.9</v>
      </c>
      <c r="J34" s="199">
        <v>0</v>
      </c>
      <c r="K34" s="197">
        <f t="shared" si="2"/>
        <v>0</v>
      </c>
      <c r="L34" s="197">
        <v>21</v>
      </c>
      <c r="M34" s="197">
        <f t="shared" si="3"/>
        <v>0</v>
      </c>
      <c r="N34" s="197">
        <v>0</v>
      </c>
      <c r="O34" s="197">
        <f t="shared" si="4"/>
        <v>0</v>
      </c>
      <c r="P34" s="197">
        <v>0</v>
      </c>
      <c r="Q34" s="197">
        <f t="shared" si="5"/>
        <v>0</v>
      </c>
      <c r="R34" s="198"/>
      <c r="S34" s="198" t="s">
        <v>339</v>
      </c>
    </row>
    <row r="35" spans="1:19" ht="22.5" x14ac:dyDescent="0.2">
      <c r="A35" s="193">
        <v>25</v>
      </c>
      <c r="B35" s="230" t="s">
        <v>1219</v>
      </c>
      <c r="C35" s="230" t="s">
        <v>2844</v>
      </c>
      <c r="D35" s="195" t="s">
        <v>610</v>
      </c>
      <c r="E35" s="196">
        <v>8</v>
      </c>
      <c r="F35" s="199"/>
      <c r="G35" s="197">
        <f t="shared" si="0"/>
        <v>0</v>
      </c>
      <c r="H35" s="199">
        <v>118.13</v>
      </c>
      <c r="I35" s="197">
        <f t="shared" si="1"/>
        <v>945.04</v>
      </c>
      <c r="J35" s="199">
        <v>0</v>
      </c>
      <c r="K35" s="197">
        <f t="shared" si="2"/>
        <v>0</v>
      </c>
      <c r="L35" s="197">
        <v>21</v>
      </c>
      <c r="M35" s="197">
        <f t="shared" si="3"/>
        <v>0</v>
      </c>
      <c r="N35" s="197">
        <v>0</v>
      </c>
      <c r="O35" s="197">
        <f t="shared" si="4"/>
        <v>0</v>
      </c>
      <c r="P35" s="197">
        <v>0</v>
      </c>
      <c r="Q35" s="197">
        <f t="shared" si="5"/>
        <v>0</v>
      </c>
      <c r="R35" s="198"/>
      <c r="S35" s="198" t="s">
        <v>339</v>
      </c>
    </row>
    <row r="36" spans="1:19" x14ac:dyDescent="0.2">
      <c r="A36" s="193">
        <v>26</v>
      </c>
      <c r="B36" s="230" t="s">
        <v>1067</v>
      </c>
      <c r="C36" s="230" t="s">
        <v>1068</v>
      </c>
      <c r="D36" s="195" t="s">
        <v>610</v>
      </c>
      <c r="E36" s="196">
        <v>23</v>
      </c>
      <c r="F36" s="199"/>
      <c r="G36" s="197">
        <f t="shared" si="0"/>
        <v>0</v>
      </c>
      <c r="H36" s="199">
        <v>0</v>
      </c>
      <c r="I36" s="197">
        <f t="shared" si="1"/>
        <v>0</v>
      </c>
      <c r="J36" s="199">
        <v>89.78</v>
      </c>
      <c r="K36" s="197">
        <f t="shared" si="2"/>
        <v>2064.94</v>
      </c>
      <c r="L36" s="197">
        <v>21</v>
      </c>
      <c r="M36" s="197">
        <f t="shared" si="3"/>
        <v>0</v>
      </c>
      <c r="N36" s="197">
        <v>0</v>
      </c>
      <c r="O36" s="197">
        <f t="shared" si="4"/>
        <v>0</v>
      </c>
      <c r="P36" s="197">
        <v>0</v>
      </c>
      <c r="Q36" s="197">
        <f t="shared" si="5"/>
        <v>0</v>
      </c>
      <c r="R36" s="198"/>
      <c r="S36" s="198" t="s">
        <v>339</v>
      </c>
    </row>
    <row r="37" spans="1:19" x14ac:dyDescent="0.2">
      <c r="A37" s="193">
        <v>27</v>
      </c>
      <c r="B37" s="230" t="s">
        <v>1220</v>
      </c>
      <c r="C37" s="230" t="s">
        <v>2845</v>
      </c>
      <c r="D37" s="195" t="s">
        <v>610</v>
      </c>
      <c r="E37" s="196">
        <v>47</v>
      </c>
      <c r="F37" s="199"/>
      <c r="G37" s="197">
        <f t="shared" si="0"/>
        <v>0</v>
      </c>
      <c r="H37" s="199">
        <v>0</v>
      </c>
      <c r="I37" s="197">
        <f t="shared" si="1"/>
        <v>0</v>
      </c>
      <c r="J37" s="199">
        <v>45.36</v>
      </c>
      <c r="K37" s="197">
        <f t="shared" si="2"/>
        <v>2131.92</v>
      </c>
      <c r="L37" s="197">
        <v>21</v>
      </c>
      <c r="M37" s="197">
        <f t="shared" si="3"/>
        <v>0</v>
      </c>
      <c r="N37" s="197">
        <v>0</v>
      </c>
      <c r="O37" s="197">
        <f t="shared" si="4"/>
        <v>0</v>
      </c>
      <c r="P37" s="197">
        <v>0</v>
      </c>
      <c r="Q37" s="197">
        <f t="shared" si="5"/>
        <v>0</v>
      </c>
      <c r="R37" s="198"/>
      <c r="S37" s="198" t="s">
        <v>339</v>
      </c>
    </row>
    <row r="38" spans="1:19" x14ac:dyDescent="0.2">
      <c r="A38" s="193">
        <v>28</v>
      </c>
      <c r="B38" s="230" t="s">
        <v>1074</v>
      </c>
      <c r="C38" s="230" t="s">
        <v>2707</v>
      </c>
      <c r="D38" s="195" t="s">
        <v>610</v>
      </c>
      <c r="E38" s="196">
        <v>4</v>
      </c>
      <c r="F38" s="199"/>
      <c r="G38" s="197">
        <f t="shared" si="0"/>
        <v>0</v>
      </c>
      <c r="H38" s="199">
        <v>231</v>
      </c>
      <c r="I38" s="197">
        <f t="shared" si="1"/>
        <v>924</v>
      </c>
      <c r="J38" s="199">
        <v>0</v>
      </c>
      <c r="K38" s="197">
        <f t="shared" si="2"/>
        <v>0</v>
      </c>
      <c r="L38" s="197">
        <v>21</v>
      </c>
      <c r="M38" s="197">
        <f t="shared" si="3"/>
        <v>0</v>
      </c>
      <c r="N38" s="197">
        <v>0</v>
      </c>
      <c r="O38" s="197">
        <f t="shared" si="4"/>
        <v>0</v>
      </c>
      <c r="P38" s="197">
        <v>0</v>
      </c>
      <c r="Q38" s="197">
        <f t="shared" si="5"/>
        <v>0</v>
      </c>
      <c r="R38" s="198"/>
      <c r="S38" s="198" t="s">
        <v>339</v>
      </c>
    </row>
    <row r="39" spans="1:19" x14ac:dyDescent="0.2">
      <c r="A39" s="193">
        <v>29</v>
      </c>
      <c r="B39" s="230" t="s">
        <v>1079</v>
      </c>
      <c r="C39" s="230" t="s">
        <v>1080</v>
      </c>
      <c r="D39" s="195" t="s">
        <v>1081</v>
      </c>
      <c r="E39" s="196">
        <v>25</v>
      </c>
      <c r="F39" s="199"/>
      <c r="G39" s="197">
        <f t="shared" si="0"/>
        <v>0</v>
      </c>
      <c r="H39" s="199">
        <v>5.75</v>
      </c>
      <c r="I39" s="197">
        <f t="shared" si="1"/>
        <v>143.75</v>
      </c>
      <c r="J39" s="199">
        <v>0</v>
      </c>
      <c r="K39" s="197">
        <f t="shared" si="2"/>
        <v>0</v>
      </c>
      <c r="L39" s="197">
        <v>21</v>
      </c>
      <c r="M39" s="197">
        <f t="shared" si="3"/>
        <v>0</v>
      </c>
      <c r="N39" s="197">
        <v>0</v>
      </c>
      <c r="O39" s="197">
        <f t="shared" si="4"/>
        <v>0</v>
      </c>
      <c r="P39" s="197">
        <v>0</v>
      </c>
      <c r="Q39" s="197">
        <f t="shared" si="5"/>
        <v>0</v>
      </c>
      <c r="R39" s="198"/>
      <c r="S39" s="198" t="s">
        <v>339</v>
      </c>
    </row>
    <row r="40" spans="1:19" x14ac:dyDescent="0.2">
      <c r="A40" s="193">
        <v>30</v>
      </c>
      <c r="B40" s="230" t="s">
        <v>1088</v>
      </c>
      <c r="C40" s="230" t="s">
        <v>1089</v>
      </c>
      <c r="D40" s="195" t="s">
        <v>1090</v>
      </c>
      <c r="E40" s="196">
        <v>100</v>
      </c>
      <c r="F40" s="199"/>
      <c r="G40" s="197">
        <f t="shared" si="0"/>
        <v>0</v>
      </c>
      <c r="H40" s="199">
        <v>12.12</v>
      </c>
      <c r="I40" s="197">
        <f t="shared" si="1"/>
        <v>1212</v>
      </c>
      <c r="J40" s="199">
        <v>0</v>
      </c>
      <c r="K40" s="197">
        <f t="shared" si="2"/>
        <v>0</v>
      </c>
      <c r="L40" s="197">
        <v>21</v>
      </c>
      <c r="M40" s="197">
        <f t="shared" si="3"/>
        <v>0</v>
      </c>
      <c r="N40" s="197">
        <v>0</v>
      </c>
      <c r="O40" s="197">
        <f t="shared" si="4"/>
        <v>0</v>
      </c>
      <c r="P40" s="197">
        <v>0</v>
      </c>
      <c r="Q40" s="197">
        <f t="shared" si="5"/>
        <v>0</v>
      </c>
      <c r="R40" s="198"/>
      <c r="S40" s="198" t="s">
        <v>339</v>
      </c>
    </row>
    <row r="41" spans="1:19" x14ac:dyDescent="0.2">
      <c r="A41" s="193">
        <v>31</v>
      </c>
      <c r="B41" s="230" t="s">
        <v>1091</v>
      </c>
      <c r="C41" s="230" t="s">
        <v>1092</v>
      </c>
      <c r="D41" s="195" t="s">
        <v>1090</v>
      </c>
      <c r="E41" s="196">
        <v>40</v>
      </c>
      <c r="F41" s="199"/>
      <c r="G41" s="197">
        <f t="shared" si="0"/>
        <v>0</v>
      </c>
      <c r="H41" s="199">
        <v>9.1</v>
      </c>
      <c r="I41" s="197">
        <f t="shared" si="1"/>
        <v>364</v>
      </c>
      <c r="J41" s="199">
        <v>0</v>
      </c>
      <c r="K41" s="197">
        <f t="shared" si="2"/>
        <v>0</v>
      </c>
      <c r="L41" s="197">
        <v>21</v>
      </c>
      <c r="M41" s="197">
        <f t="shared" si="3"/>
        <v>0</v>
      </c>
      <c r="N41" s="197">
        <v>0</v>
      </c>
      <c r="O41" s="197">
        <f t="shared" si="4"/>
        <v>0</v>
      </c>
      <c r="P41" s="197">
        <v>0</v>
      </c>
      <c r="Q41" s="197">
        <f t="shared" si="5"/>
        <v>0</v>
      </c>
      <c r="R41" s="198"/>
      <c r="S41" s="198" t="s">
        <v>339</v>
      </c>
    </row>
    <row r="42" spans="1:19" x14ac:dyDescent="0.2">
      <c r="A42" s="193">
        <v>32</v>
      </c>
      <c r="B42" s="230" t="s">
        <v>1222</v>
      </c>
      <c r="C42" s="230" t="s">
        <v>1223</v>
      </c>
      <c r="D42" s="195" t="s">
        <v>1090</v>
      </c>
      <c r="E42" s="196">
        <v>48</v>
      </c>
      <c r="F42" s="199"/>
      <c r="G42" s="197">
        <f t="shared" si="0"/>
        <v>0</v>
      </c>
      <c r="H42" s="199">
        <v>10.039999999999999</v>
      </c>
      <c r="I42" s="197">
        <f t="shared" si="1"/>
        <v>481.92</v>
      </c>
      <c r="J42" s="199">
        <v>0</v>
      </c>
      <c r="K42" s="197">
        <f t="shared" si="2"/>
        <v>0</v>
      </c>
      <c r="L42" s="197">
        <v>21</v>
      </c>
      <c r="M42" s="197">
        <f t="shared" si="3"/>
        <v>0</v>
      </c>
      <c r="N42" s="197">
        <v>0</v>
      </c>
      <c r="O42" s="197">
        <f t="shared" si="4"/>
        <v>0</v>
      </c>
      <c r="P42" s="197">
        <v>0</v>
      </c>
      <c r="Q42" s="197">
        <f t="shared" si="5"/>
        <v>0</v>
      </c>
      <c r="R42" s="198"/>
      <c r="S42" s="198" t="s">
        <v>339</v>
      </c>
    </row>
    <row r="43" spans="1:19" x14ac:dyDescent="0.2">
      <c r="A43" s="193">
        <v>33</v>
      </c>
      <c r="B43" s="230" t="s">
        <v>1099</v>
      </c>
      <c r="C43" s="230" t="s">
        <v>1100</v>
      </c>
      <c r="D43" s="195" t="s">
        <v>1090</v>
      </c>
      <c r="E43" s="196">
        <v>400</v>
      </c>
      <c r="F43" s="199"/>
      <c r="G43" s="197">
        <f t="shared" si="0"/>
        <v>0</v>
      </c>
      <c r="H43" s="199">
        <v>19.489999999999998</v>
      </c>
      <c r="I43" s="197">
        <f t="shared" si="1"/>
        <v>7796</v>
      </c>
      <c r="J43" s="199">
        <v>0</v>
      </c>
      <c r="K43" s="197">
        <f t="shared" si="2"/>
        <v>0</v>
      </c>
      <c r="L43" s="197">
        <v>21</v>
      </c>
      <c r="M43" s="197">
        <f t="shared" si="3"/>
        <v>0</v>
      </c>
      <c r="N43" s="197">
        <v>0</v>
      </c>
      <c r="O43" s="197">
        <f t="shared" si="4"/>
        <v>0</v>
      </c>
      <c r="P43" s="197">
        <v>0</v>
      </c>
      <c r="Q43" s="197">
        <f t="shared" si="5"/>
        <v>0</v>
      </c>
      <c r="R43" s="198"/>
      <c r="S43" s="198" t="s">
        <v>339</v>
      </c>
    </row>
    <row r="44" spans="1:19" x14ac:dyDescent="0.2">
      <c r="A44" s="193">
        <v>34</v>
      </c>
      <c r="B44" s="230" t="s">
        <v>1224</v>
      </c>
      <c r="C44" s="230" t="s">
        <v>2846</v>
      </c>
      <c r="D44" s="195" t="s">
        <v>1078</v>
      </c>
      <c r="E44" s="196">
        <v>47</v>
      </c>
      <c r="F44" s="199"/>
      <c r="G44" s="197">
        <f t="shared" si="0"/>
        <v>0</v>
      </c>
      <c r="H44" s="199">
        <v>112.04</v>
      </c>
      <c r="I44" s="197">
        <f t="shared" si="1"/>
        <v>5265.88</v>
      </c>
      <c r="J44" s="199">
        <v>0</v>
      </c>
      <c r="K44" s="197">
        <f t="shared" si="2"/>
        <v>0</v>
      </c>
      <c r="L44" s="197">
        <v>21</v>
      </c>
      <c r="M44" s="197">
        <f t="shared" si="3"/>
        <v>0</v>
      </c>
      <c r="N44" s="197">
        <v>0</v>
      </c>
      <c r="O44" s="197">
        <f t="shared" si="4"/>
        <v>0</v>
      </c>
      <c r="P44" s="197">
        <v>0</v>
      </c>
      <c r="Q44" s="197">
        <f t="shared" si="5"/>
        <v>0</v>
      </c>
      <c r="R44" s="198"/>
      <c r="S44" s="198" t="s">
        <v>339</v>
      </c>
    </row>
    <row r="45" spans="1:19" x14ac:dyDescent="0.2">
      <c r="A45" s="193">
        <v>35</v>
      </c>
      <c r="B45" s="230" t="s">
        <v>1107</v>
      </c>
      <c r="C45" s="230" t="s">
        <v>1108</v>
      </c>
      <c r="D45" s="195" t="s">
        <v>1078</v>
      </c>
      <c r="E45" s="196">
        <v>4</v>
      </c>
      <c r="F45" s="199"/>
      <c r="G45" s="197">
        <f t="shared" si="0"/>
        <v>0</v>
      </c>
      <c r="H45" s="199">
        <v>332.13</v>
      </c>
      <c r="I45" s="197">
        <f t="shared" si="1"/>
        <v>1328.52</v>
      </c>
      <c r="J45" s="199">
        <v>0</v>
      </c>
      <c r="K45" s="197">
        <f t="shared" si="2"/>
        <v>0</v>
      </c>
      <c r="L45" s="197">
        <v>21</v>
      </c>
      <c r="M45" s="197">
        <f t="shared" si="3"/>
        <v>0</v>
      </c>
      <c r="N45" s="197">
        <v>0</v>
      </c>
      <c r="O45" s="197">
        <f t="shared" si="4"/>
        <v>0</v>
      </c>
      <c r="P45" s="197">
        <v>0</v>
      </c>
      <c r="Q45" s="197">
        <f t="shared" si="5"/>
        <v>0</v>
      </c>
      <c r="R45" s="198"/>
      <c r="S45" s="198" t="s">
        <v>339</v>
      </c>
    </row>
    <row r="46" spans="1:19" x14ac:dyDescent="0.2">
      <c r="A46" s="193">
        <v>36</v>
      </c>
      <c r="B46" s="230" t="s">
        <v>1225</v>
      </c>
      <c r="C46" s="230" t="s">
        <v>2847</v>
      </c>
      <c r="D46" s="195" t="s">
        <v>1078</v>
      </c>
      <c r="E46" s="196">
        <v>2</v>
      </c>
      <c r="F46" s="199"/>
      <c r="G46" s="197">
        <f t="shared" si="0"/>
        <v>0</v>
      </c>
      <c r="H46" s="199">
        <v>36.82</v>
      </c>
      <c r="I46" s="197">
        <f t="shared" si="1"/>
        <v>73.64</v>
      </c>
      <c r="J46" s="199">
        <v>0</v>
      </c>
      <c r="K46" s="197">
        <f t="shared" si="2"/>
        <v>0</v>
      </c>
      <c r="L46" s="197">
        <v>21</v>
      </c>
      <c r="M46" s="197">
        <f t="shared" si="3"/>
        <v>0</v>
      </c>
      <c r="N46" s="197">
        <v>0</v>
      </c>
      <c r="O46" s="197">
        <f t="shared" si="4"/>
        <v>0</v>
      </c>
      <c r="P46" s="197">
        <v>0</v>
      </c>
      <c r="Q46" s="197">
        <f t="shared" si="5"/>
        <v>0</v>
      </c>
      <c r="R46" s="198"/>
      <c r="S46" s="198" t="s">
        <v>339</v>
      </c>
    </row>
    <row r="47" spans="1:19" x14ac:dyDescent="0.2">
      <c r="A47" s="193">
        <v>37</v>
      </c>
      <c r="B47" s="230" t="s">
        <v>1226</v>
      </c>
      <c r="C47" s="230" t="s">
        <v>2847</v>
      </c>
      <c r="D47" s="195" t="s">
        <v>1078</v>
      </c>
      <c r="E47" s="196">
        <v>8</v>
      </c>
      <c r="F47" s="199"/>
      <c r="G47" s="197">
        <f t="shared" si="0"/>
        <v>0</v>
      </c>
      <c r="H47" s="199">
        <v>46.6</v>
      </c>
      <c r="I47" s="197">
        <f t="shared" si="1"/>
        <v>372.8</v>
      </c>
      <c r="J47" s="199">
        <v>0</v>
      </c>
      <c r="K47" s="197">
        <f t="shared" si="2"/>
        <v>0</v>
      </c>
      <c r="L47" s="197">
        <v>21</v>
      </c>
      <c r="M47" s="197">
        <f t="shared" si="3"/>
        <v>0</v>
      </c>
      <c r="N47" s="197">
        <v>0</v>
      </c>
      <c r="O47" s="197">
        <f t="shared" si="4"/>
        <v>0</v>
      </c>
      <c r="P47" s="197">
        <v>0</v>
      </c>
      <c r="Q47" s="197">
        <f t="shared" si="5"/>
        <v>0</v>
      </c>
      <c r="R47" s="198"/>
      <c r="S47" s="198" t="s">
        <v>339</v>
      </c>
    </row>
    <row r="48" spans="1:19" x14ac:dyDescent="0.2">
      <c r="A48" s="193">
        <v>38</v>
      </c>
      <c r="B48" s="230" t="s">
        <v>1227</v>
      </c>
      <c r="C48" s="230" t="s">
        <v>2848</v>
      </c>
      <c r="D48" s="195" t="s">
        <v>1078</v>
      </c>
      <c r="E48" s="196">
        <v>2</v>
      </c>
      <c r="F48" s="199"/>
      <c r="G48" s="197">
        <f t="shared" si="0"/>
        <v>0</v>
      </c>
      <c r="H48" s="199">
        <v>24.42</v>
      </c>
      <c r="I48" s="197">
        <f t="shared" si="1"/>
        <v>48.84</v>
      </c>
      <c r="J48" s="199">
        <v>0</v>
      </c>
      <c r="K48" s="197">
        <f t="shared" si="2"/>
        <v>0</v>
      </c>
      <c r="L48" s="197">
        <v>21</v>
      </c>
      <c r="M48" s="197">
        <f t="shared" si="3"/>
        <v>0</v>
      </c>
      <c r="N48" s="197">
        <v>0</v>
      </c>
      <c r="O48" s="197">
        <f t="shared" si="4"/>
        <v>0</v>
      </c>
      <c r="P48" s="197">
        <v>0</v>
      </c>
      <c r="Q48" s="197">
        <f t="shared" si="5"/>
        <v>0</v>
      </c>
      <c r="R48" s="198"/>
      <c r="S48" s="198" t="s">
        <v>339</v>
      </c>
    </row>
    <row r="49" spans="1:19" x14ac:dyDescent="0.2">
      <c r="A49" s="193">
        <v>39</v>
      </c>
      <c r="B49" s="230" t="s">
        <v>1227</v>
      </c>
      <c r="C49" s="230" t="s">
        <v>2848</v>
      </c>
      <c r="D49" s="195" t="s">
        <v>1078</v>
      </c>
      <c r="E49" s="196">
        <v>8</v>
      </c>
      <c r="F49" s="199"/>
      <c r="G49" s="197">
        <f t="shared" si="0"/>
        <v>0</v>
      </c>
      <c r="H49" s="199">
        <v>24.42</v>
      </c>
      <c r="I49" s="197">
        <f t="shared" si="1"/>
        <v>195.36</v>
      </c>
      <c r="J49" s="199">
        <v>0</v>
      </c>
      <c r="K49" s="197">
        <f t="shared" si="2"/>
        <v>0</v>
      </c>
      <c r="L49" s="197">
        <v>21</v>
      </c>
      <c r="M49" s="197">
        <f t="shared" si="3"/>
        <v>0</v>
      </c>
      <c r="N49" s="197">
        <v>0</v>
      </c>
      <c r="O49" s="197">
        <f t="shared" si="4"/>
        <v>0</v>
      </c>
      <c r="P49" s="197">
        <v>0</v>
      </c>
      <c r="Q49" s="197">
        <f t="shared" si="5"/>
        <v>0</v>
      </c>
      <c r="R49" s="198"/>
      <c r="S49" s="198" t="s">
        <v>339</v>
      </c>
    </row>
    <row r="50" spans="1:19" x14ac:dyDescent="0.2">
      <c r="A50" s="193">
        <v>40</v>
      </c>
      <c r="B50" s="230" t="s">
        <v>1227</v>
      </c>
      <c r="C50" s="230" t="s">
        <v>2848</v>
      </c>
      <c r="D50" s="195" t="s">
        <v>1078</v>
      </c>
      <c r="E50" s="196">
        <v>8</v>
      </c>
      <c r="F50" s="199"/>
      <c r="G50" s="197">
        <f t="shared" si="0"/>
        <v>0</v>
      </c>
      <c r="H50" s="199">
        <v>24.42</v>
      </c>
      <c r="I50" s="197">
        <f t="shared" si="1"/>
        <v>195.36</v>
      </c>
      <c r="J50" s="199">
        <v>0</v>
      </c>
      <c r="K50" s="197">
        <f t="shared" si="2"/>
        <v>0</v>
      </c>
      <c r="L50" s="197">
        <v>21</v>
      </c>
      <c r="M50" s="197">
        <f t="shared" si="3"/>
        <v>0</v>
      </c>
      <c r="N50" s="197">
        <v>0</v>
      </c>
      <c r="O50" s="197">
        <f t="shared" si="4"/>
        <v>0</v>
      </c>
      <c r="P50" s="197">
        <v>0</v>
      </c>
      <c r="Q50" s="197">
        <f t="shared" si="5"/>
        <v>0</v>
      </c>
      <c r="R50" s="198"/>
      <c r="S50" s="198" t="s">
        <v>339</v>
      </c>
    </row>
    <row r="51" spans="1:19" x14ac:dyDescent="0.2">
      <c r="A51" s="193">
        <v>41</v>
      </c>
      <c r="B51" s="230" t="s">
        <v>1228</v>
      </c>
      <c r="C51" s="230" t="s">
        <v>2848</v>
      </c>
      <c r="D51" s="195" t="s">
        <v>1078</v>
      </c>
      <c r="E51" s="196">
        <v>13</v>
      </c>
      <c r="F51" s="199"/>
      <c r="G51" s="197">
        <f t="shared" si="0"/>
        <v>0</v>
      </c>
      <c r="H51" s="199">
        <v>61.08</v>
      </c>
      <c r="I51" s="197">
        <f t="shared" si="1"/>
        <v>794.04</v>
      </c>
      <c r="J51" s="199">
        <v>0</v>
      </c>
      <c r="K51" s="197">
        <f t="shared" si="2"/>
        <v>0</v>
      </c>
      <c r="L51" s="197">
        <v>21</v>
      </c>
      <c r="M51" s="197">
        <f t="shared" si="3"/>
        <v>0</v>
      </c>
      <c r="N51" s="197">
        <v>0</v>
      </c>
      <c r="O51" s="197">
        <f t="shared" si="4"/>
        <v>0</v>
      </c>
      <c r="P51" s="197">
        <v>0</v>
      </c>
      <c r="Q51" s="197">
        <f t="shared" si="5"/>
        <v>0</v>
      </c>
      <c r="R51" s="198"/>
      <c r="S51" s="198" t="s">
        <v>339</v>
      </c>
    </row>
    <row r="52" spans="1:19" x14ac:dyDescent="0.2">
      <c r="A52" s="193">
        <v>42</v>
      </c>
      <c r="B52" s="230" t="s">
        <v>1119</v>
      </c>
      <c r="C52" s="230" t="s">
        <v>2849</v>
      </c>
      <c r="D52" s="195" t="s">
        <v>1078</v>
      </c>
      <c r="E52" s="196">
        <v>23</v>
      </c>
      <c r="F52" s="199"/>
      <c r="G52" s="197">
        <f t="shared" si="0"/>
        <v>0</v>
      </c>
      <c r="H52" s="199">
        <v>163.65</v>
      </c>
      <c r="I52" s="197">
        <f t="shared" si="1"/>
        <v>3763.95</v>
      </c>
      <c r="J52" s="199">
        <v>0</v>
      </c>
      <c r="K52" s="197">
        <f t="shared" si="2"/>
        <v>0</v>
      </c>
      <c r="L52" s="197">
        <v>21</v>
      </c>
      <c r="M52" s="197">
        <f t="shared" si="3"/>
        <v>0</v>
      </c>
      <c r="N52" s="197">
        <v>0</v>
      </c>
      <c r="O52" s="197">
        <f t="shared" si="4"/>
        <v>0</v>
      </c>
      <c r="P52" s="197">
        <v>0</v>
      </c>
      <c r="Q52" s="197">
        <f t="shared" si="5"/>
        <v>0</v>
      </c>
      <c r="R52" s="198"/>
      <c r="S52" s="198" t="s">
        <v>339</v>
      </c>
    </row>
    <row r="53" spans="1:19" x14ac:dyDescent="0.2">
      <c r="A53" s="193">
        <v>43</v>
      </c>
      <c r="B53" s="230" t="s">
        <v>1229</v>
      </c>
      <c r="C53" s="230" t="s">
        <v>1230</v>
      </c>
      <c r="D53" s="195" t="s">
        <v>1090</v>
      </c>
      <c r="E53" s="196">
        <v>40</v>
      </c>
      <c r="F53" s="199"/>
      <c r="G53" s="197">
        <f t="shared" si="0"/>
        <v>0</v>
      </c>
      <c r="H53" s="199">
        <v>4.82</v>
      </c>
      <c r="I53" s="197">
        <f t="shared" si="1"/>
        <v>192.8</v>
      </c>
      <c r="J53" s="199">
        <v>0</v>
      </c>
      <c r="K53" s="197">
        <f t="shared" si="2"/>
        <v>0</v>
      </c>
      <c r="L53" s="197">
        <v>21</v>
      </c>
      <c r="M53" s="197">
        <f t="shared" si="3"/>
        <v>0</v>
      </c>
      <c r="N53" s="197">
        <v>0</v>
      </c>
      <c r="O53" s="197">
        <f t="shared" si="4"/>
        <v>0</v>
      </c>
      <c r="P53" s="197">
        <v>0</v>
      </c>
      <c r="Q53" s="197">
        <f t="shared" si="5"/>
        <v>0</v>
      </c>
      <c r="R53" s="198"/>
      <c r="S53" s="198" t="s">
        <v>339</v>
      </c>
    </row>
    <row r="54" spans="1:19" x14ac:dyDescent="0.2">
      <c r="A54" s="193">
        <v>44</v>
      </c>
      <c r="B54" s="230" t="s">
        <v>1231</v>
      </c>
      <c r="C54" s="230" t="s">
        <v>2886</v>
      </c>
      <c r="D54" s="195" t="s">
        <v>1078</v>
      </c>
      <c r="E54" s="196">
        <v>4</v>
      </c>
      <c r="F54" s="199"/>
      <c r="G54" s="197">
        <f t="shared" si="0"/>
        <v>0</v>
      </c>
      <c r="H54" s="199">
        <v>177.67</v>
      </c>
      <c r="I54" s="197">
        <f t="shared" si="1"/>
        <v>710.68</v>
      </c>
      <c r="J54" s="199">
        <v>0</v>
      </c>
      <c r="K54" s="197">
        <f t="shared" si="2"/>
        <v>0</v>
      </c>
      <c r="L54" s="197">
        <v>21</v>
      </c>
      <c r="M54" s="197">
        <f t="shared" si="3"/>
        <v>0</v>
      </c>
      <c r="N54" s="197">
        <v>0</v>
      </c>
      <c r="O54" s="197">
        <f t="shared" si="4"/>
        <v>0</v>
      </c>
      <c r="P54" s="197">
        <v>0</v>
      </c>
      <c r="Q54" s="197">
        <f t="shared" si="5"/>
        <v>0</v>
      </c>
      <c r="R54" s="198"/>
      <c r="S54" s="198" t="s">
        <v>339</v>
      </c>
    </row>
    <row r="55" spans="1:19" x14ac:dyDescent="0.2">
      <c r="A55" s="193">
        <v>45</v>
      </c>
      <c r="B55" s="230" t="s">
        <v>1138</v>
      </c>
      <c r="C55" s="230" t="s">
        <v>1139</v>
      </c>
      <c r="D55" s="195" t="s">
        <v>1078</v>
      </c>
      <c r="E55" s="196">
        <v>50</v>
      </c>
      <c r="F55" s="199"/>
      <c r="G55" s="197">
        <f t="shared" si="0"/>
        <v>0</v>
      </c>
      <c r="H55" s="199">
        <v>2.1800000000000002</v>
      </c>
      <c r="I55" s="197">
        <f t="shared" si="1"/>
        <v>109</v>
      </c>
      <c r="J55" s="199">
        <v>0</v>
      </c>
      <c r="K55" s="197">
        <f t="shared" si="2"/>
        <v>0</v>
      </c>
      <c r="L55" s="197">
        <v>21</v>
      </c>
      <c r="M55" s="197">
        <f t="shared" si="3"/>
        <v>0</v>
      </c>
      <c r="N55" s="197">
        <v>0</v>
      </c>
      <c r="O55" s="197">
        <f t="shared" si="4"/>
        <v>0</v>
      </c>
      <c r="P55" s="197">
        <v>0</v>
      </c>
      <c r="Q55" s="197">
        <f t="shared" si="5"/>
        <v>0</v>
      </c>
      <c r="R55" s="198"/>
      <c r="S55" s="198" t="s">
        <v>339</v>
      </c>
    </row>
    <row r="56" spans="1:19" x14ac:dyDescent="0.2">
      <c r="A56" s="193">
        <v>46</v>
      </c>
      <c r="B56" s="230" t="s">
        <v>1140</v>
      </c>
      <c r="C56" s="230" t="s">
        <v>1141</v>
      </c>
      <c r="D56" s="195" t="s">
        <v>1078</v>
      </c>
      <c r="E56" s="196">
        <v>30</v>
      </c>
      <c r="F56" s="199"/>
      <c r="G56" s="197">
        <f t="shared" si="0"/>
        <v>0</v>
      </c>
      <c r="H56" s="199">
        <v>2.2999999999999998</v>
      </c>
      <c r="I56" s="197">
        <f t="shared" si="1"/>
        <v>69</v>
      </c>
      <c r="J56" s="199">
        <v>0</v>
      </c>
      <c r="K56" s="197">
        <f t="shared" si="2"/>
        <v>0</v>
      </c>
      <c r="L56" s="197">
        <v>21</v>
      </c>
      <c r="M56" s="197">
        <f t="shared" si="3"/>
        <v>0</v>
      </c>
      <c r="N56" s="197">
        <v>0</v>
      </c>
      <c r="O56" s="197">
        <f t="shared" si="4"/>
        <v>0</v>
      </c>
      <c r="P56" s="197">
        <v>0</v>
      </c>
      <c r="Q56" s="197">
        <f t="shared" si="5"/>
        <v>0</v>
      </c>
      <c r="R56" s="198"/>
      <c r="S56" s="198" t="s">
        <v>339</v>
      </c>
    </row>
    <row r="57" spans="1:19" x14ac:dyDescent="0.2">
      <c r="A57" s="193">
        <v>47</v>
      </c>
      <c r="B57" s="230" t="s">
        <v>1232</v>
      </c>
      <c r="C57" s="230" t="s">
        <v>1233</v>
      </c>
      <c r="D57" s="195" t="s">
        <v>1078</v>
      </c>
      <c r="E57" s="196">
        <v>4</v>
      </c>
      <c r="F57" s="199"/>
      <c r="G57" s="197">
        <f t="shared" si="0"/>
        <v>0</v>
      </c>
      <c r="H57" s="199">
        <v>1158.6600000000001</v>
      </c>
      <c r="I57" s="197">
        <f t="shared" si="1"/>
        <v>4634.6400000000003</v>
      </c>
      <c r="J57" s="199">
        <v>0</v>
      </c>
      <c r="K57" s="197">
        <f t="shared" si="2"/>
        <v>0</v>
      </c>
      <c r="L57" s="197">
        <v>21</v>
      </c>
      <c r="M57" s="197">
        <f t="shared" si="3"/>
        <v>0</v>
      </c>
      <c r="N57" s="197">
        <v>0</v>
      </c>
      <c r="O57" s="197">
        <f t="shared" si="4"/>
        <v>0</v>
      </c>
      <c r="P57" s="197">
        <v>0</v>
      </c>
      <c r="Q57" s="197">
        <f t="shared" si="5"/>
        <v>0</v>
      </c>
      <c r="R57" s="198"/>
      <c r="S57" s="198" t="s">
        <v>339</v>
      </c>
    </row>
    <row r="58" spans="1:19" x14ac:dyDescent="0.2">
      <c r="A58" s="193">
        <v>48</v>
      </c>
      <c r="B58" s="230" t="s">
        <v>1142</v>
      </c>
      <c r="C58" s="230" t="s">
        <v>1143</v>
      </c>
      <c r="D58" s="195" t="s">
        <v>1078</v>
      </c>
      <c r="E58" s="196">
        <v>4</v>
      </c>
      <c r="F58" s="199"/>
      <c r="G58" s="197">
        <f t="shared" si="0"/>
        <v>0</v>
      </c>
      <c r="H58" s="199">
        <v>165.97</v>
      </c>
      <c r="I58" s="197">
        <f t="shared" si="1"/>
        <v>663.88</v>
      </c>
      <c r="J58" s="199">
        <v>0</v>
      </c>
      <c r="K58" s="197">
        <f t="shared" si="2"/>
        <v>0</v>
      </c>
      <c r="L58" s="197">
        <v>21</v>
      </c>
      <c r="M58" s="197">
        <f t="shared" si="3"/>
        <v>0</v>
      </c>
      <c r="N58" s="197">
        <v>0</v>
      </c>
      <c r="O58" s="197">
        <f t="shared" si="4"/>
        <v>0</v>
      </c>
      <c r="P58" s="197">
        <v>0</v>
      </c>
      <c r="Q58" s="197">
        <f t="shared" si="5"/>
        <v>0</v>
      </c>
      <c r="R58" s="198"/>
      <c r="S58" s="198" t="s">
        <v>339</v>
      </c>
    </row>
    <row r="59" spans="1:19" x14ac:dyDescent="0.2">
      <c r="A59" s="193">
        <v>49</v>
      </c>
      <c r="B59" s="230" t="s">
        <v>1234</v>
      </c>
      <c r="C59" s="230" t="s">
        <v>2850</v>
      </c>
      <c r="D59" s="195" t="s">
        <v>1078</v>
      </c>
      <c r="E59" s="196">
        <v>9</v>
      </c>
      <c r="F59" s="199"/>
      <c r="G59" s="197">
        <f t="shared" si="0"/>
        <v>0</v>
      </c>
      <c r="H59" s="199">
        <v>1396.5</v>
      </c>
      <c r="I59" s="197">
        <f t="shared" si="1"/>
        <v>12568.5</v>
      </c>
      <c r="J59" s="199">
        <v>0</v>
      </c>
      <c r="K59" s="197">
        <f t="shared" si="2"/>
        <v>0</v>
      </c>
      <c r="L59" s="197">
        <v>21</v>
      </c>
      <c r="M59" s="197">
        <f t="shared" si="3"/>
        <v>0</v>
      </c>
      <c r="N59" s="197">
        <v>0</v>
      </c>
      <c r="O59" s="197">
        <f t="shared" si="4"/>
        <v>0</v>
      </c>
      <c r="P59" s="197">
        <v>0</v>
      </c>
      <c r="Q59" s="197">
        <f t="shared" si="5"/>
        <v>0</v>
      </c>
      <c r="R59" s="198"/>
      <c r="S59" s="198" t="s">
        <v>339</v>
      </c>
    </row>
    <row r="60" spans="1:19" x14ac:dyDescent="0.2">
      <c r="A60" s="193">
        <v>50</v>
      </c>
      <c r="B60" s="230" t="s">
        <v>1149</v>
      </c>
      <c r="C60" s="230" t="s">
        <v>2851</v>
      </c>
      <c r="D60" s="195" t="s">
        <v>1078</v>
      </c>
      <c r="E60" s="196">
        <v>5</v>
      </c>
      <c r="F60" s="199"/>
      <c r="G60" s="197">
        <f t="shared" si="0"/>
        <v>0</v>
      </c>
      <c r="H60" s="199">
        <v>1314.54</v>
      </c>
      <c r="I60" s="197">
        <f t="shared" si="1"/>
        <v>6572.7</v>
      </c>
      <c r="J60" s="199">
        <v>0</v>
      </c>
      <c r="K60" s="197">
        <f t="shared" si="2"/>
        <v>0</v>
      </c>
      <c r="L60" s="197">
        <v>21</v>
      </c>
      <c r="M60" s="197">
        <f t="shared" si="3"/>
        <v>0</v>
      </c>
      <c r="N60" s="197">
        <v>0</v>
      </c>
      <c r="O60" s="197">
        <f t="shared" si="4"/>
        <v>0</v>
      </c>
      <c r="P60" s="197">
        <v>0</v>
      </c>
      <c r="Q60" s="197">
        <f t="shared" si="5"/>
        <v>0</v>
      </c>
      <c r="R60" s="198"/>
      <c r="S60" s="198" t="s">
        <v>339</v>
      </c>
    </row>
    <row r="61" spans="1:19" x14ac:dyDescent="0.2">
      <c r="A61" s="193">
        <v>51</v>
      </c>
      <c r="B61" s="230" t="s">
        <v>1152</v>
      </c>
      <c r="C61" s="230" t="s">
        <v>1153</v>
      </c>
      <c r="D61" s="195" t="s">
        <v>1090</v>
      </c>
      <c r="E61" s="196">
        <v>200</v>
      </c>
      <c r="F61" s="199"/>
      <c r="G61" s="197">
        <f t="shared" si="0"/>
        <v>0</v>
      </c>
      <c r="H61" s="199">
        <v>11.54</v>
      </c>
      <c r="I61" s="197">
        <f t="shared" si="1"/>
        <v>2308</v>
      </c>
      <c r="J61" s="199">
        <v>0</v>
      </c>
      <c r="K61" s="197">
        <f t="shared" si="2"/>
        <v>0</v>
      </c>
      <c r="L61" s="197">
        <v>21</v>
      </c>
      <c r="M61" s="197">
        <f t="shared" si="3"/>
        <v>0</v>
      </c>
      <c r="N61" s="197">
        <v>0</v>
      </c>
      <c r="O61" s="197">
        <f t="shared" si="4"/>
        <v>0</v>
      </c>
      <c r="P61" s="197">
        <v>0</v>
      </c>
      <c r="Q61" s="197">
        <f t="shared" si="5"/>
        <v>0</v>
      </c>
      <c r="R61" s="198"/>
      <c r="S61" s="198" t="s">
        <v>339</v>
      </c>
    </row>
    <row r="62" spans="1:19" x14ac:dyDescent="0.2">
      <c r="A62" s="193">
        <v>52</v>
      </c>
      <c r="B62" s="230" t="s">
        <v>1235</v>
      </c>
      <c r="C62" s="230" t="s">
        <v>1236</v>
      </c>
      <c r="D62" s="195" t="s">
        <v>1090</v>
      </c>
      <c r="E62" s="196">
        <v>40</v>
      </c>
      <c r="F62" s="199"/>
      <c r="G62" s="197">
        <f t="shared" si="0"/>
        <v>0</v>
      </c>
      <c r="H62" s="199">
        <v>24.64</v>
      </c>
      <c r="I62" s="197">
        <f t="shared" si="1"/>
        <v>985.6</v>
      </c>
      <c r="J62" s="199">
        <v>0</v>
      </c>
      <c r="K62" s="197">
        <f t="shared" si="2"/>
        <v>0</v>
      </c>
      <c r="L62" s="197">
        <v>21</v>
      </c>
      <c r="M62" s="197">
        <f t="shared" si="3"/>
        <v>0</v>
      </c>
      <c r="N62" s="197">
        <v>0</v>
      </c>
      <c r="O62" s="197">
        <f t="shared" si="4"/>
        <v>0</v>
      </c>
      <c r="P62" s="197">
        <v>0</v>
      </c>
      <c r="Q62" s="197">
        <f t="shared" si="5"/>
        <v>0</v>
      </c>
      <c r="R62" s="198"/>
      <c r="S62" s="198" t="s">
        <v>339</v>
      </c>
    </row>
    <row r="63" spans="1:19" x14ac:dyDescent="0.2">
      <c r="A63" s="193">
        <v>53</v>
      </c>
      <c r="B63" s="230" t="s">
        <v>1154</v>
      </c>
      <c r="C63" s="230" t="s">
        <v>1155</v>
      </c>
      <c r="D63" s="195" t="s">
        <v>1090</v>
      </c>
      <c r="E63" s="196">
        <v>96</v>
      </c>
      <c r="F63" s="199"/>
      <c r="G63" s="197">
        <f t="shared" si="0"/>
        <v>0</v>
      </c>
      <c r="H63" s="199">
        <v>30.89</v>
      </c>
      <c r="I63" s="197">
        <f t="shared" si="1"/>
        <v>2965.44</v>
      </c>
      <c r="J63" s="199">
        <v>0</v>
      </c>
      <c r="K63" s="197">
        <f t="shared" si="2"/>
        <v>0</v>
      </c>
      <c r="L63" s="197">
        <v>21</v>
      </c>
      <c r="M63" s="197">
        <f t="shared" si="3"/>
        <v>0</v>
      </c>
      <c r="N63" s="197">
        <v>0</v>
      </c>
      <c r="O63" s="197">
        <f t="shared" si="4"/>
        <v>0</v>
      </c>
      <c r="P63" s="197">
        <v>0</v>
      </c>
      <c r="Q63" s="197">
        <f t="shared" si="5"/>
        <v>0</v>
      </c>
      <c r="R63" s="198"/>
      <c r="S63" s="198" t="s">
        <v>339</v>
      </c>
    </row>
    <row r="64" spans="1:19" x14ac:dyDescent="0.2">
      <c r="A64" s="193">
        <v>54</v>
      </c>
      <c r="B64" s="230" t="s">
        <v>1237</v>
      </c>
      <c r="C64" s="230" t="s">
        <v>1238</v>
      </c>
      <c r="D64" s="195" t="s">
        <v>1078</v>
      </c>
      <c r="E64" s="196">
        <v>2</v>
      </c>
      <c r="F64" s="199"/>
      <c r="G64" s="197">
        <f t="shared" si="0"/>
        <v>0</v>
      </c>
      <c r="H64" s="199">
        <v>79.459999999999994</v>
      </c>
      <c r="I64" s="197">
        <f t="shared" si="1"/>
        <v>158.91999999999999</v>
      </c>
      <c r="J64" s="199">
        <v>0</v>
      </c>
      <c r="K64" s="197">
        <f t="shared" si="2"/>
        <v>0</v>
      </c>
      <c r="L64" s="197">
        <v>21</v>
      </c>
      <c r="M64" s="197">
        <f t="shared" si="3"/>
        <v>0</v>
      </c>
      <c r="N64" s="197">
        <v>0</v>
      </c>
      <c r="O64" s="197">
        <f t="shared" si="4"/>
        <v>0</v>
      </c>
      <c r="P64" s="197">
        <v>0</v>
      </c>
      <c r="Q64" s="197">
        <f t="shared" si="5"/>
        <v>0</v>
      </c>
      <c r="R64" s="198"/>
      <c r="S64" s="198" t="s">
        <v>339</v>
      </c>
    </row>
    <row r="65" spans="1:19" x14ac:dyDescent="0.2">
      <c r="A65" s="193">
        <v>55</v>
      </c>
      <c r="B65" s="230" t="s">
        <v>1239</v>
      </c>
      <c r="C65" s="230" t="s">
        <v>1240</v>
      </c>
      <c r="D65" s="195" t="s">
        <v>1078</v>
      </c>
      <c r="E65" s="196">
        <v>4</v>
      </c>
      <c r="F65" s="199"/>
      <c r="G65" s="197">
        <f t="shared" si="0"/>
        <v>0</v>
      </c>
      <c r="H65" s="199">
        <v>108.16</v>
      </c>
      <c r="I65" s="197">
        <f t="shared" si="1"/>
        <v>432.64</v>
      </c>
      <c r="J65" s="199">
        <v>0</v>
      </c>
      <c r="K65" s="197">
        <f t="shared" si="2"/>
        <v>0</v>
      </c>
      <c r="L65" s="197">
        <v>21</v>
      </c>
      <c r="M65" s="197">
        <f t="shared" si="3"/>
        <v>0</v>
      </c>
      <c r="N65" s="197">
        <v>0</v>
      </c>
      <c r="O65" s="197">
        <f t="shared" si="4"/>
        <v>0</v>
      </c>
      <c r="P65" s="197">
        <v>0</v>
      </c>
      <c r="Q65" s="197">
        <f t="shared" si="5"/>
        <v>0</v>
      </c>
      <c r="R65" s="198"/>
      <c r="S65" s="198" t="s">
        <v>339</v>
      </c>
    </row>
    <row r="66" spans="1:19" x14ac:dyDescent="0.2">
      <c r="A66" s="193">
        <v>56</v>
      </c>
      <c r="B66" s="230" t="s">
        <v>1163</v>
      </c>
      <c r="C66" s="230" t="s">
        <v>1164</v>
      </c>
      <c r="D66" s="195" t="s">
        <v>1078</v>
      </c>
      <c r="E66" s="196">
        <v>12</v>
      </c>
      <c r="F66" s="199"/>
      <c r="G66" s="197">
        <f t="shared" si="0"/>
        <v>0</v>
      </c>
      <c r="H66" s="199">
        <v>21.09</v>
      </c>
      <c r="I66" s="197">
        <f t="shared" si="1"/>
        <v>253.08</v>
      </c>
      <c r="J66" s="199">
        <v>0</v>
      </c>
      <c r="K66" s="197">
        <f t="shared" si="2"/>
        <v>0</v>
      </c>
      <c r="L66" s="197">
        <v>21</v>
      </c>
      <c r="M66" s="197">
        <f t="shared" si="3"/>
        <v>0</v>
      </c>
      <c r="N66" s="197">
        <v>0</v>
      </c>
      <c r="O66" s="197">
        <f t="shared" si="4"/>
        <v>0</v>
      </c>
      <c r="P66" s="197">
        <v>0</v>
      </c>
      <c r="Q66" s="197">
        <f t="shared" si="5"/>
        <v>0</v>
      </c>
      <c r="R66" s="198"/>
      <c r="S66" s="198" t="s">
        <v>339</v>
      </c>
    </row>
    <row r="67" spans="1:19" x14ac:dyDescent="0.2">
      <c r="A67" s="193">
        <v>57</v>
      </c>
      <c r="B67" s="230" t="s">
        <v>1241</v>
      </c>
      <c r="C67" s="230" t="s">
        <v>2852</v>
      </c>
      <c r="D67" s="195" t="s">
        <v>1078</v>
      </c>
      <c r="E67" s="196">
        <v>12</v>
      </c>
      <c r="F67" s="199"/>
      <c r="G67" s="197">
        <f t="shared" si="0"/>
        <v>0</v>
      </c>
      <c r="H67" s="199">
        <v>334.85</v>
      </c>
      <c r="I67" s="197">
        <f t="shared" si="1"/>
        <v>4018.2</v>
      </c>
      <c r="J67" s="199">
        <v>0</v>
      </c>
      <c r="K67" s="197">
        <f t="shared" si="2"/>
        <v>0</v>
      </c>
      <c r="L67" s="197">
        <v>21</v>
      </c>
      <c r="M67" s="197">
        <f t="shared" si="3"/>
        <v>0</v>
      </c>
      <c r="N67" s="197">
        <v>0</v>
      </c>
      <c r="O67" s="197">
        <f t="shared" si="4"/>
        <v>0</v>
      </c>
      <c r="P67" s="197">
        <v>0</v>
      </c>
      <c r="Q67" s="197">
        <f t="shared" si="5"/>
        <v>0</v>
      </c>
      <c r="R67" s="198"/>
      <c r="S67" s="198" t="s">
        <v>339</v>
      </c>
    </row>
    <row r="68" spans="1:19" x14ac:dyDescent="0.2">
      <c r="A68" s="193">
        <v>58</v>
      </c>
      <c r="B68" s="230" t="s">
        <v>1242</v>
      </c>
      <c r="C68" s="230" t="s">
        <v>2853</v>
      </c>
      <c r="D68" s="195" t="s">
        <v>610</v>
      </c>
      <c r="E68" s="196">
        <v>4</v>
      </c>
      <c r="F68" s="199"/>
      <c r="G68" s="197">
        <f t="shared" si="0"/>
        <v>0</v>
      </c>
      <c r="H68" s="199">
        <v>3803.1</v>
      </c>
      <c r="I68" s="197">
        <f t="shared" si="1"/>
        <v>15212.4</v>
      </c>
      <c r="J68" s="199">
        <v>0</v>
      </c>
      <c r="K68" s="197">
        <f t="shared" si="2"/>
        <v>0</v>
      </c>
      <c r="L68" s="197">
        <v>21</v>
      </c>
      <c r="M68" s="197">
        <f t="shared" si="3"/>
        <v>0</v>
      </c>
      <c r="N68" s="197">
        <v>0</v>
      </c>
      <c r="O68" s="197">
        <f t="shared" si="4"/>
        <v>0</v>
      </c>
      <c r="P68" s="197">
        <v>0</v>
      </c>
      <c r="Q68" s="197">
        <f t="shared" si="5"/>
        <v>0</v>
      </c>
      <c r="R68" s="198"/>
      <c r="S68" s="198" t="s">
        <v>339</v>
      </c>
    </row>
    <row r="69" spans="1:19" x14ac:dyDescent="0.2">
      <c r="A69" s="193">
        <v>59</v>
      </c>
      <c r="B69" s="230" t="s">
        <v>1173</v>
      </c>
      <c r="C69" s="230" t="s">
        <v>2854</v>
      </c>
      <c r="D69" s="195" t="s">
        <v>1078</v>
      </c>
      <c r="E69" s="196">
        <v>4</v>
      </c>
      <c r="F69" s="199"/>
      <c r="G69" s="197">
        <f t="shared" si="0"/>
        <v>0</v>
      </c>
      <c r="H69" s="199">
        <v>570.16</v>
      </c>
      <c r="I69" s="197">
        <f t="shared" si="1"/>
        <v>2280.64</v>
      </c>
      <c r="J69" s="199">
        <v>0</v>
      </c>
      <c r="K69" s="197">
        <f t="shared" si="2"/>
        <v>0</v>
      </c>
      <c r="L69" s="197">
        <v>21</v>
      </c>
      <c r="M69" s="197">
        <f t="shared" si="3"/>
        <v>0</v>
      </c>
      <c r="N69" s="197">
        <v>0</v>
      </c>
      <c r="O69" s="197">
        <f t="shared" si="4"/>
        <v>0</v>
      </c>
      <c r="P69" s="197">
        <v>0</v>
      </c>
      <c r="Q69" s="197">
        <f t="shared" si="5"/>
        <v>0</v>
      </c>
      <c r="R69" s="198"/>
      <c r="S69" s="198" t="s">
        <v>339</v>
      </c>
    </row>
    <row r="70" spans="1:19" x14ac:dyDescent="0.2">
      <c r="A70" s="193">
        <v>60</v>
      </c>
      <c r="B70" s="230" t="s">
        <v>1174</v>
      </c>
      <c r="C70" s="230" t="s">
        <v>1175</v>
      </c>
      <c r="D70" s="195" t="s">
        <v>1078</v>
      </c>
      <c r="E70" s="196">
        <v>70</v>
      </c>
      <c r="F70" s="199"/>
      <c r="G70" s="197">
        <f t="shared" si="0"/>
        <v>0</v>
      </c>
      <c r="H70" s="199">
        <v>4.5999999999999996</v>
      </c>
      <c r="I70" s="197">
        <f t="shared" si="1"/>
        <v>322</v>
      </c>
      <c r="J70" s="199">
        <v>0</v>
      </c>
      <c r="K70" s="197">
        <f t="shared" si="2"/>
        <v>0</v>
      </c>
      <c r="L70" s="197">
        <v>21</v>
      </c>
      <c r="M70" s="197">
        <f t="shared" si="3"/>
        <v>0</v>
      </c>
      <c r="N70" s="197">
        <v>0</v>
      </c>
      <c r="O70" s="197">
        <f t="shared" si="4"/>
        <v>0</v>
      </c>
      <c r="P70" s="197">
        <v>0</v>
      </c>
      <c r="Q70" s="197">
        <f t="shared" si="5"/>
        <v>0</v>
      </c>
      <c r="R70" s="198"/>
      <c r="S70" s="198" t="s">
        <v>339</v>
      </c>
    </row>
    <row r="71" spans="1:19" x14ac:dyDescent="0.2">
      <c r="A71" s="193">
        <v>61</v>
      </c>
      <c r="B71" s="230" t="s">
        <v>1244</v>
      </c>
      <c r="C71" s="230" t="s">
        <v>2855</v>
      </c>
      <c r="D71" s="195" t="s">
        <v>610</v>
      </c>
      <c r="E71" s="196">
        <v>4</v>
      </c>
      <c r="F71" s="199"/>
      <c r="G71" s="197">
        <f t="shared" si="0"/>
        <v>0</v>
      </c>
      <c r="H71" s="199">
        <v>15004.5</v>
      </c>
      <c r="I71" s="197">
        <f t="shared" si="1"/>
        <v>60018</v>
      </c>
      <c r="J71" s="199">
        <v>0</v>
      </c>
      <c r="K71" s="197">
        <f t="shared" si="2"/>
        <v>0</v>
      </c>
      <c r="L71" s="197">
        <v>21</v>
      </c>
      <c r="M71" s="197">
        <f t="shared" si="3"/>
        <v>0</v>
      </c>
      <c r="N71" s="197">
        <v>0</v>
      </c>
      <c r="O71" s="197">
        <f t="shared" si="4"/>
        <v>0</v>
      </c>
      <c r="P71" s="197">
        <v>0</v>
      </c>
      <c r="Q71" s="197">
        <f t="shared" si="5"/>
        <v>0</v>
      </c>
      <c r="R71" s="198"/>
      <c r="S71" s="198" t="s">
        <v>339</v>
      </c>
    </row>
    <row r="72" spans="1:19" x14ac:dyDescent="0.2">
      <c r="A72" s="193">
        <v>62</v>
      </c>
      <c r="B72" s="230" t="s">
        <v>1190</v>
      </c>
      <c r="C72" s="230" t="s">
        <v>1191</v>
      </c>
      <c r="D72" s="195" t="s">
        <v>1192</v>
      </c>
      <c r="E72" s="196">
        <v>8</v>
      </c>
      <c r="F72" s="199"/>
      <c r="G72" s="197">
        <f t="shared" si="0"/>
        <v>0</v>
      </c>
      <c r="H72" s="199">
        <v>0</v>
      </c>
      <c r="I72" s="197">
        <f t="shared" si="1"/>
        <v>0</v>
      </c>
      <c r="J72" s="199">
        <v>252</v>
      </c>
      <c r="K72" s="197">
        <f t="shared" si="2"/>
        <v>2016</v>
      </c>
      <c r="L72" s="197">
        <v>21</v>
      </c>
      <c r="M72" s="197">
        <f t="shared" si="3"/>
        <v>0</v>
      </c>
      <c r="N72" s="197">
        <v>0</v>
      </c>
      <c r="O72" s="197">
        <f t="shared" si="4"/>
        <v>0</v>
      </c>
      <c r="P72" s="197">
        <v>0</v>
      </c>
      <c r="Q72" s="197">
        <f t="shared" si="5"/>
        <v>0</v>
      </c>
      <c r="R72" s="198"/>
      <c r="S72" s="198" t="s">
        <v>339</v>
      </c>
    </row>
    <row r="73" spans="1:19" x14ac:dyDescent="0.2">
      <c r="A73" s="193">
        <v>63</v>
      </c>
      <c r="B73" s="230" t="s">
        <v>1245</v>
      </c>
      <c r="C73" s="230" t="s">
        <v>1246</v>
      </c>
      <c r="D73" s="195" t="s">
        <v>1192</v>
      </c>
      <c r="E73" s="196">
        <v>4</v>
      </c>
      <c r="F73" s="199"/>
      <c r="G73" s="197">
        <f t="shared" si="0"/>
        <v>0</v>
      </c>
      <c r="H73" s="199">
        <v>0</v>
      </c>
      <c r="I73" s="197">
        <f t="shared" si="1"/>
        <v>0</v>
      </c>
      <c r="J73" s="199">
        <v>283.5</v>
      </c>
      <c r="K73" s="197">
        <f t="shared" si="2"/>
        <v>1134</v>
      </c>
      <c r="L73" s="197">
        <v>21</v>
      </c>
      <c r="M73" s="197">
        <f t="shared" si="3"/>
        <v>0</v>
      </c>
      <c r="N73" s="197">
        <v>0</v>
      </c>
      <c r="O73" s="197">
        <f t="shared" si="4"/>
        <v>0</v>
      </c>
      <c r="P73" s="197">
        <v>0</v>
      </c>
      <c r="Q73" s="197">
        <f t="shared" si="5"/>
        <v>0</v>
      </c>
      <c r="R73" s="198"/>
      <c r="S73" s="198" t="s">
        <v>339</v>
      </c>
    </row>
    <row r="74" spans="1:19" x14ac:dyDescent="0.2">
      <c r="A74" s="193">
        <v>64</v>
      </c>
      <c r="B74" s="230" t="s">
        <v>1193</v>
      </c>
      <c r="C74" s="230" t="s">
        <v>1194</v>
      </c>
      <c r="D74" s="195" t="s">
        <v>1192</v>
      </c>
      <c r="E74" s="196">
        <v>20</v>
      </c>
      <c r="F74" s="199"/>
      <c r="G74" s="197">
        <f t="shared" si="0"/>
        <v>0</v>
      </c>
      <c r="H74" s="199">
        <v>0</v>
      </c>
      <c r="I74" s="197">
        <f t="shared" si="1"/>
        <v>0</v>
      </c>
      <c r="J74" s="199">
        <v>141.75</v>
      </c>
      <c r="K74" s="197">
        <f t="shared" si="2"/>
        <v>2835</v>
      </c>
      <c r="L74" s="197">
        <v>21</v>
      </c>
      <c r="M74" s="197">
        <f t="shared" si="3"/>
        <v>0</v>
      </c>
      <c r="N74" s="197">
        <v>0</v>
      </c>
      <c r="O74" s="197">
        <f t="shared" si="4"/>
        <v>0</v>
      </c>
      <c r="P74" s="197">
        <v>0</v>
      </c>
      <c r="Q74" s="197">
        <f t="shared" si="5"/>
        <v>0</v>
      </c>
      <c r="R74" s="198" t="s">
        <v>149</v>
      </c>
      <c r="S74" s="198" t="s">
        <v>194</v>
      </c>
    </row>
    <row r="75" spans="1:19" x14ac:dyDescent="0.2">
      <c r="A75" s="193">
        <v>65</v>
      </c>
      <c r="B75" s="230" t="s">
        <v>1199</v>
      </c>
      <c r="C75" s="230" t="s">
        <v>1200</v>
      </c>
      <c r="D75" s="195" t="s">
        <v>1192</v>
      </c>
      <c r="E75" s="196">
        <v>8</v>
      </c>
      <c r="F75" s="199"/>
      <c r="G75" s="197">
        <f>ROUND(E75*F75,2)</f>
        <v>0</v>
      </c>
      <c r="H75" s="199">
        <v>0</v>
      </c>
      <c r="I75" s="197">
        <f>ROUND(E75*H75,2)</f>
        <v>0</v>
      </c>
      <c r="J75" s="199">
        <v>525</v>
      </c>
      <c r="K75" s="197">
        <f>ROUND(E75*J75,2)</f>
        <v>4200</v>
      </c>
      <c r="L75" s="197">
        <v>21</v>
      </c>
      <c r="M75" s="197">
        <f>G75*(1+L75/100)</f>
        <v>0</v>
      </c>
      <c r="N75" s="197">
        <v>0</v>
      </c>
      <c r="O75" s="197">
        <f>ROUND(E75*N75,2)</f>
        <v>0</v>
      </c>
      <c r="P75" s="197">
        <v>0</v>
      </c>
      <c r="Q75" s="197">
        <f>ROUND(E75*P75,2)</f>
        <v>0</v>
      </c>
      <c r="R75" s="198"/>
      <c r="S75" s="198" t="s">
        <v>339</v>
      </c>
    </row>
    <row r="76" spans="1:19" x14ac:dyDescent="0.2">
      <c r="A76" s="193">
        <v>66</v>
      </c>
      <c r="B76" s="230" t="s">
        <v>1201</v>
      </c>
      <c r="C76" s="230" t="s">
        <v>1202</v>
      </c>
      <c r="D76" s="195" t="s">
        <v>1192</v>
      </c>
      <c r="E76" s="196">
        <v>5</v>
      </c>
      <c r="F76" s="199"/>
      <c r="G76" s="197">
        <f>ROUND(E76*F76,2)</f>
        <v>0</v>
      </c>
      <c r="H76" s="199">
        <v>0</v>
      </c>
      <c r="I76" s="197">
        <f>ROUND(E76*H76,2)</f>
        <v>0</v>
      </c>
      <c r="J76" s="199">
        <v>283.5</v>
      </c>
      <c r="K76" s="197">
        <f>ROUND(E76*J76,2)</f>
        <v>1417.5</v>
      </c>
      <c r="L76" s="197">
        <v>21</v>
      </c>
      <c r="M76" s="197">
        <f>G76*(1+L76/100)</f>
        <v>0</v>
      </c>
      <c r="N76" s="197">
        <v>0</v>
      </c>
      <c r="O76" s="197">
        <f>ROUND(E76*N76,2)</f>
        <v>0</v>
      </c>
      <c r="P76" s="197">
        <v>0</v>
      </c>
      <c r="Q76" s="197">
        <f>ROUND(E76*P76,2)</f>
        <v>0</v>
      </c>
      <c r="R76" s="198"/>
      <c r="S76" s="198" t="s">
        <v>339</v>
      </c>
    </row>
    <row r="77" spans="1:19" x14ac:dyDescent="0.2">
      <c r="A77" s="162"/>
      <c r="B77" s="231"/>
      <c r="C77" s="231"/>
      <c r="D77" s="180"/>
      <c r="E77" s="181"/>
      <c r="F77" s="182"/>
      <c r="G77" s="182"/>
      <c r="H77" s="182"/>
      <c r="I77" s="182"/>
      <c r="J77" s="182"/>
      <c r="K77" s="182"/>
      <c r="L77" s="182"/>
      <c r="M77" s="182"/>
      <c r="N77" s="182"/>
      <c r="O77" s="182"/>
      <c r="P77" s="182"/>
      <c r="Q77" s="182"/>
      <c r="R77" s="183"/>
      <c r="S77" s="183"/>
    </row>
    <row r="78" spans="1:19" x14ac:dyDescent="0.2">
      <c r="A78" s="158"/>
      <c r="D78" s="138"/>
    </row>
    <row r="79" spans="1:19" x14ac:dyDescent="0.2">
      <c r="A79" s="158"/>
      <c r="D79" s="138"/>
    </row>
    <row r="80" spans="1:19" x14ac:dyDescent="0.2">
      <c r="A80" s="158"/>
      <c r="D80" s="138"/>
    </row>
    <row r="81" spans="1:4" x14ac:dyDescent="0.2">
      <c r="A81" s="158"/>
      <c r="D81" s="138"/>
    </row>
    <row r="82" spans="1:4" x14ac:dyDescent="0.2">
      <c r="A82" s="158"/>
      <c r="D82" s="138"/>
    </row>
    <row r="83" spans="1:4" x14ac:dyDescent="0.2">
      <c r="A83" s="158"/>
      <c r="D83" s="138"/>
    </row>
    <row r="84" spans="1:4" x14ac:dyDescent="0.2">
      <c r="A84" s="158"/>
      <c r="D84" s="138"/>
    </row>
    <row r="85" spans="1:4" x14ac:dyDescent="0.2">
      <c r="A85" s="158"/>
      <c r="D85" s="138"/>
    </row>
    <row r="86" spans="1:4" x14ac:dyDescent="0.2">
      <c r="A86" s="158"/>
      <c r="D86" s="138"/>
    </row>
    <row r="87" spans="1:4" x14ac:dyDescent="0.2">
      <c r="A87" s="158"/>
      <c r="D87" s="138"/>
    </row>
    <row r="88" spans="1:4" x14ac:dyDescent="0.2">
      <c r="A88" s="158"/>
      <c r="D88" s="138"/>
    </row>
    <row r="89" spans="1:4" x14ac:dyDescent="0.2">
      <c r="A89" s="158"/>
      <c r="D89" s="138"/>
    </row>
    <row r="90" spans="1:4" x14ac:dyDescent="0.2">
      <c r="A90" s="158"/>
      <c r="D90" s="138"/>
    </row>
    <row r="91" spans="1:4" x14ac:dyDescent="0.2">
      <c r="A91" s="158"/>
      <c r="D91" s="138"/>
    </row>
    <row r="92" spans="1:4" x14ac:dyDescent="0.2">
      <c r="A92" s="158"/>
      <c r="D92" s="138"/>
    </row>
    <row r="93" spans="1:4" x14ac:dyDescent="0.2">
      <c r="A93" s="158"/>
      <c r="D93" s="138"/>
    </row>
    <row r="94" spans="1:4" x14ac:dyDescent="0.2">
      <c r="A94" s="158"/>
      <c r="D94" s="138"/>
    </row>
    <row r="95" spans="1:4" x14ac:dyDescent="0.2">
      <c r="A95" s="158"/>
      <c r="D95" s="138"/>
    </row>
    <row r="96" spans="1:4" x14ac:dyDescent="0.2">
      <c r="A96" s="158"/>
      <c r="D96" s="138"/>
    </row>
    <row r="97" spans="1:4" x14ac:dyDescent="0.2">
      <c r="A97" s="158"/>
      <c r="D97" s="138"/>
    </row>
    <row r="98" spans="1:4" x14ac:dyDescent="0.2">
      <c r="A98" s="158"/>
      <c r="D98" s="138"/>
    </row>
    <row r="99" spans="1:4" x14ac:dyDescent="0.2">
      <c r="A99" s="158"/>
      <c r="D99" s="138"/>
    </row>
    <row r="100" spans="1:4" x14ac:dyDescent="0.2">
      <c r="A100" s="158"/>
      <c r="D100" s="138"/>
    </row>
    <row r="101" spans="1:4" x14ac:dyDescent="0.2">
      <c r="A101" s="158"/>
      <c r="D101" s="138"/>
    </row>
    <row r="102" spans="1:4" x14ac:dyDescent="0.2">
      <c r="A102" s="158"/>
      <c r="D102" s="138"/>
    </row>
    <row r="103" spans="1:4" x14ac:dyDescent="0.2">
      <c r="A103" s="158"/>
      <c r="D103" s="138"/>
    </row>
    <row r="104" spans="1:4" x14ac:dyDescent="0.2">
      <c r="A104" s="158"/>
      <c r="D104" s="138"/>
    </row>
    <row r="105" spans="1:4" x14ac:dyDescent="0.2">
      <c r="A105" s="158"/>
      <c r="D105" s="138"/>
    </row>
    <row r="106" spans="1:4" x14ac:dyDescent="0.2">
      <c r="A106" s="158"/>
      <c r="D106" s="138"/>
    </row>
    <row r="107" spans="1:4" x14ac:dyDescent="0.2">
      <c r="A107" s="158"/>
      <c r="D107" s="138"/>
    </row>
    <row r="108" spans="1:4" x14ac:dyDescent="0.2">
      <c r="A108" s="158"/>
      <c r="D108" s="138"/>
    </row>
    <row r="109" spans="1:4" x14ac:dyDescent="0.2">
      <c r="A109" s="158"/>
      <c r="D109" s="138"/>
    </row>
    <row r="110" spans="1:4" x14ac:dyDescent="0.2">
      <c r="A110" s="158"/>
      <c r="D110" s="138"/>
    </row>
    <row r="111" spans="1:4" x14ac:dyDescent="0.2">
      <c r="A111" s="158"/>
      <c r="D111" s="138"/>
    </row>
    <row r="112" spans="1:4" x14ac:dyDescent="0.2">
      <c r="A112" s="158"/>
      <c r="D112" s="138"/>
    </row>
    <row r="113" spans="1:4" x14ac:dyDescent="0.2">
      <c r="A113" s="158"/>
      <c r="D113" s="138"/>
    </row>
    <row r="114" spans="1:4" x14ac:dyDescent="0.2">
      <c r="A114" s="158"/>
      <c r="D114" s="138"/>
    </row>
    <row r="115" spans="1:4" x14ac:dyDescent="0.2">
      <c r="A115" s="158"/>
      <c r="D115" s="138"/>
    </row>
    <row r="116" spans="1:4" x14ac:dyDescent="0.2">
      <c r="A116" s="158"/>
      <c r="D116" s="138"/>
    </row>
    <row r="117" spans="1:4" x14ac:dyDescent="0.2">
      <c r="A117" s="158"/>
      <c r="D117" s="138"/>
    </row>
    <row r="118" spans="1:4" x14ac:dyDescent="0.2">
      <c r="A118" s="158"/>
      <c r="D118" s="138"/>
    </row>
    <row r="119" spans="1:4" x14ac:dyDescent="0.2">
      <c r="A119" s="158"/>
      <c r="D119" s="138"/>
    </row>
    <row r="120" spans="1:4" x14ac:dyDescent="0.2">
      <c r="A120" s="158"/>
      <c r="D120" s="138"/>
    </row>
    <row r="121" spans="1:4" x14ac:dyDescent="0.2">
      <c r="A121" s="158"/>
      <c r="D121" s="138"/>
    </row>
    <row r="122" spans="1:4" x14ac:dyDescent="0.2">
      <c r="A122" s="158"/>
      <c r="D122" s="138"/>
    </row>
    <row r="123" spans="1:4" x14ac:dyDescent="0.2">
      <c r="A123" s="158"/>
      <c r="D123" s="138"/>
    </row>
    <row r="124" spans="1:4" x14ac:dyDescent="0.2">
      <c r="A124" s="158"/>
      <c r="D124" s="138"/>
    </row>
    <row r="125" spans="1:4" x14ac:dyDescent="0.2">
      <c r="A125" s="158"/>
      <c r="D125" s="138"/>
    </row>
    <row r="126" spans="1:4" x14ac:dyDescent="0.2">
      <c r="A126" s="158"/>
      <c r="D126" s="138"/>
    </row>
    <row r="127" spans="1:4" x14ac:dyDescent="0.2">
      <c r="A127" s="158"/>
      <c r="D127" s="138"/>
    </row>
    <row r="128" spans="1:4" x14ac:dyDescent="0.2">
      <c r="A128" s="158"/>
      <c r="D128" s="138"/>
    </row>
    <row r="129" spans="1:4" x14ac:dyDescent="0.2">
      <c r="A129" s="158"/>
      <c r="D129" s="138"/>
    </row>
    <row r="130" spans="1:4" x14ac:dyDescent="0.2">
      <c r="A130" s="158"/>
      <c r="D130" s="138"/>
    </row>
    <row r="131" spans="1:4" x14ac:dyDescent="0.2">
      <c r="A131" s="158"/>
      <c r="D131" s="138"/>
    </row>
    <row r="132" spans="1:4" x14ac:dyDescent="0.2">
      <c r="A132" s="158"/>
      <c r="D132" s="138"/>
    </row>
    <row r="133" spans="1:4" x14ac:dyDescent="0.2">
      <c r="A133" s="158"/>
      <c r="D133" s="138"/>
    </row>
    <row r="134" spans="1:4" x14ac:dyDescent="0.2">
      <c r="A134" s="158"/>
      <c r="D134" s="138"/>
    </row>
    <row r="135" spans="1:4" x14ac:dyDescent="0.2">
      <c r="A135" s="158"/>
      <c r="D135" s="138"/>
    </row>
    <row r="136" spans="1:4" x14ac:dyDescent="0.2">
      <c r="A136" s="158"/>
      <c r="D136" s="138"/>
    </row>
    <row r="137" spans="1:4" x14ac:dyDescent="0.2">
      <c r="A137" s="158"/>
      <c r="D137" s="138"/>
    </row>
    <row r="138" spans="1:4" x14ac:dyDescent="0.2">
      <c r="A138" s="158"/>
      <c r="D138" s="138"/>
    </row>
    <row r="139" spans="1:4" x14ac:dyDescent="0.2">
      <c r="A139" s="158"/>
      <c r="D139" s="138"/>
    </row>
    <row r="140" spans="1:4" x14ac:dyDescent="0.2">
      <c r="A140" s="158"/>
      <c r="D140" s="138"/>
    </row>
    <row r="141" spans="1:4" x14ac:dyDescent="0.2">
      <c r="A141" s="158"/>
      <c r="D141" s="138"/>
    </row>
    <row r="142" spans="1:4" x14ac:dyDescent="0.2">
      <c r="A142" s="158"/>
      <c r="D142" s="138"/>
    </row>
    <row r="143" spans="1:4" x14ac:dyDescent="0.2">
      <c r="A143" s="158"/>
      <c r="D143" s="138"/>
    </row>
    <row r="144" spans="1:4" x14ac:dyDescent="0.2">
      <c r="A144" s="158"/>
      <c r="D144" s="138"/>
    </row>
    <row r="145" spans="1:4" x14ac:dyDescent="0.2">
      <c r="A145" s="158"/>
      <c r="D145" s="138"/>
    </row>
    <row r="146" spans="1:4" x14ac:dyDescent="0.2">
      <c r="A146" s="158"/>
      <c r="D146" s="138"/>
    </row>
    <row r="147" spans="1:4" x14ac:dyDescent="0.2">
      <c r="A147" s="158"/>
      <c r="D147" s="138"/>
    </row>
    <row r="148" spans="1:4" x14ac:dyDescent="0.2">
      <c r="A148" s="158"/>
      <c r="D148" s="138"/>
    </row>
    <row r="149" spans="1:4" x14ac:dyDescent="0.2">
      <c r="A149" s="158"/>
      <c r="D149" s="138"/>
    </row>
    <row r="150" spans="1:4" x14ac:dyDescent="0.2">
      <c r="A150" s="158"/>
      <c r="D150" s="138"/>
    </row>
    <row r="151" spans="1:4" x14ac:dyDescent="0.2">
      <c r="A151" s="158"/>
      <c r="D151" s="138"/>
    </row>
    <row r="152" spans="1:4" x14ac:dyDescent="0.2">
      <c r="A152" s="158"/>
      <c r="D152" s="138"/>
    </row>
    <row r="153" spans="1:4" x14ac:dyDescent="0.2">
      <c r="A153" s="158"/>
      <c r="D153" s="138"/>
    </row>
    <row r="154" spans="1:4" x14ac:dyDescent="0.2">
      <c r="A154" s="158"/>
      <c r="D154" s="138"/>
    </row>
    <row r="155" spans="1:4" x14ac:dyDescent="0.2">
      <c r="A155" s="158"/>
      <c r="D155" s="138"/>
    </row>
    <row r="156" spans="1:4" x14ac:dyDescent="0.2">
      <c r="A156" s="158"/>
      <c r="D156" s="138"/>
    </row>
    <row r="157" spans="1:4" x14ac:dyDescent="0.2">
      <c r="A157" s="158"/>
      <c r="D157" s="138"/>
    </row>
    <row r="158" spans="1:4" x14ac:dyDescent="0.2">
      <c r="A158" s="158"/>
      <c r="D158" s="138"/>
    </row>
    <row r="159" spans="1:4" x14ac:dyDescent="0.2">
      <c r="A159" s="158"/>
      <c r="D159" s="138"/>
    </row>
    <row r="160" spans="1:4" x14ac:dyDescent="0.2">
      <c r="A160" s="158"/>
      <c r="D160" s="138"/>
    </row>
    <row r="161" spans="1:4" x14ac:dyDescent="0.2">
      <c r="A161" s="158"/>
      <c r="D161" s="138"/>
    </row>
    <row r="162" spans="1:4" x14ac:dyDescent="0.2">
      <c r="A162" s="158"/>
      <c r="D162" s="138"/>
    </row>
    <row r="163" spans="1:4" x14ac:dyDescent="0.2">
      <c r="A163" s="158"/>
      <c r="D163" s="138"/>
    </row>
    <row r="164" spans="1:4" x14ac:dyDescent="0.2">
      <c r="A164" s="158"/>
      <c r="D164" s="138"/>
    </row>
    <row r="165" spans="1:4" x14ac:dyDescent="0.2">
      <c r="A165" s="158"/>
      <c r="D165" s="138"/>
    </row>
    <row r="166" spans="1:4" x14ac:dyDescent="0.2">
      <c r="A166" s="158"/>
      <c r="D166" s="138"/>
    </row>
    <row r="167" spans="1:4" x14ac:dyDescent="0.2">
      <c r="A167" s="158"/>
      <c r="D167" s="138"/>
    </row>
    <row r="168" spans="1:4" x14ac:dyDescent="0.2">
      <c r="A168" s="158"/>
      <c r="D168" s="138"/>
    </row>
    <row r="169" spans="1:4" x14ac:dyDescent="0.2">
      <c r="A169" s="158"/>
      <c r="D169" s="138"/>
    </row>
    <row r="170" spans="1:4" x14ac:dyDescent="0.2">
      <c r="A170" s="158"/>
      <c r="D170" s="138"/>
    </row>
    <row r="171" spans="1:4" x14ac:dyDescent="0.2">
      <c r="A171" s="158"/>
      <c r="D171" s="138"/>
    </row>
    <row r="172" spans="1:4" x14ac:dyDescent="0.2">
      <c r="A172" s="158"/>
      <c r="D172" s="138"/>
    </row>
    <row r="173" spans="1:4" x14ac:dyDescent="0.2">
      <c r="A173" s="158"/>
      <c r="D173" s="138"/>
    </row>
    <row r="174" spans="1:4" x14ac:dyDescent="0.2">
      <c r="A174" s="158"/>
      <c r="D174" s="138"/>
    </row>
    <row r="175" spans="1:4" x14ac:dyDescent="0.2">
      <c r="A175" s="158"/>
      <c r="D175" s="138"/>
    </row>
    <row r="176" spans="1:4" x14ac:dyDescent="0.2">
      <c r="A176" s="158"/>
      <c r="D176" s="138"/>
    </row>
    <row r="177" spans="1:4" x14ac:dyDescent="0.2">
      <c r="A177" s="158"/>
      <c r="D177" s="138"/>
    </row>
    <row r="178" spans="1:4" x14ac:dyDescent="0.2">
      <c r="A178" s="158"/>
      <c r="D178" s="138"/>
    </row>
    <row r="179" spans="1:4" x14ac:dyDescent="0.2">
      <c r="A179" s="158"/>
      <c r="D179" s="138"/>
    </row>
    <row r="180" spans="1:4" x14ac:dyDescent="0.2">
      <c r="A180" s="158"/>
      <c r="D180" s="138"/>
    </row>
    <row r="181" spans="1:4" x14ac:dyDescent="0.2">
      <c r="A181" s="158"/>
      <c r="D181" s="138"/>
    </row>
    <row r="182" spans="1:4" x14ac:dyDescent="0.2">
      <c r="A182" s="158"/>
      <c r="D182" s="138"/>
    </row>
    <row r="183" spans="1:4" x14ac:dyDescent="0.2">
      <c r="A183" s="158"/>
      <c r="D183" s="138"/>
    </row>
    <row r="184" spans="1:4" x14ac:dyDescent="0.2">
      <c r="A184" s="158"/>
      <c r="D184" s="138"/>
    </row>
    <row r="185" spans="1:4" x14ac:dyDescent="0.2">
      <c r="A185" s="158"/>
      <c r="D185" s="138"/>
    </row>
    <row r="186" spans="1:4" x14ac:dyDescent="0.2">
      <c r="A186" s="158"/>
      <c r="D186" s="138"/>
    </row>
    <row r="187" spans="1:4" x14ac:dyDescent="0.2">
      <c r="A187" s="158"/>
      <c r="D187" s="138"/>
    </row>
    <row r="188" spans="1:4" x14ac:dyDescent="0.2">
      <c r="A188" s="158"/>
      <c r="D188" s="138"/>
    </row>
    <row r="189" spans="1:4" x14ac:dyDescent="0.2">
      <c r="A189" s="158"/>
      <c r="D189" s="138"/>
    </row>
    <row r="190" spans="1:4" x14ac:dyDescent="0.2">
      <c r="A190" s="158"/>
      <c r="D190" s="138"/>
    </row>
    <row r="191" spans="1:4" x14ac:dyDescent="0.2">
      <c r="A191" s="158"/>
      <c r="D191" s="138"/>
    </row>
    <row r="192" spans="1:4" x14ac:dyDescent="0.2">
      <c r="A192" s="158"/>
      <c r="D192" s="138"/>
    </row>
    <row r="193" spans="1:4" x14ac:dyDescent="0.2">
      <c r="A193" s="158"/>
      <c r="D193" s="138"/>
    </row>
    <row r="194" spans="1:4" x14ac:dyDescent="0.2">
      <c r="A194" s="158"/>
      <c r="D194" s="138"/>
    </row>
    <row r="195" spans="1:4" x14ac:dyDescent="0.2">
      <c r="A195" s="158"/>
      <c r="D195" s="138"/>
    </row>
    <row r="196" spans="1:4" x14ac:dyDescent="0.2">
      <c r="A196" s="158"/>
      <c r="D196" s="138"/>
    </row>
    <row r="197" spans="1:4" x14ac:dyDescent="0.2">
      <c r="A197" s="158"/>
      <c r="D197" s="138"/>
    </row>
    <row r="198" spans="1:4" x14ac:dyDescent="0.2">
      <c r="A198" s="158"/>
      <c r="D198" s="138"/>
    </row>
    <row r="199" spans="1:4" x14ac:dyDescent="0.2">
      <c r="A199" s="158"/>
      <c r="D199" s="138"/>
    </row>
    <row r="200" spans="1:4" x14ac:dyDescent="0.2">
      <c r="A200" s="158"/>
      <c r="D200" s="138"/>
    </row>
    <row r="201" spans="1:4" x14ac:dyDescent="0.2">
      <c r="A201" s="158"/>
      <c r="D201" s="138"/>
    </row>
    <row r="202" spans="1:4" x14ac:dyDescent="0.2">
      <c r="A202" s="158"/>
      <c r="D202" s="138"/>
    </row>
    <row r="203" spans="1:4" x14ac:dyDescent="0.2">
      <c r="A203" s="158"/>
      <c r="D203" s="138"/>
    </row>
    <row r="204" spans="1:4" x14ac:dyDescent="0.2">
      <c r="A204" s="158"/>
      <c r="D204" s="138"/>
    </row>
    <row r="205" spans="1:4" x14ac:dyDescent="0.2">
      <c r="A205" s="158"/>
      <c r="D205" s="138"/>
    </row>
    <row r="206" spans="1:4" x14ac:dyDescent="0.2">
      <c r="A206" s="158"/>
      <c r="D206" s="138"/>
    </row>
    <row r="207" spans="1:4" x14ac:dyDescent="0.2">
      <c r="A207" s="158"/>
      <c r="D207" s="138"/>
    </row>
    <row r="208" spans="1:4" x14ac:dyDescent="0.2">
      <c r="A208" s="158"/>
      <c r="D208" s="138"/>
    </row>
    <row r="209" spans="1:4" x14ac:dyDescent="0.2">
      <c r="A209" s="158"/>
      <c r="D209" s="138"/>
    </row>
    <row r="210" spans="1:4" x14ac:dyDescent="0.2">
      <c r="A210" s="158"/>
      <c r="D210" s="138"/>
    </row>
    <row r="211" spans="1:4" x14ac:dyDescent="0.2">
      <c r="A211" s="158"/>
      <c r="D211" s="138"/>
    </row>
    <row r="212" spans="1:4" x14ac:dyDescent="0.2">
      <c r="A212" s="158"/>
      <c r="D212" s="138"/>
    </row>
    <row r="213" spans="1:4" x14ac:dyDescent="0.2">
      <c r="A213" s="158"/>
      <c r="D213" s="138"/>
    </row>
    <row r="214" spans="1:4" x14ac:dyDescent="0.2">
      <c r="A214" s="158"/>
      <c r="D214" s="138"/>
    </row>
    <row r="215" spans="1:4" x14ac:dyDescent="0.2">
      <c r="A215" s="158"/>
      <c r="D215" s="138"/>
    </row>
    <row r="216" spans="1:4" x14ac:dyDescent="0.2">
      <c r="A216" s="158"/>
      <c r="D216" s="138"/>
    </row>
    <row r="217" spans="1:4" x14ac:dyDescent="0.2">
      <c r="A217" s="158"/>
      <c r="D217" s="138"/>
    </row>
    <row r="218" spans="1:4" x14ac:dyDescent="0.2">
      <c r="A218" s="158"/>
      <c r="D218" s="138"/>
    </row>
    <row r="219" spans="1:4" x14ac:dyDescent="0.2">
      <c r="A219" s="158"/>
      <c r="D219" s="138"/>
    </row>
    <row r="220" spans="1:4" x14ac:dyDescent="0.2">
      <c r="A220" s="158"/>
      <c r="D220" s="138"/>
    </row>
    <row r="221" spans="1:4" x14ac:dyDescent="0.2">
      <c r="A221" s="158"/>
      <c r="D221" s="138"/>
    </row>
    <row r="222" spans="1:4" x14ac:dyDescent="0.2">
      <c r="A222" s="158"/>
      <c r="D222" s="138"/>
    </row>
    <row r="223" spans="1:4" x14ac:dyDescent="0.2">
      <c r="A223" s="158"/>
      <c r="D223" s="138"/>
    </row>
    <row r="224" spans="1:4" x14ac:dyDescent="0.2">
      <c r="A224" s="158"/>
      <c r="D224" s="138"/>
    </row>
    <row r="225" spans="1:4" x14ac:dyDescent="0.2">
      <c r="A225" s="158"/>
      <c r="D225" s="138"/>
    </row>
    <row r="226" spans="1:4" x14ac:dyDescent="0.2">
      <c r="A226" s="158"/>
      <c r="D226" s="138"/>
    </row>
    <row r="227" spans="1:4" x14ac:dyDescent="0.2">
      <c r="A227" s="158"/>
      <c r="D227" s="138"/>
    </row>
    <row r="228" spans="1:4" x14ac:dyDescent="0.2">
      <c r="A228" s="158"/>
      <c r="D228" s="138"/>
    </row>
    <row r="229" spans="1:4" x14ac:dyDescent="0.2">
      <c r="A229" s="158"/>
      <c r="D229" s="138"/>
    </row>
    <row r="230" spans="1:4" x14ac:dyDescent="0.2">
      <c r="A230" s="158"/>
      <c r="D230" s="138"/>
    </row>
    <row r="231" spans="1:4" x14ac:dyDescent="0.2">
      <c r="A231" s="158"/>
      <c r="D231" s="138"/>
    </row>
    <row r="232" spans="1:4" x14ac:dyDescent="0.2">
      <c r="A232" s="158"/>
      <c r="D232" s="138"/>
    </row>
    <row r="233" spans="1:4" x14ac:dyDescent="0.2">
      <c r="A233" s="158"/>
      <c r="D233" s="138"/>
    </row>
    <row r="234" spans="1:4" x14ac:dyDescent="0.2">
      <c r="A234" s="158"/>
      <c r="D234" s="138"/>
    </row>
    <row r="235" spans="1:4" x14ac:dyDescent="0.2">
      <c r="A235" s="158"/>
      <c r="D235" s="138"/>
    </row>
    <row r="236" spans="1:4" x14ac:dyDescent="0.2">
      <c r="A236" s="158"/>
      <c r="D236" s="138"/>
    </row>
    <row r="237" spans="1:4" x14ac:dyDescent="0.2">
      <c r="A237" s="158"/>
      <c r="D237" s="138"/>
    </row>
    <row r="238" spans="1:4" x14ac:dyDescent="0.2">
      <c r="A238" s="158"/>
      <c r="D238" s="138"/>
    </row>
    <row r="239" spans="1:4" x14ac:dyDescent="0.2">
      <c r="A239" s="158"/>
      <c r="D239" s="138"/>
    </row>
    <row r="240" spans="1:4" x14ac:dyDescent="0.2">
      <c r="A240" s="158"/>
      <c r="D240" s="138"/>
    </row>
    <row r="241" spans="1:4" x14ac:dyDescent="0.2">
      <c r="A241" s="158"/>
      <c r="D241" s="138"/>
    </row>
    <row r="242" spans="1:4" x14ac:dyDescent="0.2">
      <c r="A242" s="158"/>
      <c r="D242" s="138"/>
    </row>
    <row r="243" spans="1:4" x14ac:dyDescent="0.2">
      <c r="A243" s="158"/>
      <c r="D243" s="138"/>
    </row>
    <row r="244" spans="1:4" x14ac:dyDescent="0.2">
      <c r="A244" s="158"/>
      <c r="D244" s="138"/>
    </row>
    <row r="245" spans="1:4" x14ac:dyDescent="0.2">
      <c r="A245" s="158"/>
      <c r="D245" s="138"/>
    </row>
    <row r="246" spans="1:4" x14ac:dyDescent="0.2">
      <c r="A246" s="158"/>
      <c r="D246" s="138"/>
    </row>
    <row r="247" spans="1:4" x14ac:dyDescent="0.2">
      <c r="A247" s="158"/>
      <c r="D247" s="138"/>
    </row>
    <row r="248" spans="1:4" x14ac:dyDescent="0.2">
      <c r="A248" s="158"/>
      <c r="D248" s="138"/>
    </row>
    <row r="249" spans="1:4" x14ac:dyDescent="0.2">
      <c r="A249" s="158"/>
      <c r="D249" s="138"/>
    </row>
    <row r="250" spans="1:4" x14ac:dyDescent="0.2">
      <c r="A250" s="158"/>
      <c r="D250" s="138"/>
    </row>
    <row r="251" spans="1:4" x14ac:dyDescent="0.2">
      <c r="A251" s="158"/>
      <c r="D251" s="138"/>
    </row>
    <row r="252" spans="1:4" x14ac:dyDescent="0.2">
      <c r="A252" s="158"/>
      <c r="D252" s="138"/>
    </row>
    <row r="253" spans="1:4" x14ac:dyDescent="0.2">
      <c r="A253" s="158"/>
      <c r="D253" s="138"/>
    </row>
    <row r="254" spans="1:4" x14ac:dyDescent="0.2">
      <c r="A254" s="158"/>
      <c r="D254" s="138"/>
    </row>
    <row r="255" spans="1:4" x14ac:dyDescent="0.2">
      <c r="A255" s="158"/>
      <c r="D255" s="138"/>
    </row>
    <row r="256" spans="1:4" x14ac:dyDescent="0.2">
      <c r="A256" s="158"/>
      <c r="D256" s="138"/>
    </row>
    <row r="257" spans="1:4" x14ac:dyDescent="0.2">
      <c r="A257" s="158"/>
      <c r="D257" s="138"/>
    </row>
    <row r="258" spans="1:4" x14ac:dyDescent="0.2">
      <c r="A258" s="158"/>
      <c r="D258" s="138"/>
    </row>
    <row r="259" spans="1:4" x14ac:dyDescent="0.2">
      <c r="A259" s="158"/>
      <c r="D259" s="138"/>
    </row>
    <row r="260" spans="1:4" x14ac:dyDescent="0.2">
      <c r="A260" s="158"/>
      <c r="D260" s="138"/>
    </row>
    <row r="261" spans="1:4" x14ac:dyDescent="0.2">
      <c r="A261" s="158"/>
      <c r="D261" s="138"/>
    </row>
    <row r="262" spans="1:4" x14ac:dyDescent="0.2">
      <c r="A262" s="158"/>
      <c r="D262" s="138"/>
    </row>
    <row r="263" spans="1:4" x14ac:dyDescent="0.2">
      <c r="A263" s="158"/>
      <c r="D263" s="138"/>
    </row>
    <row r="264" spans="1:4" x14ac:dyDescent="0.2">
      <c r="A264" s="158"/>
      <c r="D264" s="138"/>
    </row>
    <row r="265" spans="1:4" x14ac:dyDescent="0.2">
      <c r="A265" s="158"/>
      <c r="D265" s="138"/>
    </row>
    <row r="266" spans="1:4" x14ac:dyDescent="0.2">
      <c r="A266" s="158"/>
      <c r="D266" s="138"/>
    </row>
    <row r="267" spans="1:4" x14ac:dyDescent="0.2">
      <c r="A267" s="158"/>
      <c r="D267" s="138"/>
    </row>
    <row r="268" spans="1:4" x14ac:dyDescent="0.2">
      <c r="A268" s="158"/>
      <c r="D268" s="138"/>
    </row>
    <row r="269" spans="1:4" x14ac:dyDescent="0.2">
      <c r="A269" s="158"/>
      <c r="D269" s="138"/>
    </row>
    <row r="270" spans="1:4" x14ac:dyDescent="0.2">
      <c r="A270" s="158"/>
      <c r="D270" s="138"/>
    </row>
    <row r="271" spans="1:4" x14ac:dyDescent="0.2">
      <c r="A271" s="158"/>
      <c r="D271" s="138"/>
    </row>
    <row r="272" spans="1:4" x14ac:dyDescent="0.2">
      <c r="A272" s="158"/>
      <c r="D272" s="138"/>
    </row>
    <row r="273" spans="1:4" x14ac:dyDescent="0.2">
      <c r="A273" s="158"/>
      <c r="D273" s="138"/>
    </row>
    <row r="274" spans="1:4" x14ac:dyDescent="0.2">
      <c r="A274" s="158"/>
      <c r="D274" s="138"/>
    </row>
    <row r="275" spans="1:4" x14ac:dyDescent="0.2">
      <c r="A275" s="158"/>
      <c r="D275" s="138"/>
    </row>
    <row r="276" spans="1:4" x14ac:dyDescent="0.2">
      <c r="A276" s="158"/>
      <c r="D276" s="138"/>
    </row>
    <row r="277" spans="1:4" x14ac:dyDescent="0.2">
      <c r="A277" s="158"/>
      <c r="D277" s="138"/>
    </row>
    <row r="278" spans="1:4" x14ac:dyDescent="0.2">
      <c r="A278" s="158"/>
      <c r="D278" s="138"/>
    </row>
    <row r="279" spans="1:4" x14ac:dyDescent="0.2">
      <c r="A279" s="158"/>
      <c r="D279" s="138"/>
    </row>
    <row r="280" spans="1:4" x14ac:dyDescent="0.2">
      <c r="A280" s="158"/>
      <c r="D280" s="138"/>
    </row>
    <row r="281" spans="1:4" x14ac:dyDescent="0.2">
      <c r="A281" s="158"/>
      <c r="D281" s="138"/>
    </row>
    <row r="282" spans="1:4" x14ac:dyDescent="0.2">
      <c r="A282" s="158"/>
      <c r="D282" s="138"/>
    </row>
    <row r="283" spans="1:4" x14ac:dyDescent="0.2">
      <c r="A283" s="158"/>
      <c r="D283" s="138"/>
    </row>
    <row r="284" spans="1:4" x14ac:dyDescent="0.2">
      <c r="A284" s="158"/>
      <c r="D284" s="138"/>
    </row>
    <row r="285" spans="1:4" x14ac:dyDescent="0.2">
      <c r="A285" s="158"/>
      <c r="D285" s="138"/>
    </row>
    <row r="286" spans="1:4" x14ac:dyDescent="0.2">
      <c r="A286" s="158"/>
      <c r="D286" s="138"/>
    </row>
    <row r="287" spans="1:4" x14ac:dyDescent="0.2">
      <c r="A287" s="158"/>
      <c r="D287" s="138"/>
    </row>
    <row r="288" spans="1:4" x14ac:dyDescent="0.2">
      <c r="A288" s="158"/>
      <c r="D288" s="138"/>
    </row>
    <row r="289" spans="1:4" x14ac:dyDescent="0.2">
      <c r="A289" s="158"/>
      <c r="D289" s="138"/>
    </row>
    <row r="290" spans="1:4" x14ac:dyDescent="0.2">
      <c r="A290" s="158"/>
      <c r="D290" s="138"/>
    </row>
    <row r="291" spans="1:4" x14ac:dyDescent="0.2">
      <c r="A291" s="158"/>
      <c r="D291" s="138"/>
    </row>
    <row r="292" spans="1:4" x14ac:dyDescent="0.2">
      <c r="A292" s="158"/>
      <c r="D292" s="138"/>
    </row>
    <row r="293" spans="1:4" x14ac:dyDescent="0.2">
      <c r="A293" s="158"/>
      <c r="D293" s="138"/>
    </row>
    <row r="294" spans="1:4" x14ac:dyDescent="0.2">
      <c r="A294" s="158"/>
      <c r="D294" s="138"/>
    </row>
    <row r="295" spans="1:4" x14ac:dyDescent="0.2">
      <c r="A295" s="158"/>
      <c r="D295" s="138"/>
    </row>
    <row r="296" spans="1:4" x14ac:dyDescent="0.2">
      <c r="A296" s="158"/>
      <c r="D296" s="138"/>
    </row>
    <row r="297" spans="1:4" x14ac:dyDescent="0.2">
      <c r="A297" s="158"/>
      <c r="D297" s="138"/>
    </row>
    <row r="298" spans="1:4" x14ac:dyDescent="0.2">
      <c r="A298" s="158"/>
      <c r="D298" s="138"/>
    </row>
    <row r="299" spans="1:4" x14ac:dyDescent="0.2">
      <c r="A299" s="158"/>
      <c r="D299" s="138"/>
    </row>
    <row r="300" spans="1:4" x14ac:dyDescent="0.2">
      <c r="A300" s="158"/>
      <c r="D300" s="138"/>
    </row>
    <row r="301" spans="1:4" x14ac:dyDescent="0.2">
      <c r="A301" s="158"/>
      <c r="D301" s="138"/>
    </row>
    <row r="302" spans="1:4" x14ac:dyDescent="0.2">
      <c r="A302" s="158"/>
      <c r="D302" s="138"/>
    </row>
    <row r="303" spans="1:4" x14ac:dyDescent="0.2">
      <c r="A303" s="158"/>
      <c r="D303" s="138"/>
    </row>
    <row r="304" spans="1:4" x14ac:dyDescent="0.2">
      <c r="A304" s="158"/>
      <c r="D304" s="138"/>
    </row>
    <row r="305" spans="1:4" x14ac:dyDescent="0.2">
      <c r="A305" s="158"/>
      <c r="D305" s="138"/>
    </row>
    <row r="306" spans="1:4" x14ac:dyDescent="0.2">
      <c r="A306" s="158"/>
      <c r="D306" s="138"/>
    </row>
    <row r="307" spans="1:4" x14ac:dyDescent="0.2">
      <c r="A307" s="158"/>
      <c r="D307" s="138"/>
    </row>
    <row r="308" spans="1:4" x14ac:dyDescent="0.2">
      <c r="A308" s="158"/>
      <c r="D308" s="138"/>
    </row>
    <row r="309" spans="1:4" x14ac:dyDescent="0.2">
      <c r="A309" s="158"/>
      <c r="D309" s="138"/>
    </row>
    <row r="310" spans="1:4" x14ac:dyDescent="0.2">
      <c r="A310" s="158"/>
      <c r="D310" s="138"/>
    </row>
    <row r="311" spans="1:4" x14ac:dyDescent="0.2">
      <c r="A311" s="158"/>
      <c r="D311" s="138"/>
    </row>
    <row r="312" spans="1:4" x14ac:dyDescent="0.2">
      <c r="A312" s="158"/>
      <c r="D312" s="138"/>
    </row>
    <row r="313" spans="1:4" x14ac:dyDescent="0.2">
      <c r="A313" s="158"/>
      <c r="D313" s="138"/>
    </row>
    <row r="314" spans="1:4" x14ac:dyDescent="0.2">
      <c r="A314" s="158"/>
      <c r="D314" s="138"/>
    </row>
    <row r="315" spans="1:4" x14ac:dyDescent="0.2">
      <c r="A315" s="158"/>
      <c r="D315" s="138"/>
    </row>
    <row r="316" spans="1:4" x14ac:dyDescent="0.2">
      <c r="A316" s="158"/>
      <c r="D316" s="138"/>
    </row>
    <row r="317" spans="1:4" x14ac:dyDescent="0.2">
      <c r="A317" s="158"/>
      <c r="D317" s="138"/>
    </row>
    <row r="318" spans="1:4" x14ac:dyDescent="0.2">
      <c r="A318" s="158"/>
      <c r="D318" s="138"/>
    </row>
    <row r="319" spans="1:4" x14ac:dyDescent="0.2">
      <c r="A319" s="158"/>
      <c r="D319" s="138"/>
    </row>
    <row r="320" spans="1:4" x14ac:dyDescent="0.2">
      <c r="A320" s="158"/>
      <c r="D320" s="138"/>
    </row>
    <row r="321" spans="1:4" x14ac:dyDescent="0.2">
      <c r="A321" s="158"/>
      <c r="D321" s="138"/>
    </row>
    <row r="322" spans="1:4" x14ac:dyDescent="0.2">
      <c r="A322" s="158"/>
      <c r="D322" s="138"/>
    </row>
    <row r="323" spans="1:4" x14ac:dyDescent="0.2">
      <c r="A323" s="158"/>
      <c r="D323" s="138"/>
    </row>
    <row r="324" spans="1:4" x14ac:dyDescent="0.2">
      <c r="A324" s="158"/>
      <c r="D324" s="138"/>
    </row>
    <row r="325" spans="1:4" x14ac:dyDescent="0.2">
      <c r="A325" s="158"/>
      <c r="D325" s="138"/>
    </row>
    <row r="326" spans="1:4" x14ac:dyDescent="0.2">
      <c r="A326" s="158"/>
      <c r="D326" s="138"/>
    </row>
    <row r="327" spans="1:4" x14ac:dyDescent="0.2">
      <c r="A327" s="158"/>
      <c r="D327" s="138"/>
    </row>
    <row r="328" spans="1:4" x14ac:dyDescent="0.2">
      <c r="A328" s="158"/>
      <c r="D328" s="138"/>
    </row>
    <row r="329" spans="1:4" x14ac:dyDescent="0.2">
      <c r="A329" s="158"/>
      <c r="D329" s="138"/>
    </row>
    <row r="330" spans="1:4" x14ac:dyDescent="0.2">
      <c r="A330" s="158"/>
      <c r="D330" s="138"/>
    </row>
    <row r="331" spans="1:4" x14ac:dyDescent="0.2">
      <c r="A331" s="158"/>
      <c r="D331" s="138"/>
    </row>
    <row r="332" spans="1:4" x14ac:dyDescent="0.2">
      <c r="A332" s="158"/>
      <c r="D332" s="138"/>
    </row>
    <row r="333" spans="1:4" x14ac:dyDescent="0.2">
      <c r="A333" s="158"/>
      <c r="D333" s="138"/>
    </row>
    <row r="334" spans="1:4" x14ac:dyDescent="0.2">
      <c r="A334" s="158"/>
      <c r="D334" s="138"/>
    </row>
    <row r="335" spans="1:4" x14ac:dyDescent="0.2">
      <c r="A335" s="158"/>
      <c r="D335" s="138"/>
    </row>
    <row r="336" spans="1:4" x14ac:dyDescent="0.2">
      <c r="A336" s="158"/>
      <c r="D336" s="138"/>
    </row>
    <row r="337" spans="1:4" x14ac:dyDescent="0.2">
      <c r="A337" s="158"/>
      <c r="D337" s="138"/>
    </row>
    <row r="338" spans="1:4" x14ac:dyDescent="0.2">
      <c r="A338" s="158"/>
      <c r="D338" s="138"/>
    </row>
    <row r="339" spans="1:4" x14ac:dyDescent="0.2">
      <c r="A339" s="158"/>
      <c r="D339" s="138"/>
    </row>
    <row r="340" spans="1:4" x14ac:dyDescent="0.2">
      <c r="A340" s="158"/>
      <c r="D340" s="138"/>
    </row>
    <row r="341" spans="1:4" x14ac:dyDescent="0.2">
      <c r="A341" s="158"/>
      <c r="D341" s="138"/>
    </row>
    <row r="342" spans="1:4" x14ac:dyDescent="0.2">
      <c r="A342" s="158"/>
      <c r="D342" s="138"/>
    </row>
    <row r="343" spans="1:4" x14ac:dyDescent="0.2">
      <c r="A343" s="158"/>
      <c r="D343" s="138"/>
    </row>
    <row r="344" spans="1:4" x14ac:dyDescent="0.2">
      <c r="A344" s="158"/>
      <c r="D344" s="138"/>
    </row>
    <row r="345" spans="1:4" x14ac:dyDescent="0.2">
      <c r="A345" s="158"/>
      <c r="D345" s="138"/>
    </row>
    <row r="346" spans="1:4" x14ac:dyDescent="0.2">
      <c r="A346" s="158"/>
      <c r="D346" s="138"/>
    </row>
    <row r="347" spans="1:4" x14ac:dyDescent="0.2">
      <c r="A347" s="158"/>
      <c r="D347" s="138"/>
    </row>
    <row r="348" spans="1:4" x14ac:dyDescent="0.2">
      <c r="A348" s="158"/>
      <c r="D348" s="138"/>
    </row>
    <row r="349" spans="1:4" x14ac:dyDescent="0.2">
      <c r="A349" s="158"/>
      <c r="D349" s="138"/>
    </row>
    <row r="350" spans="1:4" x14ac:dyDescent="0.2">
      <c r="A350" s="158"/>
      <c r="D350" s="138"/>
    </row>
    <row r="351" spans="1:4" x14ac:dyDescent="0.2">
      <c r="A351" s="158"/>
      <c r="D351" s="138"/>
    </row>
    <row r="352" spans="1:4" x14ac:dyDescent="0.2">
      <c r="A352" s="158"/>
      <c r="D352" s="138"/>
    </row>
    <row r="353" spans="1:4" x14ac:dyDescent="0.2">
      <c r="A353" s="158"/>
      <c r="D353" s="138"/>
    </row>
    <row r="354" spans="1:4" x14ac:dyDescent="0.2">
      <c r="A354" s="158"/>
      <c r="D354" s="138"/>
    </row>
    <row r="355" spans="1:4" x14ac:dyDescent="0.2">
      <c r="A355" s="158"/>
      <c r="D355" s="138"/>
    </row>
    <row r="356" spans="1:4" x14ac:dyDescent="0.2">
      <c r="A356" s="158"/>
      <c r="D356" s="138"/>
    </row>
    <row r="357" spans="1:4" x14ac:dyDescent="0.2">
      <c r="A357" s="158"/>
      <c r="D357" s="138"/>
    </row>
    <row r="358" spans="1:4" x14ac:dyDescent="0.2">
      <c r="A358" s="158"/>
      <c r="D358" s="138"/>
    </row>
    <row r="359" spans="1:4" x14ac:dyDescent="0.2">
      <c r="A359" s="158"/>
      <c r="D359" s="138"/>
    </row>
    <row r="360" spans="1:4" x14ac:dyDescent="0.2">
      <c r="A360" s="158"/>
      <c r="D360" s="138"/>
    </row>
    <row r="361" spans="1:4" x14ac:dyDescent="0.2">
      <c r="A361" s="158"/>
      <c r="D361" s="138"/>
    </row>
    <row r="362" spans="1:4" x14ac:dyDescent="0.2">
      <c r="A362" s="158"/>
      <c r="D362" s="138"/>
    </row>
    <row r="363" spans="1:4" x14ac:dyDescent="0.2">
      <c r="A363" s="158"/>
      <c r="D363" s="138"/>
    </row>
    <row r="364" spans="1:4" x14ac:dyDescent="0.2">
      <c r="A364" s="158"/>
      <c r="D364" s="138"/>
    </row>
    <row r="365" spans="1:4" x14ac:dyDescent="0.2">
      <c r="A365" s="158"/>
      <c r="D365" s="138"/>
    </row>
    <row r="366" spans="1:4" x14ac:dyDescent="0.2">
      <c r="A366" s="158"/>
      <c r="D366" s="138"/>
    </row>
    <row r="367" spans="1:4" x14ac:dyDescent="0.2">
      <c r="A367" s="158"/>
      <c r="D367" s="138"/>
    </row>
    <row r="368" spans="1:4" x14ac:dyDescent="0.2">
      <c r="A368" s="158"/>
      <c r="D368" s="138"/>
    </row>
    <row r="369" spans="1:4" x14ac:dyDescent="0.2">
      <c r="A369" s="158"/>
      <c r="D369" s="138"/>
    </row>
    <row r="370" spans="1:4" x14ac:dyDescent="0.2">
      <c r="A370" s="158"/>
      <c r="D370" s="138"/>
    </row>
    <row r="371" spans="1:4" x14ac:dyDescent="0.2">
      <c r="A371" s="158"/>
      <c r="D371" s="138"/>
    </row>
    <row r="372" spans="1:4" x14ac:dyDescent="0.2">
      <c r="A372" s="158"/>
      <c r="D372" s="138"/>
    </row>
    <row r="373" spans="1:4" x14ac:dyDescent="0.2">
      <c r="A373" s="158"/>
      <c r="D373" s="138"/>
    </row>
    <row r="374" spans="1:4" x14ac:dyDescent="0.2">
      <c r="A374" s="158"/>
      <c r="D374" s="138"/>
    </row>
    <row r="375" spans="1:4" x14ac:dyDescent="0.2">
      <c r="A375" s="158"/>
      <c r="D375" s="138"/>
    </row>
    <row r="376" spans="1:4" x14ac:dyDescent="0.2">
      <c r="A376" s="158"/>
      <c r="D376" s="138"/>
    </row>
    <row r="377" spans="1:4" x14ac:dyDescent="0.2">
      <c r="A377" s="158"/>
      <c r="D377" s="138"/>
    </row>
    <row r="378" spans="1:4" x14ac:dyDescent="0.2">
      <c r="A378" s="158"/>
      <c r="D378" s="138"/>
    </row>
    <row r="379" spans="1:4" x14ac:dyDescent="0.2">
      <c r="A379" s="158"/>
      <c r="D379" s="138"/>
    </row>
    <row r="380" spans="1:4" x14ac:dyDescent="0.2">
      <c r="A380" s="158"/>
      <c r="D380" s="138"/>
    </row>
    <row r="381" spans="1:4" x14ac:dyDescent="0.2">
      <c r="A381" s="158"/>
      <c r="D381" s="138"/>
    </row>
    <row r="382" spans="1:4" x14ac:dyDescent="0.2">
      <c r="A382" s="158"/>
      <c r="D382" s="138"/>
    </row>
    <row r="383" spans="1:4" x14ac:dyDescent="0.2">
      <c r="A383" s="158"/>
      <c r="D383" s="138"/>
    </row>
    <row r="384" spans="1:4" x14ac:dyDescent="0.2">
      <c r="A384" s="158"/>
      <c r="D384" s="138"/>
    </row>
    <row r="385" spans="1:4" x14ac:dyDescent="0.2">
      <c r="A385" s="158"/>
      <c r="D385" s="138"/>
    </row>
    <row r="386" spans="1:4" x14ac:dyDescent="0.2">
      <c r="A386" s="158"/>
      <c r="D386" s="138"/>
    </row>
    <row r="387" spans="1:4" x14ac:dyDescent="0.2">
      <c r="A387" s="158"/>
      <c r="D387" s="138"/>
    </row>
    <row r="388" spans="1:4" x14ac:dyDescent="0.2">
      <c r="A388" s="158"/>
      <c r="D388" s="138"/>
    </row>
    <row r="389" spans="1:4" x14ac:dyDescent="0.2">
      <c r="A389" s="158"/>
      <c r="D389" s="138"/>
    </row>
    <row r="390" spans="1:4" x14ac:dyDescent="0.2">
      <c r="A390" s="158"/>
      <c r="D390" s="138"/>
    </row>
    <row r="391" spans="1:4" x14ac:dyDescent="0.2">
      <c r="A391" s="158"/>
      <c r="D391" s="138"/>
    </row>
    <row r="392" spans="1:4" x14ac:dyDescent="0.2">
      <c r="A392" s="158"/>
      <c r="D392" s="138"/>
    </row>
    <row r="393" spans="1:4" x14ac:dyDescent="0.2">
      <c r="A393" s="158"/>
      <c r="D393" s="138"/>
    </row>
    <row r="394" spans="1:4" x14ac:dyDescent="0.2">
      <c r="A394" s="158"/>
      <c r="D394" s="138"/>
    </row>
    <row r="395" spans="1:4" x14ac:dyDescent="0.2">
      <c r="A395" s="158"/>
      <c r="D395" s="138"/>
    </row>
    <row r="396" spans="1:4" x14ac:dyDescent="0.2">
      <c r="A396" s="158"/>
      <c r="D396" s="138"/>
    </row>
    <row r="397" spans="1:4" x14ac:dyDescent="0.2">
      <c r="A397" s="158"/>
      <c r="D397" s="138"/>
    </row>
    <row r="398" spans="1:4" x14ac:dyDescent="0.2">
      <c r="A398" s="158"/>
      <c r="D398" s="138"/>
    </row>
    <row r="399" spans="1:4" x14ac:dyDescent="0.2">
      <c r="A399" s="158"/>
      <c r="D399" s="138"/>
    </row>
    <row r="400" spans="1:4" x14ac:dyDescent="0.2">
      <c r="A400" s="158"/>
      <c r="D400" s="138"/>
    </row>
    <row r="401" spans="1:4" x14ac:dyDescent="0.2">
      <c r="A401" s="158"/>
      <c r="D401" s="138"/>
    </row>
    <row r="402" spans="1:4" x14ac:dyDescent="0.2">
      <c r="A402" s="158"/>
      <c r="D402" s="138"/>
    </row>
    <row r="403" spans="1:4" x14ac:dyDescent="0.2">
      <c r="A403" s="158"/>
      <c r="D403" s="138"/>
    </row>
    <row r="404" spans="1:4" x14ac:dyDescent="0.2">
      <c r="A404" s="158"/>
      <c r="D404" s="138"/>
    </row>
    <row r="405" spans="1:4" x14ac:dyDescent="0.2">
      <c r="A405" s="158"/>
      <c r="D405" s="138"/>
    </row>
    <row r="406" spans="1:4" x14ac:dyDescent="0.2">
      <c r="A406" s="158"/>
      <c r="D406" s="138"/>
    </row>
    <row r="407" spans="1:4" x14ac:dyDescent="0.2">
      <c r="A407" s="158"/>
      <c r="D407" s="138"/>
    </row>
    <row r="408" spans="1:4" x14ac:dyDescent="0.2">
      <c r="A408" s="158"/>
      <c r="D408" s="138"/>
    </row>
    <row r="409" spans="1:4" x14ac:dyDescent="0.2">
      <c r="A409" s="158"/>
      <c r="D409" s="138"/>
    </row>
    <row r="410" spans="1:4" x14ac:dyDescent="0.2">
      <c r="A410" s="158"/>
      <c r="D410" s="138"/>
    </row>
    <row r="411" spans="1:4" x14ac:dyDescent="0.2">
      <c r="A411" s="158"/>
      <c r="D411" s="138"/>
    </row>
    <row r="412" spans="1:4" x14ac:dyDescent="0.2">
      <c r="A412" s="158"/>
      <c r="D412" s="138"/>
    </row>
    <row r="413" spans="1:4" x14ac:dyDescent="0.2">
      <c r="A413" s="158"/>
      <c r="D413" s="138"/>
    </row>
    <row r="414" spans="1:4" x14ac:dyDescent="0.2">
      <c r="A414" s="158"/>
      <c r="D414" s="138"/>
    </row>
    <row r="415" spans="1:4" x14ac:dyDescent="0.2">
      <c r="A415" s="158"/>
      <c r="D415" s="138"/>
    </row>
    <row r="416" spans="1:4" x14ac:dyDescent="0.2">
      <c r="A416" s="158"/>
      <c r="D416" s="138"/>
    </row>
    <row r="417" spans="1:4" x14ac:dyDescent="0.2">
      <c r="A417" s="158"/>
      <c r="D417" s="138"/>
    </row>
    <row r="418" spans="1:4" x14ac:dyDescent="0.2">
      <c r="A418" s="158"/>
      <c r="D418" s="138"/>
    </row>
    <row r="419" spans="1:4" x14ac:dyDescent="0.2">
      <c r="A419" s="158"/>
      <c r="D419" s="138"/>
    </row>
    <row r="420" spans="1:4" x14ac:dyDescent="0.2">
      <c r="A420" s="158"/>
      <c r="D420" s="138"/>
    </row>
    <row r="421" spans="1:4" x14ac:dyDescent="0.2">
      <c r="A421" s="158"/>
      <c r="D421" s="138"/>
    </row>
    <row r="422" spans="1:4" x14ac:dyDescent="0.2">
      <c r="A422" s="158"/>
      <c r="D422" s="138"/>
    </row>
    <row r="423" spans="1:4" x14ac:dyDescent="0.2">
      <c r="A423" s="158"/>
      <c r="D423" s="138"/>
    </row>
    <row r="424" spans="1:4" x14ac:dyDescent="0.2">
      <c r="A424" s="158"/>
      <c r="D424" s="138"/>
    </row>
    <row r="425" spans="1:4" x14ac:dyDescent="0.2">
      <c r="A425" s="158"/>
      <c r="D425" s="138"/>
    </row>
    <row r="426" spans="1:4" x14ac:dyDescent="0.2">
      <c r="A426" s="158"/>
      <c r="D426" s="138"/>
    </row>
    <row r="427" spans="1:4" x14ac:dyDescent="0.2">
      <c r="A427" s="158"/>
      <c r="D427" s="138"/>
    </row>
    <row r="428" spans="1:4" x14ac:dyDescent="0.2">
      <c r="A428" s="158"/>
      <c r="D428" s="138"/>
    </row>
    <row r="429" spans="1:4" x14ac:dyDescent="0.2">
      <c r="A429" s="158"/>
      <c r="D429" s="138"/>
    </row>
    <row r="430" spans="1:4" x14ac:dyDescent="0.2">
      <c r="A430" s="158"/>
      <c r="D430" s="138"/>
    </row>
    <row r="431" spans="1:4" x14ac:dyDescent="0.2">
      <c r="A431" s="158"/>
      <c r="D431" s="138"/>
    </row>
    <row r="432" spans="1:4" x14ac:dyDescent="0.2">
      <c r="A432" s="158"/>
      <c r="D432" s="138"/>
    </row>
    <row r="433" spans="1:4" x14ac:dyDescent="0.2">
      <c r="A433" s="158"/>
      <c r="D433" s="138"/>
    </row>
    <row r="434" spans="1:4" x14ac:dyDescent="0.2">
      <c r="A434" s="158"/>
      <c r="D434" s="138"/>
    </row>
    <row r="435" spans="1:4" x14ac:dyDescent="0.2">
      <c r="A435" s="158"/>
      <c r="D435" s="138"/>
    </row>
    <row r="436" spans="1:4" x14ac:dyDescent="0.2">
      <c r="A436" s="158"/>
      <c r="D436" s="138"/>
    </row>
    <row r="437" spans="1:4" x14ac:dyDescent="0.2">
      <c r="A437" s="158"/>
      <c r="D437" s="138"/>
    </row>
    <row r="438" spans="1:4" x14ac:dyDescent="0.2">
      <c r="A438" s="158"/>
      <c r="D438" s="138"/>
    </row>
    <row r="439" spans="1:4" x14ac:dyDescent="0.2">
      <c r="A439" s="158"/>
      <c r="D439" s="138"/>
    </row>
    <row r="440" spans="1:4" x14ac:dyDescent="0.2">
      <c r="A440" s="158"/>
      <c r="D440" s="138"/>
    </row>
    <row r="441" spans="1:4" x14ac:dyDescent="0.2">
      <c r="A441" s="158"/>
      <c r="D441" s="138"/>
    </row>
    <row r="442" spans="1:4" x14ac:dyDescent="0.2">
      <c r="A442" s="158"/>
      <c r="D442" s="138"/>
    </row>
    <row r="443" spans="1:4" x14ac:dyDescent="0.2">
      <c r="A443" s="158"/>
      <c r="D443" s="138"/>
    </row>
    <row r="444" spans="1:4" x14ac:dyDescent="0.2">
      <c r="A444" s="158"/>
      <c r="D444" s="138"/>
    </row>
    <row r="445" spans="1:4" x14ac:dyDescent="0.2">
      <c r="A445" s="158"/>
      <c r="D445" s="138"/>
    </row>
    <row r="446" spans="1:4" x14ac:dyDescent="0.2">
      <c r="A446" s="158"/>
      <c r="D446" s="138"/>
    </row>
    <row r="447" spans="1:4" x14ac:dyDescent="0.2">
      <c r="A447" s="158"/>
      <c r="D447" s="138"/>
    </row>
    <row r="448" spans="1:4" x14ac:dyDescent="0.2">
      <c r="A448" s="158"/>
      <c r="D448" s="138"/>
    </row>
    <row r="449" spans="1:4" x14ac:dyDescent="0.2">
      <c r="A449" s="158"/>
      <c r="D449" s="138"/>
    </row>
    <row r="450" spans="1:4" x14ac:dyDescent="0.2">
      <c r="A450" s="158"/>
      <c r="D450" s="138"/>
    </row>
    <row r="451" spans="1:4" x14ac:dyDescent="0.2">
      <c r="A451" s="158"/>
      <c r="D451" s="138"/>
    </row>
    <row r="452" spans="1:4" x14ac:dyDescent="0.2">
      <c r="A452" s="158"/>
      <c r="D452" s="138"/>
    </row>
    <row r="453" spans="1:4" x14ac:dyDescent="0.2">
      <c r="A453" s="158"/>
      <c r="D453" s="138"/>
    </row>
    <row r="454" spans="1:4" x14ac:dyDescent="0.2">
      <c r="A454" s="158"/>
      <c r="D454" s="138"/>
    </row>
    <row r="455" spans="1:4" x14ac:dyDescent="0.2">
      <c r="A455" s="158"/>
      <c r="D455" s="138"/>
    </row>
    <row r="456" spans="1:4" x14ac:dyDescent="0.2">
      <c r="A456" s="158"/>
      <c r="D456" s="138"/>
    </row>
    <row r="457" spans="1:4" x14ac:dyDescent="0.2">
      <c r="A457" s="158"/>
      <c r="D457" s="138"/>
    </row>
    <row r="458" spans="1:4" x14ac:dyDescent="0.2">
      <c r="A458" s="158"/>
      <c r="D458" s="138"/>
    </row>
    <row r="459" spans="1:4" x14ac:dyDescent="0.2">
      <c r="A459" s="158"/>
      <c r="D459" s="138"/>
    </row>
    <row r="460" spans="1:4" x14ac:dyDescent="0.2">
      <c r="A460" s="158"/>
      <c r="D460" s="138"/>
    </row>
    <row r="461" spans="1:4" x14ac:dyDescent="0.2">
      <c r="A461" s="158"/>
      <c r="D461" s="138"/>
    </row>
    <row r="462" spans="1:4" x14ac:dyDescent="0.2">
      <c r="A462" s="158"/>
      <c r="D462" s="138"/>
    </row>
    <row r="463" spans="1:4" x14ac:dyDescent="0.2">
      <c r="A463" s="158"/>
      <c r="D463" s="138"/>
    </row>
    <row r="464" spans="1:4" x14ac:dyDescent="0.2">
      <c r="A464" s="158"/>
      <c r="D464" s="138"/>
    </row>
    <row r="465" spans="1:4" x14ac:dyDescent="0.2">
      <c r="A465" s="158"/>
      <c r="D465" s="138"/>
    </row>
    <row r="466" spans="1:4" x14ac:dyDescent="0.2">
      <c r="A466" s="158"/>
      <c r="D466" s="138"/>
    </row>
    <row r="467" spans="1:4" x14ac:dyDescent="0.2">
      <c r="A467" s="158"/>
      <c r="D467" s="138"/>
    </row>
    <row r="468" spans="1:4" x14ac:dyDescent="0.2">
      <c r="A468" s="158"/>
      <c r="D468" s="138"/>
    </row>
    <row r="469" spans="1:4" x14ac:dyDescent="0.2">
      <c r="A469" s="158"/>
      <c r="D469" s="138"/>
    </row>
    <row r="470" spans="1:4" x14ac:dyDescent="0.2">
      <c r="A470" s="158"/>
      <c r="D470" s="138"/>
    </row>
    <row r="471" spans="1:4" x14ac:dyDescent="0.2">
      <c r="A471" s="158"/>
      <c r="D471" s="138"/>
    </row>
    <row r="472" spans="1:4" x14ac:dyDescent="0.2">
      <c r="A472" s="158"/>
      <c r="D472" s="138"/>
    </row>
    <row r="473" spans="1:4" x14ac:dyDescent="0.2">
      <c r="A473" s="158"/>
      <c r="D473" s="138"/>
    </row>
    <row r="474" spans="1:4" x14ac:dyDescent="0.2">
      <c r="A474" s="158"/>
      <c r="D474" s="138"/>
    </row>
    <row r="475" spans="1:4" x14ac:dyDescent="0.2">
      <c r="A475" s="158"/>
      <c r="D475" s="138"/>
    </row>
    <row r="476" spans="1:4" x14ac:dyDescent="0.2">
      <c r="A476" s="158"/>
      <c r="D476" s="138"/>
    </row>
    <row r="477" spans="1:4" x14ac:dyDescent="0.2">
      <c r="A477" s="158"/>
      <c r="D477" s="138"/>
    </row>
    <row r="478" spans="1:4" x14ac:dyDescent="0.2">
      <c r="A478" s="158"/>
      <c r="D478" s="138"/>
    </row>
    <row r="479" spans="1:4" x14ac:dyDescent="0.2">
      <c r="A479" s="158"/>
      <c r="D479" s="138"/>
    </row>
    <row r="480" spans="1:4" x14ac:dyDescent="0.2">
      <c r="A480" s="158"/>
      <c r="D480" s="138"/>
    </row>
    <row r="481" spans="1:4" x14ac:dyDescent="0.2">
      <c r="A481" s="158"/>
      <c r="D481" s="138"/>
    </row>
    <row r="482" spans="1:4" x14ac:dyDescent="0.2">
      <c r="A482" s="158"/>
      <c r="D482" s="138"/>
    </row>
    <row r="483" spans="1:4" x14ac:dyDescent="0.2">
      <c r="A483" s="158"/>
      <c r="D483" s="138"/>
    </row>
    <row r="484" spans="1:4" x14ac:dyDescent="0.2">
      <c r="A484" s="158"/>
      <c r="D484" s="138"/>
    </row>
    <row r="485" spans="1:4" x14ac:dyDescent="0.2">
      <c r="A485" s="158"/>
      <c r="D485" s="138"/>
    </row>
    <row r="486" spans="1:4" x14ac:dyDescent="0.2">
      <c r="A486" s="158"/>
      <c r="D486" s="138"/>
    </row>
    <row r="487" spans="1:4" x14ac:dyDescent="0.2">
      <c r="A487" s="158"/>
      <c r="D487" s="138"/>
    </row>
    <row r="488" spans="1:4" x14ac:dyDescent="0.2">
      <c r="A488" s="158"/>
      <c r="D488" s="138"/>
    </row>
    <row r="489" spans="1:4" x14ac:dyDescent="0.2">
      <c r="A489" s="158"/>
      <c r="D489" s="138"/>
    </row>
    <row r="490" spans="1:4" x14ac:dyDescent="0.2">
      <c r="A490" s="158"/>
      <c r="D490" s="138"/>
    </row>
    <row r="491" spans="1:4" x14ac:dyDescent="0.2">
      <c r="A491" s="158"/>
      <c r="D491" s="138"/>
    </row>
    <row r="492" spans="1:4" x14ac:dyDescent="0.2">
      <c r="A492" s="158"/>
      <c r="D492" s="138"/>
    </row>
    <row r="493" spans="1:4" x14ac:dyDescent="0.2">
      <c r="A493" s="158"/>
      <c r="D493" s="138"/>
    </row>
    <row r="494" spans="1:4" x14ac:dyDescent="0.2">
      <c r="A494" s="158"/>
      <c r="D494" s="138"/>
    </row>
    <row r="495" spans="1:4" x14ac:dyDescent="0.2">
      <c r="A495" s="158"/>
      <c r="D495" s="138"/>
    </row>
    <row r="496" spans="1:4" x14ac:dyDescent="0.2">
      <c r="A496" s="158"/>
      <c r="D496" s="138"/>
    </row>
    <row r="497" spans="1:4" x14ac:dyDescent="0.2">
      <c r="A497" s="158"/>
      <c r="D497" s="138"/>
    </row>
    <row r="498" spans="1:4" x14ac:dyDescent="0.2">
      <c r="A498" s="158"/>
      <c r="D498" s="138"/>
    </row>
    <row r="499" spans="1:4" x14ac:dyDescent="0.2">
      <c r="A499" s="158"/>
      <c r="D499" s="138"/>
    </row>
    <row r="500" spans="1:4" x14ac:dyDescent="0.2">
      <c r="A500" s="158"/>
      <c r="D500" s="138"/>
    </row>
    <row r="501" spans="1:4" x14ac:dyDescent="0.2">
      <c r="A501" s="158"/>
      <c r="D501" s="138"/>
    </row>
    <row r="502" spans="1:4" x14ac:dyDescent="0.2">
      <c r="A502" s="158"/>
      <c r="D502" s="138"/>
    </row>
    <row r="503" spans="1:4" x14ac:dyDescent="0.2">
      <c r="A503" s="158"/>
      <c r="D503" s="138"/>
    </row>
    <row r="504" spans="1:4" x14ac:dyDescent="0.2">
      <c r="A504" s="158"/>
      <c r="D504" s="138"/>
    </row>
    <row r="505" spans="1:4" x14ac:dyDescent="0.2">
      <c r="A505" s="158"/>
      <c r="D505" s="138"/>
    </row>
    <row r="506" spans="1:4" x14ac:dyDescent="0.2">
      <c r="A506" s="158"/>
      <c r="D506" s="138"/>
    </row>
    <row r="507" spans="1:4" x14ac:dyDescent="0.2">
      <c r="A507" s="158"/>
      <c r="D507" s="138"/>
    </row>
    <row r="508" spans="1:4" x14ac:dyDescent="0.2">
      <c r="A508" s="158"/>
      <c r="D508" s="138"/>
    </row>
    <row r="509" spans="1:4" x14ac:dyDescent="0.2">
      <c r="A509" s="158"/>
      <c r="D509" s="138"/>
    </row>
    <row r="510" spans="1:4" x14ac:dyDescent="0.2">
      <c r="A510" s="158"/>
      <c r="D510" s="138"/>
    </row>
    <row r="511" spans="1:4" x14ac:dyDescent="0.2">
      <c r="A511" s="158"/>
      <c r="D511" s="138"/>
    </row>
    <row r="512" spans="1:4" x14ac:dyDescent="0.2">
      <c r="A512" s="158"/>
      <c r="D512" s="138"/>
    </row>
    <row r="513" spans="1:4" x14ac:dyDescent="0.2">
      <c r="A513" s="158"/>
      <c r="D513" s="138"/>
    </row>
    <row r="514" spans="1:4" x14ac:dyDescent="0.2">
      <c r="A514" s="158"/>
      <c r="D514" s="138"/>
    </row>
    <row r="515" spans="1:4" x14ac:dyDescent="0.2">
      <c r="A515" s="158"/>
      <c r="D515" s="138"/>
    </row>
    <row r="516" spans="1:4" x14ac:dyDescent="0.2">
      <c r="A516" s="158"/>
      <c r="D516" s="138"/>
    </row>
    <row r="517" spans="1:4" x14ac:dyDescent="0.2">
      <c r="A517" s="158"/>
      <c r="D517" s="138"/>
    </row>
    <row r="518" spans="1:4" x14ac:dyDescent="0.2">
      <c r="A518" s="158"/>
      <c r="D518" s="138"/>
    </row>
    <row r="519" spans="1:4" x14ac:dyDescent="0.2">
      <c r="A519" s="158"/>
      <c r="D519" s="138"/>
    </row>
    <row r="520" spans="1:4" x14ac:dyDescent="0.2">
      <c r="A520" s="158"/>
      <c r="D520" s="138"/>
    </row>
    <row r="521" spans="1:4" x14ac:dyDescent="0.2">
      <c r="A521" s="158"/>
      <c r="D521" s="138"/>
    </row>
    <row r="522" spans="1:4" x14ac:dyDescent="0.2">
      <c r="A522" s="158"/>
      <c r="D522" s="138"/>
    </row>
    <row r="523" spans="1:4" x14ac:dyDescent="0.2">
      <c r="A523" s="158"/>
      <c r="D523" s="138"/>
    </row>
    <row r="524" spans="1:4" x14ac:dyDescent="0.2">
      <c r="A524" s="158"/>
      <c r="D524" s="138"/>
    </row>
    <row r="525" spans="1:4" x14ac:dyDescent="0.2">
      <c r="A525" s="158"/>
      <c r="D525" s="138"/>
    </row>
    <row r="526" spans="1:4" x14ac:dyDescent="0.2">
      <c r="A526" s="158"/>
      <c r="D526" s="138"/>
    </row>
    <row r="527" spans="1:4" x14ac:dyDescent="0.2">
      <c r="A527" s="158"/>
      <c r="D527" s="138"/>
    </row>
    <row r="528" spans="1:4" x14ac:dyDescent="0.2">
      <c r="A528" s="158"/>
      <c r="D528" s="138"/>
    </row>
    <row r="529" spans="1:4" x14ac:dyDescent="0.2">
      <c r="A529" s="158"/>
      <c r="D529" s="138"/>
    </row>
    <row r="530" spans="1:4" x14ac:dyDescent="0.2">
      <c r="A530" s="158"/>
      <c r="D530" s="138"/>
    </row>
    <row r="531" spans="1:4" x14ac:dyDescent="0.2">
      <c r="A531" s="158"/>
      <c r="D531" s="138"/>
    </row>
    <row r="532" spans="1:4" x14ac:dyDescent="0.2">
      <c r="A532" s="158"/>
      <c r="D532" s="138"/>
    </row>
    <row r="533" spans="1:4" x14ac:dyDescent="0.2">
      <c r="A533" s="158"/>
      <c r="D533" s="138"/>
    </row>
    <row r="534" spans="1:4" x14ac:dyDescent="0.2">
      <c r="A534" s="158"/>
      <c r="D534" s="138"/>
    </row>
    <row r="535" spans="1:4" x14ac:dyDescent="0.2">
      <c r="A535" s="158"/>
      <c r="D535" s="138"/>
    </row>
    <row r="536" spans="1:4" x14ac:dyDescent="0.2">
      <c r="A536" s="158"/>
      <c r="D536" s="138"/>
    </row>
    <row r="537" spans="1:4" x14ac:dyDescent="0.2">
      <c r="A537" s="158"/>
      <c r="D537" s="138"/>
    </row>
    <row r="538" spans="1:4" x14ac:dyDescent="0.2">
      <c r="A538" s="158"/>
      <c r="D538" s="138"/>
    </row>
    <row r="539" spans="1:4" x14ac:dyDescent="0.2">
      <c r="A539" s="158"/>
      <c r="D539" s="138"/>
    </row>
    <row r="540" spans="1:4" x14ac:dyDescent="0.2">
      <c r="A540" s="158"/>
      <c r="D540" s="138"/>
    </row>
    <row r="541" spans="1:4" x14ac:dyDescent="0.2">
      <c r="A541" s="158"/>
      <c r="D541" s="138"/>
    </row>
    <row r="542" spans="1:4" x14ac:dyDescent="0.2">
      <c r="A542" s="158"/>
      <c r="D542" s="138"/>
    </row>
    <row r="543" spans="1:4" x14ac:dyDescent="0.2">
      <c r="A543" s="158"/>
      <c r="D543" s="138"/>
    </row>
    <row r="544" spans="1:4" x14ac:dyDescent="0.2">
      <c r="A544" s="158"/>
      <c r="D544" s="138"/>
    </row>
    <row r="545" spans="1:4" x14ac:dyDescent="0.2">
      <c r="A545" s="158"/>
      <c r="D545" s="138"/>
    </row>
    <row r="546" spans="1:4" x14ac:dyDescent="0.2">
      <c r="A546" s="158"/>
      <c r="D546" s="138"/>
    </row>
    <row r="547" spans="1:4" x14ac:dyDescent="0.2">
      <c r="A547" s="158"/>
      <c r="D547" s="138"/>
    </row>
    <row r="548" spans="1:4" x14ac:dyDescent="0.2">
      <c r="A548" s="158"/>
      <c r="D548" s="138"/>
    </row>
    <row r="549" spans="1:4" x14ac:dyDescent="0.2">
      <c r="A549" s="158"/>
      <c r="D549" s="138"/>
    </row>
    <row r="550" spans="1:4" x14ac:dyDescent="0.2">
      <c r="A550" s="158"/>
      <c r="D550" s="138"/>
    </row>
    <row r="551" spans="1:4" x14ac:dyDescent="0.2">
      <c r="A551" s="158"/>
      <c r="D551" s="138"/>
    </row>
    <row r="552" spans="1:4" x14ac:dyDescent="0.2">
      <c r="A552" s="158"/>
      <c r="D552" s="138"/>
    </row>
    <row r="553" spans="1:4" x14ac:dyDescent="0.2">
      <c r="A553" s="158"/>
      <c r="D553" s="138"/>
    </row>
    <row r="554" spans="1:4" x14ac:dyDescent="0.2">
      <c r="A554" s="158"/>
      <c r="D554" s="138"/>
    </row>
    <row r="555" spans="1:4" x14ac:dyDescent="0.2">
      <c r="A555" s="158"/>
      <c r="D555" s="138"/>
    </row>
    <row r="556" spans="1:4" x14ac:dyDescent="0.2">
      <c r="A556" s="158"/>
      <c r="D556" s="138"/>
    </row>
    <row r="557" spans="1:4" x14ac:dyDescent="0.2">
      <c r="A557" s="158"/>
      <c r="D557" s="138"/>
    </row>
    <row r="558" spans="1:4" x14ac:dyDescent="0.2">
      <c r="A558" s="158"/>
      <c r="D558" s="138"/>
    </row>
    <row r="559" spans="1:4" x14ac:dyDescent="0.2">
      <c r="A559" s="158"/>
      <c r="D559" s="138"/>
    </row>
    <row r="560" spans="1:4" x14ac:dyDescent="0.2">
      <c r="A560" s="158"/>
      <c r="D560" s="138"/>
    </row>
    <row r="561" spans="1:4" x14ac:dyDescent="0.2">
      <c r="A561" s="158"/>
      <c r="D561" s="138"/>
    </row>
    <row r="562" spans="1:4" x14ac:dyDescent="0.2">
      <c r="A562" s="158"/>
      <c r="D562" s="138"/>
    </row>
    <row r="563" spans="1:4" x14ac:dyDescent="0.2">
      <c r="A563" s="158"/>
      <c r="D563" s="138"/>
    </row>
    <row r="564" spans="1:4" x14ac:dyDescent="0.2">
      <c r="A564" s="158"/>
      <c r="D564" s="138"/>
    </row>
    <row r="565" spans="1:4" x14ac:dyDescent="0.2">
      <c r="A565" s="158"/>
      <c r="D565" s="138"/>
    </row>
    <row r="566" spans="1:4" x14ac:dyDescent="0.2">
      <c r="A566" s="158"/>
      <c r="D566" s="138"/>
    </row>
    <row r="567" spans="1:4" x14ac:dyDescent="0.2">
      <c r="A567" s="158"/>
      <c r="D567" s="138"/>
    </row>
    <row r="568" spans="1:4" x14ac:dyDescent="0.2">
      <c r="A568" s="158"/>
      <c r="D568" s="138"/>
    </row>
    <row r="569" spans="1:4" x14ac:dyDescent="0.2">
      <c r="A569" s="158"/>
      <c r="D569" s="138"/>
    </row>
    <row r="570" spans="1:4" x14ac:dyDescent="0.2">
      <c r="A570" s="158"/>
      <c r="D570" s="138"/>
    </row>
    <row r="571" spans="1:4" x14ac:dyDescent="0.2">
      <c r="A571" s="158"/>
      <c r="D571" s="138"/>
    </row>
    <row r="572" spans="1:4" x14ac:dyDescent="0.2">
      <c r="A572" s="158"/>
      <c r="D572" s="138"/>
    </row>
    <row r="573" spans="1:4" x14ac:dyDescent="0.2">
      <c r="A573" s="158"/>
      <c r="D573" s="138"/>
    </row>
    <row r="574" spans="1:4" x14ac:dyDescent="0.2">
      <c r="A574" s="158"/>
      <c r="D574" s="138"/>
    </row>
    <row r="575" spans="1:4" x14ac:dyDescent="0.2">
      <c r="A575" s="158"/>
      <c r="D575" s="138"/>
    </row>
    <row r="576" spans="1:4" x14ac:dyDescent="0.2">
      <c r="A576" s="158"/>
      <c r="D576" s="138"/>
    </row>
    <row r="577" spans="1:4" x14ac:dyDescent="0.2">
      <c r="A577" s="158"/>
      <c r="D577" s="138"/>
    </row>
    <row r="578" spans="1:4" x14ac:dyDescent="0.2">
      <c r="A578" s="158"/>
      <c r="D578" s="138"/>
    </row>
    <row r="579" spans="1:4" x14ac:dyDescent="0.2">
      <c r="A579" s="158"/>
      <c r="D579" s="138"/>
    </row>
    <row r="580" spans="1:4" x14ac:dyDescent="0.2">
      <c r="A580" s="158"/>
      <c r="D580" s="138"/>
    </row>
    <row r="581" spans="1:4" x14ac:dyDescent="0.2">
      <c r="A581" s="158"/>
      <c r="D581" s="138"/>
    </row>
    <row r="582" spans="1:4" x14ac:dyDescent="0.2">
      <c r="A582" s="158"/>
      <c r="D582" s="138"/>
    </row>
    <row r="583" spans="1:4" x14ac:dyDescent="0.2">
      <c r="A583" s="158"/>
      <c r="D583" s="138"/>
    </row>
    <row r="584" spans="1:4" x14ac:dyDescent="0.2">
      <c r="A584" s="158"/>
      <c r="D584" s="138"/>
    </row>
    <row r="585" spans="1:4" x14ac:dyDescent="0.2">
      <c r="A585" s="158"/>
      <c r="D585" s="138"/>
    </row>
    <row r="586" spans="1:4" x14ac:dyDescent="0.2">
      <c r="A586" s="158"/>
      <c r="D586" s="138"/>
    </row>
    <row r="587" spans="1:4" x14ac:dyDescent="0.2">
      <c r="A587" s="158"/>
      <c r="D587" s="138"/>
    </row>
    <row r="588" spans="1:4" x14ac:dyDescent="0.2">
      <c r="A588" s="158"/>
      <c r="D588" s="138"/>
    </row>
    <row r="589" spans="1:4" x14ac:dyDescent="0.2">
      <c r="A589" s="158"/>
      <c r="D589" s="138"/>
    </row>
    <row r="590" spans="1:4" x14ac:dyDescent="0.2">
      <c r="A590" s="158"/>
      <c r="D590" s="138"/>
    </row>
    <row r="591" spans="1:4" x14ac:dyDescent="0.2">
      <c r="A591" s="158"/>
      <c r="D591" s="138"/>
    </row>
    <row r="592" spans="1:4" x14ac:dyDescent="0.2">
      <c r="A592" s="158"/>
      <c r="D592" s="138"/>
    </row>
    <row r="593" spans="1:4" x14ac:dyDescent="0.2">
      <c r="A593" s="158"/>
      <c r="D593" s="138"/>
    </row>
    <row r="594" spans="1:4" x14ac:dyDescent="0.2">
      <c r="A594" s="158"/>
      <c r="D594" s="138"/>
    </row>
    <row r="595" spans="1:4" x14ac:dyDescent="0.2">
      <c r="A595" s="158"/>
      <c r="D595" s="138"/>
    </row>
    <row r="596" spans="1:4" x14ac:dyDescent="0.2">
      <c r="A596" s="158"/>
      <c r="D596" s="138"/>
    </row>
    <row r="597" spans="1:4" x14ac:dyDescent="0.2">
      <c r="A597" s="158"/>
      <c r="D597" s="138"/>
    </row>
    <row r="598" spans="1:4" x14ac:dyDescent="0.2">
      <c r="A598" s="158"/>
      <c r="D598" s="138"/>
    </row>
    <row r="599" spans="1:4" x14ac:dyDescent="0.2">
      <c r="A599" s="158"/>
      <c r="D599" s="138"/>
    </row>
    <row r="600" spans="1:4" x14ac:dyDescent="0.2">
      <c r="A600" s="158"/>
      <c r="D600" s="138"/>
    </row>
    <row r="601" spans="1:4" x14ac:dyDescent="0.2">
      <c r="A601" s="158"/>
      <c r="D601" s="138"/>
    </row>
    <row r="602" spans="1:4" x14ac:dyDescent="0.2">
      <c r="A602" s="158"/>
      <c r="D602" s="138"/>
    </row>
    <row r="603" spans="1:4" x14ac:dyDescent="0.2">
      <c r="A603" s="158"/>
      <c r="D603" s="138"/>
    </row>
    <row r="604" spans="1:4" x14ac:dyDescent="0.2">
      <c r="A604" s="158"/>
      <c r="D604" s="138"/>
    </row>
    <row r="605" spans="1:4" x14ac:dyDescent="0.2">
      <c r="A605" s="158"/>
      <c r="D605" s="138"/>
    </row>
    <row r="606" spans="1:4" x14ac:dyDescent="0.2">
      <c r="A606" s="158"/>
      <c r="D606" s="138"/>
    </row>
    <row r="607" spans="1:4" x14ac:dyDescent="0.2">
      <c r="A607" s="158"/>
      <c r="D607" s="138"/>
    </row>
    <row r="608" spans="1:4" x14ac:dyDescent="0.2">
      <c r="A608" s="158"/>
      <c r="D608" s="138"/>
    </row>
    <row r="609" spans="1:4" x14ac:dyDescent="0.2">
      <c r="A609" s="158"/>
      <c r="D609" s="138"/>
    </row>
    <row r="610" spans="1:4" x14ac:dyDescent="0.2">
      <c r="A610" s="158"/>
      <c r="D610" s="138"/>
    </row>
    <row r="611" spans="1:4" x14ac:dyDescent="0.2">
      <c r="A611" s="158"/>
      <c r="D611" s="138"/>
    </row>
    <row r="612" spans="1:4" x14ac:dyDescent="0.2">
      <c r="A612" s="158"/>
      <c r="D612" s="138"/>
    </row>
    <row r="613" spans="1:4" x14ac:dyDescent="0.2">
      <c r="A613" s="158"/>
      <c r="D613" s="138"/>
    </row>
    <row r="614" spans="1:4" x14ac:dyDescent="0.2">
      <c r="A614" s="158"/>
      <c r="D614" s="138"/>
    </row>
    <row r="615" spans="1:4" x14ac:dyDescent="0.2">
      <c r="A615" s="158"/>
      <c r="D615" s="138"/>
    </row>
    <row r="616" spans="1:4" x14ac:dyDescent="0.2">
      <c r="A616" s="158"/>
      <c r="D616" s="138"/>
    </row>
    <row r="617" spans="1:4" x14ac:dyDescent="0.2">
      <c r="A617" s="158"/>
      <c r="D617" s="138"/>
    </row>
    <row r="618" spans="1:4" x14ac:dyDescent="0.2">
      <c r="A618" s="158"/>
      <c r="D618" s="138"/>
    </row>
    <row r="619" spans="1:4" x14ac:dyDescent="0.2">
      <c r="A619" s="158"/>
      <c r="D619" s="138"/>
    </row>
    <row r="620" spans="1:4" x14ac:dyDescent="0.2">
      <c r="A620" s="158"/>
      <c r="D620" s="138"/>
    </row>
    <row r="621" spans="1:4" x14ac:dyDescent="0.2">
      <c r="A621" s="158"/>
      <c r="D621" s="138"/>
    </row>
    <row r="622" spans="1:4" x14ac:dyDescent="0.2">
      <c r="A622" s="158"/>
      <c r="D622" s="138"/>
    </row>
    <row r="623" spans="1:4" x14ac:dyDescent="0.2">
      <c r="A623" s="158"/>
      <c r="D623" s="138"/>
    </row>
    <row r="624" spans="1:4" x14ac:dyDescent="0.2">
      <c r="A624" s="158"/>
      <c r="D624" s="138"/>
    </row>
    <row r="625" spans="1:4" x14ac:dyDescent="0.2">
      <c r="A625" s="158"/>
      <c r="D625" s="138"/>
    </row>
    <row r="626" spans="1:4" x14ac:dyDescent="0.2">
      <c r="A626" s="158"/>
      <c r="D626" s="138"/>
    </row>
    <row r="627" spans="1:4" x14ac:dyDescent="0.2">
      <c r="A627" s="158"/>
      <c r="D627" s="138"/>
    </row>
    <row r="628" spans="1:4" x14ac:dyDescent="0.2">
      <c r="A628" s="158"/>
      <c r="D628" s="138"/>
    </row>
    <row r="629" spans="1:4" x14ac:dyDescent="0.2">
      <c r="A629" s="158"/>
      <c r="D629" s="138"/>
    </row>
    <row r="630" spans="1:4" x14ac:dyDescent="0.2">
      <c r="A630" s="158"/>
      <c r="D630" s="138"/>
    </row>
    <row r="631" spans="1:4" x14ac:dyDescent="0.2">
      <c r="A631" s="158"/>
      <c r="D631" s="138"/>
    </row>
    <row r="632" spans="1:4" x14ac:dyDescent="0.2">
      <c r="A632" s="158"/>
      <c r="D632" s="138"/>
    </row>
    <row r="633" spans="1:4" x14ac:dyDescent="0.2">
      <c r="A633" s="158"/>
      <c r="D633" s="138"/>
    </row>
    <row r="634" spans="1:4" x14ac:dyDescent="0.2">
      <c r="A634" s="158"/>
      <c r="D634" s="138"/>
    </row>
    <row r="635" spans="1:4" x14ac:dyDescent="0.2">
      <c r="A635" s="158"/>
      <c r="D635" s="138"/>
    </row>
    <row r="636" spans="1:4" x14ac:dyDescent="0.2">
      <c r="A636" s="158"/>
      <c r="D636" s="138"/>
    </row>
    <row r="637" spans="1:4" x14ac:dyDescent="0.2">
      <c r="A637" s="158"/>
      <c r="D637" s="138"/>
    </row>
    <row r="638" spans="1:4" x14ac:dyDescent="0.2">
      <c r="A638" s="158"/>
      <c r="D638" s="138"/>
    </row>
    <row r="639" spans="1:4" x14ac:dyDescent="0.2">
      <c r="A639" s="158"/>
      <c r="D639" s="138"/>
    </row>
    <row r="640" spans="1:4" x14ac:dyDescent="0.2">
      <c r="A640" s="158"/>
      <c r="D640" s="138"/>
    </row>
    <row r="641" spans="1:4" x14ac:dyDescent="0.2">
      <c r="A641" s="158"/>
      <c r="D641" s="138"/>
    </row>
    <row r="642" spans="1:4" x14ac:dyDescent="0.2">
      <c r="A642" s="158"/>
      <c r="D642" s="138"/>
    </row>
    <row r="643" spans="1:4" x14ac:dyDescent="0.2">
      <c r="A643" s="158"/>
      <c r="D643" s="138"/>
    </row>
    <row r="644" spans="1:4" x14ac:dyDescent="0.2">
      <c r="A644" s="158"/>
      <c r="D644" s="138"/>
    </row>
    <row r="645" spans="1:4" x14ac:dyDescent="0.2">
      <c r="A645" s="158"/>
      <c r="D645" s="138"/>
    </row>
    <row r="646" spans="1:4" x14ac:dyDescent="0.2">
      <c r="A646" s="158"/>
      <c r="D646" s="138"/>
    </row>
    <row r="647" spans="1:4" x14ac:dyDescent="0.2">
      <c r="A647" s="158"/>
      <c r="D647" s="138"/>
    </row>
    <row r="648" spans="1:4" x14ac:dyDescent="0.2">
      <c r="A648" s="158"/>
      <c r="D648" s="138"/>
    </row>
    <row r="649" spans="1:4" x14ac:dyDescent="0.2">
      <c r="A649" s="158"/>
      <c r="D649" s="138"/>
    </row>
    <row r="650" spans="1:4" x14ac:dyDescent="0.2">
      <c r="A650" s="158"/>
      <c r="D650" s="138"/>
    </row>
    <row r="651" spans="1:4" x14ac:dyDescent="0.2">
      <c r="A651" s="158"/>
      <c r="D651" s="138"/>
    </row>
    <row r="652" spans="1:4" x14ac:dyDescent="0.2">
      <c r="A652" s="158"/>
      <c r="D652" s="138"/>
    </row>
    <row r="653" spans="1:4" x14ac:dyDescent="0.2">
      <c r="A653" s="158"/>
      <c r="D653" s="138"/>
    </row>
    <row r="654" spans="1:4" x14ac:dyDescent="0.2">
      <c r="A654" s="158"/>
      <c r="D654" s="138"/>
    </row>
    <row r="655" spans="1:4" x14ac:dyDescent="0.2">
      <c r="A655" s="158"/>
      <c r="D655" s="138"/>
    </row>
    <row r="656" spans="1:4" x14ac:dyDescent="0.2">
      <c r="A656" s="158"/>
      <c r="D656" s="138"/>
    </row>
    <row r="657" spans="1:4" x14ac:dyDescent="0.2">
      <c r="A657" s="158"/>
      <c r="D657" s="138"/>
    </row>
    <row r="658" spans="1:4" x14ac:dyDescent="0.2">
      <c r="A658" s="158"/>
      <c r="D658" s="138"/>
    </row>
    <row r="659" spans="1:4" x14ac:dyDescent="0.2">
      <c r="A659" s="158"/>
      <c r="D659" s="138"/>
    </row>
    <row r="660" spans="1:4" x14ac:dyDescent="0.2">
      <c r="A660" s="158"/>
      <c r="D660" s="138"/>
    </row>
    <row r="661" spans="1:4" x14ac:dyDescent="0.2">
      <c r="A661" s="158"/>
      <c r="D661" s="138"/>
    </row>
    <row r="662" spans="1:4" x14ac:dyDescent="0.2">
      <c r="A662" s="158"/>
      <c r="D662" s="138"/>
    </row>
    <row r="663" spans="1:4" x14ac:dyDescent="0.2">
      <c r="A663" s="158"/>
      <c r="D663" s="138"/>
    </row>
    <row r="664" spans="1:4" x14ac:dyDescent="0.2">
      <c r="A664" s="158"/>
      <c r="D664" s="138"/>
    </row>
    <row r="665" spans="1:4" x14ac:dyDescent="0.2">
      <c r="A665" s="158"/>
      <c r="D665" s="138"/>
    </row>
    <row r="666" spans="1:4" x14ac:dyDescent="0.2">
      <c r="A666" s="158"/>
      <c r="D666" s="138"/>
    </row>
    <row r="667" spans="1:4" x14ac:dyDescent="0.2">
      <c r="A667" s="158"/>
      <c r="D667" s="138"/>
    </row>
    <row r="668" spans="1:4" x14ac:dyDescent="0.2">
      <c r="A668" s="158"/>
      <c r="D668" s="138"/>
    </row>
    <row r="669" spans="1:4" x14ac:dyDescent="0.2">
      <c r="A669" s="158"/>
      <c r="D669" s="138"/>
    </row>
    <row r="670" spans="1:4" x14ac:dyDescent="0.2">
      <c r="A670" s="158"/>
      <c r="D670" s="138"/>
    </row>
    <row r="671" spans="1:4" x14ac:dyDescent="0.2">
      <c r="A671" s="158"/>
      <c r="D671" s="138"/>
    </row>
    <row r="672" spans="1:4" x14ac:dyDescent="0.2">
      <c r="A672" s="158"/>
      <c r="D672" s="138"/>
    </row>
    <row r="673" spans="1:4" x14ac:dyDescent="0.2">
      <c r="A673" s="158"/>
      <c r="D673" s="138"/>
    </row>
    <row r="674" spans="1:4" x14ac:dyDescent="0.2">
      <c r="A674" s="158"/>
      <c r="D674" s="138"/>
    </row>
    <row r="675" spans="1:4" x14ac:dyDescent="0.2">
      <c r="A675" s="158"/>
      <c r="D675" s="138"/>
    </row>
    <row r="676" spans="1:4" x14ac:dyDescent="0.2">
      <c r="A676" s="158"/>
      <c r="D676" s="138"/>
    </row>
    <row r="677" spans="1:4" x14ac:dyDescent="0.2">
      <c r="A677" s="158"/>
      <c r="D677" s="138"/>
    </row>
    <row r="678" spans="1:4" x14ac:dyDescent="0.2">
      <c r="A678" s="158"/>
      <c r="D678" s="138"/>
    </row>
    <row r="679" spans="1:4" x14ac:dyDescent="0.2">
      <c r="A679" s="158"/>
      <c r="D679" s="138"/>
    </row>
    <row r="680" spans="1:4" x14ac:dyDescent="0.2">
      <c r="A680" s="158"/>
      <c r="D680" s="138"/>
    </row>
    <row r="681" spans="1:4" x14ac:dyDescent="0.2">
      <c r="A681" s="158"/>
      <c r="D681" s="138"/>
    </row>
    <row r="682" spans="1:4" x14ac:dyDescent="0.2">
      <c r="A682" s="158"/>
      <c r="D682" s="138"/>
    </row>
    <row r="683" spans="1:4" x14ac:dyDescent="0.2">
      <c r="A683" s="158"/>
      <c r="D683" s="138"/>
    </row>
    <row r="684" spans="1:4" x14ac:dyDescent="0.2">
      <c r="A684" s="158"/>
      <c r="D684" s="138"/>
    </row>
    <row r="685" spans="1:4" x14ac:dyDescent="0.2">
      <c r="A685" s="158"/>
      <c r="D685" s="138"/>
    </row>
    <row r="686" spans="1:4" x14ac:dyDescent="0.2">
      <c r="A686" s="158"/>
      <c r="D686" s="138"/>
    </row>
    <row r="687" spans="1:4" x14ac:dyDescent="0.2">
      <c r="A687" s="158"/>
      <c r="D687" s="138"/>
    </row>
    <row r="688" spans="1:4" x14ac:dyDescent="0.2">
      <c r="A688" s="158"/>
      <c r="D688" s="138"/>
    </row>
    <row r="689" spans="1:4" x14ac:dyDescent="0.2">
      <c r="A689" s="158"/>
      <c r="D689" s="138"/>
    </row>
    <row r="690" spans="1:4" x14ac:dyDescent="0.2">
      <c r="A690" s="158"/>
      <c r="D690" s="138"/>
    </row>
    <row r="691" spans="1:4" x14ac:dyDescent="0.2">
      <c r="A691" s="158"/>
      <c r="D691" s="138"/>
    </row>
    <row r="692" spans="1:4" x14ac:dyDescent="0.2">
      <c r="A692" s="158"/>
      <c r="D692" s="138"/>
    </row>
    <row r="693" spans="1:4" x14ac:dyDescent="0.2">
      <c r="A693" s="158"/>
      <c r="D693" s="138"/>
    </row>
    <row r="694" spans="1:4" x14ac:dyDescent="0.2">
      <c r="A694" s="158"/>
      <c r="D694" s="138"/>
    </row>
    <row r="695" spans="1:4" x14ac:dyDescent="0.2">
      <c r="A695" s="158"/>
      <c r="D695" s="138"/>
    </row>
    <row r="696" spans="1:4" x14ac:dyDescent="0.2">
      <c r="A696" s="158"/>
      <c r="D696" s="138"/>
    </row>
    <row r="697" spans="1:4" x14ac:dyDescent="0.2">
      <c r="A697" s="158"/>
      <c r="D697" s="138"/>
    </row>
    <row r="698" spans="1:4" x14ac:dyDescent="0.2">
      <c r="A698" s="158"/>
      <c r="D698" s="138"/>
    </row>
    <row r="699" spans="1:4" x14ac:dyDescent="0.2">
      <c r="A699" s="158"/>
      <c r="D699" s="138"/>
    </row>
    <row r="700" spans="1:4" x14ac:dyDescent="0.2">
      <c r="A700" s="158"/>
      <c r="D700" s="138"/>
    </row>
    <row r="701" spans="1:4" x14ac:dyDescent="0.2">
      <c r="A701" s="158"/>
      <c r="D701" s="138"/>
    </row>
    <row r="702" spans="1:4" x14ac:dyDescent="0.2">
      <c r="A702" s="158"/>
      <c r="D702" s="138"/>
    </row>
    <row r="703" spans="1:4" x14ac:dyDescent="0.2">
      <c r="A703" s="158"/>
      <c r="D703" s="138"/>
    </row>
    <row r="704" spans="1:4" x14ac:dyDescent="0.2">
      <c r="A704" s="158"/>
      <c r="D704" s="138"/>
    </row>
    <row r="705" spans="1:4" x14ac:dyDescent="0.2">
      <c r="A705" s="158"/>
      <c r="D705" s="138"/>
    </row>
    <row r="706" spans="1:4" x14ac:dyDescent="0.2">
      <c r="A706" s="158"/>
      <c r="D706" s="138"/>
    </row>
    <row r="707" spans="1:4" x14ac:dyDescent="0.2">
      <c r="A707" s="158"/>
      <c r="D707" s="138"/>
    </row>
    <row r="708" spans="1:4" x14ac:dyDescent="0.2">
      <c r="A708" s="158"/>
      <c r="D708" s="138"/>
    </row>
    <row r="709" spans="1:4" x14ac:dyDescent="0.2">
      <c r="A709" s="158"/>
      <c r="D709" s="138"/>
    </row>
    <row r="710" spans="1:4" x14ac:dyDescent="0.2">
      <c r="A710" s="158"/>
      <c r="D710" s="138"/>
    </row>
    <row r="711" spans="1:4" x14ac:dyDescent="0.2">
      <c r="A711" s="158"/>
      <c r="D711" s="138"/>
    </row>
    <row r="712" spans="1:4" x14ac:dyDescent="0.2">
      <c r="A712" s="158"/>
      <c r="D712" s="138"/>
    </row>
    <row r="713" spans="1:4" x14ac:dyDescent="0.2">
      <c r="A713" s="158"/>
      <c r="D713" s="138"/>
    </row>
    <row r="714" spans="1:4" x14ac:dyDescent="0.2">
      <c r="A714" s="158"/>
      <c r="D714" s="138"/>
    </row>
    <row r="715" spans="1:4" x14ac:dyDescent="0.2">
      <c r="A715" s="158"/>
      <c r="D715" s="138"/>
    </row>
    <row r="716" spans="1:4" x14ac:dyDescent="0.2">
      <c r="A716" s="158"/>
      <c r="D716" s="138"/>
    </row>
    <row r="717" spans="1:4" x14ac:dyDescent="0.2">
      <c r="A717" s="158"/>
      <c r="D717" s="138"/>
    </row>
    <row r="718" spans="1:4" x14ac:dyDescent="0.2">
      <c r="A718" s="158"/>
      <c r="D718" s="138"/>
    </row>
    <row r="719" spans="1:4" x14ac:dyDescent="0.2">
      <c r="A719" s="158"/>
      <c r="D719" s="138"/>
    </row>
    <row r="720" spans="1:4" x14ac:dyDescent="0.2">
      <c r="A720" s="158"/>
      <c r="D720" s="138"/>
    </row>
    <row r="721" spans="1:4" x14ac:dyDescent="0.2">
      <c r="A721" s="158"/>
      <c r="D721" s="138"/>
    </row>
    <row r="722" spans="1:4" x14ac:dyDescent="0.2">
      <c r="A722" s="158"/>
      <c r="D722" s="138"/>
    </row>
    <row r="723" spans="1:4" x14ac:dyDescent="0.2">
      <c r="A723" s="158"/>
      <c r="D723" s="138"/>
    </row>
    <row r="724" spans="1:4" x14ac:dyDescent="0.2">
      <c r="A724" s="158"/>
      <c r="D724" s="138"/>
    </row>
    <row r="725" spans="1:4" x14ac:dyDescent="0.2">
      <c r="A725" s="158"/>
      <c r="D725" s="138"/>
    </row>
    <row r="726" spans="1:4" x14ac:dyDescent="0.2">
      <c r="A726" s="158"/>
      <c r="D726" s="138"/>
    </row>
    <row r="727" spans="1:4" x14ac:dyDescent="0.2">
      <c r="A727" s="158"/>
      <c r="D727" s="138"/>
    </row>
    <row r="728" spans="1:4" x14ac:dyDescent="0.2">
      <c r="A728" s="158"/>
      <c r="D728" s="138"/>
    </row>
    <row r="729" spans="1:4" x14ac:dyDescent="0.2">
      <c r="A729" s="158"/>
      <c r="D729" s="138"/>
    </row>
    <row r="730" spans="1:4" x14ac:dyDescent="0.2">
      <c r="A730" s="158"/>
      <c r="D730" s="138"/>
    </row>
    <row r="731" spans="1:4" x14ac:dyDescent="0.2">
      <c r="A731" s="158"/>
      <c r="D731" s="138"/>
    </row>
    <row r="732" spans="1:4" x14ac:dyDescent="0.2">
      <c r="A732" s="158"/>
      <c r="D732" s="138"/>
    </row>
    <row r="733" spans="1:4" x14ac:dyDescent="0.2">
      <c r="A733" s="158"/>
      <c r="D733" s="138"/>
    </row>
    <row r="734" spans="1:4" x14ac:dyDescent="0.2">
      <c r="A734" s="158"/>
      <c r="D734" s="138"/>
    </row>
    <row r="735" spans="1:4" x14ac:dyDescent="0.2">
      <c r="A735" s="158"/>
      <c r="D735" s="138"/>
    </row>
    <row r="736" spans="1:4" x14ac:dyDescent="0.2">
      <c r="A736" s="158"/>
      <c r="D736" s="138"/>
    </row>
    <row r="737" spans="1:4" x14ac:dyDescent="0.2">
      <c r="A737" s="158"/>
      <c r="D737" s="138"/>
    </row>
    <row r="738" spans="1:4" x14ac:dyDescent="0.2">
      <c r="A738" s="158"/>
      <c r="D738" s="138"/>
    </row>
    <row r="739" spans="1:4" x14ac:dyDescent="0.2">
      <c r="A739" s="158"/>
      <c r="D739" s="138"/>
    </row>
    <row r="740" spans="1:4" x14ac:dyDescent="0.2">
      <c r="A740" s="158"/>
      <c r="D740" s="138"/>
    </row>
    <row r="741" spans="1:4" x14ac:dyDescent="0.2">
      <c r="A741" s="158"/>
      <c r="D741" s="138"/>
    </row>
    <row r="742" spans="1:4" x14ac:dyDescent="0.2">
      <c r="A742" s="158"/>
      <c r="D742" s="138"/>
    </row>
    <row r="743" spans="1:4" x14ac:dyDescent="0.2">
      <c r="A743" s="158"/>
      <c r="D743" s="138"/>
    </row>
    <row r="744" spans="1:4" x14ac:dyDescent="0.2">
      <c r="A744" s="158"/>
      <c r="D744" s="138"/>
    </row>
    <row r="745" spans="1:4" x14ac:dyDescent="0.2">
      <c r="A745" s="158"/>
      <c r="D745" s="138"/>
    </row>
    <row r="746" spans="1:4" x14ac:dyDescent="0.2">
      <c r="A746" s="158"/>
      <c r="D746" s="138"/>
    </row>
    <row r="747" spans="1:4" x14ac:dyDescent="0.2">
      <c r="A747" s="158"/>
      <c r="D747" s="138"/>
    </row>
    <row r="748" spans="1:4" x14ac:dyDescent="0.2">
      <c r="A748" s="158"/>
      <c r="D748" s="138"/>
    </row>
    <row r="749" spans="1:4" x14ac:dyDescent="0.2">
      <c r="A749" s="158"/>
      <c r="D749" s="138"/>
    </row>
    <row r="750" spans="1:4" x14ac:dyDescent="0.2">
      <c r="A750" s="158"/>
      <c r="D750" s="138"/>
    </row>
    <row r="751" spans="1:4" x14ac:dyDescent="0.2">
      <c r="A751" s="158"/>
      <c r="D751" s="138"/>
    </row>
    <row r="752" spans="1:4" x14ac:dyDescent="0.2">
      <c r="A752" s="158"/>
      <c r="D752" s="138"/>
    </row>
    <row r="753" spans="1:4" x14ac:dyDescent="0.2">
      <c r="A753" s="158"/>
      <c r="D753" s="138"/>
    </row>
    <row r="754" spans="1:4" x14ac:dyDescent="0.2">
      <c r="A754" s="158"/>
      <c r="D754" s="138"/>
    </row>
    <row r="755" spans="1:4" x14ac:dyDescent="0.2">
      <c r="A755" s="158"/>
      <c r="D755" s="138"/>
    </row>
    <row r="756" spans="1:4" x14ac:dyDescent="0.2">
      <c r="A756" s="158"/>
      <c r="D756" s="138"/>
    </row>
    <row r="757" spans="1:4" x14ac:dyDescent="0.2">
      <c r="A757" s="158"/>
      <c r="D757" s="138"/>
    </row>
    <row r="758" spans="1:4" x14ac:dyDescent="0.2">
      <c r="A758" s="158"/>
      <c r="D758" s="138"/>
    </row>
    <row r="759" spans="1:4" x14ac:dyDescent="0.2">
      <c r="A759" s="158"/>
      <c r="D759" s="138"/>
    </row>
    <row r="760" spans="1:4" x14ac:dyDescent="0.2">
      <c r="A760" s="158"/>
      <c r="D760" s="138"/>
    </row>
    <row r="761" spans="1:4" x14ac:dyDescent="0.2">
      <c r="A761" s="158"/>
      <c r="D761" s="138"/>
    </row>
    <row r="762" spans="1:4" x14ac:dyDescent="0.2">
      <c r="A762" s="158"/>
      <c r="D762" s="138"/>
    </row>
    <row r="763" spans="1:4" x14ac:dyDescent="0.2">
      <c r="A763" s="158"/>
      <c r="D763" s="138"/>
    </row>
    <row r="764" spans="1:4" x14ac:dyDescent="0.2">
      <c r="A764" s="158"/>
      <c r="D764" s="138"/>
    </row>
    <row r="765" spans="1:4" x14ac:dyDescent="0.2">
      <c r="A765" s="158"/>
      <c r="D765" s="138"/>
    </row>
    <row r="766" spans="1:4" x14ac:dyDescent="0.2">
      <c r="A766" s="158"/>
      <c r="D766" s="138"/>
    </row>
    <row r="767" spans="1:4" x14ac:dyDescent="0.2">
      <c r="A767" s="158"/>
      <c r="D767" s="138"/>
    </row>
    <row r="768" spans="1:4" x14ac:dyDescent="0.2">
      <c r="A768" s="158"/>
      <c r="D768" s="138"/>
    </row>
    <row r="769" spans="1:4" x14ac:dyDescent="0.2">
      <c r="A769" s="158"/>
      <c r="D769" s="138"/>
    </row>
    <row r="770" spans="1:4" x14ac:dyDescent="0.2">
      <c r="A770" s="158"/>
      <c r="D770" s="138"/>
    </row>
    <row r="771" spans="1:4" x14ac:dyDescent="0.2">
      <c r="A771" s="158"/>
      <c r="D771" s="138"/>
    </row>
    <row r="772" spans="1:4" x14ac:dyDescent="0.2">
      <c r="A772" s="158"/>
      <c r="D772" s="138"/>
    </row>
    <row r="773" spans="1:4" x14ac:dyDescent="0.2">
      <c r="A773" s="158"/>
      <c r="D773" s="138"/>
    </row>
    <row r="774" spans="1:4" x14ac:dyDescent="0.2">
      <c r="A774" s="158"/>
      <c r="D774" s="138"/>
    </row>
    <row r="775" spans="1:4" x14ac:dyDescent="0.2">
      <c r="A775" s="158"/>
      <c r="D775" s="138"/>
    </row>
    <row r="776" spans="1:4" x14ac:dyDescent="0.2">
      <c r="A776" s="158"/>
      <c r="D776" s="138"/>
    </row>
    <row r="777" spans="1:4" x14ac:dyDescent="0.2">
      <c r="A777" s="158"/>
      <c r="D777" s="138"/>
    </row>
    <row r="778" spans="1:4" x14ac:dyDescent="0.2">
      <c r="A778" s="158"/>
      <c r="D778" s="138"/>
    </row>
    <row r="779" spans="1:4" x14ac:dyDescent="0.2">
      <c r="A779" s="158"/>
      <c r="D779" s="138"/>
    </row>
    <row r="780" spans="1:4" x14ac:dyDescent="0.2">
      <c r="A780" s="158"/>
      <c r="D780" s="138"/>
    </row>
    <row r="781" spans="1:4" x14ac:dyDescent="0.2">
      <c r="A781" s="158"/>
      <c r="D781" s="138"/>
    </row>
    <row r="782" spans="1:4" x14ac:dyDescent="0.2">
      <c r="A782" s="158"/>
      <c r="D782" s="138"/>
    </row>
    <row r="783" spans="1:4" x14ac:dyDescent="0.2">
      <c r="A783" s="158"/>
      <c r="D783" s="138"/>
    </row>
    <row r="784" spans="1:4" x14ac:dyDescent="0.2">
      <c r="A784" s="158"/>
      <c r="D784" s="138"/>
    </row>
    <row r="785" spans="1:4" x14ac:dyDescent="0.2">
      <c r="A785" s="158"/>
      <c r="D785" s="138"/>
    </row>
    <row r="786" spans="1:4" x14ac:dyDescent="0.2">
      <c r="A786" s="158"/>
      <c r="D786" s="138"/>
    </row>
    <row r="787" spans="1:4" x14ac:dyDescent="0.2">
      <c r="A787" s="158"/>
      <c r="D787" s="138"/>
    </row>
    <row r="788" spans="1:4" x14ac:dyDescent="0.2">
      <c r="A788" s="158"/>
      <c r="D788" s="138"/>
    </row>
    <row r="789" spans="1:4" x14ac:dyDescent="0.2">
      <c r="A789" s="158"/>
      <c r="D789" s="138"/>
    </row>
    <row r="790" spans="1:4" x14ac:dyDescent="0.2">
      <c r="A790" s="158"/>
      <c r="D790" s="138"/>
    </row>
    <row r="791" spans="1:4" x14ac:dyDescent="0.2">
      <c r="A791" s="158"/>
      <c r="D791" s="138"/>
    </row>
    <row r="792" spans="1:4" x14ac:dyDescent="0.2">
      <c r="A792" s="158"/>
      <c r="D792" s="138"/>
    </row>
    <row r="793" spans="1:4" x14ac:dyDescent="0.2">
      <c r="A793" s="158"/>
      <c r="D793" s="138"/>
    </row>
    <row r="794" spans="1:4" x14ac:dyDescent="0.2">
      <c r="A794" s="158"/>
      <c r="D794" s="138"/>
    </row>
    <row r="795" spans="1:4" x14ac:dyDescent="0.2">
      <c r="A795" s="158"/>
      <c r="D795" s="138"/>
    </row>
    <row r="796" spans="1:4" x14ac:dyDescent="0.2">
      <c r="A796" s="158"/>
      <c r="D796" s="138"/>
    </row>
    <row r="797" spans="1:4" x14ac:dyDescent="0.2">
      <c r="A797" s="158"/>
      <c r="D797" s="138"/>
    </row>
    <row r="798" spans="1:4" x14ac:dyDescent="0.2">
      <c r="A798" s="158"/>
      <c r="D798" s="138"/>
    </row>
    <row r="799" spans="1:4" x14ac:dyDescent="0.2">
      <c r="A799" s="158"/>
      <c r="D799" s="138"/>
    </row>
    <row r="800" spans="1:4" x14ac:dyDescent="0.2">
      <c r="A800" s="158"/>
      <c r="D800" s="138"/>
    </row>
    <row r="801" spans="1:4" x14ac:dyDescent="0.2">
      <c r="A801" s="158"/>
      <c r="D801" s="138"/>
    </row>
    <row r="802" spans="1:4" x14ac:dyDescent="0.2">
      <c r="A802" s="158"/>
      <c r="D802" s="138"/>
    </row>
    <row r="803" spans="1:4" x14ac:dyDescent="0.2">
      <c r="A803" s="158"/>
      <c r="D803" s="138"/>
    </row>
    <row r="804" spans="1:4" x14ac:dyDescent="0.2">
      <c r="A804" s="158"/>
      <c r="D804" s="138"/>
    </row>
    <row r="805" spans="1:4" x14ac:dyDescent="0.2">
      <c r="A805" s="158"/>
      <c r="D805" s="138"/>
    </row>
    <row r="806" spans="1:4" x14ac:dyDescent="0.2">
      <c r="A806" s="158"/>
      <c r="D806" s="138"/>
    </row>
    <row r="807" spans="1:4" x14ac:dyDescent="0.2">
      <c r="A807" s="158"/>
      <c r="D807" s="138"/>
    </row>
    <row r="808" spans="1:4" x14ac:dyDescent="0.2">
      <c r="A808" s="158"/>
      <c r="D808" s="138"/>
    </row>
    <row r="809" spans="1:4" x14ac:dyDescent="0.2">
      <c r="A809" s="158"/>
      <c r="D809" s="138"/>
    </row>
    <row r="810" spans="1:4" x14ac:dyDescent="0.2">
      <c r="A810" s="158"/>
      <c r="D810" s="138"/>
    </row>
    <row r="811" spans="1:4" x14ac:dyDescent="0.2">
      <c r="A811" s="158"/>
      <c r="D811" s="138"/>
    </row>
    <row r="812" spans="1:4" x14ac:dyDescent="0.2">
      <c r="A812" s="158"/>
      <c r="D812" s="138"/>
    </row>
    <row r="813" spans="1:4" x14ac:dyDescent="0.2">
      <c r="A813" s="158"/>
      <c r="D813" s="138"/>
    </row>
    <row r="814" spans="1:4" x14ac:dyDescent="0.2">
      <c r="A814" s="158"/>
      <c r="D814" s="138"/>
    </row>
    <row r="815" spans="1:4" x14ac:dyDescent="0.2">
      <c r="A815" s="158"/>
      <c r="D815" s="138"/>
    </row>
    <row r="816" spans="1:4" x14ac:dyDescent="0.2">
      <c r="A816" s="158"/>
      <c r="D816" s="138"/>
    </row>
    <row r="817" spans="1:4" x14ac:dyDescent="0.2">
      <c r="A817" s="158"/>
      <c r="D817" s="138"/>
    </row>
    <row r="818" spans="1:4" x14ac:dyDescent="0.2">
      <c r="A818" s="158"/>
      <c r="D818" s="138"/>
    </row>
    <row r="819" spans="1:4" x14ac:dyDescent="0.2">
      <c r="A819" s="158"/>
      <c r="D819" s="138"/>
    </row>
    <row r="820" spans="1:4" x14ac:dyDescent="0.2">
      <c r="A820" s="158"/>
      <c r="D820" s="138"/>
    </row>
    <row r="821" spans="1:4" x14ac:dyDescent="0.2">
      <c r="A821" s="158"/>
      <c r="D821" s="138"/>
    </row>
    <row r="822" spans="1:4" x14ac:dyDescent="0.2">
      <c r="A822" s="158"/>
      <c r="D822" s="138"/>
    </row>
    <row r="823" spans="1:4" x14ac:dyDescent="0.2">
      <c r="A823" s="158"/>
      <c r="D823" s="138"/>
    </row>
    <row r="824" spans="1:4" x14ac:dyDescent="0.2">
      <c r="A824" s="158"/>
      <c r="D824" s="138"/>
    </row>
    <row r="825" spans="1:4" x14ac:dyDescent="0.2">
      <c r="A825" s="158"/>
      <c r="D825" s="138"/>
    </row>
    <row r="826" spans="1:4" x14ac:dyDescent="0.2">
      <c r="A826" s="158"/>
      <c r="D826" s="138"/>
    </row>
    <row r="827" spans="1:4" x14ac:dyDescent="0.2">
      <c r="A827" s="158"/>
      <c r="D827" s="138"/>
    </row>
    <row r="828" spans="1:4" x14ac:dyDescent="0.2">
      <c r="A828" s="158"/>
      <c r="D828" s="138"/>
    </row>
    <row r="829" spans="1:4" x14ac:dyDescent="0.2">
      <c r="A829" s="158"/>
      <c r="D829" s="138"/>
    </row>
    <row r="830" spans="1:4" x14ac:dyDescent="0.2">
      <c r="A830" s="158"/>
      <c r="D830" s="138"/>
    </row>
    <row r="831" spans="1:4" x14ac:dyDescent="0.2">
      <c r="A831" s="158"/>
      <c r="D831" s="138"/>
    </row>
    <row r="832" spans="1:4" x14ac:dyDescent="0.2">
      <c r="A832" s="158"/>
      <c r="D832" s="138"/>
    </row>
    <row r="833" spans="1:4" x14ac:dyDescent="0.2">
      <c r="A833" s="158"/>
      <c r="D833" s="138"/>
    </row>
    <row r="834" spans="1:4" x14ac:dyDescent="0.2">
      <c r="A834" s="158"/>
      <c r="D834" s="138"/>
    </row>
    <row r="835" spans="1:4" x14ac:dyDescent="0.2">
      <c r="A835" s="158"/>
      <c r="D835" s="138"/>
    </row>
    <row r="836" spans="1:4" x14ac:dyDescent="0.2">
      <c r="A836" s="158"/>
      <c r="D836" s="138"/>
    </row>
    <row r="837" spans="1:4" x14ac:dyDescent="0.2">
      <c r="A837" s="158"/>
      <c r="D837" s="138"/>
    </row>
    <row r="838" spans="1:4" x14ac:dyDescent="0.2">
      <c r="A838" s="158"/>
      <c r="D838" s="138"/>
    </row>
    <row r="839" spans="1:4" x14ac:dyDescent="0.2">
      <c r="A839" s="158"/>
      <c r="D839" s="138"/>
    </row>
    <row r="840" spans="1:4" x14ac:dyDescent="0.2">
      <c r="A840" s="158"/>
      <c r="D840" s="138"/>
    </row>
    <row r="841" spans="1:4" x14ac:dyDescent="0.2">
      <c r="A841" s="158"/>
      <c r="D841" s="138"/>
    </row>
    <row r="842" spans="1:4" x14ac:dyDescent="0.2">
      <c r="A842" s="158"/>
      <c r="D842" s="138"/>
    </row>
    <row r="843" spans="1:4" x14ac:dyDescent="0.2">
      <c r="A843" s="158"/>
      <c r="D843" s="138"/>
    </row>
    <row r="844" spans="1:4" x14ac:dyDescent="0.2">
      <c r="A844" s="158"/>
      <c r="D844" s="138"/>
    </row>
    <row r="845" spans="1:4" x14ac:dyDescent="0.2">
      <c r="A845" s="158"/>
      <c r="D845" s="138"/>
    </row>
    <row r="846" spans="1:4" x14ac:dyDescent="0.2">
      <c r="A846" s="158"/>
      <c r="D846" s="138"/>
    </row>
    <row r="847" spans="1:4" x14ac:dyDescent="0.2">
      <c r="A847" s="158"/>
      <c r="D847" s="138"/>
    </row>
    <row r="848" spans="1:4" x14ac:dyDescent="0.2">
      <c r="A848" s="158"/>
      <c r="D848" s="138"/>
    </row>
    <row r="849" spans="1:4" x14ac:dyDescent="0.2">
      <c r="A849" s="158"/>
      <c r="D849" s="138"/>
    </row>
    <row r="850" spans="1:4" x14ac:dyDescent="0.2">
      <c r="A850" s="158"/>
      <c r="D850" s="138"/>
    </row>
    <row r="851" spans="1:4" x14ac:dyDescent="0.2">
      <c r="A851" s="158"/>
      <c r="D851" s="138"/>
    </row>
    <row r="852" spans="1:4" x14ac:dyDescent="0.2">
      <c r="A852" s="158"/>
      <c r="D852" s="138"/>
    </row>
    <row r="853" spans="1:4" x14ac:dyDescent="0.2">
      <c r="A853" s="158"/>
      <c r="D853" s="138"/>
    </row>
    <row r="854" spans="1:4" x14ac:dyDescent="0.2">
      <c r="A854" s="158"/>
      <c r="D854" s="138"/>
    </row>
    <row r="855" spans="1:4" x14ac:dyDescent="0.2">
      <c r="A855" s="158"/>
      <c r="D855" s="138"/>
    </row>
    <row r="856" spans="1:4" x14ac:dyDescent="0.2">
      <c r="A856" s="158"/>
      <c r="D856" s="138"/>
    </row>
    <row r="857" spans="1:4" x14ac:dyDescent="0.2">
      <c r="A857" s="158"/>
      <c r="D857" s="138"/>
    </row>
    <row r="858" spans="1:4" x14ac:dyDescent="0.2">
      <c r="A858" s="158"/>
      <c r="D858" s="138"/>
    </row>
    <row r="859" spans="1:4" x14ac:dyDescent="0.2">
      <c r="A859" s="158"/>
      <c r="D859" s="138"/>
    </row>
    <row r="860" spans="1:4" x14ac:dyDescent="0.2">
      <c r="A860" s="158"/>
      <c r="D860" s="138"/>
    </row>
    <row r="861" spans="1:4" x14ac:dyDescent="0.2">
      <c r="A861" s="158"/>
      <c r="D861" s="138"/>
    </row>
    <row r="862" spans="1:4" x14ac:dyDescent="0.2">
      <c r="A862" s="158"/>
      <c r="D862" s="138"/>
    </row>
    <row r="863" spans="1:4" x14ac:dyDescent="0.2">
      <c r="A863" s="158"/>
      <c r="D863" s="138"/>
    </row>
    <row r="864" spans="1:4" x14ac:dyDescent="0.2">
      <c r="A864" s="158"/>
      <c r="D864" s="138"/>
    </row>
    <row r="865" spans="1:4" x14ac:dyDescent="0.2">
      <c r="A865" s="158"/>
      <c r="D865" s="138"/>
    </row>
    <row r="866" spans="1:4" x14ac:dyDescent="0.2">
      <c r="A866" s="158"/>
      <c r="D866" s="138"/>
    </row>
    <row r="867" spans="1:4" x14ac:dyDescent="0.2">
      <c r="A867" s="158"/>
      <c r="D867" s="138"/>
    </row>
    <row r="868" spans="1:4" x14ac:dyDescent="0.2">
      <c r="A868" s="158"/>
      <c r="D868" s="138"/>
    </row>
    <row r="869" spans="1:4" x14ac:dyDescent="0.2">
      <c r="A869" s="158"/>
      <c r="D869" s="138"/>
    </row>
    <row r="870" spans="1:4" x14ac:dyDescent="0.2">
      <c r="A870" s="158"/>
      <c r="D870" s="138"/>
    </row>
    <row r="871" spans="1:4" x14ac:dyDescent="0.2">
      <c r="A871" s="158"/>
      <c r="D871" s="138"/>
    </row>
    <row r="872" spans="1:4" x14ac:dyDescent="0.2">
      <c r="A872" s="158"/>
      <c r="D872" s="138"/>
    </row>
    <row r="873" spans="1:4" x14ac:dyDescent="0.2">
      <c r="A873" s="158"/>
      <c r="D873" s="138"/>
    </row>
    <row r="874" spans="1:4" x14ac:dyDescent="0.2">
      <c r="A874" s="158"/>
      <c r="D874" s="138"/>
    </row>
    <row r="875" spans="1:4" x14ac:dyDescent="0.2">
      <c r="A875" s="158"/>
      <c r="D875" s="138"/>
    </row>
    <row r="876" spans="1:4" x14ac:dyDescent="0.2">
      <c r="A876" s="158"/>
      <c r="D876" s="138"/>
    </row>
    <row r="877" spans="1:4" x14ac:dyDescent="0.2">
      <c r="A877" s="158"/>
      <c r="D877" s="138"/>
    </row>
    <row r="878" spans="1:4" x14ac:dyDescent="0.2">
      <c r="A878" s="158"/>
      <c r="D878" s="138"/>
    </row>
    <row r="879" spans="1:4" x14ac:dyDescent="0.2">
      <c r="A879" s="158"/>
      <c r="D879" s="138"/>
    </row>
    <row r="880" spans="1:4" x14ac:dyDescent="0.2">
      <c r="A880" s="158"/>
      <c r="D880" s="138"/>
    </row>
    <row r="881" spans="1:4" x14ac:dyDescent="0.2">
      <c r="A881" s="158"/>
      <c r="D881" s="138"/>
    </row>
    <row r="882" spans="1:4" x14ac:dyDescent="0.2">
      <c r="A882" s="158"/>
      <c r="D882" s="138"/>
    </row>
    <row r="883" spans="1:4" x14ac:dyDescent="0.2">
      <c r="A883" s="158"/>
      <c r="D883" s="138"/>
    </row>
    <row r="884" spans="1:4" x14ac:dyDescent="0.2">
      <c r="A884" s="158"/>
      <c r="D884" s="138"/>
    </row>
    <row r="885" spans="1:4" x14ac:dyDescent="0.2">
      <c r="A885" s="158"/>
      <c r="D885" s="138"/>
    </row>
    <row r="886" spans="1:4" x14ac:dyDescent="0.2">
      <c r="A886" s="158"/>
      <c r="D886" s="138"/>
    </row>
    <row r="887" spans="1:4" x14ac:dyDescent="0.2">
      <c r="A887" s="158"/>
      <c r="D887" s="138"/>
    </row>
    <row r="888" spans="1:4" x14ac:dyDescent="0.2">
      <c r="A888" s="158"/>
      <c r="D888" s="138"/>
    </row>
    <row r="889" spans="1:4" x14ac:dyDescent="0.2">
      <c r="A889" s="158"/>
      <c r="D889" s="138"/>
    </row>
    <row r="890" spans="1:4" x14ac:dyDescent="0.2">
      <c r="A890" s="158"/>
      <c r="D890" s="138"/>
    </row>
    <row r="891" spans="1:4" x14ac:dyDescent="0.2">
      <c r="A891" s="158"/>
      <c r="D891" s="138"/>
    </row>
    <row r="892" spans="1:4" x14ac:dyDescent="0.2">
      <c r="A892" s="158"/>
      <c r="D892" s="138"/>
    </row>
    <row r="893" spans="1:4" x14ac:dyDescent="0.2">
      <c r="A893" s="158"/>
      <c r="D893" s="138"/>
    </row>
    <row r="894" spans="1:4" x14ac:dyDescent="0.2">
      <c r="A894" s="158"/>
      <c r="D894" s="138"/>
    </row>
    <row r="895" spans="1:4" x14ac:dyDescent="0.2">
      <c r="A895" s="158"/>
      <c r="D895" s="138"/>
    </row>
    <row r="896" spans="1:4" x14ac:dyDescent="0.2">
      <c r="A896" s="158"/>
      <c r="D896" s="138"/>
    </row>
    <row r="897" spans="1:4" x14ac:dyDescent="0.2">
      <c r="A897" s="158"/>
      <c r="D897" s="138"/>
    </row>
    <row r="898" spans="1:4" x14ac:dyDescent="0.2">
      <c r="A898" s="158"/>
      <c r="D898" s="138"/>
    </row>
    <row r="899" spans="1:4" x14ac:dyDescent="0.2">
      <c r="A899" s="158"/>
      <c r="D899" s="138"/>
    </row>
    <row r="900" spans="1:4" x14ac:dyDescent="0.2">
      <c r="A900" s="158"/>
      <c r="D900" s="138"/>
    </row>
    <row r="901" spans="1:4" x14ac:dyDescent="0.2">
      <c r="A901" s="158"/>
      <c r="D901" s="138"/>
    </row>
    <row r="902" spans="1:4" x14ac:dyDescent="0.2">
      <c r="A902" s="158"/>
      <c r="D902" s="138"/>
    </row>
    <row r="903" spans="1:4" x14ac:dyDescent="0.2">
      <c r="A903" s="158"/>
      <c r="D903" s="138"/>
    </row>
    <row r="904" spans="1:4" x14ac:dyDescent="0.2">
      <c r="A904" s="158"/>
      <c r="D904" s="138"/>
    </row>
    <row r="905" spans="1:4" x14ac:dyDescent="0.2">
      <c r="A905" s="158"/>
      <c r="D905" s="138"/>
    </row>
    <row r="906" spans="1:4" x14ac:dyDescent="0.2">
      <c r="A906" s="158"/>
      <c r="D906" s="138"/>
    </row>
    <row r="907" spans="1:4" x14ac:dyDescent="0.2">
      <c r="A907" s="158"/>
      <c r="D907" s="138"/>
    </row>
    <row r="908" spans="1:4" x14ac:dyDescent="0.2">
      <c r="A908" s="158"/>
      <c r="D908" s="138"/>
    </row>
    <row r="909" spans="1:4" x14ac:dyDescent="0.2">
      <c r="A909" s="158"/>
      <c r="D909" s="138"/>
    </row>
    <row r="910" spans="1:4" x14ac:dyDescent="0.2">
      <c r="A910" s="158"/>
      <c r="D910" s="138"/>
    </row>
    <row r="911" spans="1:4" x14ac:dyDescent="0.2">
      <c r="A911" s="158"/>
      <c r="D911" s="138"/>
    </row>
    <row r="912" spans="1:4" x14ac:dyDescent="0.2">
      <c r="A912" s="158"/>
      <c r="D912" s="138"/>
    </row>
    <row r="913" spans="1:4" x14ac:dyDescent="0.2">
      <c r="A913" s="158"/>
      <c r="D913" s="138"/>
    </row>
    <row r="914" spans="1:4" x14ac:dyDescent="0.2">
      <c r="A914" s="158"/>
      <c r="D914" s="138"/>
    </row>
    <row r="915" spans="1:4" x14ac:dyDescent="0.2">
      <c r="A915" s="158"/>
      <c r="D915" s="138"/>
    </row>
    <row r="916" spans="1:4" x14ac:dyDescent="0.2">
      <c r="A916" s="158"/>
      <c r="D916" s="138"/>
    </row>
    <row r="917" spans="1:4" x14ac:dyDescent="0.2">
      <c r="A917" s="158"/>
      <c r="D917" s="138"/>
    </row>
    <row r="918" spans="1:4" x14ac:dyDescent="0.2">
      <c r="A918" s="158"/>
      <c r="D918" s="138"/>
    </row>
    <row r="919" spans="1:4" x14ac:dyDescent="0.2">
      <c r="A919" s="158"/>
      <c r="D919" s="138"/>
    </row>
    <row r="920" spans="1:4" x14ac:dyDescent="0.2">
      <c r="A920" s="158"/>
      <c r="D920" s="138"/>
    </row>
    <row r="921" spans="1:4" x14ac:dyDescent="0.2">
      <c r="A921" s="158"/>
      <c r="D921" s="138"/>
    </row>
    <row r="922" spans="1:4" x14ac:dyDescent="0.2">
      <c r="A922" s="158"/>
      <c r="D922" s="138"/>
    </row>
    <row r="923" spans="1:4" x14ac:dyDescent="0.2">
      <c r="A923" s="158"/>
      <c r="D923" s="138"/>
    </row>
    <row r="924" spans="1:4" x14ac:dyDescent="0.2">
      <c r="A924" s="158"/>
      <c r="D924" s="138"/>
    </row>
    <row r="925" spans="1:4" x14ac:dyDescent="0.2">
      <c r="A925" s="158"/>
      <c r="D925" s="138"/>
    </row>
    <row r="926" spans="1:4" x14ac:dyDescent="0.2">
      <c r="A926" s="158"/>
      <c r="D926" s="138"/>
    </row>
    <row r="927" spans="1:4" x14ac:dyDescent="0.2">
      <c r="A927" s="158"/>
      <c r="D927" s="138"/>
    </row>
    <row r="928" spans="1:4" x14ac:dyDescent="0.2">
      <c r="A928" s="158"/>
      <c r="D928" s="138"/>
    </row>
    <row r="929" spans="1:4" x14ac:dyDescent="0.2">
      <c r="A929" s="158"/>
      <c r="D929" s="138"/>
    </row>
    <row r="930" spans="1:4" x14ac:dyDescent="0.2">
      <c r="A930" s="158"/>
      <c r="D930" s="138"/>
    </row>
    <row r="931" spans="1:4" x14ac:dyDescent="0.2">
      <c r="A931" s="158"/>
      <c r="D931" s="138"/>
    </row>
    <row r="932" spans="1:4" x14ac:dyDescent="0.2">
      <c r="A932" s="158"/>
      <c r="D932" s="138"/>
    </row>
    <row r="933" spans="1:4" x14ac:dyDescent="0.2">
      <c r="A933" s="158"/>
      <c r="D933" s="138"/>
    </row>
    <row r="934" spans="1:4" x14ac:dyDescent="0.2">
      <c r="A934" s="158"/>
      <c r="D934" s="138"/>
    </row>
    <row r="935" spans="1:4" x14ac:dyDescent="0.2">
      <c r="A935" s="158"/>
      <c r="D935" s="138"/>
    </row>
    <row r="936" spans="1:4" x14ac:dyDescent="0.2">
      <c r="A936" s="158"/>
      <c r="D936" s="138"/>
    </row>
    <row r="937" spans="1:4" x14ac:dyDescent="0.2">
      <c r="A937" s="158"/>
      <c r="D937" s="138"/>
    </row>
    <row r="938" spans="1:4" x14ac:dyDescent="0.2">
      <c r="A938" s="158"/>
      <c r="D938" s="138"/>
    </row>
    <row r="939" spans="1:4" x14ac:dyDescent="0.2">
      <c r="A939" s="158"/>
      <c r="D939" s="138"/>
    </row>
    <row r="940" spans="1:4" x14ac:dyDescent="0.2">
      <c r="A940" s="158"/>
      <c r="D940" s="138"/>
    </row>
    <row r="941" spans="1:4" x14ac:dyDescent="0.2">
      <c r="A941" s="158"/>
      <c r="D941" s="138"/>
    </row>
    <row r="942" spans="1:4" x14ac:dyDescent="0.2">
      <c r="A942" s="158"/>
      <c r="D942" s="138"/>
    </row>
    <row r="943" spans="1:4" x14ac:dyDescent="0.2">
      <c r="A943" s="158"/>
      <c r="D943" s="138"/>
    </row>
    <row r="944" spans="1:4" x14ac:dyDescent="0.2">
      <c r="A944" s="158"/>
      <c r="D944" s="138"/>
    </row>
    <row r="945" spans="1:4" x14ac:dyDescent="0.2">
      <c r="A945" s="158"/>
      <c r="D945" s="138"/>
    </row>
    <row r="946" spans="1:4" x14ac:dyDescent="0.2">
      <c r="A946" s="158"/>
      <c r="D946" s="138"/>
    </row>
    <row r="947" spans="1:4" x14ac:dyDescent="0.2">
      <c r="A947" s="158"/>
      <c r="D947" s="138"/>
    </row>
    <row r="948" spans="1:4" x14ac:dyDescent="0.2">
      <c r="A948" s="158"/>
      <c r="D948" s="138"/>
    </row>
    <row r="949" spans="1:4" x14ac:dyDescent="0.2">
      <c r="A949" s="158"/>
      <c r="D949" s="138"/>
    </row>
    <row r="950" spans="1:4" x14ac:dyDescent="0.2">
      <c r="A950" s="158"/>
      <c r="D950" s="138"/>
    </row>
    <row r="951" spans="1:4" x14ac:dyDescent="0.2">
      <c r="A951" s="158"/>
      <c r="D951" s="138"/>
    </row>
    <row r="952" spans="1:4" x14ac:dyDescent="0.2">
      <c r="A952" s="158"/>
      <c r="D952" s="138"/>
    </row>
    <row r="953" spans="1:4" x14ac:dyDescent="0.2">
      <c r="A953" s="158"/>
      <c r="D953" s="138"/>
    </row>
    <row r="954" spans="1:4" x14ac:dyDescent="0.2">
      <c r="A954" s="158"/>
      <c r="D954" s="138"/>
    </row>
    <row r="955" spans="1:4" x14ac:dyDescent="0.2">
      <c r="A955" s="158"/>
      <c r="D955" s="138"/>
    </row>
    <row r="956" spans="1:4" x14ac:dyDescent="0.2">
      <c r="A956" s="158"/>
      <c r="D956" s="138"/>
    </row>
    <row r="957" spans="1:4" x14ac:dyDescent="0.2">
      <c r="A957" s="158"/>
      <c r="D957" s="138"/>
    </row>
    <row r="958" spans="1:4" x14ac:dyDescent="0.2">
      <c r="A958" s="158"/>
      <c r="D958" s="138"/>
    </row>
    <row r="959" spans="1:4" x14ac:dyDescent="0.2">
      <c r="A959" s="158"/>
      <c r="D959" s="138"/>
    </row>
    <row r="960" spans="1:4" x14ac:dyDescent="0.2">
      <c r="A960" s="158"/>
      <c r="D960" s="138"/>
    </row>
    <row r="961" spans="1:4" x14ac:dyDescent="0.2">
      <c r="A961" s="158"/>
      <c r="D961" s="138"/>
    </row>
    <row r="962" spans="1:4" x14ac:dyDescent="0.2">
      <c r="A962" s="158"/>
      <c r="D962" s="138"/>
    </row>
    <row r="963" spans="1:4" x14ac:dyDescent="0.2">
      <c r="A963" s="158"/>
      <c r="D963" s="138"/>
    </row>
    <row r="964" spans="1:4" x14ac:dyDescent="0.2">
      <c r="A964" s="158"/>
      <c r="D964" s="138"/>
    </row>
    <row r="965" spans="1:4" x14ac:dyDescent="0.2">
      <c r="A965" s="158"/>
      <c r="D965" s="138"/>
    </row>
    <row r="966" spans="1:4" x14ac:dyDescent="0.2">
      <c r="A966" s="158"/>
      <c r="D966" s="138"/>
    </row>
    <row r="967" spans="1:4" x14ac:dyDescent="0.2">
      <c r="A967" s="158"/>
      <c r="D967" s="138"/>
    </row>
    <row r="968" spans="1:4" x14ac:dyDescent="0.2">
      <c r="A968" s="158"/>
      <c r="D968" s="138"/>
    </row>
    <row r="969" spans="1:4" x14ac:dyDescent="0.2">
      <c r="A969" s="158"/>
      <c r="D969" s="138"/>
    </row>
    <row r="970" spans="1:4" x14ac:dyDescent="0.2">
      <c r="A970" s="158"/>
      <c r="D970" s="138"/>
    </row>
    <row r="971" spans="1:4" x14ac:dyDescent="0.2">
      <c r="A971" s="158"/>
      <c r="D971" s="138"/>
    </row>
    <row r="972" spans="1:4" x14ac:dyDescent="0.2">
      <c r="A972" s="158"/>
      <c r="D972" s="138"/>
    </row>
    <row r="973" spans="1:4" x14ac:dyDescent="0.2">
      <c r="A973" s="158"/>
      <c r="D973" s="138"/>
    </row>
    <row r="974" spans="1:4" x14ac:dyDescent="0.2">
      <c r="A974" s="158"/>
      <c r="D974" s="138"/>
    </row>
    <row r="975" spans="1:4" x14ac:dyDescent="0.2">
      <c r="A975" s="158"/>
      <c r="D975" s="138"/>
    </row>
    <row r="976" spans="1:4" x14ac:dyDescent="0.2">
      <c r="A976" s="158"/>
      <c r="D976" s="138"/>
    </row>
    <row r="977" spans="1:4" x14ac:dyDescent="0.2">
      <c r="A977" s="158"/>
      <c r="D977" s="138"/>
    </row>
    <row r="978" spans="1:4" x14ac:dyDescent="0.2">
      <c r="A978" s="158"/>
      <c r="D978" s="138"/>
    </row>
    <row r="979" spans="1:4" x14ac:dyDescent="0.2">
      <c r="A979" s="158"/>
      <c r="D979" s="138"/>
    </row>
    <row r="980" spans="1:4" x14ac:dyDescent="0.2">
      <c r="A980" s="158"/>
      <c r="D980" s="138"/>
    </row>
    <row r="981" spans="1:4" x14ac:dyDescent="0.2">
      <c r="A981" s="158"/>
      <c r="D981" s="138"/>
    </row>
    <row r="982" spans="1:4" x14ac:dyDescent="0.2">
      <c r="A982" s="158"/>
      <c r="D982" s="138"/>
    </row>
    <row r="983" spans="1:4" x14ac:dyDescent="0.2">
      <c r="A983" s="158"/>
      <c r="D983" s="138"/>
    </row>
    <row r="984" spans="1:4" x14ac:dyDescent="0.2">
      <c r="A984" s="158"/>
      <c r="D984" s="138"/>
    </row>
    <row r="985" spans="1:4" x14ac:dyDescent="0.2">
      <c r="A985" s="158"/>
      <c r="D985" s="138"/>
    </row>
    <row r="986" spans="1:4" x14ac:dyDescent="0.2">
      <c r="A986" s="158"/>
      <c r="D986" s="138"/>
    </row>
    <row r="987" spans="1:4" x14ac:dyDescent="0.2">
      <c r="A987" s="158"/>
      <c r="D987" s="138"/>
    </row>
    <row r="988" spans="1:4" x14ac:dyDescent="0.2">
      <c r="A988" s="158"/>
      <c r="D988" s="138"/>
    </row>
    <row r="989" spans="1:4" x14ac:dyDescent="0.2">
      <c r="A989" s="158"/>
      <c r="D989" s="138"/>
    </row>
    <row r="990" spans="1:4" x14ac:dyDescent="0.2">
      <c r="A990" s="158"/>
      <c r="D990" s="138"/>
    </row>
    <row r="991" spans="1:4" x14ac:dyDescent="0.2">
      <c r="A991" s="158"/>
      <c r="D991" s="138"/>
    </row>
    <row r="992" spans="1:4" x14ac:dyDescent="0.2">
      <c r="A992" s="158"/>
      <c r="D992" s="138"/>
    </row>
    <row r="993" spans="1:4" x14ac:dyDescent="0.2">
      <c r="A993" s="158"/>
      <c r="D993" s="138"/>
    </row>
    <row r="994" spans="1:4" x14ac:dyDescent="0.2">
      <c r="A994" s="158"/>
      <c r="D994" s="138"/>
    </row>
    <row r="995" spans="1:4" x14ac:dyDescent="0.2">
      <c r="A995" s="158"/>
      <c r="D995" s="138"/>
    </row>
    <row r="996" spans="1:4" x14ac:dyDescent="0.2">
      <c r="A996" s="158"/>
      <c r="D996" s="138"/>
    </row>
    <row r="997" spans="1:4" x14ac:dyDescent="0.2">
      <c r="A997" s="158"/>
      <c r="D997" s="138"/>
    </row>
    <row r="998" spans="1:4" x14ac:dyDescent="0.2">
      <c r="A998" s="158"/>
      <c r="D998" s="138"/>
    </row>
    <row r="999" spans="1:4" x14ac:dyDescent="0.2">
      <c r="A999" s="158"/>
      <c r="D999" s="138"/>
    </row>
    <row r="1000" spans="1:4" x14ac:dyDescent="0.2">
      <c r="A1000" s="158"/>
      <c r="D1000" s="138"/>
    </row>
    <row r="1001" spans="1:4" x14ac:dyDescent="0.2">
      <c r="A1001" s="158"/>
      <c r="D1001" s="138"/>
    </row>
    <row r="1002" spans="1:4" x14ac:dyDescent="0.2">
      <c r="A1002" s="158"/>
      <c r="D1002" s="138"/>
    </row>
    <row r="1003" spans="1:4" x14ac:dyDescent="0.2">
      <c r="A1003" s="158"/>
      <c r="D1003" s="138"/>
    </row>
    <row r="1004" spans="1:4" x14ac:dyDescent="0.2">
      <c r="A1004" s="158"/>
      <c r="D1004" s="138"/>
    </row>
    <row r="1005" spans="1:4" x14ac:dyDescent="0.2">
      <c r="A1005" s="158"/>
      <c r="D1005" s="138"/>
    </row>
    <row r="1006" spans="1:4" x14ac:dyDescent="0.2">
      <c r="A1006" s="158"/>
      <c r="D1006" s="138"/>
    </row>
    <row r="1007" spans="1:4" x14ac:dyDescent="0.2">
      <c r="A1007" s="158"/>
      <c r="D1007" s="138"/>
    </row>
    <row r="1008" spans="1:4" x14ac:dyDescent="0.2">
      <c r="A1008" s="158"/>
      <c r="D1008" s="138"/>
    </row>
    <row r="1009" spans="1:4" x14ac:dyDescent="0.2">
      <c r="A1009" s="158"/>
      <c r="D1009" s="138"/>
    </row>
    <row r="1010" spans="1:4" x14ac:dyDescent="0.2">
      <c r="A1010" s="158"/>
      <c r="D1010" s="138"/>
    </row>
    <row r="1011" spans="1:4" x14ac:dyDescent="0.2">
      <c r="A1011" s="158"/>
      <c r="D1011" s="138"/>
    </row>
    <row r="1012" spans="1:4" x14ac:dyDescent="0.2">
      <c r="A1012" s="158"/>
      <c r="D1012" s="138"/>
    </row>
    <row r="1013" spans="1:4" x14ac:dyDescent="0.2">
      <c r="A1013" s="158"/>
      <c r="D1013" s="138"/>
    </row>
    <row r="1014" spans="1:4" x14ac:dyDescent="0.2">
      <c r="A1014" s="158"/>
      <c r="D1014" s="138"/>
    </row>
    <row r="1015" spans="1:4" x14ac:dyDescent="0.2">
      <c r="A1015" s="158"/>
      <c r="D1015" s="138"/>
    </row>
    <row r="1016" spans="1:4" x14ac:dyDescent="0.2">
      <c r="A1016" s="158"/>
      <c r="D1016" s="138"/>
    </row>
    <row r="1017" spans="1:4" x14ac:dyDescent="0.2">
      <c r="A1017" s="158"/>
      <c r="D1017" s="138"/>
    </row>
    <row r="1018" spans="1:4" x14ac:dyDescent="0.2">
      <c r="A1018" s="158"/>
      <c r="D1018" s="138"/>
    </row>
    <row r="1019" spans="1:4" x14ac:dyDescent="0.2">
      <c r="A1019" s="158"/>
      <c r="D1019" s="138"/>
    </row>
    <row r="1020" spans="1:4" x14ac:dyDescent="0.2">
      <c r="A1020" s="158"/>
      <c r="D1020" s="138"/>
    </row>
    <row r="1021" spans="1:4" x14ac:dyDescent="0.2">
      <c r="A1021" s="158"/>
      <c r="D1021" s="138"/>
    </row>
    <row r="1022" spans="1:4" x14ac:dyDescent="0.2">
      <c r="A1022" s="158"/>
      <c r="D1022" s="138"/>
    </row>
    <row r="1023" spans="1:4" x14ac:dyDescent="0.2">
      <c r="A1023" s="158"/>
      <c r="D1023" s="138"/>
    </row>
    <row r="1024" spans="1:4" x14ac:dyDescent="0.2">
      <c r="A1024" s="158"/>
      <c r="D1024" s="138"/>
    </row>
    <row r="1025" spans="1:4" x14ac:dyDescent="0.2">
      <c r="A1025" s="158"/>
      <c r="D1025" s="138"/>
    </row>
    <row r="1026" spans="1:4" x14ac:dyDescent="0.2">
      <c r="A1026" s="158"/>
      <c r="D1026" s="138"/>
    </row>
    <row r="1027" spans="1:4" x14ac:dyDescent="0.2">
      <c r="A1027" s="158"/>
      <c r="D1027" s="138"/>
    </row>
    <row r="1028" spans="1:4" x14ac:dyDescent="0.2">
      <c r="A1028" s="158"/>
      <c r="D1028" s="138"/>
    </row>
    <row r="1029" spans="1:4" x14ac:dyDescent="0.2">
      <c r="A1029" s="158"/>
      <c r="D1029" s="138"/>
    </row>
    <row r="1030" spans="1:4" x14ac:dyDescent="0.2">
      <c r="A1030" s="158"/>
      <c r="D1030" s="138"/>
    </row>
    <row r="1031" spans="1:4" x14ac:dyDescent="0.2">
      <c r="A1031" s="158"/>
      <c r="D1031" s="138"/>
    </row>
    <row r="1032" spans="1:4" x14ac:dyDescent="0.2">
      <c r="A1032" s="158"/>
      <c r="D1032" s="138"/>
    </row>
    <row r="1033" spans="1:4" x14ac:dyDescent="0.2">
      <c r="A1033" s="158"/>
      <c r="D1033" s="138"/>
    </row>
    <row r="1034" spans="1:4" x14ac:dyDescent="0.2">
      <c r="A1034" s="158"/>
      <c r="D1034" s="138"/>
    </row>
    <row r="1035" spans="1:4" x14ac:dyDescent="0.2">
      <c r="A1035" s="158"/>
      <c r="D1035" s="138"/>
    </row>
    <row r="1036" spans="1:4" x14ac:dyDescent="0.2">
      <c r="A1036" s="158"/>
      <c r="D1036" s="138"/>
    </row>
    <row r="1037" spans="1:4" x14ac:dyDescent="0.2">
      <c r="A1037" s="158"/>
      <c r="D1037" s="138"/>
    </row>
    <row r="1038" spans="1:4" x14ac:dyDescent="0.2">
      <c r="A1038" s="158"/>
      <c r="D1038" s="138"/>
    </row>
    <row r="1039" spans="1:4" x14ac:dyDescent="0.2">
      <c r="A1039" s="158"/>
      <c r="D1039" s="138"/>
    </row>
    <row r="1040" spans="1:4" x14ac:dyDescent="0.2">
      <c r="A1040" s="158"/>
      <c r="D1040" s="138"/>
    </row>
    <row r="1041" spans="1:4" x14ac:dyDescent="0.2">
      <c r="A1041" s="158"/>
      <c r="D1041" s="138"/>
    </row>
    <row r="1042" spans="1:4" x14ac:dyDescent="0.2">
      <c r="A1042" s="158"/>
      <c r="D1042" s="138"/>
    </row>
    <row r="1043" spans="1:4" x14ac:dyDescent="0.2">
      <c r="A1043" s="158"/>
      <c r="D1043" s="138"/>
    </row>
    <row r="1044" spans="1:4" x14ac:dyDescent="0.2">
      <c r="A1044" s="158"/>
      <c r="D1044" s="138"/>
    </row>
    <row r="1045" spans="1:4" x14ac:dyDescent="0.2">
      <c r="A1045" s="158"/>
      <c r="D1045" s="138"/>
    </row>
    <row r="1046" spans="1:4" x14ac:dyDescent="0.2">
      <c r="A1046" s="158"/>
      <c r="D1046" s="138"/>
    </row>
    <row r="1047" spans="1:4" x14ac:dyDescent="0.2">
      <c r="A1047" s="158"/>
      <c r="D1047" s="138"/>
    </row>
    <row r="1048" spans="1:4" x14ac:dyDescent="0.2">
      <c r="A1048" s="158"/>
      <c r="D1048" s="138"/>
    </row>
    <row r="1049" spans="1:4" x14ac:dyDescent="0.2">
      <c r="A1049" s="158"/>
      <c r="D1049" s="138"/>
    </row>
    <row r="1050" spans="1:4" x14ac:dyDescent="0.2">
      <c r="A1050" s="158"/>
      <c r="D1050" s="138"/>
    </row>
    <row r="1051" spans="1:4" x14ac:dyDescent="0.2">
      <c r="A1051" s="158"/>
      <c r="D1051" s="138"/>
    </row>
    <row r="1052" spans="1:4" x14ac:dyDescent="0.2">
      <c r="A1052" s="158"/>
      <c r="D1052" s="138"/>
    </row>
    <row r="1053" spans="1:4" x14ac:dyDescent="0.2">
      <c r="A1053" s="158"/>
      <c r="D1053" s="138"/>
    </row>
    <row r="1054" spans="1:4" x14ac:dyDescent="0.2">
      <c r="A1054" s="158"/>
      <c r="D1054" s="138"/>
    </row>
    <row r="1055" spans="1:4" x14ac:dyDescent="0.2">
      <c r="A1055" s="158"/>
      <c r="D1055" s="138"/>
    </row>
    <row r="1056" spans="1:4" x14ac:dyDescent="0.2">
      <c r="A1056" s="158"/>
      <c r="D1056" s="138"/>
    </row>
    <row r="1057" spans="1:4" x14ac:dyDescent="0.2">
      <c r="A1057" s="158"/>
      <c r="D1057" s="138"/>
    </row>
    <row r="1058" spans="1:4" x14ac:dyDescent="0.2">
      <c r="A1058" s="158"/>
      <c r="D1058" s="138"/>
    </row>
    <row r="1059" spans="1:4" x14ac:dyDescent="0.2">
      <c r="A1059" s="158"/>
      <c r="D1059" s="138"/>
    </row>
    <row r="1060" spans="1:4" x14ac:dyDescent="0.2">
      <c r="A1060" s="158"/>
      <c r="D1060" s="138"/>
    </row>
    <row r="1061" spans="1:4" x14ac:dyDescent="0.2">
      <c r="A1061" s="158"/>
      <c r="D1061" s="138"/>
    </row>
    <row r="1062" spans="1:4" x14ac:dyDescent="0.2">
      <c r="A1062" s="158"/>
      <c r="D1062" s="138"/>
    </row>
    <row r="1063" spans="1:4" x14ac:dyDescent="0.2">
      <c r="A1063" s="158"/>
      <c r="D1063" s="138"/>
    </row>
    <row r="1064" spans="1:4" x14ac:dyDescent="0.2">
      <c r="A1064" s="158"/>
      <c r="D1064" s="138"/>
    </row>
    <row r="1065" spans="1:4" x14ac:dyDescent="0.2">
      <c r="A1065" s="158"/>
      <c r="D1065" s="138"/>
    </row>
    <row r="1066" spans="1:4" x14ac:dyDescent="0.2">
      <c r="A1066" s="158"/>
      <c r="D1066" s="138"/>
    </row>
    <row r="1067" spans="1:4" x14ac:dyDescent="0.2">
      <c r="A1067" s="158"/>
      <c r="D1067" s="138"/>
    </row>
    <row r="1068" spans="1:4" x14ac:dyDescent="0.2">
      <c r="A1068" s="158"/>
      <c r="D1068" s="138"/>
    </row>
    <row r="1069" spans="1:4" x14ac:dyDescent="0.2">
      <c r="A1069" s="158"/>
      <c r="D1069" s="138"/>
    </row>
    <row r="1070" spans="1:4" x14ac:dyDescent="0.2">
      <c r="A1070" s="158"/>
      <c r="D1070" s="138"/>
    </row>
    <row r="1071" spans="1:4" x14ac:dyDescent="0.2">
      <c r="A1071" s="158"/>
      <c r="D1071" s="138"/>
    </row>
    <row r="1072" spans="1:4" x14ac:dyDescent="0.2">
      <c r="A1072" s="158"/>
      <c r="D1072" s="138"/>
    </row>
    <row r="1073" spans="1:4" x14ac:dyDescent="0.2">
      <c r="A1073" s="158"/>
      <c r="D1073" s="138"/>
    </row>
    <row r="1074" spans="1:4" x14ac:dyDescent="0.2">
      <c r="A1074" s="158"/>
      <c r="D1074" s="138"/>
    </row>
    <row r="1075" spans="1:4" x14ac:dyDescent="0.2">
      <c r="A1075" s="158"/>
      <c r="D1075" s="138"/>
    </row>
    <row r="1076" spans="1:4" x14ac:dyDescent="0.2">
      <c r="A1076" s="158"/>
      <c r="D1076" s="138"/>
    </row>
    <row r="1077" spans="1:4" x14ac:dyDescent="0.2">
      <c r="A1077" s="158"/>
      <c r="D1077" s="138"/>
    </row>
    <row r="1078" spans="1:4" x14ac:dyDescent="0.2">
      <c r="A1078" s="158"/>
      <c r="D1078" s="138"/>
    </row>
    <row r="1079" spans="1:4" x14ac:dyDescent="0.2">
      <c r="A1079" s="158"/>
      <c r="D1079" s="138"/>
    </row>
    <row r="1080" spans="1:4" x14ac:dyDescent="0.2">
      <c r="A1080" s="158"/>
      <c r="D1080" s="138"/>
    </row>
    <row r="1081" spans="1:4" x14ac:dyDescent="0.2">
      <c r="A1081" s="158"/>
      <c r="D1081" s="138"/>
    </row>
    <row r="1082" spans="1:4" x14ac:dyDescent="0.2">
      <c r="A1082" s="158"/>
      <c r="D1082" s="138"/>
    </row>
    <row r="1083" spans="1:4" x14ac:dyDescent="0.2">
      <c r="A1083" s="158"/>
      <c r="D1083" s="138"/>
    </row>
    <row r="1084" spans="1:4" x14ac:dyDescent="0.2">
      <c r="A1084" s="158"/>
      <c r="D1084" s="138"/>
    </row>
    <row r="1085" spans="1:4" x14ac:dyDescent="0.2">
      <c r="A1085" s="158"/>
      <c r="D1085" s="138"/>
    </row>
    <row r="1086" spans="1:4" x14ac:dyDescent="0.2">
      <c r="A1086" s="158"/>
      <c r="D1086" s="138"/>
    </row>
    <row r="1087" spans="1:4" x14ac:dyDescent="0.2">
      <c r="A1087" s="158"/>
      <c r="D1087" s="138"/>
    </row>
    <row r="1088" spans="1:4" x14ac:dyDescent="0.2">
      <c r="A1088" s="158"/>
      <c r="D1088" s="138"/>
    </row>
    <row r="1089" spans="1:4" x14ac:dyDescent="0.2">
      <c r="A1089" s="158"/>
      <c r="D1089" s="138"/>
    </row>
    <row r="1090" spans="1:4" x14ac:dyDescent="0.2">
      <c r="A1090" s="158"/>
      <c r="D1090" s="138"/>
    </row>
    <row r="1091" spans="1:4" x14ac:dyDescent="0.2">
      <c r="A1091" s="158"/>
      <c r="D1091" s="138"/>
    </row>
    <row r="1092" spans="1:4" x14ac:dyDescent="0.2">
      <c r="A1092" s="158"/>
      <c r="D1092" s="138"/>
    </row>
    <row r="1093" spans="1:4" x14ac:dyDescent="0.2">
      <c r="A1093" s="158"/>
      <c r="D1093" s="138"/>
    </row>
    <row r="1094" spans="1:4" x14ac:dyDescent="0.2">
      <c r="A1094" s="158"/>
      <c r="D1094" s="138"/>
    </row>
    <row r="1095" spans="1:4" x14ac:dyDescent="0.2">
      <c r="A1095" s="158"/>
      <c r="D1095" s="138"/>
    </row>
    <row r="1096" spans="1:4" x14ac:dyDescent="0.2">
      <c r="A1096" s="158"/>
      <c r="D1096" s="138"/>
    </row>
    <row r="1097" spans="1:4" x14ac:dyDescent="0.2">
      <c r="A1097" s="158"/>
      <c r="D1097" s="138"/>
    </row>
    <row r="1098" spans="1:4" x14ac:dyDescent="0.2">
      <c r="A1098" s="158"/>
      <c r="D1098" s="138"/>
    </row>
    <row r="1099" spans="1:4" x14ac:dyDescent="0.2">
      <c r="A1099" s="158"/>
      <c r="D1099" s="138"/>
    </row>
    <row r="1100" spans="1:4" x14ac:dyDescent="0.2">
      <c r="A1100" s="158"/>
      <c r="D1100" s="138"/>
    </row>
    <row r="1101" spans="1:4" x14ac:dyDescent="0.2">
      <c r="A1101" s="158"/>
      <c r="D1101" s="138"/>
    </row>
    <row r="1102" spans="1:4" x14ac:dyDescent="0.2">
      <c r="A1102" s="158"/>
      <c r="D1102" s="138"/>
    </row>
    <row r="1103" spans="1:4" x14ac:dyDescent="0.2">
      <c r="A1103" s="158"/>
      <c r="D1103" s="138"/>
    </row>
    <row r="1104" spans="1:4" x14ac:dyDescent="0.2">
      <c r="A1104" s="158"/>
      <c r="D1104" s="138"/>
    </row>
    <row r="1105" spans="1:4" x14ac:dyDescent="0.2">
      <c r="A1105" s="158"/>
      <c r="D1105" s="138"/>
    </row>
    <row r="1106" spans="1:4" x14ac:dyDescent="0.2">
      <c r="A1106" s="158"/>
      <c r="D1106" s="138"/>
    </row>
    <row r="1107" spans="1:4" x14ac:dyDescent="0.2">
      <c r="A1107" s="158"/>
      <c r="D1107" s="138"/>
    </row>
    <row r="1108" spans="1:4" x14ac:dyDescent="0.2">
      <c r="A1108" s="158"/>
      <c r="D1108" s="138"/>
    </row>
    <row r="1109" spans="1:4" x14ac:dyDescent="0.2">
      <c r="A1109" s="158"/>
      <c r="D1109" s="138"/>
    </row>
    <row r="1110" spans="1:4" x14ac:dyDescent="0.2">
      <c r="A1110" s="158"/>
      <c r="D1110" s="138"/>
    </row>
    <row r="1111" spans="1:4" x14ac:dyDescent="0.2">
      <c r="A1111" s="158"/>
      <c r="D1111" s="138"/>
    </row>
    <row r="1112" spans="1:4" x14ac:dyDescent="0.2">
      <c r="A1112" s="158"/>
      <c r="D1112" s="138"/>
    </row>
    <row r="1113" spans="1:4" x14ac:dyDescent="0.2">
      <c r="A1113" s="158"/>
      <c r="D1113" s="138"/>
    </row>
    <row r="1114" spans="1:4" x14ac:dyDescent="0.2">
      <c r="A1114" s="158"/>
      <c r="D1114" s="138"/>
    </row>
    <row r="1115" spans="1:4" x14ac:dyDescent="0.2">
      <c r="A1115" s="158"/>
      <c r="D1115" s="138"/>
    </row>
    <row r="1116" spans="1:4" x14ac:dyDescent="0.2">
      <c r="A1116" s="158"/>
      <c r="D1116" s="138"/>
    </row>
    <row r="1117" spans="1:4" x14ac:dyDescent="0.2">
      <c r="A1117" s="158"/>
      <c r="D1117" s="138"/>
    </row>
    <row r="1118" spans="1:4" x14ac:dyDescent="0.2">
      <c r="A1118" s="158"/>
      <c r="D1118" s="138"/>
    </row>
    <row r="1119" spans="1:4" x14ac:dyDescent="0.2">
      <c r="A1119" s="158"/>
      <c r="D1119" s="138"/>
    </row>
    <row r="1120" spans="1:4" x14ac:dyDescent="0.2">
      <c r="A1120" s="158"/>
      <c r="D1120" s="138"/>
    </row>
    <row r="1121" spans="1:4" x14ac:dyDescent="0.2">
      <c r="A1121" s="158"/>
      <c r="D1121" s="138"/>
    </row>
    <row r="1122" spans="1:4" x14ac:dyDescent="0.2">
      <c r="A1122" s="158"/>
      <c r="D1122" s="138"/>
    </row>
    <row r="1123" spans="1:4" x14ac:dyDescent="0.2">
      <c r="A1123" s="158"/>
      <c r="D1123" s="138"/>
    </row>
    <row r="1124" spans="1:4" x14ac:dyDescent="0.2">
      <c r="A1124" s="158"/>
      <c r="D1124" s="138"/>
    </row>
    <row r="1125" spans="1:4" x14ac:dyDescent="0.2">
      <c r="A1125" s="158"/>
      <c r="D1125" s="138"/>
    </row>
    <row r="1126" spans="1:4" x14ac:dyDescent="0.2">
      <c r="A1126" s="158"/>
      <c r="D1126" s="138"/>
    </row>
    <row r="1127" spans="1:4" x14ac:dyDescent="0.2">
      <c r="A1127" s="158"/>
      <c r="D1127" s="138"/>
    </row>
    <row r="1128" spans="1:4" x14ac:dyDescent="0.2">
      <c r="A1128" s="158"/>
      <c r="D1128" s="138"/>
    </row>
    <row r="1129" spans="1:4" x14ac:dyDescent="0.2">
      <c r="A1129" s="158"/>
      <c r="D1129" s="138"/>
    </row>
    <row r="1130" spans="1:4" x14ac:dyDescent="0.2">
      <c r="A1130" s="158"/>
      <c r="D1130" s="138"/>
    </row>
    <row r="1131" spans="1:4" x14ac:dyDescent="0.2">
      <c r="A1131" s="158"/>
      <c r="D1131" s="138"/>
    </row>
    <row r="1132" spans="1:4" x14ac:dyDescent="0.2">
      <c r="A1132" s="158"/>
      <c r="D1132" s="138"/>
    </row>
    <row r="1133" spans="1:4" x14ac:dyDescent="0.2">
      <c r="A1133" s="158"/>
      <c r="D1133" s="138"/>
    </row>
    <row r="1134" spans="1:4" x14ac:dyDescent="0.2">
      <c r="A1134" s="158"/>
      <c r="D1134" s="138"/>
    </row>
    <row r="1135" spans="1:4" x14ac:dyDescent="0.2">
      <c r="A1135" s="158"/>
      <c r="D1135" s="138"/>
    </row>
    <row r="1136" spans="1:4" x14ac:dyDescent="0.2">
      <c r="A1136" s="158"/>
      <c r="D1136" s="138"/>
    </row>
    <row r="1137" spans="1:4" x14ac:dyDescent="0.2">
      <c r="A1137" s="158"/>
      <c r="D1137" s="138"/>
    </row>
    <row r="1138" spans="1:4" x14ac:dyDescent="0.2">
      <c r="A1138" s="158"/>
      <c r="D1138" s="138"/>
    </row>
    <row r="1139" spans="1:4" x14ac:dyDescent="0.2">
      <c r="A1139" s="158"/>
      <c r="D1139" s="138"/>
    </row>
    <row r="1140" spans="1:4" x14ac:dyDescent="0.2">
      <c r="A1140" s="158"/>
      <c r="D1140" s="138"/>
    </row>
    <row r="1141" spans="1:4" x14ac:dyDescent="0.2">
      <c r="A1141" s="158"/>
      <c r="D1141" s="138"/>
    </row>
    <row r="1142" spans="1:4" x14ac:dyDescent="0.2">
      <c r="A1142" s="158"/>
      <c r="D1142" s="138"/>
    </row>
    <row r="1143" spans="1:4" x14ac:dyDescent="0.2">
      <c r="A1143" s="158"/>
      <c r="D1143" s="138"/>
    </row>
    <row r="1144" spans="1:4" x14ac:dyDescent="0.2">
      <c r="A1144" s="158"/>
      <c r="D1144" s="138"/>
    </row>
    <row r="1145" spans="1:4" x14ac:dyDescent="0.2">
      <c r="A1145" s="158"/>
      <c r="D1145" s="138"/>
    </row>
    <row r="1146" spans="1:4" x14ac:dyDescent="0.2">
      <c r="A1146" s="158"/>
      <c r="D1146" s="138"/>
    </row>
    <row r="1147" spans="1:4" x14ac:dyDescent="0.2">
      <c r="A1147" s="158"/>
      <c r="D1147" s="138"/>
    </row>
    <row r="1148" spans="1:4" x14ac:dyDescent="0.2">
      <c r="A1148" s="158"/>
      <c r="D1148" s="138"/>
    </row>
    <row r="1149" spans="1:4" x14ac:dyDescent="0.2">
      <c r="A1149" s="158"/>
      <c r="D1149" s="138"/>
    </row>
    <row r="1150" spans="1:4" x14ac:dyDescent="0.2">
      <c r="A1150" s="158"/>
      <c r="D1150" s="138"/>
    </row>
    <row r="1151" spans="1:4" x14ac:dyDescent="0.2">
      <c r="A1151" s="158"/>
      <c r="D1151" s="138"/>
    </row>
    <row r="1152" spans="1:4" x14ac:dyDescent="0.2">
      <c r="A1152" s="158"/>
      <c r="D1152" s="138"/>
    </row>
    <row r="1153" spans="1:4" x14ac:dyDescent="0.2">
      <c r="A1153" s="158"/>
      <c r="D1153" s="138"/>
    </row>
    <row r="1154" spans="1:4" x14ac:dyDescent="0.2">
      <c r="A1154" s="158"/>
      <c r="D1154" s="138"/>
    </row>
    <row r="1155" spans="1:4" x14ac:dyDescent="0.2">
      <c r="A1155" s="158"/>
      <c r="D1155" s="138"/>
    </row>
    <row r="1156" spans="1:4" x14ac:dyDescent="0.2">
      <c r="A1156" s="158"/>
      <c r="D1156" s="138"/>
    </row>
    <row r="1157" spans="1:4" x14ac:dyDescent="0.2">
      <c r="A1157" s="158"/>
      <c r="D1157" s="138"/>
    </row>
    <row r="1158" spans="1:4" x14ac:dyDescent="0.2">
      <c r="A1158" s="158"/>
      <c r="D1158" s="138"/>
    </row>
    <row r="1159" spans="1:4" x14ac:dyDescent="0.2">
      <c r="A1159" s="158"/>
      <c r="D1159" s="138"/>
    </row>
    <row r="1160" spans="1:4" x14ac:dyDescent="0.2">
      <c r="A1160" s="158"/>
      <c r="D1160" s="138"/>
    </row>
    <row r="1161" spans="1:4" x14ac:dyDescent="0.2">
      <c r="A1161" s="158"/>
      <c r="D1161" s="138"/>
    </row>
    <row r="1162" spans="1:4" x14ac:dyDescent="0.2">
      <c r="A1162" s="158"/>
      <c r="D1162" s="138"/>
    </row>
    <row r="1163" spans="1:4" x14ac:dyDescent="0.2">
      <c r="A1163" s="158"/>
      <c r="D1163" s="138"/>
    </row>
    <row r="1164" spans="1:4" x14ac:dyDescent="0.2">
      <c r="A1164" s="158"/>
      <c r="D1164" s="138"/>
    </row>
    <row r="1165" spans="1:4" x14ac:dyDescent="0.2">
      <c r="A1165" s="158"/>
      <c r="D1165" s="138"/>
    </row>
    <row r="1166" spans="1:4" x14ac:dyDescent="0.2">
      <c r="A1166" s="158"/>
      <c r="D1166" s="138"/>
    </row>
    <row r="1167" spans="1:4" x14ac:dyDescent="0.2">
      <c r="A1167" s="158"/>
      <c r="D1167" s="138"/>
    </row>
    <row r="1168" spans="1:4" x14ac:dyDescent="0.2">
      <c r="A1168" s="158"/>
      <c r="D1168" s="138"/>
    </row>
    <row r="1169" spans="1:4" x14ac:dyDescent="0.2">
      <c r="A1169" s="158"/>
      <c r="D1169" s="138"/>
    </row>
    <row r="1170" spans="1:4" x14ac:dyDescent="0.2">
      <c r="A1170" s="158"/>
      <c r="D1170" s="138"/>
    </row>
    <row r="1171" spans="1:4" x14ac:dyDescent="0.2">
      <c r="A1171" s="158"/>
      <c r="D1171" s="138"/>
    </row>
    <row r="1172" spans="1:4" x14ac:dyDescent="0.2">
      <c r="A1172" s="158"/>
      <c r="D1172" s="138"/>
    </row>
    <row r="1173" spans="1:4" x14ac:dyDescent="0.2">
      <c r="A1173" s="158"/>
      <c r="D1173" s="138"/>
    </row>
    <row r="1174" spans="1:4" x14ac:dyDescent="0.2">
      <c r="A1174" s="158"/>
      <c r="D1174" s="138"/>
    </row>
    <row r="1175" spans="1:4" x14ac:dyDescent="0.2">
      <c r="A1175" s="158"/>
      <c r="D1175" s="138"/>
    </row>
    <row r="1176" spans="1:4" x14ac:dyDescent="0.2">
      <c r="A1176" s="158"/>
      <c r="D1176" s="138"/>
    </row>
    <row r="1177" spans="1:4" x14ac:dyDescent="0.2">
      <c r="A1177" s="158"/>
      <c r="D1177" s="138"/>
    </row>
    <row r="1178" spans="1:4" x14ac:dyDescent="0.2">
      <c r="A1178" s="158"/>
      <c r="D1178" s="138"/>
    </row>
    <row r="1179" spans="1:4" x14ac:dyDescent="0.2">
      <c r="A1179" s="158"/>
      <c r="D1179" s="138"/>
    </row>
    <row r="1180" spans="1:4" x14ac:dyDescent="0.2">
      <c r="A1180" s="158"/>
      <c r="D1180" s="138"/>
    </row>
    <row r="1181" spans="1:4" x14ac:dyDescent="0.2">
      <c r="A1181" s="158"/>
      <c r="D1181" s="138"/>
    </row>
    <row r="1182" spans="1:4" x14ac:dyDescent="0.2">
      <c r="A1182" s="158"/>
      <c r="D1182" s="138"/>
    </row>
    <row r="1183" spans="1:4" x14ac:dyDescent="0.2">
      <c r="A1183" s="158"/>
      <c r="D1183" s="138"/>
    </row>
    <row r="1184" spans="1:4" x14ac:dyDescent="0.2">
      <c r="A1184" s="158"/>
      <c r="D1184" s="138"/>
    </row>
    <row r="1185" spans="1:4" x14ac:dyDescent="0.2">
      <c r="A1185" s="158"/>
      <c r="D1185" s="138"/>
    </row>
    <row r="1186" spans="1:4" x14ac:dyDescent="0.2">
      <c r="A1186" s="158"/>
      <c r="D1186" s="138"/>
    </row>
    <row r="1187" spans="1:4" x14ac:dyDescent="0.2">
      <c r="A1187" s="158"/>
      <c r="D1187" s="138"/>
    </row>
    <row r="1188" spans="1:4" x14ac:dyDescent="0.2">
      <c r="A1188" s="158"/>
      <c r="D1188" s="138"/>
    </row>
    <row r="1189" spans="1:4" x14ac:dyDescent="0.2">
      <c r="A1189" s="158"/>
      <c r="D1189" s="138"/>
    </row>
    <row r="1190" spans="1:4" x14ac:dyDescent="0.2">
      <c r="A1190" s="158"/>
      <c r="D1190" s="138"/>
    </row>
    <row r="1191" spans="1:4" x14ac:dyDescent="0.2">
      <c r="A1191" s="158"/>
      <c r="D1191" s="138"/>
    </row>
    <row r="1192" spans="1:4" x14ac:dyDescent="0.2">
      <c r="A1192" s="158"/>
      <c r="D1192" s="138"/>
    </row>
    <row r="1193" spans="1:4" x14ac:dyDescent="0.2">
      <c r="A1193" s="158"/>
      <c r="D1193" s="138"/>
    </row>
    <row r="1194" spans="1:4" x14ac:dyDescent="0.2">
      <c r="A1194" s="158"/>
      <c r="D1194" s="138"/>
    </row>
    <row r="1195" spans="1:4" x14ac:dyDescent="0.2">
      <c r="A1195" s="158"/>
      <c r="D1195" s="138"/>
    </row>
    <row r="1196" spans="1:4" x14ac:dyDescent="0.2">
      <c r="A1196" s="158"/>
      <c r="D1196" s="138"/>
    </row>
    <row r="1197" spans="1:4" x14ac:dyDescent="0.2">
      <c r="A1197" s="158"/>
      <c r="D1197" s="138"/>
    </row>
    <row r="1198" spans="1:4" x14ac:dyDescent="0.2">
      <c r="A1198" s="158"/>
      <c r="D1198" s="138"/>
    </row>
    <row r="1199" spans="1:4" x14ac:dyDescent="0.2">
      <c r="A1199" s="158"/>
      <c r="D1199" s="138"/>
    </row>
    <row r="1200" spans="1:4" x14ac:dyDescent="0.2">
      <c r="A1200" s="158"/>
      <c r="D1200" s="138"/>
    </row>
    <row r="1201" spans="1:4" x14ac:dyDescent="0.2">
      <c r="A1201" s="158"/>
      <c r="D1201" s="138"/>
    </row>
    <row r="1202" spans="1:4" x14ac:dyDescent="0.2">
      <c r="A1202" s="158"/>
      <c r="D1202" s="138"/>
    </row>
    <row r="1203" spans="1:4" x14ac:dyDescent="0.2">
      <c r="A1203" s="158"/>
      <c r="D1203" s="138"/>
    </row>
    <row r="1204" spans="1:4" x14ac:dyDescent="0.2">
      <c r="A1204" s="158"/>
      <c r="D1204" s="138"/>
    </row>
    <row r="1205" spans="1:4" x14ac:dyDescent="0.2">
      <c r="A1205" s="158"/>
      <c r="D1205" s="138"/>
    </row>
    <row r="1206" spans="1:4" x14ac:dyDescent="0.2">
      <c r="A1206" s="158"/>
      <c r="D1206" s="138"/>
    </row>
    <row r="1207" spans="1:4" x14ac:dyDescent="0.2">
      <c r="A1207" s="158"/>
      <c r="D1207" s="138"/>
    </row>
    <row r="1208" spans="1:4" x14ac:dyDescent="0.2">
      <c r="A1208" s="158"/>
      <c r="D1208" s="138"/>
    </row>
    <row r="1209" spans="1:4" x14ac:dyDescent="0.2">
      <c r="A1209" s="158"/>
      <c r="D1209" s="138"/>
    </row>
    <row r="1210" spans="1:4" x14ac:dyDescent="0.2">
      <c r="A1210" s="158"/>
      <c r="D1210" s="138"/>
    </row>
    <row r="1211" spans="1:4" x14ac:dyDescent="0.2">
      <c r="A1211" s="158"/>
      <c r="D1211" s="138"/>
    </row>
    <row r="1212" spans="1:4" x14ac:dyDescent="0.2">
      <c r="A1212" s="158"/>
      <c r="D1212" s="138"/>
    </row>
    <row r="1213" spans="1:4" x14ac:dyDescent="0.2">
      <c r="A1213" s="158"/>
      <c r="D1213" s="138"/>
    </row>
    <row r="1214" spans="1:4" x14ac:dyDescent="0.2">
      <c r="A1214" s="158"/>
      <c r="D1214" s="138"/>
    </row>
    <row r="1215" spans="1:4" x14ac:dyDescent="0.2">
      <c r="A1215" s="158"/>
      <c r="D1215" s="138"/>
    </row>
    <row r="1216" spans="1:4" x14ac:dyDescent="0.2">
      <c r="A1216" s="158"/>
      <c r="D1216" s="138"/>
    </row>
    <row r="1217" spans="1:4" x14ac:dyDescent="0.2">
      <c r="A1217" s="158"/>
      <c r="D1217" s="138"/>
    </row>
    <row r="1218" spans="1:4" x14ac:dyDescent="0.2">
      <c r="A1218" s="158"/>
      <c r="D1218" s="138"/>
    </row>
    <row r="1219" spans="1:4" x14ac:dyDescent="0.2">
      <c r="A1219" s="158"/>
      <c r="D1219" s="138"/>
    </row>
    <row r="1220" spans="1:4" x14ac:dyDescent="0.2">
      <c r="A1220" s="158"/>
      <c r="D1220" s="138"/>
    </row>
    <row r="1221" spans="1:4" x14ac:dyDescent="0.2">
      <c r="A1221" s="158"/>
      <c r="D1221" s="138"/>
    </row>
    <row r="1222" spans="1:4" x14ac:dyDescent="0.2">
      <c r="A1222" s="158"/>
      <c r="D1222" s="138"/>
    </row>
    <row r="1223" spans="1:4" x14ac:dyDescent="0.2">
      <c r="A1223" s="158"/>
      <c r="D1223" s="138"/>
    </row>
    <row r="1224" spans="1:4" x14ac:dyDescent="0.2">
      <c r="A1224" s="158"/>
      <c r="D1224" s="138"/>
    </row>
    <row r="1225" spans="1:4" x14ac:dyDescent="0.2">
      <c r="A1225" s="158"/>
      <c r="D1225" s="138"/>
    </row>
    <row r="1226" spans="1:4" x14ac:dyDescent="0.2">
      <c r="A1226" s="158"/>
      <c r="D1226" s="138"/>
    </row>
    <row r="1227" spans="1:4" x14ac:dyDescent="0.2">
      <c r="A1227" s="158"/>
      <c r="D1227" s="138"/>
    </row>
    <row r="1228" spans="1:4" x14ac:dyDescent="0.2">
      <c r="A1228" s="158"/>
      <c r="D1228" s="138"/>
    </row>
    <row r="1229" spans="1:4" x14ac:dyDescent="0.2">
      <c r="A1229" s="158"/>
      <c r="D1229" s="138"/>
    </row>
    <row r="1230" spans="1:4" x14ac:dyDescent="0.2">
      <c r="A1230" s="158"/>
      <c r="D1230" s="138"/>
    </row>
    <row r="1231" spans="1:4" x14ac:dyDescent="0.2">
      <c r="A1231" s="158"/>
      <c r="D1231" s="138"/>
    </row>
    <row r="1232" spans="1:4" x14ac:dyDescent="0.2">
      <c r="A1232" s="158"/>
      <c r="D1232" s="138"/>
    </row>
    <row r="1233" spans="1:4" x14ac:dyDescent="0.2">
      <c r="A1233" s="158"/>
      <c r="D1233" s="138"/>
    </row>
    <row r="1234" spans="1:4" x14ac:dyDescent="0.2">
      <c r="A1234" s="158"/>
      <c r="D1234" s="138"/>
    </row>
    <row r="1235" spans="1:4" x14ac:dyDescent="0.2">
      <c r="A1235" s="158"/>
      <c r="D1235" s="138"/>
    </row>
    <row r="1236" spans="1:4" x14ac:dyDescent="0.2">
      <c r="A1236" s="158"/>
      <c r="D1236" s="138"/>
    </row>
    <row r="1237" spans="1:4" x14ac:dyDescent="0.2">
      <c r="A1237" s="158"/>
      <c r="D1237" s="138"/>
    </row>
    <row r="1238" spans="1:4" x14ac:dyDescent="0.2">
      <c r="A1238" s="158"/>
      <c r="D1238" s="138"/>
    </row>
    <row r="1239" spans="1:4" x14ac:dyDescent="0.2">
      <c r="A1239" s="158"/>
      <c r="D1239" s="138"/>
    </row>
    <row r="1240" spans="1:4" x14ac:dyDescent="0.2">
      <c r="A1240" s="158"/>
      <c r="D1240" s="138"/>
    </row>
    <row r="1241" spans="1:4" x14ac:dyDescent="0.2">
      <c r="A1241" s="158"/>
      <c r="D1241" s="138"/>
    </row>
    <row r="1242" spans="1:4" x14ac:dyDescent="0.2">
      <c r="A1242" s="158"/>
      <c r="D1242" s="138"/>
    </row>
    <row r="1243" spans="1:4" x14ac:dyDescent="0.2">
      <c r="A1243" s="158"/>
      <c r="D1243" s="138"/>
    </row>
    <row r="1244" spans="1:4" x14ac:dyDescent="0.2">
      <c r="A1244" s="158"/>
      <c r="D1244" s="138"/>
    </row>
    <row r="1245" spans="1:4" x14ac:dyDescent="0.2">
      <c r="A1245" s="158"/>
      <c r="D1245" s="138"/>
    </row>
    <row r="1246" spans="1:4" x14ac:dyDescent="0.2">
      <c r="A1246" s="158"/>
      <c r="D1246" s="138"/>
    </row>
    <row r="1247" spans="1:4" x14ac:dyDescent="0.2">
      <c r="A1247" s="158"/>
      <c r="D1247" s="138"/>
    </row>
    <row r="1248" spans="1:4" x14ac:dyDescent="0.2">
      <c r="A1248" s="158"/>
      <c r="D1248" s="138"/>
    </row>
    <row r="1249" spans="1:4" x14ac:dyDescent="0.2">
      <c r="A1249" s="158"/>
      <c r="D1249" s="138"/>
    </row>
    <row r="1250" spans="1:4" x14ac:dyDescent="0.2">
      <c r="A1250" s="158"/>
      <c r="D1250" s="138"/>
    </row>
    <row r="1251" spans="1:4" x14ac:dyDescent="0.2">
      <c r="A1251" s="158"/>
      <c r="D1251" s="138"/>
    </row>
    <row r="1252" spans="1:4" x14ac:dyDescent="0.2">
      <c r="A1252" s="158"/>
      <c r="D1252" s="138"/>
    </row>
    <row r="1253" spans="1:4" x14ac:dyDescent="0.2">
      <c r="A1253" s="158"/>
      <c r="D1253" s="138"/>
    </row>
    <row r="1254" spans="1:4" x14ac:dyDescent="0.2">
      <c r="A1254" s="158"/>
      <c r="D1254" s="138"/>
    </row>
    <row r="1255" spans="1:4" x14ac:dyDescent="0.2">
      <c r="A1255" s="158"/>
      <c r="D1255" s="138"/>
    </row>
    <row r="1256" spans="1:4" x14ac:dyDescent="0.2">
      <c r="A1256" s="158"/>
      <c r="D1256" s="138"/>
    </row>
    <row r="1257" spans="1:4" x14ac:dyDescent="0.2">
      <c r="A1257" s="158"/>
      <c r="D1257" s="138"/>
    </row>
    <row r="1258" spans="1:4" x14ac:dyDescent="0.2">
      <c r="A1258" s="158"/>
      <c r="D1258" s="138"/>
    </row>
    <row r="1259" spans="1:4" x14ac:dyDescent="0.2">
      <c r="A1259" s="158"/>
      <c r="D1259" s="138"/>
    </row>
    <row r="1260" spans="1:4" x14ac:dyDescent="0.2">
      <c r="A1260" s="158"/>
      <c r="D1260" s="138"/>
    </row>
    <row r="1261" spans="1:4" x14ac:dyDescent="0.2">
      <c r="A1261" s="158"/>
      <c r="D1261" s="138"/>
    </row>
    <row r="1262" spans="1:4" x14ac:dyDescent="0.2">
      <c r="A1262" s="158"/>
      <c r="D1262" s="138"/>
    </row>
    <row r="1263" spans="1:4" x14ac:dyDescent="0.2">
      <c r="A1263" s="158"/>
      <c r="D1263" s="138"/>
    </row>
    <row r="1264" spans="1:4" x14ac:dyDescent="0.2">
      <c r="A1264" s="158"/>
      <c r="D1264" s="138"/>
    </row>
    <row r="1265" spans="1:4" x14ac:dyDescent="0.2">
      <c r="A1265" s="158"/>
      <c r="D1265" s="138"/>
    </row>
    <row r="1266" spans="1:4" x14ac:dyDescent="0.2">
      <c r="A1266" s="158"/>
      <c r="D1266" s="138"/>
    </row>
    <row r="1267" spans="1:4" x14ac:dyDescent="0.2">
      <c r="A1267" s="158"/>
      <c r="D1267" s="138"/>
    </row>
    <row r="1268" spans="1:4" x14ac:dyDescent="0.2">
      <c r="A1268" s="158"/>
      <c r="D1268" s="138"/>
    </row>
    <row r="1269" spans="1:4" x14ac:dyDescent="0.2">
      <c r="A1269" s="158"/>
      <c r="D1269" s="138"/>
    </row>
    <row r="1270" spans="1:4" x14ac:dyDescent="0.2">
      <c r="A1270" s="158"/>
      <c r="D1270" s="138"/>
    </row>
    <row r="1271" spans="1:4" x14ac:dyDescent="0.2">
      <c r="A1271" s="158"/>
      <c r="D1271" s="138"/>
    </row>
    <row r="1272" spans="1:4" x14ac:dyDescent="0.2">
      <c r="A1272" s="158"/>
      <c r="D1272" s="138"/>
    </row>
    <row r="1273" spans="1:4" x14ac:dyDescent="0.2">
      <c r="A1273" s="158"/>
      <c r="D1273" s="138"/>
    </row>
    <row r="1274" spans="1:4" x14ac:dyDescent="0.2">
      <c r="A1274" s="158"/>
      <c r="D1274" s="138"/>
    </row>
    <row r="1275" spans="1:4" x14ac:dyDescent="0.2">
      <c r="A1275" s="158"/>
      <c r="D1275" s="138"/>
    </row>
    <row r="1276" spans="1:4" x14ac:dyDescent="0.2">
      <c r="A1276" s="158"/>
      <c r="D1276" s="138"/>
    </row>
    <row r="1277" spans="1:4" x14ac:dyDescent="0.2">
      <c r="A1277" s="158"/>
      <c r="D1277" s="138"/>
    </row>
    <row r="1278" spans="1:4" x14ac:dyDescent="0.2">
      <c r="A1278" s="158"/>
      <c r="D1278" s="138"/>
    </row>
    <row r="1279" spans="1:4" x14ac:dyDescent="0.2">
      <c r="A1279" s="158"/>
      <c r="D1279" s="138"/>
    </row>
    <row r="1280" spans="1:4" x14ac:dyDescent="0.2">
      <c r="A1280" s="158"/>
      <c r="D1280" s="138"/>
    </row>
    <row r="1281" spans="1:4" x14ac:dyDescent="0.2">
      <c r="A1281" s="158"/>
      <c r="D1281" s="138"/>
    </row>
    <row r="1282" spans="1:4" x14ac:dyDescent="0.2">
      <c r="A1282" s="158"/>
      <c r="D1282" s="138"/>
    </row>
    <row r="1283" spans="1:4" x14ac:dyDescent="0.2">
      <c r="A1283" s="158"/>
      <c r="D1283" s="138"/>
    </row>
    <row r="1284" spans="1:4" x14ac:dyDescent="0.2">
      <c r="A1284" s="158"/>
      <c r="D1284" s="138"/>
    </row>
    <row r="1285" spans="1:4" x14ac:dyDescent="0.2">
      <c r="A1285" s="158"/>
      <c r="D1285" s="138"/>
    </row>
    <row r="1286" spans="1:4" x14ac:dyDescent="0.2">
      <c r="A1286" s="158"/>
      <c r="D1286" s="138"/>
    </row>
    <row r="1287" spans="1:4" x14ac:dyDescent="0.2">
      <c r="A1287" s="158"/>
      <c r="D1287" s="138"/>
    </row>
    <row r="1288" spans="1:4" x14ac:dyDescent="0.2">
      <c r="A1288" s="158"/>
      <c r="D1288" s="138"/>
    </row>
    <row r="1289" spans="1:4" x14ac:dyDescent="0.2">
      <c r="A1289" s="158"/>
      <c r="D1289" s="138"/>
    </row>
    <row r="1290" spans="1:4" x14ac:dyDescent="0.2">
      <c r="A1290" s="158"/>
      <c r="D1290" s="138"/>
    </row>
    <row r="1291" spans="1:4" x14ac:dyDescent="0.2">
      <c r="A1291" s="158"/>
      <c r="D1291" s="138"/>
    </row>
    <row r="1292" spans="1:4" x14ac:dyDescent="0.2">
      <c r="A1292" s="158"/>
      <c r="D1292" s="138"/>
    </row>
    <row r="1293" spans="1:4" x14ac:dyDescent="0.2">
      <c r="A1293" s="158"/>
      <c r="D1293" s="138"/>
    </row>
    <row r="1294" spans="1:4" x14ac:dyDescent="0.2">
      <c r="A1294" s="158"/>
      <c r="D1294" s="138"/>
    </row>
    <row r="1295" spans="1:4" x14ac:dyDescent="0.2">
      <c r="A1295" s="158"/>
      <c r="D1295" s="138"/>
    </row>
    <row r="1296" spans="1:4" x14ac:dyDescent="0.2">
      <c r="A1296" s="158"/>
      <c r="D1296" s="138"/>
    </row>
    <row r="1297" spans="1:4" x14ac:dyDescent="0.2">
      <c r="A1297" s="158"/>
      <c r="D1297" s="138"/>
    </row>
    <row r="1298" spans="1:4" x14ac:dyDescent="0.2">
      <c r="A1298" s="158"/>
      <c r="D1298" s="138"/>
    </row>
    <row r="1299" spans="1:4" x14ac:dyDescent="0.2">
      <c r="A1299" s="158"/>
      <c r="D1299" s="138"/>
    </row>
    <row r="1300" spans="1:4" x14ac:dyDescent="0.2">
      <c r="A1300" s="158"/>
      <c r="D1300" s="138"/>
    </row>
    <row r="1301" spans="1:4" x14ac:dyDescent="0.2">
      <c r="A1301" s="158"/>
      <c r="D1301" s="138"/>
    </row>
    <row r="1302" spans="1:4" x14ac:dyDescent="0.2">
      <c r="A1302" s="158"/>
      <c r="D1302" s="138"/>
    </row>
    <row r="1303" spans="1:4" x14ac:dyDescent="0.2">
      <c r="A1303" s="158"/>
      <c r="D1303" s="138"/>
    </row>
    <row r="1304" spans="1:4" x14ac:dyDescent="0.2">
      <c r="A1304" s="158"/>
      <c r="D1304" s="138"/>
    </row>
    <row r="1305" spans="1:4" x14ac:dyDescent="0.2">
      <c r="A1305" s="158"/>
      <c r="D1305" s="138"/>
    </row>
    <row r="1306" spans="1:4" x14ac:dyDescent="0.2">
      <c r="A1306" s="158"/>
      <c r="D1306" s="138"/>
    </row>
    <row r="1307" spans="1:4" x14ac:dyDescent="0.2">
      <c r="A1307" s="158"/>
      <c r="D1307" s="138"/>
    </row>
    <row r="1308" spans="1:4" x14ac:dyDescent="0.2">
      <c r="A1308" s="158"/>
      <c r="D1308" s="138"/>
    </row>
    <row r="1309" spans="1:4" x14ac:dyDescent="0.2">
      <c r="A1309" s="158"/>
      <c r="D1309" s="138"/>
    </row>
    <row r="1310" spans="1:4" x14ac:dyDescent="0.2">
      <c r="A1310" s="158"/>
      <c r="D1310" s="138"/>
    </row>
    <row r="1311" spans="1:4" x14ac:dyDescent="0.2">
      <c r="A1311" s="158"/>
      <c r="D1311" s="138"/>
    </row>
    <row r="1312" spans="1:4" x14ac:dyDescent="0.2">
      <c r="A1312" s="158"/>
      <c r="D1312" s="138"/>
    </row>
    <row r="1313" spans="1:4" x14ac:dyDescent="0.2">
      <c r="A1313" s="158"/>
      <c r="D1313" s="138"/>
    </row>
    <row r="1314" spans="1:4" x14ac:dyDescent="0.2">
      <c r="A1314" s="158"/>
      <c r="D1314" s="138"/>
    </row>
    <row r="1315" spans="1:4" x14ac:dyDescent="0.2">
      <c r="A1315" s="158"/>
      <c r="D1315" s="138"/>
    </row>
    <row r="1316" spans="1:4" x14ac:dyDescent="0.2">
      <c r="A1316" s="158"/>
      <c r="D1316" s="138"/>
    </row>
    <row r="1317" spans="1:4" x14ac:dyDescent="0.2">
      <c r="A1317" s="158"/>
      <c r="D1317" s="138"/>
    </row>
    <row r="1318" spans="1:4" x14ac:dyDescent="0.2">
      <c r="A1318" s="158"/>
      <c r="D1318" s="138"/>
    </row>
    <row r="1319" spans="1:4" x14ac:dyDescent="0.2">
      <c r="A1319" s="158"/>
      <c r="D1319" s="138"/>
    </row>
    <row r="1320" spans="1:4" x14ac:dyDescent="0.2">
      <c r="A1320" s="158"/>
      <c r="D1320" s="138"/>
    </row>
    <row r="1321" spans="1:4" x14ac:dyDescent="0.2">
      <c r="A1321" s="158"/>
      <c r="D1321" s="138"/>
    </row>
    <row r="1322" spans="1:4" x14ac:dyDescent="0.2">
      <c r="A1322" s="158"/>
      <c r="D1322" s="138"/>
    </row>
    <row r="1323" spans="1:4" x14ac:dyDescent="0.2">
      <c r="A1323" s="158"/>
      <c r="D1323" s="138"/>
    </row>
    <row r="1324" spans="1:4" x14ac:dyDescent="0.2">
      <c r="A1324" s="158"/>
      <c r="D1324" s="138"/>
    </row>
    <row r="1325" spans="1:4" x14ac:dyDescent="0.2">
      <c r="A1325" s="158"/>
      <c r="D1325" s="138"/>
    </row>
    <row r="1326" spans="1:4" x14ac:dyDescent="0.2">
      <c r="A1326" s="158"/>
      <c r="D1326" s="138"/>
    </row>
    <row r="1327" spans="1:4" x14ac:dyDescent="0.2">
      <c r="A1327" s="158"/>
      <c r="D1327" s="138"/>
    </row>
    <row r="1328" spans="1:4" x14ac:dyDescent="0.2">
      <c r="A1328" s="158"/>
      <c r="D1328" s="138"/>
    </row>
    <row r="1329" spans="1:4" x14ac:dyDescent="0.2">
      <c r="A1329" s="158"/>
      <c r="D1329" s="138"/>
    </row>
    <row r="1330" spans="1:4" x14ac:dyDescent="0.2">
      <c r="A1330" s="158"/>
      <c r="D1330" s="138"/>
    </row>
    <row r="1331" spans="1:4" x14ac:dyDescent="0.2">
      <c r="A1331" s="158"/>
      <c r="D1331" s="138"/>
    </row>
    <row r="1332" spans="1:4" x14ac:dyDescent="0.2">
      <c r="A1332" s="158"/>
      <c r="D1332" s="138"/>
    </row>
    <row r="1333" spans="1:4" x14ac:dyDescent="0.2">
      <c r="A1333" s="158"/>
      <c r="D1333" s="138"/>
    </row>
    <row r="1334" spans="1:4" x14ac:dyDescent="0.2">
      <c r="A1334" s="158"/>
      <c r="D1334" s="138"/>
    </row>
    <row r="1335" spans="1:4" x14ac:dyDescent="0.2">
      <c r="A1335" s="158"/>
      <c r="D1335" s="138"/>
    </row>
    <row r="1336" spans="1:4" x14ac:dyDescent="0.2">
      <c r="A1336" s="158"/>
      <c r="D1336" s="138"/>
    </row>
    <row r="1337" spans="1:4" x14ac:dyDescent="0.2">
      <c r="A1337" s="158"/>
      <c r="D1337" s="138"/>
    </row>
    <row r="1338" spans="1:4" x14ac:dyDescent="0.2">
      <c r="A1338" s="158"/>
      <c r="D1338" s="138"/>
    </row>
    <row r="1339" spans="1:4" x14ac:dyDescent="0.2">
      <c r="A1339" s="158"/>
      <c r="D1339" s="138"/>
    </row>
    <row r="1340" spans="1:4" x14ac:dyDescent="0.2">
      <c r="A1340" s="158"/>
      <c r="D1340" s="138"/>
    </row>
    <row r="1341" spans="1:4" x14ac:dyDescent="0.2">
      <c r="A1341" s="158"/>
      <c r="D1341" s="138"/>
    </row>
    <row r="1342" spans="1:4" x14ac:dyDescent="0.2">
      <c r="A1342" s="158"/>
      <c r="D1342" s="138"/>
    </row>
    <row r="1343" spans="1:4" x14ac:dyDescent="0.2">
      <c r="A1343" s="158"/>
      <c r="D1343" s="138"/>
    </row>
    <row r="1344" spans="1:4" x14ac:dyDescent="0.2">
      <c r="A1344" s="158"/>
      <c r="D1344" s="138"/>
    </row>
    <row r="1345" spans="1:4" x14ac:dyDescent="0.2">
      <c r="A1345" s="158"/>
      <c r="D1345" s="138"/>
    </row>
    <row r="1346" spans="1:4" x14ac:dyDescent="0.2">
      <c r="A1346" s="158"/>
      <c r="D1346" s="138"/>
    </row>
    <row r="1347" spans="1:4" x14ac:dyDescent="0.2">
      <c r="A1347" s="158"/>
      <c r="D1347" s="138"/>
    </row>
    <row r="1348" spans="1:4" x14ac:dyDescent="0.2">
      <c r="A1348" s="158"/>
      <c r="D1348" s="138"/>
    </row>
    <row r="1349" spans="1:4" x14ac:dyDescent="0.2">
      <c r="A1349" s="158"/>
      <c r="D1349" s="138"/>
    </row>
    <row r="1350" spans="1:4" x14ac:dyDescent="0.2">
      <c r="A1350" s="158"/>
      <c r="D1350" s="138"/>
    </row>
    <row r="1351" spans="1:4" x14ac:dyDescent="0.2">
      <c r="A1351" s="158"/>
      <c r="D1351" s="138"/>
    </row>
    <row r="1352" spans="1:4" x14ac:dyDescent="0.2">
      <c r="A1352" s="158"/>
      <c r="D1352" s="138"/>
    </row>
    <row r="1353" spans="1:4" x14ac:dyDescent="0.2">
      <c r="A1353" s="158"/>
      <c r="D1353" s="138"/>
    </row>
    <row r="1354" spans="1:4" x14ac:dyDescent="0.2">
      <c r="A1354" s="158"/>
      <c r="D1354" s="138"/>
    </row>
    <row r="1355" spans="1:4" x14ac:dyDescent="0.2">
      <c r="A1355" s="158"/>
      <c r="D1355" s="138"/>
    </row>
    <row r="1356" spans="1:4" x14ac:dyDescent="0.2">
      <c r="A1356" s="158"/>
      <c r="D1356" s="138"/>
    </row>
    <row r="1357" spans="1:4" x14ac:dyDescent="0.2">
      <c r="A1357" s="158"/>
      <c r="D1357" s="138"/>
    </row>
    <row r="1358" spans="1:4" x14ac:dyDescent="0.2">
      <c r="A1358" s="158"/>
      <c r="D1358" s="138"/>
    </row>
    <row r="1359" spans="1:4" x14ac:dyDescent="0.2">
      <c r="A1359" s="158"/>
      <c r="D1359" s="138"/>
    </row>
    <row r="1360" spans="1:4" x14ac:dyDescent="0.2">
      <c r="A1360" s="158"/>
      <c r="D1360" s="138"/>
    </row>
    <row r="1361" spans="1:4" x14ac:dyDescent="0.2">
      <c r="A1361" s="158"/>
      <c r="D1361" s="138"/>
    </row>
    <row r="1362" spans="1:4" x14ac:dyDescent="0.2">
      <c r="A1362" s="158"/>
      <c r="D1362" s="138"/>
    </row>
    <row r="1363" spans="1:4" x14ac:dyDescent="0.2">
      <c r="A1363" s="158"/>
      <c r="D1363" s="138"/>
    </row>
    <row r="1364" spans="1:4" x14ac:dyDescent="0.2">
      <c r="A1364" s="158"/>
      <c r="D1364" s="138"/>
    </row>
    <row r="1365" spans="1:4" x14ac:dyDescent="0.2">
      <c r="A1365" s="158"/>
      <c r="D1365" s="138"/>
    </row>
    <row r="1366" spans="1:4" x14ac:dyDescent="0.2">
      <c r="A1366" s="158"/>
      <c r="D1366" s="138"/>
    </row>
    <row r="1367" spans="1:4" x14ac:dyDescent="0.2">
      <c r="A1367" s="158"/>
      <c r="D1367" s="138"/>
    </row>
    <row r="1368" spans="1:4" x14ac:dyDescent="0.2">
      <c r="A1368" s="158"/>
      <c r="D1368" s="138"/>
    </row>
    <row r="1369" spans="1:4" x14ac:dyDescent="0.2">
      <c r="A1369" s="158"/>
      <c r="D1369" s="138"/>
    </row>
    <row r="1370" spans="1:4" x14ac:dyDescent="0.2">
      <c r="A1370" s="158"/>
      <c r="D1370" s="138"/>
    </row>
    <row r="1371" spans="1:4" x14ac:dyDescent="0.2">
      <c r="A1371" s="158"/>
      <c r="D1371" s="138"/>
    </row>
    <row r="1372" spans="1:4" x14ac:dyDescent="0.2">
      <c r="A1372" s="158"/>
      <c r="D1372" s="138"/>
    </row>
    <row r="1373" spans="1:4" x14ac:dyDescent="0.2">
      <c r="A1373" s="158"/>
      <c r="D1373" s="138"/>
    </row>
    <row r="1374" spans="1:4" x14ac:dyDescent="0.2">
      <c r="A1374" s="158"/>
      <c r="D1374" s="138"/>
    </row>
    <row r="1375" spans="1:4" x14ac:dyDescent="0.2">
      <c r="A1375" s="158"/>
      <c r="D1375" s="138"/>
    </row>
    <row r="1376" spans="1:4" x14ac:dyDescent="0.2">
      <c r="A1376" s="158"/>
      <c r="D1376" s="138"/>
    </row>
    <row r="1377" spans="1:4" x14ac:dyDescent="0.2">
      <c r="A1377" s="158"/>
      <c r="D1377" s="138"/>
    </row>
    <row r="1378" spans="1:4" x14ac:dyDescent="0.2">
      <c r="A1378" s="158"/>
      <c r="D1378" s="138"/>
    </row>
    <row r="1379" spans="1:4" x14ac:dyDescent="0.2">
      <c r="A1379" s="158"/>
      <c r="D1379" s="138"/>
    </row>
    <row r="1380" spans="1:4" x14ac:dyDescent="0.2">
      <c r="A1380" s="158"/>
      <c r="D1380" s="138"/>
    </row>
    <row r="1381" spans="1:4" x14ac:dyDescent="0.2">
      <c r="A1381" s="158"/>
      <c r="D1381" s="138"/>
    </row>
    <row r="1382" spans="1:4" x14ac:dyDescent="0.2">
      <c r="A1382" s="158"/>
      <c r="D1382" s="138"/>
    </row>
    <row r="1383" spans="1:4" x14ac:dyDescent="0.2">
      <c r="A1383" s="158"/>
      <c r="D1383" s="138"/>
    </row>
    <row r="1384" spans="1:4" x14ac:dyDescent="0.2">
      <c r="A1384" s="158"/>
      <c r="D1384" s="138"/>
    </row>
    <row r="1385" spans="1:4" x14ac:dyDescent="0.2">
      <c r="A1385" s="158"/>
      <c r="D1385" s="138"/>
    </row>
    <row r="1386" spans="1:4" x14ac:dyDescent="0.2">
      <c r="A1386" s="158"/>
      <c r="D1386" s="138"/>
    </row>
    <row r="1387" spans="1:4" x14ac:dyDescent="0.2">
      <c r="A1387" s="158"/>
      <c r="D1387" s="138"/>
    </row>
    <row r="1388" spans="1:4" x14ac:dyDescent="0.2">
      <c r="A1388" s="158"/>
      <c r="D1388" s="138"/>
    </row>
    <row r="1389" spans="1:4" x14ac:dyDescent="0.2">
      <c r="A1389" s="158"/>
      <c r="D1389" s="138"/>
    </row>
    <row r="1390" spans="1:4" x14ac:dyDescent="0.2">
      <c r="A1390" s="158"/>
      <c r="D1390" s="138"/>
    </row>
    <row r="1391" spans="1:4" x14ac:dyDescent="0.2">
      <c r="A1391" s="158"/>
      <c r="D1391" s="138"/>
    </row>
    <row r="1392" spans="1:4" x14ac:dyDescent="0.2">
      <c r="A1392" s="158"/>
      <c r="D1392" s="138"/>
    </row>
    <row r="1393" spans="1:4" x14ac:dyDescent="0.2">
      <c r="A1393" s="158"/>
      <c r="D1393" s="138"/>
    </row>
    <row r="1394" spans="1:4" x14ac:dyDescent="0.2">
      <c r="A1394" s="158"/>
      <c r="D1394" s="138"/>
    </row>
    <row r="1395" spans="1:4" x14ac:dyDescent="0.2">
      <c r="A1395" s="158"/>
      <c r="D1395" s="138"/>
    </row>
    <row r="1396" spans="1:4" x14ac:dyDescent="0.2">
      <c r="A1396" s="158"/>
      <c r="D1396" s="138"/>
    </row>
    <row r="1397" spans="1:4" x14ac:dyDescent="0.2">
      <c r="A1397" s="158"/>
      <c r="D1397" s="138"/>
    </row>
    <row r="1398" spans="1:4" x14ac:dyDescent="0.2">
      <c r="A1398" s="158"/>
      <c r="D1398" s="138"/>
    </row>
    <row r="1399" spans="1:4" x14ac:dyDescent="0.2">
      <c r="A1399" s="158"/>
      <c r="D1399" s="138"/>
    </row>
    <row r="1400" spans="1:4" x14ac:dyDescent="0.2">
      <c r="A1400" s="158"/>
      <c r="D1400" s="138"/>
    </row>
    <row r="1401" spans="1:4" x14ac:dyDescent="0.2">
      <c r="A1401" s="158"/>
      <c r="D1401" s="138"/>
    </row>
    <row r="1402" spans="1:4" x14ac:dyDescent="0.2">
      <c r="A1402" s="158"/>
      <c r="D1402" s="138"/>
    </row>
    <row r="1403" spans="1:4" x14ac:dyDescent="0.2">
      <c r="A1403" s="158"/>
      <c r="D1403" s="138"/>
    </row>
    <row r="1404" spans="1:4" x14ac:dyDescent="0.2">
      <c r="A1404" s="158"/>
      <c r="D1404" s="138"/>
    </row>
    <row r="1405" spans="1:4" x14ac:dyDescent="0.2">
      <c r="A1405" s="158"/>
      <c r="D1405" s="138"/>
    </row>
    <row r="1406" spans="1:4" x14ac:dyDescent="0.2">
      <c r="A1406" s="158"/>
      <c r="D1406" s="138"/>
    </row>
    <row r="1407" spans="1:4" x14ac:dyDescent="0.2">
      <c r="A1407" s="158"/>
      <c r="D1407" s="138"/>
    </row>
    <row r="1408" spans="1:4" x14ac:dyDescent="0.2">
      <c r="A1408" s="158"/>
      <c r="D1408" s="138"/>
    </row>
    <row r="1409" spans="1:4" x14ac:dyDescent="0.2">
      <c r="A1409" s="158"/>
      <c r="D1409" s="138"/>
    </row>
    <row r="1410" spans="1:4" x14ac:dyDescent="0.2">
      <c r="A1410" s="158"/>
      <c r="D1410" s="138"/>
    </row>
    <row r="1411" spans="1:4" x14ac:dyDescent="0.2">
      <c r="A1411" s="158"/>
      <c r="D1411" s="138"/>
    </row>
    <row r="1412" spans="1:4" x14ac:dyDescent="0.2">
      <c r="A1412" s="158"/>
      <c r="D1412" s="138"/>
    </row>
    <row r="1413" spans="1:4" x14ac:dyDescent="0.2">
      <c r="A1413" s="158"/>
      <c r="D1413" s="138"/>
    </row>
    <row r="1414" spans="1:4" x14ac:dyDescent="0.2">
      <c r="A1414" s="158"/>
      <c r="D1414" s="138"/>
    </row>
    <row r="1415" spans="1:4" x14ac:dyDescent="0.2">
      <c r="A1415" s="158"/>
      <c r="D1415" s="138"/>
    </row>
    <row r="1416" spans="1:4" x14ac:dyDescent="0.2">
      <c r="A1416" s="158"/>
      <c r="D1416" s="138"/>
    </row>
    <row r="1417" spans="1:4" x14ac:dyDescent="0.2">
      <c r="A1417" s="158"/>
      <c r="D1417" s="138"/>
    </row>
    <row r="1418" spans="1:4" x14ac:dyDescent="0.2">
      <c r="A1418" s="158"/>
      <c r="D1418" s="138"/>
    </row>
    <row r="1419" spans="1:4" x14ac:dyDescent="0.2">
      <c r="A1419" s="158"/>
      <c r="D1419" s="138"/>
    </row>
    <row r="1420" spans="1:4" x14ac:dyDescent="0.2">
      <c r="A1420" s="158"/>
      <c r="D1420" s="138"/>
    </row>
    <row r="1421" spans="1:4" x14ac:dyDescent="0.2">
      <c r="A1421" s="158"/>
      <c r="D1421" s="138"/>
    </row>
    <row r="1422" spans="1:4" x14ac:dyDescent="0.2">
      <c r="A1422" s="158"/>
      <c r="D1422" s="138"/>
    </row>
    <row r="1423" spans="1:4" x14ac:dyDescent="0.2">
      <c r="A1423" s="158"/>
      <c r="D1423" s="138"/>
    </row>
    <row r="1424" spans="1:4" x14ac:dyDescent="0.2">
      <c r="A1424" s="158"/>
      <c r="D1424" s="138"/>
    </row>
    <row r="1425" spans="1:4" x14ac:dyDescent="0.2">
      <c r="A1425" s="158"/>
      <c r="D1425" s="138"/>
    </row>
    <row r="1426" spans="1:4" x14ac:dyDescent="0.2">
      <c r="A1426" s="158"/>
      <c r="D1426" s="138"/>
    </row>
    <row r="1427" spans="1:4" x14ac:dyDescent="0.2">
      <c r="A1427" s="158"/>
      <c r="D1427" s="138"/>
    </row>
    <row r="1428" spans="1:4" x14ac:dyDescent="0.2">
      <c r="A1428" s="158"/>
      <c r="D1428" s="138"/>
    </row>
    <row r="1429" spans="1:4" x14ac:dyDescent="0.2">
      <c r="A1429" s="158"/>
      <c r="D1429" s="138"/>
    </row>
    <row r="1430" spans="1:4" x14ac:dyDescent="0.2">
      <c r="A1430" s="158"/>
      <c r="D1430" s="138"/>
    </row>
    <row r="1431" spans="1:4" x14ac:dyDescent="0.2">
      <c r="A1431" s="158"/>
      <c r="D1431" s="138"/>
    </row>
    <row r="1432" spans="1:4" x14ac:dyDescent="0.2">
      <c r="A1432" s="158"/>
      <c r="D1432" s="138"/>
    </row>
    <row r="1433" spans="1:4" x14ac:dyDescent="0.2">
      <c r="A1433" s="158"/>
      <c r="D1433" s="138"/>
    </row>
    <row r="1434" spans="1:4" x14ac:dyDescent="0.2">
      <c r="A1434" s="158"/>
      <c r="D1434" s="138"/>
    </row>
    <row r="1435" spans="1:4" x14ac:dyDescent="0.2">
      <c r="A1435" s="158"/>
      <c r="D1435" s="138"/>
    </row>
    <row r="1436" spans="1:4" x14ac:dyDescent="0.2">
      <c r="A1436" s="158"/>
      <c r="D1436" s="138"/>
    </row>
    <row r="1437" spans="1:4" x14ac:dyDescent="0.2">
      <c r="A1437" s="158"/>
      <c r="D1437" s="138"/>
    </row>
    <row r="1438" spans="1:4" x14ac:dyDescent="0.2">
      <c r="A1438" s="158"/>
      <c r="D1438" s="138"/>
    </row>
    <row r="1439" spans="1:4" x14ac:dyDescent="0.2">
      <c r="A1439" s="158"/>
      <c r="D1439" s="138"/>
    </row>
    <row r="1440" spans="1:4" x14ac:dyDescent="0.2">
      <c r="A1440" s="158"/>
      <c r="D1440" s="138"/>
    </row>
    <row r="1441" spans="1:4" x14ac:dyDescent="0.2">
      <c r="A1441" s="158"/>
      <c r="D1441" s="138"/>
    </row>
    <row r="1442" spans="1:4" x14ac:dyDescent="0.2">
      <c r="A1442" s="158"/>
      <c r="D1442" s="138"/>
    </row>
    <row r="1443" spans="1:4" x14ac:dyDescent="0.2">
      <c r="A1443" s="158"/>
      <c r="D1443" s="138"/>
    </row>
    <row r="1444" spans="1:4" x14ac:dyDescent="0.2">
      <c r="A1444" s="158"/>
      <c r="D1444" s="138"/>
    </row>
    <row r="1445" spans="1:4" x14ac:dyDescent="0.2">
      <c r="A1445" s="158"/>
      <c r="D1445" s="138"/>
    </row>
    <row r="1446" spans="1:4" x14ac:dyDescent="0.2">
      <c r="A1446" s="158"/>
      <c r="D1446" s="138"/>
    </row>
    <row r="1447" spans="1:4" x14ac:dyDescent="0.2">
      <c r="A1447" s="158"/>
      <c r="D1447" s="138"/>
    </row>
    <row r="1448" spans="1:4" x14ac:dyDescent="0.2">
      <c r="A1448" s="158"/>
      <c r="D1448" s="138"/>
    </row>
    <row r="1449" spans="1:4" x14ac:dyDescent="0.2">
      <c r="A1449" s="158"/>
      <c r="D1449" s="138"/>
    </row>
    <row r="1450" spans="1:4" x14ac:dyDescent="0.2">
      <c r="A1450" s="158"/>
      <c r="D1450" s="138"/>
    </row>
    <row r="1451" spans="1:4" x14ac:dyDescent="0.2">
      <c r="A1451" s="158"/>
      <c r="D1451" s="138"/>
    </row>
    <row r="1452" spans="1:4" x14ac:dyDescent="0.2">
      <c r="A1452" s="158"/>
      <c r="D1452" s="138"/>
    </row>
    <row r="1453" spans="1:4" x14ac:dyDescent="0.2">
      <c r="A1453" s="158"/>
      <c r="D1453" s="138"/>
    </row>
    <row r="1454" spans="1:4" x14ac:dyDescent="0.2">
      <c r="A1454" s="158"/>
      <c r="D1454" s="138"/>
    </row>
    <row r="1455" spans="1:4" x14ac:dyDescent="0.2">
      <c r="A1455" s="158"/>
      <c r="D1455" s="138"/>
    </row>
    <row r="1456" spans="1:4" x14ac:dyDescent="0.2">
      <c r="A1456" s="158"/>
      <c r="D1456" s="138"/>
    </row>
    <row r="1457" spans="1:4" x14ac:dyDescent="0.2">
      <c r="A1457" s="158"/>
      <c r="D1457" s="138"/>
    </row>
    <row r="1458" spans="1:4" x14ac:dyDescent="0.2">
      <c r="A1458" s="158"/>
      <c r="D1458" s="138"/>
    </row>
    <row r="1459" spans="1:4" x14ac:dyDescent="0.2">
      <c r="A1459" s="158"/>
      <c r="D1459" s="138"/>
    </row>
    <row r="1460" spans="1:4" x14ac:dyDescent="0.2">
      <c r="A1460" s="158"/>
      <c r="D1460" s="138"/>
    </row>
    <row r="1461" spans="1:4" x14ac:dyDescent="0.2">
      <c r="A1461" s="158"/>
      <c r="D1461" s="138"/>
    </row>
    <row r="1462" spans="1:4" x14ac:dyDescent="0.2">
      <c r="A1462" s="158"/>
      <c r="D1462" s="138"/>
    </row>
    <row r="1463" spans="1:4" x14ac:dyDescent="0.2">
      <c r="A1463" s="158"/>
      <c r="D1463" s="138"/>
    </row>
    <row r="1464" spans="1:4" x14ac:dyDescent="0.2">
      <c r="A1464" s="158"/>
      <c r="D1464" s="138"/>
    </row>
    <row r="1465" spans="1:4" x14ac:dyDescent="0.2">
      <c r="A1465" s="158"/>
      <c r="D1465" s="138"/>
    </row>
    <row r="1466" spans="1:4" x14ac:dyDescent="0.2">
      <c r="A1466" s="158"/>
      <c r="D1466" s="138"/>
    </row>
    <row r="1467" spans="1:4" x14ac:dyDescent="0.2">
      <c r="A1467" s="158"/>
      <c r="D1467" s="138"/>
    </row>
    <row r="1468" spans="1:4" x14ac:dyDescent="0.2">
      <c r="A1468" s="158"/>
      <c r="D1468" s="138"/>
    </row>
    <row r="1469" spans="1:4" x14ac:dyDescent="0.2">
      <c r="A1469" s="158"/>
      <c r="D1469" s="138"/>
    </row>
    <row r="1470" spans="1:4" x14ac:dyDescent="0.2">
      <c r="A1470" s="158"/>
      <c r="D1470" s="138"/>
    </row>
    <row r="1471" spans="1:4" x14ac:dyDescent="0.2">
      <c r="A1471" s="158"/>
      <c r="D1471" s="138"/>
    </row>
    <row r="1472" spans="1:4" x14ac:dyDescent="0.2">
      <c r="A1472" s="158"/>
      <c r="D1472" s="138"/>
    </row>
    <row r="1473" spans="1:4" x14ac:dyDescent="0.2">
      <c r="A1473" s="158"/>
      <c r="D1473" s="138"/>
    </row>
    <row r="1474" spans="1:4" x14ac:dyDescent="0.2">
      <c r="A1474" s="158"/>
      <c r="D1474" s="138"/>
    </row>
    <row r="1475" spans="1:4" x14ac:dyDescent="0.2">
      <c r="A1475" s="158"/>
      <c r="D1475" s="138"/>
    </row>
    <row r="1476" spans="1:4" x14ac:dyDescent="0.2">
      <c r="A1476" s="158"/>
      <c r="D1476" s="138"/>
    </row>
    <row r="1477" spans="1:4" x14ac:dyDescent="0.2">
      <c r="A1477" s="158"/>
      <c r="D1477" s="138"/>
    </row>
    <row r="1478" spans="1:4" x14ac:dyDescent="0.2">
      <c r="A1478" s="158"/>
      <c r="D1478" s="138"/>
    </row>
    <row r="1479" spans="1:4" x14ac:dyDescent="0.2">
      <c r="A1479" s="158"/>
      <c r="D1479" s="138"/>
    </row>
    <row r="1480" spans="1:4" x14ac:dyDescent="0.2">
      <c r="A1480" s="158"/>
      <c r="D1480" s="138"/>
    </row>
    <row r="1481" spans="1:4" x14ac:dyDescent="0.2">
      <c r="A1481" s="158"/>
      <c r="D1481" s="138"/>
    </row>
    <row r="1482" spans="1:4" x14ac:dyDescent="0.2">
      <c r="A1482" s="158"/>
      <c r="D1482" s="138"/>
    </row>
    <row r="1483" spans="1:4" x14ac:dyDescent="0.2">
      <c r="A1483" s="158"/>
      <c r="D1483" s="138"/>
    </row>
    <row r="1484" spans="1:4" x14ac:dyDescent="0.2">
      <c r="A1484" s="158"/>
      <c r="D1484" s="138"/>
    </row>
    <row r="1485" spans="1:4" x14ac:dyDescent="0.2">
      <c r="A1485" s="158"/>
      <c r="D1485" s="138"/>
    </row>
    <row r="1486" spans="1:4" x14ac:dyDescent="0.2">
      <c r="A1486" s="158"/>
      <c r="D1486" s="138"/>
    </row>
    <row r="1487" spans="1:4" x14ac:dyDescent="0.2">
      <c r="A1487" s="158"/>
      <c r="D1487" s="138"/>
    </row>
    <row r="1488" spans="1:4" x14ac:dyDescent="0.2">
      <c r="A1488" s="158"/>
      <c r="D1488" s="138"/>
    </row>
    <row r="1489" spans="1:4" x14ac:dyDescent="0.2">
      <c r="A1489" s="158"/>
      <c r="D1489" s="138"/>
    </row>
    <row r="1490" spans="1:4" x14ac:dyDescent="0.2">
      <c r="A1490" s="158"/>
      <c r="D1490" s="138"/>
    </row>
    <row r="1491" spans="1:4" x14ac:dyDescent="0.2">
      <c r="A1491" s="158"/>
      <c r="D1491" s="138"/>
    </row>
    <row r="1492" spans="1:4" x14ac:dyDescent="0.2">
      <c r="A1492" s="158"/>
      <c r="D1492" s="138"/>
    </row>
    <row r="1493" spans="1:4" x14ac:dyDescent="0.2">
      <c r="A1493" s="158"/>
      <c r="D1493" s="138"/>
    </row>
    <row r="1494" spans="1:4" x14ac:dyDescent="0.2">
      <c r="A1494" s="158"/>
      <c r="D1494" s="138"/>
    </row>
    <row r="1495" spans="1:4" x14ac:dyDescent="0.2">
      <c r="A1495" s="158"/>
      <c r="D1495" s="138"/>
    </row>
    <row r="1496" spans="1:4" x14ac:dyDescent="0.2">
      <c r="A1496" s="158"/>
      <c r="D1496" s="138"/>
    </row>
    <row r="1497" spans="1:4" x14ac:dyDescent="0.2">
      <c r="A1497" s="158"/>
      <c r="D1497" s="138"/>
    </row>
    <row r="1498" spans="1:4" x14ac:dyDescent="0.2">
      <c r="A1498" s="158"/>
      <c r="D1498" s="138"/>
    </row>
    <row r="1499" spans="1:4" x14ac:dyDescent="0.2">
      <c r="A1499" s="158"/>
      <c r="D1499" s="138"/>
    </row>
    <row r="1500" spans="1:4" x14ac:dyDescent="0.2">
      <c r="A1500" s="158"/>
      <c r="D1500" s="138"/>
    </row>
    <row r="1501" spans="1:4" x14ac:dyDescent="0.2">
      <c r="A1501" s="158"/>
      <c r="D1501" s="138"/>
    </row>
    <row r="1502" spans="1:4" x14ac:dyDescent="0.2">
      <c r="A1502" s="158"/>
      <c r="D1502" s="138"/>
    </row>
    <row r="1503" spans="1:4" x14ac:dyDescent="0.2">
      <c r="A1503" s="158"/>
      <c r="D1503" s="138"/>
    </row>
    <row r="1504" spans="1:4" x14ac:dyDescent="0.2">
      <c r="A1504" s="158"/>
      <c r="D1504" s="138"/>
    </row>
    <row r="1505" spans="1:4" x14ac:dyDescent="0.2">
      <c r="A1505" s="158"/>
      <c r="D1505" s="138"/>
    </row>
    <row r="1506" spans="1:4" x14ac:dyDescent="0.2">
      <c r="A1506" s="158"/>
      <c r="D1506" s="138"/>
    </row>
    <row r="1507" spans="1:4" x14ac:dyDescent="0.2">
      <c r="A1507" s="158"/>
      <c r="D1507" s="138"/>
    </row>
    <row r="1508" spans="1:4" x14ac:dyDescent="0.2">
      <c r="A1508" s="158"/>
      <c r="D1508" s="138"/>
    </row>
    <row r="1509" spans="1:4" x14ac:dyDescent="0.2">
      <c r="A1509" s="158"/>
      <c r="D1509" s="138"/>
    </row>
    <row r="1510" spans="1:4" x14ac:dyDescent="0.2">
      <c r="A1510" s="158"/>
      <c r="D1510" s="138"/>
    </row>
    <row r="1511" spans="1:4" x14ac:dyDescent="0.2">
      <c r="A1511" s="158"/>
      <c r="D1511" s="138"/>
    </row>
    <row r="1512" spans="1:4" x14ac:dyDescent="0.2">
      <c r="A1512" s="158"/>
      <c r="D1512" s="138"/>
    </row>
    <row r="1513" spans="1:4" x14ac:dyDescent="0.2">
      <c r="A1513" s="158"/>
      <c r="D1513" s="138"/>
    </row>
    <row r="1514" spans="1:4" x14ac:dyDescent="0.2">
      <c r="A1514" s="158"/>
      <c r="D1514" s="138"/>
    </row>
    <row r="1515" spans="1:4" x14ac:dyDescent="0.2">
      <c r="A1515" s="158"/>
      <c r="D1515" s="138"/>
    </row>
    <row r="1516" spans="1:4" x14ac:dyDescent="0.2">
      <c r="A1516" s="158"/>
      <c r="D1516" s="138"/>
    </row>
    <row r="1517" spans="1:4" x14ac:dyDescent="0.2">
      <c r="A1517" s="158"/>
      <c r="D1517" s="138"/>
    </row>
    <row r="1518" spans="1:4" x14ac:dyDescent="0.2">
      <c r="A1518" s="158"/>
      <c r="D1518" s="138"/>
    </row>
    <row r="1519" spans="1:4" x14ac:dyDescent="0.2">
      <c r="A1519" s="158"/>
      <c r="D1519" s="138"/>
    </row>
    <row r="1520" spans="1:4" x14ac:dyDescent="0.2">
      <c r="A1520" s="158"/>
      <c r="D1520" s="138"/>
    </row>
    <row r="1521" spans="1:4" x14ac:dyDescent="0.2">
      <c r="A1521" s="158"/>
      <c r="D1521" s="138"/>
    </row>
    <row r="1522" spans="1:4" x14ac:dyDescent="0.2">
      <c r="A1522" s="158"/>
      <c r="D1522" s="138"/>
    </row>
    <row r="1523" spans="1:4" x14ac:dyDescent="0.2">
      <c r="A1523" s="158"/>
      <c r="D1523" s="138"/>
    </row>
    <row r="1524" spans="1:4" x14ac:dyDescent="0.2">
      <c r="A1524" s="158"/>
      <c r="D1524" s="138"/>
    </row>
    <row r="1525" spans="1:4" x14ac:dyDescent="0.2">
      <c r="A1525" s="158"/>
      <c r="D1525" s="138"/>
    </row>
    <row r="1526" spans="1:4" x14ac:dyDescent="0.2">
      <c r="A1526" s="158"/>
      <c r="D1526" s="138"/>
    </row>
    <row r="1527" spans="1:4" x14ac:dyDescent="0.2">
      <c r="A1527" s="158"/>
      <c r="D1527" s="138"/>
    </row>
    <row r="1528" spans="1:4" x14ac:dyDescent="0.2">
      <c r="A1528" s="158"/>
      <c r="D1528" s="138"/>
    </row>
    <row r="1529" spans="1:4" x14ac:dyDescent="0.2">
      <c r="A1529" s="158"/>
      <c r="D1529" s="138"/>
    </row>
    <row r="1530" spans="1:4" x14ac:dyDescent="0.2">
      <c r="A1530" s="158"/>
      <c r="D1530" s="138"/>
    </row>
    <row r="1531" spans="1:4" x14ac:dyDescent="0.2">
      <c r="A1531" s="158"/>
      <c r="D1531" s="138"/>
    </row>
    <row r="1532" spans="1:4" x14ac:dyDescent="0.2">
      <c r="A1532" s="158"/>
      <c r="D1532" s="138"/>
    </row>
    <row r="1533" spans="1:4" x14ac:dyDescent="0.2">
      <c r="A1533" s="158"/>
      <c r="D1533" s="138"/>
    </row>
    <row r="1534" spans="1:4" x14ac:dyDescent="0.2">
      <c r="A1534" s="158"/>
      <c r="D1534" s="138"/>
    </row>
    <row r="1535" spans="1:4" x14ac:dyDescent="0.2">
      <c r="A1535" s="158"/>
      <c r="D1535" s="138"/>
    </row>
    <row r="1536" spans="1:4" x14ac:dyDescent="0.2">
      <c r="A1536" s="158"/>
      <c r="D1536" s="138"/>
    </row>
    <row r="1537" spans="1:4" x14ac:dyDescent="0.2">
      <c r="A1537" s="158"/>
      <c r="D1537" s="138"/>
    </row>
    <row r="1538" spans="1:4" x14ac:dyDescent="0.2">
      <c r="A1538" s="158"/>
      <c r="D1538" s="138"/>
    </row>
    <row r="1539" spans="1:4" x14ac:dyDescent="0.2">
      <c r="A1539" s="158"/>
      <c r="D1539" s="138"/>
    </row>
    <row r="1540" spans="1:4" x14ac:dyDescent="0.2">
      <c r="A1540" s="158"/>
      <c r="D1540" s="138"/>
    </row>
    <row r="1541" spans="1:4" x14ac:dyDescent="0.2">
      <c r="A1541" s="158"/>
      <c r="D1541" s="138"/>
    </row>
    <row r="1542" spans="1:4" x14ac:dyDescent="0.2">
      <c r="A1542" s="158"/>
      <c r="D1542" s="138"/>
    </row>
    <row r="1543" spans="1:4" x14ac:dyDescent="0.2">
      <c r="A1543" s="158"/>
      <c r="D1543" s="138"/>
    </row>
    <row r="1544" spans="1:4" x14ac:dyDescent="0.2">
      <c r="A1544" s="158"/>
      <c r="D1544" s="138"/>
    </row>
    <row r="1545" spans="1:4" x14ac:dyDescent="0.2">
      <c r="A1545" s="158"/>
      <c r="D1545" s="138"/>
    </row>
    <row r="1546" spans="1:4" x14ac:dyDescent="0.2">
      <c r="A1546" s="158"/>
      <c r="D1546" s="138"/>
    </row>
    <row r="1547" spans="1:4" x14ac:dyDescent="0.2">
      <c r="A1547" s="158"/>
      <c r="D1547" s="138"/>
    </row>
    <row r="1548" spans="1:4" x14ac:dyDescent="0.2">
      <c r="A1548" s="158"/>
      <c r="D1548" s="138"/>
    </row>
    <row r="1549" spans="1:4" x14ac:dyDescent="0.2">
      <c r="A1549" s="158"/>
      <c r="D1549" s="138"/>
    </row>
    <row r="1550" spans="1:4" x14ac:dyDescent="0.2">
      <c r="A1550" s="158"/>
      <c r="D1550" s="138"/>
    </row>
    <row r="1551" spans="1:4" x14ac:dyDescent="0.2">
      <c r="A1551" s="158"/>
      <c r="D1551" s="138"/>
    </row>
    <row r="1552" spans="1:4" x14ac:dyDescent="0.2">
      <c r="A1552" s="158"/>
      <c r="D1552" s="138"/>
    </row>
    <row r="1553" spans="1:4" x14ac:dyDescent="0.2">
      <c r="A1553" s="158"/>
      <c r="D1553" s="138"/>
    </row>
    <row r="1554" spans="1:4" x14ac:dyDescent="0.2">
      <c r="A1554" s="158"/>
      <c r="D1554" s="138"/>
    </row>
    <row r="1555" spans="1:4" x14ac:dyDescent="0.2">
      <c r="A1555" s="158"/>
      <c r="D1555" s="138"/>
    </row>
    <row r="1556" spans="1:4" x14ac:dyDescent="0.2">
      <c r="A1556" s="158"/>
      <c r="D1556" s="138"/>
    </row>
    <row r="1557" spans="1:4" x14ac:dyDescent="0.2">
      <c r="A1557" s="158"/>
      <c r="D1557" s="138"/>
    </row>
    <row r="1558" spans="1:4" x14ac:dyDescent="0.2">
      <c r="A1558" s="158"/>
      <c r="D1558" s="138"/>
    </row>
    <row r="1559" spans="1:4" x14ac:dyDescent="0.2">
      <c r="A1559" s="158"/>
      <c r="D1559" s="138"/>
    </row>
    <row r="1560" spans="1:4" x14ac:dyDescent="0.2">
      <c r="A1560" s="158"/>
      <c r="D1560" s="138"/>
    </row>
    <row r="1561" spans="1:4" x14ac:dyDescent="0.2">
      <c r="A1561" s="158"/>
      <c r="D1561" s="138"/>
    </row>
    <row r="1562" spans="1:4" x14ac:dyDescent="0.2">
      <c r="A1562" s="158"/>
      <c r="D1562" s="138"/>
    </row>
    <row r="1563" spans="1:4" x14ac:dyDescent="0.2">
      <c r="A1563" s="158"/>
      <c r="D1563" s="138"/>
    </row>
    <row r="1564" spans="1:4" x14ac:dyDescent="0.2">
      <c r="A1564" s="158"/>
      <c r="D1564" s="138"/>
    </row>
    <row r="1565" spans="1:4" x14ac:dyDescent="0.2">
      <c r="A1565" s="158"/>
      <c r="D1565" s="138"/>
    </row>
    <row r="1566" spans="1:4" x14ac:dyDescent="0.2">
      <c r="A1566" s="158"/>
      <c r="D1566" s="138"/>
    </row>
    <row r="1567" spans="1:4" x14ac:dyDescent="0.2">
      <c r="A1567" s="158"/>
      <c r="D1567" s="138"/>
    </row>
    <row r="1568" spans="1:4" x14ac:dyDescent="0.2">
      <c r="A1568" s="158"/>
      <c r="D1568" s="138"/>
    </row>
    <row r="1569" spans="1:4" x14ac:dyDescent="0.2">
      <c r="A1569" s="158"/>
      <c r="D1569" s="138"/>
    </row>
    <row r="1570" spans="1:4" x14ac:dyDescent="0.2">
      <c r="A1570" s="158"/>
      <c r="D1570" s="138"/>
    </row>
    <row r="1571" spans="1:4" x14ac:dyDescent="0.2">
      <c r="A1571" s="158"/>
      <c r="D1571" s="138"/>
    </row>
    <row r="1572" spans="1:4" x14ac:dyDescent="0.2">
      <c r="A1572" s="158"/>
      <c r="D1572" s="138"/>
    </row>
    <row r="1573" spans="1:4" x14ac:dyDescent="0.2">
      <c r="A1573" s="158"/>
      <c r="D1573" s="138"/>
    </row>
    <row r="1574" spans="1:4" x14ac:dyDescent="0.2">
      <c r="A1574" s="158"/>
      <c r="D1574" s="138"/>
    </row>
    <row r="1575" spans="1:4" x14ac:dyDescent="0.2">
      <c r="A1575" s="158"/>
      <c r="D1575" s="138"/>
    </row>
    <row r="1576" spans="1:4" x14ac:dyDescent="0.2">
      <c r="A1576" s="158"/>
      <c r="D1576" s="138"/>
    </row>
    <row r="1577" spans="1:4" x14ac:dyDescent="0.2">
      <c r="A1577" s="158"/>
      <c r="D1577" s="138"/>
    </row>
    <row r="1578" spans="1:4" x14ac:dyDescent="0.2">
      <c r="A1578" s="158"/>
      <c r="D1578" s="138"/>
    </row>
    <row r="1579" spans="1:4" x14ac:dyDescent="0.2">
      <c r="A1579" s="158"/>
      <c r="D1579" s="138"/>
    </row>
    <row r="1580" spans="1:4" x14ac:dyDescent="0.2">
      <c r="A1580" s="158"/>
      <c r="D1580" s="138"/>
    </row>
    <row r="1581" spans="1:4" x14ac:dyDescent="0.2">
      <c r="A1581" s="158"/>
      <c r="D1581" s="138"/>
    </row>
    <row r="1582" spans="1:4" x14ac:dyDescent="0.2">
      <c r="A1582" s="158"/>
      <c r="D1582" s="138"/>
    </row>
    <row r="1583" spans="1:4" x14ac:dyDescent="0.2">
      <c r="A1583" s="158"/>
      <c r="D1583" s="138"/>
    </row>
    <row r="1584" spans="1:4" x14ac:dyDescent="0.2">
      <c r="A1584" s="158"/>
      <c r="D1584" s="138"/>
    </row>
    <row r="1585" spans="1:4" x14ac:dyDescent="0.2">
      <c r="A1585" s="158"/>
      <c r="D1585" s="138"/>
    </row>
    <row r="1586" spans="1:4" x14ac:dyDescent="0.2">
      <c r="A1586" s="158"/>
      <c r="D1586" s="138"/>
    </row>
    <row r="1587" spans="1:4" x14ac:dyDescent="0.2">
      <c r="A1587" s="158"/>
      <c r="D1587" s="138"/>
    </row>
    <row r="1588" spans="1:4" x14ac:dyDescent="0.2">
      <c r="A1588" s="158"/>
      <c r="D1588" s="138"/>
    </row>
    <row r="1589" spans="1:4" x14ac:dyDescent="0.2">
      <c r="A1589" s="158"/>
      <c r="D1589" s="138"/>
    </row>
    <row r="1590" spans="1:4" x14ac:dyDescent="0.2">
      <c r="A1590" s="158"/>
      <c r="D1590" s="138"/>
    </row>
    <row r="1591" spans="1:4" x14ac:dyDescent="0.2">
      <c r="A1591" s="158"/>
      <c r="D1591" s="138"/>
    </row>
    <row r="1592" spans="1:4" x14ac:dyDescent="0.2">
      <c r="A1592" s="158"/>
      <c r="D1592" s="138"/>
    </row>
    <row r="1593" spans="1:4" x14ac:dyDescent="0.2">
      <c r="A1593" s="158"/>
      <c r="D1593" s="138"/>
    </row>
    <row r="1594" spans="1:4" x14ac:dyDescent="0.2">
      <c r="A1594" s="158"/>
      <c r="D1594" s="138"/>
    </row>
    <row r="1595" spans="1:4" x14ac:dyDescent="0.2">
      <c r="A1595" s="158"/>
      <c r="D1595" s="138"/>
    </row>
    <row r="1596" spans="1:4" x14ac:dyDescent="0.2">
      <c r="A1596" s="158"/>
      <c r="D1596" s="138"/>
    </row>
    <row r="1597" spans="1:4" x14ac:dyDescent="0.2">
      <c r="A1597" s="158"/>
      <c r="D1597" s="138"/>
    </row>
    <row r="1598" spans="1:4" x14ac:dyDescent="0.2">
      <c r="A1598" s="158"/>
      <c r="D1598" s="138"/>
    </row>
    <row r="1599" spans="1:4" x14ac:dyDescent="0.2">
      <c r="A1599" s="158"/>
      <c r="D1599" s="138"/>
    </row>
    <row r="1600" spans="1:4" x14ac:dyDescent="0.2">
      <c r="A1600" s="158"/>
      <c r="D1600" s="138"/>
    </row>
    <row r="1601" spans="1:4" x14ac:dyDescent="0.2">
      <c r="A1601" s="158"/>
      <c r="D1601" s="138"/>
    </row>
    <row r="1602" spans="1:4" x14ac:dyDescent="0.2">
      <c r="A1602" s="158"/>
      <c r="D1602" s="138"/>
    </row>
    <row r="1603" spans="1:4" x14ac:dyDescent="0.2">
      <c r="A1603" s="158"/>
      <c r="D1603" s="138"/>
    </row>
    <row r="1604" spans="1:4" x14ac:dyDescent="0.2">
      <c r="A1604" s="158"/>
      <c r="D1604" s="138"/>
    </row>
    <row r="1605" spans="1:4" x14ac:dyDescent="0.2">
      <c r="A1605" s="158"/>
      <c r="D1605" s="138"/>
    </row>
    <row r="1606" spans="1:4" x14ac:dyDescent="0.2">
      <c r="A1606" s="158"/>
      <c r="D1606" s="138"/>
    </row>
    <row r="1607" spans="1:4" x14ac:dyDescent="0.2">
      <c r="A1607" s="158"/>
      <c r="D1607" s="138"/>
    </row>
    <row r="1608" spans="1:4" x14ac:dyDescent="0.2">
      <c r="A1608" s="158"/>
      <c r="D1608" s="138"/>
    </row>
    <row r="1609" spans="1:4" x14ac:dyDescent="0.2">
      <c r="A1609" s="158"/>
      <c r="D1609" s="138"/>
    </row>
    <row r="1610" spans="1:4" x14ac:dyDescent="0.2">
      <c r="A1610" s="158"/>
      <c r="D1610" s="138"/>
    </row>
    <row r="1611" spans="1:4" x14ac:dyDescent="0.2">
      <c r="A1611" s="158"/>
      <c r="D1611" s="138"/>
    </row>
    <row r="1612" spans="1:4" x14ac:dyDescent="0.2">
      <c r="A1612" s="158"/>
      <c r="D1612" s="138"/>
    </row>
    <row r="1613" spans="1:4" x14ac:dyDescent="0.2">
      <c r="A1613" s="158"/>
      <c r="D1613" s="138"/>
    </row>
    <row r="1614" spans="1:4" x14ac:dyDescent="0.2">
      <c r="A1614" s="158"/>
      <c r="D1614" s="138"/>
    </row>
    <row r="1615" spans="1:4" x14ac:dyDescent="0.2">
      <c r="A1615" s="158"/>
      <c r="D1615" s="138"/>
    </row>
    <row r="1616" spans="1:4" x14ac:dyDescent="0.2">
      <c r="A1616" s="158"/>
      <c r="D1616" s="138"/>
    </row>
    <row r="1617" spans="1:4" x14ac:dyDescent="0.2">
      <c r="A1617" s="158"/>
      <c r="D1617" s="138"/>
    </row>
    <row r="1618" spans="1:4" x14ac:dyDescent="0.2">
      <c r="A1618" s="158"/>
      <c r="D1618" s="138"/>
    </row>
    <row r="1619" spans="1:4" x14ac:dyDescent="0.2">
      <c r="A1619" s="158"/>
      <c r="D1619" s="138"/>
    </row>
    <row r="1620" spans="1:4" x14ac:dyDescent="0.2">
      <c r="A1620" s="158"/>
      <c r="D1620" s="138"/>
    </row>
    <row r="1621" spans="1:4" x14ac:dyDescent="0.2">
      <c r="A1621" s="158"/>
      <c r="D1621" s="138"/>
    </row>
    <row r="1622" spans="1:4" x14ac:dyDescent="0.2">
      <c r="A1622" s="158"/>
      <c r="D1622" s="138"/>
    </row>
    <row r="1623" spans="1:4" x14ac:dyDescent="0.2">
      <c r="A1623" s="158"/>
      <c r="D1623" s="138"/>
    </row>
    <row r="1624" spans="1:4" x14ac:dyDescent="0.2">
      <c r="A1624" s="158"/>
      <c r="D1624" s="138"/>
    </row>
    <row r="1625" spans="1:4" x14ac:dyDescent="0.2">
      <c r="A1625" s="158"/>
      <c r="D1625" s="138"/>
    </row>
    <row r="1626" spans="1:4" x14ac:dyDescent="0.2">
      <c r="A1626" s="158"/>
      <c r="D1626" s="138"/>
    </row>
    <row r="1627" spans="1:4" x14ac:dyDescent="0.2">
      <c r="A1627" s="158"/>
      <c r="D1627" s="138"/>
    </row>
    <row r="1628" spans="1:4" x14ac:dyDescent="0.2">
      <c r="A1628" s="158"/>
      <c r="D1628" s="138"/>
    </row>
    <row r="1629" spans="1:4" x14ac:dyDescent="0.2">
      <c r="A1629" s="158"/>
      <c r="D1629" s="138"/>
    </row>
    <row r="1630" spans="1:4" x14ac:dyDescent="0.2">
      <c r="A1630" s="158"/>
      <c r="D1630" s="138"/>
    </row>
    <row r="1631" spans="1:4" x14ac:dyDescent="0.2">
      <c r="A1631" s="158"/>
      <c r="D1631" s="138"/>
    </row>
    <row r="1632" spans="1:4" x14ac:dyDescent="0.2">
      <c r="A1632" s="158"/>
      <c r="D1632" s="138"/>
    </row>
    <row r="1633" spans="1:4" x14ac:dyDescent="0.2">
      <c r="A1633" s="158"/>
      <c r="D1633" s="138"/>
    </row>
    <row r="1634" spans="1:4" x14ac:dyDescent="0.2">
      <c r="A1634" s="158"/>
      <c r="D1634" s="138"/>
    </row>
    <row r="1635" spans="1:4" x14ac:dyDescent="0.2">
      <c r="A1635" s="158"/>
      <c r="D1635" s="138"/>
    </row>
    <row r="1636" spans="1:4" x14ac:dyDescent="0.2">
      <c r="A1636" s="158"/>
      <c r="D1636" s="138"/>
    </row>
    <row r="1637" spans="1:4" x14ac:dyDescent="0.2">
      <c r="A1637" s="158"/>
      <c r="D1637" s="138"/>
    </row>
    <row r="1638" spans="1:4" x14ac:dyDescent="0.2">
      <c r="A1638" s="158"/>
      <c r="D1638" s="138"/>
    </row>
    <row r="1639" spans="1:4" x14ac:dyDescent="0.2">
      <c r="A1639" s="158"/>
      <c r="D1639" s="138"/>
    </row>
    <row r="1640" spans="1:4" x14ac:dyDescent="0.2">
      <c r="A1640" s="158"/>
      <c r="D1640" s="138"/>
    </row>
    <row r="1641" spans="1:4" x14ac:dyDescent="0.2">
      <c r="A1641" s="158"/>
      <c r="D1641" s="138"/>
    </row>
    <row r="1642" spans="1:4" x14ac:dyDescent="0.2">
      <c r="A1642" s="158"/>
      <c r="D1642" s="138"/>
    </row>
    <row r="1643" spans="1:4" x14ac:dyDescent="0.2">
      <c r="A1643" s="158"/>
      <c r="D1643" s="138"/>
    </row>
    <row r="1644" spans="1:4" x14ac:dyDescent="0.2">
      <c r="A1644" s="158"/>
      <c r="D1644" s="138"/>
    </row>
    <row r="1645" spans="1:4" x14ac:dyDescent="0.2">
      <c r="A1645" s="158"/>
      <c r="D1645" s="138"/>
    </row>
    <row r="1646" spans="1:4" x14ac:dyDescent="0.2">
      <c r="A1646" s="158"/>
      <c r="D1646" s="138"/>
    </row>
    <row r="1647" spans="1:4" x14ac:dyDescent="0.2">
      <c r="A1647" s="158"/>
      <c r="D1647" s="138"/>
    </row>
    <row r="1648" spans="1:4" x14ac:dyDescent="0.2">
      <c r="A1648" s="158"/>
      <c r="D1648" s="138"/>
    </row>
    <row r="1649" spans="1:4" x14ac:dyDescent="0.2">
      <c r="A1649" s="158"/>
      <c r="D1649" s="138"/>
    </row>
    <row r="1650" spans="1:4" x14ac:dyDescent="0.2">
      <c r="A1650" s="158"/>
      <c r="D1650" s="138"/>
    </row>
    <row r="1651" spans="1:4" x14ac:dyDescent="0.2">
      <c r="A1651" s="158"/>
      <c r="D1651" s="138"/>
    </row>
    <row r="1652" spans="1:4" x14ac:dyDescent="0.2">
      <c r="A1652" s="158"/>
      <c r="D1652" s="138"/>
    </row>
    <row r="1653" spans="1:4" x14ac:dyDescent="0.2">
      <c r="A1653" s="158"/>
      <c r="D1653" s="138"/>
    </row>
    <row r="1654" spans="1:4" x14ac:dyDescent="0.2">
      <c r="A1654" s="158"/>
      <c r="D1654" s="138"/>
    </row>
    <row r="1655" spans="1:4" x14ac:dyDescent="0.2">
      <c r="A1655" s="158"/>
      <c r="D1655" s="138"/>
    </row>
    <row r="1656" spans="1:4" x14ac:dyDescent="0.2">
      <c r="A1656" s="158"/>
      <c r="D1656" s="138"/>
    </row>
    <row r="1657" spans="1:4" x14ac:dyDescent="0.2">
      <c r="A1657" s="158"/>
      <c r="D1657" s="138"/>
    </row>
    <row r="1658" spans="1:4" x14ac:dyDescent="0.2">
      <c r="A1658" s="158"/>
      <c r="D1658" s="138"/>
    </row>
    <row r="1659" spans="1:4" x14ac:dyDescent="0.2">
      <c r="A1659" s="158"/>
      <c r="D1659" s="138"/>
    </row>
    <row r="1660" spans="1:4" x14ac:dyDescent="0.2">
      <c r="A1660" s="158"/>
      <c r="D1660" s="138"/>
    </row>
    <row r="1661" spans="1:4" x14ac:dyDescent="0.2">
      <c r="A1661" s="158"/>
      <c r="D1661" s="138"/>
    </row>
    <row r="1662" spans="1:4" x14ac:dyDescent="0.2">
      <c r="A1662" s="158"/>
      <c r="D1662" s="138"/>
    </row>
    <row r="1663" spans="1:4" x14ac:dyDescent="0.2">
      <c r="A1663" s="158"/>
      <c r="D1663" s="138"/>
    </row>
    <row r="1664" spans="1:4" x14ac:dyDescent="0.2">
      <c r="A1664" s="158"/>
      <c r="D1664" s="138"/>
    </row>
    <row r="1665" spans="1:4" x14ac:dyDescent="0.2">
      <c r="A1665" s="158"/>
      <c r="D1665" s="138"/>
    </row>
    <row r="1666" spans="1:4" x14ac:dyDescent="0.2">
      <c r="A1666" s="158"/>
      <c r="D1666" s="138"/>
    </row>
    <row r="1667" spans="1:4" x14ac:dyDescent="0.2">
      <c r="A1667" s="158"/>
      <c r="D1667" s="138"/>
    </row>
    <row r="1668" spans="1:4" x14ac:dyDescent="0.2">
      <c r="A1668" s="158"/>
      <c r="D1668" s="138"/>
    </row>
    <row r="1669" spans="1:4" x14ac:dyDescent="0.2">
      <c r="A1669" s="158"/>
      <c r="D1669" s="138"/>
    </row>
    <row r="1670" spans="1:4" x14ac:dyDescent="0.2">
      <c r="A1670" s="158"/>
      <c r="D1670" s="138"/>
    </row>
    <row r="1671" spans="1:4" x14ac:dyDescent="0.2">
      <c r="A1671" s="158"/>
      <c r="D1671" s="138"/>
    </row>
    <row r="1672" spans="1:4" x14ac:dyDescent="0.2">
      <c r="A1672" s="158"/>
      <c r="D1672" s="138"/>
    </row>
    <row r="1673" spans="1:4" x14ac:dyDescent="0.2">
      <c r="A1673" s="158"/>
      <c r="D1673" s="138"/>
    </row>
    <row r="1674" spans="1:4" x14ac:dyDescent="0.2">
      <c r="A1674" s="158"/>
      <c r="D1674" s="138"/>
    </row>
    <row r="1675" spans="1:4" x14ac:dyDescent="0.2">
      <c r="A1675" s="158"/>
      <c r="D1675" s="138"/>
    </row>
    <row r="1676" spans="1:4" x14ac:dyDescent="0.2">
      <c r="A1676" s="158"/>
      <c r="D1676" s="138"/>
    </row>
    <row r="1677" spans="1:4" x14ac:dyDescent="0.2">
      <c r="A1677" s="158"/>
      <c r="D1677" s="138"/>
    </row>
    <row r="1678" spans="1:4" x14ac:dyDescent="0.2">
      <c r="A1678" s="158"/>
      <c r="D1678" s="138"/>
    </row>
    <row r="1679" spans="1:4" x14ac:dyDescent="0.2">
      <c r="A1679" s="158"/>
      <c r="D1679" s="138"/>
    </row>
    <row r="1680" spans="1:4" x14ac:dyDescent="0.2">
      <c r="A1680" s="158"/>
      <c r="D1680" s="138"/>
    </row>
    <row r="1681" spans="1:4" x14ac:dyDescent="0.2">
      <c r="A1681" s="158"/>
      <c r="D1681" s="138"/>
    </row>
    <row r="1682" spans="1:4" x14ac:dyDescent="0.2">
      <c r="A1682" s="158"/>
      <c r="D1682" s="138"/>
    </row>
    <row r="1683" spans="1:4" x14ac:dyDescent="0.2">
      <c r="A1683" s="158"/>
      <c r="D1683" s="138"/>
    </row>
    <row r="1684" spans="1:4" x14ac:dyDescent="0.2">
      <c r="A1684" s="158"/>
      <c r="D1684" s="138"/>
    </row>
    <row r="1685" spans="1:4" x14ac:dyDescent="0.2">
      <c r="A1685" s="158"/>
      <c r="D1685" s="138"/>
    </row>
    <row r="1686" spans="1:4" x14ac:dyDescent="0.2">
      <c r="A1686" s="158"/>
      <c r="D1686" s="138"/>
    </row>
    <row r="1687" spans="1:4" x14ac:dyDescent="0.2">
      <c r="A1687" s="158"/>
      <c r="D1687" s="138"/>
    </row>
    <row r="1688" spans="1:4" x14ac:dyDescent="0.2">
      <c r="A1688" s="158"/>
      <c r="D1688" s="138"/>
    </row>
    <row r="1689" spans="1:4" x14ac:dyDescent="0.2">
      <c r="A1689" s="158"/>
      <c r="D1689" s="138"/>
    </row>
    <row r="1690" spans="1:4" x14ac:dyDescent="0.2">
      <c r="A1690" s="158"/>
      <c r="D1690" s="138"/>
    </row>
    <row r="1691" spans="1:4" x14ac:dyDescent="0.2">
      <c r="A1691" s="158"/>
      <c r="D1691" s="138"/>
    </row>
    <row r="1692" spans="1:4" x14ac:dyDescent="0.2">
      <c r="A1692" s="158"/>
      <c r="D1692" s="138"/>
    </row>
    <row r="1693" spans="1:4" x14ac:dyDescent="0.2">
      <c r="A1693" s="158"/>
      <c r="D1693" s="138"/>
    </row>
    <row r="1694" spans="1:4" x14ac:dyDescent="0.2">
      <c r="A1694" s="158"/>
      <c r="D1694" s="138"/>
    </row>
    <row r="1695" spans="1:4" x14ac:dyDescent="0.2">
      <c r="A1695" s="158"/>
      <c r="D1695" s="138"/>
    </row>
    <row r="1696" spans="1:4" x14ac:dyDescent="0.2">
      <c r="A1696" s="158"/>
      <c r="D1696" s="138"/>
    </row>
    <row r="1697" spans="1:4" x14ac:dyDescent="0.2">
      <c r="A1697" s="158"/>
      <c r="D1697" s="138"/>
    </row>
    <row r="1698" spans="1:4" x14ac:dyDescent="0.2">
      <c r="A1698" s="158"/>
      <c r="D1698" s="138"/>
    </row>
    <row r="1699" spans="1:4" x14ac:dyDescent="0.2">
      <c r="A1699" s="158"/>
      <c r="D1699" s="138"/>
    </row>
    <row r="1700" spans="1:4" x14ac:dyDescent="0.2">
      <c r="A1700" s="158"/>
      <c r="D1700" s="138"/>
    </row>
    <row r="1701" spans="1:4" x14ac:dyDescent="0.2">
      <c r="A1701" s="158"/>
      <c r="D1701" s="138"/>
    </row>
    <row r="1702" spans="1:4" x14ac:dyDescent="0.2">
      <c r="A1702" s="158"/>
      <c r="D1702" s="138"/>
    </row>
    <row r="1703" spans="1:4" x14ac:dyDescent="0.2">
      <c r="A1703" s="158"/>
      <c r="D1703" s="138"/>
    </row>
    <row r="1704" spans="1:4" x14ac:dyDescent="0.2">
      <c r="A1704" s="158"/>
      <c r="D1704" s="138"/>
    </row>
    <row r="1705" spans="1:4" x14ac:dyDescent="0.2">
      <c r="A1705" s="158"/>
      <c r="D1705" s="138"/>
    </row>
    <row r="1706" spans="1:4" x14ac:dyDescent="0.2">
      <c r="A1706" s="158"/>
      <c r="D1706" s="138"/>
    </row>
    <row r="1707" spans="1:4" x14ac:dyDescent="0.2">
      <c r="A1707" s="158"/>
      <c r="D1707" s="138"/>
    </row>
    <row r="1708" spans="1:4" x14ac:dyDescent="0.2">
      <c r="A1708" s="158"/>
      <c r="D1708" s="138"/>
    </row>
    <row r="1709" spans="1:4" x14ac:dyDescent="0.2">
      <c r="A1709" s="158"/>
      <c r="D1709" s="138"/>
    </row>
    <row r="1710" spans="1:4" x14ac:dyDescent="0.2">
      <c r="A1710" s="158"/>
      <c r="D1710" s="138"/>
    </row>
    <row r="1711" spans="1:4" x14ac:dyDescent="0.2">
      <c r="A1711" s="158"/>
      <c r="D1711" s="138"/>
    </row>
    <row r="1712" spans="1:4" x14ac:dyDescent="0.2">
      <c r="A1712" s="158"/>
      <c r="D1712" s="138"/>
    </row>
    <row r="1713" spans="1:4" x14ac:dyDescent="0.2">
      <c r="A1713" s="158"/>
      <c r="D1713" s="138"/>
    </row>
    <row r="1714" spans="1:4" x14ac:dyDescent="0.2">
      <c r="A1714" s="158"/>
      <c r="D1714" s="138"/>
    </row>
    <row r="1715" spans="1:4" x14ac:dyDescent="0.2">
      <c r="A1715" s="158"/>
      <c r="D1715" s="138"/>
    </row>
    <row r="1716" spans="1:4" x14ac:dyDescent="0.2">
      <c r="A1716" s="158"/>
      <c r="D1716" s="138"/>
    </row>
    <row r="1717" spans="1:4" x14ac:dyDescent="0.2">
      <c r="A1717" s="158"/>
      <c r="D1717" s="138"/>
    </row>
    <row r="1718" spans="1:4" x14ac:dyDescent="0.2">
      <c r="A1718" s="158"/>
      <c r="D1718" s="138"/>
    </row>
    <row r="1719" spans="1:4" x14ac:dyDescent="0.2">
      <c r="A1719" s="158"/>
      <c r="D1719" s="138"/>
    </row>
    <row r="1720" spans="1:4" x14ac:dyDescent="0.2">
      <c r="A1720" s="158"/>
      <c r="D1720" s="138"/>
    </row>
    <row r="1721" spans="1:4" x14ac:dyDescent="0.2">
      <c r="A1721" s="158"/>
      <c r="D1721" s="138"/>
    </row>
    <row r="1722" spans="1:4" x14ac:dyDescent="0.2">
      <c r="A1722" s="158"/>
      <c r="D1722" s="138"/>
    </row>
    <row r="1723" spans="1:4" x14ac:dyDescent="0.2">
      <c r="A1723" s="158"/>
      <c r="D1723" s="138"/>
    </row>
    <row r="1724" spans="1:4" x14ac:dyDescent="0.2">
      <c r="A1724" s="158"/>
      <c r="D1724" s="138"/>
    </row>
    <row r="1725" spans="1:4" x14ac:dyDescent="0.2">
      <c r="A1725" s="158"/>
      <c r="D1725" s="138"/>
    </row>
    <row r="1726" spans="1:4" x14ac:dyDescent="0.2">
      <c r="A1726" s="158"/>
      <c r="D1726" s="138"/>
    </row>
    <row r="1727" spans="1:4" x14ac:dyDescent="0.2">
      <c r="A1727" s="158"/>
      <c r="D1727" s="138"/>
    </row>
    <row r="1728" spans="1:4" x14ac:dyDescent="0.2">
      <c r="A1728" s="158"/>
      <c r="D1728" s="138"/>
    </row>
    <row r="1729" spans="1:4" x14ac:dyDescent="0.2">
      <c r="A1729" s="158"/>
      <c r="D1729" s="138"/>
    </row>
    <row r="1730" spans="1:4" x14ac:dyDescent="0.2">
      <c r="A1730" s="158"/>
      <c r="D1730" s="138"/>
    </row>
    <row r="1731" spans="1:4" x14ac:dyDescent="0.2">
      <c r="A1731" s="158"/>
      <c r="D1731" s="138"/>
    </row>
    <row r="1732" spans="1:4" x14ac:dyDescent="0.2">
      <c r="A1732" s="158"/>
      <c r="D1732" s="138"/>
    </row>
    <row r="1733" spans="1:4" x14ac:dyDescent="0.2">
      <c r="A1733" s="158"/>
      <c r="D1733" s="138"/>
    </row>
    <row r="1734" spans="1:4" x14ac:dyDescent="0.2">
      <c r="A1734" s="158"/>
      <c r="D1734" s="138"/>
    </row>
    <row r="1735" spans="1:4" x14ac:dyDescent="0.2">
      <c r="A1735" s="158"/>
      <c r="D1735" s="138"/>
    </row>
    <row r="1736" spans="1:4" x14ac:dyDescent="0.2">
      <c r="A1736" s="158"/>
      <c r="D1736" s="138"/>
    </row>
    <row r="1737" spans="1:4" x14ac:dyDescent="0.2">
      <c r="A1737" s="158"/>
      <c r="D1737" s="138"/>
    </row>
    <row r="1738" spans="1:4" x14ac:dyDescent="0.2">
      <c r="A1738" s="158"/>
      <c r="D1738" s="138"/>
    </row>
    <row r="1739" spans="1:4" x14ac:dyDescent="0.2">
      <c r="A1739" s="158"/>
      <c r="D1739" s="138"/>
    </row>
    <row r="1740" spans="1:4" x14ac:dyDescent="0.2">
      <c r="A1740" s="158"/>
      <c r="D1740" s="138"/>
    </row>
    <row r="1741" spans="1:4" x14ac:dyDescent="0.2">
      <c r="A1741" s="158"/>
      <c r="D1741" s="138"/>
    </row>
    <row r="1742" spans="1:4" x14ac:dyDescent="0.2">
      <c r="A1742" s="158"/>
      <c r="D1742" s="138"/>
    </row>
    <row r="1743" spans="1:4" x14ac:dyDescent="0.2">
      <c r="A1743" s="158"/>
      <c r="D1743" s="138"/>
    </row>
    <row r="1744" spans="1:4" x14ac:dyDescent="0.2">
      <c r="A1744" s="158"/>
      <c r="D1744" s="138"/>
    </row>
    <row r="1745" spans="1:4" x14ac:dyDescent="0.2">
      <c r="A1745" s="158"/>
      <c r="D1745" s="138"/>
    </row>
    <row r="1746" spans="1:4" x14ac:dyDescent="0.2">
      <c r="A1746" s="158"/>
      <c r="D1746" s="138"/>
    </row>
    <row r="1747" spans="1:4" x14ac:dyDescent="0.2">
      <c r="A1747" s="158"/>
      <c r="D1747" s="138"/>
    </row>
    <row r="1748" spans="1:4" x14ac:dyDescent="0.2">
      <c r="A1748" s="158"/>
      <c r="D1748" s="138"/>
    </row>
    <row r="1749" spans="1:4" x14ac:dyDescent="0.2">
      <c r="A1749" s="158"/>
      <c r="D1749" s="138"/>
    </row>
    <row r="1750" spans="1:4" x14ac:dyDescent="0.2">
      <c r="A1750" s="158"/>
      <c r="D1750" s="138"/>
    </row>
    <row r="1751" spans="1:4" x14ac:dyDescent="0.2">
      <c r="A1751" s="158"/>
      <c r="D1751" s="138"/>
    </row>
    <row r="1752" spans="1:4" x14ac:dyDescent="0.2">
      <c r="A1752" s="158"/>
      <c r="D1752" s="138"/>
    </row>
    <row r="1753" spans="1:4" x14ac:dyDescent="0.2">
      <c r="A1753" s="158"/>
      <c r="D1753" s="138"/>
    </row>
    <row r="1754" spans="1:4" x14ac:dyDescent="0.2">
      <c r="A1754" s="158"/>
      <c r="D1754" s="138"/>
    </row>
    <row r="1755" spans="1:4" x14ac:dyDescent="0.2">
      <c r="A1755" s="158"/>
      <c r="D1755" s="138"/>
    </row>
    <row r="1756" spans="1:4" x14ac:dyDescent="0.2">
      <c r="A1756" s="158"/>
      <c r="D1756" s="138"/>
    </row>
    <row r="1757" spans="1:4" x14ac:dyDescent="0.2">
      <c r="A1757" s="158"/>
      <c r="D1757" s="138"/>
    </row>
    <row r="1758" spans="1:4" x14ac:dyDescent="0.2">
      <c r="A1758" s="158"/>
      <c r="D1758" s="138"/>
    </row>
    <row r="1759" spans="1:4" x14ac:dyDescent="0.2">
      <c r="A1759" s="158"/>
      <c r="D1759" s="138"/>
    </row>
    <row r="1760" spans="1:4" x14ac:dyDescent="0.2">
      <c r="A1760" s="158"/>
      <c r="D1760" s="138"/>
    </row>
    <row r="1761" spans="1:4" x14ac:dyDescent="0.2">
      <c r="A1761" s="158"/>
      <c r="D1761" s="138"/>
    </row>
    <row r="1762" spans="1:4" x14ac:dyDescent="0.2">
      <c r="A1762" s="158"/>
      <c r="D1762" s="138"/>
    </row>
    <row r="1763" spans="1:4" x14ac:dyDescent="0.2">
      <c r="A1763" s="158"/>
      <c r="D1763" s="138"/>
    </row>
    <row r="1764" spans="1:4" x14ac:dyDescent="0.2">
      <c r="A1764" s="158"/>
      <c r="D1764" s="138"/>
    </row>
    <row r="1765" spans="1:4" x14ac:dyDescent="0.2">
      <c r="A1765" s="158"/>
      <c r="D1765" s="138"/>
    </row>
    <row r="1766" spans="1:4" x14ac:dyDescent="0.2">
      <c r="A1766" s="158"/>
      <c r="D1766" s="138"/>
    </row>
    <row r="1767" spans="1:4" x14ac:dyDescent="0.2">
      <c r="A1767" s="158"/>
      <c r="D1767" s="138"/>
    </row>
    <row r="1768" spans="1:4" x14ac:dyDescent="0.2">
      <c r="A1768" s="158"/>
      <c r="D1768" s="138"/>
    </row>
    <row r="1769" spans="1:4" x14ac:dyDescent="0.2">
      <c r="A1769" s="158"/>
      <c r="D1769" s="138"/>
    </row>
    <row r="1770" spans="1:4" x14ac:dyDescent="0.2">
      <c r="A1770" s="158"/>
      <c r="D1770" s="138"/>
    </row>
    <row r="1771" spans="1:4" x14ac:dyDescent="0.2">
      <c r="A1771" s="158"/>
      <c r="D1771" s="138"/>
    </row>
    <row r="1772" spans="1:4" x14ac:dyDescent="0.2">
      <c r="A1772" s="158"/>
      <c r="D1772" s="138"/>
    </row>
    <row r="1773" spans="1:4" x14ac:dyDescent="0.2">
      <c r="A1773" s="158"/>
      <c r="D1773" s="138"/>
    </row>
    <row r="1774" spans="1:4" x14ac:dyDescent="0.2">
      <c r="A1774" s="158"/>
      <c r="D1774" s="138"/>
    </row>
    <row r="1775" spans="1:4" x14ac:dyDescent="0.2">
      <c r="A1775" s="158"/>
      <c r="D1775" s="138"/>
    </row>
    <row r="1776" spans="1:4" x14ac:dyDescent="0.2">
      <c r="A1776" s="158"/>
      <c r="D1776" s="138"/>
    </row>
    <row r="1777" spans="1:4" x14ac:dyDescent="0.2">
      <c r="A1777" s="158"/>
      <c r="D1777" s="138"/>
    </row>
    <row r="1778" spans="1:4" x14ac:dyDescent="0.2">
      <c r="A1778" s="158"/>
      <c r="D1778" s="138"/>
    </row>
    <row r="1779" spans="1:4" x14ac:dyDescent="0.2">
      <c r="A1779" s="158"/>
      <c r="D1779" s="138"/>
    </row>
    <row r="1780" spans="1:4" x14ac:dyDescent="0.2">
      <c r="A1780" s="158"/>
      <c r="D1780" s="138"/>
    </row>
    <row r="1781" spans="1:4" x14ac:dyDescent="0.2">
      <c r="A1781" s="158"/>
      <c r="D1781" s="138"/>
    </row>
    <row r="1782" spans="1:4" x14ac:dyDescent="0.2">
      <c r="A1782" s="158"/>
      <c r="D1782" s="138"/>
    </row>
    <row r="1783" spans="1:4" x14ac:dyDescent="0.2">
      <c r="A1783" s="158"/>
      <c r="D1783" s="138"/>
    </row>
    <row r="1784" spans="1:4" x14ac:dyDescent="0.2">
      <c r="A1784" s="158"/>
      <c r="D1784" s="138"/>
    </row>
    <row r="1785" spans="1:4" x14ac:dyDescent="0.2">
      <c r="A1785" s="158"/>
      <c r="D1785" s="138"/>
    </row>
    <row r="1786" spans="1:4" x14ac:dyDescent="0.2">
      <c r="A1786" s="158"/>
      <c r="D1786" s="138"/>
    </row>
    <row r="1787" spans="1:4" x14ac:dyDescent="0.2">
      <c r="A1787" s="158"/>
      <c r="D1787" s="138"/>
    </row>
    <row r="1788" spans="1:4" x14ac:dyDescent="0.2">
      <c r="A1788" s="158"/>
      <c r="D1788" s="138"/>
    </row>
    <row r="1789" spans="1:4" x14ac:dyDescent="0.2">
      <c r="A1789" s="158"/>
      <c r="D1789" s="138"/>
    </row>
    <row r="1790" spans="1:4" x14ac:dyDescent="0.2">
      <c r="A1790" s="158"/>
      <c r="D1790" s="138"/>
    </row>
    <row r="1791" spans="1:4" x14ac:dyDescent="0.2">
      <c r="A1791" s="158"/>
      <c r="D1791" s="138"/>
    </row>
    <row r="1792" spans="1:4" x14ac:dyDescent="0.2">
      <c r="A1792" s="158"/>
      <c r="D1792" s="138"/>
    </row>
    <row r="1793" spans="1:4" x14ac:dyDescent="0.2">
      <c r="A1793" s="158"/>
      <c r="D1793" s="138"/>
    </row>
    <row r="1794" spans="1:4" x14ac:dyDescent="0.2">
      <c r="A1794" s="158"/>
      <c r="D1794" s="138"/>
    </row>
    <row r="1795" spans="1:4" x14ac:dyDescent="0.2">
      <c r="A1795" s="158"/>
      <c r="D1795" s="138"/>
    </row>
    <row r="1796" spans="1:4" x14ac:dyDescent="0.2">
      <c r="A1796" s="158"/>
      <c r="D1796" s="138"/>
    </row>
    <row r="1797" spans="1:4" x14ac:dyDescent="0.2">
      <c r="A1797" s="158"/>
      <c r="D1797" s="138"/>
    </row>
    <row r="1798" spans="1:4" x14ac:dyDescent="0.2">
      <c r="A1798" s="158"/>
      <c r="D1798" s="138"/>
    </row>
    <row r="1799" spans="1:4" x14ac:dyDescent="0.2">
      <c r="A1799" s="158"/>
      <c r="D1799" s="138"/>
    </row>
    <row r="1800" spans="1:4" x14ac:dyDescent="0.2">
      <c r="A1800" s="158"/>
      <c r="D1800" s="138"/>
    </row>
    <row r="1801" spans="1:4" x14ac:dyDescent="0.2">
      <c r="A1801" s="158"/>
      <c r="D1801" s="138"/>
    </row>
    <row r="1802" spans="1:4" x14ac:dyDescent="0.2">
      <c r="A1802" s="158"/>
      <c r="D1802" s="138"/>
    </row>
    <row r="1803" spans="1:4" x14ac:dyDescent="0.2">
      <c r="A1803" s="158"/>
      <c r="D1803" s="138"/>
    </row>
    <row r="1804" spans="1:4" x14ac:dyDescent="0.2">
      <c r="A1804" s="158"/>
      <c r="D1804" s="138"/>
    </row>
    <row r="1805" spans="1:4" x14ac:dyDescent="0.2">
      <c r="A1805" s="158"/>
      <c r="D1805" s="138"/>
    </row>
    <row r="1806" spans="1:4" x14ac:dyDescent="0.2">
      <c r="A1806" s="158"/>
      <c r="D1806" s="138"/>
    </row>
    <row r="1807" spans="1:4" x14ac:dyDescent="0.2">
      <c r="A1807" s="158"/>
      <c r="D1807" s="138"/>
    </row>
    <row r="1808" spans="1:4" x14ac:dyDescent="0.2">
      <c r="A1808" s="158"/>
      <c r="D1808" s="138"/>
    </row>
    <row r="1809" spans="1:4" x14ac:dyDescent="0.2">
      <c r="A1809" s="158"/>
      <c r="D1809" s="138"/>
    </row>
    <row r="1810" spans="1:4" x14ac:dyDescent="0.2">
      <c r="A1810" s="158"/>
      <c r="D1810" s="138"/>
    </row>
    <row r="1811" spans="1:4" x14ac:dyDescent="0.2">
      <c r="A1811" s="158"/>
      <c r="D1811" s="138"/>
    </row>
    <row r="1812" spans="1:4" x14ac:dyDescent="0.2">
      <c r="A1812" s="158"/>
      <c r="D1812" s="138"/>
    </row>
    <row r="1813" spans="1:4" x14ac:dyDescent="0.2">
      <c r="A1813" s="158"/>
      <c r="D1813" s="138"/>
    </row>
    <row r="1814" spans="1:4" x14ac:dyDescent="0.2">
      <c r="A1814" s="158"/>
      <c r="D1814" s="138"/>
    </row>
    <row r="1815" spans="1:4" x14ac:dyDescent="0.2">
      <c r="A1815" s="158"/>
      <c r="D1815" s="138"/>
    </row>
    <row r="1816" spans="1:4" x14ac:dyDescent="0.2">
      <c r="A1816" s="158"/>
      <c r="D1816" s="138"/>
    </row>
    <row r="1817" spans="1:4" x14ac:dyDescent="0.2">
      <c r="A1817" s="158"/>
      <c r="D1817" s="138"/>
    </row>
    <row r="1818" spans="1:4" x14ac:dyDescent="0.2">
      <c r="A1818" s="158"/>
      <c r="D1818" s="138"/>
    </row>
    <row r="1819" spans="1:4" x14ac:dyDescent="0.2">
      <c r="A1819" s="158"/>
      <c r="D1819" s="138"/>
    </row>
    <row r="1820" spans="1:4" x14ac:dyDescent="0.2">
      <c r="A1820" s="158"/>
      <c r="D1820" s="138"/>
    </row>
    <row r="1821" spans="1:4" x14ac:dyDescent="0.2">
      <c r="A1821" s="158"/>
      <c r="D1821" s="138"/>
    </row>
    <row r="1822" spans="1:4" x14ac:dyDescent="0.2">
      <c r="A1822" s="158"/>
      <c r="D1822" s="138"/>
    </row>
    <row r="1823" spans="1:4" x14ac:dyDescent="0.2">
      <c r="A1823" s="158"/>
      <c r="D1823" s="138"/>
    </row>
    <row r="1824" spans="1:4" x14ac:dyDescent="0.2">
      <c r="A1824" s="158"/>
      <c r="D1824" s="138"/>
    </row>
    <row r="1825" spans="1:4" x14ac:dyDescent="0.2">
      <c r="A1825" s="158"/>
      <c r="D1825" s="138"/>
    </row>
    <row r="1826" spans="1:4" x14ac:dyDescent="0.2">
      <c r="A1826" s="158"/>
      <c r="D1826" s="138"/>
    </row>
    <row r="1827" spans="1:4" x14ac:dyDescent="0.2">
      <c r="A1827" s="158"/>
      <c r="D1827" s="138"/>
    </row>
    <row r="1828" spans="1:4" x14ac:dyDescent="0.2">
      <c r="A1828" s="158"/>
      <c r="D1828" s="138"/>
    </row>
    <row r="1829" spans="1:4" x14ac:dyDescent="0.2">
      <c r="A1829" s="158"/>
      <c r="D1829" s="138"/>
    </row>
    <row r="1830" spans="1:4" x14ac:dyDescent="0.2">
      <c r="A1830" s="158"/>
      <c r="D1830" s="138"/>
    </row>
    <row r="1831" spans="1:4" x14ac:dyDescent="0.2">
      <c r="A1831" s="158"/>
      <c r="D1831" s="138"/>
    </row>
    <row r="1832" spans="1:4" x14ac:dyDescent="0.2">
      <c r="A1832" s="158"/>
      <c r="D1832" s="138"/>
    </row>
    <row r="1833" spans="1:4" x14ac:dyDescent="0.2">
      <c r="A1833" s="158"/>
      <c r="D1833" s="138"/>
    </row>
    <row r="1834" spans="1:4" x14ac:dyDescent="0.2">
      <c r="A1834" s="158"/>
      <c r="D1834" s="138"/>
    </row>
    <row r="1835" spans="1:4" x14ac:dyDescent="0.2">
      <c r="A1835" s="158"/>
      <c r="D1835" s="138"/>
    </row>
    <row r="1836" spans="1:4" x14ac:dyDescent="0.2">
      <c r="A1836" s="158"/>
      <c r="D1836" s="138"/>
    </row>
    <row r="1837" spans="1:4" x14ac:dyDescent="0.2">
      <c r="A1837" s="158"/>
      <c r="D1837" s="138"/>
    </row>
    <row r="1838" spans="1:4" x14ac:dyDescent="0.2">
      <c r="A1838" s="158"/>
      <c r="D1838" s="138"/>
    </row>
    <row r="1839" spans="1:4" x14ac:dyDescent="0.2">
      <c r="A1839" s="158"/>
      <c r="D1839" s="138"/>
    </row>
    <row r="1840" spans="1:4" x14ac:dyDescent="0.2">
      <c r="A1840" s="158"/>
      <c r="D1840" s="138"/>
    </row>
    <row r="1841" spans="1:4" x14ac:dyDescent="0.2">
      <c r="A1841" s="158"/>
      <c r="D1841" s="138"/>
    </row>
    <row r="1842" spans="1:4" x14ac:dyDescent="0.2">
      <c r="A1842" s="158"/>
      <c r="D1842" s="138"/>
    </row>
    <row r="1843" spans="1:4" x14ac:dyDescent="0.2">
      <c r="A1843" s="158"/>
      <c r="D1843" s="138"/>
    </row>
    <row r="1844" spans="1:4" x14ac:dyDescent="0.2">
      <c r="A1844" s="158"/>
      <c r="D1844" s="138"/>
    </row>
    <row r="1845" spans="1:4" x14ac:dyDescent="0.2">
      <c r="A1845" s="158"/>
      <c r="D1845" s="138"/>
    </row>
    <row r="1846" spans="1:4" x14ac:dyDescent="0.2">
      <c r="A1846" s="158"/>
      <c r="D1846" s="138"/>
    </row>
    <row r="1847" spans="1:4" x14ac:dyDescent="0.2">
      <c r="A1847" s="158"/>
      <c r="D1847" s="138"/>
    </row>
    <row r="1848" spans="1:4" x14ac:dyDescent="0.2">
      <c r="A1848" s="158"/>
      <c r="D1848" s="138"/>
    </row>
    <row r="1849" spans="1:4" x14ac:dyDescent="0.2">
      <c r="A1849" s="158"/>
      <c r="D1849" s="138"/>
    </row>
    <row r="1850" spans="1:4" x14ac:dyDescent="0.2">
      <c r="A1850" s="158"/>
      <c r="D1850" s="138"/>
    </row>
    <row r="1851" spans="1:4" x14ac:dyDescent="0.2">
      <c r="A1851" s="158"/>
      <c r="D1851" s="138"/>
    </row>
    <row r="1852" spans="1:4" x14ac:dyDescent="0.2">
      <c r="A1852" s="158"/>
      <c r="D1852" s="138"/>
    </row>
    <row r="1853" spans="1:4" x14ac:dyDescent="0.2">
      <c r="A1853" s="158"/>
      <c r="D1853" s="138"/>
    </row>
    <row r="1854" spans="1:4" x14ac:dyDescent="0.2">
      <c r="A1854" s="158"/>
      <c r="D1854" s="138"/>
    </row>
    <row r="1855" spans="1:4" x14ac:dyDescent="0.2">
      <c r="A1855" s="158"/>
      <c r="D1855" s="138"/>
    </row>
    <row r="1856" spans="1:4" x14ac:dyDescent="0.2">
      <c r="A1856" s="158"/>
      <c r="D1856" s="138"/>
    </row>
    <row r="1857" spans="1:4" x14ac:dyDescent="0.2">
      <c r="A1857" s="158"/>
      <c r="D1857" s="138"/>
    </row>
    <row r="1858" spans="1:4" x14ac:dyDescent="0.2">
      <c r="A1858" s="158"/>
      <c r="D1858" s="138"/>
    </row>
    <row r="1859" spans="1:4" x14ac:dyDescent="0.2">
      <c r="A1859" s="158"/>
      <c r="D1859" s="138"/>
    </row>
    <row r="1860" spans="1:4" x14ac:dyDescent="0.2">
      <c r="A1860" s="158"/>
      <c r="D1860" s="138"/>
    </row>
    <row r="1861" spans="1:4" x14ac:dyDescent="0.2">
      <c r="A1861" s="158"/>
      <c r="D1861" s="138"/>
    </row>
    <row r="1862" spans="1:4" x14ac:dyDescent="0.2">
      <c r="A1862" s="158"/>
      <c r="D1862" s="138"/>
    </row>
    <row r="1863" spans="1:4" x14ac:dyDescent="0.2">
      <c r="A1863" s="158"/>
      <c r="D1863" s="138"/>
    </row>
    <row r="1864" spans="1:4" x14ac:dyDescent="0.2">
      <c r="A1864" s="158"/>
      <c r="D1864" s="138"/>
    </row>
    <row r="1865" spans="1:4" x14ac:dyDescent="0.2">
      <c r="A1865" s="158"/>
      <c r="D1865" s="138"/>
    </row>
    <row r="1866" spans="1:4" x14ac:dyDescent="0.2">
      <c r="A1866" s="158"/>
      <c r="D1866" s="138"/>
    </row>
    <row r="1867" spans="1:4" x14ac:dyDescent="0.2">
      <c r="A1867" s="158"/>
      <c r="D1867" s="138"/>
    </row>
    <row r="1868" spans="1:4" x14ac:dyDescent="0.2">
      <c r="A1868" s="158"/>
      <c r="D1868" s="138"/>
    </row>
    <row r="1869" spans="1:4" x14ac:dyDescent="0.2">
      <c r="A1869" s="158"/>
      <c r="D1869" s="138"/>
    </row>
    <row r="1870" spans="1:4" x14ac:dyDescent="0.2">
      <c r="A1870" s="158"/>
      <c r="D1870" s="138"/>
    </row>
    <row r="1871" spans="1:4" x14ac:dyDescent="0.2">
      <c r="A1871" s="158"/>
      <c r="D1871" s="138"/>
    </row>
    <row r="1872" spans="1:4" x14ac:dyDescent="0.2">
      <c r="A1872" s="158"/>
      <c r="D1872" s="138"/>
    </row>
    <row r="1873" spans="1:4" x14ac:dyDescent="0.2">
      <c r="A1873" s="158"/>
      <c r="D1873" s="138"/>
    </row>
    <row r="1874" spans="1:4" x14ac:dyDescent="0.2">
      <c r="A1874" s="158"/>
      <c r="D1874" s="138"/>
    </row>
    <row r="1875" spans="1:4" x14ac:dyDescent="0.2">
      <c r="A1875" s="158"/>
      <c r="D1875" s="138"/>
    </row>
    <row r="1876" spans="1:4" x14ac:dyDescent="0.2">
      <c r="A1876" s="158"/>
      <c r="D1876" s="138"/>
    </row>
    <row r="1877" spans="1:4" x14ac:dyDescent="0.2">
      <c r="A1877" s="158"/>
      <c r="D1877" s="138"/>
    </row>
    <row r="1878" spans="1:4" x14ac:dyDescent="0.2">
      <c r="A1878" s="158"/>
      <c r="D1878" s="138"/>
    </row>
    <row r="1879" spans="1:4" x14ac:dyDescent="0.2">
      <c r="A1879" s="158"/>
      <c r="D1879" s="138"/>
    </row>
    <row r="1880" spans="1:4" x14ac:dyDescent="0.2">
      <c r="A1880" s="158"/>
      <c r="D1880" s="138"/>
    </row>
    <row r="1881" spans="1:4" x14ac:dyDescent="0.2">
      <c r="A1881" s="158"/>
      <c r="D1881" s="138"/>
    </row>
    <row r="1882" spans="1:4" x14ac:dyDescent="0.2">
      <c r="A1882" s="158"/>
      <c r="D1882" s="138"/>
    </row>
    <row r="1883" spans="1:4" x14ac:dyDescent="0.2">
      <c r="A1883" s="158"/>
      <c r="D1883" s="138"/>
    </row>
    <row r="1884" spans="1:4" x14ac:dyDescent="0.2">
      <c r="A1884" s="158"/>
      <c r="D1884" s="138"/>
    </row>
    <row r="1885" spans="1:4" x14ac:dyDescent="0.2">
      <c r="A1885" s="158"/>
      <c r="D1885" s="138"/>
    </row>
    <row r="1886" spans="1:4" x14ac:dyDescent="0.2">
      <c r="A1886" s="158"/>
      <c r="D1886" s="138"/>
    </row>
    <row r="1887" spans="1:4" x14ac:dyDescent="0.2">
      <c r="A1887" s="158"/>
      <c r="D1887" s="138"/>
    </row>
    <row r="1888" spans="1:4" x14ac:dyDescent="0.2">
      <c r="A1888" s="158"/>
      <c r="D1888" s="138"/>
    </row>
    <row r="1889" spans="1:4" x14ac:dyDescent="0.2">
      <c r="A1889" s="158"/>
      <c r="D1889" s="138"/>
    </row>
    <row r="1890" spans="1:4" x14ac:dyDescent="0.2">
      <c r="A1890" s="158"/>
      <c r="D1890" s="138"/>
    </row>
    <row r="1891" spans="1:4" x14ac:dyDescent="0.2">
      <c r="A1891" s="158"/>
      <c r="D1891" s="138"/>
    </row>
    <row r="1892" spans="1:4" x14ac:dyDescent="0.2">
      <c r="A1892" s="158"/>
      <c r="D1892" s="138"/>
    </row>
    <row r="1893" spans="1:4" x14ac:dyDescent="0.2">
      <c r="A1893" s="158"/>
      <c r="D1893" s="138"/>
    </row>
    <row r="1894" spans="1:4" x14ac:dyDescent="0.2">
      <c r="A1894" s="158"/>
      <c r="D1894" s="138"/>
    </row>
    <row r="1895" spans="1:4" x14ac:dyDescent="0.2">
      <c r="A1895" s="158"/>
      <c r="D1895" s="138"/>
    </row>
    <row r="1896" spans="1:4" x14ac:dyDescent="0.2">
      <c r="A1896" s="158"/>
      <c r="D1896" s="138"/>
    </row>
    <row r="1897" spans="1:4" x14ac:dyDescent="0.2">
      <c r="A1897" s="158"/>
      <c r="D1897" s="138"/>
    </row>
    <row r="1898" spans="1:4" x14ac:dyDescent="0.2">
      <c r="A1898" s="158"/>
      <c r="D1898" s="138"/>
    </row>
    <row r="1899" spans="1:4" x14ac:dyDescent="0.2">
      <c r="A1899" s="158"/>
      <c r="D1899" s="138"/>
    </row>
    <row r="1900" spans="1:4" x14ac:dyDescent="0.2">
      <c r="A1900" s="158"/>
      <c r="D1900" s="138"/>
    </row>
    <row r="1901" spans="1:4" x14ac:dyDescent="0.2">
      <c r="A1901" s="158"/>
      <c r="D1901" s="138"/>
    </row>
    <row r="1902" spans="1:4" x14ac:dyDescent="0.2">
      <c r="A1902" s="158"/>
      <c r="D1902" s="138"/>
    </row>
    <row r="1903" spans="1:4" x14ac:dyDescent="0.2">
      <c r="A1903" s="158"/>
      <c r="D1903" s="138"/>
    </row>
    <row r="1904" spans="1:4" x14ac:dyDescent="0.2">
      <c r="A1904" s="158"/>
      <c r="D1904" s="138"/>
    </row>
    <row r="1905" spans="1:4" x14ac:dyDescent="0.2">
      <c r="A1905" s="158"/>
      <c r="D1905" s="138"/>
    </row>
    <row r="1906" spans="1:4" x14ac:dyDescent="0.2">
      <c r="A1906" s="158"/>
      <c r="D1906" s="138"/>
    </row>
    <row r="1907" spans="1:4" x14ac:dyDescent="0.2">
      <c r="A1907" s="158"/>
      <c r="D1907" s="138"/>
    </row>
    <row r="1908" spans="1:4" x14ac:dyDescent="0.2">
      <c r="A1908" s="158"/>
      <c r="D1908" s="138"/>
    </row>
    <row r="1909" spans="1:4" x14ac:dyDescent="0.2">
      <c r="A1909" s="158"/>
      <c r="D1909" s="138"/>
    </row>
    <row r="1910" spans="1:4" x14ac:dyDescent="0.2">
      <c r="A1910" s="158"/>
      <c r="D1910" s="138"/>
    </row>
    <row r="1911" spans="1:4" x14ac:dyDescent="0.2">
      <c r="A1911" s="158"/>
      <c r="D1911" s="138"/>
    </row>
    <row r="1912" spans="1:4" x14ac:dyDescent="0.2">
      <c r="A1912" s="158"/>
      <c r="D1912" s="138"/>
    </row>
    <row r="1913" spans="1:4" x14ac:dyDescent="0.2">
      <c r="A1913" s="158"/>
      <c r="D1913" s="138"/>
    </row>
    <row r="1914" spans="1:4" x14ac:dyDescent="0.2">
      <c r="A1914" s="158"/>
      <c r="D1914" s="138"/>
    </row>
    <row r="1915" spans="1:4" x14ac:dyDescent="0.2">
      <c r="A1915" s="158"/>
      <c r="D1915" s="138"/>
    </row>
    <row r="1916" spans="1:4" x14ac:dyDescent="0.2">
      <c r="A1916" s="158"/>
      <c r="D1916" s="138"/>
    </row>
    <row r="1917" spans="1:4" x14ac:dyDescent="0.2">
      <c r="A1917" s="158"/>
      <c r="D1917" s="138"/>
    </row>
    <row r="1918" spans="1:4" x14ac:dyDescent="0.2">
      <c r="A1918" s="158"/>
      <c r="D1918" s="138"/>
    </row>
    <row r="1919" spans="1:4" x14ac:dyDescent="0.2">
      <c r="A1919" s="158"/>
      <c r="D1919" s="138"/>
    </row>
    <row r="1920" spans="1:4" x14ac:dyDescent="0.2">
      <c r="A1920" s="158"/>
      <c r="D1920" s="138"/>
    </row>
    <row r="1921" spans="1:4" x14ac:dyDescent="0.2">
      <c r="A1921" s="158"/>
      <c r="D1921" s="138"/>
    </row>
    <row r="1922" spans="1:4" x14ac:dyDescent="0.2">
      <c r="A1922" s="158"/>
      <c r="D1922" s="138"/>
    </row>
    <row r="1923" spans="1:4" x14ac:dyDescent="0.2">
      <c r="A1923" s="158"/>
      <c r="D1923" s="138"/>
    </row>
    <row r="1924" spans="1:4" x14ac:dyDescent="0.2">
      <c r="A1924" s="158"/>
      <c r="D1924" s="138"/>
    </row>
    <row r="1925" spans="1:4" x14ac:dyDescent="0.2">
      <c r="A1925" s="158"/>
      <c r="D1925" s="138"/>
    </row>
    <row r="1926" spans="1:4" x14ac:dyDescent="0.2">
      <c r="A1926" s="158"/>
      <c r="D1926" s="138"/>
    </row>
    <row r="1927" spans="1:4" x14ac:dyDescent="0.2">
      <c r="A1927" s="158"/>
      <c r="D1927" s="138"/>
    </row>
    <row r="1928" spans="1:4" x14ac:dyDescent="0.2">
      <c r="A1928" s="158"/>
      <c r="D1928" s="138"/>
    </row>
    <row r="1929" spans="1:4" x14ac:dyDescent="0.2">
      <c r="A1929" s="158"/>
      <c r="D1929" s="138"/>
    </row>
    <row r="1930" spans="1:4" x14ac:dyDescent="0.2">
      <c r="A1930" s="158"/>
      <c r="D1930" s="138"/>
    </row>
    <row r="1931" spans="1:4" x14ac:dyDescent="0.2">
      <c r="A1931" s="158"/>
      <c r="D1931" s="138"/>
    </row>
    <row r="1932" spans="1:4" x14ac:dyDescent="0.2">
      <c r="A1932" s="158"/>
      <c r="D1932" s="138"/>
    </row>
    <row r="1933" spans="1:4" x14ac:dyDescent="0.2">
      <c r="A1933" s="158"/>
      <c r="D1933" s="138"/>
    </row>
    <row r="1934" spans="1:4" x14ac:dyDescent="0.2">
      <c r="A1934" s="158"/>
      <c r="D1934" s="138"/>
    </row>
    <row r="1935" spans="1:4" x14ac:dyDescent="0.2">
      <c r="A1935" s="158"/>
      <c r="D1935" s="138"/>
    </row>
    <row r="1936" spans="1:4" x14ac:dyDescent="0.2">
      <c r="A1936" s="158"/>
      <c r="D1936" s="138"/>
    </row>
    <row r="1937" spans="1:4" x14ac:dyDescent="0.2">
      <c r="A1937" s="158"/>
      <c r="D1937" s="138"/>
    </row>
    <row r="1938" spans="1:4" x14ac:dyDescent="0.2">
      <c r="A1938" s="158"/>
      <c r="D1938" s="138"/>
    </row>
    <row r="1939" spans="1:4" x14ac:dyDescent="0.2">
      <c r="A1939" s="158"/>
      <c r="D1939" s="138"/>
    </row>
    <row r="1940" spans="1:4" x14ac:dyDescent="0.2">
      <c r="A1940" s="158"/>
      <c r="D1940" s="138"/>
    </row>
    <row r="1941" spans="1:4" x14ac:dyDescent="0.2">
      <c r="A1941" s="158"/>
      <c r="D1941" s="138"/>
    </row>
    <row r="1942" spans="1:4" x14ac:dyDescent="0.2">
      <c r="A1942" s="158"/>
      <c r="D1942" s="138"/>
    </row>
    <row r="1943" spans="1:4" x14ac:dyDescent="0.2">
      <c r="A1943" s="158"/>
      <c r="D1943" s="138"/>
    </row>
    <row r="1944" spans="1:4" x14ac:dyDescent="0.2">
      <c r="A1944" s="158"/>
      <c r="D1944" s="138"/>
    </row>
    <row r="1945" spans="1:4" x14ac:dyDescent="0.2">
      <c r="A1945" s="158"/>
      <c r="D1945" s="138"/>
    </row>
    <row r="1946" spans="1:4" x14ac:dyDescent="0.2">
      <c r="A1946" s="158"/>
      <c r="D1946" s="138"/>
    </row>
    <row r="1947" spans="1:4" x14ac:dyDescent="0.2">
      <c r="A1947" s="158"/>
      <c r="D1947" s="138"/>
    </row>
    <row r="1948" spans="1:4" x14ac:dyDescent="0.2">
      <c r="A1948" s="158"/>
      <c r="D1948" s="138"/>
    </row>
    <row r="1949" spans="1:4" x14ac:dyDescent="0.2">
      <c r="A1949" s="158"/>
      <c r="D1949" s="138"/>
    </row>
    <row r="1950" spans="1:4" x14ac:dyDescent="0.2">
      <c r="A1950" s="158"/>
      <c r="D1950" s="138"/>
    </row>
    <row r="1951" spans="1:4" x14ac:dyDescent="0.2">
      <c r="A1951" s="158"/>
      <c r="D1951" s="138"/>
    </row>
    <row r="1952" spans="1:4" x14ac:dyDescent="0.2">
      <c r="A1952" s="158"/>
      <c r="D1952" s="138"/>
    </row>
    <row r="1953" spans="1:4" x14ac:dyDescent="0.2">
      <c r="A1953" s="158"/>
      <c r="D1953" s="138"/>
    </row>
    <row r="1954" spans="1:4" x14ac:dyDescent="0.2">
      <c r="A1954" s="158"/>
      <c r="D1954" s="138"/>
    </row>
    <row r="1955" spans="1:4" x14ac:dyDescent="0.2">
      <c r="A1955" s="158"/>
      <c r="D1955" s="138"/>
    </row>
    <row r="1956" spans="1:4" x14ac:dyDescent="0.2">
      <c r="A1956" s="158"/>
      <c r="D1956" s="138"/>
    </row>
    <row r="1957" spans="1:4" x14ac:dyDescent="0.2">
      <c r="A1957" s="158"/>
      <c r="D1957" s="138"/>
    </row>
    <row r="1958" spans="1:4" x14ac:dyDescent="0.2">
      <c r="A1958" s="158"/>
      <c r="D1958" s="138"/>
    </row>
    <row r="1959" spans="1:4" x14ac:dyDescent="0.2">
      <c r="A1959" s="158"/>
      <c r="D1959" s="138"/>
    </row>
    <row r="1960" spans="1:4" x14ac:dyDescent="0.2">
      <c r="A1960" s="158"/>
      <c r="D1960" s="138"/>
    </row>
    <row r="1961" spans="1:4" x14ac:dyDescent="0.2">
      <c r="A1961" s="158"/>
      <c r="D1961" s="138"/>
    </row>
    <row r="1962" spans="1:4" x14ac:dyDescent="0.2">
      <c r="A1962" s="158"/>
      <c r="D1962" s="138"/>
    </row>
    <row r="1963" spans="1:4" x14ac:dyDescent="0.2">
      <c r="A1963" s="158"/>
      <c r="D1963" s="138"/>
    </row>
    <row r="1964" spans="1:4" x14ac:dyDescent="0.2">
      <c r="A1964" s="158"/>
      <c r="D1964" s="138"/>
    </row>
    <row r="1965" spans="1:4" x14ac:dyDescent="0.2">
      <c r="A1965" s="158"/>
      <c r="D1965" s="138"/>
    </row>
    <row r="1966" spans="1:4" x14ac:dyDescent="0.2">
      <c r="A1966" s="158"/>
      <c r="D1966" s="138"/>
    </row>
    <row r="1967" spans="1:4" x14ac:dyDescent="0.2">
      <c r="A1967" s="158"/>
      <c r="D1967" s="138"/>
    </row>
    <row r="1968" spans="1:4" x14ac:dyDescent="0.2">
      <c r="A1968" s="158"/>
      <c r="D1968" s="138"/>
    </row>
    <row r="1969" spans="1:4" x14ac:dyDescent="0.2">
      <c r="A1969" s="158"/>
      <c r="D1969" s="138"/>
    </row>
    <row r="1970" spans="1:4" x14ac:dyDescent="0.2">
      <c r="A1970" s="158"/>
      <c r="D1970" s="138"/>
    </row>
    <row r="1971" spans="1:4" x14ac:dyDescent="0.2">
      <c r="A1971" s="158"/>
      <c r="D1971" s="138"/>
    </row>
    <row r="1972" spans="1:4" x14ac:dyDescent="0.2">
      <c r="A1972" s="158"/>
      <c r="D1972" s="138"/>
    </row>
    <row r="1973" spans="1:4" x14ac:dyDescent="0.2">
      <c r="A1973" s="158"/>
      <c r="D1973" s="138"/>
    </row>
    <row r="1974" spans="1:4" x14ac:dyDescent="0.2">
      <c r="A1974" s="158"/>
      <c r="D1974" s="138"/>
    </row>
    <row r="1975" spans="1:4" x14ac:dyDescent="0.2">
      <c r="A1975" s="158"/>
      <c r="D1975" s="138"/>
    </row>
    <row r="1976" spans="1:4" x14ac:dyDescent="0.2">
      <c r="A1976" s="158"/>
      <c r="D1976" s="138"/>
    </row>
    <row r="1977" spans="1:4" x14ac:dyDescent="0.2">
      <c r="A1977" s="158"/>
      <c r="D1977" s="138"/>
    </row>
    <row r="1978" spans="1:4" x14ac:dyDescent="0.2">
      <c r="A1978" s="158"/>
      <c r="D1978" s="138"/>
    </row>
    <row r="1979" spans="1:4" x14ac:dyDescent="0.2">
      <c r="A1979" s="158"/>
      <c r="D1979" s="138"/>
    </row>
    <row r="1980" spans="1:4" x14ac:dyDescent="0.2">
      <c r="A1980" s="158"/>
      <c r="D1980" s="138"/>
    </row>
    <row r="1981" spans="1:4" x14ac:dyDescent="0.2">
      <c r="A1981" s="158"/>
      <c r="D1981" s="138"/>
    </row>
    <row r="1982" spans="1:4" x14ac:dyDescent="0.2">
      <c r="A1982" s="158"/>
      <c r="D1982" s="138"/>
    </row>
    <row r="1983" spans="1:4" x14ac:dyDescent="0.2">
      <c r="A1983" s="158"/>
      <c r="D1983" s="138"/>
    </row>
    <row r="1984" spans="1:4" x14ac:dyDescent="0.2">
      <c r="A1984" s="158"/>
      <c r="D1984" s="138"/>
    </row>
    <row r="1985" spans="1:4" x14ac:dyDescent="0.2">
      <c r="A1985" s="158"/>
      <c r="D1985" s="138"/>
    </row>
    <row r="1986" spans="1:4" x14ac:dyDescent="0.2">
      <c r="A1986" s="158"/>
      <c r="D1986" s="138"/>
    </row>
    <row r="1987" spans="1:4" x14ac:dyDescent="0.2">
      <c r="A1987" s="158"/>
      <c r="D1987" s="138"/>
    </row>
    <row r="1988" spans="1:4" x14ac:dyDescent="0.2">
      <c r="A1988" s="158"/>
      <c r="D1988" s="138"/>
    </row>
    <row r="1989" spans="1:4" x14ac:dyDescent="0.2">
      <c r="A1989" s="158"/>
      <c r="D1989" s="138"/>
    </row>
    <row r="1990" spans="1:4" x14ac:dyDescent="0.2">
      <c r="A1990" s="158"/>
      <c r="D1990" s="138"/>
    </row>
    <row r="1991" spans="1:4" x14ac:dyDescent="0.2">
      <c r="A1991" s="158"/>
      <c r="D1991" s="138"/>
    </row>
    <row r="1992" spans="1:4" x14ac:dyDescent="0.2">
      <c r="A1992" s="158"/>
      <c r="D1992" s="138"/>
    </row>
    <row r="1993" spans="1:4" x14ac:dyDescent="0.2">
      <c r="A1993" s="158"/>
      <c r="D1993" s="138"/>
    </row>
    <row r="1994" spans="1:4" x14ac:dyDescent="0.2">
      <c r="A1994" s="158"/>
      <c r="D1994" s="138"/>
    </row>
    <row r="1995" spans="1:4" x14ac:dyDescent="0.2">
      <c r="A1995" s="158"/>
      <c r="D1995" s="138"/>
    </row>
    <row r="1996" spans="1:4" x14ac:dyDescent="0.2">
      <c r="A1996" s="158"/>
      <c r="D1996" s="138"/>
    </row>
    <row r="1997" spans="1:4" x14ac:dyDescent="0.2">
      <c r="A1997" s="158"/>
      <c r="D1997" s="138"/>
    </row>
    <row r="1998" spans="1:4" x14ac:dyDescent="0.2">
      <c r="A1998" s="158"/>
      <c r="D1998" s="138"/>
    </row>
    <row r="1999" spans="1:4" x14ac:dyDescent="0.2">
      <c r="A1999" s="158"/>
      <c r="D1999" s="138"/>
    </row>
    <row r="2000" spans="1:4" x14ac:dyDescent="0.2">
      <c r="A2000" s="158"/>
      <c r="D2000" s="138"/>
    </row>
    <row r="2001" spans="1:4" x14ac:dyDescent="0.2">
      <c r="A2001" s="158"/>
      <c r="D2001" s="138"/>
    </row>
    <row r="2002" spans="1:4" x14ac:dyDescent="0.2">
      <c r="A2002" s="158"/>
      <c r="D2002" s="138"/>
    </row>
    <row r="2003" spans="1:4" x14ac:dyDescent="0.2">
      <c r="A2003" s="158"/>
      <c r="D2003" s="138"/>
    </row>
    <row r="2004" spans="1:4" x14ac:dyDescent="0.2">
      <c r="A2004" s="158"/>
      <c r="D2004" s="138"/>
    </row>
    <row r="2005" spans="1:4" x14ac:dyDescent="0.2">
      <c r="A2005" s="158"/>
      <c r="D2005" s="138"/>
    </row>
    <row r="2006" spans="1:4" x14ac:dyDescent="0.2">
      <c r="A2006" s="158"/>
      <c r="D2006" s="138"/>
    </row>
    <row r="2007" spans="1:4" x14ac:dyDescent="0.2">
      <c r="A2007" s="158"/>
      <c r="D2007" s="138"/>
    </row>
    <row r="2008" spans="1:4" x14ac:dyDescent="0.2">
      <c r="A2008" s="158"/>
      <c r="D2008" s="138"/>
    </row>
    <row r="2009" spans="1:4" x14ac:dyDescent="0.2">
      <c r="A2009" s="158"/>
      <c r="D2009" s="138"/>
    </row>
    <row r="2010" spans="1:4" x14ac:dyDescent="0.2">
      <c r="A2010" s="158"/>
      <c r="D2010" s="138"/>
    </row>
    <row r="2011" spans="1:4" x14ac:dyDescent="0.2">
      <c r="A2011" s="158"/>
      <c r="D2011" s="138"/>
    </row>
    <row r="2012" spans="1:4" x14ac:dyDescent="0.2">
      <c r="A2012" s="158"/>
      <c r="D2012" s="138"/>
    </row>
    <row r="2013" spans="1:4" x14ac:dyDescent="0.2">
      <c r="A2013" s="158"/>
      <c r="D2013" s="138"/>
    </row>
    <row r="2014" spans="1:4" x14ac:dyDescent="0.2">
      <c r="A2014" s="158"/>
      <c r="D2014" s="138"/>
    </row>
    <row r="2015" spans="1:4" x14ac:dyDescent="0.2">
      <c r="A2015" s="158"/>
      <c r="D2015" s="138"/>
    </row>
    <row r="2016" spans="1:4" x14ac:dyDescent="0.2">
      <c r="A2016" s="158"/>
      <c r="D2016" s="138"/>
    </row>
    <row r="2017" spans="1:4" x14ac:dyDescent="0.2">
      <c r="A2017" s="158"/>
      <c r="D2017" s="138"/>
    </row>
    <row r="2018" spans="1:4" x14ac:dyDescent="0.2">
      <c r="A2018" s="158"/>
      <c r="D2018" s="138"/>
    </row>
    <row r="2019" spans="1:4" x14ac:dyDescent="0.2">
      <c r="A2019" s="158"/>
      <c r="D2019" s="138"/>
    </row>
    <row r="2020" spans="1:4" x14ac:dyDescent="0.2">
      <c r="A2020" s="158"/>
      <c r="D2020" s="138"/>
    </row>
    <row r="2021" spans="1:4" x14ac:dyDescent="0.2">
      <c r="A2021" s="158"/>
      <c r="D2021" s="138"/>
    </row>
    <row r="2022" spans="1:4" x14ac:dyDescent="0.2">
      <c r="A2022" s="158"/>
      <c r="D2022" s="138"/>
    </row>
    <row r="2023" spans="1:4" x14ac:dyDescent="0.2">
      <c r="A2023" s="158"/>
      <c r="D2023" s="138"/>
    </row>
    <row r="2024" spans="1:4" x14ac:dyDescent="0.2">
      <c r="A2024" s="158"/>
      <c r="D2024" s="138"/>
    </row>
    <row r="2025" spans="1:4" x14ac:dyDescent="0.2">
      <c r="A2025" s="158"/>
      <c r="D2025" s="138"/>
    </row>
    <row r="2026" spans="1:4" x14ac:dyDescent="0.2">
      <c r="A2026" s="158"/>
      <c r="D2026" s="138"/>
    </row>
    <row r="2027" spans="1:4" x14ac:dyDescent="0.2">
      <c r="A2027" s="158"/>
      <c r="D2027" s="138"/>
    </row>
    <row r="2028" spans="1:4" x14ac:dyDescent="0.2">
      <c r="A2028" s="158"/>
      <c r="D2028" s="138"/>
    </row>
    <row r="2029" spans="1:4" x14ac:dyDescent="0.2">
      <c r="A2029" s="158"/>
      <c r="D2029" s="138"/>
    </row>
    <row r="2030" spans="1:4" x14ac:dyDescent="0.2">
      <c r="A2030" s="158"/>
      <c r="D2030" s="138"/>
    </row>
    <row r="2031" spans="1:4" x14ac:dyDescent="0.2">
      <c r="A2031" s="158"/>
      <c r="D2031" s="138"/>
    </row>
    <row r="2032" spans="1:4" x14ac:dyDescent="0.2">
      <c r="A2032" s="158"/>
      <c r="D2032" s="138"/>
    </row>
    <row r="2033" spans="1:4" x14ac:dyDescent="0.2">
      <c r="A2033" s="158"/>
      <c r="D2033" s="138"/>
    </row>
    <row r="2034" spans="1:4" x14ac:dyDescent="0.2">
      <c r="A2034" s="158"/>
      <c r="D2034" s="138"/>
    </row>
    <row r="2035" spans="1:4" x14ac:dyDescent="0.2">
      <c r="A2035" s="158"/>
      <c r="D2035" s="138"/>
    </row>
    <row r="2036" spans="1:4" x14ac:dyDescent="0.2">
      <c r="A2036" s="158"/>
      <c r="D2036" s="138"/>
    </row>
    <row r="2037" spans="1:4" x14ac:dyDescent="0.2">
      <c r="A2037" s="158"/>
      <c r="D2037" s="138"/>
    </row>
    <row r="2038" spans="1:4" x14ac:dyDescent="0.2">
      <c r="A2038" s="158"/>
      <c r="D2038" s="138"/>
    </row>
    <row r="2039" spans="1:4" x14ac:dyDescent="0.2">
      <c r="A2039" s="158"/>
      <c r="D2039" s="138"/>
    </row>
    <row r="2040" spans="1:4" x14ac:dyDescent="0.2">
      <c r="A2040" s="158"/>
      <c r="D2040" s="138"/>
    </row>
    <row r="2041" spans="1:4" x14ac:dyDescent="0.2">
      <c r="A2041" s="158"/>
      <c r="D2041" s="138"/>
    </row>
    <row r="2042" spans="1:4" x14ac:dyDescent="0.2">
      <c r="A2042" s="158"/>
      <c r="D2042" s="138"/>
    </row>
    <row r="2043" spans="1:4" x14ac:dyDescent="0.2">
      <c r="A2043" s="158"/>
      <c r="D2043" s="138"/>
    </row>
    <row r="2044" spans="1:4" x14ac:dyDescent="0.2">
      <c r="A2044" s="158"/>
      <c r="D2044" s="138"/>
    </row>
    <row r="2045" spans="1:4" x14ac:dyDescent="0.2">
      <c r="A2045" s="158"/>
      <c r="D2045" s="138"/>
    </row>
    <row r="2046" spans="1:4" x14ac:dyDescent="0.2">
      <c r="A2046" s="158"/>
      <c r="D2046" s="138"/>
    </row>
    <row r="2047" spans="1:4" x14ac:dyDescent="0.2">
      <c r="A2047" s="158"/>
      <c r="D2047" s="138"/>
    </row>
    <row r="2048" spans="1:4" x14ac:dyDescent="0.2">
      <c r="A2048" s="158"/>
      <c r="D2048" s="138"/>
    </row>
    <row r="2049" spans="1:4" x14ac:dyDescent="0.2">
      <c r="A2049" s="158"/>
      <c r="D2049" s="138"/>
    </row>
    <row r="2050" spans="1:4" x14ac:dyDescent="0.2">
      <c r="A2050" s="158"/>
      <c r="D2050" s="138"/>
    </row>
    <row r="2051" spans="1:4" x14ac:dyDescent="0.2">
      <c r="A2051" s="158"/>
      <c r="D2051" s="138"/>
    </row>
    <row r="2052" spans="1:4" x14ac:dyDescent="0.2">
      <c r="A2052" s="158"/>
      <c r="D2052" s="138"/>
    </row>
    <row r="2053" spans="1:4" x14ac:dyDescent="0.2">
      <c r="A2053" s="158"/>
      <c r="D2053" s="138"/>
    </row>
    <row r="2054" spans="1:4" x14ac:dyDescent="0.2">
      <c r="A2054" s="158"/>
      <c r="D2054" s="138"/>
    </row>
    <row r="2055" spans="1:4" x14ac:dyDescent="0.2">
      <c r="A2055" s="158"/>
      <c r="D2055" s="138"/>
    </row>
    <row r="2056" spans="1:4" x14ac:dyDescent="0.2">
      <c r="A2056" s="158"/>
      <c r="D2056" s="138"/>
    </row>
    <row r="2057" spans="1:4" x14ac:dyDescent="0.2">
      <c r="A2057" s="158"/>
      <c r="D2057" s="138"/>
    </row>
    <row r="2058" spans="1:4" x14ac:dyDescent="0.2">
      <c r="A2058" s="158"/>
      <c r="D2058" s="138"/>
    </row>
    <row r="2059" spans="1:4" x14ac:dyDescent="0.2">
      <c r="A2059" s="158"/>
      <c r="D2059" s="138"/>
    </row>
    <row r="2060" spans="1:4" x14ac:dyDescent="0.2">
      <c r="A2060" s="158"/>
      <c r="D2060" s="138"/>
    </row>
    <row r="2061" spans="1:4" x14ac:dyDescent="0.2">
      <c r="A2061" s="158"/>
      <c r="D2061" s="138"/>
    </row>
    <row r="2062" spans="1:4" x14ac:dyDescent="0.2">
      <c r="A2062" s="158"/>
      <c r="D2062" s="138"/>
    </row>
    <row r="2063" spans="1:4" x14ac:dyDescent="0.2">
      <c r="A2063" s="158"/>
      <c r="D2063" s="138"/>
    </row>
    <row r="2064" spans="1:4" x14ac:dyDescent="0.2">
      <c r="A2064" s="158"/>
      <c r="D2064" s="138"/>
    </row>
    <row r="2065" spans="1:4" x14ac:dyDescent="0.2">
      <c r="A2065" s="158"/>
      <c r="D2065" s="138"/>
    </row>
    <row r="2066" spans="1:4" x14ac:dyDescent="0.2">
      <c r="A2066" s="158"/>
      <c r="D2066" s="138"/>
    </row>
    <row r="2067" spans="1:4" x14ac:dyDescent="0.2">
      <c r="A2067" s="158"/>
      <c r="D2067" s="138"/>
    </row>
    <row r="2068" spans="1:4" x14ac:dyDescent="0.2">
      <c r="A2068" s="158"/>
      <c r="D2068" s="138"/>
    </row>
    <row r="2069" spans="1:4" x14ac:dyDescent="0.2">
      <c r="A2069" s="158"/>
      <c r="D2069" s="138"/>
    </row>
    <row r="2070" spans="1:4" x14ac:dyDescent="0.2">
      <c r="A2070" s="158"/>
      <c r="D2070" s="138"/>
    </row>
    <row r="2071" spans="1:4" x14ac:dyDescent="0.2">
      <c r="A2071" s="158"/>
      <c r="D2071" s="138"/>
    </row>
    <row r="2072" spans="1:4" x14ac:dyDescent="0.2">
      <c r="A2072" s="158"/>
      <c r="D2072" s="138"/>
    </row>
    <row r="2073" spans="1:4" x14ac:dyDescent="0.2">
      <c r="A2073" s="158"/>
      <c r="D2073" s="138"/>
    </row>
    <row r="2074" spans="1:4" x14ac:dyDescent="0.2">
      <c r="A2074" s="158"/>
      <c r="D2074" s="138"/>
    </row>
    <row r="2075" spans="1:4" x14ac:dyDescent="0.2">
      <c r="A2075" s="158"/>
      <c r="D2075" s="138"/>
    </row>
    <row r="2076" spans="1:4" x14ac:dyDescent="0.2">
      <c r="A2076" s="158"/>
      <c r="D2076" s="138"/>
    </row>
    <row r="2077" spans="1:4" x14ac:dyDescent="0.2">
      <c r="A2077" s="158"/>
      <c r="D2077" s="138"/>
    </row>
    <row r="2078" spans="1:4" x14ac:dyDescent="0.2">
      <c r="A2078" s="158"/>
      <c r="D2078" s="138"/>
    </row>
    <row r="2079" spans="1:4" x14ac:dyDescent="0.2">
      <c r="A2079" s="158"/>
      <c r="D2079" s="138"/>
    </row>
    <row r="2080" spans="1:4" x14ac:dyDescent="0.2">
      <c r="A2080" s="158"/>
      <c r="D2080" s="138"/>
    </row>
    <row r="2081" spans="1:4" x14ac:dyDescent="0.2">
      <c r="A2081" s="158"/>
      <c r="D2081" s="138"/>
    </row>
    <row r="2082" spans="1:4" x14ac:dyDescent="0.2">
      <c r="A2082" s="158"/>
      <c r="D2082" s="138"/>
    </row>
    <row r="2083" spans="1:4" x14ac:dyDescent="0.2">
      <c r="A2083" s="158"/>
      <c r="D2083" s="138"/>
    </row>
    <row r="2084" spans="1:4" x14ac:dyDescent="0.2">
      <c r="A2084" s="158"/>
      <c r="D2084" s="138"/>
    </row>
    <row r="2085" spans="1:4" x14ac:dyDescent="0.2">
      <c r="A2085" s="158"/>
      <c r="D2085" s="138"/>
    </row>
    <row r="2086" spans="1:4" x14ac:dyDescent="0.2">
      <c r="A2086" s="158"/>
      <c r="D2086" s="138"/>
    </row>
    <row r="2087" spans="1:4" x14ac:dyDescent="0.2">
      <c r="A2087" s="158"/>
      <c r="D2087" s="138"/>
    </row>
    <row r="2088" spans="1:4" x14ac:dyDescent="0.2">
      <c r="A2088" s="158"/>
      <c r="D2088" s="138"/>
    </row>
    <row r="2089" spans="1:4" x14ac:dyDescent="0.2">
      <c r="A2089" s="158"/>
      <c r="D2089" s="138"/>
    </row>
    <row r="2090" spans="1:4" x14ac:dyDescent="0.2">
      <c r="A2090" s="158"/>
      <c r="D2090" s="138"/>
    </row>
    <row r="2091" spans="1:4" x14ac:dyDescent="0.2">
      <c r="A2091" s="158"/>
      <c r="D2091" s="138"/>
    </row>
    <row r="2092" spans="1:4" x14ac:dyDescent="0.2">
      <c r="A2092" s="158"/>
      <c r="D2092" s="138"/>
    </row>
    <row r="2093" spans="1:4" x14ac:dyDescent="0.2">
      <c r="A2093" s="158"/>
      <c r="D2093" s="138"/>
    </row>
    <row r="2094" spans="1:4" x14ac:dyDescent="0.2">
      <c r="A2094" s="158"/>
      <c r="D2094" s="138"/>
    </row>
    <row r="2095" spans="1:4" x14ac:dyDescent="0.2">
      <c r="A2095" s="158"/>
      <c r="D2095" s="138"/>
    </row>
    <row r="2096" spans="1:4" x14ac:dyDescent="0.2">
      <c r="A2096" s="158"/>
      <c r="D2096" s="138"/>
    </row>
    <row r="2097" spans="1:4" x14ac:dyDescent="0.2">
      <c r="A2097" s="158"/>
      <c r="D2097" s="138"/>
    </row>
    <row r="2098" spans="1:4" x14ac:dyDescent="0.2">
      <c r="A2098" s="158"/>
      <c r="D2098" s="138"/>
    </row>
    <row r="2099" spans="1:4" x14ac:dyDescent="0.2">
      <c r="A2099" s="158"/>
      <c r="D2099" s="138"/>
    </row>
    <row r="2100" spans="1:4" x14ac:dyDescent="0.2">
      <c r="A2100" s="158"/>
      <c r="D2100" s="138"/>
    </row>
    <row r="2101" spans="1:4" x14ac:dyDescent="0.2">
      <c r="A2101" s="158"/>
      <c r="D2101" s="138"/>
    </row>
    <row r="2102" spans="1:4" x14ac:dyDescent="0.2">
      <c r="A2102" s="158"/>
      <c r="D2102" s="138"/>
    </row>
    <row r="2103" spans="1:4" x14ac:dyDescent="0.2">
      <c r="A2103" s="158"/>
      <c r="D2103" s="138"/>
    </row>
    <row r="2104" spans="1:4" x14ac:dyDescent="0.2">
      <c r="A2104" s="158"/>
      <c r="D2104" s="138"/>
    </row>
    <row r="2105" spans="1:4" x14ac:dyDescent="0.2">
      <c r="A2105" s="158"/>
      <c r="D2105" s="138"/>
    </row>
    <row r="2106" spans="1:4" x14ac:dyDescent="0.2">
      <c r="A2106" s="158"/>
      <c r="D2106" s="138"/>
    </row>
    <row r="2107" spans="1:4" x14ac:dyDescent="0.2">
      <c r="A2107" s="158"/>
      <c r="D2107" s="138"/>
    </row>
    <row r="2108" spans="1:4" x14ac:dyDescent="0.2">
      <c r="A2108" s="158"/>
      <c r="D2108" s="138"/>
    </row>
    <row r="2109" spans="1:4" x14ac:dyDescent="0.2">
      <c r="A2109" s="158"/>
      <c r="D2109" s="138"/>
    </row>
    <row r="2110" spans="1:4" x14ac:dyDescent="0.2">
      <c r="A2110" s="158"/>
      <c r="D2110" s="138"/>
    </row>
    <row r="2111" spans="1:4" x14ac:dyDescent="0.2">
      <c r="A2111" s="158"/>
      <c r="D2111" s="138"/>
    </row>
    <row r="2112" spans="1:4" x14ac:dyDescent="0.2">
      <c r="A2112" s="158"/>
      <c r="D2112" s="138"/>
    </row>
    <row r="2113" spans="1:4" x14ac:dyDescent="0.2">
      <c r="A2113" s="158"/>
      <c r="D2113" s="138"/>
    </row>
    <row r="2114" spans="1:4" x14ac:dyDescent="0.2">
      <c r="A2114" s="158"/>
      <c r="D2114" s="138"/>
    </row>
    <row r="2115" spans="1:4" x14ac:dyDescent="0.2">
      <c r="A2115" s="158"/>
      <c r="D2115" s="138"/>
    </row>
    <row r="2116" spans="1:4" x14ac:dyDescent="0.2">
      <c r="A2116" s="158"/>
      <c r="D2116" s="138"/>
    </row>
    <row r="2117" spans="1:4" x14ac:dyDescent="0.2">
      <c r="A2117" s="158"/>
      <c r="D2117" s="138"/>
    </row>
    <row r="2118" spans="1:4" x14ac:dyDescent="0.2">
      <c r="A2118" s="158"/>
      <c r="D2118" s="138"/>
    </row>
    <row r="2119" spans="1:4" x14ac:dyDescent="0.2">
      <c r="A2119" s="158"/>
      <c r="D2119" s="138"/>
    </row>
    <row r="2120" spans="1:4" x14ac:dyDescent="0.2">
      <c r="A2120" s="158"/>
      <c r="D2120" s="138"/>
    </row>
    <row r="2121" spans="1:4" x14ac:dyDescent="0.2">
      <c r="A2121" s="158"/>
      <c r="D2121" s="138"/>
    </row>
    <row r="2122" spans="1:4" x14ac:dyDescent="0.2">
      <c r="A2122" s="158"/>
      <c r="D2122" s="138"/>
    </row>
    <row r="2123" spans="1:4" x14ac:dyDescent="0.2">
      <c r="A2123" s="158"/>
      <c r="D2123" s="138"/>
    </row>
    <row r="2124" spans="1:4" x14ac:dyDescent="0.2">
      <c r="A2124" s="158"/>
      <c r="D2124" s="138"/>
    </row>
    <row r="2125" spans="1:4" x14ac:dyDescent="0.2">
      <c r="A2125" s="158"/>
      <c r="D2125" s="138"/>
    </row>
    <row r="2126" spans="1:4" x14ac:dyDescent="0.2">
      <c r="A2126" s="158"/>
      <c r="D2126" s="138"/>
    </row>
    <row r="2127" spans="1:4" x14ac:dyDescent="0.2">
      <c r="A2127" s="158"/>
      <c r="D2127" s="138"/>
    </row>
    <row r="2128" spans="1:4" x14ac:dyDescent="0.2">
      <c r="A2128" s="158"/>
      <c r="D2128" s="138"/>
    </row>
    <row r="2129" spans="1:4" x14ac:dyDescent="0.2">
      <c r="A2129" s="158"/>
      <c r="D2129" s="138"/>
    </row>
    <row r="2130" spans="1:4" x14ac:dyDescent="0.2">
      <c r="A2130" s="158"/>
      <c r="D2130" s="138"/>
    </row>
    <row r="2131" spans="1:4" x14ac:dyDescent="0.2">
      <c r="A2131" s="158"/>
      <c r="D2131" s="138"/>
    </row>
    <row r="2132" spans="1:4" x14ac:dyDescent="0.2">
      <c r="A2132" s="158"/>
      <c r="D2132" s="138"/>
    </row>
    <row r="2133" spans="1:4" x14ac:dyDescent="0.2">
      <c r="A2133" s="158"/>
      <c r="D2133" s="138"/>
    </row>
    <row r="2134" spans="1:4" x14ac:dyDescent="0.2">
      <c r="A2134" s="158"/>
      <c r="D2134" s="138"/>
    </row>
    <row r="2135" spans="1:4" x14ac:dyDescent="0.2">
      <c r="A2135" s="158"/>
      <c r="D2135" s="138"/>
    </row>
    <row r="2136" spans="1:4" x14ac:dyDescent="0.2">
      <c r="A2136" s="158"/>
      <c r="D2136" s="138"/>
    </row>
    <row r="2137" spans="1:4" x14ac:dyDescent="0.2">
      <c r="A2137" s="158"/>
      <c r="D2137" s="138"/>
    </row>
    <row r="2138" spans="1:4" x14ac:dyDescent="0.2">
      <c r="A2138" s="158"/>
      <c r="D2138" s="138"/>
    </row>
    <row r="2139" spans="1:4" x14ac:dyDescent="0.2">
      <c r="A2139" s="158"/>
      <c r="D2139" s="138"/>
    </row>
    <row r="2140" spans="1:4" x14ac:dyDescent="0.2">
      <c r="A2140" s="158"/>
      <c r="D2140" s="138"/>
    </row>
    <row r="2141" spans="1:4" x14ac:dyDescent="0.2">
      <c r="A2141" s="158"/>
      <c r="D2141" s="138"/>
    </row>
    <row r="2142" spans="1:4" x14ac:dyDescent="0.2">
      <c r="A2142" s="158"/>
      <c r="D2142" s="138"/>
    </row>
    <row r="2143" spans="1:4" x14ac:dyDescent="0.2">
      <c r="A2143" s="158"/>
      <c r="D2143" s="138"/>
    </row>
    <row r="2144" spans="1:4" x14ac:dyDescent="0.2">
      <c r="A2144" s="158"/>
      <c r="D2144" s="138"/>
    </row>
    <row r="2145" spans="1:4" x14ac:dyDescent="0.2">
      <c r="A2145" s="158"/>
      <c r="D2145" s="138"/>
    </row>
    <row r="2146" spans="1:4" x14ac:dyDescent="0.2">
      <c r="A2146" s="158"/>
      <c r="D2146" s="138"/>
    </row>
    <row r="2147" spans="1:4" x14ac:dyDescent="0.2">
      <c r="A2147" s="158"/>
      <c r="D2147" s="138"/>
    </row>
    <row r="2148" spans="1:4" x14ac:dyDescent="0.2">
      <c r="A2148" s="158"/>
      <c r="D2148" s="138"/>
    </row>
    <row r="2149" spans="1:4" x14ac:dyDescent="0.2">
      <c r="A2149" s="158"/>
      <c r="D2149" s="138"/>
    </row>
    <row r="2150" spans="1:4" x14ac:dyDescent="0.2">
      <c r="A2150" s="158"/>
      <c r="D2150" s="138"/>
    </row>
    <row r="2151" spans="1:4" x14ac:dyDescent="0.2">
      <c r="A2151" s="158"/>
      <c r="D2151" s="138"/>
    </row>
    <row r="2152" spans="1:4" x14ac:dyDescent="0.2">
      <c r="A2152" s="158"/>
      <c r="D2152" s="138"/>
    </row>
    <row r="2153" spans="1:4" x14ac:dyDescent="0.2">
      <c r="A2153" s="158"/>
      <c r="D2153" s="138"/>
    </row>
    <row r="2154" spans="1:4" x14ac:dyDescent="0.2">
      <c r="A2154" s="158"/>
      <c r="D2154" s="138"/>
    </row>
    <row r="2155" spans="1:4" x14ac:dyDescent="0.2">
      <c r="A2155" s="158"/>
      <c r="D2155" s="138"/>
    </row>
    <row r="2156" spans="1:4" x14ac:dyDescent="0.2">
      <c r="A2156" s="158"/>
      <c r="D2156" s="138"/>
    </row>
    <row r="2157" spans="1:4" x14ac:dyDescent="0.2">
      <c r="A2157" s="158"/>
      <c r="D2157" s="138"/>
    </row>
    <row r="2158" spans="1:4" x14ac:dyDescent="0.2">
      <c r="A2158" s="158"/>
      <c r="D2158" s="138"/>
    </row>
    <row r="2159" spans="1:4" x14ac:dyDescent="0.2">
      <c r="A2159" s="158"/>
      <c r="D2159" s="138"/>
    </row>
    <row r="2160" spans="1:4" x14ac:dyDescent="0.2">
      <c r="A2160" s="158"/>
      <c r="D2160" s="138"/>
    </row>
    <row r="2161" spans="1:4" x14ac:dyDescent="0.2">
      <c r="A2161" s="158"/>
      <c r="D2161" s="138"/>
    </row>
    <row r="2162" spans="1:4" x14ac:dyDescent="0.2">
      <c r="A2162" s="158"/>
      <c r="D2162" s="138"/>
    </row>
    <row r="2163" spans="1:4" x14ac:dyDescent="0.2">
      <c r="A2163" s="158"/>
      <c r="D2163" s="138"/>
    </row>
    <row r="2164" spans="1:4" x14ac:dyDescent="0.2">
      <c r="A2164" s="158"/>
      <c r="D2164" s="138"/>
    </row>
    <row r="2165" spans="1:4" x14ac:dyDescent="0.2">
      <c r="A2165" s="158"/>
      <c r="D2165" s="138"/>
    </row>
    <row r="2166" spans="1:4" x14ac:dyDescent="0.2">
      <c r="A2166" s="158"/>
      <c r="D2166" s="138"/>
    </row>
    <row r="2167" spans="1:4" x14ac:dyDescent="0.2">
      <c r="A2167" s="158"/>
      <c r="D2167" s="138"/>
    </row>
    <row r="2168" spans="1:4" x14ac:dyDescent="0.2">
      <c r="A2168" s="158"/>
      <c r="D2168" s="138"/>
    </row>
    <row r="2169" spans="1:4" x14ac:dyDescent="0.2">
      <c r="A2169" s="158"/>
      <c r="D2169" s="138"/>
    </row>
    <row r="2170" spans="1:4" x14ac:dyDescent="0.2">
      <c r="A2170" s="158"/>
      <c r="D2170" s="138"/>
    </row>
    <row r="2171" spans="1:4" x14ac:dyDescent="0.2">
      <c r="A2171" s="158"/>
      <c r="D2171" s="138"/>
    </row>
    <row r="2172" spans="1:4" x14ac:dyDescent="0.2">
      <c r="A2172" s="158"/>
      <c r="D2172" s="138"/>
    </row>
    <row r="2173" spans="1:4" x14ac:dyDescent="0.2">
      <c r="A2173" s="158"/>
      <c r="D2173" s="138"/>
    </row>
    <row r="2174" spans="1:4" x14ac:dyDescent="0.2">
      <c r="A2174" s="158"/>
      <c r="D2174" s="138"/>
    </row>
    <row r="2175" spans="1:4" x14ac:dyDescent="0.2">
      <c r="A2175" s="158"/>
      <c r="D2175" s="138"/>
    </row>
    <row r="2176" spans="1:4" x14ac:dyDescent="0.2">
      <c r="A2176" s="158"/>
      <c r="D2176" s="138"/>
    </row>
    <row r="2177" spans="1:4" x14ac:dyDescent="0.2">
      <c r="A2177" s="158"/>
      <c r="D2177" s="138"/>
    </row>
    <row r="2178" spans="1:4" x14ac:dyDescent="0.2">
      <c r="A2178" s="158"/>
      <c r="D2178" s="138"/>
    </row>
    <row r="2179" spans="1:4" x14ac:dyDescent="0.2">
      <c r="A2179" s="158"/>
      <c r="D2179" s="138"/>
    </row>
    <row r="2180" spans="1:4" x14ac:dyDescent="0.2">
      <c r="A2180" s="158"/>
      <c r="D2180" s="138"/>
    </row>
    <row r="2181" spans="1:4" x14ac:dyDescent="0.2">
      <c r="A2181" s="158"/>
      <c r="D2181" s="138"/>
    </row>
    <row r="2182" spans="1:4" x14ac:dyDescent="0.2">
      <c r="A2182" s="158"/>
      <c r="D2182" s="138"/>
    </row>
    <row r="2183" spans="1:4" x14ac:dyDescent="0.2">
      <c r="A2183" s="158"/>
      <c r="D2183" s="138"/>
    </row>
    <row r="2184" spans="1:4" x14ac:dyDescent="0.2">
      <c r="A2184" s="158"/>
      <c r="D2184" s="138"/>
    </row>
    <row r="2185" spans="1:4" x14ac:dyDescent="0.2">
      <c r="A2185" s="158"/>
      <c r="D2185" s="138"/>
    </row>
    <row r="2186" spans="1:4" x14ac:dyDescent="0.2">
      <c r="A2186" s="158"/>
      <c r="D2186" s="138"/>
    </row>
    <row r="2187" spans="1:4" x14ac:dyDescent="0.2">
      <c r="A2187" s="158"/>
      <c r="D2187" s="138"/>
    </row>
    <row r="2188" spans="1:4" x14ac:dyDescent="0.2">
      <c r="A2188" s="158"/>
      <c r="D2188" s="138"/>
    </row>
    <row r="2189" spans="1:4" x14ac:dyDescent="0.2">
      <c r="A2189" s="158"/>
      <c r="D2189" s="138"/>
    </row>
    <row r="2190" spans="1:4" x14ac:dyDescent="0.2">
      <c r="A2190" s="158"/>
      <c r="D2190" s="138"/>
    </row>
    <row r="2191" spans="1:4" x14ac:dyDescent="0.2">
      <c r="A2191" s="158"/>
      <c r="D2191" s="138"/>
    </row>
    <row r="2192" spans="1:4" x14ac:dyDescent="0.2">
      <c r="A2192" s="158"/>
      <c r="D2192" s="138"/>
    </row>
    <row r="2193" spans="1:4" x14ac:dyDescent="0.2">
      <c r="A2193" s="158"/>
      <c r="D2193" s="138"/>
    </row>
    <row r="2194" spans="1:4" x14ac:dyDescent="0.2">
      <c r="A2194" s="158"/>
      <c r="D2194" s="138"/>
    </row>
    <row r="2195" spans="1:4" x14ac:dyDescent="0.2">
      <c r="A2195" s="158"/>
      <c r="D2195" s="138"/>
    </row>
    <row r="2196" spans="1:4" x14ac:dyDescent="0.2">
      <c r="A2196" s="158"/>
      <c r="D2196" s="138"/>
    </row>
    <row r="2197" spans="1:4" x14ac:dyDescent="0.2">
      <c r="A2197" s="158"/>
      <c r="D2197" s="138"/>
    </row>
    <row r="2198" spans="1:4" x14ac:dyDescent="0.2">
      <c r="A2198" s="158"/>
      <c r="D2198" s="138"/>
    </row>
    <row r="2199" spans="1:4" x14ac:dyDescent="0.2">
      <c r="A2199" s="158"/>
      <c r="D2199" s="138"/>
    </row>
    <row r="2200" spans="1:4" x14ac:dyDescent="0.2">
      <c r="A2200" s="158"/>
      <c r="D2200" s="138"/>
    </row>
    <row r="2201" spans="1:4" x14ac:dyDescent="0.2">
      <c r="A2201" s="158"/>
      <c r="D2201" s="138"/>
    </row>
    <row r="2202" spans="1:4" x14ac:dyDescent="0.2">
      <c r="A2202" s="158"/>
      <c r="D2202" s="138"/>
    </row>
    <row r="2203" spans="1:4" x14ac:dyDescent="0.2">
      <c r="A2203" s="158"/>
      <c r="D2203" s="138"/>
    </row>
    <row r="2204" spans="1:4" x14ac:dyDescent="0.2">
      <c r="A2204" s="158"/>
      <c r="D2204" s="138"/>
    </row>
    <row r="2205" spans="1:4" x14ac:dyDescent="0.2">
      <c r="A2205" s="158"/>
      <c r="D2205" s="138"/>
    </row>
    <row r="2206" spans="1:4" x14ac:dyDescent="0.2">
      <c r="A2206" s="158"/>
      <c r="D2206" s="138"/>
    </row>
    <row r="2207" spans="1:4" x14ac:dyDescent="0.2">
      <c r="A2207" s="158"/>
      <c r="D2207" s="138"/>
    </row>
    <row r="2208" spans="1:4" x14ac:dyDescent="0.2">
      <c r="A2208" s="158"/>
      <c r="D2208" s="138"/>
    </row>
    <row r="2209" spans="1:4" x14ac:dyDescent="0.2">
      <c r="A2209" s="158"/>
      <c r="D2209" s="138"/>
    </row>
    <row r="2210" spans="1:4" x14ac:dyDescent="0.2">
      <c r="A2210" s="158"/>
      <c r="D2210" s="138"/>
    </row>
    <row r="2211" spans="1:4" x14ac:dyDescent="0.2">
      <c r="A2211" s="158"/>
      <c r="D2211" s="138"/>
    </row>
    <row r="2212" spans="1:4" x14ac:dyDescent="0.2">
      <c r="A2212" s="158"/>
      <c r="D2212" s="138"/>
    </row>
    <row r="2213" spans="1:4" x14ac:dyDescent="0.2">
      <c r="A2213" s="158"/>
      <c r="D2213" s="138"/>
    </row>
    <row r="2214" spans="1:4" x14ac:dyDescent="0.2">
      <c r="A2214" s="158"/>
      <c r="D2214" s="138"/>
    </row>
    <row r="2215" spans="1:4" x14ac:dyDescent="0.2">
      <c r="A2215" s="158"/>
      <c r="D2215" s="138"/>
    </row>
    <row r="2216" spans="1:4" x14ac:dyDescent="0.2">
      <c r="A2216" s="158"/>
      <c r="D2216" s="138"/>
    </row>
    <row r="2217" spans="1:4" x14ac:dyDescent="0.2">
      <c r="A2217" s="158"/>
      <c r="D2217" s="138"/>
    </row>
    <row r="2218" spans="1:4" x14ac:dyDescent="0.2">
      <c r="A2218" s="158"/>
      <c r="D2218" s="138"/>
    </row>
    <row r="2219" spans="1:4" x14ac:dyDescent="0.2">
      <c r="A2219" s="158"/>
      <c r="D2219" s="138"/>
    </row>
    <row r="2220" spans="1:4" x14ac:dyDescent="0.2">
      <c r="A2220" s="158"/>
      <c r="D2220" s="138"/>
    </row>
    <row r="2221" spans="1:4" x14ac:dyDescent="0.2">
      <c r="A2221" s="158"/>
      <c r="D2221" s="138"/>
    </row>
    <row r="2222" spans="1:4" x14ac:dyDescent="0.2">
      <c r="A2222" s="158"/>
      <c r="D2222" s="138"/>
    </row>
    <row r="2223" spans="1:4" x14ac:dyDescent="0.2">
      <c r="A2223" s="158"/>
      <c r="D2223" s="138"/>
    </row>
    <row r="2224" spans="1:4" x14ac:dyDescent="0.2">
      <c r="A2224" s="158"/>
      <c r="D2224" s="138"/>
    </row>
    <row r="2225" spans="1:4" x14ac:dyDescent="0.2">
      <c r="A2225" s="158"/>
      <c r="D2225" s="138"/>
    </row>
    <row r="2226" spans="1:4" x14ac:dyDescent="0.2">
      <c r="A2226" s="158"/>
      <c r="D2226" s="138"/>
    </row>
    <row r="2227" spans="1:4" x14ac:dyDescent="0.2">
      <c r="A2227" s="158"/>
      <c r="D2227" s="138"/>
    </row>
    <row r="2228" spans="1:4" x14ac:dyDescent="0.2">
      <c r="A2228" s="158"/>
      <c r="D2228" s="138"/>
    </row>
    <row r="2229" spans="1:4" x14ac:dyDescent="0.2">
      <c r="A2229" s="158"/>
      <c r="D2229" s="138"/>
    </row>
    <row r="2230" spans="1:4" x14ac:dyDescent="0.2">
      <c r="A2230" s="158"/>
      <c r="D2230" s="138"/>
    </row>
    <row r="2231" spans="1:4" x14ac:dyDescent="0.2">
      <c r="A2231" s="158"/>
      <c r="D2231" s="138"/>
    </row>
    <row r="2232" spans="1:4" x14ac:dyDescent="0.2">
      <c r="A2232" s="158"/>
      <c r="D2232" s="138"/>
    </row>
    <row r="2233" spans="1:4" x14ac:dyDescent="0.2">
      <c r="A2233" s="158"/>
      <c r="D2233" s="138"/>
    </row>
    <row r="2234" spans="1:4" x14ac:dyDescent="0.2">
      <c r="A2234" s="158"/>
      <c r="D2234" s="138"/>
    </row>
    <row r="2235" spans="1:4" x14ac:dyDescent="0.2">
      <c r="A2235" s="158"/>
      <c r="D2235" s="138"/>
    </row>
    <row r="2236" spans="1:4" x14ac:dyDescent="0.2">
      <c r="A2236" s="158"/>
      <c r="D2236" s="138"/>
    </row>
    <row r="2237" spans="1:4" x14ac:dyDescent="0.2">
      <c r="A2237" s="158"/>
      <c r="D2237" s="138"/>
    </row>
    <row r="2238" spans="1:4" x14ac:dyDescent="0.2">
      <c r="A2238" s="158"/>
      <c r="D2238" s="138"/>
    </row>
    <row r="2239" spans="1:4" x14ac:dyDescent="0.2">
      <c r="A2239" s="158"/>
      <c r="D2239" s="138"/>
    </row>
    <row r="2240" spans="1:4" x14ac:dyDescent="0.2">
      <c r="A2240" s="158"/>
      <c r="D2240" s="138"/>
    </row>
    <row r="2241" spans="1:4" x14ac:dyDescent="0.2">
      <c r="A2241" s="158"/>
      <c r="D2241" s="138"/>
    </row>
    <row r="2242" spans="1:4" x14ac:dyDescent="0.2">
      <c r="A2242" s="158"/>
      <c r="D2242" s="138"/>
    </row>
    <row r="2243" spans="1:4" x14ac:dyDescent="0.2">
      <c r="A2243" s="158"/>
      <c r="D2243" s="138"/>
    </row>
    <row r="2244" spans="1:4" x14ac:dyDescent="0.2">
      <c r="A2244" s="158"/>
      <c r="D2244" s="138"/>
    </row>
    <row r="2245" spans="1:4" x14ac:dyDescent="0.2">
      <c r="A2245" s="158"/>
      <c r="D2245" s="138"/>
    </row>
    <row r="2246" spans="1:4" x14ac:dyDescent="0.2">
      <c r="A2246" s="158"/>
      <c r="D2246" s="138"/>
    </row>
    <row r="2247" spans="1:4" x14ac:dyDescent="0.2">
      <c r="A2247" s="158"/>
      <c r="D2247" s="138"/>
    </row>
    <row r="2248" spans="1:4" x14ac:dyDescent="0.2">
      <c r="A2248" s="158"/>
      <c r="D2248" s="138"/>
    </row>
    <row r="2249" spans="1:4" x14ac:dyDescent="0.2">
      <c r="A2249" s="158"/>
      <c r="D2249" s="138"/>
    </row>
    <row r="2250" spans="1:4" x14ac:dyDescent="0.2">
      <c r="A2250" s="158"/>
      <c r="D2250" s="138"/>
    </row>
    <row r="2251" spans="1:4" x14ac:dyDescent="0.2">
      <c r="A2251" s="158"/>
      <c r="D2251" s="138"/>
    </row>
    <row r="2252" spans="1:4" x14ac:dyDescent="0.2">
      <c r="A2252" s="158"/>
      <c r="D2252" s="138"/>
    </row>
    <row r="2253" spans="1:4" x14ac:dyDescent="0.2">
      <c r="A2253" s="158"/>
      <c r="D2253" s="138"/>
    </row>
    <row r="2254" spans="1:4" x14ac:dyDescent="0.2">
      <c r="A2254" s="158"/>
      <c r="D2254" s="138"/>
    </row>
    <row r="2255" spans="1:4" x14ac:dyDescent="0.2">
      <c r="A2255" s="158"/>
      <c r="D2255" s="138"/>
    </row>
    <row r="2256" spans="1:4" x14ac:dyDescent="0.2">
      <c r="A2256" s="158"/>
      <c r="D2256" s="138"/>
    </row>
    <row r="2257" spans="1:4" x14ac:dyDescent="0.2">
      <c r="A2257" s="158"/>
      <c r="D2257" s="138"/>
    </row>
    <row r="2258" spans="1:4" x14ac:dyDescent="0.2">
      <c r="A2258" s="158"/>
      <c r="D2258" s="138"/>
    </row>
    <row r="2259" spans="1:4" x14ac:dyDescent="0.2">
      <c r="A2259" s="158"/>
      <c r="D2259" s="138"/>
    </row>
    <row r="2260" spans="1:4" x14ac:dyDescent="0.2">
      <c r="A2260" s="158"/>
      <c r="D2260" s="138"/>
    </row>
    <row r="2261" spans="1:4" x14ac:dyDescent="0.2">
      <c r="A2261" s="158"/>
      <c r="D2261" s="138"/>
    </row>
    <row r="2262" spans="1:4" x14ac:dyDescent="0.2">
      <c r="A2262" s="158"/>
      <c r="D2262" s="138"/>
    </row>
    <row r="2263" spans="1:4" x14ac:dyDescent="0.2">
      <c r="A2263" s="158"/>
      <c r="D2263" s="138"/>
    </row>
    <row r="2264" spans="1:4" x14ac:dyDescent="0.2">
      <c r="A2264" s="158"/>
      <c r="D2264" s="138"/>
    </row>
    <row r="2265" spans="1:4" x14ac:dyDescent="0.2">
      <c r="A2265" s="158"/>
      <c r="D2265" s="138"/>
    </row>
    <row r="2266" spans="1:4" x14ac:dyDescent="0.2">
      <c r="A2266" s="158"/>
      <c r="D2266" s="138"/>
    </row>
    <row r="2267" spans="1:4" x14ac:dyDescent="0.2">
      <c r="A2267" s="158"/>
      <c r="D2267" s="138"/>
    </row>
    <row r="2268" spans="1:4" x14ac:dyDescent="0.2">
      <c r="A2268" s="158"/>
      <c r="D2268" s="138"/>
    </row>
    <row r="2269" spans="1:4" x14ac:dyDescent="0.2">
      <c r="A2269" s="158"/>
      <c r="D2269" s="138"/>
    </row>
    <row r="2270" spans="1:4" x14ac:dyDescent="0.2">
      <c r="A2270" s="158"/>
      <c r="D2270" s="138"/>
    </row>
    <row r="2271" spans="1:4" x14ac:dyDescent="0.2">
      <c r="A2271" s="158"/>
      <c r="D2271" s="138"/>
    </row>
    <row r="2272" spans="1:4" x14ac:dyDescent="0.2">
      <c r="A2272" s="158"/>
      <c r="D2272" s="138"/>
    </row>
    <row r="2273" spans="1:4" x14ac:dyDescent="0.2">
      <c r="A2273" s="158"/>
      <c r="D2273" s="138"/>
    </row>
    <row r="2274" spans="1:4" x14ac:dyDescent="0.2">
      <c r="A2274" s="158"/>
      <c r="D2274" s="138"/>
    </row>
    <row r="2275" spans="1:4" x14ac:dyDescent="0.2">
      <c r="A2275" s="158"/>
      <c r="D2275" s="138"/>
    </row>
    <row r="2276" spans="1:4" x14ac:dyDescent="0.2">
      <c r="A2276" s="158"/>
      <c r="D2276" s="138"/>
    </row>
    <row r="2277" spans="1:4" x14ac:dyDescent="0.2">
      <c r="A2277" s="158"/>
      <c r="D2277" s="138"/>
    </row>
    <row r="2278" spans="1:4" x14ac:dyDescent="0.2">
      <c r="A2278" s="158"/>
      <c r="D2278" s="138"/>
    </row>
    <row r="2279" spans="1:4" x14ac:dyDescent="0.2">
      <c r="A2279" s="158"/>
      <c r="D2279" s="138"/>
    </row>
    <row r="2280" spans="1:4" x14ac:dyDescent="0.2">
      <c r="A2280" s="158"/>
      <c r="D2280" s="138"/>
    </row>
    <row r="2281" spans="1:4" x14ac:dyDescent="0.2">
      <c r="A2281" s="158"/>
      <c r="D2281" s="138"/>
    </row>
    <row r="2282" spans="1:4" x14ac:dyDescent="0.2">
      <c r="A2282" s="158"/>
      <c r="D2282" s="138"/>
    </row>
    <row r="2283" spans="1:4" x14ac:dyDescent="0.2">
      <c r="A2283" s="158"/>
      <c r="D2283" s="138"/>
    </row>
    <row r="2284" spans="1:4" x14ac:dyDescent="0.2">
      <c r="A2284" s="158"/>
      <c r="D2284" s="138"/>
    </row>
    <row r="2285" spans="1:4" x14ac:dyDescent="0.2">
      <c r="A2285" s="158"/>
      <c r="D2285" s="138"/>
    </row>
    <row r="2286" spans="1:4" x14ac:dyDescent="0.2">
      <c r="A2286" s="158"/>
      <c r="D2286" s="138"/>
    </row>
    <row r="2287" spans="1:4" x14ac:dyDescent="0.2">
      <c r="A2287" s="158"/>
      <c r="D2287" s="138"/>
    </row>
    <row r="2288" spans="1:4" x14ac:dyDescent="0.2">
      <c r="A2288" s="158"/>
      <c r="D2288" s="138"/>
    </row>
    <row r="2289" spans="1:4" x14ac:dyDescent="0.2">
      <c r="A2289" s="158"/>
      <c r="D2289" s="138"/>
    </row>
    <row r="2290" spans="1:4" x14ac:dyDescent="0.2">
      <c r="A2290" s="158"/>
      <c r="D2290" s="138"/>
    </row>
    <row r="2291" spans="1:4" x14ac:dyDescent="0.2">
      <c r="A2291" s="158"/>
      <c r="D2291" s="138"/>
    </row>
    <row r="2292" spans="1:4" x14ac:dyDescent="0.2">
      <c r="A2292" s="158"/>
      <c r="D2292" s="138"/>
    </row>
    <row r="2293" spans="1:4" x14ac:dyDescent="0.2">
      <c r="A2293" s="158"/>
      <c r="D2293" s="138"/>
    </row>
    <row r="2294" spans="1:4" x14ac:dyDescent="0.2">
      <c r="A2294" s="158"/>
      <c r="D2294" s="138"/>
    </row>
    <row r="2295" spans="1:4" x14ac:dyDescent="0.2">
      <c r="A2295" s="158"/>
      <c r="D2295" s="138"/>
    </row>
    <row r="2296" spans="1:4" x14ac:dyDescent="0.2">
      <c r="A2296" s="158"/>
      <c r="D2296" s="138"/>
    </row>
    <row r="2297" spans="1:4" x14ac:dyDescent="0.2">
      <c r="A2297" s="158"/>
      <c r="D2297" s="138"/>
    </row>
    <row r="2298" spans="1:4" x14ac:dyDescent="0.2">
      <c r="A2298" s="158"/>
      <c r="D2298" s="138"/>
    </row>
    <row r="2299" spans="1:4" x14ac:dyDescent="0.2">
      <c r="A2299" s="158"/>
      <c r="D2299" s="138"/>
    </row>
    <row r="2300" spans="1:4" x14ac:dyDescent="0.2">
      <c r="A2300" s="158"/>
      <c r="D2300" s="138"/>
    </row>
    <row r="2301" spans="1:4" x14ac:dyDescent="0.2">
      <c r="A2301" s="158"/>
      <c r="D2301" s="138"/>
    </row>
    <row r="2302" spans="1:4" x14ac:dyDescent="0.2">
      <c r="A2302" s="158"/>
      <c r="D2302" s="138"/>
    </row>
    <row r="2303" spans="1:4" x14ac:dyDescent="0.2">
      <c r="A2303" s="158"/>
      <c r="D2303" s="138"/>
    </row>
    <row r="2304" spans="1:4" x14ac:dyDescent="0.2">
      <c r="A2304" s="158"/>
      <c r="D2304" s="138"/>
    </row>
    <row r="2305" spans="1:4" x14ac:dyDescent="0.2">
      <c r="A2305" s="158"/>
      <c r="D2305" s="138"/>
    </row>
    <row r="2306" spans="1:4" x14ac:dyDescent="0.2">
      <c r="A2306" s="158"/>
      <c r="D2306" s="138"/>
    </row>
    <row r="2307" spans="1:4" x14ac:dyDescent="0.2">
      <c r="A2307" s="158"/>
      <c r="D2307" s="138"/>
    </row>
    <row r="2308" spans="1:4" x14ac:dyDescent="0.2">
      <c r="A2308" s="158"/>
      <c r="D2308" s="138"/>
    </row>
    <row r="2309" spans="1:4" x14ac:dyDescent="0.2">
      <c r="A2309" s="158"/>
      <c r="D2309" s="138"/>
    </row>
    <row r="2310" spans="1:4" x14ac:dyDescent="0.2">
      <c r="A2310" s="158"/>
      <c r="D2310" s="138"/>
    </row>
    <row r="2311" spans="1:4" x14ac:dyDescent="0.2">
      <c r="A2311" s="158"/>
      <c r="D2311" s="138"/>
    </row>
    <row r="2312" spans="1:4" x14ac:dyDescent="0.2">
      <c r="A2312" s="158"/>
      <c r="D2312" s="138"/>
    </row>
    <row r="2313" spans="1:4" x14ac:dyDescent="0.2">
      <c r="A2313" s="158"/>
      <c r="D2313" s="138"/>
    </row>
    <row r="2314" spans="1:4" x14ac:dyDescent="0.2">
      <c r="A2314" s="158"/>
      <c r="D2314" s="138"/>
    </row>
    <row r="2315" spans="1:4" x14ac:dyDescent="0.2">
      <c r="A2315" s="158"/>
      <c r="D2315" s="138"/>
    </row>
    <row r="2316" spans="1:4" x14ac:dyDescent="0.2">
      <c r="A2316" s="158"/>
      <c r="D2316" s="138"/>
    </row>
    <row r="2317" spans="1:4" x14ac:dyDescent="0.2">
      <c r="A2317" s="158"/>
      <c r="D2317" s="138"/>
    </row>
    <row r="2318" spans="1:4" x14ac:dyDescent="0.2">
      <c r="A2318" s="158"/>
      <c r="D2318" s="138"/>
    </row>
    <row r="2319" spans="1:4" x14ac:dyDescent="0.2">
      <c r="A2319" s="158"/>
      <c r="D2319" s="138"/>
    </row>
    <row r="2320" spans="1:4" x14ac:dyDescent="0.2">
      <c r="A2320" s="158"/>
      <c r="D2320" s="138"/>
    </row>
    <row r="2321" spans="1:4" x14ac:dyDescent="0.2">
      <c r="A2321" s="158"/>
      <c r="D2321" s="138"/>
    </row>
    <row r="2322" spans="1:4" x14ac:dyDescent="0.2">
      <c r="A2322" s="158"/>
      <c r="D2322" s="138"/>
    </row>
    <row r="2323" spans="1:4" x14ac:dyDescent="0.2">
      <c r="A2323" s="158"/>
      <c r="D2323" s="138"/>
    </row>
    <row r="2324" spans="1:4" x14ac:dyDescent="0.2">
      <c r="A2324" s="158"/>
      <c r="D2324" s="138"/>
    </row>
    <row r="2325" spans="1:4" x14ac:dyDescent="0.2">
      <c r="A2325" s="158"/>
      <c r="D2325" s="138"/>
    </row>
    <row r="2326" spans="1:4" x14ac:dyDescent="0.2">
      <c r="A2326" s="158"/>
      <c r="D2326" s="138"/>
    </row>
    <row r="2327" spans="1:4" x14ac:dyDescent="0.2">
      <c r="A2327" s="158"/>
      <c r="D2327" s="138"/>
    </row>
    <row r="2328" spans="1:4" x14ac:dyDescent="0.2">
      <c r="A2328" s="158"/>
      <c r="D2328" s="138"/>
    </row>
    <row r="2329" spans="1:4" x14ac:dyDescent="0.2">
      <c r="A2329" s="158"/>
      <c r="D2329" s="138"/>
    </row>
    <row r="2330" spans="1:4" x14ac:dyDescent="0.2">
      <c r="A2330" s="158"/>
      <c r="D2330" s="138"/>
    </row>
    <row r="2331" spans="1:4" x14ac:dyDescent="0.2">
      <c r="A2331" s="158"/>
      <c r="D2331" s="138"/>
    </row>
    <row r="2332" spans="1:4" x14ac:dyDescent="0.2">
      <c r="A2332" s="158"/>
      <c r="D2332" s="138"/>
    </row>
    <row r="2333" spans="1:4" x14ac:dyDescent="0.2">
      <c r="A2333" s="158"/>
      <c r="D2333" s="138"/>
    </row>
    <row r="2334" spans="1:4" x14ac:dyDescent="0.2">
      <c r="A2334" s="158"/>
      <c r="D2334" s="138"/>
    </row>
    <row r="2335" spans="1:4" x14ac:dyDescent="0.2">
      <c r="A2335" s="158"/>
      <c r="D2335" s="138"/>
    </row>
    <row r="2336" spans="1:4" x14ac:dyDescent="0.2">
      <c r="A2336" s="158"/>
      <c r="D2336" s="138"/>
    </row>
    <row r="2337" spans="1:4" x14ac:dyDescent="0.2">
      <c r="A2337" s="158"/>
      <c r="D2337" s="138"/>
    </row>
    <row r="2338" spans="1:4" x14ac:dyDescent="0.2">
      <c r="A2338" s="158"/>
      <c r="D2338" s="138"/>
    </row>
    <row r="2339" spans="1:4" x14ac:dyDescent="0.2">
      <c r="A2339" s="158"/>
      <c r="D2339" s="138"/>
    </row>
    <row r="2340" spans="1:4" x14ac:dyDescent="0.2">
      <c r="A2340" s="158"/>
      <c r="D2340" s="138"/>
    </row>
    <row r="2341" spans="1:4" x14ac:dyDescent="0.2">
      <c r="A2341" s="158"/>
      <c r="D2341" s="138"/>
    </row>
    <row r="2342" spans="1:4" x14ac:dyDescent="0.2">
      <c r="A2342" s="158"/>
      <c r="D2342" s="138"/>
    </row>
    <row r="2343" spans="1:4" x14ac:dyDescent="0.2">
      <c r="A2343" s="158"/>
      <c r="D2343" s="138"/>
    </row>
    <row r="2344" spans="1:4" x14ac:dyDescent="0.2">
      <c r="A2344" s="158"/>
      <c r="D2344" s="138"/>
    </row>
    <row r="2345" spans="1:4" x14ac:dyDescent="0.2">
      <c r="A2345" s="158"/>
      <c r="D2345" s="138"/>
    </row>
    <row r="2346" spans="1:4" x14ac:dyDescent="0.2">
      <c r="A2346" s="158"/>
      <c r="D2346" s="138"/>
    </row>
    <row r="2347" spans="1:4" x14ac:dyDescent="0.2">
      <c r="A2347" s="158"/>
      <c r="D2347" s="138"/>
    </row>
    <row r="2348" spans="1:4" x14ac:dyDescent="0.2">
      <c r="A2348" s="158"/>
      <c r="D2348" s="138"/>
    </row>
    <row r="2349" spans="1:4" x14ac:dyDescent="0.2">
      <c r="A2349" s="158"/>
      <c r="D2349" s="138"/>
    </row>
    <row r="2350" spans="1:4" x14ac:dyDescent="0.2">
      <c r="A2350" s="158"/>
      <c r="D2350" s="138"/>
    </row>
    <row r="2351" spans="1:4" x14ac:dyDescent="0.2">
      <c r="A2351" s="158"/>
      <c r="D2351" s="138"/>
    </row>
    <row r="2352" spans="1:4" x14ac:dyDescent="0.2">
      <c r="A2352" s="158"/>
      <c r="D2352" s="138"/>
    </row>
    <row r="2353" spans="1:4" x14ac:dyDescent="0.2">
      <c r="A2353" s="158"/>
      <c r="D2353" s="138"/>
    </row>
    <row r="2354" spans="1:4" x14ac:dyDescent="0.2">
      <c r="A2354" s="158"/>
      <c r="D2354" s="138"/>
    </row>
    <row r="2355" spans="1:4" x14ac:dyDescent="0.2">
      <c r="A2355" s="158"/>
      <c r="D2355" s="138"/>
    </row>
    <row r="2356" spans="1:4" x14ac:dyDescent="0.2">
      <c r="A2356" s="158"/>
      <c r="D2356" s="138"/>
    </row>
    <row r="2357" spans="1:4" x14ac:dyDescent="0.2">
      <c r="A2357" s="158"/>
      <c r="D2357" s="138"/>
    </row>
    <row r="2358" spans="1:4" x14ac:dyDescent="0.2">
      <c r="A2358" s="158"/>
      <c r="D2358" s="138"/>
    </row>
    <row r="2359" spans="1:4" x14ac:dyDescent="0.2">
      <c r="A2359" s="158"/>
      <c r="D2359" s="138"/>
    </row>
    <row r="2360" spans="1:4" x14ac:dyDescent="0.2">
      <c r="A2360" s="158"/>
      <c r="D2360" s="138"/>
    </row>
    <row r="2361" spans="1:4" x14ac:dyDescent="0.2">
      <c r="A2361" s="158"/>
      <c r="D2361" s="138"/>
    </row>
    <row r="2362" spans="1:4" x14ac:dyDescent="0.2">
      <c r="A2362" s="158"/>
      <c r="D2362" s="138"/>
    </row>
    <row r="2363" spans="1:4" x14ac:dyDescent="0.2">
      <c r="A2363" s="158"/>
      <c r="D2363" s="138"/>
    </row>
    <row r="2364" spans="1:4" x14ac:dyDescent="0.2">
      <c r="A2364" s="158"/>
      <c r="D2364" s="138"/>
    </row>
    <row r="2365" spans="1:4" x14ac:dyDescent="0.2">
      <c r="A2365" s="158"/>
      <c r="D2365" s="138"/>
    </row>
    <row r="2366" spans="1:4" x14ac:dyDescent="0.2">
      <c r="A2366" s="158"/>
      <c r="D2366" s="138"/>
    </row>
    <row r="2367" spans="1:4" x14ac:dyDescent="0.2">
      <c r="A2367" s="158"/>
      <c r="D2367" s="138"/>
    </row>
    <row r="2368" spans="1:4" x14ac:dyDescent="0.2">
      <c r="A2368" s="158"/>
      <c r="D2368" s="138"/>
    </row>
    <row r="2369" spans="1:4" x14ac:dyDescent="0.2">
      <c r="A2369" s="158"/>
      <c r="D2369" s="138"/>
    </row>
    <row r="2370" spans="1:4" x14ac:dyDescent="0.2">
      <c r="A2370" s="158"/>
      <c r="D2370" s="138"/>
    </row>
    <row r="2371" spans="1:4" x14ac:dyDescent="0.2">
      <c r="A2371" s="158"/>
      <c r="D2371" s="138"/>
    </row>
    <row r="2372" spans="1:4" x14ac:dyDescent="0.2">
      <c r="A2372" s="158"/>
      <c r="D2372" s="138"/>
    </row>
    <row r="2373" spans="1:4" x14ac:dyDescent="0.2">
      <c r="A2373" s="158"/>
      <c r="D2373" s="138"/>
    </row>
    <row r="2374" spans="1:4" x14ac:dyDescent="0.2">
      <c r="A2374" s="158"/>
      <c r="D2374" s="138"/>
    </row>
    <row r="2375" spans="1:4" x14ac:dyDescent="0.2">
      <c r="A2375" s="158"/>
      <c r="D2375" s="138"/>
    </row>
    <row r="2376" spans="1:4" x14ac:dyDescent="0.2">
      <c r="A2376" s="158"/>
      <c r="D2376" s="138"/>
    </row>
    <row r="2377" spans="1:4" x14ac:dyDescent="0.2">
      <c r="A2377" s="158"/>
      <c r="D2377" s="138"/>
    </row>
    <row r="2378" spans="1:4" x14ac:dyDescent="0.2">
      <c r="A2378" s="158"/>
      <c r="D2378" s="138"/>
    </row>
    <row r="2379" spans="1:4" x14ac:dyDescent="0.2">
      <c r="A2379" s="158"/>
      <c r="D2379" s="138"/>
    </row>
    <row r="2380" spans="1:4" x14ac:dyDescent="0.2">
      <c r="A2380" s="158"/>
      <c r="D2380" s="138"/>
    </row>
    <row r="2381" spans="1:4" x14ac:dyDescent="0.2">
      <c r="A2381" s="158"/>
      <c r="D2381" s="138"/>
    </row>
    <row r="2382" spans="1:4" x14ac:dyDescent="0.2">
      <c r="A2382" s="158"/>
      <c r="D2382" s="138"/>
    </row>
    <row r="2383" spans="1:4" x14ac:dyDescent="0.2">
      <c r="A2383" s="158"/>
      <c r="D2383" s="138"/>
    </row>
    <row r="2384" spans="1:4" x14ac:dyDescent="0.2">
      <c r="A2384" s="158"/>
      <c r="D2384" s="138"/>
    </row>
    <row r="2385" spans="1:4" x14ac:dyDescent="0.2">
      <c r="A2385" s="158"/>
      <c r="D2385" s="138"/>
    </row>
    <row r="2386" spans="1:4" x14ac:dyDescent="0.2">
      <c r="A2386" s="158"/>
      <c r="D2386" s="138"/>
    </row>
    <row r="2387" spans="1:4" x14ac:dyDescent="0.2">
      <c r="A2387" s="158"/>
      <c r="D2387" s="138"/>
    </row>
    <row r="2388" spans="1:4" x14ac:dyDescent="0.2">
      <c r="A2388" s="158"/>
      <c r="D2388" s="138"/>
    </row>
    <row r="2389" spans="1:4" x14ac:dyDescent="0.2">
      <c r="A2389" s="158"/>
      <c r="D2389" s="138"/>
    </row>
    <row r="2390" spans="1:4" x14ac:dyDescent="0.2">
      <c r="A2390" s="158"/>
      <c r="D2390" s="138"/>
    </row>
    <row r="2391" spans="1:4" x14ac:dyDescent="0.2">
      <c r="A2391" s="158"/>
      <c r="D2391" s="138"/>
    </row>
    <row r="2392" spans="1:4" x14ac:dyDescent="0.2">
      <c r="A2392" s="158"/>
      <c r="D2392" s="138"/>
    </row>
    <row r="2393" spans="1:4" x14ac:dyDescent="0.2">
      <c r="A2393" s="158"/>
      <c r="D2393" s="138"/>
    </row>
    <row r="2394" spans="1:4" x14ac:dyDescent="0.2">
      <c r="A2394" s="158"/>
      <c r="D2394" s="138"/>
    </row>
    <row r="2395" spans="1:4" x14ac:dyDescent="0.2">
      <c r="A2395" s="158"/>
      <c r="D2395" s="138"/>
    </row>
    <row r="2396" spans="1:4" x14ac:dyDescent="0.2">
      <c r="A2396" s="158"/>
      <c r="D2396" s="138"/>
    </row>
    <row r="2397" spans="1:4" x14ac:dyDescent="0.2">
      <c r="A2397" s="158"/>
      <c r="D2397" s="138"/>
    </row>
    <row r="2398" spans="1:4" x14ac:dyDescent="0.2">
      <c r="A2398" s="158"/>
      <c r="D2398" s="138"/>
    </row>
    <row r="2399" spans="1:4" x14ac:dyDescent="0.2">
      <c r="A2399" s="158"/>
      <c r="D2399" s="138"/>
    </row>
    <row r="2400" spans="1:4" x14ac:dyDescent="0.2">
      <c r="A2400" s="158"/>
      <c r="D2400" s="138"/>
    </row>
    <row r="2401" spans="1:4" x14ac:dyDescent="0.2">
      <c r="A2401" s="158"/>
      <c r="D2401" s="138"/>
    </row>
    <row r="2402" spans="1:4" x14ac:dyDescent="0.2">
      <c r="A2402" s="158"/>
      <c r="D2402" s="138"/>
    </row>
    <row r="2403" spans="1:4" x14ac:dyDescent="0.2">
      <c r="A2403" s="158"/>
      <c r="D2403" s="138"/>
    </row>
    <row r="2404" spans="1:4" x14ac:dyDescent="0.2">
      <c r="A2404" s="158"/>
      <c r="D2404" s="138"/>
    </row>
    <row r="2405" spans="1:4" x14ac:dyDescent="0.2">
      <c r="A2405" s="158"/>
      <c r="D2405" s="138"/>
    </row>
    <row r="2406" spans="1:4" x14ac:dyDescent="0.2">
      <c r="A2406" s="158"/>
      <c r="D2406" s="138"/>
    </row>
    <row r="2407" spans="1:4" x14ac:dyDescent="0.2">
      <c r="A2407" s="158"/>
      <c r="D2407" s="138"/>
    </row>
    <row r="2408" spans="1:4" x14ac:dyDescent="0.2">
      <c r="A2408" s="158"/>
      <c r="D2408" s="138"/>
    </row>
    <row r="2409" spans="1:4" x14ac:dyDescent="0.2">
      <c r="A2409" s="158"/>
      <c r="D2409" s="138"/>
    </row>
    <row r="2410" spans="1:4" x14ac:dyDescent="0.2">
      <c r="A2410" s="158"/>
      <c r="D2410" s="138"/>
    </row>
    <row r="2411" spans="1:4" x14ac:dyDescent="0.2">
      <c r="A2411" s="158"/>
      <c r="D2411" s="138"/>
    </row>
    <row r="2412" spans="1:4" x14ac:dyDescent="0.2">
      <c r="A2412" s="158"/>
      <c r="D2412" s="138"/>
    </row>
    <row r="2413" spans="1:4" x14ac:dyDescent="0.2">
      <c r="A2413" s="158"/>
      <c r="D2413" s="138"/>
    </row>
    <row r="2414" spans="1:4" x14ac:dyDescent="0.2">
      <c r="A2414" s="158"/>
      <c r="D2414" s="138"/>
    </row>
    <row r="2415" spans="1:4" x14ac:dyDescent="0.2">
      <c r="A2415" s="158"/>
      <c r="D2415" s="138"/>
    </row>
    <row r="2416" spans="1:4" x14ac:dyDescent="0.2">
      <c r="A2416" s="158"/>
      <c r="D2416" s="138"/>
    </row>
    <row r="2417" spans="1:4" x14ac:dyDescent="0.2">
      <c r="A2417" s="158"/>
      <c r="D2417" s="138"/>
    </row>
    <row r="2418" spans="1:4" x14ac:dyDescent="0.2">
      <c r="A2418" s="158"/>
      <c r="D2418" s="138"/>
    </row>
    <row r="2419" spans="1:4" x14ac:dyDescent="0.2">
      <c r="A2419" s="158"/>
      <c r="D2419" s="138"/>
    </row>
    <row r="2420" spans="1:4" x14ac:dyDescent="0.2">
      <c r="A2420" s="158"/>
      <c r="D2420" s="138"/>
    </row>
    <row r="2421" spans="1:4" x14ac:dyDescent="0.2">
      <c r="A2421" s="158"/>
      <c r="D2421" s="138"/>
    </row>
    <row r="2422" spans="1:4" x14ac:dyDescent="0.2">
      <c r="A2422" s="158"/>
      <c r="D2422" s="138"/>
    </row>
    <row r="2423" spans="1:4" x14ac:dyDescent="0.2">
      <c r="A2423" s="158"/>
      <c r="D2423" s="138"/>
    </row>
    <row r="2424" spans="1:4" x14ac:dyDescent="0.2">
      <c r="A2424" s="158"/>
      <c r="D2424" s="138"/>
    </row>
    <row r="2425" spans="1:4" x14ac:dyDescent="0.2">
      <c r="A2425" s="158"/>
      <c r="D2425" s="138"/>
    </row>
    <row r="2426" spans="1:4" x14ac:dyDescent="0.2">
      <c r="A2426" s="158"/>
      <c r="D2426" s="138"/>
    </row>
    <row r="2427" spans="1:4" x14ac:dyDescent="0.2">
      <c r="A2427" s="158"/>
      <c r="D2427" s="138"/>
    </row>
    <row r="2428" spans="1:4" x14ac:dyDescent="0.2">
      <c r="A2428" s="158"/>
      <c r="D2428" s="138"/>
    </row>
    <row r="2429" spans="1:4" x14ac:dyDescent="0.2">
      <c r="A2429" s="158"/>
      <c r="D2429" s="138"/>
    </row>
    <row r="2430" spans="1:4" x14ac:dyDescent="0.2">
      <c r="A2430" s="158"/>
      <c r="D2430" s="138"/>
    </row>
    <row r="2431" spans="1:4" x14ac:dyDescent="0.2">
      <c r="A2431" s="158"/>
      <c r="D2431" s="138"/>
    </row>
    <row r="2432" spans="1:4" x14ac:dyDescent="0.2">
      <c r="A2432" s="158"/>
      <c r="D2432" s="138"/>
    </row>
    <row r="2433" spans="1:4" x14ac:dyDescent="0.2">
      <c r="A2433" s="158"/>
      <c r="D2433" s="138"/>
    </row>
    <row r="2434" spans="1:4" x14ac:dyDescent="0.2">
      <c r="A2434" s="158"/>
      <c r="D2434" s="138"/>
    </row>
    <row r="2435" spans="1:4" x14ac:dyDescent="0.2">
      <c r="A2435" s="158"/>
      <c r="D2435" s="138"/>
    </row>
    <row r="2436" spans="1:4" x14ac:dyDescent="0.2">
      <c r="A2436" s="158"/>
      <c r="D2436" s="138"/>
    </row>
    <row r="2437" spans="1:4" x14ac:dyDescent="0.2">
      <c r="A2437" s="158"/>
      <c r="D2437" s="138"/>
    </row>
    <row r="2438" spans="1:4" x14ac:dyDescent="0.2">
      <c r="A2438" s="158"/>
      <c r="D2438" s="138"/>
    </row>
    <row r="2439" spans="1:4" x14ac:dyDescent="0.2">
      <c r="A2439" s="158"/>
      <c r="D2439" s="138"/>
    </row>
    <row r="2440" spans="1:4" x14ac:dyDescent="0.2">
      <c r="A2440" s="158"/>
      <c r="D2440" s="138"/>
    </row>
    <row r="2441" spans="1:4" x14ac:dyDescent="0.2">
      <c r="A2441" s="158"/>
      <c r="D2441" s="138"/>
    </row>
    <row r="2442" spans="1:4" x14ac:dyDescent="0.2">
      <c r="A2442" s="158"/>
      <c r="D2442" s="138"/>
    </row>
    <row r="2443" spans="1:4" x14ac:dyDescent="0.2">
      <c r="A2443" s="158"/>
      <c r="D2443" s="138"/>
    </row>
    <row r="2444" spans="1:4" x14ac:dyDescent="0.2">
      <c r="A2444" s="158"/>
      <c r="D2444" s="138"/>
    </row>
    <row r="2445" spans="1:4" x14ac:dyDescent="0.2">
      <c r="A2445" s="158"/>
      <c r="D2445" s="138"/>
    </row>
    <row r="2446" spans="1:4" x14ac:dyDescent="0.2">
      <c r="A2446" s="158"/>
      <c r="D2446" s="138"/>
    </row>
    <row r="2447" spans="1:4" x14ac:dyDescent="0.2">
      <c r="A2447" s="158"/>
      <c r="D2447" s="138"/>
    </row>
    <row r="2448" spans="1:4" x14ac:dyDescent="0.2">
      <c r="A2448" s="158"/>
      <c r="D2448" s="138"/>
    </row>
    <row r="2449" spans="1:4" x14ac:dyDescent="0.2">
      <c r="A2449" s="158"/>
      <c r="D2449" s="138"/>
    </row>
    <row r="2450" spans="1:4" x14ac:dyDescent="0.2">
      <c r="A2450" s="158"/>
      <c r="D2450" s="138"/>
    </row>
    <row r="2451" spans="1:4" x14ac:dyDescent="0.2">
      <c r="A2451" s="158"/>
      <c r="D2451" s="138"/>
    </row>
    <row r="2452" spans="1:4" x14ac:dyDescent="0.2">
      <c r="A2452" s="158"/>
      <c r="D2452" s="138"/>
    </row>
    <row r="2453" spans="1:4" x14ac:dyDescent="0.2">
      <c r="A2453" s="158"/>
      <c r="D2453" s="138"/>
    </row>
    <row r="2454" spans="1:4" x14ac:dyDescent="0.2">
      <c r="A2454" s="158"/>
      <c r="D2454" s="138"/>
    </row>
    <row r="2455" spans="1:4" x14ac:dyDescent="0.2">
      <c r="A2455" s="158"/>
      <c r="D2455" s="138"/>
    </row>
    <row r="2456" spans="1:4" x14ac:dyDescent="0.2">
      <c r="A2456" s="158"/>
      <c r="D2456" s="138"/>
    </row>
    <row r="2457" spans="1:4" x14ac:dyDescent="0.2">
      <c r="A2457" s="158"/>
      <c r="D2457" s="138"/>
    </row>
    <row r="2458" spans="1:4" x14ac:dyDescent="0.2">
      <c r="A2458" s="158"/>
      <c r="D2458" s="138"/>
    </row>
    <row r="2459" spans="1:4" x14ac:dyDescent="0.2">
      <c r="A2459" s="158"/>
      <c r="D2459" s="138"/>
    </row>
    <row r="2460" spans="1:4" x14ac:dyDescent="0.2">
      <c r="A2460" s="158"/>
      <c r="D2460" s="138"/>
    </row>
    <row r="2461" spans="1:4" x14ac:dyDescent="0.2">
      <c r="A2461" s="158"/>
      <c r="D2461" s="138"/>
    </row>
    <row r="2462" spans="1:4" x14ac:dyDescent="0.2">
      <c r="A2462" s="158"/>
      <c r="D2462" s="138"/>
    </row>
    <row r="2463" spans="1:4" x14ac:dyDescent="0.2">
      <c r="A2463" s="158"/>
      <c r="D2463" s="138"/>
    </row>
    <row r="2464" spans="1:4" x14ac:dyDescent="0.2">
      <c r="A2464" s="158"/>
      <c r="D2464" s="138"/>
    </row>
    <row r="2465" spans="1:4" x14ac:dyDescent="0.2">
      <c r="A2465" s="158"/>
      <c r="D2465" s="138"/>
    </row>
    <row r="2466" spans="1:4" x14ac:dyDescent="0.2">
      <c r="A2466" s="158"/>
      <c r="D2466" s="138"/>
    </row>
    <row r="2467" spans="1:4" x14ac:dyDescent="0.2">
      <c r="A2467" s="158"/>
      <c r="D2467" s="138"/>
    </row>
    <row r="2468" spans="1:4" x14ac:dyDescent="0.2">
      <c r="A2468" s="158"/>
      <c r="D2468" s="138"/>
    </row>
    <row r="2469" spans="1:4" x14ac:dyDescent="0.2">
      <c r="A2469" s="158"/>
      <c r="D2469" s="138"/>
    </row>
    <row r="2470" spans="1:4" x14ac:dyDescent="0.2">
      <c r="A2470" s="158"/>
      <c r="D2470" s="138"/>
    </row>
    <row r="2471" spans="1:4" x14ac:dyDescent="0.2">
      <c r="A2471" s="158"/>
      <c r="D2471" s="138"/>
    </row>
    <row r="2472" spans="1:4" x14ac:dyDescent="0.2">
      <c r="A2472" s="158"/>
      <c r="D2472" s="138"/>
    </row>
    <row r="2473" spans="1:4" x14ac:dyDescent="0.2">
      <c r="A2473" s="158"/>
      <c r="D2473" s="138"/>
    </row>
    <row r="2474" spans="1:4" x14ac:dyDescent="0.2">
      <c r="A2474" s="158"/>
      <c r="D2474" s="138"/>
    </row>
    <row r="2475" spans="1:4" x14ac:dyDescent="0.2">
      <c r="A2475" s="158"/>
      <c r="D2475" s="138"/>
    </row>
    <row r="2476" spans="1:4" x14ac:dyDescent="0.2">
      <c r="A2476" s="158"/>
      <c r="D2476" s="138"/>
    </row>
    <row r="2477" spans="1:4" x14ac:dyDescent="0.2">
      <c r="A2477" s="158"/>
      <c r="D2477" s="138"/>
    </row>
    <row r="2478" spans="1:4" x14ac:dyDescent="0.2">
      <c r="A2478" s="158"/>
      <c r="D2478" s="138"/>
    </row>
    <row r="2479" spans="1:4" x14ac:dyDescent="0.2">
      <c r="A2479" s="158"/>
      <c r="D2479" s="138"/>
    </row>
    <row r="2480" spans="1:4" x14ac:dyDescent="0.2">
      <c r="A2480" s="158"/>
      <c r="D2480" s="138"/>
    </row>
    <row r="2481" spans="1:4" x14ac:dyDescent="0.2">
      <c r="A2481" s="158"/>
      <c r="D2481" s="138"/>
    </row>
    <row r="2482" spans="1:4" x14ac:dyDescent="0.2">
      <c r="A2482" s="158"/>
      <c r="D2482" s="138"/>
    </row>
    <row r="2483" spans="1:4" x14ac:dyDescent="0.2">
      <c r="A2483" s="158"/>
      <c r="D2483" s="138"/>
    </row>
    <row r="2484" spans="1:4" x14ac:dyDescent="0.2">
      <c r="A2484" s="158"/>
      <c r="D2484" s="138"/>
    </row>
    <row r="2485" spans="1:4" x14ac:dyDescent="0.2">
      <c r="A2485" s="158"/>
      <c r="D2485" s="138"/>
    </row>
    <row r="2486" spans="1:4" x14ac:dyDescent="0.2">
      <c r="A2486" s="158"/>
      <c r="D2486" s="138"/>
    </row>
    <row r="2487" spans="1:4" x14ac:dyDescent="0.2">
      <c r="A2487" s="158"/>
      <c r="D2487" s="138"/>
    </row>
    <row r="2488" spans="1:4" x14ac:dyDescent="0.2">
      <c r="A2488" s="158"/>
      <c r="D2488" s="138"/>
    </row>
    <row r="2489" spans="1:4" x14ac:dyDescent="0.2">
      <c r="A2489" s="158"/>
      <c r="D2489" s="138"/>
    </row>
    <row r="2490" spans="1:4" x14ac:dyDescent="0.2">
      <c r="A2490" s="158"/>
      <c r="D2490" s="138"/>
    </row>
    <row r="2491" spans="1:4" x14ac:dyDescent="0.2">
      <c r="A2491" s="158"/>
      <c r="D2491" s="138"/>
    </row>
    <row r="2492" spans="1:4" x14ac:dyDescent="0.2">
      <c r="A2492" s="158"/>
      <c r="D2492" s="138"/>
    </row>
    <row r="2493" spans="1:4" x14ac:dyDescent="0.2">
      <c r="A2493" s="158"/>
      <c r="D2493" s="138"/>
    </row>
    <row r="2494" spans="1:4" x14ac:dyDescent="0.2">
      <c r="A2494" s="158"/>
      <c r="D2494" s="138"/>
    </row>
    <row r="2495" spans="1:4" x14ac:dyDescent="0.2">
      <c r="A2495" s="158"/>
      <c r="D2495" s="138"/>
    </row>
    <row r="2496" spans="1:4" x14ac:dyDescent="0.2">
      <c r="A2496" s="158"/>
      <c r="D2496" s="138"/>
    </row>
    <row r="2497" spans="1:4" x14ac:dyDescent="0.2">
      <c r="A2497" s="158"/>
      <c r="D2497" s="138"/>
    </row>
    <row r="2498" spans="1:4" x14ac:dyDescent="0.2">
      <c r="A2498" s="158"/>
      <c r="D2498" s="138"/>
    </row>
    <row r="2499" spans="1:4" x14ac:dyDescent="0.2">
      <c r="A2499" s="158"/>
      <c r="D2499" s="138"/>
    </row>
    <row r="2500" spans="1:4" x14ac:dyDescent="0.2">
      <c r="A2500" s="158"/>
      <c r="D2500" s="138"/>
    </row>
    <row r="2501" spans="1:4" x14ac:dyDescent="0.2">
      <c r="A2501" s="158"/>
      <c r="D2501" s="138"/>
    </row>
    <row r="2502" spans="1:4" x14ac:dyDescent="0.2">
      <c r="A2502" s="158"/>
      <c r="D2502" s="138"/>
    </row>
    <row r="2503" spans="1:4" x14ac:dyDescent="0.2">
      <c r="A2503" s="158"/>
      <c r="D2503" s="138"/>
    </row>
    <row r="2504" spans="1:4" x14ac:dyDescent="0.2">
      <c r="A2504" s="158"/>
      <c r="D2504" s="138"/>
    </row>
    <row r="2505" spans="1:4" x14ac:dyDescent="0.2">
      <c r="A2505" s="158"/>
      <c r="D2505" s="138"/>
    </row>
    <row r="2506" spans="1:4" x14ac:dyDescent="0.2">
      <c r="A2506" s="158"/>
      <c r="D2506" s="138"/>
    </row>
    <row r="2507" spans="1:4" x14ac:dyDescent="0.2">
      <c r="A2507" s="158"/>
      <c r="D2507" s="138"/>
    </row>
    <row r="2508" spans="1:4" x14ac:dyDescent="0.2">
      <c r="A2508" s="158"/>
      <c r="D2508" s="138"/>
    </row>
    <row r="2509" spans="1:4" x14ac:dyDescent="0.2">
      <c r="A2509" s="158"/>
      <c r="D2509" s="138"/>
    </row>
    <row r="2510" spans="1:4" x14ac:dyDescent="0.2">
      <c r="A2510" s="158"/>
      <c r="D2510" s="138"/>
    </row>
    <row r="2511" spans="1:4" x14ac:dyDescent="0.2">
      <c r="A2511" s="158"/>
      <c r="D2511" s="138"/>
    </row>
    <row r="2512" spans="1:4" x14ac:dyDescent="0.2">
      <c r="A2512" s="158"/>
      <c r="D2512" s="138"/>
    </row>
    <row r="2513" spans="1:4" x14ac:dyDescent="0.2">
      <c r="A2513" s="158"/>
      <c r="D2513" s="138"/>
    </row>
    <row r="2514" spans="1:4" x14ac:dyDescent="0.2">
      <c r="A2514" s="158"/>
      <c r="D2514" s="138"/>
    </row>
    <row r="2515" spans="1:4" x14ac:dyDescent="0.2">
      <c r="A2515" s="158"/>
      <c r="D2515" s="138"/>
    </row>
    <row r="2516" spans="1:4" x14ac:dyDescent="0.2">
      <c r="A2516" s="158"/>
      <c r="D2516" s="138"/>
    </row>
    <row r="2517" spans="1:4" x14ac:dyDescent="0.2">
      <c r="A2517" s="158"/>
      <c r="D2517" s="138"/>
    </row>
    <row r="2518" spans="1:4" x14ac:dyDescent="0.2">
      <c r="A2518" s="158"/>
      <c r="D2518" s="138"/>
    </row>
    <row r="2519" spans="1:4" x14ac:dyDescent="0.2">
      <c r="A2519" s="158"/>
      <c r="D2519" s="138"/>
    </row>
    <row r="2520" spans="1:4" x14ac:dyDescent="0.2">
      <c r="A2520" s="158"/>
      <c r="D2520" s="138"/>
    </row>
    <row r="2521" spans="1:4" x14ac:dyDescent="0.2">
      <c r="A2521" s="158"/>
      <c r="D2521" s="138"/>
    </row>
    <row r="2522" spans="1:4" x14ac:dyDescent="0.2">
      <c r="A2522" s="158"/>
      <c r="D2522" s="138"/>
    </row>
    <row r="2523" spans="1:4" x14ac:dyDescent="0.2">
      <c r="A2523" s="158"/>
      <c r="D2523" s="138"/>
    </row>
    <row r="2524" spans="1:4" x14ac:dyDescent="0.2">
      <c r="A2524" s="158"/>
      <c r="D2524" s="138"/>
    </row>
    <row r="2525" spans="1:4" x14ac:dyDescent="0.2">
      <c r="A2525" s="158"/>
      <c r="D2525" s="138"/>
    </row>
    <row r="2526" spans="1:4" x14ac:dyDescent="0.2">
      <c r="A2526" s="158"/>
      <c r="D2526" s="138"/>
    </row>
    <row r="2527" spans="1:4" x14ac:dyDescent="0.2">
      <c r="A2527" s="158"/>
      <c r="D2527" s="138"/>
    </row>
    <row r="2528" spans="1:4" x14ac:dyDescent="0.2">
      <c r="A2528" s="158"/>
      <c r="D2528" s="138"/>
    </row>
    <row r="2529" spans="1:4" x14ac:dyDescent="0.2">
      <c r="A2529" s="158"/>
      <c r="D2529" s="138"/>
    </row>
    <row r="2530" spans="1:4" x14ac:dyDescent="0.2">
      <c r="A2530" s="158"/>
      <c r="D2530" s="138"/>
    </row>
    <row r="2531" spans="1:4" x14ac:dyDescent="0.2">
      <c r="A2531" s="158"/>
      <c r="D2531" s="138"/>
    </row>
    <row r="2532" spans="1:4" x14ac:dyDescent="0.2">
      <c r="A2532" s="158"/>
      <c r="D2532" s="138"/>
    </row>
    <row r="2533" spans="1:4" x14ac:dyDescent="0.2">
      <c r="A2533" s="158"/>
      <c r="D2533" s="138"/>
    </row>
    <row r="2534" spans="1:4" x14ac:dyDescent="0.2">
      <c r="A2534" s="158"/>
      <c r="D2534" s="138"/>
    </row>
    <row r="2535" spans="1:4" x14ac:dyDescent="0.2">
      <c r="A2535" s="158"/>
      <c r="D2535" s="138"/>
    </row>
    <row r="2536" spans="1:4" x14ac:dyDescent="0.2">
      <c r="A2536" s="158"/>
      <c r="D2536" s="138"/>
    </row>
    <row r="2537" spans="1:4" x14ac:dyDescent="0.2">
      <c r="A2537" s="158"/>
      <c r="D2537" s="138"/>
    </row>
    <row r="2538" spans="1:4" x14ac:dyDescent="0.2">
      <c r="A2538" s="158"/>
      <c r="D2538" s="138"/>
    </row>
    <row r="2539" spans="1:4" x14ac:dyDescent="0.2">
      <c r="A2539" s="158"/>
      <c r="D2539" s="138"/>
    </row>
    <row r="2540" spans="1:4" x14ac:dyDescent="0.2">
      <c r="A2540" s="158"/>
      <c r="D2540" s="138"/>
    </row>
    <row r="2541" spans="1:4" x14ac:dyDescent="0.2">
      <c r="A2541" s="158"/>
      <c r="D2541" s="138"/>
    </row>
    <row r="2542" spans="1:4" x14ac:dyDescent="0.2">
      <c r="A2542" s="158"/>
      <c r="D2542" s="138"/>
    </row>
    <row r="2543" spans="1:4" x14ac:dyDescent="0.2">
      <c r="A2543" s="158"/>
      <c r="D2543" s="138"/>
    </row>
    <row r="2544" spans="1:4" x14ac:dyDescent="0.2">
      <c r="A2544" s="158"/>
      <c r="D2544" s="138"/>
    </row>
    <row r="2545" spans="1:4" x14ac:dyDescent="0.2">
      <c r="A2545" s="158"/>
      <c r="D2545" s="138"/>
    </row>
    <row r="2546" spans="1:4" x14ac:dyDescent="0.2">
      <c r="A2546" s="158"/>
      <c r="D2546" s="138"/>
    </row>
    <row r="2547" spans="1:4" x14ac:dyDescent="0.2">
      <c r="A2547" s="158"/>
      <c r="D2547" s="138"/>
    </row>
    <row r="2548" spans="1:4" x14ac:dyDescent="0.2">
      <c r="A2548" s="158"/>
      <c r="D2548" s="138"/>
    </row>
    <row r="2549" spans="1:4" x14ac:dyDescent="0.2">
      <c r="A2549" s="158"/>
      <c r="D2549" s="138"/>
    </row>
    <row r="2550" spans="1:4" x14ac:dyDescent="0.2">
      <c r="A2550" s="158"/>
      <c r="D2550" s="138"/>
    </row>
    <row r="2551" spans="1:4" x14ac:dyDescent="0.2">
      <c r="A2551" s="158"/>
      <c r="D2551" s="138"/>
    </row>
    <row r="2552" spans="1:4" x14ac:dyDescent="0.2">
      <c r="A2552" s="158"/>
      <c r="D2552" s="138"/>
    </row>
    <row r="2553" spans="1:4" x14ac:dyDescent="0.2">
      <c r="A2553" s="158"/>
      <c r="D2553" s="138"/>
    </row>
    <row r="2554" spans="1:4" x14ac:dyDescent="0.2">
      <c r="A2554" s="158"/>
      <c r="D2554" s="138"/>
    </row>
    <row r="2555" spans="1:4" x14ac:dyDescent="0.2">
      <c r="A2555" s="158"/>
      <c r="D2555" s="138"/>
    </row>
    <row r="2556" spans="1:4" x14ac:dyDescent="0.2">
      <c r="A2556" s="158"/>
      <c r="D2556" s="138"/>
    </row>
    <row r="2557" spans="1:4" x14ac:dyDescent="0.2">
      <c r="A2557" s="158"/>
      <c r="D2557" s="138"/>
    </row>
    <row r="2558" spans="1:4" x14ac:dyDescent="0.2">
      <c r="A2558" s="158"/>
      <c r="D2558" s="138"/>
    </row>
    <row r="2559" spans="1:4" x14ac:dyDescent="0.2">
      <c r="A2559" s="158"/>
      <c r="D2559" s="138"/>
    </row>
    <row r="2560" spans="1:4" x14ac:dyDescent="0.2">
      <c r="A2560" s="158"/>
      <c r="D2560" s="138"/>
    </row>
    <row r="2561" spans="1:4" x14ac:dyDescent="0.2">
      <c r="A2561" s="158"/>
      <c r="D2561" s="138"/>
    </row>
    <row r="2562" spans="1:4" x14ac:dyDescent="0.2">
      <c r="A2562" s="158"/>
      <c r="D2562" s="138"/>
    </row>
    <row r="2563" spans="1:4" x14ac:dyDescent="0.2">
      <c r="A2563" s="158"/>
      <c r="D2563" s="138"/>
    </row>
    <row r="2564" spans="1:4" x14ac:dyDescent="0.2">
      <c r="A2564" s="158"/>
      <c r="D2564" s="138"/>
    </row>
    <row r="2565" spans="1:4" x14ac:dyDescent="0.2">
      <c r="A2565" s="158"/>
      <c r="D2565" s="138"/>
    </row>
    <row r="2566" spans="1:4" x14ac:dyDescent="0.2">
      <c r="A2566" s="158"/>
      <c r="D2566" s="138"/>
    </row>
    <row r="2567" spans="1:4" x14ac:dyDescent="0.2">
      <c r="A2567" s="158"/>
      <c r="D2567" s="138"/>
    </row>
    <row r="2568" spans="1:4" x14ac:dyDescent="0.2">
      <c r="A2568" s="158"/>
      <c r="D2568" s="138"/>
    </row>
    <row r="2569" spans="1:4" x14ac:dyDescent="0.2">
      <c r="A2569" s="158"/>
      <c r="D2569" s="138"/>
    </row>
    <row r="2570" spans="1:4" x14ac:dyDescent="0.2">
      <c r="A2570" s="158"/>
      <c r="D2570" s="138"/>
    </row>
    <row r="2571" spans="1:4" x14ac:dyDescent="0.2">
      <c r="A2571" s="158"/>
      <c r="D2571" s="138"/>
    </row>
    <row r="2572" spans="1:4" x14ac:dyDescent="0.2">
      <c r="A2572" s="158"/>
      <c r="D2572" s="138"/>
    </row>
    <row r="2573" spans="1:4" x14ac:dyDescent="0.2">
      <c r="A2573" s="158"/>
      <c r="D2573" s="138"/>
    </row>
    <row r="2574" spans="1:4" x14ac:dyDescent="0.2">
      <c r="A2574" s="158"/>
      <c r="D2574" s="138"/>
    </row>
    <row r="2575" spans="1:4" x14ac:dyDescent="0.2">
      <c r="A2575" s="158"/>
      <c r="D2575" s="138"/>
    </row>
    <row r="2576" spans="1:4" x14ac:dyDescent="0.2">
      <c r="A2576" s="158"/>
      <c r="D2576" s="138"/>
    </row>
    <row r="2577" spans="1:4" x14ac:dyDescent="0.2">
      <c r="A2577" s="158"/>
      <c r="D2577" s="138"/>
    </row>
    <row r="2578" spans="1:4" x14ac:dyDescent="0.2">
      <c r="A2578" s="158"/>
      <c r="D2578" s="138"/>
    </row>
    <row r="2579" spans="1:4" x14ac:dyDescent="0.2">
      <c r="A2579" s="158"/>
      <c r="D2579" s="138"/>
    </row>
    <row r="2580" spans="1:4" x14ac:dyDescent="0.2">
      <c r="A2580" s="158"/>
      <c r="D2580" s="138"/>
    </row>
    <row r="2581" spans="1:4" x14ac:dyDescent="0.2">
      <c r="A2581" s="158"/>
      <c r="D2581" s="138"/>
    </row>
    <row r="2582" spans="1:4" x14ac:dyDescent="0.2">
      <c r="A2582" s="158"/>
      <c r="D2582" s="138"/>
    </row>
    <row r="2583" spans="1:4" x14ac:dyDescent="0.2">
      <c r="A2583" s="158"/>
      <c r="D2583" s="138"/>
    </row>
    <row r="2584" spans="1:4" x14ac:dyDescent="0.2">
      <c r="A2584" s="158"/>
      <c r="D2584" s="138"/>
    </row>
    <row r="2585" spans="1:4" x14ac:dyDescent="0.2">
      <c r="A2585" s="158"/>
      <c r="D2585" s="138"/>
    </row>
    <row r="2586" spans="1:4" x14ac:dyDescent="0.2">
      <c r="A2586" s="158"/>
      <c r="D2586" s="138"/>
    </row>
    <row r="2587" spans="1:4" x14ac:dyDescent="0.2">
      <c r="A2587" s="158"/>
      <c r="D2587" s="138"/>
    </row>
    <row r="2588" spans="1:4" x14ac:dyDescent="0.2">
      <c r="A2588" s="158"/>
      <c r="D2588" s="138"/>
    </row>
    <row r="2589" spans="1:4" x14ac:dyDescent="0.2">
      <c r="A2589" s="158"/>
      <c r="D2589" s="138"/>
    </row>
    <row r="2590" spans="1:4" x14ac:dyDescent="0.2">
      <c r="A2590" s="158"/>
      <c r="D2590" s="138"/>
    </row>
    <row r="2591" spans="1:4" x14ac:dyDescent="0.2">
      <c r="A2591" s="158"/>
      <c r="D2591" s="138"/>
    </row>
    <row r="2592" spans="1:4" x14ac:dyDescent="0.2">
      <c r="A2592" s="158"/>
      <c r="D2592" s="138"/>
    </row>
    <row r="2593" spans="1:4" x14ac:dyDescent="0.2">
      <c r="A2593" s="158"/>
      <c r="D2593" s="138"/>
    </row>
    <row r="2594" spans="1:4" x14ac:dyDescent="0.2">
      <c r="A2594" s="158"/>
      <c r="D2594" s="138"/>
    </row>
    <row r="2595" spans="1:4" x14ac:dyDescent="0.2">
      <c r="A2595" s="158"/>
      <c r="D2595" s="138"/>
    </row>
    <row r="2596" spans="1:4" x14ac:dyDescent="0.2">
      <c r="A2596" s="158"/>
      <c r="D2596" s="138"/>
    </row>
    <row r="2597" spans="1:4" x14ac:dyDescent="0.2">
      <c r="A2597" s="158"/>
      <c r="D2597" s="138"/>
    </row>
    <row r="2598" spans="1:4" x14ac:dyDescent="0.2">
      <c r="A2598" s="158"/>
      <c r="D2598" s="138"/>
    </row>
    <row r="2599" spans="1:4" x14ac:dyDescent="0.2">
      <c r="A2599" s="158"/>
      <c r="D2599" s="138"/>
    </row>
    <row r="2600" spans="1:4" x14ac:dyDescent="0.2">
      <c r="A2600" s="158"/>
      <c r="D2600" s="138"/>
    </row>
    <row r="2601" spans="1:4" x14ac:dyDescent="0.2">
      <c r="A2601" s="158"/>
      <c r="D2601" s="138"/>
    </row>
    <row r="2602" spans="1:4" x14ac:dyDescent="0.2">
      <c r="A2602" s="158"/>
      <c r="D2602" s="138"/>
    </row>
    <row r="2603" spans="1:4" x14ac:dyDescent="0.2">
      <c r="A2603" s="158"/>
      <c r="D2603" s="138"/>
    </row>
    <row r="2604" spans="1:4" x14ac:dyDescent="0.2">
      <c r="A2604" s="158"/>
      <c r="D2604" s="138"/>
    </row>
    <row r="2605" spans="1:4" x14ac:dyDescent="0.2">
      <c r="A2605" s="158"/>
      <c r="D2605" s="138"/>
    </row>
    <row r="2606" spans="1:4" x14ac:dyDescent="0.2">
      <c r="A2606" s="158"/>
      <c r="D2606" s="138"/>
    </row>
    <row r="2607" spans="1:4" x14ac:dyDescent="0.2">
      <c r="A2607" s="158"/>
      <c r="D2607" s="138"/>
    </row>
    <row r="2608" spans="1:4" x14ac:dyDescent="0.2">
      <c r="A2608" s="158"/>
      <c r="D2608" s="138"/>
    </row>
    <row r="2609" spans="1:4" x14ac:dyDescent="0.2">
      <c r="A2609" s="158"/>
      <c r="D2609" s="138"/>
    </row>
    <row r="2610" spans="1:4" x14ac:dyDescent="0.2">
      <c r="A2610" s="158"/>
      <c r="D2610" s="138"/>
    </row>
    <row r="2611" spans="1:4" x14ac:dyDescent="0.2">
      <c r="A2611" s="158"/>
      <c r="D2611" s="138"/>
    </row>
    <row r="2612" spans="1:4" x14ac:dyDescent="0.2">
      <c r="A2612" s="158"/>
      <c r="D2612" s="138"/>
    </row>
    <row r="2613" spans="1:4" x14ac:dyDescent="0.2">
      <c r="A2613" s="158"/>
      <c r="D2613" s="138"/>
    </row>
    <row r="2614" spans="1:4" x14ac:dyDescent="0.2">
      <c r="A2614" s="158"/>
      <c r="D2614" s="138"/>
    </row>
    <row r="2615" spans="1:4" x14ac:dyDescent="0.2">
      <c r="A2615" s="158"/>
      <c r="D2615" s="138"/>
    </row>
    <row r="2616" spans="1:4" x14ac:dyDescent="0.2">
      <c r="A2616" s="158"/>
      <c r="D2616" s="138"/>
    </row>
    <row r="2617" spans="1:4" x14ac:dyDescent="0.2">
      <c r="A2617" s="158"/>
      <c r="D2617" s="138"/>
    </row>
    <row r="2618" spans="1:4" x14ac:dyDescent="0.2">
      <c r="A2618" s="158"/>
      <c r="D2618" s="138"/>
    </row>
    <row r="2619" spans="1:4" x14ac:dyDescent="0.2">
      <c r="A2619" s="158"/>
      <c r="D2619" s="138"/>
    </row>
    <row r="2620" spans="1:4" x14ac:dyDescent="0.2">
      <c r="A2620" s="158"/>
      <c r="D2620" s="138"/>
    </row>
    <row r="2621" spans="1:4" x14ac:dyDescent="0.2">
      <c r="A2621" s="158"/>
      <c r="D2621" s="138"/>
    </row>
    <row r="2622" spans="1:4" x14ac:dyDescent="0.2">
      <c r="A2622" s="158"/>
      <c r="D2622" s="138"/>
    </row>
    <row r="2623" spans="1:4" x14ac:dyDescent="0.2">
      <c r="A2623" s="158"/>
      <c r="D2623" s="138"/>
    </row>
    <row r="2624" spans="1:4" x14ac:dyDescent="0.2">
      <c r="A2624" s="158"/>
      <c r="D2624" s="138"/>
    </row>
    <row r="2625" spans="1:4" x14ac:dyDescent="0.2">
      <c r="A2625" s="158"/>
      <c r="D2625" s="138"/>
    </row>
    <row r="2626" spans="1:4" x14ac:dyDescent="0.2">
      <c r="A2626" s="158"/>
      <c r="D2626" s="138"/>
    </row>
    <row r="2627" spans="1:4" x14ac:dyDescent="0.2">
      <c r="A2627" s="158"/>
      <c r="D2627" s="138"/>
    </row>
    <row r="2628" spans="1:4" x14ac:dyDescent="0.2">
      <c r="A2628" s="158"/>
      <c r="D2628" s="138"/>
    </row>
    <row r="2629" spans="1:4" x14ac:dyDescent="0.2">
      <c r="A2629" s="158"/>
      <c r="D2629" s="138"/>
    </row>
    <row r="2630" spans="1:4" x14ac:dyDescent="0.2">
      <c r="A2630" s="158"/>
      <c r="D2630" s="138"/>
    </row>
    <row r="2631" spans="1:4" x14ac:dyDescent="0.2">
      <c r="A2631" s="158"/>
      <c r="D2631" s="138"/>
    </row>
    <row r="2632" spans="1:4" x14ac:dyDescent="0.2">
      <c r="A2632" s="158"/>
      <c r="D2632" s="138"/>
    </row>
    <row r="2633" spans="1:4" x14ac:dyDescent="0.2">
      <c r="A2633" s="158"/>
      <c r="D2633" s="138"/>
    </row>
    <row r="2634" spans="1:4" x14ac:dyDescent="0.2">
      <c r="A2634" s="158"/>
      <c r="D2634" s="138"/>
    </row>
    <row r="2635" spans="1:4" x14ac:dyDescent="0.2">
      <c r="A2635" s="158"/>
      <c r="D2635" s="138"/>
    </row>
    <row r="2636" spans="1:4" x14ac:dyDescent="0.2">
      <c r="A2636" s="158"/>
      <c r="D2636" s="138"/>
    </row>
    <row r="2637" spans="1:4" x14ac:dyDescent="0.2">
      <c r="A2637" s="158"/>
      <c r="D2637" s="138"/>
    </row>
    <row r="2638" spans="1:4" x14ac:dyDescent="0.2">
      <c r="A2638" s="158"/>
      <c r="D2638" s="138"/>
    </row>
    <row r="2639" spans="1:4" x14ac:dyDescent="0.2">
      <c r="A2639" s="158"/>
      <c r="D2639" s="138"/>
    </row>
    <row r="2640" spans="1:4" x14ac:dyDescent="0.2">
      <c r="A2640" s="158"/>
      <c r="D2640" s="138"/>
    </row>
    <row r="2641" spans="1:4" x14ac:dyDescent="0.2">
      <c r="A2641" s="158"/>
      <c r="D2641" s="138"/>
    </row>
    <row r="2642" spans="1:4" x14ac:dyDescent="0.2">
      <c r="A2642" s="158"/>
      <c r="D2642" s="138"/>
    </row>
    <row r="2643" spans="1:4" x14ac:dyDescent="0.2">
      <c r="A2643" s="158"/>
      <c r="D2643" s="138"/>
    </row>
    <row r="2644" spans="1:4" x14ac:dyDescent="0.2">
      <c r="A2644" s="158"/>
      <c r="D2644" s="138"/>
    </row>
    <row r="2645" spans="1:4" x14ac:dyDescent="0.2">
      <c r="A2645" s="158"/>
      <c r="D2645" s="138"/>
    </row>
    <row r="2646" spans="1:4" x14ac:dyDescent="0.2">
      <c r="A2646" s="158"/>
      <c r="D2646" s="138"/>
    </row>
    <row r="2647" spans="1:4" x14ac:dyDescent="0.2">
      <c r="A2647" s="158"/>
      <c r="D2647" s="138"/>
    </row>
    <row r="2648" spans="1:4" x14ac:dyDescent="0.2">
      <c r="A2648" s="158"/>
      <c r="D2648" s="138"/>
    </row>
    <row r="2649" spans="1:4" x14ac:dyDescent="0.2">
      <c r="A2649" s="158"/>
      <c r="D2649" s="138"/>
    </row>
    <row r="2650" spans="1:4" x14ac:dyDescent="0.2">
      <c r="A2650" s="158"/>
      <c r="D2650" s="138"/>
    </row>
    <row r="2651" spans="1:4" x14ac:dyDescent="0.2">
      <c r="A2651" s="158"/>
      <c r="D2651" s="138"/>
    </row>
    <row r="2652" spans="1:4" x14ac:dyDescent="0.2">
      <c r="A2652" s="158"/>
      <c r="D2652" s="138"/>
    </row>
    <row r="2653" spans="1:4" x14ac:dyDescent="0.2">
      <c r="A2653" s="158"/>
      <c r="D2653" s="138"/>
    </row>
    <row r="2654" spans="1:4" x14ac:dyDescent="0.2">
      <c r="A2654" s="158"/>
      <c r="D2654" s="138"/>
    </row>
    <row r="2655" spans="1:4" x14ac:dyDescent="0.2">
      <c r="A2655" s="158"/>
      <c r="D2655" s="138"/>
    </row>
    <row r="2656" spans="1:4" x14ac:dyDescent="0.2">
      <c r="A2656" s="158"/>
      <c r="D2656" s="138"/>
    </row>
    <row r="2657" spans="1:4" x14ac:dyDescent="0.2">
      <c r="A2657" s="158"/>
      <c r="D2657" s="138"/>
    </row>
    <row r="2658" spans="1:4" x14ac:dyDescent="0.2">
      <c r="A2658" s="158"/>
      <c r="D2658" s="138"/>
    </row>
    <row r="2659" spans="1:4" x14ac:dyDescent="0.2">
      <c r="A2659" s="158"/>
      <c r="D2659" s="138"/>
    </row>
    <row r="2660" spans="1:4" x14ac:dyDescent="0.2">
      <c r="A2660" s="158"/>
      <c r="D2660" s="138"/>
    </row>
    <row r="2661" spans="1:4" x14ac:dyDescent="0.2">
      <c r="A2661" s="158"/>
      <c r="D2661" s="138"/>
    </row>
    <row r="2662" spans="1:4" x14ac:dyDescent="0.2">
      <c r="A2662" s="158"/>
      <c r="D2662" s="138"/>
    </row>
    <row r="2663" spans="1:4" x14ac:dyDescent="0.2">
      <c r="A2663" s="158"/>
      <c r="D2663" s="138"/>
    </row>
    <row r="2664" spans="1:4" x14ac:dyDescent="0.2">
      <c r="A2664" s="158"/>
      <c r="D2664" s="138"/>
    </row>
    <row r="2665" spans="1:4" x14ac:dyDescent="0.2">
      <c r="A2665" s="158"/>
      <c r="D2665" s="138"/>
    </row>
    <row r="2666" spans="1:4" x14ac:dyDescent="0.2">
      <c r="A2666" s="158"/>
      <c r="D2666" s="138"/>
    </row>
    <row r="2667" spans="1:4" x14ac:dyDescent="0.2">
      <c r="A2667" s="158"/>
      <c r="D2667" s="138"/>
    </row>
    <row r="2668" spans="1:4" x14ac:dyDescent="0.2">
      <c r="A2668" s="158"/>
      <c r="D2668" s="138"/>
    </row>
    <row r="2669" spans="1:4" x14ac:dyDescent="0.2">
      <c r="A2669" s="158"/>
      <c r="D2669" s="138"/>
    </row>
    <row r="2670" spans="1:4" x14ac:dyDescent="0.2">
      <c r="A2670" s="158"/>
      <c r="D2670" s="138"/>
    </row>
    <row r="2671" spans="1:4" x14ac:dyDescent="0.2">
      <c r="A2671" s="158"/>
      <c r="D2671" s="138"/>
    </row>
    <row r="2672" spans="1:4" x14ac:dyDescent="0.2">
      <c r="A2672" s="158"/>
      <c r="D2672" s="138"/>
    </row>
    <row r="2673" spans="1:4" x14ac:dyDescent="0.2">
      <c r="A2673" s="158"/>
      <c r="D2673" s="138"/>
    </row>
    <row r="2674" spans="1:4" x14ac:dyDescent="0.2">
      <c r="A2674" s="158"/>
      <c r="D2674" s="138"/>
    </row>
    <row r="2675" spans="1:4" x14ac:dyDescent="0.2">
      <c r="A2675" s="158"/>
      <c r="D2675" s="138"/>
    </row>
    <row r="2676" spans="1:4" x14ac:dyDescent="0.2">
      <c r="A2676" s="158"/>
      <c r="D2676" s="138"/>
    </row>
    <row r="2677" spans="1:4" x14ac:dyDescent="0.2">
      <c r="A2677" s="158"/>
      <c r="D2677" s="138"/>
    </row>
    <row r="2678" spans="1:4" x14ac:dyDescent="0.2">
      <c r="A2678" s="158"/>
      <c r="D2678" s="138"/>
    </row>
    <row r="2679" spans="1:4" x14ac:dyDescent="0.2">
      <c r="A2679" s="158"/>
      <c r="D2679" s="138"/>
    </row>
    <row r="2680" spans="1:4" x14ac:dyDescent="0.2">
      <c r="A2680" s="158"/>
      <c r="D2680" s="138"/>
    </row>
    <row r="2681" spans="1:4" x14ac:dyDescent="0.2">
      <c r="A2681" s="158"/>
      <c r="D2681" s="138"/>
    </row>
    <row r="2682" spans="1:4" x14ac:dyDescent="0.2">
      <c r="A2682" s="158"/>
      <c r="D2682" s="138"/>
    </row>
    <row r="2683" spans="1:4" x14ac:dyDescent="0.2">
      <c r="A2683" s="158"/>
      <c r="D2683" s="138"/>
    </row>
    <row r="2684" spans="1:4" x14ac:dyDescent="0.2">
      <c r="A2684" s="158"/>
      <c r="D2684" s="138"/>
    </row>
    <row r="2685" spans="1:4" x14ac:dyDescent="0.2">
      <c r="A2685" s="158"/>
      <c r="D2685" s="138"/>
    </row>
    <row r="2686" spans="1:4" x14ac:dyDescent="0.2">
      <c r="A2686" s="158"/>
      <c r="D2686" s="138"/>
    </row>
    <row r="2687" spans="1:4" x14ac:dyDescent="0.2">
      <c r="A2687" s="158"/>
      <c r="D2687" s="138"/>
    </row>
    <row r="2688" spans="1:4" x14ac:dyDescent="0.2">
      <c r="A2688" s="158"/>
      <c r="D2688" s="138"/>
    </row>
    <row r="2689" spans="1:4" x14ac:dyDescent="0.2">
      <c r="A2689" s="158"/>
      <c r="D2689" s="138"/>
    </row>
    <row r="2690" spans="1:4" x14ac:dyDescent="0.2">
      <c r="A2690" s="158"/>
      <c r="D2690" s="138"/>
    </row>
    <row r="2691" spans="1:4" x14ac:dyDescent="0.2">
      <c r="A2691" s="158"/>
      <c r="D2691" s="138"/>
    </row>
    <row r="2692" spans="1:4" x14ac:dyDescent="0.2">
      <c r="A2692" s="158"/>
      <c r="D2692" s="138"/>
    </row>
    <row r="2693" spans="1:4" x14ac:dyDescent="0.2">
      <c r="A2693" s="158"/>
      <c r="D2693" s="138"/>
    </row>
    <row r="2694" spans="1:4" x14ac:dyDescent="0.2">
      <c r="A2694" s="158"/>
      <c r="D2694" s="138"/>
    </row>
    <row r="2695" spans="1:4" x14ac:dyDescent="0.2">
      <c r="A2695" s="158"/>
      <c r="D2695" s="138"/>
    </row>
    <row r="2696" spans="1:4" x14ac:dyDescent="0.2">
      <c r="A2696" s="158"/>
      <c r="D2696" s="138"/>
    </row>
    <row r="2697" spans="1:4" x14ac:dyDescent="0.2">
      <c r="A2697" s="158"/>
      <c r="D2697" s="138"/>
    </row>
    <row r="2698" spans="1:4" x14ac:dyDescent="0.2">
      <c r="A2698" s="158"/>
      <c r="D2698" s="138"/>
    </row>
    <row r="2699" spans="1:4" x14ac:dyDescent="0.2">
      <c r="A2699" s="158"/>
      <c r="D2699" s="138"/>
    </row>
    <row r="2700" spans="1:4" x14ac:dyDescent="0.2">
      <c r="A2700" s="158"/>
      <c r="D2700" s="138"/>
    </row>
    <row r="2701" spans="1:4" x14ac:dyDescent="0.2">
      <c r="A2701" s="158"/>
      <c r="D2701" s="138"/>
    </row>
    <row r="2702" spans="1:4" x14ac:dyDescent="0.2">
      <c r="A2702" s="158"/>
      <c r="D2702" s="138"/>
    </row>
    <row r="2703" spans="1:4" x14ac:dyDescent="0.2">
      <c r="A2703" s="158"/>
      <c r="D2703" s="138"/>
    </row>
    <row r="2704" spans="1:4" x14ac:dyDescent="0.2">
      <c r="A2704" s="158"/>
      <c r="D2704" s="138"/>
    </row>
    <row r="2705" spans="1:4" x14ac:dyDescent="0.2">
      <c r="A2705" s="158"/>
      <c r="D2705" s="138"/>
    </row>
    <row r="2706" spans="1:4" x14ac:dyDescent="0.2">
      <c r="A2706" s="158"/>
      <c r="D2706" s="138"/>
    </row>
    <row r="2707" spans="1:4" x14ac:dyDescent="0.2">
      <c r="A2707" s="158"/>
      <c r="D2707" s="138"/>
    </row>
    <row r="2708" spans="1:4" x14ac:dyDescent="0.2">
      <c r="A2708" s="158"/>
      <c r="D2708" s="138"/>
    </row>
    <row r="2709" spans="1:4" x14ac:dyDescent="0.2">
      <c r="A2709" s="158"/>
      <c r="D2709" s="138"/>
    </row>
    <row r="2710" spans="1:4" x14ac:dyDescent="0.2">
      <c r="A2710" s="158"/>
      <c r="D2710" s="138"/>
    </row>
    <row r="2711" spans="1:4" x14ac:dyDescent="0.2">
      <c r="A2711" s="158"/>
      <c r="D2711" s="138"/>
    </row>
    <row r="2712" spans="1:4" x14ac:dyDescent="0.2">
      <c r="A2712" s="158"/>
      <c r="D2712" s="138"/>
    </row>
    <row r="2713" spans="1:4" x14ac:dyDescent="0.2">
      <c r="A2713" s="158"/>
      <c r="D2713" s="138"/>
    </row>
    <row r="2714" spans="1:4" x14ac:dyDescent="0.2">
      <c r="A2714" s="158"/>
      <c r="D2714" s="138"/>
    </row>
    <row r="2715" spans="1:4" x14ac:dyDescent="0.2">
      <c r="A2715" s="158"/>
      <c r="D2715" s="138"/>
    </row>
    <row r="2716" spans="1:4" x14ac:dyDescent="0.2">
      <c r="A2716" s="158"/>
      <c r="D2716" s="138"/>
    </row>
    <row r="2717" spans="1:4" x14ac:dyDescent="0.2">
      <c r="A2717" s="158"/>
      <c r="D2717" s="138"/>
    </row>
    <row r="2718" spans="1:4" x14ac:dyDescent="0.2">
      <c r="A2718" s="158"/>
      <c r="D2718" s="138"/>
    </row>
    <row r="2719" spans="1:4" x14ac:dyDescent="0.2">
      <c r="A2719" s="158"/>
      <c r="D2719" s="138"/>
    </row>
    <row r="2720" spans="1:4" x14ac:dyDescent="0.2">
      <c r="A2720" s="158"/>
      <c r="D2720" s="138"/>
    </row>
    <row r="2721" spans="1:4" x14ac:dyDescent="0.2">
      <c r="A2721" s="158"/>
      <c r="D2721" s="138"/>
    </row>
    <row r="2722" spans="1:4" x14ac:dyDescent="0.2">
      <c r="A2722" s="158"/>
      <c r="D2722" s="138"/>
    </row>
    <row r="2723" spans="1:4" x14ac:dyDescent="0.2">
      <c r="A2723" s="158"/>
      <c r="D2723" s="138"/>
    </row>
    <row r="2724" spans="1:4" x14ac:dyDescent="0.2">
      <c r="A2724" s="158"/>
      <c r="D2724" s="138"/>
    </row>
    <row r="2725" spans="1:4" x14ac:dyDescent="0.2">
      <c r="A2725" s="158"/>
      <c r="D2725" s="138"/>
    </row>
    <row r="2726" spans="1:4" x14ac:dyDescent="0.2">
      <c r="A2726" s="158"/>
      <c r="D2726" s="138"/>
    </row>
    <row r="2727" spans="1:4" x14ac:dyDescent="0.2">
      <c r="A2727" s="158"/>
      <c r="D2727" s="138"/>
    </row>
    <row r="2728" spans="1:4" x14ac:dyDescent="0.2">
      <c r="A2728" s="158"/>
      <c r="D2728" s="138"/>
    </row>
    <row r="2729" spans="1:4" x14ac:dyDescent="0.2">
      <c r="A2729" s="158"/>
      <c r="D2729" s="138"/>
    </row>
    <row r="2730" spans="1:4" x14ac:dyDescent="0.2">
      <c r="A2730" s="158"/>
      <c r="D2730" s="138"/>
    </row>
    <row r="2731" spans="1:4" x14ac:dyDescent="0.2">
      <c r="A2731" s="158"/>
      <c r="D2731" s="138"/>
    </row>
    <row r="2732" spans="1:4" x14ac:dyDescent="0.2">
      <c r="A2732" s="158"/>
      <c r="D2732" s="138"/>
    </row>
    <row r="2733" spans="1:4" x14ac:dyDescent="0.2">
      <c r="A2733" s="158"/>
      <c r="D2733" s="138"/>
    </row>
    <row r="2734" spans="1:4" x14ac:dyDescent="0.2">
      <c r="A2734" s="158"/>
      <c r="D2734" s="138"/>
    </row>
    <row r="2735" spans="1:4" x14ac:dyDescent="0.2">
      <c r="A2735" s="158"/>
      <c r="D2735" s="138"/>
    </row>
    <row r="2736" spans="1:4" x14ac:dyDescent="0.2">
      <c r="A2736" s="158"/>
      <c r="D2736" s="138"/>
    </row>
    <row r="2737" spans="1:4" x14ac:dyDescent="0.2">
      <c r="A2737" s="158"/>
      <c r="D2737" s="138"/>
    </row>
    <row r="2738" spans="1:4" x14ac:dyDescent="0.2">
      <c r="A2738" s="158"/>
      <c r="D2738" s="138"/>
    </row>
    <row r="2739" spans="1:4" x14ac:dyDescent="0.2">
      <c r="A2739" s="158"/>
      <c r="D2739" s="138"/>
    </row>
    <row r="2740" spans="1:4" x14ac:dyDescent="0.2">
      <c r="A2740" s="158"/>
      <c r="D2740" s="138"/>
    </row>
    <row r="2741" spans="1:4" x14ac:dyDescent="0.2">
      <c r="A2741" s="158"/>
      <c r="D2741" s="138"/>
    </row>
    <row r="2742" spans="1:4" x14ac:dyDescent="0.2">
      <c r="A2742" s="158"/>
      <c r="D2742" s="138"/>
    </row>
    <row r="2743" spans="1:4" x14ac:dyDescent="0.2">
      <c r="A2743" s="158"/>
      <c r="D2743" s="138"/>
    </row>
    <row r="2744" spans="1:4" x14ac:dyDescent="0.2">
      <c r="A2744" s="158"/>
      <c r="D2744" s="138"/>
    </row>
    <row r="2745" spans="1:4" x14ac:dyDescent="0.2">
      <c r="A2745" s="158"/>
      <c r="D2745" s="138"/>
    </row>
    <row r="2746" spans="1:4" x14ac:dyDescent="0.2">
      <c r="A2746" s="158"/>
      <c r="D2746" s="138"/>
    </row>
    <row r="2747" spans="1:4" x14ac:dyDescent="0.2">
      <c r="A2747" s="158"/>
      <c r="D2747" s="138"/>
    </row>
    <row r="2748" spans="1:4" x14ac:dyDescent="0.2">
      <c r="A2748" s="158"/>
      <c r="D2748" s="138"/>
    </row>
    <row r="2749" spans="1:4" x14ac:dyDescent="0.2">
      <c r="A2749" s="158"/>
      <c r="D2749" s="138"/>
    </row>
    <row r="2750" spans="1:4" x14ac:dyDescent="0.2">
      <c r="A2750" s="158"/>
      <c r="D2750" s="138"/>
    </row>
    <row r="2751" spans="1:4" x14ac:dyDescent="0.2">
      <c r="A2751" s="158"/>
      <c r="D2751" s="138"/>
    </row>
    <row r="2752" spans="1:4" x14ac:dyDescent="0.2">
      <c r="A2752" s="158"/>
      <c r="D2752" s="138"/>
    </row>
    <row r="2753" spans="1:4" x14ac:dyDescent="0.2">
      <c r="A2753" s="158"/>
      <c r="D2753" s="138"/>
    </row>
    <row r="2754" spans="1:4" x14ac:dyDescent="0.2">
      <c r="A2754" s="158"/>
      <c r="D2754" s="138"/>
    </row>
    <row r="2755" spans="1:4" x14ac:dyDescent="0.2">
      <c r="A2755" s="158"/>
      <c r="D2755" s="138"/>
    </row>
    <row r="2756" spans="1:4" x14ac:dyDescent="0.2">
      <c r="A2756" s="158"/>
      <c r="D2756" s="138"/>
    </row>
    <row r="2757" spans="1:4" x14ac:dyDescent="0.2">
      <c r="A2757" s="158"/>
      <c r="D2757" s="138"/>
    </row>
    <row r="2758" spans="1:4" x14ac:dyDescent="0.2">
      <c r="A2758" s="158"/>
      <c r="D2758" s="138"/>
    </row>
    <row r="2759" spans="1:4" x14ac:dyDescent="0.2">
      <c r="A2759" s="158"/>
      <c r="D2759" s="138"/>
    </row>
    <row r="2760" spans="1:4" x14ac:dyDescent="0.2">
      <c r="A2760" s="158"/>
      <c r="D2760" s="138"/>
    </row>
    <row r="2761" spans="1:4" x14ac:dyDescent="0.2">
      <c r="A2761" s="158"/>
      <c r="D2761" s="138"/>
    </row>
    <row r="2762" spans="1:4" x14ac:dyDescent="0.2">
      <c r="A2762" s="158"/>
      <c r="D2762" s="138"/>
    </row>
    <row r="2763" spans="1:4" x14ac:dyDescent="0.2">
      <c r="A2763" s="158"/>
      <c r="D2763" s="138"/>
    </row>
    <row r="2764" spans="1:4" x14ac:dyDescent="0.2">
      <c r="A2764" s="158"/>
      <c r="D2764" s="138"/>
    </row>
    <row r="2765" spans="1:4" x14ac:dyDescent="0.2">
      <c r="A2765" s="158"/>
      <c r="D2765" s="138"/>
    </row>
    <row r="2766" spans="1:4" x14ac:dyDescent="0.2">
      <c r="A2766" s="158"/>
      <c r="D2766" s="138"/>
    </row>
    <row r="2767" spans="1:4" x14ac:dyDescent="0.2">
      <c r="A2767" s="158"/>
      <c r="D2767" s="138"/>
    </row>
    <row r="2768" spans="1:4" x14ac:dyDescent="0.2">
      <c r="A2768" s="158"/>
      <c r="D2768" s="138"/>
    </row>
    <row r="2769" spans="1:4" x14ac:dyDescent="0.2">
      <c r="A2769" s="158"/>
      <c r="D2769" s="138"/>
    </row>
    <row r="2770" spans="1:4" x14ac:dyDescent="0.2">
      <c r="A2770" s="158"/>
      <c r="D2770" s="138"/>
    </row>
    <row r="2771" spans="1:4" x14ac:dyDescent="0.2">
      <c r="A2771" s="158"/>
      <c r="D2771" s="138"/>
    </row>
    <row r="2772" spans="1:4" x14ac:dyDescent="0.2">
      <c r="A2772" s="158"/>
      <c r="D2772" s="138"/>
    </row>
    <row r="2773" spans="1:4" x14ac:dyDescent="0.2">
      <c r="A2773" s="158"/>
      <c r="D2773" s="138"/>
    </row>
    <row r="2774" spans="1:4" x14ac:dyDescent="0.2">
      <c r="A2774" s="158"/>
      <c r="D2774" s="138"/>
    </row>
    <row r="2775" spans="1:4" x14ac:dyDescent="0.2">
      <c r="A2775" s="158"/>
      <c r="D2775" s="138"/>
    </row>
    <row r="2776" spans="1:4" x14ac:dyDescent="0.2">
      <c r="A2776" s="158"/>
      <c r="D2776" s="138"/>
    </row>
    <row r="2777" spans="1:4" x14ac:dyDescent="0.2">
      <c r="A2777" s="158"/>
      <c r="D2777" s="138"/>
    </row>
    <row r="2778" spans="1:4" x14ac:dyDescent="0.2">
      <c r="A2778" s="158"/>
      <c r="D2778" s="138"/>
    </row>
    <row r="2779" spans="1:4" x14ac:dyDescent="0.2">
      <c r="A2779" s="158"/>
      <c r="D2779" s="138"/>
    </row>
    <row r="2780" spans="1:4" x14ac:dyDescent="0.2">
      <c r="A2780" s="158"/>
      <c r="D2780" s="138"/>
    </row>
    <row r="2781" spans="1:4" x14ac:dyDescent="0.2">
      <c r="A2781" s="158"/>
      <c r="D2781" s="138"/>
    </row>
    <row r="2782" spans="1:4" x14ac:dyDescent="0.2">
      <c r="A2782" s="158"/>
      <c r="D2782" s="138"/>
    </row>
    <row r="2783" spans="1:4" x14ac:dyDescent="0.2">
      <c r="A2783" s="158"/>
      <c r="D2783" s="138"/>
    </row>
    <row r="2784" spans="1:4" x14ac:dyDescent="0.2">
      <c r="A2784" s="158"/>
      <c r="D2784" s="138"/>
    </row>
    <row r="2785" spans="1:4" x14ac:dyDescent="0.2">
      <c r="A2785" s="158"/>
      <c r="D2785" s="138"/>
    </row>
    <row r="2786" spans="1:4" x14ac:dyDescent="0.2">
      <c r="A2786" s="158"/>
      <c r="D2786" s="138"/>
    </row>
    <row r="2787" spans="1:4" x14ac:dyDescent="0.2">
      <c r="A2787" s="158"/>
      <c r="D2787" s="138"/>
    </row>
    <row r="2788" spans="1:4" x14ac:dyDescent="0.2">
      <c r="A2788" s="158"/>
      <c r="D2788" s="138"/>
    </row>
    <row r="2789" spans="1:4" x14ac:dyDescent="0.2">
      <c r="A2789" s="158"/>
      <c r="D2789" s="138"/>
    </row>
    <row r="2790" spans="1:4" x14ac:dyDescent="0.2">
      <c r="A2790" s="158"/>
      <c r="D2790" s="138"/>
    </row>
    <row r="2791" spans="1:4" x14ac:dyDescent="0.2">
      <c r="A2791" s="158"/>
      <c r="D2791" s="138"/>
    </row>
    <row r="2792" spans="1:4" x14ac:dyDescent="0.2">
      <c r="A2792" s="158"/>
      <c r="D2792" s="138"/>
    </row>
    <row r="2793" spans="1:4" x14ac:dyDescent="0.2">
      <c r="A2793" s="158"/>
      <c r="D2793" s="138"/>
    </row>
    <row r="2794" spans="1:4" x14ac:dyDescent="0.2">
      <c r="A2794" s="158"/>
      <c r="D2794" s="138"/>
    </row>
    <row r="2795" spans="1:4" x14ac:dyDescent="0.2">
      <c r="A2795" s="158"/>
      <c r="D2795" s="138"/>
    </row>
    <row r="2796" spans="1:4" x14ac:dyDescent="0.2">
      <c r="A2796" s="158"/>
      <c r="D2796" s="138"/>
    </row>
    <row r="2797" spans="1:4" x14ac:dyDescent="0.2">
      <c r="A2797" s="158"/>
      <c r="D2797" s="138"/>
    </row>
    <row r="2798" spans="1:4" x14ac:dyDescent="0.2">
      <c r="A2798" s="158"/>
      <c r="D2798" s="138"/>
    </row>
    <row r="2799" spans="1:4" x14ac:dyDescent="0.2">
      <c r="A2799" s="158"/>
      <c r="D2799" s="138"/>
    </row>
    <row r="2800" spans="1:4" x14ac:dyDescent="0.2">
      <c r="A2800" s="158"/>
      <c r="D2800" s="138"/>
    </row>
    <row r="2801" spans="1:4" x14ac:dyDescent="0.2">
      <c r="A2801" s="158"/>
      <c r="D2801" s="138"/>
    </row>
    <row r="2802" spans="1:4" x14ac:dyDescent="0.2">
      <c r="A2802" s="158"/>
      <c r="D2802" s="138"/>
    </row>
    <row r="2803" spans="1:4" x14ac:dyDescent="0.2">
      <c r="A2803" s="158"/>
      <c r="D2803" s="138"/>
    </row>
    <row r="2804" spans="1:4" x14ac:dyDescent="0.2">
      <c r="A2804" s="158"/>
      <c r="D2804" s="138"/>
    </row>
    <row r="2805" spans="1:4" x14ac:dyDescent="0.2">
      <c r="A2805" s="158"/>
      <c r="D2805" s="138"/>
    </row>
    <row r="2806" spans="1:4" x14ac:dyDescent="0.2">
      <c r="A2806" s="158"/>
      <c r="D2806" s="138"/>
    </row>
    <row r="2807" spans="1:4" x14ac:dyDescent="0.2">
      <c r="A2807" s="158"/>
      <c r="D2807" s="138"/>
    </row>
    <row r="2808" spans="1:4" x14ac:dyDescent="0.2">
      <c r="A2808" s="158"/>
      <c r="D2808" s="138"/>
    </row>
    <row r="2809" spans="1:4" x14ac:dyDescent="0.2">
      <c r="A2809" s="158"/>
      <c r="D2809" s="138"/>
    </row>
    <row r="2810" spans="1:4" x14ac:dyDescent="0.2">
      <c r="A2810" s="158"/>
      <c r="D2810" s="138"/>
    </row>
    <row r="2811" spans="1:4" x14ac:dyDescent="0.2">
      <c r="A2811" s="158"/>
      <c r="D2811" s="138"/>
    </row>
    <row r="2812" spans="1:4" x14ac:dyDescent="0.2">
      <c r="A2812" s="158"/>
      <c r="D2812" s="138"/>
    </row>
    <row r="2813" spans="1:4" x14ac:dyDescent="0.2">
      <c r="A2813" s="158"/>
      <c r="D2813" s="138"/>
    </row>
    <row r="2814" spans="1:4" x14ac:dyDescent="0.2">
      <c r="A2814" s="158"/>
      <c r="D2814" s="138"/>
    </row>
    <row r="2815" spans="1:4" x14ac:dyDescent="0.2">
      <c r="A2815" s="158"/>
      <c r="D2815" s="138"/>
    </row>
    <row r="2816" spans="1:4" x14ac:dyDescent="0.2">
      <c r="A2816" s="158"/>
      <c r="D2816" s="138"/>
    </row>
    <row r="2817" spans="1:4" x14ac:dyDescent="0.2">
      <c r="A2817" s="158"/>
      <c r="D2817" s="138"/>
    </row>
    <row r="2818" spans="1:4" x14ac:dyDescent="0.2">
      <c r="A2818" s="158"/>
      <c r="D2818" s="138"/>
    </row>
    <row r="2819" spans="1:4" x14ac:dyDescent="0.2">
      <c r="A2819" s="158"/>
      <c r="D2819" s="138"/>
    </row>
    <row r="2820" spans="1:4" x14ac:dyDescent="0.2">
      <c r="A2820" s="158"/>
      <c r="D2820" s="138"/>
    </row>
    <row r="2821" spans="1:4" x14ac:dyDescent="0.2">
      <c r="A2821" s="158"/>
      <c r="D2821" s="138"/>
    </row>
    <row r="2822" spans="1:4" x14ac:dyDescent="0.2">
      <c r="A2822" s="158"/>
      <c r="D2822" s="138"/>
    </row>
    <row r="2823" spans="1:4" x14ac:dyDescent="0.2">
      <c r="A2823" s="158"/>
      <c r="D2823" s="138"/>
    </row>
    <row r="2824" spans="1:4" x14ac:dyDescent="0.2">
      <c r="A2824" s="158"/>
      <c r="D2824" s="138"/>
    </row>
    <row r="2825" spans="1:4" x14ac:dyDescent="0.2">
      <c r="A2825" s="158"/>
      <c r="D2825" s="138"/>
    </row>
    <row r="2826" spans="1:4" x14ac:dyDescent="0.2">
      <c r="A2826" s="158"/>
      <c r="D2826" s="138"/>
    </row>
    <row r="2827" spans="1:4" x14ac:dyDescent="0.2">
      <c r="A2827" s="158"/>
      <c r="D2827" s="138"/>
    </row>
    <row r="2828" spans="1:4" x14ac:dyDescent="0.2">
      <c r="A2828" s="158"/>
      <c r="D2828" s="138"/>
    </row>
    <row r="2829" spans="1:4" x14ac:dyDescent="0.2">
      <c r="A2829" s="158"/>
      <c r="D2829" s="138"/>
    </row>
    <row r="2830" spans="1:4" x14ac:dyDescent="0.2">
      <c r="A2830" s="158"/>
      <c r="D2830" s="138"/>
    </row>
    <row r="2831" spans="1:4" x14ac:dyDescent="0.2">
      <c r="A2831" s="158"/>
      <c r="D2831" s="138"/>
    </row>
    <row r="2832" spans="1:4" x14ac:dyDescent="0.2">
      <c r="A2832" s="158"/>
      <c r="D2832" s="138"/>
    </row>
    <row r="2833" spans="1:4" x14ac:dyDescent="0.2">
      <c r="A2833" s="158"/>
      <c r="D2833" s="138"/>
    </row>
    <row r="2834" spans="1:4" x14ac:dyDescent="0.2">
      <c r="A2834" s="158"/>
      <c r="D2834" s="138"/>
    </row>
    <row r="2835" spans="1:4" x14ac:dyDescent="0.2">
      <c r="A2835" s="158"/>
      <c r="D2835" s="138"/>
    </row>
    <row r="2836" spans="1:4" x14ac:dyDescent="0.2">
      <c r="A2836" s="158"/>
      <c r="D2836" s="138"/>
    </row>
    <row r="2837" spans="1:4" x14ac:dyDescent="0.2">
      <c r="A2837" s="158"/>
      <c r="D2837" s="138"/>
    </row>
    <row r="2838" spans="1:4" x14ac:dyDescent="0.2">
      <c r="A2838" s="158"/>
      <c r="D2838" s="138"/>
    </row>
    <row r="2839" spans="1:4" x14ac:dyDescent="0.2">
      <c r="A2839" s="158"/>
      <c r="D2839" s="138"/>
    </row>
    <row r="2840" spans="1:4" x14ac:dyDescent="0.2">
      <c r="A2840" s="158"/>
      <c r="D2840" s="138"/>
    </row>
    <row r="2841" spans="1:4" x14ac:dyDescent="0.2">
      <c r="A2841" s="158"/>
      <c r="D2841" s="138"/>
    </row>
    <row r="2842" spans="1:4" x14ac:dyDescent="0.2">
      <c r="A2842" s="158"/>
      <c r="D2842" s="138"/>
    </row>
    <row r="2843" spans="1:4" x14ac:dyDescent="0.2">
      <c r="A2843" s="158"/>
      <c r="D2843" s="138"/>
    </row>
    <row r="2844" spans="1:4" x14ac:dyDescent="0.2">
      <c r="A2844" s="158"/>
      <c r="D2844" s="138"/>
    </row>
    <row r="2845" spans="1:4" x14ac:dyDescent="0.2">
      <c r="A2845" s="158"/>
      <c r="D2845" s="138"/>
    </row>
    <row r="2846" spans="1:4" x14ac:dyDescent="0.2">
      <c r="A2846" s="158"/>
      <c r="D2846" s="138"/>
    </row>
    <row r="2847" spans="1:4" x14ac:dyDescent="0.2">
      <c r="A2847" s="158"/>
      <c r="D2847" s="138"/>
    </row>
    <row r="2848" spans="1:4" x14ac:dyDescent="0.2">
      <c r="A2848" s="158"/>
      <c r="D2848" s="138"/>
    </row>
    <row r="2849" spans="1:4" x14ac:dyDescent="0.2">
      <c r="A2849" s="158"/>
      <c r="D2849" s="138"/>
    </row>
    <row r="2850" spans="1:4" x14ac:dyDescent="0.2">
      <c r="A2850" s="158"/>
      <c r="D2850" s="138"/>
    </row>
    <row r="2851" spans="1:4" x14ac:dyDescent="0.2">
      <c r="A2851" s="158"/>
      <c r="D2851" s="138"/>
    </row>
    <row r="2852" spans="1:4" x14ac:dyDescent="0.2">
      <c r="A2852" s="158"/>
      <c r="D2852" s="138"/>
    </row>
    <row r="2853" spans="1:4" x14ac:dyDescent="0.2">
      <c r="A2853" s="158"/>
      <c r="D2853" s="138"/>
    </row>
    <row r="2854" spans="1:4" x14ac:dyDescent="0.2">
      <c r="A2854" s="158"/>
      <c r="D2854" s="138"/>
    </row>
    <row r="2855" spans="1:4" x14ac:dyDescent="0.2">
      <c r="A2855" s="158"/>
      <c r="D2855" s="138"/>
    </row>
    <row r="2856" spans="1:4" x14ac:dyDescent="0.2">
      <c r="A2856" s="158"/>
      <c r="D2856" s="138"/>
    </row>
    <row r="2857" spans="1:4" x14ac:dyDescent="0.2">
      <c r="A2857" s="158"/>
      <c r="D2857" s="138"/>
    </row>
    <row r="2858" spans="1:4" x14ac:dyDescent="0.2">
      <c r="A2858" s="158"/>
      <c r="D2858" s="138"/>
    </row>
    <row r="2859" spans="1:4" x14ac:dyDescent="0.2">
      <c r="A2859" s="158"/>
      <c r="D2859" s="138"/>
    </row>
    <row r="2860" spans="1:4" x14ac:dyDescent="0.2">
      <c r="A2860" s="158"/>
      <c r="D2860" s="138"/>
    </row>
    <row r="2861" spans="1:4" x14ac:dyDescent="0.2">
      <c r="A2861" s="158"/>
      <c r="D2861" s="138"/>
    </row>
    <row r="2862" spans="1:4" x14ac:dyDescent="0.2">
      <c r="A2862" s="158"/>
      <c r="D2862" s="138"/>
    </row>
    <row r="2863" spans="1:4" x14ac:dyDescent="0.2">
      <c r="A2863" s="158"/>
      <c r="D2863" s="138"/>
    </row>
    <row r="2864" spans="1:4" x14ac:dyDescent="0.2">
      <c r="A2864" s="158"/>
      <c r="D2864" s="138"/>
    </row>
    <row r="2865" spans="1:4" x14ac:dyDescent="0.2">
      <c r="A2865" s="158"/>
      <c r="D2865" s="138"/>
    </row>
    <row r="2866" spans="1:4" x14ac:dyDescent="0.2">
      <c r="A2866" s="158"/>
      <c r="D2866" s="138"/>
    </row>
    <row r="2867" spans="1:4" x14ac:dyDescent="0.2">
      <c r="A2867" s="158"/>
      <c r="D2867" s="138"/>
    </row>
    <row r="2868" spans="1:4" x14ac:dyDescent="0.2">
      <c r="A2868" s="158"/>
      <c r="D2868" s="138"/>
    </row>
    <row r="2869" spans="1:4" x14ac:dyDescent="0.2">
      <c r="A2869" s="158"/>
      <c r="D2869" s="138"/>
    </row>
    <row r="2870" spans="1:4" x14ac:dyDescent="0.2">
      <c r="A2870" s="158"/>
      <c r="D2870" s="138"/>
    </row>
    <row r="2871" spans="1:4" x14ac:dyDescent="0.2">
      <c r="A2871" s="158"/>
      <c r="D2871" s="138"/>
    </row>
    <row r="2872" spans="1:4" x14ac:dyDescent="0.2">
      <c r="A2872" s="158"/>
      <c r="D2872" s="138"/>
    </row>
    <row r="2873" spans="1:4" x14ac:dyDescent="0.2">
      <c r="A2873" s="158"/>
      <c r="D2873" s="138"/>
    </row>
    <row r="2874" spans="1:4" x14ac:dyDescent="0.2">
      <c r="A2874" s="158"/>
      <c r="D2874" s="138"/>
    </row>
    <row r="2875" spans="1:4" x14ac:dyDescent="0.2">
      <c r="A2875" s="158"/>
      <c r="D2875" s="138"/>
    </row>
    <row r="2876" spans="1:4" x14ac:dyDescent="0.2">
      <c r="A2876" s="158"/>
      <c r="D2876" s="138"/>
    </row>
    <row r="2877" spans="1:4" x14ac:dyDescent="0.2">
      <c r="A2877" s="158"/>
      <c r="D2877" s="138"/>
    </row>
    <row r="2878" spans="1:4" x14ac:dyDescent="0.2">
      <c r="A2878" s="158"/>
      <c r="D2878" s="138"/>
    </row>
    <row r="2879" spans="1:4" x14ac:dyDescent="0.2">
      <c r="A2879" s="158"/>
      <c r="D2879" s="138"/>
    </row>
    <row r="2880" spans="1:4" x14ac:dyDescent="0.2">
      <c r="A2880" s="158"/>
      <c r="D2880" s="138"/>
    </row>
    <row r="2881" spans="1:4" x14ac:dyDescent="0.2">
      <c r="A2881" s="158"/>
      <c r="D2881" s="138"/>
    </row>
    <row r="2882" spans="1:4" x14ac:dyDescent="0.2">
      <c r="A2882" s="158"/>
      <c r="D2882" s="138"/>
    </row>
    <row r="2883" spans="1:4" x14ac:dyDescent="0.2">
      <c r="A2883" s="158"/>
      <c r="D2883" s="138"/>
    </row>
    <row r="2884" spans="1:4" x14ac:dyDescent="0.2">
      <c r="A2884" s="158"/>
      <c r="D2884" s="138"/>
    </row>
    <row r="2885" spans="1:4" x14ac:dyDescent="0.2">
      <c r="A2885" s="158"/>
      <c r="D2885" s="138"/>
    </row>
    <row r="2886" spans="1:4" x14ac:dyDescent="0.2">
      <c r="A2886" s="158"/>
      <c r="D2886" s="138"/>
    </row>
    <row r="2887" spans="1:4" x14ac:dyDescent="0.2">
      <c r="A2887" s="158"/>
      <c r="D2887" s="138"/>
    </row>
    <row r="2888" spans="1:4" x14ac:dyDescent="0.2">
      <c r="A2888" s="158"/>
      <c r="D2888" s="138"/>
    </row>
    <row r="2889" spans="1:4" x14ac:dyDescent="0.2">
      <c r="A2889" s="158"/>
      <c r="D2889" s="138"/>
    </row>
    <row r="2890" spans="1:4" x14ac:dyDescent="0.2">
      <c r="A2890" s="158"/>
      <c r="D2890" s="138"/>
    </row>
    <row r="2891" spans="1:4" x14ac:dyDescent="0.2">
      <c r="A2891" s="158"/>
      <c r="D2891" s="138"/>
    </row>
    <row r="2892" spans="1:4" x14ac:dyDescent="0.2">
      <c r="A2892" s="158"/>
      <c r="D2892" s="138"/>
    </row>
    <row r="2893" spans="1:4" x14ac:dyDescent="0.2">
      <c r="A2893" s="158"/>
      <c r="D2893" s="138"/>
    </row>
    <row r="2894" spans="1:4" x14ac:dyDescent="0.2">
      <c r="A2894" s="158"/>
      <c r="D2894" s="138"/>
    </row>
    <row r="2895" spans="1:4" x14ac:dyDescent="0.2">
      <c r="A2895" s="158"/>
      <c r="D2895" s="138"/>
    </row>
    <row r="2896" spans="1:4" x14ac:dyDescent="0.2">
      <c r="A2896" s="158"/>
      <c r="D2896" s="138"/>
    </row>
    <row r="2897" spans="1:4" x14ac:dyDescent="0.2">
      <c r="A2897" s="158"/>
      <c r="D2897" s="138"/>
    </row>
    <row r="2898" spans="1:4" x14ac:dyDescent="0.2">
      <c r="A2898" s="158"/>
      <c r="D2898" s="138"/>
    </row>
    <row r="2899" spans="1:4" x14ac:dyDescent="0.2">
      <c r="A2899" s="158"/>
      <c r="D2899" s="138"/>
    </row>
    <row r="2900" spans="1:4" x14ac:dyDescent="0.2">
      <c r="A2900" s="158"/>
      <c r="D2900" s="138"/>
    </row>
    <row r="2901" spans="1:4" x14ac:dyDescent="0.2">
      <c r="A2901" s="158"/>
      <c r="D2901" s="138"/>
    </row>
    <row r="2902" spans="1:4" x14ac:dyDescent="0.2">
      <c r="A2902" s="158"/>
      <c r="D2902" s="138"/>
    </row>
    <row r="2903" spans="1:4" x14ac:dyDescent="0.2">
      <c r="A2903" s="158"/>
      <c r="D2903" s="138"/>
    </row>
    <row r="2904" spans="1:4" x14ac:dyDescent="0.2">
      <c r="A2904" s="158"/>
      <c r="D2904" s="138"/>
    </row>
    <row r="2905" spans="1:4" x14ac:dyDescent="0.2">
      <c r="A2905" s="158"/>
      <c r="D2905" s="138"/>
    </row>
    <row r="2906" spans="1:4" x14ac:dyDescent="0.2">
      <c r="A2906" s="158"/>
      <c r="D2906" s="138"/>
    </row>
    <row r="2907" spans="1:4" x14ac:dyDescent="0.2">
      <c r="A2907" s="158"/>
      <c r="D2907" s="138"/>
    </row>
    <row r="2908" spans="1:4" x14ac:dyDescent="0.2">
      <c r="A2908" s="158"/>
      <c r="D2908" s="138"/>
    </row>
    <row r="2909" spans="1:4" x14ac:dyDescent="0.2">
      <c r="A2909" s="158"/>
      <c r="D2909" s="138"/>
    </row>
    <row r="2910" spans="1:4" x14ac:dyDescent="0.2">
      <c r="A2910" s="158"/>
      <c r="D2910" s="138"/>
    </row>
    <row r="2911" spans="1:4" x14ac:dyDescent="0.2">
      <c r="A2911" s="158"/>
      <c r="D2911" s="138"/>
    </row>
    <row r="2912" spans="1:4" x14ac:dyDescent="0.2">
      <c r="A2912" s="158"/>
      <c r="D2912" s="138"/>
    </row>
    <row r="2913" spans="1:4" x14ac:dyDescent="0.2">
      <c r="A2913" s="158"/>
      <c r="D2913" s="138"/>
    </row>
    <row r="2914" spans="1:4" x14ac:dyDescent="0.2">
      <c r="A2914" s="158"/>
      <c r="D2914" s="138"/>
    </row>
    <row r="2915" spans="1:4" x14ac:dyDescent="0.2">
      <c r="A2915" s="158"/>
      <c r="D2915" s="138"/>
    </row>
    <row r="2916" spans="1:4" x14ac:dyDescent="0.2">
      <c r="A2916" s="158"/>
      <c r="D2916" s="138"/>
    </row>
    <row r="2917" spans="1:4" x14ac:dyDescent="0.2">
      <c r="A2917" s="158"/>
      <c r="D2917" s="138"/>
    </row>
    <row r="2918" spans="1:4" x14ac:dyDescent="0.2">
      <c r="A2918" s="158"/>
      <c r="D2918" s="138"/>
    </row>
    <row r="2919" spans="1:4" x14ac:dyDescent="0.2">
      <c r="A2919" s="158"/>
      <c r="D2919" s="138"/>
    </row>
    <row r="2920" spans="1:4" x14ac:dyDescent="0.2">
      <c r="A2920" s="158"/>
      <c r="D2920" s="138"/>
    </row>
    <row r="2921" spans="1:4" x14ac:dyDescent="0.2">
      <c r="A2921" s="158"/>
      <c r="D2921" s="138"/>
    </row>
    <row r="2922" spans="1:4" x14ac:dyDescent="0.2">
      <c r="A2922" s="158"/>
      <c r="D2922" s="138"/>
    </row>
    <row r="2923" spans="1:4" x14ac:dyDescent="0.2">
      <c r="A2923" s="158"/>
      <c r="D2923" s="138"/>
    </row>
    <row r="2924" spans="1:4" x14ac:dyDescent="0.2">
      <c r="A2924" s="158"/>
      <c r="D2924" s="138"/>
    </row>
    <row r="2925" spans="1:4" x14ac:dyDescent="0.2">
      <c r="A2925" s="158"/>
      <c r="D2925" s="138"/>
    </row>
    <row r="2926" spans="1:4" x14ac:dyDescent="0.2">
      <c r="A2926" s="158"/>
      <c r="D2926" s="138"/>
    </row>
    <row r="2927" spans="1:4" x14ac:dyDescent="0.2">
      <c r="A2927" s="158"/>
      <c r="D2927" s="138"/>
    </row>
    <row r="2928" spans="1:4" x14ac:dyDescent="0.2">
      <c r="A2928" s="158"/>
      <c r="D2928" s="138"/>
    </row>
    <row r="2929" spans="1:4" x14ac:dyDescent="0.2">
      <c r="A2929" s="158"/>
      <c r="D2929" s="138"/>
    </row>
    <row r="2930" spans="1:4" x14ac:dyDescent="0.2">
      <c r="A2930" s="158"/>
      <c r="D2930" s="138"/>
    </row>
    <row r="2931" spans="1:4" x14ac:dyDescent="0.2">
      <c r="A2931" s="158"/>
      <c r="D2931" s="138"/>
    </row>
    <row r="2932" spans="1:4" x14ac:dyDescent="0.2">
      <c r="A2932" s="158"/>
      <c r="D2932" s="138"/>
    </row>
    <row r="2933" spans="1:4" x14ac:dyDescent="0.2">
      <c r="A2933" s="158"/>
      <c r="D2933" s="138"/>
    </row>
    <row r="2934" spans="1:4" x14ac:dyDescent="0.2">
      <c r="A2934" s="158"/>
      <c r="D2934" s="138"/>
    </row>
    <row r="2935" spans="1:4" x14ac:dyDescent="0.2">
      <c r="A2935" s="158"/>
      <c r="D2935" s="138"/>
    </row>
    <row r="2936" spans="1:4" x14ac:dyDescent="0.2">
      <c r="A2936" s="158"/>
      <c r="D2936" s="138"/>
    </row>
    <row r="2937" spans="1:4" x14ac:dyDescent="0.2">
      <c r="A2937" s="158"/>
      <c r="D2937" s="138"/>
    </row>
    <row r="2938" spans="1:4" x14ac:dyDescent="0.2">
      <c r="A2938" s="158"/>
      <c r="D2938" s="138"/>
    </row>
    <row r="2939" spans="1:4" x14ac:dyDescent="0.2">
      <c r="A2939" s="158"/>
      <c r="D2939" s="138"/>
    </row>
    <row r="2940" spans="1:4" x14ac:dyDescent="0.2">
      <c r="A2940" s="158"/>
      <c r="D2940" s="138"/>
    </row>
    <row r="2941" spans="1:4" x14ac:dyDescent="0.2">
      <c r="A2941" s="158"/>
      <c r="D2941" s="138"/>
    </row>
    <row r="2942" spans="1:4" x14ac:dyDescent="0.2">
      <c r="A2942" s="158"/>
      <c r="D2942" s="138"/>
    </row>
    <row r="2943" spans="1:4" x14ac:dyDescent="0.2">
      <c r="A2943" s="158"/>
      <c r="D2943" s="138"/>
    </row>
    <row r="2944" spans="1:4" x14ac:dyDescent="0.2">
      <c r="A2944" s="158"/>
      <c r="D2944" s="138"/>
    </row>
    <row r="2945" spans="1:4" x14ac:dyDescent="0.2">
      <c r="A2945" s="158"/>
      <c r="D2945" s="138"/>
    </row>
    <row r="2946" spans="1:4" x14ac:dyDescent="0.2">
      <c r="A2946" s="158"/>
      <c r="D2946" s="138"/>
    </row>
    <row r="2947" spans="1:4" x14ac:dyDescent="0.2">
      <c r="A2947" s="158"/>
      <c r="D2947" s="138"/>
    </row>
    <row r="2948" spans="1:4" x14ac:dyDescent="0.2">
      <c r="A2948" s="158"/>
      <c r="D2948" s="138"/>
    </row>
    <row r="2949" spans="1:4" x14ac:dyDescent="0.2">
      <c r="A2949" s="158"/>
      <c r="D2949" s="138"/>
    </row>
    <row r="2950" spans="1:4" x14ac:dyDescent="0.2">
      <c r="A2950" s="158"/>
      <c r="D2950" s="138"/>
    </row>
    <row r="2951" spans="1:4" x14ac:dyDescent="0.2">
      <c r="A2951" s="158"/>
      <c r="D2951" s="138"/>
    </row>
    <row r="2952" spans="1:4" x14ac:dyDescent="0.2">
      <c r="A2952" s="158"/>
      <c r="D2952" s="138"/>
    </row>
    <row r="2953" spans="1:4" x14ac:dyDescent="0.2">
      <c r="A2953" s="158"/>
      <c r="D2953" s="138"/>
    </row>
    <row r="2954" spans="1:4" x14ac:dyDescent="0.2">
      <c r="A2954" s="158"/>
      <c r="D2954" s="138"/>
    </row>
    <row r="2955" spans="1:4" x14ac:dyDescent="0.2">
      <c r="A2955" s="158"/>
      <c r="D2955" s="138"/>
    </row>
    <row r="2956" spans="1:4" x14ac:dyDescent="0.2">
      <c r="A2956" s="158"/>
      <c r="D2956" s="138"/>
    </row>
    <row r="2957" spans="1:4" x14ac:dyDescent="0.2">
      <c r="A2957" s="158"/>
      <c r="D2957" s="138"/>
    </row>
    <row r="2958" spans="1:4" x14ac:dyDescent="0.2">
      <c r="A2958" s="158"/>
      <c r="D2958" s="138"/>
    </row>
    <row r="2959" spans="1:4" x14ac:dyDescent="0.2">
      <c r="A2959" s="158"/>
      <c r="D2959" s="138"/>
    </row>
    <row r="2960" spans="1:4" x14ac:dyDescent="0.2">
      <c r="A2960" s="158"/>
      <c r="D2960" s="138"/>
    </row>
    <row r="2961" spans="1:4" x14ac:dyDescent="0.2">
      <c r="A2961" s="158"/>
      <c r="D2961" s="138"/>
    </row>
    <row r="2962" spans="1:4" x14ac:dyDescent="0.2">
      <c r="A2962" s="158"/>
      <c r="D2962" s="138"/>
    </row>
    <row r="2963" spans="1:4" x14ac:dyDescent="0.2">
      <c r="A2963" s="158"/>
      <c r="D2963" s="138"/>
    </row>
    <row r="2964" spans="1:4" x14ac:dyDescent="0.2">
      <c r="A2964" s="158"/>
      <c r="D2964" s="138"/>
    </row>
    <row r="2965" spans="1:4" x14ac:dyDescent="0.2">
      <c r="A2965" s="158"/>
      <c r="D2965" s="138"/>
    </row>
    <row r="2966" spans="1:4" x14ac:dyDescent="0.2">
      <c r="A2966" s="158"/>
      <c r="D2966" s="138"/>
    </row>
    <row r="2967" spans="1:4" x14ac:dyDescent="0.2">
      <c r="A2967" s="158"/>
      <c r="D2967" s="138"/>
    </row>
    <row r="2968" spans="1:4" x14ac:dyDescent="0.2">
      <c r="A2968" s="158"/>
      <c r="D2968" s="138"/>
    </row>
    <row r="2969" spans="1:4" x14ac:dyDescent="0.2">
      <c r="A2969" s="158"/>
      <c r="D2969" s="138"/>
    </row>
    <row r="2970" spans="1:4" x14ac:dyDescent="0.2">
      <c r="A2970" s="158"/>
      <c r="D2970" s="138"/>
    </row>
    <row r="2971" spans="1:4" x14ac:dyDescent="0.2">
      <c r="A2971" s="158"/>
      <c r="D2971" s="138"/>
    </row>
    <row r="2972" spans="1:4" x14ac:dyDescent="0.2">
      <c r="A2972" s="158"/>
      <c r="D2972" s="138"/>
    </row>
    <row r="2973" spans="1:4" x14ac:dyDescent="0.2">
      <c r="A2973" s="158"/>
      <c r="D2973" s="138"/>
    </row>
    <row r="2974" spans="1:4" x14ac:dyDescent="0.2">
      <c r="A2974" s="158"/>
      <c r="D2974" s="138"/>
    </row>
    <row r="2975" spans="1:4" x14ac:dyDescent="0.2">
      <c r="A2975" s="158"/>
      <c r="D2975" s="138"/>
    </row>
    <row r="2976" spans="1:4" x14ac:dyDescent="0.2">
      <c r="A2976" s="158"/>
      <c r="D2976" s="138"/>
    </row>
    <row r="2977" spans="1:4" x14ac:dyDescent="0.2">
      <c r="A2977" s="158"/>
      <c r="D2977" s="138"/>
    </row>
    <row r="2978" spans="1:4" x14ac:dyDescent="0.2">
      <c r="A2978" s="158"/>
      <c r="D2978" s="138"/>
    </row>
    <row r="2979" spans="1:4" x14ac:dyDescent="0.2">
      <c r="A2979" s="158"/>
      <c r="D2979" s="138"/>
    </row>
    <row r="2980" spans="1:4" x14ac:dyDescent="0.2">
      <c r="A2980" s="158"/>
      <c r="D2980" s="138"/>
    </row>
    <row r="2981" spans="1:4" x14ac:dyDescent="0.2">
      <c r="A2981" s="158"/>
      <c r="D2981" s="138"/>
    </row>
    <row r="2982" spans="1:4" x14ac:dyDescent="0.2">
      <c r="A2982" s="158"/>
      <c r="D2982" s="138"/>
    </row>
    <row r="2983" spans="1:4" x14ac:dyDescent="0.2">
      <c r="A2983" s="158"/>
      <c r="D2983" s="138"/>
    </row>
    <row r="2984" spans="1:4" x14ac:dyDescent="0.2">
      <c r="A2984" s="158"/>
      <c r="D2984" s="138"/>
    </row>
    <row r="2985" spans="1:4" x14ac:dyDescent="0.2">
      <c r="A2985" s="158"/>
      <c r="D2985" s="138"/>
    </row>
    <row r="2986" spans="1:4" x14ac:dyDescent="0.2">
      <c r="A2986" s="158"/>
      <c r="D2986" s="138"/>
    </row>
    <row r="2987" spans="1:4" x14ac:dyDescent="0.2">
      <c r="A2987" s="158"/>
      <c r="D2987" s="138"/>
    </row>
    <row r="2988" spans="1:4" x14ac:dyDescent="0.2">
      <c r="A2988" s="158"/>
      <c r="D2988" s="138"/>
    </row>
    <row r="2989" spans="1:4" x14ac:dyDescent="0.2">
      <c r="A2989" s="158"/>
      <c r="D2989" s="138"/>
    </row>
    <row r="2990" spans="1:4" x14ac:dyDescent="0.2">
      <c r="A2990" s="158"/>
      <c r="D2990" s="138"/>
    </row>
    <row r="2991" spans="1:4" x14ac:dyDescent="0.2">
      <c r="A2991" s="158"/>
      <c r="D2991" s="138"/>
    </row>
    <row r="2992" spans="1:4" x14ac:dyDescent="0.2">
      <c r="A2992" s="158"/>
      <c r="D2992" s="138"/>
    </row>
    <row r="2993" spans="1:4" x14ac:dyDescent="0.2">
      <c r="A2993" s="158"/>
      <c r="D2993" s="138"/>
    </row>
    <row r="2994" spans="1:4" x14ac:dyDescent="0.2">
      <c r="A2994" s="158"/>
      <c r="D2994" s="138"/>
    </row>
    <row r="2995" spans="1:4" x14ac:dyDescent="0.2">
      <c r="A2995" s="158"/>
      <c r="D2995" s="138"/>
    </row>
    <row r="2996" spans="1:4" x14ac:dyDescent="0.2">
      <c r="A2996" s="158"/>
      <c r="D2996" s="138"/>
    </row>
    <row r="2997" spans="1:4" x14ac:dyDescent="0.2">
      <c r="A2997" s="158"/>
      <c r="D2997" s="138"/>
    </row>
    <row r="2998" spans="1:4" x14ac:dyDescent="0.2">
      <c r="A2998" s="158"/>
      <c r="D2998" s="138"/>
    </row>
    <row r="2999" spans="1:4" x14ac:dyDescent="0.2">
      <c r="A2999" s="158"/>
      <c r="D2999" s="138"/>
    </row>
    <row r="3000" spans="1:4" x14ac:dyDescent="0.2">
      <c r="A3000" s="158"/>
      <c r="D3000" s="138"/>
    </row>
    <row r="3001" spans="1:4" x14ac:dyDescent="0.2">
      <c r="A3001" s="158"/>
      <c r="D3001" s="138"/>
    </row>
    <row r="3002" spans="1:4" x14ac:dyDescent="0.2">
      <c r="A3002" s="158"/>
      <c r="D3002" s="138"/>
    </row>
    <row r="3003" spans="1:4" x14ac:dyDescent="0.2">
      <c r="A3003" s="158"/>
      <c r="D3003" s="138"/>
    </row>
    <row r="3004" spans="1:4" x14ac:dyDescent="0.2">
      <c r="A3004" s="158"/>
      <c r="D3004" s="138"/>
    </row>
    <row r="3005" spans="1:4" x14ac:dyDescent="0.2">
      <c r="A3005" s="158"/>
      <c r="D3005" s="138"/>
    </row>
    <row r="3006" spans="1:4" x14ac:dyDescent="0.2">
      <c r="A3006" s="158"/>
      <c r="D3006" s="138"/>
    </row>
    <row r="3007" spans="1:4" x14ac:dyDescent="0.2">
      <c r="A3007" s="158"/>
      <c r="D3007" s="138"/>
    </row>
    <row r="3008" spans="1:4" x14ac:dyDescent="0.2">
      <c r="A3008" s="158"/>
      <c r="D3008" s="138"/>
    </row>
    <row r="3009" spans="1:4" x14ac:dyDescent="0.2">
      <c r="A3009" s="158"/>
      <c r="D3009" s="138"/>
    </row>
    <row r="3010" spans="1:4" x14ac:dyDescent="0.2">
      <c r="A3010" s="158"/>
      <c r="D3010" s="138"/>
    </row>
    <row r="3011" spans="1:4" x14ac:dyDescent="0.2">
      <c r="A3011" s="158"/>
      <c r="D3011" s="138"/>
    </row>
    <row r="3012" spans="1:4" x14ac:dyDescent="0.2">
      <c r="A3012" s="158"/>
      <c r="D3012" s="138"/>
    </row>
    <row r="3013" spans="1:4" x14ac:dyDescent="0.2">
      <c r="A3013" s="158"/>
      <c r="D3013" s="138"/>
    </row>
    <row r="3014" spans="1:4" x14ac:dyDescent="0.2">
      <c r="A3014" s="158"/>
      <c r="D3014" s="138"/>
    </row>
    <row r="3015" spans="1:4" x14ac:dyDescent="0.2">
      <c r="A3015" s="158"/>
      <c r="D3015" s="138"/>
    </row>
    <row r="3016" spans="1:4" x14ac:dyDescent="0.2">
      <c r="A3016" s="158"/>
      <c r="D3016" s="138"/>
    </row>
    <row r="3017" spans="1:4" x14ac:dyDescent="0.2">
      <c r="A3017" s="158"/>
      <c r="D3017" s="138"/>
    </row>
    <row r="3018" spans="1:4" x14ac:dyDescent="0.2">
      <c r="A3018" s="158"/>
      <c r="D3018" s="138"/>
    </row>
    <row r="3019" spans="1:4" x14ac:dyDescent="0.2">
      <c r="A3019" s="158"/>
      <c r="D3019" s="138"/>
    </row>
    <row r="3020" spans="1:4" x14ac:dyDescent="0.2">
      <c r="A3020" s="158"/>
      <c r="D3020" s="138"/>
    </row>
    <row r="3021" spans="1:4" x14ac:dyDescent="0.2">
      <c r="A3021" s="158"/>
      <c r="D3021" s="138"/>
    </row>
    <row r="3022" spans="1:4" x14ac:dyDescent="0.2">
      <c r="A3022" s="158"/>
      <c r="D3022" s="138"/>
    </row>
    <row r="3023" spans="1:4" x14ac:dyDescent="0.2">
      <c r="A3023" s="158"/>
      <c r="D3023" s="138"/>
    </row>
    <row r="3024" spans="1:4" x14ac:dyDescent="0.2">
      <c r="A3024" s="158"/>
      <c r="D3024" s="138"/>
    </row>
    <row r="3025" spans="1:4" x14ac:dyDescent="0.2">
      <c r="A3025" s="158"/>
      <c r="D3025" s="138"/>
    </row>
    <row r="3026" spans="1:4" x14ac:dyDescent="0.2">
      <c r="A3026" s="158"/>
      <c r="D3026" s="138"/>
    </row>
    <row r="3027" spans="1:4" x14ac:dyDescent="0.2">
      <c r="A3027" s="158"/>
      <c r="D3027" s="138"/>
    </row>
    <row r="3028" spans="1:4" x14ac:dyDescent="0.2">
      <c r="A3028" s="158"/>
      <c r="D3028" s="138"/>
    </row>
    <row r="3029" spans="1:4" x14ac:dyDescent="0.2">
      <c r="A3029" s="158"/>
      <c r="D3029" s="138"/>
    </row>
    <row r="3030" spans="1:4" x14ac:dyDescent="0.2">
      <c r="A3030" s="158"/>
      <c r="D3030" s="138"/>
    </row>
    <row r="3031" spans="1:4" x14ac:dyDescent="0.2">
      <c r="A3031" s="158"/>
      <c r="D3031" s="138"/>
    </row>
    <row r="3032" spans="1:4" x14ac:dyDescent="0.2">
      <c r="A3032" s="158"/>
      <c r="D3032" s="138"/>
    </row>
    <row r="3033" spans="1:4" x14ac:dyDescent="0.2">
      <c r="A3033" s="158"/>
      <c r="D3033" s="138"/>
    </row>
    <row r="3034" spans="1:4" x14ac:dyDescent="0.2">
      <c r="A3034" s="158"/>
      <c r="D3034" s="138"/>
    </row>
    <row r="3035" spans="1:4" x14ac:dyDescent="0.2">
      <c r="A3035" s="158"/>
      <c r="D3035" s="138"/>
    </row>
    <row r="3036" spans="1:4" x14ac:dyDescent="0.2">
      <c r="A3036" s="158"/>
      <c r="D3036" s="138"/>
    </row>
    <row r="3037" spans="1:4" x14ac:dyDescent="0.2">
      <c r="A3037" s="158"/>
      <c r="D3037" s="138"/>
    </row>
    <row r="3038" spans="1:4" x14ac:dyDescent="0.2">
      <c r="A3038" s="158"/>
      <c r="D3038" s="138"/>
    </row>
    <row r="3039" spans="1:4" x14ac:dyDescent="0.2">
      <c r="A3039" s="158"/>
      <c r="D3039" s="138"/>
    </row>
    <row r="3040" spans="1:4" x14ac:dyDescent="0.2">
      <c r="A3040" s="158"/>
      <c r="D3040" s="138"/>
    </row>
    <row r="3041" spans="1:4" x14ac:dyDescent="0.2">
      <c r="A3041" s="158"/>
      <c r="D3041" s="138"/>
    </row>
    <row r="3042" spans="1:4" x14ac:dyDescent="0.2">
      <c r="A3042" s="158"/>
      <c r="D3042" s="138"/>
    </row>
    <row r="3043" spans="1:4" x14ac:dyDescent="0.2">
      <c r="A3043" s="158"/>
      <c r="D3043" s="138"/>
    </row>
    <row r="3044" spans="1:4" x14ac:dyDescent="0.2">
      <c r="A3044" s="158"/>
      <c r="D3044" s="138"/>
    </row>
    <row r="3045" spans="1:4" x14ac:dyDescent="0.2">
      <c r="A3045" s="158"/>
      <c r="D3045" s="138"/>
    </row>
    <row r="3046" spans="1:4" x14ac:dyDescent="0.2">
      <c r="A3046" s="158"/>
      <c r="D3046" s="138"/>
    </row>
    <row r="3047" spans="1:4" x14ac:dyDescent="0.2">
      <c r="A3047" s="158"/>
      <c r="D3047" s="138"/>
    </row>
    <row r="3048" spans="1:4" x14ac:dyDescent="0.2">
      <c r="A3048" s="158"/>
      <c r="D3048" s="138"/>
    </row>
    <row r="3049" spans="1:4" x14ac:dyDescent="0.2">
      <c r="A3049" s="158"/>
      <c r="D3049" s="138"/>
    </row>
    <row r="3050" spans="1:4" x14ac:dyDescent="0.2">
      <c r="A3050" s="158"/>
      <c r="D3050" s="138"/>
    </row>
    <row r="3051" spans="1:4" x14ac:dyDescent="0.2">
      <c r="A3051" s="158"/>
      <c r="D3051" s="138"/>
    </row>
    <row r="3052" spans="1:4" x14ac:dyDescent="0.2">
      <c r="A3052" s="158"/>
      <c r="D3052" s="138"/>
    </row>
    <row r="3053" spans="1:4" x14ac:dyDescent="0.2">
      <c r="A3053" s="158"/>
      <c r="D3053" s="138"/>
    </row>
    <row r="3054" spans="1:4" x14ac:dyDescent="0.2">
      <c r="A3054" s="158"/>
      <c r="D3054" s="138"/>
    </row>
    <row r="3055" spans="1:4" x14ac:dyDescent="0.2">
      <c r="A3055" s="158"/>
      <c r="D3055" s="138"/>
    </row>
    <row r="3056" spans="1:4" x14ac:dyDescent="0.2">
      <c r="A3056" s="158"/>
      <c r="D3056" s="138"/>
    </row>
    <row r="3057" spans="1:4" x14ac:dyDescent="0.2">
      <c r="A3057" s="158"/>
      <c r="D3057" s="138"/>
    </row>
    <row r="3058" spans="1:4" x14ac:dyDescent="0.2">
      <c r="A3058" s="158"/>
      <c r="D3058" s="138"/>
    </row>
    <row r="3059" spans="1:4" x14ac:dyDescent="0.2">
      <c r="A3059" s="158"/>
      <c r="D3059" s="138"/>
    </row>
    <row r="3060" spans="1:4" x14ac:dyDescent="0.2">
      <c r="A3060" s="158"/>
      <c r="D3060" s="138"/>
    </row>
    <row r="3061" spans="1:4" x14ac:dyDescent="0.2">
      <c r="A3061" s="158"/>
      <c r="D3061" s="138"/>
    </row>
    <row r="3062" spans="1:4" x14ac:dyDescent="0.2">
      <c r="A3062" s="158"/>
      <c r="D3062" s="138"/>
    </row>
    <row r="3063" spans="1:4" x14ac:dyDescent="0.2">
      <c r="A3063" s="158"/>
      <c r="D3063" s="138"/>
    </row>
    <row r="3064" spans="1:4" x14ac:dyDescent="0.2">
      <c r="A3064" s="158"/>
      <c r="D3064" s="138"/>
    </row>
    <row r="3065" spans="1:4" x14ac:dyDescent="0.2">
      <c r="A3065" s="158"/>
      <c r="D3065" s="138"/>
    </row>
    <row r="3066" spans="1:4" x14ac:dyDescent="0.2">
      <c r="A3066" s="158"/>
      <c r="D3066" s="138"/>
    </row>
    <row r="3067" spans="1:4" x14ac:dyDescent="0.2">
      <c r="A3067" s="158"/>
      <c r="D3067" s="138"/>
    </row>
    <row r="3068" spans="1:4" x14ac:dyDescent="0.2">
      <c r="A3068" s="158"/>
      <c r="D3068" s="138"/>
    </row>
    <row r="3069" spans="1:4" x14ac:dyDescent="0.2">
      <c r="A3069" s="158"/>
      <c r="D3069" s="138"/>
    </row>
    <row r="3070" spans="1:4" x14ac:dyDescent="0.2">
      <c r="A3070" s="158"/>
      <c r="D3070" s="138"/>
    </row>
    <row r="3071" spans="1:4" x14ac:dyDescent="0.2">
      <c r="A3071" s="158"/>
      <c r="D3071" s="138"/>
    </row>
    <row r="3072" spans="1:4" x14ac:dyDescent="0.2">
      <c r="A3072" s="158"/>
      <c r="D3072" s="138"/>
    </row>
    <row r="3073" spans="1:4" x14ac:dyDescent="0.2">
      <c r="A3073" s="158"/>
      <c r="D3073" s="138"/>
    </row>
    <row r="3074" spans="1:4" x14ac:dyDescent="0.2">
      <c r="A3074" s="158"/>
      <c r="D3074" s="138"/>
    </row>
    <row r="3075" spans="1:4" x14ac:dyDescent="0.2">
      <c r="A3075" s="158"/>
      <c r="D3075" s="138"/>
    </row>
    <row r="3076" spans="1:4" x14ac:dyDescent="0.2">
      <c r="A3076" s="158"/>
      <c r="D3076" s="138"/>
    </row>
    <row r="3077" spans="1:4" x14ac:dyDescent="0.2">
      <c r="A3077" s="158"/>
      <c r="D3077" s="138"/>
    </row>
    <row r="3078" spans="1:4" x14ac:dyDescent="0.2">
      <c r="A3078" s="158"/>
      <c r="D3078" s="138"/>
    </row>
    <row r="3079" spans="1:4" x14ac:dyDescent="0.2">
      <c r="A3079" s="158"/>
      <c r="D3079" s="138"/>
    </row>
    <row r="3080" spans="1:4" x14ac:dyDescent="0.2">
      <c r="A3080" s="158"/>
      <c r="D3080" s="138"/>
    </row>
    <row r="3081" spans="1:4" x14ac:dyDescent="0.2">
      <c r="A3081" s="158"/>
      <c r="D3081" s="138"/>
    </row>
    <row r="3082" spans="1:4" x14ac:dyDescent="0.2">
      <c r="A3082" s="158"/>
      <c r="D3082" s="138"/>
    </row>
    <row r="3083" spans="1:4" x14ac:dyDescent="0.2">
      <c r="A3083" s="158"/>
      <c r="D3083" s="138"/>
    </row>
    <row r="3084" spans="1:4" x14ac:dyDescent="0.2">
      <c r="A3084" s="158"/>
      <c r="D3084" s="138"/>
    </row>
    <row r="3085" spans="1:4" x14ac:dyDescent="0.2">
      <c r="A3085" s="158"/>
      <c r="D3085" s="138"/>
    </row>
    <row r="3086" spans="1:4" x14ac:dyDescent="0.2">
      <c r="A3086" s="158"/>
      <c r="D3086" s="138"/>
    </row>
    <row r="3087" spans="1:4" x14ac:dyDescent="0.2">
      <c r="A3087" s="158"/>
      <c r="D3087" s="138"/>
    </row>
    <row r="3088" spans="1:4" x14ac:dyDescent="0.2">
      <c r="A3088" s="158"/>
      <c r="D3088" s="138"/>
    </row>
    <row r="3089" spans="1:4" x14ac:dyDescent="0.2">
      <c r="A3089" s="158"/>
      <c r="D3089" s="138"/>
    </row>
    <row r="3090" spans="1:4" x14ac:dyDescent="0.2">
      <c r="A3090" s="158"/>
      <c r="D3090" s="138"/>
    </row>
    <row r="3091" spans="1:4" x14ac:dyDescent="0.2">
      <c r="A3091" s="158"/>
      <c r="D3091" s="138"/>
    </row>
    <row r="3092" spans="1:4" x14ac:dyDescent="0.2">
      <c r="A3092" s="158"/>
      <c r="D3092" s="138"/>
    </row>
    <row r="3093" spans="1:4" x14ac:dyDescent="0.2">
      <c r="A3093" s="158"/>
      <c r="D3093" s="138"/>
    </row>
    <row r="3094" spans="1:4" x14ac:dyDescent="0.2">
      <c r="A3094" s="158"/>
      <c r="D3094" s="138"/>
    </row>
    <row r="3095" spans="1:4" x14ac:dyDescent="0.2">
      <c r="A3095" s="158"/>
      <c r="D3095" s="138"/>
    </row>
    <row r="3096" spans="1:4" x14ac:dyDescent="0.2">
      <c r="A3096" s="158"/>
      <c r="D3096" s="138"/>
    </row>
    <row r="3097" spans="1:4" x14ac:dyDescent="0.2">
      <c r="A3097" s="158"/>
      <c r="D3097" s="138"/>
    </row>
    <row r="3098" spans="1:4" x14ac:dyDescent="0.2">
      <c r="A3098" s="158"/>
      <c r="D3098" s="138"/>
    </row>
    <row r="3099" spans="1:4" x14ac:dyDescent="0.2">
      <c r="A3099" s="158"/>
      <c r="D3099" s="138"/>
    </row>
    <row r="3100" spans="1:4" x14ac:dyDescent="0.2">
      <c r="A3100" s="158"/>
      <c r="D3100" s="138"/>
    </row>
    <row r="3101" spans="1:4" x14ac:dyDescent="0.2">
      <c r="A3101" s="158"/>
      <c r="D3101" s="138"/>
    </row>
    <row r="3102" spans="1:4" x14ac:dyDescent="0.2">
      <c r="A3102" s="158"/>
      <c r="D3102" s="138"/>
    </row>
    <row r="3103" spans="1:4" x14ac:dyDescent="0.2">
      <c r="A3103" s="158"/>
      <c r="D3103" s="138"/>
    </row>
    <row r="3104" spans="1:4" x14ac:dyDescent="0.2">
      <c r="A3104" s="158"/>
      <c r="D3104" s="138"/>
    </row>
    <row r="3105" spans="1:4" x14ac:dyDescent="0.2">
      <c r="A3105" s="158"/>
      <c r="D3105" s="138"/>
    </row>
    <row r="3106" spans="1:4" x14ac:dyDescent="0.2">
      <c r="A3106" s="158"/>
      <c r="D3106" s="138"/>
    </row>
    <row r="3107" spans="1:4" x14ac:dyDescent="0.2">
      <c r="A3107" s="158"/>
      <c r="D3107" s="138"/>
    </row>
    <row r="3108" spans="1:4" x14ac:dyDescent="0.2">
      <c r="A3108" s="158"/>
      <c r="D3108" s="138"/>
    </row>
    <row r="3109" spans="1:4" x14ac:dyDescent="0.2">
      <c r="A3109" s="158"/>
      <c r="D3109" s="138"/>
    </row>
    <row r="3110" spans="1:4" x14ac:dyDescent="0.2">
      <c r="A3110" s="158"/>
      <c r="D3110" s="138"/>
    </row>
    <row r="3111" spans="1:4" x14ac:dyDescent="0.2">
      <c r="A3111" s="158"/>
      <c r="D3111" s="138"/>
    </row>
    <row r="3112" spans="1:4" x14ac:dyDescent="0.2">
      <c r="A3112" s="158"/>
      <c r="D3112" s="138"/>
    </row>
    <row r="3113" spans="1:4" x14ac:dyDescent="0.2">
      <c r="A3113" s="158"/>
      <c r="D3113" s="138"/>
    </row>
    <row r="3114" spans="1:4" x14ac:dyDescent="0.2">
      <c r="A3114" s="158"/>
      <c r="D3114" s="138"/>
    </row>
    <row r="3115" spans="1:4" x14ac:dyDescent="0.2">
      <c r="A3115" s="158"/>
      <c r="D3115" s="138"/>
    </row>
    <row r="3116" spans="1:4" x14ac:dyDescent="0.2">
      <c r="A3116" s="158"/>
      <c r="D3116" s="138"/>
    </row>
    <row r="3117" spans="1:4" x14ac:dyDescent="0.2">
      <c r="A3117" s="158"/>
      <c r="D3117" s="138"/>
    </row>
    <row r="3118" spans="1:4" x14ac:dyDescent="0.2">
      <c r="A3118" s="158"/>
      <c r="D3118" s="138"/>
    </row>
    <row r="3119" spans="1:4" x14ac:dyDescent="0.2">
      <c r="A3119" s="158"/>
      <c r="D3119" s="138"/>
    </row>
    <row r="3120" spans="1:4" x14ac:dyDescent="0.2">
      <c r="A3120" s="158"/>
      <c r="D3120" s="138"/>
    </row>
    <row r="3121" spans="1:4" x14ac:dyDescent="0.2">
      <c r="A3121" s="158"/>
      <c r="D3121" s="138"/>
    </row>
    <row r="3122" spans="1:4" x14ac:dyDescent="0.2">
      <c r="A3122" s="158"/>
      <c r="D3122" s="138"/>
    </row>
    <row r="3123" spans="1:4" x14ac:dyDescent="0.2">
      <c r="A3123" s="158"/>
      <c r="D3123" s="138"/>
    </row>
    <row r="3124" spans="1:4" x14ac:dyDescent="0.2">
      <c r="A3124" s="158"/>
      <c r="D3124" s="138"/>
    </row>
    <row r="3125" spans="1:4" x14ac:dyDescent="0.2">
      <c r="A3125" s="158"/>
      <c r="D3125" s="138"/>
    </row>
    <row r="3126" spans="1:4" x14ac:dyDescent="0.2">
      <c r="A3126" s="158"/>
      <c r="D3126" s="138"/>
    </row>
    <row r="3127" spans="1:4" x14ac:dyDescent="0.2">
      <c r="A3127" s="158"/>
      <c r="D3127" s="138"/>
    </row>
    <row r="3128" spans="1:4" x14ac:dyDescent="0.2">
      <c r="A3128" s="158"/>
      <c r="D3128" s="138"/>
    </row>
    <row r="3129" spans="1:4" x14ac:dyDescent="0.2">
      <c r="A3129" s="158"/>
      <c r="D3129" s="138"/>
    </row>
    <row r="3130" spans="1:4" x14ac:dyDescent="0.2">
      <c r="A3130" s="158"/>
      <c r="D3130" s="138"/>
    </row>
    <row r="3131" spans="1:4" x14ac:dyDescent="0.2">
      <c r="A3131" s="158"/>
      <c r="D3131" s="138"/>
    </row>
    <row r="3132" spans="1:4" x14ac:dyDescent="0.2">
      <c r="A3132" s="158"/>
      <c r="D3132" s="138"/>
    </row>
    <row r="3133" spans="1:4" x14ac:dyDescent="0.2">
      <c r="A3133" s="158"/>
      <c r="D3133" s="138"/>
    </row>
    <row r="3134" spans="1:4" x14ac:dyDescent="0.2">
      <c r="A3134" s="158"/>
      <c r="D3134" s="138"/>
    </row>
    <row r="3135" spans="1:4" x14ac:dyDescent="0.2">
      <c r="A3135" s="158"/>
      <c r="D3135" s="138"/>
    </row>
    <row r="3136" spans="1:4" x14ac:dyDescent="0.2">
      <c r="A3136" s="158"/>
      <c r="D3136" s="138"/>
    </row>
    <row r="3137" spans="1:4" x14ac:dyDescent="0.2">
      <c r="A3137" s="158"/>
      <c r="D3137" s="138"/>
    </row>
    <row r="3138" spans="1:4" x14ac:dyDescent="0.2">
      <c r="A3138" s="158"/>
      <c r="D3138" s="138"/>
    </row>
    <row r="3139" spans="1:4" x14ac:dyDescent="0.2">
      <c r="A3139" s="158"/>
      <c r="D3139" s="138"/>
    </row>
    <row r="3140" spans="1:4" x14ac:dyDescent="0.2">
      <c r="A3140" s="158"/>
      <c r="D3140" s="138"/>
    </row>
    <row r="3141" spans="1:4" x14ac:dyDescent="0.2">
      <c r="A3141" s="158"/>
      <c r="D3141" s="138"/>
    </row>
    <row r="3142" spans="1:4" x14ac:dyDescent="0.2">
      <c r="A3142" s="158"/>
      <c r="D3142" s="138"/>
    </row>
    <row r="3143" spans="1:4" x14ac:dyDescent="0.2">
      <c r="A3143" s="158"/>
      <c r="D3143" s="138"/>
    </row>
    <row r="3144" spans="1:4" x14ac:dyDescent="0.2">
      <c r="A3144" s="158"/>
      <c r="D3144" s="138"/>
    </row>
    <row r="3145" spans="1:4" x14ac:dyDescent="0.2">
      <c r="A3145" s="158"/>
      <c r="D3145" s="138"/>
    </row>
    <row r="3146" spans="1:4" x14ac:dyDescent="0.2">
      <c r="A3146" s="158"/>
      <c r="D3146" s="138"/>
    </row>
    <row r="3147" spans="1:4" x14ac:dyDescent="0.2">
      <c r="A3147" s="158"/>
      <c r="D3147" s="138"/>
    </row>
    <row r="3148" spans="1:4" x14ac:dyDescent="0.2">
      <c r="A3148" s="158"/>
      <c r="D3148" s="138"/>
    </row>
    <row r="3149" spans="1:4" x14ac:dyDescent="0.2">
      <c r="A3149" s="158"/>
      <c r="D3149" s="138"/>
    </row>
    <row r="3150" spans="1:4" x14ac:dyDescent="0.2">
      <c r="A3150" s="158"/>
      <c r="D3150" s="138"/>
    </row>
    <row r="3151" spans="1:4" x14ac:dyDescent="0.2">
      <c r="A3151" s="158"/>
      <c r="D3151" s="138"/>
    </row>
    <row r="3152" spans="1:4" x14ac:dyDescent="0.2">
      <c r="A3152" s="158"/>
      <c r="D3152" s="138"/>
    </row>
    <row r="3153" spans="1:4" x14ac:dyDescent="0.2">
      <c r="A3153" s="158"/>
      <c r="D3153" s="138"/>
    </row>
    <row r="3154" spans="1:4" x14ac:dyDescent="0.2">
      <c r="A3154" s="158"/>
      <c r="D3154" s="138"/>
    </row>
    <row r="3155" spans="1:4" x14ac:dyDescent="0.2">
      <c r="A3155" s="158"/>
      <c r="D3155" s="138"/>
    </row>
    <row r="3156" spans="1:4" x14ac:dyDescent="0.2">
      <c r="A3156" s="158"/>
      <c r="D3156" s="138"/>
    </row>
    <row r="3157" spans="1:4" x14ac:dyDescent="0.2">
      <c r="A3157" s="158"/>
      <c r="D3157" s="138"/>
    </row>
    <row r="3158" spans="1:4" x14ac:dyDescent="0.2">
      <c r="A3158" s="158"/>
      <c r="D3158" s="138"/>
    </row>
    <row r="3159" spans="1:4" x14ac:dyDescent="0.2">
      <c r="A3159" s="158"/>
      <c r="D3159" s="138"/>
    </row>
    <row r="3160" spans="1:4" x14ac:dyDescent="0.2">
      <c r="A3160" s="158"/>
      <c r="D3160" s="138"/>
    </row>
    <row r="3161" spans="1:4" x14ac:dyDescent="0.2">
      <c r="A3161" s="158"/>
      <c r="D3161" s="138"/>
    </row>
    <row r="3162" spans="1:4" x14ac:dyDescent="0.2">
      <c r="A3162" s="158"/>
      <c r="D3162" s="138"/>
    </row>
    <row r="3163" spans="1:4" x14ac:dyDescent="0.2">
      <c r="A3163" s="158"/>
      <c r="D3163" s="138"/>
    </row>
    <row r="3164" spans="1:4" x14ac:dyDescent="0.2">
      <c r="A3164" s="158"/>
      <c r="D3164" s="138"/>
    </row>
    <row r="3165" spans="1:4" x14ac:dyDescent="0.2">
      <c r="A3165" s="158"/>
      <c r="D3165" s="138"/>
    </row>
    <row r="3166" spans="1:4" x14ac:dyDescent="0.2">
      <c r="A3166" s="158"/>
      <c r="D3166" s="138"/>
    </row>
    <row r="3167" spans="1:4" x14ac:dyDescent="0.2">
      <c r="A3167" s="158"/>
      <c r="D3167" s="138"/>
    </row>
    <row r="3168" spans="1:4" x14ac:dyDescent="0.2">
      <c r="A3168" s="158"/>
      <c r="D3168" s="138"/>
    </row>
    <row r="3169" spans="1:4" x14ac:dyDescent="0.2">
      <c r="A3169" s="158"/>
      <c r="D3169" s="138"/>
    </row>
    <row r="3170" spans="1:4" x14ac:dyDescent="0.2">
      <c r="A3170" s="158"/>
      <c r="D3170" s="138"/>
    </row>
    <row r="3171" spans="1:4" x14ac:dyDescent="0.2">
      <c r="A3171" s="158"/>
      <c r="D3171" s="138"/>
    </row>
    <row r="3172" spans="1:4" x14ac:dyDescent="0.2">
      <c r="A3172" s="158"/>
      <c r="D3172" s="138"/>
    </row>
    <row r="3173" spans="1:4" x14ac:dyDescent="0.2">
      <c r="A3173" s="158"/>
      <c r="D3173" s="138"/>
    </row>
    <row r="3174" spans="1:4" x14ac:dyDescent="0.2">
      <c r="A3174" s="158"/>
      <c r="D3174" s="138"/>
    </row>
    <row r="3175" spans="1:4" x14ac:dyDescent="0.2">
      <c r="A3175" s="158"/>
      <c r="D3175" s="138"/>
    </row>
    <row r="3176" spans="1:4" x14ac:dyDescent="0.2">
      <c r="A3176" s="158"/>
      <c r="D3176" s="138"/>
    </row>
    <row r="3177" spans="1:4" x14ac:dyDescent="0.2">
      <c r="A3177" s="158"/>
      <c r="D3177" s="138"/>
    </row>
    <row r="3178" spans="1:4" x14ac:dyDescent="0.2">
      <c r="A3178" s="158"/>
      <c r="D3178" s="138"/>
    </row>
    <row r="3179" spans="1:4" x14ac:dyDescent="0.2">
      <c r="A3179" s="158"/>
      <c r="D3179" s="138"/>
    </row>
    <row r="3180" spans="1:4" x14ac:dyDescent="0.2">
      <c r="A3180" s="158"/>
      <c r="D3180" s="138"/>
    </row>
    <row r="3181" spans="1:4" x14ac:dyDescent="0.2">
      <c r="A3181" s="158"/>
      <c r="D3181" s="138"/>
    </row>
    <row r="3182" spans="1:4" x14ac:dyDescent="0.2">
      <c r="A3182" s="158"/>
      <c r="D3182" s="138"/>
    </row>
    <row r="3183" spans="1:4" x14ac:dyDescent="0.2">
      <c r="A3183" s="158"/>
      <c r="D3183" s="138"/>
    </row>
    <row r="3184" spans="1:4" x14ac:dyDescent="0.2">
      <c r="A3184" s="158"/>
      <c r="D3184" s="138"/>
    </row>
    <row r="3185" spans="1:4" x14ac:dyDescent="0.2">
      <c r="A3185" s="158"/>
      <c r="D3185" s="138"/>
    </row>
    <row r="3186" spans="1:4" x14ac:dyDescent="0.2">
      <c r="A3186" s="158"/>
      <c r="D3186" s="138"/>
    </row>
    <row r="3187" spans="1:4" x14ac:dyDescent="0.2">
      <c r="A3187" s="158"/>
      <c r="D3187" s="138"/>
    </row>
    <row r="3188" spans="1:4" x14ac:dyDescent="0.2">
      <c r="A3188" s="158"/>
      <c r="D3188" s="138"/>
    </row>
    <row r="3189" spans="1:4" x14ac:dyDescent="0.2">
      <c r="A3189" s="158"/>
      <c r="D3189" s="138"/>
    </row>
    <row r="3190" spans="1:4" x14ac:dyDescent="0.2">
      <c r="A3190" s="158"/>
      <c r="D3190" s="138"/>
    </row>
    <row r="3191" spans="1:4" x14ac:dyDescent="0.2">
      <c r="A3191" s="158"/>
      <c r="D3191" s="138"/>
    </row>
    <row r="3192" spans="1:4" x14ac:dyDescent="0.2">
      <c r="A3192" s="158"/>
      <c r="D3192" s="138"/>
    </row>
    <row r="3193" spans="1:4" x14ac:dyDescent="0.2">
      <c r="A3193" s="158"/>
      <c r="D3193" s="138"/>
    </row>
    <row r="3194" spans="1:4" x14ac:dyDescent="0.2">
      <c r="A3194" s="158"/>
      <c r="D3194" s="138"/>
    </row>
    <row r="3195" spans="1:4" x14ac:dyDescent="0.2">
      <c r="A3195" s="158"/>
      <c r="D3195" s="138"/>
    </row>
    <row r="3196" spans="1:4" x14ac:dyDescent="0.2">
      <c r="A3196" s="158"/>
      <c r="D3196" s="138"/>
    </row>
    <row r="3197" spans="1:4" x14ac:dyDescent="0.2">
      <c r="A3197" s="158"/>
      <c r="D3197" s="138"/>
    </row>
    <row r="3198" spans="1:4" x14ac:dyDescent="0.2">
      <c r="A3198" s="158"/>
      <c r="D3198" s="138"/>
    </row>
    <row r="3199" spans="1:4" x14ac:dyDescent="0.2">
      <c r="A3199" s="158"/>
      <c r="D3199" s="138"/>
    </row>
    <row r="3200" spans="1:4" x14ac:dyDescent="0.2">
      <c r="A3200" s="158"/>
      <c r="D3200" s="138"/>
    </row>
    <row r="3201" spans="1:4" x14ac:dyDescent="0.2">
      <c r="A3201" s="158"/>
      <c r="D3201" s="138"/>
    </row>
    <row r="3202" spans="1:4" x14ac:dyDescent="0.2">
      <c r="A3202" s="158"/>
      <c r="D3202" s="138"/>
    </row>
    <row r="3203" spans="1:4" x14ac:dyDescent="0.2">
      <c r="A3203" s="158"/>
      <c r="D3203" s="138"/>
    </row>
    <row r="3204" spans="1:4" x14ac:dyDescent="0.2">
      <c r="A3204" s="158"/>
      <c r="D3204" s="138"/>
    </row>
    <row r="3205" spans="1:4" x14ac:dyDescent="0.2">
      <c r="A3205" s="158"/>
      <c r="D3205" s="138"/>
    </row>
    <row r="3206" spans="1:4" x14ac:dyDescent="0.2">
      <c r="A3206" s="158"/>
      <c r="D3206" s="138"/>
    </row>
    <row r="3207" spans="1:4" x14ac:dyDescent="0.2">
      <c r="A3207" s="158"/>
      <c r="D3207" s="138"/>
    </row>
    <row r="3208" spans="1:4" x14ac:dyDescent="0.2">
      <c r="A3208" s="158"/>
      <c r="D3208" s="138"/>
    </row>
    <row r="3209" spans="1:4" x14ac:dyDescent="0.2">
      <c r="A3209" s="158"/>
      <c r="D3209" s="138"/>
    </row>
    <row r="3210" spans="1:4" x14ac:dyDescent="0.2">
      <c r="A3210" s="158"/>
      <c r="D3210" s="138"/>
    </row>
    <row r="3211" spans="1:4" x14ac:dyDescent="0.2">
      <c r="A3211" s="158"/>
      <c r="D3211" s="138"/>
    </row>
    <row r="3212" spans="1:4" x14ac:dyDescent="0.2">
      <c r="A3212" s="158"/>
      <c r="D3212" s="138"/>
    </row>
    <row r="3213" spans="1:4" x14ac:dyDescent="0.2">
      <c r="A3213" s="158"/>
      <c r="D3213" s="138"/>
    </row>
    <row r="3214" spans="1:4" x14ac:dyDescent="0.2">
      <c r="A3214" s="158"/>
      <c r="D3214" s="138"/>
    </row>
    <row r="3215" spans="1:4" x14ac:dyDescent="0.2">
      <c r="A3215" s="158"/>
      <c r="D3215" s="138"/>
    </row>
    <row r="3216" spans="1:4" x14ac:dyDescent="0.2">
      <c r="A3216" s="158"/>
      <c r="D3216" s="138"/>
    </row>
    <row r="3217" spans="1:4" x14ac:dyDescent="0.2">
      <c r="A3217" s="158"/>
      <c r="D3217" s="138"/>
    </row>
    <row r="3218" spans="1:4" x14ac:dyDescent="0.2">
      <c r="A3218" s="158"/>
      <c r="D3218" s="138"/>
    </row>
    <row r="3219" spans="1:4" x14ac:dyDescent="0.2">
      <c r="A3219" s="158"/>
      <c r="D3219" s="138"/>
    </row>
    <row r="3220" spans="1:4" x14ac:dyDescent="0.2">
      <c r="A3220" s="158"/>
      <c r="D3220" s="138"/>
    </row>
    <row r="3221" spans="1:4" x14ac:dyDescent="0.2">
      <c r="A3221" s="158"/>
      <c r="D3221" s="138"/>
    </row>
    <row r="3222" spans="1:4" x14ac:dyDescent="0.2">
      <c r="A3222" s="158"/>
      <c r="D3222" s="138"/>
    </row>
    <row r="3223" spans="1:4" x14ac:dyDescent="0.2">
      <c r="A3223" s="158"/>
      <c r="D3223" s="138"/>
    </row>
    <row r="3224" spans="1:4" x14ac:dyDescent="0.2">
      <c r="A3224" s="158"/>
      <c r="D3224" s="138"/>
    </row>
    <row r="3225" spans="1:4" x14ac:dyDescent="0.2">
      <c r="A3225" s="158"/>
      <c r="D3225" s="138"/>
    </row>
    <row r="3226" spans="1:4" x14ac:dyDescent="0.2">
      <c r="A3226" s="158"/>
      <c r="D3226" s="138"/>
    </row>
    <row r="3227" spans="1:4" x14ac:dyDescent="0.2">
      <c r="A3227" s="158"/>
      <c r="D3227" s="138"/>
    </row>
    <row r="3228" spans="1:4" x14ac:dyDescent="0.2">
      <c r="A3228" s="158"/>
      <c r="D3228" s="138"/>
    </row>
    <row r="3229" spans="1:4" x14ac:dyDescent="0.2">
      <c r="A3229" s="158"/>
      <c r="D3229" s="138"/>
    </row>
    <row r="3230" spans="1:4" x14ac:dyDescent="0.2">
      <c r="A3230" s="158"/>
      <c r="D3230" s="138"/>
    </row>
    <row r="3231" spans="1:4" x14ac:dyDescent="0.2">
      <c r="A3231" s="158"/>
      <c r="D3231" s="138"/>
    </row>
    <row r="3232" spans="1:4" x14ac:dyDescent="0.2">
      <c r="A3232" s="158"/>
      <c r="D3232" s="138"/>
    </row>
    <row r="3233" spans="1:4" x14ac:dyDescent="0.2">
      <c r="A3233" s="158"/>
      <c r="D3233" s="138"/>
    </row>
    <row r="3234" spans="1:4" x14ac:dyDescent="0.2">
      <c r="A3234" s="158"/>
      <c r="D3234" s="138"/>
    </row>
    <row r="3235" spans="1:4" x14ac:dyDescent="0.2">
      <c r="A3235" s="158"/>
      <c r="D3235" s="138"/>
    </row>
    <row r="3236" spans="1:4" x14ac:dyDescent="0.2">
      <c r="A3236" s="158"/>
      <c r="D3236" s="138"/>
    </row>
    <row r="3237" spans="1:4" x14ac:dyDescent="0.2">
      <c r="A3237" s="158"/>
      <c r="D3237" s="138"/>
    </row>
    <row r="3238" spans="1:4" x14ac:dyDescent="0.2">
      <c r="A3238" s="158"/>
      <c r="D3238" s="138"/>
    </row>
    <row r="3239" spans="1:4" x14ac:dyDescent="0.2">
      <c r="A3239" s="158"/>
      <c r="D3239" s="138"/>
    </row>
    <row r="3240" spans="1:4" x14ac:dyDescent="0.2">
      <c r="A3240" s="158"/>
      <c r="D3240" s="138"/>
    </row>
    <row r="3241" spans="1:4" x14ac:dyDescent="0.2">
      <c r="A3241" s="158"/>
      <c r="D3241" s="138"/>
    </row>
    <row r="3242" spans="1:4" x14ac:dyDescent="0.2">
      <c r="A3242" s="158"/>
      <c r="D3242" s="138"/>
    </row>
    <row r="3243" spans="1:4" x14ac:dyDescent="0.2">
      <c r="A3243" s="158"/>
      <c r="D3243" s="138"/>
    </row>
    <row r="3244" spans="1:4" x14ac:dyDescent="0.2">
      <c r="A3244" s="158"/>
      <c r="D3244" s="138"/>
    </row>
    <row r="3245" spans="1:4" x14ac:dyDescent="0.2">
      <c r="A3245" s="158"/>
      <c r="D3245" s="138"/>
    </row>
    <row r="3246" spans="1:4" x14ac:dyDescent="0.2">
      <c r="A3246" s="158"/>
      <c r="D3246" s="138"/>
    </row>
    <row r="3247" spans="1:4" x14ac:dyDescent="0.2">
      <c r="A3247" s="158"/>
      <c r="D3247" s="138"/>
    </row>
    <row r="3248" spans="1:4" x14ac:dyDescent="0.2">
      <c r="A3248" s="158"/>
      <c r="D3248" s="138"/>
    </row>
    <row r="3249" spans="1:4" x14ac:dyDescent="0.2">
      <c r="A3249" s="158"/>
      <c r="D3249" s="138"/>
    </row>
    <row r="3250" spans="1:4" x14ac:dyDescent="0.2">
      <c r="A3250" s="158"/>
      <c r="D3250" s="138"/>
    </row>
    <row r="3251" spans="1:4" x14ac:dyDescent="0.2">
      <c r="A3251" s="158"/>
      <c r="D3251" s="138"/>
    </row>
    <row r="3252" spans="1:4" x14ac:dyDescent="0.2">
      <c r="A3252" s="158"/>
      <c r="D3252" s="138"/>
    </row>
    <row r="3253" spans="1:4" x14ac:dyDescent="0.2">
      <c r="A3253" s="158"/>
      <c r="D3253" s="138"/>
    </row>
    <row r="3254" spans="1:4" x14ac:dyDescent="0.2">
      <c r="A3254" s="158"/>
      <c r="D3254" s="138"/>
    </row>
    <row r="3255" spans="1:4" x14ac:dyDescent="0.2">
      <c r="A3255" s="158"/>
      <c r="D3255" s="138"/>
    </row>
    <row r="3256" spans="1:4" x14ac:dyDescent="0.2">
      <c r="A3256" s="158"/>
      <c r="D3256" s="138"/>
    </row>
    <row r="3257" spans="1:4" x14ac:dyDescent="0.2">
      <c r="A3257" s="158"/>
      <c r="D3257" s="138"/>
    </row>
    <row r="3258" spans="1:4" x14ac:dyDescent="0.2">
      <c r="A3258" s="158"/>
      <c r="D3258" s="138"/>
    </row>
    <row r="3259" spans="1:4" x14ac:dyDescent="0.2">
      <c r="A3259" s="158"/>
      <c r="D3259" s="138"/>
    </row>
    <row r="3260" spans="1:4" x14ac:dyDescent="0.2">
      <c r="A3260" s="158"/>
      <c r="D3260" s="138"/>
    </row>
    <row r="3261" spans="1:4" x14ac:dyDescent="0.2">
      <c r="A3261" s="158"/>
      <c r="D3261" s="138"/>
    </row>
    <row r="3262" spans="1:4" x14ac:dyDescent="0.2">
      <c r="A3262" s="158"/>
      <c r="D3262" s="138"/>
    </row>
    <row r="3263" spans="1:4" x14ac:dyDescent="0.2">
      <c r="A3263" s="158"/>
      <c r="D3263" s="138"/>
    </row>
    <row r="3264" spans="1:4" x14ac:dyDescent="0.2">
      <c r="A3264" s="158"/>
      <c r="D3264" s="138"/>
    </row>
    <row r="3265" spans="1:4" x14ac:dyDescent="0.2">
      <c r="A3265" s="158"/>
      <c r="D3265" s="138"/>
    </row>
    <row r="3266" spans="1:4" x14ac:dyDescent="0.2">
      <c r="A3266" s="158"/>
      <c r="D3266" s="138"/>
    </row>
    <row r="3267" spans="1:4" x14ac:dyDescent="0.2">
      <c r="A3267" s="158"/>
      <c r="D3267" s="138"/>
    </row>
    <row r="3268" spans="1:4" x14ac:dyDescent="0.2">
      <c r="A3268" s="158"/>
      <c r="D3268" s="138"/>
    </row>
    <row r="3269" spans="1:4" x14ac:dyDescent="0.2">
      <c r="A3269" s="158"/>
      <c r="D3269" s="138"/>
    </row>
    <row r="3270" spans="1:4" x14ac:dyDescent="0.2">
      <c r="A3270" s="158"/>
      <c r="D3270" s="138"/>
    </row>
    <row r="3271" spans="1:4" x14ac:dyDescent="0.2">
      <c r="A3271" s="158"/>
      <c r="D3271" s="138"/>
    </row>
    <row r="3272" spans="1:4" x14ac:dyDescent="0.2">
      <c r="A3272" s="158"/>
      <c r="D3272" s="138"/>
    </row>
    <row r="3273" spans="1:4" x14ac:dyDescent="0.2">
      <c r="A3273" s="158"/>
      <c r="D3273" s="138"/>
    </row>
    <row r="3274" spans="1:4" x14ac:dyDescent="0.2">
      <c r="A3274" s="158"/>
      <c r="D3274" s="138"/>
    </row>
    <row r="3275" spans="1:4" x14ac:dyDescent="0.2">
      <c r="A3275" s="158"/>
      <c r="D3275" s="138"/>
    </row>
    <row r="3276" spans="1:4" x14ac:dyDescent="0.2">
      <c r="A3276" s="158"/>
      <c r="D3276" s="138"/>
    </row>
    <row r="3277" spans="1:4" x14ac:dyDescent="0.2">
      <c r="A3277" s="158"/>
      <c r="D3277" s="138"/>
    </row>
    <row r="3278" spans="1:4" x14ac:dyDescent="0.2">
      <c r="A3278" s="158"/>
      <c r="D3278" s="138"/>
    </row>
    <row r="3279" spans="1:4" x14ac:dyDescent="0.2">
      <c r="A3279" s="158"/>
      <c r="D3279" s="138"/>
    </row>
    <row r="3280" spans="1:4" x14ac:dyDescent="0.2">
      <c r="A3280" s="158"/>
      <c r="D3280" s="138"/>
    </row>
    <row r="3281" spans="1:4" x14ac:dyDescent="0.2">
      <c r="A3281" s="158"/>
      <c r="D3281" s="138"/>
    </row>
    <row r="3282" spans="1:4" x14ac:dyDescent="0.2">
      <c r="A3282" s="158"/>
      <c r="D3282" s="138"/>
    </row>
    <row r="3283" spans="1:4" x14ac:dyDescent="0.2">
      <c r="A3283" s="158"/>
      <c r="D3283" s="138"/>
    </row>
    <row r="3284" spans="1:4" x14ac:dyDescent="0.2">
      <c r="A3284" s="158"/>
      <c r="D3284" s="138"/>
    </row>
    <row r="3285" spans="1:4" x14ac:dyDescent="0.2">
      <c r="A3285" s="158"/>
      <c r="D3285" s="138"/>
    </row>
    <row r="3286" spans="1:4" x14ac:dyDescent="0.2">
      <c r="A3286" s="158"/>
      <c r="D3286" s="138"/>
    </row>
    <row r="3287" spans="1:4" x14ac:dyDescent="0.2">
      <c r="A3287" s="158"/>
      <c r="D3287" s="138"/>
    </row>
    <row r="3288" spans="1:4" x14ac:dyDescent="0.2">
      <c r="A3288" s="158"/>
      <c r="D3288" s="138"/>
    </row>
    <row r="3289" spans="1:4" x14ac:dyDescent="0.2">
      <c r="A3289" s="158"/>
      <c r="D3289" s="138"/>
    </row>
    <row r="3290" spans="1:4" x14ac:dyDescent="0.2">
      <c r="A3290" s="158"/>
      <c r="D3290" s="138"/>
    </row>
    <row r="3291" spans="1:4" x14ac:dyDescent="0.2">
      <c r="A3291" s="158"/>
      <c r="D3291" s="138"/>
    </row>
    <row r="3292" spans="1:4" x14ac:dyDescent="0.2">
      <c r="A3292" s="158"/>
      <c r="D3292" s="138"/>
    </row>
    <row r="3293" spans="1:4" x14ac:dyDescent="0.2">
      <c r="A3293" s="158"/>
      <c r="D3293" s="138"/>
    </row>
    <row r="3294" spans="1:4" x14ac:dyDescent="0.2">
      <c r="A3294" s="158"/>
      <c r="D3294" s="138"/>
    </row>
    <row r="3295" spans="1:4" x14ac:dyDescent="0.2">
      <c r="A3295" s="158"/>
      <c r="D3295" s="138"/>
    </row>
    <row r="3296" spans="1:4" x14ac:dyDescent="0.2">
      <c r="A3296" s="158"/>
      <c r="D3296" s="138"/>
    </row>
    <row r="3297" spans="1:4" x14ac:dyDescent="0.2">
      <c r="A3297" s="158"/>
      <c r="D3297" s="138"/>
    </row>
    <row r="3298" spans="1:4" x14ac:dyDescent="0.2">
      <c r="A3298" s="158"/>
      <c r="D3298" s="138"/>
    </row>
    <row r="3299" spans="1:4" x14ac:dyDescent="0.2">
      <c r="A3299" s="158"/>
      <c r="D3299" s="138"/>
    </row>
    <row r="3300" spans="1:4" x14ac:dyDescent="0.2">
      <c r="A3300" s="158"/>
      <c r="D3300" s="138"/>
    </row>
    <row r="3301" spans="1:4" x14ac:dyDescent="0.2">
      <c r="A3301" s="158"/>
      <c r="D3301" s="138"/>
    </row>
    <row r="3302" spans="1:4" x14ac:dyDescent="0.2">
      <c r="A3302" s="158"/>
      <c r="D3302" s="138"/>
    </row>
    <row r="3303" spans="1:4" x14ac:dyDescent="0.2">
      <c r="A3303" s="158"/>
      <c r="D3303" s="138"/>
    </row>
    <row r="3304" spans="1:4" x14ac:dyDescent="0.2">
      <c r="A3304" s="158"/>
      <c r="D3304" s="138"/>
    </row>
    <row r="3305" spans="1:4" x14ac:dyDescent="0.2">
      <c r="A3305" s="158"/>
      <c r="D3305" s="138"/>
    </row>
    <row r="3306" spans="1:4" x14ac:dyDescent="0.2">
      <c r="A3306" s="158"/>
      <c r="D3306" s="138"/>
    </row>
    <row r="3307" spans="1:4" x14ac:dyDescent="0.2">
      <c r="A3307" s="158"/>
      <c r="D3307" s="138"/>
    </row>
    <row r="3308" spans="1:4" x14ac:dyDescent="0.2">
      <c r="A3308" s="158"/>
      <c r="D3308" s="138"/>
    </row>
    <row r="3309" spans="1:4" x14ac:dyDescent="0.2">
      <c r="A3309" s="158"/>
      <c r="D3309" s="138"/>
    </row>
    <row r="3310" spans="1:4" x14ac:dyDescent="0.2">
      <c r="A3310" s="158"/>
      <c r="D3310" s="138"/>
    </row>
    <row r="3311" spans="1:4" x14ac:dyDescent="0.2">
      <c r="A3311" s="158"/>
      <c r="D3311" s="138"/>
    </row>
    <row r="3312" spans="1:4" x14ac:dyDescent="0.2">
      <c r="A3312" s="158"/>
      <c r="D3312" s="138"/>
    </row>
    <row r="3313" spans="1:4" x14ac:dyDescent="0.2">
      <c r="A3313" s="158"/>
      <c r="D3313" s="138"/>
    </row>
    <row r="3314" spans="1:4" x14ac:dyDescent="0.2">
      <c r="A3314" s="158"/>
      <c r="D3314" s="138"/>
    </row>
    <row r="3315" spans="1:4" x14ac:dyDescent="0.2">
      <c r="A3315" s="158"/>
      <c r="D3315" s="138"/>
    </row>
    <row r="3316" spans="1:4" x14ac:dyDescent="0.2">
      <c r="A3316" s="158"/>
      <c r="D3316" s="138"/>
    </row>
    <row r="3317" spans="1:4" x14ac:dyDescent="0.2">
      <c r="A3317" s="158"/>
      <c r="D3317" s="138"/>
    </row>
    <row r="3318" spans="1:4" x14ac:dyDescent="0.2">
      <c r="A3318" s="158"/>
      <c r="D3318" s="138"/>
    </row>
    <row r="3319" spans="1:4" x14ac:dyDescent="0.2">
      <c r="A3319" s="158"/>
      <c r="D3319" s="138"/>
    </row>
    <row r="3320" spans="1:4" x14ac:dyDescent="0.2">
      <c r="A3320" s="158"/>
      <c r="D3320" s="138"/>
    </row>
    <row r="3321" spans="1:4" x14ac:dyDescent="0.2">
      <c r="A3321" s="158"/>
      <c r="D3321" s="138"/>
    </row>
    <row r="3322" spans="1:4" x14ac:dyDescent="0.2">
      <c r="A3322" s="158"/>
      <c r="D3322" s="138"/>
    </row>
    <row r="3323" spans="1:4" x14ac:dyDescent="0.2">
      <c r="A3323" s="158"/>
      <c r="D3323" s="138"/>
    </row>
    <row r="3324" spans="1:4" x14ac:dyDescent="0.2">
      <c r="A3324" s="158"/>
      <c r="D3324" s="138"/>
    </row>
    <row r="3325" spans="1:4" x14ac:dyDescent="0.2">
      <c r="A3325" s="158"/>
      <c r="D3325" s="138"/>
    </row>
    <row r="3326" spans="1:4" x14ac:dyDescent="0.2">
      <c r="A3326" s="158"/>
      <c r="D3326" s="138"/>
    </row>
    <row r="3327" spans="1:4" x14ac:dyDescent="0.2">
      <c r="A3327" s="158"/>
      <c r="D3327" s="138"/>
    </row>
    <row r="3328" spans="1:4" x14ac:dyDescent="0.2">
      <c r="A3328" s="158"/>
      <c r="D3328" s="138"/>
    </row>
    <row r="3329" spans="1:4" x14ac:dyDescent="0.2">
      <c r="A3329" s="158"/>
      <c r="D3329" s="138"/>
    </row>
    <row r="3330" spans="1:4" x14ac:dyDescent="0.2">
      <c r="A3330" s="158"/>
      <c r="D3330" s="138"/>
    </row>
    <row r="3331" spans="1:4" x14ac:dyDescent="0.2">
      <c r="A3331" s="158"/>
      <c r="D3331" s="138"/>
    </row>
    <row r="3332" spans="1:4" x14ac:dyDescent="0.2">
      <c r="A3332" s="158"/>
      <c r="D3332" s="138"/>
    </row>
    <row r="3333" spans="1:4" x14ac:dyDescent="0.2">
      <c r="A3333" s="158"/>
      <c r="D3333" s="138"/>
    </row>
    <row r="3334" spans="1:4" x14ac:dyDescent="0.2">
      <c r="A3334" s="158"/>
      <c r="D3334" s="138"/>
    </row>
    <row r="3335" spans="1:4" x14ac:dyDescent="0.2">
      <c r="A3335" s="158"/>
      <c r="D3335" s="138"/>
    </row>
    <row r="3336" spans="1:4" x14ac:dyDescent="0.2">
      <c r="A3336" s="158"/>
      <c r="D3336" s="138"/>
    </row>
    <row r="3337" spans="1:4" x14ac:dyDescent="0.2">
      <c r="A3337" s="158"/>
      <c r="D3337" s="138"/>
    </row>
    <row r="3338" spans="1:4" x14ac:dyDescent="0.2">
      <c r="A3338" s="158"/>
      <c r="D3338" s="138"/>
    </row>
    <row r="3339" spans="1:4" x14ac:dyDescent="0.2">
      <c r="A3339" s="158"/>
      <c r="D3339" s="138"/>
    </row>
    <row r="3340" spans="1:4" x14ac:dyDescent="0.2">
      <c r="A3340" s="158"/>
      <c r="D3340" s="138"/>
    </row>
    <row r="3341" spans="1:4" x14ac:dyDescent="0.2">
      <c r="A3341" s="158"/>
      <c r="D3341" s="138"/>
    </row>
    <row r="3342" spans="1:4" x14ac:dyDescent="0.2">
      <c r="A3342" s="158"/>
      <c r="D3342" s="138"/>
    </row>
    <row r="3343" spans="1:4" x14ac:dyDescent="0.2">
      <c r="A3343" s="158"/>
      <c r="D3343" s="138"/>
    </row>
    <row r="3344" spans="1:4" x14ac:dyDescent="0.2">
      <c r="A3344" s="158"/>
      <c r="D3344" s="138"/>
    </row>
    <row r="3345" spans="1:4" x14ac:dyDescent="0.2">
      <c r="A3345" s="158"/>
      <c r="D3345" s="138"/>
    </row>
    <row r="3346" spans="1:4" x14ac:dyDescent="0.2">
      <c r="A3346" s="158"/>
      <c r="D3346" s="138"/>
    </row>
    <row r="3347" spans="1:4" x14ac:dyDescent="0.2">
      <c r="A3347" s="158"/>
      <c r="D3347" s="138"/>
    </row>
    <row r="3348" spans="1:4" x14ac:dyDescent="0.2">
      <c r="A3348" s="158"/>
      <c r="D3348" s="138"/>
    </row>
    <row r="3349" spans="1:4" x14ac:dyDescent="0.2">
      <c r="A3349" s="158"/>
      <c r="D3349" s="138"/>
    </row>
    <row r="3350" spans="1:4" x14ac:dyDescent="0.2">
      <c r="A3350" s="158"/>
      <c r="D3350" s="138"/>
    </row>
    <row r="3351" spans="1:4" x14ac:dyDescent="0.2">
      <c r="A3351" s="158"/>
      <c r="D3351" s="138"/>
    </row>
    <row r="3352" spans="1:4" x14ac:dyDescent="0.2">
      <c r="A3352" s="158"/>
      <c r="D3352" s="138"/>
    </row>
    <row r="3353" spans="1:4" x14ac:dyDescent="0.2">
      <c r="A3353" s="158"/>
      <c r="D3353" s="138"/>
    </row>
    <row r="3354" spans="1:4" x14ac:dyDescent="0.2">
      <c r="A3354" s="158"/>
      <c r="D3354" s="138"/>
    </row>
    <row r="3355" spans="1:4" x14ac:dyDescent="0.2">
      <c r="A3355" s="158"/>
      <c r="D3355" s="138"/>
    </row>
    <row r="3356" spans="1:4" x14ac:dyDescent="0.2">
      <c r="A3356" s="158"/>
      <c r="D3356" s="138"/>
    </row>
    <row r="3357" spans="1:4" x14ac:dyDescent="0.2">
      <c r="A3357" s="158"/>
      <c r="D3357" s="138"/>
    </row>
    <row r="3358" spans="1:4" x14ac:dyDescent="0.2">
      <c r="A3358" s="158"/>
      <c r="D3358" s="138"/>
    </row>
    <row r="3359" spans="1:4" x14ac:dyDescent="0.2">
      <c r="A3359" s="158"/>
      <c r="D3359" s="138"/>
    </row>
    <row r="3360" spans="1:4" x14ac:dyDescent="0.2">
      <c r="A3360" s="158"/>
      <c r="D3360" s="138"/>
    </row>
    <row r="3361" spans="1:4" x14ac:dyDescent="0.2">
      <c r="A3361" s="158"/>
      <c r="D3361" s="138"/>
    </row>
    <row r="3362" spans="1:4" x14ac:dyDescent="0.2">
      <c r="A3362" s="158"/>
      <c r="D3362" s="138"/>
    </row>
    <row r="3363" spans="1:4" x14ac:dyDescent="0.2">
      <c r="A3363" s="158"/>
      <c r="D3363" s="138"/>
    </row>
    <row r="3364" spans="1:4" x14ac:dyDescent="0.2">
      <c r="A3364" s="158"/>
      <c r="D3364" s="138"/>
    </row>
    <row r="3365" spans="1:4" x14ac:dyDescent="0.2">
      <c r="A3365" s="158"/>
      <c r="D3365" s="138"/>
    </row>
    <row r="3366" spans="1:4" x14ac:dyDescent="0.2">
      <c r="A3366" s="158"/>
      <c r="D3366" s="138"/>
    </row>
    <row r="3367" spans="1:4" x14ac:dyDescent="0.2">
      <c r="A3367" s="158"/>
      <c r="D3367" s="138"/>
    </row>
    <row r="3368" spans="1:4" x14ac:dyDescent="0.2">
      <c r="A3368" s="158"/>
      <c r="D3368" s="138"/>
    </row>
    <row r="3369" spans="1:4" x14ac:dyDescent="0.2">
      <c r="A3369" s="158"/>
      <c r="D3369" s="138"/>
    </row>
    <row r="3370" spans="1:4" x14ac:dyDescent="0.2">
      <c r="A3370" s="158"/>
      <c r="D3370" s="138"/>
    </row>
    <row r="3371" spans="1:4" x14ac:dyDescent="0.2">
      <c r="A3371" s="158"/>
      <c r="D3371" s="138"/>
    </row>
    <row r="3372" spans="1:4" x14ac:dyDescent="0.2">
      <c r="A3372" s="158"/>
      <c r="D3372" s="138"/>
    </row>
    <row r="3373" spans="1:4" x14ac:dyDescent="0.2">
      <c r="A3373" s="158"/>
      <c r="D3373" s="138"/>
    </row>
    <row r="3374" spans="1:4" x14ac:dyDescent="0.2">
      <c r="A3374" s="158"/>
      <c r="D3374" s="138"/>
    </row>
    <row r="3375" spans="1:4" x14ac:dyDescent="0.2">
      <c r="A3375" s="158"/>
      <c r="D3375" s="138"/>
    </row>
    <row r="3376" spans="1:4" x14ac:dyDescent="0.2">
      <c r="A3376" s="158"/>
      <c r="D3376" s="138"/>
    </row>
    <row r="3377" spans="1:4" x14ac:dyDescent="0.2">
      <c r="A3377" s="158"/>
      <c r="D3377" s="138"/>
    </row>
    <row r="3378" spans="1:4" x14ac:dyDescent="0.2">
      <c r="A3378" s="158"/>
      <c r="D3378" s="138"/>
    </row>
    <row r="3379" spans="1:4" x14ac:dyDescent="0.2">
      <c r="A3379" s="158"/>
      <c r="D3379" s="138"/>
    </row>
    <row r="3380" spans="1:4" x14ac:dyDescent="0.2">
      <c r="A3380" s="158"/>
      <c r="D3380" s="138"/>
    </row>
    <row r="3381" spans="1:4" x14ac:dyDescent="0.2">
      <c r="A3381" s="158"/>
      <c r="D3381" s="138"/>
    </row>
    <row r="3382" spans="1:4" x14ac:dyDescent="0.2">
      <c r="A3382" s="158"/>
      <c r="D3382" s="138"/>
    </row>
    <row r="3383" spans="1:4" x14ac:dyDescent="0.2">
      <c r="A3383" s="158"/>
      <c r="D3383" s="138"/>
    </row>
    <row r="3384" spans="1:4" x14ac:dyDescent="0.2">
      <c r="A3384" s="158"/>
      <c r="D3384" s="138"/>
    </row>
    <row r="3385" spans="1:4" x14ac:dyDescent="0.2">
      <c r="A3385" s="158"/>
      <c r="D3385" s="138"/>
    </row>
    <row r="3386" spans="1:4" x14ac:dyDescent="0.2">
      <c r="A3386" s="158"/>
      <c r="D3386" s="138"/>
    </row>
    <row r="3387" spans="1:4" x14ac:dyDescent="0.2">
      <c r="A3387" s="158"/>
      <c r="D3387" s="138"/>
    </row>
    <row r="3388" spans="1:4" x14ac:dyDescent="0.2">
      <c r="A3388" s="158"/>
      <c r="D3388" s="138"/>
    </row>
    <row r="3389" spans="1:4" x14ac:dyDescent="0.2">
      <c r="A3389" s="158"/>
      <c r="D3389" s="138"/>
    </row>
    <row r="3390" spans="1:4" x14ac:dyDescent="0.2">
      <c r="A3390" s="158"/>
      <c r="D3390" s="138"/>
    </row>
    <row r="3391" spans="1:4" x14ac:dyDescent="0.2">
      <c r="A3391" s="158"/>
      <c r="D3391" s="138"/>
    </row>
    <row r="3392" spans="1:4" x14ac:dyDescent="0.2">
      <c r="A3392" s="158"/>
      <c r="D3392" s="138"/>
    </row>
    <row r="3393" spans="1:4" x14ac:dyDescent="0.2">
      <c r="A3393" s="158"/>
      <c r="D3393" s="138"/>
    </row>
    <row r="3394" spans="1:4" x14ac:dyDescent="0.2">
      <c r="A3394" s="158"/>
      <c r="D3394" s="138"/>
    </row>
    <row r="3395" spans="1:4" x14ac:dyDescent="0.2">
      <c r="A3395" s="158"/>
      <c r="D3395" s="138"/>
    </row>
    <row r="3396" spans="1:4" x14ac:dyDescent="0.2">
      <c r="A3396" s="158"/>
      <c r="D3396" s="138"/>
    </row>
    <row r="3397" spans="1:4" x14ac:dyDescent="0.2">
      <c r="A3397" s="158"/>
      <c r="D3397" s="138"/>
    </row>
    <row r="3398" spans="1:4" x14ac:dyDescent="0.2">
      <c r="A3398" s="158"/>
      <c r="D3398" s="138"/>
    </row>
    <row r="3399" spans="1:4" x14ac:dyDescent="0.2">
      <c r="A3399" s="158"/>
      <c r="D3399" s="138"/>
    </row>
    <row r="3400" spans="1:4" x14ac:dyDescent="0.2">
      <c r="A3400" s="158"/>
      <c r="D3400" s="138"/>
    </row>
    <row r="3401" spans="1:4" x14ac:dyDescent="0.2">
      <c r="A3401" s="158"/>
      <c r="D3401" s="138"/>
    </row>
    <row r="3402" spans="1:4" x14ac:dyDescent="0.2">
      <c r="A3402" s="158"/>
      <c r="D3402" s="138"/>
    </row>
    <row r="3403" spans="1:4" x14ac:dyDescent="0.2">
      <c r="A3403" s="158"/>
      <c r="D3403" s="138"/>
    </row>
    <row r="3404" spans="1:4" x14ac:dyDescent="0.2">
      <c r="A3404" s="158"/>
      <c r="D3404" s="138"/>
    </row>
    <row r="3405" spans="1:4" x14ac:dyDescent="0.2">
      <c r="A3405" s="158"/>
      <c r="D3405" s="138"/>
    </row>
    <row r="3406" spans="1:4" x14ac:dyDescent="0.2">
      <c r="A3406" s="158"/>
      <c r="D3406" s="138"/>
    </row>
    <row r="3407" spans="1:4" x14ac:dyDescent="0.2">
      <c r="A3407" s="158"/>
      <c r="D3407" s="138"/>
    </row>
    <row r="3408" spans="1:4" x14ac:dyDescent="0.2">
      <c r="A3408" s="158"/>
      <c r="D3408" s="138"/>
    </row>
    <row r="3409" spans="1:4" x14ac:dyDescent="0.2">
      <c r="A3409" s="158"/>
      <c r="D3409" s="138"/>
    </row>
    <row r="3410" spans="1:4" x14ac:dyDescent="0.2">
      <c r="A3410" s="158"/>
      <c r="D3410" s="138"/>
    </row>
    <row r="3411" spans="1:4" x14ac:dyDescent="0.2">
      <c r="A3411" s="158"/>
      <c r="D3411" s="138"/>
    </row>
    <row r="3412" spans="1:4" x14ac:dyDescent="0.2">
      <c r="A3412" s="158"/>
      <c r="D3412" s="138"/>
    </row>
    <row r="3413" spans="1:4" x14ac:dyDescent="0.2">
      <c r="A3413" s="158"/>
      <c r="D3413" s="138"/>
    </row>
    <row r="3414" spans="1:4" x14ac:dyDescent="0.2">
      <c r="A3414" s="158"/>
      <c r="D3414" s="138"/>
    </row>
    <row r="3415" spans="1:4" x14ac:dyDescent="0.2">
      <c r="A3415" s="158"/>
      <c r="D3415" s="138"/>
    </row>
    <row r="3416" spans="1:4" x14ac:dyDescent="0.2">
      <c r="A3416" s="158"/>
      <c r="D3416" s="138"/>
    </row>
    <row r="3417" spans="1:4" x14ac:dyDescent="0.2">
      <c r="A3417" s="158"/>
      <c r="D3417" s="138"/>
    </row>
    <row r="3418" spans="1:4" x14ac:dyDescent="0.2">
      <c r="A3418" s="158"/>
      <c r="D3418" s="138"/>
    </row>
    <row r="3419" spans="1:4" x14ac:dyDescent="0.2">
      <c r="A3419" s="158"/>
      <c r="D3419" s="138"/>
    </row>
    <row r="3420" spans="1:4" x14ac:dyDescent="0.2">
      <c r="A3420" s="158"/>
      <c r="D3420" s="138"/>
    </row>
    <row r="3421" spans="1:4" x14ac:dyDescent="0.2">
      <c r="A3421" s="158"/>
      <c r="D3421" s="138"/>
    </row>
    <row r="3422" spans="1:4" x14ac:dyDescent="0.2">
      <c r="A3422" s="158"/>
      <c r="D3422" s="138"/>
    </row>
    <row r="3423" spans="1:4" x14ac:dyDescent="0.2">
      <c r="A3423" s="158"/>
      <c r="D3423" s="138"/>
    </row>
    <row r="3424" spans="1:4" x14ac:dyDescent="0.2">
      <c r="A3424" s="158"/>
      <c r="D3424" s="138"/>
    </row>
    <row r="3425" spans="1:4" x14ac:dyDescent="0.2">
      <c r="A3425" s="158"/>
      <c r="D3425" s="138"/>
    </row>
    <row r="3426" spans="1:4" x14ac:dyDescent="0.2">
      <c r="A3426" s="158"/>
      <c r="D3426" s="138"/>
    </row>
    <row r="3427" spans="1:4" x14ac:dyDescent="0.2">
      <c r="A3427" s="158"/>
      <c r="D3427" s="138"/>
    </row>
    <row r="3428" spans="1:4" x14ac:dyDescent="0.2">
      <c r="A3428" s="158"/>
      <c r="D3428" s="138"/>
    </row>
    <row r="3429" spans="1:4" x14ac:dyDescent="0.2">
      <c r="A3429" s="158"/>
      <c r="D3429" s="138"/>
    </row>
    <row r="3430" spans="1:4" x14ac:dyDescent="0.2">
      <c r="A3430" s="158"/>
      <c r="D3430" s="138"/>
    </row>
    <row r="3431" spans="1:4" x14ac:dyDescent="0.2">
      <c r="A3431" s="158"/>
      <c r="D3431" s="138"/>
    </row>
    <row r="3432" spans="1:4" x14ac:dyDescent="0.2">
      <c r="A3432" s="158"/>
      <c r="D3432" s="138"/>
    </row>
    <row r="3433" spans="1:4" x14ac:dyDescent="0.2">
      <c r="A3433" s="158"/>
      <c r="D3433" s="138"/>
    </row>
    <row r="3434" spans="1:4" x14ac:dyDescent="0.2">
      <c r="A3434" s="158"/>
      <c r="D3434" s="138"/>
    </row>
    <row r="3435" spans="1:4" x14ac:dyDescent="0.2">
      <c r="A3435" s="158"/>
      <c r="D3435" s="138"/>
    </row>
    <row r="3436" spans="1:4" x14ac:dyDescent="0.2">
      <c r="A3436" s="158"/>
      <c r="D3436" s="138"/>
    </row>
    <row r="3437" spans="1:4" x14ac:dyDescent="0.2">
      <c r="A3437" s="158"/>
      <c r="D3437" s="138"/>
    </row>
    <row r="3438" spans="1:4" x14ac:dyDescent="0.2">
      <c r="A3438" s="158"/>
      <c r="D3438" s="138"/>
    </row>
    <row r="3439" spans="1:4" x14ac:dyDescent="0.2">
      <c r="A3439" s="158"/>
      <c r="D3439" s="138"/>
    </row>
    <row r="3440" spans="1:4" x14ac:dyDescent="0.2">
      <c r="A3440" s="158"/>
      <c r="D3440" s="138"/>
    </row>
    <row r="3441" spans="1:4" x14ac:dyDescent="0.2">
      <c r="A3441" s="158"/>
      <c r="D3441" s="138"/>
    </row>
    <row r="3442" spans="1:4" x14ac:dyDescent="0.2">
      <c r="A3442" s="158"/>
      <c r="D3442" s="138"/>
    </row>
    <row r="3443" spans="1:4" x14ac:dyDescent="0.2">
      <c r="A3443" s="158"/>
      <c r="D3443" s="138"/>
    </row>
    <row r="3444" spans="1:4" x14ac:dyDescent="0.2">
      <c r="A3444" s="158"/>
      <c r="D3444" s="138"/>
    </row>
    <row r="3445" spans="1:4" x14ac:dyDescent="0.2">
      <c r="A3445" s="158"/>
      <c r="D3445" s="138"/>
    </row>
    <row r="3446" spans="1:4" x14ac:dyDescent="0.2">
      <c r="A3446" s="158"/>
      <c r="D3446" s="138"/>
    </row>
    <row r="3447" spans="1:4" x14ac:dyDescent="0.2">
      <c r="A3447" s="158"/>
      <c r="D3447" s="138"/>
    </row>
    <row r="3448" spans="1:4" x14ac:dyDescent="0.2">
      <c r="A3448" s="158"/>
      <c r="D3448" s="138"/>
    </row>
    <row r="3449" spans="1:4" x14ac:dyDescent="0.2">
      <c r="A3449" s="158"/>
      <c r="D3449" s="138"/>
    </row>
    <row r="3450" spans="1:4" x14ac:dyDescent="0.2">
      <c r="A3450" s="158"/>
      <c r="D3450" s="138"/>
    </row>
    <row r="3451" spans="1:4" x14ac:dyDescent="0.2">
      <c r="A3451" s="158"/>
      <c r="D3451" s="138"/>
    </row>
    <row r="3452" spans="1:4" x14ac:dyDescent="0.2">
      <c r="A3452" s="158"/>
      <c r="D3452" s="138"/>
    </row>
    <row r="3453" spans="1:4" x14ac:dyDescent="0.2">
      <c r="A3453" s="158"/>
      <c r="D3453" s="138"/>
    </row>
    <row r="3454" spans="1:4" x14ac:dyDescent="0.2">
      <c r="A3454" s="158"/>
      <c r="D3454" s="138"/>
    </row>
    <row r="3455" spans="1:4" x14ac:dyDescent="0.2">
      <c r="A3455" s="158"/>
      <c r="D3455" s="138"/>
    </row>
    <row r="3456" spans="1:4" x14ac:dyDescent="0.2">
      <c r="A3456" s="158"/>
      <c r="D3456" s="138"/>
    </row>
    <row r="3457" spans="1:4" x14ac:dyDescent="0.2">
      <c r="A3457" s="158"/>
      <c r="D3457" s="138"/>
    </row>
    <row r="3458" spans="1:4" x14ac:dyDescent="0.2">
      <c r="A3458" s="158"/>
      <c r="D3458" s="138"/>
    </row>
    <row r="3459" spans="1:4" x14ac:dyDescent="0.2">
      <c r="A3459" s="158"/>
      <c r="D3459" s="138"/>
    </row>
    <row r="3460" spans="1:4" x14ac:dyDescent="0.2">
      <c r="A3460" s="158"/>
      <c r="D3460" s="138"/>
    </row>
    <row r="3461" spans="1:4" x14ac:dyDescent="0.2">
      <c r="A3461" s="158"/>
      <c r="D3461" s="138"/>
    </row>
    <row r="3462" spans="1:4" x14ac:dyDescent="0.2">
      <c r="A3462" s="158"/>
      <c r="D3462" s="138"/>
    </row>
    <row r="3463" spans="1:4" x14ac:dyDescent="0.2">
      <c r="A3463" s="158"/>
      <c r="D3463" s="138"/>
    </row>
    <row r="3464" spans="1:4" x14ac:dyDescent="0.2">
      <c r="A3464" s="158"/>
      <c r="D3464" s="138"/>
    </row>
    <row r="3465" spans="1:4" x14ac:dyDescent="0.2">
      <c r="A3465" s="158"/>
      <c r="D3465" s="138"/>
    </row>
    <row r="3466" spans="1:4" x14ac:dyDescent="0.2">
      <c r="A3466" s="158"/>
      <c r="D3466" s="138"/>
    </row>
    <row r="3467" spans="1:4" x14ac:dyDescent="0.2">
      <c r="A3467" s="158"/>
      <c r="D3467" s="138"/>
    </row>
    <row r="3468" spans="1:4" x14ac:dyDescent="0.2">
      <c r="A3468" s="158"/>
      <c r="D3468" s="138"/>
    </row>
    <row r="3469" spans="1:4" x14ac:dyDescent="0.2">
      <c r="A3469" s="158"/>
      <c r="D3469" s="138"/>
    </row>
    <row r="3470" spans="1:4" x14ac:dyDescent="0.2">
      <c r="A3470" s="158"/>
      <c r="D3470" s="138"/>
    </row>
    <row r="3471" spans="1:4" x14ac:dyDescent="0.2">
      <c r="A3471" s="158"/>
      <c r="D3471" s="138"/>
    </row>
    <row r="3472" spans="1:4" x14ac:dyDescent="0.2">
      <c r="A3472" s="158"/>
      <c r="D3472" s="138"/>
    </row>
    <row r="3473" spans="1:4" x14ac:dyDescent="0.2">
      <c r="A3473" s="158"/>
      <c r="D3473" s="138"/>
    </row>
    <row r="3474" spans="1:4" x14ac:dyDescent="0.2">
      <c r="A3474" s="158"/>
      <c r="D3474" s="138"/>
    </row>
    <row r="3475" spans="1:4" x14ac:dyDescent="0.2">
      <c r="A3475" s="158"/>
      <c r="D3475" s="138"/>
    </row>
    <row r="3476" spans="1:4" x14ac:dyDescent="0.2">
      <c r="A3476" s="158"/>
      <c r="D3476" s="138"/>
    </row>
    <row r="3477" spans="1:4" x14ac:dyDescent="0.2">
      <c r="A3477" s="158"/>
      <c r="D3477" s="138"/>
    </row>
    <row r="3478" spans="1:4" x14ac:dyDescent="0.2">
      <c r="A3478" s="158"/>
      <c r="D3478" s="138"/>
    </row>
    <row r="3479" spans="1:4" x14ac:dyDescent="0.2">
      <c r="A3479" s="158"/>
      <c r="D3479" s="138"/>
    </row>
    <row r="3480" spans="1:4" x14ac:dyDescent="0.2">
      <c r="A3480" s="158"/>
      <c r="D3480" s="138"/>
    </row>
    <row r="3481" spans="1:4" x14ac:dyDescent="0.2">
      <c r="A3481" s="158"/>
      <c r="D3481" s="138"/>
    </row>
    <row r="3482" spans="1:4" x14ac:dyDescent="0.2">
      <c r="A3482" s="158"/>
      <c r="D3482" s="138"/>
    </row>
    <row r="3483" spans="1:4" x14ac:dyDescent="0.2">
      <c r="A3483" s="158"/>
      <c r="D3483" s="138"/>
    </row>
    <row r="3484" spans="1:4" x14ac:dyDescent="0.2">
      <c r="A3484" s="158"/>
      <c r="D3484" s="138"/>
    </row>
    <row r="3485" spans="1:4" x14ac:dyDescent="0.2">
      <c r="A3485" s="158"/>
      <c r="D3485" s="138"/>
    </row>
    <row r="3486" spans="1:4" x14ac:dyDescent="0.2">
      <c r="A3486" s="158"/>
      <c r="D3486" s="138"/>
    </row>
    <row r="3487" spans="1:4" x14ac:dyDescent="0.2">
      <c r="A3487" s="158"/>
      <c r="D3487" s="138"/>
    </row>
    <row r="3488" spans="1:4" x14ac:dyDescent="0.2">
      <c r="A3488" s="158"/>
      <c r="D3488" s="138"/>
    </row>
    <row r="3489" spans="1:4" x14ac:dyDescent="0.2">
      <c r="A3489" s="158"/>
      <c r="D3489" s="138"/>
    </row>
    <row r="3490" spans="1:4" x14ac:dyDescent="0.2">
      <c r="A3490" s="158"/>
      <c r="D3490" s="138"/>
    </row>
    <row r="3491" spans="1:4" x14ac:dyDescent="0.2">
      <c r="A3491" s="158"/>
      <c r="D3491" s="138"/>
    </row>
    <row r="3492" spans="1:4" x14ac:dyDescent="0.2">
      <c r="A3492" s="158"/>
      <c r="D3492" s="138"/>
    </row>
    <row r="3493" spans="1:4" x14ac:dyDescent="0.2">
      <c r="A3493" s="158"/>
      <c r="D3493" s="138"/>
    </row>
    <row r="3494" spans="1:4" x14ac:dyDescent="0.2">
      <c r="A3494" s="158"/>
      <c r="D3494" s="138"/>
    </row>
    <row r="3495" spans="1:4" x14ac:dyDescent="0.2">
      <c r="A3495" s="158"/>
      <c r="D3495" s="138"/>
    </row>
    <row r="3496" spans="1:4" x14ac:dyDescent="0.2">
      <c r="A3496" s="158"/>
      <c r="D3496" s="138"/>
    </row>
    <row r="3497" spans="1:4" x14ac:dyDescent="0.2">
      <c r="A3497" s="158"/>
      <c r="D3497" s="138"/>
    </row>
    <row r="3498" spans="1:4" x14ac:dyDescent="0.2">
      <c r="A3498" s="158"/>
      <c r="D3498" s="138"/>
    </row>
    <row r="3499" spans="1:4" x14ac:dyDescent="0.2">
      <c r="A3499" s="158"/>
      <c r="D3499" s="138"/>
    </row>
    <row r="3500" spans="1:4" x14ac:dyDescent="0.2">
      <c r="A3500" s="158"/>
      <c r="D3500" s="138"/>
    </row>
    <row r="3501" spans="1:4" x14ac:dyDescent="0.2">
      <c r="A3501" s="158"/>
      <c r="D3501" s="138"/>
    </row>
    <row r="3502" spans="1:4" x14ac:dyDescent="0.2">
      <c r="A3502" s="158"/>
      <c r="D3502" s="138"/>
    </row>
    <row r="3503" spans="1:4" x14ac:dyDescent="0.2">
      <c r="A3503" s="158"/>
      <c r="D3503" s="138"/>
    </row>
    <row r="3504" spans="1:4" x14ac:dyDescent="0.2">
      <c r="A3504" s="158"/>
      <c r="D3504" s="138"/>
    </row>
    <row r="3505" spans="1:4" x14ac:dyDescent="0.2">
      <c r="A3505" s="158"/>
      <c r="D3505" s="138"/>
    </row>
    <row r="3506" spans="1:4" x14ac:dyDescent="0.2">
      <c r="A3506" s="158"/>
      <c r="D3506" s="138"/>
    </row>
    <row r="3507" spans="1:4" x14ac:dyDescent="0.2">
      <c r="A3507" s="158"/>
      <c r="D3507" s="138"/>
    </row>
    <row r="3508" spans="1:4" x14ac:dyDescent="0.2">
      <c r="A3508" s="158"/>
      <c r="D3508" s="138"/>
    </row>
    <row r="3509" spans="1:4" x14ac:dyDescent="0.2">
      <c r="A3509" s="158"/>
      <c r="D3509" s="138"/>
    </row>
    <row r="3510" spans="1:4" x14ac:dyDescent="0.2">
      <c r="A3510" s="158"/>
      <c r="D3510" s="138"/>
    </row>
    <row r="3511" spans="1:4" x14ac:dyDescent="0.2">
      <c r="A3511" s="158"/>
      <c r="D3511" s="138"/>
    </row>
    <row r="3512" spans="1:4" x14ac:dyDescent="0.2">
      <c r="A3512" s="158"/>
      <c r="D3512" s="138"/>
    </row>
    <row r="3513" spans="1:4" x14ac:dyDescent="0.2">
      <c r="A3513" s="158"/>
      <c r="D3513" s="138"/>
    </row>
    <row r="3514" spans="1:4" x14ac:dyDescent="0.2">
      <c r="A3514" s="158"/>
      <c r="D3514" s="138"/>
    </row>
    <row r="3515" spans="1:4" x14ac:dyDescent="0.2">
      <c r="A3515" s="158"/>
      <c r="D3515" s="138"/>
    </row>
    <row r="3516" spans="1:4" x14ac:dyDescent="0.2">
      <c r="A3516" s="158"/>
      <c r="D3516" s="138"/>
    </row>
    <row r="3517" spans="1:4" x14ac:dyDescent="0.2">
      <c r="A3517" s="158"/>
      <c r="D3517" s="138"/>
    </row>
    <row r="3518" spans="1:4" x14ac:dyDescent="0.2">
      <c r="A3518" s="158"/>
      <c r="D3518" s="138"/>
    </row>
    <row r="3519" spans="1:4" x14ac:dyDescent="0.2">
      <c r="A3519" s="158"/>
      <c r="D3519" s="138"/>
    </row>
    <row r="3520" spans="1:4" x14ac:dyDescent="0.2">
      <c r="A3520" s="158"/>
      <c r="D3520" s="138"/>
    </row>
    <row r="3521" spans="1:4" x14ac:dyDescent="0.2">
      <c r="A3521" s="158"/>
      <c r="D3521" s="138"/>
    </row>
    <row r="3522" spans="1:4" x14ac:dyDescent="0.2">
      <c r="A3522" s="158"/>
      <c r="D3522" s="138"/>
    </row>
    <row r="3523" spans="1:4" x14ac:dyDescent="0.2">
      <c r="A3523" s="158"/>
      <c r="D3523" s="138"/>
    </row>
    <row r="3524" spans="1:4" x14ac:dyDescent="0.2">
      <c r="A3524" s="158"/>
      <c r="D3524" s="138"/>
    </row>
    <row r="3525" spans="1:4" x14ac:dyDescent="0.2">
      <c r="A3525" s="158"/>
      <c r="D3525" s="138"/>
    </row>
    <row r="3526" spans="1:4" x14ac:dyDescent="0.2">
      <c r="A3526" s="158"/>
      <c r="D3526" s="138"/>
    </row>
    <row r="3527" spans="1:4" x14ac:dyDescent="0.2">
      <c r="A3527" s="158"/>
      <c r="D3527" s="138"/>
    </row>
    <row r="3528" spans="1:4" x14ac:dyDescent="0.2">
      <c r="A3528" s="158"/>
      <c r="D3528" s="138"/>
    </row>
    <row r="3529" spans="1:4" x14ac:dyDescent="0.2">
      <c r="A3529" s="158"/>
      <c r="D3529" s="138"/>
    </row>
    <row r="3530" spans="1:4" x14ac:dyDescent="0.2">
      <c r="A3530" s="158"/>
      <c r="D3530" s="138"/>
    </row>
    <row r="3531" spans="1:4" x14ac:dyDescent="0.2">
      <c r="A3531" s="158"/>
      <c r="D3531" s="138"/>
    </row>
    <row r="3532" spans="1:4" x14ac:dyDescent="0.2">
      <c r="A3532" s="158"/>
      <c r="D3532" s="138"/>
    </row>
    <row r="3533" spans="1:4" x14ac:dyDescent="0.2">
      <c r="A3533" s="158"/>
      <c r="D3533" s="138"/>
    </row>
    <row r="3534" spans="1:4" x14ac:dyDescent="0.2">
      <c r="A3534" s="158"/>
      <c r="D3534" s="138"/>
    </row>
    <row r="3535" spans="1:4" x14ac:dyDescent="0.2">
      <c r="A3535" s="158"/>
      <c r="D3535" s="138"/>
    </row>
    <row r="3536" spans="1:4" x14ac:dyDescent="0.2">
      <c r="A3536" s="158"/>
      <c r="D3536" s="138"/>
    </row>
    <row r="3537" spans="1:4" x14ac:dyDescent="0.2">
      <c r="A3537" s="158"/>
      <c r="D3537" s="138"/>
    </row>
    <row r="3538" spans="1:4" x14ac:dyDescent="0.2">
      <c r="A3538" s="158"/>
      <c r="D3538" s="138"/>
    </row>
    <row r="3539" spans="1:4" x14ac:dyDescent="0.2">
      <c r="A3539" s="158"/>
      <c r="D3539" s="138"/>
    </row>
    <row r="3540" spans="1:4" x14ac:dyDescent="0.2">
      <c r="A3540" s="158"/>
      <c r="D3540" s="138"/>
    </row>
    <row r="3541" spans="1:4" x14ac:dyDescent="0.2">
      <c r="A3541" s="158"/>
      <c r="D3541" s="138"/>
    </row>
    <row r="3542" spans="1:4" x14ac:dyDescent="0.2">
      <c r="A3542" s="158"/>
      <c r="D3542" s="138"/>
    </row>
    <row r="3543" spans="1:4" x14ac:dyDescent="0.2">
      <c r="A3543" s="158"/>
      <c r="D3543" s="138"/>
    </row>
    <row r="3544" spans="1:4" x14ac:dyDescent="0.2">
      <c r="A3544" s="158"/>
      <c r="D3544" s="138"/>
    </row>
    <row r="3545" spans="1:4" x14ac:dyDescent="0.2">
      <c r="A3545" s="158"/>
      <c r="D3545" s="138"/>
    </row>
    <row r="3546" spans="1:4" x14ac:dyDescent="0.2">
      <c r="A3546" s="158"/>
      <c r="D3546" s="138"/>
    </row>
    <row r="3547" spans="1:4" x14ac:dyDescent="0.2">
      <c r="A3547" s="158"/>
      <c r="D3547" s="138"/>
    </row>
    <row r="3548" spans="1:4" x14ac:dyDescent="0.2">
      <c r="A3548" s="158"/>
      <c r="D3548" s="138"/>
    </row>
    <row r="3549" spans="1:4" x14ac:dyDescent="0.2">
      <c r="A3549" s="158"/>
      <c r="D3549" s="138"/>
    </row>
    <row r="3550" spans="1:4" x14ac:dyDescent="0.2">
      <c r="A3550" s="158"/>
      <c r="D3550" s="138"/>
    </row>
    <row r="3551" spans="1:4" x14ac:dyDescent="0.2">
      <c r="A3551" s="158"/>
      <c r="D3551" s="138"/>
    </row>
    <row r="3552" spans="1:4" x14ac:dyDescent="0.2">
      <c r="A3552" s="158"/>
      <c r="D3552" s="138"/>
    </row>
    <row r="3553" spans="1:4" x14ac:dyDescent="0.2">
      <c r="A3553" s="158"/>
      <c r="D3553" s="138"/>
    </row>
    <row r="3554" spans="1:4" x14ac:dyDescent="0.2">
      <c r="A3554" s="158"/>
      <c r="D3554" s="138"/>
    </row>
    <row r="3555" spans="1:4" x14ac:dyDescent="0.2">
      <c r="A3555" s="158"/>
      <c r="D3555" s="138"/>
    </row>
    <row r="3556" spans="1:4" x14ac:dyDescent="0.2">
      <c r="A3556" s="158"/>
      <c r="D3556" s="138"/>
    </row>
    <row r="3557" spans="1:4" x14ac:dyDescent="0.2">
      <c r="A3557" s="158"/>
      <c r="D3557" s="138"/>
    </row>
    <row r="3558" spans="1:4" x14ac:dyDescent="0.2">
      <c r="A3558" s="158"/>
      <c r="D3558" s="138"/>
    </row>
    <row r="3559" spans="1:4" x14ac:dyDescent="0.2">
      <c r="A3559" s="158"/>
      <c r="D3559" s="138"/>
    </row>
    <row r="3560" spans="1:4" x14ac:dyDescent="0.2">
      <c r="A3560" s="158"/>
      <c r="D3560" s="138"/>
    </row>
    <row r="3561" spans="1:4" x14ac:dyDescent="0.2">
      <c r="A3561" s="158"/>
      <c r="D3561" s="138"/>
    </row>
    <row r="3562" spans="1:4" x14ac:dyDescent="0.2">
      <c r="A3562" s="158"/>
      <c r="D3562" s="138"/>
    </row>
    <row r="3563" spans="1:4" x14ac:dyDescent="0.2">
      <c r="A3563" s="158"/>
      <c r="D3563" s="138"/>
    </row>
    <row r="3564" spans="1:4" x14ac:dyDescent="0.2">
      <c r="A3564" s="158"/>
      <c r="D3564" s="138"/>
    </row>
    <row r="3565" spans="1:4" x14ac:dyDescent="0.2">
      <c r="A3565" s="158"/>
      <c r="D3565" s="138"/>
    </row>
    <row r="3566" spans="1:4" x14ac:dyDescent="0.2">
      <c r="A3566" s="158"/>
      <c r="D3566" s="138"/>
    </row>
    <row r="3567" spans="1:4" x14ac:dyDescent="0.2">
      <c r="A3567" s="158"/>
      <c r="D3567" s="138"/>
    </row>
    <row r="3568" spans="1:4" x14ac:dyDescent="0.2">
      <c r="A3568" s="158"/>
      <c r="D3568" s="138"/>
    </row>
    <row r="3569" spans="1:4" x14ac:dyDescent="0.2">
      <c r="A3569" s="158"/>
      <c r="D3569" s="138"/>
    </row>
    <row r="3570" spans="1:4" x14ac:dyDescent="0.2">
      <c r="A3570" s="158"/>
      <c r="D3570" s="138"/>
    </row>
    <row r="3571" spans="1:4" x14ac:dyDescent="0.2">
      <c r="A3571" s="158"/>
      <c r="D3571" s="138"/>
    </row>
    <row r="3572" spans="1:4" x14ac:dyDescent="0.2">
      <c r="A3572" s="158"/>
      <c r="D3572" s="138"/>
    </row>
    <row r="3573" spans="1:4" x14ac:dyDescent="0.2">
      <c r="A3573" s="158"/>
      <c r="D3573" s="138"/>
    </row>
    <row r="3574" spans="1:4" x14ac:dyDescent="0.2">
      <c r="A3574" s="158"/>
      <c r="D3574" s="138"/>
    </row>
    <row r="3575" spans="1:4" x14ac:dyDescent="0.2">
      <c r="A3575" s="158"/>
      <c r="D3575" s="138"/>
    </row>
    <row r="3576" spans="1:4" x14ac:dyDescent="0.2">
      <c r="A3576" s="158"/>
      <c r="D3576" s="138"/>
    </row>
    <row r="3577" spans="1:4" x14ac:dyDescent="0.2">
      <c r="A3577" s="158"/>
      <c r="D3577" s="138"/>
    </row>
    <row r="3578" spans="1:4" x14ac:dyDescent="0.2">
      <c r="A3578" s="158"/>
      <c r="D3578" s="138"/>
    </row>
    <row r="3579" spans="1:4" x14ac:dyDescent="0.2">
      <c r="A3579" s="158"/>
      <c r="D3579" s="138"/>
    </row>
    <row r="3580" spans="1:4" x14ac:dyDescent="0.2">
      <c r="A3580" s="158"/>
      <c r="D3580" s="138"/>
    </row>
    <row r="3581" spans="1:4" x14ac:dyDescent="0.2">
      <c r="A3581" s="158"/>
      <c r="D3581" s="138"/>
    </row>
    <row r="3582" spans="1:4" x14ac:dyDescent="0.2">
      <c r="A3582" s="158"/>
      <c r="D3582" s="138"/>
    </row>
    <row r="3583" spans="1:4" x14ac:dyDescent="0.2">
      <c r="A3583" s="158"/>
      <c r="D3583" s="138"/>
    </row>
    <row r="3584" spans="1:4" x14ac:dyDescent="0.2">
      <c r="A3584" s="158"/>
      <c r="D3584" s="138"/>
    </row>
    <row r="3585" spans="1:4" x14ac:dyDescent="0.2">
      <c r="A3585" s="158"/>
      <c r="D3585" s="138"/>
    </row>
    <row r="3586" spans="1:4" x14ac:dyDescent="0.2">
      <c r="A3586" s="158"/>
      <c r="D3586" s="138"/>
    </row>
    <row r="3587" spans="1:4" x14ac:dyDescent="0.2">
      <c r="A3587" s="158"/>
      <c r="D3587" s="138"/>
    </row>
    <row r="3588" spans="1:4" x14ac:dyDescent="0.2">
      <c r="A3588" s="158"/>
      <c r="D3588" s="138"/>
    </row>
    <row r="3589" spans="1:4" x14ac:dyDescent="0.2">
      <c r="A3589" s="158"/>
      <c r="D3589" s="138"/>
    </row>
    <row r="3590" spans="1:4" x14ac:dyDescent="0.2">
      <c r="A3590" s="158"/>
      <c r="D3590" s="138"/>
    </row>
    <row r="3591" spans="1:4" x14ac:dyDescent="0.2">
      <c r="A3591" s="158"/>
      <c r="D3591" s="138"/>
    </row>
    <row r="3592" spans="1:4" x14ac:dyDescent="0.2">
      <c r="A3592" s="158"/>
      <c r="D3592" s="138"/>
    </row>
    <row r="3593" spans="1:4" x14ac:dyDescent="0.2">
      <c r="A3593" s="158"/>
      <c r="D3593" s="138"/>
    </row>
    <row r="3594" spans="1:4" x14ac:dyDescent="0.2">
      <c r="A3594" s="158"/>
      <c r="D3594" s="138"/>
    </row>
    <row r="3595" spans="1:4" x14ac:dyDescent="0.2">
      <c r="A3595" s="158"/>
      <c r="D3595" s="138"/>
    </row>
    <row r="3596" spans="1:4" x14ac:dyDescent="0.2">
      <c r="A3596" s="158"/>
      <c r="D3596" s="138"/>
    </row>
    <row r="3597" spans="1:4" x14ac:dyDescent="0.2">
      <c r="A3597" s="158"/>
      <c r="D3597" s="138"/>
    </row>
    <row r="3598" spans="1:4" x14ac:dyDescent="0.2">
      <c r="A3598" s="158"/>
      <c r="D3598" s="138"/>
    </row>
    <row r="3599" spans="1:4" x14ac:dyDescent="0.2">
      <c r="A3599" s="158"/>
      <c r="D3599" s="138"/>
    </row>
    <row r="3600" spans="1:4" x14ac:dyDescent="0.2">
      <c r="A3600" s="158"/>
      <c r="D3600" s="138"/>
    </row>
    <row r="3601" spans="1:4" x14ac:dyDescent="0.2">
      <c r="A3601" s="158"/>
      <c r="D3601" s="138"/>
    </row>
    <row r="3602" spans="1:4" x14ac:dyDescent="0.2">
      <c r="A3602" s="158"/>
      <c r="D3602" s="138"/>
    </row>
    <row r="3603" spans="1:4" x14ac:dyDescent="0.2">
      <c r="A3603" s="158"/>
      <c r="D3603" s="138"/>
    </row>
    <row r="3604" spans="1:4" x14ac:dyDescent="0.2">
      <c r="A3604" s="158"/>
      <c r="D3604" s="138"/>
    </row>
    <row r="3605" spans="1:4" x14ac:dyDescent="0.2">
      <c r="A3605" s="158"/>
      <c r="D3605" s="138"/>
    </row>
    <row r="3606" spans="1:4" x14ac:dyDescent="0.2">
      <c r="A3606" s="158"/>
      <c r="D3606" s="138"/>
    </row>
    <row r="3607" spans="1:4" x14ac:dyDescent="0.2">
      <c r="A3607" s="158"/>
      <c r="D3607" s="138"/>
    </row>
    <row r="3608" spans="1:4" x14ac:dyDescent="0.2">
      <c r="A3608" s="158"/>
      <c r="D3608" s="138"/>
    </row>
    <row r="3609" spans="1:4" x14ac:dyDescent="0.2">
      <c r="A3609" s="158"/>
      <c r="D3609" s="138"/>
    </row>
    <row r="3610" spans="1:4" x14ac:dyDescent="0.2">
      <c r="A3610" s="158"/>
      <c r="D3610" s="138"/>
    </row>
    <row r="3611" spans="1:4" x14ac:dyDescent="0.2">
      <c r="A3611" s="158"/>
      <c r="D3611" s="138"/>
    </row>
    <row r="3612" spans="1:4" x14ac:dyDescent="0.2">
      <c r="A3612" s="158"/>
      <c r="D3612" s="138"/>
    </row>
    <row r="3613" spans="1:4" x14ac:dyDescent="0.2">
      <c r="A3613" s="158"/>
      <c r="D3613" s="138"/>
    </row>
    <row r="3614" spans="1:4" x14ac:dyDescent="0.2">
      <c r="A3614" s="158"/>
      <c r="D3614" s="138"/>
    </row>
    <row r="3615" spans="1:4" x14ac:dyDescent="0.2">
      <c r="A3615" s="158"/>
      <c r="D3615" s="138"/>
    </row>
    <row r="3616" spans="1:4" x14ac:dyDescent="0.2">
      <c r="A3616" s="158"/>
      <c r="D3616" s="138"/>
    </row>
    <row r="3617" spans="1:4" x14ac:dyDescent="0.2">
      <c r="A3617" s="158"/>
      <c r="D3617" s="138"/>
    </row>
    <row r="3618" spans="1:4" x14ac:dyDescent="0.2">
      <c r="A3618" s="158"/>
      <c r="D3618" s="138"/>
    </row>
    <row r="3619" spans="1:4" x14ac:dyDescent="0.2">
      <c r="A3619" s="158"/>
      <c r="D3619" s="138"/>
    </row>
    <row r="3620" spans="1:4" x14ac:dyDescent="0.2">
      <c r="A3620" s="158"/>
      <c r="D3620" s="138"/>
    </row>
    <row r="3621" spans="1:4" x14ac:dyDescent="0.2">
      <c r="A3621" s="158"/>
      <c r="D3621" s="138"/>
    </row>
    <row r="3622" spans="1:4" x14ac:dyDescent="0.2">
      <c r="A3622" s="158"/>
      <c r="D3622" s="138"/>
    </row>
    <row r="3623" spans="1:4" x14ac:dyDescent="0.2">
      <c r="A3623" s="158"/>
      <c r="D3623" s="138"/>
    </row>
    <row r="3624" spans="1:4" x14ac:dyDescent="0.2">
      <c r="A3624" s="158"/>
      <c r="D3624" s="138"/>
    </row>
    <row r="3625" spans="1:4" x14ac:dyDescent="0.2">
      <c r="A3625" s="158"/>
      <c r="D3625" s="138"/>
    </row>
    <row r="3626" spans="1:4" x14ac:dyDescent="0.2">
      <c r="A3626" s="158"/>
      <c r="D3626" s="138"/>
    </row>
    <row r="3627" spans="1:4" x14ac:dyDescent="0.2">
      <c r="A3627" s="158"/>
      <c r="D3627" s="138"/>
    </row>
    <row r="3628" spans="1:4" x14ac:dyDescent="0.2">
      <c r="A3628" s="158"/>
      <c r="D3628" s="138"/>
    </row>
    <row r="3629" spans="1:4" x14ac:dyDescent="0.2">
      <c r="A3629" s="158"/>
      <c r="D3629" s="138"/>
    </row>
    <row r="3630" spans="1:4" x14ac:dyDescent="0.2">
      <c r="A3630" s="158"/>
      <c r="D3630" s="138"/>
    </row>
    <row r="3631" spans="1:4" x14ac:dyDescent="0.2">
      <c r="A3631" s="158"/>
      <c r="D3631" s="138"/>
    </row>
    <row r="3632" spans="1:4" x14ac:dyDescent="0.2">
      <c r="A3632" s="158"/>
      <c r="D3632" s="138"/>
    </row>
    <row r="3633" spans="1:4" x14ac:dyDescent="0.2">
      <c r="A3633" s="158"/>
      <c r="D3633" s="138"/>
    </row>
    <row r="3634" spans="1:4" x14ac:dyDescent="0.2">
      <c r="A3634" s="158"/>
      <c r="D3634" s="138"/>
    </row>
    <row r="3635" spans="1:4" x14ac:dyDescent="0.2">
      <c r="A3635" s="158"/>
      <c r="D3635" s="138"/>
    </row>
    <row r="3636" spans="1:4" x14ac:dyDescent="0.2">
      <c r="A3636" s="158"/>
      <c r="D3636" s="138"/>
    </row>
    <row r="3637" spans="1:4" x14ac:dyDescent="0.2">
      <c r="A3637" s="158"/>
      <c r="D3637" s="138"/>
    </row>
    <row r="3638" spans="1:4" x14ac:dyDescent="0.2">
      <c r="A3638" s="158"/>
      <c r="D3638" s="138"/>
    </row>
    <row r="3639" spans="1:4" x14ac:dyDescent="0.2">
      <c r="A3639" s="158"/>
      <c r="D3639" s="138"/>
    </row>
    <row r="3640" spans="1:4" x14ac:dyDescent="0.2">
      <c r="A3640" s="158"/>
      <c r="D3640" s="138"/>
    </row>
    <row r="3641" spans="1:4" x14ac:dyDescent="0.2">
      <c r="A3641" s="158"/>
      <c r="D3641" s="138"/>
    </row>
    <row r="3642" spans="1:4" x14ac:dyDescent="0.2">
      <c r="A3642" s="158"/>
      <c r="D3642" s="138"/>
    </row>
    <row r="3643" spans="1:4" x14ac:dyDescent="0.2">
      <c r="A3643" s="158"/>
      <c r="D3643" s="138"/>
    </row>
    <row r="3644" spans="1:4" x14ac:dyDescent="0.2">
      <c r="A3644" s="158"/>
      <c r="D3644" s="138"/>
    </row>
    <row r="3645" spans="1:4" x14ac:dyDescent="0.2">
      <c r="A3645" s="158"/>
      <c r="D3645" s="138"/>
    </row>
    <row r="3646" spans="1:4" x14ac:dyDescent="0.2">
      <c r="A3646" s="158"/>
      <c r="D3646" s="138"/>
    </row>
    <row r="3647" spans="1:4" x14ac:dyDescent="0.2">
      <c r="A3647" s="158"/>
      <c r="D3647" s="138"/>
    </row>
    <row r="3648" spans="1:4" x14ac:dyDescent="0.2">
      <c r="A3648" s="158"/>
      <c r="D3648" s="138"/>
    </row>
    <row r="3649" spans="1:4" x14ac:dyDescent="0.2">
      <c r="A3649" s="158"/>
      <c r="D3649" s="138"/>
    </row>
    <row r="3650" spans="1:4" x14ac:dyDescent="0.2">
      <c r="A3650" s="158"/>
      <c r="D3650" s="138"/>
    </row>
    <row r="3651" spans="1:4" x14ac:dyDescent="0.2">
      <c r="A3651" s="158"/>
      <c r="D3651" s="138"/>
    </row>
    <row r="3652" spans="1:4" x14ac:dyDescent="0.2">
      <c r="A3652" s="158"/>
      <c r="D3652" s="138"/>
    </row>
    <row r="3653" spans="1:4" x14ac:dyDescent="0.2">
      <c r="A3653" s="158"/>
      <c r="D3653" s="138"/>
    </row>
    <row r="3654" spans="1:4" x14ac:dyDescent="0.2">
      <c r="A3654" s="158"/>
      <c r="D3654" s="138"/>
    </row>
    <row r="3655" spans="1:4" x14ac:dyDescent="0.2">
      <c r="A3655" s="158"/>
      <c r="D3655" s="138"/>
    </row>
    <row r="3656" spans="1:4" x14ac:dyDescent="0.2">
      <c r="A3656" s="158"/>
      <c r="D3656" s="138"/>
    </row>
    <row r="3657" spans="1:4" x14ac:dyDescent="0.2">
      <c r="A3657" s="158"/>
      <c r="D3657" s="138"/>
    </row>
    <row r="3658" spans="1:4" x14ac:dyDescent="0.2">
      <c r="A3658" s="158"/>
      <c r="D3658" s="138"/>
    </row>
    <row r="3659" spans="1:4" x14ac:dyDescent="0.2">
      <c r="A3659" s="158"/>
      <c r="D3659" s="138"/>
    </row>
    <row r="3660" spans="1:4" x14ac:dyDescent="0.2">
      <c r="A3660" s="158"/>
      <c r="D3660" s="138"/>
    </row>
    <row r="3661" spans="1:4" x14ac:dyDescent="0.2">
      <c r="A3661" s="158"/>
      <c r="D3661" s="138"/>
    </row>
    <row r="3662" spans="1:4" x14ac:dyDescent="0.2">
      <c r="A3662" s="158"/>
      <c r="D3662" s="138"/>
    </row>
    <row r="3663" spans="1:4" x14ac:dyDescent="0.2">
      <c r="A3663" s="158"/>
      <c r="D3663" s="138"/>
    </row>
    <row r="3664" spans="1:4" x14ac:dyDescent="0.2">
      <c r="A3664" s="158"/>
      <c r="D3664" s="138"/>
    </row>
    <row r="3665" spans="1:4" x14ac:dyDescent="0.2">
      <c r="A3665" s="158"/>
      <c r="D3665" s="138"/>
    </row>
    <row r="3666" spans="1:4" x14ac:dyDescent="0.2">
      <c r="A3666" s="158"/>
      <c r="D3666" s="138"/>
    </row>
    <row r="3667" spans="1:4" x14ac:dyDescent="0.2">
      <c r="A3667" s="158"/>
      <c r="D3667" s="138"/>
    </row>
    <row r="3668" spans="1:4" x14ac:dyDescent="0.2">
      <c r="A3668" s="158"/>
      <c r="D3668" s="138"/>
    </row>
    <row r="3669" spans="1:4" x14ac:dyDescent="0.2">
      <c r="A3669" s="158"/>
      <c r="D3669" s="138"/>
    </row>
    <row r="3670" spans="1:4" x14ac:dyDescent="0.2">
      <c r="A3670" s="158"/>
      <c r="D3670" s="138"/>
    </row>
    <row r="3671" spans="1:4" x14ac:dyDescent="0.2">
      <c r="A3671" s="158"/>
      <c r="D3671" s="138"/>
    </row>
    <row r="3672" spans="1:4" x14ac:dyDescent="0.2">
      <c r="A3672" s="158"/>
      <c r="D3672" s="138"/>
    </row>
    <row r="3673" spans="1:4" x14ac:dyDescent="0.2">
      <c r="A3673" s="158"/>
      <c r="D3673" s="138"/>
    </row>
    <row r="3674" spans="1:4" x14ac:dyDescent="0.2">
      <c r="A3674" s="158"/>
      <c r="D3674" s="138"/>
    </row>
    <row r="3675" spans="1:4" x14ac:dyDescent="0.2">
      <c r="A3675" s="158"/>
      <c r="D3675" s="138"/>
    </row>
    <row r="3676" spans="1:4" x14ac:dyDescent="0.2">
      <c r="A3676" s="158"/>
      <c r="D3676" s="138"/>
    </row>
    <row r="3677" spans="1:4" x14ac:dyDescent="0.2">
      <c r="A3677" s="158"/>
      <c r="D3677" s="138"/>
    </row>
    <row r="3678" spans="1:4" x14ac:dyDescent="0.2">
      <c r="A3678" s="158"/>
      <c r="D3678" s="138"/>
    </row>
    <row r="3679" spans="1:4" x14ac:dyDescent="0.2">
      <c r="A3679" s="158"/>
      <c r="D3679" s="138"/>
    </row>
    <row r="3680" spans="1:4" x14ac:dyDescent="0.2">
      <c r="A3680" s="158"/>
      <c r="D3680" s="138"/>
    </row>
    <row r="3681" spans="1:4" x14ac:dyDescent="0.2">
      <c r="A3681" s="158"/>
      <c r="D3681" s="138"/>
    </row>
    <row r="3682" spans="1:4" x14ac:dyDescent="0.2">
      <c r="A3682" s="158"/>
      <c r="D3682" s="138"/>
    </row>
    <row r="3683" spans="1:4" x14ac:dyDescent="0.2">
      <c r="A3683" s="158"/>
      <c r="D3683" s="138"/>
    </row>
    <row r="3684" spans="1:4" x14ac:dyDescent="0.2">
      <c r="A3684" s="158"/>
      <c r="D3684" s="138"/>
    </row>
    <row r="3685" spans="1:4" x14ac:dyDescent="0.2">
      <c r="A3685" s="158"/>
      <c r="D3685" s="138"/>
    </row>
    <row r="3686" spans="1:4" x14ac:dyDescent="0.2">
      <c r="A3686" s="158"/>
      <c r="D3686" s="138"/>
    </row>
    <row r="3687" spans="1:4" x14ac:dyDescent="0.2">
      <c r="A3687" s="158"/>
      <c r="D3687" s="138"/>
    </row>
    <row r="3688" spans="1:4" x14ac:dyDescent="0.2">
      <c r="A3688" s="158"/>
      <c r="D3688" s="138"/>
    </row>
    <row r="3689" spans="1:4" x14ac:dyDescent="0.2">
      <c r="A3689" s="158"/>
      <c r="D3689" s="138"/>
    </row>
    <row r="3690" spans="1:4" x14ac:dyDescent="0.2">
      <c r="A3690" s="158"/>
      <c r="D3690" s="138"/>
    </row>
    <row r="3691" spans="1:4" x14ac:dyDescent="0.2">
      <c r="A3691" s="158"/>
      <c r="D3691" s="138"/>
    </row>
    <row r="3692" spans="1:4" x14ac:dyDescent="0.2">
      <c r="A3692" s="158"/>
      <c r="D3692" s="138"/>
    </row>
    <row r="3693" spans="1:4" x14ac:dyDescent="0.2">
      <c r="A3693" s="158"/>
      <c r="D3693" s="138"/>
    </row>
    <row r="3694" spans="1:4" x14ac:dyDescent="0.2">
      <c r="A3694" s="158"/>
      <c r="D3694" s="138"/>
    </row>
    <row r="3695" spans="1:4" x14ac:dyDescent="0.2">
      <c r="A3695" s="158"/>
      <c r="D3695" s="138"/>
    </row>
    <row r="3696" spans="1:4" x14ac:dyDescent="0.2">
      <c r="A3696" s="158"/>
      <c r="D3696" s="138"/>
    </row>
    <row r="3697" spans="1:4" x14ac:dyDescent="0.2">
      <c r="A3697" s="158"/>
      <c r="D3697" s="138"/>
    </row>
    <row r="3698" spans="1:4" x14ac:dyDescent="0.2">
      <c r="A3698" s="158"/>
      <c r="D3698" s="138"/>
    </row>
    <row r="3699" spans="1:4" x14ac:dyDescent="0.2">
      <c r="A3699" s="158"/>
      <c r="D3699" s="138"/>
    </row>
    <row r="3700" spans="1:4" x14ac:dyDescent="0.2">
      <c r="A3700" s="158"/>
      <c r="D3700" s="138"/>
    </row>
    <row r="3701" spans="1:4" x14ac:dyDescent="0.2">
      <c r="A3701" s="158"/>
      <c r="D3701" s="138"/>
    </row>
    <row r="3702" spans="1:4" x14ac:dyDescent="0.2">
      <c r="A3702" s="158"/>
      <c r="D3702" s="138"/>
    </row>
    <row r="3703" spans="1:4" x14ac:dyDescent="0.2">
      <c r="A3703" s="158"/>
      <c r="D3703" s="138"/>
    </row>
    <row r="3704" spans="1:4" x14ac:dyDescent="0.2">
      <c r="A3704" s="158"/>
      <c r="D3704" s="138"/>
    </row>
    <row r="3705" spans="1:4" x14ac:dyDescent="0.2">
      <c r="A3705" s="158"/>
      <c r="D3705" s="138"/>
    </row>
    <row r="3706" spans="1:4" x14ac:dyDescent="0.2">
      <c r="A3706" s="158"/>
      <c r="D3706" s="138"/>
    </row>
    <row r="3707" spans="1:4" x14ac:dyDescent="0.2">
      <c r="A3707" s="158"/>
      <c r="D3707" s="138"/>
    </row>
    <row r="3708" spans="1:4" x14ac:dyDescent="0.2">
      <c r="A3708" s="158"/>
      <c r="D3708" s="138"/>
    </row>
    <row r="3709" spans="1:4" x14ac:dyDescent="0.2">
      <c r="A3709" s="158"/>
      <c r="D3709" s="138"/>
    </row>
    <row r="3710" spans="1:4" x14ac:dyDescent="0.2">
      <c r="A3710" s="158"/>
      <c r="D3710" s="138"/>
    </row>
    <row r="3711" spans="1:4" x14ac:dyDescent="0.2">
      <c r="A3711" s="158"/>
      <c r="D3711" s="138"/>
    </row>
    <row r="3712" spans="1:4" x14ac:dyDescent="0.2">
      <c r="A3712" s="158"/>
      <c r="D3712" s="138"/>
    </row>
    <row r="3713" spans="1:4" x14ac:dyDescent="0.2">
      <c r="A3713" s="158"/>
      <c r="D3713" s="138"/>
    </row>
    <row r="3714" spans="1:4" x14ac:dyDescent="0.2">
      <c r="A3714" s="158"/>
      <c r="D3714" s="138"/>
    </row>
    <row r="3715" spans="1:4" x14ac:dyDescent="0.2">
      <c r="A3715" s="158"/>
      <c r="D3715" s="138"/>
    </row>
    <row r="3716" spans="1:4" x14ac:dyDescent="0.2">
      <c r="A3716" s="158"/>
      <c r="D3716" s="138"/>
    </row>
    <row r="3717" spans="1:4" x14ac:dyDescent="0.2">
      <c r="A3717" s="158"/>
      <c r="D3717" s="138"/>
    </row>
    <row r="3718" spans="1:4" x14ac:dyDescent="0.2">
      <c r="A3718" s="158"/>
      <c r="D3718" s="138"/>
    </row>
    <row r="3719" spans="1:4" x14ac:dyDescent="0.2">
      <c r="A3719" s="158"/>
      <c r="D3719" s="138"/>
    </row>
    <row r="3720" spans="1:4" x14ac:dyDescent="0.2">
      <c r="A3720" s="158"/>
      <c r="D3720" s="138"/>
    </row>
    <row r="3721" spans="1:4" x14ac:dyDescent="0.2">
      <c r="A3721" s="158"/>
      <c r="D3721" s="138"/>
    </row>
    <row r="3722" spans="1:4" x14ac:dyDescent="0.2">
      <c r="A3722" s="158"/>
      <c r="D3722" s="138"/>
    </row>
    <row r="3723" spans="1:4" x14ac:dyDescent="0.2">
      <c r="A3723" s="158"/>
      <c r="D3723" s="138"/>
    </row>
    <row r="3724" spans="1:4" x14ac:dyDescent="0.2">
      <c r="A3724" s="158"/>
      <c r="D3724" s="138"/>
    </row>
    <row r="3725" spans="1:4" x14ac:dyDescent="0.2">
      <c r="A3725" s="158"/>
      <c r="D3725" s="138"/>
    </row>
    <row r="3726" spans="1:4" x14ac:dyDescent="0.2">
      <c r="A3726" s="158"/>
      <c r="D3726" s="138"/>
    </row>
    <row r="3727" spans="1:4" x14ac:dyDescent="0.2">
      <c r="A3727" s="158"/>
      <c r="D3727" s="138"/>
    </row>
    <row r="3728" spans="1:4" x14ac:dyDescent="0.2">
      <c r="A3728" s="158"/>
      <c r="D3728" s="138"/>
    </row>
    <row r="3729" spans="1:4" x14ac:dyDescent="0.2">
      <c r="A3729" s="158"/>
      <c r="D3729" s="138"/>
    </row>
    <row r="3730" spans="1:4" x14ac:dyDescent="0.2">
      <c r="A3730" s="158"/>
      <c r="D3730" s="138"/>
    </row>
    <row r="3731" spans="1:4" x14ac:dyDescent="0.2">
      <c r="A3731" s="158"/>
      <c r="D3731" s="138"/>
    </row>
    <row r="3732" spans="1:4" x14ac:dyDescent="0.2">
      <c r="A3732" s="158"/>
      <c r="D3732" s="138"/>
    </row>
    <row r="3733" spans="1:4" x14ac:dyDescent="0.2">
      <c r="A3733" s="158"/>
      <c r="D3733" s="138"/>
    </row>
    <row r="3734" spans="1:4" x14ac:dyDescent="0.2">
      <c r="A3734" s="158"/>
      <c r="D3734" s="138"/>
    </row>
    <row r="3735" spans="1:4" x14ac:dyDescent="0.2">
      <c r="A3735" s="158"/>
      <c r="D3735" s="138"/>
    </row>
    <row r="3736" spans="1:4" x14ac:dyDescent="0.2">
      <c r="A3736" s="158"/>
      <c r="D3736" s="138"/>
    </row>
    <row r="3737" spans="1:4" x14ac:dyDescent="0.2">
      <c r="A3737" s="158"/>
      <c r="D3737" s="138"/>
    </row>
    <row r="3738" spans="1:4" x14ac:dyDescent="0.2">
      <c r="A3738" s="158"/>
      <c r="D3738" s="138"/>
    </row>
    <row r="3739" spans="1:4" x14ac:dyDescent="0.2">
      <c r="A3739" s="158"/>
      <c r="D3739" s="138"/>
    </row>
    <row r="3740" spans="1:4" x14ac:dyDescent="0.2">
      <c r="A3740" s="158"/>
      <c r="D3740" s="138"/>
    </row>
    <row r="3741" spans="1:4" x14ac:dyDescent="0.2">
      <c r="A3741" s="158"/>
      <c r="D3741" s="138"/>
    </row>
    <row r="3742" spans="1:4" x14ac:dyDescent="0.2">
      <c r="A3742" s="158"/>
      <c r="D3742" s="138"/>
    </row>
    <row r="3743" spans="1:4" x14ac:dyDescent="0.2">
      <c r="A3743" s="158"/>
      <c r="D3743" s="138"/>
    </row>
    <row r="3744" spans="1:4" x14ac:dyDescent="0.2">
      <c r="A3744" s="158"/>
      <c r="D3744" s="138"/>
    </row>
    <row r="3745" spans="1:4" x14ac:dyDescent="0.2">
      <c r="A3745" s="158"/>
      <c r="D3745" s="138"/>
    </row>
    <row r="3746" spans="1:4" x14ac:dyDescent="0.2">
      <c r="A3746" s="158"/>
      <c r="D3746" s="138"/>
    </row>
    <row r="3747" spans="1:4" x14ac:dyDescent="0.2">
      <c r="A3747" s="158"/>
      <c r="D3747" s="138"/>
    </row>
    <row r="3748" spans="1:4" x14ac:dyDescent="0.2">
      <c r="A3748" s="158"/>
      <c r="D3748" s="138"/>
    </row>
    <row r="3749" spans="1:4" x14ac:dyDescent="0.2">
      <c r="A3749" s="158"/>
      <c r="D3749" s="138"/>
    </row>
    <row r="3750" spans="1:4" x14ac:dyDescent="0.2">
      <c r="A3750" s="158"/>
      <c r="D3750" s="138"/>
    </row>
    <row r="3751" spans="1:4" x14ac:dyDescent="0.2">
      <c r="A3751" s="158"/>
      <c r="D3751" s="138"/>
    </row>
    <row r="3752" spans="1:4" x14ac:dyDescent="0.2">
      <c r="A3752" s="158"/>
      <c r="D3752" s="138"/>
    </row>
    <row r="3753" spans="1:4" x14ac:dyDescent="0.2">
      <c r="A3753" s="158"/>
      <c r="D3753" s="138"/>
    </row>
    <row r="3754" spans="1:4" x14ac:dyDescent="0.2">
      <c r="A3754" s="158"/>
      <c r="D3754" s="138"/>
    </row>
    <row r="3755" spans="1:4" x14ac:dyDescent="0.2">
      <c r="A3755" s="158"/>
      <c r="D3755" s="138"/>
    </row>
    <row r="3756" spans="1:4" x14ac:dyDescent="0.2">
      <c r="A3756" s="158"/>
      <c r="D3756" s="138"/>
    </row>
    <row r="3757" spans="1:4" x14ac:dyDescent="0.2">
      <c r="A3757" s="158"/>
      <c r="D3757" s="138"/>
    </row>
    <row r="3758" spans="1:4" x14ac:dyDescent="0.2">
      <c r="A3758" s="158"/>
      <c r="D3758" s="138"/>
    </row>
    <row r="3759" spans="1:4" x14ac:dyDescent="0.2">
      <c r="A3759" s="158"/>
      <c r="D3759" s="138"/>
    </row>
    <row r="3760" spans="1:4" x14ac:dyDescent="0.2">
      <c r="A3760" s="158"/>
      <c r="D3760" s="138"/>
    </row>
    <row r="3761" spans="1:4" x14ac:dyDescent="0.2">
      <c r="A3761" s="158"/>
      <c r="D3761" s="138"/>
    </row>
    <row r="3762" spans="1:4" x14ac:dyDescent="0.2">
      <c r="A3762" s="158"/>
      <c r="D3762" s="138"/>
    </row>
    <row r="3763" spans="1:4" x14ac:dyDescent="0.2">
      <c r="A3763" s="158"/>
      <c r="D3763" s="138"/>
    </row>
    <row r="3764" spans="1:4" x14ac:dyDescent="0.2">
      <c r="A3764" s="158"/>
      <c r="D3764" s="138"/>
    </row>
    <row r="3765" spans="1:4" x14ac:dyDescent="0.2">
      <c r="A3765" s="158"/>
      <c r="D3765" s="138"/>
    </row>
    <row r="3766" spans="1:4" x14ac:dyDescent="0.2">
      <c r="A3766" s="158"/>
      <c r="D3766" s="138"/>
    </row>
    <row r="3767" spans="1:4" x14ac:dyDescent="0.2">
      <c r="A3767" s="158"/>
      <c r="D3767" s="138"/>
    </row>
    <row r="3768" spans="1:4" x14ac:dyDescent="0.2">
      <c r="A3768" s="158"/>
      <c r="D3768" s="138"/>
    </row>
    <row r="3769" spans="1:4" x14ac:dyDescent="0.2">
      <c r="A3769" s="158"/>
      <c r="D3769" s="138"/>
    </row>
    <row r="3770" spans="1:4" x14ac:dyDescent="0.2">
      <c r="A3770" s="158"/>
      <c r="D3770" s="138"/>
    </row>
    <row r="3771" spans="1:4" x14ac:dyDescent="0.2">
      <c r="A3771" s="158"/>
      <c r="D3771" s="138"/>
    </row>
    <row r="3772" spans="1:4" x14ac:dyDescent="0.2">
      <c r="A3772" s="158"/>
      <c r="D3772" s="138"/>
    </row>
    <row r="3773" spans="1:4" x14ac:dyDescent="0.2">
      <c r="A3773" s="158"/>
      <c r="D3773" s="138"/>
    </row>
    <row r="3774" spans="1:4" x14ac:dyDescent="0.2">
      <c r="A3774" s="158"/>
      <c r="D3774" s="138"/>
    </row>
    <row r="3775" spans="1:4" x14ac:dyDescent="0.2">
      <c r="A3775" s="158"/>
      <c r="D3775" s="138"/>
    </row>
    <row r="3776" spans="1:4" x14ac:dyDescent="0.2">
      <c r="A3776" s="158"/>
      <c r="D3776" s="138"/>
    </row>
    <row r="3777" spans="1:4" x14ac:dyDescent="0.2">
      <c r="A3777" s="158"/>
      <c r="D3777" s="138"/>
    </row>
    <row r="3778" spans="1:4" x14ac:dyDescent="0.2">
      <c r="A3778" s="158"/>
      <c r="D3778" s="138"/>
    </row>
    <row r="3779" spans="1:4" x14ac:dyDescent="0.2">
      <c r="A3779" s="158"/>
      <c r="D3779" s="138"/>
    </row>
    <row r="3780" spans="1:4" x14ac:dyDescent="0.2">
      <c r="A3780" s="158"/>
      <c r="D3780" s="138"/>
    </row>
    <row r="3781" spans="1:4" x14ac:dyDescent="0.2">
      <c r="A3781" s="158"/>
      <c r="D3781" s="138"/>
    </row>
    <row r="3782" spans="1:4" x14ac:dyDescent="0.2">
      <c r="A3782" s="158"/>
      <c r="D3782" s="138"/>
    </row>
    <row r="3783" spans="1:4" x14ac:dyDescent="0.2">
      <c r="A3783" s="158"/>
      <c r="D3783" s="138"/>
    </row>
    <row r="3784" spans="1:4" x14ac:dyDescent="0.2">
      <c r="A3784" s="158"/>
      <c r="D3784" s="138"/>
    </row>
    <row r="3785" spans="1:4" x14ac:dyDescent="0.2">
      <c r="A3785" s="158"/>
      <c r="D3785" s="138"/>
    </row>
    <row r="3786" spans="1:4" x14ac:dyDescent="0.2">
      <c r="A3786" s="158"/>
      <c r="D3786" s="138"/>
    </row>
    <row r="3787" spans="1:4" x14ac:dyDescent="0.2">
      <c r="A3787" s="158"/>
      <c r="D3787" s="138"/>
    </row>
    <row r="3788" spans="1:4" x14ac:dyDescent="0.2">
      <c r="A3788" s="158"/>
      <c r="D3788" s="138"/>
    </row>
    <row r="3789" spans="1:4" x14ac:dyDescent="0.2">
      <c r="A3789" s="158"/>
      <c r="D3789" s="138"/>
    </row>
    <row r="3790" spans="1:4" x14ac:dyDescent="0.2">
      <c r="A3790" s="158"/>
      <c r="D3790" s="138"/>
    </row>
    <row r="3791" spans="1:4" x14ac:dyDescent="0.2">
      <c r="A3791" s="158"/>
      <c r="D3791" s="138"/>
    </row>
    <row r="3792" spans="1:4" x14ac:dyDescent="0.2">
      <c r="A3792" s="158"/>
      <c r="D3792" s="138"/>
    </row>
    <row r="3793" spans="1:4" x14ac:dyDescent="0.2">
      <c r="A3793" s="158"/>
      <c r="D3793" s="138"/>
    </row>
    <row r="3794" spans="1:4" x14ac:dyDescent="0.2">
      <c r="A3794" s="158"/>
      <c r="D3794" s="138"/>
    </row>
    <row r="3795" spans="1:4" x14ac:dyDescent="0.2">
      <c r="A3795" s="158"/>
      <c r="D3795" s="138"/>
    </row>
    <row r="3796" spans="1:4" x14ac:dyDescent="0.2">
      <c r="A3796" s="158"/>
      <c r="D3796" s="138"/>
    </row>
    <row r="3797" spans="1:4" x14ac:dyDescent="0.2">
      <c r="A3797" s="158"/>
      <c r="D3797" s="138"/>
    </row>
    <row r="3798" spans="1:4" x14ac:dyDescent="0.2">
      <c r="A3798" s="158"/>
      <c r="D3798" s="138"/>
    </row>
    <row r="3799" spans="1:4" x14ac:dyDescent="0.2">
      <c r="A3799" s="158"/>
      <c r="D3799" s="138"/>
    </row>
    <row r="3800" spans="1:4" x14ac:dyDescent="0.2">
      <c r="A3800" s="158"/>
      <c r="D3800" s="138"/>
    </row>
    <row r="3801" spans="1:4" x14ac:dyDescent="0.2">
      <c r="A3801" s="158"/>
      <c r="D3801" s="138"/>
    </row>
    <row r="3802" spans="1:4" x14ac:dyDescent="0.2">
      <c r="A3802" s="158"/>
      <c r="D3802" s="138"/>
    </row>
    <row r="3803" spans="1:4" x14ac:dyDescent="0.2">
      <c r="A3803" s="158"/>
      <c r="D3803" s="138"/>
    </row>
    <row r="3804" spans="1:4" x14ac:dyDescent="0.2">
      <c r="A3804" s="158"/>
      <c r="D3804" s="138"/>
    </row>
    <row r="3805" spans="1:4" x14ac:dyDescent="0.2">
      <c r="A3805" s="158"/>
      <c r="D3805" s="138"/>
    </row>
    <row r="3806" spans="1:4" x14ac:dyDescent="0.2">
      <c r="A3806" s="158"/>
      <c r="D3806" s="138"/>
    </row>
    <row r="3807" spans="1:4" x14ac:dyDescent="0.2">
      <c r="A3807" s="158"/>
      <c r="D3807" s="138"/>
    </row>
    <row r="3808" spans="1:4" x14ac:dyDescent="0.2">
      <c r="A3808" s="158"/>
      <c r="D3808" s="138"/>
    </row>
    <row r="3809" spans="1:4" x14ac:dyDescent="0.2">
      <c r="A3809" s="158"/>
      <c r="D3809" s="138"/>
    </row>
    <row r="3810" spans="1:4" x14ac:dyDescent="0.2">
      <c r="A3810" s="158"/>
      <c r="D3810" s="138"/>
    </row>
    <row r="3811" spans="1:4" x14ac:dyDescent="0.2">
      <c r="A3811" s="158"/>
      <c r="D3811" s="138"/>
    </row>
    <row r="3812" spans="1:4" x14ac:dyDescent="0.2">
      <c r="A3812" s="158"/>
      <c r="D3812" s="138"/>
    </row>
    <row r="3813" spans="1:4" x14ac:dyDescent="0.2">
      <c r="A3813" s="158"/>
      <c r="D3813" s="138"/>
    </row>
    <row r="3814" spans="1:4" x14ac:dyDescent="0.2">
      <c r="A3814" s="158"/>
      <c r="D3814" s="138"/>
    </row>
    <row r="3815" spans="1:4" x14ac:dyDescent="0.2">
      <c r="A3815" s="158"/>
      <c r="D3815" s="138"/>
    </row>
    <row r="3816" spans="1:4" x14ac:dyDescent="0.2">
      <c r="A3816" s="158"/>
      <c r="D3816" s="138"/>
    </row>
    <row r="3817" spans="1:4" x14ac:dyDescent="0.2">
      <c r="A3817" s="158"/>
      <c r="D3817" s="138"/>
    </row>
    <row r="3818" spans="1:4" x14ac:dyDescent="0.2">
      <c r="A3818" s="158"/>
      <c r="D3818" s="138"/>
    </row>
    <row r="3819" spans="1:4" x14ac:dyDescent="0.2">
      <c r="A3819" s="158"/>
      <c r="D3819" s="138"/>
    </row>
    <row r="3820" spans="1:4" x14ac:dyDescent="0.2">
      <c r="A3820" s="158"/>
      <c r="D3820" s="138"/>
    </row>
    <row r="3821" spans="1:4" x14ac:dyDescent="0.2">
      <c r="A3821" s="158"/>
      <c r="D3821" s="138"/>
    </row>
    <row r="3822" spans="1:4" x14ac:dyDescent="0.2">
      <c r="A3822" s="158"/>
      <c r="D3822" s="138"/>
    </row>
    <row r="3823" spans="1:4" x14ac:dyDescent="0.2">
      <c r="A3823" s="158"/>
      <c r="D3823" s="138"/>
    </row>
    <row r="3824" spans="1:4" x14ac:dyDescent="0.2">
      <c r="A3824" s="158"/>
      <c r="D3824" s="138"/>
    </row>
    <row r="3825" spans="1:4" x14ac:dyDescent="0.2">
      <c r="A3825" s="158"/>
      <c r="D3825" s="138"/>
    </row>
    <row r="3826" spans="1:4" x14ac:dyDescent="0.2">
      <c r="A3826" s="158"/>
      <c r="D3826" s="138"/>
    </row>
    <row r="3827" spans="1:4" x14ac:dyDescent="0.2">
      <c r="A3827" s="158"/>
      <c r="D3827" s="138"/>
    </row>
    <row r="3828" spans="1:4" x14ac:dyDescent="0.2">
      <c r="A3828" s="158"/>
      <c r="D3828" s="138"/>
    </row>
    <row r="3829" spans="1:4" x14ac:dyDescent="0.2">
      <c r="A3829" s="158"/>
      <c r="D3829" s="138"/>
    </row>
    <row r="3830" spans="1:4" x14ac:dyDescent="0.2">
      <c r="A3830" s="158"/>
      <c r="D3830" s="138"/>
    </row>
    <row r="3831" spans="1:4" x14ac:dyDescent="0.2">
      <c r="A3831" s="158"/>
      <c r="D3831" s="138"/>
    </row>
    <row r="3832" spans="1:4" x14ac:dyDescent="0.2">
      <c r="A3832" s="158"/>
      <c r="D3832" s="138"/>
    </row>
    <row r="3833" spans="1:4" x14ac:dyDescent="0.2">
      <c r="A3833" s="158"/>
      <c r="D3833" s="138"/>
    </row>
    <row r="3834" spans="1:4" x14ac:dyDescent="0.2">
      <c r="A3834" s="158"/>
      <c r="D3834" s="138"/>
    </row>
    <row r="3835" spans="1:4" x14ac:dyDescent="0.2">
      <c r="A3835" s="158"/>
      <c r="D3835" s="138"/>
    </row>
    <row r="3836" spans="1:4" x14ac:dyDescent="0.2">
      <c r="A3836" s="158"/>
      <c r="D3836" s="138"/>
    </row>
    <row r="3837" spans="1:4" x14ac:dyDescent="0.2">
      <c r="A3837" s="158"/>
      <c r="D3837" s="138"/>
    </row>
    <row r="3838" spans="1:4" x14ac:dyDescent="0.2">
      <c r="A3838" s="158"/>
      <c r="D3838" s="138"/>
    </row>
    <row r="3839" spans="1:4" x14ac:dyDescent="0.2">
      <c r="A3839" s="158"/>
      <c r="D3839" s="138"/>
    </row>
    <row r="3840" spans="1:4" x14ac:dyDescent="0.2">
      <c r="A3840" s="158"/>
      <c r="D3840" s="138"/>
    </row>
    <row r="3841" spans="1:4" x14ac:dyDescent="0.2">
      <c r="A3841" s="158"/>
      <c r="D3841" s="138"/>
    </row>
    <row r="3842" spans="1:4" x14ac:dyDescent="0.2">
      <c r="A3842" s="158"/>
      <c r="D3842" s="138"/>
    </row>
    <row r="3843" spans="1:4" x14ac:dyDescent="0.2">
      <c r="A3843" s="158"/>
      <c r="D3843" s="138"/>
    </row>
    <row r="3844" spans="1:4" x14ac:dyDescent="0.2">
      <c r="A3844" s="158"/>
      <c r="D3844" s="138"/>
    </row>
    <row r="3845" spans="1:4" x14ac:dyDescent="0.2">
      <c r="A3845" s="158"/>
      <c r="D3845" s="138"/>
    </row>
    <row r="3846" spans="1:4" x14ac:dyDescent="0.2">
      <c r="A3846" s="158"/>
      <c r="D3846" s="138"/>
    </row>
    <row r="3847" spans="1:4" x14ac:dyDescent="0.2">
      <c r="A3847" s="158"/>
      <c r="D3847" s="138"/>
    </row>
    <row r="3848" spans="1:4" x14ac:dyDescent="0.2">
      <c r="A3848" s="158"/>
      <c r="D3848" s="138"/>
    </row>
    <row r="3849" spans="1:4" x14ac:dyDescent="0.2">
      <c r="A3849" s="158"/>
      <c r="D3849" s="138"/>
    </row>
    <row r="3850" spans="1:4" x14ac:dyDescent="0.2">
      <c r="A3850" s="158"/>
      <c r="D3850" s="138"/>
    </row>
    <row r="3851" spans="1:4" x14ac:dyDescent="0.2">
      <c r="A3851" s="158"/>
      <c r="D3851" s="138"/>
    </row>
    <row r="3852" spans="1:4" x14ac:dyDescent="0.2">
      <c r="A3852" s="158"/>
      <c r="D3852" s="138"/>
    </row>
    <row r="3853" spans="1:4" x14ac:dyDescent="0.2">
      <c r="A3853" s="158"/>
      <c r="D3853" s="138"/>
    </row>
    <row r="3854" spans="1:4" x14ac:dyDescent="0.2">
      <c r="A3854" s="158"/>
      <c r="D3854" s="138"/>
    </row>
    <row r="3855" spans="1:4" x14ac:dyDescent="0.2">
      <c r="A3855" s="158"/>
      <c r="D3855" s="138"/>
    </row>
    <row r="3856" spans="1:4" x14ac:dyDescent="0.2">
      <c r="A3856" s="158"/>
      <c r="D3856" s="138"/>
    </row>
    <row r="3857" spans="1:4" x14ac:dyDescent="0.2">
      <c r="A3857" s="158"/>
      <c r="D3857" s="138"/>
    </row>
    <row r="3858" spans="1:4" x14ac:dyDescent="0.2">
      <c r="A3858" s="158"/>
      <c r="D3858" s="138"/>
    </row>
    <row r="3859" spans="1:4" x14ac:dyDescent="0.2">
      <c r="A3859" s="158"/>
      <c r="D3859" s="138"/>
    </row>
    <row r="3860" spans="1:4" x14ac:dyDescent="0.2">
      <c r="A3860" s="158"/>
      <c r="D3860" s="138"/>
    </row>
    <row r="3861" spans="1:4" x14ac:dyDescent="0.2">
      <c r="A3861" s="158"/>
      <c r="D3861" s="138"/>
    </row>
    <row r="3862" spans="1:4" x14ac:dyDescent="0.2">
      <c r="A3862" s="158"/>
      <c r="D3862" s="138"/>
    </row>
    <row r="3863" spans="1:4" x14ac:dyDescent="0.2">
      <c r="A3863" s="158"/>
      <c r="D3863" s="138"/>
    </row>
    <row r="3864" spans="1:4" x14ac:dyDescent="0.2">
      <c r="A3864" s="158"/>
      <c r="D3864" s="138"/>
    </row>
    <row r="3865" spans="1:4" x14ac:dyDescent="0.2">
      <c r="A3865" s="158"/>
      <c r="D3865" s="138"/>
    </row>
    <row r="3866" spans="1:4" x14ac:dyDescent="0.2">
      <c r="A3866" s="158"/>
      <c r="D3866" s="138"/>
    </row>
    <row r="3867" spans="1:4" x14ac:dyDescent="0.2">
      <c r="A3867" s="158"/>
      <c r="D3867" s="138"/>
    </row>
    <row r="3868" spans="1:4" x14ac:dyDescent="0.2">
      <c r="A3868" s="158"/>
      <c r="D3868" s="138"/>
    </row>
    <row r="3869" spans="1:4" x14ac:dyDescent="0.2">
      <c r="A3869" s="158"/>
      <c r="D3869" s="138"/>
    </row>
    <row r="3870" spans="1:4" x14ac:dyDescent="0.2">
      <c r="A3870" s="158"/>
      <c r="D3870" s="138"/>
    </row>
    <row r="3871" spans="1:4" x14ac:dyDescent="0.2">
      <c r="A3871" s="158"/>
      <c r="D3871" s="138"/>
    </row>
    <row r="3872" spans="1:4" x14ac:dyDescent="0.2">
      <c r="A3872" s="158"/>
      <c r="D3872" s="138"/>
    </row>
    <row r="3873" spans="1:4" x14ac:dyDescent="0.2">
      <c r="A3873" s="158"/>
      <c r="D3873" s="138"/>
    </row>
    <row r="3874" spans="1:4" x14ac:dyDescent="0.2">
      <c r="A3874" s="158"/>
      <c r="D3874" s="138"/>
    </row>
    <row r="3875" spans="1:4" x14ac:dyDescent="0.2">
      <c r="A3875" s="158"/>
      <c r="D3875" s="138"/>
    </row>
    <row r="3876" spans="1:4" x14ac:dyDescent="0.2">
      <c r="A3876" s="158"/>
      <c r="D3876" s="138"/>
    </row>
    <row r="3877" spans="1:4" x14ac:dyDescent="0.2">
      <c r="A3877" s="158"/>
      <c r="D3877" s="138"/>
    </row>
    <row r="3878" spans="1:4" x14ac:dyDescent="0.2">
      <c r="A3878" s="158"/>
      <c r="D3878" s="138"/>
    </row>
    <row r="3879" spans="1:4" x14ac:dyDescent="0.2">
      <c r="A3879" s="158"/>
      <c r="D3879" s="138"/>
    </row>
    <row r="3880" spans="1:4" x14ac:dyDescent="0.2">
      <c r="A3880" s="158"/>
      <c r="D3880" s="138"/>
    </row>
    <row r="3881" spans="1:4" x14ac:dyDescent="0.2">
      <c r="A3881" s="158"/>
      <c r="D3881" s="138"/>
    </row>
    <row r="3882" spans="1:4" x14ac:dyDescent="0.2">
      <c r="A3882" s="158"/>
      <c r="D3882" s="138"/>
    </row>
    <row r="3883" spans="1:4" x14ac:dyDescent="0.2">
      <c r="A3883" s="158"/>
      <c r="D3883" s="138"/>
    </row>
    <row r="3884" spans="1:4" x14ac:dyDescent="0.2">
      <c r="A3884" s="158"/>
      <c r="D3884" s="138"/>
    </row>
    <row r="3885" spans="1:4" x14ac:dyDescent="0.2">
      <c r="A3885" s="158"/>
      <c r="D3885" s="138"/>
    </row>
    <row r="3886" spans="1:4" x14ac:dyDescent="0.2">
      <c r="A3886" s="158"/>
      <c r="D3886" s="138"/>
    </row>
    <row r="3887" spans="1:4" x14ac:dyDescent="0.2">
      <c r="A3887" s="158"/>
      <c r="D3887" s="138"/>
    </row>
    <row r="3888" spans="1:4" x14ac:dyDescent="0.2">
      <c r="A3888" s="158"/>
      <c r="D3888" s="138"/>
    </row>
    <row r="3889" spans="1:4" x14ac:dyDescent="0.2">
      <c r="A3889" s="158"/>
      <c r="D3889" s="138"/>
    </row>
    <row r="3890" spans="1:4" x14ac:dyDescent="0.2">
      <c r="A3890" s="158"/>
      <c r="D3890" s="138"/>
    </row>
    <row r="3891" spans="1:4" x14ac:dyDescent="0.2">
      <c r="A3891" s="158"/>
      <c r="D3891" s="138"/>
    </row>
    <row r="3892" spans="1:4" x14ac:dyDescent="0.2">
      <c r="A3892" s="158"/>
      <c r="D3892" s="138"/>
    </row>
    <row r="3893" spans="1:4" x14ac:dyDescent="0.2">
      <c r="A3893" s="158"/>
      <c r="D3893" s="138"/>
    </row>
    <row r="3894" spans="1:4" x14ac:dyDescent="0.2">
      <c r="A3894" s="158"/>
      <c r="D3894" s="138"/>
    </row>
    <row r="3895" spans="1:4" x14ac:dyDescent="0.2">
      <c r="A3895" s="158"/>
      <c r="D3895" s="138"/>
    </row>
    <row r="3896" spans="1:4" x14ac:dyDescent="0.2">
      <c r="A3896" s="158"/>
      <c r="D3896" s="138"/>
    </row>
    <row r="3897" spans="1:4" x14ac:dyDescent="0.2">
      <c r="A3897" s="158"/>
      <c r="D3897" s="138"/>
    </row>
    <row r="3898" spans="1:4" x14ac:dyDescent="0.2">
      <c r="A3898" s="158"/>
      <c r="D3898" s="138"/>
    </row>
    <row r="3899" spans="1:4" x14ac:dyDescent="0.2">
      <c r="A3899" s="158"/>
      <c r="D3899" s="138"/>
    </row>
    <row r="3900" spans="1:4" x14ac:dyDescent="0.2">
      <c r="A3900" s="158"/>
      <c r="D3900" s="138"/>
    </row>
    <row r="3901" spans="1:4" x14ac:dyDescent="0.2">
      <c r="A3901" s="158"/>
      <c r="D3901" s="138"/>
    </row>
    <row r="3902" spans="1:4" x14ac:dyDescent="0.2">
      <c r="A3902" s="158"/>
      <c r="D3902" s="138"/>
    </row>
    <row r="3903" spans="1:4" x14ac:dyDescent="0.2">
      <c r="A3903" s="158"/>
      <c r="D3903" s="138"/>
    </row>
    <row r="3904" spans="1:4" x14ac:dyDescent="0.2">
      <c r="A3904" s="158"/>
      <c r="D3904" s="138"/>
    </row>
    <row r="3905" spans="1:4" x14ac:dyDescent="0.2">
      <c r="A3905" s="158"/>
      <c r="D3905" s="138"/>
    </row>
    <row r="3906" spans="1:4" x14ac:dyDescent="0.2">
      <c r="A3906" s="158"/>
      <c r="D3906" s="138"/>
    </row>
    <row r="3907" spans="1:4" x14ac:dyDescent="0.2">
      <c r="A3907" s="158"/>
      <c r="D3907" s="138"/>
    </row>
    <row r="3908" spans="1:4" x14ac:dyDescent="0.2">
      <c r="A3908" s="158"/>
      <c r="D3908" s="138"/>
    </row>
    <row r="3909" spans="1:4" x14ac:dyDescent="0.2">
      <c r="A3909" s="158"/>
      <c r="D3909" s="138"/>
    </row>
    <row r="3910" spans="1:4" x14ac:dyDescent="0.2">
      <c r="A3910" s="158"/>
      <c r="D3910" s="138"/>
    </row>
    <row r="3911" spans="1:4" x14ac:dyDescent="0.2">
      <c r="A3911" s="158"/>
      <c r="D3911" s="138"/>
    </row>
    <row r="3912" spans="1:4" x14ac:dyDescent="0.2">
      <c r="A3912" s="158"/>
      <c r="D3912" s="138"/>
    </row>
    <row r="3913" spans="1:4" x14ac:dyDescent="0.2">
      <c r="A3913" s="158"/>
      <c r="D3913" s="138"/>
    </row>
    <row r="3914" spans="1:4" x14ac:dyDescent="0.2">
      <c r="A3914" s="158"/>
      <c r="D3914" s="138"/>
    </row>
    <row r="3915" spans="1:4" x14ac:dyDescent="0.2">
      <c r="A3915" s="158"/>
      <c r="D3915" s="138"/>
    </row>
    <row r="3916" spans="1:4" x14ac:dyDescent="0.2">
      <c r="A3916" s="158"/>
      <c r="D3916" s="138"/>
    </row>
    <row r="3917" spans="1:4" x14ac:dyDescent="0.2">
      <c r="A3917" s="158"/>
      <c r="D3917" s="138"/>
    </row>
    <row r="3918" spans="1:4" x14ac:dyDescent="0.2">
      <c r="A3918" s="158"/>
      <c r="D3918" s="138"/>
    </row>
    <row r="3919" spans="1:4" x14ac:dyDescent="0.2">
      <c r="A3919" s="158"/>
      <c r="D3919" s="138"/>
    </row>
    <row r="3920" spans="1:4" x14ac:dyDescent="0.2">
      <c r="A3920" s="158"/>
      <c r="D3920" s="138"/>
    </row>
    <row r="3921" spans="1:4" x14ac:dyDescent="0.2">
      <c r="A3921" s="158"/>
      <c r="D3921" s="138"/>
    </row>
    <row r="3922" spans="1:4" x14ac:dyDescent="0.2">
      <c r="A3922" s="158"/>
      <c r="D3922" s="138"/>
    </row>
    <row r="3923" spans="1:4" x14ac:dyDescent="0.2">
      <c r="A3923" s="158"/>
      <c r="D3923" s="138"/>
    </row>
    <row r="3924" spans="1:4" x14ac:dyDescent="0.2">
      <c r="A3924" s="158"/>
      <c r="D3924" s="138"/>
    </row>
    <row r="3925" spans="1:4" x14ac:dyDescent="0.2">
      <c r="A3925" s="158"/>
      <c r="D3925" s="138"/>
    </row>
    <row r="3926" spans="1:4" x14ac:dyDescent="0.2">
      <c r="A3926" s="158"/>
      <c r="D3926" s="138"/>
    </row>
    <row r="3927" spans="1:4" x14ac:dyDescent="0.2">
      <c r="A3927" s="158"/>
      <c r="D3927" s="138"/>
    </row>
    <row r="3928" spans="1:4" x14ac:dyDescent="0.2">
      <c r="A3928" s="158"/>
      <c r="D3928" s="138"/>
    </row>
    <row r="3929" spans="1:4" x14ac:dyDescent="0.2">
      <c r="A3929" s="158"/>
      <c r="D3929" s="138"/>
    </row>
    <row r="3930" spans="1:4" x14ac:dyDescent="0.2">
      <c r="A3930" s="158"/>
      <c r="D3930" s="138"/>
    </row>
    <row r="3931" spans="1:4" x14ac:dyDescent="0.2">
      <c r="A3931" s="158"/>
      <c r="D3931" s="138"/>
    </row>
    <row r="3932" spans="1:4" x14ac:dyDescent="0.2">
      <c r="A3932" s="158"/>
      <c r="D3932" s="138"/>
    </row>
    <row r="3933" spans="1:4" x14ac:dyDescent="0.2">
      <c r="A3933" s="158"/>
      <c r="D3933" s="138"/>
    </row>
    <row r="3934" spans="1:4" x14ac:dyDescent="0.2">
      <c r="A3934" s="158"/>
      <c r="D3934" s="138"/>
    </row>
    <row r="3935" spans="1:4" x14ac:dyDescent="0.2">
      <c r="A3935" s="158"/>
      <c r="D3935" s="138"/>
    </row>
    <row r="3936" spans="1:4" x14ac:dyDescent="0.2">
      <c r="A3936" s="158"/>
      <c r="D3936" s="138"/>
    </row>
    <row r="3937" spans="1:4" x14ac:dyDescent="0.2">
      <c r="A3937" s="158"/>
      <c r="D3937" s="138"/>
    </row>
    <row r="3938" spans="1:4" x14ac:dyDescent="0.2">
      <c r="A3938" s="158"/>
      <c r="D3938" s="138"/>
    </row>
    <row r="3939" spans="1:4" x14ac:dyDescent="0.2">
      <c r="A3939" s="158"/>
      <c r="D3939" s="138"/>
    </row>
    <row r="3940" spans="1:4" x14ac:dyDescent="0.2">
      <c r="A3940" s="158"/>
      <c r="D3940" s="138"/>
    </row>
    <row r="3941" spans="1:4" x14ac:dyDescent="0.2">
      <c r="A3941" s="158"/>
      <c r="D3941" s="138"/>
    </row>
    <row r="3942" spans="1:4" x14ac:dyDescent="0.2">
      <c r="A3942" s="158"/>
      <c r="D3942" s="138"/>
    </row>
    <row r="3943" spans="1:4" x14ac:dyDescent="0.2">
      <c r="A3943" s="158"/>
      <c r="D3943" s="138"/>
    </row>
    <row r="3944" spans="1:4" x14ac:dyDescent="0.2">
      <c r="A3944" s="158"/>
      <c r="D3944" s="138"/>
    </row>
    <row r="3945" spans="1:4" x14ac:dyDescent="0.2">
      <c r="A3945" s="158"/>
      <c r="D3945" s="138"/>
    </row>
    <row r="3946" spans="1:4" x14ac:dyDescent="0.2">
      <c r="A3946" s="158"/>
      <c r="D3946" s="138"/>
    </row>
    <row r="3947" spans="1:4" x14ac:dyDescent="0.2">
      <c r="A3947" s="158"/>
      <c r="D3947" s="138"/>
    </row>
    <row r="3948" spans="1:4" x14ac:dyDescent="0.2">
      <c r="A3948" s="158"/>
      <c r="D3948" s="138"/>
    </row>
    <row r="3949" spans="1:4" x14ac:dyDescent="0.2">
      <c r="A3949" s="158"/>
      <c r="D3949" s="138"/>
    </row>
    <row r="3950" spans="1:4" x14ac:dyDescent="0.2">
      <c r="A3950" s="158"/>
      <c r="D3950" s="138"/>
    </row>
    <row r="3951" spans="1:4" x14ac:dyDescent="0.2">
      <c r="A3951" s="158"/>
      <c r="D3951" s="138"/>
    </row>
    <row r="3952" spans="1:4" x14ac:dyDescent="0.2">
      <c r="A3952" s="158"/>
      <c r="D3952" s="138"/>
    </row>
    <row r="3953" spans="1:4" x14ac:dyDescent="0.2">
      <c r="A3953" s="158"/>
      <c r="D3953" s="138"/>
    </row>
    <row r="3954" spans="1:4" x14ac:dyDescent="0.2">
      <c r="A3954" s="158"/>
      <c r="D3954" s="138"/>
    </row>
    <row r="3955" spans="1:4" x14ac:dyDescent="0.2">
      <c r="A3955" s="158"/>
      <c r="D3955" s="138"/>
    </row>
    <row r="3956" spans="1:4" x14ac:dyDescent="0.2">
      <c r="A3956" s="158"/>
      <c r="D3956" s="138"/>
    </row>
    <row r="3957" spans="1:4" x14ac:dyDescent="0.2">
      <c r="A3957" s="158"/>
      <c r="D3957" s="138"/>
    </row>
    <row r="3958" spans="1:4" x14ac:dyDescent="0.2">
      <c r="A3958" s="158"/>
      <c r="D3958" s="138"/>
    </row>
    <row r="3959" spans="1:4" x14ac:dyDescent="0.2">
      <c r="A3959" s="158"/>
      <c r="D3959" s="138"/>
    </row>
    <row r="3960" spans="1:4" x14ac:dyDescent="0.2">
      <c r="A3960" s="158"/>
      <c r="D3960" s="138"/>
    </row>
    <row r="3961" spans="1:4" x14ac:dyDescent="0.2">
      <c r="A3961" s="158"/>
      <c r="D3961" s="138"/>
    </row>
    <row r="3962" spans="1:4" x14ac:dyDescent="0.2">
      <c r="A3962" s="158"/>
      <c r="D3962" s="138"/>
    </row>
    <row r="3963" spans="1:4" x14ac:dyDescent="0.2">
      <c r="A3963" s="158"/>
      <c r="D3963" s="138"/>
    </row>
    <row r="3964" spans="1:4" x14ac:dyDescent="0.2">
      <c r="A3964" s="158"/>
      <c r="D3964" s="138"/>
    </row>
    <row r="3965" spans="1:4" x14ac:dyDescent="0.2">
      <c r="A3965" s="158"/>
      <c r="D3965" s="138"/>
    </row>
    <row r="3966" spans="1:4" x14ac:dyDescent="0.2">
      <c r="A3966" s="158"/>
      <c r="D3966" s="138"/>
    </row>
    <row r="3967" spans="1:4" x14ac:dyDescent="0.2">
      <c r="A3967" s="158"/>
      <c r="D3967" s="138"/>
    </row>
    <row r="3968" spans="1:4" x14ac:dyDescent="0.2">
      <c r="A3968" s="158"/>
      <c r="D3968" s="138"/>
    </row>
    <row r="3969" spans="1:4" x14ac:dyDescent="0.2">
      <c r="A3969" s="158"/>
      <c r="D3969" s="138"/>
    </row>
    <row r="3970" spans="1:4" x14ac:dyDescent="0.2">
      <c r="A3970" s="158"/>
      <c r="D3970" s="138"/>
    </row>
    <row r="3971" spans="1:4" x14ac:dyDescent="0.2">
      <c r="A3971" s="158"/>
      <c r="D3971" s="138"/>
    </row>
    <row r="3972" spans="1:4" x14ac:dyDescent="0.2">
      <c r="A3972" s="158"/>
      <c r="D3972" s="138"/>
    </row>
    <row r="3973" spans="1:4" x14ac:dyDescent="0.2">
      <c r="A3973" s="158"/>
      <c r="D3973" s="138"/>
    </row>
    <row r="3974" spans="1:4" x14ac:dyDescent="0.2">
      <c r="A3974" s="158"/>
      <c r="D3974" s="138"/>
    </row>
    <row r="3975" spans="1:4" x14ac:dyDescent="0.2">
      <c r="A3975" s="158"/>
      <c r="D3975" s="138"/>
    </row>
    <row r="3976" spans="1:4" x14ac:dyDescent="0.2">
      <c r="A3976" s="158"/>
      <c r="D3976" s="138"/>
    </row>
    <row r="3977" spans="1:4" x14ac:dyDescent="0.2">
      <c r="A3977" s="158"/>
      <c r="D3977" s="138"/>
    </row>
    <row r="3978" spans="1:4" x14ac:dyDescent="0.2">
      <c r="A3978" s="158"/>
      <c r="D3978" s="138"/>
    </row>
    <row r="3979" spans="1:4" x14ac:dyDescent="0.2">
      <c r="A3979" s="158"/>
      <c r="D3979" s="138"/>
    </row>
    <row r="3980" spans="1:4" x14ac:dyDescent="0.2">
      <c r="A3980" s="158"/>
      <c r="D3980" s="138"/>
    </row>
    <row r="3981" spans="1:4" x14ac:dyDescent="0.2">
      <c r="A3981" s="158"/>
      <c r="D3981" s="138"/>
    </row>
    <row r="3982" spans="1:4" x14ac:dyDescent="0.2">
      <c r="A3982" s="158"/>
      <c r="D3982" s="138"/>
    </row>
    <row r="3983" spans="1:4" x14ac:dyDescent="0.2">
      <c r="A3983" s="158"/>
      <c r="D3983" s="138"/>
    </row>
    <row r="3984" spans="1:4" x14ac:dyDescent="0.2">
      <c r="A3984" s="158"/>
      <c r="D3984" s="138"/>
    </row>
    <row r="3985" spans="1:4" x14ac:dyDescent="0.2">
      <c r="A3985" s="158"/>
      <c r="D3985" s="138"/>
    </row>
    <row r="3986" spans="1:4" x14ac:dyDescent="0.2">
      <c r="A3986" s="158"/>
      <c r="D3986" s="138"/>
    </row>
    <row r="3987" spans="1:4" x14ac:dyDescent="0.2">
      <c r="A3987" s="158"/>
      <c r="D3987" s="138"/>
    </row>
    <row r="3988" spans="1:4" x14ac:dyDescent="0.2">
      <c r="A3988" s="158"/>
      <c r="D3988" s="138"/>
    </row>
    <row r="3989" spans="1:4" x14ac:dyDescent="0.2">
      <c r="A3989" s="158"/>
      <c r="D3989" s="138"/>
    </row>
    <row r="3990" spans="1:4" x14ac:dyDescent="0.2">
      <c r="A3990" s="158"/>
      <c r="D3990" s="138"/>
    </row>
    <row r="3991" spans="1:4" x14ac:dyDescent="0.2">
      <c r="A3991" s="158"/>
      <c r="D3991" s="138"/>
    </row>
    <row r="3992" spans="1:4" x14ac:dyDescent="0.2">
      <c r="A3992" s="158"/>
      <c r="D3992" s="138"/>
    </row>
    <row r="3993" spans="1:4" x14ac:dyDescent="0.2">
      <c r="A3993" s="158"/>
      <c r="D3993" s="138"/>
    </row>
    <row r="3994" spans="1:4" x14ac:dyDescent="0.2">
      <c r="A3994" s="158"/>
      <c r="D3994" s="138"/>
    </row>
    <row r="3995" spans="1:4" x14ac:dyDescent="0.2">
      <c r="A3995" s="158"/>
      <c r="D3995" s="138"/>
    </row>
    <row r="3996" spans="1:4" x14ac:dyDescent="0.2">
      <c r="A3996" s="158"/>
      <c r="D3996" s="138"/>
    </row>
    <row r="3997" spans="1:4" x14ac:dyDescent="0.2">
      <c r="A3997" s="158"/>
      <c r="D3997" s="138"/>
    </row>
    <row r="3998" spans="1:4" x14ac:dyDescent="0.2">
      <c r="A3998" s="158"/>
      <c r="D3998" s="138"/>
    </row>
    <row r="3999" spans="1:4" x14ac:dyDescent="0.2">
      <c r="A3999" s="158"/>
      <c r="D3999" s="138"/>
    </row>
    <row r="4000" spans="1:4" x14ac:dyDescent="0.2">
      <c r="A4000" s="158"/>
      <c r="D4000" s="138"/>
    </row>
    <row r="4001" spans="1:4" x14ac:dyDescent="0.2">
      <c r="A4001" s="158"/>
      <c r="D4001" s="138"/>
    </row>
    <row r="4002" spans="1:4" x14ac:dyDescent="0.2">
      <c r="A4002" s="158"/>
      <c r="D4002" s="138"/>
    </row>
    <row r="4003" spans="1:4" x14ac:dyDescent="0.2">
      <c r="A4003" s="158"/>
      <c r="D4003" s="138"/>
    </row>
    <row r="4004" spans="1:4" x14ac:dyDescent="0.2">
      <c r="A4004" s="158"/>
      <c r="D4004" s="138"/>
    </row>
    <row r="4005" spans="1:4" x14ac:dyDescent="0.2">
      <c r="A4005" s="158"/>
      <c r="D4005" s="138"/>
    </row>
    <row r="4006" spans="1:4" x14ac:dyDescent="0.2">
      <c r="A4006" s="158"/>
      <c r="D4006" s="138"/>
    </row>
    <row r="4007" spans="1:4" x14ac:dyDescent="0.2">
      <c r="A4007" s="158"/>
      <c r="D4007" s="138"/>
    </row>
    <row r="4008" spans="1:4" x14ac:dyDescent="0.2">
      <c r="A4008" s="158"/>
      <c r="D4008" s="138"/>
    </row>
    <row r="4009" spans="1:4" x14ac:dyDescent="0.2">
      <c r="A4009" s="158"/>
      <c r="D4009" s="138"/>
    </row>
    <row r="4010" spans="1:4" x14ac:dyDescent="0.2">
      <c r="A4010" s="158"/>
      <c r="D4010" s="138"/>
    </row>
    <row r="4011" spans="1:4" x14ac:dyDescent="0.2">
      <c r="A4011" s="158"/>
      <c r="D4011" s="138"/>
    </row>
    <row r="4012" spans="1:4" x14ac:dyDescent="0.2">
      <c r="A4012" s="158"/>
      <c r="D4012" s="138"/>
    </row>
    <row r="4013" spans="1:4" x14ac:dyDescent="0.2">
      <c r="A4013" s="158"/>
      <c r="D4013" s="138"/>
    </row>
    <row r="4014" spans="1:4" x14ac:dyDescent="0.2">
      <c r="A4014" s="158"/>
      <c r="D4014" s="138"/>
    </row>
    <row r="4015" spans="1:4" x14ac:dyDescent="0.2">
      <c r="A4015" s="158"/>
      <c r="D4015" s="138"/>
    </row>
    <row r="4016" spans="1:4" x14ac:dyDescent="0.2">
      <c r="A4016" s="158"/>
      <c r="D4016" s="138"/>
    </row>
    <row r="4017" spans="1:4" x14ac:dyDescent="0.2">
      <c r="A4017" s="158"/>
      <c r="D4017" s="138"/>
    </row>
    <row r="4018" spans="1:4" x14ac:dyDescent="0.2">
      <c r="A4018" s="158"/>
      <c r="D4018" s="138"/>
    </row>
    <row r="4019" spans="1:4" x14ac:dyDescent="0.2">
      <c r="A4019" s="158"/>
      <c r="D4019" s="138"/>
    </row>
    <row r="4020" spans="1:4" x14ac:dyDescent="0.2">
      <c r="A4020" s="158"/>
      <c r="D4020" s="138"/>
    </row>
    <row r="4021" spans="1:4" x14ac:dyDescent="0.2">
      <c r="A4021" s="158"/>
      <c r="D4021" s="138"/>
    </row>
    <row r="4022" spans="1:4" x14ac:dyDescent="0.2">
      <c r="A4022" s="158"/>
      <c r="D4022" s="138"/>
    </row>
    <row r="4023" spans="1:4" x14ac:dyDescent="0.2">
      <c r="A4023" s="158"/>
      <c r="D4023" s="138"/>
    </row>
    <row r="4024" spans="1:4" x14ac:dyDescent="0.2">
      <c r="A4024" s="158"/>
      <c r="D4024" s="138"/>
    </row>
    <row r="4025" spans="1:4" x14ac:dyDescent="0.2">
      <c r="A4025" s="158"/>
      <c r="D4025" s="138"/>
    </row>
    <row r="4026" spans="1:4" x14ac:dyDescent="0.2">
      <c r="A4026" s="158"/>
      <c r="D4026" s="138"/>
    </row>
    <row r="4027" spans="1:4" x14ac:dyDescent="0.2">
      <c r="A4027" s="158"/>
      <c r="D4027" s="138"/>
    </row>
    <row r="4028" spans="1:4" x14ac:dyDescent="0.2">
      <c r="A4028" s="158"/>
      <c r="D4028" s="138"/>
    </row>
    <row r="4029" spans="1:4" x14ac:dyDescent="0.2">
      <c r="A4029" s="158"/>
      <c r="D4029" s="138"/>
    </row>
    <row r="4030" spans="1:4" x14ac:dyDescent="0.2">
      <c r="A4030" s="158"/>
      <c r="D4030" s="138"/>
    </row>
    <row r="4031" spans="1:4" x14ac:dyDescent="0.2">
      <c r="A4031" s="158"/>
      <c r="D4031" s="138"/>
    </row>
    <row r="4032" spans="1:4" x14ac:dyDescent="0.2">
      <c r="A4032" s="158"/>
      <c r="D4032" s="138"/>
    </row>
    <row r="4033" spans="1:4" x14ac:dyDescent="0.2">
      <c r="A4033" s="158"/>
      <c r="D4033" s="138"/>
    </row>
    <row r="4034" spans="1:4" x14ac:dyDescent="0.2">
      <c r="A4034" s="158"/>
      <c r="D4034" s="138"/>
    </row>
    <row r="4035" spans="1:4" x14ac:dyDescent="0.2">
      <c r="A4035" s="158"/>
      <c r="D4035" s="138"/>
    </row>
    <row r="4036" spans="1:4" x14ac:dyDescent="0.2">
      <c r="A4036" s="158"/>
      <c r="D4036" s="138"/>
    </row>
    <row r="4037" spans="1:4" x14ac:dyDescent="0.2">
      <c r="A4037" s="158"/>
      <c r="D4037" s="138"/>
    </row>
    <row r="4038" spans="1:4" x14ac:dyDescent="0.2">
      <c r="A4038" s="158"/>
      <c r="D4038" s="138"/>
    </row>
    <row r="4039" spans="1:4" x14ac:dyDescent="0.2">
      <c r="A4039" s="158"/>
      <c r="D4039" s="138"/>
    </row>
    <row r="4040" spans="1:4" x14ac:dyDescent="0.2">
      <c r="A4040" s="158"/>
      <c r="D4040" s="138"/>
    </row>
    <row r="4041" spans="1:4" x14ac:dyDescent="0.2">
      <c r="A4041" s="158"/>
      <c r="D4041" s="138"/>
    </row>
    <row r="4042" spans="1:4" x14ac:dyDescent="0.2">
      <c r="A4042" s="158"/>
      <c r="D4042" s="138"/>
    </row>
    <row r="4043" spans="1:4" x14ac:dyDescent="0.2">
      <c r="A4043" s="158"/>
      <c r="D4043" s="138"/>
    </row>
    <row r="4044" spans="1:4" x14ac:dyDescent="0.2">
      <c r="A4044" s="158"/>
      <c r="D4044" s="138"/>
    </row>
    <row r="4045" spans="1:4" x14ac:dyDescent="0.2">
      <c r="A4045" s="158"/>
      <c r="D4045" s="138"/>
    </row>
    <row r="4046" spans="1:4" x14ac:dyDescent="0.2">
      <c r="A4046" s="158"/>
      <c r="D4046" s="138"/>
    </row>
    <row r="4047" spans="1:4" x14ac:dyDescent="0.2">
      <c r="A4047" s="158"/>
      <c r="D4047" s="138"/>
    </row>
    <row r="4048" spans="1:4" x14ac:dyDescent="0.2">
      <c r="A4048" s="158"/>
      <c r="D4048" s="138"/>
    </row>
    <row r="4049" spans="1:4" x14ac:dyDescent="0.2">
      <c r="A4049" s="158"/>
      <c r="D4049" s="138"/>
    </row>
    <row r="4050" spans="1:4" x14ac:dyDescent="0.2">
      <c r="A4050" s="158"/>
      <c r="D4050" s="138"/>
    </row>
    <row r="4051" spans="1:4" x14ac:dyDescent="0.2">
      <c r="A4051" s="158"/>
      <c r="D4051" s="138"/>
    </row>
    <row r="4052" spans="1:4" x14ac:dyDescent="0.2">
      <c r="A4052" s="158"/>
      <c r="D4052" s="138"/>
    </row>
    <row r="4053" spans="1:4" x14ac:dyDescent="0.2">
      <c r="A4053" s="158"/>
      <c r="D4053" s="138"/>
    </row>
    <row r="4054" spans="1:4" x14ac:dyDescent="0.2">
      <c r="A4054" s="158"/>
      <c r="D4054" s="138"/>
    </row>
    <row r="4055" spans="1:4" x14ac:dyDescent="0.2">
      <c r="A4055" s="158"/>
      <c r="D4055" s="138"/>
    </row>
    <row r="4056" spans="1:4" x14ac:dyDescent="0.2">
      <c r="A4056" s="158"/>
      <c r="D4056" s="138"/>
    </row>
    <row r="4057" spans="1:4" x14ac:dyDescent="0.2">
      <c r="A4057" s="158"/>
      <c r="D4057" s="138"/>
    </row>
    <row r="4058" spans="1:4" x14ac:dyDescent="0.2">
      <c r="A4058" s="158"/>
      <c r="D4058" s="138"/>
    </row>
    <row r="4059" spans="1:4" x14ac:dyDescent="0.2">
      <c r="A4059" s="158"/>
      <c r="D4059" s="138"/>
    </row>
    <row r="4060" spans="1:4" x14ac:dyDescent="0.2">
      <c r="A4060" s="158"/>
      <c r="D4060" s="138"/>
    </row>
    <row r="4061" spans="1:4" x14ac:dyDescent="0.2">
      <c r="A4061" s="158"/>
      <c r="D4061" s="138"/>
    </row>
    <row r="4062" spans="1:4" x14ac:dyDescent="0.2">
      <c r="A4062" s="158"/>
      <c r="D4062" s="138"/>
    </row>
    <row r="4063" spans="1:4" x14ac:dyDescent="0.2">
      <c r="A4063" s="158"/>
      <c r="D4063" s="138"/>
    </row>
    <row r="4064" spans="1:4" x14ac:dyDescent="0.2">
      <c r="A4064" s="158"/>
      <c r="D4064" s="138"/>
    </row>
    <row r="4065" spans="1:4" x14ac:dyDescent="0.2">
      <c r="A4065" s="158"/>
      <c r="D4065" s="138"/>
    </row>
    <row r="4066" spans="1:4" x14ac:dyDescent="0.2">
      <c r="A4066" s="158"/>
      <c r="D4066" s="138"/>
    </row>
    <row r="4067" spans="1:4" x14ac:dyDescent="0.2">
      <c r="A4067" s="158"/>
      <c r="D4067" s="138"/>
    </row>
    <row r="4068" spans="1:4" x14ac:dyDescent="0.2">
      <c r="A4068" s="158"/>
      <c r="D4068" s="138"/>
    </row>
    <row r="4069" spans="1:4" x14ac:dyDescent="0.2">
      <c r="A4069" s="158"/>
      <c r="D4069" s="138"/>
    </row>
    <row r="4070" spans="1:4" x14ac:dyDescent="0.2">
      <c r="A4070" s="158"/>
      <c r="D4070" s="138"/>
    </row>
    <row r="4071" spans="1:4" x14ac:dyDescent="0.2">
      <c r="A4071" s="158"/>
      <c r="D4071" s="138"/>
    </row>
    <row r="4072" spans="1:4" x14ac:dyDescent="0.2">
      <c r="A4072" s="158"/>
      <c r="D4072" s="138"/>
    </row>
    <row r="4073" spans="1:4" x14ac:dyDescent="0.2">
      <c r="A4073" s="158"/>
      <c r="D4073" s="138"/>
    </row>
    <row r="4074" spans="1:4" x14ac:dyDescent="0.2">
      <c r="A4074" s="158"/>
      <c r="D4074" s="138"/>
    </row>
    <row r="4075" spans="1:4" x14ac:dyDescent="0.2">
      <c r="A4075" s="158"/>
      <c r="D4075" s="138"/>
    </row>
    <row r="4076" spans="1:4" x14ac:dyDescent="0.2">
      <c r="A4076" s="158"/>
      <c r="D4076" s="138"/>
    </row>
    <row r="4077" spans="1:4" x14ac:dyDescent="0.2">
      <c r="A4077" s="158"/>
      <c r="D4077" s="138"/>
    </row>
    <row r="4078" spans="1:4" x14ac:dyDescent="0.2">
      <c r="A4078" s="158"/>
      <c r="D4078" s="138"/>
    </row>
    <row r="4079" spans="1:4" x14ac:dyDescent="0.2">
      <c r="A4079" s="158"/>
      <c r="D4079" s="138"/>
    </row>
    <row r="4080" spans="1:4" x14ac:dyDescent="0.2">
      <c r="A4080" s="158"/>
      <c r="D4080" s="138"/>
    </row>
    <row r="4081" spans="1:4" x14ac:dyDescent="0.2">
      <c r="A4081" s="158"/>
      <c r="D4081" s="138"/>
    </row>
    <row r="4082" spans="1:4" x14ac:dyDescent="0.2">
      <c r="A4082" s="158"/>
      <c r="D4082" s="138"/>
    </row>
    <row r="4083" spans="1:4" x14ac:dyDescent="0.2">
      <c r="A4083" s="158"/>
      <c r="D4083" s="138"/>
    </row>
    <row r="4084" spans="1:4" x14ac:dyDescent="0.2">
      <c r="A4084" s="158"/>
      <c r="D4084" s="138"/>
    </row>
    <row r="4085" spans="1:4" x14ac:dyDescent="0.2">
      <c r="A4085" s="158"/>
      <c r="D4085" s="138"/>
    </row>
    <row r="4086" spans="1:4" x14ac:dyDescent="0.2">
      <c r="A4086" s="158"/>
      <c r="D4086" s="138"/>
    </row>
    <row r="4087" spans="1:4" x14ac:dyDescent="0.2">
      <c r="A4087" s="158"/>
      <c r="D4087" s="138"/>
    </row>
    <row r="4088" spans="1:4" x14ac:dyDescent="0.2">
      <c r="A4088" s="158"/>
      <c r="D4088" s="138"/>
    </row>
    <row r="4089" spans="1:4" x14ac:dyDescent="0.2">
      <c r="A4089" s="158"/>
      <c r="D4089" s="138"/>
    </row>
    <row r="4090" spans="1:4" x14ac:dyDescent="0.2">
      <c r="A4090" s="158"/>
      <c r="D4090" s="138"/>
    </row>
    <row r="4091" spans="1:4" x14ac:dyDescent="0.2">
      <c r="A4091" s="158"/>
      <c r="D4091" s="138"/>
    </row>
    <row r="4092" spans="1:4" x14ac:dyDescent="0.2">
      <c r="A4092" s="158"/>
      <c r="D4092" s="138"/>
    </row>
    <row r="4093" spans="1:4" x14ac:dyDescent="0.2">
      <c r="A4093" s="158"/>
      <c r="D4093" s="138"/>
    </row>
    <row r="4094" spans="1:4" x14ac:dyDescent="0.2">
      <c r="A4094" s="158"/>
      <c r="D4094" s="138"/>
    </row>
    <row r="4095" spans="1:4" x14ac:dyDescent="0.2">
      <c r="A4095" s="158"/>
      <c r="D4095" s="138"/>
    </row>
    <row r="4096" spans="1:4" x14ac:dyDescent="0.2">
      <c r="A4096" s="158"/>
      <c r="D4096" s="138"/>
    </row>
    <row r="4097" spans="1:4" x14ac:dyDescent="0.2">
      <c r="A4097" s="158"/>
      <c r="D4097" s="138"/>
    </row>
    <row r="4098" spans="1:4" x14ac:dyDescent="0.2">
      <c r="A4098" s="158"/>
      <c r="D4098" s="138"/>
    </row>
    <row r="4099" spans="1:4" x14ac:dyDescent="0.2">
      <c r="A4099" s="158"/>
      <c r="D4099" s="138"/>
    </row>
    <row r="4100" spans="1:4" x14ac:dyDescent="0.2">
      <c r="A4100" s="158"/>
      <c r="D4100" s="138"/>
    </row>
    <row r="4101" spans="1:4" x14ac:dyDescent="0.2">
      <c r="A4101" s="158"/>
      <c r="D4101" s="138"/>
    </row>
    <row r="4102" spans="1:4" x14ac:dyDescent="0.2">
      <c r="A4102" s="158"/>
      <c r="D4102" s="138"/>
    </row>
    <row r="4103" spans="1:4" x14ac:dyDescent="0.2">
      <c r="A4103" s="158"/>
      <c r="D4103" s="138"/>
    </row>
    <row r="4104" spans="1:4" x14ac:dyDescent="0.2">
      <c r="A4104" s="158"/>
      <c r="D4104" s="138"/>
    </row>
    <row r="4105" spans="1:4" x14ac:dyDescent="0.2">
      <c r="A4105" s="158"/>
      <c r="D4105" s="138"/>
    </row>
    <row r="4106" spans="1:4" x14ac:dyDescent="0.2">
      <c r="A4106" s="158"/>
      <c r="D4106" s="138"/>
    </row>
    <row r="4107" spans="1:4" x14ac:dyDescent="0.2">
      <c r="A4107" s="158"/>
      <c r="D4107" s="138"/>
    </row>
    <row r="4108" spans="1:4" x14ac:dyDescent="0.2">
      <c r="A4108" s="158"/>
      <c r="D4108" s="138"/>
    </row>
    <row r="4109" spans="1:4" x14ac:dyDescent="0.2">
      <c r="A4109" s="158"/>
      <c r="D4109" s="138"/>
    </row>
    <row r="4110" spans="1:4" x14ac:dyDescent="0.2">
      <c r="A4110" s="158"/>
      <c r="D4110" s="138"/>
    </row>
    <row r="4111" spans="1:4" x14ac:dyDescent="0.2">
      <c r="A4111" s="158"/>
      <c r="D4111" s="138"/>
    </row>
    <row r="4112" spans="1:4" x14ac:dyDescent="0.2">
      <c r="A4112" s="158"/>
      <c r="D4112" s="138"/>
    </row>
    <row r="4113" spans="1:4" x14ac:dyDescent="0.2">
      <c r="A4113" s="158"/>
      <c r="D4113" s="138"/>
    </row>
    <row r="4114" spans="1:4" x14ac:dyDescent="0.2">
      <c r="A4114" s="158"/>
      <c r="D4114" s="138"/>
    </row>
    <row r="4115" spans="1:4" x14ac:dyDescent="0.2">
      <c r="A4115" s="158"/>
      <c r="D4115" s="138"/>
    </row>
    <row r="4116" spans="1:4" x14ac:dyDescent="0.2">
      <c r="A4116" s="158"/>
      <c r="D4116" s="138"/>
    </row>
    <row r="4117" spans="1:4" x14ac:dyDescent="0.2">
      <c r="A4117" s="158"/>
      <c r="D4117" s="138"/>
    </row>
    <row r="4118" spans="1:4" x14ac:dyDescent="0.2">
      <c r="A4118" s="158"/>
      <c r="D4118" s="138"/>
    </row>
    <row r="4119" spans="1:4" x14ac:dyDescent="0.2">
      <c r="A4119" s="158"/>
      <c r="D4119" s="138"/>
    </row>
    <row r="4120" spans="1:4" x14ac:dyDescent="0.2">
      <c r="A4120" s="158"/>
      <c r="D4120" s="138"/>
    </row>
    <row r="4121" spans="1:4" x14ac:dyDescent="0.2">
      <c r="A4121" s="158"/>
      <c r="D4121" s="138"/>
    </row>
    <row r="4122" spans="1:4" x14ac:dyDescent="0.2">
      <c r="A4122" s="158"/>
      <c r="D4122" s="138"/>
    </row>
    <row r="4123" spans="1:4" x14ac:dyDescent="0.2">
      <c r="A4123" s="158"/>
      <c r="D4123" s="138"/>
    </row>
    <row r="4124" spans="1:4" x14ac:dyDescent="0.2">
      <c r="A4124" s="158"/>
      <c r="D4124" s="138"/>
    </row>
    <row r="4125" spans="1:4" x14ac:dyDescent="0.2">
      <c r="A4125" s="158"/>
      <c r="D4125" s="138"/>
    </row>
    <row r="4126" spans="1:4" x14ac:dyDescent="0.2">
      <c r="A4126" s="158"/>
      <c r="D4126" s="138"/>
    </row>
    <row r="4127" spans="1:4" x14ac:dyDescent="0.2">
      <c r="A4127" s="158"/>
      <c r="D4127" s="138"/>
    </row>
    <row r="4128" spans="1:4" x14ac:dyDescent="0.2">
      <c r="A4128" s="158"/>
      <c r="D4128" s="138"/>
    </row>
    <row r="4129" spans="1:4" x14ac:dyDescent="0.2">
      <c r="A4129" s="158"/>
      <c r="D4129" s="138"/>
    </row>
    <row r="4130" spans="1:4" x14ac:dyDescent="0.2">
      <c r="A4130" s="158"/>
      <c r="D4130" s="138"/>
    </row>
    <row r="4131" spans="1:4" x14ac:dyDescent="0.2">
      <c r="A4131" s="158"/>
      <c r="D4131" s="138"/>
    </row>
    <row r="4132" spans="1:4" x14ac:dyDescent="0.2">
      <c r="A4132" s="158"/>
      <c r="D4132" s="138"/>
    </row>
    <row r="4133" spans="1:4" x14ac:dyDescent="0.2">
      <c r="A4133" s="158"/>
      <c r="D4133" s="138"/>
    </row>
    <row r="4134" spans="1:4" x14ac:dyDescent="0.2">
      <c r="A4134" s="158"/>
      <c r="D4134" s="138"/>
    </row>
    <row r="4135" spans="1:4" x14ac:dyDescent="0.2">
      <c r="A4135" s="158"/>
      <c r="D4135" s="138"/>
    </row>
    <row r="4136" spans="1:4" x14ac:dyDescent="0.2">
      <c r="A4136" s="158"/>
      <c r="D4136" s="138"/>
    </row>
    <row r="4137" spans="1:4" x14ac:dyDescent="0.2">
      <c r="A4137" s="158"/>
      <c r="D4137" s="138"/>
    </row>
    <row r="4138" spans="1:4" x14ac:dyDescent="0.2">
      <c r="A4138" s="158"/>
      <c r="D4138" s="138"/>
    </row>
    <row r="4139" spans="1:4" x14ac:dyDescent="0.2">
      <c r="A4139" s="158"/>
      <c r="D4139" s="138"/>
    </row>
    <row r="4140" spans="1:4" x14ac:dyDescent="0.2">
      <c r="A4140" s="158"/>
      <c r="D4140" s="138"/>
    </row>
    <row r="4141" spans="1:4" x14ac:dyDescent="0.2">
      <c r="A4141" s="158"/>
      <c r="D4141" s="138"/>
    </row>
    <row r="4142" spans="1:4" x14ac:dyDescent="0.2">
      <c r="A4142" s="158"/>
      <c r="D4142" s="138"/>
    </row>
    <row r="4143" spans="1:4" x14ac:dyDescent="0.2">
      <c r="A4143" s="158"/>
      <c r="D4143" s="138"/>
    </row>
    <row r="4144" spans="1:4" x14ac:dyDescent="0.2">
      <c r="A4144" s="158"/>
      <c r="D4144" s="138"/>
    </row>
    <row r="4145" spans="1:4" x14ac:dyDescent="0.2">
      <c r="A4145" s="158"/>
      <c r="D4145" s="138"/>
    </row>
    <row r="4146" spans="1:4" x14ac:dyDescent="0.2">
      <c r="A4146" s="158"/>
      <c r="D4146" s="138"/>
    </row>
    <row r="4147" spans="1:4" x14ac:dyDescent="0.2">
      <c r="A4147" s="158"/>
      <c r="D4147" s="138"/>
    </row>
    <row r="4148" spans="1:4" x14ac:dyDescent="0.2">
      <c r="A4148" s="158"/>
      <c r="D4148" s="138"/>
    </row>
    <row r="4149" spans="1:4" x14ac:dyDescent="0.2">
      <c r="A4149" s="158"/>
      <c r="D4149" s="138"/>
    </row>
    <row r="4150" spans="1:4" x14ac:dyDescent="0.2">
      <c r="A4150" s="158"/>
      <c r="D4150" s="138"/>
    </row>
    <row r="4151" spans="1:4" x14ac:dyDescent="0.2">
      <c r="A4151" s="158"/>
      <c r="D4151" s="138"/>
    </row>
    <row r="4152" spans="1:4" x14ac:dyDescent="0.2">
      <c r="A4152" s="158"/>
      <c r="D4152" s="138"/>
    </row>
    <row r="4153" spans="1:4" x14ac:dyDescent="0.2">
      <c r="A4153" s="158"/>
      <c r="D4153" s="138"/>
    </row>
    <row r="4154" spans="1:4" x14ac:dyDescent="0.2">
      <c r="A4154" s="158"/>
      <c r="D4154" s="138"/>
    </row>
    <row r="4155" spans="1:4" x14ac:dyDescent="0.2">
      <c r="A4155" s="158"/>
      <c r="D4155" s="138"/>
    </row>
    <row r="4156" spans="1:4" x14ac:dyDescent="0.2">
      <c r="A4156" s="158"/>
      <c r="D4156" s="138"/>
    </row>
    <row r="4157" spans="1:4" x14ac:dyDescent="0.2">
      <c r="A4157" s="158"/>
      <c r="D4157" s="138"/>
    </row>
    <row r="4158" spans="1:4" x14ac:dyDescent="0.2">
      <c r="A4158" s="158"/>
      <c r="D4158" s="138"/>
    </row>
    <row r="4159" spans="1:4" x14ac:dyDescent="0.2">
      <c r="A4159" s="158"/>
      <c r="D4159" s="138"/>
    </row>
    <row r="4160" spans="1:4" x14ac:dyDescent="0.2">
      <c r="A4160" s="158"/>
      <c r="D4160" s="138"/>
    </row>
    <row r="4161" spans="1:4" x14ac:dyDescent="0.2">
      <c r="A4161" s="158"/>
      <c r="D4161" s="138"/>
    </row>
    <row r="4162" spans="1:4" x14ac:dyDescent="0.2">
      <c r="A4162" s="158"/>
      <c r="D4162" s="138"/>
    </row>
    <row r="4163" spans="1:4" x14ac:dyDescent="0.2">
      <c r="A4163" s="158"/>
      <c r="D4163" s="138"/>
    </row>
    <row r="4164" spans="1:4" x14ac:dyDescent="0.2">
      <c r="A4164" s="158"/>
      <c r="D4164" s="138"/>
    </row>
    <row r="4165" spans="1:4" x14ac:dyDescent="0.2">
      <c r="A4165" s="158"/>
      <c r="D4165" s="138"/>
    </row>
    <row r="4166" spans="1:4" x14ac:dyDescent="0.2">
      <c r="A4166" s="158"/>
      <c r="D4166" s="138"/>
    </row>
    <row r="4167" spans="1:4" x14ac:dyDescent="0.2">
      <c r="A4167" s="158"/>
      <c r="D4167" s="138"/>
    </row>
    <row r="4168" spans="1:4" x14ac:dyDescent="0.2">
      <c r="A4168" s="158"/>
      <c r="D4168" s="138"/>
    </row>
    <row r="4169" spans="1:4" x14ac:dyDescent="0.2">
      <c r="A4169" s="158"/>
      <c r="D4169" s="138"/>
    </row>
    <row r="4170" spans="1:4" x14ac:dyDescent="0.2">
      <c r="A4170" s="158"/>
      <c r="D4170" s="138"/>
    </row>
    <row r="4171" spans="1:4" x14ac:dyDescent="0.2">
      <c r="A4171" s="158"/>
      <c r="D4171" s="138"/>
    </row>
    <row r="4172" spans="1:4" x14ac:dyDescent="0.2">
      <c r="A4172" s="158"/>
      <c r="D4172" s="138"/>
    </row>
    <row r="4173" spans="1:4" x14ac:dyDescent="0.2">
      <c r="A4173" s="158"/>
      <c r="D4173" s="138"/>
    </row>
    <row r="4174" spans="1:4" x14ac:dyDescent="0.2">
      <c r="A4174" s="158"/>
      <c r="D4174" s="138"/>
    </row>
    <row r="4175" spans="1:4" x14ac:dyDescent="0.2">
      <c r="A4175" s="158"/>
      <c r="D4175" s="138"/>
    </row>
    <row r="4176" spans="1:4" x14ac:dyDescent="0.2">
      <c r="A4176" s="158"/>
      <c r="D4176" s="138"/>
    </row>
    <row r="4177" spans="1:4" x14ac:dyDescent="0.2">
      <c r="A4177" s="158"/>
      <c r="D4177" s="138"/>
    </row>
    <row r="4178" spans="1:4" x14ac:dyDescent="0.2">
      <c r="A4178" s="158"/>
      <c r="D4178" s="138"/>
    </row>
    <row r="4179" spans="1:4" x14ac:dyDescent="0.2">
      <c r="A4179" s="158"/>
      <c r="D4179" s="138"/>
    </row>
    <row r="4180" spans="1:4" x14ac:dyDescent="0.2">
      <c r="A4180" s="158"/>
      <c r="D4180" s="138"/>
    </row>
    <row r="4181" spans="1:4" x14ac:dyDescent="0.2">
      <c r="A4181" s="158"/>
      <c r="D4181" s="138"/>
    </row>
    <row r="4182" spans="1:4" x14ac:dyDescent="0.2">
      <c r="A4182" s="158"/>
      <c r="D4182" s="138"/>
    </row>
    <row r="4183" spans="1:4" x14ac:dyDescent="0.2">
      <c r="A4183" s="158"/>
      <c r="D4183" s="138"/>
    </row>
    <row r="4184" spans="1:4" x14ac:dyDescent="0.2">
      <c r="A4184" s="158"/>
      <c r="D4184" s="138"/>
    </row>
    <row r="4185" spans="1:4" x14ac:dyDescent="0.2">
      <c r="A4185" s="158"/>
      <c r="D4185" s="138"/>
    </row>
    <row r="4186" spans="1:4" x14ac:dyDescent="0.2">
      <c r="A4186" s="158"/>
      <c r="D4186" s="138"/>
    </row>
    <row r="4187" spans="1:4" x14ac:dyDescent="0.2">
      <c r="A4187" s="158"/>
      <c r="D4187" s="138"/>
    </row>
    <row r="4188" spans="1:4" x14ac:dyDescent="0.2">
      <c r="A4188" s="158"/>
      <c r="D4188" s="138"/>
    </row>
    <row r="4189" spans="1:4" x14ac:dyDescent="0.2">
      <c r="A4189" s="158"/>
      <c r="D4189" s="138"/>
    </row>
    <row r="4190" spans="1:4" x14ac:dyDescent="0.2">
      <c r="A4190" s="158"/>
      <c r="D4190" s="138"/>
    </row>
    <row r="4191" spans="1:4" x14ac:dyDescent="0.2">
      <c r="A4191" s="158"/>
      <c r="D4191" s="138"/>
    </row>
    <row r="4192" spans="1:4" x14ac:dyDescent="0.2">
      <c r="A4192" s="158"/>
      <c r="D4192" s="138"/>
    </row>
    <row r="4193" spans="1:4" x14ac:dyDescent="0.2">
      <c r="A4193" s="158"/>
      <c r="D4193" s="138"/>
    </row>
    <row r="4194" spans="1:4" x14ac:dyDescent="0.2">
      <c r="A4194" s="158"/>
      <c r="D4194" s="138"/>
    </row>
    <row r="4195" spans="1:4" x14ac:dyDescent="0.2">
      <c r="A4195" s="158"/>
      <c r="D4195" s="138"/>
    </row>
    <row r="4196" spans="1:4" x14ac:dyDescent="0.2">
      <c r="A4196" s="158"/>
      <c r="D4196" s="138"/>
    </row>
    <row r="4197" spans="1:4" x14ac:dyDescent="0.2">
      <c r="A4197" s="158"/>
      <c r="D4197" s="138"/>
    </row>
    <row r="4198" spans="1:4" x14ac:dyDescent="0.2">
      <c r="A4198" s="158"/>
      <c r="D4198" s="138"/>
    </row>
    <row r="4199" spans="1:4" x14ac:dyDescent="0.2">
      <c r="A4199" s="158"/>
      <c r="D4199" s="138"/>
    </row>
    <row r="4200" spans="1:4" x14ac:dyDescent="0.2">
      <c r="A4200" s="158"/>
      <c r="D4200" s="138"/>
    </row>
    <row r="4201" spans="1:4" x14ac:dyDescent="0.2">
      <c r="A4201" s="158"/>
      <c r="D4201" s="138"/>
    </row>
    <row r="4202" spans="1:4" x14ac:dyDescent="0.2">
      <c r="A4202" s="158"/>
      <c r="D4202" s="138"/>
    </row>
    <row r="4203" spans="1:4" x14ac:dyDescent="0.2">
      <c r="A4203" s="158"/>
      <c r="D4203" s="138"/>
    </row>
    <row r="4204" spans="1:4" x14ac:dyDescent="0.2">
      <c r="A4204" s="158"/>
      <c r="D4204" s="138"/>
    </row>
    <row r="4205" spans="1:4" x14ac:dyDescent="0.2">
      <c r="A4205" s="158"/>
      <c r="D4205" s="138"/>
    </row>
    <row r="4206" spans="1:4" x14ac:dyDescent="0.2">
      <c r="A4206" s="158"/>
      <c r="D4206" s="138"/>
    </row>
    <row r="4207" spans="1:4" x14ac:dyDescent="0.2">
      <c r="A4207" s="158"/>
      <c r="D4207" s="138"/>
    </row>
    <row r="4208" spans="1:4" x14ac:dyDescent="0.2">
      <c r="A4208" s="158"/>
      <c r="D4208" s="138"/>
    </row>
    <row r="4209" spans="1:4" x14ac:dyDescent="0.2">
      <c r="A4209" s="158"/>
      <c r="D4209" s="138"/>
    </row>
    <row r="4210" spans="1:4" x14ac:dyDescent="0.2">
      <c r="A4210" s="158"/>
      <c r="D4210" s="138"/>
    </row>
    <row r="4211" spans="1:4" x14ac:dyDescent="0.2">
      <c r="A4211" s="158"/>
      <c r="D4211" s="138"/>
    </row>
    <row r="4212" spans="1:4" x14ac:dyDescent="0.2">
      <c r="A4212" s="158"/>
      <c r="D4212" s="138"/>
    </row>
    <row r="4213" spans="1:4" x14ac:dyDescent="0.2">
      <c r="A4213" s="158"/>
      <c r="D4213" s="138"/>
    </row>
    <row r="4214" spans="1:4" x14ac:dyDescent="0.2">
      <c r="A4214" s="158"/>
      <c r="D4214" s="138"/>
    </row>
    <row r="4215" spans="1:4" x14ac:dyDescent="0.2">
      <c r="A4215" s="158"/>
      <c r="D4215" s="138"/>
    </row>
    <row r="4216" spans="1:4" x14ac:dyDescent="0.2">
      <c r="A4216" s="158"/>
      <c r="D4216" s="138"/>
    </row>
    <row r="4217" spans="1:4" x14ac:dyDescent="0.2">
      <c r="A4217" s="158"/>
      <c r="D4217" s="138"/>
    </row>
    <row r="4218" spans="1:4" x14ac:dyDescent="0.2">
      <c r="A4218" s="158"/>
      <c r="D4218" s="138"/>
    </row>
    <row r="4219" spans="1:4" x14ac:dyDescent="0.2">
      <c r="A4219" s="158"/>
      <c r="D4219" s="138"/>
    </row>
    <row r="4220" spans="1:4" x14ac:dyDescent="0.2">
      <c r="A4220" s="158"/>
      <c r="D4220" s="138"/>
    </row>
    <row r="4221" spans="1:4" x14ac:dyDescent="0.2">
      <c r="A4221" s="158"/>
      <c r="D4221" s="138"/>
    </row>
    <row r="4222" spans="1:4" x14ac:dyDescent="0.2">
      <c r="A4222" s="158"/>
      <c r="D4222" s="138"/>
    </row>
    <row r="4223" spans="1:4" x14ac:dyDescent="0.2">
      <c r="A4223" s="158"/>
      <c r="D4223" s="138"/>
    </row>
    <row r="4224" spans="1:4" x14ac:dyDescent="0.2">
      <c r="A4224" s="158"/>
      <c r="D4224" s="138"/>
    </row>
    <row r="4225" spans="1:4" x14ac:dyDescent="0.2">
      <c r="A4225" s="158"/>
      <c r="D4225" s="138"/>
    </row>
    <row r="4226" spans="1:4" x14ac:dyDescent="0.2">
      <c r="A4226" s="158"/>
      <c r="D4226" s="138"/>
    </row>
    <row r="4227" spans="1:4" x14ac:dyDescent="0.2">
      <c r="A4227" s="158"/>
      <c r="D4227" s="138"/>
    </row>
    <row r="4228" spans="1:4" x14ac:dyDescent="0.2">
      <c r="A4228" s="158"/>
      <c r="D4228" s="138"/>
    </row>
    <row r="4229" spans="1:4" x14ac:dyDescent="0.2">
      <c r="A4229" s="158"/>
      <c r="D4229" s="138"/>
    </row>
    <row r="4230" spans="1:4" x14ac:dyDescent="0.2">
      <c r="A4230" s="158"/>
      <c r="D4230" s="138"/>
    </row>
    <row r="4231" spans="1:4" x14ac:dyDescent="0.2">
      <c r="A4231" s="158"/>
      <c r="D4231" s="138"/>
    </row>
    <row r="4232" spans="1:4" x14ac:dyDescent="0.2">
      <c r="A4232" s="158"/>
      <c r="D4232" s="138"/>
    </row>
    <row r="4233" spans="1:4" x14ac:dyDescent="0.2">
      <c r="A4233" s="158"/>
      <c r="D4233" s="138"/>
    </row>
    <row r="4234" spans="1:4" x14ac:dyDescent="0.2">
      <c r="A4234" s="158"/>
      <c r="D4234" s="138"/>
    </row>
    <row r="4235" spans="1:4" x14ac:dyDescent="0.2">
      <c r="A4235" s="158"/>
      <c r="D4235" s="138"/>
    </row>
    <row r="4236" spans="1:4" x14ac:dyDescent="0.2">
      <c r="A4236" s="158"/>
      <c r="D4236" s="138"/>
    </row>
    <row r="4237" spans="1:4" x14ac:dyDescent="0.2">
      <c r="A4237" s="158"/>
      <c r="D4237" s="138"/>
    </row>
    <row r="4238" spans="1:4" x14ac:dyDescent="0.2">
      <c r="A4238" s="158"/>
      <c r="D4238" s="138"/>
    </row>
    <row r="4239" spans="1:4" x14ac:dyDescent="0.2">
      <c r="A4239" s="158"/>
      <c r="D4239" s="138"/>
    </row>
    <row r="4240" spans="1:4" x14ac:dyDescent="0.2">
      <c r="A4240" s="158"/>
      <c r="D4240" s="138"/>
    </row>
    <row r="4241" spans="1:4" x14ac:dyDescent="0.2">
      <c r="A4241" s="158"/>
      <c r="D4241" s="138"/>
    </row>
    <row r="4242" spans="1:4" x14ac:dyDescent="0.2">
      <c r="A4242" s="158"/>
      <c r="D4242" s="138"/>
    </row>
    <row r="4243" spans="1:4" x14ac:dyDescent="0.2">
      <c r="A4243" s="158"/>
      <c r="D4243" s="138"/>
    </row>
    <row r="4244" spans="1:4" x14ac:dyDescent="0.2">
      <c r="A4244" s="158"/>
      <c r="D4244" s="138"/>
    </row>
    <row r="4245" spans="1:4" x14ac:dyDescent="0.2">
      <c r="A4245" s="158"/>
      <c r="D4245" s="138"/>
    </row>
    <row r="4246" spans="1:4" x14ac:dyDescent="0.2">
      <c r="A4246" s="158"/>
      <c r="D4246" s="138"/>
    </row>
    <row r="4247" spans="1:4" x14ac:dyDescent="0.2">
      <c r="A4247" s="158"/>
      <c r="D4247" s="138"/>
    </row>
    <row r="4248" spans="1:4" x14ac:dyDescent="0.2">
      <c r="A4248" s="158"/>
      <c r="D4248" s="138"/>
    </row>
    <row r="4249" spans="1:4" x14ac:dyDescent="0.2">
      <c r="A4249" s="158"/>
      <c r="D4249" s="138"/>
    </row>
    <row r="4250" spans="1:4" x14ac:dyDescent="0.2">
      <c r="A4250" s="158"/>
      <c r="D4250" s="138"/>
    </row>
    <row r="4251" spans="1:4" x14ac:dyDescent="0.2">
      <c r="A4251" s="158"/>
      <c r="D4251" s="138"/>
    </row>
    <row r="4252" spans="1:4" x14ac:dyDescent="0.2">
      <c r="A4252" s="158"/>
      <c r="D4252" s="138"/>
    </row>
    <row r="4253" spans="1:4" x14ac:dyDescent="0.2">
      <c r="A4253" s="158"/>
      <c r="D4253" s="138"/>
    </row>
    <row r="4254" spans="1:4" x14ac:dyDescent="0.2">
      <c r="A4254" s="158"/>
      <c r="D4254" s="138"/>
    </row>
    <row r="4255" spans="1:4" x14ac:dyDescent="0.2">
      <c r="A4255" s="158"/>
      <c r="D4255" s="138"/>
    </row>
    <row r="4256" spans="1:4" x14ac:dyDescent="0.2">
      <c r="A4256" s="158"/>
      <c r="D4256" s="138"/>
    </row>
    <row r="4257" spans="1:4" x14ac:dyDescent="0.2">
      <c r="A4257" s="158"/>
      <c r="D4257" s="138"/>
    </row>
    <row r="4258" spans="1:4" x14ac:dyDescent="0.2">
      <c r="A4258" s="158"/>
      <c r="D4258" s="138"/>
    </row>
    <row r="4259" spans="1:4" x14ac:dyDescent="0.2">
      <c r="A4259" s="158"/>
      <c r="D4259" s="138"/>
    </row>
    <row r="4260" spans="1:4" x14ac:dyDescent="0.2">
      <c r="A4260" s="158"/>
      <c r="D4260" s="138"/>
    </row>
    <row r="4261" spans="1:4" x14ac:dyDescent="0.2">
      <c r="A4261" s="158"/>
      <c r="D4261" s="138"/>
    </row>
    <row r="4262" spans="1:4" x14ac:dyDescent="0.2">
      <c r="A4262" s="158"/>
      <c r="D4262" s="138"/>
    </row>
    <row r="4263" spans="1:4" x14ac:dyDescent="0.2">
      <c r="A4263" s="158"/>
      <c r="D4263" s="138"/>
    </row>
    <row r="4264" spans="1:4" x14ac:dyDescent="0.2">
      <c r="A4264" s="158"/>
      <c r="D4264" s="138"/>
    </row>
    <row r="4265" spans="1:4" x14ac:dyDescent="0.2">
      <c r="A4265" s="158"/>
      <c r="D4265" s="138"/>
    </row>
    <row r="4266" spans="1:4" x14ac:dyDescent="0.2">
      <c r="A4266" s="158"/>
      <c r="D4266" s="138"/>
    </row>
    <row r="4267" spans="1:4" x14ac:dyDescent="0.2">
      <c r="A4267" s="158"/>
      <c r="D4267" s="138"/>
    </row>
    <row r="4268" spans="1:4" x14ac:dyDescent="0.2">
      <c r="A4268" s="158"/>
      <c r="D4268" s="138"/>
    </row>
    <row r="4269" spans="1:4" x14ac:dyDescent="0.2">
      <c r="A4269" s="158"/>
      <c r="D4269" s="138"/>
    </row>
    <row r="4270" spans="1:4" x14ac:dyDescent="0.2">
      <c r="A4270" s="158"/>
      <c r="D4270" s="138"/>
    </row>
    <row r="4271" spans="1:4" x14ac:dyDescent="0.2">
      <c r="A4271" s="158"/>
      <c r="D4271" s="138"/>
    </row>
    <row r="4272" spans="1:4" x14ac:dyDescent="0.2">
      <c r="A4272" s="158"/>
      <c r="D4272" s="138"/>
    </row>
    <row r="4273" spans="1:4" x14ac:dyDescent="0.2">
      <c r="A4273" s="158"/>
      <c r="D4273" s="138"/>
    </row>
    <row r="4274" spans="1:4" x14ac:dyDescent="0.2">
      <c r="A4274" s="158"/>
      <c r="D4274" s="138"/>
    </row>
    <row r="4275" spans="1:4" x14ac:dyDescent="0.2">
      <c r="A4275" s="158"/>
      <c r="D4275" s="138"/>
    </row>
    <row r="4276" spans="1:4" x14ac:dyDescent="0.2">
      <c r="A4276" s="158"/>
      <c r="D4276" s="138"/>
    </row>
    <row r="4277" spans="1:4" x14ac:dyDescent="0.2">
      <c r="A4277" s="158"/>
      <c r="D4277" s="138"/>
    </row>
    <row r="4278" spans="1:4" x14ac:dyDescent="0.2">
      <c r="A4278" s="158"/>
      <c r="D4278" s="138"/>
    </row>
    <row r="4279" spans="1:4" x14ac:dyDescent="0.2">
      <c r="A4279" s="158"/>
      <c r="D4279" s="138"/>
    </row>
    <row r="4280" spans="1:4" x14ac:dyDescent="0.2">
      <c r="A4280" s="158"/>
      <c r="D4280" s="138"/>
    </row>
    <row r="4281" spans="1:4" x14ac:dyDescent="0.2">
      <c r="A4281" s="158"/>
      <c r="D4281" s="138"/>
    </row>
    <row r="4282" spans="1:4" x14ac:dyDescent="0.2">
      <c r="A4282" s="158"/>
      <c r="D4282" s="138"/>
    </row>
    <row r="4283" spans="1:4" x14ac:dyDescent="0.2">
      <c r="A4283" s="158"/>
      <c r="D4283" s="138"/>
    </row>
    <row r="4284" spans="1:4" x14ac:dyDescent="0.2">
      <c r="A4284" s="158"/>
      <c r="D4284" s="138"/>
    </row>
    <row r="4285" spans="1:4" x14ac:dyDescent="0.2">
      <c r="A4285" s="158"/>
      <c r="D4285" s="138"/>
    </row>
    <row r="4286" spans="1:4" x14ac:dyDescent="0.2">
      <c r="A4286" s="158"/>
      <c r="D4286" s="138"/>
    </row>
    <row r="4287" spans="1:4" x14ac:dyDescent="0.2">
      <c r="A4287" s="158"/>
      <c r="D4287" s="138"/>
    </row>
    <row r="4288" spans="1:4" x14ac:dyDescent="0.2">
      <c r="A4288" s="158"/>
      <c r="D4288" s="138"/>
    </row>
    <row r="4289" spans="1:4" x14ac:dyDescent="0.2">
      <c r="A4289" s="158"/>
      <c r="D4289" s="138"/>
    </row>
    <row r="4290" spans="1:4" x14ac:dyDescent="0.2">
      <c r="A4290" s="158"/>
      <c r="D4290" s="138"/>
    </row>
    <row r="4291" spans="1:4" x14ac:dyDescent="0.2">
      <c r="A4291" s="158"/>
      <c r="D4291" s="138"/>
    </row>
    <row r="4292" spans="1:4" x14ac:dyDescent="0.2">
      <c r="A4292" s="158"/>
      <c r="D4292" s="138"/>
    </row>
    <row r="4293" spans="1:4" x14ac:dyDescent="0.2">
      <c r="A4293" s="158"/>
      <c r="D4293" s="138"/>
    </row>
    <row r="4294" spans="1:4" x14ac:dyDescent="0.2">
      <c r="A4294" s="158"/>
      <c r="D4294" s="138"/>
    </row>
    <row r="4295" spans="1:4" x14ac:dyDescent="0.2">
      <c r="A4295" s="158"/>
      <c r="D4295" s="138"/>
    </row>
    <row r="4296" spans="1:4" x14ac:dyDescent="0.2">
      <c r="A4296" s="158"/>
      <c r="D4296" s="138"/>
    </row>
    <row r="4297" spans="1:4" x14ac:dyDescent="0.2">
      <c r="A4297" s="158"/>
      <c r="D4297" s="138"/>
    </row>
    <row r="4298" spans="1:4" x14ac:dyDescent="0.2">
      <c r="A4298" s="158"/>
      <c r="D4298" s="138"/>
    </row>
    <row r="4299" spans="1:4" x14ac:dyDescent="0.2">
      <c r="A4299" s="158"/>
      <c r="D4299" s="138"/>
    </row>
    <row r="4300" spans="1:4" x14ac:dyDescent="0.2">
      <c r="A4300" s="158"/>
      <c r="D4300" s="138"/>
    </row>
    <row r="4301" spans="1:4" x14ac:dyDescent="0.2">
      <c r="A4301" s="158"/>
      <c r="D4301" s="138"/>
    </row>
    <row r="4302" spans="1:4" x14ac:dyDescent="0.2">
      <c r="A4302" s="158"/>
      <c r="D4302" s="138"/>
    </row>
    <row r="4303" spans="1:4" x14ac:dyDescent="0.2">
      <c r="A4303" s="158"/>
      <c r="D4303" s="138"/>
    </row>
    <row r="4304" spans="1:4" x14ac:dyDescent="0.2">
      <c r="A4304" s="158"/>
      <c r="D4304" s="138"/>
    </row>
    <row r="4305" spans="1:4" x14ac:dyDescent="0.2">
      <c r="A4305" s="158"/>
      <c r="D4305" s="138"/>
    </row>
    <row r="4306" spans="1:4" x14ac:dyDescent="0.2">
      <c r="A4306" s="158"/>
      <c r="D4306" s="138"/>
    </row>
    <row r="4307" spans="1:4" x14ac:dyDescent="0.2">
      <c r="A4307" s="158"/>
      <c r="D4307" s="138"/>
    </row>
    <row r="4308" spans="1:4" x14ac:dyDescent="0.2">
      <c r="A4308" s="158"/>
      <c r="D4308" s="138"/>
    </row>
    <row r="4309" spans="1:4" x14ac:dyDescent="0.2">
      <c r="A4309" s="158"/>
      <c r="D4309" s="138"/>
    </row>
    <row r="4310" spans="1:4" x14ac:dyDescent="0.2">
      <c r="A4310" s="158"/>
      <c r="D4310" s="138"/>
    </row>
    <row r="4311" spans="1:4" x14ac:dyDescent="0.2">
      <c r="A4311" s="158"/>
      <c r="D4311" s="138"/>
    </row>
    <row r="4312" spans="1:4" x14ac:dyDescent="0.2">
      <c r="A4312" s="158"/>
      <c r="D4312" s="138"/>
    </row>
    <row r="4313" spans="1:4" x14ac:dyDescent="0.2">
      <c r="A4313" s="158"/>
      <c r="D4313" s="138"/>
    </row>
    <row r="4314" spans="1:4" x14ac:dyDescent="0.2">
      <c r="A4314" s="158"/>
      <c r="D4314" s="138"/>
    </row>
    <row r="4315" spans="1:4" x14ac:dyDescent="0.2">
      <c r="A4315" s="158"/>
      <c r="D4315" s="138"/>
    </row>
    <row r="4316" spans="1:4" x14ac:dyDescent="0.2">
      <c r="A4316" s="158"/>
      <c r="D4316" s="138"/>
    </row>
    <row r="4317" spans="1:4" x14ac:dyDescent="0.2">
      <c r="A4317" s="158"/>
      <c r="D4317" s="138"/>
    </row>
    <row r="4318" spans="1:4" x14ac:dyDescent="0.2">
      <c r="A4318" s="158"/>
      <c r="D4318" s="138"/>
    </row>
    <row r="4319" spans="1:4" x14ac:dyDescent="0.2">
      <c r="A4319" s="158"/>
      <c r="D4319" s="138"/>
    </row>
    <row r="4320" spans="1:4" x14ac:dyDescent="0.2">
      <c r="A4320" s="158"/>
      <c r="D4320" s="138"/>
    </row>
    <row r="4321" spans="1:4" x14ac:dyDescent="0.2">
      <c r="A4321" s="158"/>
      <c r="D4321" s="138"/>
    </row>
    <row r="4322" spans="1:4" x14ac:dyDescent="0.2">
      <c r="A4322" s="158"/>
      <c r="D4322" s="138"/>
    </row>
    <row r="4323" spans="1:4" x14ac:dyDescent="0.2">
      <c r="A4323" s="158"/>
      <c r="D4323" s="138"/>
    </row>
    <row r="4324" spans="1:4" x14ac:dyDescent="0.2">
      <c r="A4324" s="158"/>
      <c r="D4324" s="138"/>
    </row>
    <row r="4325" spans="1:4" x14ac:dyDescent="0.2">
      <c r="A4325" s="158"/>
      <c r="D4325" s="138"/>
    </row>
    <row r="4326" spans="1:4" x14ac:dyDescent="0.2">
      <c r="A4326" s="158"/>
      <c r="D4326" s="138"/>
    </row>
    <row r="4327" spans="1:4" x14ac:dyDescent="0.2">
      <c r="A4327" s="158"/>
      <c r="D4327" s="138"/>
    </row>
    <row r="4328" spans="1:4" x14ac:dyDescent="0.2">
      <c r="A4328" s="158"/>
      <c r="D4328" s="138"/>
    </row>
    <row r="4329" spans="1:4" x14ac:dyDescent="0.2">
      <c r="A4329" s="158"/>
      <c r="D4329" s="138"/>
    </row>
    <row r="4330" spans="1:4" x14ac:dyDescent="0.2">
      <c r="A4330" s="158"/>
      <c r="D4330" s="138"/>
    </row>
    <row r="4331" spans="1:4" x14ac:dyDescent="0.2">
      <c r="A4331" s="158"/>
      <c r="D4331" s="138"/>
    </row>
    <row r="4332" spans="1:4" x14ac:dyDescent="0.2">
      <c r="A4332" s="158"/>
      <c r="D4332" s="138"/>
    </row>
    <row r="4333" spans="1:4" x14ac:dyDescent="0.2">
      <c r="A4333" s="158"/>
      <c r="D4333" s="138"/>
    </row>
    <row r="4334" spans="1:4" x14ac:dyDescent="0.2">
      <c r="A4334" s="158"/>
      <c r="D4334" s="138"/>
    </row>
    <row r="4335" spans="1:4" x14ac:dyDescent="0.2">
      <c r="A4335" s="158"/>
      <c r="D4335" s="138"/>
    </row>
    <row r="4336" spans="1:4" x14ac:dyDescent="0.2">
      <c r="A4336" s="158"/>
      <c r="D4336" s="138"/>
    </row>
    <row r="4337" spans="1:4" x14ac:dyDescent="0.2">
      <c r="A4337" s="158"/>
      <c r="D4337" s="138"/>
    </row>
    <row r="4338" spans="1:4" x14ac:dyDescent="0.2">
      <c r="A4338" s="158"/>
      <c r="D4338" s="138"/>
    </row>
    <row r="4339" spans="1:4" x14ac:dyDescent="0.2">
      <c r="A4339" s="158"/>
      <c r="D4339" s="138"/>
    </row>
    <row r="4340" spans="1:4" x14ac:dyDescent="0.2">
      <c r="A4340" s="158"/>
      <c r="D4340" s="138"/>
    </row>
    <row r="4341" spans="1:4" x14ac:dyDescent="0.2">
      <c r="A4341" s="158"/>
      <c r="D4341" s="138"/>
    </row>
    <row r="4342" spans="1:4" x14ac:dyDescent="0.2">
      <c r="A4342" s="158"/>
      <c r="D4342" s="138"/>
    </row>
    <row r="4343" spans="1:4" x14ac:dyDescent="0.2">
      <c r="A4343" s="158"/>
      <c r="D4343" s="138"/>
    </row>
    <row r="4344" spans="1:4" x14ac:dyDescent="0.2">
      <c r="A4344" s="158"/>
      <c r="D4344" s="138"/>
    </row>
    <row r="4345" spans="1:4" x14ac:dyDescent="0.2">
      <c r="A4345" s="158"/>
      <c r="D4345" s="138"/>
    </row>
    <row r="4346" spans="1:4" x14ac:dyDescent="0.2">
      <c r="A4346" s="158"/>
      <c r="D4346" s="138"/>
    </row>
    <row r="4347" spans="1:4" x14ac:dyDescent="0.2">
      <c r="A4347" s="158"/>
      <c r="D4347" s="138"/>
    </row>
    <row r="4348" spans="1:4" x14ac:dyDescent="0.2">
      <c r="A4348" s="158"/>
      <c r="D4348" s="138"/>
    </row>
    <row r="4349" spans="1:4" x14ac:dyDescent="0.2">
      <c r="A4349" s="158"/>
      <c r="D4349" s="138"/>
    </row>
    <row r="4350" spans="1:4" x14ac:dyDescent="0.2">
      <c r="A4350" s="158"/>
      <c r="D4350" s="138"/>
    </row>
    <row r="4351" spans="1:4" x14ac:dyDescent="0.2">
      <c r="A4351" s="158"/>
      <c r="D4351" s="138"/>
    </row>
    <row r="4352" spans="1:4" x14ac:dyDescent="0.2">
      <c r="A4352" s="158"/>
      <c r="D4352" s="138"/>
    </row>
    <row r="4353" spans="1:4" x14ac:dyDescent="0.2">
      <c r="A4353" s="158"/>
      <c r="D4353" s="138"/>
    </row>
    <row r="4354" spans="1:4" x14ac:dyDescent="0.2">
      <c r="A4354" s="158"/>
      <c r="D4354" s="138"/>
    </row>
    <row r="4355" spans="1:4" x14ac:dyDescent="0.2">
      <c r="A4355" s="158"/>
      <c r="D4355" s="138"/>
    </row>
    <row r="4356" spans="1:4" x14ac:dyDescent="0.2">
      <c r="A4356" s="158"/>
      <c r="D4356" s="138"/>
    </row>
    <row r="4357" spans="1:4" x14ac:dyDescent="0.2">
      <c r="A4357" s="158"/>
      <c r="D4357" s="138"/>
    </row>
    <row r="4358" spans="1:4" x14ac:dyDescent="0.2">
      <c r="A4358" s="158"/>
      <c r="D4358" s="138"/>
    </row>
    <row r="4359" spans="1:4" x14ac:dyDescent="0.2">
      <c r="A4359" s="158"/>
      <c r="D4359" s="138"/>
    </row>
    <row r="4360" spans="1:4" x14ac:dyDescent="0.2">
      <c r="A4360" s="158"/>
      <c r="D4360" s="138"/>
    </row>
    <row r="4361" spans="1:4" x14ac:dyDescent="0.2">
      <c r="A4361" s="158"/>
      <c r="D4361" s="138"/>
    </row>
    <row r="4362" spans="1:4" x14ac:dyDescent="0.2">
      <c r="A4362" s="158"/>
      <c r="D4362" s="138"/>
    </row>
    <row r="4363" spans="1:4" x14ac:dyDescent="0.2">
      <c r="A4363" s="158"/>
      <c r="D4363" s="138"/>
    </row>
    <row r="4364" spans="1:4" x14ac:dyDescent="0.2">
      <c r="A4364" s="158"/>
      <c r="D4364" s="138"/>
    </row>
    <row r="4365" spans="1:4" x14ac:dyDescent="0.2">
      <c r="A4365" s="158"/>
      <c r="D4365" s="138"/>
    </row>
    <row r="4366" spans="1:4" x14ac:dyDescent="0.2">
      <c r="A4366" s="158"/>
      <c r="D4366" s="138"/>
    </row>
    <row r="4367" spans="1:4" x14ac:dyDescent="0.2">
      <c r="A4367" s="158"/>
      <c r="D4367" s="138"/>
    </row>
    <row r="4368" spans="1:4" x14ac:dyDescent="0.2">
      <c r="A4368" s="158"/>
      <c r="D4368" s="138"/>
    </row>
    <row r="4369" spans="1:4" x14ac:dyDescent="0.2">
      <c r="A4369" s="158"/>
      <c r="D4369" s="138"/>
    </row>
    <row r="4370" spans="1:4" x14ac:dyDescent="0.2">
      <c r="A4370" s="158"/>
      <c r="D4370" s="138"/>
    </row>
    <row r="4371" spans="1:4" x14ac:dyDescent="0.2">
      <c r="A4371" s="158"/>
      <c r="D4371" s="138"/>
    </row>
    <row r="4372" spans="1:4" x14ac:dyDescent="0.2">
      <c r="A4372" s="158"/>
      <c r="D4372" s="138"/>
    </row>
    <row r="4373" spans="1:4" x14ac:dyDescent="0.2">
      <c r="A4373" s="158"/>
      <c r="D4373" s="138"/>
    </row>
    <row r="4374" spans="1:4" x14ac:dyDescent="0.2">
      <c r="A4374" s="158"/>
      <c r="D4374" s="138"/>
    </row>
    <row r="4375" spans="1:4" x14ac:dyDescent="0.2">
      <c r="A4375" s="158"/>
      <c r="D4375" s="138"/>
    </row>
    <row r="4376" spans="1:4" x14ac:dyDescent="0.2">
      <c r="A4376" s="158"/>
      <c r="D4376" s="138"/>
    </row>
    <row r="4377" spans="1:4" x14ac:dyDescent="0.2">
      <c r="A4377" s="158"/>
      <c r="D4377" s="138"/>
    </row>
    <row r="4378" spans="1:4" x14ac:dyDescent="0.2">
      <c r="A4378" s="158"/>
      <c r="D4378" s="138"/>
    </row>
    <row r="4379" spans="1:4" x14ac:dyDescent="0.2">
      <c r="A4379" s="158"/>
      <c r="D4379" s="138"/>
    </row>
    <row r="4380" spans="1:4" x14ac:dyDescent="0.2">
      <c r="A4380" s="158"/>
      <c r="D4380" s="138"/>
    </row>
    <row r="4381" spans="1:4" x14ac:dyDescent="0.2">
      <c r="A4381" s="158"/>
      <c r="D4381" s="138"/>
    </row>
    <row r="4382" spans="1:4" x14ac:dyDescent="0.2">
      <c r="A4382" s="158"/>
      <c r="D4382" s="138"/>
    </row>
    <row r="4383" spans="1:4" x14ac:dyDescent="0.2">
      <c r="A4383" s="158"/>
      <c r="D4383" s="138"/>
    </row>
    <row r="4384" spans="1:4" x14ac:dyDescent="0.2">
      <c r="A4384" s="158"/>
      <c r="D4384" s="138"/>
    </row>
    <row r="4385" spans="1:4" x14ac:dyDescent="0.2">
      <c r="A4385" s="158"/>
      <c r="D4385" s="138"/>
    </row>
    <row r="4386" spans="1:4" x14ac:dyDescent="0.2">
      <c r="A4386" s="158"/>
      <c r="D4386" s="138"/>
    </row>
    <row r="4387" spans="1:4" x14ac:dyDescent="0.2">
      <c r="A4387" s="158"/>
      <c r="D4387" s="138"/>
    </row>
    <row r="4388" spans="1:4" x14ac:dyDescent="0.2">
      <c r="A4388" s="158"/>
      <c r="D4388" s="138"/>
    </row>
    <row r="4389" spans="1:4" x14ac:dyDescent="0.2">
      <c r="A4389" s="158"/>
      <c r="D4389" s="138"/>
    </row>
    <row r="4390" spans="1:4" x14ac:dyDescent="0.2">
      <c r="A4390" s="158"/>
      <c r="D4390" s="138"/>
    </row>
    <row r="4391" spans="1:4" x14ac:dyDescent="0.2">
      <c r="A4391" s="158"/>
      <c r="D4391" s="138"/>
    </row>
    <row r="4392" spans="1:4" x14ac:dyDescent="0.2">
      <c r="A4392" s="158"/>
      <c r="D4392" s="138"/>
    </row>
    <row r="4393" spans="1:4" x14ac:dyDescent="0.2">
      <c r="A4393" s="158"/>
      <c r="D4393" s="138"/>
    </row>
    <row r="4394" spans="1:4" x14ac:dyDescent="0.2">
      <c r="A4394" s="158"/>
      <c r="D4394" s="138"/>
    </row>
    <row r="4395" spans="1:4" x14ac:dyDescent="0.2">
      <c r="A4395" s="158"/>
      <c r="D4395" s="138"/>
    </row>
    <row r="4396" spans="1:4" x14ac:dyDescent="0.2">
      <c r="A4396" s="158"/>
      <c r="D4396" s="138"/>
    </row>
    <row r="4397" spans="1:4" x14ac:dyDescent="0.2">
      <c r="A4397" s="158"/>
      <c r="D4397" s="138"/>
    </row>
    <row r="4398" spans="1:4" x14ac:dyDescent="0.2">
      <c r="A4398" s="158"/>
      <c r="D4398" s="138"/>
    </row>
    <row r="4399" spans="1:4" x14ac:dyDescent="0.2">
      <c r="A4399" s="158"/>
      <c r="D4399" s="138"/>
    </row>
    <row r="4400" spans="1:4" x14ac:dyDescent="0.2">
      <c r="A4400" s="158"/>
      <c r="D4400" s="138"/>
    </row>
    <row r="4401" spans="1:4" x14ac:dyDescent="0.2">
      <c r="A4401" s="158"/>
      <c r="D4401" s="138"/>
    </row>
    <row r="4402" spans="1:4" x14ac:dyDescent="0.2">
      <c r="A4402" s="158"/>
      <c r="D4402" s="138"/>
    </row>
    <row r="4403" spans="1:4" x14ac:dyDescent="0.2">
      <c r="A4403" s="158"/>
      <c r="D4403" s="138"/>
    </row>
    <row r="4404" spans="1:4" x14ac:dyDescent="0.2">
      <c r="A4404" s="158"/>
      <c r="D4404" s="138"/>
    </row>
    <row r="4405" spans="1:4" x14ac:dyDescent="0.2">
      <c r="A4405" s="158"/>
      <c r="D4405" s="138"/>
    </row>
    <row r="4406" spans="1:4" x14ac:dyDescent="0.2">
      <c r="A4406" s="158"/>
      <c r="D4406" s="138"/>
    </row>
    <row r="4407" spans="1:4" x14ac:dyDescent="0.2">
      <c r="A4407" s="158"/>
      <c r="D4407" s="138"/>
    </row>
    <row r="4408" spans="1:4" x14ac:dyDescent="0.2">
      <c r="A4408" s="158"/>
      <c r="D4408" s="138"/>
    </row>
    <row r="4409" spans="1:4" x14ac:dyDescent="0.2">
      <c r="A4409" s="158"/>
      <c r="D4409" s="138"/>
    </row>
    <row r="4410" spans="1:4" x14ac:dyDescent="0.2">
      <c r="A4410" s="158"/>
      <c r="D4410" s="138"/>
    </row>
    <row r="4411" spans="1:4" x14ac:dyDescent="0.2">
      <c r="A4411" s="158"/>
      <c r="D4411" s="138"/>
    </row>
    <row r="4412" spans="1:4" x14ac:dyDescent="0.2">
      <c r="A4412" s="158"/>
      <c r="D4412" s="138"/>
    </row>
    <row r="4413" spans="1:4" x14ac:dyDescent="0.2">
      <c r="A4413" s="158"/>
      <c r="D4413" s="138"/>
    </row>
    <row r="4414" spans="1:4" x14ac:dyDescent="0.2">
      <c r="A4414" s="158"/>
      <c r="D4414" s="138"/>
    </row>
    <row r="4415" spans="1:4" x14ac:dyDescent="0.2">
      <c r="A4415" s="158"/>
      <c r="D4415" s="138"/>
    </row>
    <row r="4416" spans="1:4" x14ac:dyDescent="0.2">
      <c r="A4416" s="158"/>
      <c r="D4416" s="138"/>
    </row>
    <row r="4417" spans="1:4" x14ac:dyDescent="0.2">
      <c r="A4417" s="158"/>
      <c r="D4417" s="138"/>
    </row>
    <row r="4418" spans="1:4" x14ac:dyDescent="0.2">
      <c r="A4418" s="158"/>
      <c r="D4418" s="138"/>
    </row>
    <row r="4419" spans="1:4" x14ac:dyDescent="0.2">
      <c r="A4419" s="158"/>
      <c r="D4419" s="138"/>
    </row>
    <row r="4420" spans="1:4" x14ac:dyDescent="0.2">
      <c r="A4420" s="158"/>
      <c r="D4420" s="138"/>
    </row>
    <row r="4421" spans="1:4" x14ac:dyDescent="0.2">
      <c r="A4421" s="158"/>
      <c r="D4421" s="138"/>
    </row>
    <row r="4422" spans="1:4" x14ac:dyDescent="0.2">
      <c r="A4422" s="158"/>
      <c r="D4422" s="138"/>
    </row>
    <row r="4423" spans="1:4" x14ac:dyDescent="0.2">
      <c r="A4423" s="158"/>
      <c r="D4423" s="138"/>
    </row>
    <row r="4424" spans="1:4" x14ac:dyDescent="0.2">
      <c r="A4424" s="158"/>
      <c r="D4424" s="138"/>
    </row>
    <row r="4425" spans="1:4" x14ac:dyDescent="0.2">
      <c r="A4425" s="158"/>
      <c r="D4425" s="138"/>
    </row>
    <row r="4426" spans="1:4" x14ac:dyDescent="0.2">
      <c r="A4426" s="158"/>
      <c r="D4426" s="138"/>
    </row>
    <row r="4427" spans="1:4" x14ac:dyDescent="0.2">
      <c r="A4427" s="158"/>
      <c r="D4427" s="138"/>
    </row>
    <row r="4428" spans="1:4" x14ac:dyDescent="0.2">
      <c r="A4428" s="158"/>
      <c r="D4428" s="138"/>
    </row>
    <row r="4429" spans="1:4" x14ac:dyDescent="0.2">
      <c r="A4429" s="158"/>
      <c r="D4429" s="138"/>
    </row>
    <row r="4430" spans="1:4" x14ac:dyDescent="0.2">
      <c r="A4430" s="158"/>
      <c r="D4430" s="138"/>
    </row>
    <row r="4431" spans="1:4" x14ac:dyDescent="0.2">
      <c r="A4431" s="158"/>
      <c r="D4431" s="138"/>
    </row>
    <row r="4432" spans="1:4" x14ac:dyDescent="0.2">
      <c r="A4432" s="158"/>
      <c r="D4432" s="138"/>
    </row>
    <row r="4433" spans="1:4" x14ac:dyDescent="0.2">
      <c r="A4433" s="158"/>
      <c r="D4433" s="138"/>
    </row>
    <row r="4434" spans="1:4" x14ac:dyDescent="0.2">
      <c r="A4434" s="158"/>
      <c r="D4434" s="138"/>
    </row>
    <row r="4435" spans="1:4" x14ac:dyDescent="0.2">
      <c r="A4435" s="158"/>
      <c r="D4435" s="138"/>
    </row>
    <row r="4436" spans="1:4" x14ac:dyDescent="0.2">
      <c r="A4436" s="158"/>
      <c r="D4436" s="138"/>
    </row>
    <row r="4437" spans="1:4" x14ac:dyDescent="0.2">
      <c r="A4437" s="158"/>
      <c r="D4437" s="138"/>
    </row>
    <row r="4438" spans="1:4" x14ac:dyDescent="0.2">
      <c r="A4438" s="158"/>
      <c r="D4438" s="138"/>
    </row>
    <row r="4439" spans="1:4" x14ac:dyDescent="0.2">
      <c r="A4439" s="158"/>
      <c r="D4439" s="138"/>
    </row>
    <row r="4440" spans="1:4" x14ac:dyDescent="0.2">
      <c r="A4440" s="158"/>
      <c r="D4440" s="138"/>
    </row>
    <row r="4441" spans="1:4" x14ac:dyDescent="0.2">
      <c r="A4441" s="158"/>
      <c r="D4441" s="138"/>
    </row>
    <row r="4442" spans="1:4" x14ac:dyDescent="0.2">
      <c r="A4442" s="158"/>
      <c r="D4442" s="138"/>
    </row>
    <row r="4443" spans="1:4" x14ac:dyDescent="0.2">
      <c r="A4443" s="158"/>
      <c r="D4443" s="138"/>
    </row>
    <row r="4444" spans="1:4" x14ac:dyDescent="0.2">
      <c r="A4444" s="158"/>
      <c r="D4444" s="138"/>
    </row>
    <row r="4445" spans="1:4" x14ac:dyDescent="0.2">
      <c r="A4445" s="158"/>
      <c r="D4445" s="138"/>
    </row>
    <row r="4446" spans="1:4" x14ac:dyDescent="0.2">
      <c r="A4446" s="158"/>
      <c r="D4446" s="138"/>
    </row>
    <row r="4447" spans="1:4" x14ac:dyDescent="0.2">
      <c r="A4447" s="158"/>
      <c r="D4447" s="138"/>
    </row>
    <row r="4448" spans="1:4" x14ac:dyDescent="0.2">
      <c r="A4448" s="158"/>
      <c r="D4448" s="138"/>
    </row>
    <row r="4449" spans="1:4" x14ac:dyDescent="0.2">
      <c r="A4449" s="158"/>
      <c r="D4449" s="138"/>
    </row>
    <row r="4450" spans="1:4" x14ac:dyDescent="0.2">
      <c r="A4450" s="158"/>
      <c r="D4450" s="138"/>
    </row>
    <row r="4451" spans="1:4" x14ac:dyDescent="0.2">
      <c r="A4451" s="158"/>
      <c r="D4451" s="138"/>
    </row>
    <row r="4452" spans="1:4" x14ac:dyDescent="0.2">
      <c r="A4452" s="158"/>
      <c r="D4452" s="138"/>
    </row>
    <row r="4453" spans="1:4" x14ac:dyDescent="0.2">
      <c r="A4453" s="158"/>
      <c r="D4453" s="138"/>
    </row>
    <row r="4454" spans="1:4" x14ac:dyDescent="0.2">
      <c r="A4454" s="158"/>
      <c r="D4454" s="138"/>
    </row>
    <row r="4455" spans="1:4" x14ac:dyDescent="0.2">
      <c r="A4455" s="158"/>
      <c r="D4455" s="138"/>
    </row>
    <row r="4456" spans="1:4" x14ac:dyDescent="0.2">
      <c r="A4456" s="158"/>
      <c r="D4456" s="138"/>
    </row>
    <row r="4457" spans="1:4" x14ac:dyDescent="0.2">
      <c r="A4457" s="158"/>
      <c r="D4457" s="138"/>
    </row>
    <row r="4458" spans="1:4" x14ac:dyDescent="0.2">
      <c r="A4458" s="158"/>
      <c r="D4458" s="138"/>
    </row>
    <row r="4459" spans="1:4" x14ac:dyDescent="0.2">
      <c r="A4459" s="158"/>
      <c r="D4459" s="138"/>
    </row>
    <row r="4460" spans="1:4" x14ac:dyDescent="0.2">
      <c r="A4460" s="158"/>
      <c r="D4460" s="138"/>
    </row>
    <row r="4461" spans="1:4" x14ac:dyDescent="0.2">
      <c r="A4461" s="158"/>
      <c r="D4461" s="138"/>
    </row>
    <row r="4462" spans="1:4" x14ac:dyDescent="0.2">
      <c r="A4462" s="158"/>
      <c r="D4462" s="138"/>
    </row>
    <row r="4463" spans="1:4" x14ac:dyDescent="0.2">
      <c r="A4463" s="158"/>
      <c r="D4463" s="138"/>
    </row>
    <row r="4464" spans="1:4" x14ac:dyDescent="0.2">
      <c r="A4464" s="158"/>
      <c r="D4464" s="138"/>
    </row>
    <row r="4465" spans="1:4" x14ac:dyDescent="0.2">
      <c r="A4465" s="158"/>
      <c r="D4465" s="138"/>
    </row>
    <row r="4466" spans="1:4" x14ac:dyDescent="0.2">
      <c r="A4466" s="158"/>
      <c r="D4466" s="138"/>
    </row>
    <row r="4467" spans="1:4" x14ac:dyDescent="0.2">
      <c r="A4467" s="158"/>
      <c r="D4467" s="138"/>
    </row>
    <row r="4468" spans="1:4" x14ac:dyDescent="0.2">
      <c r="A4468" s="158"/>
      <c r="D4468" s="138"/>
    </row>
    <row r="4469" spans="1:4" x14ac:dyDescent="0.2">
      <c r="A4469" s="158"/>
      <c r="D4469" s="138"/>
    </row>
    <row r="4470" spans="1:4" x14ac:dyDescent="0.2">
      <c r="A4470" s="158"/>
      <c r="D4470" s="138"/>
    </row>
    <row r="4471" spans="1:4" x14ac:dyDescent="0.2">
      <c r="A4471" s="158"/>
      <c r="D4471" s="138"/>
    </row>
    <row r="4472" spans="1:4" x14ac:dyDescent="0.2">
      <c r="A4472" s="158"/>
      <c r="D4472" s="138"/>
    </row>
    <row r="4473" spans="1:4" x14ac:dyDescent="0.2">
      <c r="A4473" s="158"/>
      <c r="D4473" s="138"/>
    </row>
    <row r="4474" spans="1:4" x14ac:dyDescent="0.2">
      <c r="A4474" s="158"/>
      <c r="D4474" s="138"/>
    </row>
    <row r="4475" spans="1:4" x14ac:dyDescent="0.2">
      <c r="A4475" s="158"/>
      <c r="D4475" s="138"/>
    </row>
    <row r="4476" spans="1:4" x14ac:dyDescent="0.2">
      <c r="A4476" s="158"/>
      <c r="D4476" s="138"/>
    </row>
    <row r="4477" spans="1:4" x14ac:dyDescent="0.2">
      <c r="A4477" s="158"/>
      <c r="D4477" s="138"/>
    </row>
    <row r="4478" spans="1:4" x14ac:dyDescent="0.2">
      <c r="A4478" s="158"/>
      <c r="D4478" s="138"/>
    </row>
    <row r="4479" spans="1:4" x14ac:dyDescent="0.2">
      <c r="A4479" s="158"/>
      <c r="D4479" s="138"/>
    </row>
    <row r="4480" spans="1:4" x14ac:dyDescent="0.2">
      <c r="A4480" s="158"/>
      <c r="D4480" s="138"/>
    </row>
    <row r="4481" spans="1:4" x14ac:dyDescent="0.2">
      <c r="A4481" s="158"/>
      <c r="D4481" s="138"/>
    </row>
    <row r="4482" spans="1:4" x14ac:dyDescent="0.2">
      <c r="A4482" s="158"/>
      <c r="D4482" s="138"/>
    </row>
    <row r="4483" spans="1:4" x14ac:dyDescent="0.2">
      <c r="A4483" s="158"/>
      <c r="D4483" s="138"/>
    </row>
    <row r="4484" spans="1:4" x14ac:dyDescent="0.2">
      <c r="A4484" s="158"/>
      <c r="D4484" s="138"/>
    </row>
    <row r="4485" spans="1:4" x14ac:dyDescent="0.2">
      <c r="A4485" s="158"/>
      <c r="D4485" s="138"/>
    </row>
    <row r="4486" spans="1:4" x14ac:dyDescent="0.2">
      <c r="A4486" s="158"/>
      <c r="D4486" s="138"/>
    </row>
    <row r="4487" spans="1:4" x14ac:dyDescent="0.2">
      <c r="A4487" s="158"/>
      <c r="D4487" s="138"/>
    </row>
    <row r="4488" spans="1:4" x14ac:dyDescent="0.2">
      <c r="A4488" s="158"/>
      <c r="D4488" s="138"/>
    </row>
    <row r="4489" spans="1:4" x14ac:dyDescent="0.2">
      <c r="A4489" s="158"/>
      <c r="D4489" s="138"/>
    </row>
    <row r="4490" spans="1:4" x14ac:dyDescent="0.2">
      <c r="A4490" s="158"/>
      <c r="D4490" s="138"/>
    </row>
    <row r="4491" spans="1:4" x14ac:dyDescent="0.2">
      <c r="A4491" s="158"/>
      <c r="D4491" s="138"/>
    </row>
    <row r="4492" spans="1:4" x14ac:dyDescent="0.2">
      <c r="A4492" s="158"/>
      <c r="D4492" s="138"/>
    </row>
    <row r="4493" spans="1:4" x14ac:dyDescent="0.2">
      <c r="A4493" s="158"/>
      <c r="D4493" s="138"/>
    </row>
    <row r="4494" spans="1:4" x14ac:dyDescent="0.2">
      <c r="A4494" s="158"/>
      <c r="D4494" s="138"/>
    </row>
    <row r="4495" spans="1:4" x14ac:dyDescent="0.2">
      <c r="A4495" s="158"/>
      <c r="D4495" s="138"/>
    </row>
    <row r="4496" spans="1:4" x14ac:dyDescent="0.2">
      <c r="A4496" s="158"/>
      <c r="D4496" s="138"/>
    </row>
    <row r="4497" spans="1:4" x14ac:dyDescent="0.2">
      <c r="A4497" s="158"/>
      <c r="D4497" s="138"/>
    </row>
    <row r="4498" spans="1:4" x14ac:dyDescent="0.2">
      <c r="A4498" s="158"/>
      <c r="D4498" s="138"/>
    </row>
    <row r="4499" spans="1:4" x14ac:dyDescent="0.2">
      <c r="A4499" s="158"/>
      <c r="D4499" s="138"/>
    </row>
    <row r="4500" spans="1:4" x14ac:dyDescent="0.2">
      <c r="A4500" s="158"/>
      <c r="D4500" s="138"/>
    </row>
    <row r="4501" spans="1:4" x14ac:dyDescent="0.2">
      <c r="A4501" s="158"/>
      <c r="D4501" s="138"/>
    </row>
    <row r="4502" spans="1:4" x14ac:dyDescent="0.2">
      <c r="A4502" s="158"/>
      <c r="D4502" s="138"/>
    </row>
    <row r="4503" spans="1:4" x14ac:dyDescent="0.2">
      <c r="A4503" s="158"/>
      <c r="D4503" s="138"/>
    </row>
    <row r="4504" spans="1:4" x14ac:dyDescent="0.2">
      <c r="A4504" s="158"/>
      <c r="D4504" s="138"/>
    </row>
    <row r="4505" spans="1:4" x14ac:dyDescent="0.2">
      <c r="A4505" s="158"/>
      <c r="D4505" s="138"/>
    </row>
    <row r="4506" spans="1:4" x14ac:dyDescent="0.2">
      <c r="A4506" s="158"/>
      <c r="D4506" s="138"/>
    </row>
    <row r="4507" spans="1:4" x14ac:dyDescent="0.2">
      <c r="A4507" s="158"/>
      <c r="D4507" s="138"/>
    </row>
    <row r="4508" spans="1:4" x14ac:dyDescent="0.2">
      <c r="A4508" s="158"/>
      <c r="D4508" s="138"/>
    </row>
    <row r="4509" spans="1:4" x14ac:dyDescent="0.2">
      <c r="A4509" s="158"/>
      <c r="D4509" s="138"/>
    </row>
    <row r="4510" spans="1:4" x14ac:dyDescent="0.2">
      <c r="A4510" s="158"/>
      <c r="D4510" s="138"/>
    </row>
    <row r="4511" spans="1:4" x14ac:dyDescent="0.2">
      <c r="A4511" s="158"/>
      <c r="D4511" s="138"/>
    </row>
    <row r="4512" spans="1:4" x14ac:dyDescent="0.2">
      <c r="A4512" s="158"/>
      <c r="D4512" s="138"/>
    </row>
    <row r="4513" spans="1:4" x14ac:dyDescent="0.2">
      <c r="A4513" s="158"/>
      <c r="D4513" s="138"/>
    </row>
    <row r="4514" spans="1:4" x14ac:dyDescent="0.2">
      <c r="A4514" s="158"/>
      <c r="D4514" s="138"/>
    </row>
    <row r="4515" spans="1:4" x14ac:dyDescent="0.2">
      <c r="A4515" s="158"/>
      <c r="D4515" s="138"/>
    </row>
    <row r="4516" spans="1:4" x14ac:dyDescent="0.2">
      <c r="A4516" s="158"/>
      <c r="D4516" s="138"/>
    </row>
    <row r="4517" spans="1:4" x14ac:dyDescent="0.2">
      <c r="A4517" s="158"/>
      <c r="D4517" s="138"/>
    </row>
    <row r="4518" spans="1:4" x14ac:dyDescent="0.2">
      <c r="A4518" s="158"/>
      <c r="D4518" s="138"/>
    </row>
    <row r="4519" spans="1:4" x14ac:dyDescent="0.2">
      <c r="A4519" s="158"/>
      <c r="D4519" s="138"/>
    </row>
    <row r="4520" spans="1:4" x14ac:dyDescent="0.2">
      <c r="A4520" s="158"/>
      <c r="D4520" s="138"/>
    </row>
    <row r="4521" spans="1:4" x14ac:dyDescent="0.2">
      <c r="A4521" s="158"/>
      <c r="D4521" s="138"/>
    </row>
    <row r="4522" spans="1:4" x14ac:dyDescent="0.2">
      <c r="A4522" s="158"/>
      <c r="D4522" s="138"/>
    </row>
    <row r="4523" spans="1:4" x14ac:dyDescent="0.2">
      <c r="A4523" s="158"/>
      <c r="D4523" s="138"/>
    </row>
    <row r="4524" spans="1:4" x14ac:dyDescent="0.2">
      <c r="A4524" s="158"/>
      <c r="D4524" s="138"/>
    </row>
    <row r="4525" spans="1:4" x14ac:dyDescent="0.2">
      <c r="A4525" s="158"/>
      <c r="D4525" s="138"/>
    </row>
    <row r="4526" spans="1:4" x14ac:dyDescent="0.2">
      <c r="A4526" s="158"/>
      <c r="D4526" s="138"/>
    </row>
    <row r="4527" spans="1:4" x14ac:dyDescent="0.2">
      <c r="A4527" s="158"/>
      <c r="D4527" s="138"/>
    </row>
    <row r="4528" spans="1:4" x14ac:dyDescent="0.2">
      <c r="A4528" s="158"/>
      <c r="D4528" s="138"/>
    </row>
    <row r="4529" spans="1:4" x14ac:dyDescent="0.2">
      <c r="A4529" s="158"/>
      <c r="D4529" s="138"/>
    </row>
    <row r="4530" spans="1:4" x14ac:dyDescent="0.2">
      <c r="A4530" s="158"/>
      <c r="D4530" s="138"/>
    </row>
    <row r="4531" spans="1:4" x14ac:dyDescent="0.2">
      <c r="A4531" s="158"/>
      <c r="D4531" s="138"/>
    </row>
    <row r="4532" spans="1:4" x14ac:dyDescent="0.2">
      <c r="A4532" s="158"/>
      <c r="D4532" s="138"/>
    </row>
    <row r="4533" spans="1:4" x14ac:dyDescent="0.2">
      <c r="A4533" s="158"/>
      <c r="D4533" s="138"/>
    </row>
    <row r="4534" spans="1:4" x14ac:dyDescent="0.2">
      <c r="A4534" s="158"/>
      <c r="D4534" s="138"/>
    </row>
    <row r="4535" spans="1:4" x14ac:dyDescent="0.2">
      <c r="A4535" s="158"/>
      <c r="D4535" s="138"/>
    </row>
    <row r="4536" spans="1:4" x14ac:dyDescent="0.2">
      <c r="A4536" s="158"/>
      <c r="D4536" s="138"/>
    </row>
    <row r="4537" spans="1:4" x14ac:dyDescent="0.2">
      <c r="A4537" s="158"/>
      <c r="D4537" s="138"/>
    </row>
    <row r="4538" spans="1:4" x14ac:dyDescent="0.2">
      <c r="A4538" s="158"/>
      <c r="D4538" s="138"/>
    </row>
    <row r="4539" spans="1:4" x14ac:dyDescent="0.2">
      <c r="A4539" s="158"/>
      <c r="D4539" s="138"/>
    </row>
    <row r="4540" spans="1:4" x14ac:dyDescent="0.2">
      <c r="A4540" s="158"/>
      <c r="D4540" s="138"/>
    </row>
    <row r="4541" spans="1:4" x14ac:dyDescent="0.2">
      <c r="A4541" s="158"/>
      <c r="D4541" s="138"/>
    </row>
    <row r="4542" spans="1:4" x14ac:dyDescent="0.2">
      <c r="A4542" s="158"/>
      <c r="D4542" s="138"/>
    </row>
    <row r="4543" spans="1:4" x14ac:dyDescent="0.2">
      <c r="A4543" s="158"/>
      <c r="D4543" s="138"/>
    </row>
    <row r="4544" spans="1:4" x14ac:dyDescent="0.2">
      <c r="A4544" s="158"/>
      <c r="D4544" s="138"/>
    </row>
    <row r="4545" spans="1:4" x14ac:dyDescent="0.2">
      <c r="A4545" s="158"/>
      <c r="D4545" s="138"/>
    </row>
    <row r="4546" spans="1:4" x14ac:dyDescent="0.2">
      <c r="A4546" s="158"/>
      <c r="D4546" s="138"/>
    </row>
    <row r="4547" spans="1:4" x14ac:dyDescent="0.2">
      <c r="A4547" s="158"/>
      <c r="D4547" s="138"/>
    </row>
    <row r="4548" spans="1:4" x14ac:dyDescent="0.2">
      <c r="A4548" s="158"/>
      <c r="D4548" s="138"/>
    </row>
    <row r="4549" spans="1:4" x14ac:dyDescent="0.2">
      <c r="A4549" s="158"/>
      <c r="D4549" s="138"/>
    </row>
    <row r="4550" spans="1:4" x14ac:dyDescent="0.2">
      <c r="A4550" s="158"/>
      <c r="D4550" s="138"/>
    </row>
    <row r="4551" spans="1:4" x14ac:dyDescent="0.2">
      <c r="A4551" s="158"/>
      <c r="D4551" s="138"/>
    </row>
    <row r="4552" spans="1:4" x14ac:dyDescent="0.2">
      <c r="A4552" s="158"/>
      <c r="D4552" s="138"/>
    </row>
    <row r="4553" spans="1:4" x14ac:dyDescent="0.2">
      <c r="A4553" s="158"/>
      <c r="D4553" s="138"/>
    </row>
    <row r="4554" spans="1:4" x14ac:dyDescent="0.2">
      <c r="A4554" s="158"/>
      <c r="D4554" s="138"/>
    </row>
    <row r="4555" spans="1:4" x14ac:dyDescent="0.2">
      <c r="A4555" s="158"/>
      <c r="D4555" s="138"/>
    </row>
    <row r="4556" spans="1:4" x14ac:dyDescent="0.2">
      <c r="A4556" s="158"/>
      <c r="D4556" s="138"/>
    </row>
    <row r="4557" spans="1:4" x14ac:dyDescent="0.2">
      <c r="A4557" s="158"/>
      <c r="D4557" s="138"/>
    </row>
    <row r="4558" spans="1:4" x14ac:dyDescent="0.2">
      <c r="A4558" s="158"/>
      <c r="D4558" s="138"/>
    </row>
    <row r="4559" spans="1:4" x14ac:dyDescent="0.2">
      <c r="A4559" s="158"/>
      <c r="D4559" s="138"/>
    </row>
    <row r="4560" spans="1:4" x14ac:dyDescent="0.2">
      <c r="A4560" s="158"/>
      <c r="D4560" s="138"/>
    </row>
    <row r="4561" spans="1:4" x14ac:dyDescent="0.2">
      <c r="A4561" s="158"/>
      <c r="D4561" s="138"/>
    </row>
    <row r="4562" spans="1:4" x14ac:dyDescent="0.2">
      <c r="A4562" s="158"/>
      <c r="D4562" s="138"/>
    </row>
    <row r="4563" spans="1:4" x14ac:dyDescent="0.2">
      <c r="A4563" s="158"/>
      <c r="D4563" s="138"/>
    </row>
    <row r="4564" spans="1:4" x14ac:dyDescent="0.2">
      <c r="A4564" s="158"/>
      <c r="D4564" s="138"/>
    </row>
    <row r="4565" spans="1:4" x14ac:dyDescent="0.2">
      <c r="A4565" s="158"/>
      <c r="D4565" s="138"/>
    </row>
    <row r="4566" spans="1:4" x14ac:dyDescent="0.2">
      <c r="A4566" s="158"/>
      <c r="D4566" s="138"/>
    </row>
    <row r="4567" spans="1:4" x14ac:dyDescent="0.2">
      <c r="A4567" s="158"/>
      <c r="D4567" s="138"/>
    </row>
    <row r="4568" spans="1:4" x14ac:dyDescent="0.2">
      <c r="A4568" s="158"/>
      <c r="D4568" s="138"/>
    </row>
    <row r="4569" spans="1:4" x14ac:dyDescent="0.2">
      <c r="A4569" s="158"/>
      <c r="D4569" s="138"/>
    </row>
    <row r="4570" spans="1:4" x14ac:dyDescent="0.2">
      <c r="A4570" s="158"/>
      <c r="D4570" s="138"/>
    </row>
    <row r="4571" spans="1:4" x14ac:dyDescent="0.2">
      <c r="A4571" s="158"/>
      <c r="D4571" s="138"/>
    </row>
    <row r="4572" spans="1:4" x14ac:dyDescent="0.2">
      <c r="A4572" s="158"/>
      <c r="D4572" s="138"/>
    </row>
    <row r="4573" spans="1:4" x14ac:dyDescent="0.2">
      <c r="A4573" s="158"/>
      <c r="D4573" s="138"/>
    </row>
    <row r="4574" spans="1:4" x14ac:dyDescent="0.2">
      <c r="A4574" s="158"/>
      <c r="D4574" s="138"/>
    </row>
    <row r="4575" spans="1:4" x14ac:dyDescent="0.2">
      <c r="A4575" s="158"/>
      <c r="D4575" s="138"/>
    </row>
    <row r="4576" spans="1:4" x14ac:dyDescent="0.2">
      <c r="A4576" s="158"/>
      <c r="D4576" s="138"/>
    </row>
    <row r="4577" spans="1:4" x14ac:dyDescent="0.2">
      <c r="A4577" s="158"/>
      <c r="D4577" s="138"/>
    </row>
    <row r="4578" spans="1:4" x14ac:dyDescent="0.2">
      <c r="A4578" s="158"/>
      <c r="D4578" s="138"/>
    </row>
    <row r="4579" spans="1:4" x14ac:dyDescent="0.2">
      <c r="A4579" s="158"/>
      <c r="D4579" s="138"/>
    </row>
    <row r="4580" spans="1:4" x14ac:dyDescent="0.2">
      <c r="A4580" s="158"/>
      <c r="D4580" s="138"/>
    </row>
    <row r="4581" spans="1:4" x14ac:dyDescent="0.2">
      <c r="A4581" s="158"/>
      <c r="D4581" s="138"/>
    </row>
    <row r="4582" spans="1:4" x14ac:dyDescent="0.2">
      <c r="A4582" s="158"/>
      <c r="D4582" s="138"/>
    </row>
    <row r="4583" spans="1:4" x14ac:dyDescent="0.2">
      <c r="A4583" s="158"/>
      <c r="D4583" s="138"/>
    </row>
    <row r="4584" spans="1:4" x14ac:dyDescent="0.2">
      <c r="A4584" s="158"/>
      <c r="D4584" s="138"/>
    </row>
    <row r="4585" spans="1:4" x14ac:dyDescent="0.2">
      <c r="A4585" s="158"/>
      <c r="D4585" s="138"/>
    </row>
    <row r="4586" spans="1:4" x14ac:dyDescent="0.2">
      <c r="A4586" s="158"/>
      <c r="D4586" s="138"/>
    </row>
    <row r="4587" spans="1:4" x14ac:dyDescent="0.2">
      <c r="A4587" s="158"/>
      <c r="D4587" s="138"/>
    </row>
    <row r="4588" spans="1:4" x14ac:dyDescent="0.2">
      <c r="A4588" s="158"/>
      <c r="D4588" s="138"/>
    </row>
    <row r="4589" spans="1:4" x14ac:dyDescent="0.2">
      <c r="A4589" s="158"/>
      <c r="D4589" s="138"/>
    </row>
    <row r="4590" spans="1:4" x14ac:dyDescent="0.2">
      <c r="A4590" s="158"/>
      <c r="D4590" s="138"/>
    </row>
    <row r="4591" spans="1:4" x14ac:dyDescent="0.2">
      <c r="A4591" s="158"/>
      <c r="D4591" s="138"/>
    </row>
    <row r="4592" spans="1:4" x14ac:dyDescent="0.2">
      <c r="A4592" s="158"/>
      <c r="D4592" s="138"/>
    </row>
    <row r="4593" spans="1:4" x14ac:dyDescent="0.2">
      <c r="A4593" s="158"/>
      <c r="D4593" s="138"/>
    </row>
    <row r="4594" spans="1:4" x14ac:dyDescent="0.2">
      <c r="A4594" s="158"/>
      <c r="D4594" s="138"/>
    </row>
    <row r="4595" spans="1:4" x14ac:dyDescent="0.2">
      <c r="A4595" s="158"/>
      <c r="D4595" s="138"/>
    </row>
    <row r="4596" spans="1:4" x14ac:dyDescent="0.2">
      <c r="A4596" s="158"/>
      <c r="D4596" s="138"/>
    </row>
    <row r="4597" spans="1:4" x14ac:dyDescent="0.2">
      <c r="A4597" s="158"/>
      <c r="D4597" s="138"/>
    </row>
    <row r="4598" spans="1:4" x14ac:dyDescent="0.2">
      <c r="A4598" s="158"/>
      <c r="D4598" s="138"/>
    </row>
    <row r="4599" spans="1:4" x14ac:dyDescent="0.2">
      <c r="A4599" s="158"/>
      <c r="D4599" s="138"/>
    </row>
    <row r="4600" spans="1:4" x14ac:dyDescent="0.2">
      <c r="A4600" s="158"/>
      <c r="D4600" s="138"/>
    </row>
    <row r="4601" spans="1:4" x14ac:dyDescent="0.2">
      <c r="A4601" s="158"/>
      <c r="D4601" s="138"/>
    </row>
    <row r="4602" spans="1:4" x14ac:dyDescent="0.2">
      <c r="A4602" s="158"/>
      <c r="D4602" s="138"/>
    </row>
    <row r="4603" spans="1:4" x14ac:dyDescent="0.2">
      <c r="A4603" s="158"/>
      <c r="D4603" s="138"/>
    </row>
    <row r="4604" spans="1:4" x14ac:dyDescent="0.2">
      <c r="A4604" s="158"/>
      <c r="D4604" s="138"/>
    </row>
    <row r="4605" spans="1:4" x14ac:dyDescent="0.2">
      <c r="A4605" s="158"/>
      <c r="D4605" s="138"/>
    </row>
    <row r="4606" spans="1:4" x14ac:dyDescent="0.2">
      <c r="A4606" s="158"/>
      <c r="D4606" s="138"/>
    </row>
    <row r="4607" spans="1:4" x14ac:dyDescent="0.2">
      <c r="A4607" s="158"/>
      <c r="D4607" s="138"/>
    </row>
    <row r="4608" spans="1:4" x14ac:dyDescent="0.2">
      <c r="A4608" s="158"/>
      <c r="D4608" s="138"/>
    </row>
    <row r="4609" spans="1:4" x14ac:dyDescent="0.2">
      <c r="A4609" s="158"/>
      <c r="D4609" s="138"/>
    </row>
    <row r="4610" spans="1:4" x14ac:dyDescent="0.2">
      <c r="A4610" s="158"/>
      <c r="D4610" s="138"/>
    </row>
    <row r="4611" spans="1:4" x14ac:dyDescent="0.2">
      <c r="A4611" s="158"/>
      <c r="D4611" s="138"/>
    </row>
    <row r="4612" spans="1:4" x14ac:dyDescent="0.2">
      <c r="A4612" s="158"/>
      <c r="D4612" s="138"/>
    </row>
    <row r="4613" spans="1:4" x14ac:dyDescent="0.2">
      <c r="A4613" s="158"/>
      <c r="D4613" s="138"/>
    </row>
    <row r="4614" spans="1:4" x14ac:dyDescent="0.2">
      <c r="A4614" s="158"/>
      <c r="D4614" s="138"/>
    </row>
    <row r="4615" spans="1:4" x14ac:dyDescent="0.2">
      <c r="A4615" s="158"/>
      <c r="D4615" s="138"/>
    </row>
    <row r="4616" spans="1:4" x14ac:dyDescent="0.2">
      <c r="A4616" s="158"/>
      <c r="D4616" s="138"/>
    </row>
    <row r="4617" spans="1:4" x14ac:dyDescent="0.2">
      <c r="A4617" s="158"/>
      <c r="D4617" s="138"/>
    </row>
    <row r="4618" spans="1:4" x14ac:dyDescent="0.2">
      <c r="A4618" s="158"/>
      <c r="D4618" s="138"/>
    </row>
    <row r="4619" spans="1:4" x14ac:dyDescent="0.2">
      <c r="A4619" s="158"/>
      <c r="D4619" s="138"/>
    </row>
    <row r="4620" spans="1:4" x14ac:dyDescent="0.2">
      <c r="A4620" s="158"/>
      <c r="D4620" s="138"/>
    </row>
    <row r="4621" spans="1:4" x14ac:dyDescent="0.2">
      <c r="A4621" s="158"/>
      <c r="D4621" s="138"/>
    </row>
    <row r="4622" spans="1:4" x14ac:dyDescent="0.2">
      <c r="A4622" s="158"/>
      <c r="D4622" s="138"/>
    </row>
    <row r="4623" spans="1:4" x14ac:dyDescent="0.2">
      <c r="A4623" s="158"/>
      <c r="D4623" s="138"/>
    </row>
    <row r="4624" spans="1:4" x14ac:dyDescent="0.2">
      <c r="A4624" s="158"/>
      <c r="D4624" s="138"/>
    </row>
    <row r="4625" spans="1:4" x14ac:dyDescent="0.2">
      <c r="A4625" s="158"/>
      <c r="D4625" s="138"/>
    </row>
    <row r="4626" spans="1:4" x14ac:dyDescent="0.2">
      <c r="A4626" s="158"/>
      <c r="D4626" s="138"/>
    </row>
    <row r="4627" spans="1:4" x14ac:dyDescent="0.2">
      <c r="A4627" s="158"/>
      <c r="D4627" s="138"/>
    </row>
    <row r="4628" spans="1:4" x14ac:dyDescent="0.2">
      <c r="A4628" s="158"/>
      <c r="D4628" s="138"/>
    </row>
    <row r="4629" spans="1:4" x14ac:dyDescent="0.2">
      <c r="A4629" s="158"/>
      <c r="D4629" s="138"/>
    </row>
    <row r="4630" spans="1:4" x14ac:dyDescent="0.2">
      <c r="A4630" s="158"/>
      <c r="D4630" s="138"/>
    </row>
    <row r="4631" spans="1:4" x14ac:dyDescent="0.2">
      <c r="A4631" s="158"/>
      <c r="D4631" s="138"/>
    </row>
    <row r="4632" spans="1:4" x14ac:dyDescent="0.2">
      <c r="A4632" s="158"/>
      <c r="D4632" s="138"/>
    </row>
    <row r="4633" spans="1:4" x14ac:dyDescent="0.2">
      <c r="A4633" s="158"/>
      <c r="D4633" s="138"/>
    </row>
    <row r="4634" spans="1:4" x14ac:dyDescent="0.2">
      <c r="A4634" s="158"/>
      <c r="D4634" s="138"/>
    </row>
    <row r="4635" spans="1:4" x14ac:dyDescent="0.2">
      <c r="A4635" s="158"/>
      <c r="D4635" s="138"/>
    </row>
    <row r="4636" spans="1:4" x14ac:dyDescent="0.2">
      <c r="A4636" s="158"/>
      <c r="D4636" s="138"/>
    </row>
    <row r="4637" spans="1:4" x14ac:dyDescent="0.2">
      <c r="A4637" s="158"/>
      <c r="D4637" s="138"/>
    </row>
    <row r="4638" spans="1:4" x14ac:dyDescent="0.2">
      <c r="A4638" s="158"/>
      <c r="D4638" s="138"/>
    </row>
    <row r="4639" spans="1:4" x14ac:dyDescent="0.2">
      <c r="A4639" s="158"/>
      <c r="D4639" s="138"/>
    </row>
    <row r="4640" spans="1:4" x14ac:dyDescent="0.2">
      <c r="A4640" s="158"/>
      <c r="D4640" s="138"/>
    </row>
    <row r="4641" spans="1:4" x14ac:dyDescent="0.2">
      <c r="A4641" s="158"/>
      <c r="D4641" s="138"/>
    </row>
    <row r="4642" spans="1:4" x14ac:dyDescent="0.2">
      <c r="A4642" s="158"/>
      <c r="D4642" s="138"/>
    </row>
    <row r="4643" spans="1:4" x14ac:dyDescent="0.2">
      <c r="A4643" s="158"/>
      <c r="D4643" s="138"/>
    </row>
    <row r="4644" spans="1:4" x14ac:dyDescent="0.2">
      <c r="A4644" s="158"/>
      <c r="D4644" s="138"/>
    </row>
    <row r="4645" spans="1:4" x14ac:dyDescent="0.2">
      <c r="A4645" s="158"/>
      <c r="D4645" s="138"/>
    </row>
    <row r="4646" spans="1:4" x14ac:dyDescent="0.2">
      <c r="A4646" s="158"/>
      <c r="D4646" s="138"/>
    </row>
    <row r="4647" spans="1:4" x14ac:dyDescent="0.2">
      <c r="A4647" s="158"/>
      <c r="D4647" s="138"/>
    </row>
    <row r="4648" spans="1:4" x14ac:dyDescent="0.2">
      <c r="A4648" s="158"/>
      <c r="D4648" s="138"/>
    </row>
    <row r="4649" spans="1:4" x14ac:dyDescent="0.2">
      <c r="A4649" s="158"/>
      <c r="D4649" s="138"/>
    </row>
    <row r="4650" spans="1:4" x14ac:dyDescent="0.2">
      <c r="A4650" s="158"/>
      <c r="D4650" s="138"/>
    </row>
    <row r="4651" spans="1:4" x14ac:dyDescent="0.2">
      <c r="A4651" s="158"/>
      <c r="D4651" s="138"/>
    </row>
    <row r="4652" spans="1:4" x14ac:dyDescent="0.2">
      <c r="A4652" s="158"/>
      <c r="D4652" s="138"/>
    </row>
    <row r="4653" spans="1:4" x14ac:dyDescent="0.2">
      <c r="A4653" s="158"/>
      <c r="D4653" s="138"/>
    </row>
    <row r="4654" spans="1:4" x14ac:dyDescent="0.2">
      <c r="A4654" s="158"/>
      <c r="D4654" s="138"/>
    </row>
    <row r="4655" spans="1:4" x14ac:dyDescent="0.2">
      <c r="A4655" s="158"/>
      <c r="D4655" s="138"/>
    </row>
    <row r="4656" spans="1:4" x14ac:dyDescent="0.2">
      <c r="A4656" s="158"/>
      <c r="D4656" s="138"/>
    </row>
    <row r="4657" spans="1:4" x14ac:dyDescent="0.2">
      <c r="A4657" s="158"/>
      <c r="D4657" s="138"/>
    </row>
    <row r="4658" spans="1:4" x14ac:dyDescent="0.2">
      <c r="A4658" s="158"/>
      <c r="D4658" s="138"/>
    </row>
    <row r="4659" spans="1:4" x14ac:dyDescent="0.2">
      <c r="A4659" s="158"/>
      <c r="D4659" s="138"/>
    </row>
    <row r="4660" spans="1:4" x14ac:dyDescent="0.2">
      <c r="A4660" s="158"/>
      <c r="D4660" s="138"/>
    </row>
    <row r="4661" spans="1:4" x14ac:dyDescent="0.2">
      <c r="A4661" s="158"/>
      <c r="D4661" s="138"/>
    </row>
    <row r="4662" spans="1:4" x14ac:dyDescent="0.2">
      <c r="A4662" s="158"/>
      <c r="D4662" s="138"/>
    </row>
    <row r="4663" spans="1:4" x14ac:dyDescent="0.2">
      <c r="A4663" s="158"/>
      <c r="D4663" s="138"/>
    </row>
    <row r="4664" spans="1:4" x14ac:dyDescent="0.2">
      <c r="A4664" s="158"/>
      <c r="D4664" s="138"/>
    </row>
    <row r="4665" spans="1:4" x14ac:dyDescent="0.2">
      <c r="A4665" s="158"/>
      <c r="D4665" s="138"/>
    </row>
    <row r="4666" spans="1:4" x14ac:dyDescent="0.2">
      <c r="A4666" s="158"/>
      <c r="D4666" s="138"/>
    </row>
    <row r="4667" spans="1:4" x14ac:dyDescent="0.2">
      <c r="A4667" s="158"/>
      <c r="D4667" s="138"/>
    </row>
    <row r="4668" spans="1:4" x14ac:dyDescent="0.2">
      <c r="A4668" s="158"/>
      <c r="D4668" s="138"/>
    </row>
    <row r="4669" spans="1:4" x14ac:dyDescent="0.2">
      <c r="A4669" s="158"/>
      <c r="D4669" s="138"/>
    </row>
    <row r="4670" spans="1:4" x14ac:dyDescent="0.2">
      <c r="A4670" s="158"/>
      <c r="D4670" s="138"/>
    </row>
    <row r="4671" spans="1:4" x14ac:dyDescent="0.2">
      <c r="A4671" s="158"/>
      <c r="D4671" s="138"/>
    </row>
    <row r="4672" spans="1:4" x14ac:dyDescent="0.2">
      <c r="A4672" s="158"/>
      <c r="D4672" s="138"/>
    </row>
    <row r="4673" spans="1:4" x14ac:dyDescent="0.2">
      <c r="A4673" s="158"/>
      <c r="D4673" s="138"/>
    </row>
    <row r="4674" spans="1:4" x14ac:dyDescent="0.2">
      <c r="A4674" s="158"/>
      <c r="D4674" s="138"/>
    </row>
    <row r="4675" spans="1:4" x14ac:dyDescent="0.2">
      <c r="A4675" s="158"/>
      <c r="D4675" s="138"/>
    </row>
    <row r="4676" spans="1:4" x14ac:dyDescent="0.2">
      <c r="A4676" s="158"/>
      <c r="D4676" s="138"/>
    </row>
    <row r="4677" spans="1:4" x14ac:dyDescent="0.2">
      <c r="A4677" s="158"/>
      <c r="D4677" s="138"/>
    </row>
    <row r="4678" spans="1:4" x14ac:dyDescent="0.2">
      <c r="A4678" s="158"/>
      <c r="D4678" s="138"/>
    </row>
    <row r="4679" spans="1:4" x14ac:dyDescent="0.2">
      <c r="A4679" s="158"/>
      <c r="D4679" s="138"/>
    </row>
    <row r="4680" spans="1:4" x14ac:dyDescent="0.2">
      <c r="A4680" s="158"/>
      <c r="D4680" s="138"/>
    </row>
    <row r="4681" spans="1:4" x14ac:dyDescent="0.2">
      <c r="A4681" s="158"/>
      <c r="D4681" s="138"/>
    </row>
    <row r="4682" spans="1:4" x14ac:dyDescent="0.2">
      <c r="A4682" s="158"/>
      <c r="D4682" s="138"/>
    </row>
    <row r="4683" spans="1:4" x14ac:dyDescent="0.2">
      <c r="A4683" s="158"/>
      <c r="D4683" s="138"/>
    </row>
    <row r="4684" spans="1:4" x14ac:dyDescent="0.2">
      <c r="A4684" s="158"/>
      <c r="D4684" s="138"/>
    </row>
    <row r="4685" spans="1:4" x14ac:dyDescent="0.2">
      <c r="A4685" s="158"/>
      <c r="D4685" s="138"/>
    </row>
    <row r="4686" spans="1:4" x14ac:dyDescent="0.2">
      <c r="A4686" s="158"/>
      <c r="D4686" s="138"/>
    </row>
    <row r="4687" spans="1:4" x14ac:dyDescent="0.2">
      <c r="A4687" s="158"/>
      <c r="D4687" s="138"/>
    </row>
    <row r="4688" spans="1:4" x14ac:dyDescent="0.2">
      <c r="A4688" s="158"/>
      <c r="D4688" s="138"/>
    </row>
    <row r="4689" spans="1:4" x14ac:dyDescent="0.2">
      <c r="A4689" s="158"/>
      <c r="D4689" s="138"/>
    </row>
    <row r="4690" spans="1:4" x14ac:dyDescent="0.2">
      <c r="A4690" s="158"/>
      <c r="D4690" s="138"/>
    </row>
    <row r="4691" spans="1:4" x14ac:dyDescent="0.2">
      <c r="A4691" s="158"/>
      <c r="D4691" s="138"/>
    </row>
    <row r="4692" spans="1:4" x14ac:dyDescent="0.2">
      <c r="A4692" s="158"/>
      <c r="D4692" s="138"/>
    </row>
    <row r="4693" spans="1:4" x14ac:dyDescent="0.2">
      <c r="A4693" s="158"/>
      <c r="D4693" s="138"/>
    </row>
    <row r="4694" spans="1:4" x14ac:dyDescent="0.2">
      <c r="A4694" s="158"/>
      <c r="D4694" s="138"/>
    </row>
    <row r="4695" spans="1:4" x14ac:dyDescent="0.2">
      <c r="A4695" s="158"/>
      <c r="D4695" s="138"/>
    </row>
    <row r="4696" spans="1:4" x14ac:dyDescent="0.2">
      <c r="A4696" s="158"/>
      <c r="D4696" s="138"/>
    </row>
    <row r="4697" spans="1:4" x14ac:dyDescent="0.2">
      <c r="A4697" s="158"/>
      <c r="D4697" s="138"/>
    </row>
    <row r="4698" spans="1:4" x14ac:dyDescent="0.2">
      <c r="A4698" s="158"/>
      <c r="D4698" s="138"/>
    </row>
    <row r="4699" spans="1:4" x14ac:dyDescent="0.2">
      <c r="A4699" s="158"/>
      <c r="D4699" s="138"/>
    </row>
    <row r="4700" spans="1:4" x14ac:dyDescent="0.2">
      <c r="A4700" s="158"/>
      <c r="D4700" s="138"/>
    </row>
    <row r="4701" spans="1:4" x14ac:dyDescent="0.2">
      <c r="A4701" s="158"/>
      <c r="D4701" s="138"/>
    </row>
    <row r="4702" spans="1:4" x14ac:dyDescent="0.2">
      <c r="A4702" s="158"/>
      <c r="D4702" s="138"/>
    </row>
    <row r="4703" spans="1:4" x14ac:dyDescent="0.2">
      <c r="A4703" s="158"/>
      <c r="D4703" s="138"/>
    </row>
    <row r="4704" spans="1:4" x14ac:dyDescent="0.2">
      <c r="A4704" s="158"/>
      <c r="D4704" s="138"/>
    </row>
    <row r="4705" spans="1:4" x14ac:dyDescent="0.2">
      <c r="A4705" s="158"/>
      <c r="D4705" s="138"/>
    </row>
    <row r="4706" spans="1:4" x14ac:dyDescent="0.2">
      <c r="A4706" s="158"/>
      <c r="D4706" s="138"/>
    </row>
    <row r="4707" spans="1:4" x14ac:dyDescent="0.2">
      <c r="A4707" s="158"/>
      <c r="D4707" s="138"/>
    </row>
    <row r="4708" spans="1:4" x14ac:dyDescent="0.2">
      <c r="A4708" s="158"/>
      <c r="D4708" s="138"/>
    </row>
    <row r="4709" spans="1:4" x14ac:dyDescent="0.2">
      <c r="A4709" s="158"/>
      <c r="D4709" s="138"/>
    </row>
    <row r="4710" spans="1:4" x14ac:dyDescent="0.2">
      <c r="A4710" s="158"/>
      <c r="D4710" s="138"/>
    </row>
    <row r="4711" spans="1:4" x14ac:dyDescent="0.2">
      <c r="A4711" s="158"/>
      <c r="D4711" s="138"/>
    </row>
    <row r="4712" spans="1:4" x14ac:dyDescent="0.2">
      <c r="A4712" s="158"/>
      <c r="D4712" s="138"/>
    </row>
    <row r="4713" spans="1:4" x14ac:dyDescent="0.2">
      <c r="A4713" s="158"/>
      <c r="D4713" s="138"/>
    </row>
    <row r="4714" spans="1:4" x14ac:dyDescent="0.2">
      <c r="A4714" s="158"/>
      <c r="D4714" s="138"/>
    </row>
    <row r="4715" spans="1:4" x14ac:dyDescent="0.2">
      <c r="A4715" s="158"/>
      <c r="D4715" s="138"/>
    </row>
    <row r="4716" spans="1:4" x14ac:dyDescent="0.2">
      <c r="A4716" s="158"/>
      <c r="D4716" s="138"/>
    </row>
    <row r="4717" spans="1:4" x14ac:dyDescent="0.2">
      <c r="A4717" s="158"/>
      <c r="D4717" s="138"/>
    </row>
    <row r="4718" spans="1:4" x14ac:dyDescent="0.2">
      <c r="A4718" s="158"/>
      <c r="D4718" s="138"/>
    </row>
    <row r="4719" spans="1:4" x14ac:dyDescent="0.2">
      <c r="A4719" s="158"/>
      <c r="D4719" s="138"/>
    </row>
    <row r="4720" spans="1:4" x14ac:dyDescent="0.2">
      <c r="A4720" s="158"/>
      <c r="D4720" s="138"/>
    </row>
    <row r="4721" spans="1:4" x14ac:dyDescent="0.2">
      <c r="A4721" s="158"/>
      <c r="D4721" s="138"/>
    </row>
    <row r="4722" spans="1:4" x14ac:dyDescent="0.2">
      <c r="A4722" s="158"/>
      <c r="D4722" s="138"/>
    </row>
    <row r="4723" spans="1:4" x14ac:dyDescent="0.2">
      <c r="A4723" s="158"/>
      <c r="D4723" s="138"/>
    </row>
    <row r="4724" spans="1:4" x14ac:dyDescent="0.2">
      <c r="A4724" s="158"/>
      <c r="D4724" s="138"/>
    </row>
    <row r="4725" spans="1:4" x14ac:dyDescent="0.2">
      <c r="A4725" s="158"/>
      <c r="D4725" s="138"/>
    </row>
    <row r="4726" spans="1:4" x14ac:dyDescent="0.2">
      <c r="A4726" s="158"/>
      <c r="D4726" s="138"/>
    </row>
    <row r="4727" spans="1:4" x14ac:dyDescent="0.2">
      <c r="A4727" s="158"/>
      <c r="D4727" s="138"/>
    </row>
    <row r="4728" spans="1:4" x14ac:dyDescent="0.2">
      <c r="A4728" s="158"/>
      <c r="D4728" s="138"/>
    </row>
    <row r="4729" spans="1:4" x14ac:dyDescent="0.2">
      <c r="A4729" s="158"/>
      <c r="D4729" s="138"/>
    </row>
    <row r="4730" spans="1:4" x14ac:dyDescent="0.2">
      <c r="A4730" s="158"/>
      <c r="D4730" s="138"/>
    </row>
    <row r="4731" spans="1:4" x14ac:dyDescent="0.2">
      <c r="A4731" s="158"/>
      <c r="D4731" s="138"/>
    </row>
    <row r="4732" spans="1:4" x14ac:dyDescent="0.2">
      <c r="A4732" s="158"/>
      <c r="D4732" s="138"/>
    </row>
    <row r="4733" spans="1:4" x14ac:dyDescent="0.2">
      <c r="A4733" s="158"/>
      <c r="D4733" s="138"/>
    </row>
    <row r="4734" spans="1:4" x14ac:dyDescent="0.2">
      <c r="A4734" s="158"/>
      <c r="D4734" s="138"/>
    </row>
    <row r="4735" spans="1:4" x14ac:dyDescent="0.2">
      <c r="A4735" s="158"/>
      <c r="D4735" s="138"/>
    </row>
    <row r="4736" spans="1:4" x14ac:dyDescent="0.2">
      <c r="A4736" s="158"/>
      <c r="D4736" s="138"/>
    </row>
    <row r="4737" spans="1:4" x14ac:dyDescent="0.2">
      <c r="A4737" s="158"/>
      <c r="D4737" s="138"/>
    </row>
    <row r="4738" spans="1:4" x14ac:dyDescent="0.2">
      <c r="A4738" s="158"/>
      <c r="D4738" s="138"/>
    </row>
    <row r="4739" spans="1:4" x14ac:dyDescent="0.2">
      <c r="A4739" s="158"/>
      <c r="D4739" s="138"/>
    </row>
    <row r="4740" spans="1:4" x14ac:dyDescent="0.2">
      <c r="A4740" s="158"/>
      <c r="D4740" s="138"/>
    </row>
    <row r="4741" spans="1:4" x14ac:dyDescent="0.2">
      <c r="A4741" s="158"/>
      <c r="D4741" s="138"/>
    </row>
    <row r="4742" spans="1:4" x14ac:dyDescent="0.2">
      <c r="A4742" s="158"/>
      <c r="D4742" s="138"/>
    </row>
    <row r="4743" spans="1:4" x14ac:dyDescent="0.2">
      <c r="A4743" s="158"/>
      <c r="D4743" s="138"/>
    </row>
    <row r="4744" spans="1:4" x14ac:dyDescent="0.2">
      <c r="A4744" s="158"/>
      <c r="D4744" s="138"/>
    </row>
    <row r="4745" spans="1:4" x14ac:dyDescent="0.2">
      <c r="A4745" s="158"/>
      <c r="D4745" s="138"/>
    </row>
    <row r="4746" spans="1:4" x14ac:dyDescent="0.2">
      <c r="A4746" s="158"/>
      <c r="D4746" s="138"/>
    </row>
    <row r="4747" spans="1:4" x14ac:dyDescent="0.2">
      <c r="A4747" s="158"/>
      <c r="D4747" s="138"/>
    </row>
    <row r="4748" spans="1:4" x14ac:dyDescent="0.2">
      <c r="A4748" s="158"/>
      <c r="D4748" s="138"/>
    </row>
    <row r="4749" spans="1:4" x14ac:dyDescent="0.2">
      <c r="A4749" s="158"/>
      <c r="D4749" s="138"/>
    </row>
    <row r="4750" spans="1:4" x14ac:dyDescent="0.2">
      <c r="A4750" s="158"/>
      <c r="D4750" s="138"/>
    </row>
    <row r="4751" spans="1:4" x14ac:dyDescent="0.2">
      <c r="A4751" s="158"/>
      <c r="D4751" s="138"/>
    </row>
    <row r="4752" spans="1:4" x14ac:dyDescent="0.2">
      <c r="A4752" s="158"/>
      <c r="D4752" s="138"/>
    </row>
    <row r="4753" spans="1:4" x14ac:dyDescent="0.2">
      <c r="A4753" s="158"/>
      <c r="D4753" s="138"/>
    </row>
    <row r="4754" spans="1:4" x14ac:dyDescent="0.2">
      <c r="A4754" s="158"/>
      <c r="D4754" s="138"/>
    </row>
    <row r="4755" spans="1:4" x14ac:dyDescent="0.2">
      <c r="A4755" s="158"/>
      <c r="D4755" s="138"/>
    </row>
    <row r="4756" spans="1:4" x14ac:dyDescent="0.2">
      <c r="A4756" s="158"/>
      <c r="D4756" s="138"/>
    </row>
    <row r="4757" spans="1:4" x14ac:dyDescent="0.2">
      <c r="A4757" s="158"/>
      <c r="D4757" s="138"/>
    </row>
    <row r="4758" spans="1:4" x14ac:dyDescent="0.2">
      <c r="A4758" s="158"/>
      <c r="D4758" s="138"/>
    </row>
    <row r="4759" spans="1:4" x14ac:dyDescent="0.2">
      <c r="A4759" s="158"/>
      <c r="D4759" s="138"/>
    </row>
    <row r="4760" spans="1:4" x14ac:dyDescent="0.2">
      <c r="A4760" s="158"/>
      <c r="D4760" s="138"/>
    </row>
    <row r="4761" spans="1:4" x14ac:dyDescent="0.2">
      <c r="A4761" s="158"/>
      <c r="D4761" s="138"/>
    </row>
    <row r="4762" spans="1:4" x14ac:dyDescent="0.2">
      <c r="A4762" s="158"/>
      <c r="D4762" s="138"/>
    </row>
    <row r="4763" spans="1:4" x14ac:dyDescent="0.2">
      <c r="A4763" s="158"/>
      <c r="D4763" s="138"/>
    </row>
    <row r="4764" spans="1:4" x14ac:dyDescent="0.2">
      <c r="A4764" s="158"/>
      <c r="D4764" s="138"/>
    </row>
    <row r="4765" spans="1:4" x14ac:dyDescent="0.2">
      <c r="A4765" s="158"/>
      <c r="D4765" s="138"/>
    </row>
    <row r="4766" spans="1:4" x14ac:dyDescent="0.2">
      <c r="A4766" s="158"/>
      <c r="D4766" s="138"/>
    </row>
    <row r="4767" spans="1:4" x14ac:dyDescent="0.2">
      <c r="A4767" s="158"/>
      <c r="D4767" s="138"/>
    </row>
    <row r="4768" spans="1:4" x14ac:dyDescent="0.2">
      <c r="A4768" s="158"/>
      <c r="D4768" s="138"/>
    </row>
    <row r="4769" spans="1:4" x14ac:dyDescent="0.2">
      <c r="A4769" s="158"/>
      <c r="D4769" s="138"/>
    </row>
    <row r="4770" spans="1:4" x14ac:dyDescent="0.2">
      <c r="A4770" s="158"/>
      <c r="D4770" s="138"/>
    </row>
    <row r="4771" spans="1:4" x14ac:dyDescent="0.2">
      <c r="A4771" s="158"/>
      <c r="D4771" s="138"/>
    </row>
    <row r="4772" spans="1:4" x14ac:dyDescent="0.2">
      <c r="A4772" s="158"/>
      <c r="D4772" s="138"/>
    </row>
    <row r="4773" spans="1:4" x14ac:dyDescent="0.2">
      <c r="A4773" s="158"/>
      <c r="D4773" s="138"/>
    </row>
    <row r="4774" spans="1:4" x14ac:dyDescent="0.2">
      <c r="A4774" s="158"/>
      <c r="D4774" s="138"/>
    </row>
    <row r="4775" spans="1:4" x14ac:dyDescent="0.2">
      <c r="A4775" s="158"/>
      <c r="D4775" s="138"/>
    </row>
    <row r="4776" spans="1:4" x14ac:dyDescent="0.2">
      <c r="A4776" s="158"/>
      <c r="D4776" s="138"/>
    </row>
    <row r="4777" spans="1:4" x14ac:dyDescent="0.2">
      <c r="A4777" s="158"/>
      <c r="D4777" s="138"/>
    </row>
    <row r="4778" spans="1:4" x14ac:dyDescent="0.2">
      <c r="A4778" s="158"/>
      <c r="D4778" s="138"/>
    </row>
    <row r="4779" spans="1:4" x14ac:dyDescent="0.2">
      <c r="A4779" s="158"/>
      <c r="D4779" s="138"/>
    </row>
    <row r="4780" spans="1:4" x14ac:dyDescent="0.2">
      <c r="A4780" s="158"/>
      <c r="D4780" s="138"/>
    </row>
    <row r="4781" spans="1:4" x14ac:dyDescent="0.2">
      <c r="A4781" s="158"/>
      <c r="D4781" s="138"/>
    </row>
    <row r="4782" spans="1:4" x14ac:dyDescent="0.2">
      <c r="A4782" s="158"/>
      <c r="D4782" s="138"/>
    </row>
    <row r="4783" spans="1:4" x14ac:dyDescent="0.2">
      <c r="A4783" s="158"/>
      <c r="D4783" s="138"/>
    </row>
    <row r="4784" spans="1:4" x14ac:dyDescent="0.2">
      <c r="A4784" s="158"/>
      <c r="D4784" s="138"/>
    </row>
    <row r="4785" spans="1:4" x14ac:dyDescent="0.2">
      <c r="A4785" s="158"/>
      <c r="D4785" s="138"/>
    </row>
    <row r="4786" spans="1:4" x14ac:dyDescent="0.2">
      <c r="A4786" s="158"/>
      <c r="D4786" s="138"/>
    </row>
    <row r="4787" spans="1:4" x14ac:dyDescent="0.2">
      <c r="A4787" s="158"/>
      <c r="D4787" s="138"/>
    </row>
    <row r="4788" spans="1:4" x14ac:dyDescent="0.2">
      <c r="A4788" s="158"/>
      <c r="D4788" s="138"/>
    </row>
    <row r="4789" spans="1:4" x14ac:dyDescent="0.2">
      <c r="A4789" s="158"/>
      <c r="D4789" s="138"/>
    </row>
    <row r="4790" spans="1:4" x14ac:dyDescent="0.2">
      <c r="A4790" s="158"/>
      <c r="D4790" s="138"/>
    </row>
    <row r="4791" spans="1:4" x14ac:dyDescent="0.2">
      <c r="A4791" s="158"/>
      <c r="D4791" s="138"/>
    </row>
    <row r="4792" spans="1:4" x14ac:dyDescent="0.2">
      <c r="A4792" s="158"/>
      <c r="D4792" s="138"/>
    </row>
    <row r="4793" spans="1:4" x14ac:dyDescent="0.2">
      <c r="A4793" s="158"/>
      <c r="D4793" s="138"/>
    </row>
    <row r="4794" spans="1:4" x14ac:dyDescent="0.2">
      <c r="A4794" s="158"/>
      <c r="D4794" s="138"/>
    </row>
    <row r="4795" spans="1:4" x14ac:dyDescent="0.2">
      <c r="A4795" s="158"/>
      <c r="D4795" s="138"/>
    </row>
    <row r="4796" spans="1:4" x14ac:dyDescent="0.2">
      <c r="A4796" s="158"/>
      <c r="D4796" s="138"/>
    </row>
    <row r="4797" spans="1:4" x14ac:dyDescent="0.2">
      <c r="A4797" s="158"/>
      <c r="D4797" s="138"/>
    </row>
    <row r="4798" spans="1:4" x14ac:dyDescent="0.2">
      <c r="A4798" s="158"/>
      <c r="D4798" s="138"/>
    </row>
    <row r="4799" spans="1:4" x14ac:dyDescent="0.2">
      <c r="A4799" s="158"/>
      <c r="D4799" s="138"/>
    </row>
    <row r="4800" spans="1:4" x14ac:dyDescent="0.2">
      <c r="A4800" s="158"/>
      <c r="D4800" s="138"/>
    </row>
    <row r="4801" spans="1:4" x14ac:dyDescent="0.2">
      <c r="A4801" s="158"/>
      <c r="D4801" s="138"/>
    </row>
    <row r="4802" spans="1:4" x14ac:dyDescent="0.2">
      <c r="A4802" s="158"/>
      <c r="D4802" s="138"/>
    </row>
    <row r="4803" spans="1:4" x14ac:dyDescent="0.2">
      <c r="A4803" s="158"/>
      <c r="D4803" s="138"/>
    </row>
    <row r="4804" spans="1:4" x14ac:dyDescent="0.2">
      <c r="A4804" s="158"/>
      <c r="D4804" s="138"/>
    </row>
    <row r="4805" spans="1:4" x14ac:dyDescent="0.2">
      <c r="A4805" s="158"/>
      <c r="D4805" s="138"/>
    </row>
    <row r="4806" spans="1:4" x14ac:dyDescent="0.2">
      <c r="A4806" s="158"/>
      <c r="D4806" s="138"/>
    </row>
    <row r="4807" spans="1:4" x14ac:dyDescent="0.2">
      <c r="A4807" s="158"/>
      <c r="D4807" s="138"/>
    </row>
    <row r="4808" spans="1:4" x14ac:dyDescent="0.2">
      <c r="A4808" s="158"/>
      <c r="D4808" s="138"/>
    </row>
    <row r="4809" spans="1:4" x14ac:dyDescent="0.2">
      <c r="A4809" s="158"/>
      <c r="D4809" s="138"/>
    </row>
    <row r="4810" spans="1:4" x14ac:dyDescent="0.2">
      <c r="A4810" s="158"/>
      <c r="D4810" s="138"/>
    </row>
    <row r="4811" spans="1:4" x14ac:dyDescent="0.2">
      <c r="A4811" s="158"/>
      <c r="D4811" s="138"/>
    </row>
    <row r="4812" spans="1:4" x14ac:dyDescent="0.2">
      <c r="A4812" s="158"/>
      <c r="D4812" s="138"/>
    </row>
    <row r="4813" spans="1:4" x14ac:dyDescent="0.2">
      <c r="A4813" s="158"/>
      <c r="D4813" s="138"/>
    </row>
    <row r="4814" spans="1:4" x14ac:dyDescent="0.2">
      <c r="A4814" s="158"/>
      <c r="D4814" s="138"/>
    </row>
    <row r="4815" spans="1:4" x14ac:dyDescent="0.2">
      <c r="A4815" s="158"/>
      <c r="D4815" s="138"/>
    </row>
    <row r="4816" spans="1:4" x14ac:dyDescent="0.2">
      <c r="A4816" s="158"/>
      <c r="D4816" s="138"/>
    </row>
    <row r="4817" spans="1:4" x14ac:dyDescent="0.2">
      <c r="A4817" s="158"/>
      <c r="D4817" s="138"/>
    </row>
    <row r="4818" spans="1:4" x14ac:dyDescent="0.2">
      <c r="A4818" s="158"/>
      <c r="D4818" s="138"/>
    </row>
    <row r="4819" spans="1:4" x14ac:dyDescent="0.2">
      <c r="A4819" s="158"/>
      <c r="D4819" s="138"/>
    </row>
    <row r="4820" spans="1:4" x14ac:dyDescent="0.2">
      <c r="A4820" s="158"/>
      <c r="D4820" s="138"/>
    </row>
    <row r="4821" spans="1:4" x14ac:dyDescent="0.2">
      <c r="A4821" s="158"/>
      <c r="D4821" s="138"/>
    </row>
    <row r="4822" spans="1:4" x14ac:dyDescent="0.2">
      <c r="A4822" s="158"/>
      <c r="D4822" s="138"/>
    </row>
    <row r="4823" spans="1:4" x14ac:dyDescent="0.2">
      <c r="A4823" s="158"/>
      <c r="D4823" s="138"/>
    </row>
    <row r="4824" spans="1:4" x14ac:dyDescent="0.2">
      <c r="A4824" s="158"/>
      <c r="D4824" s="138"/>
    </row>
    <row r="4825" spans="1:4" x14ac:dyDescent="0.2">
      <c r="A4825" s="158"/>
      <c r="D4825" s="138"/>
    </row>
    <row r="4826" spans="1:4" x14ac:dyDescent="0.2">
      <c r="A4826" s="158"/>
      <c r="D4826" s="138"/>
    </row>
    <row r="4827" spans="1:4" x14ac:dyDescent="0.2">
      <c r="A4827" s="158"/>
      <c r="D4827" s="138"/>
    </row>
    <row r="4828" spans="1:4" x14ac:dyDescent="0.2">
      <c r="A4828" s="158"/>
      <c r="D4828" s="138"/>
    </row>
    <row r="4829" spans="1:4" x14ac:dyDescent="0.2">
      <c r="A4829" s="158"/>
      <c r="D4829" s="138"/>
    </row>
    <row r="4830" spans="1:4" x14ac:dyDescent="0.2">
      <c r="A4830" s="158"/>
      <c r="D4830" s="138"/>
    </row>
    <row r="4831" spans="1:4" x14ac:dyDescent="0.2">
      <c r="A4831" s="158"/>
      <c r="D4831" s="138"/>
    </row>
    <row r="4832" spans="1:4" x14ac:dyDescent="0.2">
      <c r="A4832" s="158"/>
      <c r="D4832" s="138"/>
    </row>
    <row r="4833" spans="1:4" x14ac:dyDescent="0.2">
      <c r="A4833" s="158"/>
      <c r="D4833" s="138"/>
    </row>
    <row r="4834" spans="1:4" x14ac:dyDescent="0.2">
      <c r="A4834" s="158"/>
      <c r="D4834" s="138"/>
    </row>
    <row r="4835" spans="1:4" x14ac:dyDescent="0.2">
      <c r="A4835" s="158"/>
      <c r="D4835" s="138"/>
    </row>
    <row r="4836" spans="1:4" x14ac:dyDescent="0.2">
      <c r="A4836" s="158"/>
      <c r="D4836" s="138"/>
    </row>
    <row r="4837" spans="1:4" x14ac:dyDescent="0.2">
      <c r="A4837" s="158"/>
      <c r="D4837" s="138"/>
    </row>
    <row r="4838" spans="1:4" x14ac:dyDescent="0.2">
      <c r="A4838" s="158"/>
      <c r="D4838" s="138"/>
    </row>
    <row r="4839" spans="1:4" x14ac:dyDescent="0.2">
      <c r="A4839" s="158"/>
      <c r="D4839" s="138"/>
    </row>
    <row r="4840" spans="1:4" x14ac:dyDescent="0.2">
      <c r="A4840" s="158"/>
      <c r="D4840" s="138"/>
    </row>
    <row r="4841" spans="1:4" x14ac:dyDescent="0.2">
      <c r="A4841" s="158"/>
      <c r="D4841" s="138"/>
    </row>
    <row r="4842" spans="1:4" x14ac:dyDescent="0.2">
      <c r="A4842" s="158"/>
      <c r="D4842" s="138"/>
    </row>
    <row r="4843" spans="1:4" x14ac:dyDescent="0.2">
      <c r="A4843" s="158"/>
      <c r="D4843" s="138"/>
    </row>
    <row r="4844" spans="1:4" x14ac:dyDescent="0.2">
      <c r="A4844" s="158"/>
      <c r="D4844" s="138"/>
    </row>
    <row r="4845" spans="1:4" x14ac:dyDescent="0.2">
      <c r="A4845" s="158"/>
      <c r="D4845" s="138"/>
    </row>
    <row r="4846" spans="1:4" x14ac:dyDescent="0.2">
      <c r="A4846" s="158"/>
      <c r="D4846" s="138"/>
    </row>
    <row r="4847" spans="1:4" x14ac:dyDescent="0.2">
      <c r="A4847" s="158"/>
      <c r="D4847" s="138"/>
    </row>
    <row r="4848" spans="1:4" x14ac:dyDescent="0.2">
      <c r="A4848" s="158"/>
      <c r="D4848" s="138"/>
    </row>
    <row r="4849" spans="1:4" x14ac:dyDescent="0.2">
      <c r="A4849" s="158"/>
      <c r="D4849" s="138"/>
    </row>
    <row r="4850" spans="1:4" x14ac:dyDescent="0.2">
      <c r="A4850" s="158"/>
      <c r="D4850" s="138"/>
    </row>
    <row r="4851" spans="1:4" x14ac:dyDescent="0.2">
      <c r="A4851" s="158"/>
      <c r="D4851" s="138"/>
    </row>
    <row r="4852" spans="1:4" x14ac:dyDescent="0.2">
      <c r="A4852" s="158"/>
      <c r="D4852" s="138"/>
    </row>
    <row r="4853" spans="1:4" x14ac:dyDescent="0.2">
      <c r="A4853" s="158"/>
      <c r="D4853" s="138"/>
    </row>
    <row r="4854" spans="1:4" x14ac:dyDescent="0.2">
      <c r="A4854" s="158"/>
      <c r="D4854" s="138"/>
    </row>
    <row r="4855" spans="1:4" x14ac:dyDescent="0.2">
      <c r="A4855" s="158"/>
      <c r="D4855" s="138"/>
    </row>
    <row r="4856" spans="1:4" x14ac:dyDescent="0.2">
      <c r="A4856" s="158"/>
      <c r="D4856" s="138"/>
    </row>
    <row r="4857" spans="1:4" x14ac:dyDescent="0.2">
      <c r="A4857" s="158"/>
      <c r="D4857" s="138"/>
    </row>
    <row r="4858" spans="1:4" x14ac:dyDescent="0.2">
      <c r="A4858" s="158"/>
      <c r="D4858" s="138"/>
    </row>
    <row r="4859" spans="1:4" x14ac:dyDescent="0.2">
      <c r="A4859" s="158"/>
      <c r="D4859" s="138"/>
    </row>
    <row r="4860" spans="1:4" x14ac:dyDescent="0.2">
      <c r="A4860" s="158"/>
      <c r="D4860" s="138"/>
    </row>
    <row r="4861" spans="1:4" x14ac:dyDescent="0.2">
      <c r="A4861" s="158"/>
      <c r="D4861" s="138"/>
    </row>
    <row r="4862" spans="1:4" x14ac:dyDescent="0.2">
      <c r="A4862" s="158"/>
      <c r="D4862" s="138"/>
    </row>
    <row r="4863" spans="1:4" x14ac:dyDescent="0.2">
      <c r="A4863" s="158"/>
      <c r="D4863" s="138"/>
    </row>
    <row r="4864" spans="1:4" x14ac:dyDescent="0.2">
      <c r="A4864" s="158"/>
      <c r="D4864" s="138"/>
    </row>
    <row r="4865" spans="1:4" x14ac:dyDescent="0.2">
      <c r="A4865" s="158"/>
      <c r="D4865" s="138"/>
    </row>
    <row r="4866" spans="1:4" x14ac:dyDescent="0.2">
      <c r="A4866" s="158"/>
      <c r="D4866" s="138"/>
    </row>
    <row r="4867" spans="1:4" x14ac:dyDescent="0.2">
      <c r="A4867" s="158"/>
      <c r="D4867" s="138"/>
    </row>
    <row r="4868" spans="1:4" x14ac:dyDescent="0.2">
      <c r="A4868" s="158"/>
      <c r="D4868" s="138"/>
    </row>
    <row r="4869" spans="1:4" x14ac:dyDescent="0.2">
      <c r="A4869" s="158"/>
      <c r="D4869" s="138"/>
    </row>
    <row r="4870" spans="1:4" x14ac:dyDescent="0.2">
      <c r="A4870" s="158"/>
      <c r="D4870" s="138"/>
    </row>
    <row r="4871" spans="1:4" x14ac:dyDescent="0.2">
      <c r="A4871" s="158"/>
      <c r="D4871" s="138"/>
    </row>
    <row r="4872" spans="1:4" x14ac:dyDescent="0.2">
      <c r="A4872" s="158"/>
      <c r="D4872" s="138"/>
    </row>
    <row r="4873" spans="1:4" x14ac:dyDescent="0.2">
      <c r="A4873" s="158"/>
      <c r="D4873" s="138"/>
    </row>
    <row r="4874" spans="1:4" x14ac:dyDescent="0.2">
      <c r="A4874" s="158"/>
      <c r="D4874" s="138"/>
    </row>
    <row r="4875" spans="1:4" x14ac:dyDescent="0.2">
      <c r="A4875" s="158"/>
      <c r="D4875" s="138"/>
    </row>
    <row r="4876" spans="1:4" x14ac:dyDescent="0.2">
      <c r="A4876" s="158"/>
      <c r="D4876" s="138"/>
    </row>
    <row r="4877" spans="1:4" x14ac:dyDescent="0.2">
      <c r="A4877" s="158"/>
      <c r="D4877" s="138"/>
    </row>
    <row r="4878" spans="1:4" x14ac:dyDescent="0.2">
      <c r="A4878" s="158"/>
      <c r="D4878" s="138"/>
    </row>
    <row r="4879" spans="1:4" x14ac:dyDescent="0.2">
      <c r="A4879" s="158"/>
      <c r="D4879" s="138"/>
    </row>
    <row r="4880" spans="1:4" x14ac:dyDescent="0.2">
      <c r="A4880" s="158"/>
      <c r="D4880" s="138"/>
    </row>
    <row r="4881" spans="1:4" x14ac:dyDescent="0.2">
      <c r="A4881" s="158"/>
      <c r="D4881" s="138"/>
    </row>
    <row r="4882" spans="1:4" x14ac:dyDescent="0.2">
      <c r="A4882" s="158"/>
      <c r="D4882" s="138"/>
    </row>
    <row r="4883" spans="1:4" x14ac:dyDescent="0.2">
      <c r="A4883" s="158"/>
      <c r="D4883" s="138"/>
    </row>
    <row r="4884" spans="1:4" x14ac:dyDescent="0.2">
      <c r="A4884" s="158"/>
      <c r="D4884" s="138"/>
    </row>
    <row r="4885" spans="1:4" x14ac:dyDescent="0.2">
      <c r="A4885" s="158"/>
      <c r="D4885" s="138"/>
    </row>
    <row r="4886" spans="1:4" x14ac:dyDescent="0.2">
      <c r="A4886" s="158"/>
      <c r="D4886" s="138"/>
    </row>
    <row r="4887" spans="1:4" x14ac:dyDescent="0.2">
      <c r="A4887" s="158"/>
      <c r="D4887" s="138"/>
    </row>
    <row r="4888" spans="1:4" x14ac:dyDescent="0.2">
      <c r="A4888" s="158"/>
      <c r="D4888" s="138"/>
    </row>
    <row r="4889" spans="1:4" x14ac:dyDescent="0.2">
      <c r="A4889" s="158"/>
      <c r="D4889" s="138"/>
    </row>
    <row r="4890" spans="1:4" x14ac:dyDescent="0.2">
      <c r="A4890" s="158"/>
      <c r="D4890" s="138"/>
    </row>
    <row r="4891" spans="1:4" x14ac:dyDescent="0.2">
      <c r="A4891" s="158"/>
      <c r="D4891" s="138"/>
    </row>
    <row r="4892" spans="1:4" x14ac:dyDescent="0.2">
      <c r="A4892" s="158"/>
      <c r="D4892" s="138"/>
    </row>
    <row r="4893" spans="1:4" x14ac:dyDescent="0.2">
      <c r="A4893" s="158"/>
      <c r="D4893" s="138"/>
    </row>
    <row r="4894" spans="1:4" x14ac:dyDescent="0.2">
      <c r="A4894" s="158"/>
      <c r="D4894" s="138"/>
    </row>
    <row r="4895" spans="1:4" x14ac:dyDescent="0.2">
      <c r="A4895" s="158"/>
      <c r="D4895" s="138"/>
    </row>
    <row r="4896" spans="1:4" x14ac:dyDescent="0.2">
      <c r="A4896" s="158"/>
      <c r="D4896" s="138"/>
    </row>
    <row r="4897" spans="1:4" x14ac:dyDescent="0.2">
      <c r="A4897" s="158"/>
      <c r="D4897" s="138"/>
    </row>
    <row r="4898" spans="1:4" x14ac:dyDescent="0.2">
      <c r="A4898" s="158"/>
      <c r="D4898" s="138"/>
    </row>
    <row r="4899" spans="1:4" x14ac:dyDescent="0.2">
      <c r="A4899" s="158"/>
      <c r="D4899" s="138"/>
    </row>
    <row r="4900" spans="1:4" x14ac:dyDescent="0.2">
      <c r="A4900" s="158"/>
      <c r="D4900" s="138"/>
    </row>
    <row r="4901" spans="1:4" x14ac:dyDescent="0.2">
      <c r="A4901" s="158"/>
      <c r="D4901" s="138"/>
    </row>
    <row r="4902" spans="1:4" x14ac:dyDescent="0.2">
      <c r="A4902" s="158"/>
      <c r="D4902" s="138"/>
    </row>
    <row r="4903" spans="1:4" x14ac:dyDescent="0.2">
      <c r="A4903" s="158"/>
      <c r="D4903" s="138"/>
    </row>
    <row r="4904" spans="1:4" x14ac:dyDescent="0.2">
      <c r="A4904" s="158"/>
      <c r="D4904" s="138"/>
    </row>
    <row r="4905" spans="1:4" x14ac:dyDescent="0.2">
      <c r="A4905" s="158"/>
      <c r="D4905" s="138"/>
    </row>
    <row r="4906" spans="1:4" x14ac:dyDescent="0.2">
      <c r="A4906" s="158"/>
      <c r="D4906" s="138"/>
    </row>
    <row r="4907" spans="1:4" x14ac:dyDescent="0.2">
      <c r="A4907" s="158"/>
      <c r="D4907" s="138"/>
    </row>
    <row r="4908" spans="1:4" x14ac:dyDescent="0.2">
      <c r="A4908" s="158"/>
      <c r="D4908" s="138"/>
    </row>
    <row r="4909" spans="1:4" x14ac:dyDescent="0.2">
      <c r="A4909" s="158"/>
      <c r="D4909" s="138"/>
    </row>
    <row r="4910" spans="1:4" x14ac:dyDescent="0.2">
      <c r="A4910" s="158"/>
      <c r="D4910" s="138"/>
    </row>
    <row r="4911" spans="1:4" x14ac:dyDescent="0.2">
      <c r="A4911" s="158"/>
      <c r="D4911" s="138"/>
    </row>
    <row r="4912" spans="1:4" x14ac:dyDescent="0.2">
      <c r="A4912" s="158"/>
      <c r="D4912" s="138"/>
    </row>
    <row r="4913" spans="1:4" x14ac:dyDescent="0.2">
      <c r="A4913" s="158"/>
      <c r="D4913" s="138"/>
    </row>
    <row r="4914" spans="1:4" x14ac:dyDescent="0.2">
      <c r="A4914" s="158"/>
      <c r="D4914" s="138"/>
    </row>
    <row r="4915" spans="1:4" x14ac:dyDescent="0.2">
      <c r="A4915" s="158"/>
      <c r="D4915" s="138"/>
    </row>
    <row r="4916" spans="1:4" x14ac:dyDescent="0.2">
      <c r="A4916" s="158"/>
      <c r="D4916" s="138"/>
    </row>
    <row r="4917" spans="1:4" x14ac:dyDescent="0.2">
      <c r="A4917" s="158"/>
      <c r="D4917" s="138"/>
    </row>
    <row r="4918" spans="1:4" x14ac:dyDescent="0.2">
      <c r="A4918" s="158"/>
      <c r="D4918" s="138"/>
    </row>
    <row r="4919" spans="1:4" x14ac:dyDescent="0.2">
      <c r="A4919" s="158"/>
      <c r="D4919" s="138"/>
    </row>
    <row r="4920" spans="1:4" x14ac:dyDescent="0.2">
      <c r="A4920" s="158"/>
      <c r="D4920" s="138"/>
    </row>
    <row r="4921" spans="1:4" x14ac:dyDescent="0.2">
      <c r="A4921" s="158"/>
      <c r="D4921" s="138"/>
    </row>
    <row r="4922" spans="1:4" x14ac:dyDescent="0.2">
      <c r="A4922" s="158"/>
      <c r="D4922" s="138"/>
    </row>
    <row r="4923" spans="1:4" x14ac:dyDescent="0.2">
      <c r="A4923" s="158"/>
      <c r="D4923" s="138"/>
    </row>
    <row r="4924" spans="1:4" x14ac:dyDescent="0.2">
      <c r="A4924" s="158"/>
      <c r="D4924" s="138"/>
    </row>
    <row r="4925" spans="1:4" x14ac:dyDescent="0.2">
      <c r="A4925" s="158"/>
      <c r="D4925" s="138"/>
    </row>
    <row r="4926" spans="1:4" x14ac:dyDescent="0.2">
      <c r="A4926" s="158"/>
      <c r="D4926" s="138"/>
    </row>
    <row r="4927" spans="1:4" x14ac:dyDescent="0.2">
      <c r="A4927" s="158"/>
      <c r="D4927" s="138"/>
    </row>
    <row r="4928" spans="1:4" x14ac:dyDescent="0.2">
      <c r="A4928" s="158"/>
      <c r="D4928" s="138"/>
    </row>
    <row r="4929" spans="1:4" x14ac:dyDescent="0.2">
      <c r="A4929" s="158"/>
      <c r="D4929" s="138"/>
    </row>
    <row r="4930" spans="1:4" x14ac:dyDescent="0.2">
      <c r="A4930" s="158"/>
      <c r="D4930" s="138"/>
    </row>
    <row r="4931" spans="1:4" x14ac:dyDescent="0.2">
      <c r="A4931" s="158"/>
      <c r="D4931" s="138"/>
    </row>
    <row r="4932" spans="1:4" x14ac:dyDescent="0.2">
      <c r="A4932" s="158"/>
      <c r="D4932" s="138"/>
    </row>
    <row r="4933" spans="1:4" x14ac:dyDescent="0.2">
      <c r="A4933" s="158"/>
      <c r="D4933" s="138"/>
    </row>
    <row r="4934" spans="1:4" x14ac:dyDescent="0.2">
      <c r="A4934" s="158"/>
      <c r="D4934" s="138"/>
    </row>
    <row r="4935" spans="1:4" x14ac:dyDescent="0.2">
      <c r="A4935" s="158"/>
      <c r="D4935" s="138"/>
    </row>
    <row r="4936" spans="1:4" x14ac:dyDescent="0.2">
      <c r="A4936" s="158"/>
      <c r="D4936" s="138"/>
    </row>
    <row r="4937" spans="1:4" x14ac:dyDescent="0.2">
      <c r="A4937" s="158"/>
      <c r="D4937" s="138"/>
    </row>
    <row r="4938" spans="1:4" x14ac:dyDescent="0.2">
      <c r="A4938" s="158"/>
      <c r="D4938" s="138"/>
    </row>
    <row r="4939" spans="1:4" x14ac:dyDescent="0.2">
      <c r="A4939" s="158"/>
      <c r="D4939" s="138"/>
    </row>
    <row r="4940" spans="1:4" x14ac:dyDescent="0.2">
      <c r="A4940" s="158"/>
      <c r="D4940" s="138"/>
    </row>
    <row r="4941" spans="1:4" x14ac:dyDescent="0.2">
      <c r="A4941" s="158"/>
      <c r="D4941" s="138"/>
    </row>
    <row r="4942" spans="1:4" x14ac:dyDescent="0.2">
      <c r="A4942" s="158"/>
      <c r="D4942" s="138"/>
    </row>
    <row r="4943" spans="1:4" x14ac:dyDescent="0.2">
      <c r="A4943" s="158"/>
      <c r="D4943" s="138"/>
    </row>
    <row r="4944" spans="1:4" x14ac:dyDescent="0.2">
      <c r="A4944" s="158"/>
      <c r="D4944" s="138"/>
    </row>
    <row r="4945" spans="1:4" x14ac:dyDescent="0.2">
      <c r="A4945" s="158"/>
      <c r="D4945" s="138"/>
    </row>
    <row r="4946" spans="1:4" x14ac:dyDescent="0.2">
      <c r="A4946" s="158"/>
      <c r="D4946" s="138"/>
    </row>
    <row r="4947" spans="1:4" x14ac:dyDescent="0.2">
      <c r="A4947" s="158"/>
      <c r="D4947" s="138"/>
    </row>
    <row r="4948" spans="1:4" x14ac:dyDescent="0.2">
      <c r="A4948" s="158"/>
      <c r="D4948" s="138"/>
    </row>
    <row r="4949" spans="1:4" x14ac:dyDescent="0.2">
      <c r="A4949" s="158"/>
      <c r="D4949" s="138"/>
    </row>
    <row r="4950" spans="1:4" x14ac:dyDescent="0.2">
      <c r="A4950" s="158"/>
      <c r="D4950" s="138"/>
    </row>
    <row r="4951" spans="1:4" x14ac:dyDescent="0.2">
      <c r="A4951" s="158"/>
      <c r="D4951" s="138"/>
    </row>
    <row r="4952" spans="1:4" x14ac:dyDescent="0.2">
      <c r="A4952" s="158"/>
      <c r="D4952" s="138"/>
    </row>
    <row r="4953" spans="1:4" x14ac:dyDescent="0.2">
      <c r="A4953" s="158"/>
      <c r="D4953" s="138"/>
    </row>
    <row r="4954" spans="1:4" x14ac:dyDescent="0.2">
      <c r="A4954" s="158"/>
      <c r="D4954" s="138"/>
    </row>
    <row r="4955" spans="1:4" x14ac:dyDescent="0.2">
      <c r="A4955" s="158"/>
      <c r="D4955" s="138"/>
    </row>
    <row r="4956" spans="1:4" x14ac:dyDescent="0.2">
      <c r="A4956" s="158"/>
      <c r="D4956" s="138"/>
    </row>
    <row r="4957" spans="1:4" x14ac:dyDescent="0.2">
      <c r="A4957" s="158"/>
      <c r="D4957" s="138"/>
    </row>
    <row r="4958" spans="1:4" x14ac:dyDescent="0.2">
      <c r="A4958" s="158"/>
      <c r="D4958" s="138"/>
    </row>
    <row r="4959" spans="1:4" x14ac:dyDescent="0.2">
      <c r="A4959" s="158"/>
      <c r="D4959" s="138"/>
    </row>
    <row r="4960" spans="1:4" x14ac:dyDescent="0.2">
      <c r="A4960" s="158"/>
      <c r="D4960" s="138"/>
    </row>
    <row r="4961" spans="1:4" x14ac:dyDescent="0.2">
      <c r="A4961" s="158"/>
      <c r="D4961" s="138"/>
    </row>
    <row r="4962" spans="1:4" x14ac:dyDescent="0.2">
      <c r="A4962" s="158"/>
      <c r="D4962" s="138"/>
    </row>
    <row r="4963" spans="1:4" x14ac:dyDescent="0.2">
      <c r="A4963" s="158"/>
      <c r="D4963" s="138"/>
    </row>
    <row r="4964" spans="1:4" x14ac:dyDescent="0.2">
      <c r="A4964" s="158"/>
      <c r="D4964" s="138"/>
    </row>
    <row r="4965" spans="1:4" x14ac:dyDescent="0.2">
      <c r="A4965" s="158"/>
      <c r="D4965" s="138"/>
    </row>
    <row r="4966" spans="1:4" x14ac:dyDescent="0.2">
      <c r="A4966" s="158"/>
      <c r="D4966" s="138"/>
    </row>
    <row r="4967" spans="1:4" x14ac:dyDescent="0.2">
      <c r="A4967" s="158"/>
      <c r="D4967" s="138"/>
    </row>
    <row r="4968" spans="1:4" x14ac:dyDescent="0.2">
      <c r="A4968" s="158"/>
      <c r="D4968" s="138"/>
    </row>
    <row r="4969" spans="1:4" x14ac:dyDescent="0.2">
      <c r="A4969" s="158"/>
      <c r="D4969" s="138"/>
    </row>
    <row r="4970" spans="1:4" x14ac:dyDescent="0.2">
      <c r="A4970" s="158"/>
      <c r="D4970" s="138"/>
    </row>
    <row r="4971" spans="1:4" x14ac:dyDescent="0.2">
      <c r="A4971" s="158"/>
      <c r="D4971" s="138"/>
    </row>
    <row r="4972" spans="1:4" x14ac:dyDescent="0.2">
      <c r="A4972" s="158"/>
      <c r="D4972" s="138"/>
    </row>
    <row r="4973" spans="1:4" x14ac:dyDescent="0.2">
      <c r="A4973" s="158"/>
      <c r="D4973" s="138"/>
    </row>
    <row r="4974" spans="1:4" x14ac:dyDescent="0.2">
      <c r="A4974" s="158"/>
      <c r="D4974" s="138"/>
    </row>
    <row r="4975" spans="1:4" x14ac:dyDescent="0.2">
      <c r="A4975" s="158"/>
      <c r="D4975" s="138"/>
    </row>
    <row r="4976" spans="1:4" x14ac:dyDescent="0.2">
      <c r="A4976" s="158"/>
      <c r="D4976" s="138"/>
    </row>
    <row r="4977" spans="1:4" x14ac:dyDescent="0.2">
      <c r="A4977" s="158"/>
      <c r="D4977" s="138"/>
    </row>
    <row r="4978" spans="1:4" x14ac:dyDescent="0.2">
      <c r="A4978" s="158"/>
      <c r="D4978" s="138"/>
    </row>
    <row r="4979" spans="1:4" x14ac:dyDescent="0.2">
      <c r="A4979" s="158"/>
      <c r="D4979" s="138"/>
    </row>
    <row r="4980" spans="1:4" x14ac:dyDescent="0.2">
      <c r="A4980" s="158"/>
      <c r="D4980" s="138"/>
    </row>
    <row r="4981" spans="1:4" x14ac:dyDescent="0.2">
      <c r="A4981" s="158"/>
      <c r="D4981" s="138"/>
    </row>
    <row r="4982" spans="1:4" x14ac:dyDescent="0.2">
      <c r="A4982" s="158"/>
      <c r="D4982" s="138"/>
    </row>
    <row r="4983" spans="1:4" x14ac:dyDescent="0.2">
      <c r="A4983" s="158"/>
      <c r="D4983" s="138"/>
    </row>
    <row r="4984" spans="1:4" x14ac:dyDescent="0.2">
      <c r="A4984" s="158"/>
      <c r="D4984" s="138"/>
    </row>
    <row r="4985" spans="1:4" x14ac:dyDescent="0.2">
      <c r="A4985" s="158"/>
      <c r="D4985" s="138"/>
    </row>
    <row r="4986" spans="1:4" x14ac:dyDescent="0.2">
      <c r="A4986" s="158"/>
      <c r="D4986" s="138"/>
    </row>
    <row r="4987" spans="1:4" x14ac:dyDescent="0.2">
      <c r="A4987" s="158"/>
      <c r="D4987" s="138"/>
    </row>
    <row r="4988" spans="1:4" x14ac:dyDescent="0.2">
      <c r="A4988" s="158"/>
      <c r="D4988" s="138"/>
    </row>
    <row r="4989" spans="1:4" x14ac:dyDescent="0.2">
      <c r="A4989" s="158"/>
      <c r="D4989" s="138"/>
    </row>
    <row r="4990" spans="1:4" x14ac:dyDescent="0.2">
      <c r="A4990" s="158"/>
      <c r="D4990" s="138"/>
    </row>
    <row r="4991" spans="1:4" x14ac:dyDescent="0.2">
      <c r="A4991" s="158"/>
      <c r="D4991" s="138"/>
    </row>
    <row r="4992" spans="1:4" x14ac:dyDescent="0.2">
      <c r="A4992" s="158"/>
      <c r="D4992" s="138"/>
    </row>
    <row r="4993" spans="1:4" x14ac:dyDescent="0.2">
      <c r="A4993" s="158"/>
      <c r="D4993" s="138"/>
    </row>
    <row r="4994" spans="1:4" x14ac:dyDescent="0.2">
      <c r="A4994" s="158"/>
      <c r="D4994" s="138"/>
    </row>
    <row r="4995" spans="1:4" x14ac:dyDescent="0.2">
      <c r="A4995" s="158"/>
      <c r="D4995" s="138"/>
    </row>
  </sheetData>
  <mergeCells count="7">
    <mergeCell ref="C7:G7"/>
    <mergeCell ref="A1:G1"/>
    <mergeCell ref="C2:G2"/>
    <mergeCell ref="C3:G3"/>
    <mergeCell ref="C4:G4"/>
    <mergeCell ref="C5:G5"/>
    <mergeCell ref="C6:G6"/>
  </mergeCells>
  <pageMargins left="0.59055118110236204" right="0.39370078740157499" top="0.78740157499999996" bottom="0.78740157499999996"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outlinePr summaryBelow="0"/>
  </sheetPr>
  <dimension ref="A1:AJ4993"/>
  <sheetViews>
    <sheetView topLeftCell="A25" zoomScale="130" zoomScaleNormal="130" workbookViewId="0">
      <selection activeCell="F39" sqref="F39:F141"/>
    </sheetView>
  </sheetViews>
  <sheetFormatPr defaultRowHeight="12.75" x14ac:dyDescent="0.2"/>
  <cols>
    <col min="1" max="1" width="4.28515625" customWidth="1"/>
    <col min="2" max="2" width="14.42578125" style="161" customWidth="1"/>
    <col min="3" max="3" width="63.7109375" style="161" customWidth="1"/>
    <col min="4" max="4" width="4.5703125" customWidth="1"/>
    <col min="5" max="5" width="10.5703125" customWidth="1"/>
    <col min="6" max="6" width="9.85546875" customWidth="1"/>
    <col min="7" max="7" width="12.7109375" customWidth="1"/>
    <col min="8" max="17" width="0" hidden="1" customWidth="1"/>
    <col min="20" max="23" width="0" hidden="1" customWidth="1"/>
    <col min="29" max="33" width="0" hidden="1" customWidth="1"/>
    <col min="34" max="34" width="112.5703125" hidden="1" customWidth="1"/>
    <col min="35" max="36" width="81.42578125" hidden="1" customWidth="1"/>
    <col min="37" max="39" width="0" hidden="1" customWidth="1"/>
  </cols>
  <sheetData>
    <row r="1" spans="1:36" ht="15.95" customHeight="1" x14ac:dyDescent="0.25">
      <c r="A1" s="301" t="s">
        <v>156</v>
      </c>
      <c r="B1" s="301"/>
      <c r="C1" s="301"/>
      <c r="D1" s="301"/>
      <c r="E1" s="301"/>
      <c r="F1" s="301"/>
      <c r="G1" s="301"/>
      <c r="AE1" t="s">
        <v>157</v>
      </c>
    </row>
    <row r="2" spans="1:36" ht="15.95" customHeight="1" x14ac:dyDescent="0.2">
      <c r="A2" s="159" t="s">
        <v>7</v>
      </c>
      <c r="B2" s="160" t="s">
        <v>45</v>
      </c>
      <c r="C2" s="302" t="s">
        <v>44</v>
      </c>
      <c r="D2" s="303"/>
      <c r="E2" s="303"/>
      <c r="F2" s="303"/>
      <c r="G2" s="304"/>
      <c r="AE2" t="s">
        <v>158</v>
      </c>
    </row>
    <row r="3" spans="1:36" ht="15.95" hidden="1" customHeight="1" x14ac:dyDescent="0.2">
      <c r="A3" s="159" t="s">
        <v>8</v>
      </c>
      <c r="B3" s="160"/>
      <c r="C3" s="303"/>
      <c r="D3" s="303"/>
      <c r="E3" s="303"/>
      <c r="F3" s="303"/>
      <c r="G3" s="304"/>
      <c r="AE3" t="s">
        <v>159</v>
      </c>
    </row>
    <row r="4" spans="1:36" ht="15.95" hidden="1" customHeight="1" x14ac:dyDescent="0.2">
      <c r="A4" s="159" t="s">
        <v>9</v>
      </c>
      <c r="B4" s="160" t="s">
        <v>43</v>
      </c>
      <c r="C4" s="302" t="s">
        <v>44</v>
      </c>
      <c r="D4" s="303"/>
      <c r="E4" s="303"/>
      <c r="F4" s="303"/>
      <c r="G4" s="304"/>
      <c r="AE4" t="s">
        <v>160</v>
      </c>
    </row>
    <row r="5" spans="1:36" ht="15.95" hidden="1" customHeight="1" x14ac:dyDescent="0.2">
      <c r="A5" s="159" t="s">
        <v>161</v>
      </c>
      <c r="B5" s="160" t="s">
        <v>43</v>
      </c>
      <c r="C5" s="302" t="s">
        <v>44</v>
      </c>
      <c r="D5" s="302"/>
      <c r="E5" s="302"/>
      <c r="F5" s="302"/>
      <c r="G5" s="305"/>
      <c r="H5" s="163"/>
      <c r="I5" s="163"/>
      <c r="J5" s="163"/>
      <c r="K5" s="163"/>
      <c r="L5" s="163"/>
      <c r="M5" s="163"/>
      <c r="N5" s="163"/>
      <c r="O5" s="163"/>
      <c r="P5" s="163"/>
      <c r="Q5" s="163"/>
      <c r="R5" s="163"/>
      <c r="S5" s="163"/>
      <c r="T5" s="163"/>
      <c r="U5" s="163"/>
      <c r="V5" s="163"/>
      <c r="W5" s="163"/>
      <c r="X5" s="163"/>
      <c r="Y5" s="163"/>
      <c r="Z5" s="163"/>
      <c r="AA5" s="163"/>
      <c r="AB5" s="163"/>
      <c r="AC5" s="163"/>
      <c r="AD5" s="163"/>
      <c r="AE5" s="163" t="s">
        <v>162</v>
      </c>
    </row>
    <row r="6" spans="1:36" ht="15.95" customHeight="1" x14ac:dyDescent="0.2">
      <c r="A6" s="159" t="s">
        <v>161</v>
      </c>
      <c r="B6" s="164" t="s">
        <v>46</v>
      </c>
      <c r="C6" s="302" t="s">
        <v>47</v>
      </c>
      <c r="D6" s="302"/>
      <c r="E6" s="302"/>
      <c r="F6" s="302"/>
      <c r="G6" s="305"/>
      <c r="H6" s="163"/>
      <c r="I6" s="163"/>
      <c r="J6" s="163"/>
      <c r="K6" s="163"/>
      <c r="L6" s="163"/>
      <c r="M6" s="163"/>
      <c r="N6" s="163"/>
      <c r="O6" s="163"/>
      <c r="P6" s="163"/>
      <c r="Q6" s="163"/>
      <c r="R6" s="163"/>
      <c r="S6" s="163"/>
      <c r="T6" s="163"/>
      <c r="U6" s="163"/>
      <c r="V6" s="163"/>
      <c r="W6" s="163"/>
      <c r="X6" s="163"/>
      <c r="Y6" s="163"/>
      <c r="Z6" s="163"/>
      <c r="AA6" s="163"/>
      <c r="AB6" s="163"/>
      <c r="AC6" s="163"/>
      <c r="AD6" s="163"/>
      <c r="AE6" s="163" t="s">
        <v>163</v>
      </c>
    </row>
    <row r="7" spans="1:36" ht="15.95" customHeight="1" x14ac:dyDescent="0.2">
      <c r="A7" s="165" t="s">
        <v>161</v>
      </c>
      <c r="B7" s="166" t="s">
        <v>60</v>
      </c>
      <c r="C7" s="306" t="s">
        <v>61</v>
      </c>
      <c r="D7" s="306"/>
      <c r="E7" s="306"/>
      <c r="F7" s="306"/>
      <c r="G7" s="307"/>
      <c r="H7" s="163"/>
      <c r="I7" s="163"/>
      <c r="J7" s="163"/>
      <c r="K7" s="163"/>
      <c r="L7" s="163"/>
      <c r="M7" s="163"/>
      <c r="N7" s="163"/>
      <c r="O7" s="163"/>
      <c r="P7" s="163"/>
      <c r="Q7" s="163"/>
      <c r="R7" s="163"/>
      <c r="S7" s="163"/>
      <c r="T7" s="163"/>
      <c r="U7" s="163"/>
      <c r="V7" s="163"/>
      <c r="W7" s="163"/>
      <c r="X7" s="267"/>
      <c r="Y7" s="267"/>
      <c r="Z7" s="163"/>
      <c r="AA7" s="163"/>
      <c r="AB7" s="163"/>
      <c r="AC7" s="163"/>
      <c r="AD7" s="163"/>
      <c r="AE7" s="163" t="s">
        <v>164</v>
      </c>
    </row>
    <row r="8" spans="1:36" x14ac:dyDescent="0.2">
      <c r="A8" s="158"/>
      <c r="D8" s="138"/>
      <c r="X8" s="256"/>
      <c r="Y8" s="256"/>
    </row>
    <row r="9" spans="1:36" ht="38.25" x14ac:dyDescent="0.2">
      <c r="A9" s="167" t="s">
        <v>165</v>
      </c>
      <c r="B9" s="170" t="s">
        <v>166</v>
      </c>
      <c r="C9" s="170" t="s">
        <v>167</v>
      </c>
      <c r="D9" s="168" t="s">
        <v>168</v>
      </c>
      <c r="E9" s="169" t="s">
        <v>169</v>
      </c>
      <c r="F9" s="171" t="s">
        <v>170</v>
      </c>
      <c r="G9" s="169" t="s">
        <v>28</v>
      </c>
      <c r="H9" s="172" t="s">
        <v>29</v>
      </c>
      <c r="I9" s="172" t="s">
        <v>174</v>
      </c>
      <c r="J9" s="172" t="s">
        <v>30</v>
      </c>
      <c r="K9" s="172" t="s">
        <v>175</v>
      </c>
      <c r="L9" s="172" t="s">
        <v>176</v>
      </c>
      <c r="M9" s="172" t="s">
        <v>177</v>
      </c>
      <c r="N9" s="172" t="s">
        <v>178</v>
      </c>
      <c r="O9" s="172" t="s">
        <v>179</v>
      </c>
      <c r="P9" s="172" t="s">
        <v>180</v>
      </c>
      <c r="Q9" s="172" t="s">
        <v>181</v>
      </c>
      <c r="R9" s="172" t="s">
        <v>182</v>
      </c>
      <c r="S9" s="172" t="s">
        <v>183</v>
      </c>
      <c r="T9" s="172" t="s">
        <v>184</v>
      </c>
      <c r="U9" s="172" t="s">
        <v>185</v>
      </c>
      <c r="V9" s="172" t="s">
        <v>186</v>
      </c>
      <c r="W9" s="172" t="s">
        <v>187</v>
      </c>
      <c r="X9" s="267"/>
      <c r="Y9" s="267"/>
      <c r="Z9" s="163"/>
      <c r="AA9" s="163"/>
      <c r="AB9" s="163"/>
      <c r="AC9" s="163"/>
      <c r="AD9" s="163" t="s">
        <v>173</v>
      </c>
      <c r="AE9" s="163" t="s">
        <v>171</v>
      </c>
      <c r="AF9" t="s">
        <v>172</v>
      </c>
    </row>
    <row r="10" spans="1:36" x14ac:dyDescent="0.2">
      <c r="A10" s="162"/>
      <c r="B10" s="178"/>
      <c r="C10" s="178"/>
      <c r="D10" s="180"/>
      <c r="E10" s="181"/>
      <c r="F10" s="182"/>
      <c r="G10" s="182"/>
      <c r="H10" s="182"/>
      <c r="I10" s="182"/>
      <c r="J10" s="182"/>
      <c r="K10" s="182"/>
      <c r="L10" s="182"/>
      <c r="M10" s="182"/>
      <c r="N10" s="182"/>
      <c r="O10" s="182"/>
      <c r="P10" s="182"/>
      <c r="Q10" s="182"/>
      <c r="R10" s="183"/>
      <c r="S10" s="183"/>
      <c r="T10" s="182"/>
      <c r="U10" s="182"/>
      <c r="V10" s="183"/>
      <c r="W10" s="183"/>
      <c r="X10" s="256"/>
      <c r="Y10" s="256"/>
      <c r="AC10">
        <v>15</v>
      </c>
      <c r="AD10">
        <v>21</v>
      </c>
      <c r="AH10" s="210"/>
      <c r="AI10" s="210"/>
      <c r="AJ10" s="213"/>
    </row>
    <row r="11" spans="1:36" x14ac:dyDescent="0.2">
      <c r="A11" s="179" t="s">
        <v>188</v>
      </c>
      <c r="B11" s="186" t="s">
        <v>149</v>
      </c>
      <c r="C11" s="186" t="s">
        <v>2867</v>
      </c>
      <c r="D11" s="187"/>
      <c r="E11" s="188"/>
      <c r="F11" s="189"/>
      <c r="G11" s="190">
        <f>SUMIF(AE12:AE129,"&lt;&gt;NOR",G12:G129)</f>
        <v>0</v>
      </c>
      <c r="H11" s="189"/>
      <c r="I11" s="189">
        <f>SUM(I12:I129)</f>
        <v>32948.180000000008</v>
      </c>
      <c r="J11" s="189"/>
      <c r="K11" s="189">
        <f>SUM(K12:K129)</f>
        <v>34427.19999999999</v>
      </c>
      <c r="L11" s="189"/>
      <c r="M11" s="189">
        <f>SUM(M12:M129)</f>
        <v>0</v>
      </c>
      <c r="N11" s="189"/>
      <c r="O11" s="189">
        <f>SUM(O12:O129)</f>
        <v>0</v>
      </c>
      <c r="P11" s="189"/>
      <c r="Q11" s="189">
        <f>SUM(Q12:Q129)</f>
        <v>0</v>
      </c>
      <c r="R11" s="191"/>
      <c r="S11" s="191"/>
      <c r="T11" s="182"/>
      <c r="U11" s="182"/>
      <c r="V11" s="183"/>
      <c r="W11" s="183"/>
      <c r="X11" s="256"/>
      <c r="Y11" s="256"/>
      <c r="AC11">
        <f>SUMIF(L7:L9,AC10,G7:G9)</f>
        <v>0</v>
      </c>
      <c r="AD11">
        <f>SUMIF(L7:L9,AD10,G7:G9)</f>
        <v>0</v>
      </c>
      <c r="AE11" t="s">
        <v>663</v>
      </c>
      <c r="AH11" s="210"/>
      <c r="AI11" s="210"/>
      <c r="AJ11" s="213"/>
    </row>
    <row r="12" spans="1:36" x14ac:dyDescent="0.2">
      <c r="A12" s="193">
        <v>1</v>
      </c>
      <c r="B12" s="230" t="s">
        <v>963</v>
      </c>
      <c r="C12" s="230" t="s">
        <v>964</v>
      </c>
      <c r="D12" s="195" t="s">
        <v>293</v>
      </c>
      <c r="E12" s="196">
        <v>47.251200000000004</v>
      </c>
      <c r="F12" s="199"/>
      <c r="G12" s="197">
        <f t="shared" ref="G12:G37" si="0">ROUND(E12*F12,2)</f>
        <v>0</v>
      </c>
      <c r="H12" s="199">
        <v>0</v>
      </c>
      <c r="I12" s="197">
        <f t="shared" ref="I12:I37" si="1">ROUND(E12*H12,2)</f>
        <v>0</v>
      </c>
      <c r="J12" s="199">
        <v>38.85</v>
      </c>
      <c r="K12" s="197">
        <f t="shared" ref="K12:K37" si="2">ROUND(E12*J12,2)</f>
        <v>1835.71</v>
      </c>
      <c r="L12" s="197">
        <v>21</v>
      </c>
      <c r="M12" s="197">
        <f t="shared" ref="M12:M37" si="3">G12*(1+L12/100)</f>
        <v>0</v>
      </c>
      <c r="N12" s="197">
        <v>0</v>
      </c>
      <c r="O12" s="197">
        <f t="shared" ref="O12:O37" si="4">ROUND(E12*N12,2)</f>
        <v>0</v>
      </c>
      <c r="P12" s="197">
        <v>0</v>
      </c>
      <c r="Q12" s="197">
        <f t="shared" ref="Q12:Q37" si="5">ROUND(E12*P12,2)</f>
        <v>0</v>
      </c>
      <c r="R12" s="198" t="s">
        <v>149</v>
      </c>
      <c r="S12" s="198" t="s">
        <v>194</v>
      </c>
      <c r="X12" s="256"/>
      <c r="Y12" s="225"/>
      <c r="Z12" s="225"/>
      <c r="AA12" s="225"/>
      <c r="AE12" t="s">
        <v>664</v>
      </c>
    </row>
    <row r="13" spans="1:36" x14ac:dyDescent="0.2">
      <c r="A13" s="193">
        <v>2</v>
      </c>
      <c r="B13" s="230" t="s">
        <v>965</v>
      </c>
      <c r="C13" s="230" t="s">
        <v>966</v>
      </c>
      <c r="D13" s="195" t="s">
        <v>610</v>
      </c>
      <c r="E13" s="196">
        <v>6.3493800000000009</v>
      </c>
      <c r="F13" s="199"/>
      <c r="G13" s="197">
        <f t="shared" si="0"/>
        <v>0</v>
      </c>
      <c r="H13" s="199">
        <v>0</v>
      </c>
      <c r="I13" s="197">
        <f t="shared" si="1"/>
        <v>0</v>
      </c>
      <c r="J13" s="199">
        <v>70.459999999999994</v>
      </c>
      <c r="K13" s="197">
        <f t="shared" si="2"/>
        <v>447.38</v>
      </c>
      <c r="L13" s="197">
        <v>21</v>
      </c>
      <c r="M13" s="197">
        <f t="shared" si="3"/>
        <v>0</v>
      </c>
      <c r="N13" s="197">
        <v>0</v>
      </c>
      <c r="O13" s="197">
        <f t="shared" si="4"/>
        <v>0</v>
      </c>
      <c r="P13" s="197">
        <v>0</v>
      </c>
      <c r="Q13" s="197">
        <f t="shared" si="5"/>
        <v>0</v>
      </c>
      <c r="R13" s="198" t="s">
        <v>149</v>
      </c>
      <c r="S13" s="198" t="s">
        <v>194</v>
      </c>
      <c r="X13" s="256"/>
      <c r="Y13" s="225"/>
      <c r="Z13" s="225"/>
      <c r="AA13" s="225"/>
    </row>
    <row r="14" spans="1:36" x14ac:dyDescent="0.2">
      <c r="A14" s="193">
        <v>3</v>
      </c>
      <c r="B14" s="230" t="s">
        <v>967</v>
      </c>
      <c r="C14" s="230" t="s">
        <v>968</v>
      </c>
      <c r="D14" s="195" t="s">
        <v>610</v>
      </c>
      <c r="E14" s="196">
        <v>44.298000000000002</v>
      </c>
      <c r="F14" s="199"/>
      <c r="G14" s="197">
        <f t="shared" si="0"/>
        <v>0</v>
      </c>
      <c r="H14" s="199">
        <v>0</v>
      </c>
      <c r="I14" s="197">
        <f t="shared" si="1"/>
        <v>0</v>
      </c>
      <c r="J14" s="199">
        <v>25.52</v>
      </c>
      <c r="K14" s="197">
        <f t="shared" si="2"/>
        <v>1130.48</v>
      </c>
      <c r="L14" s="197">
        <v>21</v>
      </c>
      <c r="M14" s="197">
        <f t="shared" si="3"/>
        <v>0</v>
      </c>
      <c r="N14" s="197">
        <v>0</v>
      </c>
      <c r="O14" s="197">
        <f t="shared" si="4"/>
        <v>0</v>
      </c>
      <c r="P14" s="197">
        <v>0</v>
      </c>
      <c r="Q14" s="197">
        <f t="shared" si="5"/>
        <v>0</v>
      </c>
      <c r="R14" s="198"/>
      <c r="S14" s="198" t="s">
        <v>339</v>
      </c>
      <c r="X14" s="256"/>
      <c r="Y14" s="225"/>
      <c r="Z14" s="225"/>
      <c r="AA14" s="225"/>
    </row>
    <row r="15" spans="1:36" x14ac:dyDescent="0.2">
      <c r="A15" s="193">
        <v>4</v>
      </c>
      <c r="B15" s="230" t="s">
        <v>969</v>
      </c>
      <c r="C15" s="230" t="s">
        <v>970</v>
      </c>
      <c r="D15" s="195" t="s">
        <v>610</v>
      </c>
      <c r="E15" s="196">
        <v>88.596000000000004</v>
      </c>
      <c r="F15" s="199"/>
      <c r="G15" s="197">
        <f t="shared" si="0"/>
        <v>0</v>
      </c>
      <c r="H15" s="199">
        <v>0</v>
      </c>
      <c r="I15" s="197">
        <f t="shared" si="1"/>
        <v>0</v>
      </c>
      <c r="J15" s="199">
        <v>14.18</v>
      </c>
      <c r="K15" s="197">
        <f t="shared" si="2"/>
        <v>1256.29</v>
      </c>
      <c r="L15" s="197">
        <v>21</v>
      </c>
      <c r="M15" s="197">
        <f t="shared" si="3"/>
        <v>0</v>
      </c>
      <c r="N15" s="197">
        <v>0</v>
      </c>
      <c r="O15" s="197">
        <f t="shared" si="4"/>
        <v>0</v>
      </c>
      <c r="P15" s="197">
        <v>0</v>
      </c>
      <c r="Q15" s="197">
        <f t="shared" si="5"/>
        <v>0</v>
      </c>
      <c r="R15" s="198"/>
      <c r="S15" s="198" t="s">
        <v>339</v>
      </c>
      <c r="X15" s="256"/>
      <c r="Y15" s="225"/>
      <c r="Z15" s="225"/>
      <c r="AA15" s="225"/>
    </row>
    <row r="16" spans="1:36" x14ac:dyDescent="0.2">
      <c r="A16" s="193">
        <v>5</v>
      </c>
      <c r="B16" s="230" t="s">
        <v>971</v>
      </c>
      <c r="C16" s="230" t="s">
        <v>972</v>
      </c>
      <c r="D16" s="195" t="s">
        <v>610</v>
      </c>
      <c r="E16" s="196">
        <v>0.29532000000000003</v>
      </c>
      <c r="F16" s="199"/>
      <c r="G16" s="197">
        <f t="shared" si="0"/>
        <v>0</v>
      </c>
      <c r="H16" s="199">
        <v>0</v>
      </c>
      <c r="I16" s="197">
        <f t="shared" si="1"/>
        <v>0</v>
      </c>
      <c r="J16" s="199">
        <v>1417.5</v>
      </c>
      <c r="K16" s="197">
        <f t="shared" si="2"/>
        <v>418.62</v>
      </c>
      <c r="L16" s="197">
        <v>21</v>
      </c>
      <c r="M16" s="197">
        <f t="shared" si="3"/>
        <v>0</v>
      </c>
      <c r="N16" s="197">
        <v>0</v>
      </c>
      <c r="O16" s="197">
        <f t="shared" si="4"/>
        <v>0</v>
      </c>
      <c r="P16" s="197">
        <v>0</v>
      </c>
      <c r="Q16" s="197">
        <f t="shared" si="5"/>
        <v>0</v>
      </c>
      <c r="R16" s="198"/>
      <c r="S16" s="198" t="s">
        <v>339</v>
      </c>
      <c r="X16" s="256"/>
      <c r="Y16" s="225"/>
      <c r="Z16" s="225"/>
      <c r="AA16" s="225"/>
    </row>
    <row r="17" spans="1:27" x14ac:dyDescent="0.2">
      <c r="A17" s="193">
        <v>6</v>
      </c>
      <c r="B17" s="230" t="s">
        <v>973</v>
      </c>
      <c r="C17" s="230" t="s">
        <v>974</v>
      </c>
      <c r="D17" s="195" t="s">
        <v>574</v>
      </c>
      <c r="E17" s="196">
        <v>7.3830000000000009</v>
      </c>
      <c r="F17" s="199"/>
      <c r="G17" s="197">
        <f t="shared" si="0"/>
        <v>0</v>
      </c>
      <c r="H17" s="199">
        <v>23.63</v>
      </c>
      <c r="I17" s="197">
        <f t="shared" si="1"/>
        <v>174.46</v>
      </c>
      <c r="J17" s="199">
        <v>0</v>
      </c>
      <c r="K17" s="197">
        <f t="shared" si="2"/>
        <v>0</v>
      </c>
      <c r="L17" s="197">
        <v>21</v>
      </c>
      <c r="M17" s="197">
        <f t="shared" si="3"/>
        <v>0</v>
      </c>
      <c r="N17" s="197">
        <v>0</v>
      </c>
      <c r="O17" s="197">
        <f t="shared" si="4"/>
        <v>0</v>
      </c>
      <c r="P17" s="197">
        <v>0</v>
      </c>
      <c r="Q17" s="197">
        <f t="shared" si="5"/>
        <v>0</v>
      </c>
      <c r="R17" s="198"/>
      <c r="S17" s="198" t="s">
        <v>339</v>
      </c>
      <c r="X17" s="256"/>
      <c r="Y17" s="225"/>
      <c r="Z17" s="225"/>
      <c r="AA17" s="225"/>
    </row>
    <row r="18" spans="1:27" x14ac:dyDescent="0.2">
      <c r="A18" s="193">
        <v>7</v>
      </c>
      <c r="B18" s="230" t="s">
        <v>975</v>
      </c>
      <c r="C18" s="230" t="s">
        <v>976</v>
      </c>
      <c r="D18" s="195" t="s">
        <v>293</v>
      </c>
      <c r="E18" s="196">
        <v>1.4766000000000001</v>
      </c>
      <c r="F18" s="199"/>
      <c r="G18" s="197">
        <f t="shared" si="0"/>
        <v>0</v>
      </c>
      <c r="H18" s="199">
        <v>0</v>
      </c>
      <c r="I18" s="197">
        <f t="shared" si="1"/>
        <v>0</v>
      </c>
      <c r="J18" s="199">
        <v>170.1</v>
      </c>
      <c r="K18" s="197">
        <f t="shared" si="2"/>
        <v>251.17</v>
      </c>
      <c r="L18" s="197">
        <v>21</v>
      </c>
      <c r="M18" s="197">
        <f t="shared" si="3"/>
        <v>0</v>
      </c>
      <c r="N18" s="197">
        <v>0</v>
      </c>
      <c r="O18" s="197">
        <f t="shared" si="4"/>
        <v>0</v>
      </c>
      <c r="P18" s="197">
        <v>0</v>
      </c>
      <c r="Q18" s="197">
        <f t="shared" si="5"/>
        <v>0</v>
      </c>
      <c r="R18" s="198"/>
      <c r="S18" s="198" t="s">
        <v>339</v>
      </c>
      <c r="X18" s="256"/>
      <c r="Y18" s="225"/>
      <c r="Z18" s="225"/>
      <c r="AA18" s="225"/>
    </row>
    <row r="19" spans="1:27" ht="22.5" x14ac:dyDescent="0.2">
      <c r="A19" s="193">
        <v>8</v>
      </c>
      <c r="B19" s="230" t="s">
        <v>977</v>
      </c>
      <c r="C19" s="230" t="s">
        <v>978</v>
      </c>
      <c r="D19" s="195" t="s">
        <v>610</v>
      </c>
      <c r="E19" s="196">
        <v>28.055400000000006</v>
      </c>
      <c r="F19" s="199"/>
      <c r="G19" s="197">
        <f t="shared" si="0"/>
        <v>0</v>
      </c>
      <c r="H19" s="199">
        <v>0</v>
      </c>
      <c r="I19" s="197">
        <f t="shared" si="1"/>
        <v>0</v>
      </c>
      <c r="J19" s="199">
        <v>25.2</v>
      </c>
      <c r="K19" s="197">
        <f t="shared" si="2"/>
        <v>707</v>
      </c>
      <c r="L19" s="197">
        <v>21</v>
      </c>
      <c r="M19" s="197">
        <f t="shared" si="3"/>
        <v>0</v>
      </c>
      <c r="N19" s="197">
        <v>0</v>
      </c>
      <c r="O19" s="197">
        <f t="shared" si="4"/>
        <v>0</v>
      </c>
      <c r="P19" s="197">
        <v>0</v>
      </c>
      <c r="Q19" s="197">
        <f t="shared" si="5"/>
        <v>0</v>
      </c>
      <c r="R19" s="198" t="s">
        <v>149</v>
      </c>
      <c r="S19" s="198" t="s">
        <v>194</v>
      </c>
      <c r="X19" s="256"/>
      <c r="Y19" s="225"/>
      <c r="Z19" s="225"/>
      <c r="AA19" s="225"/>
    </row>
    <row r="20" spans="1:27" x14ac:dyDescent="0.2">
      <c r="A20" s="193">
        <v>9</v>
      </c>
      <c r="B20" s="230" t="s">
        <v>979</v>
      </c>
      <c r="C20" s="230" t="s">
        <v>980</v>
      </c>
      <c r="D20" s="195" t="s">
        <v>610</v>
      </c>
      <c r="E20" s="196">
        <v>1.4766000000000001</v>
      </c>
      <c r="F20" s="199"/>
      <c r="G20" s="197">
        <f t="shared" si="0"/>
        <v>0</v>
      </c>
      <c r="H20" s="199">
        <v>0</v>
      </c>
      <c r="I20" s="197">
        <f t="shared" si="1"/>
        <v>0</v>
      </c>
      <c r="J20" s="199">
        <v>29.93</v>
      </c>
      <c r="K20" s="197">
        <f t="shared" si="2"/>
        <v>44.19</v>
      </c>
      <c r="L20" s="197">
        <v>21</v>
      </c>
      <c r="M20" s="197">
        <f t="shared" si="3"/>
        <v>0</v>
      </c>
      <c r="N20" s="197">
        <v>0</v>
      </c>
      <c r="O20" s="197">
        <f t="shared" si="4"/>
        <v>0</v>
      </c>
      <c r="P20" s="197">
        <v>0</v>
      </c>
      <c r="Q20" s="197">
        <f t="shared" si="5"/>
        <v>0</v>
      </c>
      <c r="R20" s="198" t="s">
        <v>149</v>
      </c>
      <c r="S20" s="198" t="s">
        <v>194</v>
      </c>
      <c r="X20" s="256"/>
      <c r="Y20" s="225"/>
      <c r="Z20" s="225"/>
      <c r="AA20" s="225"/>
    </row>
    <row r="21" spans="1:27" ht="22.5" x14ac:dyDescent="0.2">
      <c r="A21" s="193">
        <v>10</v>
      </c>
      <c r="B21" s="230" t="s">
        <v>981</v>
      </c>
      <c r="C21" s="230" t="s">
        <v>982</v>
      </c>
      <c r="D21" s="195" t="s">
        <v>610</v>
      </c>
      <c r="E21" s="196">
        <v>20.672400000000003</v>
      </c>
      <c r="F21" s="199"/>
      <c r="G21" s="197">
        <f t="shared" si="0"/>
        <v>0</v>
      </c>
      <c r="H21" s="199">
        <v>0</v>
      </c>
      <c r="I21" s="197">
        <f t="shared" si="1"/>
        <v>0</v>
      </c>
      <c r="J21" s="199">
        <v>40.950000000000003</v>
      </c>
      <c r="K21" s="197">
        <f t="shared" si="2"/>
        <v>846.53</v>
      </c>
      <c r="L21" s="197">
        <v>21</v>
      </c>
      <c r="M21" s="197">
        <f t="shared" si="3"/>
        <v>0</v>
      </c>
      <c r="N21" s="197">
        <v>0</v>
      </c>
      <c r="O21" s="197">
        <f t="shared" si="4"/>
        <v>0</v>
      </c>
      <c r="P21" s="197">
        <v>0</v>
      </c>
      <c r="Q21" s="197">
        <f t="shared" si="5"/>
        <v>0</v>
      </c>
      <c r="R21" s="198" t="s">
        <v>149</v>
      </c>
      <c r="S21" s="198" t="s">
        <v>194</v>
      </c>
      <c r="X21" s="256"/>
      <c r="Y21" s="225"/>
      <c r="Z21" s="225"/>
      <c r="AA21" s="225"/>
    </row>
    <row r="22" spans="1:27" ht="22.5" x14ac:dyDescent="0.2">
      <c r="A22" s="193">
        <v>11</v>
      </c>
      <c r="B22" s="230" t="s">
        <v>983</v>
      </c>
      <c r="C22" s="230" t="s">
        <v>984</v>
      </c>
      <c r="D22" s="195" t="s">
        <v>610</v>
      </c>
      <c r="E22" s="196">
        <v>2.3625600000000002</v>
      </c>
      <c r="F22" s="199"/>
      <c r="G22" s="197">
        <f t="shared" si="0"/>
        <v>0</v>
      </c>
      <c r="H22" s="199">
        <v>0</v>
      </c>
      <c r="I22" s="197">
        <f t="shared" si="1"/>
        <v>0</v>
      </c>
      <c r="J22" s="199">
        <v>89.25</v>
      </c>
      <c r="K22" s="197">
        <f t="shared" si="2"/>
        <v>210.86</v>
      </c>
      <c r="L22" s="197">
        <v>21</v>
      </c>
      <c r="M22" s="197">
        <f t="shared" si="3"/>
        <v>0</v>
      </c>
      <c r="N22" s="197">
        <v>0</v>
      </c>
      <c r="O22" s="197">
        <f t="shared" si="4"/>
        <v>0</v>
      </c>
      <c r="P22" s="197">
        <v>0</v>
      </c>
      <c r="Q22" s="197">
        <f t="shared" si="5"/>
        <v>0</v>
      </c>
      <c r="R22" s="198" t="s">
        <v>149</v>
      </c>
      <c r="S22" s="198" t="s">
        <v>194</v>
      </c>
      <c r="X22" s="256"/>
      <c r="Y22" s="225"/>
      <c r="Z22" s="225"/>
      <c r="AA22" s="225"/>
    </row>
    <row r="23" spans="1:27" ht="22.5" x14ac:dyDescent="0.2">
      <c r="A23" s="193">
        <v>12</v>
      </c>
      <c r="B23" s="230" t="s">
        <v>985</v>
      </c>
      <c r="C23" s="230" t="s">
        <v>986</v>
      </c>
      <c r="D23" s="195" t="s">
        <v>610</v>
      </c>
      <c r="E23" s="196">
        <v>0.29532000000000003</v>
      </c>
      <c r="F23" s="199"/>
      <c r="G23" s="197">
        <f t="shared" si="0"/>
        <v>0</v>
      </c>
      <c r="H23" s="199">
        <v>0</v>
      </c>
      <c r="I23" s="197">
        <f t="shared" si="1"/>
        <v>0</v>
      </c>
      <c r="J23" s="199">
        <v>131.25</v>
      </c>
      <c r="K23" s="197">
        <f t="shared" si="2"/>
        <v>38.76</v>
      </c>
      <c r="L23" s="197">
        <v>21</v>
      </c>
      <c r="M23" s="197">
        <f t="shared" si="3"/>
        <v>0</v>
      </c>
      <c r="N23" s="197">
        <v>0</v>
      </c>
      <c r="O23" s="197">
        <f t="shared" si="4"/>
        <v>0</v>
      </c>
      <c r="P23" s="197">
        <v>0</v>
      </c>
      <c r="Q23" s="197">
        <f t="shared" si="5"/>
        <v>0</v>
      </c>
      <c r="R23" s="198" t="s">
        <v>149</v>
      </c>
      <c r="S23" s="198" t="s">
        <v>194</v>
      </c>
      <c r="X23" s="256"/>
      <c r="Y23" s="225"/>
      <c r="Z23" s="225"/>
      <c r="AA23" s="225"/>
    </row>
    <row r="24" spans="1:27" ht="22.5" x14ac:dyDescent="0.2">
      <c r="A24" s="193">
        <v>13</v>
      </c>
      <c r="B24" s="230" t="s">
        <v>987</v>
      </c>
      <c r="C24" s="230" t="s">
        <v>988</v>
      </c>
      <c r="D24" s="195" t="s">
        <v>610</v>
      </c>
      <c r="E24" s="196">
        <v>0.88596000000000019</v>
      </c>
      <c r="F24" s="199"/>
      <c r="G24" s="197">
        <f t="shared" si="0"/>
        <v>0</v>
      </c>
      <c r="H24" s="199">
        <v>0</v>
      </c>
      <c r="I24" s="197">
        <f t="shared" si="1"/>
        <v>0</v>
      </c>
      <c r="J24" s="199">
        <v>194.25</v>
      </c>
      <c r="K24" s="197">
        <f t="shared" si="2"/>
        <v>172.1</v>
      </c>
      <c r="L24" s="197">
        <v>21</v>
      </c>
      <c r="M24" s="197">
        <f t="shared" si="3"/>
        <v>0</v>
      </c>
      <c r="N24" s="197">
        <v>0</v>
      </c>
      <c r="O24" s="197">
        <f t="shared" si="4"/>
        <v>0</v>
      </c>
      <c r="P24" s="197">
        <v>0</v>
      </c>
      <c r="Q24" s="197">
        <f t="shared" si="5"/>
        <v>0</v>
      </c>
      <c r="R24" s="198" t="s">
        <v>149</v>
      </c>
      <c r="S24" s="198" t="s">
        <v>194</v>
      </c>
      <c r="X24" s="256"/>
      <c r="Y24" s="225"/>
      <c r="Z24" s="225"/>
      <c r="AA24" s="225"/>
    </row>
    <row r="25" spans="1:27" ht="22.5" x14ac:dyDescent="0.2">
      <c r="A25" s="193">
        <v>14</v>
      </c>
      <c r="B25" s="230" t="s">
        <v>989</v>
      </c>
      <c r="C25" s="230" t="s">
        <v>990</v>
      </c>
      <c r="D25" s="195" t="s">
        <v>610</v>
      </c>
      <c r="E25" s="196">
        <v>2.8055400000000001</v>
      </c>
      <c r="F25" s="199"/>
      <c r="G25" s="197">
        <f t="shared" si="0"/>
        <v>0</v>
      </c>
      <c r="H25" s="199">
        <v>103.95</v>
      </c>
      <c r="I25" s="197">
        <f t="shared" si="1"/>
        <v>291.64</v>
      </c>
      <c r="J25" s="199">
        <v>0</v>
      </c>
      <c r="K25" s="197">
        <f t="shared" si="2"/>
        <v>0</v>
      </c>
      <c r="L25" s="197">
        <v>21</v>
      </c>
      <c r="M25" s="197">
        <f t="shared" si="3"/>
        <v>0</v>
      </c>
      <c r="N25" s="197">
        <v>0</v>
      </c>
      <c r="O25" s="197">
        <f t="shared" si="4"/>
        <v>0</v>
      </c>
      <c r="P25" s="197">
        <v>0</v>
      </c>
      <c r="Q25" s="197">
        <f t="shared" si="5"/>
        <v>0</v>
      </c>
      <c r="R25" s="198"/>
      <c r="S25" s="198" t="s">
        <v>339</v>
      </c>
      <c r="X25" s="256"/>
      <c r="Y25" s="225"/>
      <c r="Z25" s="225"/>
      <c r="AA25" s="225"/>
    </row>
    <row r="26" spans="1:27" x14ac:dyDescent="0.2">
      <c r="A26" s="193">
        <v>15</v>
      </c>
      <c r="B26" s="230" t="s">
        <v>991</v>
      </c>
      <c r="C26" s="230" t="s">
        <v>992</v>
      </c>
      <c r="D26" s="195" t="s">
        <v>610</v>
      </c>
      <c r="E26" s="196">
        <v>2.3625600000000002</v>
      </c>
      <c r="F26" s="199"/>
      <c r="G26" s="197">
        <f t="shared" si="0"/>
        <v>0</v>
      </c>
      <c r="H26" s="199">
        <v>51.27</v>
      </c>
      <c r="I26" s="197">
        <f t="shared" si="1"/>
        <v>121.13</v>
      </c>
      <c r="J26" s="199">
        <v>0</v>
      </c>
      <c r="K26" s="197">
        <f t="shared" si="2"/>
        <v>0</v>
      </c>
      <c r="L26" s="197">
        <v>21</v>
      </c>
      <c r="M26" s="197">
        <f t="shared" si="3"/>
        <v>0</v>
      </c>
      <c r="N26" s="197">
        <v>0</v>
      </c>
      <c r="O26" s="197">
        <f t="shared" si="4"/>
        <v>0</v>
      </c>
      <c r="P26" s="197">
        <v>0</v>
      </c>
      <c r="Q26" s="197">
        <f t="shared" si="5"/>
        <v>0</v>
      </c>
      <c r="R26" s="198"/>
      <c r="S26" s="198" t="s">
        <v>339</v>
      </c>
      <c r="X26" s="256"/>
      <c r="Y26" s="225"/>
      <c r="Z26" s="225"/>
      <c r="AA26" s="225"/>
    </row>
    <row r="27" spans="1:27" x14ac:dyDescent="0.2">
      <c r="A27" s="193">
        <v>16</v>
      </c>
      <c r="B27" s="230" t="s">
        <v>993</v>
      </c>
      <c r="C27" s="230" t="s">
        <v>994</v>
      </c>
      <c r="D27" s="195" t="s">
        <v>610</v>
      </c>
      <c r="E27" s="196">
        <v>3.3961800000000002</v>
      </c>
      <c r="F27" s="199"/>
      <c r="G27" s="197">
        <f t="shared" si="0"/>
        <v>0</v>
      </c>
      <c r="H27" s="199">
        <v>0</v>
      </c>
      <c r="I27" s="197">
        <f t="shared" si="1"/>
        <v>0</v>
      </c>
      <c r="J27" s="199">
        <v>165.38</v>
      </c>
      <c r="K27" s="197">
        <f t="shared" si="2"/>
        <v>561.66</v>
      </c>
      <c r="L27" s="197">
        <v>21</v>
      </c>
      <c r="M27" s="197">
        <f t="shared" si="3"/>
        <v>0</v>
      </c>
      <c r="N27" s="197">
        <v>0</v>
      </c>
      <c r="O27" s="197">
        <f t="shared" si="4"/>
        <v>0</v>
      </c>
      <c r="P27" s="197">
        <v>0</v>
      </c>
      <c r="Q27" s="197">
        <f t="shared" si="5"/>
        <v>0</v>
      </c>
      <c r="R27" s="198" t="s">
        <v>149</v>
      </c>
      <c r="S27" s="198" t="s">
        <v>194</v>
      </c>
      <c r="X27" s="256"/>
      <c r="Y27" s="225"/>
      <c r="Z27" s="225"/>
      <c r="AA27" s="225"/>
    </row>
    <row r="28" spans="1:27" x14ac:dyDescent="0.2">
      <c r="A28" s="193">
        <v>17</v>
      </c>
      <c r="B28" s="230" t="s">
        <v>995</v>
      </c>
      <c r="C28" s="230" t="s">
        <v>996</v>
      </c>
      <c r="D28" s="195" t="s">
        <v>610</v>
      </c>
      <c r="E28" s="196">
        <v>0.14766000000000001</v>
      </c>
      <c r="F28" s="199"/>
      <c r="G28" s="197">
        <f t="shared" si="0"/>
        <v>0</v>
      </c>
      <c r="H28" s="199">
        <v>0</v>
      </c>
      <c r="I28" s="197">
        <f t="shared" si="1"/>
        <v>0</v>
      </c>
      <c r="J28" s="199">
        <v>107.58</v>
      </c>
      <c r="K28" s="197">
        <f t="shared" si="2"/>
        <v>15.89</v>
      </c>
      <c r="L28" s="197">
        <v>21</v>
      </c>
      <c r="M28" s="197">
        <f t="shared" si="3"/>
        <v>0</v>
      </c>
      <c r="N28" s="197">
        <v>0</v>
      </c>
      <c r="O28" s="197">
        <f t="shared" si="4"/>
        <v>0</v>
      </c>
      <c r="P28" s="197">
        <v>0</v>
      </c>
      <c r="Q28" s="197">
        <f t="shared" si="5"/>
        <v>0</v>
      </c>
      <c r="R28" s="198" t="s">
        <v>149</v>
      </c>
      <c r="S28" s="198" t="s">
        <v>194</v>
      </c>
      <c r="X28" s="256"/>
      <c r="Y28" s="225"/>
      <c r="Z28" s="225"/>
      <c r="AA28" s="225"/>
    </row>
    <row r="29" spans="1:27" x14ac:dyDescent="0.2">
      <c r="A29" s="193">
        <v>18</v>
      </c>
      <c r="B29" s="230" t="s">
        <v>997</v>
      </c>
      <c r="C29" s="230" t="s">
        <v>998</v>
      </c>
      <c r="D29" s="195" t="s">
        <v>610</v>
      </c>
      <c r="E29" s="196">
        <v>0.14766000000000001</v>
      </c>
      <c r="F29" s="199"/>
      <c r="G29" s="197">
        <f t="shared" si="0"/>
        <v>0</v>
      </c>
      <c r="H29" s="199">
        <v>0</v>
      </c>
      <c r="I29" s="197">
        <f t="shared" si="1"/>
        <v>0</v>
      </c>
      <c r="J29" s="199">
        <v>89.64</v>
      </c>
      <c r="K29" s="197">
        <f t="shared" si="2"/>
        <v>13.24</v>
      </c>
      <c r="L29" s="197">
        <v>21</v>
      </c>
      <c r="M29" s="197">
        <f t="shared" si="3"/>
        <v>0</v>
      </c>
      <c r="N29" s="197">
        <v>0</v>
      </c>
      <c r="O29" s="197">
        <f t="shared" si="4"/>
        <v>0</v>
      </c>
      <c r="P29" s="197">
        <v>0</v>
      </c>
      <c r="Q29" s="197">
        <f t="shared" si="5"/>
        <v>0</v>
      </c>
      <c r="R29" s="198" t="s">
        <v>149</v>
      </c>
      <c r="S29" s="198" t="s">
        <v>194</v>
      </c>
      <c r="X29" s="256"/>
      <c r="Y29" s="225"/>
      <c r="Z29" s="225"/>
      <c r="AA29" s="225"/>
    </row>
    <row r="30" spans="1:27" x14ac:dyDescent="0.2">
      <c r="A30" s="193">
        <v>19</v>
      </c>
      <c r="B30" s="230" t="s">
        <v>999</v>
      </c>
      <c r="C30" s="230" t="s">
        <v>1000</v>
      </c>
      <c r="D30" s="195" t="s">
        <v>610</v>
      </c>
      <c r="E30" s="196">
        <v>0.88596000000000019</v>
      </c>
      <c r="F30" s="199"/>
      <c r="G30" s="197">
        <f t="shared" si="0"/>
        <v>0</v>
      </c>
      <c r="H30" s="199">
        <v>0</v>
      </c>
      <c r="I30" s="197">
        <f t="shared" si="1"/>
        <v>0</v>
      </c>
      <c r="J30" s="199">
        <v>593.25</v>
      </c>
      <c r="K30" s="197">
        <f t="shared" si="2"/>
        <v>525.6</v>
      </c>
      <c r="L30" s="197">
        <v>21</v>
      </c>
      <c r="M30" s="197">
        <f t="shared" si="3"/>
        <v>0</v>
      </c>
      <c r="N30" s="197">
        <v>0</v>
      </c>
      <c r="O30" s="197">
        <f t="shared" si="4"/>
        <v>0</v>
      </c>
      <c r="P30" s="197">
        <v>0</v>
      </c>
      <c r="Q30" s="197">
        <f t="shared" si="5"/>
        <v>0</v>
      </c>
      <c r="R30" s="198" t="s">
        <v>149</v>
      </c>
      <c r="S30" s="198" t="s">
        <v>194</v>
      </c>
      <c r="X30" s="256"/>
      <c r="Y30" s="225"/>
      <c r="Z30" s="225"/>
      <c r="AA30" s="225"/>
    </row>
    <row r="31" spans="1:27" x14ac:dyDescent="0.2">
      <c r="A31" s="193">
        <v>20</v>
      </c>
      <c r="B31" s="230" t="s">
        <v>1001</v>
      </c>
      <c r="C31" s="230" t="s">
        <v>1002</v>
      </c>
      <c r="D31" s="195" t="s">
        <v>610</v>
      </c>
      <c r="E31" s="196">
        <v>0.88596000000000019</v>
      </c>
      <c r="F31" s="199"/>
      <c r="G31" s="197">
        <f t="shared" si="0"/>
        <v>0</v>
      </c>
      <c r="H31" s="199">
        <v>0</v>
      </c>
      <c r="I31" s="197">
        <f t="shared" si="1"/>
        <v>0</v>
      </c>
      <c r="J31" s="199">
        <v>354.38</v>
      </c>
      <c r="K31" s="197">
        <f t="shared" si="2"/>
        <v>313.97000000000003</v>
      </c>
      <c r="L31" s="197">
        <v>21</v>
      </c>
      <c r="M31" s="197">
        <f t="shared" si="3"/>
        <v>0</v>
      </c>
      <c r="N31" s="197">
        <v>0</v>
      </c>
      <c r="O31" s="197">
        <f t="shared" si="4"/>
        <v>0</v>
      </c>
      <c r="P31" s="197">
        <v>0</v>
      </c>
      <c r="Q31" s="197">
        <f t="shared" si="5"/>
        <v>0</v>
      </c>
      <c r="R31" s="198"/>
      <c r="S31" s="198" t="s">
        <v>339</v>
      </c>
      <c r="X31" s="256"/>
      <c r="Y31" s="225"/>
      <c r="Z31" s="225"/>
      <c r="AA31" s="225"/>
    </row>
    <row r="32" spans="1:27" x14ac:dyDescent="0.2">
      <c r="A32" s="193">
        <v>21</v>
      </c>
      <c r="B32" s="230" t="s">
        <v>1003</v>
      </c>
      <c r="C32" s="230" t="s">
        <v>1004</v>
      </c>
      <c r="D32" s="195" t="s">
        <v>610</v>
      </c>
      <c r="E32" s="196">
        <v>0.4429800000000001</v>
      </c>
      <c r="F32" s="199"/>
      <c r="G32" s="197">
        <f t="shared" si="0"/>
        <v>0</v>
      </c>
      <c r="H32" s="199">
        <v>0</v>
      </c>
      <c r="I32" s="197">
        <f t="shared" si="1"/>
        <v>0</v>
      </c>
      <c r="J32" s="199">
        <v>996.45</v>
      </c>
      <c r="K32" s="197">
        <f t="shared" si="2"/>
        <v>441.41</v>
      </c>
      <c r="L32" s="197">
        <v>21</v>
      </c>
      <c r="M32" s="197">
        <f t="shared" si="3"/>
        <v>0</v>
      </c>
      <c r="N32" s="197">
        <v>0</v>
      </c>
      <c r="O32" s="197">
        <f t="shared" si="4"/>
        <v>0</v>
      </c>
      <c r="P32" s="197">
        <v>0</v>
      </c>
      <c r="Q32" s="197">
        <f t="shared" si="5"/>
        <v>0</v>
      </c>
      <c r="R32" s="198" t="s">
        <v>149</v>
      </c>
      <c r="S32" s="198" t="s">
        <v>194</v>
      </c>
      <c r="X32" s="256"/>
      <c r="Y32" s="225"/>
      <c r="Z32" s="225"/>
      <c r="AA32" s="225"/>
    </row>
    <row r="33" spans="1:27" x14ac:dyDescent="0.2">
      <c r="A33" s="193">
        <v>22</v>
      </c>
      <c r="B33" s="230" t="s">
        <v>1005</v>
      </c>
      <c r="C33" s="230" t="s">
        <v>1006</v>
      </c>
      <c r="D33" s="195" t="s">
        <v>610</v>
      </c>
      <c r="E33" s="196">
        <v>0.29532000000000003</v>
      </c>
      <c r="F33" s="199"/>
      <c r="G33" s="197">
        <f t="shared" si="0"/>
        <v>0</v>
      </c>
      <c r="H33" s="199">
        <v>0</v>
      </c>
      <c r="I33" s="197">
        <f t="shared" si="1"/>
        <v>0</v>
      </c>
      <c r="J33" s="199">
        <v>1744.05</v>
      </c>
      <c r="K33" s="197">
        <f t="shared" si="2"/>
        <v>515.04999999999995</v>
      </c>
      <c r="L33" s="197">
        <v>21</v>
      </c>
      <c r="M33" s="197">
        <f t="shared" si="3"/>
        <v>0</v>
      </c>
      <c r="N33" s="197">
        <v>0</v>
      </c>
      <c r="O33" s="197">
        <f t="shared" si="4"/>
        <v>0</v>
      </c>
      <c r="P33" s="197">
        <v>0</v>
      </c>
      <c r="Q33" s="197">
        <f t="shared" si="5"/>
        <v>0</v>
      </c>
      <c r="R33" s="198" t="s">
        <v>149</v>
      </c>
      <c r="S33" s="198" t="s">
        <v>194</v>
      </c>
      <c r="X33" s="256"/>
      <c r="Y33" s="225"/>
      <c r="Z33" s="225"/>
      <c r="AA33" s="225"/>
    </row>
    <row r="34" spans="1:27" x14ac:dyDescent="0.2">
      <c r="A34" s="193">
        <v>23</v>
      </c>
      <c r="B34" s="230" t="s">
        <v>1007</v>
      </c>
      <c r="C34" s="230" t="s">
        <v>2842</v>
      </c>
      <c r="D34" s="195" t="s">
        <v>610</v>
      </c>
      <c r="E34" s="196">
        <v>7.2353399999999999</v>
      </c>
      <c r="F34" s="199"/>
      <c r="G34" s="197">
        <f t="shared" si="0"/>
        <v>0</v>
      </c>
      <c r="H34" s="199">
        <v>212.63</v>
      </c>
      <c r="I34" s="197">
        <f t="shared" si="1"/>
        <v>1538.45</v>
      </c>
      <c r="J34" s="199">
        <v>0</v>
      </c>
      <c r="K34" s="197">
        <f t="shared" si="2"/>
        <v>0</v>
      </c>
      <c r="L34" s="197">
        <v>21</v>
      </c>
      <c r="M34" s="197">
        <f t="shared" si="3"/>
        <v>0</v>
      </c>
      <c r="N34" s="197">
        <v>0</v>
      </c>
      <c r="O34" s="197">
        <f t="shared" si="4"/>
        <v>0</v>
      </c>
      <c r="P34" s="197">
        <v>0</v>
      </c>
      <c r="Q34" s="197">
        <f t="shared" si="5"/>
        <v>0</v>
      </c>
      <c r="R34" s="198"/>
      <c r="S34" s="198" t="s">
        <v>339</v>
      </c>
      <c r="X34" s="256"/>
      <c r="Y34" s="225"/>
      <c r="Z34" s="225"/>
      <c r="AA34" s="225"/>
    </row>
    <row r="35" spans="1:27" x14ac:dyDescent="0.2">
      <c r="A35" s="193">
        <v>24</v>
      </c>
      <c r="B35" s="230" t="s">
        <v>1008</v>
      </c>
      <c r="C35" s="230" t="s">
        <v>1009</v>
      </c>
      <c r="D35" s="195" t="s">
        <v>610</v>
      </c>
      <c r="E35" s="196">
        <v>2.8055400000000001</v>
      </c>
      <c r="F35" s="199"/>
      <c r="G35" s="197">
        <f t="shared" si="0"/>
        <v>0</v>
      </c>
      <c r="H35" s="199">
        <v>0</v>
      </c>
      <c r="I35" s="197">
        <f t="shared" si="1"/>
        <v>0</v>
      </c>
      <c r="J35" s="199">
        <v>212.63</v>
      </c>
      <c r="K35" s="197">
        <f t="shared" si="2"/>
        <v>596.54</v>
      </c>
      <c r="L35" s="197">
        <v>21</v>
      </c>
      <c r="M35" s="197">
        <f t="shared" si="3"/>
        <v>0</v>
      </c>
      <c r="N35" s="197">
        <v>0</v>
      </c>
      <c r="O35" s="197">
        <f t="shared" si="4"/>
        <v>0</v>
      </c>
      <c r="P35" s="197">
        <v>0</v>
      </c>
      <c r="Q35" s="197">
        <f t="shared" si="5"/>
        <v>0</v>
      </c>
      <c r="R35" s="198" t="s">
        <v>149</v>
      </c>
      <c r="S35" s="198" t="s">
        <v>194</v>
      </c>
      <c r="X35" s="256"/>
      <c r="Y35" s="225"/>
      <c r="Z35" s="225"/>
      <c r="AA35" s="225"/>
    </row>
    <row r="36" spans="1:27" x14ac:dyDescent="0.2">
      <c r="A36" s="193">
        <v>25</v>
      </c>
      <c r="B36" s="230" t="s">
        <v>1010</v>
      </c>
      <c r="C36" s="230" t="s">
        <v>1011</v>
      </c>
      <c r="D36" s="195" t="s">
        <v>610</v>
      </c>
      <c r="E36" s="196">
        <v>3.8391600000000006</v>
      </c>
      <c r="F36" s="199"/>
      <c r="G36" s="197">
        <f t="shared" si="0"/>
        <v>0</v>
      </c>
      <c r="H36" s="199">
        <v>0</v>
      </c>
      <c r="I36" s="197">
        <f t="shared" si="1"/>
        <v>0</v>
      </c>
      <c r="J36" s="199">
        <v>189</v>
      </c>
      <c r="K36" s="197">
        <f t="shared" si="2"/>
        <v>725.6</v>
      </c>
      <c r="L36" s="197">
        <v>21</v>
      </c>
      <c r="M36" s="197">
        <f t="shared" si="3"/>
        <v>0</v>
      </c>
      <c r="N36" s="197">
        <v>0</v>
      </c>
      <c r="O36" s="197">
        <f t="shared" si="4"/>
        <v>0</v>
      </c>
      <c r="P36" s="197">
        <v>0</v>
      </c>
      <c r="Q36" s="197">
        <f t="shared" si="5"/>
        <v>0</v>
      </c>
      <c r="R36" s="198" t="s">
        <v>149</v>
      </c>
      <c r="S36" s="198" t="s">
        <v>194</v>
      </c>
      <c r="X36" s="256"/>
      <c r="Y36" s="225"/>
      <c r="Z36" s="225"/>
      <c r="AA36" s="225"/>
    </row>
    <row r="37" spans="1:27" ht="22.5" x14ac:dyDescent="0.2">
      <c r="A37" s="193">
        <v>26</v>
      </c>
      <c r="B37" s="230" t="s">
        <v>1012</v>
      </c>
      <c r="C37" s="230" t="s">
        <v>1013</v>
      </c>
      <c r="D37" s="195" t="s">
        <v>293</v>
      </c>
      <c r="E37" s="196">
        <v>4.4298000000000002</v>
      </c>
      <c r="F37" s="199"/>
      <c r="G37" s="197">
        <f t="shared" si="0"/>
        <v>0</v>
      </c>
      <c r="H37" s="199">
        <v>0</v>
      </c>
      <c r="I37" s="197">
        <f t="shared" si="1"/>
        <v>0</v>
      </c>
      <c r="J37" s="199">
        <v>79.7</v>
      </c>
      <c r="K37" s="197">
        <f t="shared" si="2"/>
        <v>353.06</v>
      </c>
      <c r="L37" s="197">
        <v>21</v>
      </c>
      <c r="M37" s="197">
        <f t="shared" si="3"/>
        <v>0</v>
      </c>
      <c r="N37" s="197">
        <v>0</v>
      </c>
      <c r="O37" s="197">
        <f t="shared" si="4"/>
        <v>0</v>
      </c>
      <c r="P37" s="197">
        <v>0</v>
      </c>
      <c r="Q37" s="197">
        <f t="shared" si="5"/>
        <v>0</v>
      </c>
      <c r="R37" s="198" t="s">
        <v>149</v>
      </c>
      <c r="S37" s="198" t="s">
        <v>194</v>
      </c>
      <c r="X37" s="256"/>
      <c r="Y37" s="225"/>
      <c r="Z37" s="225"/>
      <c r="AA37" s="225"/>
    </row>
    <row r="38" spans="1:27" x14ac:dyDescent="0.2">
      <c r="A38" s="177"/>
      <c r="B38" s="319" t="s">
        <v>1014</v>
      </c>
      <c r="C38" s="319"/>
      <c r="D38" s="320"/>
      <c r="E38" s="320"/>
      <c r="F38" s="320"/>
      <c r="G38" s="320"/>
      <c r="H38" s="184"/>
      <c r="I38" s="184"/>
      <c r="J38" s="184"/>
      <c r="K38" s="184"/>
      <c r="L38" s="184"/>
      <c r="M38" s="184"/>
      <c r="N38" s="184"/>
      <c r="O38" s="184"/>
      <c r="P38" s="184"/>
      <c r="Q38" s="184"/>
      <c r="R38" s="185"/>
      <c r="S38" s="185"/>
      <c r="X38" s="256"/>
      <c r="Y38" s="256"/>
      <c r="Z38" s="225"/>
      <c r="AA38" s="256"/>
    </row>
    <row r="39" spans="1:27" ht="22.5" x14ac:dyDescent="0.2">
      <c r="A39" s="193">
        <v>27</v>
      </c>
      <c r="B39" s="230" t="s">
        <v>1015</v>
      </c>
      <c r="C39" s="230" t="s">
        <v>1016</v>
      </c>
      <c r="D39" s="195" t="s">
        <v>293</v>
      </c>
      <c r="E39" s="196">
        <v>22.149000000000001</v>
      </c>
      <c r="F39" s="199"/>
      <c r="G39" s="197">
        <f t="shared" ref="G39:G102" si="6">ROUND(E39*F39,2)</f>
        <v>0</v>
      </c>
      <c r="H39" s="199">
        <v>0</v>
      </c>
      <c r="I39" s="197">
        <f t="shared" ref="I39:I102" si="7">ROUND(E39*H39,2)</f>
        <v>0</v>
      </c>
      <c r="J39" s="199">
        <v>247.8</v>
      </c>
      <c r="K39" s="197">
        <f t="shared" ref="K39:K102" si="8">ROUND(E39*J39,2)</f>
        <v>5488.52</v>
      </c>
      <c r="L39" s="197">
        <v>21</v>
      </c>
      <c r="M39" s="197">
        <f t="shared" ref="M39:M102" si="9">G39*(1+L39/100)</f>
        <v>0</v>
      </c>
      <c r="N39" s="197">
        <v>0</v>
      </c>
      <c r="O39" s="197">
        <f t="shared" ref="O39:O102" si="10">ROUND(E39*N39,2)</f>
        <v>0</v>
      </c>
      <c r="P39" s="197">
        <v>0</v>
      </c>
      <c r="Q39" s="197">
        <f t="shared" ref="Q39:Q102" si="11">ROUND(E39*P39,2)</f>
        <v>0</v>
      </c>
      <c r="R39" s="198" t="s">
        <v>149</v>
      </c>
      <c r="S39" s="198" t="s">
        <v>194</v>
      </c>
      <c r="X39" s="256"/>
      <c r="Y39" s="225"/>
      <c r="Z39" s="225"/>
      <c r="AA39" s="225"/>
    </row>
    <row r="40" spans="1:27" x14ac:dyDescent="0.2">
      <c r="A40" s="193">
        <v>28</v>
      </c>
      <c r="B40" s="230" t="s">
        <v>1017</v>
      </c>
      <c r="C40" s="230" t="s">
        <v>1018</v>
      </c>
      <c r="D40" s="195" t="s">
        <v>610</v>
      </c>
      <c r="E40" s="196">
        <v>2.9532000000000003</v>
      </c>
      <c r="F40" s="199"/>
      <c r="G40" s="197">
        <f t="shared" si="6"/>
        <v>0</v>
      </c>
      <c r="H40" s="199">
        <v>0</v>
      </c>
      <c r="I40" s="197">
        <f t="shared" si="7"/>
        <v>0</v>
      </c>
      <c r="J40" s="199">
        <v>189</v>
      </c>
      <c r="K40" s="197">
        <f t="shared" si="8"/>
        <v>558.15</v>
      </c>
      <c r="L40" s="197">
        <v>21</v>
      </c>
      <c r="M40" s="197">
        <f t="shared" si="9"/>
        <v>0</v>
      </c>
      <c r="N40" s="197">
        <v>0</v>
      </c>
      <c r="O40" s="197">
        <f t="shared" si="10"/>
        <v>0</v>
      </c>
      <c r="P40" s="197">
        <v>0</v>
      </c>
      <c r="Q40" s="197">
        <f t="shared" si="11"/>
        <v>0</v>
      </c>
      <c r="R40" s="198"/>
      <c r="S40" s="198" t="s">
        <v>339</v>
      </c>
      <c r="X40" s="256"/>
      <c r="Y40" s="225"/>
      <c r="Z40" s="225"/>
      <c r="AA40" s="225"/>
    </row>
    <row r="41" spans="1:27" x14ac:dyDescent="0.2">
      <c r="A41" s="193">
        <v>29</v>
      </c>
      <c r="B41" s="230" t="s">
        <v>1019</v>
      </c>
      <c r="C41" s="230" t="s">
        <v>1020</v>
      </c>
      <c r="D41" s="195" t="s">
        <v>610</v>
      </c>
      <c r="E41" s="196">
        <v>3.5438400000000008</v>
      </c>
      <c r="F41" s="199"/>
      <c r="G41" s="197">
        <f t="shared" si="6"/>
        <v>0</v>
      </c>
      <c r="H41" s="199">
        <v>0</v>
      </c>
      <c r="I41" s="197">
        <f t="shared" si="7"/>
        <v>0</v>
      </c>
      <c r="J41" s="199">
        <v>121.8</v>
      </c>
      <c r="K41" s="197">
        <f t="shared" si="8"/>
        <v>431.64</v>
      </c>
      <c r="L41" s="197">
        <v>21</v>
      </c>
      <c r="M41" s="197">
        <f t="shared" si="9"/>
        <v>0</v>
      </c>
      <c r="N41" s="197">
        <v>0</v>
      </c>
      <c r="O41" s="197">
        <f t="shared" si="10"/>
        <v>0</v>
      </c>
      <c r="P41" s="197">
        <v>0</v>
      </c>
      <c r="Q41" s="197">
        <f t="shared" si="11"/>
        <v>0</v>
      </c>
      <c r="R41" s="198" t="s">
        <v>149</v>
      </c>
      <c r="S41" s="198" t="s">
        <v>194</v>
      </c>
      <c r="X41" s="256"/>
      <c r="Y41" s="225"/>
      <c r="Z41" s="225"/>
      <c r="AA41" s="225"/>
    </row>
    <row r="42" spans="1:27" x14ac:dyDescent="0.2">
      <c r="A42" s="193">
        <v>30</v>
      </c>
      <c r="B42" s="230" t="s">
        <v>1021</v>
      </c>
      <c r="C42" s="230" t="s">
        <v>1022</v>
      </c>
      <c r="D42" s="195" t="s">
        <v>610</v>
      </c>
      <c r="E42" s="196">
        <v>0.88596000000000019</v>
      </c>
      <c r="F42" s="199"/>
      <c r="G42" s="197">
        <f t="shared" si="6"/>
        <v>0</v>
      </c>
      <c r="H42" s="199">
        <v>75.599999999999994</v>
      </c>
      <c r="I42" s="197">
        <f t="shared" si="7"/>
        <v>66.98</v>
      </c>
      <c r="J42" s="199">
        <v>0</v>
      </c>
      <c r="K42" s="197">
        <f t="shared" si="8"/>
        <v>0</v>
      </c>
      <c r="L42" s="197">
        <v>21</v>
      </c>
      <c r="M42" s="197">
        <f t="shared" si="9"/>
        <v>0</v>
      </c>
      <c r="N42" s="197">
        <v>0</v>
      </c>
      <c r="O42" s="197">
        <f t="shared" si="10"/>
        <v>0</v>
      </c>
      <c r="P42" s="197">
        <v>0</v>
      </c>
      <c r="Q42" s="197">
        <f t="shared" si="11"/>
        <v>0</v>
      </c>
      <c r="R42" s="198"/>
      <c r="S42" s="198" t="s">
        <v>339</v>
      </c>
      <c r="X42" s="256"/>
      <c r="Y42" s="225"/>
      <c r="Z42" s="225"/>
      <c r="AA42" s="225"/>
    </row>
    <row r="43" spans="1:27" x14ac:dyDescent="0.2">
      <c r="A43" s="193">
        <v>31</v>
      </c>
      <c r="B43" s="230" t="s">
        <v>1023</v>
      </c>
      <c r="C43" s="230" t="s">
        <v>1024</v>
      </c>
      <c r="D43" s="195" t="s">
        <v>610</v>
      </c>
      <c r="E43" s="196">
        <v>0.14766000000000001</v>
      </c>
      <c r="F43" s="199"/>
      <c r="G43" s="197">
        <f t="shared" si="6"/>
        <v>0</v>
      </c>
      <c r="H43" s="199">
        <v>0</v>
      </c>
      <c r="I43" s="197">
        <f t="shared" si="7"/>
        <v>0</v>
      </c>
      <c r="J43" s="199">
        <v>99.84</v>
      </c>
      <c r="K43" s="197">
        <f t="shared" si="8"/>
        <v>14.74</v>
      </c>
      <c r="L43" s="197">
        <v>21</v>
      </c>
      <c r="M43" s="197">
        <f t="shared" si="9"/>
        <v>0</v>
      </c>
      <c r="N43" s="197">
        <v>0</v>
      </c>
      <c r="O43" s="197">
        <f t="shared" si="10"/>
        <v>0</v>
      </c>
      <c r="P43" s="197">
        <v>0</v>
      </c>
      <c r="Q43" s="197">
        <f t="shared" si="11"/>
        <v>0</v>
      </c>
      <c r="R43" s="198"/>
      <c r="S43" s="198" t="s">
        <v>339</v>
      </c>
      <c r="X43" s="256"/>
      <c r="Y43" s="225"/>
      <c r="Z43" s="225"/>
      <c r="AA43" s="225"/>
    </row>
    <row r="44" spans="1:27" x14ac:dyDescent="0.2">
      <c r="A44" s="193">
        <v>32</v>
      </c>
      <c r="B44" s="230" t="s">
        <v>1025</v>
      </c>
      <c r="C44" s="230" t="s">
        <v>1026</v>
      </c>
      <c r="D44" s="195" t="s">
        <v>610</v>
      </c>
      <c r="E44" s="196">
        <v>0.29532000000000003</v>
      </c>
      <c r="F44" s="199"/>
      <c r="G44" s="197">
        <f t="shared" si="6"/>
        <v>0</v>
      </c>
      <c r="H44" s="199">
        <v>0</v>
      </c>
      <c r="I44" s="197">
        <f t="shared" si="7"/>
        <v>0</v>
      </c>
      <c r="J44" s="199">
        <v>780.15</v>
      </c>
      <c r="K44" s="197">
        <f t="shared" si="8"/>
        <v>230.39</v>
      </c>
      <c r="L44" s="197">
        <v>21</v>
      </c>
      <c r="M44" s="197">
        <f t="shared" si="9"/>
        <v>0</v>
      </c>
      <c r="N44" s="197">
        <v>0</v>
      </c>
      <c r="O44" s="197">
        <f t="shared" si="10"/>
        <v>0</v>
      </c>
      <c r="P44" s="197">
        <v>0</v>
      </c>
      <c r="Q44" s="197">
        <f t="shared" si="11"/>
        <v>0</v>
      </c>
      <c r="R44" s="198" t="s">
        <v>149</v>
      </c>
      <c r="S44" s="198" t="s">
        <v>194</v>
      </c>
      <c r="X44" s="256"/>
      <c r="Y44" s="225"/>
      <c r="Z44" s="225"/>
      <c r="AA44" s="225"/>
    </row>
    <row r="45" spans="1:27" x14ac:dyDescent="0.2">
      <c r="A45" s="193">
        <v>33</v>
      </c>
      <c r="B45" s="230" t="s">
        <v>1027</v>
      </c>
      <c r="C45" s="230" t="s">
        <v>1028</v>
      </c>
      <c r="D45" s="195" t="s">
        <v>610</v>
      </c>
      <c r="E45" s="196">
        <v>0.88596000000000019</v>
      </c>
      <c r="F45" s="199"/>
      <c r="G45" s="197">
        <f t="shared" si="6"/>
        <v>0</v>
      </c>
      <c r="H45" s="199">
        <v>0</v>
      </c>
      <c r="I45" s="197">
        <f t="shared" si="7"/>
        <v>0</v>
      </c>
      <c r="J45" s="199">
        <v>412.4</v>
      </c>
      <c r="K45" s="197">
        <f t="shared" si="8"/>
        <v>365.37</v>
      </c>
      <c r="L45" s="197">
        <v>21</v>
      </c>
      <c r="M45" s="197">
        <f t="shared" si="9"/>
        <v>0</v>
      </c>
      <c r="N45" s="197">
        <v>0</v>
      </c>
      <c r="O45" s="197">
        <f t="shared" si="10"/>
        <v>0</v>
      </c>
      <c r="P45" s="197">
        <v>0</v>
      </c>
      <c r="Q45" s="197">
        <f t="shared" si="11"/>
        <v>0</v>
      </c>
      <c r="R45" s="198"/>
      <c r="S45" s="198" t="s">
        <v>339</v>
      </c>
      <c r="X45" s="256"/>
      <c r="Y45" s="225"/>
      <c r="Z45" s="225"/>
      <c r="AA45" s="225"/>
    </row>
    <row r="46" spans="1:27" x14ac:dyDescent="0.2">
      <c r="A46" s="193">
        <v>34</v>
      </c>
      <c r="B46" s="230" t="s">
        <v>1029</v>
      </c>
      <c r="C46" s="230" t="s">
        <v>1030</v>
      </c>
      <c r="D46" s="195" t="s">
        <v>610</v>
      </c>
      <c r="E46" s="196">
        <v>0.88596000000000019</v>
      </c>
      <c r="F46" s="199"/>
      <c r="G46" s="197">
        <f t="shared" si="6"/>
        <v>0</v>
      </c>
      <c r="H46" s="199">
        <v>0</v>
      </c>
      <c r="I46" s="197">
        <f t="shared" si="7"/>
        <v>0</v>
      </c>
      <c r="J46" s="199">
        <v>434.18</v>
      </c>
      <c r="K46" s="197">
        <f t="shared" si="8"/>
        <v>384.67</v>
      </c>
      <c r="L46" s="197">
        <v>21</v>
      </c>
      <c r="M46" s="197">
        <f t="shared" si="9"/>
        <v>0</v>
      </c>
      <c r="N46" s="197">
        <v>0</v>
      </c>
      <c r="O46" s="197">
        <f t="shared" si="10"/>
        <v>0</v>
      </c>
      <c r="P46" s="197">
        <v>0</v>
      </c>
      <c r="Q46" s="197">
        <f t="shared" si="11"/>
        <v>0</v>
      </c>
      <c r="R46" s="198" t="s">
        <v>149</v>
      </c>
      <c r="S46" s="198" t="s">
        <v>194</v>
      </c>
      <c r="X46" s="256"/>
      <c r="Y46" s="225"/>
      <c r="Z46" s="225"/>
      <c r="AA46" s="225"/>
    </row>
    <row r="47" spans="1:27" x14ac:dyDescent="0.2">
      <c r="A47" s="193">
        <v>35</v>
      </c>
      <c r="B47" s="230" t="s">
        <v>1031</v>
      </c>
      <c r="C47" s="230" t="s">
        <v>1032</v>
      </c>
      <c r="D47" s="195" t="s">
        <v>610</v>
      </c>
      <c r="E47" s="196">
        <v>0.88596000000000019</v>
      </c>
      <c r="F47" s="199"/>
      <c r="G47" s="197">
        <f t="shared" si="6"/>
        <v>0</v>
      </c>
      <c r="H47" s="199">
        <v>0</v>
      </c>
      <c r="I47" s="197">
        <f t="shared" si="7"/>
        <v>0</v>
      </c>
      <c r="J47" s="199">
        <v>189</v>
      </c>
      <c r="K47" s="197">
        <f t="shared" si="8"/>
        <v>167.45</v>
      </c>
      <c r="L47" s="197">
        <v>21</v>
      </c>
      <c r="M47" s="197">
        <f t="shared" si="9"/>
        <v>0</v>
      </c>
      <c r="N47" s="197">
        <v>0</v>
      </c>
      <c r="O47" s="197">
        <f t="shared" si="10"/>
        <v>0</v>
      </c>
      <c r="P47" s="197">
        <v>0</v>
      </c>
      <c r="Q47" s="197">
        <f t="shared" si="11"/>
        <v>0</v>
      </c>
      <c r="R47" s="198"/>
      <c r="S47" s="198" t="s">
        <v>339</v>
      </c>
      <c r="X47" s="256"/>
      <c r="Y47" s="225"/>
      <c r="Z47" s="225"/>
      <c r="AA47" s="225"/>
    </row>
    <row r="48" spans="1:27" x14ac:dyDescent="0.2">
      <c r="A48" s="193">
        <v>36</v>
      </c>
      <c r="B48" s="230" t="s">
        <v>1033</v>
      </c>
      <c r="C48" s="230" t="s">
        <v>1034</v>
      </c>
      <c r="D48" s="195" t="s">
        <v>293</v>
      </c>
      <c r="E48" s="196">
        <v>4.4298000000000002</v>
      </c>
      <c r="F48" s="199"/>
      <c r="G48" s="197">
        <f t="shared" si="6"/>
        <v>0</v>
      </c>
      <c r="H48" s="199">
        <v>0</v>
      </c>
      <c r="I48" s="197">
        <f t="shared" si="7"/>
        <v>0</v>
      </c>
      <c r="J48" s="199">
        <v>45.05</v>
      </c>
      <c r="K48" s="197">
        <f t="shared" si="8"/>
        <v>199.56</v>
      </c>
      <c r="L48" s="197">
        <v>21</v>
      </c>
      <c r="M48" s="197">
        <f t="shared" si="9"/>
        <v>0</v>
      </c>
      <c r="N48" s="197">
        <v>0</v>
      </c>
      <c r="O48" s="197">
        <f t="shared" si="10"/>
        <v>0</v>
      </c>
      <c r="P48" s="197">
        <v>0</v>
      </c>
      <c r="Q48" s="197">
        <f t="shared" si="11"/>
        <v>0</v>
      </c>
      <c r="R48" s="198" t="s">
        <v>149</v>
      </c>
      <c r="S48" s="198" t="s">
        <v>194</v>
      </c>
      <c r="X48" s="256"/>
      <c r="Y48" s="225"/>
      <c r="Z48" s="225"/>
      <c r="AA48" s="225"/>
    </row>
    <row r="49" spans="1:27" x14ac:dyDescent="0.2">
      <c r="A49" s="193">
        <v>37</v>
      </c>
      <c r="B49" s="230" t="s">
        <v>1035</v>
      </c>
      <c r="C49" s="230" t="s">
        <v>1036</v>
      </c>
      <c r="D49" s="195" t="s">
        <v>293</v>
      </c>
      <c r="E49" s="196">
        <v>14.766000000000002</v>
      </c>
      <c r="F49" s="199"/>
      <c r="G49" s="197">
        <f t="shared" si="6"/>
        <v>0</v>
      </c>
      <c r="H49" s="199">
        <v>0</v>
      </c>
      <c r="I49" s="197">
        <f t="shared" si="7"/>
        <v>0</v>
      </c>
      <c r="J49" s="199">
        <v>49.67</v>
      </c>
      <c r="K49" s="197">
        <f t="shared" si="8"/>
        <v>733.43</v>
      </c>
      <c r="L49" s="197">
        <v>21</v>
      </c>
      <c r="M49" s="197">
        <f t="shared" si="9"/>
        <v>0</v>
      </c>
      <c r="N49" s="197">
        <v>0</v>
      </c>
      <c r="O49" s="197">
        <f t="shared" si="10"/>
        <v>0</v>
      </c>
      <c r="P49" s="197">
        <v>0</v>
      </c>
      <c r="Q49" s="197">
        <f t="shared" si="11"/>
        <v>0</v>
      </c>
      <c r="R49" s="198" t="s">
        <v>149</v>
      </c>
      <c r="S49" s="198" t="s">
        <v>194</v>
      </c>
      <c r="X49" s="256"/>
      <c r="Y49" s="225"/>
      <c r="Z49" s="225"/>
      <c r="AA49" s="225"/>
    </row>
    <row r="50" spans="1:27" x14ac:dyDescent="0.2">
      <c r="A50" s="193">
        <v>38</v>
      </c>
      <c r="B50" s="230" t="s">
        <v>1037</v>
      </c>
      <c r="C50" s="230" t="s">
        <v>1038</v>
      </c>
      <c r="D50" s="195" t="s">
        <v>293</v>
      </c>
      <c r="E50" s="196">
        <v>113.6982</v>
      </c>
      <c r="F50" s="199"/>
      <c r="G50" s="197">
        <f t="shared" si="6"/>
        <v>0</v>
      </c>
      <c r="H50" s="199">
        <v>0</v>
      </c>
      <c r="I50" s="197">
        <f t="shared" si="7"/>
        <v>0</v>
      </c>
      <c r="J50" s="199">
        <v>25.66</v>
      </c>
      <c r="K50" s="197">
        <f t="shared" si="8"/>
        <v>2917.5</v>
      </c>
      <c r="L50" s="197">
        <v>21</v>
      </c>
      <c r="M50" s="197">
        <f t="shared" si="9"/>
        <v>0</v>
      </c>
      <c r="N50" s="197">
        <v>0</v>
      </c>
      <c r="O50" s="197">
        <f t="shared" si="10"/>
        <v>0</v>
      </c>
      <c r="P50" s="197">
        <v>0</v>
      </c>
      <c r="Q50" s="197">
        <f t="shared" si="11"/>
        <v>0</v>
      </c>
      <c r="R50" s="198"/>
      <c r="S50" s="198" t="s">
        <v>339</v>
      </c>
      <c r="X50" s="256"/>
      <c r="Y50" s="225"/>
      <c r="Z50" s="225"/>
      <c r="AA50" s="225"/>
    </row>
    <row r="51" spans="1:27" x14ac:dyDescent="0.2">
      <c r="A51" s="193">
        <v>39</v>
      </c>
      <c r="B51" s="230" t="s">
        <v>1039</v>
      </c>
      <c r="C51" s="230" t="s">
        <v>1040</v>
      </c>
      <c r="D51" s="195" t="s">
        <v>293</v>
      </c>
      <c r="E51" s="196">
        <v>63.493800000000014</v>
      </c>
      <c r="F51" s="199"/>
      <c r="G51" s="197">
        <f t="shared" si="6"/>
        <v>0</v>
      </c>
      <c r="H51" s="199">
        <v>0</v>
      </c>
      <c r="I51" s="197">
        <f t="shared" si="7"/>
        <v>0</v>
      </c>
      <c r="J51" s="199">
        <v>49.67</v>
      </c>
      <c r="K51" s="197">
        <f t="shared" si="8"/>
        <v>3153.74</v>
      </c>
      <c r="L51" s="197">
        <v>21</v>
      </c>
      <c r="M51" s="197">
        <f t="shared" si="9"/>
        <v>0</v>
      </c>
      <c r="N51" s="197">
        <v>0</v>
      </c>
      <c r="O51" s="197">
        <f t="shared" si="10"/>
        <v>0</v>
      </c>
      <c r="P51" s="197">
        <v>0</v>
      </c>
      <c r="Q51" s="197">
        <f t="shared" si="11"/>
        <v>0</v>
      </c>
      <c r="R51" s="198" t="s">
        <v>149</v>
      </c>
      <c r="S51" s="198" t="s">
        <v>194</v>
      </c>
      <c r="X51" s="256"/>
      <c r="Y51" s="225"/>
      <c r="Z51" s="225"/>
      <c r="AA51" s="225"/>
    </row>
    <row r="52" spans="1:27" x14ac:dyDescent="0.2">
      <c r="A52" s="193">
        <v>40</v>
      </c>
      <c r="B52" s="230" t="s">
        <v>1041</v>
      </c>
      <c r="C52" s="230" t="s">
        <v>1042</v>
      </c>
      <c r="D52" s="195" t="s">
        <v>293</v>
      </c>
      <c r="E52" s="196">
        <v>14.766000000000002</v>
      </c>
      <c r="F52" s="199"/>
      <c r="G52" s="197">
        <f t="shared" si="6"/>
        <v>0</v>
      </c>
      <c r="H52" s="199">
        <v>0</v>
      </c>
      <c r="I52" s="197">
        <f t="shared" si="7"/>
        <v>0</v>
      </c>
      <c r="J52" s="199">
        <v>49.67</v>
      </c>
      <c r="K52" s="197">
        <f t="shared" si="8"/>
        <v>733.43</v>
      </c>
      <c r="L52" s="197">
        <v>21</v>
      </c>
      <c r="M52" s="197">
        <f t="shared" si="9"/>
        <v>0</v>
      </c>
      <c r="N52" s="197">
        <v>0</v>
      </c>
      <c r="O52" s="197">
        <f t="shared" si="10"/>
        <v>0</v>
      </c>
      <c r="P52" s="197">
        <v>0</v>
      </c>
      <c r="Q52" s="197">
        <f t="shared" si="11"/>
        <v>0</v>
      </c>
      <c r="R52" s="198" t="s">
        <v>149</v>
      </c>
      <c r="S52" s="198" t="s">
        <v>194</v>
      </c>
      <c r="X52" s="256"/>
      <c r="Y52" s="225"/>
      <c r="Z52" s="225"/>
      <c r="AA52" s="225"/>
    </row>
    <row r="53" spans="1:27" x14ac:dyDescent="0.2">
      <c r="A53" s="193">
        <v>41</v>
      </c>
      <c r="B53" s="230" t="s">
        <v>1043</v>
      </c>
      <c r="C53" s="230" t="s">
        <v>1044</v>
      </c>
      <c r="D53" s="195" t="s">
        <v>293</v>
      </c>
      <c r="E53" s="196">
        <v>48.727800000000002</v>
      </c>
      <c r="F53" s="199"/>
      <c r="G53" s="197">
        <f t="shared" si="6"/>
        <v>0</v>
      </c>
      <c r="H53" s="199">
        <v>0</v>
      </c>
      <c r="I53" s="197">
        <f t="shared" si="7"/>
        <v>0</v>
      </c>
      <c r="J53" s="199">
        <v>57.75</v>
      </c>
      <c r="K53" s="197">
        <f t="shared" si="8"/>
        <v>2814.03</v>
      </c>
      <c r="L53" s="197">
        <v>21</v>
      </c>
      <c r="M53" s="197">
        <f t="shared" si="9"/>
        <v>0</v>
      </c>
      <c r="N53" s="197">
        <v>0</v>
      </c>
      <c r="O53" s="197">
        <f t="shared" si="10"/>
        <v>0</v>
      </c>
      <c r="P53" s="197">
        <v>0</v>
      </c>
      <c r="Q53" s="197">
        <f t="shared" si="11"/>
        <v>0</v>
      </c>
      <c r="R53" s="198" t="s">
        <v>149</v>
      </c>
      <c r="S53" s="198" t="s">
        <v>194</v>
      </c>
      <c r="X53" s="256"/>
      <c r="Y53" s="225"/>
      <c r="Z53" s="225"/>
      <c r="AA53" s="225"/>
    </row>
    <row r="54" spans="1:27" x14ac:dyDescent="0.2">
      <c r="A54" s="193">
        <v>42</v>
      </c>
      <c r="B54" s="230" t="s">
        <v>1045</v>
      </c>
      <c r="C54" s="230" t="s">
        <v>1046</v>
      </c>
      <c r="D54" s="195" t="s">
        <v>293</v>
      </c>
      <c r="E54" s="196">
        <v>2.9532000000000003</v>
      </c>
      <c r="F54" s="199"/>
      <c r="G54" s="197">
        <f t="shared" si="6"/>
        <v>0</v>
      </c>
      <c r="H54" s="199">
        <v>0</v>
      </c>
      <c r="I54" s="197">
        <f t="shared" si="7"/>
        <v>0</v>
      </c>
      <c r="J54" s="199">
        <v>49.67</v>
      </c>
      <c r="K54" s="197">
        <f t="shared" si="8"/>
        <v>146.69</v>
      </c>
      <c r="L54" s="197">
        <v>21</v>
      </c>
      <c r="M54" s="197">
        <f t="shared" si="9"/>
        <v>0</v>
      </c>
      <c r="N54" s="197">
        <v>0</v>
      </c>
      <c r="O54" s="197">
        <f t="shared" si="10"/>
        <v>0</v>
      </c>
      <c r="P54" s="197">
        <v>0</v>
      </c>
      <c r="Q54" s="197">
        <f t="shared" si="11"/>
        <v>0</v>
      </c>
      <c r="R54" s="198" t="s">
        <v>149</v>
      </c>
      <c r="S54" s="198" t="s">
        <v>194</v>
      </c>
      <c r="X54" s="256"/>
      <c r="Y54" s="225"/>
      <c r="Z54" s="225"/>
      <c r="AA54" s="225"/>
    </row>
    <row r="55" spans="1:27" x14ac:dyDescent="0.2">
      <c r="A55" s="193">
        <v>43</v>
      </c>
      <c r="B55" s="230" t="s">
        <v>1047</v>
      </c>
      <c r="C55" s="230" t="s">
        <v>1048</v>
      </c>
      <c r="D55" s="195" t="s">
        <v>293</v>
      </c>
      <c r="E55" s="196">
        <v>0.73830000000000007</v>
      </c>
      <c r="F55" s="199"/>
      <c r="G55" s="197">
        <f t="shared" si="6"/>
        <v>0</v>
      </c>
      <c r="H55" s="199">
        <v>0</v>
      </c>
      <c r="I55" s="197">
        <f t="shared" si="7"/>
        <v>0</v>
      </c>
      <c r="J55" s="199">
        <v>49.67</v>
      </c>
      <c r="K55" s="197">
        <f t="shared" si="8"/>
        <v>36.67</v>
      </c>
      <c r="L55" s="197">
        <v>21</v>
      </c>
      <c r="M55" s="197">
        <f t="shared" si="9"/>
        <v>0</v>
      </c>
      <c r="N55" s="197">
        <v>0</v>
      </c>
      <c r="O55" s="197">
        <f t="shared" si="10"/>
        <v>0</v>
      </c>
      <c r="P55" s="197">
        <v>0</v>
      </c>
      <c r="Q55" s="197">
        <f t="shared" si="11"/>
        <v>0</v>
      </c>
      <c r="R55" s="198" t="s">
        <v>149</v>
      </c>
      <c r="S55" s="198" t="s">
        <v>194</v>
      </c>
      <c r="X55" s="256"/>
      <c r="Y55" s="225"/>
      <c r="Z55" s="225"/>
      <c r="AA55" s="225"/>
    </row>
    <row r="56" spans="1:27" x14ac:dyDescent="0.2">
      <c r="A56" s="193">
        <v>44</v>
      </c>
      <c r="B56" s="230" t="s">
        <v>1049</v>
      </c>
      <c r="C56" s="230" t="s">
        <v>1050</v>
      </c>
      <c r="D56" s="195" t="s">
        <v>293</v>
      </c>
      <c r="E56" s="196">
        <v>2.2149000000000001</v>
      </c>
      <c r="F56" s="199"/>
      <c r="G56" s="197">
        <f t="shared" si="6"/>
        <v>0</v>
      </c>
      <c r="H56" s="199">
        <v>0</v>
      </c>
      <c r="I56" s="197">
        <f t="shared" si="7"/>
        <v>0</v>
      </c>
      <c r="J56" s="199">
        <v>51.98</v>
      </c>
      <c r="K56" s="197">
        <f t="shared" si="8"/>
        <v>115.13</v>
      </c>
      <c r="L56" s="197">
        <v>21</v>
      </c>
      <c r="M56" s="197">
        <f t="shared" si="9"/>
        <v>0</v>
      </c>
      <c r="N56" s="197">
        <v>0</v>
      </c>
      <c r="O56" s="197">
        <f t="shared" si="10"/>
        <v>0</v>
      </c>
      <c r="P56" s="197">
        <v>0</v>
      </c>
      <c r="Q56" s="197">
        <f t="shared" si="11"/>
        <v>0</v>
      </c>
      <c r="R56" s="198" t="s">
        <v>149</v>
      </c>
      <c r="S56" s="198" t="s">
        <v>194</v>
      </c>
      <c r="X56" s="256"/>
      <c r="Y56" s="225"/>
      <c r="Z56" s="225"/>
      <c r="AA56" s="225"/>
    </row>
    <row r="57" spans="1:27" x14ac:dyDescent="0.2">
      <c r="A57" s="193">
        <v>45</v>
      </c>
      <c r="B57" s="230" t="s">
        <v>1051</v>
      </c>
      <c r="C57" s="230" t="s">
        <v>1052</v>
      </c>
      <c r="D57" s="195" t="s">
        <v>293</v>
      </c>
      <c r="E57" s="196">
        <v>4.4298000000000002</v>
      </c>
      <c r="F57" s="199"/>
      <c r="G57" s="197">
        <f t="shared" si="6"/>
        <v>0</v>
      </c>
      <c r="H57" s="199">
        <v>0</v>
      </c>
      <c r="I57" s="197">
        <f t="shared" si="7"/>
        <v>0</v>
      </c>
      <c r="J57" s="199">
        <v>69.3</v>
      </c>
      <c r="K57" s="197">
        <f t="shared" si="8"/>
        <v>306.99</v>
      </c>
      <c r="L57" s="197">
        <v>21</v>
      </c>
      <c r="M57" s="197">
        <f t="shared" si="9"/>
        <v>0</v>
      </c>
      <c r="N57" s="197">
        <v>0</v>
      </c>
      <c r="O57" s="197">
        <f t="shared" si="10"/>
        <v>0</v>
      </c>
      <c r="P57" s="197">
        <v>0</v>
      </c>
      <c r="Q57" s="197">
        <f t="shared" si="11"/>
        <v>0</v>
      </c>
      <c r="R57" s="198" t="s">
        <v>149</v>
      </c>
      <c r="S57" s="198" t="s">
        <v>194</v>
      </c>
      <c r="X57" s="256"/>
      <c r="Y57" s="225"/>
      <c r="Z57" s="225"/>
      <c r="AA57" s="225"/>
    </row>
    <row r="58" spans="1:27" x14ac:dyDescent="0.2">
      <c r="A58" s="193">
        <v>46</v>
      </c>
      <c r="B58" s="230" t="s">
        <v>1053</v>
      </c>
      <c r="C58" s="230" t="s">
        <v>1054</v>
      </c>
      <c r="D58" s="195" t="s">
        <v>293</v>
      </c>
      <c r="E58" s="196">
        <v>47.251200000000004</v>
      </c>
      <c r="F58" s="199"/>
      <c r="G58" s="197">
        <f t="shared" si="6"/>
        <v>0</v>
      </c>
      <c r="H58" s="199">
        <v>0</v>
      </c>
      <c r="I58" s="197">
        <f t="shared" si="7"/>
        <v>0</v>
      </c>
      <c r="J58" s="199">
        <v>45.05</v>
      </c>
      <c r="K58" s="197">
        <f t="shared" si="8"/>
        <v>2128.67</v>
      </c>
      <c r="L58" s="197">
        <v>21</v>
      </c>
      <c r="M58" s="197">
        <f t="shared" si="9"/>
        <v>0</v>
      </c>
      <c r="N58" s="197">
        <v>0</v>
      </c>
      <c r="O58" s="197">
        <f t="shared" si="10"/>
        <v>0</v>
      </c>
      <c r="P58" s="197">
        <v>0</v>
      </c>
      <c r="Q58" s="197">
        <f t="shared" si="11"/>
        <v>0</v>
      </c>
      <c r="R58" s="198" t="s">
        <v>149</v>
      </c>
      <c r="S58" s="198" t="s">
        <v>194</v>
      </c>
      <c r="X58" s="256"/>
      <c r="Y58" s="225"/>
      <c r="Z58" s="225"/>
      <c r="AA58" s="225"/>
    </row>
    <row r="59" spans="1:27" ht="22.5" x14ac:dyDescent="0.2">
      <c r="A59" s="193">
        <v>47</v>
      </c>
      <c r="B59" s="230" t="s">
        <v>1055</v>
      </c>
      <c r="C59" s="230" t="s">
        <v>1056</v>
      </c>
      <c r="D59" s="195" t="s">
        <v>293</v>
      </c>
      <c r="E59" s="196">
        <v>1.4766000000000001</v>
      </c>
      <c r="F59" s="199"/>
      <c r="G59" s="197">
        <f t="shared" si="6"/>
        <v>0</v>
      </c>
      <c r="H59" s="199">
        <v>0</v>
      </c>
      <c r="I59" s="197">
        <f t="shared" si="7"/>
        <v>0</v>
      </c>
      <c r="J59" s="199">
        <v>84</v>
      </c>
      <c r="K59" s="197">
        <f t="shared" si="8"/>
        <v>124.03</v>
      </c>
      <c r="L59" s="197">
        <v>21</v>
      </c>
      <c r="M59" s="197">
        <f t="shared" si="9"/>
        <v>0</v>
      </c>
      <c r="N59" s="197">
        <v>0</v>
      </c>
      <c r="O59" s="197">
        <f t="shared" si="10"/>
        <v>0</v>
      </c>
      <c r="P59" s="197">
        <v>0</v>
      </c>
      <c r="Q59" s="197">
        <f t="shared" si="11"/>
        <v>0</v>
      </c>
      <c r="R59" s="198" t="s">
        <v>149</v>
      </c>
      <c r="S59" s="198" t="s">
        <v>194</v>
      </c>
      <c r="X59" s="256"/>
      <c r="Y59" s="225"/>
      <c r="Z59" s="225"/>
      <c r="AA59" s="225"/>
    </row>
    <row r="60" spans="1:27" x14ac:dyDescent="0.2">
      <c r="A60" s="193">
        <v>48</v>
      </c>
      <c r="B60" s="230" t="s">
        <v>1057</v>
      </c>
      <c r="C60" s="230" t="s">
        <v>1058</v>
      </c>
      <c r="D60" s="195" t="s">
        <v>610</v>
      </c>
      <c r="E60" s="196">
        <v>0.14766000000000001</v>
      </c>
      <c r="F60" s="199"/>
      <c r="G60" s="197">
        <f t="shared" si="6"/>
        <v>0</v>
      </c>
      <c r="H60" s="199">
        <v>945</v>
      </c>
      <c r="I60" s="197">
        <f t="shared" si="7"/>
        <v>139.54</v>
      </c>
      <c r="J60" s="199">
        <v>0</v>
      </c>
      <c r="K60" s="197">
        <f t="shared" si="8"/>
        <v>0</v>
      </c>
      <c r="L60" s="197">
        <v>21</v>
      </c>
      <c r="M60" s="197">
        <f t="shared" si="9"/>
        <v>0</v>
      </c>
      <c r="N60" s="197">
        <v>0</v>
      </c>
      <c r="O60" s="197">
        <f t="shared" si="10"/>
        <v>0</v>
      </c>
      <c r="P60" s="197">
        <v>0</v>
      </c>
      <c r="Q60" s="197">
        <f t="shared" si="11"/>
        <v>0</v>
      </c>
      <c r="R60" s="198"/>
      <c r="S60" s="198" t="s">
        <v>339</v>
      </c>
      <c r="X60" s="256"/>
      <c r="Y60" s="225"/>
      <c r="Z60" s="225"/>
      <c r="AA60" s="225"/>
    </row>
    <row r="61" spans="1:27" x14ac:dyDescent="0.2">
      <c r="A61" s="193">
        <v>49</v>
      </c>
      <c r="B61" s="230" t="s">
        <v>1059</v>
      </c>
      <c r="C61" s="230" t="s">
        <v>1060</v>
      </c>
      <c r="D61" s="195" t="s">
        <v>610</v>
      </c>
      <c r="E61" s="196">
        <v>0.14766000000000001</v>
      </c>
      <c r="F61" s="199"/>
      <c r="G61" s="197">
        <f t="shared" si="6"/>
        <v>0</v>
      </c>
      <c r="H61" s="199">
        <v>0</v>
      </c>
      <c r="I61" s="197">
        <f t="shared" si="7"/>
        <v>0</v>
      </c>
      <c r="J61" s="199">
        <v>144.11000000000001</v>
      </c>
      <c r="K61" s="197">
        <f t="shared" si="8"/>
        <v>21.28</v>
      </c>
      <c r="L61" s="197">
        <v>21</v>
      </c>
      <c r="M61" s="197">
        <f t="shared" si="9"/>
        <v>0</v>
      </c>
      <c r="N61" s="197">
        <v>0</v>
      </c>
      <c r="O61" s="197">
        <f t="shared" si="10"/>
        <v>0</v>
      </c>
      <c r="P61" s="197">
        <v>0</v>
      </c>
      <c r="Q61" s="197">
        <f t="shared" si="11"/>
        <v>0</v>
      </c>
      <c r="R61" s="198"/>
      <c r="S61" s="198" t="s">
        <v>339</v>
      </c>
      <c r="X61" s="256"/>
      <c r="Y61" s="225"/>
      <c r="Z61" s="225"/>
      <c r="AA61" s="225"/>
    </row>
    <row r="62" spans="1:27" x14ac:dyDescent="0.2">
      <c r="A62" s="193">
        <v>50</v>
      </c>
      <c r="B62" s="230" t="s">
        <v>1061</v>
      </c>
      <c r="C62" s="230" t="s">
        <v>1062</v>
      </c>
      <c r="D62" s="195" t="s">
        <v>610</v>
      </c>
      <c r="E62" s="196">
        <v>2.3625600000000002</v>
      </c>
      <c r="F62" s="199"/>
      <c r="G62" s="197">
        <f t="shared" si="6"/>
        <v>0</v>
      </c>
      <c r="H62" s="199">
        <v>0</v>
      </c>
      <c r="I62" s="197">
        <f t="shared" si="7"/>
        <v>0</v>
      </c>
      <c r="J62" s="199">
        <v>185.69</v>
      </c>
      <c r="K62" s="197">
        <f t="shared" si="8"/>
        <v>438.7</v>
      </c>
      <c r="L62" s="197">
        <v>21</v>
      </c>
      <c r="M62" s="197">
        <f t="shared" si="9"/>
        <v>0</v>
      </c>
      <c r="N62" s="197">
        <v>0</v>
      </c>
      <c r="O62" s="197">
        <f t="shared" si="10"/>
        <v>0</v>
      </c>
      <c r="P62" s="197">
        <v>0</v>
      </c>
      <c r="Q62" s="197">
        <f t="shared" si="11"/>
        <v>0</v>
      </c>
      <c r="R62" s="198"/>
      <c r="S62" s="198" t="s">
        <v>339</v>
      </c>
      <c r="X62" s="256"/>
      <c r="Y62" s="225"/>
      <c r="Z62" s="225"/>
      <c r="AA62" s="225"/>
    </row>
    <row r="63" spans="1:27" x14ac:dyDescent="0.2">
      <c r="A63" s="193">
        <v>51</v>
      </c>
      <c r="B63" s="230" t="s">
        <v>1063</v>
      </c>
      <c r="C63" s="230" t="s">
        <v>1064</v>
      </c>
      <c r="D63" s="195" t="s">
        <v>610</v>
      </c>
      <c r="E63" s="196">
        <v>3.6915000000000004</v>
      </c>
      <c r="F63" s="199"/>
      <c r="G63" s="197">
        <f t="shared" si="6"/>
        <v>0</v>
      </c>
      <c r="H63" s="199">
        <v>0</v>
      </c>
      <c r="I63" s="197">
        <f t="shared" si="7"/>
        <v>0</v>
      </c>
      <c r="J63" s="199">
        <v>50.84</v>
      </c>
      <c r="K63" s="197">
        <f t="shared" si="8"/>
        <v>187.68</v>
      </c>
      <c r="L63" s="197">
        <v>21</v>
      </c>
      <c r="M63" s="197">
        <f t="shared" si="9"/>
        <v>0</v>
      </c>
      <c r="N63" s="197">
        <v>0</v>
      </c>
      <c r="O63" s="197">
        <f t="shared" si="10"/>
        <v>0</v>
      </c>
      <c r="P63" s="197">
        <v>0</v>
      </c>
      <c r="Q63" s="197">
        <f t="shared" si="11"/>
        <v>0</v>
      </c>
      <c r="R63" s="198"/>
      <c r="S63" s="198" t="s">
        <v>339</v>
      </c>
      <c r="X63" s="256"/>
      <c r="Y63" s="225"/>
      <c r="Z63" s="225"/>
      <c r="AA63" s="225"/>
    </row>
    <row r="64" spans="1:27" x14ac:dyDescent="0.2">
      <c r="A64" s="193">
        <v>52</v>
      </c>
      <c r="B64" s="230" t="s">
        <v>1065</v>
      </c>
      <c r="C64" s="230" t="s">
        <v>1066</v>
      </c>
      <c r="D64" s="195" t="s">
        <v>293</v>
      </c>
      <c r="E64" s="196">
        <v>29.532000000000004</v>
      </c>
      <c r="F64" s="199"/>
      <c r="G64" s="197">
        <f t="shared" si="6"/>
        <v>0</v>
      </c>
      <c r="H64" s="199">
        <v>0</v>
      </c>
      <c r="I64" s="197">
        <f t="shared" si="7"/>
        <v>0</v>
      </c>
      <c r="J64" s="199">
        <v>34.97</v>
      </c>
      <c r="K64" s="197">
        <f t="shared" si="8"/>
        <v>1032.73</v>
      </c>
      <c r="L64" s="197">
        <v>21</v>
      </c>
      <c r="M64" s="197">
        <f t="shared" si="9"/>
        <v>0</v>
      </c>
      <c r="N64" s="197">
        <v>0</v>
      </c>
      <c r="O64" s="197">
        <f t="shared" si="10"/>
        <v>0</v>
      </c>
      <c r="P64" s="197">
        <v>0</v>
      </c>
      <c r="Q64" s="197">
        <f t="shared" si="11"/>
        <v>0</v>
      </c>
      <c r="R64" s="198"/>
      <c r="S64" s="198" t="s">
        <v>339</v>
      </c>
      <c r="X64" s="256"/>
      <c r="Y64" s="225"/>
      <c r="Z64" s="225"/>
      <c r="AA64" s="225"/>
    </row>
    <row r="65" spans="1:27" x14ac:dyDescent="0.2">
      <c r="A65" s="193">
        <v>53</v>
      </c>
      <c r="B65" s="230" t="s">
        <v>1067</v>
      </c>
      <c r="C65" s="230" t="s">
        <v>1068</v>
      </c>
      <c r="D65" s="195" t="s">
        <v>610</v>
      </c>
      <c r="E65" s="196">
        <v>0.59064000000000005</v>
      </c>
      <c r="F65" s="199"/>
      <c r="G65" s="197">
        <f t="shared" si="6"/>
        <v>0</v>
      </c>
      <c r="H65" s="199">
        <v>0</v>
      </c>
      <c r="I65" s="197">
        <f t="shared" si="7"/>
        <v>0</v>
      </c>
      <c r="J65" s="199">
        <v>89.78</v>
      </c>
      <c r="K65" s="197">
        <f t="shared" si="8"/>
        <v>53.03</v>
      </c>
      <c r="L65" s="197">
        <v>21</v>
      </c>
      <c r="M65" s="197">
        <f t="shared" si="9"/>
        <v>0</v>
      </c>
      <c r="N65" s="197">
        <v>0</v>
      </c>
      <c r="O65" s="197">
        <f t="shared" si="10"/>
        <v>0</v>
      </c>
      <c r="P65" s="197">
        <v>0</v>
      </c>
      <c r="Q65" s="197">
        <f t="shared" si="11"/>
        <v>0</v>
      </c>
      <c r="R65" s="198"/>
      <c r="S65" s="198" t="s">
        <v>339</v>
      </c>
      <c r="X65" s="256"/>
      <c r="Y65" s="225"/>
      <c r="Z65" s="225"/>
      <c r="AA65" s="225"/>
    </row>
    <row r="66" spans="1:27" x14ac:dyDescent="0.2">
      <c r="A66" s="193">
        <v>54</v>
      </c>
      <c r="B66" s="230" t="s">
        <v>1069</v>
      </c>
      <c r="C66" s="230" t="s">
        <v>1070</v>
      </c>
      <c r="D66" s="195" t="s">
        <v>293</v>
      </c>
      <c r="E66" s="196">
        <v>2.2149000000000001</v>
      </c>
      <c r="F66" s="199"/>
      <c r="G66" s="197">
        <f t="shared" si="6"/>
        <v>0</v>
      </c>
      <c r="H66" s="199">
        <v>0</v>
      </c>
      <c r="I66" s="197">
        <f t="shared" si="7"/>
        <v>0</v>
      </c>
      <c r="J66" s="199">
        <v>68.67</v>
      </c>
      <c r="K66" s="197">
        <f t="shared" si="8"/>
        <v>152.1</v>
      </c>
      <c r="L66" s="197">
        <v>21</v>
      </c>
      <c r="M66" s="197">
        <f t="shared" si="9"/>
        <v>0</v>
      </c>
      <c r="N66" s="197">
        <v>0</v>
      </c>
      <c r="O66" s="197">
        <f t="shared" si="10"/>
        <v>0</v>
      </c>
      <c r="P66" s="197">
        <v>0</v>
      </c>
      <c r="Q66" s="197">
        <f t="shared" si="11"/>
        <v>0</v>
      </c>
      <c r="R66" s="198" t="s">
        <v>1071</v>
      </c>
      <c r="S66" s="198" t="s">
        <v>194</v>
      </c>
      <c r="X66" s="256"/>
      <c r="Y66" s="225"/>
      <c r="Z66" s="225"/>
      <c r="AA66" s="225"/>
    </row>
    <row r="67" spans="1:27" x14ac:dyDescent="0.2">
      <c r="A67" s="193">
        <v>55</v>
      </c>
      <c r="B67" s="230" t="s">
        <v>1072</v>
      </c>
      <c r="C67" s="230" t="s">
        <v>1073</v>
      </c>
      <c r="D67" s="195" t="s">
        <v>293</v>
      </c>
      <c r="E67" s="196">
        <v>2.2149000000000001</v>
      </c>
      <c r="F67" s="199"/>
      <c r="G67" s="197">
        <f t="shared" si="6"/>
        <v>0</v>
      </c>
      <c r="H67" s="199">
        <v>0</v>
      </c>
      <c r="I67" s="197">
        <f t="shared" si="7"/>
        <v>0</v>
      </c>
      <c r="J67" s="199">
        <v>31.5</v>
      </c>
      <c r="K67" s="197">
        <f t="shared" si="8"/>
        <v>69.77</v>
      </c>
      <c r="L67" s="197">
        <v>21</v>
      </c>
      <c r="M67" s="197">
        <f t="shared" si="9"/>
        <v>0</v>
      </c>
      <c r="N67" s="197">
        <v>0</v>
      </c>
      <c r="O67" s="197">
        <f t="shared" si="10"/>
        <v>0</v>
      </c>
      <c r="P67" s="197">
        <v>0</v>
      </c>
      <c r="Q67" s="197">
        <f t="shared" si="11"/>
        <v>0</v>
      </c>
      <c r="R67" s="198" t="s">
        <v>1071</v>
      </c>
      <c r="S67" s="198" t="s">
        <v>194</v>
      </c>
      <c r="X67" s="256"/>
      <c r="Y67" s="225"/>
      <c r="Z67" s="225"/>
      <c r="AA67" s="225"/>
    </row>
    <row r="68" spans="1:27" x14ac:dyDescent="0.2">
      <c r="A68" s="193">
        <v>56</v>
      </c>
      <c r="B68" s="230" t="s">
        <v>1074</v>
      </c>
      <c r="C68" s="230" t="s">
        <v>2707</v>
      </c>
      <c r="D68" s="195" t="s">
        <v>610</v>
      </c>
      <c r="E68" s="196">
        <v>3.3961800000000002</v>
      </c>
      <c r="F68" s="199"/>
      <c r="G68" s="197">
        <f t="shared" si="6"/>
        <v>0</v>
      </c>
      <c r="H68" s="199">
        <v>231</v>
      </c>
      <c r="I68" s="197">
        <f t="shared" si="7"/>
        <v>784.52</v>
      </c>
      <c r="J68" s="199">
        <v>0</v>
      </c>
      <c r="K68" s="197">
        <f t="shared" si="8"/>
        <v>0</v>
      </c>
      <c r="L68" s="197">
        <v>21</v>
      </c>
      <c r="M68" s="197">
        <f t="shared" si="9"/>
        <v>0</v>
      </c>
      <c r="N68" s="197">
        <v>0</v>
      </c>
      <c r="O68" s="197">
        <f t="shared" si="10"/>
        <v>0</v>
      </c>
      <c r="P68" s="197">
        <v>0</v>
      </c>
      <c r="Q68" s="197">
        <f t="shared" si="11"/>
        <v>0</v>
      </c>
      <c r="R68" s="198"/>
      <c r="S68" s="198" t="s">
        <v>339</v>
      </c>
      <c r="X68" s="256"/>
      <c r="Y68" s="225"/>
      <c r="Z68" s="225"/>
      <c r="AA68" s="225"/>
    </row>
    <row r="69" spans="1:27" x14ac:dyDescent="0.2">
      <c r="A69" s="193">
        <v>57</v>
      </c>
      <c r="B69" s="230" t="s">
        <v>1075</v>
      </c>
      <c r="C69" s="230" t="s">
        <v>1076</v>
      </c>
      <c r="D69" s="195" t="s">
        <v>610</v>
      </c>
      <c r="E69" s="196">
        <v>2.3625600000000002</v>
      </c>
      <c r="F69" s="199"/>
      <c r="G69" s="197">
        <f t="shared" si="6"/>
        <v>0</v>
      </c>
      <c r="H69" s="199">
        <v>27.68</v>
      </c>
      <c r="I69" s="197">
        <f t="shared" si="7"/>
        <v>65.400000000000006</v>
      </c>
      <c r="J69" s="199">
        <v>0</v>
      </c>
      <c r="K69" s="197">
        <f t="shared" si="8"/>
        <v>0</v>
      </c>
      <c r="L69" s="197">
        <v>21</v>
      </c>
      <c r="M69" s="197">
        <f t="shared" si="9"/>
        <v>0</v>
      </c>
      <c r="N69" s="197">
        <v>0</v>
      </c>
      <c r="O69" s="197">
        <f t="shared" si="10"/>
        <v>0</v>
      </c>
      <c r="P69" s="197">
        <v>0</v>
      </c>
      <c r="Q69" s="197">
        <f t="shared" si="11"/>
        <v>0</v>
      </c>
      <c r="R69" s="198"/>
      <c r="S69" s="198" t="s">
        <v>339</v>
      </c>
      <c r="X69" s="256"/>
      <c r="Y69" s="225"/>
      <c r="Z69" s="225"/>
      <c r="AA69" s="225"/>
    </row>
    <row r="70" spans="1:27" x14ac:dyDescent="0.2">
      <c r="A70" s="193">
        <v>58</v>
      </c>
      <c r="B70" s="230" t="s">
        <v>1077</v>
      </c>
      <c r="C70" s="230" t="s">
        <v>2856</v>
      </c>
      <c r="D70" s="195" t="s">
        <v>1078</v>
      </c>
      <c r="E70" s="196">
        <v>0.14766000000000001</v>
      </c>
      <c r="F70" s="199"/>
      <c r="G70" s="197">
        <f t="shared" si="6"/>
        <v>0</v>
      </c>
      <c r="H70" s="199">
        <v>778.43</v>
      </c>
      <c r="I70" s="197">
        <f t="shared" si="7"/>
        <v>114.94</v>
      </c>
      <c r="J70" s="199">
        <v>0</v>
      </c>
      <c r="K70" s="197">
        <f t="shared" si="8"/>
        <v>0</v>
      </c>
      <c r="L70" s="197">
        <v>21</v>
      </c>
      <c r="M70" s="197">
        <f t="shared" si="9"/>
        <v>0</v>
      </c>
      <c r="N70" s="197">
        <v>0</v>
      </c>
      <c r="O70" s="197">
        <f t="shared" si="10"/>
        <v>0</v>
      </c>
      <c r="P70" s="197">
        <v>0</v>
      </c>
      <c r="Q70" s="197">
        <f t="shared" si="11"/>
        <v>0</v>
      </c>
      <c r="R70" s="198"/>
      <c r="S70" s="198" t="s">
        <v>339</v>
      </c>
      <c r="X70" s="256"/>
      <c r="Y70" s="225"/>
      <c r="Z70" s="225"/>
      <c r="AA70" s="225"/>
    </row>
    <row r="71" spans="1:27" x14ac:dyDescent="0.2">
      <c r="A71" s="193">
        <v>59</v>
      </c>
      <c r="B71" s="230" t="s">
        <v>1079</v>
      </c>
      <c r="C71" s="230" t="s">
        <v>1080</v>
      </c>
      <c r="D71" s="195" t="s">
        <v>1081</v>
      </c>
      <c r="E71" s="196">
        <v>7.3830000000000009</v>
      </c>
      <c r="F71" s="199"/>
      <c r="G71" s="197">
        <f t="shared" si="6"/>
        <v>0</v>
      </c>
      <c r="H71" s="199">
        <v>5.75</v>
      </c>
      <c r="I71" s="197">
        <f t="shared" si="7"/>
        <v>42.45</v>
      </c>
      <c r="J71" s="199">
        <v>0</v>
      </c>
      <c r="K71" s="197">
        <f t="shared" si="8"/>
        <v>0</v>
      </c>
      <c r="L71" s="197">
        <v>21</v>
      </c>
      <c r="M71" s="197">
        <f t="shared" si="9"/>
        <v>0</v>
      </c>
      <c r="N71" s="197">
        <v>0</v>
      </c>
      <c r="O71" s="197">
        <f t="shared" si="10"/>
        <v>0</v>
      </c>
      <c r="P71" s="197">
        <v>0</v>
      </c>
      <c r="Q71" s="197">
        <f t="shared" si="11"/>
        <v>0</v>
      </c>
      <c r="R71" s="198"/>
      <c r="S71" s="198" t="s">
        <v>339</v>
      </c>
      <c r="X71" s="256"/>
      <c r="Y71" s="225"/>
      <c r="Z71" s="225"/>
      <c r="AA71" s="225"/>
    </row>
    <row r="72" spans="1:27" x14ac:dyDescent="0.2">
      <c r="A72" s="193">
        <v>60</v>
      </c>
      <c r="B72" s="230" t="s">
        <v>1082</v>
      </c>
      <c r="C72" s="230" t="s">
        <v>1083</v>
      </c>
      <c r="D72" s="195" t="s">
        <v>1078</v>
      </c>
      <c r="E72" s="196">
        <v>0.88596000000000019</v>
      </c>
      <c r="F72" s="199"/>
      <c r="G72" s="197">
        <f t="shared" si="6"/>
        <v>0</v>
      </c>
      <c r="H72" s="199">
        <v>137.38999999999999</v>
      </c>
      <c r="I72" s="197">
        <f t="shared" si="7"/>
        <v>121.72</v>
      </c>
      <c r="J72" s="199">
        <v>0</v>
      </c>
      <c r="K72" s="197">
        <f t="shared" si="8"/>
        <v>0</v>
      </c>
      <c r="L72" s="197">
        <v>21</v>
      </c>
      <c r="M72" s="197">
        <f t="shared" si="9"/>
        <v>0</v>
      </c>
      <c r="N72" s="197">
        <v>0</v>
      </c>
      <c r="O72" s="197">
        <f t="shared" si="10"/>
        <v>0</v>
      </c>
      <c r="P72" s="197">
        <v>0</v>
      </c>
      <c r="Q72" s="197">
        <f t="shared" si="11"/>
        <v>0</v>
      </c>
      <c r="R72" s="198"/>
      <c r="S72" s="198" t="s">
        <v>339</v>
      </c>
      <c r="X72" s="256"/>
      <c r="Y72" s="225"/>
      <c r="Z72" s="225"/>
      <c r="AA72" s="225"/>
    </row>
    <row r="73" spans="1:27" x14ac:dyDescent="0.2">
      <c r="A73" s="193">
        <v>61</v>
      </c>
      <c r="B73" s="230" t="s">
        <v>1084</v>
      </c>
      <c r="C73" s="230" t="s">
        <v>1085</v>
      </c>
      <c r="D73" s="195" t="s">
        <v>1078</v>
      </c>
      <c r="E73" s="196">
        <v>1.7719200000000004</v>
      </c>
      <c r="F73" s="199"/>
      <c r="G73" s="197">
        <f t="shared" si="6"/>
        <v>0</v>
      </c>
      <c r="H73" s="199">
        <v>25.57</v>
      </c>
      <c r="I73" s="197">
        <f t="shared" si="7"/>
        <v>45.31</v>
      </c>
      <c r="J73" s="199">
        <v>0</v>
      </c>
      <c r="K73" s="197">
        <f t="shared" si="8"/>
        <v>0</v>
      </c>
      <c r="L73" s="197">
        <v>21</v>
      </c>
      <c r="M73" s="197">
        <f t="shared" si="9"/>
        <v>0</v>
      </c>
      <c r="N73" s="197">
        <v>0</v>
      </c>
      <c r="O73" s="197">
        <f t="shared" si="10"/>
        <v>0</v>
      </c>
      <c r="P73" s="197">
        <v>0</v>
      </c>
      <c r="Q73" s="197">
        <f t="shared" si="11"/>
        <v>0</v>
      </c>
      <c r="R73" s="198"/>
      <c r="S73" s="198" t="s">
        <v>339</v>
      </c>
      <c r="X73" s="256"/>
      <c r="Y73" s="225"/>
      <c r="Z73" s="225"/>
      <c r="AA73" s="225"/>
    </row>
    <row r="74" spans="1:27" x14ac:dyDescent="0.2">
      <c r="A74" s="193">
        <v>62</v>
      </c>
      <c r="B74" s="230" t="s">
        <v>1086</v>
      </c>
      <c r="C74" s="230" t="s">
        <v>1087</v>
      </c>
      <c r="D74" s="195" t="s">
        <v>1078</v>
      </c>
      <c r="E74" s="196">
        <v>0.88596000000000019</v>
      </c>
      <c r="F74" s="199"/>
      <c r="G74" s="197">
        <f t="shared" si="6"/>
        <v>0</v>
      </c>
      <c r="H74" s="199">
        <v>352.79</v>
      </c>
      <c r="I74" s="197">
        <f t="shared" si="7"/>
        <v>312.56</v>
      </c>
      <c r="J74" s="199">
        <v>0</v>
      </c>
      <c r="K74" s="197">
        <f t="shared" si="8"/>
        <v>0</v>
      </c>
      <c r="L74" s="197">
        <v>21</v>
      </c>
      <c r="M74" s="197">
        <f t="shared" si="9"/>
        <v>0</v>
      </c>
      <c r="N74" s="197">
        <v>0</v>
      </c>
      <c r="O74" s="197">
        <f t="shared" si="10"/>
        <v>0</v>
      </c>
      <c r="P74" s="197">
        <v>0</v>
      </c>
      <c r="Q74" s="197">
        <f t="shared" si="11"/>
        <v>0</v>
      </c>
      <c r="R74" s="198"/>
      <c r="S74" s="198" t="s">
        <v>339</v>
      </c>
      <c r="X74" s="256"/>
      <c r="Y74" s="225"/>
      <c r="Z74" s="225"/>
      <c r="AA74" s="225"/>
    </row>
    <row r="75" spans="1:27" x14ac:dyDescent="0.2">
      <c r="A75" s="193">
        <v>63</v>
      </c>
      <c r="B75" s="230" t="s">
        <v>1088</v>
      </c>
      <c r="C75" s="230" t="s">
        <v>1089</v>
      </c>
      <c r="D75" s="195" t="s">
        <v>1090</v>
      </c>
      <c r="E75" s="196">
        <v>63.493800000000014</v>
      </c>
      <c r="F75" s="199"/>
      <c r="G75" s="197">
        <f t="shared" si="6"/>
        <v>0</v>
      </c>
      <c r="H75" s="199">
        <v>12.12</v>
      </c>
      <c r="I75" s="197">
        <f t="shared" si="7"/>
        <v>769.54</v>
      </c>
      <c r="J75" s="199">
        <v>0</v>
      </c>
      <c r="K75" s="197">
        <f t="shared" si="8"/>
        <v>0</v>
      </c>
      <c r="L75" s="197">
        <v>21</v>
      </c>
      <c r="M75" s="197">
        <f t="shared" si="9"/>
        <v>0</v>
      </c>
      <c r="N75" s="197">
        <v>0</v>
      </c>
      <c r="O75" s="197">
        <f t="shared" si="10"/>
        <v>0</v>
      </c>
      <c r="P75" s="197">
        <v>0</v>
      </c>
      <c r="Q75" s="197">
        <f t="shared" si="11"/>
        <v>0</v>
      </c>
      <c r="R75" s="198"/>
      <c r="S75" s="198" t="s">
        <v>339</v>
      </c>
      <c r="X75" s="256"/>
      <c r="Y75" s="225"/>
      <c r="Z75" s="225"/>
      <c r="AA75" s="225"/>
    </row>
    <row r="76" spans="1:27" x14ac:dyDescent="0.2">
      <c r="A76" s="193">
        <v>64</v>
      </c>
      <c r="B76" s="230" t="s">
        <v>1091</v>
      </c>
      <c r="C76" s="230" t="s">
        <v>1092</v>
      </c>
      <c r="D76" s="195" t="s">
        <v>1090</v>
      </c>
      <c r="E76" s="196">
        <v>14.766000000000002</v>
      </c>
      <c r="F76" s="199"/>
      <c r="G76" s="197">
        <f t="shared" si="6"/>
        <v>0</v>
      </c>
      <c r="H76" s="199">
        <v>9.1</v>
      </c>
      <c r="I76" s="197">
        <f t="shared" si="7"/>
        <v>134.37</v>
      </c>
      <c r="J76" s="199">
        <v>0</v>
      </c>
      <c r="K76" s="197">
        <f t="shared" si="8"/>
        <v>0</v>
      </c>
      <c r="L76" s="197">
        <v>21</v>
      </c>
      <c r="M76" s="197">
        <f t="shared" si="9"/>
        <v>0</v>
      </c>
      <c r="N76" s="197">
        <v>0</v>
      </c>
      <c r="O76" s="197">
        <f t="shared" si="10"/>
        <v>0</v>
      </c>
      <c r="P76" s="197">
        <v>0</v>
      </c>
      <c r="Q76" s="197">
        <f t="shared" si="11"/>
        <v>0</v>
      </c>
      <c r="R76" s="198"/>
      <c r="S76" s="198" t="s">
        <v>339</v>
      </c>
      <c r="X76" s="256"/>
      <c r="Y76" s="225"/>
      <c r="Z76" s="225"/>
      <c r="AA76" s="225"/>
    </row>
    <row r="77" spans="1:27" x14ac:dyDescent="0.2">
      <c r="A77" s="193">
        <v>65</v>
      </c>
      <c r="B77" s="230" t="s">
        <v>1093</v>
      </c>
      <c r="C77" s="230" t="s">
        <v>1094</v>
      </c>
      <c r="D77" s="195" t="s">
        <v>1090</v>
      </c>
      <c r="E77" s="196">
        <v>48.727800000000002</v>
      </c>
      <c r="F77" s="199"/>
      <c r="G77" s="197">
        <f t="shared" si="6"/>
        <v>0</v>
      </c>
      <c r="H77" s="199">
        <v>104.21</v>
      </c>
      <c r="I77" s="197">
        <f t="shared" si="7"/>
        <v>5077.92</v>
      </c>
      <c r="J77" s="199">
        <v>0</v>
      </c>
      <c r="K77" s="197">
        <f t="shared" si="8"/>
        <v>0</v>
      </c>
      <c r="L77" s="197">
        <v>21</v>
      </c>
      <c r="M77" s="197">
        <f t="shared" si="9"/>
        <v>0</v>
      </c>
      <c r="N77" s="197">
        <v>0</v>
      </c>
      <c r="O77" s="197">
        <f t="shared" si="10"/>
        <v>0</v>
      </c>
      <c r="P77" s="197">
        <v>0</v>
      </c>
      <c r="Q77" s="197">
        <f t="shared" si="11"/>
        <v>0</v>
      </c>
      <c r="R77" s="198"/>
      <c r="S77" s="198" t="s">
        <v>339</v>
      </c>
      <c r="X77" s="256"/>
      <c r="Y77" s="225"/>
      <c r="Z77" s="225"/>
      <c r="AA77" s="225"/>
    </row>
    <row r="78" spans="1:27" x14ac:dyDescent="0.2">
      <c r="A78" s="193">
        <v>66</v>
      </c>
      <c r="B78" s="230" t="s">
        <v>1095</v>
      </c>
      <c r="C78" s="230" t="s">
        <v>1096</v>
      </c>
      <c r="D78" s="195" t="s">
        <v>1090</v>
      </c>
      <c r="E78" s="196">
        <v>2.9532000000000003</v>
      </c>
      <c r="F78" s="199"/>
      <c r="G78" s="197">
        <f t="shared" si="6"/>
        <v>0</v>
      </c>
      <c r="H78" s="199">
        <v>19.75</v>
      </c>
      <c r="I78" s="197">
        <f t="shared" si="7"/>
        <v>58.33</v>
      </c>
      <c r="J78" s="199">
        <v>0</v>
      </c>
      <c r="K78" s="197">
        <f t="shared" si="8"/>
        <v>0</v>
      </c>
      <c r="L78" s="197">
        <v>21</v>
      </c>
      <c r="M78" s="197">
        <f t="shared" si="9"/>
        <v>0</v>
      </c>
      <c r="N78" s="197">
        <v>0</v>
      </c>
      <c r="O78" s="197">
        <f t="shared" si="10"/>
        <v>0</v>
      </c>
      <c r="P78" s="197">
        <v>0</v>
      </c>
      <c r="Q78" s="197">
        <f t="shared" si="11"/>
        <v>0</v>
      </c>
      <c r="R78" s="198"/>
      <c r="S78" s="198" t="s">
        <v>339</v>
      </c>
      <c r="X78" s="256"/>
      <c r="Y78" s="225"/>
      <c r="Z78" s="225"/>
      <c r="AA78" s="225"/>
    </row>
    <row r="79" spans="1:27" x14ac:dyDescent="0.2">
      <c r="A79" s="193">
        <v>67</v>
      </c>
      <c r="B79" s="230" t="s">
        <v>1097</v>
      </c>
      <c r="C79" s="230" t="s">
        <v>1098</v>
      </c>
      <c r="D79" s="195" t="s">
        <v>1090</v>
      </c>
      <c r="E79" s="196">
        <v>23.625600000000002</v>
      </c>
      <c r="F79" s="199"/>
      <c r="G79" s="197">
        <f t="shared" si="6"/>
        <v>0</v>
      </c>
      <c r="H79" s="199">
        <v>11.54</v>
      </c>
      <c r="I79" s="197">
        <f t="shared" si="7"/>
        <v>272.64</v>
      </c>
      <c r="J79" s="199">
        <v>0</v>
      </c>
      <c r="K79" s="197">
        <f t="shared" si="8"/>
        <v>0</v>
      </c>
      <c r="L79" s="197">
        <v>21</v>
      </c>
      <c r="M79" s="197">
        <f t="shared" si="9"/>
        <v>0</v>
      </c>
      <c r="N79" s="197">
        <v>0</v>
      </c>
      <c r="O79" s="197">
        <f t="shared" si="10"/>
        <v>0</v>
      </c>
      <c r="P79" s="197">
        <v>0</v>
      </c>
      <c r="Q79" s="197">
        <f t="shared" si="11"/>
        <v>0</v>
      </c>
      <c r="R79" s="198"/>
      <c r="S79" s="198" t="s">
        <v>339</v>
      </c>
      <c r="X79" s="256"/>
      <c r="Y79" s="225"/>
      <c r="Z79" s="225"/>
      <c r="AA79" s="225"/>
    </row>
    <row r="80" spans="1:27" x14ac:dyDescent="0.2">
      <c r="A80" s="193">
        <v>68</v>
      </c>
      <c r="B80" s="230" t="s">
        <v>1099</v>
      </c>
      <c r="C80" s="230" t="s">
        <v>1100</v>
      </c>
      <c r="D80" s="195" t="s">
        <v>1090</v>
      </c>
      <c r="E80" s="196">
        <v>14.766000000000002</v>
      </c>
      <c r="F80" s="199"/>
      <c r="G80" s="197">
        <f t="shared" si="6"/>
        <v>0</v>
      </c>
      <c r="H80" s="199">
        <v>19.489999999999998</v>
      </c>
      <c r="I80" s="197">
        <f t="shared" si="7"/>
        <v>287.79000000000002</v>
      </c>
      <c r="J80" s="199">
        <v>0</v>
      </c>
      <c r="K80" s="197">
        <f t="shared" si="8"/>
        <v>0</v>
      </c>
      <c r="L80" s="197">
        <v>21</v>
      </c>
      <c r="M80" s="197">
        <f t="shared" si="9"/>
        <v>0</v>
      </c>
      <c r="N80" s="197">
        <v>0</v>
      </c>
      <c r="O80" s="197">
        <f t="shared" si="10"/>
        <v>0</v>
      </c>
      <c r="P80" s="197">
        <v>0</v>
      </c>
      <c r="Q80" s="197">
        <f t="shared" si="11"/>
        <v>0</v>
      </c>
      <c r="R80" s="198"/>
      <c r="S80" s="198" t="s">
        <v>339</v>
      </c>
      <c r="X80" s="256"/>
      <c r="Y80" s="225"/>
      <c r="Z80" s="225"/>
      <c r="AA80" s="225"/>
    </row>
    <row r="81" spans="1:27" x14ac:dyDescent="0.2">
      <c r="A81" s="193">
        <v>69</v>
      </c>
      <c r="B81" s="230" t="s">
        <v>1101</v>
      </c>
      <c r="C81" s="230" t="s">
        <v>1102</v>
      </c>
      <c r="D81" s="195" t="s">
        <v>1090</v>
      </c>
      <c r="E81" s="196">
        <v>4.4298000000000002</v>
      </c>
      <c r="F81" s="199"/>
      <c r="G81" s="197">
        <f t="shared" si="6"/>
        <v>0</v>
      </c>
      <c r="H81" s="199">
        <v>250.59</v>
      </c>
      <c r="I81" s="197">
        <f t="shared" si="7"/>
        <v>1110.06</v>
      </c>
      <c r="J81" s="199">
        <v>0</v>
      </c>
      <c r="K81" s="197">
        <f t="shared" si="8"/>
        <v>0</v>
      </c>
      <c r="L81" s="197">
        <v>21</v>
      </c>
      <c r="M81" s="197">
        <f t="shared" si="9"/>
        <v>0</v>
      </c>
      <c r="N81" s="197">
        <v>0</v>
      </c>
      <c r="O81" s="197">
        <f t="shared" si="10"/>
        <v>0</v>
      </c>
      <c r="P81" s="197">
        <v>0</v>
      </c>
      <c r="Q81" s="197">
        <f t="shared" si="11"/>
        <v>0</v>
      </c>
      <c r="R81" s="198"/>
      <c r="S81" s="198" t="s">
        <v>339</v>
      </c>
      <c r="X81" s="256"/>
      <c r="Y81" s="225"/>
      <c r="Z81" s="225"/>
      <c r="AA81" s="225"/>
    </row>
    <row r="82" spans="1:27" x14ac:dyDescent="0.2">
      <c r="A82" s="193">
        <v>70</v>
      </c>
      <c r="B82" s="230" t="s">
        <v>1103</v>
      </c>
      <c r="C82" s="230" t="s">
        <v>1104</v>
      </c>
      <c r="D82" s="195" t="s">
        <v>1090</v>
      </c>
      <c r="E82" s="196">
        <v>4.4298000000000002</v>
      </c>
      <c r="F82" s="199"/>
      <c r="G82" s="197">
        <f t="shared" si="6"/>
        <v>0</v>
      </c>
      <c r="H82" s="199">
        <v>41.24</v>
      </c>
      <c r="I82" s="197">
        <f t="shared" si="7"/>
        <v>182.68</v>
      </c>
      <c r="J82" s="199">
        <v>0</v>
      </c>
      <c r="K82" s="197">
        <f t="shared" si="8"/>
        <v>0</v>
      </c>
      <c r="L82" s="197">
        <v>21</v>
      </c>
      <c r="M82" s="197">
        <f t="shared" si="9"/>
        <v>0</v>
      </c>
      <c r="N82" s="197">
        <v>0</v>
      </c>
      <c r="O82" s="197">
        <f t="shared" si="10"/>
        <v>0</v>
      </c>
      <c r="P82" s="197">
        <v>0</v>
      </c>
      <c r="Q82" s="197">
        <f t="shared" si="11"/>
        <v>0</v>
      </c>
      <c r="R82" s="198"/>
      <c r="S82" s="198" t="s">
        <v>339</v>
      </c>
      <c r="X82" s="256"/>
      <c r="Y82" s="225"/>
      <c r="Z82" s="225"/>
      <c r="AA82" s="225"/>
    </row>
    <row r="83" spans="1:27" x14ac:dyDescent="0.2">
      <c r="A83" s="193">
        <v>71</v>
      </c>
      <c r="B83" s="230" t="s">
        <v>1105</v>
      </c>
      <c r="C83" s="230" t="s">
        <v>1106</v>
      </c>
      <c r="D83" s="195" t="s">
        <v>1090</v>
      </c>
      <c r="E83" s="196">
        <v>2.2149000000000001</v>
      </c>
      <c r="F83" s="199"/>
      <c r="G83" s="197">
        <f t="shared" si="6"/>
        <v>0</v>
      </c>
      <c r="H83" s="199">
        <v>55.31</v>
      </c>
      <c r="I83" s="197">
        <f t="shared" si="7"/>
        <v>122.51</v>
      </c>
      <c r="J83" s="199">
        <v>0</v>
      </c>
      <c r="K83" s="197">
        <f t="shared" si="8"/>
        <v>0</v>
      </c>
      <c r="L83" s="197">
        <v>21</v>
      </c>
      <c r="M83" s="197">
        <f t="shared" si="9"/>
        <v>0</v>
      </c>
      <c r="N83" s="197">
        <v>0</v>
      </c>
      <c r="O83" s="197">
        <f t="shared" si="10"/>
        <v>0</v>
      </c>
      <c r="P83" s="197">
        <v>0</v>
      </c>
      <c r="Q83" s="197">
        <f t="shared" si="11"/>
        <v>0</v>
      </c>
      <c r="R83" s="198"/>
      <c r="S83" s="198" t="s">
        <v>339</v>
      </c>
      <c r="X83" s="256"/>
      <c r="Y83" s="225"/>
      <c r="Z83" s="225"/>
      <c r="AA83" s="225"/>
    </row>
    <row r="84" spans="1:27" x14ac:dyDescent="0.2">
      <c r="A84" s="193">
        <v>72</v>
      </c>
      <c r="B84" s="230" t="s">
        <v>1107</v>
      </c>
      <c r="C84" s="230" t="s">
        <v>1108</v>
      </c>
      <c r="D84" s="195" t="s">
        <v>1078</v>
      </c>
      <c r="E84" s="196">
        <v>0.14766000000000001</v>
      </c>
      <c r="F84" s="199"/>
      <c r="G84" s="197">
        <f t="shared" si="6"/>
        <v>0</v>
      </c>
      <c r="H84" s="199">
        <v>332.13</v>
      </c>
      <c r="I84" s="197">
        <f t="shared" si="7"/>
        <v>49.04</v>
      </c>
      <c r="J84" s="199">
        <v>0</v>
      </c>
      <c r="K84" s="197">
        <f t="shared" si="8"/>
        <v>0</v>
      </c>
      <c r="L84" s="197">
        <v>21</v>
      </c>
      <c r="M84" s="197">
        <f t="shared" si="9"/>
        <v>0</v>
      </c>
      <c r="N84" s="197">
        <v>0</v>
      </c>
      <c r="O84" s="197">
        <f t="shared" si="10"/>
        <v>0</v>
      </c>
      <c r="P84" s="197">
        <v>0</v>
      </c>
      <c r="Q84" s="197">
        <f t="shared" si="11"/>
        <v>0</v>
      </c>
      <c r="R84" s="198"/>
      <c r="S84" s="198" t="s">
        <v>339</v>
      </c>
      <c r="X84" s="256"/>
      <c r="Y84" s="225"/>
      <c r="Z84" s="225"/>
      <c r="AA84" s="225"/>
    </row>
    <row r="85" spans="1:27" x14ac:dyDescent="0.2">
      <c r="A85" s="193">
        <v>73</v>
      </c>
      <c r="B85" s="230" t="s">
        <v>1109</v>
      </c>
      <c r="C85" s="230" t="s">
        <v>2848</v>
      </c>
      <c r="D85" s="195" t="s">
        <v>1078</v>
      </c>
      <c r="E85" s="196">
        <v>2.3625600000000002</v>
      </c>
      <c r="F85" s="199"/>
      <c r="G85" s="197">
        <f t="shared" si="6"/>
        <v>0</v>
      </c>
      <c r="H85" s="199">
        <v>15.05</v>
      </c>
      <c r="I85" s="197">
        <f t="shared" si="7"/>
        <v>35.56</v>
      </c>
      <c r="J85" s="199">
        <v>0</v>
      </c>
      <c r="K85" s="197">
        <f t="shared" si="8"/>
        <v>0</v>
      </c>
      <c r="L85" s="197">
        <v>21</v>
      </c>
      <c r="M85" s="197">
        <f t="shared" si="9"/>
        <v>0</v>
      </c>
      <c r="N85" s="197">
        <v>0</v>
      </c>
      <c r="O85" s="197">
        <f t="shared" si="10"/>
        <v>0</v>
      </c>
      <c r="P85" s="197">
        <v>0</v>
      </c>
      <c r="Q85" s="197">
        <f t="shared" si="11"/>
        <v>0</v>
      </c>
      <c r="R85" s="198"/>
      <c r="S85" s="198" t="s">
        <v>339</v>
      </c>
      <c r="X85" s="256"/>
      <c r="Y85" s="225"/>
      <c r="Z85" s="225"/>
      <c r="AA85" s="225"/>
    </row>
    <row r="86" spans="1:27" x14ac:dyDescent="0.2">
      <c r="A86" s="193">
        <v>74</v>
      </c>
      <c r="B86" s="230" t="s">
        <v>1111</v>
      </c>
      <c r="C86" s="230" t="s">
        <v>1112</v>
      </c>
      <c r="D86" s="195" t="s">
        <v>1078</v>
      </c>
      <c r="E86" s="196">
        <v>88.596000000000004</v>
      </c>
      <c r="F86" s="199"/>
      <c r="G86" s="197">
        <f t="shared" si="6"/>
        <v>0</v>
      </c>
      <c r="H86" s="199">
        <v>1.18</v>
      </c>
      <c r="I86" s="197">
        <f t="shared" si="7"/>
        <v>104.54</v>
      </c>
      <c r="J86" s="199">
        <v>0</v>
      </c>
      <c r="K86" s="197">
        <f t="shared" si="8"/>
        <v>0</v>
      </c>
      <c r="L86" s="197">
        <v>21</v>
      </c>
      <c r="M86" s="197">
        <f t="shared" si="9"/>
        <v>0</v>
      </c>
      <c r="N86" s="197">
        <v>0</v>
      </c>
      <c r="O86" s="197">
        <f t="shared" si="10"/>
        <v>0</v>
      </c>
      <c r="P86" s="197">
        <v>0</v>
      </c>
      <c r="Q86" s="197">
        <f t="shared" si="11"/>
        <v>0</v>
      </c>
      <c r="R86" s="198"/>
      <c r="S86" s="198" t="s">
        <v>339</v>
      </c>
      <c r="X86" s="256"/>
      <c r="Y86" s="225"/>
      <c r="Z86" s="225"/>
      <c r="AA86" s="225"/>
    </row>
    <row r="87" spans="1:27" x14ac:dyDescent="0.2">
      <c r="A87" s="193">
        <v>75</v>
      </c>
      <c r="B87" s="230" t="s">
        <v>1113</v>
      </c>
      <c r="C87" s="230" t="s">
        <v>1114</v>
      </c>
      <c r="D87" s="195" t="s">
        <v>1078</v>
      </c>
      <c r="E87" s="196">
        <v>29.532000000000004</v>
      </c>
      <c r="F87" s="199"/>
      <c r="G87" s="197">
        <f t="shared" si="6"/>
        <v>0</v>
      </c>
      <c r="H87" s="199">
        <v>7.02</v>
      </c>
      <c r="I87" s="197">
        <f t="shared" si="7"/>
        <v>207.31</v>
      </c>
      <c r="J87" s="199">
        <v>0</v>
      </c>
      <c r="K87" s="197">
        <f t="shared" si="8"/>
        <v>0</v>
      </c>
      <c r="L87" s="197">
        <v>21</v>
      </c>
      <c r="M87" s="197">
        <f t="shared" si="9"/>
        <v>0</v>
      </c>
      <c r="N87" s="197">
        <v>0</v>
      </c>
      <c r="O87" s="197">
        <f t="shared" si="10"/>
        <v>0</v>
      </c>
      <c r="P87" s="197">
        <v>0</v>
      </c>
      <c r="Q87" s="197">
        <f t="shared" si="11"/>
        <v>0</v>
      </c>
      <c r="R87" s="198"/>
      <c r="S87" s="198" t="s">
        <v>339</v>
      </c>
      <c r="X87" s="256"/>
      <c r="Y87" s="225"/>
      <c r="Z87" s="225"/>
      <c r="AA87" s="225"/>
    </row>
    <row r="88" spans="1:27" x14ac:dyDescent="0.2">
      <c r="A88" s="193">
        <v>76</v>
      </c>
      <c r="B88" s="230" t="s">
        <v>1115</v>
      </c>
      <c r="C88" s="230" t="s">
        <v>1116</v>
      </c>
      <c r="D88" s="195" t="s">
        <v>1078</v>
      </c>
      <c r="E88" s="196">
        <v>59.064000000000007</v>
      </c>
      <c r="F88" s="199"/>
      <c r="G88" s="197">
        <f t="shared" si="6"/>
        <v>0</v>
      </c>
      <c r="H88" s="199">
        <v>4.38</v>
      </c>
      <c r="I88" s="197">
        <f t="shared" si="7"/>
        <v>258.7</v>
      </c>
      <c r="J88" s="199">
        <v>0</v>
      </c>
      <c r="K88" s="197">
        <f t="shared" si="8"/>
        <v>0</v>
      </c>
      <c r="L88" s="197">
        <v>21</v>
      </c>
      <c r="M88" s="197">
        <f t="shared" si="9"/>
        <v>0</v>
      </c>
      <c r="N88" s="197">
        <v>0</v>
      </c>
      <c r="O88" s="197">
        <f t="shared" si="10"/>
        <v>0</v>
      </c>
      <c r="P88" s="197">
        <v>0</v>
      </c>
      <c r="Q88" s="197">
        <f t="shared" si="11"/>
        <v>0</v>
      </c>
      <c r="R88" s="198"/>
      <c r="S88" s="198" t="s">
        <v>339</v>
      </c>
      <c r="X88" s="256"/>
      <c r="Y88" s="225"/>
      <c r="Z88" s="225"/>
      <c r="AA88" s="225"/>
    </row>
    <row r="89" spans="1:27" x14ac:dyDescent="0.2">
      <c r="A89" s="193">
        <v>77</v>
      </c>
      <c r="B89" s="230" t="s">
        <v>1117</v>
      </c>
      <c r="C89" s="230" t="s">
        <v>2857</v>
      </c>
      <c r="D89" s="195" t="s">
        <v>1078</v>
      </c>
      <c r="E89" s="196">
        <v>0.73830000000000007</v>
      </c>
      <c r="F89" s="199"/>
      <c r="G89" s="197">
        <f t="shared" si="6"/>
        <v>0</v>
      </c>
      <c r="H89" s="199">
        <v>25.03</v>
      </c>
      <c r="I89" s="197">
        <f t="shared" si="7"/>
        <v>18.48</v>
      </c>
      <c r="J89" s="199">
        <v>0</v>
      </c>
      <c r="K89" s="197">
        <f t="shared" si="8"/>
        <v>0</v>
      </c>
      <c r="L89" s="197">
        <v>21</v>
      </c>
      <c r="M89" s="197">
        <f t="shared" si="9"/>
        <v>0</v>
      </c>
      <c r="N89" s="197">
        <v>0</v>
      </c>
      <c r="O89" s="197">
        <f t="shared" si="10"/>
        <v>0</v>
      </c>
      <c r="P89" s="197">
        <v>0</v>
      </c>
      <c r="Q89" s="197">
        <f t="shared" si="11"/>
        <v>0</v>
      </c>
      <c r="R89" s="198"/>
      <c r="S89" s="198" t="s">
        <v>339</v>
      </c>
      <c r="X89" s="256"/>
      <c r="Y89" s="225"/>
      <c r="Z89" s="225"/>
      <c r="AA89" s="225"/>
    </row>
    <row r="90" spans="1:27" x14ac:dyDescent="0.2">
      <c r="A90" s="193">
        <v>78</v>
      </c>
      <c r="B90" s="230" t="s">
        <v>1118</v>
      </c>
      <c r="C90" s="230" t="s">
        <v>2729</v>
      </c>
      <c r="D90" s="195" t="s">
        <v>1090</v>
      </c>
      <c r="E90" s="196">
        <v>1.4766000000000001</v>
      </c>
      <c r="F90" s="199"/>
      <c r="G90" s="197">
        <f t="shared" si="6"/>
        <v>0</v>
      </c>
      <c r="H90" s="199">
        <v>103.41</v>
      </c>
      <c r="I90" s="197">
        <f t="shared" si="7"/>
        <v>152.69999999999999</v>
      </c>
      <c r="J90" s="199">
        <v>0</v>
      </c>
      <c r="K90" s="197">
        <f t="shared" si="8"/>
        <v>0</v>
      </c>
      <c r="L90" s="197">
        <v>21</v>
      </c>
      <c r="M90" s="197">
        <f t="shared" si="9"/>
        <v>0</v>
      </c>
      <c r="N90" s="197">
        <v>0</v>
      </c>
      <c r="O90" s="197">
        <f t="shared" si="10"/>
        <v>0</v>
      </c>
      <c r="P90" s="197">
        <v>0</v>
      </c>
      <c r="Q90" s="197">
        <f t="shared" si="11"/>
        <v>0</v>
      </c>
      <c r="R90" s="198"/>
      <c r="S90" s="198" t="s">
        <v>339</v>
      </c>
      <c r="X90" s="256"/>
      <c r="Y90" s="225"/>
      <c r="Z90" s="225"/>
      <c r="AA90" s="225"/>
    </row>
    <row r="91" spans="1:27" x14ac:dyDescent="0.2">
      <c r="A91" s="193">
        <v>79</v>
      </c>
      <c r="B91" s="230" t="s">
        <v>1119</v>
      </c>
      <c r="C91" s="230" t="s">
        <v>2849</v>
      </c>
      <c r="D91" s="195" t="s">
        <v>1078</v>
      </c>
      <c r="E91" s="196">
        <v>0.59064000000000005</v>
      </c>
      <c r="F91" s="199"/>
      <c r="G91" s="197">
        <f t="shared" si="6"/>
        <v>0</v>
      </c>
      <c r="H91" s="199">
        <v>163.65</v>
      </c>
      <c r="I91" s="197">
        <f t="shared" si="7"/>
        <v>96.66</v>
      </c>
      <c r="J91" s="199">
        <v>0</v>
      </c>
      <c r="K91" s="197">
        <f t="shared" si="8"/>
        <v>0</v>
      </c>
      <c r="L91" s="197">
        <v>21</v>
      </c>
      <c r="M91" s="197">
        <f t="shared" si="9"/>
        <v>0</v>
      </c>
      <c r="N91" s="197">
        <v>0</v>
      </c>
      <c r="O91" s="197">
        <f t="shared" si="10"/>
        <v>0</v>
      </c>
      <c r="P91" s="197">
        <v>0</v>
      </c>
      <c r="Q91" s="197">
        <f t="shared" si="11"/>
        <v>0</v>
      </c>
      <c r="R91" s="198"/>
      <c r="S91" s="198" t="s">
        <v>339</v>
      </c>
      <c r="X91" s="256"/>
      <c r="Y91" s="225"/>
      <c r="Z91" s="225"/>
      <c r="AA91" s="225"/>
    </row>
    <row r="92" spans="1:27" x14ac:dyDescent="0.2">
      <c r="A92" s="193">
        <v>80</v>
      </c>
      <c r="B92" s="230" t="s">
        <v>1120</v>
      </c>
      <c r="C92" s="230" t="s">
        <v>1121</v>
      </c>
      <c r="D92" s="195" t="s">
        <v>1078</v>
      </c>
      <c r="E92" s="196">
        <v>0.14766000000000001</v>
      </c>
      <c r="F92" s="199"/>
      <c r="G92" s="197">
        <f t="shared" si="6"/>
        <v>0</v>
      </c>
      <c r="H92" s="199">
        <v>378.25</v>
      </c>
      <c r="I92" s="197">
        <f t="shared" si="7"/>
        <v>55.85</v>
      </c>
      <c r="J92" s="199">
        <v>0</v>
      </c>
      <c r="K92" s="197">
        <f t="shared" si="8"/>
        <v>0</v>
      </c>
      <c r="L92" s="197">
        <v>21</v>
      </c>
      <c r="M92" s="197">
        <f t="shared" si="9"/>
        <v>0</v>
      </c>
      <c r="N92" s="197">
        <v>0</v>
      </c>
      <c r="O92" s="197">
        <f t="shared" si="10"/>
        <v>0</v>
      </c>
      <c r="P92" s="197">
        <v>0</v>
      </c>
      <c r="Q92" s="197">
        <f t="shared" si="11"/>
        <v>0</v>
      </c>
      <c r="R92" s="198"/>
      <c r="S92" s="198" t="s">
        <v>339</v>
      </c>
      <c r="X92" s="256"/>
      <c r="Y92" s="225"/>
      <c r="Z92" s="225"/>
      <c r="AA92" s="225"/>
    </row>
    <row r="93" spans="1:27" x14ac:dyDescent="0.2">
      <c r="A93" s="193">
        <v>81</v>
      </c>
      <c r="B93" s="230" t="s">
        <v>1122</v>
      </c>
      <c r="C93" s="230" t="s">
        <v>2858</v>
      </c>
      <c r="D93" s="195" t="s">
        <v>1078</v>
      </c>
      <c r="E93" s="196">
        <v>2.3625600000000002</v>
      </c>
      <c r="F93" s="199"/>
      <c r="G93" s="197">
        <f t="shared" si="6"/>
        <v>0</v>
      </c>
      <c r="H93" s="199">
        <v>72.040000000000006</v>
      </c>
      <c r="I93" s="197">
        <f t="shared" si="7"/>
        <v>170.2</v>
      </c>
      <c r="J93" s="199">
        <v>0</v>
      </c>
      <c r="K93" s="197">
        <f t="shared" si="8"/>
        <v>0</v>
      </c>
      <c r="L93" s="197">
        <v>21</v>
      </c>
      <c r="M93" s="197">
        <f t="shared" si="9"/>
        <v>0</v>
      </c>
      <c r="N93" s="197">
        <v>0</v>
      </c>
      <c r="O93" s="197">
        <f t="shared" si="10"/>
        <v>0</v>
      </c>
      <c r="P93" s="197">
        <v>0</v>
      </c>
      <c r="Q93" s="197">
        <f t="shared" si="11"/>
        <v>0</v>
      </c>
      <c r="R93" s="198"/>
      <c r="S93" s="198" t="s">
        <v>339</v>
      </c>
      <c r="X93" s="256"/>
      <c r="Y93" s="225"/>
      <c r="Z93" s="225"/>
      <c r="AA93" s="225"/>
    </row>
    <row r="94" spans="1:27" x14ac:dyDescent="0.2">
      <c r="A94" s="193">
        <v>82</v>
      </c>
      <c r="B94" s="230" t="s">
        <v>1123</v>
      </c>
      <c r="C94" s="230" t="s">
        <v>1124</v>
      </c>
      <c r="D94" s="195" t="s">
        <v>1078</v>
      </c>
      <c r="E94" s="196">
        <v>2.9532000000000003</v>
      </c>
      <c r="F94" s="199"/>
      <c r="G94" s="197">
        <f t="shared" si="6"/>
        <v>0</v>
      </c>
      <c r="H94" s="199">
        <v>12.93</v>
      </c>
      <c r="I94" s="197">
        <f t="shared" si="7"/>
        <v>38.18</v>
      </c>
      <c r="J94" s="199">
        <v>0</v>
      </c>
      <c r="K94" s="197">
        <f t="shared" si="8"/>
        <v>0</v>
      </c>
      <c r="L94" s="197">
        <v>21</v>
      </c>
      <c r="M94" s="197">
        <f t="shared" si="9"/>
        <v>0</v>
      </c>
      <c r="N94" s="197">
        <v>0</v>
      </c>
      <c r="O94" s="197">
        <f t="shared" si="10"/>
        <v>0</v>
      </c>
      <c r="P94" s="197">
        <v>0</v>
      </c>
      <c r="Q94" s="197">
        <f t="shared" si="11"/>
        <v>0</v>
      </c>
      <c r="R94" s="198"/>
      <c r="S94" s="198" t="s">
        <v>339</v>
      </c>
      <c r="X94" s="256"/>
      <c r="Y94" s="225"/>
      <c r="Z94" s="225"/>
      <c r="AA94" s="225"/>
    </row>
    <row r="95" spans="1:27" x14ac:dyDescent="0.2">
      <c r="A95" s="193">
        <v>83</v>
      </c>
      <c r="B95" s="230" t="s">
        <v>1125</v>
      </c>
      <c r="C95" s="230" t="s">
        <v>1126</v>
      </c>
      <c r="D95" s="195" t="s">
        <v>1078</v>
      </c>
      <c r="E95" s="196">
        <v>2.9532000000000003</v>
      </c>
      <c r="F95" s="199"/>
      <c r="G95" s="197">
        <f t="shared" si="6"/>
        <v>0</v>
      </c>
      <c r="H95" s="199">
        <v>163.33000000000001</v>
      </c>
      <c r="I95" s="197">
        <f t="shared" si="7"/>
        <v>482.35</v>
      </c>
      <c r="J95" s="199">
        <v>0</v>
      </c>
      <c r="K95" s="197">
        <f t="shared" si="8"/>
        <v>0</v>
      </c>
      <c r="L95" s="197">
        <v>21</v>
      </c>
      <c r="M95" s="197">
        <f t="shared" si="9"/>
        <v>0</v>
      </c>
      <c r="N95" s="197">
        <v>0</v>
      </c>
      <c r="O95" s="197">
        <f t="shared" si="10"/>
        <v>0</v>
      </c>
      <c r="P95" s="197">
        <v>0</v>
      </c>
      <c r="Q95" s="197">
        <f t="shared" si="11"/>
        <v>0</v>
      </c>
      <c r="R95" s="198"/>
      <c r="S95" s="198" t="s">
        <v>339</v>
      </c>
      <c r="X95" s="256"/>
      <c r="Y95" s="225"/>
      <c r="Z95" s="225"/>
      <c r="AA95" s="225"/>
    </row>
    <row r="96" spans="1:27" x14ac:dyDescent="0.2">
      <c r="A96" s="193">
        <v>84</v>
      </c>
      <c r="B96" s="230" t="s">
        <v>1127</v>
      </c>
      <c r="C96" s="230" t="s">
        <v>1128</v>
      </c>
      <c r="D96" s="195" t="s">
        <v>1078</v>
      </c>
      <c r="E96" s="196">
        <v>2.9532000000000003</v>
      </c>
      <c r="F96" s="199"/>
      <c r="G96" s="197">
        <f t="shared" si="6"/>
        <v>0</v>
      </c>
      <c r="H96" s="199">
        <v>38.43</v>
      </c>
      <c r="I96" s="197">
        <f t="shared" si="7"/>
        <v>113.49</v>
      </c>
      <c r="J96" s="199">
        <v>0</v>
      </c>
      <c r="K96" s="197">
        <f t="shared" si="8"/>
        <v>0</v>
      </c>
      <c r="L96" s="197">
        <v>21</v>
      </c>
      <c r="M96" s="197">
        <f t="shared" si="9"/>
        <v>0</v>
      </c>
      <c r="N96" s="197">
        <v>0</v>
      </c>
      <c r="O96" s="197">
        <f t="shared" si="10"/>
        <v>0</v>
      </c>
      <c r="P96" s="197">
        <v>0</v>
      </c>
      <c r="Q96" s="197">
        <f t="shared" si="11"/>
        <v>0</v>
      </c>
      <c r="R96" s="198"/>
      <c r="S96" s="198" t="s">
        <v>339</v>
      </c>
      <c r="X96" s="256"/>
      <c r="Y96" s="225"/>
      <c r="Z96" s="225"/>
      <c r="AA96" s="225"/>
    </row>
    <row r="97" spans="1:27" x14ac:dyDescent="0.2">
      <c r="A97" s="193">
        <v>85</v>
      </c>
      <c r="B97" s="230" t="s">
        <v>1129</v>
      </c>
      <c r="C97" s="230" t="s">
        <v>2859</v>
      </c>
      <c r="D97" s="195" t="s">
        <v>1078</v>
      </c>
      <c r="E97" s="196">
        <v>2.8055400000000001</v>
      </c>
      <c r="F97" s="199"/>
      <c r="G97" s="197">
        <f t="shared" si="6"/>
        <v>0</v>
      </c>
      <c r="H97" s="199">
        <v>60.25</v>
      </c>
      <c r="I97" s="197">
        <f t="shared" si="7"/>
        <v>169.03</v>
      </c>
      <c r="J97" s="199">
        <v>0</v>
      </c>
      <c r="K97" s="197">
        <f t="shared" si="8"/>
        <v>0</v>
      </c>
      <c r="L97" s="197">
        <v>21</v>
      </c>
      <c r="M97" s="197">
        <f t="shared" si="9"/>
        <v>0</v>
      </c>
      <c r="N97" s="197">
        <v>0</v>
      </c>
      <c r="O97" s="197">
        <f t="shared" si="10"/>
        <v>0</v>
      </c>
      <c r="P97" s="197">
        <v>0</v>
      </c>
      <c r="Q97" s="197">
        <f t="shared" si="11"/>
        <v>0</v>
      </c>
      <c r="R97" s="198"/>
      <c r="S97" s="198" t="s">
        <v>339</v>
      </c>
      <c r="X97" s="256"/>
      <c r="Y97" s="225"/>
      <c r="Z97" s="225"/>
      <c r="AA97" s="225"/>
    </row>
    <row r="98" spans="1:27" x14ac:dyDescent="0.2">
      <c r="A98" s="193">
        <v>86</v>
      </c>
      <c r="B98" s="230" t="s">
        <v>1130</v>
      </c>
      <c r="C98" s="230" t="s">
        <v>1131</v>
      </c>
      <c r="D98" s="195" t="s">
        <v>1081</v>
      </c>
      <c r="E98" s="196">
        <v>2.7464760000000004</v>
      </c>
      <c r="F98" s="199"/>
      <c r="G98" s="197">
        <f t="shared" si="6"/>
        <v>0</v>
      </c>
      <c r="H98" s="199">
        <v>32.76</v>
      </c>
      <c r="I98" s="197">
        <f t="shared" si="7"/>
        <v>89.97</v>
      </c>
      <c r="J98" s="199">
        <v>0</v>
      </c>
      <c r="K98" s="197">
        <f t="shared" si="8"/>
        <v>0</v>
      </c>
      <c r="L98" s="197">
        <v>21</v>
      </c>
      <c r="M98" s="197">
        <f t="shared" si="9"/>
        <v>0</v>
      </c>
      <c r="N98" s="197">
        <v>0</v>
      </c>
      <c r="O98" s="197">
        <f t="shared" si="10"/>
        <v>0</v>
      </c>
      <c r="P98" s="197">
        <v>0</v>
      </c>
      <c r="Q98" s="197">
        <f t="shared" si="11"/>
        <v>0</v>
      </c>
      <c r="R98" s="198"/>
      <c r="S98" s="198" t="s">
        <v>339</v>
      </c>
      <c r="X98" s="256"/>
      <c r="Y98" s="225"/>
      <c r="Z98" s="225"/>
      <c r="AA98" s="225"/>
    </row>
    <row r="99" spans="1:27" x14ac:dyDescent="0.2">
      <c r="A99" s="193">
        <v>87</v>
      </c>
      <c r="B99" s="230" t="s">
        <v>1132</v>
      </c>
      <c r="C99" s="230" t="s">
        <v>1133</v>
      </c>
      <c r="D99" s="195" t="s">
        <v>1081</v>
      </c>
      <c r="E99" s="196">
        <v>2.9901150000000003</v>
      </c>
      <c r="F99" s="199"/>
      <c r="G99" s="197">
        <f t="shared" si="6"/>
        <v>0</v>
      </c>
      <c r="H99" s="199">
        <v>125.5</v>
      </c>
      <c r="I99" s="197">
        <f t="shared" si="7"/>
        <v>375.26</v>
      </c>
      <c r="J99" s="199">
        <v>0</v>
      </c>
      <c r="K99" s="197">
        <f t="shared" si="8"/>
        <v>0</v>
      </c>
      <c r="L99" s="197">
        <v>21</v>
      </c>
      <c r="M99" s="197">
        <f t="shared" si="9"/>
        <v>0</v>
      </c>
      <c r="N99" s="197">
        <v>0</v>
      </c>
      <c r="O99" s="197">
        <f t="shared" si="10"/>
        <v>0</v>
      </c>
      <c r="P99" s="197">
        <v>0</v>
      </c>
      <c r="Q99" s="197">
        <f t="shared" si="11"/>
        <v>0</v>
      </c>
      <c r="R99" s="198"/>
      <c r="S99" s="198" t="s">
        <v>339</v>
      </c>
      <c r="X99" s="256"/>
      <c r="Y99" s="225"/>
      <c r="Z99" s="225"/>
      <c r="AA99" s="225"/>
    </row>
    <row r="100" spans="1:27" x14ac:dyDescent="0.2">
      <c r="A100" s="193">
        <v>88</v>
      </c>
      <c r="B100" s="230" t="s">
        <v>1134</v>
      </c>
      <c r="C100" s="230" t="s">
        <v>1135</v>
      </c>
      <c r="D100" s="195" t="s">
        <v>1078</v>
      </c>
      <c r="E100" s="196">
        <v>1.4766000000000001</v>
      </c>
      <c r="F100" s="199"/>
      <c r="G100" s="197">
        <f t="shared" si="6"/>
        <v>0</v>
      </c>
      <c r="H100" s="199">
        <v>12.88</v>
      </c>
      <c r="I100" s="197">
        <f t="shared" si="7"/>
        <v>19.02</v>
      </c>
      <c r="J100" s="199">
        <v>0</v>
      </c>
      <c r="K100" s="197">
        <f t="shared" si="8"/>
        <v>0</v>
      </c>
      <c r="L100" s="197">
        <v>21</v>
      </c>
      <c r="M100" s="197">
        <f t="shared" si="9"/>
        <v>0</v>
      </c>
      <c r="N100" s="197">
        <v>0</v>
      </c>
      <c r="O100" s="197">
        <f t="shared" si="10"/>
        <v>0</v>
      </c>
      <c r="P100" s="197">
        <v>0</v>
      </c>
      <c r="Q100" s="197">
        <f t="shared" si="11"/>
        <v>0</v>
      </c>
      <c r="R100" s="198"/>
      <c r="S100" s="198" t="s">
        <v>339</v>
      </c>
      <c r="X100" s="256"/>
      <c r="Y100" s="225"/>
      <c r="Z100" s="225"/>
      <c r="AA100" s="225"/>
    </row>
    <row r="101" spans="1:27" x14ac:dyDescent="0.2">
      <c r="A101" s="193">
        <v>89</v>
      </c>
      <c r="B101" s="230" t="s">
        <v>1136</v>
      </c>
      <c r="C101" s="230" t="s">
        <v>1137</v>
      </c>
      <c r="D101" s="195" t="s">
        <v>1078</v>
      </c>
      <c r="E101" s="196">
        <v>0.88596000000000019</v>
      </c>
      <c r="F101" s="199"/>
      <c r="G101" s="197">
        <f t="shared" si="6"/>
        <v>0</v>
      </c>
      <c r="H101" s="199">
        <v>22.04</v>
      </c>
      <c r="I101" s="197">
        <f t="shared" si="7"/>
        <v>19.53</v>
      </c>
      <c r="J101" s="199">
        <v>0</v>
      </c>
      <c r="K101" s="197">
        <f t="shared" si="8"/>
        <v>0</v>
      </c>
      <c r="L101" s="197">
        <v>21</v>
      </c>
      <c r="M101" s="197">
        <f t="shared" si="9"/>
        <v>0</v>
      </c>
      <c r="N101" s="197">
        <v>0</v>
      </c>
      <c r="O101" s="197">
        <f t="shared" si="10"/>
        <v>0</v>
      </c>
      <c r="P101" s="197">
        <v>0</v>
      </c>
      <c r="Q101" s="197">
        <f t="shared" si="11"/>
        <v>0</v>
      </c>
      <c r="R101" s="198"/>
      <c r="S101" s="198" t="s">
        <v>339</v>
      </c>
      <c r="X101" s="256"/>
      <c r="Y101" s="225"/>
      <c r="Z101" s="225"/>
      <c r="AA101" s="225"/>
    </row>
    <row r="102" spans="1:27" x14ac:dyDescent="0.2">
      <c r="A102" s="193">
        <v>90</v>
      </c>
      <c r="B102" s="230" t="s">
        <v>1138</v>
      </c>
      <c r="C102" s="230" t="s">
        <v>1139</v>
      </c>
      <c r="D102" s="195" t="s">
        <v>1078</v>
      </c>
      <c r="E102" s="196">
        <v>36.915000000000006</v>
      </c>
      <c r="F102" s="199"/>
      <c r="G102" s="197">
        <f t="shared" si="6"/>
        <v>0</v>
      </c>
      <c r="H102" s="199">
        <v>2.1800000000000002</v>
      </c>
      <c r="I102" s="197">
        <f t="shared" si="7"/>
        <v>80.47</v>
      </c>
      <c r="J102" s="199">
        <v>0</v>
      </c>
      <c r="K102" s="197">
        <f t="shared" si="8"/>
        <v>0</v>
      </c>
      <c r="L102" s="197">
        <v>21</v>
      </c>
      <c r="M102" s="197">
        <f t="shared" si="9"/>
        <v>0</v>
      </c>
      <c r="N102" s="197">
        <v>0</v>
      </c>
      <c r="O102" s="197">
        <f t="shared" si="10"/>
        <v>0</v>
      </c>
      <c r="P102" s="197">
        <v>0</v>
      </c>
      <c r="Q102" s="197">
        <f t="shared" si="11"/>
        <v>0</v>
      </c>
      <c r="R102" s="198"/>
      <c r="S102" s="198" t="s">
        <v>339</v>
      </c>
      <c r="X102" s="256"/>
      <c r="Y102" s="225"/>
      <c r="Z102" s="225"/>
      <c r="AA102" s="225"/>
    </row>
    <row r="103" spans="1:27" x14ac:dyDescent="0.2">
      <c r="A103" s="193">
        <v>91</v>
      </c>
      <c r="B103" s="230" t="s">
        <v>1140</v>
      </c>
      <c r="C103" s="230" t="s">
        <v>1141</v>
      </c>
      <c r="D103" s="195" t="s">
        <v>1078</v>
      </c>
      <c r="E103" s="196">
        <v>7.3830000000000009</v>
      </c>
      <c r="F103" s="199"/>
      <c r="G103" s="197">
        <f t="shared" ref="G103:G129" si="12">ROUND(E103*F103,2)</f>
        <v>0</v>
      </c>
      <c r="H103" s="199">
        <v>2.2999999999999998</v>
      </c>
      <c r="I103" s="197">
        <f t="shared" ref="I103:I129" si="13">ROUND(E103*H103,2)</f>
        <v>16.98</v>
      </c>
      <c r="J103" s="199">
        <v>0</v>
      </c>
      <c r="K103" s="197">
        <f t="shared" ref="K103:K129" si="14">ROUND(E103*J103,2)</f>
        <v>0</v>
      </c>
      <c r="L103" s="197">
        <v>21</v>
      </c>
      <c r="M103" s="197">
        <f t="shared" ref="M103:M129" si="15">G103*(1+L103/100)</f>
        <v>0</v>
      </c>
      <c r="N103" s="197">
        <v>0</v>
      </c>
      <c r="O103" s="197">
        <f t="shared" ref="O103:O129" si="16">ROUND(E103*N103,2)</f>
        <v>0</v>
      </c>
      <c r="P103" s="197">
        <v>0</v>
      </c>
      <c r="Q103" s="197">
        <f t="shared" ref="Q103:Q129" si="17">ROUND(E103*P103,2)</f>
        <v>0</v>
      </c>
      <c r="R103" s="198"/>
      <c r="S103" s="198" t="s">
        <v>339</v>
      </c>
      <c r="X103" s="256"/>
      <c r="Y103" s="225"/>
      <c r="Z103" s="225"/>
      <c r="AA103" s="225"/>
    </row>
    <row r="104" spans="1:27" x14ac:dyDescent="0.2">
      <c r="A104" s="193">
        <v>92</v>
      </c>
      <c r="B104" s="230" t="s">
        <v>1142</v>
      </c>
      <c r="C104" s="230" t="s">
        <v>1143</v>
      </c>
      <c r="D104" s="195" t="s">
        <v>1078</v>
      </c>
      <c r="E104" s="196">
        <v>0.88596000000000019</v>
      </c>
      <c r="F104" s="199"/>
      <c r="G104" s="197">
        <f t="shared" si="12"/>
        <v>0</v>
      </c>
      <c r="H104" s="199">
        <v>165.97</v>
      </c>
      <c r="I104" s="197">
        <f t="shared" si="13"/>
        <v>147.04</v>
      </c>
      <c r="J104" s="199">
        <v>0</v>
      </c>
      <c r="K104" s="197">
        <f t="shared" si="14"/>
        <v>0</v>
      </c>
      <c r="L104" s="197">
        <v>21</v>
      </c>
      <c r="M104" s="197">
        <f t="shared" si="15"/>
        <v>0</v>
      </c>
      <c r="N104" s="197">
        <v>0</v>
      </c>
      <c r="O104" s="197">
        <f t="shared" si="16"/>
        <v>0</v>
      </c>
      <c r="P104" s="197">
        <v>0</v>
      </c>
      <c r="Q104" s="197">
        <f t="shared" si="17"/>
        <v>0</v>
      </c>
      <c r="R104" s="198"/>
      <c r="S104" s="198" t="s">
        <v>339</v>
      </c>
      <c r="X104" s="256"/>
      <c r="Y104" s="225"/>
      <c r="Z104" s="225"/>
      <c r="AA104" s="225"/>
    </row>
    <row r="105" spans="1:27" x14ac:dyDescent="0.2">
      <c r="A105" s="193">
        <v>93</v>
      </c>
      <c r="B105" s="230" t="s">
        <v>1144</v>
      </c>
      <c r="C105" s="230" t="s">
        <v>1145</v>
      </c>
      <c r="D105" s="195" t="s">
        <v>1078</v>
      </c>
      <c r="E105" s="196">
        <v>0.29532000000000003</v>
      </c>
      <c r="F105" s="199"/>
      <c r="G105" s="197">
        <f t="shared" si="12"/>
        <v>0</v>
      </c>
      <c r="H105" s="199">
        <v>66.3</v>
      </c>
      <c r="I105" s="197">
        <f t="shared" si="13"/>
        <v>19.579999999999998</v>
      </c>
      <c r="J105" s="199">
        <v>0</v>
      </c>
      <c r="K105" s="197">
        <f t="shared" si="14"/>
        <v>0</v>
      </c>
      <c r="L105" s="197">
        <v>21</v>
      </c>
      <c r="M105" s="197">
        <f t="shared" si="15"/>
        <v>0</v>
      </c>
      <c r="N105" s="197">
        <v>0</v>
      </c>
      <c r="O105" s="197">
        <f t="shared" si="16"/>
        <v>0</v>
      </c>
      <c r="P105" s="197">
        <v>0</v>
      </c>
      <c r="Q105" s="197">
        <f t="shared" si="17"/>
        <v>0</v>
      </c>
      <c r="R105" s="198"/>
      <c r="S105" s="198" t="s">
        <v>339</v>
      </c>
      <c r="X105" s="256"/>
      <c r="Y105" s="225"/>
      <c r="Z105" s="225"/>
      <c r="AA105" s="225"/>
    </row>
    <row r="106" spans="1:27" x14ac:dyDescent="0.2">
      <c r="A106" s="193">
        <v>94</v>
      </c>
      <c r="B106" s="230" t="s">
        <v>1146</v>
      </c>
      <c r="C106" s="230" t="s">
        <v>2885</v>
      </c>
      <c r="D106" s="195" t="s">
        <v>1078</v>
      </c>
      <c r="E106" s="196">
        <v>1.4766000000000001</v>
      </c>
      <c r="F106" s="199"/>
      <c r="G106" s="197">
        <f t="shared" si="12"/>
        <v>0</v>
      </c>
      <c r="H106" s="199">
        <v>79.849999999999994</v>
      </c>
      <c r="I106" s="197">
        <f t="shared" si="13"/>
        <v>117.91</v>
      </c>
      <c r="J106" s="199">
        <v>0</v>
      </c>
      <c r="K106" s="197">
        <f t="shared" si="14"/>
        <v>0</v>
      </c>
      <c r="L106" s="197">
        <v>21</v>
      </c>
      <c r="M106" s="197">
        <f t="shared" si="15"/>
        <v>0</v>
      </c>
      <c r="N106" s="197">
        <v>0</v>
      </c>
      <c r="O106" s="197">
        <f t="shared" si="16"/>
        <v>0</v>
      </c>
      <c r="P106" s="197">
        <v>0</v>
      </c>
      <c r="Q106" s="197">
        <f t="shared" si="17"/>
        <v>0</v>
      </c>
      <c r="R106" s="198"/>
      <c r="S106" s="198" t="s">
        <v>339</v>
      </c>
      <c r="X106" s="256"/>
      <c r="Y106" s="225"/>
      <c r="Z106" s="225"/>
      <c r="AA106" s="225"/>
    </row>
    <row r="107" spans="1:27" x14ac:dyDescent="0.2">
      <c r="A107" s="193">
        <v>95</v>
      </c>
      <c r="B107" s="230" t="s">
        <v>1147</v>
      </c>
      <c r="C107" s="230" t="s">
        <v>1148</v>
      </c>
      <c r="D107" s="195" t="s">
        <v>1078</v>
      </c>
      <c r="E107" s="196">
        <v>8.8596000000000004</v>
      </c>
      <c r="F107" s="199"/>
      <c r="G107" s="197">
        <f t="shared" si="12"/>
        <v>0</v>
      </c>
      <c r="H107" s="199">
        <v>7.69</v>
      </c>
      <c r="I107" s="197">
        <f t="shared" si="13"/>
        <v>68.13</v>
      </c>
      <c r="J107" s="199">
        <v>0</v>
      </c>
      <c r="K107" s="197">
        <f t="shared" si="14"/>
        <v>0</v>
      </c>
      <c r="L107" s="197">
        <v>21</v>
      </c>
      <c r="M107" s="197">
        <f t="shared" si="15"/>
        <v>0</v>
      </c>
      <c r="N107" s="197">
        <v>0</v>
      </c>
      <c r="O107" s="197">
        <f t="shared" si="16"/>
        <v>0</v>
      </c>
      <c r="P107" s="197">
        <v>0</v>
      </c>
      <c r="Q107" s="197">
        <f t="shared" si="17"/>
        <v>0</v>
      </c>
      <c r="R107" s="198"/>
      <c r="S107" s="198" t="s">
        <v>339</v>
      </c>
      <c r="X107" s="256"/>
      <c r="Y107" s="225"/>
      <c r="Z107" s="225"/>
      <c r="AA107" s="225"/>
    </row>
    <row r="108" spans="1:27" x14ac:dyDescent="0.2">
      <c r="A108" s="193">
        <v>96</v>
      </c>
      <c r="B108" s="230" t="s">
        <v>1149</v>
      </c>
      <c r="C108" s="230" t="s">
        <v>2860</v>
      </c>
      <c r="D108" s="195" t="s">
        <v>1078</v>
      </c>
      <c r="E108" s="196">
        <v>7.2353399999999999</v>
      </c>
      <c r="F108" s="199"/>
      <c r="G108" s="197">
        <f t="shared" si="12"/>
        <v>0</v>
      </c>
      <c r="H108" s="199">
        <v>1314.54</v>
      </c>
      <c r="I108" s="197">
        <f t="shared" si="13"/>
        <v>9511.14</v>
      </c>
      <c r="J108" s="199">
        <v>0</v>
      </c>
      <c r="K108" s="197">
        <f t="shared" si="14"/>
        <v>0</v>
      </c>
      <c r="L108" s="197">
        <v>21</v>
      </c>
      <c r="M108" s="197">
        <f t="shared" si="15"/>
        <v>0</v>
      </c>
      <c r="N108" s="197">
        <v>0</v>
      </c>
      <c r="O108" s="197">
        <f t="shared" si="16"/>
        <v>0</v>
      </c>
      <c r="P108" s="197">
        <v>0</v>
      </c>
      <c r="Q108" s="197">
        <f t="shared" si="17"/>
        <v>0</v>
      </c>
      <c r="R108" s="198"/>
      <c r="S108" s="198" t="s">
        <v>339</v>
      </c>
      <c r="X108" s="256"/>
      <c r="Y108" s="225"/>
      <c r="Z108" s="225"/>
      <c r="AA108" s="225"/>
    </row>
    <row r="109" spans="1:27" x14ac:dyDescent="0.2">
      <c r="A109" s="202">
        <v>97</v>
      </c>
      <c r="B109" s="233" t="s">
        <v>1150</v>
      </c>
      <c r="C109" s="233" t="s">
        <v>1151</v>
      </c>
      <c r="D109" s="204" t="s">
        <v>1090</v>
      </c>
      <c r="E109" s="205">
        <v>47.251200000000004</v>
      </c>
      <c r="F109" s="215"/>
      <c r="G109" s="206">
        <f t="shared" si="12"/>
        <v>0</v>
      </c>
      <c r="H109" s="215">
        <v>3.11</v>
      </c>
      <c r="I109" s="206">
        <f t="shared" si="13"/>
        <v>146.94999999999999</v>
      </c>
      <c r="J109" s="215">
        <v>0</v>
      </c>
      <c r="K109" s="206">
        <f t="shared" si="14"/>
        <v>0</v>
      </c>
      <c r="L109" s="206">
        <v>21</v>
      </c>
      <c r="M109" s="206">
        <f t="shared" si="15"/>
        <v>0</v>
      </c>
      <c r="N109" s="206">
        <v>0</v>
      </c>
      <c r="O109" s="206">
        <f t="shared" si="16"/>
        <v>0</v>
      </c>
      <c r="P109" s="206">
        <v>0</v>
      </c>
      <c r="Q109" s="206">
        <f t="shared" si="17"/>
        <v>0</v>
      </c>
      <c r="R109" s="207"/>
      <c r="S109" s="207" t="s">
        <v>339</v>
      </c>
      <c r="X109" s="256"/>
      <c r="Y109" s="263"/>
      <c r="Z109" s="225"/>
      <c r="AA109" s="263"/>
    </row>
    <row r="110" spans="1:27" x14ac:dyDescent="0.2">
      <c r="A110" s="193">
        <v>98</v>
      </c>
      <c r="B110" s="230" t="s">
        <v>1152</v>
      </c>
      <c r="C110" s="230" t="s">
        <v>1153</v>
      </c>
      <c r="D110" s="195" t="s">
        <v>1090</v>
      </c>
      <c r="E110" s="196">
        <v>113.6982</v>
      </c>
      <c r="F110" s="199"/>
      <c r="G110" s="197">
        <f t="shared" si="12"/>
        <v>0</v>
      </c>
      <c r="H110" s="199">
        <v>11.54</v>
      </c>
      <c r="I110" s="197">
        <f t="shared" si="13"/>
        <v>1312.08</v>
      </c>
      <c r="J110" s="199">
        <v>0</v>
      </c>
      <c r="K110" s="197">
        <f t="shared" si="14"/>
        <v>0</v>
      </c>
      <c r="L110" s="197">
        <v>21</v>
      </c>
      <c r="M110" s="197">
        <f t="shared" si="15"/>
        <v>0</v>
      </c>
      <c r="N110" s="197">
        <v>0</v>
      </c>
      <c r="O110" s="197">
        <f t="shared" si="16"/>
        <v>0</v>
      </c>
      <c r="P110" s="197">
        <v>0</v>
      </c>
      <c r="Q110" s="197">
        <f t="shared" si="17"/>
        <v>0</v>
      </c>
      <c r="R110" s="198"/>
      <c r="S110" s="198" t="s">
        <v>339</v>
      </c>
      <c r="X110" s="256"/>
      <c r="Y110" s="225"/>
      <c r="Z110" s="225"/>
      <c r="AA110" s="225"/>
    </row>
    <row r="111" spans="1:27" x14ac:dyDescent="0.2">
      <c r="A111" s="193">
        <v>99</v>
      </c>
      <c r="B111" s="230" t="s">
        <v>1154</v>
      </c>
      <c r="C111" s="230" t="s">
        <v>1155</v>
      </c>
      <c r="D111" s="195" t="s">
        <v>1090</v>
      </c>
      <c r="E111" s="196">
        <v>0.73830000000000007</v>
      </c>
      <c r="F111" s="199"/>
      <c r="G111" s="197">
        <f t="shared" si="12"/>
        <v>0</v>
      </c>
      <c r="H111" s="199">
        <v>30.89</v>
      </c>
      <c r="I111" s="197">
        <f t="shared" si="13"/>
        <v>22.81</v>
      </c>
      <c r="J111" s="199">
        <v>0</v>
      </c>
      <c r="K111" s="197">
        <f t="shared" si="14"/>
        <v>0</v>
      </c>
      <c r="L111" s="197">
        <v>21</v>
      </c>
      <c r="M111" s="197">
        <f t="shared" si="15"/>
        <v>0</v>
      </c>
      <c r="N111" s="197">
        <v>0</v>
      </c>
      <c r="O111" s="197">
        <f t="shared" si="16"/>
        <v>0</v>
      </c>
      <c r="P111" s="197">
        <v>0</v>
      </c>
      <c r="Q111" s="197">
        <f t="shared" si="17"/>
        <v>0</v>
      </c>
      <c r="R111" s="198"/>
      <c r="S111" s="198" t="s">
        <v>339</v>
      </c>
      <c r="X111" s="256"/>
      <c r="Y111" s="225"/>
      <c r="Z111" s="225"/>
      <c r="AA111" s="225"/>
    </row>
    <row r="112" spans="1:27" x14ac:dyDescent="0.2">
      <c r="A112" s="193">
        <v>100</v>
      </c>
      <c r="B112" s="230" t="s">
        <v>1156</v>
      </c>
      <c r="C112" s="230" t="s">
        <v>2861</v>
      </c>
      <c r="D112" s="195" t="s">
        <v>610</v>
      </c>
      <c r="E112" s="196">
        <v>0.14766000000000001</v>
      </c>
      <c r="F112" s="199"/>
      <c r="G112" s="197">
        <f t="shared" si="12"/>
        <v>0</v>
      </c>
      <c r="H112" s="199">
        <v>17850</v>
      </c>
      <c r="I112" s="197">
        <f t="shared" si="13"/>
        <v>2635.73</v>
      </c>
      <c r="J112" s="199">
        <v>0</v>
      </c>
      <c r="K112" s="197">
        <f t="shared" si="14"/>
        <v>0</v>
      </c>
      <c r="L112" s="197">
        <v>21</v>
      </c>
      <c r="M112" s="197">
        <f t="shared" si="15"/>
        <v>0</v>
      </c>
      <c r="N112" s="197">
        <v>0</v>
      </c>
      <c r="O112" s="197">
        <f t="shared" si="16"/>
        <v>0</v>
      </c>
      <c r="P112" s="197">
        <v>0</v>
      </c>
      <c r="Q112" s="197">
        <f t="shared" si="17"/>
        <v>0</v>
      </c>
      <c r="R112" s="198"/>
      <c r="S112" s="198" t="s">
        <v>339</v>
      </c>
      <c r="X112" s="256"/>
      <c r="Y112" s="225"/>
      <c r="Z112" s="225"/>
      <c r="AA112" s="225"/>
    </row>
    <row r="113" spans="1:27" x14ac:dyDescent="0.2">
      <c r="A113" s="193">
        <v>101</v>
      </c>
      <c r="B113" s="230" t="s">
        <v>1158</v>
      </c>
      <c r="C113" s="230" t="s">
        <v>1159</v>
      </c>
      <c r="D113" s="195" t="s">
        <v>1090</v>
      </c>
      <c r="E113" s="196">
        <v>1.4766000000000001</v>
      </c>
      <c r="F113" s="199"/>
      <c r="G113" s="197">
        <f t="shared" si="12"/>
        <v>0</v>
      </c>
      <c r="H113" s="199">
        <v>232</v>
      </c>
      <c r="I113" s="197">
        <f t="shared" si="13"/>
        <v>342.57</v>
      </c>
      <c r="J113" s="199">
        <v>0</v>
      </c>
      <c r="K113" s="197">
        <f t="shared" si="14"/>
        <v>0</v>
      </c>
      <c r="L113" s="197">
        <v>21</v>
      </c>
      <c r="M113" s="197">
        <f t="shared" si="15"/>
        <v>0</v>
      </c>
      <c r="N113" s="197">
        <v>0</v>
      </c>
      <c r="O113" s="197">
        <f t="shared" si="16"/>
        <v>0</v>
      </c>
      <c r="P113" s="197">
        <v>0</v>
      </c>
      <c r="Q113" s="197">
        <f t="shared" si="17"/>
        <v>0</v>
      </c>
      <c r="R113" s="198"/>
      <c r="S113" s="198" t="s">
        <v>339</v>
      </c>
      <c r="X113" s="256"/>
      <c r="Y113" s="225"/>
      <c r="Z113" s="225"/>
      <c r="AA113" s="225"/>
    </row>
    <row r="114" spans="1:27" x14ac:dyDescent="0.2">
      <c r="A114" s="193">
        <v>102</v>
      </c>
      <c r="B114" s="230" t="s">
        <v>1160</v>
      </c>
      <c r="C114" s="230" t="s">
        <v>2738</v>
      </c>
      <c r="D114" s="195" t="s">
        <v>1078</v>
      </c>
      <c r="E114" s="196">
        <v>0.88596000000000019</v>
      </c>
      <c r="F114" s="199"/>
      <c r="G114" s="197">
        <f t="shared" si="12"/>
        <v>0</v>
      </c>
      <c r="H114" s="199">
        <v>3.4</v>
      </c>
      <c r="I114" s="197">
        <f t="shared" si="13"/>
        <v>3.01</v>
      </c>
      <c r="J114" s="199">
        <v>0</v>
      </c>
      <c r="K114" s="197">
        <f t="shared" si="14"/>
        <v>0</v>
      </c>
      <c r="L114" s="197">
        <v>21</v>
      </c>
      <c r="M114" s="197">
        <f t="shared" si="15"/>
        <v>0</v>
      </c>
      <c r="N114" s="197">
        <v>0</v>
      </c>
      <c r="O114" s="197">
        <f t="shared" si="16"/>
        <v>0</v>
      </c>
      <c r="P114" s="197">
        <v>0</v>
      </c>
      <c r="Q114" s="197">
        <f t="shared" si="17"/>
        <v>0</v>
      </c>
      <c r="R114" s="198"/>
      <c r="S114" s="198" t="s">
        <v>339</v>
      </c>
      <c r="X114" s="256"/>
      <c r="Y114" s="225"/>
      <c r="Z114" s="225"/>
      <c r="AA114" s="225"/>
    </row>
    <row r="115" spans="1:27" x14ac:dyDescent="0.2">
      <c r="A115" s="193">
        <v>103</v>
      </c>
      <c r="B115" s="230" t="s">
        <v>1161</v>
      </c>
      <c r="C115" s="230" t="s">
        <v>2739</v>
      </c>
      <c r="D115" s="195" t="s">
        <v>1078</v>
      </c>
      <c r="E115" s="196">
        <v>0.88596000000000019</v>
      </c>
      <c r="F115" s="199"/>
      <c r="G115" s="197">
        <f t="shared" si="12"/>
        <v>0</v>
      </c>
      <c r="H115" s="199">
        <v>39.97</v>
      </c>
      <c r="I115" s="197">
        <f t="shared" si="13"/>
        <v>35.409999999999997</v>
      </c>
      <c r="J115" s="199">
        <v>0</v>
      </c>
      <c r="K115" s="197">
        <f t="shared" si="14"/>
        <v>0</v>
      </c>
      <c r="L115" s="197">
        <v>21</v>
      </c>
      <c r="M115" s="197">
        <f t="shared" si="15"/>
        <v>0</v>
      </c>
      <c r="N115" s="197">
        <v>0</v>
      </c>
      <c r="O115" s="197">
        <f t="shared" si="16"/>
        <v>0</v>
      </c>
      <c r="P115" s="197">
        <v>0</v>
      </c>
      <c r="Q115" s="197">
        <f t="shared" si="17"/>
        <v>0</v>
      </c>
      <c r="R115" s="198"/>
      <c r="S115" s="198" t="s">
        <v>339</v>
      </c>
      <c r="X115" s="256"/>
      <c r="Y115" s="225"/>
      <c r="Z115" s="225"/>
      <c r="AA115" s="225"/>
    </row>
    <row r="116" spans="1:27" x14ac:dyDescent="0.2">
      <c r="A116" s="193">
        <v>104</v>
      </c>
      <c r="B116" s="230" t="s">
        <v>1162</v>
      </c>
      <c r="C116" s="230" t="s">
        <v>2862</v>
      </c>
      <c r="D116" s="195" t="s">
        <v>1078</v>
      </c>
      <c r="E116" s="196">
        <v>2.8055400000000001</v>
      </c>
      <c r="F116" s="199"/>
      <c r="G116" s="197">
        <f t="shared" si="12"/>
        <v>0</v>
      </c>
      <c r="H116" s="199">
        <v>101.43</v>
      </c>
      <c r="I116" s="197">
        <f t="shared" si="13"/>
        <v>284.57</v>
      </c>
      <c r="J116" s="199">
        <v>0</v>
      </c>
      <c r="K116" s="197">
        <f t="shared" si="14"/>
        <v>0</v>
      </c>
      <c r="L116" s="197">
        <v>21</v>
      </c>
      <c r="M116" s="197">
        <f t="shared" si="15"/>
        <v>0</v>
      </c>
      <c r="N116" s="197">
        <v>0</v>
      </c>
      <c r="O116" s="197">
        <f t="shared" si="16"/>
        <v>0</v>
      </c>
      <c r="P116" s="197">
        <v>0</v>
      </c>
      <c r="Q116" s="197">
        <f t="shared" si="17"/>
        <v>0</v>
      </c>
      <c r="R116" s="198"/>
      <c r="S116" s="198" t="s">
        <v>339</v>
      </c>
      <c r="X116" s="256"/>
      <c r="Y116" s="225"/>
      <c r="Z116" s="225"/>
      <c r="AA116" s="225"/>
    </row>
    <row r="117" spans="1:27" x14ac:dyDescent="0.2">
      <c r="A117" s="193">
        <v>105</v>
      </c>
      <c r="B117" s="230" t="s">
        <v>1163</v>
      </c>
      <c r="C117" s="230" t="s">
        <v>1164</v>
      </c>
      <c r="D117" s="195" t="s">
        <v>1078</v>
      </c>
      <c r="E117" s="196">
        <v>3.3961800000000002</v>
      </c>
      <c r="F117" s="199"/>
      <c r="G117" s="197">
        <f t="shared" si="12"/>
        <v>0</v>
      </c>
      <c r="H117" s="199">
        <v>21.09</v>
      </c>
      <c r="I117" s="197">
        <f t="shared" si="13"/>
        <v>71.63</v>
      </c>
      <c r="J117" s="199">
        <v>0</v>
      </c>
      <c r="K117" s="197">
        <f t="shared" si="14"/>
        <v>0</v>
      </c>
      <c r="L117" s="197">
        <v>21</v>
      </c>
      <c r="M117" s="197">
        <f t="shared" si="15"/>
        <v>0</v>
      </c>
      <c r="N117" s="197">
        <v>0</v>
      </c>
      <c r="O117" s="197">
        <f t="shared" si="16"/>
        <v>0</v>
      </c>
      <c r="P117" s="197">
        <v>0</v>
      </c>
      <c r="Q117" s="197">
        <f t="shared" si="17"/>
        <v>0</v>
      </c>
      <c r="R117" s="198"/>
      <c r="S117" s="198" t="s">
        <v>339</v>
      </c>
      <c r="X117" s="256"/>
      <c r="Y117" s="225"/>
      <c r="Z117" s="225"/>
      <c r="AA117" s="225"/>
    </row>
    <row r="118" spans="1:27" x14ac:dyDescent="0.2">
      <c r="A118" s="193">
        <v>106</v>
      </c>
      <c r="B118" s="230" t="s">
        <v>1165</v>
      </c>
      <c r="C118" s="230" t="s">
        <v>2741</v>
      </c>
      <c r="D118" s="195" t="s">
        <v>1078</v>
      </c>
      <c r="E118" s="196">
        <v>3.5438400000000008</v>
      </c>
      <c r="F118" s="199"/>
      <c r="G118" s="197">
        <f t="shared" si="12"/>
        <v>0</v>
      </c>
      <c r="H118" s="199">
        <v>29.77</v>
      </c>
      <c r="I118" s="197">
        <f t="shared" si="13"/>
        <v>105.5</v>
      </c>
      <c r="J118" s="199">
        <v>0</v>
      </c>
      <c r="K118" s="197">
        <f t="shared" si="14"/>
        <v>0</v>
      </c>
      <c r="L118" s="197">
        <v>21</v>
      </c>
      <c r="M118" s="197">
        <f t="shared" si="15"/>
        <v>0</v>
      </c>
      <c r="N118" s="197">
        <v>0</v>
      </c>
      <c r="O118" s="197">
        <f t="shared" si="16"/>
        <v>0</v>
      </c>
      <c r="P118" s="197">
        <v>0</v>
      </c>
      <c r="Q118" s="197">
        <f t="shared" si="17"/>
        <v>0</v>
      </c>
      <c r="R118" s="198"/>
      <c r="S118" s="198" t="s">
        <v>339</v>
      </c>
      <c r="X118" s="256"/>
      <c r="Y118" s="225"/>
      <c r="Z118" s="225"/>
      <c r="AA118" s="225"/>
    </row>
    <row r="119" spans="1:27" x14ac:dyDescent="0.2">
      <c r="A119" s="193">
        <v>107</v>
      </c>
      <c r="B119" s="230" t="s">
        <v>1166</v>
      </c>
      <c r="C119" s="230" t="s">
        <v>2742</v>
      </c>
      <c r="D119" s="195" t="s">
        <v>1078</v>
      </c>
      <c r="E119" s="196">
        <v>0.88596000000000019</v>
      </c>
      <c r="F119" s="199"/>
      <c r="G119" s="197">
        <f t="shared" si="12"/>
        <v>0</v>
      </c>
      <c r="H119" s="199">
        <v>28.92</v>
      </c>
      <c r="I119" s="197">
        <f t="shared" si="13"/>
        <v>25.62</v>
      </c>
      <c r="J119" s="199">
        <v>0</v>
      </c>
      <c r="K119" s="197">
        <f t="shared" si="14"/>
        <v>0</v>
      </c>
      <c r="L119" s="197">
        <v>21</v>
      </c>
      <c r="M119" s="197">
        <f t="shared" si="15"/>
        <v>0</v>
      </c>
      <c r="N119" s="197">
        <v>0</v>
      </c>
      <c r="O119" s="197">
        <f t="shared" si="16"/>
        <v>0</v>
      </c>
      <c r="P119" s="197">
        <v>0</v>
      </c>
      <c r="Q119" s="197">
        <f t="shared" si="17"/>
        <v>0</v>
      </c>
      <c r="R119" s="198"/>
      <c r="S119" s="198" t="s">
        <v>339</v>
      </c>
      <c r="X119" s="256"/>
      <c r="Y119" s="225"/>
      <c r="Z119" s="225"/>
      <c r="AA119" s="225"/>
    </row>
    <row r="120" spans="1:27" x14ac:dyDescent="0.2">
      <c r="A120" s="193">
        <v>108</v>
      </c>
      <c r="B120" s="230" t="s">
        <v>1167</v>
      </c>
      <c r="C120" s="230" t="s">
        <v>2743</v>
      </c>
      <c r="D120" s="195" t="s">
        <v>1078</v>
      </c>
      <c r="E120" s="196">
        <v>13.289400000000001</v>
      </c>
      <c r="F120" s="199"/>
      <c r="G120" s="197">
        <f t="shared" si="12"/>
        <v>0</v>
      </c>
      <c r="H120" s="199">
        <v>27.22</v>
      </c>
      <c r="I120" s="197">
        <f t="shared" si="13"/>
        <v>361.74</v>
      </c>
      <c r="J120" s="199">
        <v>0</v>
      </c>
      <c r="K120" s="197">
        <f t="shared" si="14"/>
        <v>0</v>
      </c>
      <c r="L120" s="197">
        <v>21</v>
      </c>
      <c r="M120" s="197">
        <f t="shared" si="15"/>
        <v>0</v>
      </c>
      <c r="N120" s="197">
        <v>0</v>
      </c>
      <c r="O120" s="197">
        <f t="shared" si="16"/>
        <v>0</v>
      </c>
      <c r="P120" s="197">
        <v>0</v>
      </c>
      <c r="Q120" s="197">
        <f t="shared" si="17"/>
        <v>0</v>
      </c>
      <c r="R120" s="198"/>
      <c r="S120" s="198" t="s">
        <v>339</v>
      </c>
      <c r="X120" s="256"/>
      <c r="Y120" s="225"/>
      <c r="Z120" s="225"/>
      <c r="AA120" s="225"/>
    </row>
    <row r="121" spans="1:27" x14ac:dyDescent="0.2">
      <c r="A121" s="193">
        <v>109</v>
      </c>
      <c r="B121" s="230" t="s">
        <v>1168</v>
      </c>
      <c r="C121" s="230" t="s">
        <v>1169</v>
      </c>
      <c r="D121" s="195" t="s">
        <v>1090</v>
      </c>
      <c r="E121" s="196">
        <v>29.532000000000004</v>
      </c>
      <c r="F121" s="199"/>
      <c r="G121" s="197">
        <f t="shared" si="12"/>
        <v>0</v>
      </c>
      <c r="H121" s="199">
        <v>22.45</v>
      </c>
      <c r="I121" s="197">
        <f t="shared" si="13"/>
        <v>662.99</v>
      </c>
      <c r="J121" s="199">
        <v>0</v>
      </c>
      <c r="K121" s="197">
        <f t="shared" si="14"/>
        <v>0</v>
      </c>
      <c r="L121" s="197">
        <v>21</v>
      </c>
      <c r="M121" s="197">
        <f t="shared" si="15"/>
        <v>0</v>
      </c>
      <c r="N121" s="197">
        <v>0</v>
      </c>
      <c r="O121" s="197">
        <f t="shared" si="16"/>
        <v>0</v>
      </c>
      <c r="P121" s="197">
        <v>0</v>
      </c>
      <c r="Q121" s="197">
        <f t="shared" si="17"/>
        <v>0</v>
      </c>
      <c r="R121" s="198"/>
      <c r="S121" s="198" t="s">
        <v>339</v>
      </c>
      <c r="X121" s="256"/>
      <c r="Y121" s="225"/>
      <c r="Z121" s="225"/>
      <c r="AA121" s="225"/>
    </row>
    <row r="122" spans="1:27" x14ac:dyDescent="0.2">
      <c r="A122" s="193">
        <v>110</v>
      </c>
      <c r="B122" s="230" t="s">
        <v>1170</v>
      </c>
      <c r="C122" s="230" t="s">
        <v>2744</v>
      </c>
      <c r="D122" s="195" t="s">
        <v>1078</v>
      </c>
      <c r="E122" s="196">
        <v>0.88596000000000019</v>
      </c>
      <c r="F122" s="199"/>
      <c r="G122" s="197">
        <f t="shared" si="12"/>
        <v>0</v>
      </c>
      <c r="H122" s="199">
        <v>3.4</v>
      </c>
      <c r="I122" s="197">
        <f t="shared" si="13"/>
        <v>3.01</v>
      </c>
      <c r="J122" s="199">
        <v>0</v>
      </c>
      <c r="K122" s="197">
        <f t="shared" si="14"/>
        <v>0</v>
      </c>
      <c r="L122" s="197">
        <v>21</v>
      </c>
      <c r="M122" s="197">
        <f t="shared" si="15"/>
        <v>0</v>
      </c>
      <c r="N122" s="197">
        <v>0</v>
      </c>
      <c r="O122" s="197">
        <f t="shared" si="16"/>
        <v>0</v>
      </c>
      <c r="P122" s="197">
        <v>0</v>
      </c>
      <c r="Q122" s="197">
        <f t="shared" si="17"/>
        <v>0</v>
      </c>
      <c r="R122" s="198"/>
      <c r="S122" s="198" t="s">
        <v>339</v>
      </c>
      <c r="X122" s="256"/>
      <c r="Y122" s="225"/>
      <c r="Z122" s="225"/>
      <c r="AA122" s="225"/>
    </row>
    <row r="123" spans="1:27" x14ac:dyDescent="0.2">
      <c r="A123" s="193">
        <v>111</v>
      </c>
      <c r="B123" s="230" t="s">
        <v>1171</v>
      </c>
      <c r="C123" s="230" t="s">
        <v>2863</v>
      </c>
      <c r="D123" s="195" t="s">
        <v>1078</v>
      </c>
      <c r="E123" s="196">
        <v>0.14766000000000001</v>
      </c>
      <c r="F123" s="199"/>
      <c r="G123" s="197">
        <f t="shared" si="12"/>
        <v>0</v>
      </c>
      <c r="H123" s="199">
        <v>178.04</v>
      </c>
      <c r="I123" s="197">
        <f t="shared" si="13"/>
        <v>26.29</v>
      </c>
      <c r="J123" s="199">
        <v>0</v>
      </c>
      <c r="K123" s="197">
        <f t="shared" si="14"/>
        <v>0</v>
      </c>
      <c r="L123" s="197">
        <v>21</v>
      </c>
      <c r="M123" s="197">
        <f t="shared" si="15"/>
        <v>0</v>
      </c>
      <c r="N123" s="197">
        <v>0</v>
      </c>
      <c r="O123" s="197">
        <f t="shared" si="16"/>
        <v>0</v>
      </c>
      <c r="P123" s="197">
        <v>0</v>
      </c>
      <c r="Q123" s="197">
        <f t="shared" si="17"/>
        <v>0</v>
      </c>
      <c r="R123" s="198"/>
      <c r="S123" s="198" t="s">
        <v>339</v>
      </c>
      <c r="X123" s="256"/>
      <c r="Y123" s="225"/>
      <c r="Z123" s="225"/>
      <c r="AA123" s="225"/>
    </row>
    <row r="124" spans="1:27" x14ac:dyDescent="0.2">
      <c r="A124" s="193">
        <v>112</v>
      </c>
      <c r="B124" s="230" t="s">
        <v>1173</v>
      </c>
      <c r="C124" s="230" t="s">
        <v>2864</v>
      </c>
      <c r="D124" s="195" t="s">
        <v>1078</v>
      </c>
      <c r="E124" s="196">
        <v>3.8391600000000006</v>
      </c>
      <c r="F124" s="199"/>
      <c r="G124" s="197">
        <f t="shared" si="12"/>
        <v>0</v>
      </c>
      <c r="H124" s="199">
        <v>570.16</v>
      </c>
      <c r="I124" s="197">
        <f t="shared" si="13"/>
        <v>2188.94</v>
      </c>
      <c r="J124" s="199">
        <v>0</v>
      </c>
      <c r="K124" s="197">
        <f t="shared" si="14"/>
        <v>0</v>
      </c>
      <c r="L124" s="197">
        <v>21</v>
      </c>
      <c r="M124" s="197">
        <f t="shared" si="15"/>
        <v>0</v>
      </c>
      <c r="N124" s="197">
        <v>0</v>
      </c>
      <c r="O124" s="197">
        <f t="shared" si="16"/>
        <v>0</v>
      </c>
      <c r="P124" s="197">
        <v>0</v>
      </c>
      <c r="Q124" s="197">
        <f t="shared" si="17"/>
        <v>0</v>
      </c>
      <c r="R124" s="198"/>
      <c r="S124" s="198" t="s">
        <v>339</v>
      </c>
      <c r="X124" s="256"/>
      <c r="Y124" s="225"/>
      <c r="Z124" s="225"/>
      <c r="AA124" s="225"/>
    </row>
    <row r="125" spans="1:27" x14ac:dyDescent="0.2">
      <c r="A125" s="193">
        <v>113</v>
      </c>
      <c r="B125" s="230" t="s">
        <v>1174</v>
      </c>
      <c r="C125" s="230" t="s">
        <v>1175</v>
      </c>
      <c r="D125" s="195" t="s">
        <v>1078</v>
      </c>
      <c r="E125" s="196">
        <v>2.9532000000000003</v>
      </c>
      <c r="F125" s="199"/>
      <c r="G125" s="197">
        <f t="shared" si="12"/>
        <v>0</v>
      </c>
      <c r="H125" s="199">
        <v>4.5999999999999996</v>
      </c>
      <c r="I125" s="197">
        <f t="shared" si="13"/>
        <v>13.58</v>
      </c>
      <c r="J125" s="199">
        <v>0</v>
      </c>
      <c r="K125" s="197">
        <f t="shared" si="14"/>
        <v>0</v>
      </c>
      <c r="L125" s="197">
        <v>21</v>
      </c>
      <c r="M125" s="197">
        <f t="shared" si="15"/>
        <v>0</v>
      </c>
      <c r="N125" s="197">
        <v>0</v>
      </c>
      <c r="O125" s="197">
        <f t="shared" si="16"/>
        <v>0</v>
      </c>
      <c r="P125" s="197">
        <v>0</v>
      </c>
      <c r="Q125" s="197">
        <f t="shared" si="17"/>
        <v>0</v>
      </c>
      <c r="R125" s="198"/>
      <c r="S125" s="198" t="s">
        <v>339</v>
      </c>
      <c r="X125" s="256"/>
      <c r="Y125" s="225"/>
      <c r="Z125" s="225"/>
      <c r="AA125" s="225"/>
    </row>
    <row r="126" spans="1:27" x14ac:dyDescent="0.2">
      <c r="A126" s="193">
        <v>114</v>
      </c>
      <c r="B126" s="230" t="s">
        <v>1176</v>
      </c>
      <c r="C126" s="230" t="s">
        <v>2746</v>
      </c>
      <c r="D126" s="195" t="s">
        <v>1078</v>
      </c>
      <c r="E126" s="196">
        <v>1.7719200000000004</v>
      </c>
      <c r="F126" s="199"/>
      <c r="G126" s="197">
        <f t="shared" si="12"/>
        <v>0</v>
      </c>
      <c r="H126" s="199">
        <v>3.4</v>
      </c>
      <c r="I126" s="197">
        <f t="shared" si="13"/>
        <v>6.02</v>
      </c>
      <c r="J126" s="199">
        <v>0</v>
      </c>
      <c r="K126" s="197">
        <f t="shared" si="14"/>
        <v>0</v>
      </c>
      <c r="L126" s="197">
        <v>21</v>
      </c>
      <c r="M126" s="197">
        <f t="shared" si="15"/>
        <v>0</v>
      </c>
      <c r="N126" s="197">
        <v>0</v>
      </c>
      <c r="O126" s="197">
        <f t="shared" si="16"/>
        <v>0</v>
      </c>
      <c r="P126" s="197">
        <v>0</v>
      </c>
      <c r="Q126" s="197">
        <f t="shared" si="17"/>
        <v>0</v>
      </c>
      <c r="R126" s="198"/>
      <c r="S126" s="198" t="s">
        <v>339</v>
      </c>
      <c r="X126" s="256"/>
      <c r="Y126" s="225"/>
      <c r="Z126" s="225"/>
      <c r="AA126" s="225"/>
    </row>
    <row r="127" spans="1:27" x14ac:dyDescent="0.2">
      <c r="A127" s="193">
        <v>115</v>
      </c>
      <c r="B127" s="230" t="s">
        <v>1177</v>
      </c>
      <c r="C127" s="230" t="s">
        <v>1178</v>
      </c>
      <c r="D127" s="195" t="s">
        <v>1078</v>
      </c>
      <c r="E127" s="196">
        <v>3.6915000000000004</v>
      </c>
      <c r="F127" s="199"/>
      <c r="G127" s="197">
        <f t="shared" si="12"/>
        <v>0</v>
      </c>
      <c r="H127" s="199">
        <v>22.7</v>
      </c>
      <c r="I127" s="197">
        <f t="shared" si="13"/>
        <v>83.8</v>
      </c>
      <c r="J127" s="199">
        <v>0</v>
      </c>
      <c r="K127" s="197">
        <f t="shared" si="14"/>
        <v>0</v>
      </c>
      <c r="L127" s="197">
        <v>21</v>
      </c>
      <c r="M127" s="197">
        <f t="shared" si="15"/>
        <v>0</v>
      </c>
      <c r="N127" s="197">
        <v>0</v>
      </c>
      <c r="O127" s="197">
        <f t="shared" si="16"/>
        <v>0</v>
      </c>
      <c r="P127" s="197">
        <v>0</v>
      </c>
      <c r="Q127" s="197">
        <f t="shared" si="17"/>
        <v>0</v>
      </c>
      <c r="R127" s="198"/>
      <c r="S127" s="198" t="s">
        <v>339</v>
      </c>
      <c r="X127" s="256"/>
      <c r="Y127" s="225"/>
      <c r="Z127" s="225"/>
      <c r="AA127" s="225"/>
    </row>
    <row r="128" spans="1:27" x14ac:dyDescent="0.2">
      <c r="A128" s="193">
        <v>116</v>
      </c>
      <c r="B128" s="230" t="s">
        <v>1179</v>
      </c>
      <c r="C128" s="230" t="s">
        <v>2747</v>
      </c>
      <c r="D128" s="195" t="s">
        <v>1078</v>
      </c>
      <c r="E128" s="196">
        <v>8.8596000000000004</v>
      </c>
      <c r="F128" s="199"/>
      <c r="G128" s="197">
        <f t="shared" si="12"/>
        <v>0</v>
      </c>
      <c r="H128" s="199">
        <v>22.11</v>
      </c>
      <c r="I128" s="197">
        <f t="shared" si="13"/>
        <v>195.89</v>
      </c>
      <c r="J128" s="199">
        <v>0</v>
      </c>
      <c r="K128" s="197">
        <f t="shared" si="14"/>
        <v>0</v>
      </c>
      <c r="L128" s="197">
        <v>21</v>
      </c>
      <c r="M128" s="197">
        <f t="shared" si="15"/>
        <v>0</v>
      </c>
      <c r="N128" s="197">
        <v>0</v>
      </c>
      <c r="O128" s="197">
        <f t="shared" si="16"/>
        <v>0</v>
      </c>
      <c r="P128" s="197">
        <v>0</v>
      </c>
      <c r="Q128" s="197">
        <f t="shared" si="17"/>
        <v>0</v>
      </c>
      <c r="R128" s="198"/>
      <c r="S128" s="198" t="s">
        <v>339</v>
      </c>
      <c r="X128" s="256"/>
      <c r="Y128" s="225"/>
      <c r="Z128" s="225"/>
      <c r="AA128" s="225"/>
    </row>
    <row r="129" spans="1:27" x14ac:dyDescent="0.2">
      <c r="A129" s="193">
        <v>117</v>
      </c>
      <c r="B129" s="230" t="s">
        <v>1180</v>
      </c>
      <c r="C129" s="230" t="s">
        <v>1181</v>
      </c>
      <c r="D129" s="195" t="s">
        <v>1090</v>
      </c>
      <c r="E129" s="196">
        <v>23.625600000000002</v>
      </c>
      <c r="F129" s="199"/>
      <c r="G129" s="197">
        <f t="shared" si="12"/>
        <v>0</v>
      </c>
      <c r="H129" s="199">
        <v>7.11</v>
      </c>
      <c r="I129" s="197">
        <f t="shared" si="13"/>
        <v>167.98</v>
      </c>
      <c r="J129" s="199">
        <v>0</v>
      </c>
      <c r="K129" s="197">
        <f t="shared" si="14"/>
        <v>0</v>
      </c>
      <c r="L129" s="197">
        <v>21</v>
      </c>
      <c r="M129" s="197">
        <f t="shared" si="15"/>
        <v>0</v>
      </c>
      <c r="N129" s="197">
        <v>0</v>
      </c>
      <c r="O129" s="197">
        <f t="shared" si="16"/>
        <v>0</v>
      </c>
      <c r="P129" s="197">
        <v>0</v>
      </c>
      <c r="Q129" s="197">
        <f t="shared" si="17"/>
        <v>0</v>
      </c>
      <c r="R129" s="198"/>
      <c r="S129" s="198" t="s">
        <v>339</v>
      </c>
      <c r="X129" s="256"/>
      <c r="Y129" s="225"/>
      <c r="Z129" s="225"/>
      <c r="AA129" s="225"/>
    </row>
    <row r="130" spans="1:27" x14ac:dyDescent="0.2">
      <c r="A130" s="162"/>
      <c r="B130" s="231"/>
      <c r="C130" s="231"/>
      <c r="D130" s="180"/>
      <c r="E130" s="181">
        <v>0</v>
      </c>
      <c r="F130" s="182"/>
      <c r="G130" s="182"/>
      <c r="H130" s="182"/>
      <c r="I130" s="182"/>
      <c r="J130" s="182"/>
      <c r="K130" s="182"/>
      <c r="L130" s="182"/>
      <c r="M130" s="182"/>
      <c r="N130" s="182"/>
      <c r="O130" s="182"/>
      <c r="P130" s="182"/>
      <c r="Q130" s="182"/>
      <c r="R130" s="183"/>
      <c r="S130" s="183"/>
      <c r="X130" s="256"/>
      <c r="Y130" s="264"/>
      <c r="Z130" s="225"/>
      <c r="AA130" s="264"/>
    </row>
    <row r="131" spans="1:27" x14ac:dyDescent="0.2">
      <c r="A131" s="179" t="s">
        <v>188</v>
      </c>
      <c r="B131" s="229" t="s">
        <v>1182</v>
      </c>
      <c r="C131" s="229" t="s">
        <v>2865</v>
      </c>
      <c r="D131" s="187"/>
      <c r="E131" s="188">
        <v>0</v>
      </c>
      <c r="F131" s="189"/>
      <c r="G131" s="190">
        <f>SUMIF(AE132:AE141,"&lt;&gt;NOR",G132:G141)</f>
        <v>0</v>
      </c>
      <c r="H131" s="189"/>
      <c r="I131" s="189">
        <f>SUM(I132:I141)</f>
        <v>45881.880000000005</v>
      </c>
      <c r="J131" s="189"/>
      <c r="K131" s="189">
        <f>SUM(K132:K141)</f>
        <v>4972.2400000000007</v>
      </c>
      <c r="L131" s="189"/>
      <c r="M131" s="189">
        <f>SUM(M132:M141)</f>
        <v>0</v>
      </c>
      <c r="N131" s="189"/>
      <c r="O131" s="189">
        <f>SUM(O132:O141)</f>
        <v>0</v>
      </c>
      <c r="P131" s="189"/>
      <c r="Q131" s="189">
        <f>SUM(Q132:Q141)</f>
        <v>0</v>
      </c>
      <c r="R131" s="191"/>
      <c r="S131" s="191"/>
      <c r="X131" s="256"/>
      <c r="Y131" s="265"/>
      <c r="Z131" s="225"/>
      <c r="AA131" s="265"/>
    </row>
    <row r="132" spans="1:27" x14ac:dyDescent="0.2">
      <c r="A132" s="193">
        <v>118</v>
      </c>
      <c r="B132" s="230" t="s">
        <v>1183</v>
      </c>
      <c r="C132" s="230" t="s">
        <v>1184</v>
      </c>
      <c r="D132" s="195" t="s">
        <v>610</v>
      </c>
      <c r="E132" s="196">
        <v>0.14766000000000001</v>
      </c>
      <c r="F132" s="199"/>
      <c r="G132" s="197">
        <f t="shared" ref="G132:G141" si="18">ROUND(E132*F132,2)</f>
        <v>0</v>
      </c>
      <c r="H132" s="199">
        <v>128583</v>
      </c>
      <c r="I132" s="197">
        <f t="shared" ref="I132:I141" si="19">ROUND(E132*H132,2)</f>
        <v>18986.57</v>
      </c>
      <c r="J132" s="199">
        <v>0</v>
      </c>
      <c r="K132" s="197">
        <f t="shared" ref="K132:K141" si="20">ROUND(E132*J132,2)</f>
        <v>0</v>
      </c>
      <c r="L132" s="197">
        <v>21</v>
      </c>
      <c r="M132" s="197">
        <f t="shared" ref="M132:M141" si="21">G132*(1+L132/100)</f>
        <v>0</v>
      </c>
      <c r="N132" s="197">
        <v>0</v>
      </c>
      <c r="O132" s="197">
        <f t="shared" ref="O132:O141" si="22">ROUND(E132*N132,2)</f>
        <v>0</v>
      </c>
      <c r="P132" s="197">
        <v>0</v>
      </c>
      <c r="Q132" s="197">
        <f t="shared" ref="Q132:Q141" si="23">ROUND(E132*P132,2)</f>
        <v>0</v>
      </c>
      <c r="R132" s="198"/>
      <c r="S132" s="198" t="s">
        <v>339</v>
      </c>
      <c r="X132" s="256"/>
      <c r="Y132" s="225"/>
      <c r="Z132" s="225"/>
      <c r="AA132" s="225"/>
    </row>
    <row r="133" spans="1:27" x14ac:dyDescent="0.2">
      <c r="A133" s="193">
        <v>119</v>
      </c>
      <c r="B133" s="230" t="s">
        <v>1185</v>
      </c>
      <c r="C133" s="230" t="s">
        <v>1186</v>
      </c>
      <c r="D133" s="195" t="s">
        <v>610</v>
      </c>
      <c r="E133" s="196">
        <v>0.14766000000000001</v>
      </c>
      <c r="F133" s="199"/>
      <c r="G133" s="197">
        <f t="shared" si="18"/>
        <v>0</v>
      </c>
      <c r="H133" s="199">
        <v>76209</v>
      </c>
      <c r="I133" s="197">
        <f t="shared" si="19"/>
        <v>11253.02</v>
      </c>
      <c r="J133" s="199">
        <v>0</v>
      </c>
      <c r="K133" s="197">
        <f t="shared" si="20"/>
        <v>0</v>
      </c>
      <c r="L133" s="197">
        <v>21</v>
      </c>
      <c r="M133" s="197">
        <f t="shared" si="21"/>
        <v>0</v>
      </c>
      <c r="N133" s="197">
        <v>0</v>
      </c>
      <c r="O133" s="197">
        <f t="shared" si="22"/>
        <v>0</v>
      </c>
      <c r="P133" s="197">
        <v>0</v>
      </c>
      <c r="Q133" s="197">
        <f t="shared" si="23"/>
        <v>0</v>
      </c>
      <c r="R133" s="198"/>
      <c r="S133" s="198" t="s">
        <v>339</v>
      </c>
      <c r="X133" s="256"/>
      <c r="Y133" s="225"/>
      <c r="Z133" s="225"/>
      <c r="AA133" s="225"/>
    </row>
    <row r="134" spans="1:27" x14ac:dyDescent="0.2">
      <c r="A134" s="193">
        <v>120</v>
      </c>
      <c r="B134" s="230" t="s">
        <v>1187</v>
      </c>
      <c r="C134" s="230" t="s">
        <v>1188</v>
      </c>
      <c r="D134" s="195" t="s">
        <v>610</v>
      </c>
      <c r="E134" s="196">
        <v>0.14766000000000001</v>
      </c>
      <c r="F134" s="199"/>
      <c r="G134" s="197">
        <f t="shared" si="18"/>
        <v>0</v>
      </c>
      <c r="H134" s="199">
        <v>94762.5</v>
      </c>
      <c r="I134" s="197">
        <f t="shared" si="19"/>
        <v>13992.63</v>
      </c>
      <c r="J134" s="199">
        <v>0</v>
      </c>
      <c r="K134" s="197">
        <f t="shared" si="20"/>
        <v>0</v>
      </c>
      <c r="L134" s="197">
        <v>21</v>
      </c>
      <c r="M134" s="197">
        <f t="shared" si="21"/>
        <v>0</v>
      </c>
      <c r="N134" s="197">
        <v>0</v>
      </c>
      <c r="O134" s="197">
        <f t="shared" si="22"/>
        <v>0</v>
      </c>
      <c r="P134" s="197">
        <v>0</v>
      </c>
      <c r="Q134" s="197">
        <f t="shared" si="23"/>
        <v>0</v>
      </c>
      <c r="R134" s="198"/>
      <c r="S134" s="198" t="s">
        <v>339</v>
      </c>
      <c r="X134" s="256"/>
      <c r="Y134" s="225"/>
      <c r="Z134" s="225"/>
      <c r="AA134" s="225"/>
    </row>
    <row r="135" spans="1:27" x14ac:dyDescent="0.2">
      <c r="A135" s="193">
        <v>121</v>
      </c>
      <c r="B135" s="230" t="s">
        <v>1189</v>
      </c>
      <c r="C135" s="230" t="s">
        <v>2866</v>
      </c>
      <c r="D135" s="195" t="s">
        <v>610</v>
      </c>
      <c r="E135" s="196">
        <v>2.3625600000000002</v>
      </c>
      <c r="F135" s="199"/>
      <c r="G135" s="197">
        <f t="shared" si="18"/>
        <v>0</v>
      </c>
      <c r="H135" s="199">
        <v>698.25</v>
      </c>
      <c r="I135" s="197">
        <f t="shared" si="19"/>
        <v>1649.66</v>
      </c>
      <c r="J135" s="199">
        <v>0</v>
      </c>
      <c r="K135" s="197">
        <f t="shared" si="20"/>
        <v>0</v>
      </c>
      <c r="L135" s="197">
        <v>21</v>
      </c>
      <c r="M135" s="197">
        <f t="shared" si="21"/>
        <v>0</v>
      </c>
      <c r="N135" s="197">
        <v>0</v>
      </c>
      <c r="O135" s="197">
        <f t="shared" si="22"/>
        <v>0</v>
      </c>
      <c r="P135" s="197">
        <v>0</v>
      </c>
      <c r="Q135" s="197">
        <f t="shared" si="23"/>
        <v>0</v>
      </c>
      <c r="R135" s="198"/>
      <c r="S135" s="198" t="s">
        <v>339</v>
      </c>
      <c r="X135" s="256"/>
      <c r="Y135" s="225"/>
      <c r="Z135" s="225"/>
      <c r="AA135" s="225"/>
    </row>
    <row r="136" spans="1:27" x14ac:dyDescent="0.2">
      <c r="A136" s="193">
        <v>122</v>
      </c>
      <c r="B136" s="230" t="s">
        <v>1190</v>
      </c>
      <c r="C136" s="230" t="s">
        <v>1191</v>
      </c>
      <c r="D136" s="195" t="s">
        <v>1192</v>
      </c>
      <c r="E136" s="196">
        <v>3.2485200000000001</v>
      </c>
      <c r="F136" s="199"/>
      <c r="G136" s="197">
        <f t="shared" si="18"/>
        <v>0</v>
      </c>
      <c r="H136" s="199">
        <v>0</v>
      </c>
      <c r="I136" s="197">
        <f t="shared" si="19"/>
        <v>0</v>
      </c>
      <c r="J136" s="199">
        <v>252</v>
      </c>
      <c r="K136" s="197">
        <f t="shared" si="20"/>
        <v>818.63</v>
      </c>
      <c r="L136" s="197">
        <v>21</v>
      </c>
      <c r="M136" s="197">
        <f t="shared" si="21"/>
        <v>0</v>
      </c>
      <c r="N136" s="197">
        <v>0</v>
      </c>
      <c r="O136" s="197">
        <f t="shared" si="22"/>
        <v>0</v>
      </c>
      <c r="P136" s="197">
        <v>0</v>
      </c>
      <c r="Q136" s="197">
        <f t="shared" si="23"/>
        <v>0</v>
      </c>
      <c r="R136" s="198"/>
      <c r="S136" s="198" t="s">
        <v>339</v>
      </c>
      <c r="X136" s="256"/>
      <c r="Y136" s="225"/>
      <c r="Z136" s="225"/>
      <c r="AA136" s="225"/>
    </row>
    <row r="137" spans="1:27" x14ac:dyDescent="0.2">
      <c r="A137" s="193">
        <v>123</v>
      </c>
      <c r="B137" s="230" t="s">
        <v>1193</v>
      </c>
      <c r="C137" s="230" t="s">
        <v>1194</v>
      </c>
      <c r="D137" s="195" t="s">
        <v>1192</v>
      </c>
      <c r="E137" s="196">
        <v>8.8596000000000004</v>
      </c>
      <c r="F137" s="199"/>
      <c r="G137" s="197">
        <f t="shared" si="18"/>
        <v>0</v>
      </c>
      <c r="H137" s="199">
        <v>0</v>
      </c>
      <c r="I137" s="197">
        <f t="shared" si="19"/>
        <v>0</v>
      </c>
      <c r="J137" s="199">
        <v>141.75</v>
      </c>
      <c r="K137" s="197">
        <f t="shared" si="20"/>
        <v>1255.8499999999999</v>
      </c>
      <c r="L137" s="197">
        <v>21</v>
      </c>
      <c r="M137" s="197">
        <f t="shared" si="21"/>
        <v>0</v>
      </c>
      <c r="N137" s="197">
        <v>0</v>
      </c>
      <c r="O137" s="197">
        <f t="shared" si="22"/>
        <v>0</v>
      </c>
      <c r="P137" s="197">
        <v>0</v>
      </c>
      <c r="Q137" s="197">
        <f t="shared" si="23"/>
        <v>0</v>
      </c>
      <c r="R137" s="198" t="s">
        <v>149</v>
      </c>
      <c r="S137" s="198" t="s">
        <v>194</v>
      </c>
      <c r="X137" s="256"/>
      <c r="Y137" s="225"/>
      <c r="Z137" s="225"/>
      <c r="AA137" s="225"/>
    </row>
    <row r="138" spans="1:27" x14ac:dyDescent="0.2">
      <c r="A138" s="193">
        <v>124</v>
      </c>
      <c r="B138" s="230" t="s">
        <v>1195</v>
      </c>
      <c r="C138" s="230" t="s">
        <v>1196</v>
      </c>
      <c r="D138" s="195" t="s">
        <v>1192</v>
      </c>
      <c r="E138" s="196">
        <v>3.2485200000000001</v>
      </c>
      <c r="F138" s="199"/>
      <c r="G138" s="197">
        <f t="shared" si="18"/>
        <v>0</v>
      </c>
      <c r="H138" s="199">
        <v>0</v>
      </c>
      <c r="I138" s="197">
        <f t="shared" si="19"/>
        <v>0</v>
      </c>
      <c r="J138" s="199">
        <v>183.75</v>
      </c>
      <c r="K138" s="197">
        <f t="shared" si="20"/>
        <v>596.91999999999996</v>
      </c>
      <c r="L138" s="197">
        <v>21</v>
      </c>
      <c r="M138" s="197">
        <f t="shared" si="21"/>
        <v>0</v>
      </c>
      <c r="N138" s="197">
        <v>0</v>
      </c>
      <c r="O138" s="197">
        <f t="shared" si="22"/>
        <v>0</v>
      </c>
      <c r="P138" s="197">
        <v>0</v>
      </c>
      <c r="Q138" s="197">
        <f t="shared" si="23"/>
        <v>0</v>
      </c>
      <c r="R138" s="198" t="s">
        <v>149</v>
      </c>
      <c r="S138" s="198" t="s">
        <v>194</v>
      </c>
      <c r="X138" s="256"/>
      <c r="Y138" s="225"/>
      <c r="Z138" s="225"/>
      <c r="AA138" s="225"/>
    </row>
    <row r="139" spans="1:27" x14ac:dyDescent="0.2">
      <c r="A139" s="193">
        <v>125</v>
      </c>
      <c r="B139" s="230" t="s">
        <v>1197</v>
      </c>
      <c r="C139" s="230" t="s">
        <v>1198</v>
      </c>
      <c r="D139" s="195" t="s">
        <v>1192</v>
      </c>
      <c r="E139" s="196">
        <v>2.9532000000000003</v>
      </c>
      <c r="F139" s="199"/>
      <c r="G139" s="197">
        <f t="shared" si="18"/>
        <v>0</v>
      </c>
      <c r="H139" s="199">
        <v>0</v>
      </c>
      <c r="I139" s="197">
        <f t="shared" si="19"/>
        <v>0</v>
      </c>
      <c r="J139" s="199">
        <v>84</v>
      </c>
      <c r="K139" s="197">
        <f t="shared" si="20"/>
        <v>248.07</v>
      </c>
      <c r="L139" s="197">
        <v>21</v>
      </c>
      <c r="M139" s="197">
        <f t="shared" si="21"/>
        <v>0</v>
      </c>
      <c r="N139" s="197">
        <v>0</v>
      </c>
      <c r="O139" s="197">
        <f t="shared" si="22"/>
        <v>0</v>
      </c>
      <c r="P139" s="197">
        <v>0</v>
      </c>
      <c r="Q139" s="197">
        <f t="shared" si="23"/>
        <v>0</v>
      </c>
      <c r="R139" s="198" t="s">
        <v>149</v>
      </c>
      <c r="S139" s="198" t="s">
        <v>194</v>
      </c>
      <c r="X139" s="256"/>
      <c r="Y139" s="225"/>
      <c r="Z139" s="225"/>
      <c r="AA139" s="225"/>
    </row>
    <row r="140" spans="1:27" x14ac:dyDescent="0.2">
      <c r="A140" s="193">
        <v>126</v>
      </c>
      <c r="B140" s="230" t="s">
        <v>1199</v>
      </c>
      <c r="C140" s="230" t="s">
        <v>1200</v>
      </c>
      <c r="D140" s="195" t="s">
        <v>1192</v>
      </c>
      <c r="E140" s="196">
        <v>2.9532000000000003</v>
      </c>
      <c r="F140" s="199"/>
      <c r="G140" s="197">
        <f t="shared" si="18"/>
        <v>0</v>
      </c>
      <c r="H140" s="199">
        <v>0</v>
      </c>
      <c r="I140" s="197">
        <f t="shared" si="19"/>
        <v>0</v>
      </c>
      <c r="J140" s="199">
        <v>525</v>
      </c>
      <c r="K140" s="197">
        <f t="shared" si="20"/>
        <v>1550.43</v>
      </c>
      <c r="L140" s="197">
        <v>21</v>
      </c>
      <c r="M140" s="197">
        <f t="shared" si="21"/>
        <v>0</v>
      </c>
      <c r="N140" s="197">
        <v>0</v>
      </c>
      <c r="O140" s="197">
        <f t="shared" si="22"/>
        <v>0</v>
      </c>
      <c r="P140" s="197">
        <v>0</v>
      </c>
      <c r="Q140" s="197">
        <f t="shared" si="23"/>
        <v>0</v>
      </c>
      <c r="R140" s="198"/>
      <c r="S140" s="198" t="s">
        <v>339</v>
      </c>
      <c r="X140" s="256"/>
      <c r="Y140" s="225"/>
      <c r="Z140" s="225"/>
      <c r="AA140" s="225"/>
    </row>
    <row r="141" spans="1:27" x14ac:dyDescent="0.2">
      <c r="A141" s="193">
        <v>127</v>
      </c>
      <c r="B141" s="230" t="s">
        <v>1201</v>
      </c>
      <c r="C141" s="230" t="s">
        <v>1202</v>
      </c>
      <c r="D141" s="195" t="s">
        <v>1192</v>
      </c>
      <c r="E141" s="196">
        <v>1.7719200000000004</v>
      </c>
      <c r="F141" s="199"/>
      <c r="G141" s="197">
        <f t="shared" si="18"/>
        <v>0</v>
      </c>
      <c r="H141" s="199">
        <v>0</v>
      </c>
      <c r="I141" s="197">
        <f t="shared" si="19"/>
        <v>0</v>
      </c>
      <c r="J141" s="199">
        <v>283.5</v>
      </c>
      <c r="K141" s="197">
        <f t="shared" si="20"/>
        <v>502.34</v>
      </c>
      <c r="L141" s="197">
        <v>21</v>
      </c>
      <c r="M141" s="197">
        <f t="shared" si="21"/>
        <v>0</v>
      </c>
      <c r="N141" s="197">
        <v>0</v>
      </c>
      <c r="O141" s="197">
        <f t="shared" si="22"/>
        <v>0</v>
      </c>
      <c r="P141" s="197">
        <v>0</v>
      </c>
      <c r="Q141" s="197">
        <f t="shared" si="23"/>
        <v>0</v>
      </c>
      <c r="R141" s="198"/>
      <c r="S141" s="198" t="s">
        <v>339</v>
      </c>
      <c r="X141" s="256"/>
      <c r="Y141" s="225"/>
      <c r="Z141" s="225"/>
      <c r="AA141" s="225"/>
    </row>
    <row r="142" spans="1:27" x14ac:dyDescent="0.2">
      <c r="A142" s="158"/>
      <c r="D142" s="138"/>
      <c r="Z142" s="256"/>
      <c r="AA142" s="256"/>
    </row>
    <row r="143" spans="1:27" x14ac:dyDescent="0.2">
      <c r="A143" s="158"/>
      <c r="D143" s="138"/>
    </row>
    <row r="144" spans="1:27" x14ac:dyDescent="0.2">
      <c r="A144" s="158"/>
      <c r="D144" s="138"/>
    </row>
    <row r="145" spans="1:4" x14ac:dyDescent="0.2">
      <c r="A145" s="158"/>
      <c r="D145" s="138"/>
    </row>
    <row r="146" spans="1:4" x14ac:dyDescent="0.2">
      <c r="A146" s="158"/>
      <c r="D146" s="138"/>
    </row>
    <row r="147" spans="1:4" x14ac:dyDescent="0.2">
      <c r="A147" s="158"/>
      <c r="D147" s="138"/>
    </row>
    <row r="148" spans="1:4" x14ac:dyDescent="0.2">
      <c r="A148" s="158"/>
      <c r="D148" s="138"/>
    </row>
    <row r="149" spans="1:4" x14ac:dyDescent="0.2">
      <c r="A149" s="158"/>
      <c r="D149" s="138"/>
    </row>
    <row r="150" spans="1:4" x14ac:dyDescent="0.2">
      <c r="A150" s="158"/>
      <c r="D150" s="138"/>
    </row>
    <row r="151" spans="1:4" x14ac:dyDescent="0.2">
      <c r="A151" s="158"/>
      <c r="D151" s="138"/>
    </row>
    <row r="152" spans="1:4" x14ac:dyDescent="0.2">
      <c r="A152" s="158"/>
      <c r="D152" s="138"/>
    </row>
    <row r="153" spans="1:4" x14ac:dyDescent="0.2">
      <c r="A153" s="158"/>
      <c r="D153" s="138"/>
    </row>
    <row r="154" spans="1:4" x14ac:dyDescent="0.2">
      <c r="A154" s="158"/>
      <c r="D154" s="138"/>
    </row>
    <row r="155" spans="1:4" x14ac:dyDescent="0.2">
      <c r="A155" s="158"/>
      <c r="D155" s="138"/>
    </row>
    <row r="156" spans="1:4" x14ac:dyDescent="0.2">
      <c r="A156" s="158"/>
      <c r="D156" s="138"/>
    </row>
    <row r="157" spans="1:4" x14ac:dyDescent="0.2">
      <c r="A157" s="158"/>
      <c r="D157" s="138"/>
    </row>
    <row r="158" spans="1:4" x14ac:dyDescent="0.2">
      <c r="A158" s="158"/>
      <c r="D158" s="138"/>
    </row>
    <row r="159" spans="1:4" x14ac:dyDescent="0.2">
      <c r="A159" s="158"/>
      <c r="D159" s="138"/>
    </row>
    <row r="160" spans="1:4" x14ac:dyDescent="0.2">
      <c r="A160" s="158"/>
      <c r="D160" s="138"/>
    </row>
    <row r="161" spans="1:4" x14ac:dyDescent="0.2">
      <c r="A161" s="158"/>
      <c r="D161" s="138"/>
    </row>
    <row r="162" spans="1:4" x14ac:dyDescent="0.2">
      <c r="A162" s="158"/>
      <c r="D162" s="138"/>
    </row>
    <row r="163" spans="1:4" x14ac:dyDescent="0.2">
      <c r="A163" s="158"/>
      <c r="D163" s="138"/>
    </row>
    <row r="164" spans="1:4" x14ac:dyDescent="0.2">
      <c r="A164" s="158"/>
      <c r="D164" s="138"/>
    </row>
    <row r="165" spans="1:4" x14ac:dyDescent="0.2">
      <c r="A165" s="158"/>
      <c r="D165" s="138"/>
    </row>
    <row r="166" spans="1:4" x14ac:dyDescent="0.2">
      <c r="A166" s="158"/>
      <c r="D166" s="138"/>
    </row>
    <row r="167" spans="1:4" x14ac:dyDescent="0.2">
      <c r="A167" s="158"/>
      <c r="D167" s="138"/>
    </row>
    <row r="168" spans="1:4" x14ac:dyDescent="0.2">
      <c r="A168" s="158"/>
      <c r="D168" s="138"/>
    </row>
    <row r="169" spans="1:4" x14ac:dyDescent="0.2">
      <c r="A169" s="158"/>
      <c r="D169" s="138"/>
    </row>
    <row r="170" spans="1:4" x14ac:dyDescent="0.2">
      <c r="A170" s="158"/>
      <c r="D170" s="138"/>
    </row>
    <row r="171" spans="1:4" x14ac:dyDescent="0.2">
      <c r="A171" s="158"/>
      <c r="D171" s="138"/>
    </row>
    <row r="172" spans="1:4" x14ac:dyDescent="0.2">
      <c r="A172" s="158"/>
      <c r="D172" s="138"/>
    </row>
    <row r="173" spans="1:4" x14ac:dyDescent="0.2">
      <c r="A173" s="158"/>
      <c r="D173" s="138"/>
    </row>
    <row r="174" spans="1:4" x14ac:dyDescent="0.2">
      <c r="A174" s="158"/>
      <c r="D174" s="138"/>
    </row>
    <row r="175" spans="1:4" x14ac:dyDescent="0.2">
      <c r="A175" s="158"/>
      <c r="D175" s="138"/>
    </row>
    <row r="176" spans="1:4" x14ac:dyDescent="0.2">
      <c r="A176" s="158"/>
      <c r="D176" s="138"/>
    </row>
    <row r="177" spans="1:4" x14ac:dyDescent="0.2">
      <c r="A177" s="158"/>
      <c r="D177" s="138"/>
    </row>
    <row r="178" spans="1:4" x14ac:dyDescent="0.2">
      <c r="A178" s="158"/>
      <c r="D178" s="138"/>
    </row>
    <row r="179" spans="1:4" x14ac:dyDescent="0.2">
      <c r="A179" s="158"/>
      <c r="D179" s="138"/>
    </row>
    <row r="180" spans="1:4" x14ac:dyDescent="0.2">
      <c r="A180" s="158"/>
      <c r="D180" s="138"/>
    </row>
    <row r="181" spans="1:4" x14ac:dyDescent="0.2">
      <c r="A181" s="158"/>
      <c r="D181" s="138"/>
    </row>
    <row r="182" spans="1:4" x14ac:dyDescent="0.2">
      <c r="A182" s="158"/>
      <c r="D182" s="138"/>
    </row>
    <row r="183" spans="1:4" x14ac:dyDescent="0.2">
      <c r="A183" s="158"/>
      <c r="D183" s="138"/>
    </row>
    <row r="184" spans="1:4" x14ac:dyDescent="0.2">
      <c r="A184" s="158"/>
      <c r="D184" s="138"/>
    </row>
    <row r="185" spans="1:4" x14ac:dyDescent="0.2">
      <c r="A185" s="158"/>
      <c r="D185" s="138"/>
    </row>
    <row r="186" spans="1:4" x14ac:dyDescent="0.2">
      <c r="A186" s="158"/>
      <c r="D186" s="138"/>
    </row>
    <row r="187" spans="1:4" x14ac:dyDescent="0.2">
      <c r="A187" s="158"/>
      <c r="D187" s="138"/>
    </row>
    <row r="188" spans="1:4" x14ac:dyDescent="0.2">
      <c r="A188" s="158"/>
      <c r="D188" s="138"/>
    </row>
    <row r="189" spans="1:4" x14ac:dyDescent="0.2">
      <c r="A189" s="158"/>
      <c r="D189" s="138"/>
    </row>
    <row r="190" spans="1:4" x14ac:dyDescent="0.2">
      <c r="A190" s="158"/>
      <c r="D190" s="138"/>
    </row>
    <row r="191" spans="1:4" x14ac:dyDescent="0.2">
      <c r="A191" s="158"/>
      <c r="D191" s="138"/>
    </row>
    <row r="192" spans="1:4" x14ac:dyDescent="0.2">
      <c r="A192" s="158"/>
      <c r="D192" s="138"/>
    </row>
    <row r="193" spans="1:4" x14ac:dyDescent="0.2">
      <c r="A193" s="158"/>
      <c r="D193" s="138"/>
    </row>
    <row r="194" spans="1:4" x14ac:dyDescent="0.2">
      <c r="A194" s="158"/>
      <c r="D194" s="138"/>
    </row>
    <row r="195" spans="1:4" x14ac:dyDescent="0.2">
      <c r="A195" s="158"/>
      <c r="D195" s="138"/>
    </row>
    <row r="196" spans="1:4" x14ac:dyDescent="0.2">
      <c r="A196" s="158"/>
      <c r="D196" s="138"/>
    </row>
    <row r="197" spans="1:4" x14ac:dyDescent="0.2">
      <c r="A197" s="158"/>
      <c r="D197" s="138"/>
    </row>
    <row r="198" spans="1:4" x14ac:dyDescent="0.2">
      <c r="A198" s="158"/>
      <c r="D198" s="138"/>
    </row>
    <row r="199" spans="1:4" x14ac:dyDescent="0.2">
      <c r="A199" s="158"/>
      <c r="D199" s="138"/>
    </row>
    <row r="200" spans="1:4" x14ac:dyDescent="0.2">
      <c r="A200" s="158"/>
      <c r="D200" s="138"/>
    </row>
    <row r="201" spans="1:4" x14ac:dyDescent="0.2">
      <c r="A201" s="158"/>
      <c r="D201" s="138"/>
    </row>
    <row r="202" spans="1:4" x14ac:dyDescent="0.2">
      <c r="A202" s="158"/>
      <c r="D202" s="138"/>
    </row>
    <row r="203" spans="1:4" x14ac:dyDescent="0.2">
      <c r="A203" s="158"/>
      <c r="D203" s="138"/>
    </row>
    <row r="204" spans="1:4" x14ac:dyDescent="0.2">
      <c r="A204" s="158"/>
      <c r="D204" s="138"/>
    </row>
    <row r="205" spans="1:4" x14ac:dyDescent="0.2">
      <c r="A205" s="158"/>
      <c r="D205" s="138"/>
    </row>
    <row r="206" spans="1:4" x14ac:dyDescent="0.2">
      <c r="A206" s="158"/>
      <c r="D206" s="138"/>
    </row>
    <row r="207" spans="1:4" x14ac:dyDescent="0.2">
      <c r="A207" s="158"/>
      <c r="D207" s="138"/>
    </row>
    <row r="208" spans="1:4" x14ac:dyDescent="0.2">
      <c r="A208" s="158"/>
      <c r="D208" s="138"/>
    </row>
    <row r="209" spans="1:4" x14ac:dyDescent="0.2">
      <c r="A209" s="158"/>
      <c r="D209" s="138"/>
    </row>
    <row r="210" spans="1:4" x14ac:dyDescent="0.2">
      <c r="A210" s="158"/>
      <c r="D210" s="138"/>
    </row>
    <row r="211" spans="1:4" x14ac:dyDescent="0.2">
      <c r="A211" s="158"/>
      <c r="D211" s="138"/>
    </row>
    <row r="212" spans="1:4" x14ac:dyDescent="0.2">
      <c r="A212" s="158"/>
      <c r="D212" s="138"/>
    </row>
    <row r="213" spans="1:4" x14ac:dyDescent="0.2">
      <c r="A213" s="158"/>
      <c r="D213" s="138"/>
    </row>
    <row r="214" spans="1:4" x14ac:dyDescent="0.2">
      <c r="A214" s="158"/>
      <c r="D214" s="138"/>
    </row>
    <row r="215" spans="1:4" x14ac:dyDescent="0.2">
      <c r="A215" s="158"/>
      <c r="D215" s="138"/>
    </row>
    <row r="216" spans="1:4" x14ac:dyDescent="0.2">
      <c r="A216" s="158"/>
      <c r="D216" s="138"/>
    </row>
    <row r="217" spans="1:4" x14ac:dyDescent="0.2">
      <c r="A217" s="158"/>
      <c r="D217" s="138"/>
    </row>
    <row r="218" spans="1:4" x14ac:dyDescent="0.2">
      <c r="A218" s="158"/>
      <c r="D218" s="138"/>
    </row>
    <row r="219" spans="1:4" x14ac:dyDescent="0.2">
      <c r="A219" s="158"/>
      <c r="D219" s="138"/>
    </row>
    <row r="220" spans="1:4" x14ac:dyDescent="0.2">
      <c r="A220" s="158"/>
      <c r="D220" s="138"/>
    </row>
    <row r="221" spans="1:4" x14ac:dyDescent="0.2">
      <c r="A221" s="158"/>
      <c r="D221" s="138"/>
    </row>
    <row r="222" spans="1:4" x14ac:dyDescent="0.2">
      <c r="A222" s="158"/>
      <c r="D222" s="138"/>
    </row>
    <row r="223" spans="1:4" x14ac:dyDescent="0.2">
      <c r="A223" s="158"/>
      <c r="D223" s="138"/>
    </row>
    <row r="224" spans="1:4" x14ac:dyDescent="0.2">
      <c r="A224" s="158"/>
      <c r="D224" s="138"/>
    </row>
    <row r="225" spans="1:4" x14ac:dyDescent="0.2">
      <c r="A225" s="158"/>
      <c r="D225" s="138"/>
    </row>
    <row r="226" spans="1:4" x14ac:dyDescent="0.2">
      <c r="A226" s="158"/>
      <c r="D226" s="138"/>
    </row>
    <row r="227" spans="1:4" x14ac:dyDescent="0.2">
      <c r="A227" s="158"/>
      <c r="D227" s="138"/>
    </row>
    <row r="228" spans="1:4" x14ac:dyDescent="0.2">
      <c r="A228" s="158"/>
      <c r="D228" s="138"/>
    </row>
    <row r="229" spans="1:4" x14ac:dyDescent="0.2">
      <c r="A229" s="158"/>
      <c r="D229" s="138"/>
    </row>
    <row r="230" spans="1:4" x14ac:dyDescent="0.2">
      <c r="A230" s="158"/>
      <c r="D230" s="138"/>
    </row>
    <row r="231" spans="1:4" x14ac:dyDescent="0.2">
      <c r="A231" s="158"/>
      <c r="D231" s="138"/>
    </row>
    <row r="232" spans="1:4" x14ac:dyDescent="0.2">
      <c r="A232" s="158"/>
      <c r="D232" s="138"/>
    </row>
    <row r="233" spans="1:4" x14ac:dyDescent="0.2">
      <c r="A233" s="158"/>
      <c r="D233" s="138"/>
    </row>
    <row r="234" spans="1:4" x14ac:dyDescent="0.2">
      <c r="A234" s="158"/>
      <c r="D234" s="138"/>
    </row>
    <row r="235" spans="1:4" x14ac:dyDescent="0.2">
      <c r="A235" s="158"/>
      <c r="D235" s="138"/>
    </row>
    <row r="236" spans="1:4" x14ac:dyDescent="0.2">
      <c r="A236" s="158"/>
      <c r="D236" s="138"/>
    </row>
    <row r="237" spans="1:4" x14ac:dyDescent="0.2">
      <c r="A237" s="158"/>
      <c r="D237" s="138"/>
    </row>
    <row r="238" spans="1:4" x14ac:dyDescent="0.2">
      <c r="A238" s="158"/>
      <c r="D238" s="138"/>
    </row>
    <row r="239" spans="1:4" x14ac:dyDescent="0.2">
      <c r="A239" s="158"/>
      <c r="D239" s="138"/>
    </row>
    <row r="240" spans="1:4" x14ac:dyDescent="0.2">
      <c r="A240" s="158"/>
      <c r="D240" s="138"/>
    </row>
    <row r="241" spans="1:4" x14ac:dyDescent="0.2">
      <c r="A241" s="158"/>
      <c r="D241" s="138"/>
    </row>
    <row r="242" spans="1:4" x14ac:dyDescent="0.2">
      <c r="A242" s="158"/>
      <c r="D242" s="138"/>
    </row>
    <row r="243" spans="1:4" x14ac:dyDescent="0.2">
      <c r="A243" s="158"/>
      <c r="D243" s="138"/>
    </row>
    <row r="244" spans="1:4" x14ac:dyDescent="0.2">
      <c r="A244" s="158"/>
      <c r="D244" s="138"/>
    </row>
    <row r="245" spans="1:4" x14ac:dyDescent="0.2">
      <c r="A245" s="158"/>
      <c r="D245" s="138"/>
    </row>
    <row r="246" spans="1:4" x14ac:dyDescent="0.2">
      <c r="A246" s="158"/>
      <c r="D246" s="138"/>
    </row>
    <row r="247" spans="1:4" x14ac:dyDescent="0.2">
      <c r="A247" s="158"/>
      <c r="D247" s="138"/>
    </row>
    <row r="248" spans="1:4" x14ac:dyDescent="0.2">
      <c r="A248" s="158"/>
      <c r="D248" s="138"/>
    </row>
    <row r="249" spans="1:4" x14ac:dyDescent="0.2">
      <c r="A249" s="158"/>
      <c r="D249" s="138"/>
    </row>
    <row r="250" spans="1:4" x14ac:dyDescent="0.2">
      <c r="A250" s="158"/>
      <c r="D250" s="138"/>
    </row>
    <row r="251" spans="1:4" x14ac:dyDescent="0.2">
      <c r="A251" s="158"/>
      <c r="D251" s="138"/>
    </row>
    <row r="252" spans="1:4" x14ac:dyDescent="0.2">
      <c r="A252" s="158"/>
      <c r="D252" s="138"/>
    </row>
    <row r="253" spans="1:4" x14ac:dyDescent="0.2">
      <c r="A253" s="158"/>
      <c r="D253" s="138"/>
    </row>
    <row r="254" spans="1:4" x14ac:dyDescent="0.2">
      <c r="A254" s="158"/>
      <c r="D254" s="138"/>
    </row>
    <row r="255" spans="1:4" x14ac:dyDescent="0.2">
      <c r="A255" s="158"/>
      <c r="D255" s="138"/>
    </row>
    <row r="256" spans="1:4" x14ac:dyDescent="0.2">
      <c r="A256" s="158"/>
      <c r="D256" s="138"/>
    </row>
    <row r="257" spans="1:4" x14ac:dyDescent="0.2">
      <c r="A257" s="158"/>
      <c r="D257" s="138"/>
    </row>
    <row r="258" spans="1:4" x14ac:dyDescent="0.2">
      <c r="A258" s="158"/>
      <c r="D258" s="138"/>
    </row>
    <row r="259" spans="1:4" x14ac:dyDescent="0.2">
      <c r="A259" s="158"/>
      <c r="D259" s="138"/>
    </row>
    <row r="260" spans="1:4" x14ac:dyDescent="0.2">
      <c r="A260" s="158"/>
      <c r="D260" s="138"/>
    </row>
    <row r="261" spans="1:4" x14ac:dyDescent="0.2">
      <c r="A261" s="158"/>
      <c r="D261" s="138"/>
    </row>
    <row r="262" spans="1:4" x14ac:dyDescent="0.2">
      <c r="A262" s="158"/>
      <c r="D262" s="138"/>
    </row>
    <row r="263" spans="1:4" x14ac:dyDescent="0.2">
      <c r="A263" s="158"/>
      <c r="D263" s="138"/>
    </row>
    <row r="264" spans="1:4" x14ac:dyDescent="0.2">
      <c r="A264" s="158"/>
      <c r="D264" s="138"/>
    </row>
    <row r="265" spans="1:4" x14ac:dyDescent="0.2">
      <c r="A265" s="158"/>
      <c r="D265" s="138"/>
    </row>
    <row r="266" spans="1:4" x14ac:dyDescent="0.2">
      <c r="A266" s="158"/>
      <c r="D266" s="138"/>
    </row>
    <row r="267" spans="1:4" x14ac:dyDescent="0.2">
      <c r="A267" s="158"/>
      <c r="D267" s="138"/>
    </row>
    <row r="268" spans="1:4" x14ac:dyDescent="0.2">
      <c r="A268" s="158"/>
      <c r="D268" s="138"/>
    </row>
    <row r="269" spans="1:4" x14ac:dyDescent="0.2">
      <c r="A269" s="158"/>
      <c r="D269" s="138"/>
    </row>
    <row r="270" spans="1:4" x14ac:dyDescent="0.2">
      <c r="A270" s="158"/>
      <c r="D270" s="138"/>
    </row>
    <row r="271" spans="1:4" x14ac:dyDescent="0.2">
      <c r="A271" s="158"/>
      <c r="D271" s="138"/>
    </row>
    <row r="272" spans="1:4" x14ac:dyDescent="0.2">
      <c r="A272" s="158"/>
      <c r="D272" s="138"/>
    </row>
    <row r="273" spans="1:4" x14ac:dyDescent="0.2">
      <c r="A273" s="158"/>
      <c r="D273" s="138"/>
    </row>
    <row r="274" spans="1:4" x14ac:dyDescent="0.2">
      <c r="A274" s="158"/>
      <c r="D274" s="138"/>
    </row>
    <row r="275" spans="1:4" x14ac:dyDescent="0.2">
      <c r="A275" s="158"/>
      <c r="D275" s="138"/>
    </row>
    <row r="276" spans="1:4" x14ac:dyDescent="0.2">
      <c r="A276" s="158"/>
      <c r="D276" s="138"/>
    </row>
    <row r="277" spans="1:4" x14ac:dyDescent="0.2">
      <c r="A277" s="158"/>
      <c r="D277" s="138"/>
    </row>
    <row r="278" spans="1:4" x14ac:dyDescent="0.2">
      <c r="A278" s="158"/>
      <c r="D278" s="138"/>
    </row>
    <row r="279" spans="1:4" x14ac:dyDescent="0.2">
      <c r="A279" s="158"/>
      <c r="D279" s="138"/>
    </row>
    <row r="280" spans="1:4" x14ac:dyDescent="0.2">
      <c r="A280" s="158"/>
      <c r="D280" s="138"/>
    </row>
    <row r="281" spans="1:4" x14ac:dyDescent="0.2">
      <c r="A281" s="158"/>
      <c r="D281" s="138"/>
    </row>
    <row r="282" spans="1:4" x14ac:dyDescent="0.2">
      <c r="A282" s="158"/>
      <c r="D282" s="138"/>
    </row>
    <row r="283" spans="1:4" x14ac:dyDescent="0.2">
      <c r="A283" s="158"/>
      <c r="D283" s="138"/>
    </row>
    <row r="284" spans="1:4" x14ac:dyDescent="0.2">
      <c r="A284" s="158"/>
      <c r="D284" s="138"/>
    </row>
    <row r="285" spans="1:4" x14ac:dyDescent="0.2">
      <c r="A285" s="158"/>
      <c r="D285" s="138"/>
    </row>
    <row r="286" spans="1:4" x14ac:dyDescent="0.2">
      <c r="A286" s="158"/>
      <c r="D286" s="138"/>
    </row>
    <row r="287" spans="1:4" x14ac:dyDescent="0.2">
      <c r="A287" s="158"/>
      <c r="D287" s="138"/>
    </row>
    <row r="288" spans="1:4" x14ac:dyDescent="0.2">
      <c r="A288" s="158"/>
      <c r="D288" s="138"/>
    </row>
    <row r="289" spans="1:4" x14ac:dyDescent="0.2">
      <c r="A289" s="158"/>
      <c r="D289" s="138"/>
    </row>
    <row r="290" spans="1:4" x14ac:dyDescent="0.2">
      <c r="A290" s="158"/>
      <c r="D290" s="138"/>
    </row>
    <row r="291" spans="1:4" x14ac:dyDescent="0.2">
      <c r="A291" s="158"/>
      <c r="D291" s="138"/>
    </row>
    <row r="292" spans="1:4" x14ac:dyDescent="0.2">
      <c r="A292" s="158"/>
      <c r="D292" s="138"/>
    </row>
    <row r="293" spans="1:4" x14ac:dyDescent="0.2">
      <c r="A293" s="158"/>
      <c r="D293" s="138"/>
    </row>
    <row r="294" spans="1:4" x14ac:dyDescent="0.2">
      <c r="A294" s="158"/>
      <c r="D294" s="138"/>
    </row>
    <row r="295" spans="1:4" x14ac:dyDescent="0.2">
      <c r="A295" s="158"/>
      <c r="D295" s="138"/>
    </row>
    <row r="296" spans="1:4" x14ac:dyDescent="0.2">
      <c r="A296" s="158"/>
      <c r="D296" s="138"/>
    </row>
    <row r="297" spans="1:4" x14ac:dyDescent="0.2">
      <c r="A297" s="158"/>
      <c r="D297" s="138"/>
    </row>
    <row r="298" spans="1:4" x14ac:dyDescent="0.2">
      <c r="A298" s="158"/>
      <c r="D298" s="138"/>
    </row>
    <row r="299" spans="1:4" x14ac:dyDescent="0.2">
      <c r="A299" s="158"/>
      <c r="D299" s="138"/>
    </row>
    <row r="300" spans="1:4" x14ac:dyDescent="0.2">
      <c r="A300" s="158"/>
      <c r="D300" s="138"/>
    </row>
    <row r="301" spans="1:4" x14ac:dyDescent="0.2">
      <c r="A301" s="158"/>
      <c r="D301" s="138"/>
    </row>
    <row r="302" spans="1:4" x14ac:dyDescent="0.2">
      <c r="A302" s="158"/>
      <c r="D302" s="138"/>
    </row>
    <row r="303" spans="1:4" x14ac:dyDescent="0.2">
      <c r="A303" s="158"/>
      <c r="D303" s="138"/>
    </row>
    <row r="304" spans="1:4" x14ac:dyDescent="0.2">
      <c r="A304" s="158"/>
      <c r="D304" s="138"/>
    </row>
    <row r="305" spans="1:4" x14ac:dyDescent="0.2">
      <c r="A305" s="158"/>
      <c r="D305" s="138"/>
    </row>
    <row r="306" spans="1:4" x14ac:dyDescent="0.2">
      <c r="A306" s="158"/>
      <c r="D306" s="138"/>
    </row>
    <row r="307" spans="1:4" x14ac:dyDescent="0.2">
      <c r="A307" s="158"/>
      <c r="D307" s="138"/>
    </row>
    <row r="308" spans="1:4" x14ac:dyDescent="0.2">
      <c r="A308" s="158"/>
      <c r="D308" s="138"/>
    </row>
    <row r="309" spans="1:4" x14ac:dyDescent="0.2">
      <c r="A309" s="158"/>
      <c r="D309" s="138"/>
    </row>
    <row r="310" spans="1:4" x14ac:dyDescent="0.2">
      <c r="A310" s="158"/>
      <c r="D310" s="138"/>
    </row>
    <row r="311" spans="1:4" x14ac:dyDescent="0.2">
      <c r="A311" s="158"/>
      <c r="D311" s="138"/>
    </row>
    <row r="312" spans="1:4" x14ac:dyDescent="0.2">
      <c r="A312" s="158"/>
      <c r="D312" s="138"/>
    </row>
    <row r="313" spans="1:4" x14ac:dyDescent="0.2">
      <c r="A313" s="158"/>
      <c r="D313" s="138"/>
    </row>
    <row r="314" spans="1:4" x14ac:dyDescent="0.2">
      <c r="A314" s="158"/>
      <c r="D314" s="138"/>
    </row>
    <row r="315" spans="1:4" x14ac:dyDescent="0.2">
      <c r="A315" s="158"/>
      <c r="D315" s="138"/>
    </row>
    <row r="316" spans="1:4" x14ac:dyDescent="0.2">
      <c r="A316" s="158"/>
      <c r="D316" s="138"/>
    </row>
    <row r="317" spans="1:4" x14ac:dyDescent="0.2">
      <c r="A317" s="158"/>
      <c r="D317" s="138"/>
    </row>
    <row r="318" spans="1:4" x14ac:dyDescent="0.2">
      <c r="A318" s="158"/>
      <c r="D318" s="138"/>
    </row>
    <row r="319" spans="1:4" x14ac:dyDescent="0.2">
      <c r="A319" s="158"/>
      <c r="D319" s="138"/>
    </row>
    <row r="320" spans="1:4" x14ac:dyDescent="0.2">
      <c r="A320" s="158"/>
      <c r="D320" s="138"/>
    </row>
    <row r="321" spans="1:4" x14ac:dyDescent="0.2">
      <c r="A321" s="158"/>
      <c r="D321" s="138"/>
    </row>
    <row r="322" spans="1:4" x14ac:dyDescent="0.2">
      <c r="A322" s="158"/>
      <c r="D322" s="138"/>
    </row>
    <row r="323" spans="1:4" x14ac:dyDescent="0.2">
      <c r="A323" s="158"/>
      <c r="D323" s="138"/>
    </row>
    <row r="324" spans="1:4" x14ac:dyDescent="0.2">
      <c r="A324" s="158"/>
      <c r="D324" s="138"/>
    </row>
    <row r="325" spans="1:4" x14ac:dyDescent="0.2">
      <c r="A325" s="158"/>
      <c r="D325" s="138"/>
    </row>
    <row r="326" spans="1:4" x14ac:dyDescent="0.2">
      <c r="A326" s="158"/>
      <c r="D326" s="138"/>
    </row>
    <row r="327" spans="1:4" x14ac:dyDescent="0.2">
      <c r="A327" s="158"/>
      <c r="D327" s="138"/>
    </row>
    <row r="328" spans="1:4" x14ac:dyDescent="0.2">
      <c r="A328" s="158"/>
      <c r="D328" s="138"/>
    </row>
    <row r="329" spans="1:4" x14ac:dyDescent="0.2">
      <c r="A329" s="158"/>
      <c r="D329" s="138"/>
    </row>
    <row r="330" spans="1:4" x14ac:dyDescent="0.2">
      <c r="A330" s="158"/>
      <c r="D330" s="138"/>
    </row>
    <row r="331" spans="1:4" x14ac:dyDescent="0.2">
      <c r="A331" s="158"/>
      <c r="D331" s="138"/>
    </row>
    <row r="332" spans="1:4" x14ac:dyDescent="0.2">
      <c r="A332" s="158"/>
      <c r="D332" s="138"/>
    </row>
    <row r="333" spans="1:4" x14ac:dyDescent="0.2">
      <c r="A333" s="158"/>
      <c r="D333" s="138"/>
    </row>
    <row r="334" spans="1:4" x14ac:dyDescent="0.2">
      <c r="A334" s="158"/>
      <c r="D334" s="138"/>
    </row>
    <row r="335" spans="1:4" x14ac:dyDescent="0.2">
      <c r="A335" s="158"/>
      <c r="D335" s="138"/>
    </row>
    <row r="336" spans="1:4" x14ac:dyDescent="0.2">
      <c r="A336" s="158"/>
      <c r="D336" s="138"/>
    </row>
    <row r="337" spans="1:4" x14ac:dyDescent="0.2">
      <c r="A337" s="158"/>
      <c r="D337" s="138"/>
    </row>
    <row r="338" spans="1:4" x14ac:dyDescent="0.2">
      <c r="A338" s="158"/>
      <c r="D338" s="138"/>
    </row>
    <row r="339" spans="1:4" x14ac:dyDescent="0.2">
      <c r="A339" s="158"/>
      <c r="D339" s="138"/>
    </row>
    <row r="340" spans="1:4" x14ac:dyDescent="0.2">
      <c r="A340" s="158"/>
      <c r="D340" s="138"/>
    </row>
    <row r="341" spans="1:4" x14ac:dyDescent="0.2">
      <c r="A341" s="158"/>
      <c r="D341" s="138"/>
    </row>
    <row r="342" spans="1:4" x14ac:dyDescent="0.2">
      <c r="A342" s="158"/>
      <c r="D342" s="138"/>
    </row>
    <row r="343" spans="1:4" x14ac:dyDescent="0.2">
      <c r="A343" s="158"/>
      <c r="D343" s="138"/>
    </row>
    <row r="344" spans="1:4" x14ac:dyDescent="0.2">
      <c r="A344" s="158"/>
      <c r="D344" s="138"/>
    </row>
    <row r="345" spans="1:4" x14ac:dyDescent="0.2">
      <c r="A345" s="158"/>
      <c r="D345" s="138"/>
    </row>
    <row r="346" spans="1:4" x14ac:dyDescent="0.2">
      <c r="A346" s="158"/>
      <c r="D346" s="138"/>
    </row>
    <row r="347" spans="1:4" x14ac:dyDescent="0.2">
      <c r="A347" s="158"/>
      <c r="D347" s="138"/>
    </row>
    <row r="348" spans="1:4" x14ac:dyDescent="0.2">
      <c r="A348" s="158"/>
      <c r="D348" s="138"/>
    </row>
    <row r="349" spans="1:4" x14ac:dyDescent="0.2">
      <c r="A349" s="158"/>
      <c r="D349" s="138"/>
    </row>
    <row r="350" spans="1:4" x14ac:dyDescent="0.2">
      <c r="A350" s="158"/>
      <c r="D350" s="138"/>
    </row>
    <row r="351" spans="1:4" x14ac:dyDescent="0.2">
      <c r="A351" s="158"/>
      <c r="D351" s="138"/>
    </row>
    <row r="352" spans="1:4" x14ac:dyDescent="0.2">
      <c r="A352" s="158"/>
      <c r="D352" s="138"/>
    </row>
    <row r="353" spans="1:4" x14ac:dyDescent="0.2">
      <c r="A353" s="158"/>
      <c r="D353" s="138"/>
    </row>
    <row r="354" spans="1:4" x14ac:dyDescent="0.2">
      <c r="A354" s="158"/>
      <c r="D354" s="138"/>
    </row>
    <row r="355" spans="1:4" x14ac:dyDescent="0.2">
      <c r="A355" s="158"/>
      <c r="D355" s="138"/>
    </row>
    <row r="356" spans="1:4" x14ac:dyDescent="0.2">
      <c r="A356" s="158"/>
      <c r="D356" s="138"/>
    </row>
    <row r="357" spans="1:4" x14ac:dyDescent="0.2">
      <c r="A357" s="158"/>
      <c r="D357" s="138"/>
    </row>
    <row r="358" spans="1:4" x14ac:dyDescent="0.2">
      <c r="A358" s="158"/>
      <c r="D358" s="138"/>
    </row>
    <row r="359" spans="1:4" x14ac:dyDescent="0.2">
      <c r="A359" s="158"/>
      <c r="D359" s="138"/>
    </row>
    <row r="360" spans="1:4" x14ac:dyDescent="0.2">
      <c r="A360" s="158"/>
      <c r="D360" s="138"/>
    </row>
    <row r="361" spans="1:4" x14ac:dyDescent="0.2">
      <c r="A361" s="158"/>
      <c r="D361" s="138"/>
    </row>
    <row r="362" spans="1:4" x14ac:dyDescent="0.2">
      <c r="A362" s="158"/>
      <c r="D362" s="138"/>
    </row>
    <row r="363" spans="1:4" x14ac:dyDescent="0.2">
      <c r="A363" s="158"/>
      <c r="D363" s="138"/>
    </row>
    <row r="364" spans="1:4" x14ac:dyDescent="0.2">
      <c r="A364" s="158"/>
      <c r="D364" s="138"/>
    </row>
    <row r="365" spans="1:4" x14ac:dyDescent="0.2">
      <c r="A365" s="158"/>
      <c r="D365" s="138"/>
    </row>
    <row r="366" spans="1:4" x14ac:dyDescent="0.2">
      <c r="A366" s="158"/>
      <c r="D366" s="138"/>
    </row>
    <row r="367" spans="1:4" x14ac:dyDescent="0.2">
      <c r="A367" s="158"/>
      <c r="D367" s="138"/>
    </row>
    <row r="368" spans="1:4" x14ac:dyDescent="0.2">
      <c r="A368" s="158"/>
      <c r="D368" s="138"/>
    </row>
    <row r="369" spans="1:4" x14ac:dyDescent="0.2">
      <c r="A369" s="158"/>
      <c r="D369" s="138"/>
    </row>
    <row r="370" spans="1:4" x14ac:dyDescent="0.2">
      <c r="A370" s="158"/>
      <c r="D370" s="138"/>
    </row>
    <row r="371" spans="1:4" x14ac:dyDescent="0.2">
      <c r="A371" s="158"/>
      <c r="D371" s="138"/>
    </row>
    <row r="372" spans="1:4" x14ac:dyDescent="0.2">
      <c r="A372" s="158"/>
      <c r="D372" s="138"/>
    </row>
    <row r="373" spans="1:4" x14ac:dyDescent="0.2">
      <c r="A373" s="158"/>
      <c r="D373" s="138"/>
    </row>
    <row r="374" spans="1:4" x14ac:dyDescent="0.2">
      <c r="A374" s="158"/>
      <c r="D374" s="138"/>
    </row>
    <row r="375" spans="1:4" x14ac:dyDescent="0.2">
      <c r="A375" s="158"/>
      <c r="D375" s="138"/>
    </row>
    <row r="376" spans="1:4" x14ac:dyDescent="0.2">
      <c r="A376" s="158"/>
      <c r="D376" s="138"/>
    </row>
    <row r="377" spans="1:4" x14ac:dyDescent="0.2">
      <c r="A377" s="158"/>
      <c r="D377" s="138"/>
    </row>
    <row r="378" spans="1:4" x14ac:dyDescent="0.2">
      <c r="A378" s="158"/>
      <c r="D378" s="138"/>
    </row>
    <row r="379" spans="1:4" x14ac:dyDescent="0.2">
      <c r="A379" s="158"/>
      <c r="D379" s="138"/>
    </row>
    <row r="380" spans="1:4" x14ac:dyDescent="0.2">
      <c r="A380" s="158"/>
      <c r="D380" s="138"/>
    </row>
    <row r="381" spans="1:4" x14ac:dyDescent="0.2">
      <c r="A381" s="158"/>
      <c r="D381" s="138"/>
    </row>
    <row r="382" spans="1:4" x14ac:dyDescent="0.2">
      <c r="A382" s="158"/>
      <c r="D382" s="138"/>
    </row>
    <row r="383" spans="1:4" x14ac:dyDescent="0.2">
      <c r="A383" s="158"/>
      <c r="D383" s="138"/>
    </row>
    <row r="384" spans="1:4" x14ac:dyDescent="0.2">
      <c r="A384" s="158"/>
      <c r="D384" s="138"/>
    </row>
    <row r="385" spans="1:4" x14ac:dyDescent="0.2">
      <c r="A385" s="158"/>
      <c r="D385" s="138"/>
    </row>
    <row r="386" spans="1:4" x14ac:dyDescent="0.2">
      <c r="A386" s="158"/>
      <c r="D386" s="138"/>
    </row>
    <row r="387" spans="1:4" x14ac:dyDescent="0.2">
      <c r="A387" s="158"/>
      <c r="D387" s="138"/>
    </row>
    <row r="388" spans="1:4" x14ac:dyDescent="0.2">
      <c r="A388" s="158"/>
      <c r="D388" s="138"/>
    </row>
    <row r="389" spans="1:4" x14ac:dyDescent="0.2">
      <c r="A389" s="158"/>
      <c r="D389" s="138"/>
    </row>
    <row r="390" spans="1:4" x14ac:dyDescent="0.2">
      <c r="A390" s="158"/>
      <c r="D390" s="138"/>
    </row>
    <row r="391" spans="1:4" x14ac:dyDescent="0.2">
      <c r="A391" s="158"/>
      <c r="D391" s="138"/>
    </row>
    <row r="392" spans="1:4" x14ac:dyDescent="0.2">
      <c r="A392" s="158"/>
      <c r="D392" s="138"/>
    </row>
    <row r="393" spans="1:4" x14ac:dyDescent="0.2">
      <c r="A393" s="158"/>
      <c r="D393" s="138"/>
    </row>
    <row r="394" spans="1:4" x14ac:dyDescent="0.2">
      <c r="A394" s="158"/>
      <c r="D394" s="138"/>
    </row>
    <row r="395" spans="1:4" x14ac:dyDescent="0.2">
      <c r="A395" s="158"/>
      <c r="D395" s="138"/>
    </row>
    <row r="396" spans="1:4" x14ac:dyDescent="0.2">
      <c r="A396" s="158"/>
      <c r="D396" s="138"/>
    </row>
    <row r="397" spans="1:4" x14ac:dyDescent="0.2">
      <c r="A397" s="158"/>
      <c r="D397" s="138"/>
    </row>
    <row r="398" spans="1:4" x14ac:dyDescent="0.2">
      <c r="A398" s="158"/>
      <c r="D398" s="138"/>
    </row>
    <row r="399" spans="1:4" x14ac:dyDescent="0.2">
      <c r="A399" s="158"/>
      <c r="D399" s="138"/>
    </row>
    <row r="400" spans="1:4" x14ac:dyDescent="0.2">
      <c r="A400" s="158"/>
      <c r="D400" s="138"/>
    </row>
    <row r="401" spans="1:4" x14ac:dyDescent="0.2">
      <c r="A401" s="158"/>
      <c r="D401" s="138"/>
    </row>
    <row r="402" spans="1:4" x14ac:dyDescent="0.2">
      <c r="A402" s="158"/>
      <c r="D402" s="138"/>
    </row>
    <row r="403" spans="1:4" x14ac:dyDescent="0.2">
      <c r="A403" s="158"/>
      <c r="D403" s="138"/>
    </row>
    <row r="404" spans="1:4" x14ac:dyDescent="0.2">
      <c r="A404" s="158"/>
      <c r="D404" s="138"/>
    </row>
    <row r="405" spans="1:4" x14ac:dyDescent="0.2">
      <c r="A405" s="158"/>
      <c r="D405" s="138"/>
    </row>
    <row r="406" spans="1:4" x14ac:dyDescent="0.2">
      <c r="A406" s="158"/>
      <c r="D406" s="138"/>
    </row>
    <row r="407" spans="1:4" x14ac:dyDescent="0.2">
      <c r="A407" s="158"/>
      <c r="D407" s="138"/>
    </row>
    <row r="408" spans="1:4" x14ac:dyDescent="0.2">
      <c r="A408" s="158"/>
      <c r="D408" s="138"/>
    </row>
    <row r="409" spans="1:4" x14ac:dyDescent="0.2">
      <c r="A409" s="158"/>
      <c r="D409" s="138"/>
    </row>
    <row r="410" spans="1:4" x14ac:dyDescent="0.2">
      <c r="A410" s="158"/>
      <c r="D410" s="138"/>
    </row>
    <row r="411" spans="1:4" x14ac:dyDescent="0.2">
      <c r="A411" s="158"/>
      <c r="D411" s="138"/>
    </row>
    <row r="412" spans="1:4" x14ac:dyDescent="0.2">
      <c r="A412" s="158"/>
      <c r="D412" s="138"/>
    </row>
    <row r="413" spans="1:4" x14ac:dyDescent="0.2">
      <c r="A413" s="158"/>
      <c r="D413" s="138"/>
    </row>
    <row r="414" spans="1:4" x14ac:dyDescent="0.2">
      <c r="A414" s="158"/>
      <c r="D414" s="138"/>
    </row>
    <row r="415" spans="1:4" x14ac:dyDescent="0.2">
      <c r="A415" s="158"/>
      <c r="D415" s="138"/>
    </row>
    <row r="416" spans="1:4" x14ac:dyDescent="0.2">
      <c r="A416" s="158"/>
      <c r="D416" s="138"/>
    </row>
    <row r="417" spans="1:4" x14ac:dyDescent="0.2">
      <c r="A417" s="158"/>
      <c r="D417" s="138"/>
    </row>
    <row r="418" spans="1:4" x14ac:dyDescent="0.2">
      <c r="A418" s="158"/>
      <c r="D418" s="138"/>
    </row>
    <row r="419" spans="1:4" x14ac:dyDescent="0.2">
      <c r="A419" s="158"/>
      <c r="D419" s="138"/>
    </row>
    <row r="420" spans="1:4" x14ac:dyDescent="0.2">
      <c r="A420" s="158"/>
      <c r="D420" s="138"/>
    </row>
    <row r="421" spans="1:4" x14ac:dyDescent="0.2">
      <c r="A421" s="158"/>
      <c r="D421" s="138"/>
    </row>
    <row r="422" spans="1:4" x14ac:dyDescent="0.2">
      <c r="A422" s="158"/>
      <c r="D422" s="138"/>
    </row>
    <row r="423" spans="1:4" x14ac:dyDescent="0.2">
      <c r="A423" s="158"/>
      <c r="D423" s="138"/>
    </row>
    <row r="424" spans="1:4" x14ac:dyDescent="0.2">
      <c r="A424" s="158"/>
      <c r="D424" s="138"/>
    </row>
    <row r="425" spans="1:4" x14ac:dyDescent="0.2">
      <c r="A425" s="158"/>
      <c r="D425" s="138"/>
    </row>
    <row r="426" spans="1:4" x14ac:dyDescent="0.2">
      <c r="A426" s="158"/>
      <c r="D426" s="138"/>
    </row>
    <row r="427" spans="1:4" x14ac:dyDescent="0.2">
      <c r="A427" s="158"/>
      <c r="D427" s="138"/>
    </row>
    <row r="428" spans="1:4" x14ac:dyDescent="0.2">
      <c r="A428" s="158"/>
      <c r="D428" s="138"/>
    </row>
    <row r="429" spans="1:4" x14ac:dyDescent="0.2">
      <c r="A429" s="158"/>
      <c r="D429" s="138"/>
    </row>
    <row r="430" spans="1:4" x14ac:dyDescent="0.2">
      <c r="A430" s="158"/>
      <c r="D430" s="138"/>
    </row>
    <row r="431" spans="1:4" x14ac:dyDescent="0.2">
      <c r="A431" s="158"/>
      <c r="D431" s="138"/>
    </row>
    <row r="432" spans="1:4" x14ac:dyDescent="0.2">
      <c r="A432" s="158"/>
      <c r="D432" s="138"/>
    </row>
    <row r="433" spans="1:4" x14ac:dyDescent="0.2">
      <c r="A433" s="158"/>
      <c r="D433" s="138"/>
    </row>
    <row r="434" spans="1:4" x14ac:dyDescent="0.2">
      <c r="A434" s="158"/>
      <c r="D434" s="138"/>
    </row>
    <row r="435" spans="1:4" x14ac:dyDescent="0.2">
      <c r="A435" s="158"/>
      <c r="D435" s="138"/>
    </row>
    <row r="436" spans="1:4" x14ac:dyDescent="0.2">
      <c r="A436" s="158"/>
      <c r="D436" s="138"/>
    </row>
    <row r="437" spans="1:4" x14ac:dyDescent="0.2">
      <c r="A437" s="158"/>
      <c r="D437" s="138"/>
    </row>
    <row r="438" spans="1:4" x14ac:dyDescent="0.2">
      <c r="A438" s="158"/>
      <c r="D438" s="138"/>
    </row>
    <row r="439" spans="1:4" x14ac:dyDescent="0.2">
      <c r="A439" s="158"/>
      <c r="D439" s="138"/>
    </row>
    <row r="440" spans="1:4" x14ac:dyDescent="0.2">
      <c r="A440" s="158"/>
      <c r="D440" s="138"/>
    </row>
    <row r="441" spans="1:4" x14ac:dyDescent="0.2">
      <c r="A441" s="158"/>
      <c r="D441" s="138"/>
    </row>
    <row r="442" spans="1:4" x14ac:dyDescent="0.2">
      <c r="A442" s="158"/>
      <c r="D442" s="138"/>
    </row>
    <row r="443" spans="1:4" x14ac:dyDescent="0.2">
      <c r="A443" s="158"/>
      <c r="D443" s="138"/>
    </row>
    <row r="444" spans="1:4" x14ac:dyDescent="0.2">
      <c r="A444" s="158"/>
      <c r="D444" s="138"/>
    </row>
    <row r="445" spans="1:4" x14ac:dyDescent="0.2">
      <c r="A445" s="158"/>
      <c r="D445" s="138"/>
    </row>
    <row r="446" spans="1:4" x14ac:dyDescent="0.2">
      <c r="A446" s="158"/>
      <c r="D446" s="138"/>
    </row>
    <row r="447" spans="1:4" x14ac:dyDescent="0.2">
      <c r="A447" s="158"/>
      <c r="D447" s="138"/>
    </row>
    <row r="448" spans="1:4" x14ac:dyDescent="0.2">
      <c r="A448" s="158"/>
      <c r="D448" s="138"/>
    </row>
    <row r="449" spans="1:4" x14ac:dyDescent="0.2">
      <c r="A449" s="158"/>
      <c r="D449" s="138"/>
    </row>
    <row r="450" spans="1:4" x14ac:dyDescent="0.2">
      <c r="A450" s="158"/>
      <c r="D450" s="138"/>
    </row>
    <row r="451" spans="1:4" x14ac:dyDescent="0.2">
      <c r="A451" s="158"/>
      <c r="D451" s="138"/>
    </row>
    <row r="452" spans="1:4" x14ac:dyDescent="0.2">
      <c r="A452" s="158"/>
      <c r="D452" s="138"/>
    </row>
    <row r="453" spans="1:4" x14ac:dyDescent="0.2">
      <c r="A453" s="158"/>
      <c r="D453" s="138"/>
    </row>
    <row r="454" spans="1:4" x14ac:dyDescent="0.2">
      <c r="A454" s="158"/>
      <c r="D454" s="138"/>
    </row>
    <row r="455" spans="1:4" x14ac:dyDescent="0.2">
      <c r="A455" s="158"/>
      <c r="D455" s="138"/>
    </row>
    <row r="456" spans="1:4" x14ac:dyDescent="0.2">
      <c r="A456" s="158"/>
      <c r="D456" s="138"/>
    </row>
    <row r="457" spans="1:4" x14ac:dyDescent="0.2">
      <c r="A457" s="158"/>
      <c r="D457" s="138"/>
    </row>
    <row r="458" spans="1:4" x14ac:dyDescent="0.2">
      <c r="A458" s="158"/>
      <c r="D458" s="138"/>
    </row>
    <row r="459" spans="1:4" x14ac:dyDescent="0.2">
      <c r="A459" s="158"/>
      <c r="D459" s="138"/>
    </row>
    <row r="460" spans="1:4" x14ac:dyDescent="0.2">
      <c r="A460" s="158"/>
      <c r="D460" s="138"/>
    </row>
    <row r="461" spans="1:4" x14ac:dyDescent="0.2">
      <c r="A461" s="158"/>
      <c r="D461" s="138"/>
    </row>
    <row r="462" spans="1:4" x14ac:dyDescent="0.2">
      <c r="A462" s="158"/>
      <c r="D462" s="138"/>
    </row>
    <row r="463" spans="1:4" x14ac:dyDescent="0.2">
      <c r="A463" s="158"/>
      <c r="D463" s="138"/>
    </row>
    <row r="464" spans="1:4" x14ac:dyDescent="0.2">
      <c r="A464" s="158"/>
      <c r="D464" s="138"/>
    </row>
    <row r="465" spans="1:4" x14ac:dyDescent="0.2">
      <c r="A465" s="158"/>
      <c r="D465" s="138"/>
    </row>
    <row r="466" spans="1:4" x14ac:dyDescent="0.2">
      <c r="A466" s="158"/>
      <c r="D466" s="138"/>
    </row>
    <row r="467" spans="1:4" x14ac:dyDescent="0.2">
      <c r="A467" s="158"/>
      <c r="D467" s="138"/>
    </row>
    <row r="468" spans="1:4" x14ac:dyDescent="0.2">
      <c r="A468" s="158"/>
      <c r="D468" s="138"/>
    </row>
    <row r="469" spans="1:4" x14ac:dyDescent="0.2">
      <c r="A469" s="158"/>
      <c r="D469" s="138"/>
    </row>
    <row r="470" spans="1:4" x14ac:dyDescent="0.2">
      <c r="A470" s="158"/>
      <c r="D470" s="138"/>
    </row>
    <row r="471" spans="1:4" x14ac:dyDescent="0.2">
      <c r="A471" s="158"/>
      <c r="D471" s="138"/>
    </row>
    <row r="472" spans="1:4" x14ac:dyDescent="0.2">
      <c r="A472" s="158"/>
      <c r="D472" s="138"/>
    </row>
    <row r="473" spans="1:4" x14ac:dyDescent="0.2">
      <c r="A473" s="158"/>
      <c r="D473" s="138"/>
    </row>
    <row r="474" spans="1:4" x14ac:dyDescent="0.2">
      <c r="A474" s="158"/>
      <c r="D474" s="138"/>
    </row>
    <row r="475" spans="1:4" x14ac:dyDescent="0.2">
      <c r="A475" s="158"/>
      <c r="D475" s="138"/>
    </row>
    <row r="476" spans="1:4" x14ac:dyDescent="0.2">
      <c r="A476" s="158"/>
      <c r="D476" s="138"/>
    </row>
    <row r="477" spans="1:4" x14ac:dyDescent="0.2">
      <c r="A477" s="158"/>
      <c r="D477" s="138"/>
    </row>
    <row r="478" spans="1:4" x14ac:dyDescent="0.2">
      <c r="A478" s="158"/>
      <c r="D478" s="138"/>
    </row>
    <row r="479" spans="1:4" x14ac:dyDescent="0.2">
      <c r="A479" s="158"/>
      <c r="D479" s="138"/>
    </row>
    <row r="480" spans="1:4" x14ac:dyDescent="0.2">
      <c r="A480" s="158"/>
      <c r="D480" s="138"/>
    </row>
    <row r="481" spans="1:4" x14ac:dyDescent="0.2">
      <c r="A481" s="158"/>
      <c r="D481" s="138"/>
    </row>
    <row r="482" spans="1:4" x14ac:dyDescent="0.2">
      <c r="A482" s="158"/>
      <c r="D482" s="138"/>
    </row>
    <row r="483" spans="1:4" x14ac:dyDescent="0.2">
      <c r="A483" s="158"/>
      <c r="D483" s="138"/>
    </row>
    <row r="484" spans="1:4" x14ac:dyDescent="0.2">
      <c r="A484" s="158"/>
      <c r="D484" s="138"/>
    </row>
    <row r="485" spans="1:4" x14ac:dyDescent="0.2">
      <c r="A485" s="158"/>
      <c r="D485" s="138"/>
    </row>
    <row r="486" spans="1:4" x14ac:dyDescent="0.2">
      <c r="A486" s="158"/>
      <c r="D486" s="138"/>
    </row>
    <row r="487" spans="1:4" x14ac:dyDescent="0.2">
      <c r="A487" s="158"/>
      <c r="D487" s="138"/>
    </row>
    <row r="488" spans="1:4" x14ac:dyDescent="0.2">
      <c r="A488" s="158"/>
      <c r="D488" s="138"/>
    </row>
    <row r="489" spans="1:4" x14ac:dyDescent="0.2">
      <c r="A489" s="158"/>
      <c r="D489" s="138"/>
    </row>
    <row r="490" spans="1:4" x14ac:dyDescent="0.2">
      <c r="A490" s="158"/>
      <c r="D490" s="138"/>
    </row>
    <row r="491" spans="1:4" x14ac:dyDescent="0.2">
      <c r="A491" s="158"/>
      <c r="D491" s="138"/>
    </row>
    <row r="492" spans="1:4" x14ac:dyDescent="0.2">
      <c r="A492" s="158"/>
      <c r="D492" s="138"/>
    </row>
    <row r="493" spans="1:4" x14ac:dyDescent="0.2">
      <c r="A493" s="158"/>
      <c r="D493" s="138"/>
    </row>
    <row r="494" spans="1:4" x14ac:dyDescent="0.2">
      <c r="A494" s="158"/>
      <c r="D494" s="138"/>
    </row>
    <row r="495" spans="1:4" x14ac:dyDescent="0.2">
      <c r="A495" s="158"/>
      <c r="D495" s="138"/>
    </row>
    <row r="496" spans="1:4" x14ac:dyDescent="0.2">
      <c r="A496" s="158"/>
      <c r="D496" s="138"/>
    </row>
    <row r="497" spans="1:4" x14ac:dyDescent="0.2">
      <c r="A497" s="158"/>
      <c r="D497" s="138"/>
    </row>
    <row r="498" spans="1:4" x14ac:dyDescent="0.2">
      <c r="A498" s="158"/>
      <c r="D498" s="138"/>
    </row>
    <row r="499" spans="1:4" x14ac:dyDescent="0.2">
      <c r="A499" s="158"/>
      <c r="D499" s="138"/>
    </row>
    <row r="500" spans="1:4" x14ac:dyDescent="0.2">
      <c r="A500" s="158"/>
      <c r="D500" s="138"/>
    </row>
    <row r="501" spans="1:4" x14ac:dyDescent="0.2">
      <c r="A501" s="158"/>
      <c r="D501" s="138"/>
    </row>
    <row r="502" spans="1:4" x14ac:dyDescent="0.2">
      <c r="A502" s="158"/>
      <c r="D502" s="138"/>
    </row>
    <row r="503" spans="1:4" x14ac:dyDescent="0.2">
      <c r="A503" s="158"/>
      <c r="D503" s="138"/>
    </row>
    <row r="504" spans="1:4" x14ac:dyDescent="0.2">
      <c r="A504" s="158"/>
      <c r="D504" s="138"/>
    </row>
    <row r="505" spans="1:4" x14ac:dyDescent="0.2">
      <c r="A505" s="158"/>
      <c r="D505" s="138"/>
    </row>
    <row r="506" spans="1:4" x14ac:dyDescent="0.2">
      <c r="A506" s="158"/>
      <c r="D506" s="138"/>
    </row>
    <row r="507" spans="1:4" x14ac:dyDescent="0.2">
      <c r="A507" s="158"/>
      <c r="D507" s="138"/>
    </row>
    <row r="508" spans="1:4" x14ac:dyDescent="0.2">
      <c r="A508" s="158"/>
      <c r="D508" s="138"/>
    </row>
    <row r="509" spans="1:4" x14ac:dyDescent="0.2">
      <c r="A509" s="158"/>
      <c r="D509" s="138"/>
    </row>
    <row r="510" spans="1:4" x14ac:dyDescent="0.2">
      <c r="A510" s="158"/>
      <c r="D510" s="138"/>
    </row>
    <row r="511" spans="1:4" x14ac:dyDescent="0.2">
      <c r="A511" s="158"/>
      <c r="D511" s="138"/>
    </row>
    <row r="512" spans="1:4" x14ac:dyDescent="0.2">
      <c r="A512" s="158"/>
      <c r="D512" s="138"/>
    </row>
    <row r="513" spans="1:4" x14ac:dyDescent="0.2">
      <c r="A513" s="158"/>
      <c r="D513" s="138"/>
    </row>
    <row r="514" spans="1:4" x14ac:dyDescent="0.2">
      <c r="A514" s="158"/>
      <c r="D514" s="138"/>
    </row>
    <row r="515" spans="1:4" x14ac:dyDescent="0.2">
      <c r="A515" s="158"/>
      <c r="D515" s="138"/>
    </row>
    <row r="516" spans="1:4" x14ac:dyDescent="0.2">
      <c r="A516" s="158"/>
      <c r="D516" s="138"/>
    </row>
    <row r="517" spans="1:4" x14ac:dyDescent="0.2">
      <c r="A517" s="158"/>
      <c r="D517" s="138"/>
    </row>
    <row r="518" spans="1:4" x14ac:dyDescent="0.2">
      <c r="A518" s="158"/>
      <c r="D518" s="138"/>
    </row>
    <row r="519" spans="1:4" x14ac:dyDescent="0.2">
      <c r="A519" s="158"/>
      <c r="D519" s="138"/>
    </row>
    <row r="520" spans="1:4" x14ac:dyDescent="0.2">
      <c r="A520" s="158"/>
      <c r="D520" s="138"/>
    </row>
    <row r="521" spans="1:4" x14ac:dyDescent="0.2">
      <c r="A521" s="158"/>
      <c r="D521" s="138"/>
    </row>
    <row r="522" spans="1:4" x14ac:dyDescent="0.2">
      <c r="A522" s="158"/>
      <c r="D522" s="138"/>
    </row>
    <row r="523" spans="1:4" x14ac:dyDescent="0.2">
      <c r="A523" s="158"/>
      <c r="D523" s="138"/>
    </row>
    <row r="524" spans="1:4" x14ac:dyDescent="0.2">
      <c r="A524" s="158"/>
      <c r="D524" s="138"/>
    </row>
    <row r="525" spans="1:4" x14ac:dyDescent="0.2">
      <c r="A525" s="158"/>
      <c r="D525" s="138"/>
    </row>
    <row r="526" spans="1:4" x14ac:dyDescent="0.2">
      <c r="A526" s="158"/>
      <c r="D526" s="138"/>
    </row>
    <row r="527" spans="1:4" x14ac:dyDescent="0.2">
      <c r="A527" s="158"/>
      <c r="D527" s="138"/>
    </row>
    <row r="528" spans="1:4" x14ac:dyDescent="0.2">
      <c r="A528" s="158"/>
      <c r="D528" s="138"/>
    </row>
    <row r="529" spans="1:4" x14ac:dyDescent="0.2">
      <c r="A529" s="158"/>
      <c r="D529" s="138"/>
    </row>
    <row r="530" spans="1:4" x14ac:dyDescent="0.2">
      <c r="A530" s="158"/>
      <c r="D530" s="138"/>
    </row>
    <row r="531" spans="1:4" x14ac:dyDescent="0.2">
      <c r="A531" s="158"/>
      <c r="D531" s="138"/>
    </row>
    <row r="532" spans="1:4" x14ac:dyDescent="0.2">
      <c r="A532" s="158"/>
      <c r="D532" s="138"/>
    </row>
    <row r="533" spans="1:4" x14ac:dyDescent="0.2">
      <c r="A533" s="158"/>
      <c r="D533" s="138"/>
    </row>
    <row r="534" spans="1:4" x14ac:dyDescent="0.2">
      <c r="A534" s="158"/>
      <c r="D534" s="138"/>
    </row>
    <row r="535" spans="1:4" x14ac:dyDescent="0.2">
      <c r="A535" s="158"/>
      <c r="D535" s="138"/>
    </row>
    <row r="536" spans="1:4" x14ac:dyDescent="0.2">
      <c r="A536" s="158"/>
      <c r="D536" s="138"/>
    </row>
    <row r="537" spans="1:4" x14ac:dyDescent="0.2">
      <c r="A537" s="158"/>
      <c r="D537" s="138"/>
    </row>
    <row r="538" spans="1:4" x14ac:dyDescent="0.2">
      <c r="A538" s="158"/>
      <c r="D538" s="138"/>
    </row>
    <row r="539" spans="1:4" x14ac:dyDescent="0.2">
      <c r="A539" s="158"/>
      <c r="D539" s="138"/>
    </row>
    <row r="540" spans="1:4" x14ac:dyDescent="0.2">
      <c r="A540" s="158"/>
      <c r="D540" s="138"/>
    </row>
    <row r="541" spans="1:4" x14ac:dyDescent="0.2">
      <c r="A541" s="158"/>
      <c r="D541" s="138"/>
    </row>
    <row r="542" spans="1:4" x14ac:dyDescent="0.2">
      <c r="A542" s="158"/>
      <c r="D542" s="138"/>
    </row>
    <row r="543" spans="1:4" x14ac:dyDescent="0.2">
      <c r="A543" s="158"/>
      <c r="D543" s="138"/>
    </row>
    <row r="544" spans="1:4" x14ac:dyDescent="0.2">
      <c r="A544" s="158"/>
      <c r="D544" s="138"/>
    </row>
    <row r="545" spans="1:4" x14ac:dyDescent="0.2">
      <c r="A545" s="158"/>
      <c r="D545" s="138"/>
    </row>
    <row r="546" spans="1:4" x14ac:dyDescent="0.2">
      <c r="A546" s="158"/>
      <c r="D546" s="138"/>
    </row>
    <row r="547" spans="1:4" x14ac:dyDescent="0.2">
      <c r="A547" s="158"/>
      <c r="D547" s="138"/>
    </row>
    <row r="548" spans="1:4" x14ac:dyDescent="0.2">
      <c r="A548" s="158"/>
      <c r="D548" s="138"/>
    </row>
    <row r="549" spans="1:4" x14ac:dyDescent="0.2">
      <c r="A549" s="158"/>
      <c r="D549" s="138"/>
    </row>
    <row r="550" spans="1:4" x14ac:dyDescent="0.2">
      <c r="A550" s="158"/>
      <c r="D550" s="138"/>
    </row>
    <row r="551" spans="1:4" x14ac:dyDescent="0.2">
      <c r="A551" s="158"/>
      <c r="D551" s="138"/>
    </row>
    <row r="552" spans="1:4" x14ac:dyDescent="0.2">
      <c r="A552" s="158"/>
      <c r="D552" s="138"/>
    </row>
    <row r="553" spans="1:4" x14ac:dyDescent="0.2">
      <c r="A553" s="158"/>
      <c r="D553" s="138"/>
    </row>
    <row r="554" spans="1:4" x14ac:dyDescent="0.2">
      <c r="A554" s="158"/>
      <c r="D554" s="138"/>
    </row>
    <row r="555" spans="1:4" x14ac:dyDescent="0.2">
      <c r="A555" s="158"/>
      <c r="D555" s="138"/>
    </row>
    <row r="556" spans="1:4" x14ac:dyDescent="0.2">
      <c r="A556" s="158"/>
      <c r="D556" s="138"/>
    </row>
    <row r="557" spans="1:4" x14ac:dyDescent="0.2">
      <c r="A557" s="158"/>
      <c r="D557" s="138"/>
    </row>
    <row r="558" spans="1:4" x14ac:dyDescent="0.2">
      <c r="A558" s="158"/>
      <c r="D558" s="138"/>
    </row>
    <row r="559" spans="1:4" x14ac:dyDescent="0.2">
      <c r="A559" s="158"/>
      <c r="D559" s="138"/>
    </row>
    <row r="560" spans="1:4" x14ac:dyDescent="0.2">
      <c r="A560" s="158"/>
      <c r="D560" s="138"/>
    </row>
    <row r="561" spans="1:4" x14ac:dyDescent="0.2">
      <c r="A561" s="158"/>
      <c r="D561" s="138"/>
    </row>
    <row r="562" spans="1:4" x14ac:dyDescent="0.2">
      <c r="A562" s="158"/>
      <c r="D562" s="138"/>
    </row>
    <row r="563" spans="1:4" x14ac:dyDescent="0.2">
      <c r="A563" s="158"/>
      <c r="D563" s="138"/>
    </row>
    <row r="564" spans="1:4" x14ac:dyDescent="0.2">
      <c r="A564" s="158"/>
      <c r="D564" s="138"/>
    </row>
    <row r="565" spans="1:4" x14ac:dyDescent="0.2">
      <c r="A565" s="158"/>
      <c r="D565" s="138"/>
    </row>
    <row r="566" spans="1:4" x14ac:dyDescent="0.2">
      <c r="A566" s="158"/>
      <c r="D566" s="138"/>
    </row>
    <row r="567" spans="1:4" x14ac:dyDescent="0.2">
      <c r="A567" s="158"/>
      <c r="D567" s="138"/>
    </row>
    <row r="568" spans="1:4" x14ac:dyDescent="0.2">
      <c r="A568" s="158"/>
      <c r="D568" s="138"/>
    </row>
    <row r="569" spans="1:4" x14ac:dyDescent="0.2">
      <c r="A569" s="158"/>
      <c r="D569" s="138"/>
    </row>
    <row r="570" spans="1:4" x14ac:dyDescent="0.2">
      <c r="A570" s="158"/>
      <c r="D570" s="138"/>
    </row>
    <row r="571" spans="1:4" x14ac:dyDescent="0.2">
      <c r="A571" s="158"/>
      <c r="D571" s="138"/>
    </row>
    <row r="572" spans="1:4" x14ac:dyDescent="0.2">
      <c r="A572" s="158"/>
      <c r="D572" s="138"/>
    </row>
    <row r="573" spans="1:4" x14ac:dyDescent="0.2">
      <c r="A573" s="158"/>
      <c r="D573" s="138"/>
    </row>
    <row r="574" spans="1:4" x14ac:dyDescent="0.2">
      <c r="A574" s="158"/>
      <c r="D574" s="138"/>
    </row>
    <row r="575" spans="1:4" x14ac:dyDescent="0.2">
      <c r="A575" s="158"/>
      <c r="D575" s="138"/>
    </row>
    <row r="576" spans="1:4" x14ac:dyDescent="0.2">
      <c r="A576" s="158"/>
      <c r="D576" s="138"/>
    </row>
    <row r="577" spans="1:4" x14ac:dyDescent="0.2">
      <c r="A577" s="158"/>
      <c r="D577" s="138"/>
    </row>
    <row r="578" spans="1:4" x14ac:dyDescent="0.2">
      <c r="A578" s="158"/>
      <c r="D578" s="138"/>
    </row>
    <row r="579" spans="1:4" x14ac:dyDescent="0.2">
      <c r="A579" s="158"/>
      <c r="D579" s="138"/>
    </row>
    <row r="580" spans="1:4" x14ac:dyDescent="0.2">
      <c r="A580" s="158"/>
      <c r="D580" s="138"/>
    </row>
    <row r="581" spans="1:4" x14ac:dyDescent="0.2">
      <c r="A581" s="158"/>
      <c r="D581" s="138"/>
    </row>
    <row r="582" spans="1:4" x14ac:dyDescent="0.2">
      <c r="A582" s="158"/>
      <c r="D582" s="138"/>
    </row>
    <row r="583" spans="1:4" x14ac:dyDescent="0.2">
      <c r="A583" s="158"/>
      <c r="D583" s="138"/>
    </row>
    <row r="584" spans="1:4" x14ac:dyDescent="0.2">
      <c r="A584" s="158"/>
      <c r="D584" s="138"/>
    </row>
    <row r="585" spans="1:4" x14ac:dyDescent="0.2">
      <c r="A585" s="158"/>
      <c r="D585" s="138"/>
    </row>
    <row r="586" spans="1:4" x14ac:dyDescent="0.2">
      <c r="A586" s="158"/>
      <c r="D586" s="138"/>
    </row>
    <row r="587" spans="1:4" x14ac:dyDescent="0.2">
      <c r="A587" s="158"/>
      <c r="D587" s="138"/>
    </row>
    <row r="588" spans="1:4" x14ac:dyDescent="0.2">
      <c r="A588" s="158"/>
      <c r="D588" s="138"/>
    </row>
    <row r="589" spans="1:4" x14ac:dyDescent="0.2">
      <c r="A589" s="158"/>
      <c r="D589" s="138"/>
    </row>
    <row r="590" spans="1:4" x14ac:dyDescent="0.2">
      <c r="A590" s="158"/>
      <c r="D590" s="138"/>
    </row>
    <row r="591" spans="1:4" x14ac:dyDescent="0.2">
      <c r="A591" s="158"/>
      <c r="D591" s="138"/>
    </row>
    <row r="592" spans="1:4" x14ac:dyDescent="0.2">
      <c r="A592" s="158"/>
      <c r="D592" s="138"/>
    </row>
    <row r="593" spans="1:4" x14ac:dyDescent="0.2">
      <c r="A593" s="158"/>
      <c r="D593" s="138"/>
    </row>
    <row r="594" spans="1:4" x14ac:dyDescent="0.2">
      <c r="A594" s="158"/>
      <c r="D594" s="138"/>
    </row>
    <row r="595" spans="1:4" x14ac:dyDescent="0.2">
      <c r="A595" s="158"/>
      <c r="D595" s="138"/>
    </row>
    <row r="596" spans="1:4" x14ac:dyDescent="0.2">
      <c r="A596" s="158"/>
      <c r="D596" s="138"/>
    </row>
    <row r="597" spans="1:4" x14ac:dyDescent="0.2">
      <c r="A597" s="158"/>
      <c r="D597" s="138"/>
    </row>
    <row r="598" spans="1:4" x14ac:dyDescent="0.2">
      <c r="A598" s="158"/>
      <c r="D598" s="138"/>
    </row>
    <row r="599" spans="1:4" x14ac:dyDescent="0.2">
      <c r="A599" s="158"/>
      <c r="D599" s="138"/>
    </row>
    <row r="600" spans="1:4" x14ac:dyDescent="0.2">
      <c r="A600" s="158"/>
      <c r="D600" s="138"/>
    </row>
    <row r="601" spans="1:4" x14ac:dyDescent="0.2">
      <c r="A601" s="158"/>
      <c r="D601" s="138"/>
    </row>
    <row r="602" spans="1:4" x14ac:dyDescent="0.2">
      <c r="A602" s="158"/>
      <c r="D602" s="138"/>
    </row>
    <row r="603" spans="1:4" x14ac:dyDescent="0.2">
      <c r="A603" s="158"/>
      <c r="D603" s="138"/>
    </row>
    <row r="604" spans="1:4" x14ac:dyDescent="0.2">
      <c r="A604" s="158"/>
      <c r="D604" s="138"/>
    </row>
    <row r="605" spans="1:4" x14ac:dyDescent="0.2">
      <c r="A605" s="158"/>
      <c r="D605" s="138"/>
    </row>
    <row r="606" spans="1:4" x14ac:dyDescent="0.2">
      <c r="A606" s="158"/>
      <c r="D606" s="138"/>
    </row>
    <row r="607" spans="1:4" x14ac:dyDescent="0.2">
      <c r="A607" s="158"/>
      <c r="D607" s="138"/>
    </row>
    <row r="608" spans="1:4" x14ac:dyDescent="0.2">
      <c r="A608" s="158"/>
      <c r="D608" s="138"/>
    </row>
    <row r="609" spans="1:4" x14ac:dyDescent="0.2">
      <c r="A609" s="158"/>
      <c r="D609" s="138"/>
    </row>
    <row r="610" spans="1:4" x14ac:dyDescent="0.2">
      <c r="A610" s="158"/>
      <c r="D610" s="138"/>
    </row>
    <row r="611" spans="1:4" x14ac:dyDescent="0.2">
      <c r="A611" s="158"/>
      <c r="D611" s="138"/>
    </row>
    <row r="612" spans="1:4" x14ac:dyDescent="0.2">
      <c r="A612" s="158"/>
      <c r="D612" s="138"/>
    </row>
    <row r="613" spans="1:4" x14ac:dyDescent="0.2">
      <c r="A613" s="158"/>
      <c r="D613" s="138"/>
    </row>
    <row r="614" spans="1:4" x14ac:dyDescent="0.2">
      <c r="A614" s="158"/>
      <c r="D614" s="138"/>
    </row>
    <row r="615" spans="1:4" x14ac:dyDescent="0.2">
      <c r="A615" s="158"/>
      <c r="D615" s="138"/>
    </row>
    <row r="616" spans="1:4" x14ac:dyDescent="0.2">
      <c r="A616" s="158"/>
      <c r="D616" s="138"/>
    </row>
    <row r="617" spans="1:4" x14ac:dyDescent="0.2">
      <c r="A617" s="158"/>
      <c r="D617" s="138"/>
    </row>
    <row r="618" spans="1:4" x14ac:dyDescent="0.2">
      <c r="A618" s="158"/>
      <c r="D618" s="138"/>
    </row>
    <row r="619" spans="1:4" x14ac:dyDescent="0.2">
      <c r="A619" s="158"/>
      <c r="D619" s="138"/>
    </row>
    <row r="620" spans="1:4" x14ac:dyDescent="0.2">
      <c r="A620" s="158"/>
      <c r="D620" s="138"/>
    </row>
    <row r="621" spans="1:4" x14ac:dyDescent="0.2">
      <c r="A621" s="158"/>
      <c r="D621" s="138"/>
    </row>
    <row r="622" spans="1:4" x14ac:dyDescent="0.2">
      <c r="A622" s="158"/>
      <c r="D622" s="138"/>
    </row>
    <row r="623" spans="1:4" x14ac:dyDescent="0.2">
      <c r="A623" s="158"/>
      <c r="D623" s="138"/>
    </row>
    <row r="624" spans="1:4" x14ac:dyDescent="0.2">
      <c r="A624" s="158"/>
      <c r="D624" s="138"/>
    </row>
    <row r="625" spans="1:4" x14ac:dyDescent="0.2">
      <c r="A625" s="158"/>
      <c r="D625" s="138"/>
    </row>
    <row r="626" spans="1:4" x14ac:dyDescent="0.2">
      <c r="A626" s="158"/>
      <c r="D626" s="138"/>
    </row>
    <row r="627" spans="1:4" x14ac:dyDescent="0.2">
      <c r="A627" s="158"/>
      <c r="D627" s="138"/>
    </row>
    <row r="628" spans="1:4" x14ac:dyDescent="0.2">
      <c r="A628" s="158"/>
      <c r="D628" s="138"/>
    </row>
    <row r="629" spans="1:4" x14ac:dyDescent="0.2">
      <c r="A629" s="158"/>
      <c r="D629" s="138"/>
    </row>
    <row r="630" spans="1:4" x14ac:dyDescent="0.2">
      <c r="A630" s="158"/>
      <c r="D630" s="138"/>
    </row>
    <row r="631" spans="1:4" x14ac:dyDescent="0.2">
      <c r="A631" s="158"/>
      <c r="D631" s="138"/>
    </row>
    <row r="632" spans="1:4" x14ac:dyDescent="0.2">
      <c r="A632" s="158"/>
      <c r="D632" s="138"/>
    </row>
    <row r="633" spans="1:4" x14ac:dyDescent="0.2">
      <c r="A633" s="158"/>
      <c r="D633" s="138"/>
    </row>
    <row r="634" spans="1:4" x14ac:dyDescent="0.2">
      <c r="A634" s="158"/>
      <c r="D634" s="138"/>
    </row>
    <row r="635" spans="1:4" x14ac:dyDescent="0.2">
      <c r="A635" s="158"/>
      <c r="D635" s="138"/>
    </row>
    <row r="636" spans="1:4" x14ac:dyDescent="0.2">
      <c r="A636" s="158"/>
      <c r="D636" s="138"/>
    </row>
    <row r="637" spans="1:4" x14ac:dyDescent="0.2">
      <c r="A637" s="158"/>
      <c r="D637" s="138"/>
    </row>
    <row r="638" spans="1:4" x14ac:dyDescent="0.2">
      <c r="A638" s="158"/>
      <c r="D638" s="138"/>
    </row>
    <row r="639" spans="1:4" x14ac:dyDescent="0.2">
      <c r="A639" s="158"/>
      <c r="D639" s="138"/>
    </row>
    <row r="640" spans="1:4" x14ac:dyDescent="0.2">
      <c r="A640" s="158"/>
      <c r="D640" s="138"/>
    </row>
    <row r="641" spans="1:4" x14ac:dyDescent="0.2">
      <c r="A641" s="158"/>
      <c r="D641" s="138"/>
    </row>
    <row r="642" spans="1:4" x14ac:dyDescent="0.2">
      <c r="A642" s="158"/>
      <c r="D642" s="138"/>
    </row>
    <row r="643" spans="1:4" x14ac:dyDescent="0.2">
      <c r="A643" s="158"/>
      <c r="D643" s="138"/>
    </row>
    <row r="644" spans="1:4" x14ac:dyDescent="0.2">
      <c r="A644" s="158"/>
      <c r="D644" s="138"/>
    </row>
    <row r="645" spans="1:4" x14ac:dyDescent="0.2">
      <c r="A645" s="158"/>
      <c r="D645" s="138"/>
    </row>
    <row r="646" spans="1:4" x14ac:dyDescent="0.2">
      <c r="A646" s="158"/>
      <c r="D646" s="138"/>
    </row>
    <row r="647" spans="1:4" x14ac:dyDescent="0.2">
      <c r="A647" s="158"/>
      <c r="D647" s="138"/>
    </row>
    <row r="648" spans="1:4" x14ac:dyDescent="0.2">
      <c r="A648" s="158"/>
      <c r="D648" s="138"/>
    </row>
    <row r="649" spans="1:4" x14ac:dyDescent="0.2">
      <c r="A649" s="158"/>
      <c r="D649" s="138"/>
    </row>
    <row r="650" spans="1:4" x14ac:dyDescent="0.2">
      <c r="A650" s="158"/>
      <c r="D650" s="138"/>
    </row>
    <row r="651" spans="1:4" x14ac:dyDescent="0.2">
      <c r="A651" s="158"/>
      <c r="D651" s="138"/>
    </row>
    <row r="652" spans="1:4" x14ac:dyDescent="0.2">
      <c r="A652" s="158"/>
      <c r="D652" s="138"/>
    </row>
    <row r="653" spans="1:4" x14ac:dyDescent="0.2">
      <c r="A653" s="158"/>
      <c r="D653" s="138"/>
    </row>
    <row r="654" spans="1:4" x14ac:dyDescent="0.2">
      <c r="A654" s="158"/>
      <c r="D654" s="138"/>
    </row>
    <row r="655" spans="1:4" x14ac:dyDescent="0.2">
      <c r="A655" s="158"/>
      <c r="D655" s="138"/>
    </row>
    <row r="656" spans="1:4" x14ac:dyDescent="0.2">
      <c r="A656" s="158"/>
      <c r="D656" s="138"/>
    </row>
    <row r="657" spans="1:4" x14ac:dyDescent="0.2">
      <c r="A657" s="158"/>
      <c r="D657" s="138"/>
    </row>
    <row r="658" spans="1:4" x14ac:dyDescent="0.2">
      <c r="A658" s="158"/>
      <c r="D658" s="138"/>
    </row>
    <row r="659" spans="1:4" x14ac:dyDescent="0.2">
      <c r="A659" s="158"/>
      <c r="D659" s="138"/>
    </row>
    <row r="660" spans="1:4" x14ac:dyDescent="0.2">
      <c r="A660" s="158"/>
      <c r="D660" s="138"/>
    </row>
    <row r="661" spans="1:4" x14ac:dyDescent="0.2">
      <c r="A661" s="158"/>
      <c r="D661" s="138"/>
    </row>
    <row r="662" spans="1:4" x14ac:dyDescent="0.2">
      <c r="A662" s="158"/>
      <c r="D662" s="138"/>
    </row>
    <row r="663" spans="1:4" x14ac:dyDescent="0.2">
      <c r="A663" s="158"/>
      <c r="D663" s="138"/>
    </row>
    <row r="664" spans="1:4" x14ac:dyDescent="0.2">
      <c r="A664" s="158"/>
      <c r="D664" s="138"/>
    </row>
    <row r="665" spans="1:4" x14ac:dyDescent="0.2">
      <c r="A665" s="158"/>
      <c r="D665" s="138"/>
    </row>
    <row r="666" spans="1:4" x14ac:dyDescent="0.2">
      <c r="A666" s="158"/>
      <c r="D666" s="138"/>
    </row>
    <row r="667" spans="1:4" x14ac:dyDescent="0.2">
      <c r="A667" s="158"/>
      <c r="D667" s="138"/>
    </row>
    <row r="668" spans="1:4" x14ac:dyDescent="0.2">
      <c r="A668" s="158"/>
      <c r="D668" s="138"/>
    </row>
    <row r="669" spans="1:4" x14ac:dyDescent="0.2">
      <c r="A669" s="158"/>
      <c r="D669" s="138"/>
    </row>
    <row r="670" spans="1:4" x14ac:dyDescent="0.2">
      <c r="A670" s="158"/>
      <c r="D670" s="138"/>
    </row>
    <row r="671" spans="1:4" x14ac:dyDescent="0.2">
      <c r="A671" s="158"/>
      <c r="D671" s="138"/>
    </row>
    <row r="672" spans="1:4" x14ac:dyDescent="0.2">
      <c r="A672" s="158"/>
      <c r="D672" s="138"/>
    </row>
    <row r="673" spans="1:4" x14ac:dyDescent="0.2">
      <c r="A673" s="158"/>
      <c r="D673" s="138"/>
    </row>
    <row r="674" spans="1:4" x14ac:dyDescent="0.2">
      <c r="A674" s="158"/>
      <c r="D674" s="138"/>
    </row>
    <row r="675" spans="1:4" x14ac:dyDescent="0.2">
      <c r="A675" s="158"/>
      <c r="D675" s="138"/>
    </row>
    <row r="676" spans="1:4" x14ac:dyDescent="0.2">
      <c r="A676" s="158"/>
      <c r="D676" s="138"/>
    </row>
    <row r="677" spans="1:4" x14ac:dyDescent="0.2">
      <c r="A677" s="158"/>
      <c r="D677" s="138"/>
    </row>
    <row r="678" spans="1:4" x14ac:dyDescent="0.2">
      <c r="A678" s="158"/>
      <c r="D678" s="138"/>
    </row>
    <row r="679" spans="1:4" x14ac:dyDescent="0.2">
      <c r="A679" s="158"/>
      <c r="D679" s="138"/>
    </row>
    <row r="680" spans="1:4" x14ac:dyDescent="0.2">
      <c r="A680" s="158"/>
      <c r="D680" s="138"/>
    </row>
    <row r="681" spans="1:4" x14ac:dyDescent="0.2">
      <c r="A681" s="158"/>
      <c r="D681" s="138"/>
    </row>
    <row r="682" spans="1:4" x14ac:dyDescent="0.2">
      <c r="A682" s="158"/>
      <c r="D682" s="138"/>
    </row>
    <row r="683" spans="1:4" x14ac:dyDescent="0.2">
      <c r="A683" s="158"/>
      <c r="D683" s="138"/>
    </row>
    <row r="684" spans="1:4" x14ac:dyDescent="0.2">
      <c r="A684" s="158"/>
      <c r="D684" s="138"/>
    </row>
    <row r="685" spans="1:4" x14ac:dyDescent="0.2">
      <c r="A685" s="158"/>
      <c r="D685" s="138"/>
    </row>
    <row r="686" spans="1:4" x14ac:dyDescent="0.2">
      <c r="A686" s="158"/>
      <c r="D686" s="138"/>
    </row>
    <row r="687" spans="1:4" x14ac:dyDescent="0.2">
      <c r="A687" s="158"/>
      <c r="D687" s="138"/>
    </row>
    <row r="688" spans="1:4" x14ac:dyDescent="0.2">
      <c r="A688" s="158"/>
      <c r="D688" s="138"/>
    </row>
    <row r="689" spans="1:4" x14ac:dyDescent="0.2">
      <c r="A689" s="158"/>
      <c r="D689" s="138"/>
    </row>
    <row r="690" spans="1:4" x14ac:dyDescent="0.2">
      <c r="A690" s="158"/>
      <c r="D690" s="138"/>
    </row>
    <row r="691" spans="1:4" x14ac:dyDescent="0.2">
      <c r="A691" s="158"/>
      <c r="D691" s="138"/>
    </row>
    <row r="692" spans="1:4" x14ac:dyDescent="0.2">
      <c r="A692" s="158"/>
      <c r="D692" s="138"/>
    </row>
    <row r="693" spans="1:4" x14ac:dyDescent="0.2">
      <c r="A693" s="158"/>
      <c r="D693" s="138"/>
    </row>
    <row r="694" spans="1:4" x14ac:dyDescent="0.2">
      <c r="A694" s="158"/>
      <c r="D694" s="138"/>
    </row>
    <row r="695" spans="1:4" x14ac:dyDescent="0.2">
      <c r="A695" s="158"/>
      <c r="D695" s="138"/>
    </row>
    <row r="696" spans="1:4" x14ac:dyDescent="0.2">
      <c r="A696" s="158"/>
      <c r="D696" s="138"/>
    </row>
    <row r="697" spans="1:4" x14ac:dyDescent="0.2">
      <c r="A697" s="158"/>
      <c r="D697" s="138"/>
    </row>
    <row r="698" spans="1:4" x14ac:dyDescent="0.2">
      <c r="A698" s="158"/>
      <c r="D698" s="138"/>
    </row>
    <row r="699" spans="1:4" x14ac:dyDescent="0.2">
      <c r="A699" s="158"/>
      <c r="D699" s="138"/>
    </row>
    <row r="700" spans="1:4" x14ac:dyDescent="0.2">
      <c r="A700" s="158"/>
      <c r="D700" s="138"/>
    </row>
    <row r="701" spans="1:4" x14ac:dyDescent="0.2">
      <c r="A701" s="158"/>
      <c r="D701" s="138"/>
    </row>
    <row r="702" spans="1:4" x14ac:dyDescent="0.2">
      <c r="A702" s="158"/>
      <c r="D702" s="138"/>
    </row>
    <row r="703" spans="1:4" x14ac:dyDescent="0.2">
      <c r="A703" s="158"/>
      <c r="D703" s="138"/>
    </row>
    <row r="704" spans="1:4" x14ac:dyDescent="0.2">
      <c r="A704" s="158"/>
      <c r="D704" s="138"/>
    </row>
    <row r="705" spans="1:4" x14ac:dyDescent="0.2">
      <c r="A705" s="158"/>
      <c r="D705" s="138"/>
    </row>
    <row r="706" spans="1:4" x14ac:dyDescent="0.2">
      <c r="A706" s="158"/>
      <c r="D706" s="138"/>
    </row>
    <row r="707" spans="1:4" x14ac:dyDescent="0.2">
      <c r="A707" s="158"/>
      <c r="D707" s="138"/>
    </row>
    <row r="708" spans="1:4" x14ac:dyDescent="0.2">
      <c r="A708" s="158"/>
      <c r="D708" s="138"/>
    </row>
    <row r="709" spans="1:4" x14ac:dyDescent="0.2">
      <c r="A709" s="158"/>
      <c r="D709" s="138"/>
    </row>
    <row r="710" spans="1:4" x14ac:dyDescent="0.2">
      <c r="A710" s="158"/>
      <c r="D710" s="138"/>
    </row>
    <row r="711" spans="1:4" x14ac:dyDescent="0.2">
      <c r="A711" s="158"/>
      <c r="D711" s="138"/>
    </row>
    <row r="712" spans="1:4" x14ac:dyDescent="0.2">
      <c r="A712" s="158"/>
      <c r="D712" s="138"/>
    </row>
    <row r="713" spans="1:4" x14ac:dyDescent="0.2">
      <c r="A713" s="158"/>
      <c r="D713" s="138"/>
    </row>
    <row r="714" spans="1:4" x14ac:dyDescent="0.2">
      <c r="A714" s="158"/>
      <c r="D714" s="138"/>
    </row>
    <row r="715" spans="1:4" x14ac:dyDescent="0.2">
      <c r="A715" s="158"/>
      <c r="D715" s="138"/>
    </row>
    <row r="716" spans="1:4" x14ac:dyDescent="0.2">
      <c r="A716" s="158"/>
      <c r="D716" s="138"/>
    </row>
    <row r="717" spans="1:4" x14ac:dyDescent="0.2">
      <c r="A717" s="158"/>
      <c r="D717" s="138"/>
    </row>
    <row r="718" spans="1:4" x14ac:dyDescent="0.2">
      <c r="A718" s="158"/>
      <c r="D718" s="138"/>
    </row>
    <row r="719" spans="1:4" x14ac:dyDescent="0.2">
      <c r="A719" s="158"/>
      <c r="D719" s="138"/>
    </row>
    <row r="720" spans="1:4" x14ac:dyDescent="0.2">
      <c r="A720" s="158"/>
      <c r="D720" s="138"/>
    </row>
    <row r="721" spans="1:4" x14ac:dyDescent="0.2">
      <c r="A721" s="158"/>
      <c r="D721" s="138"/>
    </row>
    <row r="722" spans="1:4" x14ac:dyDescent="0.2">
      <c r="A722" s="158"/>
      <c r="D722" s="138"/>
    </row>
    <row r="723" spans="1:4" x14ac:dyDescent="0.2">
      <c r="A723" s="158"/>
      <c r="D723" s="138"/>
    </row>
    <row r="724" spans="1:4" x14ac:dyDescent="0.2">
      <c r="A724" s="158"/>
      <c r="D724" s="138"/>
    </row>
    <row r="725" spans="1:4" x14ac:dyDescent="0.2">
      <c r="A725" s="158"/>
      <c r="D725" s="138"/>
    </row>
    <row r="726" spans="1:4" x14ac:dyDescent="0.2">
      <c r="A726" s="158"/>
      <c r="D726" s="138"/>
    </row>
    <row r="727" spans="1:4" x14ac:dyDescent="0.2">
      <c r="A727" s="158"/>
      <c r="D727" s="138"/>
    </row>
    <row r="728" spans="1:4" x14ac:dyDescent="0.2">
      <c r="A728" s="158"/>
      <c r="D728" s="138"/>
    </row>
    <row r="729" spans="1:4" x14ac:dyDescent="0.2">
      <c r="A729" s="158"/>
      <c r="D729" s="138"/>
    </row>
    <row r="730" spans="1:4" x14ac:dyDescent="0.2">
      <c r="A730" s="158"/>
      <c r="D730" s="138"/>
    </row>
    <row r="731" spans="1:4" x14ac:dyDescent="0.2">
      <c r="A731" s="158"/>
      <c r="D731" s="138"/>
    </row>
    <row r="732" spans="1:4" x14ac:dyDescent="0.2">
      <c r="A732" s="158"/>
      <c r="D732" s="138"/>
    </row>
    <row r="733" spans="1:4" x14ac:dyDescent="0.2">
      <c r="A733" s="158"/>
      <c r="D733" s="138"/>
    </row>
    <row r="734" spans="1:4" x14ac:dyDescent="0.2">
      <c r="A734" s="158"/>
      <c r="D734" s="138"/>
    </row>
    <row r="735" spans="1:4" x14ac:dyDescent="0.2">
      <c r="A735" s="158"/>
      <c r="D735" s="138"/>
    </row>
    <row r="736" spans="1:4" x14ac:dyDescent="0.2">
      <c r="A736" s="158"/>
      <c r="D736" s="138"/>
    </row>
    <row r="737" spans="1:4" x14ac:dyDescent="0.2">
      <c r="A737" s="158"/>
      <c r="D737" s="138"/>
    </row>
    <row r="738" spans="1:4" x14ac:dyDescent="0.2">
      <c r="A738" s="158"/>
      <c r="D738" s="138"/>
    </row>
    <row r="739" spans="1:4" x14ac:dyDescent="0.2">
      <c r="A739" s="158"/>
      <c r="D739" s="138"/>
    </row>
    <row r="740" spans="1:4" x14ac:dyDescent="0.2">
      <c r="A740" s="158"/>
      <c r="D740" s="138"/>
    </row>
    <row r="741" spans="1:4" x14ac:dyDescent="0.2">
      <c r="A741" s="158"/>
      <c r="D741" s="138"/>
    </row>
    <row r="742" spans="1:4" x14ac:dyDescent="0.2">
      <c r="A742" s="158"/>
      <c r="D742" s="138"/>
    </row>
    <row r="743" spans="1:4" x14ac:dyDescent="0.2">
      <c r="A743" s="158"/>
      <c r="D743" s="138"/>
    </row>
    <row r="744" spans="1:4" x14ac:dyDescent="0.2">
      <c r="A744" s="158"/>
      <c r="D744" s="138"/>
    </row>
    <row r="745" spans="1:4" x14ac:dyDescent="0.2">
      <c r="A745" s="158"/>
      <c r="D745" s="138"/>
    </row>
    <row r="746" spans="1:4" x14ac:dyDescent="0.2">
      <c r="A746" s="158"/>
      <c r="D746" s="138"/>
    </row>
    <row r="747" spans="1:4" x14ac:dyDescent="0.2">
      <c r="A747" s="158"/>
      <c r="D747" s="138"/>
    </row>
    <row r="748" spans="1:4" x14ac:dyDescent="0.2">
      <c r="A748" s="158"/>
      <c r="D748" s="138"/>
    </row>
    <row r="749" spans="1:4" x14ac:dyDescent="0.2">
      <c r="A749" s="158"/>
      <c r="D749" s="138"/>
    </row>
    <row r="750" spans="1:4" x14ac:dyDescent="0.2">
      <c r="A750" s="158"/>
      <c r="D750" s="138"/>
    </row>
    <row r="751" spans="1:4" x14ac:dyDescent="0.2">
      <c r="A751" s="158"/>
      <c r="D751" s="138"/>
    </row>
    <row r="752" spans="1:4" x14ac:dyDescent="0.2">
      <c r="A752" s="158"/>
      <c r="D752" s="138"/>
    </row>
    <row r="753" spans="1:4" x14ac:dyDescent="0.2">
      <c r="A753" s="158"/>
      <c r="D753" s="138"/>
    </row>
    <row r="754" spans="1:4" x14ac:dyDescent="0.2">
      <c r="A754" s="158"/>
      <c r="D754" s="138"/>
    </row>
    <row r="755" spans="1:4" x14ac:dyDescent="0.2">
      <c r="A755" s="158"/>
      <c r="D755" s="138"/>
    </row>
    <row r="756" spans="1:4" x14ac:dyDescent="0.2">
      <c r="A756" s="158"/>
      <c r="D756" s="138"/>
    </row>
    <row r="757" spans="1:4" x14ac:dyDescent="0.2">
      <c r="A757" s="158"/>
      <c r="D757" s="138"/>
    </row>
    <row r="758" spans="1:4" x14ac:dyDescent="0.2">
      <c r="A758" s="158"/>
      <c r="D758" s="138"/>
    </row>
    <row r="759" spans="1:4" x14ac:dyDescent="0.2">
      <c r="A759" s="158"/>
      <c r="D759" s="138"/>
    </row>
    <row r="760" spans="1:4" x14ac:dyDescent="0.2">
      <c r="A760" s="158"/>
      <c r="D760" s="138"/>
    </row>
    <row r="761" spans="1:4" x14ac:dyDescent="0.2">
      <c r="A761" s="158"/>
      <c r="D761" s="138"/>
    </row>
    <row r="762" spans="1:4" x14ac:dyDescent="0.2">
      <c r="A762" s="158"/>
      <c r="D762" s="138"/>
    </row>
    <row r="763" spans="1:4" x14ac:dyDescent="0.2">
      <c r="A763" s="158"/>
      <c r="D763" s="138"/>
    </row>
    <row r="764" spans="1:4" x14ac:dyDescent="0.2">
      <c r="A764" s="158"/>
      <c r="D764" s="138"/>
    </row>
    <row r="765" spans="1:4" x14ac:dyDescent="0.2">
      <c r="A765" s="158"/>
      <c r="D765" s="138"/>
    </row>
    <row r="766" spans="1:4" x14ac:dyDescent="0.2">
      <c r="A766" s="158"/>
      <c r="D766" s="138"/>
    </row>
    <row r="767" spans="1:4" x14ac:dyDescent="0.2">
      <c r="A767" s="158"/>
      <c r="D767" s="138"/>
    </row>
    <row r="768" spans="1:4" x14ac:dyDescent="0.2">
      <c r="A768" s="158"/>
      <c r="D768" s="138"/>
    </row>
    <row r="769" spans="1:4" x14ac:dyDescent="0.2">
      <c r="A769" s="158"/>
      <c r="D769" s="138"/>
    </row>
    <row r="770" spans="1:4" x14ac:dyDescent="0.2">
      <c r="A770" s="158"/>
      <c r="D770" s="138"/>
    </row>
    <row r="771" spans="1:4" x14ac:dyDescent="0.2">
      <c r="A771" s="158"/>
      <c r="D771" s="138"/>
    </row>
    <row r="772" spans="1:4" x14ac:dyDescent="0.2">
      <c r="A772" s="158"/>
      <c r="D772" s="138"/>
    </row>
    <row r="773" spans="1:4" x14ac:dyDescent="0.2">
      <c r="A773" s="158"/>
      <c r="D773" s="138"/>
    </row>
    <row r="774" spans="1:4" x14ac:dyDescent="0.2">
      <c r="A774" s="158"/>
      <c r="D774" s="138"/>
    </row>
    <row r="775" spans="1:4" x14ac:dyDescent="0.2">
      <c r="A775" s="158"/>
      <c r="D775" s="138"/>
    </row>
    <row r="776" spans="1:4" x14ac:dyDescent="0.2">
      <c r="A776" s="158"/>
      <c r="D776" s="138"/>
    </row>
    <row r="777" spans="1:4" x14ac:dyDescent="0.2">
      <c r="A777" s="158"/>
      <c r="D777" s="138"/>
    </row>
    <row r="778" spans="1:4" x14ac:dyDescent="0.2">
      <c r="A778" s="158"/>
      <c r="D778" s="138"/>
    </row>
    <row r="779" spans="1:4" x14ac:dyDescent="0.2">
      <c r="A779" s="158"/>
      <c r="D779" s="138"/>
    </row>
    <row r="780" spans="1:4" x14ac:dyDescent="0.2">
      <c r="A780" s="158"/>
      <c r="D780" s="138"/>
    </row>
    <row r="781" spans="1:4" x14ac:dyDescent="0.2">
      <c r="A781" s="158"/>
      <c r="D781" s="138"/>
    </row>
    <row r="782" spans="1:4" x14ac:dyDescent="0.2">
      <c r="A782" s="158"/>
      <c r="D782" s="138"/>
    </row>
    <row r="783" spans="1:4" x14ac:dyDescent="0.2">
      <c r="A783" s="158"/>
      <c r="D783" s="138"/>
    </row>
    <row r="784" spans="1:4" x14ac:dyDescent="0.2">
      <c r="A784" s="158"/>
      <c r="D784" s="138"/>
    </row>
    <row r="785" spans="1:4" x14ac:dyDescent="0.2">
      <c r="A785" s="158"/>
      <c r="D785" s="138"/>
    </row>
    <row r="786" spans="1:4" x14ac:dyDescent="0.2">
      <c r="A786" s="158"/>
      <c r="D786" s="138"/>
    </row>
    <row r="787" spans="1:4" x14ac:dyDescent="0.2">
      <c r="A787" s="158"/>
      <c r="D787" s="138"/>
    </row>
    <row r="788" spans="1:4" x14ac:dyDescent="0.2">
      <c r="A788" s="158"/>
      <c r="D788" s="138"/>
    </row>
    <row r="789" spans="1:4" x14ac:dyDescent="0.2">
      <c r="A789" s="158"/>
      <c r="D789" s="138"/>
    </row>
    <row r="790" spans="1:4" x14ac:dyDescent="0.2">
      <c r="A790" s="158"/>
      <c r="D790" s="138"/>
    </row>
    <row r="791" spans="1:4" x14ac:dyDescent="0.2">
      <c r="A791" s="158"/>
      <c r="D791" s="138"/>
    </row>
    <row r="792" spans="1:4" x14ac:dyDescent="0.2">
      <c r="A792" s="158"/>
      <c r="D792" s="138"/>
    </row>
    <row r="793" spans="1:4" x14ac:dyDescent="0.2">
      <c r="A793" s="158"/>
      <c r="D793" s="138"/>
    </row>
    <row r="794" spans="1:4" x14ac:dyDescent="0.2">
      <c r="A794" s="158"/>
      <c r="D794" s="138"/>
    </row>
    <row r="795" spans="1:4" x14ac:dyDescent="0.2">
      <c r="A795" s="158"/>
      <c r="D795" s="138"/>
    </row>
    <row r="796" spans="1:4" x14ac:dyDescent="0.2">
      <c r="A796" s="158"/>
      <c r="D796" s="138"/>
    </row>
    <row r="797" spans="1:4" x14ac:dyDescent="0.2">
      <c r="A797" s="158"/>
      <c r="D797" s="138"/>
    </row>
    <row r="798" spans="1:4" x14ac:dyDescent="0.2">
      <c r="A798" s="158"/>
      <c r="D798" s="138"/>
    </row>
    <row r="799" spans="1:4" x14ac:dyDescent="0.2">
      <c r="A799" s="158"/>
      <c r="D799" s="138"/>
    </row>
    <row r="800" spans="1:4" x14ac:dyDescent="0.2">
      <c r="A800" s="158"/>
      <c r="D800" s="138"/>
    </row>
    <row r="801" spans="1:4" x14ac:dyDescent="0.2">
      <c r="A801" s="158"/>
      <c r="D801" s="138"/>
    </row>
    <row r="802" spans="1:4" x14ac:dyDescent="0.2">
      <c r="A802" s="158"/>
      <c r="D802" s="138"/>
    </row>
    <row r="803" spans="1:4" x14ac:dyDescent="0.2">
      <c r="A803" s="158"/>
      <c r="D803" s="138"/>
    </row>
    <row r="804" spans="1:4" x14ac:dyDescent="0.2">
      <c r="A804" s="158"/>
      <c r="D804" s="138"/>
    </row>
    <row r="805" spans="1:4" x14ac:dyDescent="0.2">
      <c r="A805" s="158"/>
      <c r="D805" s="138"/>
    </row>
    <row r="806" spans="1:4" x14ac:dyDescent="0.2">
      <c r="A806" s="158"/>
      <c r="D806" s="138"/>
    </row>
    <row r="807" spans="1:4" x14ac:dyDescent="0.2">
      <c r="A807" s="158"/>
      <c r="D807" s="138"/>
    </row>
    <row r="808" spans="1:4" x14ac:dyDescent="0.2">
      <c r="A808" s="158"/>
      <c r="D808" s="138"/>
    </row>
    <row r="809" spans="1:4" x14ac:dyDescent="0.2">
      <c r="A809" s="158"/>
      <c r="D809" s="138"/>
    </row>
    <row r="810" spans="1:4" x14ac:dyDescent="0.2">
      <c r="A810" s="158"/>
      <c r="D810" s="138"/>
    </row>
    <row r="811" spans="1:4" x14ac:dyDescent="0.2">
      <c r="A811" s="158"/>
      <c r="D811" s="138"/>
    </row>
    <row r="812" spans="1:4" x14ac:dyDescent="0.2">
      <c r="A812" s="158"/>
      <c r="D812" s="138"/>
    </row>
    <row r="813" spans="1:4" x14ac:dyDescent="0.2">
      <c r="A813" s="158"/>
      <c r="D813" s="138"/>
    </row>
    <row r="814" spans="1:4" x14ac:dyDescent="0.2">
      <c r="A814" s="158"/>
      <c r="D814" s="138"/>
    </row>
    <row r="815" spans="1:4" x14ac:dyDescent="0.2">
      <c r="A815" s="158"/>
      <c r="D815" s="138"/>
    </row>
    <row r="816" spans="1:4" x14ac:dyDescent="0.2">
      <c r="A816" s="158"/>
      <c r="D816" s="138"/>
    </row>
    <row r="817" spans="1:4" x14ac:dyDescent="0.2">
      <c r="A817" s="158"/>
      <c r="D817" s="138"/>
    </row>
    <row r="818" spans="1:4" x14ac:dyDescent="0.2">
      <c r="A818" s="158"/>
      <c r="D818" s="138"/>
    </row>
    <row r="819" spans="1:4" x14ac:dyDescent="0.2">
      <c r="A819" s="158"/>
      <c r="D819" s="138"/>
    </row>
    <row r="820" spans="1:4" x14ac:dyDescent="0.2">
      <c r="A820" s="158"/>
      <c r="D820" s="138"/>
    </row>
    <row r="821" spans="1:4" x14ac:dyDescent="0.2">
      <c r="A821" s="158"/>
      <c r="D821" s="138"/>
    </row>
    <row r="822" spans="1:4" x14ac:dyDescent="0.2">
      <c r="A822" s="158"/>
      <c r="D822" s="138"/>
    </row>
    <row r="823" spans="1:4" x14ac:dyDescent="0.2">
      <c r="A823" s="158"/>
      <c r="D823" s="138"/>
    </row>
    <row r="824" spans="1:4" x14ac:dyDescent="0.2">
      <c r="A824" s="158"/>
      <c r="D824" s="138"/>
    </row>
    <row r="825" spans="1:4" x14ac:dyDescent="0.2">
      <c r="A825" s="158"/>
      <c r="D825" s="138"/>
    </row>
    <row r="826" spans="1:4" x14ac:dyDescent="0.2">
      <c r="A826" s="158"/>
      <c r="D826" s="138"/>
    </row>
    <row r="827" spans="1:4" x14ac:dyDescent="0.2">
      <c r="A827" s="158"/>
      <c r="D827" s="138"/>
    </row>
    <row r="828" spans="1:4" x14ac:dyDescent="0.2">
      <c r="A828" s="158"/>
      <c r="D828" s="138"/>
    </row>
    <row r="829" spans="1:4" x14ac:dyDescent="0.2">
      <c r="A829" s="158"/>
      <c r="D829" s="138"/>
    </row>
    <row r="830" spans="1:4" x14ac:dyDescent="0.2">
      <c r="A830" s="158"/>
      <c r="D830" s="138"/>
    </row>
    <row r="831" spans="1:4" x14ac:dyDescent="0.2">
      <c r="A831" s="158"/>
      <c r="D831" s="138"/>
    </row>
    <row r="832" spans="1:4" x14ac:dyDescent="0.2">
      <c r="A832" s="158"/>
      <c r="D832" s="138"/>
    </row>
    <row r="833" spans="1:4" x14ac:dyDescent="0.2">
      <c r="A833" s="158"/>
      <c r="D833" s="138"/>
    </row>
    <row r="834" spans="1:4" x14ac:dyDescent="0.2">
      <c r="A834" s="158"/>
      <c r="D834" s="138"/>
    </row>
    <row r="835" spans="1:4" x14ac:dyDescent="0.2">
      <c r="A835" s="158"/>
      <c r="D835" s="138"/>
    </row>
    <row r="836" spans="1:4" x14ac:dyDescent="0.2">
      <c r="A836" s="158"/>
      <c r="D836" s="138"/>
    </row>
    <row r="837" spans="1:4" x14ac:dyDescent="0.2">
      <c r="A837" s="158"/>
      <c r="D837" s="138"/>
    </row>
    <row r="838" spans="1:4" x14ac:dyDescent="0.2">
      <c r="A838" s="158"/>
      <c r="D838" s="138"/>
    </row>
    <row r="839" spans="1:4" x14ac:dyDescent="0.2">
      <c r="A839" s="158"/>
      <c r="D839" s="138"/>
    </row>
    <row r="840" spans="1:4" x14ac:dyDescent="0.2">
      <c r="A840" s="158"/>
      <c r="D840" s="138"/>
    </row>
    <row r="841" spans="1:4" x14ac:dyDescent="0.2">
      <c r="A841" s="158"/>
      <c r="D841" s="138"/>
    </row>
    <row r="842" spans="1:4" x14ac:dyDescent="0.2">
      <c r="A842" s="158"/>
      <c r="D842" s="138"/>
    </row>
    <row r="843" spans="1:4" x14ac:dyDescent="0.2">
      <c r="A843" s="158"/>
      <c r="D843" s="138"/>
    </row>
    <row r="844" spans="1:4" x14ac:dyDescent="0.2">
      <c r="A844" s="158"/>
      <c r="D844" s="138"/>
    </row>
    <row r="845" spans="1:4" x14ac:dyDescent="0.2">
      <c r="A845" s="158"/>
      <c r="D845" s="138"/>
    </row>
    <row r="846" spans="1:4" x14ac:dyDescent="0.2">
      <c r="A846" s="158"/>
      <c r="D846" s="138"/>
    </row>
    <row r="847" spans="1:4" x14ac:dyDescent="0.2">
      <c r="A847" s="158"/>
      <c r="D847" s="138"/>
    </row>
    <row r="848" spans="1:4" x14ac:dyDescent="0.2">
      <c r="A848" s="158"/>
      <c r="D848" s="138"/>
    </row>
    <row r="849" spans="1:4" x14ac:dyDescent="0.2">
      <c r="A849" s="158"/>
      <c r="D849" s="138"/>
    </row>
    <row r="850" spans="1:4" x14ac:dyDescent="0.2">
      <c r="A850" s="158"/>
      <c r="D850" s="138"/>
    </row>
    <row r="851" spans="1:4" x14ac:dyDescent="0.2">
      <c r="A851" s="158"/>
      <c r="D851" s="138"/>
    </row>
    <row r="852" spans="1:4" x14ac:dyDescent="0.2">
      <c r="A852" s="158"/>
      <c r="D852" s="138"/>
    </row>
    <row r="853" spans="1:4" x14ac:dyDescent="0.2">
      <c r="A853" s="158"/>
      <c r="D853" s="138"/>
    </row>
    <row r="854" spans="1:4" x14ac:dyDescent="0.2">
      <c r="A854" s="158"/>
      <c r="D854" s="138"/>
    </row>
    <row r="855" spans="1:4" x14ac:dyDescent="0.2">
      <c r="A855" s="158"/>
      <c r="D855" s="138"/>
    </row>
    <row r="856" spans="1:4" x14ac:dyDescent="0.2">
      <c r="A856" s="158"/>
      <c r="D856" s="138"/>
    </row>
    <row r="857" spans="1:4" x14ac:dyDescent="0.2">
      <c r="A857" s="158"/>
      <c r="D857" s="138"/>
    </row>
    <row r="858" spans="1:4" x14ac:dyDescent="0.2">
      <c r="A858" s="158"/>
      <c r="D858" s="138"/>
    </row>
    <row r="859" spans="1:4" x14ac:dyDescent="0.2">
      <c r="A859" s="158"/>
      <c r="D859" s="138"/>
    </row>
    <row r="860" spans="1:4" x14ac:dyDescent="0.2">
      <c r="A860" s="158"/>
      <c r="D860" s="138"/>
    </row>
    <row r="861" spans="1:4" x14ac:dyDescent="0.2">
      <c r="A861" s="158"/>
      <c r="D861" s="138"/>
    </row>
    <row r="862" spans="1:4" x14ac:dyDescent="0.2">
      <c r="A862" s="158"/>
      <c r="D862" s="138"/>
    </row>
    <row r="863" spans="1:4" x14ac:dyDescent="0.2">
      <c r="A863" s="158"/>
      <c r="D863" s="138"/>
    </row>
    <row r="864" spans="1:4" x14ac:dyDescent="0.2">
      <c r="A864" s="158"/>
      <c r="D864" s="138"/>
    </row>
    <row r="865" spans="1:4" x14ac:dyDescent="0.2">
      <c r="A865" s="158"/>
      <c r="D865" s="138"/>
    </row>
    <row r="866" spans="1:4" x14ac:dyDescent="0.2">
      <c r="A866" s="158"/>
      <c r="D866" s="138"/>
    </row>
    <row r="867" spans="1:4" x14ac:dyDescent="0.2">
      <c r="A867" s="158"/>
      <c r="D867" s="138"/>
    </row>
    <row r="868" spans="1:4" x14ac:dyDescent="0.2">
      <c r="A868" s="158"/>
      <c r="D868" s="138"/>
    </row>
    <row r="869" spans="1:4" x14ac:dyDescent="0.2">
      <c r="A869" s="158"/>
      <c r="D869" s="138"/>
    </row>
    <row r="870" spans="1:4" x14ac:dyDescent="0.2">
      <c r="A870" s="158"/>
      <c r="D870" s="138"/>
    </row>
    <row r="871" spans="1:4" x14ac:dyDescent="0.2">
      <c r="A871" s="158"/>
      <c r="D871" s="138"/>
    </row>
    <row r="872" spans="1:4" x14ac:dyDescent="0.2">
      <c r="A872" s="158"/>
      <c r="D872" s="138"/>
    </row>
    <row r="873" spans="1:4" x14ac:dyDescent="0.2">
      <c r="A873" s="158"/>
      <c r="D873" s="138"/>
    </row>
    <row r="874" spans="1:4" x14ac:dyDescent="0.2">
      <c r="A874" s="158"/>
      <c r="D874" s="138"/>
    </row>
    <row r="875" spans="1:4" x14ac:dyDescent="0.2">
      <c r="A875" s="158"/>
      <c r="D875" s="138"/>
    </row>
    <row r="876" spans="1:4" x14ac:dyDescent="0.2">
      <c r="A876" s="158"/>
      <c r="D876" s="138"/>
    </row>
    <row r="877" spans="1:4" x14ac:dyDescent="0.2">
      <c r="A877" s="158"/>
      <c r="D877" s="138"/>
    </row>
    <row r="878" spans="1:4" x14ac:dyDescent="0.2">
      <c r="A878" s="158"/>
      <c r="D878" s="138"/>
    </row>
    <row r="879" spans="1:4" x14ac:dyDescent="0.2">
      <c r="A879" s="158"/>
      <c r="D879" s="138"/>
    </row>
    <row r="880" spans="1:4" x14ac:dyDescent="0.2">
      <c r="A880" s="158"/>
      <c r="D880" s="138"/>
    </row>
    <row r="881" spans="1:4" x14ac:dyDescent="0.2">
      <c r="A881" s="158"/>
      <c r="D881" s="138"/>
    </row>
    <row r="882" spans="1:4" x14ac:dyDescent="0.2">
      <c r="A882" s="158"/>
      <c r="D882" s="138"/>
    </row>
    <row r="883" spans="1:4" x14ac:dyDescent="0.2">
      <c r="A883" s="158"/>
      <c r="D883" s="138"/>
    </row>
    <row r="884" spans="1:4" x14ac:dyDescent="0.2">
      <c r="A884" s="158"/>
      <c r="D884" s="138"/>
    </row>
    <row r="885" spans="1:4" x14ac:dyDescent="0.2">
      <c r="A885" s="158"/>
      <c r="D885" s="138"/>
    </row>
    <row r="886" spans="1:4" x14ac:dyDescent="0.2">
      <c r="A886" s="158"/>
      <c r="D886" s="138"/>
    </row>
    <row r="887" spans="1:4" x14ac:dyDescent="0.2">
      <c r="A887" s="158"/>
      <c r="D887" s="138"/>
    </row>
    <row r="888" spans="1:4" x14ac:dyDescent="0.2">
      <c r="A888" s="158"/>
      <c r="D888" s="138"/>
    </row>
    <row r="889" spans="1:4" x14ac:dyDescent="0.2">
      <c r="A889" s="158"/>
      <c r="D889" s="138"/>
    </row>
    <row r="890" spans="1:4" x14ac:dyDescent="0.2">
      <c r="A890" s="158"/>
      <c r="D890" s="138"/>
    </row>
    <row r="891" spans="1:4" x14ac:dyDescent="0.2">
      <c r="A891" s="158"/>
      <c r="D891" s="138"/>
    </row>
    <row r="892" spans="1:4" x14ac:dyDescent="0.2">
      <c r="A892" s="158"/>
      <c r="D892" s="138"/>
    </row>
    <row r="893" spans="1:4" x14ac:dyDescent="0.2">
      <c r="A893" s="158"/>
      <c r="D893" s="138"/>
    </row>
    <row r="894" spans="1:4" x14ac:dyDescent="0.2">
      <c r="A894" s="158"/>
      <c r="D894" s="138"/>
    </row>
    <row r="895" spans="1:4" x14ac:dyDescent="0.2">
      <c r="A895" s="158"/>
      <c r="D895" s="138"/>
    </row>
    <row r="896" spans="1:4" x14ac:dyDescent="0.2">
      <c r="A896" s="158"/>
      <c r="D896" s="138"/>
    </row>
    <row r="897" spans="1:4" x14ac:dyDescent="0.2">
      <c r="A897" s="158"/>
      <c r="D897" s="138"/>
    </row>
    <row r="898" spans="1:4" x14ac:dyDescent="0.2">
      <c r="A898" s="158"/>
      <c r="D898" s="138"/>
    </row>
    <row r="899" spans="1:4" x14ac:dyDescent="0.2">
      <c r="A899" s="158"/>
      <c r="D899" s="138"/>
    </row>
    <row r="900" spans="1:4" x14ac:dyDescent="0.2">
      <c r="A900" s="158"/>
      <c r="D900" s="138"/>
    </row>
    <row r="901" spans="1:4" x14ac:dyDescent="0.2">
      <c r="A901" s="158"/>
      <c r="D901" s="138"/>
    </row>
    <row r="902" spans="1:4" x14ac:dyDescent="0.2">
      <c r="A902" s="158"/>
      <c r="D902" s="138"/>
    </row>
    <row r="903" spans="1:4" x14ac:dyDescent="0.2">
      <c r="A903" s="158"/>
      <c r="D903" s="138"/>
    </row>
    <row r="904" spans="1:4" x14ac:dyDescent="0.2">
      <c r="A904" s="158"/>
      <c r="D904" s="138"/>
    </row>
    <row r="905" spans="1:4" x14ac:dyDescent="0.2">
      <c r="A905" s="158"/>
      <c r="D905" s="138"/>
    </row>
    <row r="906" spans="1:4" x14ac:dyDescent="0.2">
      <c r="A906" s="158"/>
      <c r="D906" s="138"/>
    </row>
    <row r="907" spans="1:4" x14ac:dyDescent="0.2">
      <c r="A907" s="158"/>
      <c r="D907" s="138"/>
    </row>
    <row r="908" spans="1:4" x14ac:dyDescent="0.2">
      <c r="A908" s="158"/>
      <c r="D908" s="138"/>
    </row>
    <row r="909" spans="1:4" x14ac:dyDescent="0.2">
      <c r="A909" s="158"/>
      <c r="D909" s="138"/>
    </row>
    <row r="910" spans="1:4" x14ac:dyDescent="0.2">
      <c r="A910" s="158"/>
      <c r="D910" s="138"/>
    </row>
    <row r="911" spans="1:4" x14ac:dyDescent="0.2">
      <c r="A911" s="158"/>
      <c r="D911" s="138"/>
    </row>
    <row r="912" spans="1:4" x14ac:dyDescent="0.2">
      <c r="A912" s="158"/>
      <c r="D912" s="138"/>
    </row>
    <row r="913" spans="1:4" x14ac:dyDescent="0.2">
      <c r="A913" s="158"/>
      <c r="D913" s="138"/>
    </row>
    <row r="914" spans="1:4" x14ac:dyDescent="0.2">
      <c r="A914" s="158"/>
      <c r="D914" s="138"/>
    </row>
    <row r="915" spans="1:4" x14ac:dyDescent="0.2">
      <c r="A915" s="158"/>
      <c r="D915" s="138"/>
    </row>
    <row r="916" spans="1:4" x14ac:dyDescent="0.2">
      <c r="A916" s="158"/>
      <c r="D916" s="138"/>
    </row>
    <row r="917" spans="1:4" x14ac:dyDescent="0.2">
      <c r="A917" s="158"/>
      <c r="D917" s="138"/>
    </row>
    <row r="918" spans="1:4" x14ac:dyDescent="0.2">
      <c r="A918" s="158"/>
      <c r="D918" s="138"/>
    </row>
    <row r="919" spans="1:4" x14ac:dyDescent="0.2">
      <c r="A919" s="158"/>
      <c r="D919" s="138"/>
    </row>
    <row r="920" spans="1:4" x14ac:dyDescent="0.2">
      <c r="A920" s="158"/>
      <c r="D920" s="138"/>
    </row>
    <row r="921" spans="1:4" x14ac:dyDescent="0.2">
      <c r="A921" s="158"/>
      <c r="D921" s="138"/>
    </row>
    <row r="922" spans="1:4" x14ac:dyDescent="0.2">
      <c r="A922" s="158"/>
      <c r="D922" s="138"/>
    </row>
    <row r="923" spans="1:4" x14ac:dyDescent="0.2">
      <c r="A923" s="158"/>
      <c r="D923" s="138"/>
    </row>
    <row r="924" spans="1:4" x14ac:dyDescent="0.2">
      <c r="A924" s="158"/>
      <c r="D924" s="138"/>
    </row>
    <row r="925" spans="1:4" x14ac:dyDescent="0.2">
      <c r="A925" s="158"/>
      <c r="D925" s="138"/>
    </row>
    <row r="926" spans="1:4" x14ac:dyDescent="0.2">
      <c r="A926" s="158"/>
      <c r="D926" s="138"/>
    </row>
    <row r="927" spans="1:4" x14ac:dyDescent="0.2">
      <c r="A927" s="158"/>
      <c r="D927" s="138"/>
    </row>
    <row r="928" spans="1:4" x14ac:dyDescent="0.2">
      <c r="A928" s="158"/>
      <c r="D928" s="138"/>
    </row>
    <row r="929" spans="1:4" x14ac:dyDescent="0.2">
      <c r="A929" s="158"/>
      <c r="D929" s="138"/>
    </row>
    <row r="930" spans="1:4" x14ac:dyDescent="0.2">
      <c r="A930" s="158"/>
      <c r="D930" s="138"/>
    </row>
    <row r="931" spans="1:4" x14ac:dyDescent="0.2">
      <c r="A931" s="158"/>
      <c r="D931" s="138"/>
    </row>
    <row r="932" spans="1:4" x14ac:dyDescent="0.2">
      <c r="A932" s="158"/>
      <c r="D932" s="138"/>
    </row>
    <row r="933" spans="1:4" x14ac:dyDescent="0.2">
      <c r="A933" s="158"/>
      <c r="D933" s="138"/>
    </row>
    <row r="934" spans="1:4" x14ac:dyDescent="0.2">
      <c r="A934" s="158"/>
      <c r="D934" s="138"/>
    </row>
    <row r="935" spans="1:4" x14ac:dyDescent="0.2">
      <c r="A935" s="158"/>
      <c r="D935" s="138"/>
    </row>
    <row r="936" spans="1:4" x14ac:dyDescent="0.2">
      <c r="A936" s="158"/>
      <c r="D936" s="138"/>
    </row>
    <row r="937" spans="1:4" x14ac:dyDescent="0.2">
      <c r="A937" s="158"/>
      <c r="D937" s="138"/>
    </row>
    <row r="938" spans="1:4" x14ac:dyDescent="0.2">
      <c r="A938" s="158"/>
      <c r="D938" s="138"/>
    </row>
    <row r="939" spans="1:4" x14ac:dyDescent="0.2">
      <c r="A939" s="158"/>
      <c r="D939" s="138"/>
    </row>
    <row r="940" spans="1:4" x14ac:dyDescent="0.2">
      <c r="A940" s="158"/>
      <c r="D940" s="138"/>
    </row>
    <row r="941" spans="1:4" x14ac:dyDescent="0.2">
      <c r="A941" s="158"/>
      <c r="D941" s="138"/>
    </row>
    <row r="942" spans="1:4" x14ac:dyDescent="0.2">
      <c r="A942" s="158"/>
      <c r="D942" s="138"/>
    </row>
    <row r="943" spans="1:4" x14ac:dyDescent="0.2">
      <c r="A943" s="158"/>
      <c r="D943" s="138"/>
    </row>
    <row r="944" spans="1:4" x14ac:dyDescent="0.2">
      <c r="A944" s="158"/>
      <c r="D944" s="138"/>
    </row>
    <row r="945" spans="1:4" x14ac:dyDescent="0.2">
      <c r="A945" s="158"/>
      <c r="D945" s="138"/>
    </row>
    <row r="946" spans="1:4" x14ac:dyDescent="0.2">
      <c r="A946" s="158"/>
      <c r="D946" s="138"/>
    </row>
    <row r="947" spans="1:4" x14ac:dyDescent="0.2">
      <c r="A947" s="158"/>
      <c r="D947" s="138"/>
    </row>
    <row r="948" spans="1:4" x14ac:dyDescent="0.2">
      <c r="A948" s="158"/>
      <c r="D948" s="138"/>
    </row>
    <row r="949" spans="1:4" x14ac:dyDescent="0.2">
      <c r="A949" s="158"/>
      <c r="D949" s="138"/>
    </row>
    <row r="950" spans="1:4" x14ac:dyDescent="0.2">
      <c r="A950" s="158"/>
      <c r="D950" s="138"/>
    </row>
    <row r="951" spans="1:4" x14ac:dyDescent="0.2">
      <c r="A951" s="158"/>
      <c r="D951" s="138"/>
    </row>
    <row r="952" spans="1:4" x14ac:dyDescent="0.2">
      <c r="A952" s="158"/>
      <c r="D952" s="138"/>
    </row>
    <row r="953" spans="1:4" x14ac:dyDescent="0.2">
      <c r="A953" s="158"/>
      <c r="D953" s="138"/>
    </row>
    <row r="954" spans="1:4" x14ac:dyDescent="0.2">
      <c r="A954" s="158"/>
      <c r="D954" s="138"/>
    </row>
    <row r="955" spans="1:4" x14ac:dyDescent="0.2">
      <c r="A955" s="158"/>
      <c r="D955" s="138"/>
    </row>
    <row r="956" spans="1:4" x14ac:dyDescent="0.2">
      <c r="A956" s="158"/>
      <c r="D956" s="138"/>
    </row>
    <row r="957" spans="1:4" x14ac:dyDescent="0.2">
      <c r="A957" s="158"/>
      <c r="D957" s="138"/>
    </row>
    <row r="958" spans="1:4" x14ac:dyDescent="0.2">
      <c r="A958" s="158"/>
      <c r="D958" s="138"/>
    </row>
    <row r="959" spans="1:4" x14ac:dyDescent="0.2">
      <c r="A959" s="158"/>
      <c r="D959" s="138"/>
    </row>
    <row r="960" spans="1:4" x14ac:dyDescent="0.2">
      <c r="A960" s="158"/>
      <c r="D960" s="138"/>
    </row>
    <row r="961" spans="1:4" x14ac:dyDescent="0.2">
      <c r="A961" s="158"/>
      <c r="D961" s="138"/>
    </row>
    <row r="962" spans="1:4" x14ac:dyDescent="0.2">
      <c r="A962" s="158"/>
      <c r="D962" s="138"/>
    </row>
    <row r="963" spans="1:4" x14ac:dyDescent="0.2">
      <c r="A963" s="158"/>
      <c r="D963" s="138"/>
    </row>
    <row r="964" spans="1:4" x14ac:dyDescent="0.2">
      <c r="A964" s="158"/>
      <c r="D964" s="138"/>
    </row>
    <row r="965" spans="1:4" x14ac:dyDescent="0.2">
      <c r="A965" s="158"/>
      <c r="D965" s="138"/>
    </row>
    <row r="966" spans="1:4" x14ac:dyDescent="0.2">
      <c r="A966" s="158"/>
      <c r="D966" s="138"/>
    </row>
    <row r="967" spans="1:4" x14ac:dyDescent="0.2">
      <c r="A967" s="158"/>
      <c r="D967" s="138"/>
    </row>
    <row r="968" spans="1:4" x14ac:dyDescent="0.2">
      <c r="A968" s="158"/>
      <c r="D968" s="138"/>
    </row>
    <row r="969" spans="1:4" x14ac:dyDescent="0.2">
      <c r="A969" s="158"/>
      <c r="D969" s="138"/>
    </row>
    <row r="970" spans="1:4" x14ac:dyDescent="0.2">
      <c r="A970" s="158"/>
      <c r="D970" s="138"/>
    </row>
    <row r="971" spans="1:4" x14ac:dyDescent="0.2">
      <c r="A971" s="158"/>
      <c r="D971" s="138"/>
    </row>
    <row r="972" spans="1:4" x14ac:dyDescent="0.2">
      <c r="A972" s="158"/>
      <c r="D972" s="138"/>
    </row>
    <row r="973" spans="1:4" x14ac:dyDescent="0.2">
      <c r="A973" s="158"/>
      <c r="D973" s="138"/>
    </row>
    <row r="974" spans="1:4" x14ac:dyDescent="0.2">
      <c r="A974" s="158"/>
      <c r="D974" s="138"/>
    </row>
    <row r="975" spans="1:4" x14ac:dyDescent="0.2">
      <c r="A975" s="158"/>
      <c r="D975" s="138"/>
    </row>
    <row r="976" spans="1:4" x14ac:dyDescent="0.2">
      <c r="A976" s="158"/>
      <c r="D976" s="138"/>
    </row>
    <row r="977" spans="1:4" x14ac:dyDescent="0.2">
      <c r="A977" s="158"/>
      <c r="D977" s="138"/>
    </row>
    <row r="978" spans="1:4" x14ac:dyDescent="0.2">
      <c r="A978" s="158"/>
      <c r="D978" s="138"/>
    </row>
    <row r="979" spans="1:4" x14ac:dyDescent="0.2">
      <c r="A979" s="158"/>
      <c r="D979" s="138"/>
    </row>
    <row r="980" spans="1:4" x14ac:dyDescent="0.2">
      <c r="A980" s="158"/>
      <c r="D980" s="138"/>
    </row>
    <row r="981" spans="1:4" x14ac:dyDescent="0.2">
      <c r="A981" s="158"/>
      <c r="D981" s="138"/>
    </row>
    <row r="982" spans="1:4" x14ac:dyDescent="0.2">
      <c r="A982" s="158"/>
      <c r="D982" s="138"/>
    </row>
    <row r="983" spans="1:4" x14ac:dyDescent="0.2">
      <c r="A983" s="158"/>
      <c r="D983" s="138"/>
    </row>
    <row r="984" spans="1:4" x14ac:dyDescent="0.2">
      <c r="A984" s="158"/>
      <c r="D984" s="138"/>
    </row>
    <row r="985" spans="1:4" x14ac:dyDescent="0.2">
      <c r="A985" s="158"/>
      <c r="D985" s="138"/>
    </row>
    <row r="986" spans="1:4" x14ac:dyDescent="0.2">
      <c r="A986" s="158"/>
      <c r="D986" s="138"/>
    </row>
    <row r="987" spans="1:4" x14ac:dyDescent="0.2">
      <c r="A987" s="158"/>
      <c r="D987" s="138"/>
    </row>
    <row r="988" spans="1:4" x14ac:dyDescent="0.2">
      <c r="A988" s="158"/>
      <c r="D988" s="138"/>
    </row>
    <row r="989" spans="1:4" x14ac:dyDescent="0.2">
      <c r="A989" s="158"/>
      <c r="D989" s="138"/>
    </row>
    <row r="990" spans="1:4" x14ac:dyDescent="0.2">
      <c r="A990" s="158"/>
      <c r="D990" s="138"/>
    </row>
    <row r="991" spans="1:4" x14ac:dyDescent="0.2">
      <c r="A991" s="158"/>
      <c r="D991" s="138"/>
    </row>
    <row r="992" spans="1:4" x14ac:dyDescent="0.2">
      <c r="A992" s="158"/>
      <c r="D992" s="138"/>
    </row>
    <row r="993" spans="1:4" x14ac:dyDescent="0.2">
      <c r="A993" s="158"/>
      <c r="D993" s="138"/>
    </row>
    <row r="994" spans="1:4" x14ac:dyDescent="0.2">
      <c r="A994" s="158"/>
      <c r="D994" s="138"/>
    </row>
    <row r="995" spans="1:4" x14ac:dyDescent="0.2">
      <c r="A995" s="158"/>
      <c r="D995" s="138"/>
    </row>
    <row r="996" spans="1:4" x14ac:dyDescent="0.2">
      <c r="A996" s="158"/>
      <c r="D996" s="138"/>
    </row>
    <row r="997" spans="1:4" x14ac:dyDescent="0.2">
      <c r="A997" s="158"/>
      <c r="D997" s="138"/>
    </row>
    <row r="998" spans="1:4" x14ac:dyDescent="0.2">
      <c r="A998" s="158"/>
      <c r="D998" s="138"/>
    </row>
    <row r="999" spans="1:4" x14ac:dyDescent="0.2">
      <c r="A999" s="158"/>
      <c r="D999" s="138"/>
    </row>
    <row r="1000" spans="1:4" x14ac:dyDescent="0.2">
      <c r="A1000" s="158"/>
      <c r="D1000" s="138"/>
    </row>
    <row r="1001" spans="1:4" x14ac:dyDescent="0.2">
      <c r="A1001" s="158"/>
      <c r="D1001" s="138"/>
    </row>
    <row r="1002" spans="1:4" x14ac:dyDescent="0.2">
      <c r="A1002" s="158"/>
      <c r="D1002" s="138"/>
    </row>
    <row r="1003" spans="1:4" x14ac:dyDescent="0.2">
      <c r="A1003" s="158"/>
      <c r="D1003" s="138"/>
    </row>
    <row r="1004" spans="1:4" x14ac:dyDescent="0.2">
      <c r="A1004" s="158"/>
      <c r="D1004" s="138"/>
    </row>
    <row r="1005" spans="1:4" x14ac:dyDescent="0.2">
      <c r="A1005" s="158"/>
      <c r="D1005" s="138"/>
    </row>
    <row r="1006" spans="1:4" x14ac:dyDescent="0.2">
      <c r="A1006" s="158"/>
      <c r="D1006" s="138"/>
    </row>
    <row r="1007" spans="1:4" x14ac:dyDescent="0.2">
      <c r="A1007" s="158"/>
      <c r="D1007" s="138"/>
    </row>
    <row r="1008" spans="1:4" x14ac:dyDescent="0.2">
      <c r="A1008" s="158"/>
      <c r="D1008" s="138"/>
    </row>
    <row r="1009" spans="1:4" x14ac:dyDescent="0.2">
      <c r="A1009" s="158"/>
      <c r="D1009" s="138"/>
    </row>
    <row r="1010" spans="1:4" x14ac:dyDescent="0.2">
      <c r="A1010" s="158"/>
      <c r="D1010" s="138"/>
    </row>
    <row r="1011" spans="1:4" x14ac:dyDescent="0.2">
      <c r="A1011" s="158"/>
      <c r="D1011" s="138"/>
    </row>
    <row r="1012" spans="1:4" x14ac:dyDescent="0.2">
      <c r="A1012" s="158"/>
      <c r="D1012" s="138"/>
    </row>
    <row r="1013" spans="1:4" x14ac:dyDescent="0.2">
      <c r="A1013" s="158"/>
      <c r="D1013" s="138"/>
    </row>
    <row r="1014" spans="1:4" x14ac:dyDescent="0.2">
      <c r="A1014" s="158"/>
      <c r="D1014" s="138"/>
    </row>
    <row r="1015" spans="1:4" x14ac:dyDescent="0.2">
      <c r="A1015" s="158"/>
      <c r="D1015" s="138"/>
    </row>
    <row r="1016" spans="1:4" x14ac:dyDescent="0.2">
      <c r="A1016" s="158"/>
      <c r="D1016" s="138"/>
    </row>
    <row r="1017" spans="1:4" x14ac:dyDescent="0.2">
      <c r="A1017" s="158"/>
      <c r="D1017" s="138"/>
    </row>
    <row r="1018" spans="1:4" x14ac:dyDescent="0.2">
      <c r="A1018" s="158"/>
      <c r="D1018" s="138"/>
    </row>
    <row r="1019" spans="1:4" x14ac:dyDescent="0.2">
      <c r="A1019" s="158"/>
      <c r="D1019" s="138"/>
    </row>
    <row r="1020" spans="1:4" x14ac:dyDescent="0.2">
      <c r="A1020" s="158"/>
      <c r="D1020" s="138"/>
    </row>
    <row r="1021" spans="1:4" x14ac:dyDescent="0.2">
      <c r="A1021" s="158"/>
      <c r="D1021" s="138"/>
    </row>
    <row r="1022" spans="1:4" x14ac:dyDescent="0.2">
      <c r="A1022" s="158"/>
      <c r="D1022" s="138"/>
    </row>
    <row r="1023" spans="1:4" x14ac:dyDescent="0.2">
      <c r="A1023" s="158"/>
      <c r="D1023" s="138"/>
    </row>
    <row r="1024" spans="1:4" x14ac:dyDescent="0.2">
      <c r="A1024" s="158"/>
      <c r="D1024" s="138"/>
    </row>
    <row r="1025" spans="1:4" x14ac:dyDescent="0.2">
      <c r="A1025" s="158"/>
      <c r="D1025" s="138"/>
    </row>
    <row r="1026" spans="1:4" x14ac:dyDescent="0.2">
      <c r="A1026" s="158"/>
      <c r="D1026" s="138"/>
    </row>
    <row r="1027" spans="1:4" x14ac:dyDescent="0.2">
      <c r="A1027" s="158"/>
      <c r="D1027" s="138"/>
    </row>
    <row r="1028" spans="1:4" x14ac:dyDescent="0.2">
      <c r="A1028" s="158"/>
      <c r="D1028" s="138"/>
    </row>
    <row r="1029" spans="1:4" x14ac:dyDescent="0.2">
      <c r="A1029" s="158"/>
      <c r="D1029" s="138"/>
    </row>
    <row r="1030" spans="1:4" x14ac:dyDescent="0.2">
      <c r="A1030" s="158"/>
      <c r="D1030" s="138"/>
    </row>
    <row r="1031" spans="1:4" x14ac:dyDescent="0.2">
      <c r="A1031" s="158"/>
      <c r="D1031" s="138"/>
    </row>
    <row r="1032" spans="1:4" x14ac:dyDescent="0.2">
      <c r="A1032" s="158"/>
      <c r="D1032" s="138"/>
    </row>
    <row r="1033" spans="1:4" x14ac:dyDescent="0.2">
      <c r="A1033" s="158"/>
      <c r="D1033" s="138"/>
    </row>
    <row r="1034" spans="1:4" x14ac:dyDescent="0.2">
      <c r="A1034" s="158"/>
      <c r="D1034" s="138"/>
    </row>
    <row r="1035" spans="1:4" x14ac:dyDescent="0.2">
      <c r="A1035" s="158"/>
      <c r="D1035" s="138"/>
    </row>
    <row r="1036" spans="1:4" x14ac:dyDescent="0.2">
      <c r="A1036" s="158"/>
      <c r="D1036" s="138"/>
    </row>
    <row r="1037" spans="1:4" x14ac:dyDescent="0.2">
      <c r="A1037" s="158"/>
      <c r="D1037" s="138"/>
    </row>
    <row r="1038" spans="1:4" x14ac:dyDescent="0.2">
      <c r="A1038" s="158"/>
      <c r="D1038" s="138"/>
    </row>
    <row r="1039" spans="1:4" x14ac:dyDescent="0.2">
      <c r="A1039" s="158"/>
      <c r="D1039" s="138"/>
    </row>
    <row r="1040" spans="1:4" x14ac:dyDescent="0.2">
      <c r="A1040" s="158"/>
      <c r="D1040" s="138"/>
    </row>
    <row r="1041" spans="1:4" x14ac:dyDescent="0.2">
      <c r="A1041" s="158"/>
      <c r="D1041" s="138"/>
    </row>
    <row r="1042" spans="1:4" x14ac:dyDescent="0.2">
      <c r="A1042" s="158"/>
      <c r="D1042" s="138"/>
    </row>
    <row r="1043" spans="1:4" x14ac:dyDescent="0.2">
      <c r="A1043" s="158"/>
      <c r="D1043" s="138"/>
    </row>
    <row r="1044" spans="1:4" x14ac:dyDescent="0.2">
      <c r="A1044" s="158"/>
      <c r="D1044" s="138"/>
    </row>
    <row r="1045" spans="1:4" x14ac:dyDescent="0.2">
      <c r="A1045" s="158"/>
      <c r="D1045" s="138"/>
    </row>
    <row r="1046" spans="1:4" x14ac:dyDescent="0.2">
      <c r="A1046" s="158"/>
      <c r="D1046" s="138"/>
    </row>
    <row r="1047" spans="1:4" x14ac:dyDescent="0.2">
      <c r="A1047" s="158"/>
      <c r="D1047" s="138"/>
    </row>
    <row r="1048" spans="1:4" x14ac:dyDescent="0.2">
      <c r="A1048" s="158"/>
      <c r="D1048" s="138"/>
    </row>
    <row r="1049" spans="1:4" x14ac:dyDescent="0.2">
      <c r="A1049" s="158"/>
      <c r="D1049" s="138"/>
    </row>
    <row r="1050" spans="1:4" x14ac:dyDescent="0.2">
      <c r="A1050" s="158"/>
      <c r="D1050" s="138"/>
    </row>
    <row r="1051" spans="1:4" x14ac:dyDescent="0.2">
      <c r="A1051" s="158"/>
      <c r="D1051" s="138"/>
    </row>
    <row r="1052" spans="1:4" x14ac:dyDescent="0.2">
      <c r="A1052" s="158"/>
      <c r="D1052" s="138"/>
    </row>
    <row r="1053" spans="1:4" x14ac:dyDescent="0.2">
      <c r="A1053" s="158"/>
      <c r="D1053" s="138"/>
    </row>
    <row r="1054" spans="1:4" x14ac:dyDescent="0.2">
      <c r="A1054" s="158"/>
      <c r="D1054" s="138"/>
    </row>
    <row r="1055" spans="1:4" x14ac:dyDescent="0.2">
      <c r="A1055" s="158"/>
      <c r="D1055" s="138"/>
    </row>
    <row r="1056" spans="1:4" x14ac:dyDescent="0.2">
      <c r="A1056" s="158"/>
      <c r="D1056" s="138"/>
    </row>
    <row r="1057" spans="1:4" x14ac:dyDescent="0.2">
      <c r="A1057" s="158"/>
      <c r="D1057" s="138"/>
    </row>
    <row r="1058" spans="1:4" x14ac:dyDescent="0.2">
      <c r="A1058" s="158"/>
      <c r="D1058" s="138"/>
    </row>
    <row r="1059" spans="1:4" x14ac:dyDescent="0.2">
      <c r="A1059" s="158"/>
      <c r="D1059" s="138"/>
    </row>
    <row r="1060" spans="1:4" x14ac:dyDescent="0.2">
      <c r="A1060" s="158"/>
      <c r="D1060" s="138"/>
    </row>
    <row r="1061" spans="1:4" x14ac:dyDescent="0.2">
      <c r="A1061" s="158"/>
      <c r="D1061" s="138"/>
    </row>
    <row r="1062" spans="1:4" x14ac:dyDescent="0.2">
      <c r="A1062" s="158"/>
      <c r="D1062" s="138"/>
    </row>
    <row r="1063" spans="1:4" x14ac:dyDescent="0.2">
      <c r="A1063" s="158"/>
      <c r="D1063" s="138"/>
    </row>
    <row r="1064" spans="1:4" x14ac:dyDescent="0.2">
      <c r="A1064" s="158"/>
      <c r="D1064" s="138"/>
    </row>
    <row r="1065" spans="1:4" x14ac:dyDescent="0.2">
      <c r="A1065" s="158"/>
      <c r="D1065" s="138"/>
    </row>
    <row r="1066" spans="1:4" x14ac:dyDescent="0.2">
      <c r="A1066" s="158"/>
      <c r="D1066" s="138"/>
    </row>
    <row r="1067" spans="1:4" x14ac:dyDescent="0.2">
      <c r="A1067" s="158"/>
      <c r="D1067" s="138"/>
    </row>
    <row r="1068" spans="1:4" x14ac:dyDescent="0.2">
      <c r="A1068" s="158"/>
      <c r="D1068" s="138"/>
    </row>
    <row r="1069" spans="1:4" x14ac:dyDescent="0.2">
      <c r="A1069" s="158"/>
      <c r="D1069" s="138"/>
    </row>
    <row r="1070" spans="1:4" x14ac:dyDescent="0.2">
      <c r="A1070" s="158"/>
      <c r="D1070" s="138"/>
    </row>
    <row r="1071" spans="1:4" x14ac:dyDescent="0.2">
      <c r="A1071" s="158"/>
      <c r="D1071" s="138"/>
    </row>
    <row r="1072" spans="1:4" x14ac:dyDescent="0.2">
      <c r="A1072" s="158"/>
      <c r="D1072" s="138"/>
    </row>
    <row r="1073" spans="1:4" x14ac:dyDescent="0.2">
      <c r="A1073" s="158"/>
      <c r="D1073" s="138"/>
    </row>
    <row r="1074" spans="1:4" x14ac:dyDescent="0.2">
      <c r="A1074" s="158"/>
      <c r="D1074" s="138"/>
    </row>
    <row r="1075" spans="1:4" x14ac:dyDescent="0.2">
      <c r="A1075" s="158"/>
      <c r="D1075" s="138"/>
    </row>
    <row r="1076" spans="1:4" x14ac:dyDescent="0.2">
      <c r="A1076" s="158"/>
      <c r="D1076" s="138"/>
    </row>
    <row r="1077" spans="1:4" x14ac:dyDescent="0.2">
      <c r="A1077" s="158"/>
      <c r="D1077" s="138"/>
    </row>
    <row r="1078" spans="1:4" x14ac:dyDescent="0.2">
      <c r="A1078" s="158"/>
      <c r="D1078" s="138"/>
    </row>
    <row r="1079" spans="1:4" x14ac:dyDescent="0.2">
      <c r="A1079" s="158"/>
      <c r="D1079" s="138"/>
    </row>
    <row r="1080" spans="1:4" x14ac:dyDescent="0.2">
      <c r="A1080" s="158"/>
      <c r="D1080" s="138"/>
    </row>
    <row r="1081" spans="1:4" x14ac:dyDescent="0.2">
      <c r="A1081" s="158"/>
      <c r="D1081" s="138"/>
    </row>
    <row r="1082" spans="1:4" x14ac:dyDescent="0.2">
      <c r="A1082" s="158"/>
      <c r="D1082" s="138"/>
    </row>
    <row r="1083" spans="1:4" x14ac:dyDescent="0.2">
      <c r="A1083" s="158"/>
      <c r="D1083" s="138"/>
    </row>
    <row r="1084" spans="1:4" x14ac:dyDescent="0.2">
      <c r="A1084" s="158"/>
      <c r="D1084" s="138"/>
    </row>
    <row r="1085" spans="1:4" x14ac:dyDescent="0.2">
      <c r="A1085" s="158"/>
      <c r="D1085" s="138"/>
    </row>
    <row r="1086" spans="1:4" x14ac:dyDescent="0.2">
      <c r="A1086" s="158"/>
      <c r="D1086" s="138"/>
    </row>
    <row r="1087" spans="1:4" x14ac:dyDescent="0.2">
      <c r="A1087" s="158"/>
      <c r="D1087" s="138"/>
    </row>
    <row r="1088" spans="1:4" x14ac:dyDescent="0.2">
      <c r="A1088" s="158"/>
      <c r="D1088" s="138"/>
    </row>
    <row r="1089" spans="1:4" x14ac:dyDescent="0.2">
      <c r="A1089" s="158"/>
      <c r="D1089" s="138"/>
    </row>
    <row r="1090" spans="1:4" x14ac:dyDescent="0.2">
      <c r="A1090" s="158"/>
      <c r="D1090" s="138"/>
    </row>
    <row r="1091" spans="1:4" x14ac:dyDescent="0.2">
      <c r="A1091" s="158"/>
      <c r="D1091" s="138"/>
    </row>
    <row r="1092" spans="1:4" x14ac:dyDescent="0.2">
      <c r="A1092" s="158"/>
      <c r="D1092" s="138"/>
    </row>
    <row r="1093" spans="1:4" x14ac:dyDescent="0.2">
      <c r="A1093" s="158"/>
      <c r="D1093" s="138"/>
    </row>
    <row r="1094" spans="1:4" x14ac:dyDescent="0.2">
      <c r="A1094" s="158"/>
      <c r="D1094" s="138"/>
    </row>
    <row r="1095" spans="1:4" x14ac:dyDescent="0.2">
      <c r="A1095" s="158"/>
      <c r="D1095" s="138"/>
    </row>
    <row r="1096" spans="1:4" x14ac:dyDescent="0.2">
      <c r="A1096" s="158"/>
      <c r="D1096" s="138"/>
    </row>
    <row r="1097" spans="1:4" x14ac:dyDescent="0.2">
      <c r="A1097" s="158"/>
      <c r="D1097" s="138"/>
    </row>
    <row r="1098" spans="1:4" x14ac:dyDescent="0.2">
      <c r="A1098" s="158"/>
      <c r="D1098" s="138"/>
    </row>
    <row r="1099" spans="1:4" x14ac:dyDescent="0.2">
      <c r="A1099" s="158"/>
      <c r="D1099" s="138"/>
    </row>
    <row r="1100" spans="1:4" x14ac:dyDescent="0.2">
      <c r="A1100" s="158"/>
      <c r="D1100" s="138"/>
    </row>
    <row r="1101" spans="1:4" x14ac:dyDescent="0.2">
      <c r="A1101" s="158"/>
      <c r="D1101" s="138"/>
    </row>
    <row r="1102" spans="1:4" x14ac:dyDescent="0.2">
      <c r="A1102" s="158"/>
      <c r="D1102" s="138"/>
    </row>
    <row r="1103" spans="1:4" x14ac:dyDescent="0.2">
      <c r="A1103" s="158"/>
      <c r="D1103" s="138"/>
    </row>
    <row r="1104" spans="1:4" x14ac:dyDescent="0.2">
      <c r="A1104" s="158"/>
      <c r="D1104" s="138"/>
    </row>
    <row r="1105" spans="1:4" x14ac:dyDescent="0.2">
      <c r="A1105" s="158"/>
      <c r="D1105" s="138"/>
    </row>
    <row r="1106" spans="1:4" x14ac:dyDescent="0.2">
      <c r="A1106" s="158"/>
      <c r="D1106" s="138"/>
    </row>
    <row r="1107" spans="1:4" x14ac:dyDescent="0.2">
      <c r="A1107" s="158"/>
      <c r="D1107" s="138"/>
    </row>
    <row r="1108" spans="1:4" x14ac:dyDescent="0.2">
      <c r="A1108" s="158"/>
      <c r="D1108" s="138"/>
    </row>
    <row r="1109" spans="1:4" x14ac:dyDescent="0.2">
      <c r="A1109" s="158"/>
      <c r="D1109" s="138"/>
    </row>
    <row r="1110" spans="1:4" x14ac:dyDescent="0.2">
      <c r="A1110" s="158"/>
      <c r="D1110" s="138"/>
    </row>
    <row r="1111" spans="1:4" x14ac:dyDescent="0.2">
      <c r="A1111" s="158"/>
      <c r="D1111" s="138"/>
    </row>
    <row r="1112" spans="1:4" x14ac:dyDescent="0.2">
      <c r="A1112" s="158"/>
      <c r="D1112" s="138"/>
    </row>
    <row r="1113" spans="1:4" x14ac:dyDescent="0.2">
      <c r="A1113" s="158"/>
      <c r="D1113" s="138"/>
    </row>
    <row r="1114" spans="1:4" x14ac:dyDescent="0.2">
      <c r="A1114" s="158"/>
      <c r="D1114" s="138"/>
    </row>
    <row r="1115" spans="1:4" x14ac:dyDescent="0.2">
      <c r="A1115" s="158"/>
      <c r="D1115" s="138"/>
    </row>
    <row r="1116" spans="1:4" x14ac:dyDescent="0.2">
      <c r="A1116" s="158"/>
      <c r="D1116" s="138"/>
    </row>
    <row r="1117" spans="1:4" x14ac:dyDescent="0.2">
      <c r="A1117" s="158"/>
      <c r="D1117" s="138"/>
    </row>
    <row r="1118" spans="1:4" x14ac:dyDescent="0.2">
      <c r="A1118" s="158"/>
      <c r="D1118" s="138"/>
    </row>
    <row r="1119" spans="1:4" x14ac:dyDescent="0.2">
      <c r="A1119" s="158"/>
      <c r="D1119" s="138"/>
    </row>
    <row r="1120" spans="1:4" x14ac:dyDescent="0.2">
      <c r="A1120" s="158"/>
      <c r="D1120" s="138"/>
    </row>
    <row r="1121" spans="1:4" x14ac:dyDescent="0.2">
      <c r="A1121" s="158"/>
      <c r="D1121" s="138"/>
    </row>
    <row r="1122" spans="1:4" x14ac:dyDescent="0.2">
      <c r="A1122" s="158"/>
      <c r="D1122" s="138"/>
    </row>
    <row r="1123" spans="1:4" x14ac:dyDescent="0.2">
      <c r="A1123" s="158"/>
      <c r="D1123" s="138"/>
    </row>
    <row r="1124" spans="1:4" x14ac:dyDescent="0.2">
      <c r="A1124" s="158"/>
      <c r="D1124" s="138"/>
    </row>
    <row r="1125" spans="1:4" x14ac:dyDescent="0.2">
      <c r="A1125" s="158"/>
      <c r="D1125" s="138"/>
    </row>
    <row r="1126" spans="1:4" x14ac:dyDescent="0.2">
      <c r="A1126" s="158"/>
      <c r="D1126" s="138"/>
    </row>
    <row r="1127" spans="1:4" x14ac:dyDescent="0.2">
      <c r="A1127" s="158"/>
      <c r="D1127" s="138"/>
    </row>
    <row r="1128" spans="1:4" x14ac:dyDescent="0.2">
      <c r="A1128" s="158"/>
      <c r="D1128" s="138"/>
    </row>
    <row r="1129" spans="1:4" x14ac:dyDescent="0.2">
      <c r="A1129" s="158"/>
      <c r="D1129" s="138"/>
    </row>
    <row r="1130" spans="1:4" x14ac:dyDescent="0.2">
      <c r="A1130" s="158"/>
      <c r="D1130" s="138"/>
    </row>
    <row r="1131" spans="1:4" x14ac:dyDescent="0.2">
      <c r="A1131" s="158"/>
      <c r="D1131" s="138"/>
    </row>
    <row r="1132" spans="1:4" x14ac:dyDescent="0.2">
      <c r="A1132" s="158"/>
      <c r="D1132" s="138"/>
    </row>
    <row r="1133" spans="1:4" x14ac:dyDescent="0.2">
      <c r="A1133" s="158"/>
      <c r="D1133" s="138"/>
    </row>
    <row r="1134" spans="1:4" x14ac:dyDescent="0.2">
      <c r="A1134" s="158"/>
      <c r="D1134" s="138"/>
    </row>
    <row r="1135" spans="1:4" x14ac:dyDescent="0.2">
      <c r="A1135" s="158"/>
      <c r="D1135" s="138"/>
    </row>
    <row r="1136" spans="1:4" x14ac:dyDescent="0.2">
      <c r="A1136" s="158"/>
      <c r="D1136" s="138"/>
    </row>
    <row r="1137" spans="1:4" x14ac:dyDescent="0.2">
      <c r="A1137" s="158"/>
      <c r="D1137" s="138"/>
    </row>
    <row r="1138" spans="1:4" x14ac:dyDescent="0.2">
      <c r="A1138" s="158"/>
      <c r="D1138" s="138"/>
    </row>
    <row r="1139" spans="1:4" x14ac:dyDescent="0.2">
      <c r="A1139" s="158"/>
      <c r="D1139" s="138"/>
    </row>
    <row r="1140" spans="1:4" x14ac:dyDescent="0.2">
      <c r="A1140" s="158"/>
      <c r="D1140" s="138"/>
    </row>
    <row r="1141" spans="1:4" x14ac:dyDescent="0.2">
      <c r="A1141" s="158"/>
      <c r="D1141" s="138"/>
    </row>
    <row r="1142" spans="1:4" x14ac:dyDescent="0.2">
      <c r="A1142" s="158"/>
      <c r="D1142" s="138"/>
    </row>
    <row r="1143" spans="1:4" x14ac:dyDescent="0.2">
      <c r="A1143" s="158"/>
      <c r="D1143" s="138"/>
    </row>
    <row r="1144" spans="1:4" x14ac:dyDescent="0.2">
      <c r="A1144" s="158"/>
      <c r="D1144" s="138"/>
    </row>
    <row r="1145" spans="1:4" x14ac:dyDescent="0.2">
      <c r="A1145" s="158"/>
      <c r="D1145" s="138"/>
    </row>
    <row r="1146" spans="1:4" x14ac:dyDescent="0.2">
      <c r="A1146" s="158"/>
      <c r="D1146" s="138"/>
    </row>
    <row r="1147" spans="1:4" x14ac:dyDescent="0.2">
      <c r="A1147" s="158"/>
      <c r="D1147" s="138"/>
    </row>
    <row r="1148" spans="1:4" x14ac:dyDescent="0.2">
      <c r="A1148" s="158"/>
      <c r="D1148" s="138"/>
    </row>
    <row r="1149" spans="1:4" x14ac:dyDescent="0.2">
      <c r="A1149" s="158"/>
      <c r="D1149" s="138"/>
    </row>
    <row r="1150" spans="1:4" x14ac:dyDescent="0.2">
      <c r="A1150" s="158"/>
      <c r="D1150" s="138"/>
    </row>
    <row r="1151" spans="1:4" x14ac:dyDescent="0.2">
      <c r="A1151" s="158"/>
      <c r="D1151" s="138"/>
    </row>
    <row r="1152" spans="1:4" x14ac:dyDescent="0.2">
      <c r="A1152" s="158"/>
      <c r="D1152" s="138"/>
    </row>
    <row r="1153" spans="1:4" x14ac:dyDescent="0.2">
      <c r="A1153" s="158"/>
      <c r="D1153" s="138"/>
    </row>
    <row r="1154" spans="1:4" x14ac:dyDescent="0.2">
      <c r="A1154" s="158"/>
      <c r="D1154" s="138"/>
    </row>
    <row r="1155" spans="1:4" x14ac:dyDescent="0.2">
      <c r="A1155" s="158"/>
      <c r="D1155" s="138"/>
    </row>
    <row r="1156" spans="1:4" x14ac:dyDescent="0.2">
      <c r="A1156" s="158"/>
      <c r="D1156" s="138"/>
    </row>
    <row r="1157" spans="1:4" x14ac:dyDescent="0.2">
      <c r="A1157" s="158"/>
      <c r="D1157" s="138"/>
    </row>
    <row r="1158" spans="1:4" x14ac:dyDescent="0.2">
      <c r="A1158" s="158"/>
      <c r="D1158" s="138"/>
    </row>
    <row r="1159" spans="1:4" x14ac:dyDescent="0.2">
      <c r="A1159" s="158"/>
      <c r="D1159" s="138"/>
    </row>
    <row r="1160" spans="1:4" x14ac:dyDescent="0.2">
      <c r="A1160" s="158"/>
      <c r="D1160" s="138"/>
    </row>
    <row r="1161" spans="1:4" x14ac:dyDescent="0.2">
      <c r="A1161" s="158"/>
      <c r="D1161" s="138"/>
    </row>
    <row r="1162" spans="1:4" x14ac:dyDescent="0.2">
      <c r="A1162" s="158"/>
      <c r="D1162" s="138"/>
    </row>
    <row r="1163" spans="1:4" x14ac:dyDescent="0.2">
      <c r="A1163" s="158"/>
      <c r="D1163" s="138"/>
    </row>
    <row r="1164" spans="1:4" x14ac:dyDescent="0.2">
      <c r="A1164" s="158"/>
      <c r="D1164" s="138"/>
    </row>
    <row r="1165" spans="1:4" x14ac:dyDescent="0.2">
      <c r="A1165" s="158"/>
      <c r="D1165" s="138"/>
    </row>
    <row r="1166" spans="1:4" x14ac:dyDescent="0.2">
      <c r="A1166" s="158"/>
      <c r="D1166" s="138"/>
    </row>
    <row r="1167" spans="1:4" x14ac:dyDescent="0.2">
      <c r="A1167" s="158"/>
      <c r="D1167" s="138"/>
    </row>
    <row r="1168" spans="1:4" x14ac:dyDescent="0.2">
      <c r="A1168" s="158"/>
      <c r="D1168" s="138"/>
    </row>
    <row r="1169" spans="1:4" x14ac:dyDescent="0.2">
      <c r="A1169" s="158"/>
      <c r="D1169" s="138"/>
    </row>
    <row r="1170" spans="1:4" x14ac:dyDescent="0.2">
      <c r="A1170" s="158"/>
      <c r="D1170" s="138"/>
    </row>
    <row r="1171" spans="1:4" x14ac:dyDescent="0.2">
      <c r="A1171" s="158"/>
      <c r="D1171" s="138"/>
    </row>
    <row r="1172" spans="1:4" x14ac:dyDescent="0.2">
      <c r="A1172" s="158"/>
      <c r="D1172" s="138"/>
    </row>
    <row r="1173" spans="1:4" x14ac:dyDescent="0.2">
      <c r="A1173" s="158"/>
      <c r="D1173" s="138"/>
    </row>
    <row r="1174" spans="1:4" x14ac:dyDescent="0.2">
      <c r="A1174" s="158"/>
      <c r="D1174" s="138"/>
    </row>
    <row r="1175" spans="1:4" x14ac:dyDescent="0.2">
      <c r="A1175" s="158"/>
      <c r="D1175" s="138"/>
    </row>
    <row r="1176" spans="1:4" x14ac:dyDescent="0.2">
      <c r="A1176" s="158"/>
      <c r="D1176" s="138"/>
    </row>
    <row r="1177" spans="1:4" x14ac:dyDescent="0.2">
      <c r="A1177" s="158"/>
      <c r="D1177" s="138"/>
    </row>
    <row r="1178" spans="1:4" x14ac:dyDescent="0.2">
      <c r="A1178" s="158"/>
      <c r="D1178" s="138"/>
    </row>
    <row r="1179" spans="1:4" x14ac:dyDescent="0.2">
      <c r="A1179" s="158"/>
      <c r="D1179" s="138"/>
    </row>
    <row r="1180" spans="1:4" x14ac:dyDescent="0.2">
      <c r="A1180" s="158"/>
      <c r="D1180" s="138"/>
    </row>
    <row r="1181" spans="1:4" x14ac:dyDescent="0.2">
      <c r="A1181" s="158"/>
      <c r="D1181" s="138"/>
    </row>
    <row r="1182" spans="1:4" x14ac:dyDescent="0.2">
      <c r="A1182" s="158"/>
      <c r="D1182" s="138"/>
    </row>
    <row r="1183" spans="1:4" x14ac:dyDescent="0.2">
      <c r="A1183" s="158"/>
      <c r="D1183" s="138"/>
    </row>
    <row r="1184" spans="1:4" x14ac:dyDescent="0.2">
      <c r="A1184" s="158"/>
      <c r="D1184" s="138"/>
    </row>
    <row r="1185" spans="1:4" x14ac:dyDescent="0.2">
      <c r="A1185" s="158"/>
      <c r="D1185" s="138"/>
    </row>
    <row r="1186" spans="1:4" x14ac:dyDescent="0.2">
      <c r="A1186" s="158"/>
      <c r="D1186" s="138"/>
    </row>
    <row r="1187" spans="1:4" x14ac:dyDescent="0.2">
      <c r="A1187" s="158"/>
      <c r="D1187" s="138"/>
    </row>
    <row r="1188" spans="1:4" x14ac:dyDescent="0.2">
      <c r="A1188" s="158"/>
      <c r="D1188" s="138"/>
    </row>
    <row r="1189" spans="1:4" x14ac:dyDescent="0.2">
      <c r="A1189" s="158"/>
      <c r="D1189" s="138"/>
    </row>
    <row r="1190" spans="1:4" x14ac:dyDescent="0.2">
      <c r="A1190" s="158"/>
      <c r="D1190" s="138"/>
    </row>
    <row r="1191" spans="1:4" x14ac:dyDescent="0.2">
      <c r="A1191" s="158"/>
      <c r="D1191" s="138"/>
    </row>
    <row r="1192" spans="1:4" x14ac:dyDescent="0.2">
      <c r="A1192" s="158"/>
      <c r="D1192" s="138"/>
    </row>
    <row r="1193" spans="1:4" x14ac:dyDescent="0.2">
      <c r="A1193" s="158"/>
      <c r="D1193" s="138"/>
    </row>
    <row r="1194" spans="1:4" x14ac:dyDescent="0.2">
      <c r="A1194" s="158"/>
      <c r="D1194" s="138"/>
    </row>
    <row r="1195" spans="1:4" x14ac:dyDescent="0.2">
      <c r="A1195" s="158"/>
      <c r="D1195" s="138"/>
    </row>
    <row r="1196" spans="1:4" x14ac:dyDescent="0.2">
      <c r="A1196" s="158"/>
      <c r="D1196" s="138"/>
    </row>
    <row r="1197" spans="1:4" x14ac:dyDescent="0.2">
      <c r="A1197" s="158"/>
      <c r="D1197" s="138"/>
    </row>
    <row r="1198" spans="1:4" x14ac:dyDescent="0.2">
      <c r="A1198" s="158"/>
      <c r="D1198" s="138"/>
    </row>
    <row r="1199" spans="1:4" x14ac:dyDescent="0.2">
      <c r="A1199" s="158"/>
      <c r="D1199" s="138"/>
    </row>
    <row r="1200" spans="1:4" x14ac:dyDescent="0.2">
      <c r="A1200" s="158"/>
      <c r="D1200" s="138"/>
    </row>
    <row r="1201" spans="1:4" x14ac:dyDescent="0.2">
      <c r="A1201" s="158"/>
      <c r="D1201" s="138"/>
    </row>
    <row r="1202" spans="1:4" x14ac:dyDescent="0.2">
      <c r="A1202" s="158"/>
      <c r="D1202" s="138"/>
    </row>
    <row r="1203" spans="1:4" x14ac:dyDescent="0.2">
      <c r="A1203" s="158"/>
      <c r="D1203" s="138"/>
    </row>
    <row r="1204" spans="1:4" x14ac:dyDescent="0.2">
      <c r="A1204" s="158"/>
      <c r="D1204" s="138"/>
    </row>
    <row r="1205" spans="1:4" x14ac:dyDescent="0.2">
      <c r="A1205" s="158"/>
      <c r="D1205" s="138"/>
    </row>
    <row r="1206" spans="1:4" x14ac:dyDescent="0.2">
      <c r="A1206" s="158"/>
      <c r="D1206" s="138"/>
    </row>
    <row r="1207" spans="1:4" x14ac:dyDescent="0.2">
      <c r="A1207" s="158"/>
      <c r="D1207" s="138"/>
    </row>
    <row r="1208" spans="1:4" x14ac:dyDescent="0.2">
      <c r="A1208" s="158"/>
      <c r="D1208" s="138"/>
    </row>
    <row r="1209" spans="1:4" x14ac:dyDescent="0.2">
      <c r="A1209" s="158"/>
      <c r="D1209" s="138"/>
    </row>
    <row r="1210" spans="1:4" x14ac:dyDescent="0.2">
      <c r="A1210" s="158"/>
      <c r="D1210" s="138"/>
    </row>
    <row r="1211" spans="1:4" x14ac:dyDescent="0.2">
      <c r="A1211" s="158"/>
      <c r="D1211" s="138"/>
    </row>
    <row r="1212" spans="1:4" x14ac:dyDescent="0.2">
      <c r="A1212" s="158"/>
      <c r="D1212" s="138"/>
    </row>
    <row r="1213" spans="1:4" x14ac:dyDescent="0.2">
      <c r="A1213" s="158"/>
      <c r="D1213" s="138"/>
    </row>
    <row r="1214" spans="1:4" x14ac:dyDescent="0.2">
      <c r="A1214" s="158"/>
      <c r="D1214" s="138"/>
    </row>
    <row r="1215" spans="1:4" x14ac:dyDescent="0.2">
      <c r="A1215" s="158"/>
      <c r="D1215" s="138"/>
    </row>
    <row r="1216" spans="1:4" x14ac:dyDescent="0.2">
      <c r="A1216" s="158"/>
      <c r="D1216" s="138"/>
    </row>
    <row r="1217" spans="1:4" x14ac:dyDescent="0.2">
      <c r="A1217" s="158"/>
      <c r="D1217" s="138"/>
    </row>
    <row r="1218" spans="1:4" x14ac:dyDescent="0.2">
      <c r="A1218" s="158"/>
      <c r="D1218" s="138"/>
    </row>
    <row r="1219" spans="1:4" x14ac:dyDescent="0.2">
      <c r="A1219" s="158"/>
      <c r="D1219" s="138"/>
    </row>
    <row r="1220" spans="1:4" x14ac:dyDescent="0.2">
      <c r="A1220" s="158"/>
      <c r="D1220" s="138"/>
    </row>
    <row r="1221" spans="1:4" x14ac:dyDescent="0.2">
      <c r="A1221" s="158"/>
      <c r="D1221" s="138"/>
    </row>
    <row r="1222" spans="1:4" x14ac:dyDescent="0.2">
      <c r="A1222" s="158"/>
      <c r="D1222" s="138"/>
    </row>
    <row r="1223" spans="1:4" x14ac:dyDescent="0.2">
      <c r="A1223" s="158"/>
      <c r="D1223" s="138"/>
    </row>
    <row r="1224" spans="1:4" x14ac:dyDescent="0.2">
      <c r="A1224" s="158"/>
      <c r="D1224" s="138"/>
    </row>
    <row r="1225" spans="1:4" x14ac:dyDescent="0.2">
      <c r="A1225" s="158"/>
      <c r="D1225" s="138"/>
    </row>
    <row r="1226" spans="1:4" x14ac:dyDescent="0.2">
      <c r="A1226" s="158"/>
      <c r="D1226" s="138"/>
    </row>
    <row r="1227" spans="1:4" x14ac:dyDescent="0.2">
      <c r="A1227" s="158"/>
      <c r="D1227" s="138"/>
    </row>
    <row r="1228" spans="1:4" x14ac:dyDescent="0.2">
      <c r="A1228" s="158"/>
      <c r="D1228" s="138"/>
    </row>
    <row r="1229" spans="1:4" x14ac:dyDescent="0.2">
      <c r="A1229" s="158"/>
      <c r="D1229" s="138"/>
    </row>
    <row r="1230" spans="1:4" x14ac:dyDescent="0.2">
      <c r="A1230" s="158"/>
      <c r="D1230" s="138"/>
    </row>
    <row r="1231" spans="1:4" x14ac:dyDescent="0.2">
      <c r="A1231" s="158"/>
      <c r="D1231" s="138"/>
    </row>
    <row r="1232" spans="1:4" x14ac:dyDescent="0.2">
      <c r="A1232" s="158"/>
      <c r="D1232" s="138"/>
    </row>
    <row r="1233" spans="1:4" x14ac:dyDescent="0.2">
      <c r="A1233" s="158"/>
      <c r="D1233" s="138"/>
    </row>
    <row r="1234" spans="1:4" x14ac:dyDescent="0.2">
      <c r="A1234" s="158"/>
      <c r="D1234" s="138"/>
    </row>
    <row r="1235" spans="1:4" x14ac:dyDescent="0.2">
      <c r="A1235" s="158"/>
      <c r="D1235" s="138"/>
    </row>
    <row r="1236" spans="1:4" x14ac:dyDescent="0.2">
      <c r="A1236" s="158"/>
      <c r="D1236" s="138"/>
    </row>
    <row r="1237" spans="1:4" x14ac:dyDescent="0.2">
      <c r="A1237" s="158"/>
      <c r="D1237" s="138"/>
    </row>
    <row r="1238" spans="1:4" x14ac:dyDescent="0.2">
      <c r="A1238" s="158"/>
      <c r="D1238" s="138"/>
    </row>
    <row r="1239" spans="1:4" x14ac:dyDescent="0.2">
      <c r="A1239" s="158"/>
      <c r="D1239" s="138"/>
    </row>
    <row r="1240" spans="1:4" x14ac:dyDescent="0.2">
      <c r="A1240" s="158"/>
      <c r="D1240" s="138"/>
    </row>
    <row r="1241" spans="1:4" x14ac:dyDescent="0.2">
      <c r="A1241" s="158"/>
      <c r="D1241" s="138"/>
    </row>
    <row r="1242" spans="1:4" x14ac:dyDescent="0.2">
      <c r="A1242" s="158"/>
      <c r="D1242" s="138"/>
    </row>
    <row r="1243" spans="1:4" x14ac:dyDescent="0.2">
      <c r="A1243" s="158"/>
      <c r="D1243" s="138"/>
    </row>
    <row r="1244" spans="1:4" x14ac:dyDescent="0.2">
      <c r="A1244" s="158"/>
      <c r="D1244" s="138"/>
    </row>
    <row r="1245" spans="1:4" x14ac:dyDescent="0.2">
      <c r="A1245" s="158"/>
      <c r="D1245" s="138"/>
    </row>
    <row r="1246" spans="1:4" x14ac:dyDescent="0.2">
      <c r="A1246" s="158"/>
      <c r="D1246" s="138"/>
    </row>
    <row r="1247" spans="1:4" x14ac:dyDescent="0.2">
      <c r="A1247" s="158"/>
      <c r="D1247" s="138"/>
    </row>
    <row r="1248" spans="1:4" x14ac:dyDescent="0.2">
      <c r="A1248" s="158"/>
      <c r="D1248" s="138"/>
    </row>
    <row r="1249" spans="1:4" x14ac:dyDescent="0.2">
      <c r="A1249" s="158"/>
      <c r="D1249" s="138"/>
    </row>
    <row r="1250" spans="1:4" x14ac:dyDescent="0.2">
      <c r="A1250" s="158"/>
      <c r="D1250" s="138"/>
    </row>
    <row r="1251" spans="1:4" x14ac:dyDescent="0.2">
      <c r="A1251" s="158"/>
      <c r="D1251" s="138"/>
    </row>
    <row r="1252" spans="1:4" x14ac:dyDescent="0.2">
      <c r="A1252" s="158"/>
      <c r="D1252" s="138"/>
    </row>
    <row r="1253" spans="1:4" x14ac:dyDescent="0.2">
      <c r="A1253" s="158"/>
      <c r="D1253" s="138"/>
    </row>
    <row r="1254" spans="1:4" x14ac:dyDescent="0.2">
      <c r="A1254" s="158"/>
      <c r="D1254" s="138"/>
    </row>
    <row r="1255" spans="1:4" x14ac:dyDescent="0.2">
      <c r="A1255" s="158"/>
      <c r="D1255" s="138"/>
    </row>
    <row r="1256" spans="1:4" x14ac:dyDescent="0.2">
      <c r="A1256" s="158"/>
      <c r="D1256" s="138"/>
    </row>
    <row r="1257" spans="1:4" x14ac:dyDescent="0.2">
      <c r="A1257" s="158"/>
      <c r="D1257" s="138"/>
    </row>
    <row r="1258" spans="1:4" x14ac:dyDescent="0.2">
      <c r="A1258" s="158"/>
      <c r="D1258" s="138"/>
    </row>
    <row r="1259" spans="1:4" x14ac:dyDescent="0.2">
      <c r="A1259" s="158"/>
      <c r="D1259" s="138"/>
    </row>
    <row r="1260" spans="1:4" x14ac:dyDescent="0.2">
      <c r="A1260" s="158"/>
      <c r="D1260" s="138"/>
    </row>
    <row r="1261" spans="1:4" x14ac:dyDescent="0.2">
      <c r="A1261" s="158"/>
      <c r="D1261" s="138"/>
    </row>
    <row r="1262" spans="1:4" x14ac:dyDescent="0.2">
      <c r="A1262" s="158"/>
      <c r="D1262" s="138"/>
    </row>
    <row r="1263" spans="1:4" x14ac:dyDescent="0.2">
      <c r="A1263" s="158"/>
      <c r="D1263" s="138"/>
    </row>
    <row r="1264" spans="1:4" x14ac:dyDescent="0.2">
      <c r="A1264" s="158"/>
      <c r="D1264" s="138"/>
    </row>
    <row r="1265" spans="1:4" x14ac:dyDescent="0.2">
      <c r="A1265" s="158"/>
      <c r="D1265" s="138"/>
    </row>
    <row r="1266" spans="1:4" x14ac:dyDescent="0.2">
      <c r="A1266" s="158"/>
      <c r="D1266" s="138"/>
    </row>
    <row r="1267" spans="1:4" x14ac:dyDescent="0.2">
      <c r="A1267" s="158"/>
      <c r="D1267" s="138"/>
    </row>
    <row r="1268" spans="1:4" x14ac:dyDescent="0.2">
      <c r="A1268" s="158"/>
      <c r="D1268" s="138"/>
    </row>
    <row r="1269" spans="1:4" x14ac:dyDescent="0.2">
      <c r="A1269" s="158"/>
      <c r="D1269" s="138"/>
    </row>
    <row r="1270" spans="1:4" x14ac:dyDescent="0.2">
      <c r="A1270" s="158"/>
      <c r="D1270" s="138"/>
    </row>
    <row r="1271" spans="1:4" x14ac:dyDescent="0.2">
      <c r="A1271" s="158"/>
      <c r="D1271" s="138"/>
    </row>
    <row r="1272" spans="1:4" x14ac:dyDescent="0.2">
      <c r="A1272" s="158"/>
      <c r="D1272" s="138"/>
    </row>
    <row r="1273" spans="1:4" x14ac:dyDescent="0.2">
      <c r="A1273" s="158"/>
      <c r="D1273" s="138"/>
    </row>
    <row r="1274" spans="1:4" x14ac:dyDescent="0.2">
      <c r="A1274" s="158"/>
      <c r="D1274" s="138"/>
    </row>
    <row r="1275" spans="1:4" x14ac:dyDescent="0.2">
      <c r="A1275" s="158"/>
      <c r="D1275" s="138"/>
    </row>
    <row r="1276" spans="1:4" x14ac:dyDescent="0.2">
      <c r="A1276" s="158"/>
      <c r="D1276" s="138"/>
    </row>
    <row r="1277" spans="1:4" x14ac:dyDescent="0.2">
      <c r="A1277" s="158"/>
      <c r="D1277" s="138"/>
    </row>
    <row r="1278" spans="1:4" x14ac:dyDescent="0.2">
      <c r="A1278" s="158"/>
      <c r="D1278" s="138"/>
    </row>
    <row r="1279" spans="1:4" x14ac:dyDescent="0.2">
      <c r="A1279" s="158"/>
      <c r="D1279" s="138"/>
    </row>
    <row r="1280" spans="1:4" x14ac:dyDescent="0.2">
      <c r="A1280" s="158"/>
      <c r="D1280" s="138"/>
    </row>
    <row r="1281" spans="1:4" x14ac:dyDescent="0.2">
      <c r="A1281" s="158"/>
      <c r="D1281" s="138"/>
    </row>
    <row r="1282" spans="1:4" x14ac:dyDescent="0.2">
      <c r="A1282" s="158"/>
      <c r="D1282" s="138"/>
    </row>
    <row r="1283" spans="1:4" x14ac:dyDescent="0.2">
      <c r="A1283" s="158"/>
      <c r="D1283" s="138"/>
    </row>
    <row r="1284" spans="1:4" x14ac:dyDescent="0.2">
      <c r="A1284" s="158"/>
      <c r="D1284" s="138"/>
    </row>
    <row r="1285" spans="1:4" x14ac:dyDescent="0.2">
      <c r="A1285" s="158"/>
      <c r="D1285" s="138"/>
    </row>
    <row r="1286" spans="1:4" x14ac:dyDescent="0.2">
      <c r="A1286" s="158"/>
      <c r="D1286" s="138"/>
    </row>
    <row r="1287" spans="1:4" x14ac:dyDescent="0.2">
      <c r="A1287" s="158"/>
      <c r="D1287" s="138"/>
    </row>
    <row r="1288" spans="1:4" x14ac:dyDescent="0.2">
      <c r="A1288" s="158"/>
      <c r="D1288" s="138"/>
    </row>
    <row r="1289" spans="1:4" x14ac:dyDescent="0.2">
      <c r="A1289" s="158"/>
      <c r="D1289" s="138"/>
    </row>
    <row r="1290" spans="1:4" x14ac:dyDescent="0.2">
      <c r="A1290" s="158"/>
      <c r="D1290" s="138"/>
    </row>
    <row r="1291" spans="1:4" x14ac:dyDescent="0.2">
      <c r="A1291" s="158"/>
      <c r="D1291" s="138"/>
    </row>
    <row r="1292" spans="1:4" x14ac:dyDescent="0.2">
      <c r="A1292" s="158"/>
      <c r="D1292" s="138"/>
    </row>
    <row r="1293" spans="1:4" x14ac:dyDescent="0.2">
      <c r="A1293" s="158"/>
      <c r="D1293" s="138"/>
    </row>
    <row r="1294" spans="1:4" x14ac:dyDescent="0.2">
      <c r="A1294" s="158"/>
      <c r="D1294" s="138"/>
    </row>
    <row r="1295" spans="1:4" x14ac:dyDescent="0.2">
      <c r="A1295" s="158"/>
      <c r="D1295" s="138"/>
    </row>
    <row r="1296" spans="1:4" x14ac:dyDescent="0.2">
      <c r="A1296" s="158"/>
      <c r="D1296" s="138"/>
    </row>
    <row r="1297" spans="1:4" x14ac:dyDescent="0.2">
      <c r="A1297" s="158"/>
      <c r="D1297" s="138"/>
    </row>
    <row r="1298" spans="1:4" x14ac:dyDescent="0.2">
      <c r="A1298" s="158"/>
      <c r="D1298" s="138"/>
    </row>
    <row r="1299" spans="1:4" x14ac:dyDescent="0.2">
      <c r="A1299" s="158"/>
      <c r="D1299" s="138"/>
    </row>
    <row r="1300" spans="1:4" x14ac:dyDescent="0.2">
      <c r="A1300" s="158"/>
      <c r="D1300" s="138"/>
    </row>
    <row r="1301" spans="1:4" x14ac:dyDescent="0.2">
      <c r="A1301" s="158"/>
      <c r="D1301" s="138"/>
    </row>
    <row r="1302" spans="1:4" x14ac:dyDescent="0.2">
      <c r="A1302" s="158"/>
      <c r="D1302" s="138"/>
    </row>
    <row r="1303" spans="1:4" x14ac:dyDescent="0.2">
      <c r="A1303" s="158"/>
      <c r="D1303" s="138"/>
    </row>
    <row r="1304" spans="1:4" x14ac:dyDescent="0.2">
      <c r="A1304" s="158"/>
      <c r="D1304" s="138"/>
    </row>
    <row r="1305" spans="1:4" x14ac:dyDescent="0.2">
      <c r="A1305" s="158"/>
      <c r="D1305" s="138"/>
    </row>
    <row r="1306" spans="1:4" x14ac:dyDescent="0.2">
      <c r="A1306" s="158"/>
      <c r="D1306" s="138"/>
    </row>
    <row r="1307" spans="1:4" x14ac:dyDescent="0.2">
      <c r="A1307" s="158"/>
      <c r="D1307" s="138"/>
    </row>
    <row r="1308" spans="1:4" x14ac:dyDescent="0.2">
      <c r="A1308" s="158"/>
      <c r="D1308" s="138"/>
    </row>
    <row r="1309" spans="1:4" x14ac:dyDescent="0.2">
      <c r="A1309" s="158"/>
      <c r="D1309" s="138"/>
    </row>
    <row r="1310" spans="1:4" x14ac:dyDescent="0.2">
      <c r="A1310" s="158"/>
      <c r="D1310" s="138"/>
    </row>
    <row r="1311" spans="1:4" x14ac:dyDescent="0.2">
      <c r="A1311" s="158"/>
      <c r="D1311" s="138"/>
    </row>
    <row r="1312" spans="1:4" x14ac:dyDescent="0.2">
      <c r="A1312" s="158"/>
      <c r="D1312" s="138"/>
    </row>
    <row r="1313" spans="1:4" x14ac:dyDescent="0.2">
      <c r="A1313" s="158"/>
      <c r="D1313" s="138"/>
    </row>
    <row r="1314" spans="1:4" x14ac:dyDescent="0.2">
      <c r="A1314" s="158"/>
      <c r="D1314" s="138"/>
    </row>
    <row r="1315" spans="1:4" x14ac:dyDescent="0.2">
      <c r="A1315" s="158"/>
      <c r="D1315" s="138"/>
    </row>
    <row r="1316" spans="1:4" x14ac:dyDescent="0.2">
      <c r="A1316" s="158"/>
      <c r="D1316" s="138"/>
    </row>
    <row r="1317" spans="1:4" x14ac:dyDescent="0.2">
      <c r="A1317" s="158"/>
      <c r="D1317" s="138"/>
    </row>
    <row r="1318" spans="1:4" x14ac:dyDescent="0.2">
      <c r="A1318" s="158"/>
      <c r="D1318" s="138"/>
    </row>
    <row r="1319" spans="1:4" x14ac:dyDescent="0.2">
      <c r="A1319" s="158"/>
      <c r="D1319" s="138"/>
    </row>
    <row r="1320" spans="1:4" x14ac:dyDescent="0.2">
      <c r="A1320" s="158"/>
      <c r="D1320" s="138"/>
    </row>
    <row r="1321" spans="1:4" x14ac:dyDescent="0.2">
      <c r="A1321" s="158"/>
      <c r="D1321" s="138"/>
    </row>
    <row r="1322" spans="1:4" x14ac:dyDescent="0.2">
      <c r="A1322" s="158"/>
      <c r="D1322" s="138"/>
    </row>
    <row r="1323" spans="1:4" x14ac:dyDescent="0.2">
      <c r="A1323" s="158"/>
      <c r="D1323" s="138"/>
    </row>
    <row r="1324" spans="1:4" x14ac:dyDescent="0.2">
      <c r="A1324" s="158"/>
      <c r="D1324" s="138"/>
    </row>
    <row r="1325" spans="1:4" x14ac:dyDescent="0.2">
      <c r="A1325" s="158"/>
      <c r="D1325" s="138"/>
    </row>
    <row r="1326" spans="1:4" x14ac:dyDescent="0.2">
      <c r="A1326" s="158"/>
      <c r="D1326" s="138"/>
    </row>
    <row r="1327" spans="1:4" x14ac:dyDescent="0.2">
      <c r="A1327" s="158"/>
      <c r="D1327" s="138"/>
    </row>
    <row r="1328" spans="1:4" x14ac:dyDescent="0.2">
      <c r="A1328" s="158"/>
      <c r="D1328" s="138"/>
    </row>
    <row r="1329" spans="1:4" x14ac:dyDescent="0.2">
      <c r="A1329" s="158"/>
      <c r="D1329" s="138"/>
    </row>
    <row r="1330" spans="1:4" x14ac:dyDescent="0.2">
      <c r="A1330" s="158"/>
      <c r="D1330" s="138"/>
    </row>
    <row r="1331" spans="1:4" x14ac:dyDescent="0.2">
      <c r="A1331" s="158"/>
      <c r="D1331" s="138"/>
    </row>
    <row r="1332" spans="1:4" x14ac:dyDescent="0.2">
      <c r="A1332" s="158"/>
      <c r="D1332" s="138"/>
    </row>
    <row r="1333" spans="1:4" x14ac:dyDescent="0.2">
      <c r="A1333" s="158"/>
      <c r="D1333" s="138"/>
    </row>
    <row r="1334" spans="1:4" x14ac:dyDescent="0.2">
      <c r="A1334" s="158"/>
      <c r="D1334" s="138"/>
    </row>
    <row r="1335" spans="1:4" x14ac:dyDescent="0.2">
      <c r="A1335" s="158"/>
      <c r="D1335" s="138"/>
    </row>
    <row r="1336" spans="1:4" x14ac:dyDescent="0.2">
      <c r="A1336" s="158"/>
      <c r="D1336" s="138"/>
    </row>
    <row r="1337" spans="1:4" x14ac:dyDescent="0.2">
      <c r="A1337" s="158"/>
      <c r="D1337" s="138"/>
    </row>
    <row r="1338" spans="1:4" x14ac:dyDescent="0.2">
      <c r="A1338" s="158"/>
      <c r="D1338" s="138"/>
    </row>
    <row r="1339" spans="1:4" x14ac:dyDescent="0.2">
      <c r="A1339" s="158"/>
      <c r="D1339" s="138"/>
    </row>
    <row r="1340" spans="1:4" x14ac:dyDescent="0.2">
      <c r="A1340" s="158"/>
      <c r="D1340" s="138"/>
    </row>
    <row r="1341" spans="1:4" x14ac:dyDescent="0.2">
      <c r="A1341" s="158"/>
      <c r="D1341" s="138"/>
    </row>
    <row r="1342" spans="1:4" x14ac:dyDescent="0.2">
      <c r="A1342" s="158"/>
      <c r="D1342" s="138"/>
    </row>
    <row r="1343" spans="1:4" x14ac:dyDescent="0.2">
      <c r="A1343" s="158"/>
      <c r="D1343" s="138"/>
    </row>
    <row r="1344" spans="1:4" x14ac:dyDescent="0.2">
      <c r="A1344" s="158"/>
      <c r="D1344" s="138"/>
    </row>
    <row r="1345" spans="1:4" x14ac:dyDescent="0.2">
      <c r="A1345" s="158"/>
      <c r="D1345" s="138"/>
    </row>
    <row r="1346" spans="1:4" x14ac:dyDescent="0.2">
      <c r="A1346" s="158"/>
      <c r="D1346" s="138"/>
    </row>
    <row r="1347" spans="1:4" x14ac:dyDescent="0.2">
      <c r="A1347" s="158"/>
      <c r="D1347" s="138"/>
    </row>
    <row r="1348" spans="1:4" x14ac:dyDescent="0.2">
      <c r="A1348" s="158"/>
      <c r="D1348" s="138"/>
    </row>
    <row r="1349" spans="1:4" x14ac:dyDescent="0.2">
      <c r="A1349" s="158"/>
      <c r="D1349" s="138"/>
    </row>
    <row r="1350" spans="1:4" x14ac:dyDescent="0.2">
      <c r="A1350" s="158"/>
      <c r="D1350" s="138"/>
    </row>
    <row r="1351" spans="1:4" x14ac:dyDescent="0.2">
      <c r="A1351" s="158"/>
      <c r="D1351" s="138"/>
    </row>
    <row r="1352" spans="1:4" x14ac:dyDescent="0.2">
      <c r="A1352" s="158"/>
      <c r="D1352" s="138"/>
    </row>
    <row r="1353" spans="1:4" x14ac:dyDescent="0.2">
      <c r="A1353" s="158"/>
      <c r="D1353" s="138"/>
    </row>
    <row r="1354" spans="1:4" x14ac:dyDescent="0.2">
      <c r="A1354" s="158"/>
      <c r="D1354" s="138"/>
    </row>
    <row r="1355" spans="1:4" x14ac:dyDescent="0.2">
      <c r="A1355" s="158"/>
      <c r="D1355" s="138"/>
    </row>
    <row r="1356" spans="1:4" x14ac:dyDescent="0.2">
      <c r="A1356" s="158"/>
      <c r="D1356" s="138"/>
    </row>
    <row r="1357" spans="1:4" x14ac:dyDescent="0.2">
      <c r="A1357" s="158"/>
      <c r="D1357" s="138"/>
    </row>
    <row r="1358" spans="1:4" x14ac:dyDescent="0.2">
      <c r="A1358" s="158"/>
      <c r="D1358" s="138"/>
    </row>
    <row r="1359" spans="1:4" x14ac:dyDescent="0.2">
      <c r="A1359" s="158"/>
      <c r="D1359" s="138"/>
    </row>
    <row r="1360" spans="1:4" x14ac:dyDescent="0.2">
      <c r="A1360" s="158"/>
      <c r="D1360" s="138"/>
    </row>
    <row r="1361" spans="1:4" x14ac:dyDescent="0.2">
      <c r="A1361" s="158"/>
      <c r="D1361" s="138"/>
    </row>
    <row r="1362" spans="1:4" x14ac:dyDescent="0.2">
      <c r="A1362" s="158"/>
      <c r="D1362" s="138"/>
    </row>
    <row r="1363" spans="1:4" x14ac:dyDescent="0.2">
      <c r="A1363" s="158"/>
      <c r="D1363" s="138"/>
    </row>
    <row r="1364" spans="1:4" x14ac:dyDescent="0.2">
      <c r="A1364" s="158"/>
      <c r="D1364" s="138"/>
    </row>
    <row r="1365" spans="1:4" x14ac:dyDescent="0.2">
      <c r="A1365" s="158"/>
      <c r="D1365" s="138"/>
    </row>
    <row r="1366" spans="1:4" x14ac:dyDescent="0.2">
      <c r="A1366" s="158"/>
      <c r="D1366" s="138"/>
    </row>
    <row r="1367" spans="1:4" x14ac:dyDescent="0.2">
      <c r="A1367" s="158"/>
      <c r="D1367" s="138"/>
    </row>
    <row r="1368" spans="1:4" x14ac:dyDescent="0.2">
      <c r="A1368" s="158"/>
      <c r="D1368" s="138"/>
    </row>
    <row r="1369" spans="1:4" x14ac:dyDescent="0.2">
      <c r="A1369" s="158"/>
      <c r="D1369" s="138"/>
    </row>
    <row r="1370" spans="1:4" x14ac:dyDescent="0.2">
      <c r="A1370" s="158"/>
      <c r="D1370" s="138"/>
    </row>
    <row r="1371" spans="1:4" x14ac:dyDescent="0.2">
      <c r="A1371" s="158"/>
      <c r="D1371" s="138"/>
    </row>
    <row r="1372" spans="1:4" x14ac:dyDescent="0.2">
      <c r="A1372" s="158"/>
      <c r="D1372" s="138"/>
    </row>
    <row r="1373" spans="1:4" x14ac:dyDescent="0.2">
      <c r="A1373" s="158"/>
      <c r="D1373" s="138"/>
    </row>
    <row r="1374" spans="1:4" x14ac:dyDescent="0.2">
      <c r="A1374" s="158"/>
      <c r="D1374" s="138"/>
    </row>
    <row r="1375" spans="1:4" x14ac:dyDescent="0.2">
      <c r="A1375" s="158"/>
      <c r="D1375" s="138"/>
    </row>
    <row r="1376" spans="1:4" x14ac:dyDescent="0.2">
      <c r="A1376" s="158"/>
      <c r="D1376" s="138"/>
    </row>
    <row r="1377" spans="1:4" x14ac:dyDescent="0.2">
      <c r="A1377" s="158"/>
      <c r="D1377" s="138"/>
    </row>
    <row r="1378" spans="1:4" x14ac:dyDescent="0.2">
      <c r="A1378" s="158"/>
      <c r="D1378" s="138"/>
    </row>
    <row r="1379" spans="1:4" x14ac:dyDescent="0.2">
      <c r="A1379" s="158"/>
      <c r="D1379" s="138"/>
    </row>
    <row r="1380" spans="1:4" x14ac:dyDescent="0.2">
      <c r="A1380" s="158"/>
      <c r="D1380" s="138"/>
    </row>
    <row r="1381" spans="1:4" x14ac:dyDescent="0.2">
      <c r="A1381" s="158"/>
      <c r="D1381" s="138"/>
    </row>
    <row r="1382" spans="1:4" x14ac:dyDescent="0.2">
      <c r="A1382" s="158"/>
      <c r="D1382" s="138"/>
    </row>
    <row r="1383" spans="1:4" x14ac:dyDescent="0.2">
      <c r="A1383" s="158"/>
      <c r="D1383" s="138"/>
    </row>
    <row r="1384" spans="1:4" x14ac:dyDescent="0.2">
      <c r="A1384" s="158"/>
      <c r="D1384" s="138"/>
    </row>
    <row r="1385" spans="1:4" x14ac:dyDescent="0.2">
      <c r="A1385" s="158"/>
      <c r="D1385" s="138"/>
    </row>
    <row r="1386" spans="1:4" x14ac:dyDescent="0.2">
      <c r="A1386" s="158"/>
      <c r="D1386" s="138"/>
    </row>
    <row r="1387" spans="1:4" x14ac:dyDescent="0.2">
      <c r="A1387" s="158"/>
      <c r="D1387" s="138"/>
    </row>
    <row r="1388" spans="1:4" x14ac:dyDescent="0.2">
      <c r="A1388" s="158"/>
      <c r="D1388" s="138"/>
    </row>
    <row r="1389" spans="1:4" x14ac:dyDescent="0.2">
      <c r="A1389" s="158"/>
      <c r="D1389" s="138"/>
    </row>
    <row r="1390" spans="1:4" x14ac:dyDescent="0.2">
      <c r="A1390" s="158"/>
      <c r="D1390" s="138"/>
    </row>
    <row r="1391" spans="1:4" x14ac:dyDescent="0.2">
      <c r="A1391" s="158"/>
      <c r="D1391" s="138"/>
    </row>
    <row r="1392" spans="1:4" x14ac:dyDescent="0.2">
      <c r="A1392" s="158"/>
      <c r="D1392" s="138"/>
    </row>
    <row r="1393" spans="1:4" x14ac:dyDescent="0.2">
      <c r="A1393" s="158"/>
      <c r="D1393" s="138"/>
    </row>
    <row r="1394" spans="1:4" x14ac:dyDescent="0.2">
      <c r="A1394" s="158"/>
      <c r="D1394" s="138"/>
    </row>
    <row r="1395" spans="1:4" x14ac:dyDescent="0.2">
      <c r="A1395" s="158"/>
      <c r="D1395" s="138"/>
    </row>
    <row r="1396" spans="1:4" x14ac:dyDescent="0.2">
      <c r="A1396" s="158"/>
      <c r="D1396" s="138"/>
    </row>
    <row r="1397" spans="1:4" x14ac:dyDescent="0.2">
      <c r="A1397" s="158"/>
      <c r="D1397" s="138"/>
    </row>
    <row r="1398" spans="1:4" x14ac:dyDescent="0.2">
      <c r="A1398" s="158"/>
      <c r="D1398" s="138"/>
    </row>
    <row r="1399" spans="1:4" x14ac:dyDescent="0.2">
      <c r="A1399" s="158"/>
      <c r="D1399" s="138"/>
    </row>
    <row r="1400" spans="1:4" x14ac:dyDescent="0.2">
      <c r="A1400" s="158"/>
      <c r="D1400" s="138"/>
    </row>
    <row r="1401" spans="1:4" x14ac:dyDescent="0.2">
      <c r="A1401" s="158"/>
      <c r="D1401" s="138"/>
    </row>
    <row r="1402" spans="1:4" x14ac:dyDescent="0.2">
      <c r="A1402" s="158"/>
      <c r="D1402" s="138"/>
    </row>
    <row r="1403" spans="1:4" x14ac:dyDescent="0.2">
      <c r="A1403" s="158"/>
      <c r="D1403" s="138"/>
    </row>
    <row r="1404" spans="1:4" x14ac:dyDescent="0.2">
      <c r="A1404" s="158"/>
      <c r="D1404" s="138"/>
    </row>
    <row r="1405" spans="1:4" x14ac:dyDescent="0.2">
      <c r="A1405" s="158"/>
      <c r="D1405" s="138"/>
    </row>
    <row r="1406" spans="1:4" x14ac:dyDescent="0.2">
      <c r="A1406" s="158"/>
      <c r="D1406" s="138"/>
    </row>
    <row r="1407" spans="1:4" x14ac:dyDescent="0.2">
      <c r="A1407" s="158"/>
      <c r="D1407" s="138"/>
    </row>
    <row r="1408" spans="1:4" x14ac:dyDescent="0.2">
      <c r="A1408" s="158"/>
      <c r="D1408" s="138"/>
    </row>
    <row r="1409" spans="1:4" x14ac:dyDescent="0.2">
      <c r="A1409" s="158"/>
      <c r="D1409" s="138"/>
    </row>
    <row r="1410" spans="1:4" x14ac:dyDescent="0.2">
      <c r="A1410" s="158"/>
      <c r="D1410" s="138"/>
    </row>
    <row r="1411" spans="1:4" x14ac:dyDescent="0.2">
      <c r="A1411" s="158"/>
      <c r="D1411" s="138"/>
    </row>
    <row r="1412" spans="1:4" x14ac:dyDescent="0.2">
      <c r="A1412" s="158"/>
      <c r="D1412" s="138"/>
    </row>
    <row r="1413" spans="1:4" x14ac:dyDescent="0.2">
      <c r="A1413" s="158"/>
      <c r="D1413" s="138"/>
    </row>
    <row r="1414" spans="1:4" x14ac:dyDescent="0.2">
      <c r="A1414" s="158"/>
      <c r="D1414" s="138"/>
    </row>
    <row r="1415" spans="1:4" x14ac:dyDescent="0.2">
      <c r="A1415" s="158"/>
      <c r="D1415" s="138"/>
    </row>
    <row r="1416" spans="1:4" x14ac:dyDescent="0.2">
      <c r="A1416" s="158"/>
      <c r="D1416" s="138"/>
    </row>
    <row r="1417" spans="1:4" x14ac:dyDescent="0.2">
      <c r="A1417" s="158"/>
      <c r="D1417" s="138"/>
    </row>
    <row r="1418" spans="1:4" x14ac:dyDescent="0.2">
      <c r="A1418" s="158"/>
      <c r="D1418" s="138"/>
    </row>
    <row r="1419" spans="1:4" x14ac:dyDescent="0.2">
      <c r="A1419" s="158"/>
      <c r="D1419" s="138"/>
    </row>
    <row r="1420" spans="1:4" x14ac:dyDescent="0.2">
      <c r="A1420" s="158"/>
      <c r="D1420" s="138"/>
    </row>
    <row r="1421" spans="1:4" x14ac:dyDescent="0.2">
      <c r="A1421" s="158"/>
      <c r="D1421" s="138"/>
    </row>
    <row r="1422" spans="1:4" x14ac:dyDescent="0.2">
      <c r="A1422" s="158"/>
      <c r="D1422" s="138"/>
    </row>
    <row r="1423" spans="1:4" x14ac:dyDescent="0.2">
      <c r="A1423" s="158"/>
      <c r="D1423" s="138"/>
    </row>
    <row r="1424" spans="1:4" x14ac:dyDescent="0.2">
      <c r="A1424" s="158"/>
      <c r="D1424" s="138"/>
    </row>
    <row r="1425" spans="1:4" x14ac:dyDescent="0.2">
      <c r="A1425" s="158"/>
      <c r="D1425" s="138"/>
    </row>
    <row r="1426" spans="1:4" x14ac:dyDescent="0.2">
      <c r="A1426" s="158"/>
      <c r="D1426" s="138"/>
    </row>
    <row r="1427" spans="1:4" x14ac:dyDescent="0.2">
      <c r="A1427" s="158"/>
      <c r="D1427" s="138"/>
    </row>
    <row r="1428" spans="1:4" x14ac:dyDescent="0.2">
      <c r="A1428" s="158"/>
      <c r="D1428" s="138"/>
    </row>
    <row r="1429" spans="1:4" x14ac:dyDescent="0.2">
      <c r="A1429" s="158"/>
      <c r="D1429" s="138"/>
    </row>
    <row r="1430" spans="1:4" x14ac:dyDescent="0.2">
      <c r="A1430" s="158"/>
      <c r="D1430" s="138"/>
    </row>
    <row r="1431" spans="1:4" x14ac:dyDescent="0.2">
      <c r="A1431" s="158"/>
      <c r="D1431" s="138"/>
    </row>
    <row r="1432" spans="1:4" x14ac:dyDescent="0.2">
      <c r="A1432" s="158"/>
      <c r="D1432" s="138"/>
    </row>
    <row r="1433" spans="1:4" x14ac:dyDescent="0.2">
      <c r="A1433" s="158"/>
      <c r="D1433" s="138"/>
    </row>
    <row r="1434" spans="1:4" x14ac:dyDescent="0.2">
      <c r="A1434" s="158"/>
      <c r="D1434" s="138"/>
    </row>
    <row r="1435" spans="1:4" x14ac:dyDescent="0.2">
      <c r="A1435" s="158"/>
      <c r="D1435" s="138"/>
    </row>
    <row r="1436" spans="1:4" x14ac:dyDescent="0.2">
      <c r="A1436" s="158"/>
      <c r="D1436" s="138"/>
    </row>
    <row r="1437" spans="1:4" x14ac:dyDescent="0.2">
      <c r="A1437" s="158"/>
      <c r="D1437" s="138"/>
    </row>
    <row r="1438" spans="1:4" x14ac:dyDescent="0.2">
      <c r="A1438" s="158"/>
      <c r="D1438" s="138"/>
    </row>
    <row r="1439" spans="1:4" x14ac:dyDescent="0.2">
      <c r="A1439" s="158"/>
      <c r="D1439" s="138"/>
    </row>
    <row r="1440" spans="1:4" x14ac:dyDescent="0.2">
      <c r="A1440" s="158"/>
      <c r="D1440" s="138"/>
    </row>
    <row r="1441" spans="1:4" x14ac:dyDescent="0.2">
      <c r="A1441" s="158"/>
      <c r="D1441" s="138"/>
    </row>
    <row r="1442" spans="1:4" x14ac:dyDescent="0.2">
      <c r="A1442" s="158"/>
      <c r="D1442" s="138"/>
    </row>
    <row r="1443" spans="1:4" x14ac:dyDescent="0.2">
      <c r="A1443" s="158"/>
      <c r="D1443" s="138"/>
    </row>
    <row r="1444" spans="1:4" x14ac:dyDescent="0.2">
      <c r="A1444" s="158"/>
      <c r="D1444" s="138"/>
    </row>
    <row r="1445" spans="1:4" x14ac:dyDescent="0.2">
      <c r="A1445" s="158"/>
      <c r="D1445" s="138"/>
    </row>
    <row r="1446" spans="1:4" x14ac:dyDescent="0.2">
      <c r="A1446" s="158"/>
      <c r="D1446" s="138"/>
    </row>
    <row r="1447" spans="1:4" x14ac:dyDescent="0.2">
      <c r="A1447" s="158"/>
      <c r="D1447" s="138"/>
    </row>
    <row r="1448" spans="1:4" x14ac:dyDescent="0.2">
      <c r="A1448" s="158"/>
      <c r="D1448" s="138"/>
    </row>
    <row r="1449" spans="1:4" x14ac:dyDescent="0.2">
      <c r="A1449" s="158"/>
      <c r="D1449" s="138"/>
    </row>
    <row r="1450" spans="1:4" x14ac:dyDescent="0.2">
      <c r="A1450" s="158"/>
      <c r="D1450" s="138"/>
    </row>
    <row r="1451" spans="1:4" x14ac:dyDescent="0.2">
      <c r="A1451" s="158"/>
      <c r="D1451" s="138"/>
    </row>
    <row r="1452" spans="1:4" x14ac:dyDescent="0.2">
      <c r="A1452" s="158"/>
      <c r="D1452" s="138"/>
    </row>
    <row r="1453" spans="1:4" x14ac:dyDescent="0.2">
      <c r="A1453" s="158"/>
      <c r="D1453" s="138"/>
    </row>
    <row r="1454" spans="1:4" x14ac:dyDescent="0.2">
      <c r="A1454" s="158"/>
      <c r="D1454" s="138"/>
    </row>
    <row r="1455" spans="1:4" x14ac:dyDescent="0.2">
      <c r="A1455" s="158"/>
      <c r="D1455" s="138"/>
    </row>
    <row r="1456" spans="1:4" x14ac:dyDescent="0.2">
      <c r="A1456" s="158"/>
      <c r="D1456" s="138"/>
    </row>
    <row r="1457" spans="1:4" x14ac:dyDescent="0.2">
      <c r="A1457" s="158"/>
      <c r="D1457" s="138"/>
    </row>
    <row r="1458" spans="1:4" x14ac:dyDescent="0.2">
      <c r="A1458" s="158"/>
      <c r="D1458" s="138"/>
    </row>
    <row r="1459" spans="1:4" x14ac:dyDescent="0.2">
      <c r="A1459" s="158"/>
      <c r="D1459" s="138"/>
    </row>
    <row r="1460" spans="1:4" x14ac:dyDescent="0.2">
      <c r="A1460" s="158"/>
      <c r="D1460" s="138"/>
    </row>
    <row r="1461" spans="1:4" x14ac:dyDescent="0.2">
      <c r="A1461" s="158"/>
      <c r="D1461" s="138"/>
    </row>
    <row r="1462" spans="1:4" x14ac:dyDescent="0.2">
      <c r="A1462" s="158"/>
      <c r="D1462" s="138"/>
    </row>
    <row r="1463" spans="1:4" x14ac:dyDescent="0.2">
      <c r="A1463" s="158"/>
      <c r="D1463" s="138"/>
    </row>
    <row r="1464" spans="1:4" x14ac:dyDescent="0.2">
      <c r="A1464" s="158"/>
      <c r="D1464" s="138"/>
    </row>
    <row r="1465" spans="1:4" x14ac:dyDescent="0.2">
      <c r="A1465" s="158"/>
      <c r="D1465" s="138"/>
    </row>
    <row r="1466" spans="1:4" x14ac:dyDescent="0.2">
      <c r="A1466" s="158"/>
      <c r="D1466" s="138"/>
    </row>
    <row r="1467" spans="1:4" x14ac:dyDescent="0.2">
      <c r="A1467" s="158"/>
      <c r="D1467" s="138"/>
    </row>
    <row r="1468" spans="1:4" x14ac:dyDescent="0.2">
      <c r="A1468" s="158"/>
      <c r="D1468" s="138"/>
    </row>
    <row r="1469" spans="1:4" x14ac:dyDescent="0.2">
      <c r="A1469" s="158"/>
      <c r="D1469" s="138"/>
    </row>
    <row r="1470" spans="1:4" x14ac:dyDescent="0.2">
      <c r="A1470" s="158"/>
      <c r="D1470" s="138"/>
    </row>
    <row r="1471" spans="1:4" x14ac:dyDescent="0.2">
      <c r="A1471" s="158"/>
      <c r="D1471" s="138"/>
    </row>
    <row r="1472" spans="1:4" x14ac:dyDescent="0.2">
      <c r="A1472" s="158"/>
      <c r="D1472" s="138"/>
    </row>
    <row r="1473" spans="1:4" x14ac:dyDescent="0.2">
      <c r="A1473" s="158"/>
      <c r="D1473" s="138"/>
    </row>
    <row r="1474" spans="1:4" x14ac:dyDescent="0.2">
      <c r="A1474" s="158"/>
      <c r="D1474" s="138"/>
    </row>
    <row r="1475" spans="1:4" x14ac:dyDescent="0.2">
      <c r="A1475" s="158"/>
      <c r="D1475" s="138"/>
    </row>
    <row r="1476" spans="1:4" x14ac:dyDescent="0.2">
      <c r="A1476" s="158"/>
      <c r="D1476" s="138"/>
    </row>
    <row r="1477" spans="1:4" x14ac:dyDescent="0.2">
      <c r="A1477" s="158"/>
      <c r="D1477" s="138"/>
    </row>
    <row r="1478" spans="1:4" x14ac:dyDescent="0.2">
      <c r="A1478" s="158"/>
      <c r="D1478" s="138"/>
    </row>
    <row r="1479" spans="1:4" x14ac:dyDescent="0.2">
      <c r="A1479" s="158"/>
      <c r="D1479" s="138"/>
    </row>
    <row r="1480" spans="1:4" x14ac:dyDescent="0.2">
      <c r="A1480" s="158"/>
      <c r="D1480" s="138"/>
    </row>
    <row r="1481" spans="1:4" x14ac:dyDescent="0.2">
      <c r="A1481" s="158"/>
      <c r="D1481" s="138"/>
    </row>
    <row r="1482" spans="1:4" x14ac:dyDescent="0.2">
      <c r="A1482" s="158"/>
      <c r="D1482" s="138"/>
    </row>
    <row r="1483" spans="1:4" x14ac:dyDescent="0.2">
      <c r="A1483" s="158"/>
      <c r="D1483" s="138"/>
    </row>
    <row r="1484" spans="1:4" x14ac:dyDescent="0.2">
      <c r="A1484" s="158"/>
      <c r="D1484" s="138"/>
    </row>
    <row r="1485" spans="1:4" x14ac:dyDescent="0.2">
      <c r="A1485" s="158"/>
      <c r="D1485" s="138"/>
    </row>
    <row r="1486" spans="1:4" x14ac:dyDescent="0.2">
      <c r="A1486" s="158"/>
      <c r="D1486" s="138"/>
    </row>
    <row r="1487" spans="1:4" x14ac:dyDescent="0.2">
      <c r="A1487" s="158"/>
      <c r="D1487" s="138"/>
    </row>
    <row r="1488" spans="1:4" x14ac:dyDescent="0.2">
      <c r="A1488" s="158"/>
      <c r="D1488" s="138"/>
    </row>
    <row r="1489" spans="1:4" x14ac:dyDescent="0.2">
      <c r="A1489" s="158"/>
      <c r="D1489" s="138"/>
    </row>
    <row r="1490" spans="1:4" x14ac:dyDescent="0.2">
      <c r="A1490" s="158"/>
      <c r="D1490" s="138"/>
    </row>
    <row r="1491" spans="1:4" x14ac:dyDescent="0.2">
      <c r="A1491" s="158"/>
      <c r="D1491" s="138"/>
    </row>
    <row r="1492" spans="1:4" x14ac:dyDescent="0.2">
      <c r="A1492" s="158"/>
      <c r="D1492" s="138"/>
    </row>
    <row r="1493" spans="1:4" x14ac:dyDescent="0.2">
      <c r="A1493" s="158"/>
      <c r="D1493" s="138"/>
    </row>
    <row r="1494" spans="1:4" x14ac:dyDescent="0.2">
      <c r="A1494" s="158"/>
      <c r="D1494" s="138"/>
    </row>
    <row r="1495" spans="1:4" x14ac:dyDescent="0.2">
      <c r="A1495" s="158"/>
      <c r="D1495" s="138"/>
    </row>
    <row r="1496" spans="1:4" x14ac:dyDescent="0.2">
      <c r="A1496" s="158"/>
      <c r="D1496" s="138"/>
    </row>
    <row r="1497" spans="1:4" x14ac:dyDescent="0.2">
      <c r="A1497" s="158"/>
      <c r="D1497" s="138"/>
    </row>
    <row r="1498" spans="1:4" x14ac:dyDescent="0.2">
      <c r="A1498" s="158"/>
      <c r="D1498" s="138"/>
    </row>
    <row r="1499" spans="1:4" x14ac:dyDescent="0.2">
      <c r="A1499" s="158"/>
      <c r="D1499" s="138"/>
    </row>
    <row r="1500" spans="1:4" x14ac:dyDescent="0.2">
      <c r="A1500" s="158"/>
      <c r="D1500" s="138"/>
    </row>
    <row r="1501" spans="1:4" x14ac:dyDescent="0.2">
      <c r="A1501" s="158"/>
      <c r="D1501" s="138"/>
    </row>
    <row r="1502" spans="1:4" x14ac:dyDescent="0.2">
      <c r="A1502" s="158"/>
      <c r="D1502" s="138"/>
    </row>
    <row r="1503" spans="1:4" x14ac:dyDescent="0.2">
      <c r="A1503" s="158"/>
      <c r="D1503" s="138"/>
    </row>
    <row r="1504" spans="1:4" x14ac:dyDescent="0.2">
      <c r="A1504" s="158"/>
      <c r="D1504" s="138"/>
    </row>
    <row r="1505" spans="1:4" x14ac:dyDescent="0.2">
      <c r="A1505" s="158"/>
      <c r="D1505" s="138"/>
    </row>
    <row r="1506" spans="1:4" x14ac:dyDescent="0.2">
      <c r="A1506" s="158"/>
      <c r="D1506" s="138"/>
    </row>
    <row r="1507" spans="1:4" x14ac:dyDescent="0.2">
      <c r="A1507" s="158"/>
      <c r="D1507" s="138"/>
    </row>
    <row r="1508" spans="1:4" x14ac:dyDescent="0.2">
      <c r="A1508" s="158"/>
      <c r="D1508" s="138"/>
    </row>
    <row r="1509" spans="1:4" x14ac:dyDescent="0.2">
      <c r="A1509" s="158"/>
      <c r="D1509" s="138"/>
    </row>
    <row r="1510" spans="1:4" x14ac:dyDescent="0.2">
      <c r="A1510" s="158"/>
      <c r="D1510" s="138"/>
    </row>
    <row r="1511" spans="1:4" x14ac:dyDescent="0.2">
      <c r="A1511" s="158"/>
      <c r="D1511" s="138"/>
    </row>
    <row r="1512" spans="1:4" x14ac:dyDescent="0.2">
      <c r="A1512" s="158"/>
      <c r="D1512" s="138"/>
    </row>
    <row r="1513" spans="1:4" x14ac:dyDescent="0.2">
      <c r="A1513" s="158"/>
      <c r="D1513" s="138"/>
    </row>
    <row r="1514" spans="1:4" x14ac:dyDescent="0.2">
      <c r="A1514" s="158"/>
      <c r="D1514" s="138"/>
    </row>
    <row r="1515" spans="1:4" x14ac:dyDescent="0.2">
      <c r="A1515" s="158"/>
      <c r="D1515" s="138"/>
    </row>
    <row r="1516" spans="1:4" x14ac:dyDescent="0.2">
      <c r="A1516" s="158"/>
      <c r="D1516" s="138"/>
    </row>
    <row r="1517" spans="1:4" x14ac:dyDescent="0.2">
      <c r="A1517" s="158"/>
      <c r="D1517" s="138"/>
    </row>
    <row r="1518" spans="1:4" x14ac:dyDescent="0.2">
      <c r="A1518" s="158"/>
      <c r="D1518" s="138"/>
    </row>
    <row r="1519" spans="1:4" x14ac:dyDescent="0.2">
      <c r="A1519" s="158"/>
      <c r="D1519" s="138"/>
    </row>
    <row r="1520" spans="1:4" x14ac:dyDescent="0.2">
      <c r="A1520" s="158"/>
      <c r="D1520" s="138"/>
    </row>
    <row r="1521" spans="1:4" x14ac:dyDescent="0.2">
      <c r="A1521" s="158"/>
      <c r="D1521" s="138"/>
    </row>
    <row r="1522" spans="1:4" x14ac:dyDescent="0.2">
      <c r="A1522" s="158"/>
      <c r="D1522" s="138"/>
    </row>
    <row r="1523" spans="1:4" x14ac:dyDescent="0.2">
      <c r="A1523" s="158"/>
      <c r="D1523" s="138"/>
    </row>
    <row r="1524" spans="1:4" x14ac:dyDescent="0.2">
      <c r="A1524" s="158"/>
      <c r="D1524" s="138"/>
    </row>
    <row r="1525" spans="1:4" x14ac:dyDescent="0.2">
      <c r="A1525" s="158"/>
      <c r="D1525" s="138"/>
    </row>
    <row r="1526" spans="1:4" x14ac:dyDescent="0.2">
      <c r="A1526" s="158"/>
      <c r="D1526" s="138"/>
    </row>
    <row r="1527" spans="1:4" x14ac:dyDescent="0.2">
      <c r="A1527" s="158"/>
      <c r="D1527" s="138"/>
    </row>
    <row r="1528" spans="1:4" x14ac:dyDescent="0.2">
      <c r="A1528" s="158"/>
      <c r="D1528" s="138"/>
    </row>
    <row r="1529" spans="1:4" x14ac:dyDescent="0.2">
      <c r="A1529" s="158"/>
      <c r="D1529" s="138"/>
    </row>
    <row r="1530" spans="1:4" x14ac:dyDescent="0.2">
      <c r="A1530" s="158"/>
      <c r="D1530" s="138"/>
    </row>
    <row r="1531" spans="1:4" x14ac:dyDescent="0.2">
      <c r="A1531" s="158"/>
      <c r="D1531" s="138"/>
    </row>
    <row r="1532" spans="1:4" x14ac:dyDescent="0.2">
      <c r="A1532" s="158"/>
      <c r="D1532" s="138"/>
    </row>
    <row r="1533" spans="1:4" x14ac:dyDescent="0.2">
      <c r="A1533" s="158"/>
      <c r="D1533" s="138"/>
    </row>
    <row r="1534" spans="1:4" x14ac:dyDescent="0.2">
      <c r="A1534" s="158"/>
      <c r="D1534" s="138"/>
    </row>
    <row r="1535" spans="1:4" x14ac:dyDescent="0.2">
      <c r="A1535" s="158"/>
      <c r="D1535" s="138"/>
    </row>
    <row r="1536" spans="1:4" x14ac:dyDescent="0.2">
      <c r="A1536" s="158"/>
      <c r="D1536" s="138"/>
    </row>
    <row r="1537" spans="1:4" x14ac:dyDescent="0.2">
      <c r="A1537" s="158"/>
      <c r="D1537" s="138"/>
    </row>
    <row r="1538" spans="1:4" x14ac:dyDescent="0.2">
      <c r="A1538" s="158"/>
      <c r="D1538" s="138"/>
    </row>
    <row r="1539" spans="1:4" x14ac:dyDescent="0.2">
      <c r="A1539" s="158"/>
      <c r="D1539" s="138"/>
    </row>
    <row r="1540" spans="1:4" x14ac:dyDescent="0.2">
      <c r="A1540" s="158"/>
      <c r="D1540" s="138"/>
    </row>
    <row r="1541" spans="1:4" x14ac:dyDescent="0.2">
      <c r="A1541" s="158"/>
      <c r="D1541" s="138"/>
    </row>
    <row r="1542" spans="1:4" x14ac:dyDescent="0.2">
      <c r="A1542" s="158"/>
      <c r="D1542" s="138"/>
    </row>
    <row r="1543" spans="1:4" x14ac:dyDescent="0.2">
      <c r="A1543" s="158"/>
      <c r="D1543" s="138"/>
    </row>
    <row r="1544" spans="1:4" x14ac:dyDescent="0.2">
      <c r="A1544" s="158"/>
      <c r="D1544" s="138"/>
    </row>
    <row r="1545" spans="1:4" x14ac:dyDescent="0.2">
      <c r="A1545" s="158"/>
      <c r="D1545" s="138"/>
    </row>
    <row r="1546" spans="1:4" x14ac:dyDescent="0.2">
      <c r="A1546" s="158"/>
      <c r="D1546" s="138"/>
    </row>
    <row r="1547" spans="1:4" x14ac:dyDescent="0.2">
      <c r="A1547" s="158"/>
      <c r="D1547" s="138"/>
    </row>
    <row r="1548" spans="1:4" x14ac:dyDescent="0.2">
      <c r="A1548" s="158"/>
      <c r="D1548" s="138"/>
    </row>
    <row r="1549" spans="1:4" x14ac:dyDescent="0.2">
      <c r="A1549" s="158"/>
      <c r="D1549" s="138"/>
    </row>
    <row r="1550" spans="1:4" x14ac:dyDescent="0.2">
      <c r="A1550" s="158"/>
      <c r="D1550" s="138"/>
    </row>
    <row r="1551" spans="1:4" x14ac:dyDescent="0.2">
      <c r="A1551" s="158"/>
      <c r="D1551" s="138"/>
    </row>
    <row r="1552" spans="1:4" x14ac:dyDescent="0.2">
      <c r="A1552" s="158"/>
      <c r="D1552" s="138"/>
    </row>
    <row r="1553" spans="1:4" x14ac:dyDescent="0.2">
      <c r="A1553" s="158"/>
      <c r="D1553" s="138"/>
    </row>
    <row r="1554" spans="1:4" x14ac:dyDescent="0.2">
      <c r="A1554" s="158"/>
      <c r="D1554" s="138"/>
    </row>
    <row r="1555" spans="1:4" x14ac:dyDescent="0.2">
      <c r="A1555" s="158"/>
      <c r="D1555" s="138"/>
    </row>
    <row r="1556" spans="1:4" x14ac:dyDescent="0.2">
      <c r="A1556" s="158"/>
      <c r="D1556" s="138"/>
    </row>
    <row r="1557" spans="1:4" x14ac:dyDescent="0.2">
      <c r="A1557" s="158"/>
      <c r="D1557" s="138"/>
    </row>
    <row r="1558" spans="1:4" x14ac:dyDescent="0.2">
      <c r="A1558" s="158"/>
      <c r="D1558" s="138"/>
    </row>
    <row r="1559" spans="1:4" x14ac:dyDescent="0.2">
      <c r="A1559" s="158"/>
      <c r="D1559" s="138"/>
    </row>
    <row r="1560" spans="1:4" x14ac:dyDescent="0.2">
      <c r="A1560" s="158"/>
      <c r="D1560" s="138"/>
    </row>
    <row r="1561" spans="1:4" x14ac:dyDescent="0.2">
      <c r="A1561" s="158"/>
      <c r="D1561" s="138"/>
    </row>
    <row r="1562" spans="1:4" x14ac:dyDescent="0.2">
      <c r="A1562" s="158"/>
      <c r="D1562" s="138"/>
    </row>
    <row r="1563" spans="1:4" x14ac:dyDescent="0.2">
      <c r="A1563" s="158"/>
      <c r="D1563" s="138"/>
    </row>
    <row r="1564" spans="1:4" x14ac:dyDescent="0.2">
      <c r="A1564" s="158"/>
      <c r="D1564" s="138"/>
    </row>
    <row r="1565" spans="1:4" x14ac:dyDescent="0.2">
      <c r="A1565" s="158"/>
      <c r="D1565" s="138"/>
    </row>
    <row r="1566" spans="1:4" x14ac:dyDescent="0.2">
      <c r="A1566" s="158"/>
      <c r="D1566" s="138"/>
    </row>
    <row r="1567" spans="1:4" x14ac:dyDescent="0.2">
      <c r="A1567" s="158"/>
      <c r="D1567" s="138"/>
    </row>
    <row r="1568" spans="1:4" x14ac:dyDescent="0.2">
      <c r="A1568" s="158"/>
      <c r="D1568" s="138"/>
    </row>
    <row r="1569" spans="1:4" x14ac:dyDescent="0.2">
      <c r="A1569" s="158"/>
      <c r="D1569" s="138"/>
    </row>
    <row r="1570" spans="1:4" x14ac:dyDescent="0.2">
      <c r="A1570" s="158"/>
      <c r="D1570" s="138"/>
    </row>
    <row r="1571" spans="1:4" x14ac:dyDescent="0.2">
      <c r="A1571" s="158"/>
      <c r="D1571" s="138"/>
    </row>
    <row r="1572" spans="1:4" x14ac:dyDescent="0.2">
      <c r="A1572" s="158"/>
      <c r="D1572" s="138"/>
    </row>
    <row r="1573" spans="1:4" x14ac:dyDescent="0.2">
      <c r="A1573" s="158"/>
      <c r="D1573" s="138"/>
    </row>
    <row r="1574" spans="1:4" x14ac:dyDescent="0.2">
      <c r="A1574" s="158"/>
      <c r="D1574" s="138"/>
    </row>
    <row r="1575" spans="1:4" x14ac:dyDescent="0.2">
      <c r="A1575" s="158"/>
      <c r="D1575" s="138"/>
    </row>
    <row r="1576" spans="1:4" x14ac:dyDescent="0.2">
      <c r="A1576" s="158"/>
      <c r="D1576" s="138"/>
    </row>
    <row r="1577" spans="1:4" x14ac:dyDescent="0.2">
      <c r="A1577" s="158"/>
      <c r="D1577" s="138"/>
    </row>
    <row r="1578" spans="1:4" x14ac:dyDescent="0.2">
      <c r="A1578" s="158"/>
      <c r="D1578" s="138"/>
    </row>
    <row r="1579" spans="1:4" x14ac:dyDescent="0.2">
      <c r="A1579" s="158"/>
      <c r="D1579" s="138"/>
    </row>
    <row r="1580" spans="1:4" x14ac:dyDescent="0.2">
      <c r="A1580" s="158"/>
      <c r="D1580" s="138"/>
    </row>
    <row r="1581" spans="1:4" x14ac:dyDescent="0.2">
      <c r="A1581" s="158"/>
      <c r="D1581" s="138"/>
    </row>
    <row r="1582" spans="1:4" x14ac:dyDescent="0.2">
      <c r="A1582" s="158"/>
      <c r="D1582" s="138"/>
    </row>
    <row r="1583" spans="1:4" x14ac:dyDescent="0.2">
      <c r="A1583" s="158"/>
      <c r="D1583" s="138"/>
    </row>
    <row r="1584" spans="1:4" x14ac:dyDescent="0.2">
      <c r="A1584" s="158"/>
      <c r="D1584" s="138"/>
    </row>
    <row r="1585" spans="1:4" x14ac:dyDescent="0.2">
      <c r="A1585" s="158"/>
      <c r="D1585" s="138"/>
    </row>
    <row r="1586" spans="1:4" x14ac:dyDescent="0.2">
      <c r="A1586" s="158"/>
      <c r="D1586" s="138"/>
    </row>
    <row r="1587" spans="1:4" x14ac:dyDescent="0.2">
      <c r="A1587" s="158"/>
      <c r="D1587" s="138"/>
    </row>
    <row r="1588" spans="1:4" x14ac:dyDescent="0.2">
      <c r="A1588" s="158"/>
      <c r="D1588" s="138"/>
    </row>
    <row r="1589" spans="1:4" x14ac:dyDescent="0.2">
      <c r="A1589" s="158"/>
      <c r="D1589" s="138"/>
    </row>
    <row r="1590" spans="1:4" x14ac:dyDescent="0.2">
      <c r="A1590" s="158"/>
      <c r="D1590" s="138"/>
    </row>
    <row r="1591" spans="1:4" x14ac:dyDescent="0.2">
      <c r="A1591" s="158"/>
      <c r="D1591" s="138"/>
    </row>
    <row r="1592" spans="1:4" x14ac:dyDescent="0.2">
      <c r="A1592" s="158"/>
      <c r="D1592" s="138"/>
    </row>
    <row r="1593" spans="1:4" x14ac:dyDescent="0.2">
      <c r="A1593" s="158"/>
      <c r="D1593" s="138"/>
    </row>
    <row r="1594" spans="1:4" x14ac:dyDescent="0.2">
      <c r="A1594" s="158"/>
      <c r="D1594" s="138"/>
    </row>
    <row r="1595" spans="1:4" x14ac:dyDescent="0.2">
      <c r="A1595" s="158"/>
      <c r="D1595" s="138"/>
    </row>
    <row r="1596" spans="1:4" x14ac:dyDescent="0.2">
      <c r="A1596" s="158"/>
      <c r="D1596" s="138"/>
    </row>
    <row r="1597" spans="1:4" x14ac:dyDescent="0.2">
      <c r="A1597" s="158"/>
      <c r="D1597" s="138"/>
    </row>
    <row r="1598" spans="1:4" x14ac:dyDescent="0.2">
      <c r="A1598" s="158"/>
      <c r="D1598" s="138"/>
    </row>
    <row r="1599" spans="1:4" x14ac:dyDescent="0.2">
      <c r="A1599" s="158"/>
      <c r="D1599" s="138"/>
    </row>
    <row r="1600" spans="1:4" x14ac:dyDescent="0.2">
      <c r="A1600" s="158"/>
      <c r="D1600" s="138"/>
    </row>
    <row r="1601" spans="1:4" x14ac:dyDescent="0.2">
      <c r="A1601" s="158"/>
      <c r="D1601" s="138"/>
    </row>
    <row r="1602" spans="1:4" x14ac:dyDescent="0.2">
      <c r="A1602" s="158"/>
      <c r="D1602" s="138"/>
    </row>
    <row r="1603" spans="1:4" x14ac:dyDescent="0.2">
      <c r="A1603" s="158"/>
      <c r="D1603" s="138"/>
    </row>
    <row r="1604" spans="1:4" x14ac:dyDescent="0.2">
      <c r="A1604" s="158"/>
      <c r="D1604" s="138"/>
    </row>
    <row r="1605" spans="1:4" x14ac:dyDescent="0.2">
      <c r="A1605" s="158"/>
      <c r="D1605" s="138"/>
    </row>
    <row r="1606" spans="1:4" x14ac:dyDescent="0.2">
      <c r="A1606" s="158"/>
      <c r="D1606" s="138"/>
    </row>
    <row r="1607" spans="1:4" x14ac:dyDescent="0.2">
      <c r="A1607" s="158"/>
      <c r="D1607" s="138"/>
    </row>
    <row r="1608" spans="1:4" x14ac:dyDescent="0.2">
      <c r="A1608" s="158"/>
      <c r="D1608" s="138"/>
    </row>
    <row r="1609" spans="1:4" x14ac:dyDescent="0.2">
      <c r="A1609" s="158"/>
      <c r="D1609" s="138"/>
    </row>
    <row r="1610" spans="1:4" x14ac:dyDescent="0.2">
      <c r="A1610" s="158"/>
      <c r="D1610" s="138"/>
    </row>
    <row r="1611" spans="1:4" x14ac:dyDescent="0.2">
      <c r="A1611" s="158"/>
      <c r="D1611" s="138"/>
    </row>
    <row r="1612" spans="1:4" x14ac:dyDescent="0.2">
      <c r="A1612" s="158"/>
      <c r="D1612" s="138"/>
    </row>
    <row r="1613" spans="1:4" x14ac:dyDescent="0.2">
      <c r="A1613" s="158"/>
      <c r="D1613" s="138"/>
    </row>
    <row r="1614" spans="1:4" x14ac:dyDescent="0.2">
      <c r="A1614" s="158"/>
      <c r="D1614" s="138"/>
    </row>
    <row r="1615" spans="1:4" x14ac:dyDescent="0.2">
      <c r="A1615" s="158"/>
      <c r="D1615" s="138"/>
    </row>
    <row r="1616" spans="1:4" x14ac:dyDescent="0.2">
      <c r="A1616" s="158"/>
      <c r="D1616" s="138"/>
    </row>
    <row r="1617" spans="1:4" x14ac:dyDescent="0.2">
      <c r="A1617" s="158"/>
      <c r="D1617" s="138"/>
    </row>
    <row r="1618" spans="1:4" x14ac:dyDescent="0.2">
      <c r="A1618" s="158"/>
      <c r="D1618" s="138"/>
    </row>
    <row r="1619" spans="1:4" x14ac:dyDescent="0.2">
      <c r="A1619" s="158"/>
      <c r="D1619" s="138"/>
    </row>
    <row r="1620" spans="1:4" x14ac:dyDescent="0.2">
      <c r="A1620" s="158"/>
      <c r="D1620" s="138"/>
    </row>
    <row r="1621" spans="1:4" x14ac:dyDescent="0.2">
      <c r="A1621" s="158"/>
      <c r="D1621" s="138"/>
    </row>
    <row r="1622" spans="1:4" x14ac:dyDescent="0.2">
      <c r="A1622" s="158"/>
      <c r="D1622" s="138"/>
    </row>
    <row r="1623" spans="1:4" x14ac:dyDescent="0.2">
      <c r="A1623" s="158"/>
      <c r="D1623" s="138"/>
    </row>
    <row r="1624" spans="1:4" x14ac:dyDescent="0.2">
      <c r="A1624" s="158"/>
      <c r="D1624" s="138"/>
    </row>
    <row r="1625" spans="1:4" x14ac:dyDescent="0.2">
      <c r="A1625" s="158"/>
      <c r="D1625" s="138"/>
    </row>
    <row r="1626" spans="1:4" x14ac:dyDescent="0.2">
      <c r="A1626" s="158"/>
      <c r="D1626" s="138"/>
    </row>
    <row r="1627" spans="1:4" x14ac:dyDescent="0.2">
      <c r="A1627" s="158"/>
      <c r="D1627" s="138"/>
    </row>
    <row r="1628" spans="1:4" x14ac:dyDescent="0.2">
      <c r="A1628" s="158"/>
      <c r="D1628" s="138"/>
    </row>
    <row r="1629" spans="1:4" x14ac:dyDescent="0.2">
      <c r="A1629" s="158"/>
      <c r="D1629" s="138"/>
    </row>
    <row r="1630" spans="1:4" x14ac:dyDescent="0.2">
      <c r="A1630" s="158"/>
      <c r="D1630" s="138"/>
    </row>
    <row r="1631" spans="1:4" x14ac:dyDescent="0.2">
      <c r="A1631" s="158"/>
      <c r="D1631" s="138"/>
    </row>
    <row r="1632" spans="1:4" x14ac:dyDescent="0.2">
      <c r="A1632" s="158"/>
      <c r="D1632" s="138"/>
    </row>
    <row r="1633" spans="1:4" x14ac:dyDescent="0.2">
      <c r="A1633" s="158"/>
      <c r="D1633" s="138"/>
    </row>
    <row r="1634" spans="1:4" x14ac:dyDescent="0.2">
      <c r="A1634" s="158"/>
      <c r="D1634" s="138"/>
    </row>
    <row r="1635" spans="1:4" x14ac:dyDescent="0.2">
      <c r="A1635" s="158"/>
      <c r="D1635" s="138"/>
    </row>
    <row r="1636" spans="1:4" x14ac:dyDescent="0.2">
      <c r="A1636" s="158"/>
      <c r="D1636" s="138"/>
    </row>
    <row r="1637" spans="1:4" x14ac:dyDescent="0.2">
      <c r="A1637" s="158"/>
      <c r="D1637" s="138"/>
    </row>
    <row r="1638" spans="1:4" x14ac:dyDescent="0.2">
      <c r="A1638" s="158"/>
      <c r="D1638" s="138"/>
    </row>
    <row r="1639" spans="1:4" x14ac:dyDescent="0.2">
      <c r="A1639" s="158"/>
      <c r="D1639" s="138"/>
    </row>
    <row r="1640" spans="1:4" x14ac:dyDescent="0.2">
      <c r="A1640" s="158"/>
      <c r="D1640" s="138"/>
    </row>
    <row r="1641" spans="1:4" x14ac:dyDescent="0.2">
      <c r="A1641" s="158"/>
      <c r="D1641" s="138"/>
    </row>
    <row r="1642" spans="1:4" x14ac:dyDescent="0.2">
      <c r="A1642" s="158"/>
      <c r="D1642" s="138"/>
    </row>
    <row r="1643" spans="1:4" x14ac:dyDescent="0.2">
      <c r="A1643" s="158"/>
      <c r="D1643" s="138"/>
    </row>
    <row r="1644" spans="1:4" x14ac:dyDescent="0.2">
      <c r="A1644" s="158"/>
      <c r="D1644" s="138"/>
    </row>
    <row r="1645" spans="1:4" x14ac:dyDescent="0.2">
      <c r="A1645" s="158"/>
      <c r="D1645" s="138"/>
    </row>
    <row r="1646" spans="1:4" x14ac:dyDescent="0.2">
      <c r="A1646" s="158"/>
      <c r="D1646" s="138"/>
    </row>
    <row r="1647" spans="1:4" x14ac:dyDescent="0.2">
      <c r="A1647" s="158"/>
      <c r="D1647" s="138"/>
    </row>
    <row r="1648" spans="1:4" x14ac:dyDescent="0.2">
      <c r="A1648" s="158"/>
      <c r="D1648" s="138"/>
    </row>
    <row r="1649" spans="1:4" x14ac:dyDescent="0.2">
      <c r="A1649" s="158"/>
      <c r="D1649" s="138"/>
    </row>
    <row r="1650" spans="1:4" x14ac:dyDescent="0.2">
      <c r="A1650" s="158"/>
      <c r="D1650" s="138"/>
    </row>
    <row r="1651" spans="1:4" x14ac:dyDescent="0.2">
      <c r="A1651" s="158"/>
      <c r="D1651" s="138"/>
    </row>
    <row r="1652" spans="1:4" x14ac:dyDescent="0.2">
      <c r="A1652" s="158"/>
      <c r="D1652" s="138"/>
    </row>
    <row r="1653" spans="1:4" x14ac:dyDescent="0.2">
      <c r="A1653" s="158"/>
      <c r="D1653" s="138"/>
    </row>
    <row r="1654" spans="1:4" x14ac:dyDescent="0.2">
      <c r="A1654" s="158"/>
      <c r="D1654" s="138"/>
    </row>
    <row r="1655" spans="1:4" x14ac:dyDescent="0.2">
      <c r="A1655" s="158"/>
      <c r="D1655" s="138"/>
    </row>
    <row r="1656" spans="1:4" x14ac:dyDescent="0.2">
      <c r="A1656" s="158"/>
      <c r="D1656" s="138"/>
    </row>
    <row r="1657" spans="1:4" x14ac:dyDescent="0.2">
      <c r="A1657" s="158"/>
      <c r="D1657" s="138"/>
    </row>
    <row r="1658" spans="1:4" x14ac:dyDescent="0.2">
      <c r="A1658" s="158"/>
      <c r="D1658" s="138"/>
    </row>
    <row r="1659" spans="1:4" x14ac:dyDescent="0.2">
      <c r="A1659" s="158"/>
      <c r="D1659" s="138"/>
    </row>
    <row r="1660" spans="1:4" x14ac:dyDescent="0.2">
      <c r="A1660" s="158"/>
      <c r="D1660" s="138"/>
    </row>
    <row r="1661" spans="1:4" x14ac:dyDescent="0.2">
      <c r="A1661" s="158"/>
      <c r="D1661" s="138"/>
    </row>
    <row r="1662" spans="1:4" x14ac:dyDescent="0.2">
      <c r="A1662" s="158"/>
      <c r="D1662" s="138"/>
    </row>
    <row r="1663" spans="1:4" x14ac:dyDescent="0.2">
      <c r="A1663" s="158"/>
      <c r="D1663" s="138"/>
    </row>
    <row r="1664" spans="1:4" x14ac:dyDescent="0.2">
      <c r="A1664" s="158"/>
      <c r="D1664" s="138"/>
    </row>
    <row r="1665" spans="1:4" x14ac:dyDescent="0.2">
      <c r="A1665" s="158"/>
      <c r="D1665" s="138"/>
    </row>
    <row r="1666" spans="1:4" x14ac:dyDescent="0.2">
      <c r="A1666" s="158"/>
      <c r="D1666" s="138"/>
    </row>
    <row r="1667" spans="1:4" x14ac:dyDescent="0.2">
      <c r="A1667" s="158"/>
      <c r="D1667" s="138"/>
    </row>
    <row r="1668" spans="1:4" x14ac:dyDescent="0.2">
      <c r="A1668" s="158"/>
      <c r="D1668" s="138"/>
    </row>
    <row r="1669" spans="1:4" x14ac:dyDescent="0.2">
      <c r="A1669" s="158"/>
      <c r="D1669" s="138"/>
    </row>
    <row r="1670" spans="1:4" x14ac:dyDescent="0.2">
      <c r="A1670" s="158"/>
      <c r="D1670" s="138"/>
    </row>
    <row r="1671" spans="1:4" x14ac:dyDescent="0.2">
      <c r="A1671" s="158"/>
      <c r="D1671" s="138"/>
    </row>
    <row r="1672" spans="1:4" x14ac:dyDescent="0.2">
      <c r="A1672" s="158"/>
      <c r="D1672" s="138"/>
    </row>
    <row r="1673" spans="1:4" x14ac:dyDescent="0.2">
      <c r="A1673" s="158"/>
      <c r="D1673" s="138"/>
    </row>
    <row r="1674" spans="1:4" x14ac:dyDescent="0.2">
      <c r="A1674" s="158"/>
      <c r="D1674" s="138"/>
    </row>
    <row r="1675" spans="1:4" x14ac:dyDescent="0.2">
      <c r="A1675" s="158"/>
      <c r="D1675" s="138"/>
    </row>
    <row r="1676" spans="1:4" x14ac:dyDescent="0.2">
      <c r="A1676" s="158"/>
      <c r="D1676" s="138"/>
    </row>
    <row r="1677" spans="1:4" x14ac:dyDescent="0.2">
      <c r="A1677" s="158"/>
      <c r="D1677" s="138"/>
    </row>
    <row r="1678" spans="1:4" x14ac:dyDescent="0.2">
      <c r="A1678" s="158"/>
      <c r="D1678" s="138"/>
    </row>
    <row r="1679" spans="1:4" x14ac:dyDescent="0.2">
      <c r="A1679" s="158"/>
      <c r="D1679" s="138"/>
    </row>
    <row r="1680" spans="1:4" x14ac:dyDescent="0.2">
      <c r="A1680" s="158"/>
      <c r="D1680" s="138"/>
    </row>
    <row r="1681" spans="1:4" x14ac:dyDescent="0.2">
      <c r="A1681" s="158"/>
      <c r="D1681" s="138"/>
    </row>
    <row r="1682" spans="1:4" x14ac:dyDescent="0.2">
      <c r="A1682" s="158"/>
      <c r="D1682" s="138"/>
    </row>
    <row r="1683" spans="1:4" x14ac:dyDescent="0.2">
      <c r="A1683" s="158"/>
      <c r="D1683" s="138"/>
    </row>
    <row r="1684" spans="1:4" x14ac:dyDescent="0.2">
      <c r="A1684" s="158"/>
      <c r="D1684" s="138"/>
    </row>
    <row r="1685" spans="1:4" x14ac:dyDescent="0.2">
      <c r="A1685" s="158"/>
      <c r="D1685" s="138"/>
    </row>
    <row r="1686" spans="1:4" x14ac:dyDescent="0.2">
      <c r="A1686" s="158"/>
      <c r="D1686" s="138"/>
    </row>
    <row r="1687" spans="1:4" x14ac:dyDescent="0.2">
      <c r="A1687" s="158"/>
      <c r="D1687" s="138"/>
    </row>
    <row r="1688" spans="1:4" x14ac:dyDescent="0.2">
      <c r="A1688" s="158"/>
      <c r="D1688" s="138"/>
    </row>
    <row r="1689" spans="1:4" x14ac:dyDescent="0.2">
      <c r="A1689" s="158"/>
      <c r="D1689" s="138"/>
    </row>
    <row r="1690" spans="1:4" x14ac:dyDescent="0.2">
      <c r="A1690" s="158"/>
      <c r="D1690" s="138"/>
    </row>
    <row r="1691" spans="1:4" x14ac:dyDescent="0.2">
      <c r="A1691" s="158"/>
      <c r="D1691" s="138"/>
    </row>
    <row r="1692" spans="1:4" x14ac:dyDescent="0.2">
      <c r="A1692" s="158"/>
      <c r="D1692" s="138"/>
    </row>
    <row r="1693" spans="1:4" x14ac:dyDescent="0.2">
      <c r="A1693" s="158"/>
      <c r="D1693" s="138"/>
    </row>
    <row r="1694" spans="1:4" x14ac:dyDescent="0.2">
      <c r="A1694" s="158"/>
      <c r="D1694" s="138"/>
    </row>
    <row r="1695" spans="1:4" x14ac:dyDescent="0.2">
      <c r="A1695" s="158"/>
      <c r="D1695" s="138"/>
    </row>
    <row r="1696" spans="1:4" x14ac:dyDescent="0.2">
      <c r="A1696" s="158"/>
      <c r="D1696" s="138"/>
    </row>
    <row r="1697" spans="1:4" x14ac:dyDescent="0.2">
      <c r="A1697" s="158"/>
      <c r="D1697" s="138"/>
    </row>
    <row r="1698" spans="1:4" x14ac:dyDescent="0.2">
      <c r="A1698" s="158"/>
      <c r="D1698" s="138"/>
    </row>
    <row r="1699" spans="1:4" x14ac:dyDescent="0.2">
      <c r="A1699" s="158"/>
      <c r="D1699" s="138"/>
    </row>
    <row r="1700" spans="1:4" x14ac:dyDescent="0.2">
      <c r="A1700" s="158"/>
      <c r="D1700" s="138"/>
    </row>
    <row r="1701" spans="1:4" x14ac:dyDescent="0.2">
      <c r="A1701" s="158"/>
      <c r="D1701" s="138"/>
    </row>
    <row r="1702" spans="1:4" x14ac:dyDescent="0.2">
      <c r="A1702" s="158"/>
      <c r="D1702" s="138"/>
    </row>
    <row r="1703" spans="1:4" x14ac:dyDescent="0.2">
      <c r="A1703" s="158"/>
      <c r="D1703" s="138"/>
    </row>
    <row r="1704" spans="1:4" x14ac:dyDescent="0.2">
      <c r="A1704" s="158"/>
      <c r="D1704" s="138"/>
    </row>
    <row r="1705" spans="1:4" x14ac:dyDescent="0.2">
      <c r="A1705" s="158"/>
      <c r="D1705" s="138"/>
    </row>
    <row r="1706" spans="1:4" x14ac:dyDescent="0.2">
      <c r="A1706" s="158"/>
      <c r="D1706" s="138"/>
    </row>
    <row r="1707" spans="1:4" x14ac:dyDescent="0.2">
      <c r="A1707" s="158"/>
      <c r="D1707" s="138"/>
    </row>
    <row r="1708" spans="1:4" x14ac:dyDescent="0.2">
      <c r="A1708" s="158"/>
      <c r="D1708" s="138"/>
    </row>
    <row r="1709" spans="1:4" x14ac:dyDescent="0.2">
      <c r="A1709" s="158"/>
      <c r="D1709" s="138"/>
    </row>
    <row r="1710" spans="1:4" x14ac:dyDescent="0.2">
      <c r="A1710" s="158"/>
      <c r="D1710" s="138"/>
    </row>
    <row r="1711" spans="1:4" x14ac:dyDescent="0.2">
      <c r="A1711" s="158"/>
      <c r="D1711" s="138"/>
    </row>
    <row r="1712" spans="1:4" x14ac:dyDescent="0.2">
      <c r="A1712" s="158"/>
      <c r="D1712" s="138"/>
    </row>
    <row r="1713" spans="1:4" x14ac:dyDescent="0.2">
      <c r="A1713" s="158"/>
      <c r="D1713" s="138"/>
    </row>
    <row r="1714" spans="1:4" x14ac:dyDescent="0.2">
      <c r="A1714" s="158"/>
      <c r="D1714" s="138"/>
    </row>
    <row r="1715" spans="1:4" x14ac:dyDescent="0.2">
      <c r="A1715" s="158"/>
      <c r="D1715" s="138"/>
    </row>
    <row r="1716" spans="1:4" x14ac:dyDescent="0.2">
      <c r="A1716" s="158"/>
      <c r="D1716" s="138"/>
    </row>
    <row r="1717" spans="1:4" x14ac:dyDescent="0.2">
      <c r="A1717" s="158"/>
      <c r="D1717" s="138"/>
    </row>
    <row r="1718" spans="1:4" x14ac:dyDescent="0.2">
      <c r="A1718" s="158"/>
      <c r="D1718" s="138"/>
    </row>
    <row r="1719" spans="1:4" x14ac:dyDescent="0.2">
      <c r="A1719" s="158"/>
      <c r="D1719" s="138"/>
    </row>
    <row r="1720" spans="1:4" x14ac:dyDescent="0.2">
      <c r="A1720" s="158"/>
      <c r="D1720" s="138"/>
    </row>
    <row r="1721" spans="1:4" x14ac:dyDescent="0.2">
      <c r="A1721" s="158"/>
      <c r="D1721" s="138"/>
    </row>
    <row r="1722" spans="1:4" x14ac:dyDescent="0.2">
      <c r="A1722" s="158"/>
      <c r="D1722" s="138"/>
    </row>
    <row r="1723" spans="1:4" x14ac:dyDescent="0.2">
      <c r="A1723" s="158"/>
      <c r="D1723" s="138"/>
    </row>
    <row r="1724" spans="1:4" x14ac:dyDescent="0.2">
      <c r="A1724" s="158"/>
      <c r="D1724" s="138"/>
    </row>
    <row r="1725" spans="1:4" x14ac:dyDescent="0.2">
      <c r="A1725" s="158"/>
      <c r="D1725" s="138"/>
    </row>
    <row r="1726" spans="1:4" x14ac:dyDescent="0.2">
      <c r="A1726" s="158"/>
      <c r="D1726" s="138"/>
    </row>
    <row r="1727" spans="1:4" x14ac:dyDescent="0.2">
      <c r="A1727" s="158"/>
      <c r="D1727" s="138"/>
    </row>
    <row r="1728" spans="1:4" x14ac:dyDescent="0.2">
      <c r="A1728" s="158"/>
      <c r="D1728" s="138"/>
    </row>
    <row r="1729" spans="1:4" x14ac:dyDescent="0.2">
      <c r="A1729" s="158"/>
      <c r="D1729" s="138"/>
    </row>
    <row r="1730" spans="1:4" x14ac:dyDescent="0.2">
      <c r="A1730" s="158"/>
      <c r="D1730" s="138"/>
    </row>
    <row r="1731" spans="1:4" x14ac:dyDescent="0.2">
      <c r="A1731" s="158"/>
      <c r="D1731" s="138"/>
    </row>
    <row r="1732" spans="1:4" x14ac:dyDescent="0.2">
      <c r="A1732" s="158"/>
      <c r="D1732" s="138"/>
    </row>
    <row r="1733" spans="1:4" x14ac:dyDescent="0.2">
      <c r="A1733" s="158"/>
      <c r="D1733" s="138"/>
    </row>
    <row r="1734" spans="1:4" x14ac:dyDescent="0.2">
      <c r="A1734" s="158"/>
      <c r="D1734" s="138"/>
    </row>
    <row r="1735" spans="1:4" x14ac:dyDescent="0.2">
      <c r="A1735" s="158"/>
      <c r="D1735" s="138"/>
    </row>
    <row r="1736" spans="1:4" x14ac:dyDescent="0.2">
      <c r="A1736" s="158"/>
      <c r="D1736" s="138"/>
    </row>
    <row r="1737" spans="1:4" x14ac:dyDescent="0.2">
      <c r="A1737" s="158"/>
      <c r="D1737" s="138"/>
    </row>
    <row r="1738" spans="1:4" x14ac:dyDescent="0.2">
      <c r="A1738" s="158"/>
      <c r="D1738" s="138"/>
    </row>
    <row r="1739" spans="1:4" x14ac:dyDescent="0.2">
      <c r="A1739" s="158"/>
      <c r="D1739" s="138"/>
    </row>
    <row r="1740" spans="1:4" x14ac:dyDescent="0.2">
      <c r="A1740" s="158"/>
      <c r="D1740" s="138"/>
    </row>
    <row r="1741" spans="1:4" x14ac:dyDescent="0.2">
      <c r="A1741" s="158"/>
      <c r="D1741" s="138"/>
    </row>
    <row r="1742" spans="1:4" x14ac:dyDescent="0.2">
      <c r="A1742" s="158"/>
      <c r="D1742" s="138"/>
    </row>
    <row r="1743" spans="1:4" x14ac:dyDescent="0.2">
      <c r="A1743" s="158"/>
      <c r="D1743" s="138"/>
    </row>
    <row r="1744" spans="1:4" x14ac:dyDescent="0.2">
      <c r="A1744" s="158"/>
      <c r="D1744" s="138"/>
    </row>
    <row r="1745" spans="1:4" x14ac:dyDescent="0.2">
      <c r="A1745" s="158"/>
      <c r="D1745" s="138"/>
    </row>
    <row r="1746" spans="1:4" x14ac:dyDescent="0.2">
      <c r="A1746" s="158"/>
      <c r="D1746" s="138"/>
    </row>
    <row r="1747" spans="1:4" x14ac:dyDescent="0.2">
      <c r="A1747" s="158"/>
      <c r="D1747" s="138"/>
    </row>
    <row r="1748" spans="1:4" x14ac:dyDescent="0.2">
      <c r="A1748" s="158"/>
      <c r="D1748" s="138"/>
    </row>
    <row r="1749" spans="1:4" x14ac:dyDescent="0.2">
      <c r="A1749" s="158"/>
      <c r="D1749" s="138"/>
    </row>
    <row r="1750" spans="1:4" x14ac:dyDescent="0.2">
      <c r="A1750" s="158"/>
      <c r="D1750" s="138"/>
    </row>
    <row r="1751" spans="1:4" x14ac:dyDescent="0.2">
      <c r="A1751" s="158"/>
      <c r="D1751" s="138"/>
    </row>
    <row r="1752" spans="1:4" x14ac:dyDescent="0.2">
      <c r="A1752" s="158"/>
      <c r="D1752" s="138"/>
    </row>
    <row r="1753" spans="1:4" x14ac:dyDescent="0.2">
      <c r="A1753" s="158"/>
      <c r="D1753" s="138"/>
    </row>
    <row r="1754" spans="1:4" x14ac:dyDescent="0.2">
      <c r="A1754" s="158"/>
      <c r="D1754" s="138"/>
    </row>
    <row r="1755" spans="1:4" x14ac:dyDescent="0.2">
      <c r="A1755" s="158"/>
      <c r="D1755" s="138"/>
    </row>
    <row r="1756" spans="1:4" x14ac:dyDescent="0.2">
      <c r="A1756" s="158"/>
      <c r="D1756" s="138"/>
    </row>
    <row r="1757" spans="1:4" x14ac:dyDescent="0.2">
      <c r="A1757" s="158"/>
      <c r="D1757" s="138"/>
    </row>
    <row r="1758" spans="1:4" x14ac:dyDescent="0.2">
      <c r="A1758" s="158"/>
      <c r="D1758" s="138"/>
    </row>
    <row r="1759" spans="1:4" x14ac:dyDescent="0.2">
      <c r="A1759" s="158"/>
      <c r="D1759" s="138"/>
    </row>
    <row r="1760" spans="1:4" x14ac:dyDescent="0.2">
      <c r="A1760" s="158"/>
      <c r="D1760" s="138"/>
    </row>
    <row r="1761" spans="1:4" x14ac:dyDescent="0.2">
      <c r="A1761" s="158"/>
      <c r="D1761" s="138"/>
    </row>
    <row r="1762" spans="1:4" x14ac:dyDescent="0.2">
      <c r="A1762" s="158"/>
      <c r="D1762" s="138"/>
    </row>
    <row r="1763" spans="1:4" x14ac:dyDescent="0.2">
      <c r="A1763" s="158"/>
      <c r="D1763" s="138"/>
    </row>
    <row r="1764" spans="1:4" x14ac:dyDescent="0.2">
      <c r="A1764" s="158"/>
      <c r="D1764" s="138"/>
    </row>
    <row r="1765" spans="1:4" x14ac:dyDescent="0.2">
      <c r="A1765" s="158"/>
      <c r="D1765" s="138"/>
    </row>
    <row r="1766" spans="1:4" x14ac:dyDescent="0.2">
      <c r="A1766" s="158"/>
      <c r="D1766" s="138"/>
    </row>
    <row r="1767" spans="1:4" x14ac:dyDescent="0.2">
      <c r="A1767" s="158"/>
      <c r="D1767" s="138"/>
    </row>
    <row r="1768" spans="1:4" x14ac:dyDescent="0.2">
      <c r="A1768" s="158"/>
      <c r="D1768" s="138"/>
    </row>
    <row r="1769" spans="1:4" x14ac:dyDescent="0.2">
      <c r="A1769" s="158"/>
      <c r="D1769" s="138"/>
    </row>
    <row r="1770" spans="1:4" x14ac:dyDescent="0.2">
      <c r="A1770" s="158"/>
      <c r="D1770" s="138"/>
    </row>
    <row r="1771" spans="1:4" x14ac:dyDescent="0.2">
      <c r="A1771" s="158"/>
      <c r="D1771" s="138"/>
    </row>
    <row r="1772" spans="1:4" x14ac:dyDescent="0.2">
      <c r="A1772" s="158"/>
      <c r="D1772" s="138"/>
    </row>
    <row r="1773" spans="1:4" x14ac:dyDescent="0.2">
      <c r="A1773" s="158"/>
      <c r="D1773" s="138"/>
    </row>
    <row r="1774" spans="1:4" x14ac:dyDescent="0.2">
      <c r="A1774" s="158"/>
      <c r="D1774" s="138"/>
    </row>
    <row r="1775" spans="1:4" x14ac:dyDescent="0.2">
      <c r="A1775" s="158"/>
      <c r="D1775" s="138"/>
    </row>
    <row r="1776" spans="1:4" x14ac:dyDescent="0.2">
      <c r="A1776" s="158"/>
      <c r="D1776" s="138"/>
    </row>
    <row r="1777" spans="1:4" x14ac:dyDescent="0.2">
      <c r="A1777" s="158"/>
      <c r="D1777" s="138"/>
    </row>
    <row r="1778" spans="1:4" x14ac:dyDescent="0.2">
      <c r="A1778" s="158"/>
      <c r="D1778" s="138"/>
    </row>
    <row r="1779" spans="1:4" x14ac:dyDescent="0.2">
      <c r="A1779" s="158"/>
      <c r="D1779" s="138"/>
    </row>
    <row r="1780" spans="1:4" x14ac:dyDescent="0.2">
      <c r="A1780" s="158"/>
      <c r="D1780" s="138"/>
    </row>
    <row r="1781" spans="1:4" x14ac:dyDescent="0.2">
      <c r="A1781" s="158"/>
      <c r="D1781" s="138"/>
    </row>
    <row r="1782" spans="1:4" x14ac:dyDescent="0.2">
      <c r="A1782" s="158"/>
      <c r="D1782" s="138"/>
    </row>
    <row r="1783" spans="1:4" x14ac:dyDescent="0.2">
      <c r="A1783" s="158"/>
      <c r="D1783" s="138"/>
    </row>
    <row r="1784" spans="1:4" x14ac:dyDescent="0.2">
      <c r="A1784" s="158"/>
      <c r="D1784" s="138"/>
    </row>
    <row r="1785" spans="1:4" x14ac:dyDescent="0.2">
      <c r="A1785" s="158"/>
      <c r="D1785" s="138"/>
    </row>
    <row r="1786" spans="1:4" x14ac:dyDescent="0.2">
      <c r="A1786" s="158"/>
      <c r="D1786" s="138"/>
    </row>
    <row r="1787" spans="1:4" x14ac:dyDescent="0.2">
      <c r="A1787" s="158"/>
      <c r="D1787" s="138"/>
    </row>
    <row r="1788" spans="1:4" x14ac:dyDescent="0.2">
      <c r="A1788" s="158"/>
      <c r="D1788" s="138"/>
    </row>
    <row r="1789" spans="1:4" x14ac:dyDescent="0.2">
      <c r="A1789" s="158"/>
      <c r="D1789" s="138"/>
    </row>
    <row r="1790" spans="1:4" x14ac:dyDescent="0.2">
      <c r="A1790" s="158"/>
      <c r="D1790" s="138"/>
    </row>
    <row r="1791" spans="1:4" x14ac:dyDescent="0.2">
      <c r="A1791" s="158"/>
      <c r="D1791" s="138"/>
    </row>
    <row r="1792" spans="1:4" x14ac:dyDescent="0.2">
      <c r="A1792" s="158"/>
      <c r="D1792" s="138"/>
    </row>
    <row r="1793" spans="1:4" x14ac:dyDescent="0.2">
      <c r="A1793" s="158"/>
      <c r="D1793" s="138"/>
    </row>
    <row r="1794" spans="1:4" x14ac:dyDescent="0.2">
      <c r="A1794" s="158"/>
      <c r="D1794" s="138"/>
    </row>
    <row r="1795" spans="1:4" x14ac:dyDescent="0.2">
      <c r="A1795" s="158"/>
      <c r="D1795" s="138"/>
    </row>
    <row r="1796" spans="1:4" x14ac:dyDescent="0.2">
      <c r="A1796" s="158"/>
      <c r="D1796" s="138"/>
    </row>
    <row r="1797" spans="1:4" x14ac:dyDescent="0.2">
      <c r="A1797" s="158"/>
      <c r="D1797" s="138"/>
    </row>
    <row r="1798" spans="1:4" x14ac:dyDescent="0.2">
      <c r="A1798" s="158"/>
      <c r="D1798" s="138"/>
    </row>
    <row r="1799" spans="1:4" x14ac:dyDescent="0.2">
      <c r="A1799" s="158"/>
      <c r="D1799" s="138"/>
    </row>
    <row r="1800" spans="1:4" x14ac:dyDescent="0.2">
      <c r="A1800" s="158"/>
      <c r="D1800" s="138"/>
    </row>
    <row r="1801" spans="1:4" x14ac:dyDescent="0.2">
      <c r="A1801" s="158"/>
      <c r="D1801" s="138"/>
    </row>
    <row r="1802" spans="1:4" x14ac:dyDescent="0.2">
      <c r="A1802" s="158"/>
      <c r="D1802" s="138"/>
    </row>
    <row r="1803" spans="1:4" x14ac:dyDescent="0.2">
      <c r="A1803" s="158"/>
      <c r="D1803" s="138"/>
    </row>
    <row r="1804" spans="1:4" x14ac:dyDescent="0.2">
      <c r="A1804" s="158"/>
      <c r="D1804" s="138"/>
    </row>
    <row r="1805" spans="1:4" x14ac:dyDescent="0.2">
      <c r="A1805" s="158"/>
      <c r="D1805" s="138"/>
    </row>
    <row r="1806" spans="1:4" x14ac:dyDescent="0.2">
      <c r="A1806" s="158"/>
      <c r="D1806" s="138"/>
    </row>
    <row r="1807" spans="1:4" x14ac:dyDescent="0.2">
      <c r="A1807" s="158"/>
      <c r="D1807" s="138"/>
    </row>
    <row r="1808" spans="1:4" x14ac:dyDescent="0.2">
      <c r="A1808" s="158"/>
      <c r="D1808" s="138"/>
    </row>
    <row r="1809" spans="1:4" x14ac:dyDescent="0.2">
      <c r="A1809" s="158"/>
      <c r="D1809" s="138"/>
    </row>
    <row r="1810" spans="1:4" x14ac:dyDescent="0.2">
      <c r="A1810" s="158"/>
      <c r="D1810" s="138"/>
    </row>
    <row r="1811" spans="1:4" x14ac:dyDescent="0.2">
      <c r="A1811" s="158"/>
      <c r="D1811" s="138"/>
    </row>
    <row r="1812" spans="1:4" x14ac:dyDescent="0.2">
      <c r="A1812" s="158"/>
      <c r="D1812" s="138"/>
    </row>
    <row r="1813" spans="1:4" x14ac:dyDescent="0.2">
      <c r="A1813" s="158"/>
      <c r="D1813" s="138"/>
    </row>
    <row r="1814" spans="1:4" x14ac:dyDescent="0.2">
      <c r="A1814" s="158"/>
      <c r="D1814" s="138"/>
    </row>
    <row r="1815" spans="1:4" x14ac:dyDescent="0.2">
      <c r="A1815" s="158"/>
      <c r="D1815" s="138"/>
    </row>
    <row r="1816" spans="1:4" x14ac:dyDescent="0.2">
      <c r="A1816" s="158"/>
      <c r="D1816" s="138"/>
    </row>
    <row r="1817" spans="1:4" x14ac:dyDescent="0.2">
      <c r="A1817" s="158"/>
      <c r="D1817" s="138"/>
    </row>
    <row r="1818" spans="1:4" x14ac:dyDescent="0.2">
      <c r="A1818" s="158"/>
      <c r="D1818" s="138"/>
    </row>
    <row r="1819" spans="1:4" x14ac:dyDescent="0.2">
      <c r="A1819" s="158"/>
      <c r="D1819" s="138"/>
    </row>
    <row r="1820" spans="1:4" x14ac:dyDescent="0.2">
      <c r="A1820" s="158"/>
      <c r="D1820" s="138"/>
    </row>
    <row r="1821" spans="1:4" x14ac:dyDescent="0.2">
      <c r="A1821" s="158"/>
      <c r="D1821" s="138"/>
    </row>
    <row r="1822" spans="1:4" x14ac:dyDescent="0.2">
      <c r="A1822" s="158"/>
      <c r="D1822" s="138"/>
    </row>
    <row r="1823" spans="1:4" x14ac:dyDescent="0.2">
      <c r="A1823" s="158"/>
      <c r="D1823" s="138"/>
    </row>
    <row r="1824" spans="1:4" x14ac:dyDescent="0.2">
      <c r="A1824" s="158"/>
      <c r="D1824" s="138"/>
    </row>
    <row r="1825" spans="1:4" x14ac:dyDescent="0.2">
      <c r="A1825" s="158"/>
      <c r="D1825" s="138"/>
    </row>
    <row r="1826" spans="1:4" x14ac:dyDescent="0.2">
      <c r="A1826" s="158"/>
      <c r="D1826" s="138"/>
    </row>
    <row r="1827" spans="1:4" x14ac:dyDescent="0.2">
      <c r="A1827" s="158"/>
      <c r="D1827" s="138"/>
    </row>
    <row r="1828" spans="1:4" x14ac:dyDescent="0.2">
      <c r="A1828" s="158"/>
      <c r="D1828" s="138"/>
    </row>
    <row r="1829" spans="1:4" x14ac:dyDescent="0.2">
      <c r="A1829" s="158"/>
      <c r="D1829" s="138"/>
    </row>
    <row r="1830" spans="1:4" x14ac:dyDescent="0.2">
      <c r="A1830" s="158"/>
      <c r="D1830" s="138"/>
    </row>
    <row r="1831" spans="1:4" x14ac:dyDescent="0.2">
      <c r="A1831" s="158"/>
      <c r="D1831" s="138"/>
    </row>
    <row r="1832" spans="1:4" x14ac:dyDescent="0.2">
      <c r="A1832" s="158"/>
      <c r="D1832" s="138"/>
    </row>
    <row r="1833" spans="1:4" x14ac:dyDescent="0.2">
      <c r="A1833" s="158"/>
      <c r="D1833" s="138"/>
    </row>
    <row r="1834" spans="1:4" x14ac:dyDescent="0.2">
      <c r="A1834" s="158"/>
      <c r="D1834" s="138"/>
    </row>
    <row r="1835" spans="1:4" x14ac:dyDescent="0.2">
      <c r="A1835" s="158"/>
      <c r="D1835" s="138"/>
    </row>
    <row r="1836" spans="1:4" x14ac:dyDescent="0.2">
      <c r="A1836" s="158"/>
      <c r="D1836" s="138"/>
    </row>
    <row r="1837" spans="1:4" x14ac:dyDescent="0.2">
      <c r="A1837" s="158"/>
      <c r="D1837" s="138"/>
    </row>
    <row r="1838" spans="1:4" x14ac:dyDescent="0.2">
      <c r="A1838" s="158"/>
      <c r="D1838" s="138"/>
    </row>
    <row r="1839" spans="1:4" x14ac:dyDescent="0.2">
      <c r="A1839" s="158"/>
      <c r="D1839" s="138"/>
    </row>
    <row r="1840" spans="1:4" x14ac:dyDescent="0.2">
      <c r="A1840" s="158"/>
      <c r="D1840" s="138"/>
    </row>
    <row r="1841" spans="1:4" x14ac:dyDescent="0.2">
      <c r="A1841" s="158"/>
      <c r="D1841" s="138"/>
    </row>
    <row r="1842" spans="1:4" x14ac:dyDescent="0.2">
      <c r="A1842" s="158"/>
      <c r="D1842" s="138"/>
    </row>
    <row r="1843" spans="1:4" x14ac:dyDescent="0.2">
      <c r="A1843" s="158"/>
      <c r="D1843" s="138"/>
    </row>
    <row r="1844" spans="1:4" x14ac:dyDescent="0.2">
      <c r="A1844" s="158"/>
      <c r="D1844" s="138"/>
    </row>
    <row r="1845" spans="1:4" x14ac:dyDescent="0.2">
      <c r="A1845" s="158"/>
      <c r="D1845" s="138"/>
    </row>
    <row r="1846" spans="1:4" x14ac:dyDescent="0.2">
      <c r="A1846" s="158"/>
      <c r="D1846" s="138"/>
    </row>
    <row r="1847" spans="1:4" x14ac:dyDescent="0.2">
      <c r="A1847" s="158"/>
      <c r="D1847" s="138"/>
    </row>
    <row r="1848" spans="1:4" x14ac:dyDescent="0.2">
      <c r="A1848" s="158"/>
      <c r="D1848" s="138"/>
    </row>
    <row r="1849" spans="1:4" x14ac:dyDescent="0.2">
      <c r="A1849" s="158"/>
      <c r="D1849" s="138"/>
    </row>
    <row r="1850" spans="1:4" x14ac:dyDescent="0.2">
      <c r="A1850" s="158"/>
      <c r="D1850" s="138"/>
    </row>
    <row r="1851" spans="1:4" x14ac:dyDescent="0.2">
      <c r="A1851" s="158"/>
      <c r="D1851" s="138"/>
    </row>
    <row r="1852" spans="1:4" x14ac:dyDescent="0.2">
      <c r="A1852" s="158"/>
      <c r="D1852" s="138"/>
    </row>
    <row r="1853" spans="1:4" x14ac:dyDescent="0.2">
      <c r="A1853" s="158"/>
      <c r="D1853" s="138"/>
    </row>
    <row r="1854" spans="1:4" x14ac:dyDescent="0.2">
      <c r="A1854" s="158"/>
      <c r="D1854" s="138"/>
    </row>
    <row r="1855" spans="1:4" x14ac:dyDescent="0.2">
      <c r="A1855" s="158"/>
      <c r="D1855" s="138"/>
    </row>
    <row r="1856" spans="1:4" x14ac:dyDescent="0.2">
      <c r="A1856" s="158"/>
      <c r="D1856" s="138"/>
    </row>
    <row r="1857" spans="1:4" x14ac:dyDescent="0.2">
      <c r="A1857" s="158"/>
      <c r="D1857" s="138"/>
    </row>
    <row r="1858" spans="1:4" x14ac:dyDescent="0.2">
      <c r="A1858" s="158"/>
      <c r="D1858" s="138"/>
    </row>
    <row r="1859" spans="1:4" x14ac:dyDescent="0.2">
      <c r="A1859" s="158"/>
      <c r="D1859" s="138"/>
    </row>
    <row r="1860" spans="1:4" x14ac:dyDescent="0.2">
      <c r="A1860" s="158"/>
      <c r="D1860" s="138"/>
    </row>
    <row r="1861" spans="1:4" x14ac:dyDescent="0.2">
      <c r="A1861" s="158"/>
      <c r="D1861" s="138"/>
    </row>
    <row r="1862" spans="1:4" x14ac:dyDescent="0.2">
      <c r="A1862" s="158"/>
      <c r="D1862" s="138"/>
    </row>
    <row r="1863" spans="1:4" x14ac:dyDescent="0.2">
      <c r="A1863" s="158"/>
      <c r="D1863" s="138"/>
    </row>
    <row r="1864" spans="1:4" x14ac:dyDescent="0.2">
      <c r="A1864" s="158"/>
      <c r="D1864" s="138"/>
    </row>
    <row r="1865" spans="1:4" x14ac:dyDescent="0.2">
      <c r="A1865" s="158"/>
      <c r="D1865" s="138"/>
    </row>
    <row r="1866" spans="1:4" x14ac:dyDescent="0.2">
      <c r="A1866" s="158"/>
      <c r="D1866" s="138"/>
    </row>
    <row r="1867" spans="1:4" x14ac:dyDescent="0.2">
      <c r="A1867" s="158"/>
      <c r="D1867" s="138"/>
    </row>
    <row r="1868" spans="1:4" x14ac:dyDescent="0.2">
      <c r="A1868" s="158"/>
      <c r="D1868" s="138"/>
    </row>
    <row r="1869" spans="1:4" x14ac:dyDescent="0.2">
      <c r="A1869" s="158"/>
      <c r="D1869" s="138"/>
    </row>
    <row r="1870" spans="1:4" x14ac:dyDescent="0.2">
      <c r="A1870" s="158"/>
      <c r="D1870" s="138"/>
    </row>
    <row r="1871" spans="1:4" x14ac:dyDescent="0.2">
      <c r="A1871" s="158"/>
      <c r="D1871" s="138"/>
    </row>
    <row r="1872" spans="1:4" x14ac:dyDescent="0.2">
      <c r="A1872" s="158"/>
      <c r="D1872" s="138"/>
    </row>
    <row r="1873" spans="1:4" x14ac:dyDescent="0.2">
      <c r="A1873" s="158"/>
      <c r="D1873" s="138"/>
    </row>
    <row r="1874" spans="1:4" x14ac:dyDescent="0.2">
      <c r="A1874" s="158"/>
      <c r="D1874" s="138"/>
    </row>
    <row r="1875" spans="1:4" x14ac:dyDescent="0.2">
      <c r="A1875" s="158"/>
      <c r="D1875" s="138"/>
    </row>
    <row r="1876" spans="1:4" x14ac:dyDescent="0.2">
      <c r="A1876" s="158"/>
      <c r="D1876" s="138"/>
    </row>
    <row r="1877" spans="1:4" x14ac:dyDescent="0.2">
      <c r="A1877" s="158"/>
      <c r="D1877" s="138"/>
    </row>
    <row r="1878" spans="1:4" x14ac:dyDescent="0.2">
      <c r="A1878" s="158"/>
      <c r="D1878" s="138"/>
    </row>
    <row r="1879" spans="1:4" x14ac:dyDescent="0.2">
      <c r="A1879" s="158"/>
      <c r="D1879" s="138"/>
    </row>
    <row r="1880" spans="1:4" x14ac:dyDescent="0.2">
      <c r="A1880" s="158"/>
      <c r="D1880" s="138"/>
    </row>
    <row r="1881" spans="1:4" x14ac:dyDescent="0.2">
      <c r="A1881" s="158"/>
      <c r="D1881" s="138"/>
    </row>
    <row r="1882" spans="1:4" x14ac:dyDescent="0.2">
      <c r="A1882" s="158"/>
      <c r="D1882" s="138"/>
    </row>
    <row r="1883" spans="1:4" x14ac:dyDescent="0.2">
      <c r="A1883" s="158"/>
      <c r="D1883" s="138"/>
    </row>
    <row r="1884" spans="1:4" x14ac:dyDescent="0.2">
      <c r="A1884" s="158"/>
      <c r="D1884" s="138"/>
    </row>
    <row r="1885" spans="1:4" x14ac:dyDescent="0.2">
      <c r="A1885" s="158"/>
      <c r="D1885" s="138"/>
    </row>
    <row r="1886" spans="1:4" x14ac:dyDescent="0.2">
      <c r="A1886" s="158"/>
      <c r="D1886" s="138"/>
    </row>
    <row r="1887" spans="1:4" x14ac:dyDescent="0.2">
      <c r="A1887" s="158"/>
      <c r="D1887" s="138"/>
    </row>
    <row r="1888" spans="1:4" x14ac:dyDescent="0.2">
      <c r="A1888" s="158"/>
      <c r="D1888" s="138"/>
    </row>
    <row r="1889" spans="1:4" x14ac:dyDescent="0.2">
      <c r="A1889" s="158"/>
      <c r="D1889" s="138"/>
    </row>
    <row r="1890" spans="1:4" x14ac:dyDescent="0.2">
      <c r="A1890" s="158"/>
      <c r="D1890" s="138"/>
    </row>
    <row r="1891" spans="1:4" x14ac:dyDescent="0.2">
      <c r="A1891" s="158"/>
      <c r="D1891" s="138"/>
    </row>
    <row r="1892" spans="1:4" x14ac:dyDescent="0.2">
      <c r="A1892" s="158"/>
      <c r="D1892" s="138"/>
    </row>
    <row r="1893" spans="1:4" x14ac:dyDescent="0.2">
      <c r="A1893" s="158"/>
      <c r="D1893" s="138"/>
    </row>
    <row r="1894" spans="1:4" x14ac:dyDescent="0.2">
      <c r="A1894" s="158"/>
      <c r="D1894" s="138"/>
    </row>
    <row r="1895" spans="1:4" x14ac:dyDescent="0.2">
      <c r="A1895" s="158"/>
      <c r="D1895" s="138"/>
    </row>
    <row r="1896" spans="1:4" x14ac:dyDescent="0.2">
      <c r="A1896" s="158"/>
      <c r="D1896" s="138"/>
    </row>
    <row r="1897" spans="1:4" x14ac:dyDescent="0.2">
      <c r="A1897" s="158"/>
      <c r="D1897" s="138"/>
    </row>
    <row r="1898" spans="1:4" x14ac:dyDescent="0.2">
      <c r="A1898" s="158"/>
      <c r="D1898" s="138"/>
    </row>
    <row r="1899" spans="1:4" x14ac:dyDescent="0.2">
      <c r="A1899" s="158"/>
      <c r="D1899" s="138"/>
    </row>
    <row r="1900" spans="1:4" x14ac:dyDescent="0.2">
      <c r="A1900" s="158"/>
      <c r="D1900" s="138"/>
    </row>
    <row r="1901" spans="1:4" x14ac:dyDescent="0.2">
      <c r="A1901" s="158"/>
      <c r="D1901" s="138"/>
    </row>
    <row r="1902" spans="1:4" x14ac:dyDescent="0.2">
      <c r="A1902" s="158"/>
      <c r="D1902" s="138"/>
    </row>
    <row r="1903" spans="1:4" x14ac:dyDescent="0.2">
      <c r="A1903" s="158"/>
      <c r="D1903" s="138"/>
    </row>
    <row r="1904" spans="1:4" x14ac:dyDescent="0.2">
      <c r="A1904" s="158"/>
      <c r="D1904" s="138"/>
    </row>
    <row r="1905" spans="1:4" x14ac:dyDescent="0.2">
      <c r="A1905" s="158"/>
      <c r="D1905" s="138"/>
    </row>
    <row r="1906" spans="1:4" x14ac:dyDescent="0.2">
      <c r="A1906" s="158"/>
      <c r="D1906" s="138"/>
    </row>
    <row r="1907" spans="1:4" x14ac:dyDescent="0.2">
      <c r="A1907" s="158"/>
      <c r="D1907" s="138"/>
    </row>
    <row r="1908" spans="1:4" x14ac:dyDescent="0.2">
      <c r="A1908" s="158"/>
      <c r="D1908" s="138"/>
    </row>
    <row r="1909" spans="1:4" x14ac:dyDescent="0.2">
      <c r="A1909" s="158"/>
      <c r="D1909" s="138"/>
    </row>
    <row r="1910" spans="1:4" x14ac:dyDescent="0.2">
      <c r="A1910" s="158"/>
      <c r="D1910" s="138"/>
    </row>
    <row r="1911" spans="1:4" x14ac:dyDescent="0.2">
      <c r="A1911" s="158"/>
      <c r="D1911" s="138"/>
    </row>
    <row r="1912" spans="1:4" x14ac:dyDescent="0.2">
      <c r="A1912" s="158"/>
      <c r="D1912" s="138"/>
    </row>
    <row r="1913" spans="1:4" x14ac:dyDescent="0.2">
      <c r="A1913" s="158"/>
      <c r="D1913" s="138"/>
    </row>
    <row r="1914" spans="1:4" x14ac:dyDescent="0.2">
      <c r="A1914" s="158"/>
      <c r="D1914" s="138"/>
    </row>
    <row r="1915" spans="1:4" x14ac:dyDescent="0.2">
      <c r="A1915" s="158"/>
      <c r="D1915" s="138"/>
    </row>
    <row r="1916" spans="1:4" x14ac:dyDescent="0.2">
      <c r="A1916" s="158"/>
      <c r="D1916" s="138"/>
    </row>
    <row r="1917" spans="1:4" x14ac:dyDescent="0.2">
      <c r="A1917" s="158"/>
      <c r="D1917" s="138"/>
    </row>
    <row r="1918" spans="1:4" x14ac:dyDescent="0.2">
      <c r="A1918" s="158"/>
      <c r="D1918" s="138"/>
    </row>
    <row r="1919" spans="1:4" x14ac:dyDescent="0.2">
      <c r="A1919" s="158"/>
      <c r="D1919" s="138"/>
    </row>
    <row r="1920" spans="1:4" x14ac:dyDescent="0.2">
      <c r="A1920" s="158"/>
      <c r="D1920" s="138"/>
    </row>
    <row r="1921" spans="1:4" x14ac:dyDescent="0.2">
      <c r="A1921" s="158"/>
      <c r="D1921" s="138"/>
    </row>
    <row r="1922" spans="1:4" x14ac:dyDescent="0.2">
      <c r="A1922" s="158"/>
      <c r="D1922" s="138"/>
    </row>
    <row r="1923" spans="1:4" x14ac:dyDescent="0.2">
      <c r="A1923" s="158"/>
      <c r="D1923" s="138"/>
    </row>
    <row r="1924" spans="1:4" x14ac:dyDescent="0.2">
      <c r="A1924" s="158"/>
      <c r="D1924" s="138"/>
    </row>
    <row r="1925" spans="1:4" x14ac:dyDescent="0.2">
      <c r="A1925" s="158"/>
      <c r="D1925" s="138"/>
    </row>
    <row r="1926" spans="1:4" x14ac:dyDescent="0.2">
      <c r="A1926" s="158"/>
      <c r="D1926" s="138"/>
    </row>
    <row r="1927" spans="1:4" x14ac:dyDescent="0.2">
      <c r="A1927" s="158"/>
      <c r="D1927" s="138"/>
    </row>
    <row r="1928" spans="1:4" x14ac:dyDescent="0.2">
      <c r="A1928" s="158"/>
      <c r="D1928" s="138"/>
    </row>
    <row r="1929" spans="1:4" x14ac:dyDescent="0.2">
      <c r="A1929" s="158"/>
      <c r="D1929" s="138"/>
    </row>
    <row r="1930" spans="1:4" x14ac:dyDescent="0.2">
      <c r="A1930" s="158"/>
      <c r="D1930" s="138"/>
    </row>
    <row r="1931" spans="1:4" x14ac:dyDescent="0.2">
      <c r="A1931" s="158"/>
      <c r="D1931" s="138"/>
    </row>
    <row r="1932" spans="1:4" x14ac:dyDescent="0.2">
      <c r="A1932" s="158"/>
      <c r="D1932" s="138"/>
    </row>
    <row r="1933" spans="1:4" x14ac:dyDescent="0.2">
      <c r="A1933" s="158"/>
      <c r="D1933" s="138"/>
    </row>
    <row r="1934" spans="1:4" x14ac:dyDescent="0.2">
      <c r="A1934" s="158"/>
      <c r="D1934" s="138"/>
    </row>
    <row r="1935" spans="1:4" x14ac:dyDescent="0.2">
      <c r="A1935" s="158"/>
      <c r="D1935" s="138"/>
    </row>
    <row r="1936" spans="1:4" x14ac:dyDescent="0.2">
      <c r="A1936" s="158"/>
      <c r="D1936" s="138"/>
    </row>
    <row r="1937" spans="1:4" x14ac:dyDescent="0.2">
      <c r="A1937" s="158"/>
      <c r="D1937" s="138"/>
    </row>
    <row r="1938" spans="1:4" x14ac:dyDescent="0.2">
      <c r="A1938" s="158"/>
      <c r="D1938" s="138"/>
    </row>
    <row r="1939" spans="1:4" x14ac:dyDescent="0.2">
      <c r="A1939" s="158"/>
      <c r="D1939" s="138"/>
    </row>
    <row r="1940" spans="1:4" x14ac:dyDescent="0.2">
      <c r="A1940" s="158"/>
      <c r="D1940" s="138"/>
    </row>
    <row r="1941" spans="1:4" x14ac:dyDescent="0.2">
      <c r="A1941" s="158"/>
      <c r="D1941" s="138"/>
    </row>
    <row r="1942" spans="1:4" x14ac:dyDescent="0.2">
      <c r="A1942" s="158"/>
      <c r="D1942" s="138"/>
    </row>
    <row r="1943" spans="1:4" x14ac:dyDescent="0.2">
      <c r="A1943" s="158"/>
      <c r="D1943" s="138"/>
    </row>
    <row r="1944" spans="1:4" x14ac:dyDescent="0.2">
      <c r="A1944" s="158"/>
      <c r="D1944" s="138"/>
    </row>
    <row r="1945" spans="1:4" x14ac:dyDescent="0.2">
      <c r="A1945" s="158"/>
      <c r="D1945" s="138"/>
    </row>
    <row r="1946" spans="1:4" x14ac:dyDescent="0.2">
      <c r="A1946" s="158"/>
      <c r="D1946" s="138"/>
    </row>
    <row r="1947" spans="1:4" x14ac:dyDescent="0.2">
      <c r="A1947" s="158"/>
      <c r="D1947" s="138"/>
    </row>
    <row r="1948" spans="1:4" x14ac:dyDescent="0.2">
      <c r="A1948" s="158"/>
      <c r="D1948" s="138"/>
    </row>
    <row r="1949" spans="1:4" x14ac:dyDescent="0.2">
      <c r="A1949" s="158"/>
      <c r="D1949" s="138"/>
    </row>
    <row r="1950" spans="1:4" x14ac:dyDescent="0.2">
      <c r="A1950" s="158"/>
      <c r="D1950" s="138"/>
    </row>
    <row r="1951" spans="1:4" x14ac:dyDescent="0.2">
      <c r="A1951" s="158"/>
      <c r="D1951" s="138"/>
    </row>
    <row r="1952" spans="1:4" x14ac:dyDescent="0.2">
      <c r="A1952" s="158"/>
      <c r="D1952" s="138"/>
    </row>
    <row r="1953" spans="1:4" x14ac:dyDescent="0.2">
      <c r="A1953" s="158"/>
      <c r="D1953" s="138"/>
    </row>
    <row r="1954" spans="1:4" x14ac:dyDescent="0.2">
      <c r="A1954" s="158"/>
      <c r="D1954" s="138"/>
    </row>
    <row r="1955" spans="1:4" x14ac:dyDescent="0.2">
      <c r="A1955" s="158"/>
      <c r="D1955" s="138"/>
    </row>
    <row r="1956" spans="1:4" x14ac:dyDescent="0.2">
      <c r="A1956" s="158"/>
      <c r="D1956" s="138"/>
    </row>
    <row r="1957" spans="1:4" x14ac:dyDescent="0.2">
      <c r="A1957" s="158"/>
      <c r="D1957" s="138"/>
    </row>
    <row r="1958" spans="1:4" x14ac:dyDescent="0.2">
      <c r="A1958" s="158"/>
      <c r="D1958" s="138"/>
    </row>
    <row r="1959" spans="1:4" x14ac:dyDescent="0.2">
      <c r="A1959" s="158"/>
      <c r="D1959" s="138"/>
    </row>
    <row r="1960" spans="1:4" x14ac:dyDescent="0.2">
      <c r="A1960" s="158"/>
      <c r="D1960" s="138"/>
    </row>
    <row r="1961" spans="1:4" x14ac:dyDescent="0.2">
      <c r="A1961" s="158"/>
      <c r="D1961" s="138"/>
    </row>
    <row r="1962" spans="1:4" x14ac:dyDescent="0.2">
      <c r="A1962" s="158"/>
      <c r="D1962" s="138"/>
    </row>
    <row r="1963" spans="1:4" x14ac:dyDescent="0.2">
      <c r="A1963" s="158"/>
      <c r="D1963" s="138"/>
    </row>
    <row r="1964" spans="1:4" x14ac:dyDescent="0.2">
      <c r="A1964" s="158"/>
      <c r="D1964" s="138"/>
    </row>
    <row r="1965" spans="1:4" x14ac:dyDescent="0.2">
      <c r="A1965" s="158"/>
      <c r="D1965" s="138"/>
    </row>
    <row r="1966" spans="1:4" x14ac:dyDescent="0.2">
      <c r="A1966" s="158"/>
      <c r="D1966" s="138"/>
    </row>
    <row r="1967" spans="1:4" x14ac:dyDescent="0.2">
      <c r="A1967" s="158"/>
      <c r="D1967" s="138"/>
    </row>
    <row r="1968" spans="1:4" x14ac:dyDescent="0.2">
      <c r="A1968" s="158"/>
      <c r="D1968" s="138"/>
    </row>
    <row r="1969" spans="1:4" x14ac:dyDescent="0.2">
      <c r="A1969" s="158"/>
      <c r="D1969" s="138"/>
    </row>
    <row r="1970" spans="1:4" x14ac:dyDescent="0.2">
      <c r="A1970" s="158"/>
      <c r="D1970" s="138"/>
    </row>
    <row r="1971" spans="1:4" x14ac:dyDescent="0.2">
      <c r="A1971" s="158"/>
      <c r="D1971" s="138"/>
    </row>
    <row r="1972" spans="1:4" x14ac:dyDescent="0.2">
      <c r="A1972" s="158"/>
      <c r="D1972" s="138"/>
    </row>
    <row r="1973" spans="1:4" x14ac:dyDescent="0.2">
      <c r="A1973" s="158"/>
      <c r="D1973" s="138"/>
    </row>
    <row r="1974" spans="1:4" x14ac:dyDescent="0.2">
      <c r="A1974" s="158"/>
      <c r="D1974" s="138"/>
    </row>
    <row r="1975" spans="1:4" x14ac:dyDescent="0.2">
      <c r="A1975" s="158"/>
      <c r="D1975" s="138"/>
    </row>
    <row r="1976" spans="1:4" x14ac:dyDescent="0.2">
      <c r="A1976" s="158"/>
      <c r="D1976" s="138"/>
    </row>
    <row r="1977" spans="1:4" x14ac:dyDescent="0.2">
      <c r="A1977" s="158"/>
      <c r="D1977" s="138"/>
    </row>
    <row r="1978" spans="1:4" x14ac:dyDescent="0.2">
      <c r="A1978" s="158"/>
      <c r="D1978" s="138"/>
    </row>
    <row r="1979" spans="1:4" x14ac:dyDescent="0.2">
      <c r="A1979" s="158"/>
      <c r="D1979" s="138"/>
    </row>
    <row r="1980" spans="1:4" x14ac:dyDescent="0.2">
      <c r="A1980" s="158"/>
      <c r="D1980" s="138"/>
    </row>
    <row r="1981" spans="1:4" x14ac:dyDescent="0.2">
      <c r="A1981" s="158"/>
      <c r="D1981" s="138"/>
    </row>
    <row r="1982" spans="1:4" x14ac:dyDescent="0.2">
      <c r="A1982" s="158"/>
      <c r="D1982" s="138"/>
    </row>
    <row r="1983" spans="1:4" x14ac:dyDescent="0.2">
      <c r="A1983" s="158"/>
      <c r="D1983" s="138"/>
    </row>
    <row r="1984" spans="1:4" x14ac:dyDescent="0.2">
      <c r="A1984" s="158"/>
      <c r="D1984" s="138"/>
    </row>
    <row r="1985" spans="1:4" x14ac:dyDescent="0.2">
      <c r="A1985" s="158"/>
      <c r="D1985" s="138"/>
    </row>
    <row r="1986" spans="1:4" x14ac:dyDescent="0.2">
      <c r="A1986" s="158"/>
      <c r="D1986" s="138"/>
    </row>
    <row r="1987" spans="1:4" x14ac:dyDescent="0.2">
      <c r="A1987" s="158"/>
      <c r="D1987" s="138"/>
    </row>
    <row r="1988" spans="1:4" x14ac:dyDescent="0.2">
      <c r="A1988" s="158"/>
      <c r="D1988" s="138"/>
    </row>
    <row r="1989" spans="1:4" x14ac:dyDescent="0.2">
      <c r="A1989" s="158"/>
      <c r="D1989" s="138"/>
    </row>
    <row r="1990" spans="1:4" x14ac:dyDescent="0.2">
      <c r="A1990" s="158"/>
      <c r="D1990" s="138"/>
    </row>
    <row r="1991" spans="1:4" x14ac:dyDescent="0.2">
      <c r="A1991" s="158"/>
      <c r="D1991" s="138"/>
    </row>
    <row r="1992" spans="1:4" x14ac:dyDescent="0.2">
      <c r="A1992" s="158"/>
      <c r="D1992" s="138"/>
    </row>
    <row r="1993" spans="1:4" x14ac:dyDescent="0.2">
      <c r="A1993" s="158"/>
      <c r="D1993" s="138"/>
    </row>
    <row r="1994" spans="1:4" x14ac:dyDescent="0.2">
      <c r="A1994" s="158"/>
      <c r="D1994" s="138"/>
    </row>
    <row r="1995" spans="1:4" x14ac:dyDescent="0.2">
      <c r="A1995" s="158"/>
      <c r="D1995" s="138"/>
    </row>
    <row r="1996" spans="1:4" x14ac:dyDescent="0.2">
      <c r="A1996" s="158"/>
      <c r="D1996" s="138"/>
    </row>
    <row r="1997" spans="1:4" x14ac:dyDescent="0.2">
      <c r="A1997" s="158"/>
      <c r="D1997" s="138"/>
    </row>
    <row r="1998" spans="1:4" x14ac:dyDescent="0.2">
      <c r="A1998" s="158"/>
      <c r="D1998" s="138"/>
    </row>
    <row r="1999" spans="1:4" x14ac:dyDescent="0.2">
      <c r="A1999" s="158"/>
      <c r="D1999" s="138"/>
    </row>
    <row r="2000" spans="1:4" x14ac:dyDescent="0.2">
      <c r="A2000" s="158"/>
      <c r="D2000" s="138"/>
    </row>
    <row r="2001" spans="1:4" x14ac:dyDescent="0.2">
      <c r="A2001" s="158"/>
      <c r="D2001" s="138"/>
    </row>
    <row r="2002" spans="1:4" x14ac:dyDescent="0.2">
      <c r="A2002" s="158"/>
      <c r="D2002" s="138"/>
    </row>
    <row r="2003" spans="1:4" x14ac:dyDescent="0.2">
      <c r="A2003" s="158"/>
      <c r="D2003" s="138"/>
    </row>
    <row r="2004" spans="1:4" x14ac:dyDescent="0.2">
      <c r="A2004" s="158"/>
      <c r="D2004" s="138"/>
    </row>
    <row r="2005" spans="1:4" x14ac:dyDescent="0.2">
      <c r="A2005" s="158"/>
      <c r="D2005" s="138"/>
    </row>
    <row r="2006" spans="1:4" x14ac:dyDescent="0.2">
      <c r="A2006" s="158"/>
      <c r="D2006" s="138"/>
    </row>
    <row r="2007" spans="1:4" x14ac:dyDescent="0.2">
      <c r="A2007" s="158"/>
      <c r="D2007" s="138"/>
    </row>
    <row r="2008" spans="1:4" x14ac:dyDescent="0.2">
      <c r="A2008" s="158"/>
      <c r="D2008" s="138"/>
    </row>
    <row r="2009" spans="1:4" x14ac:dyDescent="0.2">
      <c r="A2009" s="158"/>
      <c r="D2009" s="138"/>
    </row>
    <row r="2010" spans="1:4" x14ac:dyDescent="0.2">
      <c r="A2010" s="158"/>
      <c r="D2010" s="138"/>
    </row>
    <row r="2011" spans="1:4" x14ac:dyDescent="0.2">
      <c r="A2011" s="158"/>
      <c r="D2011" s="138"/>
    </row>
    <row r="2012" spans="1:4" x14ac:dyDescent="0.2">
      <c r="A2012" s="158"/>
      <c r="D2012" s="138"/>
    </row>
    <row r="2013" spans="1:4" x14ac:dyDescent="0.2">
      <c r="A2013" s="158"/>
      <c r="D2013" s="138"/>
    </row>
    <row r="2014" spans="1:4" x14ac:dyDescent="0.2">
      <c r="A2014" s="158"/>
      <c r="D2014" s="138"/>
    </row>
    <row r="2015" spans="1:4" x14ac:dyDescent="0.2">
      <c r="A2015" s="158"/>
      <c r="D2015" s="138"/>
    </row>
    <row r="2016" spans="1:4" x14ac:dyDescent="0.2">
      <c r="A2016" s="158"/>
      <c r="D2016" s="138"/>
    </row>
    <row r="2017" spans="1:4" x14ac:dyDescent="0.2">
      <c r="A2017" s="158"/>
      <c r="D2017" s="138"/>
    </row>
    <row r="2018" spans="1:4" x14ac:dyDescent="0.2">
      <c r="A2018" s="158"/>
      <c r="D2018" s="138"/>
    </row>
    <row r="2019" spans="1:4" x14ac:dyDescent="0.2">
      <c r="A2019" s="158"/>
      <c r="D2019" s="138"/>
    </row>
    <row r="2020" spans="1:4" x14ac:dyDescent="0.2">
      <c r="A2020" s="158"/>
      <c r="D2020" s="138"/>
    </row>
    <row r="2021" spans="1:4" x14ac:dyDescent="0.2">
      <c r="A2021" s="158"/>
      <c r="D2021" s="138"/>
    </row>
    <row r="2022" spans="1:4" x14ac:dyDescent="0.2">
      <c r="A2022" s="158"/>
      <c r="D2022" s="138"/>
    </row>
    <row r="2023" spans="1:4" x14ac:dyDescent="0.2">
      <c r="A2023" s="158"/>
      <c r="D2023" s="138"/>
    </row>
    <row r="2024" spans="1:4" x14ac:dyDescent="0.2">
      <c r="A2024" s="158"/>
      <c r="D2024" s="138"/>
    </row>
    <row r="2025" spans="1:4" x14ac:dyDescent="0.2">
      <c r="A2025" s="158"/>
      <c r="D2025" s="138"/>
    </row>
    <row r="2026" spans="1:4" x14ac:dyDescent="0.2">
      <c r="A2026" s="158"/>
      <c r="D2026" s="138"/>
    </row>
    <row r="2027" spans="1:4" x14ac:dyDescent="0.2">
      <c r="A2027" s="158"/>
      <c r="D2027" s="138"/>
    </row>
    <row r="2028" spans="1:4" x14ac:dyDescent="0.2">
      <c r="A2028" s="158"/>
      <c r="D2028" s="138"/>
    </row>
    <row r="2029" spans="1:4" x14ac:dyDescent="0.2">
      <c r="A2029" s="158"/>
      <c r="D2029" s="138"/>
    </row>
    <row r="2030" spans="1:4" x14ac:dyDescent="0.2">
      <c r="A2030" s="158"/>
      <c r="D2030" s="138"/>
    </row>
    <row r="2031" spans="1:4" x14ac:dyDescent="0.2">
      <c r="A2031" s="158"/>
      <c r="D2031" s="138"/>
    </row>
    <row r="2032" spans="1:4" x14ac:dyDescent="0.2">
      <c r="A2032" s="158"/>
      <c r="D2032" s="138"/>
    </row>
    <row r="2033" spans="1:4" x14ac:dyDescent="0.2">
      <c r="A2033" s="158"/>
      <c r="D2033" s="138"/>
    </row>
    <row r="2034" spans="1:4" x14ac:dyDescent="0.2">
      <c r="A2034" s="158"/>
      <c r="D2034" s="138"/>
    </row>
    <row r="2035" spans="1:4" x14ac:dyDescent="0.2">
      <c r="A2035" s="158"/>
      <c r="D2035" s="138"/>
    </row>
    <row r="2036" spans="1:4" x14ac:dyDescent="0.2">
      <c r="A2036" s="158"/>
      <c r="D2036" s="138"/>
    </row>
    <row r="2037" spans="1:4" x14ac:dyDescent="0.2">
      <c r="A2037" s="158"/>
      <c r="D2037" s="138"/>
    </row>
    <row r="2038" spans="1:4" x14ac:dyDescent="0.2">
      <c r="A2038" s="158"/>
      <c r="D2038" s="138"/>
    </row>
    <row r="2039" spans="1:4" x14ac:dyDescent="0.2">
      <c r="A2039" s="158"/>
      <c r="D2039" s="138"/>
    </row>
    <row r="2040" spans="1:4" x14ac:dyDescent="0.2">
      <c r="A2040" s="158"/>
      <c r="D2040" s="138"/>
    </row>
    <row r="2041" spans="1:4" x14ac:dyDescent="0.2">
      <c r="A2041" s="158"/>
      <c r="D2041" s="138"/>
    </row>
    <row r="2042" spans="1:4" x14ac:dyDescent="0.2">
      <c r="A2042" s="158"/>
      <c r="D2042" s="138"/>
    </row>
    <row r="2043" spans="1:4" x14ac:dyDescent="0.2">
      <c r="A2043" s="158"/>
      <c r="D2043" s="138"/>
    </row>
    <row r="2044" spans="1:4" x14ac:dyDescent="0.2">
      <c r="A2044" s="158"/>
      <c r="D2044" s="138"/>
    </row>
    <row r="2045" spans="1:4" x14ac:dyDescent="0.2">
      <c r="A2045" s="158"/>
      <c r="D2045" s="138"/>
    </row>
    <row r="2046" spans="1:4" x14ac:dyDescent="0.2">
      <c r="A2046" s="158"/>
      <c r="D2046" s="138"/>
    </row>
    <row r="2047" spans="1:4" x14ac:dyDescent="0.2">
      <c r="A2047" s="158"/>
      <c r="D2047" s="138"/>
    </row>
    <row r="2048" spans="1:4" x14ac:dyDescent="0.2">
      <c r="A2048" s="158"/>
      <c r="D2048" s="138"/>
    </row>
    <row r="2049" spans="1:4" x14ac:dyDescent="0.2">
      <c r="A2049" s="158"/>
      <c r="D2049" s="138"/>
    </row>
    <row r="2050" spans="1:4" x14ac:dyDescent="0.2">
      <c r="A2050" s="158"/>
      <c r="D2050" s="138"/>
    </row>
    <row r="2051" spans="1:4" x14ac:dyDescent="0.2">
      <c r="A2051" s="158"/>
      <c r="D2051" s="138"/>
    </row>
    <row r="2052" spans="1:4" x14ac:dyDescent="0.2">
      <c r="A2052" s="158"/>
      <c r="D2052" s="138"/>
    </row>
    <row r="2053" spans="1:4" x14ac:dyDescent="0.2">
      <c r="A2053" s="158"/>
      <c r="D2053" s="138"/>
    </row>
    <row r="2054" spans="1:4" x14ac:dyDescent="0.2">
      <c r="A2054" s="158"/>
      <c r="D2054" s="138"/>
    </row>
    <row r="2055" spans="1:4" x14ac:dyDescent="0.2">
      <c r="A2055" s="158"/>
      <c r="D2055" s="138"/>
    </row>
    <row r="2056" spans="1:4" x14ac:dyDescent="0.2">
      <c r="A2056" s="158"/>
      <c r="D2056" s="138"/>
    </row>
    <row r="2057" spans="1:4" x14ac:dyDescent="0.2">
      <c r="A2057" s="158"/>
      <c r="D2057" s="138"/>
    </row>
    <row r="2058" spans="1:4" x14ac:dyDescent="0.2">
      <c r="A2058" s="158"/>
      <c r="D2058" s="138"/>
    </row>
    <row r="2059" spans="1:4" x14ac:dyDescent="0.2">
      <c r="A2059" s="158"/>
      <c r="D2059" s="138"/>
    </row>
    <row r="2060" spans="1:4" x14ac:dyDescent="0.2">
      <c r="A2060" s="158"/>
      <c r="D2060" s="138"/>
    </row>
    <row r="2061" spans="1:4" x14ac:dyDescent="0.2">
      <c r="A2061" s="158"/>
      <c r="D2061" s="138"/>
    </row>
    <row r="2062" spans="1:4" x14ac:dyDescent="0.2">
      <c r="A2062" s="158"/>
      <c r="D2062" s="138"/>
    </row>
    <row r="2063" spans="1:4" x14ac:dyDescent="0.2">
      <c r="A2063" s="158"/>
      <c r="D2063" s="138"/>
    </row>
    <row r="2064" spans="1:4" x14ac:dyDescent="0.2">
      <c r="A2064" s="158"/>
      <c r="D2064" s="138"/>
    </row>
    <row r="2065" spans="1:4" x14ac:dyDescent="0.2">
      <c r="A2065" s="158"/>
      <c r="D2065" s="138"/>
    </row>
    <row r="2066" spans="1:4" x14ac:dyDescent="0.2">
      <c r="A2066" s="158"/>
      <c r="D2066" s="138"/>
    </row>
    <row r="2067" spans="1:4" x14ac:dyDescent="0.2">
      <c r="A2067" s="158"/>
      <c r="D2067" s="138"/>
    </row>
    <row r="2068" spans="1:4" x14ac:dyDescent="0.2">
      <c r="A2068" s="158"/>
      <c r="D2068" s="138"/>
    </row>
    <row r="2069" spans="1:4" x14ac:dyDescent="0.2">
      <c r="A2069" s="158"/>
      <c r="D2069" s="138"/>
    </row>
    <row r="2070" spans="1:4" x14ac:dyDescent="0.2">
      <c r="A2070" s="158"/>
      <c r="D2070" s="138"/>
    </row>
    <row r="2071" spans="1:4" x14ac:dyDescent="0.2">
      <c r="A2071" s="158"/>
      <c r="D2071" s="138"/>
    </row>
    <row r="2072" spans="1:4" x14ac:dyDescent="0.2">
      <c r="A2072" s="158"/>
      <c r="D2072" s="138"/>
    </row>
    <row r="2073" spans="1:4" x14ac:dyDescent="0.2">
      <c r="A2073" s="158"/>
      <c r="D2073" s="138"/>
    </row>
    <row r="2074" spans="1:4" x14ac:dyDescent="0.2">
      <c r="A2074" s="158"/>
      <c r="D2074" s="138"/>
    </row>
    <row r="2075" spans="1:4" x14ac:dyDescent="0.2">
      <c r="A2075" s="158"/>
      <c r="D2075" s="138"/>
    </row>
    <row r="2076" spans="1:4" x14ac:dyDescent="0.2">
      <c r="A2076" s="158"/>
      <c r="D2076" s="138"/>
    </row>
    <row r="2077" spans="1:4" x14ac:dyDescent="0.2">
      <c r="A2077" s="158"/>
      <c r="D2077" s="138"/>
    </row>
    <row r="2078" spans="1:4" x14ac:dyDescent="0.2">
      <c r="A2078" s="158"/>
      <c r="D2078" s="138"/>
    </row>
    <row r="2079" spans="1:4" x14ac:dyDescent="0.2">
      <c r="A2079" s="158"/>
      <c r="D2079" s="138"/>
    </row>
    <row r="2080" spans="1:4" x14ac:dyDescent="0.2">
      <c r="A2080" s="158"/>
      <c r="D2080" s="138"/>
    </row>
    <row r="2081" spans="1:4" x14ac:dyDescent="0.2">
      <c r="A2081" s="158"/>
      <c r="D2081" s="138"/>
    </row>
    <row r="2082" spans="1:4" x14ac:dyDescent="0.2">
      <c r="A2082" s="158"/>
      <c r="D2082" s="138"/>
    </row>
    <row r="2083" spans="1:4" x14ac:dyDescent="0.2">
      <c r="A2083" s="158"/>
      <c r="D2083" s="138"/>
    </row>
    <row r="2084" spans="1:4" x14ac:dyDescent="0.2">
      <c r="A2084" s="158"/>
      <c r="D2084" s="138"/>
    </row>
    <row r="2085" spans="1:4" x14ac:dyDescent="0.2">
      <c r="A2085" s="158"/>
      <c r="D2085" s="138"/>
    </row>
    <row r="2086" spans="1:4" x14ac:dyDescent="0.2">
      <c r="A2086" s="158"/>
      <c r="D2086" s="138"/>
    </row>
    <row r="2087" spans="1:4" x14ac:dyDescent="0.2">
      <c r="A2087" s="158"/>
      <c r="D2087" s="138"/>
    </row>
    <row r="2088" spans="1:4" x14ac:dyDescent="0.2">
      <c r="A2088" s="158"/>
      <c r="D2088" s="138"/>
    </row>
    <row r="2089" spans="1:4" x14ac:dyDescent="0.2">
      <c r="A2089" s="158"/>
      <c r="D2089" s="138"/>
    </row>
    <row r="2090" spans="1:4" x14ac:dyDescent="0.2">
      <c r="A2090" s="158"/>
      <c r="D2090" s="138"/>
    </row>
    <row r="2091" spans="1:4" x14ac:dyDescent="0.2">
      <c r="A2091" s="158"/>
      <c r="D2091" s="138"/>
    </row>
    <row r="2092" spans="1:4" x14ac:dyDescent="0.2">
      <c r="A2092" s="158"/>
      <c r="D2092" s="138"/>
    </row>
    <row r="2093" spans="1:4" x14ac:dyDescent="0.2">
      <c r="A2093" s="158"/>
      <c r="D2093" s="138"/>
    </row>
    <row r="2094" spans="1:4" x14ac:dyDescent="0.2">
      <c r="A2094" s="158"/>
      <c r="D2094" s="138"/>
    </row>
    <row r="2095" spans="1:4" x14ac:dyDescent="0.2">
      <c r="A2095" s="158"/>
      <c r="D2095" s="138"/>
    </row>
    <row r="2096" spans="1:4" x14ac:dyDescent="0.2">
      <c r="A2096" s="158"/>
      <c r="D2096" s="138"/>
    </row>
    <row r="2097" spans="1:4" x14ac:dyDescent="0.2">
      <c r="A2097" s="158"/>
      <c r="D2097" s="138"/>
    </row>
    <row r="2098" spans="1:4" x14ac:dyDescent="0.2">
      <c r="A2098" s="158"/>
      <c r="D2098" s="138"/>
    </row>
    <row r="2099" spans="1:4" x14ac:dyDescent="0.2">
      <c r="A2099" s="158"/>
      <c r="D2099" s="138"/>
    </row>
    <row r="2100" spans="1:4" x14ac:dyDescent="0.2">
      <c r="A2100" s="158"/>
      <c r="D2100" s="138"/>
    </row>
    <row r="2101" spans="1:4" x14ac:dyDescent="0.2">
      <c r="A2101" s="158"/>
      <c r="D2101" s="138"/>
    </row>
    <row r="2102" spans="1:4" x14ac:dyDescent="0.2">
      <c r="A2102" s="158"/>
      <c r="D2102" s="138"/>
    </row>
    <row r="2103" spans="1:4" x14ac:dyDescent="0.2">
      <c r="A2103" s="158"/>
      <c r="D2103" s="138"/>
    </row>
    <row r="2104" spans="1:4" x14ac:dyDescent="0.2">
      <c r="A2104" s="158"/>
      <c r="D2104" s="138"/>
    </row>
    <row r="2105" spans="1:4" x14ac:dyDescent="0.2">
      <c r="A2105" s="158"/>
      <c r="D2105" s="138"/>
    </row>
    <row r="2106" spans="1:4" x14ac:dyDescent="0.2">
      <c r="A2106" s="158"/>
      <c r="D2106" s="138"/>
    </row>
    <row r="2107" spans="1:4" x14ac:dyDescent="0.2">
      <c r="A2107" s="158"/>
      <c r="D2107" s="138"/>
    </row>
    <row r="2108" spans="1:4" x14ac:dyDescent="0.2">
      <c r="A2108" s="158"/>
      <c r="D2108" s="138"/>
    </row>
    <row r="2109" spans="1:4" x14ac:dyDescent="0.2">
      <c r="A2109" s="158"/>
      <c r="D2109" s="138"/>
    </row>
    <row r="2110" spans="1:4" x14ac:dyDescent="0.2">
      <c r="A2110" s="158"/>
      <c r="D2110" s="138"/>
    </row>
    <row r="2111" spans="1:4" x14ac:dyDescent="0.2">
      <c r="A2111" s="158"/>
      <c r="D2111" s="138"/>
    </row>
    <row r="2112" spans="1:4" x14ac:dyDescent="0.2">
      <c r="A2112" s="158"/>
      <c r="D2112" s="138"/>
    </row>
    <row r="2113" spans="1:4" x14ac:dyDescent="0.2">
      <c r="A2113" s="158"/>
      <c r="D2113" s="138"/>
    </row>
    <row r="2114" spans="1:4" x14ac:dyDescent="0.2">
      <c r="A2114" s="158"/>
      <c r="D2114" s="138"/>
    </row>
    <row r="2115" spans="1:4" x14ac:dyDescent="0.2">
      <c r="A2115" s="158"/>
      <c r="D2115" s="138"/>
    </row>
    <row r="2116" spans="1:4" x14ac:dyDescent="0.2">
      <c r="A2116" s="158"/>
      <c r="D2116" s="138"/>
    </row>
    <row r="2117" spans="1:4" x14ac:dyDescent="0.2">
      <c r="A2117" s="158"/>
      <c r="D2117" s="138"/>
    </row>
    <row r="2118" spans="1:4" x14ac:dyDescent="0.2">
      <c r="A2118" s="158"/>
      <c r="D2118" s="138"/>
    </row>
    <row r="2119" spans="1:4" x14ac:dyDescent="0.2">
      <c r="A2119" s="158"/>
      <c r="D2119" s="138"/>
    </row>
    <row r="2120" spans="1:4" x14ac:dyDescent="0.2">
      <c r="A2120" s="158"/>
      <c r="D2120" s="138"/>
    </row>
    <row r="2121" spans="1:4" x14ac:dyDescent="0.2">
      <c r="A2121" s="158"/>
      <c r="D2121" s="138"/>
    </row>
    <row r="2122" spans="1:4" x14ac:dyDescent="0.2">
      <c r="A2122" s="158"/>
      <c r="D2122" s="138"/>
    </row>
    <row r="2123" spans="1:4" x14ac:dyDescent="0.2">
      <c r="A2123" s="158"/>
      <c r="D2123" s="138"/>
    </row>
    <row r="2124" spans="1:4" x14ac:dyDescent="0.2">
      <c r="A2124" s="158"/>
      <c r="D2124" s="138"/>
    </row>
    <row r="2125" spans="1:4" x14ac:dyDescent="0.2">
      <c r="A2125" s="158"/>
      <c r="D2125" s="138"/>
    </row>
    <row r="2126" spans="1:4" x14ac:dyDescent="0.2">
      <c r="A2126" s="158"/>
      <c r="D2126" s="138"/>
    </row>
    <row r="2127" spans="1:4" x14ac:dyDescent="0.2">
      <c r="A2127" s="158"/>
      <c r="D2127" s="138"/>
    </row>
    <row r="2128" spans="1:4" x14ac:dyDescent="0.2">
      <c r="A2128" s="158"/>
      <c r="D2128" s="138"/>
    </row>
    <row r="2129" spans="1:4" x14ac:dyDescent="0.2">
      <c r="A2129" s="158"/>
      <c r="D2129" s="138"/>
    </row>
    <row r="2130" spans="1:4" x14ac:dyDescent="0.2">
      <c r="A2130" s="158"/>
      <c r="D2130" s="138"/>
    </row>
    <row r="2131" spans="1:4" x14ac:dyDescent="0.2">
      <c r="A2131" s="158"/>
      <c r="D2131" s="138"/>
    </row>
    <row r="2132" spans="1:4" x14ac:dyDescent="0.2">
      <c r="A2132" s="158"/>
      <c r="D2132" s="138"/>
    </row>
    <row r="2133" spans="1:4" x14ac:dyDescent="0.2">
      <c r="A2133" s="158"/>
      <c r="D2133" s="138"/>
    </row>
    <row r="2134" spans="1:4" x14ac:dyDescent="0.2">
      <c r="A2134" s="158"/>
      <c r="D2134" s="138"/>
    </row>
    <row r="2135" spans="1:4" x14ac:dyDescent="0.2">
      <c r="A2135" s="158"/>
      <c r="D2135" s="138"/>
    </row>
    <row r="2136" spans="1:4" x14ac:dyDescent="0.2">
      <c r="A2136" s="158"/>
      <c r="D2136" s="138"/>
    </row>
    <row r="2137" spans="1:4" x14ac:dyDescent="0.2">
      <c r="A2137" s="158"/>
      <c r="D2137" s="138"/>
    </row>
    <row r="2138" spans="1:4" x14ac:dyDescent="0.2">
      <c r="A2138" s="158"/>
      <c r="D2138" s="138"/>
    </row>
    <row r="2139" spans="1:4" x14ac:dyDescent="0.2">
      <c r="A2139" s="158"/>
      <c r="D2139" s="138"/>
    </row>
    <row r="2140" spans="1:4" x14ac:dyDescent="0.2">
      <c r="A2140" s="158"/>
      <c r="D2140" s="138"/>
    </row>
    <row r="2141" spans="1:4" x14ac:dyDescent="0.2">
      <c r="A2141" s="158"/>
      <c r="D2141" s="138"/>
    </row>
    <row r="2142" spans="1:4" x14ac:dyDescent="0.2">
      <c r="A2142" s="158"/>
      <c r="D2142" s="138"/>
    </row>
    <row r="2143" spans="1:4" x14ac:dyDescent="0.2">
      <c r="A2143" s="158"/>
      <c r="D2143" s="138"/>
    </row>
    <row r="2144" spans="1:4" x14ac:dyDescent="0.2">
      <c r="A2144" s="158"/>
      <c r="D2144" s="138"/>
    </row>
    <row r="2145" spans="1:4" x14ac:dyDescent="0.2">
      <c r="A2145" s="158"/>
      <c r="D2145" s="138"/>
    </row>
    <row r="2146" spans="1:4" x14ac:dyDescent="0.2">
      <c r="A2146" s="158"/>
      <c r="D2146" s="138"/>
    </row>
    <row r="2147" spans="1:4" x14ac:dyDescent="0.2">
      <c r="A2147" s="158"/>
      <c r="D2147" s="138"/>
    </row>
    <row r="2148" spans="1:4" x14ac:dyDescent="0.2">
      <c r="A2148" s="158"/>
      <c r="D2148" s="138"/>
    </row>
    <row r="2149" spans="1:4" x14ac:dyDescent="0.2">
      <c r="A2149" s="158"/>
      <c r="D2149" s="138"/>
    </row>
    <row r="2150" spans="1:4" x14ac:dyDescent="0.2">
      <c r="A2150" s="158"/>
      <c r="D2150" s="138"/>
    </row>
    <row r="2151" spans="1:4" x14ac:dyDescent="0.2">
      <c r="A2151" s="158"/>
      <c r="D2151" s="138"/>
    </row>
    <row r="2152" spans="1:4" x14ac:dyDescent="0.2">
      <c r="A2152" s="158"/>
      <c r="D2152" s="138"/>
    </row>
    <row r="2153" spans="1:4" x14ac:dyDescent="0.2">
      <c r="A2153" s="158"/>
      <c r="D2153" s="138"/>
    </row>
    <row r="2154" spans="1:4" x14ac:dyDescent="0.2">
      <c r="A2154" s="158"/>
      <c r="D2154" s="138"/>
    </row>
    <row r="2155" spans="1:4" x14ac:dyDescent="0.2">
      <c r="A2155" s="158"/>
      <c r="D2155" s="138"/>
    </row>
    <row r="2156" spans="1:4" x14ac:dyDescent="0.2">
      <c r="A2156" s="158"/>
      <c r="D2156" s="138"/>
    </row>
    <row r="2157" spans="1:4" x14ac:dyDescent="0.2">
      <c r="A2157" s="158"/>
      <c r="D2157" s="138"/>
    </row>
    <row r="2158" spans="1:4" x14ac:dyDescent="0.2">
      <c r="A2158" s="158"/>
      <c r="D2158" s="138"/>
    </row>
    <row r="2159" spans="1:4" x14ac:dyDescent="0.2">
      <c r="A2159" s="158"/>
      <c r="D2159" s="138"/>
    </row>
    <row r="2160" spans="1:4" x14ac:dyDescent="0.2">
      <c r="A2160" s="158"/>
      <c r="D2160" s="138"/>
    </row>
    <row r="2161" spans="1:4" x14ac:dyDescent="0.2">
      <c r="A2161" s="158"/>
      <c r="D2161" s="138"/>
    </row>
    <row r="2162" spans="1:4" x14ac:dyDescent="0.2">
      <c r="A2162" s="158"/>
      <c r="D2162" s="138"/>
    </row>
    <row r="2163" spans="1:4" x14ac:dyDescent="0.2">
      <c r="A2163" s="158"/>
      <c r="D2163" s="138"/>
    </row>
    <row r="2164" spans="1:4" x14ac:dyDescent="0.2">
      <c r="A2164" s="158"/>
      <c r="D2164" s="138"/>
    </row>
    <row r="2165" spans="1:4" x14ac:dyDescent="0.2">
      <c r="A2165" s="158"/>
      <c r="D2165" s="138"/>
    </row>
    <row r="2166" spans="1:4" x14ac:dyDescent="0.2">
      <c r="A2166" s="158"/>
      <c r="D2166" s="138"/>
    </row>
    <row r="2167" spans="1:4" x14ac:dyDescent="0.2">
      <c r="A2167" s="158"/>
      <c r="D2167" s="138"/>
    </row>
    <row r="2168" spans="1:4" x14ac:dyDescent="0.2">
      <c r="A2168" s="158"/>
      <c r="D2168" s="138"/>
    </row>
    <row r="2169" spans="1:4" x14ac:dyDescent="0.2">
      <c r="A2169" s="158"/>
      <c r="D2169" s="138"/>
    </row>
    <row r="2170" spans="1:4" x14ac:dyDescent="0.2">
      <c r="A2170" s="158"/>
      <c r="D2170" s="138"/>
    </row>
    <row r="2171" spans="1:4" x14ac:dyDescent="0.2">
      <c r="A2171" s="158"/>
      <c r="D2171" s="138"/>
    </row>
    <row r="2172" spans="1:4" x14ac:dyDescent="0.2">
      <c r="A2172" s="158"/>
      <c r="D2172" s="138"/>
    </row>
    <row r="2173" spans="1:4" x14ac:dyDescent="0.2">
      <c r="A2173" s="158"/>
      <c r="D2173" s="138"/>
    </row>
    <row r="2174" spans="1:4" x14ac:dyDescent="0.2">
      <c r="A2174" s="158"/>
      <c r="D2174" s="138"/>
    </row>
    <row r="2175" spans="1:4" x14ac:dyDescent="0.2">
      <c r="A2175" s="158"/>
      <c r="D2175" s="138"/>
    </row>
    <row r="2176" spans="1:4" x14ac:dyDescent="0.2">
      <c r="A2176" s="158"/>
      <c r="D2176" s="138"/>
    </row>
    <row r="2177" spans="1:4" x14ac:dyDescent="0.2">
      <c r="A2177" s="158"/>
      <c r="D2177" s="138"/>
    </row>
    <row r="2178" spans="1:4" x14ac:dyDescent="0.2">
      <c r="A2178" s="158"/>
      <c r="D2178" s="138"/>
    </row>
    <row r="2179" spans="1:4" x14ac:dyDescent="0.2">
      <c r="A2179" s="158"/>
      <c r="D2179" s="138"/>
    </row>
    <row r="2180" spans="1:4" x14ac:dyDescent="0.2">
      <c r="A2180" s="158"/>
      <c r="D2180" s="138"/>
    </row>
    <row r="2181" spans="1:4" x14ac:dyDescent="0.2">
      <c r="A2181" s="158"/>
      <c r="D2181" s="138"/>
    </row>
    <row r="2182" spans="1:4" x14ac:dyDescent="0.2">
      <c r="A2182" s="158"/>
      <c r="D2182" s="138"/>
    </row>
    <row r="2183" spans="1:4" x14ac:dyDescent="0.2">
      <c r="A2183" s="158"/>
      <c r="D2183" s="138"/>
    </row>
    <row r="2184" spans="1:4" x14ac:dyDescent="0.2">
      <c r="A2184" s="158"/>
      <c r="D2184" s="138"/>
    </row>
    <row r="2185" spans="1:4" x14ac:dyDescent="0.2">
      <c r="A2185" s="158"/>
      <c r="D2185" s="138"/>
    </row>
    <row r="2186" spans="1:4" x14ac:dyDescent="0.2">
      <c r="A2186" s="158"/>
      <c r="D2186" s="138"/>
    </row>
    <row r="2187" spans="1:4" x14ac:dyDescent="0.2">
      <c r="A2187" s="158"/>
      <c r="D2187" s="138"/>
    </row>
    <row r="2188" spans="1:4" x14ac:dyDescent="0.2">
      <c r="A2188" s="158"/>
      <c r="D2188" s="138"/>
    </row>
    <row r="2189" spans="1:4" x14ac:dyDescent="0.2">
      <c r="A2189" s="158"/>
      <c r="D2189" s="138"/>
    </row>
    <row r="2190" spans="1:4" x14ac:dyDescent="0.2">
      <c r="A2190" s="158"/>
      <c r="D2190" s="138"/>
    </row>
    <row r="2191" spans="1:4" x14ac:dyDescent="0.2">
      <c r="A2191" s="158"/>
      <c r="D2191" s="138"/>
    </row>
    <row r="2192" spans="1:4" x14ac:dyDescent="0.2">
      <c r="A2192" s="158"/>
      <c r="D2192" s="138"/>
    </row>
    <row r="2193" spans="1:4" x14ac:dyDescent="0.2">
      <c r="A2193" s="158"/>
      <c r="D2193" s="138"/>
    </row>
    <row r="2194" spans="1:4" x14ac:dyDescent="0.2">
      <c r="A2194" s="158"/>
      <c r="D2194" s="138"/>
    </row>
    <row r="2195" spans="1:4" x14ac:dyDescent="0.2">
      <c r="A2195" s="158"/>
      <c r="D2195" s="138"/>
    </row>
    <row r="2196" spans="1:4" x14ac:dyDescent="0.2">
      <c r="A2196" s="158"/>
      <c r="D2196" s="138"/>
    </row>
    <row r="2197" spans="1:4" x14ac:dyDescent="0.2">
      <c r="A2197" s="158"/>
      <c r="D2197" s="138"/>
    </row>
    <row r="2198" spans="1:4" x14ac:dyDescent="0.2">
      <c r="A2198" s="158"/>
      <c r="D2198" s="138"/>
    </row>
    <row r="2199" spans="1:4" x14ac:dyDescent="0.2">
      <c r="A2199" s="158"/>
      <c r="D2199" s="138"/>
    </row>
    <row r="2200" spans="1:4" x14ac:dyDescent="0.2">
      <c r="A2200" s="158"/>
      <c r="D2200" s="138"/>
    </row>
    <row r="2201" spans="1:4" x14ac:dyDescent="0.2">
      <c r="A2201" s="158"/>
      <c r="D2201" s="138"/>
    </row>
    <row r="2202" spans="1:4" x14ac:dyDescent="0.2">
      <c r="A2202" s="158"/>
      <c r="D2202" s="138"/>
    </row>
    <row r="2203" spans="1:4" x14ac:dyDescent="0.2">
      <c r="A2203" s="158"/>
      <c r="D2203" s="138"/>
    </row>
    <row r="2204" spans="1:4" x14ac:dyDescent="0.2">
      <c r="A2204" s="158"/>
      <c r="D2204" s="138"/>
    </row>
    <row r="2205" spans="1:4" x14ac:dyDescent="0.2">
      <c r="A2205" s="158"/>
      <c r="D2205" s="138"/>
    </row>
    <row r="2206" spans="1:4" x14ac:dyDescent="0.2">
      <c r="A2206" s="158"/>
      <c r="D2206" s="138"/>
    </row>
    <row r="2207" spans="1:4" x14ac:dyDescent="0.2">
      <c r="A2207" s="158"/>
      <c r="D2207" s="138"/>
    </row>
    <row r="2208" spans="1:4" x14ac:dyDescent="0.2">
      <c r="A2208" s="158"/>
      <c r="D2208" s="138"/>
    </row>
    <row r="2209" spans="1:4" x14ac:dyDescent="0.2">
      <c r="A2209" s="158"/>
      <c r="D2209" s="138"/>
    </row>
    <row r="2210" spans="1:4" x14ac:dyDescent="0.2">
      <c r="A2210" s="158"/>
      <c r="D2210" s="138"/>
    </row>
    <row r="2211" spans="1:4" x14ac:dyDescent="0.2">
      <c r="A2211" s="158"/>
      <c r="D2211" s="138"/>
    </row>
    <row r="2212" spans="1:4" x14ac:dyDescent="0.2">
      <c r="A2212" s="158"/>
      <c r="D2212" s="138"/>
    </row>
    <row r="2213" spans="1:4" x14ac:dyDescent="0.2">
      <c r="A2213" s="158"/>
      <c r="D2213" s="138"/>
    </row>
    <row r="2214" spans="1:4" x14ac:dyDescent="0.2">
      <c r="A2214" s="158"/>
      <c r="D2214" s="138"/>
    </row>
    <row r="2215" spans="1:4" x14ac:dyDescent="0.2">
      <c r="A2215" s="158"/>
      <c r="D2215" s="138"/>
    </row>
    <row r="2216" spans="1:4" x14ac:dyDescent="0.2">
      <c r="A2216" s="158"/>
      <c r="D2216" s="138"/>
    </row>
    <row r="2217" spans="1:4" x14ac:dyDescent="0.2">
      <c r="A2217" s="158"/>
      <c r="D2217" s="138"/>
    </row>
    <row r="2218" spans="1:4" x14ac:dyDescent="0.2">
      <c r="A2218" s="158"/>
      <c r="D2218" s="138"/>
    </row>
    <row r="2219" spans="1:4" x14ac:dyDescent="0.2">
      <c r="A2219" s="158"/>
      <c r="D2219" s="138"/>
    </row>
    <row r="2220" spans="1:4" x14ac:dyDescent="0.2">
      <c r="A2220" s="158"/>
      <c r="D2220" s="138"/>
    </row>
    <row r="2221" spans="1:4" x14ac:dyDescent="0.2">
      <c r="A2221" s="158"/>
      <c r="D2221" s="138"/>
    </row>
    <row r="2222" spans="1:4" x14ac:dyDescent="0.2">
      <c r="A2222" s="158"/>
      <c r="D2222" s="138"/>
    </row>
    <row r="2223" spans="1:4" x14ac:dyDescent="0.2">
      <c r="A2223" s="158"/>
      <c r="D2223" s="138"/>
    </row>
    <row r="2224" spans="1:4" x14ac:dyDescent="0.2">
      <c r="A2224" s="158"/>
      <c r="D2224" s="138"/>
    </row>
    <row r="2225" spans="1:4" x14ac:dyDescent="0.2">
      <c r="A2225" s="158"/>
      <c r="D2225" s="138"/>
    </row>
    <row r="2226" spans="1:4" x14ac:dyDescent="0.2">
      <c r="A2226" s="158"/>
      <c r="D2226" s="138"/>
    </row>
    <row r="2227" spans="1:4" x14ac:dyDescent="0.2">
      <c r="A2227" s="158"/>
      <c r="D2227" s="138"/>
    </row>
    <row r="2228" spans="1:4" x14ac:dyDescent="0.2">
      <c r="A2228" s="158"/>
      <c r="D2228" s="138"/>
    </row>
    <row r="2229" spans="1:4" x14ac:dyDescent="0.2">
      <c r="A2229" s="158"/>
      <c r="D2229" s="138"/>
    </row>
    <row r="2230" spans="1:4" x14ac:dyDescent="0.2">
      <c r="A2230" s="158"/>
      <c r="D2230" s="138"/>
    </row>
    <row r="2231" spans="1:4" x14ac:dyDescent="0.2">
      <c r="A2231" s="158"/>
      <c r="D2231" s="138"/>
    </row>
    <row r="2232" spans="1:4" x14ac:dyDescent="0.2">
      <c r="A2232" s="158"/>
      <c r="D2232" s="138"/>
    </row>
    <row r="2233" spans="1:4" x14ac:dyDescent="0.2">
      <c r="A2233" s="158"/>
      <c r="D2233" s="138"/>
    </row>
    <row r="2234" spans="1:4" x14ac:dyDescent="0.2">
      <c r="A2234" s="158"/>
      <c r="D2234" s="138"/>
    </row>
    <row r="2235" spans="1:4" x14ac:dyDescent="0.2">
      <c r="A2235" s="158"/>
      <c r="D2235" s="138"/>
    </row>
    <row r="2236" spans="1:4" x14ac:dyDescent="0.2">
      <c r="A2236" s="158"/>
      <c r="D2236" s="138"/>
    </row>
    <row r="2237" spans="1:4" x14ac:dyDescent="0.2">
      <c r="A2237" s="158"/>
      <c r="D2237" s="138"/>
    </row>
    <row r="2238" spans="1:4" x14ac:dyDescent="0.2">
      <c r="A2238" s="158"/>
      <c r="D2238" s="138"/>
    </row>
    <row r="2239" spans="1:4" x14ac:dyDescent="0.2">
      <c r="A2239" s="158"/>
      <c r="D2239" s="138"/>
    </row>
    <row r="2240" spans="1:4" x14ac:dyDescent="0.2">
      <c r="A2240" s="158"/>
      <c r="D2240" s="138"/>
    </row>
    <row r="2241" spans="1:4" x14ac:dyDescent="0.2">
      <c r="A2241" s="158"/>
      <c r="D2241" s="138"/>
    </row>
    <row r="2242" spans="1:4" x14ac:dyDescent="0.2">
      <c r="A2242" s="158"/>
      <c r="D2242" s="138"/>
    </row>
    <row r="2243" spans="1:4" x14ac:dyDescent="0.2">
      <c r="A2243" s="158"/>
      <c r="D2243" s="138"/>
    </row>
    <row r="2244" spans="1:4" x14ac:dyDescent="0.2">
      <c r="A2244" s="158"/>
      <c r="D2244" s="138"/>
    </row>
    <row r="2245" spans="1:4" x14ac:dyDescent="0.2">
      <c r="A2245" s="158"/>
      <c r="D2245" s="138"/>
    </row>
    <row r="2246" spans="1:4" x14ac:dyDescent="0.2">
      <c r="A2246" s="158"/>
      <c r="D2246" s="138"/>
    </row>
    <row r="2247" spans="1:4" x14ac:dyDescent="0.2">
      <c r="A2247" s="158"/>
      <c r="D2247" s="138"/>
    </row>
    <row r="2248" spans="1:4" x14ac:dyDescent="0.2">
      <c r="A2248" s="158"/>
      <c r="D2248" s="138"/>
    </row>
    <row r="2249" spans="1:4" x14ac:dyDescent="0.2">
      <c r="A2249" s="158"/>
      <c r="D2249" s="138"/>
    </row>
    <row r="2250" spans="1:4" x14ac:dyDescent="0.2">
      <c r="A2250" s="158"/>
      <c r="D2250" s="138"/>
    </row>
    <row r="2251" spans="1:4" x14ac:dyDescent="0.2">
      <c r="A2251" s="158"/>
      <c r="D2251" s="138"/>
    </row>
    <row r="2252" spans="1:4" x14ac:dyDescent="0.2">
      <c r="A2252" s="158"/>
      <c r="D2252" s="138"/>
    </row>
    <row r="2253" spans="1:4" x14ac:dyDescent="0.2">
      <c r="A2253" s="158"/>
      <c r="D2253" s="138"/>
    </row>
    <row r="2254" spans="1:4" x14ac:dyDescent="0.2">
      <c r="A2254" s="158"/>
      <c r="D2254" s="138"/>
    </row>
    <row r="2255" spans="1:4" x14ac:dyDescent="0.2">
      <c r="A2255" s="158"/>
      <c r="D2255" s="138"/>
    </row>
    <row r="2256" spans="1:4" x14ac:dyDescent="0.2">
      <c r="A2256" s="158"/>
      <c r="D2256" s="138"/>
    </row>
    <row r="2257" spans="1:4" x14ac:dyDescent="0.2">
      <c r="A2257" s="158"/>
      <c r="D2257" s="138"/>
    </row>
    <row r="2258" spans="1:4" x14ac:dyDescent="0.2">
      <c r="A2258" s="158"/>
      <c r="D2258" s="138"/>
    </row>
    <row r="2259" spans="1:4" x14ac:dyDescent="0.2">
      <c r="A2259" s="158"/>
      <c r="D2259" s="138"/>
    </row>
    <row r="2260" spans="1:4" x14ac:dyDescent="0.2">
      <c r="A2260" s="158"/>
      <c r="D2260" s="138"/>
    </row>
    <row r="2261" spans="1:4" x14ac:dyDescent="0.2">
      <c r="A2261" s="158"/>
      <c r="D2261" s="138"/>
    </row>
    <row r="2262" spans="1:4" x14ac:dyDescent="0.2">
      <c r="A2262" s="158"/>
      <c r="D2262" s="138"/>
    </row>
    <row r="2263" spans="1:4" x14ac:dyDescent="0.2">
      <c r="A2263" s="158"/>
      <c r="D2263" s="138"/>
    </row>
    <row r="2264" spans="1:4" x14ac:dyDescent="0.2">
      <c r="A2264" s="158"/>
      <c r="D2264" s="138"/>
    </row>
    <row r="2265" spans="1:4" x14ac:dyDescent="0.2">
      <c r="A2265" s="158"/>
      <c r="D2265" s="138"/>
    </row>
    <row r="2266" spans="1:4" x14ac:dyDescent="0.2">
      <c r="A2266" s="158"/>
      <c r="D2266" s="138"/>
    </row>
    <row r="2267" spans="1:4" x14ac:dyDescent="0.2">
      <c r="A2267" s="158"/>
      <c r="D2267" s="138"/>
    </row>
    <row r="2268" spans="1:4" x14ac:dyDescent="0.2">
      <c r="A2268" s="158"/>
      <c r="D2268" s="138"/>
    </row>
    <row r="2269" spans="1:4" x14ac:dyDescent="0.2">
      <c r="A2269" s="158"/>
      <c r="D2269" s="138"/>
    </row>
    <row r="2270" spans="1:4" x14ac:dyDescent="0.2">
      <c r="A2270" s="158"/>
      <c r="D2270" s="138"/>
    </row>
    <row r="2271" spans="1:4" x14ac:dyDescent="0.2">
      <c r="A2271" s="158"/>
      <c r="D2271" s="138"/>
    </row>
    <row r="2272" spans="1:4" x14ac:dyDescent="0.2">
      <c r="A2272" s="158"/>
      <c r="D2272" s="138"/>
    </row>
    <row r="2273" spans="1:4" x14ac:dyDescent="0.2">
      <c r="A2273" s="158"/>
      <c r="D2273" s="138"/>
    </row>
    <row r="2274" spans="1:4" x14ac:dyDescent="0.2">
      <c r="A2274" s="158"/>
      <c r="D2274" s="138"/>
    </row>
    <row r="2275" spans="1:4" x14ac:dyDescent="0.2">
      <c r="A2275" s="158"/>
      <c r="D2275" s="138"/>
    </row>
    <row r="2276" spans="1:4" x14ac:dyDescent="0.2">
      <c r="A2276" s="158"/>
      <c r="D2276" s="138"/>
    </row>
    <row r="2277" spans="1:4" x14ac:dyDescent="0.2">
      <c r="A2277" s="158"/>
      <c r="D2277" s="138"/>
    </row>
    <row r="2278" spans="1:4" x14ac:dyDescent="0.2">
      <c r="A2278" s="158"/>
      <c r="D2278" s="138"/>
    </row>
    <row r="2279" spans="1:4" x14ac:dyDescent="0.2">
      <c r="A2279" s="158"/>
      <c r="D2279" s="138"/>
    </row>
    <row r="2280" spans="1:4" x14ac:dyDescent="0.2">
      <c r="A2280" s="158"/>
      <c r="D2280" s="138"/>
    </row>
    <row r="2281" spans="1:4" x14ac:dyDescent="0.2">
      <c r="A2281" s="158"/>
      <c r="D2281" s="138"/>
    </row>
    <row r="2282" spans="1:4" x14ac:dyDescent="0.2">
      <c r="A2282" s="158"/>
      <c r="D2282" s="138"/>
    </row>
    <row r="2283" spans="1:4" x14ac:dyDescent="0.2">
      <c r="A2283" s="158"/>
      <c r="D2283" s="138"/>
    </row>
    <row r="2284" spans="1:4" x14ac:dyDescent="0.2">
      <c r="A2284" s="158"/>
      <c r="D2284" s="138"/>
    </row>
    <row r="2285" spans="1:4" x14ac:dyDescent="0.2">
      <c r="A2285" s="158"/>
      <c r="D2285" s="138"/>
    </row>
    <row r="2286" spans="1:4" x14ac:dyDescent="0.2">
      <c r="A2286" s="158"/>
      <c r="D2286" s="138"/>
    </row>
    <row r="2287" spans="1:4" x14ac:dyDescent="0.2">
      <c r="A2287" s="158"/>
      <c r="D2287" s="138"/>
    </row>
    <row r="2288" spans="1:4" x14ac:dyDescent="0.2">
      <c r="A2288" s="158"/>
      <c r="D2288" s="138"/>
    </row>
    <row r="2289" spans="1:4" x14ac:dyDescent="0.2">
      <c r="A2289" s="158"/>
      <c r="D2289" s="138"/>
    </row>
    <row r="2290" spans="1:4" x14ac:dyDescent="0.2">
      <c r="A2290" s="158"/>
      <c r="D2290" s="138"/>
    </row>
    <row r="2291" spans="1:4" x14ac:dyDescent="0.2">
      <c r="A2291" s="158"/>
      <c r="D2291" s="138"/>
    </row>
    <row r="2292" spans="1:4" x14ac:dyDescent="0.2">
      <c r="A2292" s="158"/>
      <c r="D2292" s="138"/>
    </row>
    <row r="2293" spans="1:4" x14ac:dyDescent="0.2">
      <c r="A2293" s="158"/>
      <c r="D2293" s="138"/>
    </row>
    <row r="2294" spans="1:4" x14ac:dyDescent="0.2">
      <c r="A2294" s="158"/>
      <c r="D2294" s="138"/>
    </row>
    <row r="2295" spans="1:4" x14ac:dyDescent="0.2">
      <c r="A2295" s="158"/>
      <c r="D2295" s="138"/>
    </row>
    <row r="2296" spans="1:4" x14ac:dyDescent="0.2">
      <c r="A2296" s="158"/>
      <c r="D2296" s="138"/>
    </row>
    <row r="2297" spans="1:4" x14ac:dyDescent="0.2">
      <c r="A2297" s="158"/>
      <c r="D2297" s="138"/>
    </row>
    <row r="2298" spans="1:4" x14ac:dyDescent="0.2">
      <c r="A2298" s="158"/>
      <c r="D2298" s="138"/>
    </row>
    <row r="2299" spans="1:4" x14ac:dyDescent="0.2">
      <c r="A2299" s="158"/>
      <c r="D2299" s="138"/>
    </row>
    <row r="2300" spans="1:4" x14ac:dyDescent="0.2">
      <c r="A2300" s="158"/>
      <c r="D2300" s="138"/>
    </row>
    <row r="2301" spans="1:4" x14ac:dyDescent="0.2">
      <c r="A2301" s="158"/>
      <c r="D2301" s="138"/>
    </row>
    <row r="2302" spans="1:4" x14ac:dyDescent="0.2">
      <c r="A2302" s="158"/>
      <c r="D2302" s="138"/>
    </row>
    <row r="2303" spans="1:4" x14ac:dyDescent="0.2">
      <c r="A2303" s="158"/>
      <c r="D2303" s="138"/>
    </row>
    <row r="2304" spans="1:4" x14ac:dyDescent="0.2">
      <c r="A2304" s="158"/>
      <c r="D2304" s="138"/>
    </row>
    <row r="2305" spans="1:4" x14ac:dyDescent="0.2">
      <c r="A2305" s="158"/>
      <c r="D2305" s="138"/>
    </row>
    <row r="2306" spans="1:4" x14ac:dyDescent="0.2">
      <c r="A2306" s="158"/>
      <c r="D2306" s="138"/>
    </row>
    <row r="2307" spans="1:4" x14ac:dyDescent="0.2">
      <c r="A2307" s="158"/>
      <c r="D2307" s="138"/>
    </row>
    <row r="2308" spans="1:4" x14ac:dyDescent="0.2">
      <c r="A2308" s="158"/>
      <c r="D2308" s="138"/>
    </row>
    <row r="2309" spans="1:4" x14ac:dyDescent="0.2">
      <c r="A2309" s="158"/>
      <c r="D2309" s="138"/>
    </row>
    <row r="2310" spans="1:4" x14ac:dyDescent="0.2">
      <c r="A2310" s="158"/>
      <c r="D2310" s="138"/>
    </row>
    <row r="2311" spans="1:4" x14ac:dyDescent="0.2">
      <c r="A2311" s="158"/>
      <c r="D2311" s="138"/>
    </row>
    <row r="2312" spans="1:4" x14ac:dyDescent="0.2">
      <c r="A2312" s="158"/>
      <c r="D2312" s="138"/>
    </row>
    <row r="2313" spans="1:4" x14ac:dyDescent="0.2">
      <c r="A2313" s="158"/>
      <c r="D2313" s="138"/>
    </row>
    <row r="2314" spans="1:4" x14ac:dyDescent="0.2">
      <c r="A2314" s="158"/>
      <c r="D2314" s="138"/>
    </row>
    <row r="2315" spans="1:4" x14ac:dyDescent="0.2">
      <c r="A2315" s="158"/>
      <c r="D2315" s="138"/>
    </row>
    <row r="2316" spans="1:4" x14ac:dyDescent="0.2">
      <c r="A2316" s="158"/>
      <c r="D2316" s="138"/>
    </row>
    <row r="2317" spans="1:4" x14ac:dyDescent="0.2">
      <c r="A2317" s="158"/>
      <c r="D2317" s="138"/>
    </row>
    <row r="2318" spans="1:4" x14ac:dyDescent="0.2">
      <c r="A2318" s="158"/>
      <c r="D2318" s="138"/>
    </row>
    <row r="2319" spans="1:4" x14ac:dyDescent="0.2">
      <c r="A2319" s="158"/>
      <c r="D2319" s="138"/>
    </row>
    <row r="2320" spans="1:4" x14ac:dyDescent="0.2">
      <c r="A2320" s="158"/>
      <c r="D2320" s="138"/>
    </row>
    <row r="2321" spans="1:4" x14ac:dyDescent="0.2">
      <c r="A2321" s="158"/>
      <c r="D2321" s="138"/>
    </row>
    <row r="2322" spans="1:4" x14ac:dyDescent="0.2">
      <c r="A2322" s="158"/>
      <c r="D2322" s="138"/>
    </row>
    <row r="2323" spans="1:4" x14ac:dyDescent="0.2">
      <c r="A2323" s="158"/>
      <c r="D2323" s="138"/>
    </row>
    <row r="2324" spans="1:4" x14ac:dyDescent="0.2">
      <c r="A2324" s="158"/>
      <c r="D2324" s="138"/>
    </row>
    <row r="2325" spans="1:4" x14ac:dyDescent="0.2">
      <c r="A2325" s="158"/>
      <c r="D2325" s="138"/>
    </row>
    <row r="2326" spans="1:4" x14ac:dyDescent="0.2">
      <c r="A2326" s="158"/>
      <c r="D2326" s="138"/>
    </row>
    <row r="2327" spans="1:4" x14ac:dyDescent="0.2">
      <c r="A2327" s="158"/>
      <c r="D2327" s="138"/>
    </row>
    <row r="2328" spans="1:4" x14ac:dyDescent="0.2">
      <c r="A2328" s="158"/>
      <c r="D2328" s="138"/>
    </row>
    <row r="2329" spans="1:4" x14ac:dyDescent="0.2">
      <c r="A2329" s="158"/>
      <c r="D2329" s="138"/>
    </row>
    <row r="2330" spans="1:4" x14ac:dyDescent="0.2">
      <c r="A2330" s="158"/>
      <c r="D2330" s="138"/>
    </row>
    <row r="2331" spans="1:4" x14ac:dyDescent="0.2">
      <c r="A2331" s="158"/>
      <c r="D2331" s="138"/>
    </row>
    <row r="2332" spans="1:4" x14ac:dyDescent="0.2">
      <c r="A2332" s="158"/>
      <c r="D2332" s="138"/>
    </row>
    <row r="2333" spans="1:4" x14ac:dyDescent="0.2">
      <c r="A2333" s="158"/>
      <c r="D2333" s="138"/>
    </row>
    <row r="2334" spans="1:4" x14ac:dyDescent="0.2">
      <c r="A2334" s="158"/>
      <c r="D2334" s="138"/>
    </row>
    <row r="2335" spans="1:4" x14ac:dyDescent="0.2">
      <c r="A2335" s="158"/>
      <c r="D2335" s="138"/>
    </row>
    <row r="2336" spans="1:4" x14ac:dyDescent="0.2">
      <c r="A2336" s="158"/>
      <c r="D2336" s="138"/>
    </row>
    <row r="2337" spans="1:4" x14ac:dyDescent="0.2">
      <c r="A2337" s="158"/>
      <c r="D2337" s="138"/>
    </row>
    <row r="2338" spans="1:4" x14ac:dyDescent="0.2">
      <c r="A2338" s="158"/>
      <c r="D2338" s="138"/>
    </row>
    <row r="2339" spans="1:4" x14ac:dyDescent="0.2">
      <c r="A2339" s="158"/>
      <c r="D2339" s="138"/>
    </row>
    <row r="2340" spans="1:4" x14ac:dyDescent="0.2">
      <c r="A2340" s="158"/>
      <c r="D2340" s="138"/>
    </row>
    <row r="2341" spans="1:4" x14ac:dyDescent="0.2">
      <c r="A2341" s="158"/>
      <c r="D2341" s="138"/>
    </row>
    <row r="2342" spans="1:4" x14ac:dyDescent="0.2">
      <c r="A2342" s="158"/>
      <c r="D2342" s="138"/>
    </row>
    <row r="2343" spans="1:4" x14ac:dyDescent="0.2">
      <c r="A2343" s="158"/>
      <c r="D2343" s="138"/>
    </row>
    <row r="2344" spans="1:4" x14ac:dyDescent="0.2">
      <c r="A2344" s="158"/>
      <c r="D2344" s="138"/>
    </row>
    <row r="2345" spans="1:4" x14ac:dyDescent="0.2">
      <c r="A2345" s="158"/>
      <c r="D2345" s="138"/>
    </row>
    <row r="2346" spans="1:4" x14ac:dyDescent="0.2">
      <c r="A2346" s="158"/>
      <c r="D2346" s="138"/>
    </row>
    <row r="2347" spans="1:4" x14ac:dyDescent="0.2">
      <c r="A2347" s="158"/>
      <c r="D2347" s="138"/>
    </row>
    <row r="2348" spans="1:4" x14ac:dyDescent="0.2">
      <c r="A2348" s="158"/>
      <c r="D2348" s="138"/>
    </row>
    <row r="2349" spans="1:4" x14ac:dyDescent="0.2">
      <c r="A2349" s="158"/>
      <c r="D2349" s="138"/>
    </row>
    <row r="2350" spans="1:4" x14ac:dyDescent="0.2">
      <c r="A2350" s="158"/>
      <c r="D2350" s="138"/>
    </row>
    <row r="2351" spans="1:4" x14ac:dyDescent="0.2">
      <c r="A2351" s="158"/>
      <c r="D2351" s="138"/>
    </row>
    <row r="2352" spans="1:4" x14ac:dyDescent="0.2">
      <c r="A2352" s="158"/>
      <c r="D2352" s="138"/>
    </row>
    <row r="2353" spans="1:4" x14ac:dyDescent="0.2">
      <c r="A2353" s="158"/>
      <c r="D2353" s="138"/>
    </row>
    <row r="2354" spans="1:4" x14ac:dyDescent="0.2">
      <c r="A2354" s="158"/>
      <c r="D2354" s="138"/>
    </row>
    <row r="2355" spans="1:4" x14ac:dyDescent="0.2">
      <c r="A2355" s="158"/>
      <c r="D2355" s="138"/>
    </row>
    <row r="2356" spans="1:4" x14ac:dyDescent="0.2">
      <c r="A2356" s="158"/>
      <c r="D2356" s="138"/>
    </row>
    <row r="2357" spans="1:4" x14ac:dyDescent="0.2">
      <c r="A2357" s="158"/>
      <c r="D2357" s="138"/>
    </row>
    <row r="2358" spans="1:4" x14ac:dyDescent="0.2">
      <c r="A2358" s="158"/>
      <c r="D2358" s="138"/>
    </row>
    <row r="2359" spans="1:4" x14ac:dyDescent="0.2">
      <c r="A2359" s="158"/>
      <c r="D2359" s="138"/>
    </row>
    <row r="2360" spans="1:4" x14ac:dyDescent="0.2">
      <c r="A2360" s="158"/>
      <c r="D2360" s="138"/>
    </row>
    <row r="2361" spans="1:4" x14ac:dyDescent="0.2">
      <c r="A2361" s="158"/>
      <c r="D2361" s="138"/>
    </row>
    <row r="2362" spans="1:4" x14ac:dyDescent="0.2">
      <c r="A2362" s="158"/>
      <c r="D2362" s="138"/>
    </row>
    <row r="2363" spans="1:4" x14ac:dyDescent="0.2">
      <c r="A2363" s="158"/>
      <c r="D2363" s="138"/>
    </row>
    <row r="2364" spans="1:4" x14ac:dyDescent="0.2">
      <c r="A2364" s="158"/>
      <c r="D2364" s="138"/>
    </row>
    <row r="2365" spans="1:4" x14ac:dyDescent="0.2">
      <c r="A2365" s="158"/>
      <c r="D2365" s="138"/>
    </row>
    <row r="2366" spans="1:4" x14ac:dyDescent="0.2">
      <c r="A2366" s="158"/>
      <c r="D2366" s="138"/>
    </row>
    <row r="2367" spans="1:4" x14ac:dyDescent="0.2">
      <c r="A2367" s="158"/>
      <c r="D2367" s="138"/>
    </row>
    <row r="2368" spans="1:4" x14ac:dyDescent="0.2">
      <c r="A2368" s="158"/>
      <c r="D2368" s="138"/>
    </row>
    <row r="2369" spans="1:4" x14ac:dyDescent="0.2">
      <c r="A2369" s="158"/>
      <c r="D2369" s="138"/>
    </row>
    <row r="2370" spans="1:4" x14ac:dyDescent="0.2">
      <c r="A2370" s="158"/>
      <c r="D2370" s="138"/>
    </row>
    <row r="2371" spans="1:4" x14ac:dyDescent="0.2">
      <c r="A2371" s="158"/>
      <c r="D2371" s="138"/>
    </row>
    <row r="2372" spans="1:4" x14ac:dyDescent="0.2">
      <c r="A2372" s="158"/>
      <c r="D2372" s="138"/>
    </row>
    <row r="2373" spans="1:4" x14ac:dyDescent="0.2">
      <c r="A2373" s="158"/>
      <c r="D2373" s="138"/>
    </row>
    <row r="2374" spans="1:4" x14ac:dyDescent="0.2">
      <c r="A2374" s="158"/>
      <c r="D2374" s="138"/>
    </row>
    <row r="2375" spans="1:4" x14ac:dyDescent="0.2">
      <c r="A2375" s="158"/>
      <c r="D2375" s="138"/>
    </row>
    <row r="2376" spans="1:4" x14ac:dyDescent="0.2">
      <c r="A2376" s="158"/>
      <c r="D2376" s="138"/>
    </row>
    <row r="2377" spans="1:4" x14ac:dyDescent="0.2">
      <c r="A2377" s="158"/>
      <c r="D2377" s="138"/>
    </row>
    <row r="2378" spans="1:4" x14ac:dyDescent="0.2">
      <c r="A2378" s="158"/>
      <c r="D2378" s="138"/>
    </row>
    <row r="2379" spans="1:4" x14ac:dyDescent="0.2">
      <c r="A2379" s="158"/>
      <c r="D2379" s="138"/>
    </row>
    <row r="2380" spans="1:4" x14ac:dyDescent="0.2">
      <c r="A2380" s="158"/>
      <c r="D2380" s="138"/>
    </row>
    <row r="2381" spans="1:4" x14ac:dyDescent="0.2">
      <c r="A2381" s="158"/>
      <c r="D2381" s="138"/>
    </row>
    <row r="2382" spans="1:4" x14ac:dyDescent="0.2">
      <c r="A2382" s="158"/>
      <c r="D2382" s="138"/>
    </row>
    <row r="2383" spans="1:4" x14ac:dyDescent="0.2">
      <c r="A2383" s="158"/>
      <c r="D2383" s="138"/>
    </row>
    <row r="2384" spans="1:4" x14ac:dyDescent="0.2">
      <c r="A2384" s="158"/>
      <c r="D2384" s="138"/>
    </row>
    <row r="2385" spans="1:4" x14ac:dyDescent="0.2">
      <c r="A2385" s="158"/>
      <c r="D2385" s="138"/>
    </row>
    <row r="2386" spans="1:4" x14ac:dyDescent="0.2">
      <c r="A2386" s="158"/>
      <c r="D2386" s="138"/>
    </row>
    <row r="2387" spans="1:4" x14ac:dyDescent="0.2">
      <c r="A2387" s="158"/>
      <c r="D2387" s="138"/>
    </row>
    <row r="2388" spans="1:4" x14ac:dyDescent="0.2">
      <c r="A2388" s="158"/>
      <c r="D2388" s="138"/>
    </row>
    <row r="2389" spans="1:4" x14ac:dyDescent="0.2">
      <c r="A2389" s="158"/>
      <c r="D2389" s="138"/>
    </row>
    <row r="2390" spans="1:4" x14ac:dyDescent="0.2">
      <c r="A2390" s="158"/>
      <c r="D2390" s="138"/>
    </row>
    <row r="2391" spans="1:4" x14ac:dyDescent="0.2">
      <c r="A2391" s="158"/>
      <c r="D2391" s="138"/>
    </row>
    <row r="2392" spans="1:4" x14ac:dyDescent="0.2">
      <c r="A2392" s="158"/>
      <c r="D2392" s="138"/>
    </row>
    <row r="2393" spans="1:4" x14ac:dyDescent="0.2">
      <c r="A2393" s="158"/>
      <c r="D2393" s="138"/>
    </row>
    <row r="2394" spans="1:4" x14ac:dyDescent="0.2">
      <c r="A2394" s="158"/>
      <c r="D2394" s="138"/>
    </row>
    <row r="2395" spans="1:4" x14ac:dyDescent="0.2">
      <c r="A2395" s="158"/>
      <c r="D2395" s="138"/>
    </row>
    <row r="2396" spans="1:4" x14ac:dyDescent="0.2">
      <c r="A2396" s="158"/>
      <c r="D2396" s="138"/>
    </row>
    <row r="2397" spans="1:4" x14ac:dyDescent="0.2">
      <c r="A2397" s="158"/>
      <c r="D2397" s="138"/>
    </row>
    <row r="2398" spans="1:4" x14ac:dyDescent="0.2">
      <c r="A2398" s="158"/>
      <c r="D2398" s="138"/>
    </row>
    <row r="2399" spans="1:4" x14ac:dyDescent="0.2">
      <c r="A2399" s="158"/>
      <c r="D2399" s="138"/>
    </row>
    <row r="2400" spans="1:4" x14ac:dyDescent="0.2">
      <c r="A2400" s="158"/>
      <c r="D2400" s="138"/>
    </row>
    <row r="2401" spans="1:4" x14ac:dyDescent="0.2">
      <c r="A2401" s="158"/>
      <c r="D2401" s="138"/>
    </row>
    <row r="2402" spans="1:4" x14ac:dyDescent="0.2">
      <c r="A2402" s="158"/>
      <c r="D2402" s="138"/>
    </row>
    <row r="2403" spans="1:4" x14ac:dyDescent="0.2">
      <c r="A2403" s="158"/>
      <c r="D2403" s="138"/>
    </row>
    <row r="2404" spans="1:4" x14ac:dyDescent="0.2">
      <c r="A2404" s="158"/>
      <c r="D2404" s="138"/>
    </row>
    <row r="2405" spans="1:4" x14ac:dyDescent="0.2">
      <c r="A2405" s="158"/>
      <c r="D2405" s="138"/>
    </row>
    <row r="2406" spans="1:4" x14ac:dyDescent="0.2">
      <c r="A2406" s="158"/>
      <c r="D2406" s="138"/>
    </row>
    <row r="2407" spans="1:4" x14ac:dyDescent="0.2">
      <c r="A2407" s="158"/>
      <c r="D2407" s="138"/>
    </row>
    <row r="2408" spans="1:4" x14ac:dyDescent="0.2">
      <c r="A2408" s="158"/>
      <c r="D2408" s="138"/>
    </row>
    <row r="2409" spans="1:4" x14ac:dyDescent="0.2">
      <c r="A2409" s="158"/>
      <c r="D2409" s="138"/>
    </row>
    <row r="2410" spans="1:4" x14ac:dyDescent="0.2">
      <c r="A2410" s="158"/>
      <c r="D2410" s="138"/>
    </row>
    <row r="2411" spans="1:4" x14ac:dyDescent="0.2">
      <c r="A2411" s="158"/>
      <c r="D2411" s="138"/>
    </row>
    <row r="2412" spans="1:4" x14ac:dyDescent="0.2">
      <c r="A2412" s="158"/>
      <c r="D2412" s="138"/>
    </row>
    <row r="2413" spans="1:4" x14ac:dyDescent="0.2">
      <c r="A2413" s="158"/>
      <c r="D2413" s="138"/>
    </row>
    <row r="2414" spans="1:4" x14ac:dyDescent="0.2">
      <c r="A2414" s="158"/>
      <c r="D2414" s="138"/>
    </row>
    <row r="2415" spans="1:4" x14ac:dyDescent="0.2">
      <c r="A2415" s="158"/>
      <c r="D2415" s="138"/>
    </row>
    <row r="2416" spans="1:4" x14ac:dyDescent="0.2">
      <c r="A2416" s="158"/>
      <c r="D2416" s="138"/>
    </row>
    <row r="2417" spans="1:4" x14ac:dyDescent="0.2">
      <c r="A2417" s="158"/>
      <c r="D2417" s="138"/>
    </row>
    <row r="2418" spans="1:4" x14ac:dyDescent="0.2">
      <c r="A2418" s="158"/>
      <c r="D2418" s="138"/>
    </row>
    <row r="2419" spans="1:4" x14ac:dyDescent="0.2">
      <c r="A2419" s="158"/>
      <c r="D2419" s="138"/>
    </row>
    <row r="2420" spans="1:4" x14ac:dyDescent="0.2">
      <c r="A2420" s="158"/>
      <c r="D2420" s="138"/>
    </row>
    <row r="2421" spans="1:4" x14ac:dyDescent="0.2">
      <c r="A2421" s="158"/>
      <c r="D2421" s="138"/>
    </row>
    <row r="2422" spans="1:4" x14ac:dyDescent="0.2">
      <c r="A2422" s="158"/>
      <c r="D2422" s="138"/>
    </row>
    <row r="2423" spans="1:4" x14ac:dyDescent="0.2">
      <c r="A2423" s="158"/>
      <c r="D2423" s="138"/>
    </row>
    <row r="2424" spans="1:4" x14ac:dyDescent="0.2">
      <c r="A2424" s="158"/>
      <c r="D2424" s="138"/>
    </row>
    <row r="2425" spans="1:4" x14ac:dyDescent="0.2">
      <c r="A2425" s="158"/>
      <c r="D2425" s="138"/>
    </row>
    <row r="2426" spans="1:4" x14ac:dyDescent="0.2">
      <c r="A2426" s="158"/>
      <c r="D2426" s="138"/>
    </row>
    <row r="2427" spans="1:4" x14ac:dyDescent="0.2">
      <c r="A2427" s="158"/>
      <c r="D2427" s="138"/>
    </row>
    <row r="2428" spans="1:4" x14ac:dyDescent="0.2">
      <c r="A2428" s="158"/>
      <c r="D2428" s="138"/>
    </row>
    <row r="2429" spans="1:4" x14ac:dyDescent="0.2">
      <c r="A2429" s="158"/>
      <c r="D2429" s="138"/>
    </row>
    <row r="2430" spans="1:4" x14ac:dyDescent="0.2">
      <c r="A2430" s="158"/>
      <c r="D2430" s="138"/>
    </row>
    <row r="2431" spans="1:4" x14ac:dyDescent="0.2">
      <c r="A2431" s="158"/>
      <c r="D2431" s="138"/>
    </row>
    <row r="2432" spans="1:4" x14ac:dyDescent="0.2">
      <c r="A2432" s="158"/>
      <c r="D2432" s="138"/>
    </row>
    <row r="2433" spans="1:4" x14ac:dyDescent="0.2">
      <c r="A2433" s="158"/>
      <c r="D2433" s="138"/>
    </row>
    <row r="2434" spans="1:4" x14ac:dyDescent="0.2">
      <c r="A2434" s="158"/>
      <c r="D2434" s="138"/>
    </row>
    <row r="2435" spans="1:4" x14ac:dyDescent="0.2">
      <c r="A2435" s="158"/>
      <c r="D2435" s="138"/>
    </row>
    <row r="2436" spans="1:4" x14ac:dyDescent="0.2">
      <c r="A2436" s="158"/>
      <c r="D2436" s="138"/>
    </row>
    <row r="2437" spans="1:4" x14ac:dyDescent="0.2">
      <c r="A2437" s="158"/>
      <c r="D2437" s="138"/>
    </row>
    <row r="2438" spans="1:4" x14ac:dyDescent="0.2">
      <c r="A2438" s="158"/>
      <c r="D2438" s="138"/>
    </row>
    <row r="2439" spans="1:4" x14ac:dyDescent="0.2">
      <c r="A2439" s="158"/>
      <c r="D2439" s="138"/>
    </row>
    <row r="2440" spans="1:4" x14ac:dyDescent="0.2">
      <c r="A2440" s="158"/>
      <c r="D2440" s="138"/>
    </row>
    <row r="2441" spans="1:4" x14ac:dyDescent="0.2">
      <c r="A2441" s="158"/>
      <c r="D2441" s="138"/>
    </row>
    <row r="2442" spans="1:4" x14ac:dyDescent="0.2">
      <c r="A2442" s="158"/>
      <c r="D2442" s="138"/>
    </row>
    <row r="2443" spans="1:4" x14ac:dyDescent="0.2">
      <c r="A2443" s="158"/>
      <c r="D2443" s="138"/>
    </row>
    <row r="2444" spans="1:4" x14ac:dyDescent="0.2">
      <c r="A2444" s="158"/>
      <c r="D2444" s="138"/>
    </row>
    <row r="2445" spans="1:4" x14ac:dyDescent="0.2">
      <c r="A2445" s="158"/>
      <c r="D2445" s="138"/>
    </row>
    <row r="2446" spans="1:4" x14ac:dyDescent="0.2">
      <c r="A2446" s="158"/>
      <c r="D2446" s="138"/>
    </row>
    <row r="2447" spans="1:4" x14ac:dyDescent="0.2">
      <c r="A2447" s="158"/>
      <c r="D2447" s="138"/>
    </row>
    <row r="2448" spans="1:4" x14ac:dyDescent="0.2">
      <c r="A2448" s="158"/>
      <c r="D2448" s="138"/>
    </row>
    <row r="2449" spans="1:4" x14ac:dyDescent="0.2">
      <c r="A2449" s="158"/>
      <c r="D2449" s="138"/>
    </row>
    <row r="2450" spans="1:4" x14ac:dyDescent="0.2">
      <c r="A2450" s="158"/>
      <c r="D2450" s="138"/>
    </row>
    <row r="2451" spans="1:4" x14ac:dyDescent="0.2">
      <c r="A2451" s="158"/>
      <c r="D2451" s="138"/>
    </row>
    <row r="2452" spans="1:4" x14ac:dyDescent="0.2">
      <c r="A2452" s="158"/>
      <c r="D2452" s="138"/>
    </row>
    <row r="2453" spans="1:4" x14ac:dyDescent="0.2">
      <c r="A2453" s="158"/>
      <c r="D2453" s="138"/>
    </row>
    <row r="2454" spans="1:4" x14ac:dyDescent="0.2">
      <c r="A2454" s="158"/>
      <c r="D2454" s="138"/>
    </row>
    <row r="2455" spans="1:4" x14ac:dyDescent="0.2">
      <c r="A2455" s="158"/>
      <c r="D2455" s="138"/>
    </row>
    <row r="2456" spans="1:4" x14ac:dyDescent="0.2">
      <c r="A2456" s="158"/>
      <c r="D2456" s="138"/>
    </row>
    <row r="2457" spans="1:4" x14ac:dyDescent="0.2">
      <c r="A2457" s="158"/>
      <c r="D2457" s="138"/>
    </row>
    <row r="2458" spans="1:4" x14ac:dyDescent="0.2">
      <c r="A2458" s="158"/>
      <c r="D2458" s="138"/>
    </row>
    <row r="2459" spans="1:4" x14ac:dyDescent="0.2">
      <c r="A2459" s="158"/>
      <c r="D2459" s="138"/>
    </row>
    <row r="2460" spans="1:4" x14ac:dyDescent="0.2">
      <c r="A2460" s="158"/>
      <c r="D2460" s="138"/>
    </row>
    <row r="2461" spans="1:4" x14ac:dyDescent="0.2">
      <c r="A2461" s="158"/>
      <c r="D2461" s="138"/>
    </row>
    <row r="2462" spans="1:4" x14ac:dyDescent="0.2">
      <c r="A2462" s="158"/>
      <c r="D2462" s="138"/>
    </row>
    <row r="2463" spans="1:4" x14ac:dyDescent="0.2">
      <c r="A2463" s="158"/>
      <c r="D2463" s="138"/>
    </row>
    <row r="2464" spans="1:4" x14ac:dyDescent="0.2">
      <c r="A2464" s="158"/>
      <c r="D2464" s="138"/>
    </row>
    <row r="2465" spans="1:4" x14ac:dyDescent="0.2">
      <c r="A2465" s="158"/>
      <c r="D2465" s="138"/>
    </row>
    <row r="2466" spans="1:4" x14ac:dyDescent="0.2">
      <c r="A2466" s="158"/>
      <c r="D2466" s="138"/>
    </row>
    <row r="2467" spans="1:4" x14ac:dyDescent="0.2">
      <c r="A2467" s="158"/>
      <c r="D2467" s="138"/>
    </row>
    <row r="2468" spans="1:4" x14ac:dyDescent="0.2">
      <c r="A2468" s="158"/>
      <c r="D2468" s="138"/>
    </row>
    <row r="2469" spans="1:4" x14ac:dyDescent="0.2">
      <c r="A2469" s="158"/>
      <c r="D2469" s="138"/>
    </row>
    <row r="2470" spans="1:4" x14ac:dyDescent="0.2">
      <c r="A2470" s="158"/>
      <c r="D2470" s="138"/>
    </row>
    <row r="2471" spans="1:4" x14ac:dyDescent="0.2">
      <c r="A2471" s="158"/>
      <c r="D2471" s="138"/>
    </row>
    <row r="2472" spans="1:4" x14ac:dyDescent="0.2">
      <c r="A2472" s="158"/>
      <c r="D2472" s="138"/>
    </row>
    <row r="2473" spans="1:4" x14ac:dyDescent="0.2">
      <c r="A2473" s="158"/>
      <c r="D2473" s="138"/>
    </row>
    <row r="2474" spans="1:4" x14ac:dyDescent="0.2">
      <c r="A2474" s="158"/>
      <c r="D2474" s="138"/>
    </row>
    <row r="2475" spans="1:4" x14ac:dyDescent="0.2">
      <c r="A2475" s="158"/>
      <c r="D2475" s="138"/>
    </row>
    <row r="2476" spans="1:4" x14ac:dyDescent="0.2">
      <c r="A2476" s="158"/>
      <c r="D2476" s="138"/>
    </row>
    <row r="2477" spans="1:4" x14ac:dyDescent="0.2">
      <c r="A2477" s="158"/>
      <c r="D2477" s="138"/>
    </row>
    <row r="2478" spans="1:4" x14ac:dyDescent="0.2">
      <c r="A2478" s="158"/>
      <c r="D2478" s="138"/>
    </row>
    <row r="2479" spans="1:4" x14ac:dyDescent="0.2">
      <c r="A2479" s="158"/>
      <c r="D2479" s="138"/>
    </row>
    <row r="2480" spans="1:4" x14ac:dyDescent="0.2">
      <c r="A2480" s="158"/>
      <c r="D2480" s="138"/>
    </row>
    <row r="2481" spans="1:4" x14ac:dyDescent="0.2">
      <c r="A2481" s="158"/>
      <c r="D2481" s="138"/>
    </row>
    <row r="2482" spans="1:4" x14ac:dyDescent="0.2">
      <c r="A2482" s="158"/>
      <c r="D2482" s="138"/>
    </row>
    <row r="2483" spans="1:4" x14ac:dyDescent="0.2">
      <c r="A2483" s="158"/>
      <c r="D2483" s="138"/>
    </row>
    <row r="2484" spans="1:4" x14ac:dyDescent="0.2">
      <c r="A2484" s="158"/>
      <c r="D2484" s="138"/>
    </row>
    <row r="2485" spans="1:4" x14ac:dyDescent="0.2">
      <c r="A2485" s="158"/>
      <c r="D2485" s="138"/>
    </row>
    <row r="2486" spans="1:4" x14ac:dyDescent="0.2">
      <c r="A2486" s="158"/>
      <c r="D2486" s="138"/>
    </row>
    <row r="2487" spans="1:4" x14ac:dyDescent="0.2">
      <c r="A2487" s="158"/>
      <c r="D2487" s="138"/>
    </row>
    <row r="2488" spans="1:4" x14ac:dyDescent="0.2">
      <c r="A2488" s="158"/>
      <c r="D2488" s="138"/>
    </row>
    <row r="2489" spans="1:4" x14ac:dyDescent="0.2">
      <c r="A2489" s="158"/>
      <c r="D2489" s="138"/>
    </row>
    <row r="2490" spans="1:4" x14ac:dyDescent="0.2">
      <c r="A2490" s="158"/>
      <c r="D2490" s="138"/>
    </row>
    <row r="2491" spans="1:4" x14ac:dyDescent="0.2">
      <c r="A2491" s="158"/>
      <c r="D2491" s="138"/>
    </row>
    <row r="2492" spans="1:4" x14ac:dyDescent="0.2">
      <c r="A2492" s="158"/>
      <c r="D2492" s="138"/>
    </row>
    <row r="2493" spans="1:4" x14ac:dyDescent="0.2">
      <c r="A2493" s="158"/>
      <c r="D2493" s="138"/>
    </row>
    <row r="2494" spans="1:4" x14ac:dyDescent="0.2">
      <c r="A2494" s="158"/>
      <c r="D2494" s="138"/>
    </row>
    <row r="2495" spans="1:4" x14ac:dyDescent="0.2">
      <c r="A2495" s="158"/>
      <c r="D2495" s="138"/>
    </row>
    <row r="2496" spans="1:4" x14ac:dyDescent="0.2">
      <c r="A2496" s="158"/>
      <c r="D2496" s="138"/>
    </row>
    <row r="2497" spans="1:4" x14ac:dyDescent="0.2">
      <c r="A2497" s="158"/>
      <c r="D2497" s="138"/>
    </row>
    <row r="2498" spans="1:4" x14ac:dyDescent="0.2">
      <c r="A2498" s="158"/>
      <c r="D2498" s="138"/>
    </row>
    <row r="2499" spans="1:4" x14ac:dyDescent="0.2">
      <c r="A2499" s="158"/>
      <c r="D2499" s="138"/>
    </row>
    <row r="2500" spans="1:4" x14ac:dyDescent="0.2">
      <c r="A2500" s="158"/>
      <c r="D2500" s="138"/>
    </row>
    <row r="2501" spans="1:4" x14ac:dyDescent="0.2">
      <c r="A2501" s="158"/>
      <c r="D2501" s="138"/>
    </row>
    <row r="2502" spans="1:4" x14ac:dyDescent="0.2">
      <c r="A2502" s="158"/>
      <c r="D2502" s="138"/>
    </row>
    <row r="2503" spans="1:4" x14ac:dyDescent="0.2">
      <c r="A2503" s="158"/>
      <c r="D2503" s="138"/>
    </row>
    <row r="2504" spans="1:4" x14ac:dyDescent="0.2">
      <c r="A2504" s="158"/>
      <c r="D2504" s="138"/>
    </row>
    <row r="2505" spans="1:4" x14ac:dyDescent="0.2">
      <c r="A2505" s="158"/>
      <c r="D2505" s="138"/>
    </row>
    <row r="2506" spans="1:4" x14ac:dyDescent="0.2">
      <c r="A2506" s="158"/>
      <c r="D2506" s="138"/>
    </row>
    <row r="2507" spans="1:4" x14ac:dyDescent="0.2">
      <c r="A2507" s="158"/>
      <c r="D2507" s="138"/>
    </row>
    <row r="2508" spans="1:4" x14ac:dyDescent="0.2">
      <c r="A2508" s="158"/>
      <c r="D2508" s="138"/>
    </row>
    <row r="2509" spans="1:4" x14ac:dyDescent="0.2">
      <c r="A2509" s="158"/>
      <c r="D2509" s="138"/>
    </row>
    <row r="2510" spans="1:4" x14ac:dyDescent="0.2">
      <c r="A2510" s="158"/>
      <c r="D2510" s="138"/>
    </row>
    <row r="2511" spans="1:4" x14ac:dyDescent="0.2">
      <c r="A2511" s="158"/>
      <c r="D2511" s="138"/>
    </row>
    <row r="2512" spans="1:4" x14ac:dyDescent="0.2">
      <c r="A2512" s="158"/>
      <c r="D2512" s="138"/>
    </row>
    <row r="2513" spans="1:4" x14ac:dyDescent="0.2">
      <c r="A2513" s="158"/>
      <c r="D2513" s="138"/>
    </row>
    <row r="2514" spans="1:4" x14ac:dyDescent="0.2">
      <c r="A2514" s="158"/>
      <c r="D2514" s="138"/>
    </row>
    <row r="2515" spans="1:4" x14ac:dyDescent="0.2">
      <c r="A2515" s="158"/>
      <c r="D2515" s="138"/>
    </row>
    <row r="2516" spans="1:4" x14ac:dyDescent="0.2">
      <c r="A2516" s="158"/>
      <c r="D2516" s="138"/>
    </row>
    <row r="2517" spans="1:4" x14ac:dyDescent="0.2">
      <c r="A2517" s="158"/>
      <c r="D2517" s="138"/>
    </row>
    <row r="2518" spans="1:4" x14ac:dyDescent="0.2">
      <c r="A2518" s="158"/>
      <c r="D2518" s="138"/>
    </row>
    <row r="2519" spans="1:4" x14ac:dyDescent="0.2">
      <c r="A2519" s="158"/>
      <c r="D2519" s="138"/>
    </row>
    <row r="2520" spans="1:4" x14ac:dyDescent="0.2">
      <c r="A2520" s="158"/>
      <c r="D2520" s="138"/>
    </row>
    <row r="2521" spans="1:4" x14ac:dyDescent="0.2">
      <c r="A2521" s="158"/>
      <c r="D2521" s="138"/>
    </row>
    <row r="2522" spans="1:4" x14ac:dyDescent="0.2">
      <c r="A2522" s="158"/>
      <c r="D2522" s="138"/>
    </row>
    <row r="2523" spans="1:4" x14ac:dyDescent="0.2">
      <c r="A2523" s="158"/>
      <c r="D2523" s="138"/>
    </row>
    <row r="2524" spans="1:4" x14ac:dyDescent="0.2">
      <c r="A2524" s="158"/>
      <c r="D2524" s="138"/>
    </row>
    <row r="2525" spans="1:4" x14ac:dyDescent="0.2">
      <c r="A2525" s="158"/>
      <c r="D2525" s="138"/>
    </row>
    <row r="2526" spans="1:4" x14ac:dyDescent="0.2">
      <c r="A2526" s="158"/>
      <c r="D2526" s="138"/>
    </row>
    <row r="2527" spans="1:4" x14ac:dyDescent="0.2">
      <c r="A2527" s="158"/>
      <c r="D2527" s="138"/>
    </row>
    <row r="2528" spans="1:4" x14ac:dyDescent="0.2">
      <c r="A2528" s="158"/>
      <c r="D2528" s="138"/>
    </row>
    <row r="2529" spans="1:4" x14ac:dyDescent="0.2">
      <c r="A2529" s="158"/>
      <c r="D2529" s="138"/>
    </row>
    <row r="2530" spans="1:4" x14ac:dyDescent="0.2">
      <c r="A2530" s="158"/>
      <c r="D2530" s="138"/>
    </row>
    <row r="2531" spans="1:4" x14ac:dyDescent="0.2">
      <c r="A2531" s="158"/>
      <c r="D2531" s="138"/>
    </row>
    <row r="2532" spans="1:4" x14ac:dyDescent="0.2">
      <c r="A2532" s="158"/>
      <c r="D2532" s="138"/>
    </row>
    <row r="2533" spans="1:4" x14ac:dyDescent="0.2">
      <c r="A2533" s="158"/>
      <c r="D2533" s="138"/>
    </row>
    <row r="2534" spans="1:4" x14ac:dyDescent="0.2">
      <c r="A2534" s="158"/>
      <c r="D2534" s="138"/>
    </row>
    <row r="2535" spans="1:4" x14ac:dyDescent="0.2">
      <c r="A2535" s="158"/>
      <c r="D2535" s="138"/>
    </row>
    <row r="2536" spans="1:4" x14ac:dyDescent="0.2">
      <c r="A2536" s="158"/>
      <c r="D2536" s="138"/>
    </row>
    <row r="2537" spans="1:4" x14ac:dyDescent="0.2">
      <c r="A2537" s="158"/>
      <c r="D2537" s="138"/>
    </row>
    <row r="2538" spans="1:4" x14ac:dyDescent="0.2">
      <c r="A2538" s="158"/>
      <c r="D2538" s="138"/>
    </row>
    <row r="2539" spans="1:4" x14ac:dyDescent="0.2">
      <c r="A2539" s="158"/>
      <c r="D2539" s="138"/>
    </row>
    <row r="2540" spans="1:4" x14ac:dyDescent="0.2">
      <c r="A2540" s="158"/>
      <c r="D2540" s="138"/>
    </row>
    <row r="2541" spans="1:4" x14ac:dyDescent="0.2">
      <c r="A2541" s="158"/>
      <c r="D2541" s="138"/>
    </row>
    <row r="2542" spans="1:4" x14ac:dyDescent="0.2">
      <c r="A2542" s="158"/>
      <c r="D2542" s="138"/>
    </row>
    <row r="2543" spans="1:4" x14ac:dyDescent="0.2">
      <c r="A2543" s="158"/>
      <c r="D2543" s="138"/>
    </row>
    <row r="2544" spans="1:4" x14ac:dyDescent="0.2">
      <c r="A2544" s="158"/>
      <c r="D2544" s="138"/>
    </row>
    <row r="2545" spans="1:4" x14ac:dyDescent="0.2">
      <c r="A2545" s="158"/>
      <c r="D2545" s="138"/>
    </row>
    <row r="2546" spans="1:4" x14ac:dyDescent="0.2">
      <c r="A2546" s="158"/>
      <c r="D2546" s="138"/>
    </row>
    <row r="2547" spans="1:4" x14ac:dyDescent="0.2">
      <c r="A2547" s="158"/>
      <c r="D2547" s="138"/>
    </row>
    <row r="2548" spans="1:4" x14ac:dyDescent="0.2">
      <c r="A2548" s="158"/>
      <c r="D2548" s="138"/>
    </row>
    <row r="2549" spans="1:4" x14ac:dyDescent="0.2">
      <c r="A2549" s="158"/>
      <c r="D2549" s="138"/>
    </row>
    <row r="2550" spans="1:4" x14ac:dyDescent="0.2">
      <c r="A2550" s="158"/>
      <c r="D2550" s="138"/>
    </row>
    <row r="2551" spans="1:4" x14ac:dyDescent="0.2">
      <c r="A2551" s="158"/>
      <c r="D2551" s="138"/>
    </row>
    <row r="2552" spans="1:4" x14ac:dyDescent="0.2">
      <c r="A2552" s="158"/>
      <c r="D2552" s="138"/>
    </row>
    <row r="2553" spans="1:4" x14ac:dyDescent="0.2">
      <c r="A2553" s="158"/>
      <c r="D2553" s="138"/>
    </row>
    <row r="2554" spans="1:4" x14ac:dyDescent="0.2">
      <c r="A2554" s="158"/>
      <c r="D2554" s="138"/>
    </row>
    <row r="2555" spans="1:4" x14ac:dyDescent="0.2">
      <c r="A2555" s="158"/>
      <c r="D2555" s="138"/>
    </row>
    <row r="2556" spans="1:4" x14ac:dyDescent="0.2">
      <c r="A2556" s="158"/>
      <c r="D2556" s="138"/>
    </row>
    <row r="2557" spans="1:4" x14ac:dyDescent="0.2">
      <c r="A2557" s="158"/>
      <c r="D2557" s="138"/>
    </row>
    <row r="2558" spans="1:4" x14ac:dyDescent="0.2">
      <c r="A2558" s="158"/>
      <c r="D2558" s="138"/>
    </row>
    <row r="2559" spans="1:4" x14ac:dyDescent="0.2">
      <c r="A2559" s="158"/>
      <c r="D2559" s="138"/>
    </row>
    <row r="2560" spans="1:4" x14ac:dyDescent="0.2">
      <c r="A2560" s="158"/>
      <c r="D2560" s="138"/>
    </row>
    <row r="2561" spans="1:4" x14ac:dyDescent="0.2">
      <c r="A2561" s="158"/>
      <c r="D2561" s="138"/>
    </row>
    <row r="2562" spans="1:4" x14ac:dyDescent="0.2">
      <c r="A2562" s="158"/>
      <c r="D2562" s="138"/>
    </row>
    <row r="2563" spans="1:4" x14ac:dyDescent="0.2">
      <c r="A2563" s="158"/>
      <c r="D2563" s="138"/>
    </row>
    <row r="2564" spans="1:4" x14ac:dyDescent="0.2">
      <c r="A2564" s="158"/>
      <c r="D2564" s="138"/>
    </row>
    <row r="2565" spans="1:4" x14ac:dyDescent="0.2">
      <c r="A2565" s="158"/>
      <c r="D2565" s="138"/>
    </row>
    <row r="2566" spans="1:4" x14ac:dyDescent="0.2">
      <c r="A2566" s="158"/>
      <c r="D2566" s="138"/>
    </row>
    <row r="2567" spans="1:4" x14ac:dyDescent="0.2">
      <c r="A2567" s="158"/>
      <c r="D2567" s="138"/>
    </row>
    <row r="2568" spans="1:4" x14ac:dyDescent="0.2">
      <c r="A2568" s="158"/>
      <c r="D2568" s="138"/>
    </row>
    <row r="2569" spans="1:4" x14ac:dyDescent="0.2">
      <c r="A2569" s="158"/>
      <c r="D2569" s="138"/>
    </row>
    <row r="2570" spans="1:4" x14ac:dyDescent="0.2">
      <c r="A2570" s="158"/>
      <c r="D2570" s="138"/>
    </row>
    <row r="2571" spans="1:4" x14ac:dyDescent="0.2">
      <c r="A2571" s="158"/>
      <c r="D2571" s="138"/>
    </row>
    <row r="2572" spans="1:4" x14ac:dyDescent="0.2">
      <c r="A2572" s="158"/>
      <c r="D2572" s="138"/>
    </row>
    <row r="2573" spans="1:4" x14ac:dyDescent="0.2">
      <c r="A2573" s="158"/>
      <c r="D2573" s="138"/>
    </row>
    <row r="2574" spans="1:4" x14ac:dyDescent="0.2">
      <c r="A2574" s="158"/>
      <c r="D2574" s="138"/>
    </row>
    <row r="2575" spans="1:4" x14ac:dyDescent="0.2">
      <c r="A2575" s="158"/>
      <c r="D2575" s="138"/>
    </row>
    <row r="2576" spans="1:4" x14ac:dyDescent="0.2">
      <c r="A2576" s="158"/>
      <c r="D2576" s="138"/>
    </row>
    <row r="2577" spans="1:4" x14ac:dyDescent="0.2">
      <c r="A2577" s="158"/>
      <c r="D2577" s="138"/>
    </row>
    <row r="2578" spans="1:4" x14ac:dyDescent="0.2">
      <c r="A2578" s="158"/>
      <c r="D2578" s="138"/>
    </row>
    <row r="2579" spans="1:4" x14ac:dyDescent="0.2">
      <c r="A2579" s="158"/>
      <c r="D2579" s="138"/>
    </row>
    <row r="2580" spans="1:4" x14ac:dyDescent="0.2">
      <c r="A2580" s="158"/>
      <c r="D2580" s="138"/>
    </row>
    <row r="2581" spans="1:4" x14ac:dyDescent="0.2">
      <c r="A2581" s="158"/>
      <c r="D2581" s="138"/>
    </row>
    <row r="2582" spans="1:4" x14ac:dyDescent="0.2">
      <c r="A2582" s="158"/>
      <c r="D2582" s="138"/>
    </row>
    <row r="2583" spans="1:4" x14ac:dyDescent="0.2">
      <c r="A2583" s="158"/>
      <c r="D2583" s="138"/>
    </row>
    <row r="2584" spans="1:4" x14ac:dyDescent="0.2">
      <c r="A2584" s="158"/>
      <c r="D2584" s="138"/>
    </row>
    <row r="2585" spans="1:4" x14ac:dyDescent="0.2">
      <c r="A2585" s="158"/>
      <c r="D2585" s="138"/>
    </row>
    <row r="2586" spans="1:4" x14ac:dyDescent="0.2">
      <c r="A2586" s="158"/>
      <c r="D2586" s="138"/>
    </row>
    <row r="2587" spans="1:4" x14ac:dyDescent="0.2">
      <c r="A2587" s="158"/>
      <c r="D2587" s="138"/>
    </row>
    <row r="2588" spans="1:4" x14ac:dyDescent="0.2">
      <c r="A2588" s="158"/>
      <c r="D2588" s="138"/>
    </row>
    <row r="2589" spans="1:4" x14ac:dyDescent="0.2">
      <c r="A2589" s="158"/>
      <c r="D2589" s="138"/>
    </row>
    <row r="2590" spans="1:4" x14ac:dyDescent="0.2">
      <c r="A2590" s="158"/>
      <c r="D2590" s="138"/>
    </row>
    <row r="2591" spans="1:4" x14ac:dyDescent="0.2">
      <c r="A2591" s="158"/>
      <c r="D2591" s="138"/>
    </row>
    <row r="2592" spans="1:4" x14ac:dyDescent="0.2">
      <c r="A2592" s="158"/>
      <c r="D2592" s="138"/>
    </row>
    <row r="2593" spans="1:4" x14ac:dyDescent="0.2">
      <c r="A2593" s="158"/>
      <c r="D2593" s="138"/>
    </row>
    <row r="2594" spans="1:4" x14ac:dyDescent="0.2">
      <c r="A2594" s="158"/>
      <c r="D2594" s="138"/>
    </row>
    <row r="2595" spans="1:4" x14ac:dyDescent="0.2">
      <c r="A2595" s="158"/>
      <c r="D2595" s="138"/>
    </row>
    <row r="2596" spans="1:4" x14ac:dyDescent="0.2">
      <c r="A2596" s="158"/>
      <c r="D2596" s="138"/>
    </row>
    <row r="2597" spans="1:4" x14ac:dyDescent="0.2">
      <c r="A2597" s="158"/>
      <c r="D2597" s="138"/>
    </row>
    <row r="2598" spans="1:4" x14ac:dyDescent="0.2">
      <c r="A2598" s="158"/>
      <c r="D2598" s="138"/>
    </row>
    <row r="2599" spans="1:4" x14ac:dyDescent="0.2">
      <c r="A2599" s="158"/>
      <c r="D2599" s="138"/>
    </row>
    <row r="2600" spans="1:4" x14ac:dyDescent="0.2">
      <c r="A2600" s="158"/>
      <c r="D2600" s="138"/>
    </row>
    <row r="2601" spans="1:4" x14ac:dyDescent="0.2">
      <c r="A2601" s="158"/>
      <c r="D2601" s="138"/>
    </row>
    <row r="2602" spans="1:4" x14ac:dyDescent="0.2">
      <c r="A2602" s="158"/>
      <c r="D2602" s="138"/>
    </row>
    <row r="2603" spans="1:4" x14ac:dyDescent="0.2">
      <c r="A2603" s="158"/>
      <c r="D2603" s="138"/>
    </row>
    <row r="2604" spans="1:4" x14ac:dyDescent="0.2">
      <c r="A2604" s="158"/>
      <c r="D2604" s="138"/>
    </row>
    <row r="2605" spans="1:4" x14ac:dyDescent="0.2">
      <c r="A2605" s="158"/>
      <c r="D2605" s="138"/>
    </row>
    <row r="2606" spans="1:4" x14ac:dyDescent="0.2">
      <c r="A2606" s="158"/>
      <c r="D2606" s="138"/>
    </row>
    <row r="2607" spans="1:4" x14ac:dyDescent="0.2">
      <c r="A2607" s="158"/>
      <c r="D2607" s="138"/>
    </row>
    <row r="2608" spans="1:4" x14ac:dyDescent="0.2">
      <c r="A2608" s="158"/>
      <c r="D2608" s="138"/>
    </row>
    <row r="2609" spans="1:4" x14ac:dyDescent="0.2">
      <c r="A2609" s="158"/>
      <c r="D2609" s="138"/>
    </row>
    <row r="2610" spans="1:4" x14ac:dyDescent="0.2">
      <c r="A2610" s="158"/>
      <c r="D2610" s="138"/>
    </row>
    <row r="2611" spans="1:4" x14ac:dyDescent="0.2">
      <c r="A2611" s="158"/>
      <c r="D2611" s="138"/>
    </row>
    <row r="2612" spans="1:4" x14ac:dyDescent="0.2">
      <c r="A2612" s="158"/>
      <c r="D2612" s="138"/>
    </row>
    <row r="2613" spans="1:4" x14ac:dyDescent="0.2">
      <c r="A2613" s="158"/>
      <c r="D2613" s="138"/>
    </row>
    <row r="2614" spans="1:4" x14ac:dyDescent="0.2">
      <c r="A2614" s="158"/>
      <c r="D2614" s="138"/>
    </row>
    <row r="2615" spans="1:4" x14ac:dyDescent="0.2">
      <c r="A2615" s="158"/>
      <c r="D2615" s="138"/>
    </row>
    <row r="2616" spans="1:4" x14ac:dyDescent="0.2">
      <c r="A2616" s="158"/>
      <c r="D2616" s="138"/>
    </row>
    <row r="2617" spans="1:4" x14ac:dyDescent="0.2">
      <c r="A2617" s="158"/>
      <c r="D2617" s="138"/>
    </row>
    <row r="2618" spans="1:4" x14ac:dyDescent="0.2">
      <c r="A2618" s="158"/>
      <c r="D2618" s="138"/>
    </row>
    <row r="2619" spans="1:4" x14ac:dyDescent="0.2">
      <c r="A2619" s="158"/>
      <c r="D2619" s="138"/>
    </row>
    <row r="2620" spans="1:4" x14ac:dyDescent="0.2">
      <c r="A2620" s="158"/>
      <c r="D2620" s="138"/>
    </row>
    <row r="2621" spans="1:4" x14ac:dyDescent="0.2">
      <c r="A2621" s="158"/>
      <c r="D2621" s="138"/>
    </row>
    <row r="2622" spans="1:4" x14ac:dyDescent="0.2">
      <c r="A2622" s="158"/>
      <c r="D2622" s="138"/>
    </row>
    <row r="2623" spans="1:4" x14ac:dyDescent="0.2">
      <c r="A2623" s="158"/>
      <c r="D2623" s="138"/>
    </row>
    <row r="2624" spans="1:4" x14ac:dyDescent="0.2">
      <c r="A2624" s="158"/>
      <c r="D2624" s="138"/>
    </row>
    <row r="2625" spans="1:4" x14ac:dyDescent="0.2">
      <c r="A2625" s="158"/>
      <c r="D2625" s="138"/>
    </row>
    <row r="2626" spans="1:4" x14ac:dyDescent="0.2">
      <c r="A2626" s="158"/>
      <c r="D2626" s="138"/>
    </row>
    <row r="2627" spans="1:4" x14ac:dyDescent="0.2">
      <c r="A2627" s="158"/>
      <c r="D2627" s="138"/>
    </row>
    <row r="2628" spans="1:4" x14ac:dyDescent="0.2">
      <c r="A2628" s="158"/>
      <c r="D2628" s="138"/>
    </row>
    <row r="2629" spans="1:4" x14ac:dyDescent="0.2">
      <c r="A2629" s="158"/>
      <c r="D2629" s="138"/>
    </row>
    <row r="2630" spans="1:4" x14ac:dyDescent="0.2">
      <c r="A2630" s="158"/>
      <c r="D2630" s="138"/>
    </row>
    <row r="2631" spans="1:4" x14ac:dyDescent="0.2">
      <c r="A2631" s="158"/>
      <c r="D2631" s="138"/>
    </row>
    <row r="2632" spans="1:4" x14ac:dyDescent="0.2">
      <c r="A2632" s="158"/>
      <c r="D2632" s="138"/>
    </row>
    <row r="2633" spans="1:4" x14ac:dyDescent="0.2">
      <c r="A2633" s="158"/>
      <c r="D2633" s="138"/>
    </row>
    <row r="2634" spans="1:4" x14ac:dyDescent="0.2">
      <c r="A2634" s="158"/>
      <c r="D2634" s="138"/>
    </row>
    <row r="2635" spans="1:4" x14ac:dyDescent="0.2">
      <c r="A2635" s="158"/>
      <c r="D2635" s="138"/>
    </row>
    <row r="2636" spans="1:4" x14ac:dyDescent="0.2">
      <c r="A2636" s="158"/>
      <c r="D2636" s="138"/>
    </row>
    <row r="2637" spans="1:4" x14ac:dyDescent="0.2">
      <c r="A2637" s="158"/>
      <c r="D2637" s="138"/>
    </row>
    <row r="2638" spans="1:4" x14ac:dyDescent="0.2">
      <c r="A2638" s="158"/>
      <c r="D2638" s="138"/>
    </row>
    <row r="2639" spans="1:4" x14ac:dyDescent="0.2">
      <c r="A2639" s="158"/>
      <c r="D2639" s="138"/>
    </row>
    <row r="2640" spans="1:4" x14ac:dyDescent="0.2">
      <c r="A2640" s="158"/>
      <c r="D2640" s="138"/>
    </row>
    <row r="2641" spans="1:4" x14ac:dyDescent="0.2">
      <c r="A2641" s="158"/>
      <c r="D2641" s="138"/>
    </row>
    <row r="2642" spans="1:4" x14ac:dyDescent="0.2">
      <c r="A2642" s="158"/>
      <c r="D2642" s="138"/>
    </row>
    <row r="2643" spans="1:4" x14ac:dyDescent="0.2">
      <c r="A2643" s="158"/>
      <c r="D2643" s="138"/>
    </row>
    <row r="2644" spans="1:4" x14ac:dyDescent="0.2">
      <c r="A2644" s="158"/>
      <c r="D2644" s="138"/>
    </row>
    <row r="2645" spans="1:4" x14ac:dyDescent="0.2">
      <c r="A2645" s="158"/>
      <c r="D2645" s="138"/>
    </row>
    <row r="2646" spans="1:4" x14ac:dyDescent="0.2">
      <c r="A2646" s="158"/>
      <c r="D2646" s="138"/>
    </row>
    <row r="2647" spans="1:4" x14ac:dyDescent="0.2">
      <c r="A2647" s="158"/>
      <c r="D2647" s="138"/>
    </row>
    <row r="2648" spans="1:4" x14ac:dyDescent="0.2">
      <c r="A2648" s="158"/>
      <c r="D2648" s="138"/>
    </row>
    <row r="2649" spans="1:4" x14ac:dyDescent="0.2">
      <c r="A2649" s="158"/>
      <c r="D2649" s="138"/>
    </row>
    <row r="2650" spans="1:4" x14ac:dyDescent="0.2">
      <c r="A2650" s="158"/>
      <c r="D2650" s="138"/>
    </row>
    <row r="2651" spans="1:4" x14ac:dyDescent="0.2">
      <c r="A2651" s="158"/>
      <c r="D2651" s="138"/>
    </row>
    <row r="2652" spans="1:4" x14ac:dyDescent="0.2">
      <c r="A2652" s="158"/>
      <c r="D2652" s="138"/>
    </row>
    <row r="2653" spans="1:4" x14ac:dyDescent="0.2">
      <c r="A2653" s="158"/>
      <c r="D2653" s="138"/>
    </row>
    <row r="2654" spans="1:4" x14ac:dyDescent="0.2">
      <c r="A2654" s="158"/>
      <c r="D2654" s="138"/>
    </row>
    <row r="2655" spans="1:4" x14ac:dyDescent="0.2">
      <c r="A2655" s="158"/>
      <c r="D2655" s="138"/>
    </row>
    <row r="2656" spans="1:4" x14ac:dyDescent="0.2">
      <c r="A2656" s="158"/>
      <c r="D2656" s="138"/>
    </row>
    <row r="2657" spans="1:4" x14ac:dyDescent="0.2">
      <c r="A2657" s="158"/>
      <c r="D2657" s="138"/>
    </row>
    <row r="2658" spans="1:4" x14ac:dyDescent="0.2">
      <c r="A2658" s="158"/>
      <c r="D2658" s="138"/>
    </row>
    <row r="2659" spans="1:4" x14ac:dyDescent="0.2">
      <c r="A2659" s="158"/>
      <c r="D2659" s="138"/>
    </row>
    <row r="2660" spans="1:4" x14ac:dyDescent="0.2">
      <c r="A2660" s="158"/>
      <c r="D2660" s="138"/>
    </row>
    <row r="2661" spans="1:4" x14ac:dyDescent="0.2">
      <c r="A2661" s="158"/>
      <c r="D2661" s="138"/>
    </row>
    <row r="2662" spans="1:4" x14ac:dyDescent="0.2">
      <c r="A2662" s="158"/>
      <c r="D2662" s="138"/>
    </row>
    <row r="2663" spans="1:4" x14ac:dyDescent="0.2">
      <c r="A2663" s="158"/>
      <c r="D2663" s="138"/>
    </row>
    <row r="2664" spans="1:4" x14ac:dyDescent="0.2">
      <c r="A2664" s="158"/>
      <c r="D2664" s="138"/>
    </row>
    <row r="2665" spans="1:4" x14ac:dyDescent="0.2">
      <c r="A2665" s="158"/>
      <c r="D2665" s="138"/>
    </row>
    <row r="2666" spans="1:4" x14ac:dyDescent="0.2">
      <c r="A2666" s="158"/>
      <c r="D2666" s="138"/>
    </row>
    <row r="2667" spans="1:4" x14ac:dyDescent="0.2">
      <c r="A2667" s="158"/>
      <c r="D2667" s="138"/>
    </row>
    <row r="2668" spans="1:4" x14ac:dyDescent="0.2">
      <c r="A2668" s="158"/>
      <c r="D2668" s="138"/>
    </row>
    <row r="2669" spans="1:4" x14ac:dyDescent="0.2">
      <c r="A2669" s="158"/>
      <c r="D2669" s="138"/>
    </row>
    <row r="2670" spans="1:4" x14ac:dyDescent="0.2">
      <c r="A2670" s="158"/>
      <c r="D2670" s="138"/>
    </row>
    <row r="2671" spans="1:4" x14ac:dyDescent="0.2">
      <c r="A2671" s="158"/>
      <c r="D2671" s="138"/>
    </row>
    <row r="2672" spans="1:4" x14ac:dyDescent="0.2">
      <c r="A2672" s="158"/>
      <c r="D2672" s="138"/>
    </row>
    <row r="2673" spans="1:4" x14ac:dyDescent="0.2">
      <c r="A2673" s="158"/>
      <c r="D2673" s="138"/>
    </row>
    <row r="2674" spans="1:4" x14ac:dyDescent="0.2">
      <c r="A2674" s="158"/>
      <c r="D2674" s="138"/>
    </row>
    <row r="2675" spans="1:4" x14ac:dyDescent="0.2">
      <c r="A2675" s="158"/>
      <c r="D2675" s="138"/>
    </row>
    <row r="2676" spans="1:4" x14ac:dyDescent="0.2">
      <c r="A2676" s="158"/>
      <c r="D2676" s="138"/>
    </row>
    <row r="2677" spans="1:4" x14ac:dyDescent="0.2">
      <c r="A2677" s="158"/>
      <c r="D2677" s="138"/>
    </row>
    <row r="2678" spans="1:4" x14ac:dyDescent="0.2">
      <c r="A2678" s="158"/>
      <c r="D2678" s="138"/>
    </row>
    <row r="2679" spans="1:4" x14ac:dyDescent="0.2">
      <c r="A2679" s="158"/>
      <c r="D2679" s="138"/>
    </row>
    <row r="2680" spans="1:4" x14ac:dyDescent="0.2">
      <c r="A2680" s="158"/>
      <c r="D2680" s="138"/>
    </row>
    <row r="2681" spans="1:4" x14ac:dyDescent="0.2">
      <c r="A2681" s="158"/>
      <c r="D2681" s="138"/>
    </row>
    <row r="2682" spans="1:4" x14ac:dyDescent="0.2">
      <c r="A2682" s="158"/>
      <c r="D2682" s="138"/>
    </row>
    <row r="2683" spans="1:4" x14ac:dyDescent="0.2">
      <c r="A2683" s="158"/>
      <c r="D2683" s="138"/>
    </row>
    <row r="2684" spans="1:4" x14ac:dyDescent="0.2">
      <c r="A2684" s="158"/>
      <c r="D2684" s="138"/>
    </row>
    <row r="2685" spans="1:4" x14ac:dyDescent="0.2">
      <c r="A2685" s="158"/>
      <c r="D2685" s="138"/>
    </row>
    <row r="2686" spans="1:4" x14ac:dyDescent="0.2">
      <c r="A2686" s="158"/>
      <c r="D2686" s="138"/>
    </row>
    <row r="2687" spans="1:4" x14ac:dyDescent="0.2">
      <c r="A2687" s="158"/>
      <c r="D2687" s="138"/>
    </row>
    <row r="2688" spans="1:4" x14ac:dyDescent="0.2">
      <c r="A2688" s="158"/>
      <c r="D2688" s="138"/>
    </row>
    <row r="2689" spans="1:4" x14ac:dyDescent="0.2">
      <c r="A2689" s="158"/>
      <c r="D2689" s="138"/>
    </row>
    <row r="2690" spans="1:4" x14ac:dyDescent="0.2">
      <c r="A2690" s="158"/>
      <c r="D2690" s="138"/>
    </row>
    <row r="2691" spans="1:4" x14ac:dyDescent="0.2">
      <c r="A2691" s="158"/>
      <c r="D2691" s="138"/>
    </row>
    <row r="2692" spans="1:4" x14ac:dyDescent="0.2">
      <c r="A2692" s="158"/>
      <c r="D2692" s="138"/>
    </row>
    <row r="2693" spans="1:4" x14ac:dyDescent="0.2">
      <c r="A2693" s="158"/>
      <c r="D2693" s="138"/>
    </row>
    <row r="2694" spans="1:4" x14ac:dyDescent="0.2">
      <c r="A2694" s="158"/>
      <c r="D2694" s="138"/>
    </row>
    <row r="2695" spans="1:4" x14ac:dyDescent="0.2">
      <c r="A2695" s="158"/>
      <c r="D2695" s="138"/>
    </row>
    <row r="2696" spans="1:4" x14ac:dyDescent="0.2">
      <c r="A2696" s="158"/>
      <c r="D2696" s="138"/>
    </row>
    <row r="2697" spans="1:4" x14ac:dyDescent="0.2">
      <c r="A2697" s="158"/>
      <c r="D2697" s="138"/>
    </row>
    <row r="2698" spans="1:4" x14ac:dyDescent="0.2">
      <c r="A2698" s="158"/>
      <c r="D2698" s="138"/>
    </row>
    <row r="2699" spans="1:4" x14ac:dyDescent="0.2">
      <c r="A2699" s="158"/>
      <c r="D2699" s="138"/>
    </row>
    <row r="2700" spans="1:4" x14ac:dyDescent="0.2">
      <c r="A2700" s="158"/>
      <c r="D2700" s="138"/>
    </row>
    <row r="2701" spans="1:4" x14ac:dyDescent="0.2">
      <c r="A2701" s="158"/>
      <c r="D2701" s="138"/>
    </row>
    <row r="2702" spans="1:4" x14ac:dyDescent="0.2">
      <c r="A2702" s="158"/>
      <c r="D2702" s="138"/>
    </row>
    <row r="2703" spans="1:4" x14ac:dyDescent="0.2">
      <c r="A2703" s="158"/>
      <c r="D2703" s="138"/>
    </row>
    <row r="2704" spans="1:4" x14ac:dyDescent="0.2">
      <c r="A2704" s="158"/>
      <c r="D2704" s="138"/>
    </row>
    <row r="2705" spans="1:4" x14ac:dyDescent="0.2">
      <c r="A2705" s="158"/>
      <c r="D2705" s="138"/>
    </row>
    <row r="2706" spans="1:4" x14ac:dyDescent="0.2">
      <c r="A2706" s="158"/>
      <c r="D2706" s="138"/>
    </row>
    <row r="2707" spans="1:4" x14ac:dyDescent="0.2">
      <c r="A2707" s="158"/>
      <c r="D2707" s="138"/>
    </row>
    <row r="2708" spans="1:4" x14ac:dyDescent="0.2">
      <c r="A2708" s="158"/>
      <c r="D2708" s="138"/>
    </row>
    <row r="2709" spans="1:4" x14ac:dyDescent="0.2">
      <c r="A2709" s="158"/>
      <c r="D2709" s="138"/>
    </row>
    <row r="2710" spans="1:4" x14ac:dyDescent="0.2">
      <c r="A2710" s="158"/>
      <c r="D2710" s="138"/>
    </row>
    <row r="2711" spans="1:4" x14ac:dyDescent="0.2">
      <c r="A2711" s="158"/>
      <c r="D2711" s="138"/>
    </row>
    <row r="2712" spans="1:4" x14ac:dyDescent="0.2">
      <c r="A2712" s="158"/>
      <c r="D2712" s="138"/>
    </row>
    <row r="2713" spans="1:4" x14ac:dyDescent="0.2">
      <c r="A2713" s="158"/>
      <c r="D2713" s="138"/>
    </row>
    <row r="2714" spans="1:4" x14ac:dyDescent="0.2">
      <c r="A2714" s="158"/>
      <c r="D2714" s="138"/>
    </row>
    <row r="2715" spans="1:4" x14ac:dyDescent="0.2">
      <c r="A2715" s="158"/>
      <c r="D2715" s="138"/>
    </row>
    <row r="2716" spans="1:4" x14ac:dyDescent="0.2">
      <c r="A2716" s="158"/>
      <c r="D2716" s="138"/>
    </row>
    <row r="2717" spans="1:4" x14ac:dyDescent="0.2">
      <c r="A2717" s="158"/>
      <c r="D2717" s="138"/>
    </row>
    <row r="2718" spans="1:4" x14ac:dyDescent="0.2">
      <c r="A2718" s="158"/>
      <c r="D2718" s="138"/>
    </row>
    <row r="2719" spans="1:4" x14ac:dyDescent="0.2">
      <c r="A2719" s="158"/>
      <c r="D2719" s="138"/>
    </row>
    <row r="2720" spans="1:4" x14ac:dyDescent="0.2">
      <c r="A2720" s="158"/>
      <c r="D2720" s="138"/>
    </row>
    <row r="2721" spans="1:4" x14ac:dyDescent="0.2">
      <c r="A2721" s="158"/>
      <c r="D2721" s="138"/>
    </row>
    <row r="2722" spans="1:4" x14ac:dyDescent="0.2">
      <c r="A2722" s="158"/>
      <c r="D2722" s="138"/>
    </row>
    <row r="2723" spans="1:4" x14ac:dyDescent="0.2">
      <c r="A2723" s="158"/>
      <c r="D2723" s="138"/>
    </row>
    <row r="2724" spans="1:4" x14ac:dyDescent="0.2">
      <c r="A2724" s="158"/>
      <c r="D2724" s="138"/>
    </row>
    <row r="2725" spans="1:4" x14ac:dyDescent="0.2">
      <c r="A2725" s="158"/>
      <c r="D2725" s="138"/>
    </row>
    <row r="2726" spans="1:4" x14ac:dyDescent="0.2">
      <c r="A2726" s="158"/>
      <c r="D2726" s="138"/>
    </row>
    <row r="2727" spans="1:4" x14ac:dyDescent="0.2">
      <c r="A2727" s="158"/>
      <c r="D2727" s="138"/>
    </row>
    <row r="2728" spans="1:4" x14ac:dyDescent="0.2">
      <c r="A2728" s="158"/>
      <c r="D2728" s="138"/>
    </row>
    <row r="2729" spans="1:4" x14ac:dyDescent="0.2">
      <c r="A2729" s="158"/>
      <c r="D2729" s="138"/>
    </row>
    <row r="2730" spans="1:4" x14ac:dyDescent="0.2">
      <c r="A2730" s="158"/>
      <c r="D2730" s="138"/>
    </row>
    <row r="2731" spans="1:4" x14ac:dyDescent="0.2">
      <c r="A2731" s="158"/>
      <c r="D2731" s="138"/>
    </row>
    <row r="2732" spans="1:4" x14ac:dyDescent="0.2">
      <c r="A2732" s="158"/>
      <c r="D2732" s="138"/>
    </row>
    <row r="2733" spans="1:4" x14ac:dyDescent="0.2">
      <c r="A2733" s="158"/>
      <c r="D2733" s="138"/>
    </row>
    <row r="2734" spans="1:4" x14ac:dyDescent="0.2">
      <c r="A2734" s="158"/>
      <c r="D2734" s="138"/>
    </row>
    <row r="2735" spans="1:4" x14ac:dyDescent="0.2">
      <c r="A2735" s="158"/>
      <c r="D2735" s="138"/>
    </row>
    <row r="2736" spans="1:4" x14ac:dyDescent="0.2">
      <c r="A2736" s="158"/>
      <c r="D2736" s="138"/>
    </row>
    <row r="2737" spans="1:4" x14ac:dyDescent="0.2">
      <c r="A2737" s="158"/>
      <c r="D2737" s="138"/>
    </row>
    <row r="2738" spans="1:4" x14ac:dyDescent="0.2">
      <c r="A2738" s="158"/>
      <c r="D2738" s="138"/>
    </row>
    <row r="2739" spans="1:4" x14ac:dyDescent="0.2">
      <c r="A2739" s="158"/>
      <c r="D2739" s="138"/>
    </row>
    <row r="2740" spans="1:4" x14ac:dyDescent="0.2">
      <c r="A2740" s="158"/>
      <c r="D2740" s="138"/>
    </row>
    <row r="2741" spans="1:4" x14ac:dyDescent="0.2">
      <c r="A2741" s="158"/>
      <c r="D2741" s="138"/>
    </row>
    <row r="2742" spans="1:4" x14ac:dyDescent="0.2">
      <c r="A2742" s="158"/>
      <c r="D2742" s="138"/>
    </row>
    <row r="2743" spans="1:4" x14ac:dyDescent="0.2">
      <c r="A2743" s="158"/>
      <c r="D2743" s="138"/>
    </row>
    <row r="2744" spans="1:4" x14ac:dyDescent="0.2">
      <c r="A2744" s="158"/>
      <c r="D2744" s="138"/>
    </row>
    <row r="2745" spans="1:4" x14ac:dyDescent="0.2">
      <c r="A2745" s="158"/>
      <c r="D2745" s="138"/>
    </row>
    <row r="2746" spans="1:4" x14ac:dyDescent="0.2">
      <c r="A2746" s="158"/>
      <c r="D2746" s="138"/>
    </row>
    <row r="2747" spans="1:4" x14ac:dyDescent="0.2">
      <c r="A2747" s="158"/>
      <c r="D2747" s="138"/>
    </row>
    <row r="2748" spans="1:4" x14ac:dyDescent="0.2">
      <c r="A2748" s="158"/>
      <c r="D2748" s="138"/>
    </row>
    <row r="2749" spans="1:4" x14ac:dyDescent="0.2">
      <c r="A2749" s="158"/>
      <c r="D2749" s="138"/>
    </row>
    <row r="2750" spans="1:4" x14ac:dyDescent="0.2">
      <c r="A2750" s="158"/>
      <c r="D2750" s="138"/>
    </row>
    <row r="2751" spans="1:4" x14ac:dyDescent="0.2">
      <c r="A2751" s="158"/>
      <c r="D2751" s="138"/>
    </row>
    <row r="2752" spans="1:4" x14ac:dyDescent="0.2">
      <c r="A2752" s="158"/>
      <c r="D2752" s="138"/>
    </row>
    <row r="2753" spans="1:4" x14ac:dyDescent="0.2">
      <c r="A2753" s="158"/>
      <c r="D2753" s="138"/>
    </row>
    <row r="2754" spans="1:4" x14ac:dyDescent="0.2">
      <c r="A2754" s="158"/>
      <c r="D2754" s="138"/>
    </row>
    <row r="2755" spans="1:4" x14ac:dyDescent="0.2">
      <c r="A2755" s="158"/>
      <c r="D2755" s="138"/>
    </row>
    <row r="2756" spans="1:4" x14ac:dyDescent="0.2">
      <c r="A2756" s="158"/>
      <c r="D2756" s="138"/>
    </row>
    <row r="2757" spans="1:4" x14ac:dyDescent="0.2">
      <c r="A2757" s="158"/>
      <c r="D2757" s="138"/>
    </row>
    <row r="2758" spans="1:4" x14ac:dyDescent="0.2">
      <c r="A2758" s="158"/>
      <c r="D2758" s="138"/>
    </row>
    <row r="2759" spans="1:4" x14ac:dyDescent="0.2">
      <c r="A2759" s="158"/>
      <c r="D2759" s="138"/>
    </row>
    <row r="2760" spans="1:4" x14ac:dyDescent="0.2">
      <c r="A2760" s="158"/>
      <c r="D2760" s="138"/>
    </row>
    <row r="2761" spans="1:4" x14ac:dyDescent="0.2">
      <c r="A2761" s="158"/>
      <c r="D2761" s="138"/>
    </row>
    <row r="2762" spans="1:4" x14ac:dyDescent="0.2">
      <c r="A2762" s="158"/>
      <c r="D2762" s="138"/>
    </row>
    <row r="2763" spans="1:4" x14ac:dyDescent="0.2">
      <c r="A2763" s="158"/>
      <c r="D2763" s="138"/>
    </row>
    <row r="2764" spans="1:4" x14ac:dyDescent="0.2">
      <c r="A2764" s="158"/>
      <c r="D2764" s="138"/>
    </row>
    <row r="2765" spans="1:4" x14ac:dyDescent="0.2">
      <c r="A2765" s="158"/>
      <c r="D2765" s="138"/>
    </row>
    <row r="2766" spans="1:4" x14ac:dyDescent="0.2">
      <c r="A2766" s="158"/>
      <c r="D2766" s="138"/>
    </row>
    <row r="2767" spans="1:4" x14ac:dyDescent="0.2">
      <c r="A2767" s="158"/>
      <c r="D2767" s="138"/>
    </row>
    <row r="2768" spans="1:4" x14ac:dyDescent="0.2">
      <c r="A2768" s="158"/>
      <c r="D2768" s="138"/>
    </row>
    <row r="2769" spans="1:4" x14ac:dyDescent="0.2">
      <c r="A2769" s="158"/>
      <c r="D2769" s="138"/>
    </row>
    <row r="2770" spans="1:4" x14ac:dyDescent="0.2">
      <c r="A2770" s="158"/>
      <c r="D2770" s="138"/>
    </row>
    <row r="2771" spans="1:4" x14ac:dyDescent="0.2">
      <c r="A2771" s="158"/>
      <c r="D2771" s="138"/>
    </row>
    <row r="2772" spans="1:4" x14ac:dyDescent="0.2">
      <c r="A2772" s="158"/>
      <c r="D2772" s="138"/>
    </row>
    <row r="2773" spans="1:4" x14ac:dyDescent="0.2">
      <c r="A2773" s="158"/>
      <c r="D2773" s="138"/>
    </row>
    <row r="2774" spans="1:4" x14ac:dyDescent="0.2">
      <c r="A2774" s="158"/>
      <c r="D2774" s="138"/>
    </row>
    <row r="2775" spans="1:4" x14ac:dyDescent="0.2">
      <c r="A2775" s="158"/>
      <c r="D2775" s="138"/>
    </row>
    <row r="2776" spans="1:4" x14ac:dyDescent="0.2">
      <c r="A2776" s="158"/>
      <c r="D2776" s="138"/>
    </row>
    <row r="2777" spans="1:4" x14ac:dyDescent="0.2">
      <c r="A2777" s="158"/>
      <c r="D2777" s="138"/>
    </row>
    <row r="2778" spans="1:4" x14ac:dyDescent="0.2">
      <c r="A2778" s="158"/>
      <c r="D2778" s="138"/>
    </row>
    <row r="2779" spans="1:4" x14ac:dyDescent="0.2">
      <c r="A2779" s="158"/>
      <c r="D2779" s="138"/>
    </row>
    <row r="2780" spans="1:4" x14ac:dyDescent="0.2">
      <c r="A2780" s="158"/>
      <c r="D2780" s="138"/>
    </row>
    <row r="2781" spans="1:4" x14ac:dyDescent="0.2">
      <c r="A2781" s="158"/>
      <c r="D2781" s="138"/>
    </row>
    <row r="2782" spans="1:4" x14ac:dyDescent="0.2">
      <c r="A2782" s="158"/>
      <c r="D2782" s="138"/>
    </row>
    <row r="2783" spans="1:4" x14ac:dyDescent="0.2">
      <c r="A2783" s="158"/>
      <c r="D2783" s="138"/>
    </row>
    <row r="2784" spans="1:4" x14ac:dyDescent="0.2">
      <c r="A2784" s="158"/>
      <c r="D2784" s="138"/>
    </row>
    <row r="2785" spans="1:4" x14ac:dyDescent="0.2">
      <c r="A2785" s="158"/>
      <c r="D2785" s="138"/>
    </row>
    <row r="2786" spans="1:4" x14ac:dyDescent="0.2">
      <c r="A2786" s="158"/>
      <c r="D2786" s="138"/>
    </row>
    <row r="2787" spans="1:4" x14ac:dyDescent="0.2">
      <c r="A2787" s="158"/>
      <c r="D2787" s="138"/>
    </row>
    <row r="2788" spans="1:4" x14ac:dyDescent="0.2">
      <c r="A2788" s="158"/>
      <c r="D2788" s="138"/>
    </row>
    <row r="2789" spans="1:4" x14ac:dyDescent="0.2">
      <c r="A2789" s="158"/>
      <c r="D2789" s="138"/>
    </row>
    <row r="2790" spans="1:4" x14ac:dyDescent="0.2">
      <c r="A2790" s="158"/>
      <c r="D2790" s="138"/>
    </row>
    <row r="2791" spans="1:4" x14ac:dyDescent="0.2">
      <c r="A2791" s="158"/>
      <c r="D2791" s="138"/>
    </row>
    <row r="2792" spans="1:4" x14ac:dyDescent="0.2">
      <c r="A2792" s="158"/>
      <c r="D2792" s="138"/>
    </row>
    <row r="2793" spans="1:4" x14ac:dyDescent="0.2">
      <c r="A2793" s="158"/>
      <c r="D2793" s="138"/>
    </row>
    <row r="2794" spans="1:4" x14ac:dyDescent="0.2">
      <c r="A2794" s="158"/>
      <c r="D2794" s="138"/>
    </row>
    <row r="2795" spans="1:4" x14ac:dyDescent="0.2">
      <c r="A2795" s="158"/>
      <c r="D2795" s="138"/>
    </row>
    <row r="2796" spans="1:4" x14ac:dyDescent="0.2">
      <c r="A2796" s="158"/>
      <c r="D2796" s="138"/>
    </row>
    <row r="2797" spans="1:4" x14ac:dyDescent="0.2">
      <c r="A2797" s="158"/>
      <c r="D2797" s="138"/>
    </row>
    <row r="2798" spans="1:4" x14ac:dyDescent="0.2">
      <c r="A2798" s="158"/>
      <c r="D2798" s="138"/>
    </row>
    <row r="2799" spans="1:4" x14ac:dyDescent="0.2">
      <c r="A2799" s="158"/>
      <c r="D2799" s="138"/>
    </row>
    <row r="2800" spans="1:4" x14ac:dyDescent="0.2">
      <c r="A2800" s="158"/>
      <c r="D2800" s="138"/>
    </row>
    <row r="2801" spans="1:4" x14ac:dyDescent="0.2">
      <c r="A2801" s="158"/>
      <c r="D2801" s="138"/>
    </row>
    <row r="2802" spans="1:4" x14ac:dyDescent="0.2">
      <c r="A2802" s="158"/>
      <c r="D2802" s="138"/>
    </row>
    <row r="2803" spans="1:4" x14ac:dyDescent="0.2">
      <c r="A2803" s="158"/>
      <c r="D2803" s="138"/>
    </row>
    <row r="2804" spans="1:4" x14ac:dyDescent="0.2">
      <c r="A2804" s="158"/>
      <c r="D2804" s="138"/>
    </row>
    <row r="2805" spans="1:4" x14ac:dyDescent="0.2">
      <c r="A2805" s="158"/>
      <c r="D2805" s="138"/>
    </row>
    <row r="2806" spans="1:4" x14ac:dyDescent="0.2">
      <c r="A2806" s="158"/>
      <c r="D2806" s="138"/>
    </row>
    <row r="2807" spans="1:4" x14ac:dyDescent="0.2">
      <c r="A2807" s="158"/>
      <c r="D2807" s="138"/>
    </row>
    <row r="2808" spans="1:4" x14ac:dyDescent="0.2">
      <c r="A2808" s="158"/>
      <c r="D2808" s="138"/>
    </row>
    <row r="2809" spans="1:4" x14ac:dyDescent="0.2">
      <c r="A2809" s="158"/>
      <c r="D2809" s="138"/>
    </row>
    <row r="2810" spans="1:4" x14ac:dyDescent="0.2">
      <c r="A2810" s="158"/>
      <c r="D2810" s="138"/>
    </row>
    <row r="2811" spans="1:4" x14ac:dyDescent="0.2">
      <c r="A2811" s="158"/>
      <c r="D2811" s="138"/>
    </row>
    <row r="2812" spans="1:4" x14ac:dyDescent="0.2">
      <c r="A2812" s="158"/>
      <c r="D2812" s="138"/>
    </row>
    <row r="2813" spans="1:4" x14ac:dyDescent="0.2">
      <c r="A2813" s="158"/>
      <c r="D2813" s="138"/>
    </row>
    <row r="2814" spans="1:4" x14ac:dyDescent="0.2">
      <c r="A2814" s="158"/>
      <c r="D2814" s="138"/>
    </row>
    <row r="2815" spans="1:4" x14ac:dyDescent="0.2">
      <c r="A2815" s="158"/>
      <c r="D2815" s="138"/>
    </row>
    <row r="2816" spans="1:4" x14ac:dyDescent="0.2">
      <c r="A2816" s="158"/>
      <c r="D2816" s="138"/>
    </row>
    <row r="2817" spans="1:4" x14ac:dyDescent="0.2">
      <c r="A2817" s="158"/>
      <c r="D2817" s="138"/>
    </row>
    <row r="2818" spans="1:4" x14ac:dyDescent="0.2">
      <c r="A2818" s="158"/>
      <c r="D2818" s="138"/>
    </row>
    <row r="2819" spans="1:4" x14ac:dyDescent="0.2">
      <c r="A2819" s="158"/>
      <c r="D2819" s="138"/>
    </row>
    <row r="2820" spans="1:4" x14ac:dyDescent="0.2">
      <c r="A2820" s="158"/>
      <c r="D2820" s="138"/>
    </row>
    <row r="2821" spans="1:4" x14ac:dyDescent="0.2">
      <c r="A2821" s="158"/>
      <c r="D2821" s="138"/>
    </row>
    <row r="2822" spans="1:4" x14ac:dyDescent="0.2">
      <c r="A2822" s="158"/>
      <c r="D2822" s="138"/>
    </row>
    <row r="2823" spans="1:4" x14ac:dyDescent="0.2">
      <c r="A2823" s="158"/>
      <c r="D2823" s="138"/>
    </row>
    <row r="2824" spans="1:4" x14ac:dyDescent="0.2">
      <c r="A2824" s="158"/>
      <c r="D2824" s="138"/>
    </row>
    <row r="2825" spans="1:4" x14ac:dyDescent="0.2">
      <c r="A2825" s="158"/>
      <c r="D2825" s="138"/>
    </row>
    <row r="2826" spans="1:4" x14ac:dyDescent="0.2">
      <c r="A2826" s="158"/>
      <c r="D2826" s="138"/>
    </row>
    <row r="2827" spans="1:4" x14ac:dyDescent="0.2">
      <c r="A2827" s="158"/>
      <c r="D2827" s="138"/>
    </row>
    <row r="2828" spans="1:4" x14ac:dyDescent="0.2">
      <c r="A2828" s="158"/>
      <c r="D2828" s="138"/>
    </row>
    <row r="2829" spans="1:4" x14ac:dyDescent="0.2">
      <c r="A2829" s="158"/>
      <c r="D2829" s="138"/>
    </row>
    <row r="2830" spans="1:4" x14ac:dyDescent="0.2">
      <c r="A2830" s="158"/>
      <c r="D2830" s="138"/>
    </row>
    <row r="2831" spans="1:4" x14ac:dyDescent="0.2">
      <c r="A2831" s="158"/>
      <c r="D2831" s="138"/>
    </row>
    <row r="2832" spans="1:4" x14ac:dyDescent="0.2">
      <c r="A2832" s="158"/>
      <c r="D2832" s="138"/>
    </row>
    <row r="2833" spans="1:4" x14ac:dyDescent="0.2">
      <c r="A2833" s="158"/>
      <c r="D2833" s="138"/>
    </row>
    <row r="2834" spans="1:4" x14ac:dyDescent="0.2">
      <c r="A2834" s="158"/>
      <c r="D2834" s="138"/>
    </row>
    <row r="2835" spans="1:4" x14ac:dyDescent="0.2">
      <c r="A2835" s="158"/>
      <c r="D2835" s="138"/>
    </row>
    <row r="2836" spans="1:4" x14ac:dyDescent="0.2">
      <c r="A2836" s="158"/>
      <c r="D2836" s="138"/>
    </row>
    <row r="2837" spans="1:4" x14ac:dyDescent="0.2">
      <c r="A2837" s="158"/>
      <c r="D2837" s="138"/>
    </row>
    <row r="2838" spans="1:4" x14ac:dyDescent="0.2">
      <c r="A2838" s="158"/>
      <c r="D2838" s="138"/>
    </row>
    <row r="2839" spans="1:4" x14ac:dyDescent="0.2">
      <c r="A2839" s="158"/>
      <c r="D2839" s="138"/>
    </row>
    <row r="2840" spans="1:4" x14ac:dyDescent="0.2">
      <c r="A2840" s="158"/>
      <c r="D2840" s="138"/>
    </row>
    <row r="2841" spans="1:4" x14ac:dyDescent="0.2">
      <c r="A2841" s="158"/>
      <c r="D2841" s="138"/>
    </row>
    <row r="2842" spans="1:4" x14ac:dyDescent="0.2">
      <c r="A2842" s="158"/>
      <c r="D2842" s="138"/>
    </row>
    <row r="2843" spans="1:4" x14ac:dyDescent="0.2">
      <c r="A2843" s="158"/>
      <c r="D2843" s="138"/>
    </row>
    <row r="2844" spans="1:4" x14ac:dyDescent="0.2">
      <c r="A2844" s="158"/>
      <c r="D2844" s="138"/>
    </row>
    <row r="2845" spans="1:4" x14ac:dyDescent="0.2">
      <c r="A2845" s="158"/>
      <c r="D2845" s="138"/>
    </row>
    <row r="2846" spans="1:4" x14ac:dyDescent="0.2">
      <c r="A2846" s="158"/>
      <c r="D2846" s="138"/>
    </row>
    <row r="2847" spans="1:4" x14ac:dyDescent="0.2">
      <c r="A2847" s="158"/>
      <c r="D2847" s="138"/>
    </row>
    <row r="2848" spans="1:4" x14ac:dyDescent="0.2">
      <c r="A2848" s="158"/>
      <c r="D2848" s="138"/>
    </row>
    <row r="2849" spans="1:4" x14ac:dyDescent="0.2">
      <c r="A2849" s="158"/>
      <c r="D2849" s="138"/>
    </row>
    <row r="2850" spans="1:4" x14ac:dyDescent="0.2">
      <c r="A2850" s="158"/>
      <c r="D2850" s="138"/>
    </row>
    <row r="2851" spans="1:4" x14ac:dyDescent="0.2">
      <c r="A2851" s="158"/>
      <c r="D2851" s="138"/>
    </row>
    <row r="2852" spans="1:4" x14ac:dyDescent="0.2">
      <c r="A2852" s="158"/>
      <c r="D2852" s="138"/>
    </row>
    <row r="2853" spans="1:4" x14ac:dyDescent="0.2">
      <c r="A2853" s="158"/>
      <c r="D2853" s="138"/>
    </row>
    <row r="2854" spans="1:4" x14ac:dyDescent="0.2">
      <c r="A2854" s="158"/>
      <c r="D2854" s="138"/>
    </row>
    <row r="2855" spans="1:4" x14ac:dyDescent="0.2">
      <c r="A2855" s="158"/>
      <c r="D2855" s="138"/>
    </row>
    <row r="2856" spans="1:4" x14ac:dyDescent="0.2">
      <c r="A2856" s="158"/>
      <c r="D2856" s="138"/>
    </row>
    <row r="2857" spans="1:4" x14ac:dyDescent="0.2">
      <c r="A2857" s="158"/>
      <c r="D2857" s="138"/>
    </row>
    <row r="2858" spans="1:4" x14ac:dyDescent="0.2">
      <c r="A2858" s="158"/>
      <c r="D2858" s="138"/>
    </row>
    <row r="2859" spans="1:4" x14ac:dyDescent="0.2">
      <c r="A2859" s="158"/>
      <c r="D2859" s="138"/>
    </row>
    <row r="2860" spans="1:4" x14ac:dyDescent="0.2">
      <c r="A2860" s="158"/>
      <c r="D2860" s="138"/>
    </row>
    <row r="2861" spans="1:4" x14ac:dyDescent="0.2">
      <c r="A2861" s="158"/>
      <c r="D2861" s="138"/>
    </row>
    <row r="2862" spans="1:4" x14ac:dyDescent="0.2">
      <c r="A2862" s="158"/>
      <c r="D2862" s="138"/>
    </row>
    <row r="2863" spans="1:4" x14ac:dyDescent="0.2">
      <c r="A2863" s="158"/>
      <c r="D2863" s="138"/>
    </row>
    <row r="2864" spans="1:4" x14ac:dyDescent="0.2">
      <c r="A2864" s="158"/>
      <c r="D2864" s="138"/>
    </row>
    <row r="2865" spans="1:4" x14ac:dyDescent="0.2">
      <c r="A2865" s="158"/>
      <c r="D2865" s="138"/>
    </row>
    <row r="2866" spans="1:4" x14ac:dyDescent="0.2">
      <c r="A2866" s="158"/>
      <c r="D2866" s="138"/>
    </row>
    <row r="2867" spans="1:4" x14ac:dyDescent="0.2">
      <c r="A2867" s="158"/>
      <c r="D2867" s="138"/>
    </row>
    <row r="2868" spans="1:4" x14ac:dyDescent="0.2">
      <c r="A2868" s="158"/>
      <c r="D2868" s="138"/>
    </row>
    <row r="2869" spans="1:4" x14ac:dyDescent="0.2">
      <c r="A2869" s="158"/>
      <c r="D2869" s="138"/>
    </row>
    <row r="2870" spans="1:4" x14ac:dyDescent="0.2">
      <c r="A2870" s="158"/>
      <c r="D2870" s="138"/>
    </row>
    <row r="2871" spans="1:4" x14ac:dyDescent="0.2">
      <c r="A2871" s="158"/>
      <c r="D2871" s="138"/>
    </row>
    <row r="2872" spans="1:4" x14ac:dyDescent="0.2">
      <c r="A2872" s="158"/>
      <c r="D2872" s="138"/>
    </row>
    <row r="2873" spans="1:4" x14ac:dyDescent="0.2">
      <c r="A2873" s="158"/>
      <c r="D2873" s="138"/>
    </row>
    <row r="2874" spans="1:4" x14ac:dyDescent="0.2">
      <c r="A2874" s="158"/>
      <c r="D2874" s="138"/>
    </row>
    <row r="2875" spans="1:4" x14ac:dyDescent="0.2">
      <c r="A2875" s="158"/>
      <c r="D2875" s="138"/>
    </row>
    <row r="2876" spans="1:4" x14ac:dyDescent="0.2">
      <c r="A2876" s="158"/>
      <c r="D2876" s="138"/>
    </row>
    <row r="2877" spans="1:4" x14ac:dyDescent="0.2">
      <c r="A2877" s="158"/>
      <c r="D2877" s="138"/>
    </row>
    <row r="2878" spans="1:4" x14ac:dyDescent="0.2">
      <c r="A2878" s="158"/>
      <c r="D2878" s="138"/>
    </row>
    <row r="2879" spans="1:4" x14ac:dyDescent="0.2">
      <c r="A2879" s="158"/>
      <c r="D2879" s="138"/>
    </row>
    <row r="2880" spans="1:4" x14ac:dyDescent="0.2">
      <c r="A2880" s="158"/>
      <c r="D2880" s="138"/>
    </row>
    <row r="2881" spans="1:4" x14ac:dyDescent="0.2">
      <c r="A2881" s="158"/>
      <c r="D2881" s="138"/>
    </row>
    <row r="2882" spans="1:4" x14ac:dyDescent="0.2">
      <c r="A2882" s="158"/>
      <c r="D2882" s="138"/>
    </row>
    <row r="2883" spans="1:4" x14ac:dyDescent="0.2">
      <c r="A2883" s="158"/>
      <c r="D2883" s="138"/>
    </row>
    <row r="2884" spans="1:4" x14ac:dyDescent="0.2">
      <c r="A2884" s="158"/>
      <c r="D2884" s="138"/>
    </row>
    <row r="2885" spans="1:4" x14ac:dyDescent="0.2">
      <c r="A2885" s="158"/>
      <c r="D2885" s="138"/>
    </row>
    <row r="2886" spans="1:4" x14ac:dyDescent="0.2">
      <c r="A2886" s="158"/>
      <c r="D2886" s="138"/>
    </row>
    <row r="2887" spans="1:4" x14ac:dyDescent="0.2">
      <c r="A2887" s="158"/>
      <c r="D2887" s="138"/>
    </row>
    <row r="2888" spans="1:4" x14ac:dyDescent="0.2">
      <c r="A2888" s="158"/>
      <c r="D2888" s="138"/>
    </row>
    <row r="2889" spans="1:4" x14ac:dyDescent="0.2">
      <c r="A2889" s="158"/>
      <c r="D2889" s="138"/>
    </row>
    <row r="2890" spans="1:4" x14ac:dyDescent="0.2">
      <c r="A2890" s="158"/>
      <c r="D2890" s="138"/>
    </row>
    <row r="2891" spans="1:4" x14ac:dyDescent="0.2">
      <c r="A2891" s="158"/>
      <c r="D2891" s="138"/>
    </row>
    <row r="2892" spans="1:4" x14ac:dyDescent="0.2">
      <c r="A2892" s="158"/>
      <c r="D2892" s="138"/>
    </row>
    <row r="2893" spans="1:4" x14ac:dyDescent="0.2">
      <c r="A2893" s="158"/>
      <c r="D2893" s="138"/>
    </row>
    <row r="2894" spans="1:4" x14ac:dyDescent="0.2">
      <c r="A2894" s="158"/>
      <c r="D2894" s="138"/>
    </row>
    <row r="2895" spans="1:4" x14ac:dyDescent="0.2">
      <c r="A2895" s="158"/>
      <c r="D2895" s="138"/>
    </row>
    <row r="2896" spans="1:4" x14ac:dyDescent="0.2">
      <c r="A2896" s="158"/>
      <c r="D2896" s="138"/>
    </row>
    <row r="2897" spans="1:4" x14ac:dyDescent="0.2">
      <c r="A2897" s="158"/>
      <c r="D2897" s="138"/>
    </row>
    <row r="2898" spans="1:4" x14ac:dyDescent="0.2">
      <c r="A2898" s="158"/>
      <c r="D2898" s="138"/>
    </row>
    <row r="2899" spans="1:4" x14ac:dyDescent="0.2">
      <c r="A2899" s="158"/>
      <c r="D2899" s="138"/>
    </row>
    <row r="2900" spans="1:4" x14ac:dyDescent="0.2">
      <c r="A2900" s="158"/>
      <c r="D2900" s="138"/>
    </row>
    <row r="2901" spans="1:4" x14ac:dyDescent="0.2">
      <c r="A2901" s="158"/>
      <c r="D2901" s="138"/>
    </row>
    <row r="2902" spans="1:4" x14ac:dyDescent="0.2">
      <c r="A2902" s="158"/>
      <c r="D2902" s="138"/>
    </row>
    <row r="2903" spans="1:4" x14ac:dyDescent="0.2">
      <c r="A2903" s="158"/>
      <c r="D2903" s="138"/>
    </row>
    <row r="2904" spans="1:4" x14ac:dyDescent="0.2">
      <c r="A2904" s="158"/>
      <c r="D2904" s="138"/>
    </row>
    <row r="2905" spans="1:4" x14ac:dyDescent="0.2">
      <c r="A2905" s="158"/>
      <c r="D2905" s="138"/>
    </row>
    <row r="2906" spans="1:4" x14ac:dyDescent="0.2">
      <c r="A2906" s="158"/>
      <c r="D2906" s="138"/>
    </row>
    <row r="2907" spans="1:4" x14ac:dyDescent="0.2">
      <c r="A2907" s="158"/>
      <c r="D2907" s="138"/>
    </row>
    <row r="2908" spans="1:4" x14ac:dyDescent="0.2">
      <c r="A2908" s="158"/>
      <c r="D2908" s="138"/>
    </row>
    <row r="2909" spans="1:4" x14ac:dyDescent="0.2">
      <c r="A2909" s="158"/>
      <c r="D2909" s="138"/>
    </row>
    <row r="2910" spans="1:4" x14ac:dyDescent="0.2">
      <c r="A2910" s="158"/>
      <c r="D2910" s="138"/>
    </row>
    <row r="2911" spans="1:4" x14ac:dyDescent="0.2">
      <c r="A2911" s="158"/>
      <c r="D2911" s="138"/>
    </row>
    <row r="2912" spans="1:4" x14ac:dyDescent="0.2">
      <c r="A2912" s="158"/>
      <c r="D2912" s="138"/>
    </row>
    <row r="2913" spans="1:4" x14ac:dyDescent="0.2">
      <c r="A2913" s="158"/>
      <c r="D2913" s="138"/>
    </row>
    <row r="2914" spans="1:4" x14ac:dyDescent="0.2">
      <c r="A2914" s="158"/>
      <c r="D2914" s="138"/>
    </row>
    <row r="2915" spans="1:4" x14ac:dyDescent="0.2">
      <c r="A2915" s="158"/>
      <c r="D2915" s="138"/>
    </row>
    <row r="2916" spans="1:4" x14ac:dyDescent="0.2">
      <c r="A2916" s="158"/>
      <c r="D2916" s="138"/>
    </row>
    <row r="2917" spans="1:4" x14ac:dyDescent="0.2">
      <c r="A2917" s="158"/>
      <c r="D2917" s="138"/>
    </row>
    <row r="2918" spans="1:4" x14ac:dyDescent="0.2">
      <c r="A2918" s="158"/>
      <c r="D2918" s="138"/>
    </row>
    <row r="2919" spans="1:4" x14ac:dyDescent="0.2">
      <c r="A2919" s="158"/>
      <c r="D2919" s="138"/>
    </row>
    <row r="2920" spans="1:4" x14ac:dyDescent="0.2">
      <c r="A2920" s="158"/>
      <c r="D2920" s="138"/>
    </row>
    <row r="2921" spans="1:4" x14ac:dyDescent="0.2">
      <c r="A2921" s="158"/>
      <c r="D2921" s="138"/>
    </row>
    <row r="2922" spans="1:4" x14ac:dyDescent="0.2">
      <c r="A2922" s="158"/>
      <c r="D2922" s="138"/>
    </row>
    <row r="2923" spans="1:4" x14ac:dyDescent="0.2">
      <c r="A2923" s="158"/>
      <c r="D2923" s="138"/>
    </row>
    <row r="2924" spans="1:4" x14ac:dyDescent="0.2">
      <c r="A2924" s="158"/>
      <c r="D2924" s="138"/>
    </row>
    <row r="2925" spans="1:4" x14ac:dyDescent="0.2">
      <c r="A2925" s="158"/>
      <c r="D2925" s="138"/>
    </row>
    <row r="2926" spans="1:4" x14ac:dyDescent="0.2">
      <c r="A2926" s="158"/>
      <c r="D2926" s="138"/>
    </row>
    <row r="2927" spans="1:4" x14ac:dyDescent="0.2">
      <c r="A2927" s="158"/>
      <c r="D2927" s="138"/>
    </row>
    <row r="2928" spans="1:4" x14ac:dyDescent="0.2">
      <c r="A2928" s="158"/>
      <c r="D2928" s="138"/>
    </row>
    <row r="2929" spans="1:4" x14ac:dyDescent="0.2">
      <c r="A2929" s="158"/>
      <c r="D2929" s="138"/>
    </row>
    <row r="2930" spans="1:4" x14ac:dyDescent="0.2">
      <c r="A2930" s="158"/>
      <c r="D2930" s="138"/>
    </row>
    <row r="2931" spans="1:4" x14ac:dyDescent="0.2">
      <c r="A2931" s="158"/>
      <c r="D2931" s="138"/>
    </row>
    <row r="2932" spans="1:4" x14ac:dyDescent="0.2">
      <c r="A2932" s="158"/>
      <c r="D2932" s="138"/>
    </row>
    <row r="2933" spans="1:4" x14ac:dyDescent="0.2">
      <c r="A2933" s="158"/>
      <c r="D2933" s="138"/>
    </row>
    <row r="2934" spans="1:4" x14ac:dyDescent="0.2">
      <c r="A2934" s="158"/>
      <c r="D2934" s="138"/>
    </row>
    <row r="2935" spans="1:4" x14ac:dyDescent="0.2">
      <c r="A2935" s="158"/>
      <c r="D2935" s="138"/>
    </row>
    <row r="2936" spans="1:4" x14ac:dyDescent="0.2">
      <c r="A2936" s="158"/>
      <c r="D2936" s="138"/>
    </row>
    <row r="2937" spans="1:4" x14ac:dyDescent="0.2">
      <c r="A2937" s="158"/>
      <c r="D2937" s="138"/>
    </row>
    <row r="2938" spans="1:4" x14ac:dyDescent="0.2">
      <c r="A2938" s="158"/>
      <c r="D2938" s="138"/>
    </row>
    <row r="2939" spans="1:4" x14ac:dyDescent="0.2">
      <c r="A2939" s="158"/>
      <c r="D2939" s="138"/>
    </row>
    <row r="2940" spans="1:4" x14ac:dyDescent="0.2">
      <c r="A2940" s="158"/>
      <c r="D2940" s="138"/>
    </row>
    <row r="2941" spans="1:4" x14ac:dyDescent="0.2">
      <c r="A2941" s="158"/>
      <c r="D2941" s="138"/>
    </row>
    <row r="2942" spans="1:4" x14ac:dyDescent="0.2">
      <c r="A2942" s="158"/>
      <c r="D2942" s="138"/>
    </row>
    <row r="2943" spans="1:4" x14ac:dyDescent="0.2">
      <c r="A2943" s="158"/>
      <c r="D2943" s="138"/>
    </row>
    <row r="2944" spans="1:4" x14ac:dyDescent="0.2">
      <c r="A2944" s="158"/>
      <c r="D2944" s="138"/>
    </row>
    <row r="2945" spans="1:4" x14ac:dyDescent="0.2">
      <c r="A2945" s="158"/>
      <c r="D2945" s="138"/>
    </row>
    <row r="2946" spans="1:4" x14ac:dyDescent="0.2">
      <c r="A2946" s="158"/>
      <c r="D2946" s="138"/>
    </row>
    <row r="2947" spans="1:4" x14ac:dyDescent="0.2">
      <c r="A2947" s="158"/>
      <c r="D2947" s="138"/>
    </row>
    <row r="2948" spans="1:4" x14ac:dyDescent="0.2">
      <c r="A2948" s="158"/>
      <c r="D2948" s="138"/>
    </row>
    <row r="2949" spans="1:4" x14ac:dyDescent="0.2">
      <c r="A2949" s="158"/>
      <c r="D2949" s="138"/>
    </row>
    <row r="2950" spans="1:4" x14ac:dyDescent="0.2">
      <c r="A2950" s="158"/>
      <c r="D2950" s="138"/>
    </row>
    <row r="2951" spans="1:4" x14ac:dyDescent="0.2">
      <c r="A2951" s="158"/>
      <c r="D2951" s="138"/>
    </row>
    <row r="2952" spans="1:4" x14ac:dyDescent="0.2">
      <c r="A2952" s="158"/>
      <c r="D2952" s="138"/>
    </row>
    <row r="2953" spans="1:4" x14ac:dyDescent="0.2">
      <c r="A2953" s="158"/>
      <c r="D2953" s="138"/>
    </row>
    <row r="2954" spans="1:4" x14ac:dyDescent="0.2">
      <c r="A2954" s="158"/>
      <c r="D2954" s="138"/>
    </row>
    <row r="2955" spans="1:4" x14ac:dyDescent="0.2">
      <c r="A2955" s="158"/>
      <c r="D2955" s="138"/>
    </row>
    <row r="2956" spans="1:4" x14ac:dyDescent="0.2">
      <c r="A2956" s="158"/>
      <c r="D2956" s="138"/>
    </row>
    <row r="2957" spans="1:4" x14ac:dyDescent="0.2">
      <c r="A2957" s="158"/>
      <c r="D2957" s="138"/>
    </row>
    <row r="2958" spans="1:4" x14ac:dyDescent="0.2">
      <c r="A2958" s="158"/>
      <c r="D2958" s="138"/>
    </row>
    <row r="2959" spans="1:4" x14ac:dyDescent="0.2">
      <c r="A2959" s="158"/>
      <c r="D2959" s="138"/>
    </row>
    <row r="2960" spans="1:4" x14ac:dyDescent="0.2">
      <c r="A2960" s="158"/>
      <c r="D2960" s="138"/>
    </row>
    <row r="2961" spans="1:4" x14ac:dyDescent="0.2">
      <c r="A2961" s="158"/>
      <c r="D2961" s="138"/>
    </row>
    <row r="2962" spans="1:4" x14ac:dyDescent="0.2">
      <c r="A2962" s="158"/>
      <c r="D2962" s="138"/>
    </row>
    <row r="2963" spans="1:4" x14ac:dyDescent="0.2">
      <c r="A2963" s="158"/>
      <c r="D2963" s="138"/>
    </row>
    <row r="2964" spans="1:4" x14ac:dyDescent="0.2">
      <c r="A2964" s="158"/>
      <c r="D2964" s="138"/>
    </row>
    <row r="2965" spans="1:4" x14ac:dyDescent="0.2">
      <c r="A2965" s="158"/>
      <c r="D2965" s="138"/>
    </row>
    <row r="2966" spans="1:4" x14ac:dyDescent="0.2">
      <c r="A2966" s="158"/>
      <c r="D2966" s="138"/>
    </row>
    <row r="2967" spans="1:4" x14ac:dyDescent="0.2">
      <c r="A2967" s="158"/>
      <c r="D2967" s="138"/>
    </row>
    <row r="2968" spans="1:4" x14ac:dyDescent="0.2">
      <c r="A2968" s="158"/>
      <c r="D2968" s="138"/>
    </row>
    <row r="2969" spans="1:4" x14ac:dyDescent="0.2">
      <c r="A2969" s="158"/>
      <c r="D2969" s="138"/>
    </row>
    <row r="2970" spans="1:4" x14ac:dyDescent="0.2">
      <c r="A2970" s="158"/>
      <c r="D2970" s="138"/>
    </row>
    <row r="2971" spans="1:4" x14ac:dyDescent="0.2">
      <c r="A2971" s="158"/>
      <c r="D2971" s="138"/>
    </row>
    <row r="2972" spans="1:4" x14ac:dyDescent="0.2">
      <c r="A2972" s="158"/>
      <c r="D2972" s="138"/>
    </row>
    <row r="2973" spans="1:4" x14ac:dyDescent="0.2">
      <c r="A2973" s="158"/>
      <c r="D2973" s="138"/>
    </row>
    <row r="2974" spans="1:4" x14ac:dyDescent="0.2">
      <c r="A2974" s="158"/>
      <c r="D2974" s="138"/>
    </row>
    <row r="2975" spans="1:4" x14ac:dyDescent="0.2">
      <c r="A2975" s="158"/>
      <c r="D2975" s="138"/>
    </row>
    <row r="2976" spans="1:4" x14ac:dyDescent="0.2">
      <c r="A2976" s="158"/>
      <c r="D2976" s="138"/>
    </row>
    <row r="2977" spans="1:4" x14ac:dyDescent="0.2">
      <c r="A2977" s="158"/>
      <c r="D2977" s="138"/>
    </row>
    <row r="2978" spans="1:4" x14ac:dyDescent="0.2">
      <c r="A2978" s="158"/>
      <c r="D2978" s="138"/>
    </row>
    <row r="2979" spans="1:4" x14ac:dyDescent="0.2">
      <c r="A2979" s="158"/>
      <c r="D2979" s="138"/>
    </row>
    <row r="2980" spans="1:4" x14ac:dyDescent="0.2">
      <c r="A2980" s="158"/>
      <c r="D2980" s="138"/>
    </row>
    <row r="2981" spans="1:4" x14ac:dyDescent="0.2">
      <c r="A2981" s="158"/>
      <c r="D2981" s="138"/>
    </row>
    <row r="2982" spans="1:4" x14ac:dyDescent="0.2">
      <c r="A2982" s="158"/>
      <c r="D2982" s="138"/>
    </row>
    <row r="2983" spans="1:4" x14ac:dyDescent="0.2">
      <c r="A2983" s="158"/>
      <c r="D2983" s="138"/>
    </row>
    <row r="2984" spans="1:4" x14ac:dyDescent="0.2">
      <c r="A2984" s="158"/>
      <c r="D2984" s="138"/>
    </row>
    <row r="2985" spans="1:4" x14ac:dyDescent="0.2">
      <c r="A2985" s="158"/>
      <c r="D2985" s="138"/>
    </row>
    <row r="2986" spans="1:4" x14ac:dyDescent="0.2">
      <c r="A2986" s="158"/>
      <c r="D2986" s="138"/>
    </row>
    <row r="2987" spans="1:4" x14ac:dyDescent="0.2">
      <c r="A2987" s="158"/>
      <c r="D2987" s="138"/>
    </row>
    <row r="2988" spans="1:4" x14ac:dyDescent="0.2">
      <c r="A2988" s="158"/>
      <c r="D2988" s="138"/>
    </row>
    <row r="2989" spans="1:4" x14ac:dyDescent="0.2">
      <c r="A2989" s="158"/>
      <c r="D2989" s="138"/>
    </row>
    <row r="2990" spans="1:4" x14ac:dyDescent="0.2">
      <c r="A2990" s="158"/>
      <c r="D2990" s="138"/>
    </row>
    <row r="2991" spans="1:4" x14ac:dyDescent="0.2">
      <c r="A2991" s="158"/>
      <c r="D2991" s="138"/>
    </row>
    <row r="2992" spans="1:4" x14ac:dyDescent="0.2">
      <c r="A2992" s="158"/>
      <c r="D2992" s="138"/>
    </row>
    <row r="2993" spans="1:4" x14ac:dyDescent="0.2">
      <c r="A2993" s="158"/>
      <c r="D2993" s="138"/>
    </row>
    <row r="2994" spans="1:4" x14ac:dyDescent="0.2">
      <c r="A2994" s="158"/>
      <c r="D2994" s="138"/>
    </row>
    <row r="2995" spans="1:4" x14ac:dyDescent="0.2">
      <c r="A2995" s="158"/>
      <c r="D2995" s="138"/>
    </row>
    <row r="2996" spans="1:4" x14ac:dyDescent="0.2">
      <c r="A2996" s="158"/>
      <c r="D2996" s="138"/>
    </row>
    <row r="2997" spans="1:4" x14ac:dyDescent="0.2">
      <c r="A2997" s="158"/>
      <c r="D2997" s="138"/>
    </row>
    <row r="2998" spans="1:4" x14ac:dyDescent="0.2">
      <c r="A2998" s="158"/>
      <c r="D2998" s="138"/>
    </row>
    <row r="2999" spans="1:4" x14ac:dyDescent="0.2">
      <c r="A2999" s="158"/>
      <c r="D2999" s="138"/>
    </row>
    <row r="3000" spans="1:4" x14ac:dyDescent="0.2">
      <c r="A3000" s="158"/>
      <c r="D3000" s="138"/>
    </row>
    <row r="3001" spans="1:4" x14ac:dyDescent="0.2">
      <c r="A3001" s="158"/>
      <c r="D3001" s="138"/>
    </row>
    <row r="3002" spans="1:4" x14ac:dyDescent="0.2">
      <c r="A3002" s="158"/>
      <c r="D3002" s="138"/>
    </row>
    <row r="3003" spans="1:4" x14ac:dyDescent="0.2">
      <c r="A3003" s="158"/>
      <c r="D3003" s="138"/>
    </row>
    <row r="3004" spans="1:4" x14ac:dyDescent="0.2">
      <c r="A3004" s="158"/>
      <c r="D3004" s="138"/>
    </row>
    <row r="3005" spans="1:4" x14ac:dyDescent="0.2">
      <c r="A3005" s="158"/>
      <c r="D3005" s="138"/>
    </row>
    <row r="3006" spans="1:4" x14ac:dyDescent="0.2">
      <c r="A3006" s="158"/>
      <c r="D3006" s="138"/>
    </row>
    <row r="3007" spans="1:4" x14ac:dyDescent="0.2">
      <c r="A3007" s="158"/>
      <c r="D3007" s="138"/>
    </row>
    <row r="3008" spans="1:4" x14ac:dyDescent="0.2">
      <c r="A3008" s="158"/>
      <c r="D3008" s="138"/>
    </row>
    <row r="3009" spans="1:4" x14ac:dyDescent="0.2">
      <c r="A3009" s="158"/>
      <c r="D3009" s="138"/>
    </row>
    <row r="3010" spans="1:4" x14ac:dyDescent="0.2">
      <c r="A3010" s="158"/>
      <c r="D3010" s="138"/>
    </row>
    <row r="3011" spans="1:4" x14ac:dyDescent="0.2">
      <c r="A3011" s="158"/>
      <c r="D3011" s="138"/>
    </row>
    <row r="3012" spans="1:4" x14ac:dyDescent="0.2">
      <c r="A3012" s="158"/>
      <c r="D3012" s="138"/>
    </row>
    <row r="3013" spans="1:4" x14ac:dyDescent="0.2">
      <c r="A3013" s="158"/>
      <c r="D3013" s="138"/>
    </row>
    <row r="3014" spans="1:4" x14ac:dyDescent="0.2">
      <c r="A3014" s="158"/>
      <c r="D3014" s="138"/>
    </row>
    <row r="3015" spans="1:4" x14ac:dyDescent="0.2">
      <c r="A3015" s="158"/>
      <c r="D3015" s="138"/>
    </row>
    <row r="3016" spans="1:4" x14ac:dyDescent="0.2">
      <c r="A3016" s="158"/>
      <c r="D3016" s="138"/>
    </row>
    <row r="3017" spans="1:4" x14ac:dyDescent="0.2">
      <c r="A3017" s="158"/>
      <c r="D3017" s="138"/>
    </row>
    <row r="3018" spans="1:4" x14ac:dyDescent="0.2">
      <c r="A3018" s="158"/>
      <c r="D3018" s="138"/>
    </row>
    <row r="3019" spans="1:4" x14ac:dyDescent="0.2">
      <c r="A3019" s="158"/>
      <c r="D3019" s="138"/>
    </row>
    <row r="3020" spans="1:4" x14ac:dyDescent="0.2">
      <c r="A3020" s="158"/>
      <c r="D3020" s="138"/>
    </row>
    <row r="3021" spans="1:4" x14ac:dyDescent="0.2">
      <c r="A3021" s="158"/>
      <c r="D3021" s="138"/>
    </row>
    <row r="3022" spans="1:4" x14ac:dyDescent="0.2">
      <c r="A3022" s="158"/>
      <c r="D3022" s="138"/>
    </row>
    <row r="3023" spans="1:4" x14ac:dyDescent="0.2">
      <c r="A3023" s="158"/>
      <c r="D3023" s="138"/>
    </row>
    <row r="3024" spans="1:4" x14ac:dyDescent="0.2">
      <c r="A3024" s="158"/>
      <c r="D3024" s="138"/>
    </row>
    <row r="3025" spans="1:4" x14ac:dyDescent="0.2">
      <c r="A3025" s="158"/>
      <c r="D3025" s="138"/>
    </row>
    <row r="3026" spans="1:4" x14ac:dyDescent="0.2">
      <c r="A3026" s="158"/>
      <c r="D3026" s="138"/>
    </row>
    <row r="3027" spans="1:4" x14ac:dyDescent="0.2">
      <c r="A3027" s="158"/>
      <c r="D3027" s="138"/>
    </row>
    <row r="3028" spans="1:4" x14ac:dyDescent="0.2">
      <c r="A3028" s="158"/>
      <c r="D3028" s="138"/>
    </row>
    <row r="3029" spans="1:4" x14ac:dyDescent="0.2">
      <c r="A3029" s="158"/>
      <c r="D3029" s="138"/>
    </row>
    <row r="3030" spans="1:4" x14ac:dyDescent="0.2">
      <c r="A3030" s="158"/>
      <c r="D3030" s="138"/>
    </row>
    <row r="3031" spans="1:4" x14ac:dyDescent="0.2">
      <c r="A3031" s="158"/>
      <c r="D3031" s="138"/>
    </row>
    <row r="3032" spans="1:4" x14ac:dyDescent="0.2">
      <c r="A3032" s="158"/>
      <c r="D3032" s="138"/>
    </row>
    <row r="3033" spans="1:4" x14ac:dyDescent="0.2">
      <c r="A3033" s="158"/>
      <c r="D3033" s="138"/>
    </row>
    <row r="3034" spans="1:4" x14ac:dyDescent="0.2">
      <c r="A3034" s="158"/>
      <c r="D3034" s="138"/>
    </row>
    <row r="3035" spans="1:4" x14ac:dyDescent="0.2">
      <c r="A3035" s="158"/>
      <c r="D3035" s="138"/>
    </row>
    <row r="3036" spans="1:4" x14ac:dyDescent="0.2">
      <c r="A3036" s="158"/>
      <c r="D3036" s="138"/>
    </row>
    <row r="3037" spans="1:4" x14ac:dyDescent="0.2">
      <c r="A3037" s="158"/>
      <c r="D3037" s="138"/>
    </row>
    <row r="3038" spans="1:4" x14ac:dyDescent="0.2">
      <c r="A3038" s="158"/>
      <c r="D3038" s="138"/>
    </row>
    <row r="3039" spans="1:4" x14ac:dyDescent="0.2">
      <c r="A3039" s="158"/>
      <c r="D3039" s="138"/>
    </row>
    <row r="3040" spans="1:4" x14ac:dyDescent="0.2">
      <c r="A3040" s="158"/>
      <c r="D3040" s="138"/>
    </row>
    <row r="3041" spans="1:4" x14ac:dyDescent="0.2">
      <c r="A3041" s="158"/>
      <c r="D3041" s="138"/>
    </row>
    <row r="3042" spans="1:4" x14ac:dyDescent="0.2">
      <c r="A3042" s="158"/>
      <c r="D3042" s="138"/>
    </row>
    <row r="3043" spans="1:4" x14ac:dyDescent="0.2">
      <c r="A3043" s="158"/>
      <c r="D3043" s="138"/>
    </row>
    <row r="3044" spans="1:4" x14ac:dyDescent="0.2">
      <c r="A3044" s="158"/>
      <c r="D3044" s="138"/>
    </row>
    <row r="3045" spans="1:4" x14ac:dyDescent="0.2">
      <c r="A3045" s="158"/>
      <c r="D3045" s="138"/>
    </row>
    <row r="3046" spans="1:4" x14ac:dyDescent="0.2">
      <c r="A3046" s="158"/>
      <c r="D3046" s="138"/>
    </row>
    <row r="3047" spans="1:4" x14ac:dyDescent="0.2">
      <c r="A3047" s="158"/>
      <c r="D3047" s="138"/>
    </row>
    <row r="3048" spans="1:4" x14ac:dyDescent="0.2">
      <c r="A3048" s="158"/>
      <c r="D3048" s="138"/>
    </row>
    <row r="3049" spans="1:4" x14ac:dyDescent="0.2">
      <c r="A3049" s="158"/>
      <c r="D3049" s="138"/>
    </row>
    <row r="3050" spans="1:4" x14ac:dyDescent="0.2">
      <c r="A3050" s="158"/>
      <c r="D3050" s="138"/>
    </row>
    <row r="3051" spans="1:4" x14ac:dyDescent="0.2">
      <c r="A3051" s="158"/>
      <c r="D3051" s="138"/>
    </row>
    <row r="3052" spans="1:4" x14ac:dyDescent="0.2">
      <c r="A3052" s="158"/>
      <c r="D3052" s="138"/>
    </row>
    <row r="3053" spans="1:4" x14ac:dyDescent="0.2">
      <c r="A3053" s="158"/>
      <c r="D3053" s="138"/>
    </row>
    <row r="3054" spans="1:4" x14ac:dyDescent="0.2">
      <c r="A3054" s="158"/>
      <c r="D3054" s="138"/>
    </row>
    <row r="3055" spans="1:4" x14ac:dyDescent="0.2">
      <c r="A3055" s="158"/>
      <c r="D3055" s="138"/>
    </row>
    <row r="3056" spans="1:4" x14ac:dyDescent="0.2">
      <c r="A3056" s="158"/>
      <c r="D3056" s="138"/>
    </row>
    <row r="3057" spans="1:4" x14ac:dyDescent="0.2">
      <c r="A3057" s="158"/>
      <c r="D3057" s="138"/>
    </row>
    <row r="3058" spans="1:4" x14ac:dyDescent="0.2">
      <c r="A3058" s="158"/>
      <c r="D3058" s="138"/>
    </row>
    <row r="3059" spans="1:4" x14ac:dyDescent="0.2">
      <c r="A3059" s="158"/>
      <c r="D3059" s="138"/>
    </row>
    <row r="3060" spans="1:4" x14ac:dyDescent="0.2">
      <c r="A3060" s="158"/>
      <c r="D3060" s="138"/>
    </row>
    <row r="3061" spans="1:4" x14ac:dyDescent="0.2">
      <c r="A3061" s="158"/>
      <c r="D3061" s="138"/>
    </row>
    <row r="3062" spans="1:4" x14ac:dyDescent="0.2">
      <c r="A3062" s="158"/>
      <c r="D3062" s="138"/>
    </row>
    <row r="3063" spans="1:4" x14ac:dyDescent="0.2">
      <c r="A3063" s="158"/>
      <c r="D3063" s="138"/>
    </row>
    <row r="3064" spans="1:4" x14ac:dyDescent="0.2">
      <c r="A3064" s="158"/>
      <c r="D3064" s="138"/>
    </row>
    <row r="3065" spans="1:4" x14ac:dyDescent="0.2">
      <c r="A3065" s="158"/>
      <c r="D3065" s="138"/>
    </row>
    <row r="3066" spans="1:4" x14ac:dyDescent="0.2">
      <c r="A3066" s="158"/>
      <c r="D3066" s="138"/>
    </row>
    <row r="3067" spans="1:4" x14ac:dyDescent="0.2">
      <c r="A3067" s="158"/>
      <c r="D3067" s="138"/>
    </row>
    <row r="3068" spans="1:4" x14ac:dyDescent="0.2">
      <c r="A3068" s="158"/>
      <c r="D3068" s="138"/>
    </row>
    <row r="3069" spans="1:4" x14ac:dyDescent="0.2">
      <c r="A3069" s="158"/>
      <c r="D3069" s="138"/>
    </row>
    <row r="3070" spans="1:4" x14ac:dyDescent="0.2">
      <c r="A3070" s="158"/>
      <c r="D3070" s="138"/>
    </row>
    <row r="3071" spans="1:4" x14ac:dyDescent="0.2">
      <c r="A3071" s="158"/>
      <c r="D3071" s="138"/>
    </row>
    <row r="3072" spans="1:4" x14ac:dyDescent="0.2">
      <c r="A3072" s="158"/>
      <c r="D3072" s="138"/>
    </row>
    <row r="3073" spans="1:4" x14ac:dyDescent="0.2">
      <c r="A3073" s="158"/>
      <c r="D3073" s="138"/>
    </row>
    <row r="3074" spans="1:4" x14ac:dyDescent="0.2">
      <c r="A3074" s="158"/>
      <c r="D3074" s="138"/>
    </row>
    <row r="3075" spans="1:4" x14ac:dyDescent="0.2">
      <c r="A3075" s="158"/>
      <c r="D3075" s="138"/>
    </row>
    <row r="3076" spans="1:4" x14ac:dyDescent="0.2">
      <c r="A3076" s="158"/>
      <c r="D3076" s="138"/>
    </row>
    <row r="3077" spans="1:4" x14ac:dyDescent="0.2">
      <c r="A3077" s="158"/>
      <c r="D3077" s="138"/>
    </row>
    <row r="3078" spans="1:4" x14ac:dyDescent="0.2">
      <c r="A3078" s="158"/>
      <c r="D3078" s="138"/>
    </row>
    <row r="3079" spans="1:4" x14ac:dyDescent="0.2">
      <c r="A3079" s="158"/>
      <c r="D3079" s="138"/>
    </row>
    <row r="3080" spans="1:4" x14ac:dyDescent="0.2">
      <c r="A3080" s="158"/>
      <c r="D3080" s="138"/>
    </row>
    <row r="3081" spans="1:4" x14ac:dyDescent="0.2">
      <c r="A3081" s="158"/>
      <c r="D3081" s="138"/>
    </row>
    <row r="3082" spans="1:4" x14ac:dyDescent="0.2">
      <c r="A3082" s="158"/>
      <c r="D3082" s="138"/>
    </row>
    <row r="3083" spans="1:4" x14ac:dyDescent="0.2">
      <c r="A3083" s="158"/>
      <c r="D3083" s="138"/>
    </row>
    <row r="3084" spans="1:4" x14ac:dyDescent="0.2">
      <c r="A3084" s="158"/>
      <c r="D3084" s="138"/>
    </row>
    <row r="3085" spans="1:4" x14ac:dyDescent="0.2">
      <c r="A3085" s="158"/>
      <c r="D3085" s="138"/>
    </row>
    <row r="3086" spans="1:4" x14ac:dyDescent="0.2">
      <c r="A3086" s="158"/>
      <c r="D3086" s="138"/>
    </row>
    <row r="3087" spans="1:4" x14ac:dyDescent="0.2">
      <c r="A3087" s="158"/>
      <c r="D3087" s="138"/>
    </row>
    <row r="3088" spans="1:4" x14ac:dyDescent="0.2">
      <c r="A3088" s="158"/>
      <c r="D3088" s="138"/>
    </row>
    <row r="3089" spans="1:4" x14ac:dyDescent="0.2">
      <c r="A3089" s="158"/>
      <c r="D3089" s="138"/>
    </row>
    <row r="3090" spans="1:4" x14ac:dyDescent="0.2">
      <c r="A3090" s="158"/>
      <c r="D3090" s="138"/>
    </row>
    <row r="3091" spans="1:4" x14ac:dyDescent="0.2">
      <c r="A3091" s="158"/>
      <c r="D3091" s="138"/>
    </row>
    <row r="3092" spans="1:4" x14ac:dyDescent="0.2">
      <c r="A3092" s="158"/>
      <c r="D3092" s="138"/>
    </row>
    <row r="3093" spans="1:4" x14ac:dyDescent="0.2">
      <c r="A3093" s="158"/>
      <c r="D3093" s="138"/>
    </row>
    <row r="3094" spans="1:4" x14ac:dyDescent="0.2">
      <c r="A3094" s="158"/>
      <c r="D3094" s="138"/>
    </row>
    <row r="3095" spans="1:4" x14ac:dyDescent="0.2">
      <c r="A3095" s="158"/>
      <c r="D3095" s="138"/>
    </row>
    <row r="3096" spans="1:4" x14ac:dyDescent="0.2">
      <c r="A3096" s="158"/>
      <c r="D3096" s="138"/>
    </row>
    <row r="3097" spans="1:4" x14ac:dyDescent="0.2">
      <c r="A3097" s="158"/>
      <c r="D3097" s="138"/>
    </row>
    <row r="3098" spans="1:4" x14ac:dyDescent="0.2">
      <c r="A3098" s="158"/>
      <c r="D3098" s="138"/>
    </row>
    <row r="3099" spans="1:4" x14ac:dyDescent="0.2">
      <c r="A3099" s="158"/>
      <c r="D3099" s="138"/>
    </row>
    <row r="3100" spans="1:4" x14ac:dyDescent="0.2">
      <c r="A3100" s="158"/>
      <c r="D3100" s="138"/>
    </row>
    <row r="3101" spans="1:4" x14ac:dyDescent="0.2">
      <c r="A3101" s="158"/>
      <c r="D3101" s="138"/>
    </row>
    <row r="3102" spans="1:4" x14ac:dyDescent="0.2">
      <c r="A3102" s="158"/>
      <c r="D3102" s="138"/>
    </row>
    <row r="3103" spans="1:4" x14ac:dyDescent="0.2">
      <c r="A3103" s="158"/>
      <c r="D3103" s="138"/>
    </row>
    <row r="3104" spans="1:4" x14ac:dyDescent="0.2">
      <c r="A3104" s="158"/>
      <c r="D3104" s="138"/>
    </row>
    <row r="3105" spans="1:4" x14ac:dyDescent="0.2">
      <c r="A3105" s="158"/>
      <c r="D3105" s="138"/>
    </row>
    <row r="3106" spans="1:4" x14ac:dyDescent="0.2">
      <c r="A3106" s="158"/>
      <c r="D3106" s="138"/>
    </row>
    <row r="3107" spans="1:4" x14ac:dyDescent="0.2">
      <c r="A3107" s="158"/>
      <c r="D3107" s="138"/>
    </row>
    <row r="3108" spans="1:4" x14ac:dyDescent="0.2">
      <c r="A3108" s="158"/>
      <c r="D3108" s="138"/>
    </row>
    <row r="3109" spans="1:4" x14ac:dyDescent="0.2">
      <c r="A3109" s="158"/>
      <c r="D3109" s="138"/>
    </row>
    <row r="3110" spans="1:4" x14ac:dyDescent="0.2">
      <c r="A3110" s="158"/>
      <c r="D3110" s="138"/>
    </row>
    <row r="3111" spans="1:4" x14ac:dyDescent="0.2">
      <c r="A3111" s="158"/>
      <c r="D3111" s="138"/>
    </row>
    <row r="3112" spans="1:4" x14ac:dyDescent="0.2">
      <c r="A3112" s="158"/>
      <c r="D3112" s="138"/>
    </row>
    <row r="3113" spans="1:4" x14ac:dyDescent="0.2">
      <c r="A3113" s="158"/>
      <c r="D3113" s="138"/>
    </row>
    <row r="3114" spans="1:4" x14ac:dyDescent="0.2">
      <c r="A3114" s="158"/>
      <c r="D3114" s="138"/>
    </row>
    <row r="3115" spans="1:4" x14ac:dyDescent="0.2">
      <c r="A3115" s="158"/>
      <c r="D3115" s="138"/>
    </row>
    <row r="3116" spans="1:4" x14ac:dyDescent="0.2">
      <c r="A3116" s="158"/>
      <c r="D3116" s="138"/>
    </row>
    <row r="3117" spans="1:4" x14ac:dyDescent="0.2">
      <c r="A3117" s="158"/>
      <c r="D3117" s="138"/>
    </row>
    <row r="3118" spans="1:4" x14ac:dyDescent="0.2">
      <c r="A3118" s="158"/>
      <c r="D3118" s="138"/>
    </row>
    <row r="3119" spans="1:4" x14ac:dyDescent="0.2">
      <c r="A3119" s="158"/>
      <c r="D3119" s="138"/>
    </row>
    <row r="3120" spans="1:4" x14ac:dyDescent="0.2">
      <c r="A3120" s="158"/>
      <c r="D3120" s="138"/>
    </row>
    <row r="3121" spans="1:4" x14ac:dyDescent="0.2">
      <c r="A3121" s="158"/>
      <c r="D3121" s="138"/>
    </row>
    <row r="3122" spans="1:4" x14ac:dyDescent="0.2">
      <c r="A3122" s="158"/>
      <c r="D3122" s="138"/>
    </row>
    <row r="3123" spans="1:4" x14ac:dyDescent="0.2">
      <c r="A3123" s="158"/>
      <c r="D3123" s="138"/>
    </row>
    <row r="3124" spans="1:4" x14ac:dyDescent="0.2">
      <c r="A3124" s="158"/>
      <c r="D3124" s="138"/>
    </row>
    <row r="3125" spans="1:4" x14ac:dyDescent="0.2">
      <c r="A3125" s="158"/>
      <c r="D3125" s="138"/>
    </row>
    <row r="3126" spans="1:4" x14ac:dyDescent="0.2">
      <c r="A3126" s="158"/>
      <c r="D3126" s="138"/>
    </row>
    <row r="3127" spans="1:4" x14ac:dyDescent="0.2">
      <c r="A3127" s="158"/>
      <c r="D3127" s="138"/>
    </row>
    <row r="3128" spans="1:4" x14ac:dyDescent="0.2">
      <c r="A3128" s="158"/>
      <c r="D3128" s="138"/>
    </row>
    <row r="3129" spans="1:4" x14ac:dyDescent="0.2">
      <c r="A3129" s="158"/>
      <c r="D3129" s="138"/>
    </row>
    <row r="3130" spans="1:4" x14ac:dyDescent="0.2">
      <c r="A3130" s="158"/>
      <c r="D3130" s="138"/>
    </row>
    <row r="3131" spans="1:4" x14ac:dyDescent="0.2">
      <c r="A3131" s="158"/>
      <c r="D3131" s="138"/>
    </row>
    <row r="3132" spans="1:4" x14ac:dyDescent="0.2">
      <c r="A3132" s="158"/>
      <c r="D3132" s="138"/>
    </row>
    <row r="3133" spans="1:4" x14ac:dyDescent="0.2">
      <c r="A3133" s="158"/>
      <c r="D3133" s="138"/>
    </row>
    <row r="3134" spans="1:4" x14ac:dyDescent="0.2">
      <c r="A3134" s="158"/>
      <c r="D3134" s="138"/>
    </row>
    <row r="3135" spans="1:4" x14ac:dyDescent="0.2">
      <c r="A3135" s="158"/>
      <c r="D3135" s="138"/>
    </row>
    <row r="3136" spans="1:4" x14ac:dyDescent="0.2">
      <c r="A3136" s="158"/>
      <c r="D3136" s="138"/>
    </row>
    <row r="3137" spans="1:4" x14ac:dyDescent="0.2">
      <c r="A3137" s="158"/>
      <c r="D3137" s="138"/>
    </row>
    <row r="3138" spans="1:4" x14ac:dyDescent="0.2">
      <c r="A3138" s="158"/>
      <c r="D3138" s="138"/>
    </row>
    <row r="3139" spans="1:4" x14ac:dyDescent="0.2">
      <c r="A3139" s="158"/>
      <c r="D3139" s="138"/>
    </row>
    <row r="3140" spans="1:4" x14ac:dyDescent="0.2">
      <c r="A3140" s="158"/>
      <c r="D3140" s="138"/>
    </row>
    <row r="3141" spans="1:4" x14ac:dyDescent="0.2">
      <c r="A3141" s="158"/>
      <c r="D3141" s="138"/>
    </row>
    <row r="3142" spans="1:4" x14ac:dyDescent="0.2">
      <c r="A3142" s="158"/>
      <c r="D3142" s="138"/>
    </row>
    <row r="3143" spans="1:4" x14ac:dyDescent="0.2">
      <c r="A3143" s="158"/>
      <c r="D3143" s="138"/>
    </row>
    <row r="3144" spans="1:4" x14ac:dyDescent="0.2">
      <c r="A3144" s="158"/>
      <c r="D3144" s="138"/>
    </row>
    <row r="3145" spans="1:4" x14ac:dyDescent="0.2">
      <c r="A3145" s="158"/>
      <c r="D3145" s="138"/>
    </row>
    <row r="3146" spans="1:4" x14ac:dyDescent="0.2">
      <c r="A3146" s="158"/>
      <c r="D3146" s="138"/>
    </row>
    <row r="3147" spans="1:4" x14ac:dyDescent="0.2">
      <c r="A3147" s="158"/>
      <c r="D3147" s="138"/>
    </row>
    <row r="3148" spans="1:4" x14ac:dyDescent="0.2">
      <c r="A3148" s="158"/>
      <c r="D3148" s="138"/>
    </row>
    <row r="3149" spans="1:4" x14ac:dyDescent="0.2">
      <c r="A3149" s="158"/>
      <c r="D3149" s="138"/>
    </row>
    <row r="3150" spans="1:4" x14ac:dyDescent="0.2">
      <c r="A3150" s="158"/>
      <c r="D3150" s="138"/>
    </row>
    <row r="3151" spans="1:4" x14ac:dyDescent="0.2">
      <c r="A3151" s="158"/>
      <c r="D3151" s="138"/>
    </row>
    <row r="3152" spans="1:4" x14ac:dyDescent="0.2">
      <c r="A3152" s="158"/>
      <c r="D3152" s="138"/>
    </row>
    <row r="3153" spans="1:4" x14ac:dyDescent="0.2">
      <c r="A3153" s="158"/>
      <c r="D3153" s="138"/>
    </row>
    <row r="3154" spans="1:4" x14ac:dyDescent="0.2">
      <c r="A3154" s="158"/>
      <c r="D3154" s="138"/>
    </row>
    <row r="3155" spans="1:4" x14ac:dyDescent="0.2">
      <c r="A3155" s="158"/>
      <c r="D3155" s="138"/>
    </row>
    <row r="3156" spans="1:4" x14ac:dyDescent="0.2">
      <c r="A3156" s="158"/>
      <c r="D3156" s="138"/>
    </row>
    <row r="3157" spans="1:4" x14ac:dyDescent="0.2">
      <c r="A3157" s="158"/>
      <c r="D3157" s="138"/>
    </row>
    <row r="3158" spans="1:4" x14ac:dyDescent="0.2">
      <c r="A3158" s="158"/>
      <c r="D3158" s="138"/>
    </row>
    <row r="3159" spans="1:4" x14ac:dyDescent="0.2">
      <c r="A3159" s="158"/>
      <c r="D3159" s="138"/>
    </row>
    <row r="3160" spans="1:4" x14ac:dyDescent="0.2">
      <c r="A3160" s="158"/>
      <c r="D3160" s="138"/>
    </row>
    <row r="3161" spans="1:4" x14ac:dyDescent="0.2">
      <c r="A3161" s="158"/>
      <c r="D3161" s="138"/>
    </row>
    <row r="3162" spans="1:4" x14ac:dyDescent="0.2">
      <c r="A3162" s="158"/>
      <c r="D3162" s="138"/>
    </row>
    <row r="3163" spans="1:4" x14ac:dyDescent="0.2">
      <c r="A3163" s="158"/>
      <c r="D3163" s="138"/>
    </row>
    <row r="3164" spans="1:4" x14ac:dyDescent="0.2">
      <c r="A3164" s="158"/>
      <c r="D3164" s="138"/>
    </row>
    <row r="3165" spans="1:4" x14ac:dyDescent="0.2">
      <c r="A3165" s="158"/>
      <c r="D3165" s="138"/>
    </row>
    <row r="3166" spans="1:4" x14ac:dyDescent="0.2">
      <c r="A3166" s="158"/>
      <c r="D3166" s="138"/>
    </row>
    <row r="3167" spans="1:4" x14ac:dyDescent="0.2">
      <c r="A3167" s="158"/>
      <c r="D3167" s="138"/>
    </row>
    <row r="3168" spans="1:4" x14ac:dyDescent="0.2">
      <c r="A3168" s="158"/>
      <c r="D3168" s="138"/>
    </row>
    <row r="3169" spans="1:4" x14ac:dyDescent="0.2">
      <c r="A3169" s="158"/>
      <c r="D3169" s="138"/>
    </row>
    <row r="3170" spans="1:4" x14ac:dyDescent="0.2">
      <c r="A3170" s="158"/>
      <c r="D3170" s="138"/>
    </row>
    <row r="3171" spans="1:4" x14ac:dyDescent="0.2">
      <c r="A3171" s="158"/>
      <c r="D3171" s="138"/>
    </row>
    <row r="3172" spans="1:4" x14ac:dyDescent="0.2">
      <c r="A3172" s="158"/>
      <c r="D3172" s="138"/>
    </row>
    <row r="3173" spans="1:4" x14ac:dyDescent="0.2">
      <c r="A3173" s="158"/>
      <c r="D3173" s="138"/>
    </row>
    <row r="3174" spans="1:4" x14ac:dyDescent="0.2">
      <c r="A3174" s="158"/>
      <c r="D3174" s="138"/>
    </row>
    <row r="3175" spans="1:4" x14ac:dyDescent="0.2">
      <c r="A3175" s="158"/>
      <c r="D3175" s="138"/>
    </row>
    <row r="3176" spans="1:4" x14ac:dyDescent="0.2">
      <c r="A3176" s="158"/>
      <c r="D3176" s="138"/>
    </row>
    <row r="3177" spans="1:4" x14ac:dyDescent="0.2">
      <c r="A3177" s="158"/>
      <c r="D3177" s="138"/>
    </row>
    <row r="3178" spans="1:4" x14ac:dyDescent="0.2">
      <c r="A3178" s="158"/>
      <c r="D3178" s="138"/>
    </row>
    <row r="3179" spans="1:4" x14ac:dyDescent="0.2">
      <c r="A3179" s="158"/>
      <c r="D3179" s="138"/>
    </row>
    <row r="3180" spans="1:4" x14ac:dyDescent="0.2">
      <c r="A3180" s="158"/>
      <c r="D3180" s="138"/>
    </row>
    <row r="3181" spans="1:4" x14ac:dyDescent="0.2">
      <c r="A3181" s="158"/>
      <c r="D3181" s="138"/>
    </row>
    <row r="3182" spans="1:4" x14ac:dyDescent="0.2">
      <c r="A3182" s="158"/>
      <c r="D3182" s="138"/>
    </row>
    <row r="3183" spans="1:4" x14ac:dyDescent="0.2">
      <c r="A3183" s="158"/>
      <c r="D3183" s="138"/>
    </row>
    <row r="3184" spans="1:4" x14ac:dyDescent="0.2">
      <c r="A3184" s="158"/>
      <c r="D3184" s="138"/>
    </row>
    <row r="3185" spans="1:4" x14ac:dyDescent="0.2">
      <c r="A3185" s="158"/>
      <c r="D3185" s="138"/>
    </row>
    <row r="3186" spans="1:4" x14ac:dyDescent="0.2">
      <c r="A3186" s="158"/>
      <c r="D3186" s="138"/>
    </row>
    <row r="3187" spans="1:4" x14ac:dyDescent="0.2">
      <c r="A3187" s="158"/>
      <c r="D3187" s="138"/>
    </row>
    <row r="3188" spans="1:4" x14ac:dyDescent="0.2">
      <c r="A3188" s="158"/>
      <c r="D3188" s="138"/>
    </row>
    <row r="3189" spans="1:4" x14ac:dyDescent="0.2">
      <c r="A3189" s="158"/>
      <c r="D3189" s="138"/>
    </row>
    <row r="3190" spans="1:4" x14ac:dyDescent="0.2">
      <c r="A3190" s="158"/>
      <c r="D3190" s="138"/>
    </row>
    <row r="3191" spans="1:4" x14ac:dyDescent="0.2">
      <c r="A3191" s="158"/>
      <c r="D3191" s="138"/>
    </row>
    <row r="3192" spans="1:4" x14ac:dyDescent="0.2">
      <c r="A3192" s="158"/>
      <c r="D3192" s="138"/>
    </row>
    <row r="3193" spans="1:4" x14ac:dyDescent="0.2">
      <c r="A3193" s="158"/>
      <c r="D3193" s="138"/>
    </row>
    <row r="3194" spans="1:4" x14ac:dyDescent="0.2">
      <c r="A3194" s="158"/>
      <c r="D3194" s="138"/>
    </row>
    <row r="3195" spans="1:4" x14ac:dyDescent="0.2">
      <c r="A3195" s="158"/>
      <c r="D3195" s="138"/>
    </row>
    <row r="3196" spans="1:4" x14ac:dyDescent="0.2">
      <c r="A3196" s="158"/>
      <c r="D3196" s="138"/>
    </row>
    <row r="3197" spans="1:4" x14ac:dyDescent="0.2">
      <c r="A3197" s="158"/>
      <c r="D3197" s="138"/>
    </row>
    <row r="3198" spans="1:4" x14ac:dyDescent="0.2">
      <c r="A3198" s="158"/>
      <c r="D3198" s="138"/>
    </row>
    <row r="3199" spans="1:4" x14ac:dyDescent="0.2">
      <c r="A3199" s="158"/>
      <c r="D3199" s="138"/>
    </row>
    <row r="3200" spans="1:4" x14ac:dyDescent="0.2">
      <c r="A3200" s="158"/>
      <c r="D3200" s="138"/>
    </row>
    <row r="3201" spans="1:4" x14ac:dyDescent="0.2">
      <c r="A3201" s="158"/>
      <c r="D3201" s="138"/>
    </row>
    <row r="3202" spans="1:4" x14ac:dyDescent="0.2">
      <c r="A3202" s="158"/>
      <c r="D3202" s="138"/>
    </row>
    <row r="3203" spans="1:4" x14ac:dyDescent="0.2">
      <c r="A3203" s="158"/>
      <c r="D3203" s="138"/>
    </row>
    <row r="3204" spans="1:4" x14ac:dyDescent="0.2">
      <c r="A3204" s="158"/>
      <c r="D3204" s="138"/>
    </row>
    <row r="3205" spans="1:4" x14ac:dyDescent="0.2">
      <c r="A3205" s="158"/>
      <c r="D3205" s="138"/>
    </row>
    <row r="3206" spans="1:4" x14ac:dyDescent="0.2">
      <c r="A3206" s="158"/>
      <c r="D3206" s="138"/>
    </row>
    <row r="3207" spans="1:4" x14ac:dyDescent="0.2">
      <c r="A3207" s="158"/>
      <c r="D3207" s="138"/>
    </row>
    <row r="3208" spans="1:4" x14ac:dyDescent="0.2">
      <c r="A3208" s="158"/>
      <c r="D3208" s="138"/>
    </row>
    <row r="3209" spans="1:4" x14ac:dyDescent="0.2">
      <c r="A3209" s="158"/>
      <c r="D3209" s="138"/>
    </row>
    <row r="3210" spans="1:4" x14ac:dyDescent="0.2">
      <c r="A3210" s="158"/>
      <c r="D3210" s="138"/>
    </row>
    <row r="3211" spans="1:4" x14ac:dyDescent="0.2">
      <c r="A3211" s="158"/>
      <c r="D3211" s="138"/>
    </row>
    <row r="3212" spans="1:4" x14ac:dyDescent="0.2">
      <c r="A3212" s="158"/>
      <c r="D3212" s="138"/>
    </row>
    <row r="3213" spans="1:4" x14ac:dyDescent="0.2">
      <c r="A3213" s="158"/>
      <c r="D3213" s="138"/>
    </row>
    <row r="3214" spans="1:4" x14ac:dyDescent="0.2">
      <c r="A3214" s="158"/>
      <c r="D3214" s="138"/>
    </row>
    <row r="3215" spans="1:4" x14ac:dyDescent="0.2">
      <c r="A3215" s="158"/>
      <c r="D3215" s="138"/>
    </row>
    <row r="3216" spans="1:4" x14ac:dyDescent="0.2">
      <c r="A3216" s="158"/>
      <c r="D3216" s="138"/>
    </row>
    <row r="3217" spans="1:4" x14ac:dyDescent="0.2">
      <c r="A3217" s="158"/>
      <c r="D3217" s="138"/>
    </row>
    <row r="3218" spans="1:4" x14ac:dyDescent="0.2">
      <c r="A3218" s="158"/>
      <c r="D3218" s="138"/>
    </row>
    <row r="3219" spans="1:4" x14ac:dyDescent="0.2">
      <c r="A3219" s="158"/>
      <c r="D3219" s="138"/>
    </row>
    <row r="3220" spans="1:4" x14ac:dyDescent="0.2">
      <c r="A3220" s="158"/>
      <c r="D3220" s="138"/>
    </row>
    <row r="3221" spans="1:4" x14ac:dyDescent="0.2">
      <c r="A3221" s="158"/>
      <c r="D3221" s="138"/>
    </row>
    <row r="3222" spans="1:4" x14ac:dyDescent="0.2">
      <c r="A3222" s="158"/>
      <c r="D3222" s="138"/>
    </row>
    <row r="3223" spans="1:4" x14ac:dyDescent="0.2">
      <c r="A3223" s="158"/>
      <c r="D3223" s="138"/>
    </row>
    <row r="3224" spans="1:4" x14ac:dyDescent="0.2">
      <c r="A3224" s="158"/>
      <c r="D3224" s="138"/>
    </row>
    <row r="3225" spans="1:4" x14ac:dyDescent="0.2">
      <c r="A3225" s="158"/>
      <c r="D3225" s="138"/>
    </row>
    <row r="3226" spans="1:4" x14ac:dyDescent="0.2">
      <c r="A3226" s="158"/>
      <c r="D3226" s="138"/>
    </row>
    <row r="3227" spans="1:4" x14ac:dyDescent="0.2">
      <c r="A3227" s="158"/>
      <c r="D3227" s="138"/>
    </row>
    <row r="3228" spans="1:4" x14ac:dyDescent="0.2">
      <c r="A3228" s="158"/>
      <c r="D3228" s="138"/>
    </row>
    <row r="3229" spans="1:4" x14ac:dyDescent="0.2">
      <c r="A3229" s="158"/>
      <c r="D3229" s="138"/>
    </row>
    <row r="3230" spans="1:4" x14ac:dyDescent="0.2">
      <c r="A3230" s="158"/>
      <c r="D3230" s="138"/>
    </row>
    <row r="3231" spans="1:4" x14ac:dyDescent="0.2">
      <c r="A3231" s="158"/>
      <c r="D3231" s="138"/>
    </row>
    <row r="3232" spans="1:4" x14ac:dyDescent="0.2">
      <c r="A3232" s="158"/>
      <c r="D3232" s="138"/>
    </row>
    <row r="3233" spans="1:4" x14ac:dyDescent="0.2">
      <c r="A3233" s="158"/>
      <c r="D3233" s="138"/>
    </row>
    <row r="3234" spans="1:4" x14ac:dyDescent="0.2">
      <c r="A3234" s="158"/>
      <c r="D3234" s="138"/>
    </row>
    <row r="3235" spans="1:4" x14ac:dyDescent="0.2">
      <c r="A3235" s="158"/>
      <c r="D3235" s="138"/>
    </row>
    <row r="3236" spans="1:4" x14ac:dyDescent="0.2">
      <c r="A3236" s="158"/>
      <c r="D3236" s="138"/>
    </row>
    <row r="3237" spans="1:4" x14ac:dyDescent="0.2">
      <c r="A3237" s="158"/>
      <c r="D3237" s="138"/>
    </row>
    <row r="3238" spans="1:4" x14ac:dyDescent="0.2">
      <c r="A3238" s="158"/>
      <c r="D3238" s="138"/>
    </row>
    <row r="3239" spans="1:4" x14ac:dyDescent="0.2">
      <c r="A3239" s="158"/>
      <c r="D3239" s="138"/>
    </row>
    <row r="3240" spans="1:4" x14ac:dyDescent="0.2">
      <c r="A3240" s="158"/>
      <c r="D3240" s="138"/>
    </row>
    <row r="3241" spans="1:4" x14ac:dyDescent="0.2">
      <c r="A3241" s="158"/>
      <c r="D3241" s="138"/>
    </row>
    <row r="3242" spans="1:4" x14ac:dyDescent="0.2">
      <c r="A3242" s="158"/>
      <c r="D3242" s="138"/>
    </row>
    <row r="3243" spans="1:4" x14ac:dyDescent="0.2">
      <c r="A3243" s="158"/>
      <c r="D3243" s="138"/>
    </row>
    <row r="3244" spans="1:4" x14ac:dyDescent="0.2">
      <c r="A3244" s="158"/>
      <c r="D3244" s="138"/>
    </row>
    <row r="3245" spans="1:4" x14ac:dyDescent="0.2">
      <c r="A3245" s="158"/>
      <c r="D3245" s="138"/>
    </row>
    <row r="3246" spans="1:4" x14ac:dyDescent="0.2">
      <c r="A3246" s="158"/>
      <c r="D3246" s="138"/>
    </row>
    <row r="3247" spans="1:4" x14ac:dyDescent="0.2">
      <c r="A3247" s="158"/>
      <c r="D3247" s="138"/>
    </row>
    <row r="3248" spans="1:4" x14ac:dyDescent="0.2">
      <c r="A3248" s="158"/>
      <c r="D3248" s="138"/>
    </row>
    <row r="3249" spans="1:4" x14ac:dyDescent="0.2">
      <c r="A3249" s="158"/>
      <c r="D3249" s="138"/>
    </row>
    <row r="3250" spans="1:4" x14ac:dyDescent="0.2">
      <c r="A3250" s="158"/>
      <c r="D3250" s="138"/>
    </row>
    <row r="3251" spans="1:4" x14ac:dyDescent="0.2">
      <c r="A3251" s="158"/>
      <c r="D3251" s="138"/>
    </row>
    <row r="3252" spans="1:4" x14ac:dyDescent="0.2">
      <c r="A3252" s="158"/>
      <c r="D3252" s="138"/>
    </row>
    <row r="3253" spans="1:4" x14ac:dyDescent="0.2">
      <c r="A3253" s="158"/>
      <c r="D3253" s="138"/>
    </row>
    <row r="3254" spans="1:4" x14ac:dyDescent="0.2">
      <c r="A3254" s="158"/>
      <c r="D3254" s="138"/>
    </row>
    <row r="3255" spans="1:4" x14ac:dyDescent="0.2">
      <c r="A3255" s="158"/>
      <c r="D3255" s="138"/>
    </row>
    <row r="3256" spans="1:4" x14ac:dyDescent="0.2">
      <c r="A3256" s="158"/>
      <c r="D3256" s="138"/>
    </row>
    <row r="3257" spans="1:4" x14ac:dyDescent="0.2">
      <c r="A3257" s="158"/>
      <c r="D3257" s="138"/>
    </row>
    <row r="3258" spans="1:4" x14ac:dyDescent="0.2">
      <c r="A3258" s="158"/>
      <c r="D3258" s="138"/>
    </row>
    <row r="3259" spans="1:4" x14ac:dyDescent="0.2">
      <c r="A3259" s="158"/>
      <c r="D3259" s="138"/>
    </row>
    <row r="3260" spans="1:4" x14ac:dyDescent="0.2">
      <c r="A3260" s="158"/>
      <c r="D3260" s="138"/>
    </row>
    <row r="3261" spans="1:4" x14ac:dyDescent="0.2">
      <c r="A3261" s="158"/>
      <c r="D3261" s="138"/>
    </row>
    <row r="3262" spans="1:4" x14ac:dyDescent="0.2">
      <c r="A3262" s="158"/>
      <c r="D3262" s="138"/>
    </row>
    <row r="3263" spans="1:4" x14ac:dyDescent="0.2">
      <c r="A3263" s="158"/>
      <c r="D3263" s="138"/>
    </row>
    <row r="3264" spans="1:4" x14ac:dyDescent="0.2">
      <c r="A3264" s="158"/>
      <c r="D3264" s="138"/>
    </row>
    <row r="3265" spans="1:4" x14ac:dyDescent="0.2">
      <c r="A3265" s="158"/>
      <c r="D3265" s="138"/>
    </row>
    <row r="3266" spans="1:4" x14ac:dyDescent="0.2">
      <c r="A3266" s="158"/>
      <c r="D3266" s="138"/>
    </row>
    <row r="3267" spans="1:4" x14ac:dyDescent="0.2">
      <c r="A3267" s="158"/>
      <c r="D3267" s="138"/>
    </row>
    <row r="3268" spans="1:4" x14ac:dyDescent="0.2">
      <c r="A3268" s="158"/>
      <c r="D3268" s="138"/>
    </row>
    <row r="3269" spans="1:4" x14ac:dyDescent="0.2">
      <c r="A3269" s="158"/>
      <c r="D3269" s="138"/>
    </row>
    <row r="3270" spans="1:4" x14ac:dyDescent="0.2">
      <c r="A3270" s="158"/>
      <c r="D3270" s="138"/>
    </row>
    <row r="3271" spans="1:4" x14ac:dyDescent="0.2">
      <c r="A3271" s="158"/>
      <c r="D3271" s="138"/>
    </row>
    <row r="3272" spans="1:4" x14ac:dyDescent="0.2">
      <c r="A3272" s="158"/>
      <c r="D3272" s="138"/>
    </row>
    <row r="3273" spans="1:4" x14ac:dyDescent="0.2">
      <c r="A3273" s="158"/>
      <c r="D3273" s="138"/>
    </row>
    <row r="3274" spans="1:4" x14ac:dyDescent="0.2">
      <c r="A3274" s="158"/>
      <c r="D3274" s="138"/>
    </row>
    <row r="3275" spans="1:4" x14ac:dyDescent="0.2">
      <c r="A3275" s="158"/>
      <c r="D3275" s="138"/>
    </row>
    <row r="3276" spans="1:4" x14ac:dyDescent="0.2">
      <c r="A3276" s="158"/>
      <c r="D3276" s="138"/>
    </row>
    <row r="3277" spans="1:4" x14ac:dyDescent="0.2">
      <c r="A3277" s="158"/>
      <c r="D3277" s="138"/>
    </row>
    <row r="3278" spans="1:4" x14ac:dyDescent="0.2">
      <c r="A3278" s="158"/>
      <c r="D3278" s="138"/>
    </row>
    <row r="3279" spans="1:4" x14ac:dyDescent="0.2">
      <c r="A3279" s="158"/>
      <c r="D3279" s="138"/>
    </row>
    <row r="3280" spans="1:4" x14ac:dyDescent="0.2">
      <c r="A3280" s="158"/>
      <c r="D3280" s="138"/>
    </row>
    <row r="3281" spans="1:4" x14ac:dyDescent="0.2">
      <c r="A3281" s="158"/>
      <c r="D3281" s="138"/>
    </row>
    <row r="3282" spans="1:4" x14ac:dyDescent="0.2">
      <c r="A3282" s="158"/>
      <c r="D3282" s="138"/>
    </row>
    <row r="3283" spans="1:4" x14ac:dyDescent="0.2">
      <c r="A3283" s="158"/>
      <c r="D3283" s="138"/>
    </row>
    <row r="3284" spans="1:4" x14ac:dyDescent="0.2">
      <c r="A3284" s="158"/>
      <c r="D3284" s="138"/>
    </row>
    <row r="3285" spans="1:4" x14ac:dyDescent="0.2">
      <c r="A3285" s="158"/>
      <c r="D3285" s="138"/>
    </row>
    <row r="3286" spans="1:4" x14ac:dyDescent="0.2">
      <c r="A3286" s="158"/>
      <c r="D3286" s="138"/>
    </row>
    <row r="3287" spans="1:4" x14ac:dyDescent="0.2">
      <c r="A3287" s="158"/>
      <c r="D3287" s="138"/>
    </row>
    <row r="3288" spans="1:4" x14ac:dyDescent="0.2">
      <c r="A3288" s="158"/>
      <c r="D3288" s="138"/>
    </row>
    <row r="3289" spans="1:4" x14ac:dyDescent="0.2">
      <c r="A3289" s="158"/>
      <c r="D3289" s="138"/>
    </row>
    <row r="3290" spans="1:4" x14ac:dyDescent="0.2">
      <c r="A3290" s="158"/>
      <c r="D3290" s="138"/>
    </row>
    <row r="3291" spans="1:4" x14ac:dyDescent="0.2">
      <c r="A3291" s="158"/>
      <c r="D3291" s="138"/>
    </row>
    <row r="3292" spans="1:4" x14ac:dyDescent="0.2">
      <c r="A3292" s="158"/>
      <c r="D3292" s="138"/>
    </row>
    <row r="3293" spans="1:4" x14ac:dyDescent="0.2">
      <c r="A3293" s="158"/>
      <c r="D3293" s="138"/>
    </row>
    <row r="3294" spans="1:4" x14ac:dyDescent="0.2">
      <c r="A3294" s="158"/>
      <c r="D3294" s="138"/>
    </row>
    <row r="3295" spans="1:4" x14ac:dyDescent="0.2">
      <c r="A3295" s="158"/>
      <c r="D3295" s="138"/>
    </row>
    <row r="3296" spans="1:4" x14ac:dyDescent="0.2">
      <c r="A3296" s="158"/>
      <c r="D3296" s="138"/>
    </row>
    <row r="3297" spans="1:4" x14ac:dyDescent="0.2">
      <c r="A3297" s="158"/>
      <c r="D3297" s="138"/>
    </row>
    <row r="3298" spans="1:4" x14ac:dyDescent="0.2">
      <c r="A3298" s="158"/>
      <c r="D3298" s="138"/>
    </row>
    <row r="3299" spans="1:4" x14ac:dyDescent="0.2">
      <c r="A3299" s="158"/>
      <c r="D3299" s="138"/>
    </row>
    <row r="3300" spans="1:4" x14ac:dyDescent="0.2">
      <c r="A3300" s="158"/>
      <c r="D3300" s="138"/>
    </row>
    <row r="3301" spans="1:4" x14ac:dyDescent="0.2">
      <c r="A3301" s="158"/>
      <c r="D3301" s="138"/>
    </row>
    <row r="3302" spans="1:4" x14ac:dyDescent="0.2">
      <c r="A3302" s="158"/>
      <c r="D3302" s="138"/>
    </row>
    <row r="3303" spans="1:4" x14ac:dyDescent="0.2">
      <c r="A3303" s="158"/>
      <c r="D3303" s="138"/>
    </row>
    <row r="3304" spans="1:4" x14ac:dyDescent="0.2">
      <c r="A3304" s="158"/>
      <c r="D3304" s="138"/>
    </row>
    <row r="3305" spans="1:4" x14ac:dyDescent="0.2">
      <c r="A3305" s="158"/>
      <c r="D3305" s="138"/>
    </row>
    <row r="3306" spans="1:4" x14ac:dyDescent="0.2">
      <c r="A3306" s="158"/>
      <c r="D3306" s="138"/>
    </row>
    <row r="3307" spans="1:4" x14ac:dyDescent="0.2">
      <c r="A3307" s="158"/>
      <c r="D3307" s="138"/>
    </row>
    <row r="3308" spans="1:4" x14ac:dyDescent="0.2">
      <c r="A3308" s="158"/>
      <c r="D3308" s="138"/>
    </row>
    <row r="3309" spans="1:4" x14ac:dyDescent="0.2">
      <c r="A3309" s="158"/>
      <c r="D3309" s="138"/>
    </row>
    <row r="3310" spans="1:4" x14ac:dyDescent="0.2">
      <c r="A3310" s="158"/>
      <c r="D3310" s="138"/>
    </row>
    <row r="3311" spans="1:4" x14ac:dyDescent="0.2">
      <c r="A3311" s="158"/>
      <c r="D3311" s="138"/>
    </row>
    <row r="3312" spans="1:4" x14ac:dyDescent="0.2">
      <c r="A3312" s="158"/>
      <c r="D3312" s="138"/>
    </row>
    <row r="3313" spans="1:4" x14ac:dyDescent="0.2">
      <c r="A3313" s="158"/>
      <c r="D3313" s="138"/>
    </row>
    <row r="3314" spans="1:4" x14ac:dyDescent="0.2">
      <c r="A3314" s="158"/>
      <c r="D3314" s="138"/>
    </row>
    <row r="3315" spans="1:4" x14ac:dyDescent="0.2">
      <c r="A3315" s="158"/>
      <c r="D3315" s="138"/>
    </row>
    <row r="3316" spans="1:4" x14ac:dyDescent="0.2">
      <c r="A3316" s="158"/>
      <c r="D3316" s="138"/>
    </row>
    <row r="3317" spans="1:4" x14ac:dyDescent="0.2">
      <c r="A3317" s="158"/>
      <c r="D3317" s="138"/>
    </row>
    <row r="3318" spans="1:4" x14ac:dyDescent="0.2">
      <c r="A3318" s="158"/>
      <c r="D3318" s="138"/>
    </row>
    <row r="3319" spans="1:4" x14ac:dyDescent="0.2">
      <c r="A3319" s="158"/>
      <c r="D3319" s="138"/>
    </row>
    <row r="3320" spans="1:4" x14ac:dyDescent="0.2">
      <c r="A3320" s="158"/>
      <c r="D3320" s="138"/>
    </row>
    <row r="3321" spans="1:4" x14ac:dyDescent="0.2">
      <c r="A3321" s="158"/>
      <c r="D3321" s="138"/>
    </row>
    <row r="3322" spans="1:4" x14ac:dyDescent="0.2">
      <c r="A3322" s="158"/>
      <c r="D3322" s="138"/>
    </row>
    <row r="3323" spans="1:4" x14ac:dyDescent="0.2">
      <c r="A3323" s="158"/>
      <c r="D3323" s="138"/>
    </row>
    <row r="3324" spans="1:4" x14ac:dyDescent="0.2">
      <c r="A3324" s="158"/>
      <c r="D3324" s="138"/>
    </row>
    <row r="3325" spans="1:4" x14ac:dyDescent="0.2">
      <c r="A3325" s="158"/>
      <c r="D3325" s="138"/>
    </row>
    <row r="3326" spans="1:4" x14ac:dyDescent="0.2">
      <c r="A3326" s="158"/>
      <c r="D3326" s="138"/>
    </row>
    <row r="3327" spans="1:4" x14ac:dyDescent="0.2">
      <c r="A3327" s="158"/>
      <c r="D3327" s="138"/>
    </row>
    <row r="3328" spans="1:4" x14ac:dyDescent="0.2">
      <c r="A3328" s="158"/>
      <c r="D3328" s="138"/>
    </row>
    <row r="3329" spans="1:4" x14ac:dyDescent="0.2">
      <c r="A3329" s="158"/>
      <c r="D3329" s="138"/>
    </row>
    <row r="3330" spans="1:4" x14ac:dyDescent="0.2">
      <c r="A3330" s="158"/>
      <c r="D3330" s="138"/>
    </row>
    <row r="3331" spans="1:4" x14ac:dyDescent="0.2">
      <c r="A3331" s="158"/>
      <c r="D3331" s="138"/>
    </row>
    <row r="3332" spans="1:4" x14ac:dyDescent="0.2">
      <c r="A3332" s="158"/>
      <c r="D3332" s="138"/>
    </row>
    <row r="3333" spans="1:4" x14ac:dyDescent="0.2">
      <c r="A3333" s="158"/>
      <c r="D3333" s="138"/>
    </row>
    <row r="3334" spans="1:4" x14ac:dyDescent="0.2">
      <c r="A3334" s="158"/>
      <c r="D3334" s="138"/>
    </row>
    <row r="3335" spans="1:4" x14ac:dyDescent="0.2">
      <c r="A3335" s="158"/>
      <c r="D3335" s="138"/>
    </row>
    <row r="3336" spans="1:4" x14ac:dyDescent="0.2">
      <c r="A3336" s="158"/>
      <c r="D3336" s="138"/>
    </row>
    <row r="3337" spans="1:4" x14ac:dyDescent="0.2">
      <c r="A3337" s="158"/>
      <c r="D3337" s="138"/>
    </row>
    <row r="3338" spans="1:4" x14ac:dyDescent="0.2">
      <c r="A3338" s="158"/>
      <c r="D3338" s="138"/>
    </row>
    <row r="3339" spans="1:4" x14ac:dyDescent="0.2">
      <c r="A3339" s="158"/>
      <c r="D3339" s="138"/>
    </row>
    <row r="3340" spans="1:4" x14ac:dyDescent="0.2">
      <c r="A3340" s="158"/>
      <c r="D3340" s="138"/>
    </row>
    <row r="3341" spans="1:4" x14ac:dyDescent="0.2">
      <c r="A3341" s="158"/>
      <c r="D3341" s="138"/>
    </row>
    <row r="3342" spans="1:4" x14ac:dyDescent="0.2">
      <c r="A3342" s="158"/>
      <c r="D3342" s="138"/>
    </row>
    <row r="3343" spans="1:4" x14ac:dyDescent="0.2">
      <c r="A3343" s="158"/>
      <c r="D3343" s="138"/>
    </row>
    <row r="3344" spans="1:4" x14ac:dyDescent="0.2">
      <c r="A3344" s="158"/>
      <c r="D3344" s="138"/>
    </row>
    <row r="3345" spans="1:4" x14ac:dyDescent="0.2">
      <c r="A3345" s="158"/>
      <c r="D3345" s="138"/>
    </row>
    <row r="3346" spans="1:4" x14ac:dyDescent="0.2">
      <c r="A3346" s="158"/>
      <c r="D3346" s="138"/>
    </row>
    <row r="3347" spans="1:4" x14ac:dyDescent="0.2">
      <c r="A3347" s="158"/>
      <c r="D3347" s="138"/>
    </row>
    <row r="3348" spans="1:4" x14ac:dyDescent="0.2">
      <c r="A3348" s="158"/>
      <c r="D3348" s="138"/>
    </row>
    <row r="3349" spans="1:4" x14ac:dyDescent="0.2">
      <c r="A3349" s="158"/>
      <c r="D3349" s="138"/>
    </row>
    <row r="3350" spans="1:4" x14ac:dyDescent="0.2">
      <c r="A3350" s="158"/>
      <c r="D3350" s="138"/>
    </row>
    <row r="3351" spans="1:4" x14ac:dyDescent="0.2">
      <c r="A3351" s="158"/>
      <c r="D3351" s="138"/>
    </row>
    <row r="3352" spans="1:4" x14ac:dyDescent="0.2">
      <c r="A3352" s="158"/>
      <c r="D3352" s="138"/>
    </row>
    <row r="3353" spans="1:4" x14ac:dyDescent="0.2">
      <c r="A3353" s="158"/>
      <c r="D3353" s="138"/>
    </row>
    <row r="3354" spans="1:4" x14ac:dyDescent="0.2">
      <c r="A3354" s="158"/>
      <c r="D3354" s="138"/>
    </row>
    <row r="3355" spans="1:4" x14ac:dyDescent="0.2">
      <c r="A3355" s="158"/>
      <c r="D3355" s="138"/>
    </row>
    <row r="3356" spans="1:4" x14ac:dyDescent="0.2">
      <c r="A3356" s="158"/>
      <c r="D3356" s="138"/>
    </row>
    <row r="3357" spans="1:4" x14ac:dyDescent="0.2">
      <c r="A3357" s="158"/>
      <c r="D3357" s="138"/>
    </row>
    <row r="3358" spans="1:4" x14ac:dyDescent="0.2">
      <c r="A3358" s="158"/>
      <c r="D3358" s="138"/>
    </row>
    <row r="3359" spans="1:4" x14ac:dyDescent="0.2">
      <c r="A3359" s="158"/>
      <c r="D3359" s="138"/>
    </row>
    <row r="3360" spans="1:4" x14ac:dyDescent="0.2">
      <c r="A3360" s="158"/>
      <c r="D3360" s="138"/>
    </row>
    <row r="3361" spans="1:4" x14ac:dyDescent="0.2">
      <c r="A3361" s="158"/>
      <c r="D3361" s="138"/>
    </row>
    <row r="3362" spans="1:4" x14ac:dyDescent="0.2">
      <c r="A3362" s="158"/>
      <c r="D3362" s="138"/>
    </row>
    <row r="3363" spans="1:4" x14ac:dyDescent="0.2">
      <c r="A3363" s="158"/>
      <c r="D3363" s="138"/>
    </row>
    <row r="3364" spans="1:4" x14ac:dyDescent="0.2">
      <c r="A3364" s="158"/>
      <c r="D3364" s="138"/>
    </row>
    <row r="3365" spans="1:4" x14ac:dyDescent="0.2">
      <c r="A3365" s="158"/>
      <c r="D3365" s="138"/>
    </row>
    <row r="3366" spans="1:4" x14ac:dyDescent="0.2">
      <c r="A3366" s="158"/>
      <c r="D3366" s="138"/>
    </row>
    <row r="3367" spans="1:4" x14ac:dyDescent="0.2">
      <c r="A3367" s="158"/>
      <c r="D3367" s="138"/>
    </row>
    <row r="3368" spans="1:4" x14ac:dyDescent="0.2">
      <c r="A3368" s="158"/>
      <c r="D3368" s="138"/>
    </row>
    <row r="3369" spans="1:4" x14ac:dyDescent="0.2">
      <c r="A3369" s="158"/>
      <c r="D3369" s="138"/>
    </row>
    <row r="3370" spans="1:4" x14ac:dyDescent="0.2">
      <c r="A3370" s="158"/>
      <c r="D3370" s="138"/>
    </row>
    <row r="3371" spans="1:4" x14ac:dyDescent="0.2">
      <c r="A3371" s="158"/>
      <c r="D3371" s="138"/>
    </row>
    <row r="3372" spans="1:4" x14ac:dyDescent="0.2">
      <c r="A3372" s="158"/>
      <c r="D3372" s="138"/>
    </row>
    <row r="3373" spans="1:4" x14ac:dyDescent="0.2">
      <c r="A3373" s="158"/>
      <c r="D3373" s="138"/>
    </row>
    <row r="3374" spans="1:4" x14ac:dyDescent="0.2">
      <c r="A3374" s="158"/>
      <c r="D3374" s="138"/>
    </row>
    <row r="3375" spans="1:4" x14ac:dyDescent="0.2">
      <c r="A3375" s="158"/>
      <c r="D3375" s="138"/>
    </row>
    <row r="3376" spans="1:4" x14ac:dyDescent="0.2">
      <c r="A3376" s="158"/>
      <c r="D3376" s="138"/>
    </row>
    <row r="3377" spans="1:4" x14ac:dyDescent="0.2">
      <c r="A3377" s="158"/>
      <c r="D3377" s="138"/>
    </row>
    <row r="3378" spans="1:4" x14ac:dyDescent="0.2">
      <c r="A3378" s="158"/>
      <c r="D3378" s="138"/>
    </row>
    <row r="3379" spans="1:4" x14ac:dyDescent="0.2">
      <c r="A3379" s="158"/>
      <c r="D3379" s="138"/>
    </row>
    <row r="3380" spans="1:4" x14ac:dyDescent="0.2">
      <c r="A3380" s="158"/>
      <c r="D3380" s="138"/>
    </row>
    <row r="3381" spans="1:4" x14ac:dyDescent="0.2">
      <c r="A3381" s="158"/>
      <c r="D3381" s="138"/>
    </row>
    <row r="3382" spans="1:4" x14ac:dyDescent="0.2">
      <c r="A3382" s="158"/>
      <c r="D3382" s="138"/>
    </row>
    <row r="3383" spans="1:4" x14ac:dyDescent="0.2">
      <c r="A3383" s="158"/>
      <c r="D3383" s="138"/>
    </row>
    <row r="3384" spans="1:4" x14ac:dyDescent="0.2">
      <c r="A3384" s="158"/>
      <c r="D3384" s="138"/>
    </row>
    <row r="3385" spans="1:4" x14ac:dyDescent="0.2">
      <c r="A3385" s="158"/>
      <c r="D3385" s="138"/>
    </row>
    <row r="3386" spans="1:4" x14ac:dyDescent="0.2">
      <c r="A3386" s="158"/>
      <c r="D3386" s="138"/>
    </row>
    <row r="3387" spans="1:4" x14ac:dyDescent="0.2">
      <c r="A3387" s="158"/>
      <c r="D3387" s="138"/>
    </row>
    <row r="3388" spans="1:4" x14ac:dyDescent="0.2">
      <c r="A3388" s="158"/>
      <c r="D3388" s="138"/>
    </row>
    <row r="3389" spans="1:4" x14ac:dyDescent="0.2">
      <c r="A3389" s="158"/>
      <c r="D3389" s="138"/>
    </row>
    <row r="3390" spans="1:4" x14ac:dyDescent="0.2">
      <c r="A3390" s="158"/>
      <c r="D3390" s="138"/>
    </row>
    <row r="3391" spans="1:4" x14ac:dyDescent="0.2">
      <c r="A3391" s="158"/>
      <c r="D3391" s="138"/>
    </row>
    <row r="3392" spans="1:4" x14ac:dyDescent="0.2">
      <c r="A3392" s="158"/>
      <c r="D3392" s="138"/>
    </row>
    <row r="3393" spans="1:4" x14ac:dyDescent="0.2">
      <c r="A3393" s="158"/>
      <c r="D3393" s="138"/>
    </row>
    <row r="3394" spans="1:4" x14ac:dyDescent="0.2">
      <c r="A3394" s="158"/>
      <c r="D3394" s="138"/>
    </row>
    <row r="3395" spans="1:4" x14ac:dyDescent="0.2">
      <c r="A3395" s="158"/>
      <c r="D3395" s="138"/>
    </row>
    <row r="3396" spans="1:4" x14ac:dyDescent="0.2">
      <c r="A3396" s="158"/>
      <c r="D3396" s="138"/>
    </row>
    <row r="3397" spans="1:4" x14ac:dyDescent="0.2">
      <c r="A3397" s="158"/>
      <c r="D3397" s="138"/>
    </row>
    <row r="3398" spans="1:4" x14ac:dyDescent="0.2">
      <c r="A3398" s="158"/>
      <c r="D3398" s="138"/>
    </row>
    <row r="3399" spans="1:4" x14ac:dyDescent="0.2">
      <c r="A3399" s="158"/>
      <c r="D3399" s="138"/>
    </row>
    <row r="3400" spans="1:4" x14ac:dyDescent="0.2">
      <c r="A3400" s="158"/>
      <c r="D3400" s="138"/>
    </row>
    <row r="3401" spans="1:4" x14ac:dyDescent="0.2">
      <c r="A3401" s="158"/>
      <c r="D3401" s="138"/>
    </row>
    <row r="3402" spans="1:4" x14ac:dyDescent="0.2">
      <c r="A3402" s="158"/>
      <c r="D3402" s="138"/>
    </row>
    <row r="3403" spans="1:4" x14ac:dyDescent="0.2">
      <c r="A3403" s="158"/>
      <c r="D3403" s="138"/>
    </row>
    <row r="3404" spans="1:4" x14ac:dyDescent="0.2">
      <c r="A3404" s="158"/>
      <c r="D3404" s="138"/>
    </row>
    <row r="3405" spans="1:4" x14ac:dyDescent="0.2">
      <c r="A3405" s="158"/>
      <c r="D3405" s="138"/>
    </row>
    <row r="3406" spans="1:4" x14ac:dyDescent="0.2">
      <c r="A3406" s="158"/>
      <c r="D3406" s="138"/>
    </row>
    <row r="3407" spans="1:4" x14ac:dyDescent="0.2">
      <c r="A3407" s="158"/>
      <c r="D3407" s="138"/>
    </row>
    <row r="3408" spans="1:4" x14ac:dyDescent="0.2">
      <c r="A3408" s="158"/>
      <c r="D3408" s="138"/>
    </row>
    <row r="3409" spans="1:4" x14ac:dyDescent="0.2">
      <c r="A3409" s="158"/>
      <c r="D3409" s="138"/>
    </row>
    <row r="3410" spans="1:4" x14ac:dyDescent="0.2">
      <c r="A3410" s="158"/>
      <c r="D3410" s="138"/>
    </row>
    <row r="3411" spans="1:4" x14ac:dyDescent="0.2">
      <c r="A3411" s="158"/>
      <c r="D3411" s="138"/>
    </row>
    <row r="3412" spans="1:4" x14ac:dyDescent="0.2">
      <c r="A3412" s="158"/>
      <c r="D3412" s="138"/>
    </row>
    <row r="3413" spans="1:4" x14ac:dyDescent="0.2">
      <c r="A3413" s="158"/>
      <c r="D3413" s="138"/>
    </row>
    <row r="3414" spans="1:4" x14ac:dyDescent="0.2">
      <c r="A3414" s="158"/>
      <c r="D3414" s="138"/>
    </row>
    <row r="3415" spans="1:4" x14ac:dyDescent="0.2">
      <c r="A3415" s="158"/>
      <c r="D3415" s="138"/>
    </row>
    <row r="3416" spans="1:4" x14ac:dyDescent="0.2">
      <c r="A3416" s="158"/>
      <c r="D3416" s="138"/>
    </row>
    <row r="3417" spans="1:4" x14ac:dyDescent="0.2">
      <c r="A3417" s="158"/>
      <c r="D3417" s="138"/>
    </row>
    <row r="3418" spans="1:4" x14ac:dyDescent="0.2">
      <c r="A3418" s="158"/>
      <c r="D3418" s="138"/>
    </row>
    <row r="3419" spans="1:4" x14ac:dyDescent="0.2">
      <c r="A3419" s="158"/>
      <c r="D3419" s="138"/>
    </row>
    <row r="3420" spans="1:4" x14ac:dyDescent="0.2">
      <c r="A3420" s="158"/>
      <c r="D3420" s="138"/>
    </row>
    <row r="3421" spans="1:4" x14ac:dyDescent="0.2">
      <c r="A3421" s="158"/>
      <c r="D3421" s="138"/>
    </row>
    <row r="3422" spans="1:4" x14ac:dyDescent="0.2">
      <c r="A3422" s="158"/>
      <c r="D3422" s="138"/>
    </row>
    <row r="3423" spans="1:4" x14ac:dyDescent="0.2">
      <c r="A3423" s="158"/>
      <c r="D3423" s="138"/>
    </row>
    <row r="3424" spans="1:4" x14ac:dyDescent="0.2">
      <c r="A3424" s="158"/>
      <c r="D3424" s="138"/>
    </row>
    <row r="3425" spans="1:4" x14ac:dyDescent="0.2">
      <c r="A3425" s="158"/>
      <c r="D3425" s="138"/>
    </row>
    <row r="3426" spans="1:4" x14ac:dyDescent="0.2">
      <c r="A3426" s="158"/>
      <c r="D3426" s="138"/>
    </row>
    <row r="3427" spans="1:4" x14ac:dyDescent="0.2">
      <c r="A3427" s="158"/>
      <c r="D3427" s="138"/>
    </row>
    <row r="3428" spans="1:4" x14ac:dyDescent="0.2">
      <c r="A3428" s="158"/>
      <c r="D3428" s="138"/>
    </row>
    <row r="3429" spans="1:4" x14ac:dyDescent="0.2">
      <c r="A3429" s="158"/>
      <c r="D3429" s="138"/>
    </row>
    <row r="3430" spans="1:4" x14ac:dyDescent="0.2">
      <c r="A3430" s="158"/>
      <c r="D3430" s="138"/>
    </row>
    <row r="3431" spans="1:4" x14ac:dyDescent="0.2">
      <c r="A3431" s="158"/>
      <c r="D3431" s="138"/>
    </row>
    <row r="3432" spans="1:4" x14ac:dyDescent="0.2">
      <c r="A3432" s="158"/>
      <c r="D3432" s="138"/>
    </row>
    <row r="3433" spans="1:4" x14ac:dyDescent="0.2">
      <c r="A3433" s="158"/>
      <c r="D3433" s="138"/>
    </row>
    <row r="3434" spans="1:4" x14ac:dyDescent="0.2">
      <c r="A3434" s="158"/>
      <c r="D3434" s="138"/>
    </row>
    <row r="3435" spans="1:4" x14ac:dyDescent="0.2">
      <c r="A3435" s="158"/>
      <c r="D3435" s="138"/>
    </row>
    <row r="3436" spans="1:4" x14ac:dyDescent="0.2">
      <c r="A3436" s="158"/>
      <c r="D3436" s="138"/>
    </row>
    <row r="3437" spans="1:4" x14ac:dyDescent="0.2">
      <c r="A3437" s="158"/>
      <c r="D3437" s="138"/>
    </row>
    <row r="3438" spans="1:4" x14ac:dyDescent="0.2">
      <c r="A3438" s="158"/>
      <c r="D3438" s="138"/>
    </row>
    <row r="3439" spans="1:4" x14ac:dyDescent="0.2">
      <c r="A3439" s="158"/>
      <c r="D3439" s="138"/>
    </row>
    <row r="3440" spans="1:4" x14ac:dyDescent="0.2">
      <c r="A3440" s="158"/>
      <c r="D3440" s="138"/>
    </row>
    <row r="3441" spans="1:4" x14ac:dyDescent="0.2">
      <c r="A3441" s="158"/>
      <c r="D3441" s="138"/>
    </row>
    <row r="3442" spans="1:4" x14ac:dyDescent="0.2">
      <c r="A3442" s="158"/>
      <c r="D3442" s="138"/>
    </row>
    <row r="3443" spans="1:4" x14ac:dyDescent="0.2">
      <c r="A3443" s="158"/>
      <c r="D3443" s="138"/>
    </row>
    <row r="3444" spans="1:4" x14ac:dyDescent="0.2">
      <c r="A3444" s="158"/>
      <c r="D3444" s="138"/>
    </row>
    <row r="3445" spans="1:4" x14ac:dyDescent="0.2">
      <c r="A3445" s="158"/>
      <c r="D3445" s="138"/>
    </row>
    <row r="3446" spans="1:4" x14ac:dyDescent="0.2">
      <c r="A3446" s="158"/>
      <c r="D3446" s="138"/>
    </row>
    <row r="3447" spans="1:4" x14ac:dyDescent="0.2">
      <c r="A3447" s="158"/>
      <c r="D3447" s="138"/>
    </row>
    <row r="3448" spans="1:4" x14ac:dyDescent="0.2">
      <c r="A3448" s="158"/>
      <c r="D3448" s="138"/>
    </row>
    <row r="3449" spans="1:4" x14ac:dyDescent="0.2">
      <c r="A3449" s="158"/>
      <c r="D3449" s="138"/>
    </row>
    <row r="3450" spans="1:4" x14ac:dyDescent="0.2">
      <c r="A3450" s="158"/>
      <c r="D3450" s="138"/>
    </row>
    <row r="3451" spans="1:4" x14ac:dyDescent="0.2">
      <c r="A3451" s="158"/>
      <c r="D3451" s="138"/>
    </row>
    <row r="3452" spans="1:4" x14ac:dyDescent="0.2">
      <c r="A3452" s="158"/>
      <c r="D3452" s="138"/>
    </row>
    <row r="3453" spans="1:4" x14ac:dyDescent="0.2">
      <c r="A3453" s="158"/>
      <c r="D3453" s="138"/>
    </row>
    <row r="3454" spans="1:4" x14ac:dyDescent="0.2">
      <c r="A3454" s="158"/>
      <c r="D3454" s="138"/>
    </row>
    <row r="3455" spans="1:4" x14ac:dyDescent="0.2">
      <c r="A3455" s="158"/>
      <c r="D3455" s="138"/>
    </row>
    <row r="3456" spans="1:4" x14ac:dyDescent="0.2">
      <c r="A3456" s="158"/>
      <c r="D3456" s="138"/>
    </row>
    <row r="3457" spans="1:4" x14ac:dyDescent="0.2">
      <c r="A3457" s="158"/>
      <c r="D3457" s="138"/>
    </row>
    <row r="3458" spans="1:4" x14ac:dyDescent="0.2">
      <c r="A3458" s="158"/>
      <c r="D3458" s="138"/>
    </row>
    <row r="3459" spans="1:4" x14ac:dyDescent="0.2">
      <c r="A3459" s="158"/>
      <c r="D3459" s="138"/>
    </row>
    <row r="3460" spans="1:4" x14ac:dyDescent="0.2">
      <c r="A3460" s="158"/>
      <c r="D3460" s="138"/>
    </row>
    <row r="3461" spans="1:4" x14ac:dyDescent="0.2">
      <c r="A3461" s="158"/>
      <c r="D3461" s="138"/>
    </row>
    <row r="3462" spans="1:4" x14ac:dyDescent="0.2">
      <c r="A3462" s="158"/>
      <c r="D3462" s="138"/>
    </row>
    <row r="3463" spans="1:4" x14ac:dyDescent="0.2">
      <c r="A3463" s="158"/>
      <c r="D3463" s="138"/>
    </row>
    <row r="3464" spans="1:4" x14ac:dyDescent="0.2">
      <c r="A3464" s="158"/>
      <c r="D3464" s="138"/>
    </row>
    <row r="3465" spans="1:4" x14ac:dyDescent="0.2">
      <c r="A3465" s="158"/>
      <c r="D3465" s="138"/>
    </row>
    <row r="3466" spans="1:4" x14ac:dyDescent="0.2">
      <c r="A3466" s="158"/>
      <c r="D3466" s="138"/>
    </row>
    <row r="3467" spans="1:4" x14ac:dyDescent="0.2">
      <c r="A3467" s="158"/>
      <c r="D3467" s="138"/>
    </row>
    <row r="3468" spans="1:4" x14ac:dyDescent="0.2">
      <c r="A3468" s="158"/>
      <c r="D3468" s="138"/>
    </row>
    <row r="3469" spans="1:4" x14ac:dyDescent="0.2">
      <c r="A3469" s="158"/>
      <c r="D3469" s="138"/>
    </row>
    <row r="3470" spans="1:4" x14ac:dyDescent="0.2">
      <c r="A3470" s="158"/>
      <c r="D3470" s="138"/>
    </row>
    <row r="3471" spans="1:4" x14ac:dyDescent="0.2">
      <c r="A3471" s="158"/>
      <c r="D3471" s="138"/>
    </row>
    <row r="3472" spans="1:4" x14ac:dyDescent="0.2">
      <c r="A3472" s="158"/>
      <c r="D3472" s="138"/>
    </row>
    <row r="3473" spans="1:4" x14ac:dyDescent="0.2">
      <c r="A3473" s="158"/>
      <c r="D3473" s="138"/>
    </row>
    <row r="3474" spans="1:4" x14ac:dyDescent="0.2">
      <c r="A3474" s="158"/>
      <c r="D3474" s="138"/>
    </row>
    <row r="3475" spans="1:4" x14ac:dyDescent="0.2">
      <c r="A3475" s="158"/>
      <c r="D3475" s="138"/>
    </row>
    <row r="3476" spans="1:4" x14ac:dyDescent="0.2">
      <c r="A3476" s="158"/>
      <c r="D3476" s="138"/>
    </row>
    <row r="3477" spans="1:4" x14ac:dyDescent="0.2">
      <c r="A3477" s="158"/>
      <c r="D3477" s="138"/>
    </row>
    <row r="3478" spans="1:4" x14ac:dyDescent="0.2">
      <c r="A3478" s="158"/>
      <c r="D3478" s="138"/>
    </row>
    <row r="3479" spans="1:4" x14ac:dyDescent="0.2">
      <c r="A3479" s="158"/>
      <c r="D3479" s="138"/>
    </row>
    <row r="3480" spans="1:4" x14ac:dyDescent="0.2">
      <c r="A3480" s="158"/>
      <c r="D3480" s="138"/>
    </row>
    <row r="3481" spans="1:4" x14ac:dyDescent="0.2">
      <c r="A3481" s="158"/>
      <c r="D3481" s="138"/>
    </row>
    <row r="3482" spans="1:4" x14ac:dyDescent="0.2">
      <c r="A3482" s="158"/>
      <c r="D3482" s="138"/>
    </row>
    <row r="3483" spans="1:4" x14ac:dyDescent="0.2">
      <c r="A3483" s="158"/>
      <c r="D3483" s="138"/>
    </row>
    <row r="3484" spans="1:4" x14ac:dyDescent="0.2">
      <c r="A3484" s="158"/>
      <c r="D3484" s="138"/>
    </row>
    <row r="3485" spans="1:4" x14ac:dyDescent="0.2">
      <c r="A3485" s="158"/>
      <c r="D3485" s="138"/>
    </row>
    <row r="3486" spans="1:4" x14ac:dyDescent="0.2">
      <c r="A3486" s="158"/>
      <c r="D3486" s="138"/>
    </row>
    <row r="3487" spans="1:4" x14ac:dyDescent="0.2">
      <c r="A3487" s="158"/>
      <c r="D3487" s="138"/>
    </row>
    <row r="3488" spans="1:4" x14ac:dyDescent="0.2">
      <c r="A3488" s="158"/>
      <c r="D3488" s="138"/>
    </row>
    <row r="3489" spans="1:4" x14ac:dyDescent="0.2">
      <c r="A3489" s="158"/>
      <c r="D3489" s="138"/>
    </row>
    <row r="3490" spans="1:4" x14ac:dyDescent="0.2">
      <c r="A3490" s="158"/>
      <c r="D3490" s="138"/>
    </row>
    <row r="3491" spans="1:4" x14ac:dyDescent="0.2">
      <c r="A3491" s="158"/>
      <c r="D3491" s="138"/>
    </row>
    <row r="3492" spans="1:4" x14ac:dyDescent="0.2">
      <c r="A3492" s="158"/>
      <c r="D3492" s="138"/>
    </row>
    <row r="3493" spans="1:4" x14ac:dyDescent="0.2">
      <c r="A3493" s="158"/>
      <c r="D3493" s="138"/>
    </row>
    <row r="3494" spans="1:4" x14ac:dyDescent="0.2">
      <c r="A3494" s="158"/>
      <c r="D3494" s="138"/>
    </row>
    <row r="3495" spans="1:4" x14ac:dyDescent="0.2">
      <c r="A3495" s="158"/>
      <c r="D3495" s="138"/>
    </row>
    <row r="3496" spans="1:4" x14ac:dyDescent="0.2">
      <c r="A3496" s="158"/>
      <c r="D3496" s="138"/>
    </row>
    <row r="3497" spans="1:4" x14ac:dyDescent="0.2">
      <c r="A3497" s="158"/>
      <c r="D3497" s="138"/>
    </row>
    <row r="3498" spans="1:4" x14ac:dyDescent="0.2">
      <c r="A3498" s="158"/>
      <c r="D3498" s="138"/>
    </row>
    <row r="3499" spans="1:4" x14ac:dyDescent="0.2">
      <c r="A3499" s="158"/>
      <c r="D3499" s="138"/>
    </row>
    <row r="3500" spans="1:4" x14ac:dyDescent="0.2">
      <c r="A3500" s="158"/>
      <c r="D3500" s="138"/>
    </row>
    <row r="3501" spans="1:4" x14ac:dyDescent="0.2">
      <c r="A3501" s="158"/>
      <c r="D3501" s="138"/>
    </row>
    <row r="3502" spans="1:4" x14ac:dyDescent="0.2">
      <c r="A3502" s="158"/>
      <c r="D3502" s="138"/>
    </row>
    <row r="3503" spans="1:4" x14ac:dyDescent="0.2">
      <c r="A3503" s="158"/>
      <c r="D3503" s="138"/>
    </row>
    <row r="3504" spans="1:4" x14ac:dyDescent="0.2">
      <c r="A3504" s="158"/>
      <c r="D3504" s="138"/>
    </row>
    <row r="3505" spans="1:4" x14ac:dyDescent="0.2">
      <c r="A3505" s="158"/>
      <c r="D3505" s="138"/>
    </row>
    <row r="3506" spans="1:4" x14ac:dyDescent="0.2">
      <c r="A3506" s="158"/>
      <c r="D3506" s="138"/>
    </row>
    <row r="3507" spans="1:4" x14ac:dyDescent="0.2">
      <c r="A3507" s="158"/>
      <c r="D3507" s="138"/>
    </row>
    <row r="3508" spans="1:4" x14ac:dyDescent="0.2">
      <c r="A3508" s="158"/>
      <c r="D3508" s="138"/>
    </row>
    <row r="3509" spans="1:4" x14ac:dyDescent="0.2">
      <c r="A3509" s="158"/>
      <c r="D3509" s="138"/>
    </row>
    <row r="3510" spans="1:4" x14ac:dyDescent="0.2">
      <c r="A3510" s="158"/>
      <c r="D3510" s="138"/>
    </row>
    <row r="3511" spans="1:4" x14ac:dyDescent="0.2">
      <c r="A3511" s="158"/>
      <c r="D3511" s="138"/>
    </row>
    <row r="3512" spans="1:4" x14ac:dyDescent="0.2">
      <c r="A3512" s="158"/>
      <c r="D3512" s="138"/>
    </row>
    <row r="3513" spans="1:4" x14ac:dyDescent="0.2">
      <c r="A3513" s="158"/>
      <c r="D3513" s="138"/>
    </row>
    <row r="3514" spans="1:4" x14ac:dyDescent="0.2">
      <c r="A3514" s="158"/>
      <c r="D3514" s="138"/>
    </row>
    <row r="3515" spans="1:4" x14ac:dyDescent="0.2">
      <c r="A3515" s="158"/>
      <c r="D3515" s="138"/>
    </row>
    <row r="3516" spans="1:4" x14ac:dyDescent="0.2">
      <c r="A3516" s="158"/>
      <c r="D3516" s="138"/>
    </row>
    <row r="3517" spans="1:4" x14ac:dyDescent="0.2">
      <c r="A3517" s="158"/>
      <c r="D3517" s="138"/>
    </row>
    <row r="3518" spans="1:4" x14ac:dyDescent="0.2">
      <c r="A3518" s="158"/>
      <c r="D3518" s="138"/>
    </row>
    <row r="3519" spans="1:4" x14ac:dyDescent="0.2">
      <c r="A3519" s="158"/>
      <c r="D3519" s="138"/>
    </row>
    <row r="3520" spans="1:4" x14ac:dyDescent="0.2">
      <c r="A3520" s="158"/>
      <c r="D3520" s="138"/>
    </row>
    <row r="3521" spans="1:4" x14ac:dyDescent="0.2">
      <c r="A3521" s="158"/>
      <c r="D3521" s="138"/>
    </row>
    <row r="3522" spans="1:4" x14ac:dyDescent="0.2">
      <c r="A3522" s="158"/>
      <c r="D3522" s="138"/>
    </row>
    <row r="3523" spans="1:4" x14ac:dyDescent="0.2">
      <c r="A3523" s="158"/>
      <c r="D3523" s="138"/>
    </row>
    <row r="3524" spans="1:4" x14ac:dyDescent="0.2">
      <c r="A3524" s="158"/>
      <c r="D3524" s="138"/>
    </row>
    <row r="3525" spans="1:4" x14ac:dyDescent="0.2">
      <c r="A3525" s="158"/>
      <c r="D3525" s="138"/>
    </row>
    <row r="3526" spans="1:4" x14ac:dyDescent="0.2">
      <c r="A3526" s="158"/>
      <c r="D3526" s="138"/>
    </row>
    <row r="3527" spans="1:4" x14ac:dyDescent="0.2">
      <c r="A3527" s="158"/>
      <c r="D3527" s="138"/>
    </row>
    <row r="3528" spans="1:4" x14ac:dyDescent="0.2">
      <c r="A3528" s="158"/>
      <c r="D3528" s="138"/>
    </row>
    <row r="3529" spans="1:4" x14ac:dyDescent="0.2">
      <c r="A3529" s="158"/>
      <c r="D3529" s="138"/>
    </row>
    <row r="3530" spans="1:4" x14ac:dyDescent="0.2">
      <c r="A3530" s="158"/>
      <c r="D3530" s="138"/>
    </row>
    <row r="3531" spans="1:4" x14ac:dyDescent="0.2">
      <c r="A3531" s="158"/>
      <c r="D3531" s="138"/>
    </row>
    <row r="3532" spans="1:4" x14ac:dyDescent="0.2">
      <c r="A3532" s="158"/>
      <c r="D3532" s="138"/>
    </row>
    <row r="3533" spans="1:4" x14ac:dyDescent="0.2">
      <c r="A3533" s="158"/>
      <c r="D3533" s="138"/>
    </row>
    <row r="3534" spans="1:4" x14ac:dyDescent="0.2">
      <c r="A3534" s="158"/>
      <c r="D3534" s="138"/>
    </row>
    <row r="3535" spans="1:4" x14ac:dyDescent="0.2">
      <c r="A3535" s="158"/>
      <c r="D3535" s="138"/>
    </row>
    <row r="3536" spans="1:4" x14ac:dyDescent="0.2">
      <c r="A3536" s="158"/>
      <c r="D3536" s="138"/>
    </row>
    <row r="3537" spans="1:4" x14ac:dyDescent="0.2">
      <c r="A3537" s="158"/>
      <c r="D3537" s="138"/>
    </row>
    <row r="3538" spans="1:4" x14ac:dyDescent="0.2">
      <c r="A3538" s="158"/>
      <c r="D3538" s="138"/>
    </row>
    <row r="3539" spans="1:4" x14ac:dyDescent="0.2">
      <c r="A3539" s="158"/>
      <c r="D3539" s="138"/>
    </row>
    <row r="3540" spans="1:4" x14ac:dyDescent="0.2">
      <c r="A3540" s="158"/>
      <c r="D3540" s="138"/>
    </row>
    <row r="3541" spans="1:4" x14ac:dyDescent="0.2">
      <c r="A3541" s="158"/>
      <c r="D3541" s="138"/>
    </row>
    <row r="3542" spans="1:4" x14ac:dyDescent="0.2">
      <c r="A3542" s="158"/>
      <c r="D3542" s="138"/>
    </row>
    <row r="3543" spans="1:4" x14ac:dyDescent="0.2">
      <c r="A3543" s="158"/>
      <c r="D3543" s="138"/>
    </row>
    <row r="3544" spans="1:4" x14ac:dyDescent="0.2">
      <c r="A3544" s="158"/>
      <c r="D3544" s="138"/>
    </row>
    <row r="3545" spans="1:4" x14ac:dyDescent="0.2">
      <c r="A3545" s="158"/>
      <c r="D3545" s="138"/>
    </row>
    <row r="3546" spans="1:4" x14ac:dyDescent="0.2">
      <c r="A3546" s="158"/>
      <c r="D3546" s="138"/>
    </row>
    <row r="3547" spans="1:4" x14ac:dyDescent="0.2">
      <c r="A3547" s="158"/>
      <c r="D3547" s="138"/>
    </row>
    <row r="3548" spans="1:4" x14ac:dyDescent="0.2">
      <c r="A3548" s="158"/>
      <c r="D3548" s="138"/>
    </row>
    <row r="3549" spans="1:4" x14ac:dyDescent="0.2">
      <c r="A3549" s="158"/>
      <c r="D3549" s="138"/>
    </row>
    <row r="3550" spans="1:4" x14ac:dyDescent="0.2">
      <c r="A3550" s="158"/>
      <c r="D3550" s="138"/>
    </row>
    <row r="3551" spans="1:4" x14ac:dyDescent="0.2">
      <c r="A3551" s="158"/>
      <c r="D3551" s="138"/>
    </row>
    <row r="3552" spans="1:4" x14ac:dyDescent="0.2">
      <c r="A3552" s="158"/>
      <c r="D3552" s="138"/>
    </row>
    <row r="3553" spans="1:4" x14ac:dyDescent="0.2">
      <c r="A3553" s="158"/>
      <c r="D3553" s="138"/>
    </row>
    <row r="3554" spans="1:4" x14ac:dyDescent="0.2">
      <c r="A3554" s="158"/>
      <c r="D3554" s="138"/>
    </row>
    <row r="3555" spans="1:4" x14ac:dyDescent="0.2">
      <c r="A3555" s="158"/>
      <c r="D3555" s="138"/>
    </row>
    <row r="3556" spans="1:4" x14ac:dyDescent="0.2">
      <c r="A3556" s="158"/>
      <c r="D3556" s="138"/>
    </row>
    <row r="3557" spans="1:4" x14ac:dyDescent="0.2">
      <c r="A3557" s="158"/>
      <c r="D3557" s="138"/>
    </row>
    <row r="3558" spans="1:4" x14ac:dyDescent="0.2">
      <c r="A3558" s="158"/>
      <c r="D3558" s="138"/>
    </row>
    <row r="3559" spans="1:4" x14ac:dyDescent="0.2">
      <c r="A3559" s="158"/>
      <c r="D3559" s="138"/>
    </row>
    <row r="3560" spans="1:4" x14ac:dyDescent="0.2">
      <c r="A3560" s="158"/>
      <c r="D3560" s="138"/>
    </row>
    <row r="3561" spans="1:4" x14ac:dyDescent="0.2">
      <c r="A3561" s="158"/>
      <c r="D3561" s="138"/>
    </row>
    <row r="3562" spans="1:4" x14ac:dyDescent="0.2">
      <c r="A3562" s="158"/>
      <c r="D3562" s="138"/>
    </row>
    <row r="3563" spans="1:4" x14ac:dyDescent="0.2">
      <c r="A3563" s="158"/>
      <c r="D3563" s="138"/>
    </row>
    <row r="3564" spans="1:4" x14ac:dyDescent="0.2">
      <c r="A3564" s="158"/>
      <c r="D3564" s="138"/>
    </row>
    <row r="3565" spans="1:4" x14ac:dyDescent="0.2">
      <c r="A3565" s="158"/>
      <c r="D3565" s="138"/>
    </row>
    <row r="3566" spans="1:4" x14ac:dyDescent="0.2">
      <c r="A3566" s="158"/>
      <c r="D3566" s="138"/>
    </row>
    <row r="3567" spans="1:4" x14ac:dyDescent="0.2">
      <c r="A3567" s="158"/>
      <c r="D3567" s="138"/>
    </row>
    <row r="3568" spans="1:4" x14ac:dyDescent="0.2">
      <c r="A3568" s="158"/>
      <c r="D3568" s="138"/>
    </row>
    <row r="3569" spans="1:4" x14ac:dyDescent="0.2">
      <c r="A3569" s="158"/>
      <c r="D3569" s="138"/>
    </row>
    <row r="3570" spans="1:4" x14ac:dyDescent="0.2">
      <c r="A3570" s="158"/>
      <c r="D3570" s="138"/>
    </row>
    <row r="3571" spans="1:4" x14ac:dyDescent="0.2">
      <c r="A3571" s="158"/>
      <c r="D3571" s="138"/>
    </row>
    <row r="3572" spans="1:4" x14ac:dyDescent="0.2">
      <c r="A3572" s="158"/>
      <c r="D3572" s="138"/>
    </row>
    <row r="3573" spans="1:4" x14ac:dyDescent="0.2">
      <c r="A3573" s="158"/>
      <c r="D3573" s="138"/>
    </row>
    <row r="3574" spans="1:4" x14ac:dyDescent="0.2">
      <c r="A3574" s="158"/>
      <c r="D3574" s="138"/>
    </row>
    <row r="3575" spans="1:4" x14ac:dyDescent="0.2">
      <c r="A3575" s="158"/>
      <c r="D3575" s="138"/>
    </row>
    <row r="3576" spans="1:4" x14ac:dyDescent="0.2">
      <c r="A3576" s="158"/>
      <c r="D3576" s="138"/>
    </row>
    <row r="3577" spans="1:4" x14ac:dyDescent="0.2">
      <c r="A3577" s="158"/>
      <c r="D3577" s="138"/>
    </row>
    <row r="3578" spans="1:4" x14ac:dyDescent="0.2">
      <c r="A3578" s="158"/>
      <c r="D3578" s="138"/>
    </row>
    <row r="3579" spans="1:4" x14ac:dyDescent="0.2">
      <c r="A3579" s="158"/>
      <c r="D3579" s="138"/>
    </row>
    <row r="3580" spans="1:4" x14ac:dyDescent="0.2">
      <c r="A3580" s="158"/>
      <c r="D3580" s="138"/>
    </row>
    <row r="3581" spans="1:4" x14ac:dyDescent="0.2">
      <c r="A3581" s="158"/>
      <c r="D3581" s="138"/>
    </row>
    <row r="3582" spans="1:4" x14ac:dyDescent="0.2">
      <c r="A3582" s="158"/>
      <c r="D3582" s="138"/>
    </row>
    <row r="3583" spans="1:4" x14ac:dyDescent="0.2">
      <c r="A3583" s="158"/>
      <c r="D3583" s="138"/>
    </row>
    <row r="3584" spans="1:4" x14ac:dyDescent="0.2">
      <c r="A3584" s="158"/>
      <c r="D3584" s="138"/>
    </row>
    <row r="3585" spans="1:4" x14ac:dyDescent="0.2">
      <c r="A3585" s="158"/>
      <c r="D3585" s="138"/>
    </row>
    <row r="3586" spans="1:4" x14ac:dyDescent="0.2">
      <c r="A3586" s="158"/>
      <c r="D3586" s="138"/>
    </row>
    <row r="3587" spans="1:4" x14ac:dyDescent="0.2">
      <c r="A3587" s="158"/>
      <c r="D3587" s="138"/>
    </row>
    <row r="3588" spans="1:4" x14ac:dyDescent="0.2">
      <c r="A3588" s="158"/>
      <c r="D3588" s="138"/>
    </row>
    <row r="3589" spans="1:4" x14ac:dyDescent="0.2">
      <c r="A3589" s="158"/>
      <c r="D3589" s="138"/>
    </row>
    <row r="3590" spans="1:4" x14ac:dyDescent="0.2">
      <c r="A3590" s="158"/>
      <c r="D3590" s="138"/>
    </row>
    <row r="3591" spans="1:4" x14ac:dyDescent="0.2">
      <c r="A3591" s="158"/>
      <c r="D3591" s="138"/>
    </row>
    <row r="3592" spans="1:4" x14ac:dyDescent="0.2">
      <c r="A3592" s="158"/>
      <c r="D3592" s="138"/>
    </row>
    <row r="3593" spans="1:4" x14ac:dyDescent="0.2">
      <c r="A3593" s="158"/>
      <c r="D3593" s="138"/>
    </row>
    <row r="3594" spans="1:4" x14ac:dyDescent="0.2">
      <c r="A3594" s="158"/>
      <c r="D3594" s="138"/>
    </row>
    <row r="3595" spans="1:4" x14ac:dyDescent="0.2">
      <c r="A3595" s="158"/>
      <c r="D3595" s="138"/>
    </row>
    <row r="3596" spans="1:4" x14ac:dyDescent="0.2">
      <c r="A3596" s="158"/>
      <c r="D3596" s="138"/>
    </row>
    <row r="3597" spans="1:4" x14ac:dyDescent="0.2">
      <c r="A3597" s="158"/>
      <c r="D3597" s="138"/>
    </row>
    <row r="3598" spans="1:4" x14ac:dyDescent="0.2">
      <c r="A3598" s="158"/>
      <c r="D3598" s="138"/>
    </row>
    <row r="3599" spans="1:4" x14ac:dyDescent="0.2">
      <c r="A3599" s="158"/>
      <c r="D3599" s="138"/>
    </row>
    <row r="3600" spans="1:4" x14ac:dyDescent="0.2">
      <c r="A3600" s="158"/>
      <c r="D3600" s="138"/>
    </row>
    <row r="3601" spans="1:4" x14ac:dyDescent="0.2">
      <c r="A3601" s="158"/>
      <c r="D3601" s="138"/>
    </row>
    <row r="3602" spans="1:4" x14ac:dyDescent="0.2">
      <c r="A3602" s="158"/>
      <c r="D3602" s="138"/>
    </row>
    <row r="3603" spans="1:4" x14ac:dyDescent="0.2">
      <c r="A3603" s="158"/>
      <c r="D3603" s="138"/>
    </row>
    <row r="3604" spans="1:4" x14ac:dyDescent="0.2">
      <c r="A3604" s="158"/>
      <c r="D3604" s="138"/>
    </row>
    <row r="3605" spans="1:4" x14ac:dyDescent="0.2">
      <c r="A3605" s="158"/>
      <c r="D3605" s="138"/>
    </row>
    <row r="3606" spans="1:4" x14ac:dyDescent="0.2">
      <c r="A3606" s="158"/>
      <c r="D3606" s="138"/>
    </row>
    <row r="3607" spans="1:4" x14ac:dyDescent="0.2">
      <c r="A3607" s="158"/>
      <c r="D3607" s="138"/>
    </row>
    <row r="3608" spans="1:4" x14ac:dyDescent="0.2">
      <c r="A3608" s="158"/>
      <c r="D3608" s="138"/>
    </row>
    <row r="3609" spans="1:4" x14ac:dyDescent="0.2">
      <c r="A3609" s="158"/>
      <c r="D3609" s="138"/>
    </row>
    <row r="3610" spans="1:4" x14ac:dyDescent="0.2">
      <c r="A3610" s="158"/>
      <c r="D3610" s="138"/>
    </row>
    <row r="3611" spans="1:4" x14ac:dyDescent="0.2">
      <c r="A3611" s="158"/>
      <c r="D3611" s="138"/>
    </row>
    <row r="3612" spans="1:4" x14ac:dyDescent="0.2">
      <c r="A3612" s="158"/>
      <c r="D3612" s="138"/>
    </row>
    <row r="3613" spans="1:4" x14ac:dyDescent="0.2">
      <c r="A3613" s="158"/>
      <c r="D3613" s="138"/>
    </row>
    <row r="3614" spans="1:4" x14ac:dyDescent="0.2">
      <c r="A3614" s="158"/>
      <c r="D3614" s="138"/>
    </row>
    <row r="3615" spans="1:4" x14ac:dyDescent="0.2">
      <c r="A3615" s="158"/>
      <c r="D3615" s="138"/>
    </row>
    <row r="3616" spans="1:4" x14ac:dyDescent="0.2">
      <c r="A3616" s="158"/>
      <c r="D3616" s="138"/>
    </row>
    <row r="3617" spans="1:4" x14ac:dyDescent="0.2">
      <c r="A3617" s="158"/>
      <c r="D3617" s="138"/>
    </row>
    <row r="3618" spans="1:4" x14ac:dyDescent="0.2">
      <c r="A3618" s="158"/>
      <c r="D3618" s="138"/>
    </row>
    <row r="3619" spans="1:4" x14ac:dyDescent="0.2">
      <c r="A3619" s="158"/>
      <c r="D3619" s="138"/>
    </row>
    <row r="3620" spans="1:4" x14ac:dyDescent="0.2">
      <c r="A3620" s="158"/>
      <c r="D3620" s="138"/>
    </row>
    <row r="3621" spans="1:4" x14ac:dyDescent="0.2">
      <c r="A3621" s="158"/>
      <c r="D3621" s="138"/>
    </row>
    <row r="3622" spans="1:4" x14ac:dyDescent="0.2">
      <c r="A3622" s="158"/>
      <c r="D3622" s="138"/>
    </row>
    <row r="3623" spans="1:4" x14ac:dyDescent="0.2">
      <c r="A3623" s="158"/>
      <c r="D3623" s="138"/>
    </row>
    <row r="3624" spans="1:4" x14ac:dyDescent="0.2">
      <c r="A3624" s="158"/>
      <c r="D3624" s="138"/>
    </row>
    <row r="3625" spans="1:4" x14ac:dyDescent="0.2">
      <c r="A3625" s="158"/>
      <c r="D3625" s="138"/>
    </row>
    <row r="3626" spans="1:4" x14ac:dyDescent="0.2">
      <c r="A3626" s="158"/>
      <c r="D3626" s="138"/>
    </row>
    <row r="3627" spans="1:4" x14ac:dyDescent="0.2">
      <c r="A3627" s="158"/>
      <c r="D3627" s="138"/>
    </row>
    <row r="3628" spans="1:4" x14ac:dyDescent="0.2">
      <c r="A3628" s="158"/>
      <c r="D3628" s="138"/>
    </row>
    <row r="3629" spans="1:4" x14ac:dyDescent="0.2">
      <c r="A3629" s="158"/>
      <c r="D3629" s="138"/>
    </row>
    <row r="3630" spans="1:4" x14ac:dyDescent="0.2">
      <c r="A3630" s="158"/>
      <c r="D3630" s="138"/>
    </row>
    <row r="3631" spans="1:4" x14ac:dyDescent="0.2">
      <c r="A3631" s="158"/>
      <c r="D3631" s="138"/>
    </row>
    <row r="3632" spans="1:4" x14ac:dyDescent="0.2">
      <c r="A3632" s="158"/>
      <c r="D3632" s="138"/>
    </row>
    <row r="3633" spans="1:4" x14ac:dyDescent="0.2">
      <c r="A3633" s="158"/>
      <c r="D3633" s="138"/>
    </row>
    <row r="3634" spans="1:4" x14ac:dyDescent="0.2">
      <c r="A3634" s="158"/>
      <c r="D3634" s="138"/>
    </row>
    <row r="3635" spans="1:4" x14ac:dyDescent="0.2">
      <c r="A3635" s="158"/>
      <c r="D3635" s="138"/>
    </row>
    <row r="3636" spans="1:4" x14ac:dyDescent="0.2">
      <c r="A3636" s="158"/>
      <c r="D3636" s="138"/>
    </row>
    <row r="3637" spans="1:4" x14ac:dyDescent="0.2">
      <c r="A3637" s="158"/>
      <c r="D3637" s="138"/>
    </row>
    <row r="3638" spans="1:4" x14ac:dyDescent="0.2">
      <c r="A3638" s="158"/>
      <c r="D3638" s="138"/>
    </row>
    <row r="3639" spans="1:4" x14ac:dyDescent="0.2">
      <c r="A3639" s="158"/>
      <c r="D3639" s="138"/>
    </row>
    <row r="3640" spans="1:4" x14ac:dyDescent="0.2">
      <c r="A3640" s="158"/>
      <c r="D3640" s="138"/>
    </row>
    <row r="3641" spans="1:4" x14ac:dyDescent="0.2">
      <c r="A3641" s="158"/>
      <c r="D3641" s="138"/>
    </row>
    <row r="3642" spans="1:4" x14ac:dyDescent="0.2">
      <c r="A3642" s="158"/>
      <c r="D3642" s="138"/>
    </row>
    <row r="3643" spans="1:4" x14ac:dyDescent="0.2">
      <c r="A3643" s="158"/>
      <c r="D3643" s="138"/>
    </row>
    <row r="3644" spans="1:4" x14ac:dyDescent="0.2">
      <c r="A3644" s="158"/>
      <c r="D3644" s="138"/>
    </row>
    <row r="3645" spans="1:4" x14ac:dyDescent="0.2">
      <c r="A3645" s="158"/>
      <c r="D3645" s="138"/>
    </row>
    <row r="3646" spans="1:4" x14ac:dyDescent="0.2">
      <c r="A3646" s="158"/>
      <c r="D3646" s="138"/>
    </row>
    <row r="3647" spans="1:4" x14ac:dyDescent="0.2">
      <c r="A3647" s="158"/>
      <c r="D3647" s="138"/>
    </row>
    <row r="3648" spans="1:4" x14ac:dyDescent="0.2">
      <c r="A3648" s="158"/>
      <c r="D3648" s="138"/>
    </row>
    <row r="3649" spans="1:4" x14ac:dyDescent="0.2">
      <c r="A3649" s="158"/>
      <c r="D3649" s="138"/>
    </row>
    <row r="3650" spans="1:4" x14ac:dyDescent="0.2">
      <c r="A3650" s="158"/>
      <c r="D3650" s="138"/>
    </row>
    <row r="3651" spans="1:4" x14ac:dyDescent="0.2">
      <c r="A3651" s="158"/>
      <c r="D3651" s="138"/>
    </row>
    <row r="3652" spans="1:4" x14ac:dyDescent="0.2">
      <c r="A3652" s="158"/>
      <c r="D3652" s="138"/>
    </row>
    <row r="3653" spans="1:4" x14ac:dyDescent="0.2">
      <c r="A3653" s="158"/>
      <c r="D3653" s="138"/>
    </row>
    <row r="3654" spans="1:4" x14ac:dyDescent="0.2">
      <c r="A3654" s="158"/>
      <c r="D3654" s="138"/>
    </row>
    <row r="3655" spans="1:4" x14ac:dyDescent="0.2">
      <c r="A3655" s="158"/>
      <c r="D3655" s="138"/>
    </row>
    <row r="3656" spans="1:4" x14ac:dyDescent="0.2">
      <c r="A3656" s="158"/>
      <c r="D3656" s="138"/>
    </row>
    <row r="3657" spans="1:4" x14ac:dyDescent="0.2">
      <c r="A3657" s="158"/>
      <c r="D3657" s="138"/>
    </row>
    <row r="3658" spans="1:4" x14ac:dyDescent="0.2">
      <c r="A3658" s="158"/>
      <c r="D3658" s="138"/>
    </row>
    <row r="3659" spans="1:4" x14ac:dyDescent="0.2">
      <c r="A3659" s="158"/>
      <c r="D3659" s="138"/>
    </row>
    <row r="3660" spans="1:4" x14ac:dyDescent="0.2">
      <c r="A3660" s="158"/>
      <c r="D3660" s="138"/>
    </row>
    <row r="3661" spans="1:4" x14ac:dyDescent="0.2">
      <c r="A3661" s="158"/>
      <c r="D3661" s="138"/>
    </row>
    <row r="3662" spans="1:4" x14ac:dyDescent="0.2">
      <c r="A3662" s="158"/>
      <c r="D3662" s="138"/>
    </row>
    <row r="3663" spans="1:4" x14ac:dyDescent="0.2">
      <c r="A3663" s="158"/>
      <c r="D3663" s="138"/>
    </row>
    <row r="3664" spans="1:4" x14ac:dyDescent="0.2">
      <c r="A3664" s="158"/>
      <c r="D3664" s="138"/>
    </row>
    <row r="3665" spans="1:4" x14ac:dyDescent="0.2">
      <c r="A3665" s="158"/>
      <c r="D3665" s="138"/>
    </row>
    <row r="3666" spans="1:4" x14ac:dyDescent="0.2">
      <c r="A3666" s="158"/>
      <c r="D3666" s="138"/>
    </row>
    <row r="3667" spans="1:4" x14ac:dyDescent="0.2">
      <c r="A3667" s="158"/>
      <c r="D3667" s="138"/>
    </row>
    <row r="3668" spans="1:4" x14ac:dyDescent="0.2">
      <c r="A3668" s="158"/>
      <c r="D3668" s="138"/>
    </row>
    <row r="3669" spans="1:4" x14ac:dyDescent="0.2">
      <c r="A3669" s="158"/>
      <c r="D3669" s="138"/>
    </row>
    <row r="3670" spans="1:4" x14ac:dyDescent="0.2">
      <c r="A3670" s="158"/>
      <c r="D3670" s="138"/>
    </row>
    <row r="3671" spans="1:4" x14ac:dyDescent="0.2">
      <c r="A3671" s="158"/>
      <c r="D3671" s="138"/>
    </row>
    <row r="3672" spans="1:4" x14ac:dyDescent="0.2">
      <c r="A3672" s="158"/>
      <c r="D3672" s="138"/>
    </row>
    <row r="3673" spans="1:4" x14ac:dyDescent="0.2">
      <c r="A3673" s="158"/>
      <c r="D3673" s="138"/>
    </row>
    <row r="3674" spans="1:4" x14ac:dyDescent="0.2">
      <c r="A3674" s="158"/>
      <c r="D3674" s="138"/>
    </row>
    <row r="3675" spans="1:4" x14ac:dyDescent="0.2">
      <c r="A3675" s="158"/>
      <c r="D3675" s="138"/>
    </row>
    <row r="3676" spans="1:4" x14ac:dyDescent="0.2">
      <c r="A3676" s="158"/>
      <c r="D3676" s="138"/>
    </row>
    <row r="3677" spans="1:4" x14ac:dyDescent="0.2">
      <c r="A3677" s="158"/>
      <c r="D3677" s="138"/>
    </row>
    <row r="3678" spans="1:4" x14ac:dyDescent="0.2">
      <c r="A3678" s="158"/>
      <c r="D3678" s="138"/>
    </row>
    <row r="3679" spans="1:4" x14ac:dyDescent="0.2">
      <c r="A3679" s="158"/>
      <c r="D3679" s="138"/>
    </row>
    <row r="3680" spans="1:4" x14ac:dyDescent="0.2">
      <c r="A3680" s="158"/>
      <c r="D3680" s="138"/>
    </row>
    <row r="3681" spans="1:4" x14ac:dyDescent="0.2">
      <c r="A3681" s="158"/>
      <c r="D3681" s="138"/>
    </row>
    <row r="3682" spans="1:4" x14ac:dyDescent="0.2">
      <c r="A3682" s="158"/>
      <c r="D3682" s="138"/>
    </row>
    <row r="3683" spans="1:4" x14ac:dyDescent="0.2">
      <c r="A3683" s="158"/>
      <c r="D3683" s="138"/>
    </row>
    <row r="3684" spans="1:4" x14ac:dyDescent="0.2">
      <c r="A3684" s="158"/>
      <c r="D3684" s="138"/>
    </row>
    <row r="3685" spans="1:4" x14ac:dyDescent="0.2">
      <c r="A3685" s="158"/>
      <c r="D3685" s="138"/>
    </row>
    <row r="3686" spans="1:4" x14ac:dyDescent="0.2">
      <c r="A3686" s="158"/>
      <c r="D3686" s="138"/>
    </row>
    <row r="3687" spans="1:4" x14ac:dyDescent="0.2">
      <c r="A3687" s="158"/>
      <c r="D3687" s="138"/>
    </row>
    <row r="3688" spans="1:4" x14ac:dyDescent="0.2">
      <c r="A3688" s="158"/>
      <c r="D3688" s="138"/>
    </row>
    <row r="3689" spans="1:4" x14ac:dyDescent="0.2">
      <c r="A3689" s="158"/>
      <c r="D3689" s="138"/>
    </row>
    <row r="3690" spans="1:4" x14ac:dyDescent="0.2">
      <c r="A3690" s="158"/>
      <c r="D3690" s="138"/>
    </row>
    <row r="3691" spans="1:4" x14ac:dyDescent="0.2">
      <c r="A3691" s="158"/>
      <c r="D3691" s="138"/>
    </row>
    <row r="3692" spans="1:4" x14ac:dyDescent="0.2">
      <c r="A3692" s="158"/>
      <c r="D3692" s="138"/>
    </row>
    <row r="3693" spans="1:4" x14ac:dyDescent="0.2">
      <c r="A3693" s="158"/>
      <c r="D3693" s="138"/>
    </row>
    <row r="3694" spans="1:4" x14ac:dyDescent="0.2">
      <c r="A3694" s="158"/>
      <c r="D3694" s="138"/>
    </row>
    <row r="3695" spans="1:4" x14ac:dyDescent="0.2">
      <c r="A3695" s="158"/>
      <c r="D3695" s="138"/>
    </row>
    <row r="3696" spans="1:4" x14ac:dyDescent="0.2">
      <c r="A3696" s="158"/>
      <c r="D3696" s="138"/>
    </row>
    <row r="3697" spans="1:4" x14ac:dyDescent="0.2">
      <c r="A3697" s="158"/>
      <c r="D3697" s="138"/>
    </row>
    <row r="3698" spans="1:4" x14ac:dyDescent="0.2">
      <c r="A3698" s="158"/>
      <c r="D3698" s="138"/>
    </row>
    <row r="3699" spans="1:4" x14ac:dyDescent="0.2">
      <c r="A3699" s="158"/>
      <c r="D3699" s="138"/>
    </row>
    <row r="3700" spans="1:4" x14ac:dyDescent="0.2">
      <c r="A3700" s="158"/>
      <c r="D3700" s="138"/>
    </row>
    <row r="3701" spans="1:4" x14ac:dyDescent="0.2">
      <c r="A3701" s="158"/>
      <c r="D3701" s="138"/>
    </row>
    <row r="3702" spans="1:4" x14ac:dyDescent="0.2">
      <c r="A3702" s="158"/>
      <c r="D3702" s="138"/>
    </row>
    <row r="3703" spans="1:4" x14ac:dyDescent="0.2">
      <c r="A3703" s="158"/>
      <c r="D3703" s="138"/>
    </row>
    <row r="3704" spans="1:4" x14ac:dyDescent="0.2">
      <c r="A3704" s="158"/>
      <c r="D3704" s="138"/>
    </row>
    <row r="3705" spans="1:4" x14ac:dyDescent="0.2">
      <c r="A3705" s="158"/>
      <c r="D3705" s="138"/>
    </row>
    <row r="3706" spans="1:4" x14ac:dyDescent="0.2">
      <c r="A3706" s="158"/>
      <c r="D3706" s="138"/>
    </row>
    <row r="3707" spans="1:4" x14ac:dyDescent="0.2">
      <c r="A3707" s="158"/>
      <c r="D3707" s="138"/>
    </row>
    <row r="3708" spans="1:4" x14ac:dyDescent="0.2">
      <c r="A3708" s="158"/>
      <c r="D3708" s="138"/>
    </row>
    <row r="3709" spans="1:4" x14ac:dyDescent="0.2">
      <c r="A3709" s="158"/>
      <c r="D3709" s="138"/>
    </row>
    <row r="3710" spans="1:4" x14ac:dyDescent="0.2">
      <c r="A3710" s="158"/>
      <c r="D3710" s="138"/>
    </row>
    <row r="3711" spans="1:4" x14ac:dyDescent="0.2">
      <c r="A3711" s="158"/>
      <c r="D3711" s="138"/>
    </row>
    <row r="3712" spans="1:4" x14ac:dyDescent="0.2">
      <c r="A3712" s="158"/>
      <c r="D3712" s="138"/>
    </row>
    <row r="3713" spans="1:4" x14ac:dyDescent="0.2">
      <c r="A3713" s="158"/>
      <c r="D3713" s="138"/>
    </row>
    <row r="3714" spans="1:4" x14ac:dyDescent="0.2">
      <c r="A3714" s="158"/>
      <c r="D3714" s="138"/>
    </row>
    <row r="3715" spans="1:4" x14ac:dyDescent="0.2">
      <c r="A3715" s="158"/>
      <c r="D3715" s="138"/>
    </row>
    <row r="3716" spans="1:4" x14ac:dyDescent="0.2">
      <c r="A3716" s="158"/>
      <c r="D3716" s="138"/>
    </row>
    <row r="3717" spans="1:4" x14ac:dyDescent="0.2">
      <c r="A3717" s="158"/>
      <c r="D3717" s="138"/>
    </row>
    <row r="3718" spans="1:4" x14ac:dyDescent="0.2">
      <c r="A3718" s="158"/>
      <c r="D3718" s="138"/>
    </row>
    <row r="3719" spans="1:4" x14ac:dyDescent="0.2">
      <c r="A3719" s="158"/>
      <c r="D3719" s="138"/>
    </row>
    <row r="3720" spans="1:4" x14ac:dyDescent="0.2">
      <c r="A3720" s="158"/>
      <c r="D3720" s="138"/>
    </row>
    <row r="3721" spans="1:4" x14ac:dyDescent="0.2">
      <c r="A3721" s="158"/>
      <c r="D3721" s="138"/>
    </row>
    <row r="3722" spans="1:4" x14ac:dyDescent="0.2">
      <c r="A3722" s="158"/>
      <c r="D3722" s="138"/>
    </row>
    <row r="3723" spans="1:4" x14ac:dyDescent="0.2">
      <c r="A3723" s="158"/>
      <c r="D3723" s="138"/>
    </row>
    <row r="3724" spans="1:4" x14ac:dyDescent="0.2">
      <c r="A3724" s="158"/>
      <c r="D3724" s="138"/>
    </row>
    <row r="3725" spans="1:4" x14ac:dyDescent="0.2">
      <c r="A3725" s="158"/>
      <c r="D3725" s="138"/>
    </row>
    <row r="3726" spans="1:4" x14ac:dyDescent="0.2">
      <c r="A3726" s="158"/>
      <c r="D3726" s="138"/>
    </row>
    <row r="3727" spans="1:4" x14ac:dyDescent="0.2">
      <c r="A3727" s="158"/>
      <c r="D3727" s="138"/>
    </row>
    <row r="3728" spans="1:4" x14ac:dyDescent="0.2">
      <c r="A3728" s="158"/>
      <c r="D3728" s="138"/>
    </row>
    <row r="3729" spans="1:4" x14ac:dyDescent="0.2">
      <c r="A3729" s="158"/>
      <c r="D3729" s="138"/>
    </row>
    <row r="3730" spans="1:4" x14ac:dyDescent="0.2">
      <c r="A3730" s="158"/>
      <c r="D3730" s="138"/>
    </row>
    <row r="3731" spans="1:4" x14ac:dyDescent="0.2">
      <c r="A3731" s="158"/>
      <c r="D3731" s="138"/>
    </row>
    <row r="3732" spans="1:4" x14ac:dyDescent="0.2">
      <c r="A3732" s="158"/>
      <c r="D3732" s="138"/>
    </row>
    <row r="3733" spans="1:4" x14ac:dyDescent="0.2">
      <c r="A3733" s="158"/>
      <c r="D3733" s="138"/>
    </row>
    <row r="3734" spans="1:4" x14ac:dyDescent="0.2">
      <c r="A3734" s="158"/>
      <c r="D3734" s="138"/>
    </row>
    <row r="3735" spans="1:4" x14ac:dyDescent="0.2">
      <c r="A3735" s="158"/>
      <c r="D3735" s="138"/>
    </row>
    <row r="3736" spans="1:4" x14ac:dyDescent="0.2">
      <c r="A3736" s="158"/>
      <c r="D3736" s="138"/>
    </row>
    <row r="3737" spans="1:4" x14ac:dyDescent="0.2">
      <c r="A3737" s="158"/>
      <c r="D3737" s="138"/>
    </row>
    <row r="3738" spans="1:4" x14ac:dyDescent="0.2">
      <c r="A3738" s="158"/>
      <c r="D3738" s="138"/>
    </row>
    <row r="3739" spans="1:4" x14ac:dyDescent="0.2">
      <c r="A3739" s="158"/>
      <c r="D3739" s="138"/>
    </row>
    <row r="3740" spans="1:4" x14ac:dyDescent="0.2">
      <c r="A3740" s="158"/>
      <c r="D3740" s="138"/>
    </row>
    <row r="3741" spans="1:4" x14ac:dyDescent="0.2">
      <c r="A3741" s="158"/>
      <c r="D3741" s="138"/>
    </row>
    <row r="3742" spans="1:4" x14ac:dyDescent="0.2">
      <c r="A3742" s="158"/>
      <c r="D3742" s="138"/>
    </row>
    <row r="3743" spans="1:4" x14ac:dyDescent="0.2">
      <c r="A3743" s="158"/>
      <c r="D3743" s="138"/>
    </row>
    <row r="3744" spans="1:4" x14ac:dyDescent="0.2">
      <c r="A3744" s="158"/>
      <c r="D3744" s="138"/>
    </row>
    <row r="3745" spans="1:4" x14ac:dyDescent="0.2">
      <c r="A3745" s="158"/>
      <c r="D3745" s="138"/>
    </row>
    <row r="3746" spans="1:4" x14ac:dyDescent="0.2">
      <c r="A3746" s="158"/>
      <c r="D3746" s="138"/>
    </row>
    <row r="3747" spans="1:4" x14ac:dyDescent="0.2">
      <c r="A3747" s="158"/>
      <c r="D3747" s="138"/>
    </row>
    <row r="3748" spans="1:4" x14ac:dyDescent="0.2">
      <c r="A3748" s="158"/>
      <c r="D3748" s="138"/>
    </row>
    <row r="3749" spans="1:4" x14ac:dyDescent="0.2">
      <c r="A3749" s="158"/>
      <c r="D3749" s="138"/>
    </row>
    <row r="3750" spans="1:4" x14ac:dyDescent="0.2">
      <c r="A3750" s="158"/>
      <c r="D3750" s="138"/>
    </row>
    <row r="3751" spans="1:4" x14ac:dyDescent="0.2">
      <c r="A3751" s="158"/>
      <c r="D3751" s="138"/>
    </row>
    <row r="3752" spans="1:4" x14ac:dyDescent="0.2">
      <c r="A3752" s="158"/>
      <c r="D3752" s="138"/>
    </row>
    <row r="3753" spans="1:4" x14ac:dyDescent="0.2">
      <c r="A3753" s="158"/>
      <c r="D3753" s="138"/>
    </row>
    <row r="3754" spans="1:4" x14ac:dyDescent="0.2">
      <c r="A3754" s="158"/>
      <c r="D3754" s="138"/>
    </row>
    <row r="3755" spans="1:4" x14ac:dyDescent="0.2">
      <c r="A3755" s="158"/>
      <c r="D3755" s="138"/>
    </row>
    <row r="3756" spans="1:4" x14ac:dyDescent="0.2">
      <c r="A3756" s="158"/>
      <c r="D3756" s="138"/>
    </row>
    <row r="3757" spans="1:4" x14ac:dyDescent="0.2">
      <c r="A3757" s="158"/>
      <c r="D3757" s="138"/>
    </row>
    <row r="3758" spans="1:4" x14ac:dyDescent="0.2">
      <c r="A3758" s="158"/>
      <c r="D3758" s="138"/>
    </row>
    <row r="3759" spans="1:4" x14ac:dyDescent="0.2">
      <c r="A3759" s="158"/>
      <c r="D3759" s="138"/>
    </row>
    <row r="3760" spans="1:4" x14ac:dyDescent="0.2">
      <c r="A3760" s="158"/>
      <c r="D3760" s="138"/>
    </row>
    <row r="3761" spans="1:4" x14ac:dyDescent="0.2">
      <c r="A3761" s="158"/>
      <c r="D3761" s="138"/>
    </row>
    <row r="3762" spans="1:4" x14ac:dyDescent="0.2">
      <c r="A3762" s="158"/>
      <c r="D3762" s="138"/>
    </row>
    <row r="3763" spans="1:4" x14ac:dyDescent="0.2">
      <c r="A3763" s="158"/>
      <c r="D3763" s="138"/>
    </row>
    <row r="3764" spans="1:4" x14ac:dyDescent="0.2">
      <c r="A3764" s="158"/>
      <c r="D3764" s="138"/>
    </row>
    <row r="3765" spans="1:4" x14ac:dyDescent="0.2">
      <c r="A3765" s="158"/>
      <c r="D3765" s="138"/>
    </row>
    <row r="3766" spans="1:4" x14ac:dyDescent="0.2">
      <c r="A3766" s="158"/>
      <c r="D3766" s="138"/>
    </row>
    <row r="3767" spans="1:4" x14ac:dyDescent="0.2">
      <c r="A3767" s="158"/>
      <c r="D3767" s="138"/>
    </row>
    <row r="3768" spans="1:4" x14ac:dyDescent="0.2">
      <c r="A3768" s="158"/>
      <c r="D3768" s="138"/>
    </row>
    <row r="3769" spans="1:4" x14ac:dyDescent="0.2">
      <c r="A3769" s="158"/>
      <c r="D3769" s="138"/>
    </row>
    <row r="3770" spans="1:4" x14ac:dyDescent="0.2">
      <c r="A3770" s="158"/>
      <c r="D3770" s="138"/>
    </row>
    <row r="3771" spans="1:4" x14ac:dyDescent="0.2">
      <c r="A3771" s="158"/>
      <c r="D3771" s="138"/>
    </row>
    <row r="3772" spans="1:4" x14ac:dyDescent="0.2">
      <c r="A3772" s="158"/>
      <c r="D3772" s="138"/>
    </row>
    <row r="3773" spans="1:4" x14ac:dyDescent="0.2">
      <c r="A3773" s="158"/>
      <c r="D3773" s="138"/>
    </row>
    <row r="3774" spans="1:4" x14ac:dyDescent="0.2">
      <c r="A3774" s="158"/>
      <c r="D3774" s="138"/>
    </row>
    <row r="3775" spans="1:4" x14ac:dyDescent="0.2">
      <c r="A3775" s="158"/>
      <c r="D3775" s="138"/>
    </row>
    <row r="3776" spans="1:4" x14ac:dyDescent="0.2">
      <c r="A3776" s="158"/>
      <c r="D3776" s="138"/>
    </row>
    <row r="3777" spans="1:4" x14ac:dyDescent="0.2">
      <c r="A3777" s="158"/>
      <c r="D3777" s="138"/>
    </row>
    <row r="3778" spans="1:4" x14ac:dyDescent="0.2">
      <c r="A3778" s="158"/>
      <c r="D3778" s="138"/>
    </row>
    <row r="3779" spans="1:4" x14ac:dyDescent="0.2">
      <c r="A3779" s="158"/>
      <c r="D3779" s="138"/>
    </row>
    <row r="3780" spans="1:4" x14ac:dyDescent="0.2">
      <c r="A3780" s="158"/>
      <c r="D3780" s="138"/>
    </row>
    <row r="3781" spans="1:4" x14ac:dyDescent="0.2">
      <c r="A3781" s="158"/>
      <c r="D3781" s="138"/>
    </row>
    <row r="3782" spans="1:4" x14ac:dyDescent="0.2">
      <c r="A3782" s="158"/>
      <c r="D3782" s="138"/>
    </row>
    <row r="3783" spans="1:4" x14ac:dyDescent="0.2">
      <c r="A3783" s="158"/>
      <c r="D3783" s="138"/>
    </row>
    <row r="3784" spans="1:4" x14ac:dyDescent="0.2">
      <c r="A3784" s="158"/>
      <c r="D3784" s="138"/>
    </row>
    <row r="3785" spans="1:4" x14ac:dyDescent="0.2">
      <c r="A3785" s="158"/>
      <c r="D3785" s="138"/>
    </row>
    <row r="3786" spans="1:4" x14ac:dyDescent="0.2">
      <c r="A3786" s="158"/>
      <c r="D3786" s="138"/>
    </row>
    <row r="3787" spans="1:4" x14ac:dyDescent="0.2">
      <c r="A3787" s="158"/>
      <c r="D3787" s="138"/>
    </row>
    <row r="3788" spans="1:4" x14ac:dyDescent="0.2">
      <c r="A3788" s="158"/>
      <c r="D3788" s="138"/>
    </row>
    <row r="3789" spans="1:4" x14ac:dyDescent="0.2">
      <c r="A3789" s="158"/>
      <c r="D3789" s="138"/>
    </row>
    <row r="3790" spans="1:4" x14ac:dyDescent="0.2">
      <c r="A3790" s="158"/>
      <c r="D3790" s="138"/>
    </row>
    <row r="3791" spans="1:4" x14ac:dyDescent="0.2">
      <c r="A3791" s="158"/>
      <c r="D3791" s="138"/>
    </row>
    <row r="3792" spans="1:4" x14ac:dyDescent="0.2">
      <c r="A3792" s="158"/>
      <c r="D3792" s="138"/>
    </row>
    <row r="3793" spans="1:4" x14ac:dyDescent="0.2">
      <c r="A3793" s="158"/>
      <c r="D3793" s="138"/>
    </row>
    <row r="3794" spans="1:4" x14ac:dyDescent="0.2">
      <c r="A3794" s="158"/>
      <c r="D3794" s="138"/>
    </row>
    <row r="3795" spans="1:4" x14ac:dyDescent="0.2">
      <c r="A3795" s="158"/>
      <c r="D3795" s="138"/>
    </row>
    <row r="3796" spans="1:4" x14ac:dyDescent="0.2">
      <c r="A3796" s="158"/>
      <c r="D3796" s="138"/>
    </row>
    <row r="3797" spans="1:4" x14ac:dyDescent="0.2">
      <c r="A3797" s="158"/>
      <c r="D3797" s="138"/>
    </row>
    <row r="3798" spans="1:4" x14ac:dyDescent="0.2">
      <c r="A3798" s="158"/>
      <c r="D3798" s="138"/>
    </row>
    <row r="3799" spans="1:4" x14ac:dyDescent="0.2">
      <c r="A3799" s="158"/>
      <c r="D3799" s="138"/>
    </row>
    <row r="3800" spans="1:4" x14ac:dyDescent="0.2">
      <c r="A3800" s="158"/>
      <c r="D3800" s="138"/>
    </row>
    <row r="3801" spans="1:4" x14ac:dyDescent="0.2">
      <c r="A3801" s="158"/>
      <c r="D3801" s="138"/>
    </row>
    <row r="3802" spans="1:4" x14ac:dyDescent="0.2">
      <c r="A3802" s="158"/>
      <c r="D3802" s="138"/>
    </row>
    <row r="3803" spans="1:4" x14ac:dyDescent="0.2">
      <c r="A3803" s="158"/>
      <c r="D3803" s="138"/>
    </row>
    <row r="3804" spans="1:4" x14ac:dyDescent="0.2">
      <c r="A3804" s="158"/>
      <c r="D3804" s="138"/>
    </row>
    <row r="3805" spans="1:4" x14ac:dyDescent="0.2">
      <c r="A3805" s="158"/>
      <c r="D3805" s="138"/>
    </row>
    <row r="3806" spans="1:4" x14ac:dyDescent="0.2">
      <c r="A3806" s="158"/>
      <c r="D3806" s="138"/>
    </row>
    <row r="3807" spans="1:4" x14ac:dyDescent="0.2">
      <c r="A3807" s="158"/>
      <c r="D3807" s="138"/>
    </row>
    <row r="3808" spans="1:4" x14ac:dyDescent="0.2">
      <c r="A3808" s="158"/>
      <c r="D3808" s="138"/>
    </row>
    <row r="3809" spans="1:4" x14ac:dyDescent="0.2">
      <c r="A3809" s="158"/>
      <c r="D3809" s="138"/>
    </row>
    <row r="3810" spans="1:4" x14ac:dyDescent="0.2">
      <c r="A3810" s="158"/>
      <c r="D3810" s="138"/>
    </row>
    <row r="3811" spans="1:4" x14ac:dyDescent="0.2">
      <c r="A3811" s="158"/>
      <c r="D3811" s="138"/>
    </row>
    <row r="3812" spans="1:4" x14ac:dyDescent="0.2">
      <c r="A3812" s="158"/>
      <c r="D3812" s="138"/>
    </row>
    <row r="3813" spans="1:4" x14ac:dyDescent="0.2">
      <c r="A3813" s="158"/>
      <c r="D3813" s="138"/>
    </row>
    <row r="3814" spans="1:4" x14ac:dyDescent="0.2">
      <c r="A3814" s="158"/>
      <c r="D3814" s="138"/>
    </row>
    <row r="3815" spans="1:4" x14ac:dyDescent="0.2">
      <c r="A3815" s="158"/>
      <c r="D3815" s="138"/>
    </row>
    <row r="3816" spans="1:4" x14ac:dyDescent="0.2">
      <c r="A3816" s="158"/>
      <c r="D3816" s="138"/>
    </row>
    <row r="3817" spans="1:4" x14ac:dyDescent="0.2">
      <c r="A3817" s="158"/>
      <c r="D3817" s="138"/>
    </row>
    <row r="3818" spans="1:4" x14ac:dyDescent="0.2">
      <c r="A3818" s="158"/>
      <c r="D3818" s="138"/>
    </row>
    <row r="3819" spans="1:4" x14ac:dyDescent="0.2">
      <c r="A3819" s="158"/>
      <c r="D3819" s="138"/>
    </row>
    <row r="3820" spans="1:4" x14ac:dyDescent="0.2">
      <c r="A3820" s="158"/>
      <c r="D3820" s="138"/>
    </row>
    <row r="3821" spans="1:4" x14ac:dyDescent="0.2">
      <c r="A3821" s="158"/>
      <c r="D3821" s="138"/>
    </row>
    <row r="3822" spans="1:4" x14ac:dyDescent="0.2">
      <c r="A3822" s="158"/>
      <c r="D3822" s="138"/>
    </row>
    <row r="3823" spans="1:4" x14ac:dyDescent="0.2">
      <c r="A3823" s="158"/>
      <c r="D3823" s="138"/>
    </row>
    <row r="3824" spans="1:4" x14ac:dyDescent="0.2">
      <c r="A3824" s="158"/>
      <c r="D3824" s="138"/>
    </row>
    <row r="3825" spans="1:4" x14ac:dyDescent="0.2">
      <c r="A3825" s="158"/>
      <c r="D3825" s="138"/>
    </row>
    <row r="3826" spans="1:4" x14ac:dyDescent="0.2">
      <c r="A3826" s="158"/>
      <c r="D3826" s="138"/>
    </row>
    <row r="3827" spans="1:4" x14ac:dyDescent="0.2">
      <c r="A3827" s="158"/>
      <c r="D3827" s="138"/>
    </row>
    <row r="3828" spans="1:4" x14ac:dyDescent="0.2">
      <c r="A3828" s="158"/>
      <c r="D3828" s="138"/>
    </row>
    <row r="3829" spans="1:4" x14ac:dyDescent="0.2">
      <c r="A3829" s="158"/>
      <c r="D3829" s="138"/>
    </row>
    <row r="3830" spans="1:4" x14ac:dyDescent="0.2">
      <c r="A3830" s="158"/>
      <c r="D3830" s="138"/>
    </row>
    <row r="3831" spans="1:4" x14ac:dyDescent="0.2">
      <c r="A3831" s="158"/>
      <c r="D3831" s="138"/>
    </row>
    <row r="3832" spans="1:4" x14ac:dyDescent="0.2">
      <c r="A3832" s="158"/>
      <c r="D3832" s="138"/>
    </row>
    <row r="3833" spans="1:4" x14ac:dyDescent="0.2">
      <c r="A3833" s="158"/>
      <c r="D3833" s="138"/>
    </row>
    <row r="3834" spans="1:4" x14ac:dyDescent="0.2">
      <c r="A3834" s="158"/>
      <c r="D3834" s="138"/>
    </row>
    <row r="3835" spans="1:4" x14ac:dyDescent="0.2">
      <c r="A3835" s="158"/>
      <c r="D3835" s="138"/>
    </row>
    <row r="3836" spans="1:4" x14ac:dyDescent="0.2">
      <c r="A3836" s="158"/>
      <c r="D3836" s="138"/>
    </row>
    <row r="3837" spans="1:4" x14ac:dyDescent="0.2">
      <c r="A3837" s="158"/>
      <c r="D3837" s="138"/>
    </row>
    <row r="3838" spans="1:4" x14ac:dyDescent="0.2">
      <c r="A3838" s="158"/>
      <c r="D3838" s="138"/>
    </row>
    <row r="3839" spans="1:4" x14ac:dyDescent="0.2">
      <c r="A3839" s="158"/>
      <c r="D3839" s="138"/>
    </row>
    <row r="3840" spans="1:4" x14ac:dyDescent="0.2">
      <c r="A3840" s="158"/>
      <c r="D3840" s="138"/>
    </row>
    <row r="3841" spans="1:4" x14ac:dyDescent="0.2">
      <c r="A3841" s="158"/>
      <c r="D3841" s="138"/>
    </row>
    <row r="3842" spans="1:4" x14ac:dyDescent="0.2">
      <c r="A3842" s="158"/>
      <c r="D3842" s="138"/>
    </row>
    <row r="3843" spans="1:4" x14ac:dyDescent="0.2">
      <c r="A3843" s="158"/>
      <c r="D3843" s="138"/>
    </row>
    <row r="3844" spans="1:4" x14ac:dyDescent="0.2">
      <c r="A3844" s="158"/>
      <c r="D3844" s="138"/>
    </row>
    <row r="3845" spans="1:4" x14ac:dyDescent="0.2">
      <c r="A3845" s="158"/>
      <c r="D3845" s="138"/>
    </row>
    <row r="3846" spans="1:4" x14ac:dyDescent="0.2">
      <c r="A3846" s="158"/>
      <c r="D3846" s="138"/>
    </row>
    <row r="3847" spans="1:4" x14ac:dyDescent="0.2">
      <c r="A3847" s="158"/>
      <c r="D3847" s="138"/>
    </row>
    <row r="3848" spans="1:4" x14ac:dyDescent="0.2">
      <c r="A3848" s="158"/>
      <c r="D3848" s="138"/>
    </row>
    <row r="3849" spans="1:4" x14ac:dyDescent="0.2">
      <c r="A3849" s="158"/>
      <c r="D3849" s="138"/>
    </row>
    <row r="3850" spans="1:4" x14ac:dyDescent="0.2">
      <c r="A3850" s="158"/>
      <c r="D3850" s="138"/>
    </row>
    <row r="3851" spans="1:4" x14ac:dyDescent="0.2">
      <c r="A3851" s="158"/>
      <c r="D3851" s="138"/>
    </row>
    <row r="3852" spans="1:4" x14ac:dyDescent="0.2">
      <c r="A3852" s="158"/>
      <c r="D3852" s="138"/>
    </row>
    <row r="3853" spans="1:4" x14ac:dyDescent="0.2">
      <c r="A3853" s="158"/>
      <c r="D3853" s="138"/>
    </row>
    <row r="3854" spans="1:4" x14ac:dyDescent="0.2">
      <c r="A3854" s="158"/>
      <c r="D3854" s="138"/>
    </row>
    <row r="3855" spans="1:4" x14ac:dyDescent="0.2">
      <c r="A3855" s="158"/>
      <c r="D3855" s="138"/>
    </row>
    <row r="3856" spans="1:4" x14ac:dyDescent="0.2">
      <c r="A3856" s="158"/>
      <c r="D3856" s="138"/>
    </row>
    <row r="3857" spans="1:4" x14ac:dyDescent="0.2">
      <c r="A3857" s="158"/>
      <c r="D3857" s="138"/>
    </row>
    <row r="3858" spans="1:4" x14ac:dyDescent="0.2">
      <c r="A3858" s="158"/>
      <c r="D3858" s="138"/>
    </row>
    <row r="3859" spans="1:4" x14ac:dyDescent="0.2">
      <c r="A3859" s="158"/>
      <c r="D3859" s="138"/>
    </row>
    <row r="3860" spans="1:4" x14ac:dyDescent="0.2">
      <c r="A3860" s="158"/>
      <c r="D3860" s="138"/>
    </row>
    <row r="3861" spans="1:4" x14ac:dyDescent="0.2">
      <c r="A3861" s="158"/>
      <c r="D3861" s="138"/>
    </row>
    <row r="3862" spans="1:4" x14ac:dyDescent="0.2">
      <c r="A3862" s="158"/>
      <c r="D3862" s="138"/>
    </row>
    <row r="3863" spans="1:4" x14ac:dyDescent="0.2">
      <c r="A3863" s="158"/>
      <c r="D3863" s="138"/>
    </row>
    <row r="3864" spans="1:4" x14ac:dyDescent="0.2">
      <c r="A3864" s="158"/>
      <c r="D3864" s="138"/>
    </row>
    <row r="3865" spans="1:4" x14ac:dyDescent="0.2">
      <c r="A3865" s="158"/>
      <c r="D3865" s="138"/>
    </row>
    <row r="3866" spans="1:4" x14ac:dyDescent="0.2">
      <c r="A3866" s="158"/>
      <c r="D3866" s="138"/>
    </row>
    <row r="3867" spans="1:4" x14ac:dyDescent="0.2">
      <c r="A3867" s="158"/>
      <c r="D3867" s="138"/>
    </row>
    <row r="3868" spans="1:4" x14ac:dyDescent="0.2">
      <c r="A3868" s="158"/>
      <c r="D3868" s="138"/>
    </row>
    <row r="3869" spans="1:4" x14ac:dyDescent="0.2">
      <c r="A3869" s="158"/>
      <c r="D3869" s="138"/>
    </row>
    <row r="3870" spans="1:4" x14ac:dyDescent="0.2">
      <c r="A3870" s="158"/>
      <c r="D3870" s="138"/>
    </row>
    <row r="3871" spans="1:4" x14ac:dyDescent="0.2">
      <c r="A3871" s="158"/>
      <c r="D3871" s="138"/>
    </row>
    <row r="3872" spans="1:4" x14ac:dyDescent="0.2">
      <c r="A3872" s="158"/>
      <c r="D3872" s="138"/>
    </row>
    <row r="3873" spans="1:4" x14ac:dyDescent="0.2">
      <c r="A3873" s="158"/>
      <c r="D3873" s="138"/>
    </row>
    <row r="3874" spans="1:4" x14ac:dyDescent="0.2">
      <c r="A3874" s="158"/>
      <c r="D3874" s="138"/>
    </row>
    <row r="3875" spans="1:4" x14ac:dyDescent="0.2">
      <c r="A3875" s="158"/>
      <c r="D3875" s="138"/>
    </row>
    <row r="3876" spans="1:4" x14ac:dyDescent="0.2">
      <c r="A3876" s="158"/>
      <c r="D3876" s="138"/>
    </row>
    <row r="3877" spans="1:4" x14ac:dyDescent="0.2">
      <c r="A3877" s="158"/>
      <c r="D3877" s="138"/>
    </row>
    <row r="3878" spans="1:4" x14ac:dyDescent="0.2">
      <c r="A3878" s="158"/>
      <c r="D3878" s="138"/>
    </row>
    <row r="3879" spans="1:4" x14ac:dyDescent="0.2">
      <c r="A3879" s="158"/>
      <c r="D3879" s="138"/>
    </row>
    <row r="3880" spans="1:4" x14ac:dyDescent="0.2">
      <c r="A3880" s="158"/>
      <c r="D3880" s="138"/>
    </row>
    <row r="3881" spans="1:4" x14ac:dyDescent="0.2">
      <c r="A3881" s="158"/>
      <c r="D3881" s="138"/>
    </row>
    <row r="3882" spans="1:4" x14ac:dyDescent="0.2">
      <c r="A3882" s="158"/>
      <c r="D3882" s="138"/>
    </row>
    <row r="3883" spans="1:4" x14ac:dyDescent="0.2">
      <c r="A3883" s="158"/>
      <c r="D3883" s="138"/>
    </row>
    <row r="3884" spans="1:4" x14ac:dyDescent="0.2">
      <c r="A3884" s="158"/>
      <c r="D3884" s="138"/>
    </row>
    <row r="3885" spans="1:4" x14ac:dyDescent="0.2">
      <c r="A3885" s="158"/>
      <c r="D3885" s="138"/>
    </row>
    <row r="3886" spans="1:4" x14ac:dyDescent="0.2">
      <c r="A3886" s="158"/>
      <c r="D3886" s="138"/>
    </row>
    <row r="3887" spans="1:4" x14ac:dyDescent="0.2">
      <c r="A3887" s="158"/>
      <c r="D3887" s="138"/>
    </row>
    <row r="3888" spans="1:4" x14ac:dyDescent="0.2">
      <c r="A3888" s="158"/>
      <c r="D3888" s="138"/>
    </row>
    <row r="3889" spans="1:4" x14ac:dyDescent="0.2">
      <c r="A3889" s="158"/>
      <c r="D3889" s="138"/>
    </row>
    <row r="3890" spans="1:4" x14ac:dyDescent="0.2">
      <c r="A3890" s="158"/>
      <c r="D3890" s="138"/>
    </row>
    <row r="3891" spans="1:4" x14ac:dyDescent="0.2">
      <c r="A3891" s="158"/>
      <c r="D3891" s="138"/>
    </row>
    <row r="3892" spans="1:4" x14ac:dyDescent="0.2">
      <c r="A3892" s="158"/>
      <c r="D3892" s="138"/>
    </row>
    <row r="3893" spans="1:4" x14ac:dyDescent="0.2">
      <c r="A3893" s="158"/>
      <c r="D3893" s="138"/>
    </row>
    <row r="3894" spans="1:4" x14ac:dyDescent="0.2">
      <c r="A3894" s="158"/>
      <c r="D3894" s="138"/>
    </row>
    <row r="3895" spans="1:4" x14ac:dyDescent="0.2">
      <c r="A3895" s="158"/>
      <c r="D3895" s="138"/>
    </row>
    <row r="3896" spans="1:4" x14ac:dyDescent="0.2">
      <c r="A3896" s="158"/>
      <c r="D3896" s="138"/>
    </row>
    <row r="3897" spans="1:4" x14ac:dyDescent="0.2">
      <c r="A3897" s="158"/>
      <c r="D3897" s="138"/>
    </row>
    <row r="3898" spans="1:4" x14ac:dyDescent="0.2">
      <c r="A3898" s="158"/>
      <c r="D3898" s="138"/>
    </row>
    <row r="3899" spans="1:4" x14ac:dyDescent="0.2">
      <c r="A3899" s="158"/>
      <c r="D3899" s="138"/>
    </row>
    <row r="3900" spans="1:4" x14ac:dyDescent="0.2">
      <c r="A3900" s="158"/>
      <c r="D3900" s="138"/>
    </row>
    <row r="3901" spans="1:4" x14ac:dyDescent="0.2">
      <c r="A3901" s="158"/>
      <c r="D3901" s="138"/>
    </row>
    <row r="3902" spans="1:4" x14ac:dyDescent="0.2">
      <c r="A3902" s="158"/>
      <c r="D3902" s="138"/>
    </row>
    <row r="3903" spans="1:4" x14ac:dyDescent="0.2">
      <c r="A3903" s="158"/>
      <c r="D3903" s="138"/>
    </row>
    <row r="3904" spans="1:4" x14ac:dyDescent="0.2">
      <c r="A3904" s="158"/>
      <c r="D3904" s="138"/>
    </row>
    <row r="3905" spans="1:4" x14ac:dyDescent="0.2">
      <c r="A3905" s="158"/>
      <c r="D3905" s="138"/>
    </row>
    <row r="3906" spans="1:4" x14ac:dyDescent="0.2">
      <c r="A3906" s="158"/>
      <c r="D3906" s="138"/>
    </row>
    <row r="3907" spans="1:4" x14ac:dyDescent="0.2">
      <c r="A3907" s="158"/>
      <c r="D3907" s="138"/>
    </row>
    <row r="3908" spans="1:4" x14ac:dyDescent="0.2">
      <c r="A3908" s="158"/>
      <c r="D3908" s="138"/>
    </row>
    <row r="3909" spans="1:4" x14ac:dyDescent="0.2">
      <c r="A3909" s="158"/>
      <c r="D3909" s="138"/>
    </row>
    <row r="3910" spans="1:4" x14ac:dyDescent="0.2">
      <c r="A3910" s="158"/>
      <c r="D3910" s="138"/>
    </row>
    <row r="3911" spans="1:4" x14ac:dyDescent="0.2">
      <c r="A3911" s="158"/>
      <c r="D3911" s="138"/>
    </row>
    <row r="3912" spans="1:4" x14ac:dyDescent="0.2">
      <c r="A3912" s="158"/>
      <c r="D3912" s="138"/>
    </row>
    <row r="3913" spans="1:4" x14ac:dyDescent="0.2">
      <c r="A3913" s="158"/>
      <c r="D3913" s="138"/>
    </row>
    <row r="3914" spans="1:4" x14ac:dyDescent="0.2">
      <c r="A3914" s="158"/>
      <c r="D3914" s="138"/>
    </row>
    <row r="3915" spans="1:4" x14ac:dyDescent="0.2">
      <c r="A3915" s="158"/>
      <c r="D3915" s="138"/>
    </row>
    <row r="3916" spans="1:4" x14ac:dyDescent="0.2">
      <c r="A3916" s="158"/>
      <c r="D3916" s="138"/>
    </row>
    <row r="3917" spans="1:4" x14ac:dyDescent="0.2">
      <c r="A3917" s="158"/>
      <c r="D3917" s="138"/>
    </row>
    <row r="3918" spans="1:4" x14ac:dyDescent="0.2">
      <c r="A3918" s="158"/>
      <c r="D3918" s="138"/>
    </row>
    <row r="3919" spans="1:4" x14ac:dyDescent="0.2">
      <c r="A3919" s="158"/>
      <c r="D3919" s="138"/>
    </row>
    <row r="3920" spans="1:4" x14ac:dyDescent="0.2">
      <c r="A3920" s="158"/>
      <c r="D3920" s="138"/>
    </row>
    <row r="3921" spans="1:4" x14ac:dyDescent="0.2">
      <c r="A3921" s="158"/>
      <c r="D3921" s="138"/>
    </row>
    <row r="3922" spans="1:4" x14ac:dyDescent="0.2">
      <c r="A3922" s="158"/>
      <c r="D3922" s="138"/>
    </row>
    <row r="3923" spans="1:4" x14ac:dyDescent="0.2">
      <c r="A3923" s="158"/>
      <c r="D3923" s="138"/>
    </row>
    <row r="3924" spans="1:4" x14ac:dyDescent="0.2">
      <c r="A3924" s="158"/>
      <c r="D3924" s="138"/>
    </row>
    <row r="3925" spans="1:4" x14ac:dyDescent="0.2">
      <c r="A3925" s="158"/>
      <c r="D3925" s="138"/>
    </row>
    <row r="3926" spans="1:4" x14ac:dyDescent="0.2">
      <c r="A3926" s="158"/>
      <c r="D3926" s="138"/>
    </row>
    <row r="3927" spans="1:4" x14ac:dyDescent="0.2">
      <c r="A3927" s="158"/>
      <c r="D3927" s="138"/>
    </row>
    <row r="3928" spans="1:4" x14ac:dyDescent="0.2">
      <c r="A3928" s="158"/>
      <c r="D3928" s="138"/>
    </row>
    <row r="3929" spans="1:4" x14ac:dyDescent="0.2">
      <c r="A3929" s="158"/>
      <c r="D3929" s="138"/>
    </row>
    <row r="3930" spans="1:4" x14ac:dyDescent="0.2">
      <c r="A3930" s="158"/>
      <c r="D3930" s="138"/>
    </row>
    <row r="3931" spans="1:4" x14ac:dyDescent="0.2">
      <c r="A3931" s="158"/>
      <c r="D3931" s="138"/>
    </row>
    <row r="3932" spans="1:4" x14ac:dyDescent="0.2">
      <c r="A3932" s="158"/>
      <c r="D3932" s="138"/>
    </row>
    <row r="3933" spans="1:4" x14ac:dyDescent="0.2">
      <c r="A3933" s="158"/>
      <c r="D3933" s="138"/>
    </row>
    <row r="3934" spans="1:4" x14ac:dyDescent="0.2">
      <c r="A3934" s="158"/>
      <c r="D3934" s="138"/>
    </row>
    <row r="3935" spans="1:4" x14ac:dyDescent="0.2">
      <c r="A3935" s="158"/>
      <c r="D3935" s="138"/>
    </row>
    <row r="3936" spans="1:4" x14ac:dyDescent="0.2">
      <c r="A3936" s="158"/>
      <c r="D3936" s="138"/>
    </row>
    <row r="3937" spans="1:4" x14ac:dyDescent="0.2">
      <c r="A3937" s="158"/>
      <c r="D3937" s="138"/>
    </row>
    <row r="3938" spans="1:4" x14ac:dyDescent="0.2">
      <c r="A3938" s="158"/>
      <c r="D3938" s="138"/>
    </row>
    <row r="3939" spans="1:4" x14ac:dyDescent="0.2">
      <c r="A3939" s="158"/>
      <c r="D3939" s="138"/>
    </row>
    <row r="3940" spans="1:4" x14ac:dyDescent="0.2">
      <c r="A3940" s="158"/>
      <c r="D3940" s="138"/>
    </row>
    <row r="3941" spans="1:4" x14ac:dyDescent="0.2">
      <c r="A3941" s="158"/>
      <c r="D3941" s="138"/>
    </row>
    <row r="3942" spans="1:4" x14ac:dyDescent="0.2">
      <c r="A3942" s="158"/>
      <c r="D3942" s="138"/>
    </row>
    <row r="3943" spans="1:4" x14ac:dyDescent="0.2">
      <c r="A3943" s="158"/>
      <c r="D3943" s="138"/>
    </row>
    <row r="3944" spans="1:4" x14ac:dyDescent="0.2">
      <c r="A3944" s="158"/>
      <c r="D3944" s="138"/>
    </row>
    <row r="3945" spans="1:4" x14ac:dyDescent="0.2">
      <c r="A3945" s="158"/>
      <c r="D3945" s="138"/>
    </row>
    <row r="3946" spans="1:4" x14ac:dyDescent="0.2">
      <c r="A3946" s="158"/>
      <c r="D3946" s="138"/>
    </row>
    <row r="3947" spans="1:4" x14ac:dyDescent="0.2">
      <c r="A3947" s="158"/>
      <c r="D3947" s="138"/>
    </row>
    <row r="3948" spans="1:4" x14ac:dyDescent="0.2">
      <c r="A3948" s="158"/>
      <c r="D3948" s="138"/>
    </row>
    <row r="3949" spans="1:4" x14ac:dyDescent="0.2">
      <c r="A3949" s="158"/>
      <c r="D3949" s="138"/>
    </row>
    <row r="3950" spans="1:4" x14ac:dyDescent="0.2">
      <c r="A3950" s="158"/>
      <c r="D3950" s="138"/>
    </row>
    <row r="3951" spans="1:4" x14ac:dyDescent="0.2">
      <c r="A3951" s="158"/>
      <c r="D3951" s="138"/>
    </row>
    <row r="3952" spans="1:4" x14ac:dyDescent="0.2">
      <c r="A3952" s="158"/>
      <c r="D3952" s="138"/>
    </row>
    <row r="3953" spans="1:4" x14ac:dyDescent="0.2">
      <c r="A3953" s="158"/>
      <c r="D3953" s="138"/>
    </row>
    <row r="3954" spans="1:4" x14ac:dyDescent="0.2">
      <c r="A3954" s="158"/>
      <c r="D3954" s="138"/>
    </row>
    <row r="3955" spans="1:4" x14ac:dyDescent="0.2">
      <c r="A3955" s="158"/>
      <c r="D3955" s="138"/>
    </row>
    <row r="3956" spans="1:4" x14ac:dyDescent="0.2">
      <c r="A3956" s="158"/>
      <c r="D3956" s="138"/>
    </row>
    <row r="3957" spans="1:4" x14ac:dyDescent="0.2">
      <c r="A3957" s="158"/>
      <c r="D3957" s="138"/>
    </row>
    <row r="3958" spans="1:4" x14ac:dyDescent="0.2">
      <c r="A3958" s="158"/>
      <c r="D3958" s="138"/>
    </row>
    <row r="3959" spans="1:4" x14ac:dyDescent="0.2">
      <c r="A3959" s="158"/>
      <c r="D3959" s="138"/>
    </row>
    <row r="3960" spans="1:4" x14ac:dyDescent="0.2">
      <c r="A3960" s="158"/>
      <c r="D3960" s="138"/>
    </row>
    <row r="3961" spans="1:4" x14ac:dyDescent="0.2">
      <c r="A3961" s="158"/>
      <c r="D3961" s="138"/>
    </row>
    <row r="3962" spans="1:4" x14ac:dyDescent="0.2">
      <c r="A3962" s="158"/>
      <c r="D3962" s="138"/>
    </row>
    <row r="3963" spans="1:4" x14ac:dyDescent="0.2">
      <c r="A3963" s="158"/>
      <c r="D3963" s="138"/>
    </row>
    <row r="3964" spans="1:4" x14ac:dyDescent="0.2">
      <c r="A3964" s="158"/>
      <c r="D3964" s="138"/>
    </row>
    <row r="3965" spans="1:4" x14ac:dyDescent="0.2">
      <c r="A3965" s="158"/>
      <c r="D3965" s="138"/>
    </row>
    <row r="3966" spans="1:4" x14ac:dyDescent="0.2">
      <c r="A3966" s="158"/>
      <c r="D3966" s="138"/>
    </row>
    <row r="3967" spans="1:4" x14ac:dyDescent="0.2">
      <c r="A3967" s="158"/>
      <c r="D3967" s="138"/>
    </row>
    <row r="3968" spans="1:4" x14ac:dyDescent="0.2">
      <c r="A3968" s="158"/>
      <c r="D3968" s="138"/>
    </row>
    <row r="3969" spans="1:4" x14ac:dyDescent="0.2">
      <c r="A3969" s="158"/>
      <c r="D3969" s="138"/>
    </row>
    <row r="3970" spans="1:4" x14ac:dyDescent="0.2">
      <c r="A3970" s="158"/>
      <c r="D3970" s="138"/>
    </row>
    <row r="3971" spans="1:4" x14ac:dyDescent="0.2">
      <c r="A3971" s="158"/>
      <c r="D3971" s="138"/>
    </row>
    <row r="3972" spans="1:4" x14ac:dyDescent="0.2">
      <c r="A3972" s="158"/>
      <c r="D3972" s="138"/>
    </row>
    <row r="3973" spans="1:4" x14ac:dyDescent="0.2">
      <c r="A3973" s="158"/>
      <c r="D3973" s="138"/>
    </row>
    <row r="3974" spans="1:4" x14ac:dyDescent="0.2">
      <c r="A3974" s="158"/>
      <c r="D3974" s="138"/>
    </row>
    <row r="3975" spans="1:4" x14ac:dyDescent="0.2">
      <c r="A3975" s="158"/>
      <c r="D3975" s="138"/>
    </row>
    <row r="3976" spans="1:4" x14ac:dyDescent="0.2">
      <c r="A3976" s="158"/>
      <c r="D3976" s="138"/>
    </row>
    <row r="3977" spans="1:4" x14ac:dyDescent="0.2">
      <c r="A3977" s="158"/>
      <c r="D3977" s="138"/>
    </row>
    <row r="3978" spans="1:4" x14ac:dyDescent="0.2">
      <c r="A3978" s="158"/>
      <c r="D3978" s="138"/>
    </row>
    <row r="3979" spans="1:4" x14ac:dyDescent="0.2">
      <c r="A3979" s="158"/>
      <c r="D3979" s="138"/>
    </row>
    <row r="3980" spans="1:4" x14ac:dyDescent="0.2">
      <c r="A3980" s="158"/>
      <c r="D3980" s="138"/>
    </row>
    <row r="3981" spans="1:4" x14ac:dyDescent="0.2">
      <c r="A3981" s="158"/>
      <c r="D3981" s="138"/>
    </row>
    <row r="3982" spans="1:4" x14ac:dyDescent="0.2">
      <c r="A3982" s="158"/>
      <c r="D3982" s="138"/>
    </row>
    <row r="3983" spans="1:4" x14ac:dyDescent="0.2">
      <c r="A3983" s="158"/>
      <c r="D3983" s="138"/>
    </row>
    <row r="3984" spans="1:4" x14ac:dyDescent="0.2">
      <c r="A3984" s="158"/>
      <c r="D3984" s="138"/>
    </row>
    <row r="3985" spans="1:4" x14ac:dyDescent="0.2">
      <c r="A3985" s="158"/>
      <c r="D3985" s="138"/>
    </row>
    <row r="3986" spans="1:4" x14ac:dyDescent="0.2">
      <c r="A3986" s="158"/>
      <c r="D3986" s="138"/>
    </row>
    <row r="3987" spans="1:4" x14ac:dyDescent="0.2">
      <c r="A3987" s="158"/>
      <c r="D3987" s="138"/>
    </row>
    <row r="3988" spans="1:4" x14ac:dyDescent="0.2">
      <c r="A3988" s="158"/>
      <c r="D3988" s="138"/>
    </row>
    <row r="3989" spans="1:4" x14ac:dyDescent="0.2">
      <c r="A3989" s="158"/>
      <c r="D3989" s="138"/>
    </row>
    <row r="3990" spans="1:4" x14ac:dyDescent="0.2">
      <c r="A3990" s="158"/>
      <c r="D3990" s="138"/>
    </row>
    <row r="3991" spans="1:4" x14ac:dyDescent="0.2">
      <c r="A3991" s="158"/>
      <c r="D3991" s="138"/>
    </row>
    <row r="3992" spans="1:4" x14ac:dyDescent="0.2">
      <c r="A3992" s="158"/>
      <c r="D3992" s="138"/>
    </row>
    <row r="3993" spans="1:4" x14ac:dyDescent="0.2">
      <c r="A3993" s="158"/>
      <c r="D3993" s="138"/>
    </row>
    <row r="3994" spans="1:4" x14ac:dyDescent="0.2">
      <c r="A3994" s="158"/>
      <c r="D3994" s="138"/>
    </row>
    <row r="3995" spans="1:4" x14ac:dyDescent="0.2">
      <c r="A3995" s="158"/>
      <c r="D3995" s="138"/>
    </row>
    <row r="3996" spans="1:4" x14ac:dyDescent="0.2">
      <c r="A3996" s="158"/>
      <c r="D3996" s="138"/>
    </row>
    <row r="3997" spans="1:4" x14ac:dyDescent="0.2">
      <c r="A3997" s="158"/>
      <c r="D3997" s="138"/>
    </row>
    <row r="3998" spans="1:4" x14ac:dyDescent="0.2">
      <c r="A3998" s="158"/>
      <c r="D3998" s="138"/>
    </row>
    <row r="3999" spans="1:4" x14ac:dyDescent="0.2">
      <c r="A3999" s="158"/>
      <c r="D3999" s="138"/>
    </row>
    <row r="4000" spans="1:4" x14ac:dyDescent="0.2">
      <c r="A4000" s="158"/>
      <c r="D4000" s="138"/>
    </row>
    <row r="4001" spans="1:4" x14ac:dyDescent="0.2">
      <c r="A4001" s="158"/>
      <c r="D4001" s="138"/>
    </row>
    <row r="4002" spans="1:4" x14ac:dyDescent="0.2">
      <c r="A4002" s="158"/>
      <c r="D4002" s="138"/>
    </row>
    <row r="4003" spans="1:4" x14ac:dyDescent="0.2">
      <c r="A4003" s="158"/>
      <c r="D4003" s="138"/>
    </row>
    <row r="4004" spans="1:4" x14ac:dyDescent="0.2">
      <c r="A4004" s="158"/>
      <c r="D4004" s="138"/>
    </row>
    <row r="4005" spans="1:4" x14ac:dyDescent="0.2">
      <c r="A4005" s="158"/>
      <c r="D4005" s="138"/>
    </row>
    <row r="4006" spans="1:4" x14ac:dyDescent="0.2">
      <c r="A4006" s="158"/>
      <c r="D4006" s="138"/>
    </row>
    <row r="4007" spans="1:4" x14ac:dyDescent="0.2">
      <c r="A4007" s="158"/>
      <c r="D4007" s="138"/>
    </row>
    <row r="4008" spans="1:4" x14ac:dyDescent="0.2">
      <c r="A4008" s="158"/>
      <c r="D4008" s="138"/>
    </row>
    <row r="4009" spans="1:4" x14ac:dyDescent="0.2">
      <c r="A4009" s="158"/>
      <c r="D4009" s="138"/>
    </row>
    <row r="4010" spans="1:4" x14ac:dyDescent="0.2">
      <c r="A4010" s="158"/>
      <c r="D4010" s="138"/>
    </row>
    <row r="4011" spans="1:4" x14ac:dyDescent="0.2">
      <c r="A4011" s="158"/>
      <c r="D4011" s="138"/>
    </row>
    <row r="4012" spans="1:4" x14ac:dyDescent="0.2">
      <c r="A4012" s="158"/>
      <c r="D4012" s="138"/>
    </row>
    <row r="4013" spans="1:4" x14ac:dyDescent="0.2">
      <c r="A4013" s="158"/>
      <c r="D4013" s="138"/>
    </row>
    <row r="4014" spans="1:4" x14ac:dyDescent="0.2">
      <c r="A4014" s="158"/>
      <c r="D4014" s="138"/>
    </row>
    <row r="4015" spans="1:4" x14ac:dyDescent="0.2">
      <c r="A4015" s="158"/>
      <c r="D4015" s="138"/>
    </row>
    <row r="4016" spans="1:4" x14ac:dyDescent="0.2">
      <c r="A4016" s="158"/>
      <c r="D4016" s="138"/>
    </row>
    <row r="4017" spans="1:4" x14ac:dyDescent="0.2">
      <c r="A4017" s="158"/>
      <c r="D4017" s="138"/>
    </row>
    <row r="4018" spans="1:4" x14ac:dyDescent="0.2">
      <c r="A4018" s="158"/>
      <c r="D4018" s="138"/>
    </row>
    <row r="4019" spans="1:4" x14ac:dyDescent="0.2">
      <c r="A4019" s="158"/>
      <c r="D4019" s="138"/>
    </row>
    <row r="4020" spans="1:4" x14ac:dyDescent="0.2">
      <c r="A4020" s="158"/>
      <c r="D4020" s="138"/>
    </row>
    <row r="4021" spans="1:4" x14ac:dyDescent="0.2">
      <c r="A4021" s="158"/>
      <c r="D4021" s="138"/>
    </row>
    <row r="4022" spans="1:4" x14ac:dyDescent="0.2">
      <c r="A4022" s="158"/>
      <c r="D4022" s="138"/>
    </row>
    <row r="4023" spans="1:4" x14ac:dyDescent="0.2">
      <c r="A4023" s="158"/>
      <c r="D4023" s="138"/>
    </row>
    <row r="4024" spans="1:4" x14ac:dyDescent="0.2">
      <c r="A4024" s="158"/>
      <c r="D4024" s="138"/>
    </row>
    <row r="4025" spans="1:4" x14ac:dyDescent="0.2">
      <c r="A4025" s="158"/>
      <c r="D4025" s="138"/>
    </row>
    <row r="4026" spans="1:4" x14ac:dyDescent="0.2">
      <c r="A4026" s="158"/>
      <c r="D4026" s="138"/>
    </row>
    <row r="4027" spans="1:4" x14ac:dyDescent="0.2">
      <c r="A4027" s="158"/>
      <c r="D4027" s="138"/>
    </row>
    <row r="4028" spans="1:4" x14ac:dyDescent="0.2">
      <c r="A4028" s="158"/>
      <c r="D4028" s="138"/>
    </row>
    <row r="4029" spans="1:4" x14ac:dyDescent="0.2">
      <c r="A4029" s="158"/>
      <c r="D4029" s="138"/>
    </row>
    <row r="4030" spans="1:4" x14ac:dyDescent="0.2">
      <c r="A4030" s="158"/>
      <c r="D4030" s="138"/>
    </row>
    <row r="4031" spans="1:4" x14ac:dyDescent="0.2">
      <c r="A4031" s="158"/>
      <c r="D4031" s="138"/>
    </row>
    <row r="4032" spans="1:4" x14ac:dyDescent="0.2">
      <c r="A4032" s="158"/>
      <c r="D4032" s="138"/>
    </row>
    <row r="4033" spans="1:4" x14ac:dyDescent="0.2">
      <c r="A4033" s="158"/>
      <c r="D4033" s="138"/>
    </row>
    <row r="4034" spans="1:4" x14ac:dyDescent="0.2">
      <c r="A4034" s="158"/>
      <c r="D4034" s="138"/>
    </row>
    <row r="4035" spans="1:4" x14ac:dyDescent="0.2">
      <c r="A4035" s="158"/>
      <c r="D4035" s="138"/>
    </row>
    <row r="4036" spans="1:4" x14ac:dyDescent="0.2">
      <c r="A4036" s="158"/>
      <c r="D4036" s="138"/>
    </row>
    <row r="4037" spans="1:4" x14ac:dyDescent="0.2">
      <c r="A4037" s="158"/>
      <c r="D4037" s="138"/>
    </row>
    <row r="4038" spans="1:4" x14ac:dyDescent="0.2">
      <c r="A4038" s="158"/>
      <c r="D4038" s="138"/>
    </row>
    <row r="4039" spans="1:4" x14ac:dyDescent="0.2">
      <c r="A4039" s="158"/>
      <c r="D4039" s="138"/>
    </row>
    <row r="4040" spans="1:4" x14ac:dyDescent="0.2">
      <c r="A4040" s="158"/>
      <c r="D4040" s="138"/>
    </row>
    <row r="4041" spans="1:4" x14ac:dyDescent="0.2">
      <c r="A4041" s="158"/>
      <c r="D4041" s="138"/>
    </row>
    <row r="4042" spans="1:4" x14ac:dyDescent="0.2">
      <c r="A4042" s="158"/>
      <c r="D4042" s="138"/>
    </row>
    <row r="4043" spans="1:4" x14ac:dyDescent="0.2">
      <c r="A4043" s="158"/>
      <c r="D4043" s="138"/>
    </row>
    <row r="4044" spans="1:4" x14ac:dyDescent="0.2">
      <c r="A4044" s="158"/>
      <c r="D4044" s="138"/>
    </row>
    <row r="4045" spans="1:4" x14ac:dyDescent="0.2">
      <c r="A4045" s="158"/>
      <c r="D4045" s="138"/>
    </row>
    <row r="4046" spans="1:4" x14ac:dyDescent="0.2">
      <c r="A4046" s="158"/>
      <c r="D4046" s="138"/>
    </row>
    <row r="4047" spans="1:4" x14ac:dyDescent="0.2">
      <c r="A4047" s="158"/>
      <c r="D4047" s="138"/>
    </row>
    <row r="4048" spans="1:4" x14ac:dyDescent="0.2">
      <c r="A4048" s="158"/>
      <c r="D4048" s="138"/>
    </row>
    <row r="4049" spans="1:4" x14ac:dyDescent="0.2">
      <c r="A4049" s="158"/>
      <c r="D4049" s="138"/>
    </row>
    <row r="4050" spans="1:4" x14ac:dyDescent="0.2">
      <c r="A4050" s="158"/>
      <c r="D4050" s="138"/>
    </row>
    <row r="4051" spans="1:4" x14ac:dyDescent="0.2">
      <c r="A4051" s="158"/>
      <c r="D4051" s="138"/>
    </row>
    <row r="4052" spans="1:4" x14ac:dyDescent="0.2">
      <c r="A4052" s="158"/>
      <c r="D4052" s="138"/>
    </row>
    <row r="4053" spans="1:4" x14ac:dyDescent="0.2">
      <c r="A4053" s="158"/>
      <c r="D4053" s="138"/>
    </row>
    <row r="4054" spans="1:4" x14ac:dyDescent="0.2">
      <c r="A4054" s="158"/>
      <c r="D4054" s="138"/>
    </row>
    <row r="4055" spans="1:4" x14ac:dyDescent="0.2">
      <c r="A4055" s="158"/>
      <c r="D4055" s="138"/>
    </row>
    <row r="4056" spans="1:4" x14ac:dyDescent="0.2">
      <c r="A4056" s="158"/>
      <c r="D4056" s="138"/>
    </row>
    <row r="4057" spans="1:4" x14ac:dyDescent="0.2">
      <c r="A4057" s="158"/>
      <c r="D4057" s="138"/>
    </row>
    <row r="4058" spans="1:4" x14ac:dyDescent="0.2">
      <c r="A4058" s="158"/>
      <c r="D4058" s="138"/>
    </row>
    <row r="4059" spans="1:4" x14ac:dyDescent="0.2">
      <c r="A4059" s="158"/>
      <c r="D4059" s="138"/>
    </row>
    <row r="4060" spans="1:4" x14ac:dyDescent="0.2">
      <c r="A4060" s="158"/>
      <c r="D4060" s="138"/>
    </row>
    <row r="4061" spans="1:4" x14ac:dyDescent="0.2">
      <c r="A4061" s="158"/>
      <c r="D4061" s="138"/>
    </row>
    <row r="4062" spans="1:4" x14ac:dyDescent="0.2">
      <c r="A4062" s="158"/>
      <c r="D4062" s="138"/>
    </row>
    <row r="4063" spans="1:4" x14ac:dyDescent="0.2">
      <c r="A4063" s="158"/>
      <c r="D4063" s="138"/>
    </row>
    <row r="4064" spans="1:4" x14ac:dyDescent="0.2">
      <c r="A4064" s="158"/>
      <c r="D4064" s="138"/>
    </row>
    <row r="4065" spans="1:4" x14ac:dyDescent="0.2">
      <c r="A4065" s="158"/>
      <c r="D4065" s="138"/>
    </row>
    <row r="4066" spans="1:4" x14ac:dyDescent="0.2">
      <c r="A4066" s="158"/>
      <c r="D4066" s="138"/>
    </row>
    <row r="4067" spans="1:4" x14ac:dyDescent="0.2">
      <c r="A4067" s="158"/>
      <c r="D4067" s="138"/>
    </row>
    <row r="4068" spans="1:4" x14ac:dyDescent="0.2">
      <c r="A4068" s="158"/>
      <c r="D4068" s="138"/>
    </row>
    <row r="4069" spans="1:4" x14ac:dyDescent="0.2">
      <c r="A4069" s="158"/>
      <c r="D4069" s="138"/>
    </row>
    <row r="4070" spans="1:4" x14ac:dyDescent="0.2">
      <c r="A4070" s="158"/>
      <c r="D4070" s="138"/>
    </row>
    <row r="4071" spans="1:4" x14ac:dyDescent="0.2">
      <c r="A4071" s="158"/>
      <c r="D4071" s="138"/>
    </row>
    <row r="4072" spans="1:4" x14ac:dyDescent="0.2">
      <c r="A4072" s="158"/>
      <c r="D4072" s="138"/>
    </row>
    <row r="4073" spans="1:4" x14ac:dyDescent="0.2">
      <c r="A4073" s="158"/>
      <c r="D4073" s="138"/>
    </row>
    <row r="4074" spans="1:4" x14ac:dyDescent="0.2">
      <c r="A4074" s="158"/>
      <c r="D4074" s="138"/>
    </row>
    <row r="4075" spans="1:4" x14ac:dyDescent="0.2">
      <c r="A4075" s="158"/>
      <c r="D4075" s="138"/>
    </row>
    <row r="4076" spans="1:4" x14ac:dyDescent="0.2">
      <c r="A4076" s="158"/>
      <c r="D4076" s="138"/>
    </row>
    <row r="4077" spans="1:4" x14ac:dyDescent="0.2">
      <c r="A4077" s="158"/>
      <c r="D4077" s="138"/>
    </row>
    <row r="4078" spans="1:4" x14ac:dyDescent="0.2">
      <c r="A4078" s="158"/>
      <c r="D4078" s="138"/>
    </row>
    <row r="4079" spans="1:4" x14ac:dyDescent="0.2">
      <c r="A4079" s="158"/>
      <c r="D4079" s="138"/>
    </row>
    <row r="4080" spans="1:4" x14ac:dyDescent="0.2">
      <c r="A4080" s="158"/>
      <c r="D4080" s="138"/>
    </row>
    <row r="4081" spans="1:4" x14ac:dyDescent="0.2">
      <c r="A4081" s="158"/>
      <c r="D4081" s="138"/>
    </row>
    <row r="4082" spans="1:4" x14ac:dyDescent="0.2">
      <c r="A4082" s="158"/>
      <c r="D4082" s="138"/>
    </row>
    <row r="4083" spans="1:4" x14ac:dyDescent="0.2">
      <c r="A4083" s="158"/>
      <c r="D4083" s="138"/>
    </row>
    <row r="4084" spans="1:4" x14ac:dyDescent="0.2">
      <c r="A4084" s="158"/>
      <c r="D4084" s="138"/>
    </row>
    <row r="4085" spans="1:4" x14ac:dyDescent="0.2">
      <c r="A4085" s="158"/>
      <c r="D4085" s="138"/>
    </row>
    <row r="4086" spans="1:4" x14ac:dyDescent="0.2">
      <c r="A4086" s="158"/>
      <c r="D4086" s="138"/>
    </row>
    <row r="4087" spans="1:4" x14ac:dyDescent="0.2">
      <c r="A4087" s="158"/>
      <c r="D4087" s="138"/>
    </row>
    <row r="4088" spans="1:4" x14ac:dyDescent="0.2">
      <c r="A4088" s="158"/>
      <c r="D4088" s="138"/>
    </row>
    <row r="4089" spans="1:4" x14ac:dyDescent="0.2">
      <c r="A4089" s="158"/>
      <c r="D4089" s="138"/>
    </row>
    <row r="4090" spans="1:4" x14ac:dyDescent="0.2">
      <c r="A4090" s="158"/>
      <c r="D4090" s="138"/>
    </row>
    <row r="4091" spans="1:4" x14ac:dyDescent="0.2">
      <c r="A4091" s="158"/>
      <c r="D4091" s="138"/>
    </row>
    <row r="4092" spans="1:4" x14ac:dyDescent="0.2">
      <c r="A4092" s="158"/>
      <c r="D4092" s="138"/>
    </row>
    <row r="4093" spans="1:4" x14ac:dyDescent="0.2">
      <c r="A4093" s="158"/>
      <c r="D4093" s="138"/>
    </row>
    <row r="4094" spans="1:4" x14ac:dyDescent="0.2">
      <c r="A4094" s="158"/>
      <c r="D4094" s="138"/>
    </row>
    <row r="4095" spans="1:4" x14ac:dyDescent="0.2">
      <c r="A4095" s="158"/>
      <c r="D4095" s="138"/>
    </row>
    <row r="4096" spans="1:4" x14ac:dyDescent="0.2">
      <c r="A4096" s="158"/>
      <c r="D4096" s="138"/>
    </row>
    <row r="4097" spans="1:4" x14ac:dyDescent="0.2">
      <c r="A4097" s="158"/>
      <c r="D4097" s="138"/>
    </row>
    <row r="4098" spans="1:4" x14ac:dyDescent="0.2">
      <c r="A4098" s="158"/>
      <c r="D4098" s="138"/>
    </row>
    <row r="4099" spans="1:4" x14ac:dyDescent="0.2">
      <c r="A4099" s="158"/>
      <c r="D4099" s="138"/>
    </row>
    <row r="4100" spans="1:4" x14ac:dyDescent="0.2">
      <c r="A4100" s="158"/>
      <c r="D4100" s="138"/>
    </row>
    <row r="4101" spans="1:4" x14ac:dyDescent="0.2">
      <c r="A4101" s="158"/>
      <c r="D4101" s="138"/>
    </row>
    <row r="4102" spans="1:4" x14ac:dyDescent="0.2">
      <c r="A4102" s="158"/>
      <c r="D4102" s="138"/>
    </row>
    <row r="4103" spans="1:4" x14ac:dyDescent="0.2">
      <c r="A4103" s="158"/>
      <c r="D4103" s="138"/>
    </row>
    <row r="4104" spans="1:4" x14ac:dyDescent="0.2">
      <c r="A4104" s="158"/>
      <c r="D4104" s="138"/>
    </row>
    <row r="4105" spans="1:4" x14ac:dyDescent="0.2">
      <c r="A4105" s="158"/>
      <c r="D4105" s="138"/>
    </row>
    <row r="4106" spans="1:4" x14ac:dyDescent="0.2">
      <c r="A4106" s="158"/>
      <c r="D4106" s="138"/>
    </row>
    <row r="4107" spans="1:4" x14ac:dyDescent="0.2">
      <c r="A4107" s="158"/>
      <c r="D4107" s="138"/>
    </row>
    <row r="4108" spans="1:4" x14ac:dyDescent="0.2">
      <c r="A4108" s="158"/>
      <c r="D4108" s="138"/>
    </row>
    <row r="4109" spans="1:4" x14ac:dyDescent="0.2">
      <c r="A4109" s="158"/>
      <c r="D4109" s="138"/>
    </row>
    <row r="4110" spans="1:4" x14ac:dyDescent="0.2">
      <c r="A4110" s="158"/>
      <c r="D4110" s="138"/>
    </row>
    <row r="4111" spans="1:4" x14ac:dyDescent="0.2">
      <c r="A4111" s="158"/>
      <c r="D4111" s="138"/>
    </row>
    <row r="4112" spans="1:4" x14ac:dyDescent="0.2">
      <c r="A4112" s="158"/>
      <c r="D4112" s="138"/>
    </row>
    <row r="4113" spans="1:4" x14ac:dyDescent="0.2">
      <c r="A4113" s="158"/>
      <c r="D4113" s="138"/>
    </row>
    <row r="4114" spans="1:4" x14ac:dyDescent="0.2">
      <c r="A4114" s="158"/>
      <c r="D4114" s="138"/>
    </row>
    <row r="4115" spans="1:4" x14ac:dyDescent="0.2">
      <c r="A4115" s="158"/>
      <c r="D4115" s="138"/>
    </row>
    <row r="4116" spans="1:4" x14ac:dyDescent="0.2">
      <c r="A4116" s="158"/>
      <c r="D4116" s="138"/>
    </row>
    <row r="4117" spans="1:4" x14ac:dyDescent="0.2">
      <c r="A4117" s="158"/>
      <c r="D4117" s="138"/>
    </row>
    <row r="4118" spans="1:4" x14ac:dyDescent="0.2">
      <c r="A4118" s="158"/>
      <c r="D4118" s="138"/>
    </row>
    <row r="4119" spans="1:4" x14ac:dyDescent="0.2">
      <c r="A4119" s="158"/>
      <c r="D4119" s="138"/>
    </row>
    <row r="4120" spans="1:4" x14ac:dyDescent="0.2">
      <c r="A4120" s="158"/>
      <c r="D4120" s="138"/>
    </row>
    <row r="4121" spans="1:4" x14ac:dyDescent="0.2">
      <c r="A4121" s="158"/>
      <c r="D4121" s="138"/>
    </row>
    <row r="4122" spans="1:4" x14ac:dyDescent="0.2">
      <c r="A4122" s="158"/>
      <c r="D4122" s="138"/>
    </row>
    <row r="4123" spans="1:4" x14ac:dyDescent="0.2">
      <c r="A4123" s="158"/>
      <c r="D4123" s="138"/>
    </row>
    <row r="4124" spans="1:4" x14ac:dyDescent="0.2">
      <c r="A4124" s="158"/>
      <c r="D4124" s="138"/>
    </row>
    <row r="4125" spans="1:4" x14ac:dyDescent="0.2">
      <c r="A4125" s="158"/>
      <c r="D4125" s="138"/>
    </row>
    <row r="4126" spans="1:4" x14ac:dyDescent="0.2">
      <c r="A4126" s="158"/>
      <c r="D4126" s="138"/>
    </row>
    <row r="4127" spans="1:4" x14ac:dyDescent="0.2">
      <c r="A4127" s="158"/>
      <c r="D4127" s="138"/>
    </row>
    <row r="4128" spans="1:4" x14ac:dyDescent="0.2">
      <c r="A4128" s="158"/>
      <c r="D4128" s="138"/>
    </row>
    <row r="4129" spans="1:4" x14ac:dyDescent="0.2">
      <c r="A4129" s="158"/>
      <c r="D4129" s="138"/>
    </row>
    <row r="4130" spans="1:4" x14ac:dyDescent="0.2">
      <c r="A4130" s="158"/>
      <c r="D4130" s="138"/>
    </row>
    <row r="4131" spans="1:4" x14ac:dyDescent="0.2">
      <c r="A4131" s="158"/>
      <c r="D4131" s="138"/>
    </row>
    <row r="4132" spans="1:4" x14ac:dyDescent="0.2">
      <c r="A4132" s="158"/>
      <c r="D4132" s="138"/>
    </row>
    <row r="4133" spans="1:4" x14ac:dyDescent="0.2">
      <c r="A4133" s="158"/>
      <c r="D4133" s="138"/>
    </row>
    <row r="4134" spans="1:4" x14ac:dyDescent="0.2">
      <c r="A4134" s="158"/>
      <c r="D4134" s="138"/>
    </row>
    <row r="4135" spans="1:4" x14ac:dyDescent="0.2">
      <c r="A4135" s="158"/>
      <c r="D4135" s="138"/>
    </row>
    <row r="4136" spans="1:4" x14ac:dyDescent="0.2">
      <c r="A4136" s="158"/>
      <c r="D4136" s="138"/>
    </row>
    <row r="4137" spans="1:4" x14ac:dyDescent="0.2">
      <c r="A4137" s="158"/>
      <c r="D4137" s="138"/>
    </row>
    <row r="4138" spans="1:4" x14ac:dyDescent="0.2">
      <c r="A4138" s="158"/>
      <c r="D4138" s="138"/>
    </row>
    <row r="4139" spans="1:4" x14ac:dyDescent="0.2">
      <c r="A4139" s="158"/>
      <c r="D4139" s="138"/>
    </row>
    <row r="4140" spans="1:4" x14ac:dyDescent="0.2">
      <c r="A4140" s="158"/>
      <c r="D4140" s="138"/>
    </row>
    <row r="4141" spans="1:4" x14ac:dyDescent="0.2">
      <c r="A4141" s="158"/>
      <c r="D4141" s="138"/>
    </row>
    <row r="4142" spans="1:4" x14ac:dyDescent="0.2">
      <c r="A4142" s="158"/>
      <c r="D4142" s="138"/>
    </row>
    <row r="4143" spans="1:4" x14ac:dyDescent="0.2">
      <c r="A4143" s="158"/>
      <c r="D4143" s="138"/>
    </row>
    <row r="4144" spans="1:4" x14ac:dyDescent="0.2">
      <c r="A4144" s="158"/>
      <c r="D4144" s="138"/>
    </row>
    <row r="4145" spans="1:4" x14ac:dyDescent="0.2">
      <c r="A4145" s="158"/>
      <c r="D4145" s="138"/>
    </row>
    <row r="4146" spans="1:4" x14ac:dyDescent="0.2">
      <c r="A4146" s="158"/>
      <c r="D4146" s="138"/>
    </row>
    <row r="4147" spans="1:4" x14ac:dyDescent="0.2">
      <c r="A4147" s="158"/>
      <c r="D4147" s="138"/>
    </row>
    <row r="4148" spans="1:4" x14ac:dyDescent="0.2">
      <c r="A4148" s="158"/>
      <c r="D4148" s="138"/>
    </row>
    <row r="4149" spans="1:4" x14ac:dyDescent="0.2">
      <c r="A4149" s="158"/>
      <c r="D4149" s="138"/>
    </row>
    <row r="4150" spans="1:4" x14ac:dyDescent="0.2">
      <c r="A4150" s="158"/>
      <c r="D4150" s="138"/>
    </row>
    <row r="4151" spans="1:4" x14ac:dyDescent="0.2">
      <c r="A4151" s="158"/>
      <c r="D4151" s="138"/>
    </row>
    <row r="4152" spans="1:4" x14ac:dyDescent="0.2">
      <c r="A4152" s="158"/>
      <c r="D4152" s="138"/>
    </row>
    <row r="4153" spans="1:4" x14ac:dyDescent="0.2">
      <c r="A4153" s="158"/>
      <c r="D4153" s="138"/>
    </row>
    <row r="4154" spans="1:4" x14ac:dyDescent="0.2">
      <c r="A4154" s="158"/>
      <c r="D4154" s="138"/>
    </row>
    <row r="4155" spans="1:4" x14ac:dyDescent="0.2">
      <c r="A4155" s="158"/>
      <c r="D4155" s="138"/>
    </row>
    <row r="4156" spans="1:4" x14ac:dyDescent="0.2">
      <c r="A4156" s="158"/>
      <c r="D4156" s="138"/>
    </row>
    <row r="4157" spans="1:4" x14ac:dyDescent="0.2">
      <c r="A4157" s="158"/>
      <c r="D4157" s="138"/>
    </row>
    <row r="4158" spans="1:4" x14ac:dyDescent="0.2">
      <c r="A4158" s="158"/>
      <c r="D4158" s="138"/>
    </row>
    <row r="4159" spans="1:4" x14ac:dyDescent="0.2">
      <c r="A4159" s="158"/>
      <c r="D4159" s="138"/>
    </row>
    <row r="4160" spans="1:4" x14ac:dyDescent="0.2">
      <c r="A4160" s="158"/>
      <c r="D4160" s="138"/>
    </row>
    <row r="4161" spans="1:4" x14ac:dyDescent="0.2">
      <c r="A4161" s="158"/>
      <c r="D4161" s="138"/>
    </row>
    <row r="4162" spans="1:4" x14ac:dyDescent="0.2">
      <c r="A4162" s="158"/>
      <c r="D4162" s="138"/>
    </row>
    <row r="4163" spans="1:4" x14ac:dyDescent="0.2">
      <c r="A4163" s="158"/>
      <c r="D4163" s="138"/>
    </row>
    <row r="4164" spans="1:4" x14ac:dyDescent="0.2">
      <c r="A4164" s="158"/>
      <c r="D4164" s="138"/>
    </row>
    <row r="4165" spans="1:4" x14ac:dyDescent="0.2">
      <c r="A4165" s="158"/>
      <c r="D4165" s="138"/>
    </row>
    <row r="4166" spans="1:4" x14ac:dyDescent="0.2">
      <c r="A4166" s="158"/>
      <c r="D4166" s="138"/>
    </row>
    <row r="4167" spans="1:4" x14ac:dyDescent="0.2">
      <c r="A4167" s="158"/>
      <c r="D4167" s="138"/>
    </row>
    <row r="4168" spans="1:4" x14ac:dyDescent="0.2">
      <c r="A4168" s="158"/>
      <c r="D4168" s="138"/>
    </row>
    <row r="4169" spans="1:4" x14ac:dyDescent="0.2">
      <c r="A4169" s="158"/>
      <c r="D4169" s="138"/>
    </row>
    <row r="4170" spans="1:4" x14ac:dyDescent="0.2">
      <c r="A4170" s="158"/>
      <c r="D4170" s="138"/>
    </row>
    <row r="4171" spans="1:4" x14ac:dyDescent="0.2">
      <c r="A4171" s="158"/>
      <c r="D4171" s="138"/>
    </row>
    <row r="4172" spans="1:4" x14ac:dyDescent="0.2">
      <c r="A4172" s="158"/>
      <c r="D4172" s="138"/>
    </row>
    <row r="4173" spans="1:4" x14ac:dyDescent="0.2">
      <c r="A4173" s="158"/>
      <c r="D4173" s="138"/>
    </row>
    <row r="4174" spans="1:4" x14ac:dyDescent="0.2">
      <c r="A4174" s="158"/>
      <c r="D4174" s="138"/>
    </row>
    <row r="4175" spans="1:4" x14ac:dyDescent="0.2">
      <c r="A4175" s="158"/>
      <c r="D4175" s="138"/>
    </row>
    <row r="4176" spans="1:4" x14ac:dyDescent="0.2">
      <c r="A4176" s="158"/>
      <c r="D4176" s="138"/>
    </row>
    <row r="4177" spans="1:4" x14ac:dyDescent="0.2">
      <c r="A4177" s="158"/>
      <c r="D4177" s="138"/>
    </row>
    <row r="4178" spans="1:4" x14ac:dyDescent="0.2">
      <c r="A4178" s="158"/>
      <c r="D4178" s="138"/>
    </row>
    <row r="4179" spans="1:4" x14ac:dyDescent="0.2">
      <c r="A4179" s="158"/>
      <c r="D4179" s="138"/>
    </row>
    <row r="4180" spans="1:4" x14ac:dyDescent="0.2">
      <c r="A4180" s="158"/>
      <c r="D4180" s="138"/>
    </row>
    <row r="4181" spans="1:4" x14ac:dyDescent="0.2">
      <c r="A4181" s="158"/>
      <c r="D4181" s="138"/>
    </row>
    <row r="4182" spans="1:4" x14ac:dyDescent="0.2">
      <c r="A4182" s="158"/>
      <c r="D4182" s="138"/>
    </row>
    <row r="4183" spans="1:4" x14ac:dyDescent="0.2">
      <c r="A4183" s="158"/>
      <c r="D4183" s="138"/>
    </row>
    <row r="4184" spans="1:4" x14ac:dyDescent="0.2">
      <c r="A4184" s="158"/>
      <c r="D4184" s="138"/>
    </row>
    <row r="4185" spans="1:4" x14ac:dyDescent="0.2">
      <c r="A4185" s="158"/>
      <c r="D4185" s="138"/>
    </row>
    <row r="4186" spans="1:4" x14ac:dyDescent="0.2">
      <c r="A4186" s="158"/>
      <c r="D4186" s="138"/>
    </row>
    <row r="4187" spans="1:4" x14ac:dyDescent="0.2">
      <c r="A4187" s="158"/>
      <c r="D4187" s="138"/>
    </row>
    <row r="4188" spans="1:4" x14ac:dyDescent="0.2">
      <c r="A4188" s="158"/>
      <c r="D4188" s="138"/>
    </row>
    <row r="4189" spans="1:4" x14ac:dyDescent="0.2">
      <c r="A4189" s="158"/>
      <c r="D4189" s="138"/>
    </row>
    <row r="4190" spans="1:4" x14ac:dyDescent="0.2">
      <c r="A4190" s="158"/>
      <c r="D4190" s="138"/>
    </row>
    <row r="4191" spans="1:4" x14ac:dyDescent="0.2">
      <c r="A4191" s="158"/>
      <c r="D4191" s="138"/>
    </row>
    <row r="4192" spans="1:4" x14ac:dyDescent="0.2">
      <c r="A4192" s="158"/>
      <c r="D4192" s="138"/>
    </row>
    <row r="4193" spans="1:4" x14ac:dyDescent="0.2">
      <c r="A4193" s="158"/>
      <c r="D4193" s="138"/>
    </row>
    <row r="4194" spans="1:4" x14ac:dyDescent="0.2">
      <c r="A4194" s="158"/>
      <c r="D4194" s="138"/>
    </row>
    <row r="4195" spans="1:4" x14ac:dyDescent="0.2">
      <c r="A4195" s="158"/>
      <c r="D4195" s="138"/>
    </row>
    <row r="4196" spans="1:4" x14ac:dyDescent="0.2">
      <c r="A4196" s="158"/>
      <c r="D4196" s="138"/>
    </row>
    <row r="4197" spans="1:4" x14ac:dyDescent="0.2">
      <c r="A4197" s="158"/>
      <c r="D4197" s="138"/>
    </row>
    <row r="4198" spans="1:4" x14ac:dyDescent="0.2">
      <c r="A4198" s="158"/>
      <c r="D4198" s="138"/>
    </row>
    <row r="4199" spans="1:4" x14ac:dyDescent="0.2">
      <c r="A4199" s="158"/>
      <c r="D4199" s="138"/>
    </row>
    <row r="4200" spans="1:4" x14ac:dyDescent="0.2">
      <c r="A4200" s="158"/>
      <c r="D4200" s="138"/>
    </row>
    <row r="4201" spans="1:4" x14ac:dyDescent="0.2">
      <c r="A4201" s="158"/>
      <c r="D4201" s="138"/>
    </row>
    <row r="4202" spans="1:4" x14ac:dyDescent="0.2">
      <c r="A4202" s="158"/>
      <c r="D4202" s="138"/>
    </row>
    <row r="4203" spans="1:4" x14ac:dyDescent="0.2">
      <c r="A4203" s="158"/>
      <c r="D4203" s="138"/>
    </row>
    <row r="4204" spans="1:4" x14ac:dyDescent="0.2">
      <c r="A4204" s="158"/>
      <c r="D4204" s="138"/>
    </row>
    <row r="4205" spans="1:4" x14ac:dyDescent="0.2">
      <c r="A4205" s="158"/>
      <c r="D4205" s="138"/>
    </row>
    <row r="4206" spans="1:4" x14ac:dyDescent="0.2">
      <c r="A4206" s="158"/>
      <c r="D4206" s="138"/>
    </row>
    <row r="4207" spans="1:4" x14ac:dyDescent="0.2">
      <c r="A4207" s="158"/>
      <c r="D4207" s="138"/>
    </row>
    <row r="4208" spans="1:4" x14ac:dyDescent="0.2">
      <c r="A4208" s="158"/>
      <c r="D4208" s="138"/>
    </row>
    <row r="4209" spans="1:4" x14ac:dyDescent="0.2">
      <c r="A4209" s="158"/>
      <c r="D4209" s="138"/>
    </row>
    <row r="4210" spans="1:4" x14ac:dyDescent="0.2">
      <c r="A4210" s="158"/>
      <c r="D4210" s="138"/>
    </row>
    <row r="4211" spans="1:4" x14ac:dyDescent="0.2">
      <c r="A4211" s="158"/>
      <c r="D4211" s="138"/>
    </row>
    <row r="4212" spans="1:4" x14ac:dyDescent="0.2">
      <c r="A4212" s="158"/>
      <c r="D4212" s="138"/>
    </row>
    <row r="4213" spans="1:4" x14ac:dyDescent="0.2">
      <c r="A4213" s="158"/>
      <c r="D4213" s="138"/>
    </row>
    <row r="4214" spans="1:4" x14ac:dyDescent="0.2">
      <c r="A4214" s="158"/>
      <c r="D4214" s="138"/>
    </row>
    <row r="4215" spans="1:4" x14ac:dyDescent="0.2">
      <c r="A4215" s="158"/>
      <c r="D4215" s="138"/>
    </row>
    <row r="4216" spans="1:4" x14ac:dyDescent="0.2">
      <c r="A4216" s="158"/>
      <c r="D4216" s="138"/>
    </row>
    <row r="4217" spans="1:4" x14ac:dyDescent="0.2">
      <c r="A4217" s="158"/>
      <c r="D4217" s="138"/>
    </row>
    <row r="4218" spans="1:4" x14ac:dyDescent="0.2">
      <c r="A4218" s="158"/>
      <c r="D4218" s="138"/>
    </row>
    <row r="4219" spans="1:4" x14ac:dyDescent="0.2">
      <c r="A4219" s="158"/>
      <c r="D4219" s="138"/>
    </row>
    <row r="4220" spans="1:4" x14ac:dyDescent="0.2">
      <c r="A4220" s="158"/>
      <c r="D4220" s="138"/>
    </row>
    <row r="4221" spans="1:4" x14ac:dyDescent="0.2">
      <c r="A4221" s="158"/>
      <c r="D4221" s="138"/>
    </row>
    <row r="4222" spans="1:4" x14ac:dyDescent="0.2">
      <c r="A4222" s="158"/>
      <c r="D4222" s="138"/>
    </row>
    <row r="4223" spans="1:4" x14ac:dyDescent="0.2">
      <c r="A4223" s="158"/>
      <c r="D4223" s="138"/>
    </row>
    <row r="4224" spans="1:4" x14ac:dyDescent="0.2">
      <c r="A4224" s="158"/>
      <c r="D4224" s="138"/>
    </row>
    <row r="4225" spans="1:4" x14ac:dyDescent="0.2">
      <c r="A4225" s="158"/>
      <c r="D4225" s="138"/>
    </row>
    <row r="4226" spans="1:4" x14ac:dyDescent="0.2">
      <c r="A4226" s="158"/>
      <c r="D4226" s="138"/>
    </row>
    <row r="4227" spans="1:4" x14ac:dyDescent="0.2">
      <c r="A4227" s="158"/>
      <c r="D4227" s="138"/>
    </row>
    <row r="4228" spans="1:4" x14ac:dyDescent="0.2">
      <c r="A4228" s="158"/>
      <c r="D4228" s="138"/>
    </row>
    <row r="4229" spans="1:4" x14ac:dyDescent="0.2">
      <c r="A4229" s="158"/>
      <c r="D4229" s="138"/>
    </row>
    <row r="4230" spans="1:4" x14ac:dyDescent="0.2">
      <c r="A4230" s="158"/>
      <c r="D4230" s="138"/>
    </row>
    <row r="4231" spans="1:4" x14ac:dyDescent="0.2">
      <c r="A4231" s="158"/>
      <c r="D4231" s="138"/>
    </row>
    <row r="4232" spans="1:4" x14ac:dyDescent="0.2">
      <c r="A4232" s="158"/>
      <c r="D4232" s="138"/>
    </row>
    <row r="4233" spans="1:4" x14ac:dyDescent="0.2">
      <c r="A4233" s="158"/>
      <c r="D4233" s="138"/>
    </row>
    <row r="4234" spans="1:4" x14ac:dyDescent="0.2">
      <c r="A4234" s="158"/>
      <c r="D4234" s="138"/>
    </row>
    <row r="4235" spans="1:4" x14ac:dyDescent="0.2">
      <c r="A4235" s="158"/>
      <c r="D4235" s="138"/>
    </row>
    <row r="4236" spans="1:4" x14ac:dyDescent="0.2">
      <c r="A4236" s="158"/>
      <c r="D4236" s="138"/>
    </row>
    <row r="4237" spans="1:4" x14ac:dyDescent="0.2">
      <c r="A4237" s="158"/>
      <c r="D4237" s="138"/>
    </row>
    <row r="4238" spans="1:4" x14ac:dyDescent="0.2">
      <c r="A4238" s="158"/>
      <c r="D4238" s="138"/>
    </row>
    <row r="4239" spans="1:4" x14ac:dyDescent="0.2">
      <c r="A4239" s="158"/>
      <c r="D4239" s="138"/>
    </row>
    <row r="4240" spans="1:4" x14ac:dyDescent="0.2">
      <c r="A4240" s="158"/>
      <c r="D4240" s="138"/>
    </row>
    <row r="4241" spans="1:4" x14ac:dyDescent="0.2">
      <c r="A4241" s="158"/>
      <c r="D4241" s="138"/>
    </row>
    <row r="4242" spans="1:4" x14ac:dyDescent="0.2">
      <c r="A4242" s="158"/>
      <c r="D4242" s="138"/>
    </row>
    <row r="4243" spans="1:4" x14ac:dyDescent="0.2">
      <c r="A4243" s="158"/>
      <c r="D4243" s="138"/>
    </row>
    <row r="4244" spans="1:4" x14ac:dyDescent="0.2">
      <c r="A4244" s="158"/>
      <c r="D4244" s="138"/>
    </row>
    <row r="4245" spans="1:4" x14ac:dyDescent="0.2">
      <c r="A4245" s="158"/>
      <c r="D4245" s="138"/>
    </row>
    <row r="4246" spans="1:4" x14ac:dyDescent="0.2">
      <c r="A4246" s="158"/>
      <c r="D4246" s="138"/>
    </row>
    <row r="4247" spans="1:4" x14ac:dyDescent="0.2">
      <c r="A4247" s="158"/>
      <c r="D4247" s="138"/>
    </row>
    <row r="4248" spans="1:4" x14ac:dyDescent="0.2">
      <c r="A4248" s="158"/>
      <c r="D4248" s="138"/>
    </row>
    <row r="4249" spans="1:4" x14ac:dyDescent="0.2">
      <c r="A4249" s="158"/>
      <c r="D4249" s="138"/>
    </row>
    <row r="4250" spans="1:4" x14ac:dyDescent="0.2">
      <c r="A4250" s="158"/>
      <c r="D4250" s="138"/>
    </row>
    <row r="4251" spans="1:4" x14ac:dyDescent="0.2">
      <c r="A4251" s="158"/>
      <c r="D4251" s="138"/>
    </row>
    <row r="4252" spans="1:4" x14ac:dyDescent="0.2">
      <c r="A4252" s="158"/>
      <c r="D4252" s="138"/>
    </row>
    <row r="4253" spans="1:4" x14ac:dyDescent="0.2">
      <c r="A4253" s="158"/>
      <c r="D4253" s="138"/>
    </row>
    <row r="4254" spans="1:4" x14ac:dyDescent="0.2">
      <c r="A4254" s="158"/>
      <c r="D4254" s="138"/>
    </row>
    <row r="4255" spans="1:4" x14ac:dyDescent="0.2">
      <c r="A4255" s="158"/>
      <c r="D4255" s="138"/>
    </row>
    <row r="4256" spans="1:4" x14ac:dyDescent="0.2">
      <c r="A4256" s="158"/>
      <c r="D4256" s="138"/>
    </row>
    <row r="4257" spans="1:4" x14ac:dyDescent="0.2">
      <c r="A4257" s="158"/>
      <c r="D4257" s="138"/>
    </row>
    <row r="4258" spans="1:4" x14ac:dyDescent="0.2">
      <c r="A4258" s="158"/>
      <c r="D4258" s="138"/>
    </row>
    <row r="4259" spans="1:4" x14ac:dyDescent="0.2">
      <c r="A4259" s="158"/>
      <c r="D4259" s="138"/>
    </row>
    <row r="4260" spans="1:4" x14ac:dyDescent="0.2">
      <c r="A4260" s="158"/>
      <c r="D4260" s="138"/>
    </row>
    <row r="4261" spans="1:4" x14ac:dyDescent="0.2">
      <c r="A4261" s="158"/>
      <c r="D4261" s="138"/>
    </row>
    <row r="4262" spans="1:4" x14ac:dyDescent="0.2">
      <c r="A4262" s="158"/>
      <c r="D4262" s="138"/>
    </row>
    <row r="4263" spans="1:4" x14ac:dyDescent="0.2">
      <c r="A4263" s="158"/>
      <c r="D4263" s="138"/>
    </row>
    <row r="4264" spans="1:4" x14ac:dyDescent="0.2">
      <c r="A4264" s="158"/>
      <c r="D4264" s="138"/>
    </row>
    <row r="4265" spans="1:4" x14ac:dyDescent="0.2">
      <c r="A4265" s="158"/>
      <c r="D4265" s="138"/>
    </row>
    <row r="4266" spans="1:4" x14ac:dyDescent="0.2">
      <c r="A4266" s="158"/>
      <c r="D4266" s="138"/>
    </row>
    <row r="4267" spans="1:4" x14ac:dyDescent="0.2">
      <c r="A4267" s="158"/>
      <c r="D4267" s="138"/>
    </row>
    <row r="4268" spans="1:4" x14ac:dyDescent="0.2">
      <c r="A4268" s="158"/>
      <c r="D4268" s="138"/>
    </row>
    <row r="4269" spans="1:4" x14ac:dyDescent="0.2">
      <c r="A4269" s="158"/>
      <c r="D4269" s="138"/>
    </row>
    <row r="4270" spans="1:4" x14ac:dyDescent="0.2">
      <c r="A4270" s="158"/>
      <c r="D4270" s="138"/>
    </row>
    <row r="4271" spans="1:4" x14ac:dyDescent="0.2">
      <c r="A4271" s="158"/>
      <c r="D4271" s="138"/>
    </row>
    <row r="4272" spans="1:4" x14ac:dyDescent="0.2">
      <c r="A4272" s="158"/>
      <c r="D4272" s="138"/>
    </row>
    <row r="4273" spans="1:4" x14ac:dyDescent="0.2">
      <c r="A4273" s="158"/>
      <c r="D4273" s="138"/>
    </row>
    <row r="4274" spans="1:4" x14ac:dyDescent="0.2">
      <c r="A4274" s="158"/>
      <c r="D4274" s="138"/>
    </row>
    <row r="4275" spans="1:4" x14ac:dyDescent="0.2">
      <c r="A4275" s="158"/>
      <c r="D4275" s="138"/>
    </row>
    <row r="4276" spans="1:4" x14ac:dyDescent="0.2">
      <c r="A4276" s="158"/>
      <c r="D4276" s="138"/>
    </row>
    <row r="4277" spans="1:4" x14ac:dyDescent="0.2">
      <c r="A4277" s="158"/>
      <c r="D4277" s="138"/>
    </row>
    <row r="4278" spans="1:4" x14ac:dyDescent="0.2">
      <c r="A4278" s="158"/>
      <c r="D4278" s="138"/>
    </row>
    <row r="4279" spans="1:4" x14ac:dyDescent="0.2">
      <c r="A4279" s="158"/>
      <c r="D4279" s="138"/>
    </row>
    <row r="4280" spans="1:4" x14ac:dyDescent="0.2">
      <c r="A4280" s="158"/>
      <c r="D4280" s="138"/>
    </row>
    <row r="4281" spans="1:4" x14ac:dyDescent="0.2">
      <c r="A4281" s="158"/>
      <c r="D4281" s="138"/>
    </row>
    <row r="4282" spans="1:4" x14ac:dyDescent="0.2">
      <c r="A4282" s="158"/>
      <c r="D4282" s="138"/>
    </row>
    <row r="4283" spans="1:4" x14ac:dyDescent="0.2">
      <c r="A4283" s="158"/>
      <c r="D4283" s="138"/>
    </row>
    <row r="4284" spans="1:4" x14ac:dyDescent="0.2">
      <c r="A4284" s="158"/>
      <c r="D4284" s="138"/>
    </row>
    <row r="4285" spans="1:4" x14ac:dyDescent="0.2">
      <c r="A4285" s="158"/>
      <c r="D4285" s="138"/>
    </row>
    <row r="4286" spans="1:4" x14ac:dyDescent="0.2">
      <c r="A4286" s="158"/>
      <c r="D4286" s="138"/>
    </row>
    <row r="4287" spans="1:4" x14ac:dyDescent="0.2">
      <c r="A4287" s="158"/>
      <c r="D4287" s="138"/>
    </row>
    <row r="4288" spans="1:4" x14ac:dyDescent="0.2">
      <c r="A4288" s="158"/>
      <c r="D4288" s="138"/>
    </row>
    <row r="4289" spans="1:4" x14ac:dyDescent="0.2">
      <c r="A4289" s="158"/>
      <c r="D4289" s="138"/>
    </row>
    <row r="4290" spans="1:4" x14ac:dyDescent="0.2">
      <c r="A4290" s="158"/>
      <c r="D4290" s="138"/>
    </row>
    <row r="4291" spans="1:4" x14ac:dyDescent="0.2">
      <c r="A4291" s="158"/>
      <c r="D4291" s="138"/>
    </row>
    <row r="4292" spans="1:4" x14ac:dyDescent="0.2">
      <c r="A4292" s="158"/>
      <c r="D4292" s="138"/>
    </row>
    <row r="4293" spans="1:4" x14ac:dyDescent="0.2">
      <c r="A4293" s="158"/>
      <c r="D4293" s="138"/>
    </row>
    <row r="4294" spans="1:4" x14ac:dyDescent="0.2">
      <c r="A4294" s="158"/>
      <c r="D4294" s="138"/>
    </row>
    <row r="4295" spans="1:4" x14ac:dyDescent="0.2">
      <c r="A4295" s="158"/>
      <c r="D4295" s="138"/>
    </row>
    <row r="4296" spans="1:4" x14ac:dyDescent="0.2">
      <c r="A4296" s="158"/>
      <c r="D4296" s="138"/>
    </row>
    <row r="4297" spans="1:4" x14ac:dyDescent="0.2">
      <c r="A4297" s="158"/>
      <c r="D4297" s="138"/>
    </row>
    <row r="4298" spans="1:4" x14ac:dyDescent="0.2">
      <c r="A4298" s="158"/>
      <c r="D4298" s="138"/>
    </row>
    <row r="4299" spans="1:4" x14ac:dyDescent="0.2">
      <c r="A4299" s="158"/>
      <c r="D4299" s="138"/>
    </row>
    <row r="4300" spans="1:4" x14ac:dyDescent="0.2">
      <c r="A4300" s="158"/>
      <c r="D4300" s="138"/>
    </row>
    <row r="4301" spans="1:4" x14ac:dyDescent="0.2">
      <c r="A4301" s="158"/>
      <c r="D4301" s="138"/>
    </row>
    <row r="4302" spans="1:4" x14ac:dyDescent="0.2">
      <c r="A4302" s="158"/>
      <c r="D4302" s="138"/>
    </row>
    <row r="4303" spans="1:4" x14ac:dyDescent="0.2">
      <c r="A4303" s="158"/>
      <c r="D4303" s="138"/>
    </row>
    <row r="4304" spans="1:4" x14ac:dyDescent="0.2">
      <c r="A4304" s="158"/>
      <c r="D4304" s="138"/>
    </row>
    <row r="4305" spans="1:4" x14ac:dyDescent="0.2">
      <c r="A4305" s="158"/>
      <c r="D4305" s="138"/>
    </row>
    <row r="4306" spans="1:4" x14ac:dyDescent="0.2">
      <c r="A4306" s="158"/>
      <c r="D4306" s="138"/>
    </row>
    <row r="4307" spans="1:4" x14ac:dyDescent="0.2">
      <c r="A4307" s="158"/>
      <c r="D4307" s="138"/>
    </row>
    <row r="4308" spans="1:4" x14ac:dyDescent="0.2">
      <c r="A4308" s="158"/>
      <c r="D4308" s="138"/>
    </row>
    <row r="4309" spans="1:4" x14ac:dyDescent="0.2">
      <c r="A4309" s="158"/>
      <c r="D4309" s="138"/>
    </row>
    <row r="4310" spans="1:4" x14ac:dyDescent="0.2">
      <c r="A4310" s="158"/>
      <c r="D4310" s="138"/>
    </row>
    <row r="4311" spans="1:4" x14ac:dyDescent="0.2">
      <c r="A4311" s="158"/>
      <c r="D4311" s="138"/>
    </row>
    <row r="4312" spans="1:4" x14ac:dyDescent="0.2">
      <c r="A4312" s="158"/>
      <c r="D4312" s="138"/>
    </row>
    <row r="4313" spans="1:4" x14ac:dyDescent="0.2">
      <c r="A4313" s="158"/>
      <c r="D4313" s="138"/>
    </row>
    <row r="4314" spans="1:4" x14ac:dyDescent="0.2">
      <c r="A4314" s="158"/>
      <c r="D4314" s="138"/>
    </row>
    <row r="4315" spans="1:4" x14ac:dyDescent="0.2">
      <c r="A4315" s="158"/>
      <c r="D4315" s="138"/>
    </row>
    <row r="4316" spans="1:4" x14ac:dyDescent="0.2">
      <c r="A4316" s="158"/>
      <c r="D4316" s="138"/>
    </row>
    <row r="4317" spans="1:4" x14ac:dyDescent="0.2">
      <c r="A4317" s="158"/>
      <c r="D4317" s="138"/>
    </row>
    <row r="4318" spans="1:4" x14ac:dyDescent="0.2">
      <c r="A4318" s="158"/>
      <c r="D4318" s="138"/>
    </row>
    <row r="4319" spans="1:4" x14ac:dyDescent="0.2">
      <c r="A4319" s="158"/>
      <c r="D4319" s="138"/>
    </row>
    <row r="4320" spans="1:4" x14ac:dyDescent="0.2">
      <c r="A4320" s="158"/>
      <c r="D4320" s="138"/>
    </row>
    <row r="4321" spans="1:4" x14ac:dyDescent="0.2">
      <c r="A4321" s="158"/>
      <c r="D4321" s="138"/>
    </row>
    <row r="4322" spans="1:4" x14ac:dyDescent="0.2">
      <c r="A4322" s="158"/>
      <c r="D4322" s="138"/>
    </row>
    <row r="4323" spans="1:4" x14ac:dyDescent="0.2">
      <c r="A4323" s="158"/>
      <c r="D4323" s="138"/>
    </row>
    <row r="4324" spans="1:4" x14ac:dyDescent="0.2">
      <c r="A4324" s="158"/>
      <c r="D4324" s="138"/>
    </row>
    <row r="4325" spans="1:4" x14ac:dyDescent="0.2">
      <c r="A4325" s="158"/>
      <c r="D4325" s="138"/>
    </row>
    <row r="4326" spans="1:4" x14ac:dyDescent="0.2">
      <c r="A4326" s="158"/>
      <c r="D4326" s="138"/>
    </row>
    <row r="4327" spans="1:4" x14ac:dyDescent="0.2">
      <c r="A4327" s="158"/>
      <c r="D4327" s="138"/>
    </row>
    <row r="4328" spans="1:4" x14ac:dyDescent="0.2">
      <c r="A4328" s="158"/>
      <c r="D4328" s="138"/>
    </row>
    <row r="4329" spans="1:4" x14ac:dyDescent="0.2">
      <c r="A4329" s="158"/>
      <c r="D4329" s="138"/>
    </row>
    <row r="4330" spans="1:4" x14ac:dyDescent="0.2">
      <c r="A4330" s="158"/>
      <c r="D4330" s="138"/>
    </row>
    <row r="4331" spans="1:4" x14ac:dyDescent="0.2">
      <c r="A4331" s="158"/>
      <c r="D4331" s="138"/>
    </row>
    <row r="4332" spans="1:4" x14ac:dyDescent="0.2">
      <c r="A4332" s="158"/>
      <c r="D4332" s="138"/>
    </row>
    <row r="4333" spans="1:4" x14ac:dyDescent="0.2">
      <c r="A4333" s="158"/>
      <c r="D4333" s="138"/>
    </row>
    <row r="4334" spans="1:4" x14ac:dyDescent="0.2">
      <c r="A4334" s="158"/>
      <c r="D4334" s="138"/>
    </row>
    <row r="4335" spans="1:4" x14ac:dyDescent="0.2">
      <c r="A4335" s="158"/>
      <c r="D4335" s="138"/>
    </row>
    <row r="4336" spans="1:4" x14ac:dyDescent="0.2">
      <c r="A4336" s="158"/>
      <c r="D4336" s="138"/>
    </row>
    <row r="4337" spans="1:4" x14ac:dyDescent="0.2">
      <c r="A4337" s="158"/>
      <c r="D4337" s="138"/>
    </row>
    <row r="4338" spans="1:4" x14ac:dyDescent="0.2">
      <c r="A4338" s="158"/>
      <c r="D4338" s="138"/>
    </row>
    <row r="4339" spans="1:4" x14ac:dyDescent="0.2">
      <c r="A4339" s="158"/>
      <c r="D4339" s="138"/>
    </row>
    <row r="4340" spans="1:4" x14ac:dyDescent="0.2">
      <c r="A4340" s="158"/>
      <c r="D4340" s="138"/>
    </row>
    <row r="4341" spans="1:4" x14ac:dyDescent="0.2">
      <c r="A4341" s="158"/>
      <c r="D4341" s="138"/>
    </row>
    <row r="4342" spans="1:4" x14ac:dyDescent="0.2">
      <c r="A4342" s="158"/>
      <c r="D4342" s="138"/>
    </row>
    <row r="4343" spans="1:4" x14ac:dyDescent="0.2">
      <c r="A4343" s="158"/>
      <c r="D4343" s="138"/>
    </row>
    <row r="4344" spans="1:4" x14ac:dyDescent="0.2">
      <c r="A4344" s="158"/>
      <c r="D4344" s="138"/>
    </row>
    <row r="4345" spans="1:4" x14ac:dyDescent="0.2">
      <c r="A4345" s="158"/>
      <c r="D4345" s="138"/>
    </row>
    <row r="4346" spans="1:4" x14ac:dyDescent="0.2">
      <c r="A4346" s="158"/>
      <c r="D4346" s="138"/>
    </row>
    <row r="4347" spans="1:4" x14ac:dyDescent="0.2">
      <c r="A4347" s="158"/>
      <c r="D4347" s="138"/>
    </row>
    <row r="4348" spans="1:4" x14ac:dyDescent="0.2">
      <c r="A4348" s="158"/>
      <c r="D4348" s="138"/>
    </row>
    <row r="4349" spans="1:4" x14ac:dyDescent="0.2">
      <c r="A4349" s="158"/>
      <c r="D4349" s="138"/>
    </row>
    <row r="4350" spans="1:4" x14ac:dyDescent="0.2">
      <c r="A4350" s="158"/>
      <c r="D4350" s="138"/>
    </row>
    <row r="4351" spans="1:4" x14ac:dyDescent="0.2">
      <c r="A4351" s="158"/>
      <c r="D4351" s="138"/>
    </row>
    <row r="4352" spans="1:4" x14ac:dyDescent="0.2">
      <c r="A4352" s="158"/>
      <c r="D4352" s="138"/>
    </row>
    <row r="4353" spans="1:4" x14ac:dyDescent="0.2">
      <c r="A4353" s="158"/>
      <c r="D4353" s="138"/>
    </row>
    <row r="4354" spans="1:4" x14ac:dyDescent="0.2">
      <c r="A4354" s="158"/>
      <c r="D4354" s="138"/>
    </row>
    <row r="4355" spans="1:4" x14ac:dyDescent="0.2">
      <c r="A4355" s="158"/>
      <c r="D4355" s="138"/>
    </row>
    <row r="4356" spans="1:4" x14ac:dyDescent="0.2">
      <c r="A4356" s="158"/>
      <c r="D4356" s="138"/>
    </row>
    <row r="4357" spans="1:4" x14ac:dyDescent="0.2">
      <c r="A4357" s="158"/>
      <c r="D4357" s="138"/>
    </row>
    <row r="4358" spans="1:4" x14ac:dyDescent="0.2">
      <c r="A4358" s="158"/>
      <c r="D4358" s="138"/>
    </row>
    <row r="4359" spans="1:4" x14ac:dyDescent="0.2">
      <c r="A4359" s="158"/>
      <c r="D4359" s="138"/>
    </row>
    <row r="4360" spans="1:4" x14ac:dyDescent="0.2">
      <c r="A4360" s="158"/>
      <c r="D4360" s="138"/>
    </row>
    <row r="4361" spans="1:4" x14ac:dyDescent="0.2">
      <c r="A4361" s="158"/>
      <c r="D4361" s="138"/>
    </row>
    <row r="4362" spans="1:4" x14ac:dyDescent="0.2">
      <c r="A4362" s="158"/>
      <c r="D4362" s="138"/>
    </row>
    <row r="4363" spans="1:4" x14ac:dyDescent="0.2">
      <c r="A4363" s="158"/>
      <c r="D4363" s="138"/>
    </row>
    <row r="4364" spans="1:4" x14ac:dyDescent="0.2">
      <c r="A4364" s="158"/>
      <c r="D4364" s="138"/>
    </row>
    <row r="4365" spans="1:4" x14ac:dyDescent="0.2">
      <c r="A4365" s="158"/>
      <c r="D4365" s="138"/>
    </row>
    <row r="4366" spans="1:4" x14ac:dyDescent="0.2">
      <c r="A4366" s="158"/>
      <c r="D4366" s="138"/>
    </row>
    <row r="4367" spans="1:4" x14ac:dyDescent="0.2">
      <c r="A4367" s="158"/>
      <c r="D4367" s="138"/>
    </row>
    <row r="4368" spans="1:4" x14ac:dyDescent="0.2">
      <c r="A4368" s="158"/>
      <c r="D4368" s="138"/>
    </row>
    <row r="4369" spans="1:4" x14ac:dyDescent="0.2">
      <c r="A4369" s="158"/>
      <c r="D4369" s="138"/>
    </row>
    <row r="4370" spans="1:4" x14ac:dyDescent="0.2">
      <c r="A4370" s="158"/>
      <c r="D4370" s="138"/>
    </row>
    <row r="4371" spans="1:4" x14ac:dyDescent="0.2">
      <c r="A4371" s="158"/>
      <c r="D4371" s="138"/>
    </row>
    <row r="4372" spans="1:4" x14ac:dyDescent="0.2">
      <c r="A4372" s="158"/>
      <c r="D4372" s="138"/>
    </row>
    <row r="4373" spans="1:4" x14ac:dyDescent="0.2">
      <c r="A4373" s="158"/>
      <c r="D4373" s="138"/>
    </row>
    <row r="4374" spans="1:4" x14ac:dyDescent="0.2">
      <c r="A4374" s="158"/>
      <c r="D4374" s="138"/>
    </row>
    <row r="4375" spans="1:4" x14ac:dyDescent="0.2">
      <c r="A4375" s="158"/>
      <c r="D4375" s="138"/>
    </row>
    <row r="4376" spans="1:4" x14ac:dyDescent="0.2">
      <c r="A4376" s="158"/>
      <c r="D4376" s="138"/>
    </row>
    <row r="4377" spans="1:4" x14ac:dyDescent="0.2">
      <c r="A4377" s="158"/>
      <c r="D4377" s="138"/>
    </row>
    <row r="4378" spans="1:4" x14ac:dyDescent="0.2">
      <c r="A4378" s="158"/>
      <c r="D4378" s="138"/>
    </row>
    <row r="4379" spans="1:4" x14ac:dyDescent="0.2">
      <c r="A4379" s="158"/>
      <c r="D4379" s="138"/>
    </row>
    <row r="4380" spans="1:4" x14ac:dyDescent="0.2">
      <c r="A4380" s="158"/>
      <c r="D4380" s="138"/>
    </row>
    <row r="4381" spans="1:4" x14ac:dyDescent="0.2">
      <c r="A4381" s="158"/>
      <c r="D4381" s="138"/>
    </row>
    <row r="4382" spans="1:4" x14ac:dyDescent="0.2">
      <c r="A4382" s="158"/>
      <c r="D4382" s="138"/>
    </row>
    <row r="4383" spans="1:4" x14ac:dyDescent="0.2">
      <c r="A4383" s="158"/>
      <c r="D4383" s="138"/>
    </row>
    <row r="4384" spans="1:4" x14ac:dyDescent="0.2">
      <c r="A4384" s="158"/>
      <c r="D4384" s="138"/>
    </row>
    <row r="4385" spans="1:4" x14ac:dyDescent="0.2">
      <c r="A4385" s="158"/>
      <c r="D4385" s="138"/>
    </row>
    <row r="4386" spans="1:4" x14ac:dyDescent="0.2">
      <c r="A4386" s="158"/>
      <c r="D4386" s="138"/>
    </row>
    <row r="4387" spans="1:4" x14ac:dyDescent="0.2">
      <c r="A4387" s="158"/>
      <c r="D4387" s="138"/>
    </row>
    <row r="4388" spans="1:4" x14ac:dyDescent="0.2">
      <c r="A4388" s="158"/>
      <c r="D4388" s="138"/>
    </row>
    <row r="4389" spans="1:4" x14ac:dyDescent="0.2">
      <c r="A4389" s="158"/>
      <c r="D4389" s="138"/>
    </row>
    <row r="4390" spans="1:4" x14ac:dyDescent="0.2">
      <c r="A4390" s="158"/>
      <c r="D4390" s="138"/>
    </row>
    <row r="4391" spans="1:4" x14ac:dyDescent="0.2">
      <c r="A4391" s="158"/>
      <c r="D4391" s="138"/>
    </row>
    <row r="4392" spans="1:4" x14ac:dyDescent="0.2">
      <c r="A4392" s="158"/>
      <c r="D4392" s="138"/>
    </row>
    <row r="4393" spans="1:4" x14ac:dyDescent="0.2">
      <c r="A4393" s="158"/>
      <c r="D4393" s="138"/>
    </row>
    <row r="4394" spans="1:4" x14ac:dyDescent="0.2">
      <c r="A4394" s="158"/>
      <c r="D4394" s="138"/>
    </row>
    <row r="4395" spans="1:4" x14ac:dyDescent="0.2">
      <c r="A4395" s="158"/>
      <c r="D4395" s="138"/>
    </row>
    <row r="4396" spans="1:4" x14ac:dyDescent="0.2">
      <c r="A4396" s="158"/>
      <c r="D4396" s="138"/>
    </row>
    <row r="4397" spans="1:4" x14ac:dyDescent="0.2">
      <c r="A4397" s="158"/>
      <c r="D4397" s="138"/>
    </row>
    <row r="4398" spans="1:4" x14ac:dyDescent="0.2">
      <c r="A4398" s="158"/>
      <c r="D4398" s="138"/>
    </row>
    <row r="4399" spans="1:4" x14ac:dyDescent="0.2">
      <c r="A4399" s="158"/>
      <c r="D4399" s="138"/>
    </row>
    <row r="4400" spans="1:4" x14ac:dyDescent="0.2">
      <c r="A4400" s="158"/>
      <c r="D4400" s="138"/>
    </row>
    <row r="4401" spans="1:4" x14ac:dyDescent="0.2">
      <c r="A4401" s="158"/>
      <c r="D4401" s="138"/>
    </row>
    <row r="4402" spans="1:4" x14ac:dyDescent="0.2">
      <c r="A4402" s="158"/>
      <c r="D4402" s="138"/>
    </row>
    <row r="4403" spans="1:4" x14ac:dyDescent="0.2">
      <c r="A4403" s="158"/>
      <c r="D4403" s="138"/>
    </row>
    <row r="4404" spans="1:4" x14ac:dyDescent="0.2">
      <c r="A4404" s="158"/>
      <c r="D4404" s="138"/>
    </row>
    <row r="4405" spans="1:4" x14ac:dyDescent="0.2">
      <c r="A4405" s="158"/>
      <c r="D4405" s="138"/>
    </row>
    <row r="4406" spans="1:4" x14ac:dyDescent="0.2">
      <c r="A4406" s="158"/>
      <c r="D4406" s="138"/>
    </row>
    <row r="4407" spans="1:4" x14ac:dyDescent="0.2">
      <c r="A4407" s="158"/>
      <c r="D4407" s="138"/>
    </row>
    <row r="4408" spans="1:4" x14ac:dyDescent="0.2">
      <c r="A4408" s="158"/>
      <c r="D4408" s="138"/>
    </row>
    <row r="4409" spans="1:4" x14ac:dyDescent="0.2">
      <c r="A4409" s="158"/>
      <c r="D4409" s="138"/>
    </row>
    <row r="4410" spans="1:4" x14ac:dyDescent="0.2">
      <c r="A4410" s="158"/>
      <c r="D4410" s="138"/>
    </row>
    <row r="4411" spans="1:4" x14ac:dyDescent="0.2">
      <c r="A4411" s="158"/>
      <c r="D4411" s="138"/>
    </row>
    <row r="4412" spans="1:4" x14ac:dyDescent="0.2">
      <c r="A4412" s="158"/>
      <c r="D4412" s="138"/>
    </row>
    <row r="4413" spans="1:4" x14ac:dyDescent="0.2">
      <c r="A4413" s="158"/>
      <c r="D4413" s="138"/>
    </row>
    <row r="4414" spans="1:4" x14ac:dyDescent="0.2">
      <c r="A4414" s="158"/>
      <c r="D4414" s="138"/>
    </row>
    <row r="4415" spans="1:4" x14ac:dyDescent="0.2">
      <c r="A4415" s="158"/>
      <c r="D4415" s="138"/>
    </row>
    <row r="4416" spans="1:4" x14ac:dyDescent="0.2">
      <c r="A4416" s="158"/>
      <c r="D4416" s="138"/>
    </row>
    <row r="4417" spans="1:4" x14ac:dyDescent="0.2">
      <c r="A4417" s="158"/>
      <c r="D4417" s="138"/>
    </row>
    <row r="4418" spans="1:4" x14ac:dyDescent="0.2">
      <c r="A4418" s="158"/>
      <c r="D4418" s="138"/>
    </row>
    <row r="4419" spans="1:4" x14ac:dyDescent="0.2">
      <c r="A4419" s="158"/>
      <c r="D4419" s="138"/>
    </row>
    <row r="4420" spans="1:4" x14ac:dyDescent="0.2">
      <c r="A4420" s="158"/>
      <c r="D4420" s="138"/>
    </row>
    <row r="4421" spans="1:4" x14ac:dyDescent="0.2">
      <c r="A4421" s="158"/>
      <c r="D4421" s="138"/>
    </row>
    <row r="4422" spans="1:4" x14ac:dyDescent="0.2">
      <c r="A4422" s="158"/>
      <c r="D4422" s="138"/>
    </row>
    <row r="4423" spans="1:4" x14ac:dyDescent="0.2">
      <c r="A4423" s="158"/>
      <c r="D4423" s="138"/>
    </row>
    <row r="4424" spans="1:4" x14ac:dyDescent="0.2">
      <c r="A4424" s="158"/>
      <c r="D4424" s="138"/>
    </row>
    <row r="4425" spans="1:4" x14ac:dyDescent="0.2">
      <c r="A4425" s="158"/>
      <c r="D4425" s="138"/>
    </row>
    <row r="4426" spans="1:4" x14ac:dyDescent="0.2">
      <c r="A4426" s="158"/>
      <c r="D4426" s="138"/>
    </row>
    <row r="4427" spans="1:4" x14ac:dyDescent="0.2">
      <c r="A4427" s="158"/>
      <c r="D4427" s="138"/>
    </row>
    <row r="4428" spans="1:4" x14ac:dyDescent="0.2">
      <c r="A4428" s="158"/>
      <c r="D4428" s="138"/>
    </row>
    <row r="4429" spans="1:4" x14ac:dyDescent="0.2">
      <c r="A4429" s="158"/>
      <c r="D4429" s="138"/>
    </row>
    <row r="4430" spans="1:4" x14ac:dyDescent="0.2">
      <c r="A4430" s="158"/>
      <c r="D4430" s="138"/>
    </row>
    <row r="4431" spans="1:4" x14ac:dyDescent="0.2">
      <c r="A4431" s="158"/>
      <c r="D4431" s="138"/>
    </row>
    <row r="4432" spans="1:4" x14ac:dyDescent="0.2">
      <c r="A4432" s="158"/>
      <c r="D4432" s="138"/>
    </row>
    <row r="4433" spans="1:4" x14ac:dyDescent="0.2">
      <c r="A4433" s="158"/>
      <c r="D4433" s="138"/>
    </row>
    <row r="4434" spans="1:4" x14ac:dyDescent="0.2">
      <c r="A4434" s="158"/>
      <c r="D4434" s="138"/>
    </row>
    <row r="4435" spans="1:4" x14ac:dyDescent="0.2">
      <c r="A4435" s="158"/>
      <c r="D4435" s="138"/>
    </row>
    <row r="4436" spans="1:4" x14ac:dyDescent="0.2">
      <c r="A4436" s="158"/>
      <c r="D4436" s="138"/>
    </row>
    <row r="4437" spans="1:4" x14ac:dyDescent="0.2">
      <c r="A4437" s="158"/>
      <c r="D4437" s="138"/>
    </row>
    <row r="4438" spans="1:4" x14ac:dyDescent="0.2">
      <c r="A4438" s="158"/>
      <c r="D4438" s="138"/>
    </row>
    <row r="4439" spans="1:4" x14ac:dyDescent="0.2">
      <c r="A4439" s="158"/>
      <c r="D4439" s="138"/>
    </row>
    <row r="4440" spans="1:4" x14ac:dyDescent="0.2">
      <c r="A4440" s="158"/>
      <c r="D4440" s="138"/>
    </row>
    <row r="4441" spans="1:4" x14ac:dyDescent="0.2">
      <c r="A4441" s="158"/>
      <c r="D4441" s="138"/>
    </row>
    <row r="4442" spans="1:4" x14ac:dyDescent="0.2">
      <c r="A4442" s="158"/>
      <c r="D4442" s="138"/>
    </row>
    <row r="4443" spans="1:4" x14ac:dyDescent="0.2">
      <c r="A4443" s="158"/>
      <c r="D4443" s="138"/>
    </row>
    <row r="4444" spans="1:4" x14ac:dyDescent="0.2">
      <c r="A4444" s="158"/>
      <c r="D4444" s="138"/>
    </row>
    <row r="4445" spans="1:4" x14ac:dyDescent="0.2">
      <c r="A4445" s="158"/>
      <c r="D4445" s="138"/>
    </row>
    <row r="4446" spans="1:4" x14ac:dyDescent="0.2">
      <c r="A4446" s="158"/>
      <c r="D4446" s="138"/>
    </row>
    <row r="4447" spans="1:4" x14ac:dyDescent="0.2">
      <c r="A4447" s="158"/>
      <c r="D4447" s="138"/>
    </row>
    <row r="4448" spans="1:4" x14ac:dyDescent="0.2">
      <c r="A4448" s="158"/>
      <c r="D4448" s="138"/>
    </row>
    <row r="4449" spans="1:4" x14ac:dyDescent="0.2">
      <c r="A4449" s="158"/>
      <c r="D4449" s="138"/>
    </row>
    <row r="4450" spans="1:4" x14ac:dyDescent="0.2">
      <c r="A4450" s="158"/>
      <c r="D4450" s="138"/>
    </row>
    <row r="4451" spans="1:4" x14ac:dyDescent="0.2">
      <c r="A4451" s="158"/>
      <c r="D4451" s="138"/>
    </row>
    <row r="4452" spans="1:4" x14ac:dyDescent="0.2">
      <c r="A4452" s="158"/>
      <c r="D4452" s="138"/>
    </row>
    <row r="4453" spans="1:4" x14ac:dyDescent="0.2">
      <c r="A4453" s="158"/>
      <c r="D4453" s="138"/>
    </row>
    <row r="4454" spans="1:4" x14ac:dyDescent="0.2">
      <c r="A4454" s="158"/>
      <c r="D4454" s="138"/>
    </row>
    <row r="4455" spans="1:4" x14ac:dyDescent="0.2">
      <c r="A4455" s="158"/>
      <c r="D4455" s="138"/>
    </row>
    <row r="4456" spans="1:4" x14ac:dyDescent="0.2">
      <c r="A4456" s="158"/>
      <c r="D4456" s="138"/>
    </row>
    <row r="4457" spans="1:4" x14ac:dyDescent="0.2">
      <c r="A4457" s="158"/>
      <c r="D4457" s="138"/>
    </row>
    <row r="4458" spans="1:4" x14ac:dyDescent="0.2">
      <c r="A4458" s="158"/>
      <c r="D4458" s="138"/>
    </row>
    <row r="4459" spans="1:4" x14ac:dyDescent="0.2">
      <c r="A4459" s="158"/>
      <c r="D4459" s="138"/>
    </row>
    <row r="4460" spans="1:4" x14ac:dyDescent="0.2">
      <c r="A4460" s="158"/>
      <c r="D4460" s="138"/>
    </row>
    <row r="4461" spans="1:4" x14ac:dyDescent="0.2">
      <c r="A4461" s="158"/>
      <c r="D4461" s="138"/>
    </row>
    <row r="4462" spans="1:4" x14ac:dyDescent="0.2">
      <c r="A4462" s="158"/>
      <c r="D4462" s="138"/>
    </row>
    <row r="4463" spans="1:4" x14ac:dyDescent="0.2">
      <c r="A4463" s="158"/>
      <c r="D4463" s="138"/>
    </row>
    <row r="4464" spans="1:4" x14ac:dyDescent="0.2">
      <c r="A4464" s="158"/>
      <c r="D4464" s="138"/>
    </row>
    <row r="4465" spans="1:4" x14ac:dyDescent="0.2">
      <c r="A4465" s="158"/>
      <c r="D4465" s="138"/>
    </row>
    <row r="4466" spans="1:4" x14ac:dyDescent="0.2">
      <c r="A4466" s="158"/>
      <c r="D4466" s="138"/>
    </row>
    <row r="4467" spans="1:4" x14ac:dyDescent="0.2">
      <c r="A4467" s="158"/>
      <c r="D4467" s="138"/>
    </row>
    <row r="4468" spans="1:4" x14ac:dyDescent="0.2">
      <c r="A4468" s="158"/>
      <c r="D4468" s="138"/>
    </row>
    <row r="4469" spans="1:4" x14ac:dyDescent="0.2">
      <c r="A4469" s="158"/>
      <c r="D4469" s="138"/>
    </row>
    <row r="4470" spans="1:4" x14ac:dyDescent="0.2">
      <c r="A4470" s="158"/>
      <c r="D4470" s="138"/>
    </row>
    <row r="4471" spans="1:4" x14ac:dyDescent="0.2">
      <c r="A4471" s="158"/>
      <c r="D4471" s="138"/>
    </row>
    <row r="4472" spans="1:4" x14ac:dyDescent="0.2">
      <c r="A4472" s="158"/>
      <c r="D4472" s="138"/>
    </row>
    <row r="4473" spans="1:4" x14ac:dyDescent="0.2">
      <c r="A4473" s="158"/>
      <c r="D4473" s="138"/>
    </row>
    <row r="4474" spans="1:4" x14ac:dyDescent="0.2">
      <c r="A4474" s="158"/>
      <c r="D4474" s="138"/>
    </row>
    <row r="4475" spans="1:4" x14ac:dyDescent="0.2">
      <c r="A4475" s="158"/>
      <c r="D4475" s="138"/>
    </row>
    <row r="4476" spans="1:4" x14ac:dyDescent="0.2">
      <c r="A4476" s="158"/>
      <c r="D4476" s="138"/>
    </row>
    <row r="4477" spans="1:4" x14ac:dyDescent="0.2">
      <c r="A4477" s="158"/>
      <c r="D4477" s="138"/>
    </row>
    <row r="4478" spans="1:4" x14ac:dyDescent="0.2">
      <c r="A4478" s="158"/>
      <c r="D4478" s="138"/>
    </row>
    <row r="4479" spans="1:4" x14ac:dyDescent="0.2">
      <c r="A4479" s="158"/>
      <c r="D4479" s="138"/>
    </row>
    <row r="4480" spans="1:4" x14ac:dyDescent="0.2">
      <c r="A4480" s="158"/>
      <c r="D4480" s="138"/>
    </row>
    <row r="4481" spans="1:4" x14ac:dyDescent="0.2">
      <c r="A4481" s="158"/>
      <c r="D4481" s="138"/>
    </row>
    <row r="4482" spans="1:4" x14ac:dyDescent="0.2">
      <c r="A4482" s="158"/>
      <c r="D4482" s="138"/>
    </row>
    <row r="4483" spans="1:4" x14ac:dyDescent="0.2">
      <c r="A4483" s="158"/>
      <c r="D4483" s="138"/>
    </row>
    <row r="4484" spans="1:4" x14ac:dyDescent="0.2">
      <c r="A4484" s="158"/>
      <c r="D4484" s="138"/>
    </row>
    <row r="4485" spans="1:4" x14ac:dyDescent="0.2">
      <c r="A4485" s="158"/>
      <c r="D4485" s="138"/>
    </row>
    <row r="4486" spans="1:4" x14ac:dyDescent="0.2">
      <c r="A4486" s="158"/>
      <c r="D4486" s="138"/>
    </row>
    <row r="4487" spans="1:4" x14ac:dyDescent="0.2">
      <c r="A4487" s="158"/>
      <c r="D4487" s="138"/>
    </row>
    <row r="4488" spans="1:4" x14ac:dyDescent="0.2">
      <c r="A4488" s="158"/>
      <c r="D4488" s="138"/>
    </row>
    <row r="4489" spans="1:4" x14ac:dyDescent="0.2">
      <c r="A4489" s="158"/>
      <c r="D4489" s="138"/>
    </row>
    <row r="4490" spans="1:4" x14ac:dyDescent="0.2">
      <c r="A4490" s="158"/>
      <c r="D4490" s="138"/>
    </row>
    <row r="4491" spans="1:4" x14ac:dyDescent="0.2">
      <c r="A4491" s="158"/>
      <c r="D4491" s="138"/>
    </row>
    <row r="4492" spans="1:4" x14ac:dyDescent="0.2">
      <c r="A4492" s="158"/>
      <c r="D4492" s="138"/>
    </row>
    <row r="4493" spans="1:4" x14ac:dyDescent="0.2">
      <c r="A4493" s="158"/>
      <c r="D4493" s="138"/>
    </row>
    <row r="4494" spans="1:4" x14ac:dyDescent="0.2">
      <c r="A4494" s="158"/>
      <c r="D4494" s="138"/>
    </row>
    <row r="4495" spans="1:4" x14ac:dyDescent="0.2">
      <c r="A4495" s="158"/>
      <c r="D4495" s="138"/>
    </row>
    <row r="4496" spans="1:4" x14ac:dyDescent="0.2">
      <c r="A4496" s="158"/>
      <c r="D4496" s="138"/>
    </row>
    <row r="4497" spans="1:4" x14ac:dyDescent="0.2">
      <c r="A4497" s="158"/>
      <c r="D4497" s="138"/>
    </row>
    <row r="4498" spans="1:4" x14ac:dyDescent="0.2">
      <c r="A4498" s="158"/>
      <c r="D4498" s="138"/>
    </row>
    <row r="4499" spans="1:4" x14ac:dyDescent="0.2">
      <c r="A4499" s="158"/>
      <c r="D4499" s="138"/>
    </row>
    <row r="4500" spans="1:4" x14ac:dyDescent="0.2">
      <c r="A4500" s="158"/>
      <c r="D4500" s="138"/>
    </row>
    <row r="4501" spans="1:4" x14ac:dyDescent="0.2">
      <c r="A4501" s="158"/>
      <c r="D4501" s="138"/>
    </row>
    <row r="4502" spans="1:4" x14ac:dyDescent="0.2">
      <c r="A4502" s="158"/>
      <c r="D4502" s="138"/>
    </row>
    <row r="4503" spans="1:4" x14ac:dyDescent="0.2">
      <c r="A4503" s="158"/>
      <c r="D4503" s="138"/>
    </row>
    <row r="4504" spans="1:4" x14ac:dyDescent="0.2">
      <c r="A4504" s="158"/>
      <c r="D4504" s="138"/>
    </row>
    <row r="4505" spans="1:4" x14ac:dyDescent="0.2">
      <c r="A4505" s="158"/>
      <c r="D4505" s="138"/>
    </row>
    <row r="4506" spans="1:4" x14ac:dyDescent="0.2">
      <c r="A4506" s="158"/>
      <c r="D4506" s="138"/>
    </row>
    <row r="4507" spans="1:4" x14ac:dyDescent="0.2">
      <c r="A4507" s="158"/>
      <c r="D4507" s="138"/>
    </row>
    <row r="4508" spans="1:4" x14ac:dyDescent="0.2">
      <c r="A4508" s="158"/>
      <c r="D4508" s="138"/>
    </row>
    <row r="4509" spans="1:4" x14ac:dyDescent="0.2">
      <c r="A4509" s="158"/>
      <c r="D4509" s="138"/>
    </row>
    <row r="4510" spans="1:4" x14ac:dyDescent="0.2">
      <c r="A4510" s="158"/>
      <c r="D4510" s="138"/>
    </row>
    <row r="4511" spans="1:4" x14ac:dyDescent="0.2">
      <c r="A4511" s="158"/>
      <c r="D4511" s="138"/>
    </row>
    <row r="4512" spans="1:4" x14ac:dyDescent="0.2">
      <c r="A4512" s="158"/>
      <c r="D4512" s="138"/>
    </row>
    <row r="4513" spans="1:4" x14ac:dyDescent="0.2">
      <c r="A4513" s="158"/>
      <c r="D4513" s="138"/>
    </row>
    <row r="4514" spans="1:4" x14ac:dyDescent="0.2">
      <c r="A4514" s="158"/>
      <c r="D4514" s="138"/>
    </row>
    <row r="4515" spans="1:4" x14ac:dyDescent="0.2">
      <c r="A4515" s="158"/>
      <c r="D4515" s="138"/>
    </row>
    <row r="4516" spans="1:4" x14ac:dyDescent="0.2">
      <c r="A4516" s="158"/>
      <c r="D4516" s="138"/>
    </row>
    <row r="4517" spans="1:4" x14ac:dyDescent="0.2">
      <c r="A4517" s="158"/>
      <c r="D4517" s="138"/>
    </row>
    <row r="4518" spans="1:4" x14ac:dyDescent="0.2">
      <c r="A4518" s="158"/>
      <c r="D4518" s="138"/>
    </row>
    <row r="4519" spans="1:4" x14ac:dyDescent="0.2">
      <c r="A4519" s="158"/>
      <c r="D4519" s="138"/>
    </row>
    <row r="4520" spans="1:4" x14ac:dyDescent="0.2">
      <c r="A4520" s="158"/>
      <c r="D4520" s="138"/>
    </row>
    <row r="4521" spans="1:4" x14ac:dyDescent="0.2">
      <c r="A4521" s="158"/>
      <c r="D4521" s="138"/>
    </row>
    <row r="4522" spans="1:4" x14ac:dyDescent="0.2">
      <c r="A4522" s="158"/>
      <c r="D4522" s="138"/>
    </row>
    <row r="4523" spans="1:4" x14ac:dyDescent="0.2">
      <c r="A4523" s="158"/>
      <c r="D4523" s="138"/>
    </row>
    <row r="4524" spans="1:4" x14ac:dyDescent="0.2">
      <c r="A4524" s="158"/>
      <c r="D4524" s="138"/>
    </row>
    <row r="4525" spans="1:4" x14ac:dyDescent="0.2">
      <c r="A4525" s="158"/>
      <c r="D4525" s="138"/>
    </row>
    <row r="4526" spans="1:4" x14ac:dyDescent="0.2">
      <c r="A4526" s="158"/>
      <c r="D4526" s="138"/>
    </row>
    <row r="4527" spans="1:4" x14ac:dyDescent="0.2">
      <c r="A4527" s="158"/>
      <c r="D4527" s="138"/>
    </row>
    <row r="4528" spans="1:4" x14ac:dyDescent="0.2">
      <c r="A4528" s="158"/>
      <c r="D4528" s="138"/>
    </row>
    <row r="4529" spans="1:4" x14ac:dyDescent="0.2">
      <c r="A4529" s="158"/>
      <c r="D4529" s="138"/>
    </row>
    <row r="4530" spans="1:4" x14ac:dyDescent="0.2">
      <c r="A4530" s="158"/>
      <c r="D4530" s="138"/>
    </row>
    <row r="4531" spans="1:4" x14ac:dyDescent="0.2">
      <c r="A4531" s="158"/>
      <c r="D4531" s="138"/>
    </row>
    <row r="4532" spans="1:4" x14ac:dyDescent="0.2">
      <c r="A4532" s="158"/>
      <c r="D4532" s="138"/>
    </row>
    <row r="4533" spans="1:4" x14ac:dyDescent="0.2">
      <c r="A4533" s="158"/>
      <c r="D4533" s="138"/>
    </row>
    <row r="4534" spans="1:4" x14ac:dyDescent="0.2">
      <c r="A4534" s="158"/>
      <c r="D4534" s="138"/>
    </row>
    <row r="4535" spans="1:4" x14ac:dyDescent="0.2">
      <c r="A4535" s="158"/>
      <c r="D4535" s="138"/>
    </row>
    <row r="4536" spans="1:4" x14ac:dyDescent="0.2">
      <c r="A4536" s="158"/>
      <c r="D4536" s="138"/>
    </row>
    <row r="4537" spans="1:4" x14ac:dyDescent="0.2">
      <c r="A4537" s="158"/>
      <c r="D4537" s="138"/>
    </row>
    <row r="4538" spans="1:4" x14ac:dyDescent="0.2">
      <c r="A4538" s="158"/>
      <c r="D4538" s="138"/>
    </row>
    <row r="4539" spans="1:4" x14ac:dyDescent="0.2">
      <c r="A4539" s="158"/>
      <c r="D4539" s="138"/>
    </row>
    <row r="4540" spans="1:4" x14ac:dyDescent="0.2">
      <c r="A4540" s="158"/>
      <c r="D4540" s="138"/>
    </row>
    <row r="4541" spans="1:4" x14ac:dyDescent="0.2">
      <c r="A4541" s="158"/>
      <c r="D4541" s="138"/>
    </row>
    <row r="4542" spans="1:4" x14ac:dyDescent="0.2">
      <c r="A4542" s="158"/>
      <c r="D4542" s="138"/>
    </row>
    <row r="4543" spans="1:4" x14ac:dyDescent="0.2">
      <c r="A4543" s="158"/>
      <c r="D4543" s="138"/>
    </row>
    <row r="4544" spans="1:4" x14ac:dyDescent="0.2">
      <c r="A4544" s="158"/>
      <c r="D4544" s="138"/>
    </row>
    <row r="4545" spans="1:4" x14ac:dyDescent="0.2">
      <c r="A4545" s="158"/>
      <c r="D4545" s="138"/>
    </row>
    <row r="4546" spans="1:4" x14ac:dyDescent="0.2">
      <c r="A4546" s="158"/>
      <c r="D4546" s="138"/>
    </row>
    <row r="4547" spans="1:4" x14ac:dyDescent="0.2">
      <c r="A4547" s="158"/>
      <c r="D4547" s="138"/>
    </row>
    <row r="4548" spans="1:4" x14ac:dyDescent="0.2">
      <c r="A4548" s="158"/>
      <c r="D4548" s="138"/>
    </row>
    <row r="4549" spans="1:4" x14ac:dyDescent="0.2">
      <c r="A4549" s="158"/>
      <c r="D4549" s="138"/>
    </row>
    <row r="4550" spans="1:4" x14ac:dyDescent="0.2">
      <c r="A4550" s="158"/>
      <c r="D4550" s="138"/>
    </row>
    <row r="4551" spans="1:4" x14ac:dyDescent="0.2">
      <c r="A4551" s="158"/>
      <c r="D4551" s="138"/>
    </row>
    <row r="4552" spans="1:4" x14ac:dyDescent="0.2">
      <c r="A4552" s="158"/>
      <c r="D4552" s="138"/>
    </row>
    <row r="4553" spans="1:4" x14ac:dyDescent="0.2">
      <c r="A4553" s="158"/>
      <c r="D4553" s="138"/>
    </row>
    <row r="4554" spans="1:4" x14ac:dyDescent="0.2">
      <c r="A4554" s="158"/>
      <c r="D4554" s="138"/>
    </row>
    <row r="4555" spans="1:4" x14ac:dyDescent="0.2">
      <c r="A4555" s="158"/>
      <c r="D4555" s="138"/>
    </row>
    <row r="4556" spans="1:4" x14ac:dyDescent="0.2">
      <c r="A4556" s="158"/>
      <c r="D4556" s="138"/>
    </row>
    <row r="4557" spans="1:4" x14ac:dyDescent="0.2">
      <c r="A4557" s="158"/>
      <c r="D4557" s="138"/>
    </row>
    <row r="4558" spans="1:4" x14ac:dyDescent="0.2">
      <c r="A4558" s="158"/>
      <c r="D4558" s="138"/>
    </row>
    <row r="4559" spans="1:4" x14ac:dyDescent="0.2">
      <c r="A4559" s="158"/>
      <c r="D4559" s="138"/>
    </row>
    <row r="4560" spans="1:4" x14ac:dyDescent="0.2">
      <c r="A4560" s="158"/>
      <c r="D4560" s="138"/>
    </row>
    <row r="4561" spans="1:4" x14ac:dyDescent="0.2">
      <c r="A4561" s="158"/>
      <c r="D4561" s="138"/>
    </row>
    <row r="4562" spans="1:4" x14ac:dyDescent="0.2">
      <c r="A4562" s="158"/>
      <c r="D4562" s="138"/>
    </row>
    <row r="4563" spans="1:4" x14ac:dyDescent="0.2">
      <c r="A4563" s="158"/>
      <c r="D4563" s="138"/>
    </row>
    <row r="4564" spans="1:4" x14ac:dyDescent="0.2">
      <c r="A4564" s="158"/>
      <c r="D4564" s="138"/>
    </row>
    <row r="4565" spans="1:4" x14ac:dyDescent="0.2">
      <c r="A4565" s="158"/>
      <c r="D4565" s="138"/>
    </row>
    <row r="4566" spans="1:4" x14ac:dyDescent="0.2">
      <c r="A4566" s="158"/>
      <c r="D4566" s="138"/>
    </row>
    <row r="4567" spans="1:4" x14ac:dyDescent="0.2">
      <c r="A4567" s="158"/>
      <c r="D4567" s="138"/>
    </row>
    <row r="4568" spans="1:4" x14ac:dyDescent="0.2">
      <c r="A4568" s="158"/>
      <c r="D4568" s="138"/>
    </row>
    <row r="4569" spans="1:4" x14ac:dyDescent="0.2">
      <c r="A4569" s="158"/>
      <c r="D4569" s="138"/>
    </row>
    <row r="4570" spans="1:4" x14ac:dyDescent="0.2">
      <c r="A4570" s="158"/>
      <c r="D4570" s="138"/>
    </row>
    <row r="4571" spans="1:4" x14ac:dyDescent="0.2">
      <c r="A4571" s="158"/>
      <c r="D4571" s="138"/>
    </row>
    <row r="4572" spans="1:4" x14ac:dyDescent="0.2">
      <c r="A4572" s="158"/>
      <c r="D4572" s="138"/>
    </row>
    <row r="4573" spans="1:4" x14ac:dyDescent="0.2">
      <c r="A4573" s="158"/>
      <c r="D4573" s="138"/>
    </row>
    <row r="4574" spans="1:4" x14ac:dyDescent="0.2">
      <c r="A4574" s="158"/>
      <c r="D4574" s="138"/>
    </row>
    <row r="4575" spans="1:4" x14ac:dyDescent="0.2">
      <c r="A4575" s="158"/>
      <c r="D4575" s="138"/>
    </row>
    <row r="4576" spans="1:4" x14ac:dyDescent="0.2">
      <c r="A4576" s="158"/>
      <c r="D4576" s="138"/>
    </row>
    <row r="4577" spans="1:4" x14ac:dyDescent="0.2">
      <c r="A4577" s="158"/>
      <c r="D4577" s="138"/>
    </row>
    <row r="4578" spans="1:4" x14ac:dyDescent="0.2">
      <c r="A4578" s="158"/>
      <c r="D4578" s="138"/>
    </row>
    <row r="4579" spans="1:4" x14ac:dyDescent="0.2">
      <c r="A4579" s="158"/>
      <c r="D4579" s="138"/>
    </row>
    <row r="4580" spans="1:4" x14ac:dyDescent="0.2">
      <c r="A4580" s="158"/>
      <c r="D4580" s="138"/>
    </row>
    <row r="4581" spans="1:4" x14ac:dyDescent="0.2">
      <c r="A4581" s="158"/>
      <c r="D4581" s="138"/>
    </row>
    <row r="4582" spans="1:4" x14ac:dyDescent="0.2">
      <c r="A4582" s="158"/>
      <c r="D4582" s="138"/>
    </row>
    <row r="4583" spans="1:4" x14ac:dyDescent="0.2">
      <c r="A4583" s="158"/>
      <c r="D4583" s="138"/>
    </row>
    <row r="4584" spans="1:4" x14ac:dyDescent="0.2">
      <c r="A4584" s="158"/>
      <c r="D4584" s="138"/>
    </row>
    <row r="4585" spans="1:4" x14ac:dyDescent="0.2">
      <c r="A4585" s="158"/>
      <c r="D4585" s="138"/>
    </row>
    <row r="4586" spans="1:4" x14ac:dyDescent="0.2">
      <c r="A4586" s="158"/>
      <c r="D4586" s="138"/>
    </row>
    <row r="4587" spans="1:4" x14ac:dyDescent="0.2">
      <c r="A4587" s="158"/>
      <c r="D4587" s="138"/>
    </row>
    <row r="4588" spans="1:4" x14ac:dyDescent="0.2">
      <c r="A4588" s="158"/>
      <c r="D4588" s="138"/>
    </row>
    <row r="4589" spans="1:4" x14ac:dyDescent="0.2">
      <c r="A4589" s="158"/>
      <c r="D4589" s="138"/>
    </row>
    <row r="4590" spans="1:4" x14ac:dyDescent="0.2">
      <c r="A4590" s="158"/>
      <c r="D4590" s="138"/>
    </row>
    <row r="4591" spans="1:4" x14ac:dyDescent="0.2">
      <c r="A4591" s="158"/>
      <c r="D4591" s="138"/>
    </row>
    <row r="4592" spans="1:4" x14ac:dyDescent="0.2">
      <c r="A4592" s="158"/>
      <c r="D4592" s="138"/>
    </row>
    <row r="4593" spans="1:4" x14ac:dyDescent="0.2">
      <c r="A4593" s="158"/>
      <c r="D4593" s="138"/>
    </row>
    <row r="4594" spans="1:4" x14ac:dyDescent="0.2">
      <c r="A4594" s="158"/>
      <c r="D4594" s="138"/>
    </row>
    <row r="4595" spans="1:4" x14ac:dyDescent="0.2">
      <c r="A4595" s="158"/>
      <c r="D4595" s="138"/>
    </row>
    <row r="4596" spans="1:4" x14ac:dyDescent="0.2">
      <c r="A4596" s="158"/>
      <c r="D4596" s="138"/>
    </row>
    <row r="4597" spans="1:4" x14ac:dyDescent="0.2">
      <c r="A4597" s="158"/>
      <c r="D4597" s="138"/>
    </row>
    <row r="4598" spans="1:4" x14ac:dyDescent="0.2">
      <c r="A4598" s="158"/>
      <c r="D4598" s="138"/>
    </row>
    <row r="4599" spans="1:4" x14ac:dyDescent="0.2">
      <c r="A4599" s="158"/>
      <c r="D4599" s="138"/>
    </row>
    <row r="4600" spans="1:4" x14ac:dyDescent="0.2">
      <c r="A4600" s="158"/>
      <c r="D4600" s="138"/>
    </row>
    <row r="4601" spans="1:4" x14ac:dyDescent="0.2">
      <c r="A4601" s="158"/>
      <c r="D4601" s="138"/>
    </row>
    <row r="4602" spans="1:4" x14ac:dyDescent="0.2">
      <c r="A4602" s="158"/>
      <c r="D4602" s="138"/>
    </row>
    <row r="4603" spans="1:4" x14ac:dyDescent="0.2">
      <c r="A4603" s="158"/>
      <c r="D4603" s="138"/>
    </row>
    <row r="4604" spans="1:4" x14ac:dyDescent="0.2">
      <c r="A4604" s="158"/>
      <c r="D4604" s="138"/>
    </row>
    <row r="4605" spans="1:4" x14ac:dyDescent="0.2">
      <c r="A4605" s="158"/>
      <c r="D4605" s="138"/>
    </row>
    <row r="4606" spans="1:4" x14ac:dyDescent="0.2">
      <c r="A4606" s="158"/>
      <c r="D4606" s="138"/>
    </row>
    <row r="4607" spans="1:4" x14ac:dyDescent="0.2">
      <c r="A4607" s="158"/>
      <c r="D4607" s="138"/>
    </row>
    <row r="4608" spans="1:4" x14ac:dyDescent="0.2">
      <c r="A4608" s="158"/>
      <c r="D4608" s="138"/>
    </row>
    <row r="4609" spans="1:4" x14ac:dyDescent="0.2">
      <c r="A4609" s="158"/>
      <c r="D4609" s="138"/>
    </row>
    <row r="4610" spans="1:4" x14ac:dyDescent="0.2">
      <c r="A4610" s="158"/>
      <c r="D4610" s="138"/>
    </row>
    <row r="4611" spans="1:4" x14ac:dyDescent="0.2">
      <c r="A4611" s="158"/>
      <c r="D4611" s="138"/>
    </row>
    <row r="4612" spans="1:4" x14ac:dyDescent="0.2">
      <c r="A4612" s="158"/>
      <c r="D4612" s="138"/>
    </row>
    <row r="4613" spans="1:4" x14ac:dyDescent="0.2">
      <c r="A4613" s="158"/>
      <c r="D4613" s="138"/>
    </row>
    <row r="4614" spans="1:4" x14ac:dyDescent="0.2">
      <c r="A4614" s="158"/>
      <c r="D4614" s="138"/>
    </row>
    <row r="4615" spans="1:4" x14ac:dyDescent="0.2">
      <c r="A4615" s="158"/>
      <c r="D4615" s="138"/>
    </row>
    <row r="4616" spans="1:4" x14ac:dyDescent="0.2">
      <c r="A4616" s="158"/>
      <c r="D4616" s="138"/>
    </row>
    <row r="4617" spans="1:4" x14ac:dyDescent="0.2">
      <c r="A4617" s="158"/>
      <c r="D4617" s="138"/>
    </row>
    <row r="4618" spans="1:4" x14ac:dyDescent="0.2">
      <c r="A4618" s="158"/>
      <c r="D4618" s="138"/>
    </row>
    <row r="4619" spans="1:4" x14ac:dyDescent="0.2">
      <c r="A4619" s="158"/>
      <c r="D4619" s="138"/>
    </row>
    <row r="4620" spans="1:4" x14ac:dyDescent="0.2">
      <c r="A4620" s="158"/>
      <c r="D4620" s="138"/>
    </row>
    <row r="4621" spans="1:4" x14ac:dyDescent="0.2">
      <c r="A4621" s="158"/>
      <c r="D4621" s="138"/>
    </row>
    <row r="4622" spans="1:4" x14ac:dyDescent="0.2">
      <c r="A4622" s="158"/>
      <c r="D4622" s="138"/>
    </row>
    <row r="4623" spans="1:4" x14ac:dyDescent="0.2">
      <c r="A4623" s="158"/>
      <c r="D4623" s="138"/>
    </row>
    <row r="4624" spans="1:4" x14ac:dyDescent="0.2">
      <c r="A4624" s="158"/>
      <c r="D4624" s="138"/>
    </row>
    <row r="4625" spans="1:4" x14ac:dyDescent="0.2">
      <c r="A4625" s="158"/>
      <c r="D4625" s="138"/>
    </row>
    <row r="4626" spans="1:4" x14ac:dyDescent="0.2">
      <c r="A4626" s="158"/>
      <c r="D4626" s="138"/>
    </row>
    <row r="4627" spans="1:4" x14ac:dyDescent="0.2">
      <c r="A4627" s="158"/>
      <c r="D4627" s="138"/>
    </row>
    <row r="4628" spans="1:4" x14ac:dyDescent="0.2">
      <c r="A4628" s="158"/>
      <c r="D4628" s="138"/>
    </row>
    <row r="4629" spans="1:4" x14ac:dyDescent="0.2">
      <c r="A4629" s="158"/>
      <c r="D4629" s="138"/>
    </row>
    <row r="4630" spans="1:4" x14ac:dyDescent="0.2">
      <c r="A4630" s="158"/>
      <c r="D4630" s="138"/>
    </row>
    <row r="4631" spans="1:4" x14ac:dyDescent="0.2">
      <c r="A4631" s="158"/>
      <c r="D4631" s="138"/>
    </row>
    <row r="4632" spans="1:4" x14ac:dyDescent="0.2">
      <c r="A4632" s="158"/>
      <c r="D4632" s="138"/>
    </row>
    <row r="4633" spans="1:4" x14ac:dyDescent="0.2">
      <c r="A4633" s="158"/>
      <c r="D4633" s="138"/>
    </row>
    <row r="4634" spans="1:4" x14ac:dyDescent="0.2">
      <c r="A4634" s="158"/>
      <c r="D4634" s="138"/>
    </row>
    <row r="4635" spans="1:4" x14ac:dyDescent="0.2">
      <c r="A4635" s="158"/>
      <c r="D4635" s="138"/>
    </row>
    <row r="4636" spans="1:4" x14ac:dyDescent="0.2">
      <c r="A4636" s="158"/>
      <c r="D4636" s="138"/>
    </row>
    <row r="4637" spans="1:4" x14ac:dyDescent="0.2">
      <c r="A4637" s="158"/>
      <c r="D4637" s="138"/>
    </row>
    <row r="4638" spans="1:4" x14ac:dyDescent="0.2">
      <c r="A4638" s="158"/>
      <c r="D4638" s="138"/>
    </row>
    <row r="4639" spans="1:4" x14ac:dyDescent="0.2">
      <c r="A4639" s="158"/>
      <c r="D4639" s="138"/>
    </row>
    <row r="4640" spans="1:4" x14ac:dyDescent="0.2">
      <c r="A4640" s="158"/>
      <c r="D4640" s="138"/>
    </row>
    <row r="4641" spans="1:4" x14ac:dyDescent="0.2">
      <c r="A4641" s="158"/>
      <c r="D4641" s="138"/>
    </row>
    <row r="4642" spans="1:4" x14ac:dyDescent="0.2">
      <c r="A4642" s="158"/>
      <c r="D4642" s="138"/>
    </row>
    <row r="4643" spans="1:4" x14ac:dyDescent="0.2">
      <c r="A4643" s="158"/>
      <c r="D4643" s="138"/>
    </row>
    <row r="4644" spans="1:4" x14ac:dyDescent="0.2">
      <c r="A4644" s="158"/>
      <c r="D4644" s="138"/>
    </row>
    <row r="4645" spans="1:4" x14ac:dyDescent="0.2">
      <c r="A4645" s="158"/>
      <c r="D4645" s="138"/>
    </row>
    <row r="4646" spans="1:4" x14ac:dyDescent="0.2">
      <c r="A4646" s="158"/>
      <c r="D4646" s="138"/>
    </row>
    <row r="4647" spans="1:4" x14ac:dyDescent="0.2">
      <c r="A4647" s="158"/>
      <c r="D4647" s="138"/>
    </row>
    <row r="4648" spans="1:4" x14ac:dyDescent="0.2">
      <c r="A4648" s="158"/>
      <c r="D4648" s="138"/>
    </row>
    <row r="4649" spans="1:4" x14ac:dyDescent="0.2">
      <c r="A4649" s="158"/>
      <c r="D4649" s="138"/>
    </row>
    <row r="4650" spans="1:4" x14ac:dyDescent="0.2">
      <c r="A4650" s="158"/>
      <c r="D4650" s="138"/>
    </row>
    <row r="4651" spans="1:4" x14ac:dyDescent="0.2">
      <c r="A4651" s="158"/>
      <c r="D4651" s="138"/>
    </row>
    <row r="4652" spans="1:4" x14ac:dyDescent="0.2">
      <c r="A4652" s="158"/>
      <c r="D4652" s="138"/>
    </row>
    <row r="4653" spans="1:4" x14ac:dyDescent="0.2">
      <c r="A4653" s="158"/>
      <c r="D4653" s="138"/>
    </row>
    <row r="4654" spans="1:4" x14ac:dyDescent="0.2">
      <c r="A4654" s="158"/>
      <c r="D4654" s="138"/>
    </row>
    <row r="4655" spans="1:4" x14ac:dyDescent="0.2">
      <c r="A4655" s="158"/>
      <c r="D4655" s="138"/>
    </row>
    <row r="4656" spans="1:4" x14ac:dyDescent="0.2">
      <c r="A4656" s="158"/>
      <c r="D4656" s="138"/>
    </row>
    <row r="4657" spans="1:4" x14ac:dyDescent="0.2">
      <c r="A4657" s="158"/>
      <c r="D4657" s="138"/>
    </row>
    <row r="4658" spans="1:4" x14ac:dyDescent="0.2">
      <c r="A4658" s="158"/>
      <c r="D4658" s="138"/>
    </row>
    <row r="4659" spans="1:4" x14ac:dyDescent="0.2">
      <c r="A4659" s="158"/>
      <c r="D4659" s="138"/>
    </row>
    <row r="4660" spans="1:4" x14ac:dyDescent="0.2">
      <c r="A4660" s="158"/>
      <c r="D4660" s="138"/>
    </row>
    <row r="4661" spans="1:4" x14ac:dyDescent="0.2">
      <c r="A4661" s="158"/>
      <c r="D4661" s="138"/>
    </row>
    <row r="4662" spans="1:4" x14ac:dyDescent="0.2">
      <c r="A4662" s="158"/>
      <c r="D4662" s="138"/>
    </row>
    <row r="4663" spans="1:4" x14ac:dyDescent="0.2">
      <c r="A4663" s="158"/>
      <c r="D4663" s="138"/>
    </row>
    <row r="4664" spans="1:4" x14ac:dyDescent="0.2">
      <c r="A4664" s="158"/>
      <c r="D4664" s="138"/>
    </row>
    <row r="4665" spans="1:4" x14ac:dyDescent="0.2">
      <c r="A4665" s="158"/>
      <c r="D4665" s="138"/>
    </row>
    <row r="4666" spans="1:4" x14ac:dyDescent="0.2">
      <c r="A4666" s="158"/>
      <c r="D4666" s="138"/>
    </row>
    <row r="4667" spans="1:4" x14ac:dyDescent="0.2">
      <c r="A4667" s="158"/>
      <c r="D4667" s="138"/>
    </row>
    <row r="4668" spans="1:4" x14ac:dyDescent="0.2">
      <c r="A4668" s="158"/>
      <c r="D4668" s="138"/>
    </row>
    <row r="4669" spans="1:4" x14ac:dyDescent="0.2">
      <c r="A4669" s="158"/>
      <c r="D4669" s="138"/>
    </row>
    <row r="4670" spans="1:4" x14ac:dyDescent="0.2">
      <c r="A4670" s="158"/>
      <c r="D4670" s="138"/>
    </row>
    <row r="4671" spans="1:4" x14ac:dyDescent="0.2">
      <c r="A4671" s="158"/>
      <c r="D4671" s="138"/>
    </row>
    <row r="4672" spans="1:4" x14ac:dyDescent="0.2">
      <c r="A4672" s="158"/>
      <c r="D4672" s="138"/>
    </row>
    <row r="4673" spans="1:4" x14ac:dyDescent="0.2">
      <c r="A4673" s="158"/>
      <c r="D4673" s="138"/>
    </row>
    <row r="4674" spans="1:4" x14ac:dyDescent="0.2">
      <c r="A4674" s="158"/>
      <c r="D4674" s="138"/>
    </row>
    <row r="4675" spans="1:4" x14ac:dyDescent="0.2">
      <c r="A4675" s="158"/>
      <c r="D4675" s="138"/>
    </row>
    <row r="4676" spans="1:4" x14ac:dyDescent="0.2">
      <c r="A4676" s="158"/>
      <c r="D4676" s="138"/>
    </row>
    <row r="4677" spans="1:4" x14ac:dyDescent="0.2">
      <c r="A4677" s="158"/>
      <c r="D4677" s="138"/>
    </row>
    <row r="4678" spans="1:4" x14ac:dyDescent="0.2">
      <c r="A4678" s="158"/>
      <c r="D4678" s="138"/>
    </row>
    <row r="4679" spans="1:4" x14ac:dyDescent="0.2">
      <c r="A4679" s="158"/>
      <c r="D4679" s="138"/>
    </row>
    <row r="4680" spans="1:4" x14ac:dyDescent="0.2">
      <c r="A4680" s="158"/>
      <c r="D4680" s="138"/>
    </row>
    <row r="4681" spans="1:4" x14ac:dyDescent="0.2">
      <c r="A4681" s="158"/>
      <c r="D4681" s="138"/>
    </row>
    <row r="4682" spans="1:4" x14ac:dyDescent="0.2">
      <c r="A4682" s="158"/>
      <c r="D4682" s="138"/>
    </row>
    <row r="4683" spans="1:4" x14ac:dyDescent="0.2">
      <c r="A4683" s="158"/>
      <c r="D4683" s="138"/>
    </row>
    <row r="4684" spans="1:4" x14ac:dyDescent="0.2">
      <c r="A4684" s="158"/>
      <c r="D4684" s="138"/>
    </row>
    <row r="4685" spans="1:4" x14ac:dyDescent="0.2">
      <c r="A4685" s="158"/>
      <c r="D4685" s="138"/>
    </row>
    <row r="4686" spans="1:4" x14ac:dyDescent="0.2">
      <c r="A4686" s="158"/>
      <c r="D4686" s="138"/>
    </row>
    <row r="4687" spans="1:4" x14ac:dyDescent="0.2">
      <c r="A4687" s="158"/>
      <c r="D4687" s="138"/>
    </row>
    <row r="4688" spans="1:4" x14ac:dyDescent="0.2">
      <c r="A4688" s="158"/>
      <c r="D4688" s="138"/>
    </row>
    <row r="4689" spans="1:4" x14ac:dyDescent="0.2">
      <c r="A4689" s="158"/>
      <c r="D4689" s="138"/>
    </row>
    <row r="4690" spans="1:4" x14ac:dyDescent="0.2">
      <c r="A4690" s="158"/>
      <c r="D4690" s="138"/>
    </row>
    <row r="4691" spans="1:4" x14ac:dyDescent="0.2">
      <c r="A4691" s="158"/>
      <c r="D4691" s="138"/>
    </row>
    <row r="4692" spans="1:4" x14ac:dyDescent="0.2">
      <c r="A4692" s="158"/>
      <c r="D4692" s="138"/>
    </row>
    <row r="4693" spans="1:4" x14ac:dyDescent="0.2">
      <c r="A4693" s="158"/>
      <c r="D4693" s="138"/>
    </row>
    <row r="4694" spans="1:4" x14ac:dyDescent="0.2">
      <c r="A4694" s="158"/>
      <c r="D4694" s="138"/>
    </row>
    <row r="4695" spans="1:4" x14ac:dyDescent="0.2">
      <c r="A4695" s="158"/>
      <c r="D4695" s="138"/>
    </row>
    <row r="4696" spans="1:4" x14ac:dyDescent="0.2">
      <c r="A4696" s="158"/>
      <c r="D4696" s="138"/>
    </row>
    <row r="4697" spans="1:4" x14ac:dyDescent="0.2">
      <c r="A4697" s="158"/>
      <c r="D4697" s="138"/>
    </row>
    <row r="4698" spans="1:4" x14ac:dyDescent="0.2">
      <c r="A4698" s="158"/>
      <c r="D4698" s="138"/>
    </row>
    <row r="4699" spans="1:4" x14ac:dyDescent="0.2">
      <c r="A4699" s="158"/>
      <c r="D4699" s="138"/>
    </row>
    <row r="4700" spans="1:4" x14ac:dyDescent="0.2">
      <c r="A4700" s="158"/>
      <c r="D4700" s="138"/>
    </row>
    <row r="4701" spans="1:4" x14ac:dyDescent="0.2">
      <c r="A4701" s="158"/>
      <c r="D4701" s="138"/>
    </row>
    <row r="4702" spans="1:4" x14ac:dyDescent="0.2">
      <c r="A4702" s="158"/>
      <c r="D4702" s="138"/>
    </row>
    <row r="4703" spans="1:4" x14ac:dyDescent="0.2">
      <c r="A4703" s="158"/>
      <c r="D4703" s="138"/>
    </row>
    <row r="4704" spans="1:4" x14ac:dyDescent="0.2">
      <c r="A4704" s="158"/>
      <c r="D4704" s="138"/>
    </row>
    <row r="4705" spans="1:4" x14ac:dyDescent="0.2">
      <c r="A4705" s="158"/>
      <c r="D4705" s="138"/>
    </row>
    <row r="4706" spans="1:4" x14ac:dyDescent="0.2">
      <c r="A4706" s="158"/>
      <c r="D4706" s="138"/>
    </row>
    <row r="4707" spans="1:4" x14ac:dyDescent="0.2">
      <c r="A4707" s="158"/>
      <c r="D4707" s="138"/>
    </row>
    <row r="4708" spans="1:4" x14ac:dyDescent="0.2">
      <c r="A4708" s="158"/>
      <c r="D4708" s="138"/>
    </row>
    <row r="4709" spans="1:4" x14ac:dyDescent="0.2">
      <c r="A4709" s="158"/>
      <c r="D4709" s="138"/>
    </row>
    <row r="4710" spans="1:4" x14ac:dyDescent="0.2">
      <c r="A4710" s="158"/>
      <c r="D4710" s="138"/>
    </row>
    <row r="4711" spans="1:4" x14ac:dyDescent="0.2">
      <c r="A4711" s="158"/>
      <c r="D4711" s="138"/>
    </row>
    <row r="4712" spans="1:4" x14ac:dyDescent="0.2">
      <c r="A4712" s="158"/>
      <c r="D4712" s="138"/>
    </row>
    <row r="4713" spans="1:4" x14ac:dyDescent="0.2">
      <c r="A4713" s="158"/>
      <c r="D4713" s="138"/>
    </row>
    <row r="4714" spans="1:4" x14ac:dyDescent="0.2">
      <c r="A4714" s="158"/>
      <c r="D4714" s="138"/>
    </row>
    <row r="4715" spans="1:4" x14ac:dyDescent="0.2">
      <c r="A4715" s="158"/>
      <c r="D4715" s="138"/>
    </row>
    <row r="4716" spans="1:4" x14ac:dyDescent="0.2">
      <c r="A4716" s="158"/>
      <c r="D4716" s="138"/>
    </row>
    <row r="4717" spans="1:4" x14ac:dyDescent="0.2">
      <c r="A4717" s="158"/>
      <c r="D4717" s="138"/>
    </row>
    <row r="4718" spans="1:4" x14ac:dyDescent="0.2">
      <c r="A4718" s="158"/>
      <c r="D4718" s="138"/>
    </row>
    <row r="4719" spans="1:4" x14ac:dyDescent="0.2">
      <c r="A4719" s="158"/>
      <c r="D4719" s="138"/>
    </row>
    <row r="4720" spans="1:4" x14ac:dyDescent="0.2">
      <c r="A4720" s="158"/>
      <c r="D4720" s="138"/>
    </row>
    <row r="4721" spans="1:4" x14ac:dyDescent="0.2">
      <c r="A4721" s="158"/>
      <c r="D4721" s="138"/>
    </row>
    <row r="4722" spans="1:4" x14ac:dyDescent="0.2">
      <c r="A4722" s="158"/>
      <c r="D4722" s="138"/>
    </row>
    <row r="4723" spans="1:4" x14ac:dyDescent="0.2">
      <c r="A4723" s="158"/>
      <c r="D4723" s="138"/>
    </row>
    <row r="4724" spans="1:4" x14ac:dyDescent="0.2">
      <c r="A4724" s="158"/>
      <c r="D4724" s="138"/>
    </row>
    <row r="4725" spans="1:4" x14ac:dyDescent="0.2">
      <c r="A4725" s="158"/>
      <c r="D4725" s="138"/>
    </row>
    <row r="4726" spans="1:4" x14ac:dyDescent="0.2">
      <c r="A4726" s="158"/>
      <c r="D4726" s="138"/>
    </row>
    <row r="4727" spans="1:4" x14ac:dyDescent="0.2">
      <c r="A4727" s="158"/>
      <c r="D4727" s="138"/>
    </row>
    <row r="4728" spans="1:4" x14ac:dyDescent="0.2">
      <c r="A4728" s="158"/>
      <c r="D4728" s="138"/>
    </row>
    <row r="4729" spans="1:4" x14ac:dyDescent="0.2">
      <c r="A4729" s="158"/>
      <c r="D4729" s="138"/>
    </row>
    <row r="4730" spans="1:4" x14ac:dyDescent="0.2">
      <c r="A4730" s="158"/>
      <c r="D4730" s="138"/>
    </row>
    <row r="4731" spans="1:4" x14ac:dyDescent="0.2">
      <c r="A4731" s="158"/>
      <c r="D4731" s="138"/>
    </row>
    <row r="4732" spans="1:4" x14ac:dyDescent="0.2">
      <c r="A4732" s="158"/>
      <c r="D4732" s="138"/>
    </row>
    <row r="4733" spans="1:4" x14ac:dyDescent="0.2">
      <c r="A4733" s="158"/>
      <c r="D4733" s="138"/>
    </row>
    <row r="4734" spans="1:4" x14ac:dyDescent="0.2">
      <c r="A4734" s="158"/>
      <c r="D4734" s="138"/>
    </row>
    <row r="4735" spans="1:4" x14ac:dyDescent="0.2">
      <c r="A4735" s="158"/>
      <c r="D4735" s="138"/>
    </row>
    <row r="4736" spans="1:4" x14ac:dyDescent="0.2">
      <c r="A4736" s="158"/>
      <c r="D4736" s="138"/>
    </row>
    <row r="4737" spans="1:4" x14ac:dyDescent="0.2">
      <c r="A4737" s="158"/>
      <c r="D4737" s="138"/>
    </row>
    <row r="4738" spans="1:4" x14ac:dyDescent="0.2">
      <c r="A4738" s="158"/>
      <c r="D4738" s="138"/>
    </row>
    <row r="4739" spans="1:4" x14ac:dyDescent="0.2">
      <c r="A4739" s="158"/>
      <c r="D4739" s="138"/>
    </row>
    <row r="4740" spans="1:4" x14ac:dyDescent="0.2">
      <c r="A4740" s="158"/>
      <c r="D4740" s="138"/>
    </row>
    <row r="4741" spans="1:4" x14ac:dyDescent="0.2">
      <c r="A4741" s="158"/>
      <c r="D4741" s="138"/>
    </row>
    <row r="4742" spans="1:4" x14ac:dyDescent="0.2">
      <c r="A4742" s="158"/>
      <c r="D4742" s="138"/>
    </row>
    <row r="4743" spans="1:4" x14ac:dyDescent="0.2">
      <c r="A4743" s="158"/>
      <c r="D4743" s="138"/>
    </row>
    <row r="4744" spans="1:4" x14ac:dyDescent="0.2">
      <c r="A4744" s="158"/>
      <c r="D4744" s="138"/>
    </row>
    <row r="4745" spans="1:4" x14ac:dyDescent="0.2">
      <c r="A4745" s="158"/>
      <c r="D4745" s="138"/>
    </row>
    <row r="4746" spans="1:4" x14ac:dyDescent="0.2">
      <c r="A4746" s="158"/>
      <c r="D4746" s="138"/>
    </row>
    <row r="4747" spans="1:4" x14ac:dyDescent="0.2">
      <c r="A4747" s="158"/>
      <c r="D4747" s="138"/>
    </row>
    <row r="4748" spans="1:4" x14ac:dyDescent="0.2">
      <c r="A4748" s="158"/>
      <c r="D4748" s="138"/>
    </row>
    <row r="4749" spans="1:4" x14ac:dyDescent="0.2">
      <c r="A4749" s="158"/>
      <c r="D4749" s="138"/>
    </row>
    <row r="4750" spans="1:4" x14ac:dyDescent="0.2">
      <c r="A4750" s="158"/>
      <c r="D4750" s="138"/>
    </row>
    <row r="4751" spans="1:4" x14ac:dyDescent="0.2">
      <c r="A4751" s="158"/>
      <c r="D4751" s="138"/>
    </row>
    <row r="4752" spans="1:4" x14ac:dyDescent="0.2">
      <c r="A4752" s="158"/>
      <c r="D4752" s="138"/>
    </row>
    <row r="4753" spans="1:4" x14ac:dyDescent="0.2">
      <c r="A4753" s="158"/>
      <c r="D4753" s="138"/>
    </row>
    <row r="4754" spans="1:4" x14ac:dyDescent="0.2">
      <c r="A4754" s="158"/>
      <c r="D4754" s="138"/>
    </row>
    <row r="4755" spans="1:4" x14ac:dyDescent="0.2">
      <c r="A4755" s="158"/>
      <c r="D4755" s="138"/>
    </row>
    <row r="4756" spans="1:4" x14ac:dyDescent="0.2">
      <c r="A4756" s="158"/>
      <c r="D4756" s="138"/>
    </row>
    <row r="4757" spans="1:4" x14ac:dyDescent="0.2">
      <c r="A4757" s="158"/>
      <c r="D4757" s="138"/>
    </row>
    <row r="4758" spans="1:4" x14ac:dyDescent="0.2">
      <c r="A4758" s="158"/>
      <c r="D4758" s="138"/>
    </row>
    <row r="4759" spans="1:4" x14ac:dyDescent="0.2">
      <c r="A4759" s="158"/>
      <c r="D4759" s="138"/>
    </row>
    <row r="4760" spans="1:4" x14ac:dyDescent="0.2">
      <c r="A4760" s="158"/>
      <c r="D4760" s="138"/>
    </row>
    <row r="4761" spans="1:4" x14ac:dyDescent="0.2">
      <c r="A4761" s="158"/>
      <c r="D4761" s="138"/>
    </row>
    <row r="4762" spans="1:4" x14ac:dyDescent="0.2">
      <c r="A4762" s="158"/>
      <c r="D4762" s="138"/>
    </row>
    <row r="4763" spans="1:4" x14ac:dyDescent="0.2">
      <c r="A4763" s="158"/>
      <c r="D4763" s="138"/>
    </row>
    <row r="4764" spans="1:4" x14ac:dyDescent="0.2">
      <c r="A4764" s="158"/>
      <c r="D4764" s="138"/>
    </row>
    <row r="4765" spans="1:4" x14ac:dyDescent="0.2">
      <c r="A4765" s="158"/>
      <c r="D4765" s="138"/>
    </row>
    <row r="4766" spans="1:4" x14ac:dyDescent="0.2">
      <c r="A4766" s="158"/>
      <c r="D4766" s="138"/>
    </row>
    <row r="4767" spans="1:4" x14ac:dyDescent="0.2">
      <c r="A4767" s="158"/>
      <c r="D4767" s="138"/>
    </row>
    <row r="4768" spans="1:4" x14ac:dyDescent="0.2">
      <c r="A4768" s="158"/>
      <c r="D4768" s="138"/>
    </row>
    <row r="4769" spans="1:4" x14ac:dyDescent="0.2">
      <c r="A4769" s="158"/>
      <c r="D4769" s="138"/>
    </row>
    <row r="4770" spans="1:4" x14ac:dyDescent="0.2">
      <c r="A4770" s="158"/>
      <c r="D4770" s="138"/>
    </row>
    <row r="4771" spans="1:4" x14ac:dyDescent="0.2">
      <c r="A4771" s="158"/>
      <c r="D4771" s="138"/>
    </row>
    <row r="4772" spans="1:4" x14ac:dyDescent="0.2">
      <c r="A4772" s="158"/>
      <c r="D4772" s="138"/>
    </row>
    <row r="4773" spans="1:4" x14ac:dyDescent="0.2">
      <c r="A4773" s="158"/>
      <c r="D4773" s="138"/>
    </row>
    <row r="4774" spans="1:4" x14ac:dyDescent="0.2">
      <c r="A4774" s="158"/>
      <c r="D4774" s="138"/>
    </row>
    <row r="4775" spans="1:4" x14ac:dyDescent="0.2">
      <c r="A4775" s="158"/>
      <c r="D4775" s="138"/>
    </row>
    <row r="4776" spans="1:4" x14ac:dyDescent="0.2">
      <c r="A4776" s="158"/>
      <c r="D4776" s="138"/>
    </row>
    <row r="4777" spans="1:4" x14ac:dyDescent="0.2">
      <c r="A4777" s="158"/>
      <c r="D4777" s="138"/>
    </row>
    <row r="4778" spans="1:4" x14ac:dyDescent="0.2">
      <c r="A4778" s="158"/>
      <c r="D4778" s="138"/>
    </row>
    <row r="4779" spans="1:4" x14ac:dyDescent="0.2">
      <c r="A4779" s="158"/>
      <c r="D4779" s="138"/>
    </row>
    <row r="4780" spans="1:4" x14ac:dyDescent="0.2">
      <c r="A4780" s="158"/>
      <c r="D4780" s="138"/>
    </row>
    <row r="4781" spans="1:4" x14ac:dyDescent="0.2">
      <c r="A4781" s="158"/>
      <c r="D4781" s="138"/>
    </row>
    <row r="4782" spans="1:4" x14ac:dyDescent="0.2">
      <c r="A4782" s="158"/>
      <c r="D4782" s="138"/>
    </row>
    <row r="4783" spans="1:4" x14ac:dyDescent="0.2">
      <c r="A4783" s="158"/>
      <c r="D4783" s="138"/>
    </row>
    <row r="4784" spans="1:4" x14ac:dyDescent="0.2">
      <c r="A4784" s="158"/>
      <c r="D4784" s="138"/>
    </row>
    <row r="4785" spans="1:4" x14ac:dyDescent="0.2">
      <c r="A4785" s="158"/>
      <c r="D4785" s="138"/>
    </row>
    <row r="4786" spans="1:4" x14ac:dyDescent="0.2">
      <c r="A4786" s="158"/>
      <c r="D4786" s="138"/>
    </row>
    <row r="4787" spans="1:4" x14ac:dyDescent="0.2">
      <c r="A4787" s="158"/>
      <c r="D4787" s="138"/>
    </row>
    <row r="4788" spans="1:4" x14ac:dyDescent="0.2">
      <c r="A4788" s="158"/>
      <c r="D4788" s="138"/>
    </row>
    <row r="4789" spans="1:4" x14ac:dyDescent="0.2">
      <c r="A4789" s="158"/>
      <c r="D4789" s="138"/>
    </row>
    <row r="4790" spans="1:4" x14ac:dyDescent="0.2">
      <c r="A4790" s="158"/>
      <c r="D4790" s="138"/>
    </row>
    <row r="4791" spans="1:4" x14ac:dyDescent="0.2">
      <c r="A4791" s="158"/>
      <c r="D4791" s="138"/>
    </row>
    <row r="4792" spans="1:4" x14ac:dyDescent="0.2">
      <c r="A4792" s="158"/>
      <c r="D4792" s="138"/>
    </row>
    <row r="4793" spans="1:4" x14ac:dyDescent="0.2">
      <c r="A4793" s="158"/>
      <c r="D4793" s="138"/>
    </row>
    <row r="4794" spans="1:4" x14ac:dyDescent="0.2">
      <c r="A4794" s="158"/>
      <c r="D4794" s="138"/>
    </row>
    <row r="4795" spans="1:4" x14ac:dyDescent="0.2">
      <c r="A4795" s="158"/>
      <c r="D4795" s="138"/>
    </row>
    <row r="4796" spans="1:4" x14ac:dyDescent="0.2">
      <c r="A4796" s="158"/>
      <c r="D4796" s="138"/>
    </row>
    <row r="4797" spans="1:4" x14ac:dyDescent="0.2">
      <c r="A4797" s="158"/>
      <c r="D4797" s="138"/>
    </row>
    <row r="4798" spans="1:4" x14ac:dyDescent="0.2">
      <c r="A4798" s="158"/>
      <c r="D4798" s="138"/>
    </row>
    <row r="4799" spans="1:4" x14ac:dyDescent="0.2">
      <c r="A4799" s="158"/>
      <c r="D4799" s="138"/>
    </row>
    <row r="4800" spans="1:4" x14ac:dyDescent="0.2">
      <c r="A4800" s="158"/>
      <c r="D4800" s="138"/>
    </row>
    <row r="4801" spans="1:4" x14ac:dyDescent="0.2">
      <c r="A4801" s="158"/>
      <c r="D4801" s="138"/>
    </row>
    <row r="4802" spans="1:4" x14ac:dyDescent="0.2">
      <c r="A4802" s="158"/>
      <c r="D4802" s="138"/>
    </row>
    <row r="4803" spans="1:4" x14ac:dyDescent="0.2">
      <c r="A4803" s="158"/>
      <c r="D4803" s="138"/>
    </row>
    <row r="4804" spans="1:4" x14ac:dyDescent="0.2">
      <c r="A4804" s="158"/>
      <c r="D4804" s="138"/>
    </row>
    <row r="4805" spans="1:4" x14ac:dyDescent="0.2">
      <c r="A4805" s="158"/>
      <c r="D4805" s="138"/>
    </row>
    <row r="4806" spans="1:4" x14ac:dyDescent="0.2">
      <c r="A4806" s="158"/>
      <c r="D4806" s="138"/>
    </row>
    <row r="4807" spans="1:4" x14ac:dyDescent="0.2">
      <c r="A4807" s="158"/>
      <c r="D4807" s="138"/>
    </row>
    <row r="4808" spans="1:4" x14ac:dyDescent="0.2">
      <c r="A4808" s="158"/>
      <c r="D4808" s="138"/>
    </row>
    <row r="4809" spans="1:4" x14ac:dyDescent="0.2">
      <c r="A4809" s="158"/>
      <c r="D4809" s="138"/>
    </row>
    <row r="4810" spans="1:4" x14ac:dyDescent="0.2">
      <c r="A4810" s="158"/>
      <c r="D4810" s="138"/>
    </row>
    <row r="4811" spans="1:4" x14ac:dyDescent="0.2">
      <c r="A4811" s="158"/>
      <c r="D4811" s="138"/>
    </row>
    <row r="4812" spans="1:4" x14ac:dyDescent="0.2">
      <c r="A4812" s="158"/>
      <c r="D4812" s="138"/>
    </row>
    <row r="4813" spans="1:4" x14ac:dyDescent="0.2">
      <c r="A4813" s="158"/>
      <c r="D4813" s="138"/>
    </row>
    <row r="4814" spans="1:4" x14ac:dyDescent="0.2">
      <c r="A4814" s="158"/>
      <c r="D4814" s="138"/>
    </row>
    <row r="4815" spans="1:4" x14ac:dyDescent="0.2">
      <c r="A4815" s="158"/>
      <c r="D4815" s="138"/>
    </row>
    <row r="4816" spans="1:4" x14ac:dyDescent="0.2">
      <c r="A4816" s="158"/>
      <c r="D4816" s="138"/>
    </row>
    <row r="4817" spans="1:4" x14ac:dyDescent="0.2">
      <c r="A4817" s="158"/>
      <c r="D4817" s="138"/>
    </row>
    <row r="4818" spans="1:4" x14ac:dyDescent="0.2">
      <c r="A4818" s="158"/>
      <c r="D4818" s="138"/>
    </row>
    <row r="4819" spans="1:4" x14ac:dyDescent="0.2">
      <c r="A4819" s="158"/>
      <c r="D4819" s="138"/>
    </row>
    <row r="4820" spans="1:4" x14ac:dyDescent="0.2">
      <c r="A4820" s="158"/>
      <c r="D4820" s="138"/>
    </row>
    <row r="4821" spans="1:4" x14ac:dyDescent="0.2">
      <c r="A4821" s="158"/>
      <c r="D4821" s="138"/>
    </row>
    <row r="4822" spans="1:4" x14ac:dyDescent="0.2">
      <c r="A4822" s="158"/>
      <c r="D4822" s="138"/>
    </row>
    <row r="4823" spans="1:4" x14ac:dyDescent="0.2">
      <c r="A4823" s="158"/>
      <c r="D4823" s="138"/>
    </row>
    <row r="4824" spans="1:4" x14ac:dyDescent="0.2">
      <c r="A4824" s="158"/>
      <c r="D4824" s="138"/>
    </row>
    <row r="4825" spans="1:4" x14ac:dyDescent="0.2">
      <c r="A4825" s="158"/>
      <c r="D4825" s="138"/>
    </row>
    <row r="4826" spans="1:4" x14ac:dyDescent="0.2">
      <c r="A4826" s="158"/>
      <c r="D4826" s="138"/>
    </row>
    <row r="4827" spans="1:4" x14ac:dyDescent="0.2">
      <c r="A4827" s="158"/>
      <c r="D4827" s="138"/>
    </row>
    <row r="4828" spans="1:4" x14ac:dyDescent="0.2">
      <c r="A4828" s="158"/>
      <c r="D4828" s="138"/>
    </row>
    <row r="4829" spans="1:4" x14ac:dyDescent="0.2">
      <c r="A4829" s="158"/>
      <c r="D4829" s="138"/>
    </row>
    <row r="4830" spans="1:4" x14ac:dyDescent="0.2">
      <c r="A4830" s="158"/>
      <c r="D4830" s="138"/>
    </row>
    <row r="4831" spans="1:4" x14ac:dyDescent="0.2">
      <c r="A4831" s="158"/>
      <c r="D4831" s="138"/>
    </row>
    <row r="4832" spans="1:4" x14ac:dyDescent="0.2">
      <c r="A4832" s="158"/>
      <c r="D4832" s="138"/>
    </row>
    <row r="4833" spans="1:4" x14ac:dyDescent="0.2">
      <c r="A4833" s="158"/>
      <c r="D4833" s="138"/>
    </row>
    <row r="4834" spans="1:4" x14ac:dyDescent="0.2">
      <c r="A4834" s="158"/>
      <c r="D4834" s="138"/>
    </row>
    <row r="4835" spans="1:4" x14ac:dyDescent="0.2">
      <c r="A4835" s="158"/>
      <c r="D4835" s="138"/>
    </row>
    <row r="4836" spans="1:4" x14ac:dyDescent="0.2">
      <c r="A4836" s="158"/>
      <c r="D4836" s="138"/>
    </row>
    <row r="4837" spans="1:4" x14ac:dyDescent="0.2">
      <c r="A4837" s="158"/>
      <c r="D4837" s="138"/>
    </row>
    <row r="4838" spans="1:4" x14ac:dyDescent="0.2">
      <c r="A4838" s="158"/>
      <c r="D4838" s="138"/>
    </row>
    <row r="4839" spans="1:4" x14ac:dyDescent="0.2">
      <c r="A4839" s="158"/>
      <c r="D4839" s="138"/>
    </row>
    <row r="4840" spans="1:4" x14ac:dyDescent="0.2">
      <c r="A4840" s="158"/>
      <c r="D4840" s="138"/>
    </row>
    <row r="4841" spans="1:4" x14ac:dyDescent="0.2">
      <c r="A4841" s="158"/>
      <c r="D4841" s="138"/>
    </row>
    <row r="4842" spans="1:4" x14ac:dyDescent="0.2">
      <c r="A4842" s="158"/>
      <c r="D4842" s="138"/>
    </row>
    <row r="4843" spans="1:4" x14ac:dyDescent="0.2">
      <c r="A4843" s="158"/>
      <c r="D4843" s="138"/>
    </row>
    <row r="4844" spans="1:4" x14ac:dyDescent="0.2">
      <c r="A4844" s="158"/>
      <c r="D4844" s="138"/>
    </row>
    <row r="4845" spans="1:4" x14ac:dyDescent="0.2">
      <c r="A4845" s="158"/>
      <c r="D4845" s="138"/>
    </row>
    <row r="4846" spans="1:4" x14ac:dyDescent="0.2">
      <c r="A4846" s="158"/>
      <c r="D4846" s="138"/>
    </row>
    <row r="4847" spans="1:4" x14ac:dyDescent="0.2">
      <c r="A4847" s="158"/>
      <c r="D4847" s="138"/>
    </row>
    <row r="4848" spans="1:4" x14ac:dyDescent="0.2">
      <c r="A4848" s="158"/>
      <c r="D4848" s="138"/>
    </row>
    <row r="4849" spans="1:4" x14ac:dyDescent="0.2">
      <c r="A4849" s="158"/>
      <c r="D4849" s="138"/>
    </row>
    <row r="4850" spans="1:4" x14ac:dyDescent="0.2">
      <c r="A4850" s="158"/>
      <c r="D4850" s="138"/>
    </row>
    <row r="4851" spans="1:4" x14ac:dyDescent="0.2">
      <c r="A4851" s="158"/>
      <c r="D4851" s="138"/>
    </row>
    <row r="4852" spans="1:4" x14ac:dyDescent="0.2">
      <c r="A4852" s="158"/>
      <c r="D4852" s="138"/>
    </row>
    <row r="4853" spans="1:4" x14ac:dyDescent="0.2">
      <c r="A4853" s="158"/>
      <c r="D4853" s="138"/>
    </row>
    <row r="4854" spans="1:4" x14ac:dyDescent="0.2">
      <c r="A4854" s="158"/>
      <c r="D4854" s="138"/>
    </row>
    <row r="4855" spans="1:4" x14ac:dyDescent="0.2">
      <c r="A4855" s="158"/>
      <c r="D4855" s="138"/>
    </row>
    <row r="4856" spans="1:4" x14ac:dyDescent="0.2">
      <c r="A4856" s="158"/>
      <c r="D4856" s="138"/>
    </row>
    <row r="4857" spans="1:4" x14ac:dyDescent="0.2">
      <c r="A4857" s="158"/>
      <c r="D4857" s="138"/>
    </row>
    <row r="4858" spans="1:4" x14ac:dyDescent="0.2">
      <c r="A4858" s="158"/>
      <c r="D4858" s="138"/>
    </row>
    <row r="4859" spans="1:4" x14ac:dyDescent="0.2">
      <c r="A4859" s="158"/>
      <c r="D4859" s="138"/>
    </row>
    <row r="4860" spans="1:4" x14ac:dyDescent="0.2">
      <c r="A4860" s="158"/>
      <c r="D4860" s="138"/>
    </row>
    <row r="4861" spans="1:4" x14ac:dyDescent="0.2">
      <c r="A4861" s="158"/>
      <c r="D4861" s="138"/>
    </row>
    <row r="4862" spans="1:4" x14ac:dyDescent="0.2">
      <c r="A4862" s="158"/>
      <c r="D4862" s="138"/>
    </row>
    <row r="4863" spans="1:4" x14ac:dyDescent="0.2">
      <c r="A4863" s="158"/>
      <c r="D4863" s="138"/>
    </row>
    <row r="4864" spans="1:4" x14ac:dyDescent="0.2">
      <c r="A4864" s="158"/>
      <c r="D4864" s="138"/>
    </row>
    <row r="4865" spans="1:4" x14ac:dyDescent="0.2">
      <c r="A4865" s="158"/>
      <c r="D4865" s="138"/>
    </row>
    <row r="4866" spans="1:4" x14ac:dyDescent="0.2">
      <c r="A4866" s="158"/>
      <c r="D4866" s="138"/>
    </row>
    <row r="4867" spans="1:4" x14ac:dyDescent="0.2">
      <c r="A4867" s="158"/>
      <c r="D4867" s="138"/>
    </row>
    <row r="4868" spans="1:4" x14ac:dyDescent="0.2">
      <c r="A4868" s="158"/>
      <c r="D4868" s="138"/>
    </row>
    <row r="4869" spans="1:4" x14ac:dyDescent="0.2">
      <c r="A4869" s="158"/>
      <c r="D4869" s="138"/>
    </row>
    <row r="4870" spans="1:4" x14ac:dyDescent="0.2">
      <c r="A4870" s="158"/>
      <c r="D4870" s="138"/>
    </row>
    <row r="4871" spans="1:4" x14ac:dyDescent="0.2">
      <c r="A4871" s="158"/>
      <c r="D4871" s="138"/>
    </row>
    <row r="4872" spans="1:4" x14ac:dyDescent="0.2">
      <c r="A4872" s="158"/>
      <c r="D4872" s="138"/>
    </row>
    <row r="4873" spans="1:4" x14ac:dyDescent="0.2">
      <c r="A4873" s="158"/>
      <c r="D4873" s="138"/>
    </row>
    <row r="4874" spans="1:4" x14ac:dyDescent="0.2">
      <c r="A4874" s="158"/>
      <c r="D4874" s="138"/>
    </row>
    <row r="4875" spans="1:4" x14ac:dyDescent="0.2">
      <c r="A4875" s="158"/>
      <c r="D4875" s="138"/>
    </row>
    <row r="4876" spans="1:4" x14ac:dyDescent="0.2">
      <c r="A4876" s="158"/>
      <c r="D4876" s="138"/>
    </row>
    <row r="4877" spans="1:4" x14ac:dyDescent="0.2">
      <c r="A4877" s="158"/>
      <c r="D4877" s="138"/>
    </row>
    <row r="4878" spans="1:4" x14ac:dyDescent="0.2">
      <c r="A4878" s="158"/>
      <c r="D4878" s="138"/>
    </row>
    <row r="4879" spans="1:4" x14ac:dyDescent="0.2">
      <c r="A4879" s="158"/>
      <c r="D4879" s="138"/>
    </row>
    <row r="4880" spans="1:4" x14ac:dyDescent="0.2">
      <c r="A4880" s="158"/>
      <c r="D4880" s="138"/>
    </row>
    <row r="4881" spans="1:4" x14ac:dyDescent="0.2">
      <c r="A4881" s="158"/>
      <c r="D4881" s="138"/>
    </row>
    <row r="4882" spans="1:4" x14ac:dyDescent="0.2">
      <c r="A4882" s="158"/>
      <c r="D4882" s="138"/>
    </row>
    <row r="4883" spans="1:4" x14ac:dyDescent="0.2">
      <c r="A4883" s="158"/>
      <c r="D4883" s="138"/>
    </row>
    <row r="4884" spans="1:4" x14ac:dyDescent="0.2">
      <c r="A4884" s="158"/>
      <c r="D4884" s="138"/>
    </row>
    <row r="4885" spans="1:4" x14ac:dyDescent="0.2">
      <c r="A4885" s="158"/>
      <c r="D4885" s="138"/>
    </row>
    <row r="4886" spans="1:4" x14ac:dyDescent="0.2">
      <c r="A4886" s="158"/>
      <c r="D4886" s="138"/>
    </row>
    <row r="4887" spans="1:4" x14ac:dyDescent="0.2">
      <c r="A4887" s="158"/>
      <c r="D4887" s="138"/>
    </row>
    <row r="4888" spans="1:4" x14ac:dyDescent="0.2">
      <c r="A4888" s="158"/>
      <c r="D4888" s="138"/>
    </row>
    <row r="4889" spans="1:4" x14ac:dyDescent="0.2">
      <c r="A4889" s="158"/>
      <c r="D4889" s="138"/>
    </row>
    <row r="4890" spans="1:4" x14ac:dyDescent="0.2">
      <c r="A4890" s="158"/>
      <c r="D4890" s="138"/>
    </row>
    <row r="4891" spans="1:4" x14ac:dyDescent="0.2">
      <c r="A4891" s="158"/>
      <c r="D4891" s="138"/>
    </row>
    <row r="4892" spans="1:4" x14ac:dyDescent="0.2">
      <c r="A4892" s="158"/>
      <c r="D4892" s="138"/>
    </row>
    <row r="4893" spans="1:4" x14ac:dyDescent="0.2">
      <c r="A4893" s="158"/>
      <c r="D4893" s="138"/>
    </row>
    <row r="4894" spans="1:4" x14ac:dyDescent="0.2">
      <c r="A4894" s="158"/>
      <c r="D4894" s="138"/>
    </row>
    <row r="4895" spans="1:4" x14ac:dyDescent="0.2">
      <c r="A4895" s="158"/>
      <c r="D4895" s="138"/>
    </row>
    <row r="4896" spans="1:4" x14ac:dyDescent="0.2">
      <c r="A4896" s="158"/>
      <c r="D4896" s="138"/>
    </row>
    <row r="4897" spans="1:4" x14ac:dyDescent="0.2">
      <c r="A4897" s="158"/>
      <c r="D4897" s="138"/>
    </row>
    <row r="4898" spans="1:4" x14ac:dyDescent="0.2">
      <c r="A4898" s="158"/>
      <c r="D4898" s="138"/>
    </row>
    <row r="4899" spans="1:4" x14ac:dyDescent="0.2">
      <c r="A4899" s="158"/>
      <c r="D4899" s="138"/>
    </row>
    <row r="4900" spans="1:4" x14ac:dyDescent="0.2">
      <c r="A4900" s="158"/>
      <c r="D4900" s="138"/>
    </row>
    <row r="4901" spans="1:4" x14ac:dyDescent="0.2">
      <c r="A4901" s="158"/>
      <c r="D4901" s="138"/>
    </row>
    <row r="4902" spans="1:4" x14ac:dyDescent="0.2">
      <c r="A4902" s="158"/>
      <c r="D4902" s="138"/>
    </row>
    <row r="4903" spans="1:4" x14ac:dyDescent="0.2">
      <c r="A4903" s="158"/>
      <c r="D4903" s="138"/>
    </row>
    <row r="4904" spans="1:4" x14ac:dyDescent="0.2">
      <c r="A4904" s="158"/>
      <c r="D4904" s="138"/>
    </row>
    <row r="4905" spans="1:4" x14ac:dyDescent="0.2">
      <c r="A4905" s="158"/>
      <c r="D4905" s="138"/>
    </row>
    <row r="4906" spans="1:4" x14ac:dyDescent="0.2">
      <c r="A4906" s="158"/>
      <c r="D4906" s="138"/>
    </row>
    <row r="4907" spans="1:4" x14ac:dyDescent="0.2">
      <c r="A4907" s="158"/>
      <c r="D4907" s="138"/>
    </row>
    <row r="4908" spans="1:4" x14ac:dyDescent="0.2">
      <c r="A4908" s="158"/>
      <c r="D4908" s="138"/>
    </row>
    <row r="4909" spans="1:4" x14ac:dyDescent="0.2">
      <c r="A4909" s="158"/>
      <c r="D4909" s="138"/>
    </row>
    <row r="4910" spans="1:4" x14ac:dyDescent="0.2">
      <c r="A4910" s="158"/>
      <c r="D4910" s="138"/>
    </row>
    <row r="4911" spans="1:4" x14ac:dyDescent="0.2">
      <c r="A4911" s="158"/>
      <c r="D4911" s="138"/>
    </row>
    <row r="4912" spans="1:4" x14ac:dyDescent="0.2">
      <c r="A4912" s="158"/>
      <c r="D4912" s="138"/>
    </row>
    <row r="4913" spans="1:4" x14ac:dyDescent="0.2">
      <c r="A4913" s="158"/>
      <c r="D4913" s="138"/>
    </row>
    <row r="4914" spans="1:4" x14ac:dyDescent="0.2">
      <c r="A4914" s="158"/>
      <c r="D4914" s="138"/>
    </row>
    <row r="4915" spans="1:4" x14ac:dyDescent="0.2">
      <c r="A4915" s="158"/>
      <c r="D4915" s="138"/>
    </row>
    <row r="4916" spans="1:4" x14ac:dyDescent="0.2">
      <c r="A4916" s="158"/>
      <c r="D4916" s="138"/>
    </row>
    <row r="4917" spans="1:4" x14ac:dyDescent="0.2">
      <c r="A4917" s="158"/>
      <c r="D4917" s="138"/>
    </row>
    <row r="4918" spans="1:4" x14ac:dyDescent="0.2">
      <c r="A4918" s="158"/>
      <c r="D4918" s="138"/>
    </row>
    <row r="4919" spans="1:4" x14ac:dyDescent="0.2">
      <c r="A4919" s="158"/>
      <c r="D4919" s="138"/>
    </row>
    <row r="4920" spans="1:4" x14ac:dyDescent="0.2">
      <c r="A4920" s="158"/>
      <c r="D4920" s="138"/>
    </row>
    <row r="4921" spans="1:4" x14ac:dyDescent="0.2">
      <c r="A4921" s="158"/>
      <c r="D4921" s="138"/>
    </row>
    <row r="4922" spans="1:4" x14ac:dyDescent="0.2">
      <c r="A4922" s="158"/>
      <c r="D4922" s="138"/>
    </row>
    <row r="4923" spans="1:4" x14ac:dyDescent="0.2">
      <c r="A4923" s="158"/>
      <c r="D4923" s="138"/>
    </row>
    <row r="4924" spans="1:4" x14ac:dyDescent="0.2">
      <c r="A4924" s="158"/>
      <c r="D4924" s="138"/>
    </row>
    <row r="4925" spans="1:4" x14ac:dyDescent="0.2">
      <c r="A4925" s="158"/>
      <c r="D4925" s="138"/>
    </row>
    <row r="4926" spans="1:4" x14ac:dyDescent="0.2">
      <c r="A4926" s="158"/>
      <c r="D4926" s="138"/>
    </row>
    <row r="4927" spans="1:4" x14ac:dyDescent="0.2">
      <c r="A4927" s="158"/>
      <c r="D4927" s="138"/>
    </row>
    <row r="4928" spans="1:4" x14ac:dyDescent="0.2">
      <c r="A4928" s="158"/>
      <c r="D4928" s="138"/>
    </row>
    <row r="4929" spans="1:4" x14ac:dyDescent="0.2">
      <c r="A4929" s="158"/>
      <c r="D4929" s="138"/>
    </row>
    <row r="4930" spans="1:4" x14ac:dyDescent="0.2">
      <c r="A4930" s="158"/>
      <c r="D4930" s="138"/>
    </row>
    <row r="4931" spans="1:4" x14ac:dyDescent="0.2">
      <c r="A4931" s="158"/>
      <c r="D4931" s="138"/>
    </row>
    <row r="4932" spans="1:4" x14ac:dyDescent="0.2">
      <c r="A4932" s="158"/>
      <c r="D4932" s="138"/>
    </row>
    <row r="4933" spans="1:4" x14ac:dyDescent="0.2">
      <c r="A4933" s="158"/>
      <c r="D4933" s="138"/>
    </row>
    <row r="4934" spans="1:4" x14ac:dyDescent="0.2">
      <c r="A4934" s="158"/>
      <c r="D4934" s="138"/>
    </row>
    <row r="4935" spans="1:4" x14ac:dyDescent="0.2">
      <c r="A4935" s="158"/>
      <c r="D4935" s="138"/>
    </row>
    <row r="4936" spans="1:4" x14ac:dyDescent="0.2">
      <c r="A4936" s="158"/>
      <c r="D4936" s="138"/>
    </row>
    <row r="4937" spans="1:4" x14ac:dyDescent="0.2">
      <c r="A4937" s="158"/>
      <c r="D4937" s="138"/>
    </row>
    <row r="4938" spans="1:4" x14ac:dyDescent="0.2">
      <c r="A4938" s="158"/>
      <c r="D4938" s="138"/>
    </row>
    <row r="4939" spans="1:4" x14ac:dyDescent="0.2">
      <c r="A4939" s="158"/>
      <c r="D4939" s="138"/>
    </row>
    <row r="4940" spans="1:4" x14ac:dyDescent="0.2">
      <c r="A4940" s="158"/>
      <c r="D4940" s="138"/>
    </row>
    <row r="4941" spans="1:4" x14ac:dyDescent="0.2">
      <c r="A4941" s="158"/>
      <c r="D4941" s="138"/>
    </row>
    <row r="4942" spans="1:4" x14ac:dyDescent="0.2">
      <c r="A4942" s="158"/>
      <c r="D4942" s="138"/>
    </row>
    <row r="4943" spans="1:4" x14ac:dyDescent="0.2">
      <c r="A4943" s="158"/>
      <c r="D4943" s="138"/>
    </row>
    <row r="4944" spans="1:4" x14ac:dyDescent="0.2">
      <c r="A4944" s="158"/>
      <c r="D4944" s="138"/>
    </row>
    <row r="4945" spans="1:4" x14ac:dyDescent="0.2">
      <c r="A4945" s="158"/>
      <c r="D4945" s="138"/>
    </row>
    <row r="4946" spans="1:4" x14ac:dyDescent="0.2">
      <c r="A4946" s="158"/>
      <c r="D4946" s="138"/>
    </row>
    <row r="4947" spans="1:4" x14ac:dyDescent="0.2">
      <c r="A4947" s="158"/>
      <c r="D4947" s="138"/>
    </row>
    <row r="4948" spans="1:4" x14ac:dyDescent="0.2">
      <c r="A4948" s="158"/>
      <c r="D4948" s="138"/>
    </row>
    <row r="4949" spans="1:4" x14ac:dyDescent="0.2">
      <c r="A4949" s="158"/>
      <c r="D4949" s="138"/>
    </row>
    <row r="4950" spans="1:4" x14ac:dyDescent="0.2">
      <c r="A4950" s="158"/>
      <c r="D4950" s="138"/>
    </row>
    <row r="4951" spans="1:4" x14ac:dyDescent="0.2">
      <c r="A4951" s="158"/>
      <c r="D4951" s="138"/>
    </row>
    <row r="4952" spans="1:4" x14ac:dyDescent="0.2">
      <c r="A4952" s="158"/>
      <c r="D4952" s="138"/>
    </row>
    <row r="4953" spans="1:4" x14ac:dyDescent="0.2">
      <c r="A4953" s="158"/>
      <c r="D4953" s="138"/>
    </row>
    <row r="4954" spans="1:4" x14ac:dyDescent="0.2">
      <c r="A4954" s="158"/>
      <c r="D4954" s="138"/>
    </row>
    <row r="4955" spans="1:4" x14ac:dyDescent="0.2">
      <c r="A4955" s="158"/>
      <c r="D4955" s="138"/>
    </row>
    <row r="4956" spans="1:4" x14ac:dyDescent="0.2">
      <c r="A4956" s="158"/>
      <c r="D4956" s="138"/>
    </row>
    <row r="4957" spans="1:4" x14ac:dyDescent="0.2">
      <c r="A4957" s="158"/>
      <c r="D4957" s="138"/>
    </row>
    <row r="4958" spans="1:4" x14ac:dyDescent="0.2">
      <c r="A4958" s="158"/>
      <c r="D4958" s="138"/>
    </row>
    <row r="4959" spans="1:4" x14ac:dyDescent="0.2">
      <c r="A4959" s="158"/>
      <c r="D4959" s="138"/>
    </row>
    <row r="4960" spans="1:4" x14ac:dyDescent="0.2">
      <c r="A4960" s="158"/>
      <c r="D4960" s="138"/>
    </row>
    <row r="4961" spans="1:4" x14ac:dyDescent="0.2">
      <c r="A4961" s="158"/>
      <c r="D4961" s="138"/>
    </row>
    <row r="4962" spans="1:4" x14ac:dyDescent="0.2">
      <c r="A4962" s="158"/>
      <c r="D4962" s="138"/>
    </row>
    <row r="4963" spans="1:4" x14ac:dyDescent="0.2">
      <c r="A4963" s="158"/>
      <c r="D4963" s="138"/>
    </row>
    <row r="4964" spans="1:4" x14ac:dyDescent="0.2">
      <c r="A4964" s="158"/>
      <c r="D4964" s="138"/>
    </row>
    <row r="4965" spans="1:4" x14ac:dyDescent="0.2">
      <c r="A4965" s="158"/>
      <c r="D4965" s="138"/>
    </row>
    <row r="4966" spans="1:4" x14ac:dyDescent="0.2">
      <c r="A4966" s="158"/>
      <c r="D4966" s="138"/>
    </row>
    <row r="4967" spans="1:4" x14ac:dyDescent="0.2">
      <c r="A4967" s="158"/>
      <c r="D4967" s="138"/>
    </row>
    <row r="4968" spans="1:4" x14ac:dyDescent="0.2">
      <c r="A4968" s="158"/>
      <c r="D4968" s="138"/>
    </row>
    <row r="4969" spans="1:4" x14ac:dyDescent="0.2">
      <c r="A4969" s="158"/>
      <c r="D4969" s="138"/>
    </row>
    <row r="4970" spans="1:4" x14ac:dyDescent="0.2">
      <c r="A4970" s="158"/>
      <c r="D4970" s="138"/>
    </row>
    <row r="4971" spans="1:4" x14ac:dyDescent="0.2">
      <c r="A4971" s="158"/>
      <c r="D4971" s="138"/>
    </row>
    <row r="4972" spans="1:4" x14ac:dyDescent="0.2">
      <c r="A4972" s="158"/>
      <c r="D4972" s="138"/>
    </row>
    <row r="4973" spans="1:4" x14ac:dyDescent="0.2">
      <c r="A4973" s="158"/>
      <c r="D4973" s="138"/>
    </row>
    <row r="4974" spans="1:4" x14ac:dyDescent="0.2">
      <c r="A4974" s="158"/>
      <c r="D4974" s="138"/>
    </row>
    <row r="4975" spans="1:4" x14ac:dyDescent="0.2">
      <c r="A4975" s="158"/>
      <c r="D4975" s="138"/>
    </row>
    <row r="4976" spans="1:4" x14ac:dyDescent="0.2">
      <c r="A4976" s="158"/>
      <c r="D4976" s="138"/>
    </row>
    <row r="4977" spans="1:4" x14ac:dyDescent="0.2">
      <c r="A4977" s="158"/>
      <c r="D4977" s="138"/>
    </row>
    <row r="4978" spans="1:4" x14ac:dyDescent="0.2">
      <c r="A4978" s="158"/>
      <c r="D4978" s="138"/>
    </row>
    <row r="4979" spans="1:4" x14ac:dyDescent="0.2">
      <c r="A4979" s="158"/>
      <c r="D4979" s="138"/>
    </row>
    <row r="4980" spans="1:4" x14ac:dyDescent="0.2">
      <c r="A4980" s="158"/>
      <c r="D4980" s="138"/>
    </row>
    <row r="4981" spans="1:4" x14ac:dyDescent="0.2">
      <c r="A4981" s="158"/>
      <c r="D4981" s="138"/>
    </row>
    <row r="4982" spans="1:4" x14ac:dyDescent="0.2">
      <c r="A4982" s="158"/>
      <c r="D4982" s="138"/>
    </row>
    <row r="4983" spans="1:4" x14ac:dyDescent="0.2">
      <c r="A4983" s="158"/>
      <c r="D4983" s="138"/>
    </row>
    <row r="4984" spans="1:4" x14ac:dyDescent="0.2">
      <c r="A4984" s="158"/>
      <c r="D4984" s="138"/>
    </row>
    <row r="4985" spans="1:4" x14ac:dyDescent="0.2">
      <c r="A4985" s="158"/>
      <c r="D4985" s="138"/>
    </row>
    <row r="4986" spans="1:4" x14ac:dyDescent="0.2">
      <c r="A4986" s="158"/>
      <c r="D4986" s="138"/>
    </row>
    <row r="4987" spans="1:4" x14ac:dyDescent="0.2">
      <c r="A4987" s="158"/>
      <c r="D4987" s="138"/>
    </row>
    <row r="4988" spans="1:4" x14ac:dyDescent="0.2">
      <c r="A4988" s="158"/>
      <c r="D4988" s="138"/>
    </row>
    <row r="4989" spans="1:4" x14ac:dyDescent="0.2">
      <c r="A4989" s="158"/>
      <c r="D4989" s="138"/>
    </row>
    <row r="4990" spans="1:4" x14ac:dyDescent="0.2">
      <c r="A4990" s="158"/>
      <c r="D4990" s="138"/>
    </row>
    <row r="4991" spans="1:4" x14ac:dyDescent="0.2">
      <c r="A4991" s="158"/>
      <c r="D4991" s="138"/>
    </row>
    <row r="4992" spans="1:4" x14ac:dyDescent="0.2">
      <c r="A4992" s="158"/>
      <c r="D4992" s="138"/>
    </row>
    <row r="4993" spans="1:4" x14ac:dyDescent="0.2">
      <c r="A4993" s="158"/>
      <c r="D4993" s="138"/>
    </row>
  </sheetData>
  <mergeCells count="8">
    <mergeCell ref="B38:G38"/>
    <mergeCell ref="C7:G7"/>
    <mergeCell ref="A1:G1"/>
    <mergeCell ref="C2:G2"/>
    <mergeCell ref="C3:G3"/>
    <mergeCell ref="C4:G4"/>
    <mergeCell ref="C5:G5"/>
    <mergeCell ref="C6:G6"/>
  </mergeCells>
  <pageMargins left="0.59055118110236204" right="0.39370078740157499" top="0.78740157499999996" bottom="0.78740157499999996"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outlinePr summaryBelow="0"/>
  </sheetPr>
  <dimension ref="A1:AJ4997"/>
  <sheetViews>
    <sheetView workbookViewId="0">
      <selection activeCell="F13" sqref="F13:F52"/>
    </sheetView>
  </sheetViews>
  <sheetFormatPr defaultRowHeight="12.75" x14ac:dyDescent="0.2"/>
  <cols>
    <col min="1" max="1" width="4.28515625" customWidth="1"/>
    <col min="2" max="2" width="14.42578125" style="161" customWidth="1"/>
    <col min="3" max="3" width="63.7109375" style="161" customWidth="1"/>
    <col min="4" max="4" width="4.5703125" customWidth="1"/>
    <col min="5" max="5" width="10.5703125" customWidth="1"/>
    <col min="6" max="6" width="9.85546875" customWidth="1"/>
    <col min="7" max="7" width="12.7109375" customWidth="1"/>
    <col min="8" max="17" width="0" hidden="1" customWidth="1"/>
    <col min="20" max="23" width="0" hidden="1" customWidth="1"/>
    <col min="29" max="33" width="0" hidden="1" customWidth="1"/>
    <col min="34" max="34" width="112.5703125" hidden="1" customWidth="1"/>
    <col min="35" max="36" width="81.42578125" hidden="1" customWidth="1"/>
    <col min="37" max="39" width="0" hidden="1" customWidth="1"/>
  </cols>
  <sheetData>
    <row r="1" spans="1:36" ht="15.95" customHeight="1" x14ac:dyDescent="0.25">
      <c r="A1" s="301" t="s">
        <v>156</v>
      </c>
      <c r="B1" s="301"/>
      <c r="C1" s="301"/>
      <c r="D1" s="301"/>
      <c r="E1" s="301"/>
      <c r="F1" s="301"/>
      <c r="G1" s="301"/>
      <c r="AE1" t="s">
        <v>157</v>
      </c>
    </row>
    <row r="2" spans="1:36" ht="15.95" customHeight="1" x14ac:dyDescent="0.2">
      <c r="A2" s="159" t="s">
        <v>7</v>
      </c>
      <c r="B2" s="160" t="s">
        <v>45</v>
      </c>
      <c r="C2" s="302" t="s">
        <v>44</v>
      </c>
      <c r="D2" s="303"/>
      <c r="E2" s="303"/>
      <c r="F2" s="303"/>
      <c r="G2" s="304"/>
      <c r="AE2" t="s">
        <v>158</v>
      </c>
    </row>
    <row r="3" spans="1:36" ht="15.95" hidden="1" customHeight="1" x14ac:dyDescent="0.2">
      <c r="A3" s="159" t="s">
        <v>8</v>
      </c>
      <c r="B3" s="160"/>
      <c r="C3" s="303"/>
      <c r="D3" s="303"/>
      <c r="E3" s="303"/>
      <c r="F3" s="303"/>
      <c r="G3" s="304"/>
      <c r="AE3" t="s">
        <v>159</v>
      </c>
    </row>
    <row r="4" spans="1:36" ht="15.95" hidden="1" customHeight="1" x14ac:dyDescent="0.2">
      <c r="A4" s="159" t="s">
        <v>9</v>
      </c>
      <c r="B4" s="160" t="s">
        <v>43</v>
      </c>
      <c r="C4" s="302" t="s">
        <v>44</v>
      </c>
      <c r="D4" s="303"/>
      <c r="E4" s="303"/>
      <c r="F4" s="303"/>
      <c r="G4" s="304"/>
      <c r="AE4" t="s">
        <v>160</v>
      </c>
    </row>
    <row r="5" spans="1:36" ht="15.95" hidden="1" customHeight="1" x14ac:dyDescent="0.2">
      <c r="A5" s="159" t="s">
        <v>161</v>
      </c>
      <c r="B5" s="160" t="s">
        <v>43</v>
      </c>
      <c r="C5" s="302" t="s">
        <v>44</v>
      </c>
      <c r="D5" s="302"/>
      <c r="E5" s="302"/>
      <c r="F5" s="302"/>
      <c r="G5" s="305"/>
      <c r="H5" s="163"/>
      <c r="I5" s="163"/>
      <c r="J5" s="163"/>
      <c r="K5" s="163"/>
      <c r="L5" s="163"/>
      <c r="M5" s="163"/>
      <c r="N5" s="163"/>
      <c r="O5" s="163"/>
      <c r="P5" s="163"/>
      <c r="Q5" s="163"/>
      <c r="R5" s="163"/>
      <c r="S5" s="163"/>
      <c r="T5" s="163"/>
      <c r="U5" s="163"/>
      <c r="V5" s="163"/>
      <c r="W5" s="163"/>
      <c r="X5" s="163"/>
      <c r="Y5" s="163"/>
      <c r="Z5" s="163"/>
      <c r="AA5" s="163"/>
      <c r="AB5" s="163"/>
      <c r="AC5" s="163"/>
      <c r="AD5" s="163"/>
      <c r="AE5" s="163" t="s">
        <v>162</v>
      </c>
    </row>
    <row r="6" spans="1:36" ht="15.95" customHeight="1" x14ac:dyDescent="0.2">
      <c r="A6" s="159" t="s">
        <v>161</v>
      </c>
      <c r="B6" s="164" t="s">
        <v>46</v>
      </c>
      <c r="C6" s="302" t="s">
        <v>47</v>
      </c>
      <c r="D6" s="302"/>
      <c r="E6" s="302"/>
      <c r="F6" s="302"/>
      <c r="G6" s="305"/>
      <c r="H6" s="163"/>
      <c r="I6" s="163"/>
      <c r="J6" s="163"/>
      <c r="K6" s="163"/>
      <c r="L6" s="163"/>
      <c r="M6" s="163"/>
      <c r="N6" s="163"/>
      <c r="O6" s="163"/>
      <c r="P6" s="163"/>
      <c r="Q6" s="163"/>
      <c r="R6" s="163"/>
      <c r="S6" s="163"/>
      <c r="T6" s="163"/>
      <c r="U6" s="163"/>
      <c r="V6" s="163"/>
      <c r="W6" s="163"/>
      <c r="X6" s="163"/>
      <c r="Y6" s="163"/>
      <c r="Z6" s="163"/>
      <c r="AA6" s="163"/>
      <c r="AB6" s="163"/>
      <c r="AC6" s="163"/>
      <c r="AD6" s="163"/>
      <c r="AE6" s="163" t="s">
        <v>163</v>
      </c>
    </row>
    <row r="7" spans="1:36" ht="15.95" customHeight="1" x14ac:dyDescent="0.2">
      <c r="A7" s="165" t="s">
        <v>161</v>
      </c>
      <c r="B7" s="166" t="s">
        <v>62</v>
      </c>
      <c r="C7" s="306" t="s">
        <v>63</v>
      </c>
      <c r="D7" s="306"/>
      <c r="E7" s="306"/>
      <c r="F7" s="306"/>
      <c r="G7" s="307"/>
      <c r="H7" s="163"/>
      <c r="I7" s="163"/>
      <c r="J7" s="163"/>
      <c r="K7" s="163"/>
      <c r="L7" s="163"/>
      <c r="M7" s="163"/>
      <c r="N7" s="163"/>
      <c r="O7" s="163"/>
      <c r="P7" s="163"/>
      <c r="Q7" s="163"/>
      <c r="R7" s="163"/>
      <c r="S7" s="163"/>
      <c r="T7" s="163"/>
      <c r="U7" s="163"/>
      <c r="V7" s="163"/>
      <c r="W7" s="163"/>
      <c r="X7" s="163"/>
      <c r="Y7" s="163"/>
      <c r="Z7" s="163"/>
      <c r="AA7" s="163"/>
      <c r="AB7" s="163"/>
      <c r="AC7" s="163"/>
      <c r="AD7" s="163"/>
      <c r="AE7" s="163" t="s">
        <v>164</v>
      </c>
    </row>
    <row r="8" spans="1:36" x14ac:dyDescent="0.2">
      <c r="A8" s="158"/>
      <c r="D8" s="138"/>
    </row>
    <row r="9" spans="1:36" ht="38.25" x14ac:dyDescent="0.2">
      <c r="A9" s="167" t="s">
        <v>165</v>
      </c>
      <c r="B9" s="170" t="s">
        <v>166</v>
      </c>
      <c r="C9" s="170" t="s">
        <v>167</v>
      </c>
      <c r="D9" s="168" t="s">
        <v>168</v>
      </c>
      <c r="E9" s="169" t="s">
        <v>169</v>
      </c>
      <c r="F9" s="171" t="s">
        <v>170</v>
      </c>
      <c r="G9" s="169" t="s">
        <v>28</v>
      </c>
      <c r="H9" s="172" t="s">
        <v>29</v>
      </c>
      <c r="I9" s="172" t="s">
        <v>174</v>
      </c>
      <c r="J9" s="172" t="s">
        <v>30</v>
      </c>
      <c r="K9" s="172" t="s">
        <v>175</v>
      </c>
      <c r="L9" s="172" t="s">
        <v>176</v>
      </c>
      <c r="M9" s="172" t="s">
        <v>177</v>
      </c>
      <c r="N9" s="172" t="s">
        <v>178</v>
      </c>
      <c r="O9" s="172" t="s">
        <v>179</v>
      </c>
      <c r="P9" s="172" t="s">
        <v>180</v>
      </c>
      <c r="Q9" s="172" t="s">
        <v>181</v>
      </c>
      <c r="R9" s="172" t="s">
        <v>182</v>
      </c>
      <c r="S9" s="172" t="s">
        <v>183</v>
      </c>
      <c r="T9" s="172" t="s">
        <v>184</v>
      </c>
      <c r="U9" s="172" t="s">
        <v>185</v>
      </c>
      <c r="V9" s="172" t="s">
        <v>186</v>
      </c>
      <c r="W9" s="172" t="s">
        <v>187</v>
      </c>
      <c r="X9" s="163"/>
      <c r="Y9" s="163"/>
      <c r="Z9" s="163"/>
      <c r="AA9" s="163"/>
      <c r="AB9" s="163"/>
      <c r="AC9" s="163"/>
      <c r="AD9" s="163" t="s">
        <v>173</v>
      </c>
      <c r="AE9" s="163" t="s">
        <v>171</v>
      </c>
      <c r="AF9" t="s">
        <v>172</v>
      </c>
    </row>
    <row r="10" spans="1:36" x14ac:dyDescent="0.2">
      <c r="A10" s="162"/>
      <c r="B10" s="178"/>
      <c r="C10" s="178"/>
      <c r="D10" s="180"/>
      <c r="E10" s="181"/>
      <c r="F10" s="182"/>
      <c r="G10" s="182"/>
      <c r="H10" s="182"/>
      <c r="I10" s="182"/>
      <c r="J10" s="182"/>
      <c r="K10" s="182"/>
      <c r="L10" s="182"/>
      <c r="M10" s="182"/>
      <c r="N10" s="182"/>
      <c r="O10" s="182"/>
      <c r="P10" s="182"/>
      <c r="Q10" s="182"/>
      <c r="R10" s="183"/>
      <c r="S10" s="183"/>
      <c r="T10" s="182"/>
      <c r="U10" s="182"/>
      <c r="V10" s="183"/>
      <c r="W10" s="183"/>
      <c r="AH10" s="210"/>
      <c r="AI10" s="210"/>
      <c r="AJ10" s="213"/>
    </row>
    <row r="11" spans="1:36" x14ac:dyDescent="0.2">
      <c r="A11" s="179" t="s">
        <v>188</v>
      </c>
      <c r="B11" s="186" t="s">
        <v>123</v>
      </c>
      <c r="C11" s="186" t="s">
        <v>124</v>
      </c>
      <c r="D11" s="187"/>
      <c r="E11" s="188"/>
      <c r="F11" s="189"/>
      <c r="G11" s="190"/>
      <c r="H11" s="189"/>
      <c r="I11" s="189" t="e">
        <f>SUM(#REF!)</f>
        <v>#REF!</v>
      </c>
      <c r="J11" s="189"/>
      <c r="K11" s="189" t="e">
        <f>SUM(#REF!)</f>
        <v>#REF!</v>
      </c>
      <c r="L11" s="189"/>
      <c r="M11" s="189" t="e">
        <f>SUM(#REF!)</f>
        <v>#REF!</v>
      </c>
      <c r="N11" s="189"/>
      <c r="O11" s="189" t="e">
        <f>SUM(#REF!)</f>
        <v>#REF!</v>
      </c>
      <c r="P11" s="189"/>
      <c r="Q11" s="189" t="e">
        <f>SUM(#REF!)</f>
        <v>#REF!</v>
      </c>
      <c r="R11" s="191"/>
      <c r="S11" s="191"/>
      <c r="T11" s="189"/>
      <c r="U11" s="189" t="e">
        <f>SUM(#REF!)</f>
        <v>#REF!</v>
      </c>
      <c r="V11" s="191"/>
      <c r="W11" s="192"/>
      <c r="AE11" t="s">
        <v>189</v>
      </c>
      <c r="AH11" s="210"/>
      <c r="AI11" s="210"/>
      <c r="AJ11" s="213"/>
    </row>
    <row r="12" spans="1:36" x14ac:dyDescent="0.2">
      <c r="A12" s="179" t="s">
        <v>188</v>
      </c>
      <c r="B12" s="229" t="s">
        <v>885</v>
      </c>
      <c r="C12" s="229" t="s">
        <v>886</v>
      </c>
      <c r="D12" s="187"/>
      <c r="E12" s="188"/>
      <c r="F12" s="189"/>
      <c r="G12" s="190">
        <f>SUMIF(AE13:AE27,"&lt;&gt;NOR",G13:G27)</f>
        <v>0</v>
      </c>
      <c r="H12" s="189"/>
      <c r="I12" s="189">
        <f>SUM(I13:I27)</f>
        <v>48599.250000000007</v>
      </c>
      <c r="J12" s="189"/>
      <c r="K12" s="189">
        <f>SUM(K13:K27)</f>
        <v>5739.3</v>
      </c>
      <c r="L12" s="189"/>
      <c r="M12" s="189">
        <f>SUM(M13:M27)</f>
        <v>0</v>
      </c>
      <c r="N12" s="189"/>
      <c r="O12" s="189">
        <f>SUM(O13:O27)</f>
        <v>76.210000000000008</v>
      </c>
      <c r="P12" s="189"/>
      <c r="Q12" s="189">
        <f>SUM(Q13:Q27)</f>
        <v>0</v>
      </c>
      <c r="R12" s="191"/>
      <c r="S12" s="191"/>
      <c r="T12" s="182"/>
      <c r="U12" s="182"/>
      <c r="V12" s="183"/>
      <c r="W12" s="183"/>
      <c r="AC12">
        <f>SUMIF(L7:L11,#REF!,G7:G11)</f>
        <v>0</v>
      </c>
      <c r="AD12">
        <f>SUMIF(L7:L11,#REF!,G7:G11)</f>
        <v>0</v>
      </c>
      <c r="AE12" t="s">
        <v>663</v>
      </c>
      <c r="AH12" s="210"/>
      <c r="AI12" s="210"/>
      <c r="AJ12" s="213"/>
    </row>
    <row r="13" spans="1:36" x14ac:dyDescent="0.2">
      <c r="A13" s="193">
        <v>1</v>
      </c>
      <c r="B13" s="230" t="s">
        <v>887</v>
      </c>
      <c r="C13" s="230" t="s">
        <v>888</v>
      </c>
      <c r="D13" s="195" t="s">
        <v>610</v>
      </c>
      <c r="E13" s="196">
        <v>1</v>
      </c>
      <c r="F13" s="199"/>
      <c r="G13" s="197">
        <f t="shared" ref="G13:G27" si="0">ROUND(E13*F13,2)</f>
        <v>0</v>
      </c>
      <c r="H13" s="199">
        <v>7161</v>
      </c>
      <c r="I13" s="197">
        <f t="shared" ref="I13:I27" si="1">ROUND(E13*H13,2)</f>
        <v>7161</v>
      </c>
      <c r="J13" s="199">
        <v>210</v>
      </c>
      <c r="K13" s="197">
        <f t="shared" ref="K13:K27" si="2">ROUND(E13*J13,2)</f>
        <v>210</v>
      </c>
      <c r="L13" s="197">
        <v>21</v>
      </c>
      <c r="M13" s="197">
        <f t="shared" ref="M13:M27" si="3">G13*(1+L13/100)</f>
        <v>0</v>
      </c>
      <c r="N13" s="197">
        <v>2.2000000000000002</v>
      </c>
      <c r="O13" s="197">
        <f t="shared" ref="O13:O27" si="4">ROUND(E13*N13,2)</f>
        <v>2.2000000000000002</v>
      </c>
      <c r="P13" s="197">
        <v>0</v>
      </c>
      <c r="Q13" s="197">
        <f t="shared" ref="Q13:Q27" si="5">ROUND(E13*P13,2)</f>
        <v>0</v>
      </c>
      <c r="R13" s="198"/>
      <c r="S13" s="198" t="s">
        <v>339</v>
      </c>
      <c r="AE13" t="s">
        <v>664</v>
      </c>
    </row>
    <row r="14" spans="1:36" ht="22.5" x14ac:dyDescent="0.2">
      <c r="A14" s="193">
        <v>2</v>
      </c>
      <c r="B14" s="230" t="s">
        <v>889</v>
      </c>
      <c r="C14" s="230" t="s">
        <v>890</v>
      </c>
      <c r="D14" s="195" t="s">
        <v>610</v>
      </c>
      <c r="E14" s="196">
        <v>3</v>
      </c>
      <c r="F14" s="199"/>
      <c r="G14" s="197">
        <f t="shared" si="0"/>
        <v>0</v>
      </c>
      <c r="H14" s="199">
        <v>7608.3</v>
      </c>
      <c r="I14" s="197">
        <f t="shared" si="1"/>
        <v>22824.9</v>
      </c>
      <c r="J14" s="199">
        <v>210</v>
      </c>
      <c r="K14" s="197">
        <f t="shared" si="2"/>
        <v>630</v>
      </c>
      <c r="L14" s="197">
        <v>21</v>
      </c>
      <c r="M14" s="197">
        <f t="shared" si="3"/>
        <v>0</v>
      </c>
      <c r="N14" s="197">
        <v>2.2000000000000002</v>
      </c>
      <c r="O14" s="197">
        <f t="shared" si="4"/>
        <v>6.6</v>
      </c>
      <c r="P14" s="197">
        <v>0</v>
      </c>
      <c r="Q14" s="197">
        <f t="shared" si="5"/>
        <v>0</v>
      </c>
      <c r="R14" s="198"/>
      <c r="S14" s="198" t="s">
        <v>339</v>
      </c>
    </row>
    <row r="15" spans="1:36" x14ac:dyDescent="0.2">
      <c r="A15" s="193">
        <v>3</v>
      </c>
      <c r="B15" s="230" t="s">
        <v>891</v>
      </c>
      <c r="C15" s="230" t="s">
        <v>892</v>
      </c>
      <c r="D15" s="195" t="s">
        <v>610</v>
      </c>
      <c r="E15" s="196">
        <v>4</v>
      </c>
      <c r="F15" s="199"/>
      <c r="G15" s="197">
        <f t="shared" si="0"/>
        <v>0</v>
      </c>
      <c r="H15" s="199">
        <v>1539.3</v>
      </c>
      <c r="I15" s="197">
        <f t="shared" si="1"/>
        <v>6157.2</v>
      </c>
      <c r="J15" s="199">
        <v>105</v>
      </c>
      <c r="K15" s="197">
        <f t="shared" si="2"/>
        <v>420</v>
      </c>
      <c r="L15" s="197">
        <v>21</v>
      </c>
      <c r="M15" s="197">
        <f t="shared" si="3"/>
        <v>0</v>
      </c>
      <c r="N15" s="197">
        <v>0.8</v>
      </c>
      <c r="O15" s="197">
        <f t="shared" si="4"/>
        <v>3.2</v>
      </c>
      <c r="P15" s="197">
        <v>0</v>
      </c>
      <c r="Q15" s="197">
        <f t="shared" si="5"/>
        <v>0</v>
      </c>
      <c r="R15" s="198"/>
      <c r="S15" s="198" t="s">
        <v>339</v>
      </c>
    </row>
    <row r="16" spans="1:36" x14ac:dyDescent="0.2">
      <c r="A16" s="193">
        <v>4</v>
      </c>
      <c r="B16" s="230" t="s">
        <v>893</v>
      </c>
      <c r="C16" s="230" t="s">
        <v>894</v>
      </c>
      <c r="D16" s="195" t="s">
        <v>610</v>
      </c>
      <c r="E16" s="196">
        <v>4</v>
      </c>
      <c r="F16" s="199"/>
      <c r="G16" s="197">
        <f t="shared" si="0"/>
        <v>0</v>
      </c>
      <c r="H16" s="199">
        <v>261.45</v>
      </c>
      <c r="I16" s="197">
        <f t="shared" si="1"/>
        <v>1045.8</v>
      </c>
      <c r="J16" s="199">
        <v>52.5</v>
      </c>
      <c r="K16" s="197">
        <f t="shared" si="2"/>
        <v>210</v>
      </c>
      <c r="L16" s="197">
        <v>21</v>
      </c>
      <c r="M16" s="197">
        <f t="shared" si="3"/>
        <v>0</v>
      </c>
      <c r="N16" s="197">
        <v>0.1</v>
      </c>
      <c r="O16" s="197">
        <f t="shared" si="4"/>
        <v>0.4</v>
      </c>
      <c r="P16" s="197">
        <v>0</v>
      </c>
      <c r="Q16" s="197">
        <f t="shared" si="5"/>
        <v>0</v>
      </c>
      <c r="R16" s="198"/>
      <c r="S16" s="198" t="s">
        <v>339</v>
      </c>
    </row>
    <row r="17" spans="1:19" x14ac:dyDescent="0.2">
      <c r="A17" s="193">
        <v>5</v>
      </c>
      <c r="B17" s="230" t="s">
        <v>895</v>
      </c>
      <c r="C17" s="230" t="s">
        <v>896</v>
      </c>
      <c r="D17" s="195" t="s">
        <v>610</v>
      </c>
      <c r="E17" s="196">
        <v>4</v>
      </c>
      <c r="F17" s="199"/>
      <c r="G17" s="197">
        <f t="shared" si="0"/>
        <v>0</v>
      </c>
      <c r="H17" s="199">
        <v>126</v>
      </c>
      <c r="I17" s="197">
        <f t="shared" si="1"/>
        <v>504</v>
      </c>
      <c r="J17" s="199">
        <v>157.5</v>
      </c>
      <c r="K17" s="197">
        <f t="shared" si="2"/>
        <v>630</v>
      </c>
      <c r="L17" s="197">
        <v>21</v>
      </c>
      <c r="M17" s="197">
        <f t="shared" si="3"/>
        <v>0</v>
      </c>
      <c r="N17" s="197">
        <v>0.4</v>
      </c>
      <c r="O17" s="197">
        <f t="shared" si="4"/>
        <v>1.6</v>
      </c>
      <c r="P17" s="197">
        <v>0</v>
      </c>
      <c r="Q17" s="197">
        <f t="shared" si="5"/>
        <v>0</v>
      </c>
      <c r="R17" s="198"/>
      <c r="S17" s="198" t="s">
        <v>339</v>
      </c>
    </row>
    <row r="18" spans="1:19" x14ac:dyDescent="0.2">
      <c r="A18" s="193">
        <v>6</v>
      </c>
      <c r="B18" s="230" t="s">
        <v>897</v>
      </c>
      <c r="C18" s="230" t="s">
        <v>898</v>
      </c>
      <c r="D18" s="195" t="s">
        <v>610</v>
      </c>
      <c r="E18" s="196">
        <v>1</v>
      </c>
      <c r="F18" s="199"/>
      <c r="G18" s="197">
        <f t="shared" si="0"/>
        <v>0</v>
      </c>
      <c r="H18" s="199">
        <v>997.5</v>
      </c>
      <c r="I18" s="197">
        <f t="shared" si="1"/>
        <v>997.5</v>
      </c>
      <c r="J18" s="199">
        <v>210</v>
      </c>
      <c r="K18" s="197">
        <f t="shared" si="2"/>
        <v>210</v>
      </c>
      <c r="L18" s="197">
        <v>21</v>
      </c>
      <c r="M18" s="197">
        <f t="shared" si="3"/>
        <v>0</v>
      </c>
      <c r="N18" s="197">
        <v>3.3</v>
      </c>
      <c r="O18" s="197">
        <f t="shared" si="4"/>
        <v>3.3</v>
      </c>
      <c r="P18" s="197">
        <v>0</v>
      </c>
      <c r="Q18" s="197">
        <f t="shared" si="5"/>
        <v>0</v>
      </c>
      <c r="R18" s="198"/>
      <c r="S18" s="198" t="s">
        <v>339</v>
      </c>
    </row>
    <row r="19" spans="1:19" x14ac:dyDescent="0.2">
      <c r="A19" s="193">
        <v>7</v>
      </c>
      <c r="B19" s="230" t="s">
        <v>899</v>
      </c>
      <c r="C19" s="230" t="s">
        <v>900</v>
      </c>
      <c r="D19" s="195" t="s">
        <v>901</v>
      </c>
      <c r="E19" s="196">
        <v>3</v>
      </c>
      <c r="F19" s="199"/>
      <c r="G19" s="197">
        <f t="shared" si="0"/>
        <v>0</v>
      </c>
      <c r="H19" s="199">
        <v>44.1</v>
      </c>
      <c r="I19" s="197">
        <f t="shared" si="1"/>
        <v>132.30000000000001</v>
      </c>
      <c r="J19" s="199">
        <v>105</v>
      </c>
      <c r="K19" s="197">
        <f t="shared" si="2"/>
        <v>315</v>
      </c>
      <c r="L19" s="197">
        <v>21</v>
      </c>
      <c r="M19" s="197">
        <f t="shared" si="3"/>
        <v>0</v>
      </c>
      <c r="N19" s="197">
        <v>0.17</v>
      </c>
      <c r="O19" s="197">
        <f t="shared" si="4"/>
        <v>0.51</v>
      </c>
      <c r="P19" s="197">
        <v>0</v>
      </c>
      <c r="Q19" s="197">
        <f t="shared" si="5"/>
        <v>0</v>
      </c>
      <c r="R19" s="198"/>
      <c r="S19" s="198" t="s">
        <v>339</v>
      </c>
    </row>
    <row r="20" spans="1:19" x14ac:dyDescent="0.2">
      <c r="A20" s="193">
        <v>8</v>
      </c>
      <c r="B20" s="230" t="s">
        <v>902</v>
      </c>
      <c r="C20" s="230" t="s">
        <v>903</v>
      </c>
      <c r="D20" s="195" t="s">
        <v>610</v>
      </c>
      <c r="E20" s="196">
        <v>1</v>
      </c>
      <c r="F20" s="199"/>
      <c r="G20" s="197">
        <f t="shared" si="0"/>
        <v>0</v>
      </c>
      <c r="H20" s="199">
        <v>1140.3</v>
      </c>
      <c r="I20" s="197">
        <f t="shared" si="1"/>
        <v>1140.3</v>
      </c>
      <c r="J20" s="199">
        <v>241.5</v>
      </c>
      <c r="K20" s="197">
        <f t="shared" si="2"/>
        <v>241.5</v>
      </c>
      <c r="L20" s="197">
        <v>21</v>
      </c>
      <c r="M20" s="197">
        <f t="shared" si="3"/>
        <v>0</v>
      </c>
      <c r="N20" s="197">
        <v>1.8</v>
      </c>
      <c r="O20" s="197">
        <f t="shared" si="4"/>
        <v>1.8</v>
      </c>
      <c r="P20" s="197">
        <v>0</v>
      </c>
      <c r="Q20" s="197">
        <f t="shared" si="5"/>
        <v>0</v>
      </c>
      <c r="R20" s="198"/>
      <c r="S20" s="198" t="s">
        <v>339</v>
      </c>
    </row>
    <row r="21" spans="1:19" x14ac:dyDescent="0.2">
      <c r="A21" s="193">
        <v>9</v>
      </c>
      <c r="B21" s="230" t="s">
        <v>904</v>
      </c>
      <c r="C21" s="230" t="s">
        <v>905</v>
      </c>
      <c r="D21" s="195" t="s">
        <v>610</v>
      </c>
      <c r="E21" s="196">
        <v>1</v>
      </c>
      <c r="F21" s="199"/>
      <c r="G21" s="197">
        <f t="shared" si="0"/>
        <v>0</v>
      </c>
      <c r="H21" s="199">
        <v>827.4</v>
      </c>
      <c r="I21" s="197">
        <f t="shared" si="1"/>
        <v>827.4</v>
      </c>
      <c r="J21" s="199">
        <v>52.5</v>
      </c>
      <c r="K21" s="197">
        <f t="shared" si="2"/>
        <v>52.5</v>
      </c>
      <c r="L21" s="197">
        <v>21</v>
      </c>
      <c r="M21" s="197">
        <f t="shared" si="3"/>
        <v>0</v>
      </c>
      <c r="N21" s="197">
        <v>1.8</v>
      </c>
      <c r="O21" s="197">
        <f t="shared" si="4"/>
        <v>1.8</v>
      </c>
      <c r="P21" s="197">
        <v>0</v>
      </c>
      <c r="Q21" s="197">
        <f t="shared" si="5"/>
        <v>0</v>
      </c>
      <c r="R21" s="198"/>
      <c r="S21" s="198" t="s">
        <v>339</v>
      </c>
    </row>
    <row r="22" spans="1:19" ht="22.5" x14ac:dyDescent="0.2">
      <c r="A22" s="193">
        <v>10</v>
      </c>
      <c r="B22" s="230" t="s">
        <v>906</v>
      </c>
      <c r="C22" s="230" t="s">
        <v>907</v>
      </c>
      <c r="D22" s="195" t="s">
        <v>901</v>
      </c>
      <c r="E22" s="196">
        <v>4</v>
      </c>
      <c r="F22" s="199"/>
      <c r="G22" s="197">
        <f t="shared" si="0"/>
        <v>0</v>
      </c>
      <c r="H22" s="199">
        <v>218.4</v>
      </c>
      <c r="I22" s="197">
        <f t="shared" si="1"/>
        <v>873.6</v>
      </c>
      <c r="J22" s="199">
        <v>105</v>
      </c>
      <c r="K22" s="197">
        <f t="shared" si="2"/>
        <v>420</v>
      </c>
      <c r="L22" s="197">
        <v>21</v>
      </c>
      <c r="M22" s="197">
        <f t="shared" si="3"/>
        <v>0</v>
      </c>
      <c r="N22" s="197">
        <v>1.3</v>
      </c>
      <c r="O22" s="197">
        <f t="shared" si="4"/>
        <v>5.2</v>
      </c>
      <c r="P22" s="197">
        <v>0</v>
      </c>
      <c r="Q22" s="197">
        <f t="shared" si="5"/>
        <v>0</v>
      </c>
      <c r="R22" s="198"/>
      <c r="S22" s="198" t="s">
        <v>339</v>
      </c>
    </row>
    <row r="23" spans="1:19" ht="22.5" x14ac:dyDescent="0.2">
      <c r="A23" s="193">
        <v>11</v>
      </c>
      <c r="B23" s="230" t="s">
        <v>908</v>
      </c>
      <c r="C23" s="230" t="s">
        <v>909</v>
      </c>
      <c r="D23" s="195" t="s">
        <v>901</v>
      </c>
      <c r="E23" s="196">
        <v>12</v>
      </c>
      <c r="F23" s="199"/>
      <c r="G23" s="197">
        <f t="shared" si="0"/>
        <v>0</v>
      </c>
      <c r="H23" s="199">
        <v>241.5</v>
      </c>
      <c r="I23" s="197">
        <f t="shared" si="1"/>
        <v>2898</v>
      </c>
      <c r="J23" s="199">
        <v>105</v>
      </c>
      <c r="K23" s="197">
        <f t="shared" si="2"/>
        <v>1260</v>
      </c>
      <c r="L23" s="197">
        <v>21</v>
      </c>
      <c r="M23" s="197">
        <f t="shared" si="3"/>
        <v>0</v>
      </c>
      <c r="N23" s="197">
        <v>1.95</v>
      </c>
      <c r="O23" s="197">
        <f t="shared" si="4"/>
        <v>23.4</v>
      </c>
      <c r="P23" s="197">
        <v>0</v>
      </c>
      <c r="Q23" s="197">
        <f t="shared" si="5"/>
        <v>0</v>
      </c>
      <c r="R23" s="198"/>
      <c r="S23" s="198" t="s">
        <v>339</v>
      </c>
    </row>
    <row r="24" spans="1:19" ht="22.5" x14ac:dyDescent="0.2">
      <c r="A24" s="193">
        <v>12</v>
      </c>
      <c r="B24" s="230" t="s">
        <v>910</v>
      </c>
      <c r="C24" s="230" t="s">
        <v>911</v>
      </c>
      <c r="D24" s="195" t="s">
        <v>610</v>
      </c>
      <c r="E24" s="196">
        <v>1</v>
      </c>
      <c r="F24" s="199"/>
      <c r="G24" s="197">
        <f t="shared" si="0"/>
        <v>0</v>
      </c>
      <c r="H24" s="199">
        <v>257.25</v>
      </c>
      <c r="I24" s="197">
        <f t="shared" si="1"/>
        <v>257.25</v>
      </c>
      <c r="J24" s="199">
        <v>90.3</v>
      </c>
      <c r="K24" s="197">
        <f t="shared" si="2"/>
        <v>90.3</v>
      </c>
      <c r="L24" s="197">
        <v>21</v>
      </c>
      <c r="M24" s="197">
        <f t="shared" si="3"/>
        <v>0</v>
      </c>
      <c r="N24" s="197">
        <v>2</v>
      </c>
      <c r="O24" s="197">
        <f t="shared" si="4"/>
        <v>2</v>
      </c>
      <c r="P24" s="197">
        <v>0</v>
      </c>
      <c r="Q24" s="197">
        <f t="shared" si="5"/>
        <v>0</v>
      </c>
      <c r="R24" s="198"/>
      <c r="S24" s="198" t="s">
        <v>339</v>
      </c>
    </row>
    <row r="25" spans="1:19" ht="22.5" x14ac:dyDescent="0.2">
      <c r="A25" s="193">
        <v>13</v>
      </c>
      <c r="B25" s="230" t="s">
        <v>912</v>
      </c>
      <c r="C25" s="230" t="s">
        <v>913</v>
      </c>
      <c r="D25" s="195" t="s">
        <v>610</v>
      </c>
      <c r="E25" s="196">
        <v>2</v>
      </c>
      <c r="F25" s="199"/>
      <c r="G25" s="197">
        <f t="shared" si="0"/>
        <v>0</v>
      </c>
      <c r="H25" s="199">
        <v>630</v>
      </c>
      <c r="I25" s="197">
        <f t="shared" si="1"/>
        <v>1260</v>
      </c>
      <c r="J25" s="199">
        <v>220.5</v>
      </c>
      <c r="K25" s="197">
        <f t="shared" si="2"/>
        <v>441</v>
      </c>
      <c r="L25" s="197">
        <v>21</v>
      </c>
      <c r="M25" s="197">
        <f t="shared" si="3"/>
        <v>0</v>
      </c>
      <c r="N25" s="197">
        <v>1.6</v>
      </c>
      <c r="O25" s="197">
        <f t="shared" si="4"/>
        <v>3.2</v>
      </c>
      <c r="P25" s="197">
        <v>0</v>
      </c>
      <c r="Q25" s="197">
        <f t="shared" si="5"/>
        <v>0</v>
      </c>
      <c r="R25" s="198"/>
      <c r="S25" s="198" t="s">
        <v>339</v>
      </c>
    </row>
    <row r="26" spans="1:19" x14ac:dyDescent="0.2">
      <c r="A26" s="193">
        <v>14</v>
      </c>
      <c r="B26" s="230" t="s">
        <v>914</v>
      </c>
      <c r="C26" s="230" t="s">
        <v>915</v>
      </c>
      <c r="D26" s="195" t="s">
        <v>207</v>
      </c>
      <c r="E26" s="196">
        <v>2</v>
      </c>
      <c r="F26" s="199"/>
      <c r="G26" s="197">
        <f t="shared" si="0"/>
        <v>0</v>
      </c>
      <c r="H26" s="199">
        <v>210</v>
      </c>
      <c r="I26" s="197">
        <f t="shared" si="1"/>
        <v>420</v>
      </c>
      <c r="J26" s="199">
        <v>157.5</v>
      </c>
      <c r="K26" s="197">
        <f t="shared" si="2"/>
        <v>315</v>
      </c>
      <c r="L26" s="197">
        <v>21</v>
      </c>
      <c r="M26" s="197">
        <f t="shared" si="3"/>
        <v>0</v>
      </c>
      <c r="N26" s="197">
        <v>2</v>
      </c>
      <c r="O26" s="197">
        <f t="shared" si="4"/>
        <v>4</v>
      </c>
      <c r="P26" s="197">
        <v>0</v>
      </c>
      <c r="Q26" s="197">
        <f t="shared" si="5"/>
        <v>0</v>
      </c>
      <c r="R26" s="198"/>
      <c r="S26" s="198" t="s">
        <v>339</v>
      </c>
    </row>
    <row r="27" spans="1:19" x14ac:dyDescent="0.2">
      <c r="A27" s="193">
        <v>15</v>
      </c>
      <c r="B27" s="230" t="s">
        <v>916</v>
      </c>
      <c r="C27" s="230" t="s">
        <v>917</v>
      </c>
      <c r="D27" s="195" t="s">
        <v>918</v>
      </c>
      <c r="E27" s="196">
        <v>1</v>
      </c>
      <c r="F27" s="199"/>
      <c r="G27" s="197">
        <f t="shared" si="0"/>
        <v>0</v>
      </c>
      <c r="H27" s="199">
        <v>2100</v>
      </c>
      <c r="I27" s="197">
        <f t="shared" si="1"/>
        <v>2100</v>
      </c>
      <c r="J27" s="199">
        <v>294</v>
      </c>
      <c r="K27" s="197">
        <f t="shared" si="2"/>
        <v>294</v>
      </c>
      <c r="L27" s="197">
        <v>21</v>
      </c>
      <c r="M27" s="197">
        <f t="shared" si="3"/>
        <v>0</v>
      </c>
      <c r="N27" s="197">
        <v>17</v>
      </c>
      <c r="O27" s="197">
        <f t="shared" si="4"/>
        <v>17</v>
      </c>
      <c r="P27" s="197">
        <v>0</v>
      </c>
      <c r="Q27" s="197">
        <f t="shared" si="5"/>
        <v>0</v>
      </c>
      <c r="R27" s="198"/>
      <c r="S27" s="198" t="s">
        <v>339</v>
      </c>
    </row>
    <row r="28" spans="1:19" x14ac:dyDescent="0.2">
      <c r="A28" s="162"/>
      <c r="B28" s="231"/>
      <c r="C28" s="231"/>
      <c r="D28" s="180"/>
      <c r="E28" s="181"/>
      <c r="F28" s="182"/>
      <c r="G28" s="182"/>
      <c r="H28" s="182"/>
      <c r="I28" s="182"/>
      <c r="J28" s="182"/>
      <c r="K28" s="182"/>
      <c r="L28" s="182"/>
      <c r="M28" s="182"/>
      <c r="N28" s="182"/>
      <c r="O28" s="182"/>
      <c r="P28" s="182"/>
      <c r="Q28" s="182"/>
      <c r="R28" s="183"/>
      <c r="S28" s="183"/>
    </row>
    <row r="29" spans="1:19" x14ac:dyDescent="0.2">
      <c r="A29" s="179" t="s">
        <v>188</v>
      </c>
      <c r="B29" s="229" t="s">
        <v>919</v>
      </c>
      <c r="C29" s="229" t="s">
        <v>920</v>
      </c>
      <c r="D29" s="187"/>
      <c r="E29" s="188"/>
      <c r="F29" s="189"/>
      <c r="G29" s="190">
        <f>SUMIF(AE30:AE42,"&lt;&gt;NOR",G30:G42)</f>
        <v>0</v>
      </c>
      <c r="H29" s="189"/>
      <c r="I29" s="189">
        <f>SUM(I30:I42)</f>
        <v>20580</v>
      </c>
      <c r="J29" s="189"/>
      <c r="K29" s="189">
        <f>SUM(K30:K42)</f>
        <v>7651.35</v>
      </c>
      <c r="L29" s="189"/>
      <c r="M29" s="189">
        <f>SUM(M30:M42)</f>
        <v>0</v>
      </c>
      <c r="N29" s="189"/>
      <c r="O29" s="189">
        <f>SUM(O30:O42)</f>
        <v>84.699999999999989</v>
      </c>
      <c r="P29" s="189"/>
      <c r="Q29" s="189">
        <f>SUM(Q30:Q42)</f>
        <v>0</v>
      </c>
      <c r="R29" s="191"/>
      <c r="S29" s="191"/>
    </row>
    <row r="30" spans="1:19" ht="22.5" x14ac:dyDescent="0.2">
      <c r="A30" s="193">
        <v>16</v>
      </c>
      <c r="B30" s="230" t="s">
        <v>921</v>
      </c>
      <c r="C30" s="230" t="s">
        <v>922</v>
      </c>
      <c r="D30" s="195" t="s">
        <v>610</v>
      </c>
      <c r="E30" s="196">
        <v>4</v>
      </c>
      <c r="F30" s="199"/>
      <c r="G30" s="197">
        <f t="shared" ref="G30:G42" si="6">ROUND(E30*F30,2)</f>
        <v>0</v>
      </c>
      <c r="H30" s="199">
        <v>1785</v>
      </c>
      <c r="I30" s="197">
        <f t="shared" ref="I30:I42" si="7">ROUND(E30*H30,2)</f>
        <v>7140</v>
      </c>
      <c r="J30" s="199">
        <v>210</v>
      </c>
      <c r="K30" s="197">
        <f t="shared" ref="K30:K42" si="8">ROUND(E30*J30,2)</f>
        <v>840</v>
      </c>
      <c r="L30" s="197">
        <v>21</v>
      </c>
      <c r="M30" s="197">
        <f t="shared" ref="M30:M42" si="9">G30*(1+L30/100)</f>
        <v>0</v>
      </c>
      <c r="N30" s="197">
        <v>2</v>
      </c>
      <c r="O30" s="197">
        <f t="shared" ref="O30:O42" si="10">ROUND(E30*N30,2)</f>
        <v>8</v>
      </c>
      <c r="P30" s="197">
        <v>0</v>
      </c>
      <c r="Q30" s="197">
        <f t="shared" ref="Q30:Q42" si="11">ROUND(E30*P30,2)</f>
        <v>0</v>
      </c>
      <c r="R30" s="198"/>
      <c r="S30" s="198" t="s">
        <v>339</v>
      </c>
    </row>
    <row r="31" spans="1:19" x14ac:dyDescent="0.2">
      <c r="A31" s="193">
        <v>17</v>
      </c>
      <c r="B31" s="230" t="s">
        <v>923</v>
      </c>
      <c r="C31" s="230" t="s">
        <v>924</v>
      </c>
      <c r="D31" s="195" t="s">
        <v>610</v>
      </c>
      <c r="E31" s="196">
        <v>1</v>
      </c>
      <c r="F31" s="199"/>
      <c r="G31" s="197">
        <f t="shared" si="6"/>
        <v>0</v>
      </c>
      <c r="H31" s="199">
        <v>1101.45</v>
      </c>
      <c r="I31" s="197">
        <f t="shared" si="7"/>
        <v>1101.45</v>
      </c>
      <c r="J31" s="199">
        <v>210</v>
      </c>
      <c r="K31" s="197">
        <f t="shared" si="8"/>
        <v>210</v>
      </c>
      <c r="L31" s="197">
        <v>21</v>
      </c>
      <c r="M31" s="197">
        <f t="shared" si="9"/>
        <v>0</v>
      </c>
      <c r="N31" s="197">
        <v>6.1</v>
      </c>
      <c r="O31" s="197">
        <f t="shared" si="10"/>
        <v>6.1</v>
      </c>
      <c r="P31" s="197">
        <v>0</v>
      </c>
      <c r="Q31" s="197">
        <f t="shared" si="11"/>
        <v>0</v>
      </c>
      <c r="R31" s="198"/>
      <c r="S31" s="198" t="s">
        <v>339</v>
      </c>
    </row>
    <row r="32" spans="1:19" x14ac:dyDescent="0.2">
      <c r="A32" s="193">
        <v>18</v>
      </c>
      <c r="B32" s="230" t="s">
        <v>925</v>
      </c>
      <c r="C32" s="230" t="s">
        <v>926</v>
      </c>
      <c r="D32" s="195" t="s">
        <v>901</v>
      </c>
      <c r="E32" s="196">
        <v>2</v>
      </c>
      <c r="F32" s="199"/>
      <c r="G32" s="197">
        <f t="shared" si="6"/>
        <v>0</v>
      </c>
      <c r="H32" s="199">
        <v>78.75</v>
      </c>
      <c r="I32" s="197">
        <f t="shared" si="7"/>
        <v>157.5</v>
      </c>
      <c r="J32" s="199">
        <v>105</v>
      </c>
      <c r="K32" s="197">
        <f t="shared" si="8"/>
        <v>210</v>
      </c>
      <c r="L32" s="197">
        <v>21</v>
      </c>
      <c r="M32" s="197">
        <f t="shared" si="9"/>
        <v>0</v>
      </c>
      <c r="N32" s="197">
        <v>0.2</v>
      </c>
      <c r="O32" s="197">
        <f t="shared" si="10"/>
        <v>0.4</v>
      </c>
      <c r="P32" s="197">
        <v>0</v>
      </c>
      <c r="Q32" s="197">
        <f t="shared" si="11"/>
        <v>0</v>
      </c>
      <c r="R32" s="198"/>
      <c r="S32" s="198" t="s">
        <v>339</v>
      </c>
    </row>
    <row r="33" spans="1:19" x14ac:dyDescent="0.2">
      <c r="A33" s="193">
        <v>19</v>
      </c>
      <c r="B33" s="230" t="s">
        <v>927</v>
      </c>
      <c r="C33" s="230" t="s">
        <v>928</v>
      </c>
      <c r="D33" s="195" t="s">
        <v>610</v>
      </c>
      <c r="E33" s="196">
        <v>1</v>
      </c>
      <c r="F33" s="199"/>
      <c r="G33" s="197">
        <f t="shared" si="6"/>
        <v>0</v>
      </c>
      <c r="H33" s="199">
        <v>1210.6500000000001</v>
      </c>
      <c r="I33" s="197">
        <f t="shared" si="7"/>
        <v>1210.6500000000001</v>
      </c>
      <c r="J33" s="199">
        <v>241.5</v>
      </c>
      <c r="K33" s="197">
        <f t="shared" si="8"/>
        <v>241.5</v>
      </c>
      <c r="L33" s="197">
        <v>21</v>
      </c>
      <c r="M33" s="197">
        <f t="shared" si="9"/>
        <v>0</v>
      </c>
      <c r="N33" s="197">
        <v>2</v>
      </c>
      <c r="O33" s="197">
        <f t="shared" si="10"/>
        <v>2</v>
      </c>
      <c r="P33" s="197">
        <v>0</v>
      </c>
      <c r="Q33" s="197">
        <f t="shared" si="11"/>
        <v>0</v>
      </c>
      <c r="R33" s="198"/>
      <c r="S33" s="198" t="s">
        <v>339</v>
      </c>
    </row>
    <row r="34" spans="1:19" x14ac:dyDescent="0.2">
      <c r="A34" s="193">
        <v>20</v>
      </c>
      <c r="B34" s="230" t="s">
        <v>929</v>
      </c>
      <c r="C34" s="230" t="s">
        <v>930</v>
      </c>
      <c r="D34" s="195" t="s">
        <v>610</v>
      </c>
      <c r="E34" s="196">
        <v>1</v>
      </c>
      <c r="F34" s="199"/>
      <c r="G34" s="197">
        <f t="shared" si="6"/>
        <v>0</v>
      </c>
      <c r="H34" s="199">
        <v>827.4</v>
      </c>
      <c r="I34" s="197">
        <f t="shared" si="7"/>
        <v>827.4</v>
      </c>
      <c r="J34" s="199">
        <v>52.5</v>
      </c>
      <c r="K34" s="197">
        <f t="shared" si="8"/>
        <v>52.5</v>
      </c>
      <c r="L34" s="197">
        <v>21</v>
      </c>
      <c r="M34" s="197">
        <f t="shared" si="9"/>
        <v>0</v>
      </c>
      <c r="N34" s="197">
        <v>1.8</v>
      </c>
      <c r="O34" s="197">
        <f t="shared" si="10"/>
        <v>1.8</v>
      </c>
      <c r="P34" s="197">
        <v>0</v>
      </c>
      <c r="Q34" s="197">
        <f t="shared" si="11"/>
        <v>0</v>
      </c>
      <c r="R34" s="198"/>
      <c r="S34" s="198" t="s">
        <v>339</v>
      </c>
    </row>
    <row r="35" spans="1:19" x14ac:dyDescent="0.2">
      <c r="A35" s="193">
        <v>21</v>
      </c>
      <c r="B35" s="230" t="s">
        <v>931</v>
      </c>
      <c r="C35" s="230" t="s">
        <v>932</v>
      </c>
      <c r="D35" s="195" t="s">
        <v>901</v>
      </c>
      <c r="E35" s="196">
        <v>7</v>
      </c>
      <c r="F35" s="199"/>
      <c r="G35" s="197">
        <f t="shared" si="6"/>
        <v>0</v>
      </c>
      <c r="H35" s="199">
        <v>273</v>
      </c>
      <c r="I35" s="197">
        <f t="shared" si="7"/>
        <v>1911</v>
      </c>
      <c r="J35" s="199">
        <v>105</v>
      </c>
      <c r="K35" s="197">
        <f t="shared" si="8"/>
        <v>735</v>
      </c>
      <c r="L35" s="197">
        <v>21</v>
      </c>
      <c r="M35" s="197">
        <f t="shared" si="9"/>
        <v>0</v>
      </c>
      <c r="N35" s="197">
        <v>3.5</v>
      </c>
      <c r="O35" s="197">
        <f t="shared" si="10"/>
        <v>24.5</v>
      </c>
      <c r="P35" s="197">
        <v>0</v>
      </c>
      <c r="Q35" s="197">
        <f t="shared" si="11"/>
        <v>0</v>
      </c>
      <c r="R35" s="198"/>
      <c r="S35" s="198" t="s">
        <v>339</v>
      </c>
    </row>
    <row r="36" spans="1:19" x14ac:dyDescent="0.2">
      <c r="A36" s="193">
        <v>22</v>
      </c>
      <c r="B36" s="230" t="s">
        <v>933</v>
      </c>
      <c r="C36" s="230" t="s">
        <v>934</v>
      </c>
      <c r="D36" s="195" t="s">
        <v>610</v>
      </c>
      <c r="E36" s="196">
        <v>1</v>
      </c>
      <c r="F36" s="199"/>
      <c r="G36" s="197">
        <f t="shared" si="6"/>
        <v>0</v>
      </c>
      <c r="H36" s="199">
        <v>315</v>
      </c>
      <c r="I36" s="197">
        <f t="shared" si="7"/>
        <v>315</v>
      </c>
      <c r="J36" s="199">
        <v>110.25</v>
      </c>
      <c r="K36" s="197">
        <f t="shared" si="8"/>
        <v>110.25</v>
      </c>
      <c r="L36" s="197">
        <v>21</v>
      </c>
      <c r="M36" s="197">
        <f t="shared" si="9"/>
        <v>0</v>
      </c>
      <c r="N36" s="197">
        <v>2.5</v>
      </c>
      <c r="O36" s="197">
        <f t="shared" si="10"/>
        <v>2.5</v>
      </c>
      <c r="P36" s="197">
        <v>0</v>
      </c>
      <c r="Q36" s="197">
        <f t="shared" si="11"/>
        <v>0</v>
      </c>
      <c r="R36" s="198"/>
      <c r="S36" s="198" t="s">
        <v>339</v>
      </c>
    </row>
    <row r="37" spans="1:19" x14ac:dyDescent="0.2">
      <c r="A37" s="193">
        <v>23</v>
      </c>
      <c r="B37" s="230" t="s">
        <v>935</v>
      </c>
      <c r="C37" s="230" t="s">
        <v>936</v>
      </c>
      <c r="D37" s="195" t="s">
        <v>901</v>
      </c>
      <c r="E37" s="196">
        <v>2</v>
      </c>
      <c r="F37" s="199"/>
      <c r="G37" s="197">
        <f t="shared" si="6"/>
        <v>0</v>
      </c>
      <c r="H37" s="199">
        <v>336</v>
      </c>
      <c r="I37" s="197">
        <f t="shared" si="7"/>
        <v>672</v>
      </c>
      <c r="J37" s="199">
        <v>367.5</v>
      </c>
      <c r="K37" s="197">
        <f t="shared" si="8"/>
        <v>735</v>
      </c>
      <c r="L37" s="197">
        <v>21</v>
      </c>
      <c r="M37" s="197">
        <f t="shared" si="9"/>
        <v>0</v>
      </c>
      <c r="N37" s="197">
        <v>1</v>
      </c>
      <c r="O37" s="197">
        <f t="shared" si="10"/>
        <v>2</v>
      </c>
      <c r="P37" s="197">
        <v>0</v>
      </c>
      <c r="Q37" s="197">
        <f t="shared" si="11"/>
        <v>0</v>
      </c>
      <c r="R37" s="198"/>
      <c r="S37" s="198" t="s">
        <v>339</v>
      </c>
    </row>
    <row r="38" spans="1:19" x14ac:dyDescent="0.2">
      <c r="A38" s="193">
        <v>24</v>
      </c>
      <c r="B38" s="230" t="s">
        <v>937</v>
      </c>
      <c r="C38" s="230" t="s">
        <v>938</v>
      </c>
      <c r="D38" s="195" t="s">
        <v>901</v>
      </c>
      <c r="E38" s="196">
        <v>8</v>
      </c>
      <c r="F38" s="199"/>
      <c r="G38" s="197">
        <f t="shared" si="6"/>
        <v>0</v>
      </c>
      <c r="H38" s="199">
        <v>357</v>
      </c>
      <c r="I38" s="197">
        <f t="shared" si="7"/>
        <v>2856</v>
      </c>
      <c r="J38" s="199">
        <v>367.5</v>
      </c>
      <c r="K38" s="197">
        <f t="shared" si="8"/>
        <v>2940</v>
      </c>
      <c r="L38" s="197">
        <v>21</v>
      </c>
      <c r="M38" s="197">
        <f t="shared" si="9"/>
        <v>0</v>
      </c>
      <c r="N38" s="197">
        <v>2.6</v>
      </c>
      <c r="O38" s="197">
        <f t="shared" si="10"/>
        <v>20.8</v>
      </c>
      <c r="P38" s="197">
        <v>0</v>
      </c>
      <c r="Q38" s="197">
        <f t="shared" si="11"/>
        <v>0</v>
      </c>
      <c r="R38" s="198"/>
      <c r="S38" s="198" t="s">
        <v>339</v>
      </c>
    </row>
    <row r="39" spans="1:19" ht="22.5" x14ac:dyDescent="0.2">
      <c r="A39" s="193">
        <v>25</v>
      </c>
      <c r="B39" s="230" t="s">
        <v>939</v>
      </c>
      <c r="C39" s="230" t="s">
        <v>940</v>
      </c>
      <c r="D39" s="195" t="s">
        <v>610</v>
      </c>
      <c r="E39" s="196">
        <v>4</v>
      </c>
      <c r="F39" s="199"/>
      <c r="G39" s="197">
        <f t="shared" si="6"/>
        <v>0</v>
      </c>
      <c r="H39" s="199">
        <v>472.5</v>
      </c>
      <c r="I39" s="197">
        <f t="shared" si="7"/>
        <v>1890</v>
      </c>
      <c r="J39" s="199">
        <v>165.9</v>
      </c>
      <c r="K39" s="197">
        <f t="shared" si="8"/>
        <v>663.6</v>
      </c>
      <c r="L39" s="197">
        <v>21</v>
      </c>
      <c r="M39" s="197">
        <f t="shared" si="9"/>
        <v>0</v>
      </c>
      <c r="N39" s="197">
        <v>1.5</v>
      </c>
      <c r="O39" s="197">
        <f t="shared" si="10"/>
        <v>6</v>
      </c>
      <c r="P39" s="197">
        <v>0</v>
      </c>
      <c r="Q39" s="197">
        <f t="shared" si="11"/>
        <v>0</v>
      </c>
      <c r="R39" s="198"/>
      <c r="S39" s="198" t="s">
        <v>339</v>
      </c>
    </row>
    <row r="40" spans="1:19" ht="22.5" x14ac:dyDescent="0.2">
      <c r="A40" s="193">
        <v>26</v>
      </c>
      <c r="B40" s="230" t="s">
        <v>941</v>
      </c>
      <c r="C40" s="230" t="s">
        <v>942</v>
      </c>
      <c r="D40" s="195" t="s">
        <v>610</v>
      </c>
      <c r="E40" s="196">
        <v>2</v>
      </c>
      <c r="F40" s="199"/>
      <c r="G40" s="197">
        <f t="shared" si="6"/>
        <v>0</v>
      </c>
      <c r="H40" s="199">
        <v>735</v>
      </c>
      <c r="I40" s="197">
        <f t="shared" si="7"/>
        <v>1470</v>
      </c>
      <c r="J40" s="199">
        <v>257.25</v>
      </c>
      <c r="K40" s="197">
        <f t="shared" si="8"/>
        <v>514.5</v>
      </c>
      <c r="L40" s="197">
        <v>21</v>
      </c>
      <c r="M40" s="197">
        <f t="shared" si="9"/>
        <v>0</v>
      </c>
      <c r="N40" s="197">
        <v>0.8</v>
      </c>
      <c r="O40" s="197">
        <f t="shared" si="10"/>
        <v>1.6</v>
      </c>
      <c r="P40" s="197">
        <v>0</v>
      </c>
      <c r="Q40" s="197">
        <f t="shared" si="11"/>
        <v>0</v>
      </c>
      <c r="R40" s="198"/>
      <c r="S40" s="198" t="s">
        <v>339</v>
      </c>
    </row>
    <row r="41" spans="1:19" x14ac:dyDescent="0.2">
      <c r="A41" s="193">
        <v>27</v>
      </c>
      <c r="B41" s="230" t="s">
        <v>943</v>
      </c>
      <c r="C41" s="230" t="s">
        <v>915</v>
      </c>
      <c r="D41" s="195" t="s">
        <v>207</v>
      </c>
      <c r="E41" s="196">
        <v>2</v>
      </c>
      <c r="F41" s="199"/>
      <c r="G41" s="197">
        <f t="shared" si="6"/>
        <v>0</v>
      </c>
      <c r="H41" s="199">
        <v>210</v>
      </c>
      <c r="I41" s="197">
        <f t="shared" si="7"/>
        <v>420</v>
      </c>
      <c r="J41" s="199">
        <v>157.5</v>
      </c>
      <c r="K41" s="197">
        <f t="shared" si="8"/>
        <v>315</v>
      </c>
      <c r="L41" s="197">
        <v>21</v>
      </c>
      <c r="M41" s="197">
        <f t="shared" si="9"/>
        <v>0</v>
      </c>
      <c r="N41" s="197">
        <v>2</v>
      </c>
      <c r="O41" s="197">
        <f t="shared" si="10"/>
        <v>4</v>
      </c>
      <c r="P41" s="197">
        <v>0</v>
      </c>
      <c r="Q41" s="197">
        <f t="shared" si="11"/>
        <v>0</v>
      </c>
      <c r="R41" s="198"/>
      <c r="S41" s="198" t="s">
        <v>339</v>
      </c>
    </row>
    <row r="42" spans="1:19" x14ac:dyDescent="0.2">
      <c r="A42" s="193">
        <v>28</v>
      </c>
      <c r="B42" s="230" t="s">
        <v>944</v>
      </c>
      <c r="C42" s="230" t="s">
        <v>945</v>
      </c>
      <c r="D42" s="195" t="s">
        <v>918</v>
      </c>
      <c r="E42" s="196">
        <v>1</v>
      </c>
      <c r="F42" s="199"/>
      <c r="G42" s="197">
        <f t="shared" si="6"/>
        <v>0</v>
      </c>
      <c r="H42" s="199">
        <v>609</v>
      </c>
      <c r="I42" s="197">
        <f t="shared" si="7"/>
        <v>609</v>
      </c>
      <c r="J42" s="199">
        <v>84</v>
      </c>
      <c r="K42" s="197">
        <f t="shared" si="8"/>
        <v>84</v>
      </c>
      <c r="L42" s="197">
        <v>21</v>
      </c>
      <c r="M42" s="197">
        <f t="shared" si="9"/>
        <v>0</v>
      </c>
      <c r="N42" s="197">
        <v>5</v>
      </c>
      <c r="O42" s="197">
        <f t="shared" si="10"/>
        <v>5</v>
      </c>
      <c r="P42" s="197">
        <v>0</v>
      </c>
      <c r="Q42" s="197">
        <f t="shared" si="11"/>
        <v>0</v>
      </c>
      <c r="R42" s="198"/>
      <c r="S42" s="198" t="s">
        <v>339</v>
      </c>
    </row>
    <row r="43" spans="1:19" x14ac:dyDescent="0.2">
      <c r="A43" s="162"/>
      <c r="B43" s="231"/>
      <c r="C43" s="231"/>
      <c r="D43" s="180"/>
      <c r="E43" s="181"/>
      <c r="F43" s="182"/>
      <c r="G43" s="182"/>
      <c r="H43" s="182"/>
      <c r="I43" s="182"/>
      <c r="J43" s="182"/>
      <c r="K43" s="182"/>
      <c r="L43" s="182"/>
      <c r="M43" s="182"/>
      <c r="N43" s="182"/>
      <c r="O43" s="182"/>
      <c r="P43" s="182"/>
      <c r="Q43" s="182"/>
      <c r="R43" s="183"/>
      <c r="S43" s="183"/>
    </row>
    <row r="44" spans="1:19" x14ac:dyDescent="0.2">
      <c r="A44" s="179" t="s">
        <v>188</v>
      </c>
      <c r="B44" s="229" t="s">
        <v>946</v>
      </c>
      <c r="C44" s="229" t="s">
        <v>947</v>
      </c>
      <c r="D44" s="187"/>
      <c r="E44" s="188"/>
      <c r="F44" s="189"/>
      <c r="G44" s="190">
        <f>SUMIF(AE45:AE48,"&lt;&gt;NOR",G45:G48)</f>
        <v>0</v>
      </c>
      <c r="H44" s="189"/>
      <c r="I44" s="189">
        <f>SUM(I45:I48)</f>
        <v>7267.05</v>
      </c>
      <c r="J44" s="189"/>
      <c r="K44" s="189">
        <f>SUM(K45:K48)</f>
        <v>1050</v>
      </c>
      <c r="L44" s="189"/>
      <c r="M44" s="189">
        <f>SUM(M45:M48)</f>
        <v>0</v>
      </c>
      <c r="N44" s="189"/>
      <c r="O44" s="189">
        <f>SUM(O45:O48)</f>
        <v>2.61</v>
      </c>
      <c r="P44" s="189"/>
      <c r="Q44" s="189">
        <f>SUM(Q45:Q48)</f>
        <v>0</v>
      </c>
      <c r="R44" s="191"/>
      <c r="S44" s="191"/>
    </row>
    <row r="45" spans="1:19" x14ac:dyDescent="0.2">
      <c r="A45" s="193">
        <v>29</v>
      </c>
      <c r="B45" s="230" t="s">
        <v>948</v>
      </c>
      <c r="C45" s="230" t="s">
        <v>949</v>
      </c>
      <c r="D45" s="195" t="s">
        <v>610</v>
      </c>
      <c r="E45" s="196">
        <v>3</v>
      </c>
      <c r="F45" s="199"/>
      <c r="G45" s="197">
        <f>ROUND(E45*F45,2)</f>
        <v>0</v>
      </c>
      <c r="H45" s="199">
        <v>821.1</v>
      </c>
      <c r="I45" s="197">
        <f>ROUND(E45*H45,2)</f>
        <v>2463.3000000000002</v>
      </c>
      <c r="J45" s="199">
        <v>105</v>
      </c>
      <c r="K45" s="197">
        <f>ROUND(E45*J45,2)</f>
        <v>315</v>
      </c>
      <c r="L45" s="197">
        <v>21</v>
      </c>
      <c r="M45" s="197">
        <f>G45*(1+L45/100)</f>
        <v>0</v>
      </c>
      <c r="N45" s="197">
        <v>0.19</v>
      </c>
      <c r="O45" s="197">
        <f>ROUND(E45*N45,2)</f>
        <v>0.56999999999999995</v>
      </c>
      <c r="P45" s="197">
        <v>0</v>
      </c>
      <c r="Q45" s="197">
        <f>ROUND(E45*P45,2)</f>
        <v>0</v>
      </c>
      <c r="R45" s="198"/>
      <c r="S45" s="198" t="s">
        <v>339</v>
      </c>
    </row>
    <row r="46" spans="1:19" x14ac:dyDescent="0.2">
      <c r="A46" s="193">
        <v>30</v>
      </c>
      <c r="B46" s="230" t="s">
        <v>950</v>
      </c>
      <c r="C46" s="230" t="s">
        <v>951</v>
      </c>
      <c r="D46" s="195" t="s">
        <v>610</v>
      </c>
      <c r="E46" s="196">
        <v>1</v>
      </c>
      <c r="F46" s="199"/>
      <c r="G46" s="197">
        <f>ROUND(E46*F46,2)</f>
        <v>0</v>
      </c>
      <c r="H46" s="199">
        <v>943.95</v>
      </c>
      <c r="I46" s="197">
        <f>ROUND(E46*H46,2)</f>
        <v>943.95</v>
      </c>
      <c r="J46" s="199">
        <v>105</v>
      </c>
      <c r="K46" s="197">
        <f>ROUND(E46*J46,2)</f>
        <v>105</v>
      </c>
      <c r="L46" s="197">
        <v>21</v>
      </c>
      <c r="M46" s="197">
        <f>G46*(1+L46/100)</f>
        <v>0</v>
      </c>
      <c r="N46" s="197">
        <v>0.2</v>
      </c>
      <c r="O46" s="197">
        <f>ROUND(E46*N46,2)</f>
        <v>0.2</v>
      </c>
      <c r="P46" s="197">
        <v>0</v>
      </c>
      <c r="Q46" s="197">
        <f>ROUND(E46*P46,2)</f>
        <v>0</v>
      </c>
      <c r="R46" s="198"/>
      <c r="S46" s="198" t="s">
        <v>339</v>
      </c>
    </row>
    <row r="47" spans="1:19" x14ac:dyDescent="0.2">
      <c r="A47" s="193">
        <v>31</v>
      </c>
      <c r="B47" s="230" t="s">
        <v>952</v>
      </c>
      <c r="C47" s="230" t="s">
        <v>953</v>
      </c>
      <c r="D47" s="195" t="s">
        <v>610</v>
      </c>
      <c r="E47" s="196">
        <v>4</v>
      </c>
      <c r="F47" s="199"/>
      <c r="G47" s="197">
        <f>ROUND(E47*F47,2)</f>
        <v>0</v>
      </c>
      <c r="H47" s="199">
        <v>943.95</v>
      </c>
      <c r="I47" s="197">
        <f>ROUND(E47*H47,2)</f>
        <v>3775.8</v>
      </c>
      <c r="J47" s="199">
        <v>157.5</v>
      </c>
      <c r="K47" s="197">
        <f>ROUND(E47*J47,2)</f>
        <v>630</v>
      </c>
      <c r="L47" s="197">
        <v>21</v>
      </c>
      <c r="M47" s="197">
        <f>G47*(1+L47/100)</f>
        <v>0</v>
      </c>
      <c r="N47" s="197">
        <v>0.21</v>
      </c>
      <c r="O47" s="197">
        <f>ROUND(E47*N47,2)</f>
        <v>0.84</v>
      </c>
      <c r="P47" s="197">
        <v>0</v>
      </c>
      <c r="Q47" s="197">
        <f>ROUND(E47*P47,2)</f>
        <v>0</v>
      </c>
      <c r="R47" s="198"/>
      <c r="S47" s="198" t="s">
        <v>339</v>
      </c>
    </row>
    <row r="48" spans="1:19" x14ac:dyDescent="0.2">
      <c r="A48" s="193">
        <v>32</v>
      </c>
      <c r="B48" s="230" t="s">
        <v>954</v>
      </c>
      <c r="C48" s="230" t="s">
        <v>955</v>
      </c>
      <c r="D48" s="195" t="s">
        <v>918</v>
      </c>
      <c r="E48" s="196">
        <v>1</v>
      </c>
      <c r="F48" s="199"/>
      <c r="G48" s="197">
        <f>ROUND(E48*F48,2)</f>
        <v>0</v>
      </c>
      <c r="H48" s="199">
        <v>84</v>
      </c>
      <c r="I48" s="197">
        <f>ROUND(E48*H48,2)</f>
        <v>84</v>
      </c>
      <c r="J48" s="199">
        <v>0</v>
      </c>
      <c r="K48" s="197">
        <f>ROUND(E48*J48,2)</f>
        <v>0</v>
      </c>
      <c r="L48" s="197">
        <v>21</v>
      </c>
      <c r="M48" s="197">
        <f>G48*(1+L48/100)</f>
        <v>0</v>
      </c>
      <c r="N48" s="197">
        <v>1</v>
      </c>
      <c r="O48" s="197">
        <f>ROUND(E48*N48,2)</f>
        <v>1</v>
      </c>
      <c r="P48" s="197">
        <v>0</v>
      </c>
      <c r="Q48" s="197">
        <f>ROUND(E48*P48,2)</f>
        <v>0</v>
      </c>
      <c r="R48" s="198"/>
      <c r="S48" s="198" t="s">
        <v>339</v>
      </c>
    </row>
    <row r="49" spans="1:19" x14ac:dyDescent="0.2">
      <c r="A49" s="162"/>
      <c r="B49" s="231"/>
      <c r="C49" s="231"/>
      <c r="D49" s="180"/>
      <c r="E49" s="181"/>
      <c r="F49" s="182"/>
      <c r="G49" s="182"/>
      <c r="H49" s="182"/>
      <c r="I49" s="182"/>
      <c r="J49" s="182"/>
      <c r="K49" s="182"/>
      <c r="L49" s="182"/>
      <c r="M49" s="182"/>
      <c r="N49" s="182"/>
      <c r="O49" s="182"/>
      <c r="P49" s="182"/>
      <c r="Q49" s="182"/>
      <c r="R49" s="183"/>
      <c r="S49" s="183"/>
    </row>
    <row r="50" spans="1:19" x14ac:dyDescent="0.2">
      <c r="A50" s="179" t="s">
        <v>188</v>
      </c>
      <c r="B50" s="229" t="s">
        <v>956</v>
      </c>
      <c r="C50" s="229" t="s">
        <v>957</v>
      </c>
      <c r="D50" s="187"/>
      <c r="E50" s="188"/>
      <c r="F50" s="189"/>
      <c r="G50" s="190">
        <f>SUMIF(AE51:AE52,"&lt;&gt;NOR",G51:G52)</f>
        <v>0</v>
      </c>
      <c r="H50" s="189"/>
      <c r="I50" s="189">
        <f>SUM(I51:I52)</f>
        <v>283.5</v>
      </c>
      <c r="J50" s="189"/>
      <c r="K50" s="189">
        <f>SUM(K51:K52)</f>
        <v>315</v>
      </c>
      <c r="L50" s="189"/>
      <c r="M50" s="189">
        <f>SUM(M51:M52)</f>
        <v>0</v>
      </c>
      <c r="N50" s="189"/>
      <c r="O50" s="189">
        <f>SUM(O51:O52)</f>
        <v>1</v>
      </c>
      <c r="P50" s="189"/>
      <c r="Q50" s="189">
        <f>SUM(Q51:Q52)</f>
        <v>0</v>
      </c>
      <c r="R50" s="191"/>
      <c r="S50" s="191"/>
    </row>
    <row r="51" spans="1:19" x14ac:dyDescent="0.2">
      <c r="A51" s="193">
        <v>33</v>
      </c>
      <c r="B51" s="230" t="s">
        <v>958</v>
      </c>
      <c r="C51" s="230" t="s">
        <v>959</v>
      </c>
      <c r="D51" s="195" t="s">
        <v>610</v>
      </c>
      <c r="E51" s="196">
        <v>2</v>
      </c>
      <c r="F51" s="199"/>
      <c r="G51" s="197">
        <f>ROUND(E51*F51,2)</f>
        <v>0</v>
      </c>
      <c r="H51" s="199">
        <v>136.5</v>
      </c>
      <c r="I51" s="197">
        <f>ROUND(E51*H51,2)</f>
        <v>273</v>
      </c>
      <c r="J51" s="199">
        <v>157.5</v>
      </c>
      <c r="K51" s="197">
        <f>ROUND(E51*J51,2)</f>
        <v>315</v>
      </c>
      <c r="L51" s="197">
        <v>21</v>
      </c>
      <c r="M51" s="197">
        <f>G51*(1+L51/100)</f>
        <v>0</v>
      </c>
      <c r="N51" s="197">
        <v>0.4</v>
      </c>
      <c r="O51" s="197">
        <f>ROUND(E51*N51,2)</f>
        <v>0.8</v>
      </c>
      <c r="P51" s="197">
        <v>0</v>
      </c>
      <c r="Q51" s="197">
        <f>ROUND(E51*P51,2)</f>
        <v>0</v>
      </c>
      <c r="R51" s="198"/>
      <c r="S51" s="198" t="s">
        <v>339</v>
      </c>
    </row>
    <row r="52" spans="1:19" x14ac:dyDescent="0.2">
      <c r="A52" s="193">
        <v>34</v>
      </c>
      <c r="B52" s="230" t="s">
        <v>960</v>
      </c>
      <c r="C52" s="230" t="s">
        <v>955</v>
      </c>
      <c r="D52" s="195" t="s">
        <v>918</v>
      </c>
      <c r="E52" s="196">
        <v>1</v>
      </c>
      <c r="F52" s="199"/>
      <c r="G52" s="197">
        <f>ROUND(E52*F52,2)</f>
        <v>0</v>
      </c>
      <c r="H52" s="199">
        <v>10.5</v>
      </c>
      <c r="I52" s="197">
        <f>ROUND(E52*H52,2)</f>
        <v>10.5</v>
      </c>
      <c r="J52" s="199">
        <v>0</v>
      </c>
      <c r="K52" s="197">
        <f>ROUND(E52*J52,2)</f>
        <v>0</v>
      </c>
      <c r="L52" s="197">
        <v>21</v>
      </c>
      <c r="M52" s="197">
        <f>G52*(1+L52/100)</f>
        <v>0</v>
      </c>
      <c r="N52" s="197">
        <v>0.2</v>
      </c>
      <c r="O52" s="197">
        <f>ROUND(E52*N52,2)</f>
        <v>0.2</v>
      </c>
      <c r="P52" s="197">
        <v>0</v>
      </c>
      <c r="Q52" s="197">
        <f>ROUND(E52*P52,2)</f>
        <v>0</v>
      </c>
      <c r="R52" s="198"/>
      <c r="S52" s="198" t="s">
        <v>339</v>
      </c>
    </row>
    <row r="53" spans="1:19" x14ac:dyDescent="0.2">
      <c r="A53" s="162"/>
      <c r="B53" s="231"/>
      <c r="C53" s="231"/>
      <c r="D53" s="180"/>
      <c r="E53" s="181"/>
      <c r="F53" s="182"/>
      <c r="G53" s="182"/>
      <c r="H53" s="182"/>
      <c r="I53" s="182"/>
      <c r="J53" s="182"/>
      <c r="K53" s="182"/>
      <c r="L53" s="182"/>
      <c r="M53" s="182"/>
      <c r="N53" s="182"/>
      <c r="O53" s="182"/>
      <c r="P53" s="182"/>
      <c r="Q53" s="182"/>
      <c r="R53" s="183"/>
      <c r="S53" s="183"/>
    </row>
    <row r="54" spans="1:19" x14ac:dyDescent="0.2">
      <c r="A54" s="158"/>
      <c r="D54" s="138"/>
    </row>
    <row r="55" spans="1:19" x14ac:dyDescent="0.2">
      <c r="A55" s="158"/>
      <c r="D55" s="138"/>
    </row>
    <row r="56" spans="1:19" x14ac:dyDescent="0.2">
      <c r="A56" s="158"/>
      <c r="D56" s="138"/>
    </row>
    <row r="57" spans="1:19" x14ac:dyDescent="0.2">
      <c r="A57" s="158"/>
      <c r="D57" s="138"/>
    </row>
    <row r="58" spans="1:19" x14ac:dyDescent="0.2">
      <c r="A58" s="158"/>
      <c r="D58" s="138"/>
    </row>
    <row r="59" spans="1:19" x14ac:dyDescent="0.2">
      <c r="A59" s="158"/>
      <c r="D59" s="138"/>
    </row>
    <row r="60" spans="1:19" x14ac:dyDescent="0.2">
      <c r="A60" s="158"/>
      <c r="D60" s="138"/>
    </row>
    <row r="61" spans="1:19" x14ac:dyDescent="0.2">
      <c r="A61" s="158"/>
      <c r="D61" s="138"/>
    </row>
    <row r="62" spans="1:19" x14ac:dyDescent="0.2">
      <c r="A62" s="158"/>
      <c r="D62" s="138"/>
    </row>
    <row r="63" spans="1:19" x14ac:dyDescent="0.2">
      <c r="A63" s="158"/>
      <c r="D63" s="138"/>
    </row>
    <row r="64" spans="1:19" x14ac:dyDescent="0.2">
      <c r="A64" s="158"/>
      <c r="D64" s="138"/>
    </row>
    <row r="65" spans="1:4" x14ac:dyDescent="0.2">
      <c r="A65" s="158"/>
      <c r="D65" s="138"/>
    </row>
    <row r="66" spans="1:4" x14ac:dyDescent="0.2">
      <c r="A66" s="158"/>
      <c r="D66" s="138"/>
    </row>
    <row r="67" spans="1:4" x14ac:dyDescent="0.2">
      <c r="A67" s="158"/>
      <c r="D67" s="138"/>
    </row>
    <row r="68" spans="1:4" x14ac:dyDescent="0.2">
      <c r="A68" s="158"/>
      <c r="D68" s="138"/>
    </row>
    <row r="69" spans="1:4" x14ac:dyDescent="0.2">
      <c r="A69" s="158"/>
      <c r="D69" s="138"/>
    </row>
    <row r="70" spans="1:4" x14ac:dyDescent="0.2">
      <c r="A70" s="158"/>
      <c r="D70" s="138"/>
    </row>
    <row r="71" spans="1:4" x14ac:dyDescent="0.2">
      <c r="A71" s="158"/>
      <c r="D71" s="138"/>
    </row>
    <row r="72" spans="1:4" x14ac:dyDescent="0.2">
      <c r="A72" s="158"/>
      <c r="D72" s="138"/>
    </row>
    <row r="73" spans="1:4" x14ac:dyDescent="0.2">
      <c r="A73" s="158"/>
      <c r="D73" s="138"/>
    </row>
    <row r="74" spans="1:4" x14ac:dyDescent="0.2">
      <c r="A74" s="158"/>
      <c r="D74" s="138"/>
    </row>
    <row r="75" spans="1:4" x14ac:dyDescent="0.2">
      <c r="A75" s="158"/>
      <c r="D75" s="138"/>
    </row>
    <row r="76" spans="1:4" x14ac:dyDescent="0.2">
      <c r="A76" s="158"/>
      <c r="D76" s="138"/>
    </row>
    <row r="77" spans="1:4" x14ac:dyDescent="0.2">
      <c r="A77" s="158"/>
      <c r="D77" s="138"/>
    </row>
    <row r="78" spans="1:4" x14ac:dyDescent="0.2">
      <c r="A78" s="158"/>
      <c r="D78" s="138"/>
    </row>
    <row r="79" spans="1:4" x14ac:dyDescent="0.2">
      <c r="A79" s="158"/>
      <c r="D79" s="138"/>
    </row>
    <row r="80" spans="1:4" x14ac:dyDescent="0.2">
      <c r="A80" s="158"/>
      <c r="D80" s="138"/>
    </row>
    <row r="81" spans="1:4" x14ac:dyDescent="0.2">
      <c r="A81" s="158"/>
      <c r="D81" s="138"/>
    </row>
    <row r="82" spans="1:4" x14ac:dyDescent="0.2">
      <c r="A82" s="158"/>
      <c r="D82" s="138"/>
    </row>
    <row r="83" spans="1:4" x14ac:dyDescent="0.2">
      <c r="A83" s="158"/>
      <c r="D83" s="138"/>
    </row>
    <row r="84" spans="1:4" x14ac:dyDescent="0.2">
      <c r="A84" s="158"/>
      <c r="D84" s="138"/>
    </row>
    <row r="85" spans="1:4" x14ac:dyDescent="0.2">
      <c r="A85" s="158"/>
      <c r="D85" s="138"/>
    </row>
    <row r="86" spans="1:4" x14ac:dyDescent="0.2">
      <c r="A86" s="158"/>
      <c r="D86" s="138"/>
    </row>
    <row r="87" spans="1:4" x14ac:dyDescent="0.2">
      <c r="A87" s="158"/>
      <c r="D87" s="138"/>
    </row>
    <row r="88" spans="1:4" x14ac:dyDescent="0.2">
      <c r="A88" s="158"/>
      <c r="D88" s="138"/>
    </row>
    <row r="89" spans="1:4" x14ac:dyDescent="0.2">
      <c r="A89" s="158"/>
      <c r="D89" s="138"/>
    </row>
    <row r="90" spans="1:4" x14ac:dyDescent="0.2">
      <c r="A90" s="158"/>
      <c r="D90" s="138"/>
    </row>
    <row r="91" spans="1:4" x14ac:dyDescent="0.2">
      <c r="A91" s="158"/>
      <c r="D91" s="138"/>
    </row>
    <row r="92" spans="1:4" x14ac:dyDescent="0.2">
      <c r="A92" s="158"/>
      <c r="D92" s="138"/>
    </row>
    <row r="93" spans="1:4" x14ac:dyDescent="0.2">
      <c r="A93" s="158"/>
      <c r="D93" s="138"/>
    </row>
    <row r="94" spans="1:4" x14ac:dyDescent="0.2">
      <c r="A94" s="158"/>
      <c r="D94" s="138"/>
    </row>
    <row r="95" spans="1:4" x14ac:dyDescent="0.2">
      <c r="A95" s="158"/>
      <c r="D95" s="138"/>
    </row>
    <row r="96" spans="1:4" x14ac:dyDescent="0.2">
      <c r="A96" s="158"/>
      <c r="D96" s="138"/>
    </row>
    <row r="97" spans="1:4" x14ac:dyDescent="0.2">
      <c r="A97" s="158"/>
      <c r="D97" s="138"/>
    </row>
    <row r="98" spans="1:4" x14ac:dyDescent="0.2">
      <c r="A98" s="158"/>
      <c r="D98" s="138"/>
    </row>
    <row r="99" spans="1:4" x14ac:dyDescent="0.2">
      <c r="A99" s="158"/>
      <c r="D99" s="138"/>
    </row>
    <row r="100" spans="1:4" x14ac:dyDescent="0.2">
      <c r="A100" s="158"/>
      <c r="D100" s="138"/>
    </row>
    <row r="101" spans="1:4" x14ac:dyDescent="0.2">
      <c r="A101" s="158"/>
      <c r="D101" s="138"/>
    </row>
    <row r="102" spans="1:4" x14ac:dyDescent="0.2">
      <c r="A102" s="158"/>
      <c r="D102" s="138"/>
    </row>
    <row r="103" spans="1:4" x14ac:dyDescent="0.2">
      <c r="A103" s="158"/>
      <c r="D103" s="138"/>
    </row>
    <row r="104" spans="1:4" x14ac:dyDescent="0.2">
      <c r="A104" s="158"/>
      <c r="D104" s="138"/>
    </row>
    <row r="105" spans="1:4" x14ac:dyDescent="0.2">
      <c r="A105" s="158"/>
      <c r="D105" s="138"/>
    </row>
    <row r="106" spans="1:4" x14ac:dyDescent="0.2">
      <c r="A106" s="158"/>
      <c r="D106" s="138"/>
    </row>
    <row r="107" spans="1:4" x14ac:dyDescent="0.2">
      <c r="A107" s="158"/>
      <c r="D107" s="138"/>
    </row>
    <row r="108" spans="1:4" x14ac:dyDescent="0.2">
      <c r="A108" s="158"/>
      <c r="D108" s="138"/>
    </row>
    <row r="109" spans="1:4" x14ac:dyDescent="0.2">
      <c r="A109" s="158"/>
      <c r="D109" s="138"/>
    </row>
    <row r="110" spans="1:4" x14ac:dyDescent="0.2">
      <c r="A110" s="158"/>
      <c r="D110" s="138"/>
    </row>
    <row r="111" spans="1:4" x14ac:dyDescent="0.2">
      <c r="A111" s="158"/>
      <c r="D111" s="138"/>
    </row>
    <row r="112" spans="1:4" x14ac:dyDescent="0.2">
      <c r="A112" s="158"/>
      <c r="D112" s="138"/>
    </row>
    <row r="113" spans="1:4" x14ac:dyDescent="0.2">
      <c r="A113" s="158"/>
      <c r="D113" s="138"/>
    </row>
    <row r="114" spans="1:4" x14ac:dyDescent="0.2">
      <c r="A114" s="158"/>
      <c r="D114" s="138"/>
    </row>
    <row r="115" spans="1:4" x14ac:dyDescent="0.2">
      <c r="A115" s="158"/>
      <c r="D115" s="138"/>
    </row>
    <row r="116" spans="1:4" x14ac:dyDescent="0.2">
      <c r="A116" s="158"/>
      <c r="D116" s="138"/>
    </row>
    <row r="117" spans="1:4" x14ac:dyDescent="0.2">
      <c r="A117" s="158"/>
      <c r="D117" s="138"/>
    </row>
    <row r="118" spans="1:4" x14ac:dyDescent="0.2">
      <c r="A118" s="158"/>
      <c r="D118" s="138"/>
    </row>
    <row r="119" spans="1:4" x14ac:dyDescent="0.2">
      <c r="A119" s="158"/>
      <c r="D119" s="138"/>
    </row>
    <row r="120" spans="1:4" x14ac:dyDescent="0.2">
      <c r="A120" s="158"/>
      <c r="D120" s="138"/>
    </row>
    <row r="121" spans="1:4" x14ac:dyDescent="0.2">
      <c r="A121" s="158"/>
      <c r="D121" s="138"/>
    </row>
    <row r="122" spans="1:4" x14ac:dyDescent="0.2">
      <c r="A122" s="158"/>
      <c r="D122" s="138"/>
    </row>
    <row r="123" spans="1:4" x14ac:dyDescent="0.2">
      <c r="A123" s="158"/>
      <c r="D123" s="138"/>
    </row>
    <row r="124" spans="1:4" x14ac:dyDescent="0.2">
      <c r="A124" s="158"/>
      <c r="D124" s="138"/>
    </row>
    <row r="125" spans="1:4" x14ac:dyDescent="0.2">
      <c r="A125" s="158"/>
      <c r="D125" s="138"/>
    </row>
    <row r="126" spans="1:4" x14ac:dyDescent="0.2">
      <c r="A126" s="158"/>
      <c r="D126" s="138"/>
    </row>
    <row r="127" spans="1:4" x14ac:dyDescent="0.2">
      <c r="A127" s="158"/>
      <c r="D127" s="138"/>
    </row>
    <row r="128" spans="1:4" x14ac:dyDescent="0.2">
      <c r="A128" s="158"/>
      <c r="D128" s="138"/>
    </row>
    <row r="129" spans="1:4" x14ac:dyDescent="0.2">
      <c r="A129" s="158"/>
      <c r="D129" s="138"/>
    </row>
    <row r="130" spans="1:4" x14ac:dyDescent="0.2">
      <c r="A130" s="158"/>
      <c r="D130" s="138"/>
    </row>
    <row r="131" spans="1:4" x14ac:dyDescent="0.2">
      <c r="A131" s="158"/>
      <c r="D131" s="138"/>
    </row>
    <row r="132" spans="1:4" x14ac:dyDescent="0.2">
      <c r="A132" s="158"/>
      <c r="D132" s="138"/>
    </row>
    <row r="133" spans="1:4" x14ac:dyDescent="0.2">
      <c r="A133" s="158"/>
      <c r="D133" s="138"/>
    </row>
    <row r="134" spans="1:4" x14ac:dyDescent="0.2">
      <c r="A134" s="158"/>
      <c r="D134" s="138"/>
    </row>
    <row r="135" spans="1:4" x14ac:dyDescent="0.2">
      <c r="A135" s="158"/>
      <c r="D135" s="138"/>
    </row>
    <row r="136" spans="1:4" x14ac:dyDescent="0.2">
      <c r="A136" s="158"/>
      <c r="D136" s="138"/>
    </row>
    <row r="137" spans="1:4" x14ac:dyDescent="0.2">
      <c r="A137" s="158"/>
      <c r="D137" s="138"/>
    </row>
    <row r="138" spans="1:4" x14ac:dyDescent="0.2">
      <c r="A138" s="158"/>
      <c r="D138" s="138"/>
    </row>
    <row r="139" spans="1:4" x14ac:dyDescent="0.2">
      <c r="A139" s="158"/>
      <c r="D139" s="138"/>
    </row>
    <row r="140" spans="1:4" x14ac:dyDescent="0.2">
      <c r="A140" s="158"/>
      <c r="D140" s="138"/>
    </row>
    <row r="141" spans="1:4" x14ac:dyDescent="0.2">
      <c r="A141" s="158"/>
      <c r="D141" s="138"/>
    </row>
    <row r="142" spans="1:4" x14ac:dyDescent="0.2">
      <c r="A142" s="158"/>
      <c r="D142" s="138"/>
    </row>
    <row r="143" spans="1:4" x14ac:dyDescent="0.2">
      <c r="A143" s="158"/>
      <c r="D143" s="138"/>
    </row>
    <row r="144" spans="1:4" x14ac:dyDescent="0.2">
      <c r="A144" s="158"/>
      <c r="D144" s="138"/>
    </row>
    <row r="145" spans="1:4" x14ac:dyDescent="0.2">
      <c r="A145" s="158"/>
      <c r="D145" s="138"/>
    </row>
    <row r="146" spans="1:4" x14ac:dyDescent="0.2">
      <c r="A146" s="158"/>
      <c r="D146" s="138"/>
    </row>
    <row r="147" spans="1:4" x14ac:dyDescent="0.2">
      <c r="A147" s="158"/>
      <c r="D147" s="138"/>
    </row>
    <row r="148" spans="1:4" x14ac:dyDescent="0.2">
      <c r="A148" s="158"/>
      <c r="D148" s="138"/>
    </row>
    <row r="149" spans="1:4" x14ac:dyDescent="0.2">
      <c r="A149" s="158"/>
      <c r="D149" s="138"/>
    </row>
    <row r="150" spans="1:4" x14ac:dyDescent="0.2">
      <c r="A150" s="158"/>
      <c r="D150" s="138"/>
    </row>
    <row r="151" spans="1:4" x14ac:dyDescent="0.2">
      <c r="A151" s="158"/>
      <c r="D151" s="138"/>
    </row>
    <row r="152" spans="1:4" x14ac:dyDescent="0.2">
      <c r="A152" s="158"/>
      <c r="D152" s="138"/>
    </row>
    <row r="153" spans="1:4" x14ac:dyDescent="0.2">
      <c r="A153" s="158"/>
      <c r="D153" s="138"/>
    </row>
    <row r="154" spans="1:4" x14ac:dyDescent="0.2">
      <c r="A154" s="158"/>
      <c r="D154" s="138"/>
    </row>
    <row r="155" spans="1:4" x14ac:dyDescent="0.2">
      <c r="A155" s="158"/>
      <c r="D155" s="138"/>
    </row>
    <row r="156" spans="1:4" x14ac:dyDescent="0.2">
      <c r="A156" s="158"/>
      <c r="D156" s="138"/>
    </row>
    <row r="157" spans="1:4" x14ac:dyDescent="0.2">
      <c r="A157" s="158"/>
      <c r="D157" s="138"/>
    </row>
    <row r="158" spans="1:4" x14ac:dyDescent="0.2">
      <c r="A158" s="158"/>
      <c r="D158" s="138"/>
    </row>
    <row r="159" spans="1:4" x14ac:dyDescent="0.2">
      <c r="A159" s="158"/>
      <c r="D159" s="138"/>
    </row>
    <row r="160" spans="1:4" x14ac:dyDescent="0.2">
      <c r="A160" s="158"/>
      <c r="D160" s="138"/>
    </row>
    <row r="161" spans="1:4" x14ac:dyDescent="0.2">
      <c r="A161" s="158"/>
      <c r="D161" s="138"/>
    </row>
    <row r="162" spans="1:4" x14ac:dyDescent="0.2">
      <c r="A162" s="158"/>
      <c r="D162" s="138"/>
    </row>
    <row r="163" spans="1:4" x14ac:dyDescent="0.2">
      <c r="A163" s="158"/>
      <c r="D163" s="138"/>
    </row>
    <row r="164" spans="1:4" x14ac:dyDescent="0.2">
      <c r="A164" s="158"/>
      <c r="D164" s="138"/>
    </row>
    <row r="165" spans="1:4" x14ac:dyDescent="0.2">
      <c r="A165" s="158"/>
      <c r="D165" s="138"/>
    </row>
    <row r="166" spans="1:4" x14ac:dyDescent="0.2">
      <c r="A166" s="158"/>
      <c r="D166" s="138"/>
    </row>
    <row r="167" spans="1:4" x14ac:dyDescent="0.2">
      <c r="A167" s="158"/>
      <c r="D167" s="138"/>
    </row>
    <row r="168" spans="1:4" x14ac:dyDescent="0.2">
      <c r="A168" s="158"/>
      <c r="D168" s="138"/>
    </row>
    <row r="169" spans="1:4" x14ac:dyDescent="0.2">
      <c r="A169" s="158"/>
      <c r="D169" s="138"/>
    </row>
    <row r="170" spans="1:4" x14ac:dyDescent="0.2">
      <c r="A170" s="158"/>
      <c r="D170" s="138"/>
    </row>
    <row r="171" spans="1:4" x14ac:dyDescent="0.2">
      <c r="A171" s="158"/>
      <c r="D171" s="138"/>
    </row>
    <row r="172" spans="1:4" x14ac:dyDescent="0.2">
      <c r="A172" s="158"/>
      <c r="D172" s="138"/>
    </row>
    <row r="173" spans="1:4" x14ac:dyDescent="0.2">
      <c r="A173" s="158"/>
      <c r="D173" s="138"/>
    </row>
    <row r="174" spans="1:4" x14ac:dyDescent="0.2">
      <c r="A174" s="158"/>
      <c r="D174" s="138"/>
    </row>
    <row r="175" spans="1:4" x14ac:dyDescent="0.2">
      <c r="A175" s="158"/>
      <c r="D175" s="138"/>
    </row>
    <row r="176" spans="1:4" x14ac:dyDescent="0.2">
      <c r="A176" s="158"/>
      <c r="D176" s="138"/>
    </row>
    <row r="177" spans="1:4" x14ac:dyDescent="0.2">
      <c r="A177" s="158"/>
      <c r="D177" s="138"/>
    </row>
    <row r="178" spans="1:4" x14ac:dyDescent="0.2">
      <c r="A178" s="158"/>
      <c r="D178" s="138"/>
    </row>
    <row r="179" spans="1:4" x14ac:dyDescent="0.2">
      <c r="A179" s="158"/>
      <c r="D179" s="138"/>
    </row>
    <row r="180" spans="1:4" x14ac:dyDescent="0.2">
      <c r="A180" s="158"/>
      <c r="D180" s="138"/>
    </row>
    <row r="181" spans="1:4" x14ac:dyDescent="0.2">
      <c r="A181" s="158"/>
      <c r="D181" s="138"/>
    </row>
    <row r="182" spans="1:4" x14ac:dyDescent="0.2">
      <c r="A182" s="158"/>
      <c r="D182" s="138"/>
    </row>
    <row r="183" spans="1:4" x14ac:dyDescent="0.2">
      <c r="A183" s="158"/>
      <c r="D183" s="138"/>
    </row>
    <row r="184" spans="1:4" x14ac:dyDescent="0.2">
      <c r="A184" s="158"/>
      <c r="D184" s="138"/>
    </row>
    <row r="185" spans="1:4" x14ac:dyDescent="0.2">
      <c r="A185" s="158"/>
      <c r="D185" s="138"/>
    </row>
    <row r="186" spans="1:4" x14ac:dyDescent="0.2">
      <c r="A186" s="158"/>
      <c r="D186" s="138"/>
    </row>
    <row r="187" spans="1:4" x14ac:dyDescent="0.2">
      <c r="A187" s="158"/>
      <c r="D187" s="138"/>
    </row>
    <row r="188" spans="1:4" x14ac:dyDescent="0.2">
      <c r="A188" s="158"/>
      <c r="D188" s="138"/>
    </row>
    <row r="189" spans="1:4" x14ac:dyDescent="0.2">
      <c r="A189" s="158"/>
      <c r="D189" s="138"/>
    </row>
    <row r="190" spans="1:4" x14ac:dyDescent="0.2">
      <c r="A190" s="158"/>
      <c r="D190" s="138"/>
    </row>
    <row r="191" spans="1:4" x14ac:dyDescent="0.2">
      <c r="A191" s="158"/>
      <c r="D191" s="138"/>
    </row>
    <row r="192" spans="1:4" x14ac:dyDescent="0.2">
      <c r="A192" s="158"/>
      <c r="D192" s="138"/>
    </row>
    <row r="193" spans="1:4" x14ac:dyDescent="0.2">
      <c r="A193" s="158"/>
      <c r="D193" s="138"/>
    </row>
    <row r="194" spans="1:4" x14ac:dyDescent="0.2">
      <c r="A194" s="158"/>
      <c r="D194" s="138"/>
    </row>
    <row r="195" spans="1:4" x14ac:dyDescent="0.2">
      <c r="A195" s="158"/>
      <c r="D195" s="138"/>
    </row>
    <row r="196" spans="1:4" x14ac:dyDescent="0.2">
      <c r="A196" s="158"/>
      <c r="D196" s="138"/>
    </row>
    <row r="197" spans="1:4" x14ac:dyDescent="0.2">
      <c r="A197" s="158"/>
      <c r="D197" s="138"/>
    </row>
    <row r="198" spans="1:4" x14ac:dyDescent="0.2">
      <c r="A198" s="158"/>
      <c r="D198" s="138"/>
    </row>
    <row r="199" spans="1:4" x14ac:dyDescent="0.2">
      <c r="A199" s="158"/>
      <c r="D199" s="138"/>
    </row>
    <row r="200" spans="1:4" x14ac:dyDescent="0.2">
      <c r="A200" s="158"/>
      <c r="D200" s="138"/>
    </row>
    <row r="201" spans="1:4" x14ac:dyDescent="0.2">
      <c r="A201" s="158"/>
      <c r="D201" s="138"/>
    </row>
    <row r="202" spans="1:4" x14ac:dyDescent="0.2">
      <c r="A202" s="158"/>
      <c r="D202" s="138"/>
    </row>
    <row r="203" spans="1:4" x14ac:dyDescent="0.2">
      <c r="A203" s="158"/>
      <c r="D203" s="138"/>
    </row>
    <row r="204" spans="1:4" x14ac:dyDescent="0.2">
      <c r="A204" s="158"/>
      <c r="D204" s="138"/>
    </row>
    <row r="205" spans="1:4" x14ac:dyDescent="0.2">
      <c r="A205" s="158"/>
      <c r="D205" s="138"/>
    </row>
    <row r="206" spans="1:4" x14ac:dyDescent="0.2">
      <c r="A206" s="158"/>
      <c r="D206" s="138"/>
    </row>
    <row r="207" spans="1:4" x14ac:dyDescent="0.2">
      <c r="A207" s="158"/>
      <c r="D207" s="138"/>
    </row>
    <row r="208" spans="1:4" x14ac:dyDescent="0.2">
      <c r="A208" s="158"/>
      <c r="D208" s="138"/>
    </row>
    <row r="209" spans="1:4" x14ac:dyDescent="0.2">
      <c r="A209" s="158"/>
      <c r="D209" s="138"/>
    </row>
    <row r="210" spans="1:4" x14ac:dyDescent="0.2">
      <c r="A210" s="158"/>
      <c r="D210" s="138"/>
    </row>
    <row r="211" spans="1:4" x14ac:dyDescent="0.2">
      <c r="A211" s="158"/>
      <c r="D211" s="138"/>
    </row>
    <row r="212" spans="1:4" x14ac:dyDescent="0.2">
      <c r="A212" s="158"/>
      <c r="D212" s="138"/>
    </row>
    <row r="213" spans="1:4" x14ac:dyDescent="0.2">
      <c r="A213" s="158"/>
      <c r="D213" s="138"/>
    </row>
    <row r="214" spans="1:4" x14ac:dyDescent="0.2">
      <c r="A214" s="158"/>
      <c r="D214" s="138"/>
    </row>
    <row r="215" spans="1:4" x14ac:dyDescent="0.2">
      <c r="A215" s="158"/>
      <c r="D215" s="138"/>
    </row>
    <row r="216" spans="1:4" x14ac:dyDescent="0.2">
      <c r="A216" s="158"/>
      <c r="D216" s="138"/>
    </row>
    <row r="217" spans="1:4" x14ac:dyDescent="0.2">
      <c r="A217" s="158"/>
      <c r="D217" s="138"/>
    </row>
    <row r="218" spans="1:4" x14ac:dyDescent="0.2">
      <c r="A218" s="158"/>
      <c r="D218" s="138"/>
    </row>
    <row r="219" spans="1:4" x14ac:dyDescent="0.2">
      <c r="A219" s="158"/>
      <c r="D219" s="138"/>
    </row>
    <row r="220" spans="1:4" x14ac:dyDescent="0.2">
      <c r="A220" s="158"/>
      <c r="D220" s="138"/>
    </row>
    <row r="221" spans="1:4" x14ac:dyDescent="0.2">
      <c r="A221" s="158"/>
      <c r="D221" s="138"/>
    </row>
    <row r="222" spans="1:4" x14ac:dyDescent="0.2">
      <c r="A222" s="158"/>
      <c r="D222" s="138"/>
    </row>
    <row r="223" spans="1:4" x14ac:dyDescent="0.2">
      <c r="A223" s="158"/>
      <c r="D223" s="138"/>
    </row>
    <row r="224" spans="1:4" x14ac:dyDescent="0.2">
      <c r="A224" s="158"/>
      <c r="D224" s="138"/>
    </row>
    <row r="225" spans="1:4" x14ac:dyDescent="0.2">
      <c r="A225" s="158"/>
      <c r="D225" s="138"/>
    </row>
    <row r="226" spans="1:4" x14ac:dyDescent="0.2">
      <c r="A226" s="158"/>
      <c r="D226" s="138"/>
    </row>
    <row r="227" spans="1:4" x14ac:dyDescent="0.2">
      <c r="A227" s="158"/>
      <c r="D227" s="138"/>
    </row>
    <row r="228" spans="1:4" x14ac:dyDescent="0.2">
      <c r="A228" s="158"/>
      <c r="D228" s="138"/>
    </row>
    <row r="229" spans="1:4" x14ac:dyDescent="0.2">
      <c r="A229" s="158"/>
      <c r="D229" s="138"/>
    </row>
    <row r="230" spans="1:4" x14ac:dyDescent="0.2">
      <c r="A230" s="158"/>
      <c r="D230" s="138"/>
    </row>
    <row r="231" spans="1:4" x14ac:dyDescent="0.2">
      <c r="A231" s="158"/>
      <c r="D231" s="138"/>
    </row>
    <row r="232" spans="1:4" x14ac:dyDescent="0.2">
      <c r="A232" s="158"/>
      <c r="D232" s="138"/>
    </row>
    <row r="233" spans="1:4" x14ac:dyDescent="0.2">
      <c r="A233" s="158"/>
      <c r="D233" s="138"/>
    </row>
    <row r="234" spans="1:4" x14ac:dyDescent="0.2">
      <c r="A234" s="158"/>
      <c r="D234" s="138"/>
    </row>
    <row r="235" spans="1:4" x14ac:dyDescent="0.2">
      <c r="A235" s="158"/>
      <c r="D235" s="138"/>
    </row>
    <row r="236" spans="1:4" x14ac:dyDescent="0.2">
      <c r="A236" s="158"/>
      <c r="D236" s="138"/>
    </row>
    <row r="237" spans="1:4" x14ac:dyDescent="0.2">
      <c r="A237" s="158"/>
      <c r="D237" s="138"/>
    </row>
    <row r="238" spans="1:4" x14ac:dyDescent="0.2">
      <c r="A238" s="158"/>
      <c r="D238" s="138"/>
    </row>
    <row r="239" spans="1:4" x14ac:dyDescent="0.2">
      <c r="A239" s="158"/>
      <c r="D239" s="138"/>
    </row>
    <row r="240" spans="1:4" x14ac:dyDescent="0.2">
      <c r="A240" s="158"/>
      <c r="D240" s="138"/>
    </row>
    <row r="241" spans="1:4" x14ac:dyDescent="0.2">
      <c r="A241" s="158"/>
      <c r="D241" s="138"/>
    </row>
    <row r="242" spans="1:4" x14ac:dyDescent="0.2">
      <c r="A242" s="158"/>
      <c r="D242" s="138"/>
    </row>
    <row r="243" spans="1:4" x14ac:dyDescent="0.2">
      <c r="A243" s="158"/>
      <c r="D243" s="138"/>
    </row>
    <row r="244" spans="1:4" x14ac:dyDescent="0.2">
      <c r="A244" s="158"/>
      <c r="D244" s="138"/>
    </row>
    <row r="245" spans="1:4" x14ac:dyDescent="0.2">
      <c r="A245" s="158"/>
      <c r="D245" s="138"/>
    </row>
    <row r="246" spans="1:4" x14ac:dyDescent="0.2">
      <c r="A246" s="158"/>
      <c r="D246" s="138"/>
    </row>
    <row r="247" spans="1:4" x14ac:dyDescent="0.2">
      <c r="A247" s="158"/>
      <c r="D247" s="138"/>
    </row>
    <row r="248" spans="1:4" x14ac:dyDescent="0.2">
      <c r="A248" s="158"/>
      <c r="D248" s="138"/>
    </row>
    <row r="249" spans="1:4" x14ac:dyDescent="0.2">
      <c r="A249" s="158"/>
      <c r="D249" s="138"/>
    </row>
    <row r="250" spans="1:4" x14ac:dyDescent="0.2">
      <c r="A250" s="158"/>
      <c r="D250" s="138"/>
    </row>
    <row r="251" spans="1:4" x14ac:dyDescent="0.2">
      <c r="A251" s="158"/>
      <c r="D251" s="138"/>
    </row>
    <row r="252" spans="1:4" x14ac:dyDescent="0.2">
      <c r="A252" s="158"/>
      <c r="D252" s="138"/>
    </row>
    <row r="253" spans="1:4" x14ac:dyDescent="0.2">
      <c r="A253" s="158"/>
      <c r="D253" s="138"/>
    </row>
    <row r="254" spans="1:4" x14ac:dyDescent="0.2">
      <c r="A254" s="158"/>
      <c r="D254" s="138"/>
    </row>
    <row r="255" spans="1:4" x14ac:dyDescent="0.2">
      <c r="A255" s="158"/>
      <c r="D255" s="138"/>
    </row>
    <row r="256" spans="1:4" x14ac:dyDescent="0.2">
      <c r="A256" s="158"/>
      <c r="D256" s="138"/>
    </row>
    <row r="257" spans="1:4" x14ac:dyDescent="0.2">
      <c r="A257" s="158"/>
      <c r="D257" s="138"/>
    </row>
    <row r="258" spans="1:4" x14ac:dyDescent="0.2">
      <c r="A258" s="158"/>
      <c r="D258" s="138"/>
    </row>
    <row r="259" spans="1:4" x14ac:dyDescent="0.2">
      <c r="A259" s="158"/>
      <c r="D259" s="138"/>
    </row>
    <row r="260" spans="1:4" x14ac:dyDescent="0.2">
      <c r="A260" s="158"/>
      <c r="D260" s="138"/>
    </row>
    <row r="261" spans="1:4" x14ac:dyDescent="0.2">
      <c r="A261" s="158"/>
      <c r="D261" s="138"/>
    </row>
    <row r="262" spans="1:4" x14ac:dyDescent="0.2">
      <c r="A262" s="158"/>
      <c r="D262" s="138"/>
    </row>
    <row r="263" spans="1:4" x14ac:dyDescent="0.2">
      <c r="A263" s="158"/>
      <c r="D263" s="138"/>
    </row>
    <row r="264" spans="1:4" x14ac:dyDescent="0.2">
      <c r="A264" s="158"/>
      <c r="D264" s="138"/>
    </row>
    <row r="265" spans="1:4" x14ac:dyDescent="0.2">
      <c r="A265" s="158"/>
      <c r="D265" s="138"/>
    </row>
    <row r="266" spans="1:4" x14ac:dyDescent="0.2">
      <c r="A266" s="158"/>
      <c r="D266" s="138"/>
    </row>
    <row r="267" spans="1:4" x14ac:dyDescent="0.2">
      <c r="A267" s="158"/>
      <c r="D267" s="138"/>
    </row>
    <row r="268" spans="1:4" x14ac:dyDescent="0.2">
      <c r="A268" s="158"/>
      <c r="D268" s="138"/>
    </row>
    <row r="269" spans="1:4" x14ac:dyDescent="0.2">
      <c r="A269" s="158"/>
      <c r="D269" s="138"/>
    </row>
    <row r="270" spans="1:4" x14ac:dyDescent="0.2">
      <c r="A270" s="158"/>
      <c r="D270" s="138"/>
    </row>
    <row r="271" spans="1:4" x14ac:dyDescent="0.2">
      <c r="A271" s="158"/>
      <c r="D271" s="138"/>
    </row>
    <row r="272" spans="1:4" x14ac:dyDescent="0.2">
      <c r="A272" s="158"/>
      <c r="D272" s="138"/>
    </row>
    <row r="273" spans="1:4" x14ac:dyDescent="0.2">
      <c r="A273" s="158"/>
      <c r="D273" s="138"/>
    </row>
    <row r="274" spans="1:4" x14ac:dyDescent="0.2">
      <c r="A274" s="158"/>
      <c r="D274" s="138"/>
    </row>
    <row r="275" spans="1:4" x14ac:dyDescent="0.2">
      <c r="A275" s="158"/>
      <c r="D275" s="138"/>
    </row>
    <row r="276" spans="1:4" x14ac:dyDescent="0.2">
      <c r="A276" s="158"/>
      <c r="D276" s="138"/>
    </row>
    <row r="277" spans="1:4" x14ac:dyDescent="0.2">
      <c r="A277" s="158"/>
      <c r="D277" s="138"/>
    </row>
    <row r="278" spans="1:4" x14ac:dyDescent="0.2">
      <c r="A278" s="158"/>
      <c r="D278" s="138"/>
    </row>
    <row r="279" spans="1:4" x14ac:dyDescent="0.2">
      <c r="A279" s="158"/>
      <c r="D279" s="138"/>
    </row>
    <row r="280" spans="1:4" x14ac:dyDescent="0.2">
      <c r="A280" s="158"/>
      <c r="D280" s="138"/>
    </row>
    <row r="281" spans="1:4" x14ac:dyDescent="0.2">
      <c r="A281" s="158"/>
      <c r="D281" s="138"/>
    </row>
    <row r="282" spans="1:4" x14ac:dyDescent="0.2">
      <c r="A282" s="158"/>
      <c r="D282" s="138"/>
    </row>
    <row r="283" spans="1:4" x14ac:dyDescent="0.2">
      <c r="A283" s="158"/>
      <c r="D283" s="138"/>
    </row>
    <row r="284" spans="1:4" x14ac:dyDescent="0.2">
      <c r="A284" s="158"/>
      <c r="D284" s="138"/>
    </row>
    <row r="285" spans="1:4" x14ac:dyDescent="0.2">
      <c r="A285" s="158"/>
      <c r="D285" s="138"/>
    </row>
    <row r="286" spans="1:4" x14ac:dyDescent="0.2">
      <c r="A286" s="158"/>
      <c r="D286" s="138"/>
    </row>
    <row r="287" spans="1:4" x14ac:dyDescent="0.2">
      <c r="A287" s="158"/>
      <c r="D287" s="138"/>
    </row>
    <row r="288" spans="1:4" x14ac:dyDescent="0.2">
      <c r="A288" s="158"/>
      <c r="D288" s="138"/>
    </row>
    <row r="289" spans="1:4" x14ac:dyDescent="0.2">
      <c r="A289" s="158"/>
      <c r="D289" s="138"/>
    </row>
    <row r="290" spans="1:4" x14ac:dyDescent="0.2">
      <c r="A290" s="158"/>
      <c r="D290" s="138"/>
    </row>
    <row r="291" spans="1:4" x14ac:dyDescent="0.2">
      <c r="A291" s="158"/>
      <c r="D291" s="138"/>
    </row>
    <row r="292" spans="1:4" x14ac:dyDescent="0.2">
      <c r="A292" s="158"/>
      <c r="D292" s="138"/>
    </row>
    <row r="293" spans="1:4" x14ac:dyDescent="0.2">
      <c r="A293" s="158"/>
      <c r="D293" s="138"/>
    </row>
    <row r="294" spans="1:4" x14ac:dyDescent="0.2">
      <c r="A294" s="158"/>
      <c r="D294" s="138"/>
    </row>
    <row r="295" spans="1:4" x14ac:dyDescent="0.2">
      <c r="A295" s="158"/>
      <c r="D295" s="138"/>
    </row>
    <row r="296" spans="1:4" x14ac:dyDescent="0.2">
      <c r="A296" s="158"/>
      <c r="D296" s="138"/>
    </row>
    <row r="297" spans="1:4" x14ac:dyDescent="0.2">
      <c r="A297" s="158"/>
      <c r="D297" s="138"/>
    </row>
    <row r="298" spans="1:4" x14ac:dyDescent="0.2">
      <c r="A298" s="158"/>
      <c r="D298" s="138"/>
    </row>
    <row r="299" spans="1:4" x14ac:dyDescent="0.2">
      <c r="A299" s="158"/>
      <c r="D299" s="138"/>
    </row>
    <row r="300" spans="1:4" x14ac:dyDescent="0.2">
      <c r="A300" s="158"/>
      <c r="D300" s="138"/>
    </row>
    <row r="301" spans="1:4" x14ac:dyDescent="0.2">
      <c r="A301" s="158"/>
      <c r="D301" s="138"/>
    </row>
    <row r="302" spans="1:4" x14ac:dyDescent="0.2">
      <c r="A302" s="158"/>
      <c r="D302" s="138"/>
    </row>
    <row r="303" spans="1:4" x14ac:dyDescent="0.2">
      <c r="A303" s="158"/>
      <c r="D303" s="138"/>
    </row>
    <row r="304" spans="1:4" x14ac:dyDescent="0.2">
      <c r="A304" s="158"/>
      <c r="D304" s="138"/>
    </row>
    <row r="305" spans="1:4" x14ac:dyDescent="0.2">
      <c r="A305" s="158"/>
      <c r="D305" s="138"/>
    </row>
    <row r="306" spans="1:4" x14ac:dyDescent="0.2">
      <c r="A306" s="158"/>
      <c r="D306" s="138"/>
    </row>
    <row r="307" spans="1:4" x14ac:dyDescent="0.2">
      <c r="A307" s="158"/>
      <c r="D307" s="138"/>
    </row>
    <row r="308" spans="1:4" x14ac:dyDescent="0.2">
      <c r="A308" s="158"/>
      <c r="D308" s="138"/>
    </row>
    <row r="309" spans="1:4" x14ac:dyDescent="0.2">
      <c r="A309" s="158"/>
      <c r="D309" s="138"/>
    </row>
    <row r="310" spans="1:4" x14ac:dyDescent="0.2">
      <c r="A310" s="158"/>
      <c r="D310" s="138"/>
    </row>
    <row r="311" spans="1:4" x14ac:dyDescent="0.2">
      <c r="A311" s="158"/>
      <c r="D311" s="138"/>
    </row>
    <row r="312" spans="1:4" x14ac:dyDescent="0.2">
      <c r="A312" s="158"/>
      <c r="D312" s="138"/>
    </row>
    <row r="313" spans="1:4" x14ac:dyDescent="0.2">
      <c r="A313" s="158"/>
      <c r="D313" s="138"/>
    </row>
    <row r="314" spans="1:4" x14ac:dyDescent="0.2">
      <c r="A314" s="158"/>
      <c r="D314" s="138"/>
    </row>
    <row r="315" spans="1:4" x14ac:dyDescent="0.2">
      <c r="A315" s="158"/>
      <c r="D315" s="138"/>
    </row>
    <row r="316" spans="1:4" x14ac:dyDescent="0.2">
      <c r="A316" s="158"/>
      <c r="D316" s="138"/>
    </row>
    <row r="317" spans="1:4" x14ac:dyDescent="0.2">
      <c r="A317" s="158"/>
      <c r="D317" s="138"/>
    </row>
    <row r="318" spans="1:4" x14ac:dyDescent="0.2">
      <c r="A318" s="158"/>
      <c r="D318" s="138"/>
    </row>
    <row r="319" spans="1:4" x14ac:dyDescent="0.2">
      <c r="A319" s="158"/>
      <c r="D319" s="138"/>
    </row>
    <row r="320" spans="1:4" x14ac:dyDescent="0.2">
      <c r="A320" s="158"/>
      <c r="D320" s="138"/>
    </row>
    <row r="321" spans="1:4" x14ac:dyDescent="0.2">
      <c r="A321" s="158"/>
      <c r="D321" s="138"/>
    </row>
    <row r="322" spans="1:4" x14ac:dyDescent="0.2">
      <c r="A322" s="158"/>
      <c r="D322" s="138"/>
    </row>
    <row r="323" spans="1:4" x14ac:dyDescent="0.2">
      <c r="A323" s="158"/>
      <c r="D323" s="138"/>
    </row>
    <row r="324" spans="1:4" x14ac:dyDescent="0.2">
      <c r="A324" s="158"/>
      <c r="D324" s="138"/>
    </row>
    <row r="325" spans="1:4" x14ac:dyDescent="0.2">
      <c r="A325" s="158"/>
      <c r="D325" s="138"/>
    </row>
    <row r="326" spans="1:4" x14ac:dyDescent="0.2">
      <c r="A326" s="158"/>
      <c r="D326" s="138"/>
    </row>
    <row r="327" spans="1:4" x14ac:dyDescent="0.2">
      <c r="A327" s="158"/>
      <c r="D327" s="138"/>
    </row>
    <row r="328" spans="1:4" x14ac:dyDescent="0.2">
      <c r="A328" s="158"/>
      <c r="D328" s="138"/>
    </row>
    <row r="329" spans="1:4" x14ac:dyDescent="0.2">
      <c r="A329" s="158"/>
      <c r="D329" s="138"/>
    </row>
    <row r="330" spans="1:4" x14ac:dyDescent="0.2">
      <c r="A330" s="158"/>
      <c r="D330" s="138"/>
    </row>
    <row r="331" spans="1:4" x14ac:dyDescent="0.2">
      <c r="A331" s="158"/>
      <c r="D331" s="138"/>
    </row>
    <row r="332" spans="1:4" x14ac:dyDescent="0.2">
      <c r="A332" s="158"/>
      <c r="D332" s="138"/>
    </row>
    <row r="333" spans="1:4" x14ac:dyDescent="0.2">
      <c r="A333" s="158"/>
      <c r="D333" s="138"/>
    </row>
    <row r="334" spans="1:4" x14ac:dyDescent="0.2">
      <c r="A334" s="158"/>
      <c r="D334" s="138"/>
    </row>
    <row r="335" spans="1:4" x14ac:dyDescent="0.2">
      <c r="A335" s="158"/>
      <c r="D335" s="138"/>
    </row>
    <row r="336" spans="1:4" x14ac:dyDescent="0.2">
      <c r="A336" s="158"/>
      <c r="D336" s="138"/>
    </row>
    <row r="337" spans="1:4" x14ac:dyDescent="0.2">
      <c r="A337" s="158"/>
      <c r="D337" s="138"/>
    </row>
    <row r="338" spans="1:4" x14ac:dyDescent="0.2">
      <c r="A338" s="158"/>
      <c r="D338" s="138"/>
    </row>
    <row r="339" spans="1:4" x14ac:dyDescent="0.2">
      <c r="A339" s="158"/>
      <c r="D339" s="138"/>
    </row>
    <row r="340" spans="1:4" x14ac:dyDescent="0.2">
      <c r="A340" s="158"/>
      <c r="D340" s="138"/>
    </row>
    <row r="341" spans="1:4" x14ac:dyDescent="0.2">
      <c r="A341" s="158"/>
      <c r="D341" s="138"/>
    </row>
    <row r="342" spans="1:4" x14ac:dyDescent="0.2">
      <c r="A342" s="158"/>
      <c r="D342" s="138"/>
    </row>
    <row r="343" spans="1:4" x14ac:dyDescent="0.2">
      <c r="A343" s="158"/>
      <c r="D343" s="138"/>
    </row>
    <row r="344" spans="1:4" x14ac:dyDescent="0.2">
      <c r="A344" s="158"/>
      <c r="D344" s="138"/>
    </row>
    <row r="345" spans="1:4" x14ac:dyDescent="0.2">
      <c r="A345" s="158"/>
      <c r="D345" s="138"/>
    </row>
    <row r="346" spans="1:4" x14ac:dyDescent="0.2">
      <c r="A346" s="158"/>
      <c r="D346" s="138"/>
    </row>
    <row r="347" spans="1:4" x14ac:dyDescent="0.2">
      <c r="A347" s="158"/>
      <c r="D347" s="138"/>
    </row>
    <row r="348" spans="1:4" x14ac:dyDescent="0.2">
      <c r="A348" s="158"/>
      <c r="D348" s="138"/>
    </row>
    <row r="349" spans="1:4" x14ac:dyDescent="0.2">
      <c r="A349" s="158"/>
      <c r="D349" s="138"/>
    </row>
    <row r="350" spans="1:4" x14ac:dyDescent="0.2">
      <c r="A350" s="158"/>
      <c r="D350" s="138"/>
    </row>
    <row r="351" spans="1:4" x14ac:dyDescent="0.2">
      <c r="A351" s="158"/>
      <c r="D351" s="138"/>
    </row>
    <row r="352" spans="1:4" x14ac:dyDescent="0.2">
      <c r="A352" s="158"/>
      <c r="D352" s="138"/>
    </row>
    <row r="353" spans="1:4" x14ac:dyDescent="0.2">
      <c r="A353" s="158"/>
      <c r="D353" s="138"/>
    </row>
    <row r="354" spans="1:4" x14ac:dyDescent="0.2">
      <c r="A354" s="158"/>
      <c r="D354" s="138"/>
    </row>
    <row r="355" spans="1:4" x14ac:dyDescent="0.2">
      <c r="A355" s="158"/>
      <c r="D355" s="138"/>
    </row>
    <row r="356" spans="1:4" x14ac:dyDescent="0.2">
      <c r="A356" s="158"/>
      <c r="D356" s="138"/>
    </row>
    <row r="357" spans="1:4" x14ac:dyDescent="0.2">
      <c r="A357" s="158"/>
      <c r="D357" s="138"/>
    </row>
    <row r="358" spans="1:4" x14ac:dyDescent="0.2">
      <c r="A358" s="158"/>
      <c r="D358" s="138"/>
    </row>
    <row r="359" spans="1:4" x14ac:dyDescent="0.2">
      <c r="A359" s="158"/>
      <c r="D359" s="138"/>
    </row>
    <row r="360" spans="1:4" x14ac:dyDescent="0.2">
      <c r="A360" s="158"/>
      <c r="D360" s="138"/>
    </row>
    <row r="361" spans="1:4" x14ac:dyDescent="0.2">
      <c r="A361" s="158"/>
      <c r="D361" s="138"/>
    </row>
    <row r="362" spans="1:4" x14ac:dyDescent="0.2">
      <c r="A362" s="158"/>
      <c r="D362" s="138"/>
    </row>
    <row r="363" spans="1:4" x14ac:dyDescent="0.2">
      <c r="A363" s="158"/>
      <c r="D363" s="138"/>
    </row>
    <row r="364" spans="1:4" x14ac:dyDescent="0.2">
      <c r="A364" s="158"/>
      <c r="D364" s="138"/>
    </row>
    <row r="365" spans="1:4" x14ac:dyDescent="0.2">
      <c r="A365" s="158"/>
      <c r="D365" s="138"/>
    </row>
    <row r="366" spans="1:4" x14ac:dyDescent="0.2">
      <c r="A366" s="158"/>
      <c r="D366" s="138"/>
    </row>
    <row r="367" spans="1:4" x14ac:dyDescent="0.2">
      <c r="A367" s="158"/>
      <c r="D367" s="138"/>
    </row>
    <row r="368" spans="1:4" x14ac:dyDescent="0.2">
      <c r="A368" s="158"/>
      <c r="D368" s="138"/>
    </row>
    <row r="369" spans="1:4" x14ac:dyDescent="0.2">
      <c r="A369" s="158"/>
      <c r="D369" s="138"/>
    </row>
    <row r="370" spans="1:4" x14ac:dyDescent="0.2">
      <c r="A370" s="158"/>
      <c r="D370" s="138"/>
    </row>
    <row r="371" spans="1:4" x14ac:dyDescent="0.2">
      <c r="A371" s="158"/>
      <c r="D371" s="138"/>
    </row>
    <row r="372" spans="1:4" x14ac:dyDescent="0.2">
      <c r="A372" s="158"/>
      <c r="D372" s="138"/>
    </row>
    <row r="373" spans="1:4" x14ac:dyDescent="0.2">
      <c r="A373" s="158"/>
      <c r="D373" s="138"/>
    </row>
    <row r="374" spans="1:4" x14ac:dyDescent="0.2">
      <c r="A374" s="158"/>
      <c r="D374" s="138"/>
    </row>
    <row r="375" spans="1:4" x14ac:dyDescent="0.2">
      <c r="A375" s="158"/>
      <c r="D375" s="138"/>
    </row>
    <row r="376" spans="1:4" x14ac:dyDescent="0.2">
      <c r="A376" s="158"/>
      <c r="D376" s="138"/>
    </row>
    <row r="377" spans="1:4" x14ac:dyDescent="0.2">
      <c r="A377" s="158"/>
      <c r="D377" s="138"/>
    </row>
    <row r="378" spans="1:4" x14ac:dyDescent="0.2">
      <c r="A378" s="158"/>
      <c r="D378" s="138"/>
    </row>
    <row r="379" spans="1:4" x14ac:dyDescent="0.2">
      <c r="A379" s="158"/>
      <c r="D379" s="138"/>
    </row>
    <row r="380" spans="1:4" x14ac:dyDescent="0.2">
      <c r="A380" s="158"/>
      <c r="D380" s="138"/>
    </row>
    <row r="381" spans="1:4" x14ac:dyDescent="0.2">
      <c r="A381" s="158"/>
      <c r="D381" s="138"/>
    </row>
    <row r="382" spans="1:4" x14ac:dyDescent="0.2">
      <c r="A382" s="158"/>
      <c r="D382" s="138"/>
    </row>
    <row r="383" spans="1:4" x14ac:dyDescent="0.2">
      <c r="A383" s="158"/>
      <c r="D383" s="138"/>
    </row>
    <row r="384" spans="1:4" x14ac:dyDescent="0.2">
      <c r="A384" s="158"/>
      <c r="D384" s="138"/>
    </row>
    <row r="385" spans="1:4" x14ac:dyDescent="0.2">
      <c r="A385" s="158"/>
      <c r="D385" s="138"/>
    </row>
    <row r="386" spans="1:4" x14ac:dyDescent="0.2">
      <c r="A386" s="158"/>
      <c r="D386" s="138"/>
    </row>
    <row r="387" spans="1:4" x14ac:dyDescent="0.2">
      <c r="A387" s="158"/>
      <c r="D387" s="138"/>
    </row>
    <row r="388" spans="1:4" x14ac:dyDescent="0.2">
      <c r="A388" s="158"/>
      <c r="D388" s="138"/>
    </row>
    <row r="389" spans="1:4" x14ac:dyDescent="0.2">
      <c r="A389" s="158"/>
      <c r="D389" s="138"/>
    </row>
    <row r="390" spans="1:4" x14ac:dyDescent="0.2">
      <c r="A390" s="158"/>
      <c r="D390" s="138"/>
    </row>
    <row r="391" spans="1:4" x14ac:dyDescent="0.2">
      <c r="A391" s="158"/>
      <c r="D391" s="138"/>
    </row>
    <row r="392" spans="1:4" x14ac:dyDescent="0.2">
      <c r="A392" s="158"/>
      <c r="D392" s="138"/>
    </row>
    <row r="393" spans="1:4" x14ac:dyDescent="0.2">
      <c r="A393" s="158"/>
      <c r="D393" s="138"/>
    </row>
    <row r="394" spans="1:4" x14ac:dyDescent="0.2">
      <c r="A394" s="158"/>
      <c r="D394" s="138"/>
    </row>
    <row r="395" spans="1:4" x14ac:dyDescent="0.2">
      <c r="A395" s="158"/>
      <c r="D395" s="138"/>
    </row>
    <row r="396" spans="1:4" x14ac:dyDescent="0.2">
      <c r="A396" s="158"/>
      <c r="D396" s="138"/>
    </row>
    <row r="397" spans="1:4" x14ac:dyDescent="0.2">
      <c r="A397" s="158"/>
      <c r="D397" s="138"/>
    </row>
    <row r="398" spans="1:4" x14ac:dyDescent="0.2">
      <c r="A398" s="158"/>
      <c r="D398" s="138"/>
    </row>
    <row r="399" spans="1:4" x14ac:dyDescent="0.2">
      <c r="A399" s="158"/>
      <c r="D399" s="138"/>
    </row>
    <row r="400" spans="1:4" x14ac:dyDescent="0.2">
      <c r="A400" s="158"/>
      <c r="D400" s="138"/>
    </row>
    <row r="401" spans="1:4" x14ac:dyDescent="0.2">
      <c r="A401" s="158"/>
      <c r="D401" s="138"/>
    </row>
    <row r="402" spans="1:4" x14ac:dyDescent="0.2">
      <c r="A402" s="158"/>
      <c r="D402" s="138"/>
    </row>
    <row r="403" spans="1:4" x14ac:dyDescent="0.2">
      <c r="A403" s="158"/>
      <c r="D403" s="138"/>
    </row>
    <row r="404" spans="1:4" x14ac:dyDescent="0.2">
      <c r="A404" s="158"/>
      <c r="D404" s="138"/>
    </row>
    <row r="405" spans="1:4" x14ac:dyDescent="0.2">
      <c r="A405" s="158"/>
      <c r="D405" s="138"/>
    </row>
    <row r="406" spans="1:4" x14ac:dyDescent="0.2">
      <c r="A406" s="158"/>
      <c r="D406" s="138"/>
    </row>
    <row r="407" spans="1:4" x14ac:dyDescent="0.2">
      <c r="A407" s="158"/>
      <c r="D407" s="138"/>
    </row>
    <row r="408" spans="1:4" x14ac:dyDescent="0.2">
      <c r="A408" s="158"/>
      <c r="D408" s="138"/>
    </row>
    <row r="409" spans="1:4" x14ac:dyDescent="0.2">
      <c r="A409" s="158"/>
      <c r="D409" s="138"/>
    </row>
    <row r="410" spans="1:4" x14ac:dyDescent="0.2">
      <c r="A410" s="158"/>
      <c r="D410" s="138"/>
    </row>
    <row r="411" spans="1:4" x14ac:dyDescent="0.2">
      <c r="A411" s="158"/>
      <c r="D411" s="138"/>
    </row>
    <row r="412" spans="1:4" x14ac:dyDescent="0.2">
      <c r="A412" s="158"/>
      <c r="D412" s="138"/>
    </row>
    <row r="413" spans="1:4" x14ac:dyDescent="0.2">
      <c r="A413" s="158"/>
      <c r="D413" s="138"/>
    </row>
    <row r="414" spans="1:4" x14ac:dyDescent="0.2">
      <c r="A414" s="158"/>
      <c r="D414" s="138"/>
    </row>
    <row r="415" spans="1:4" x14ac:dyDescent="0.2">
      <c r="A415" s="158"/>
      <c r="D415" s="138"/>
    </row>
    <row r="416" spans="1:4" x14ac:dyDescent="0.2">
      <c r="A416" s="158"/>
      <c r="D416" s="138"/>
    </row>
    <row r="417" spans="1:4" x14ac:dyDescent="0.2">
      <c r="A417" s="158"/>
      <c r="D417" s="138"/>
    </row>
    <row r="418" spans="1:4" x14ac:dyDescent="0.2">
      <c r="A418" s="158"/>
      <c r="D418" s="138"/>
    </row>
    <row r="419" spans="1:4" x14ac:dyDescent="0.2">
      <c r="A419" s="158"/>
      <c r="D419" s="138"/>
    </row>
    <row r="420" spans="1:4" x14ac:dyDescent="0.2">
      <c r="A420" s="158"/>
      <c r="D420" s="138"/>
    </row>
    <row r="421" spans="1:4" x14ac:dyDescent="0.2">
      <c r="A421" s="158"/>
      <c r="D421" s="138"/>
    </row>
    <row r="422" spans="1:4" x14ac:dyDescent="0.2">
      <c r="A422" s="158"/>
      <c r="D422" s="138"/>
    </row>
    <row r="423" spans="1:4" x14ac:dyDescent="0.2">
      <c r="A423" s="158"/>
      <c r="D423" s="138"/>
    </row>
    <row r="424" spans="1:4" x14ac:dyDescent="0.2">
      <c r="A424" s="158"/>
      <c r="D424" s="138"/>
    </row>
    <row r="425" spans="1:4" x14ac:dyDescent="0.2">
      <c r="A425" s="158"/>
      <c r="D425" s="138"/>
    </row>
    <row r="426" spans="1:4" x14ac:dyDescent="0.2">
      <c r="A426" s="158"/>
      <c r="D426" s="138"/>
    </row>
    <row r="427" spans="1:4" x14ac:dyDescent="0.2">
      <c r="A427" s="158"/>
      <c r="D427" s="138"/>
    </row>
    <row r="428" spans="1:4" x14ac:dyDescent="0.2">
      <c r="A428" s="158"/>
      <c r="D428" s="138"/>
    </row>
    <row r="429" spans="1:4" x14ac:dyDescent="0.2">
      <c r="A429" s="158"/>
      <c r="D429" s="138"/>
    </row>
    <row r="430" spans="1:4" x14ac:dyDescent="0.2">
      <c r="A430" s="158"/>
      <c r="D430" s="138"/>
    </row>
    <row r="431" spans="1:4" x14ac:dyDescent="0.2">
      <c r="A431" s="158"/>
      <c r="D431" s="138"/>
    </row>
    <row r="432" spans="1:4" x14ac:dyDescent="0.2">
      <c r="A432" s="158"/>
      <c r="D432" s="138"/>
    </row>
    <row r="433" spans="1:4" x14ac:dyDescent="0.2">
      <c r="A433" s="158"/>
      <c r="D433" s="138"/>
    </row>
    <row r="434" spans="1:4" x14ac:dyDescent="0.2">
      <c r="A434" s="158"/>
      <c r="D434" s="138"/>
    </row>
    <row r="435" spans="1:4" x14ac:dyDescent="0.2">
      <c r="A435" s="158"/>
      <c r="D435" s="138"/>
    </row>
    <row r="436" spans="1:4" x14ac:dyDescent="0.2">
      <c r="A436" s="158"/>
      <c r="D436" s="138"/>
    </row>
    <row r="437" spans="1:4" x14ac:dyDescent="0.2">
      <c r="A437" s="158"/>
      <c r="D437" s="138"/>
    </row>
    <row r="438" spans="1:4" x14ac:dyDescent="0.2">
      <c r="A438" s="158"/>
      <c r="D438" s="138"/>
    </row>
    <row r="439" spans="1:4" x14ac:dyDescent="0.2">
      <c r="A439" s="158"/>
      <c r="D439" s="138"/>
    </row>
    <row r="440" spans="1:4" x14ac:dyDescent="0.2">
      <c r="A440" s="158"/>
      <c r="D440" s="138"/>
    </row>
    <row r="441" spans="1:4" x14ac:dyDescent="0.2">
      <c r="A441" s="158"/>
      <c r="D441" s="138"/>
    </row>
    <row r="442" spans="1:4" x14ac:dyDescent="0.2">
      <c r="A442" s="158"/>
      <c r="D442" s="138"/>
    </row>
    <row r="443" spans="1:4" x14ac:dyDescent="0.2">
      <c r="A443" s="158"/>
      <c r="D443" s="138"/>
    </row>
    <row r="444" spans="1:4" x14ac:dyDescent="0.2">
      <c r="A444" s="158"/>
      <c r="D444" s="138"/>
    </row>
    <row r="445" spans="1:4" x14ac:dyDescent="0.2">
      <c r="A445" s="158"/>
      <c r="D445" s="138"/>
    </row>
    <row r="446" spans="1:4" x14ac:dyDescent="0.2">
      <c r="A446" s="158"/>
      <c r="D446" s="138"/>
    </row>
    <row r="447" spans="1:4" x14ac:dyDescent="0.2">
      <c r="A447" s="158"/>
      <c r="D447" s="138"/>
    </row>
    <row r="448" spans="1:4" x14ac:dyDescent="0.2">
      <c r="A448" s="158"/>
      <c r="D448" s="138"/>
    </row>
    <row r="449" spans="1:4" x14ac:dyDescent="0.2">
      <c r="A449" s="158"/>
      <c r="D449" s="138"/>
    </row>
    <row r="450" spans="1:4" x14ac:dyDescent="0.2">
      <c r="A450" s="158"/>
      <c r="D450" s="138"/>
    </row>
    <row r="451" spans="1:4" x14ac:dyDescent="0.2">
      <c r="A451" s="158"/>
      <c r="D451" s="138"/>
    </row>
    <row r="452" spans="1:4" x14ac:dyDescent="0.2">
      <c r="A452" s="158"/>
      <c r="D452" s="138"/>
    </row>
    <row r="453" spans="1:4" x14ac:dyDescent="0.2">
      <c r="A453" s="158"/>
      <c r="D453" s="138"/>
    </row>
    <row r="454" spans="1:4" x14ac:dyDescent="0.2">
      <c r="A454" s="158"/>
      <c r="D454" s="138"/>
    </row>
    <row r="455" spans="1:4" x14ac:dyDescent="0.2">
      <c r="A455" s="158"/>
      <c r="D455" s="138"/>
    </row>
    <row r="456" spans="1:4" x14ac:dyDescent="0.2">
      <c r="A456" s="158"/>
      <c r="D456" s="138"/>
    </row>
    <row r="457" spans="1:4" x14ac:dyDescent="0.2">
      <c r="A457" s="158"/>
      <c r="D457" s="138"/>
    </row>
    <row r="458" spans="1:4" x14ac:dyDescent="0.2">
      <c r="A458" s="158"/>
      <c r="D458" s="138"/>
    </row>
    <row r="459" spans="1:4" x14ac:dyDescent="0.2">
      <c r="A459" s="158"/>
      <c r="D459" s="138"/>
    </row>
    <row r="460" spans="1:4" x14ac:dyDescent="0.2">
      <c r="A460" s="158"/>
      <c r="D460" s="138"/>
    </row>
    <row r="461" spans="1:4" x14ac:dyDescent="0.2">
      <c r="A461" s="158"/>
      <c r="D461" s="138"/>
    </row>
    <row r="462" spans="1:4" x14ac:dyDescent="0.2">
      <c r="A462" s="158"/>
      <c r="D462" s="138"/>
    </row>
    <row r="463" spans="1:4" x14ac:dyDescent="0.2">
      <c r="A463" s="158"/>
      <c r="D463" s="138"/>
    </row>
    <row r="464" spans="1:4" x14ac:dyDescent="0.2">
      <c r="A464" s="158"/>
      <c r="D464" s="138"/>
    </row>
    <row r="465" spans="1:4" x14ac:dyDescent="0.2">
      <c r="A465" s="158"/>
      <c r="D465" s="138"/>
    </row>
    <row r="466" spans="1:4" x14ac:dyDescent="0.2">
      <c r="A466" s="158"/>
      <c r="D466" s="138"/>
    </row>
    <row r="467" spans="1:4" x14ac:dyDescent="0.2">
      <c r="A467" s="158"/>
      <c r="D467" s="138"/>
    </row>
    <row r="468" spans="1:4" x14ac:dyDescent="0.2">
      <c r="A468" s="158"/>
      <c r="D468" s="138"/>
    </row>
    <row r="469" spans="1:4" x14ac:dyDescent="0.2">
      <c r="A469" s="158"/>
      <c r="D469" s="138"/>
    </row>
    <row r="470" spans="1:4" x14ac:dyDescent="0.2">
      <c r="A470" s="158"/>
      <c r="D470" s="138"/>
    </row>
    <row r="471" spans="1:4" x14ac:dyDescent="0.2">
      <c r="A471" s="158"/>
      <c r="D471" s="138"/>
    </row>
    <row r="472" spans="1:4" x14ac:dyDescent="0.2">
      <c r="A472" s="158"/>
      <c r="D472" s="138"/>
    </row>
    <row r="473" spans="1:4" x14ac:dyDescent="0.2">
      <c r="A473" s="158"/>
      <c r="D473" s="138"/>
    </row>
    <row r="474" spans="1:4" x14ac:dyDescent="0.2">
      <c r="A474" s="158"/>
      <c r="D474" s="138"/>
    </row>
    <row r="475" spans="1:4" x14ac:dyDescent="0.2">
      <c r="A475" s="158"/>
      <c r="D475" s="138"/>
    </row>
    <row r="476" spans="1:4" x14ac:dyDescent="0.2">
      <c r="A476" s="158"/>
      <c r="D476" s="138"/>
    </row>
    <row r="477" spans="1:4" x14ac:dyDescent="0.2">
      <c r="A477" s="158"/>
      <c r="D477" s="138"/>
    </row>
    <row r="478" spans="1:4" x14ac:dyDescent="0.2">
      <c r="A478" s="158"/>
      <c r="D478" s="138"/>
    </row>
    <row r="479" spans="1:4" x14ac:dyDescent="0.2">
      <c r="A479" s="158"/>
      <c r="D479" s="138"/>
    </row>
    <row r="480" spans="1:4" x14ac:dyDescent="0.2">
      <c r="A480" s="158"/>
      <c r="D480" s="138"/>
    </row>
    <row r="481" spans="1:4" x14ac:dyDescent="0.2">
      <c r="A481" s="158"/>
      <c r="D481" s="138"/>
    </row>
    <row r="482" spans="1:4" x14ac:dyDescent="0.2">
      <c r="A482" s="158"/>
      <c r="D482" s="138"/>
    </row>
    <row r="483" spans="1:4" x14ac:dyDescent="0.2">
      <c r="A483" s="158"/>
      <c r="D483" s="138"/>
    </row>
    <row r="484" spans="1:4" x14ac:dyDescent="0.2">
      <c r="A484" s="158"/>
      <c r="D484" s="138"/>
    </row>
    <row r="485" spans="1:4" x14ac:dyDescent="0.2">
      <c r="A485" s="158"/>
      <c r="D485" s="138"/>
    </row>
    <row r="486" spans="1:4" x14ac:dyDescent="0.2">
      <c r="A486" s="158"/>
      <c r="D486" s="138"/>
    </row>
    <row r="487" spans="1:4" x14ac:dyDescent="0.2">
      <c r="A487" s="158"/>
      <c r="D487" s="138"/>
    </row>
    <row r="488" spans="1:4" x14ac:dyDescent="0.2">
      <c r="A488" s="158"/>
      <c r="D488" s="138"/>
    </row>
    <row r="489" spans="1:4" x14ac:dyDescent="0.2">
      <c r="A489" s="158"/>
      <c r="D489" s="138"/>
    </row>
    <row r="490" spans="1:4" x14ac:dyDescent="0.2">
      <c r="A490" s="158"/>
      <c r="D490" s="138"/>
    </row>
    <row r="491" spans="1:4" x14ac:dyDescent="0.2">
      <c r="A491" s="158"/>
      <c r="D491" s="138"/>
    </row>
    <row r="492" spans="1:4" x14ac:dyDescent="0.2">
      <c r="A492" s="158"/>
      <c r="D492" s="138"/>
    </row>
    <row r="493" spans="1:4" x14ac:dyDescent="0.2">
      <c r="A493" s="158"/>
      <c r="D493" s="138"/>
    </row>
    <row r="494" spans="1:4" x14ac:dyDescent="0.2">
      <c r="A494" s="158"/>
      <c r="D494" s="138"/>
    </row>
    <row r="495" spans="1:4" x14ac:dyDescent="0.2">
      <c r="A495" s="158"/>
      <c r="D495" s="138"/>
    </row>
    <row r="496" spans="1:4" x14ac:dyDescent="0.2">
      <c r="A496" s="158"/>
      <c r="D496" s="138"/>
    </row>
    <row r="497" spans="1:4" x14ac:dyDescent="0.2">
      <c r="A497" s="158"/>
      <c r="D497" s="138"/>
    </row>
    <row r="498" spans="1:4" x14ac:dyDescent="0.2">
      <c r="A498" s="158"/>
      <c r="D498" s="138"/>
    </row>
    <row r="499" spans="1:4" x14ac:dyDescent="0.2">
      <c r="A499" s="158"/>
      <c r="D499" s="138"/>
    </row>
    <row r="500" spans="1:4" x14ac:dyDescent="0.2">
      <c r="A500" s="158"/>
      <c r="D500" s="138"/>
    </row>
    <row r="501" spans="1:4" x14ac:dyDescent="0.2">
      <c r="A501" s="158"/>
      <c r="D501" s="138"/>
    </row>
    <row r="502" spans="1:4" x14ac:dyDescent="0.2">
      <c r="A502" s="158"/>
      <c r="D502" s="138"/>
    </row>
    <row r="503" spans="1:4" x14ac:dyDescent="0.2">
      <c r="A503" s="158"/>
      <c r="D503" s="138"/>
    </row>
    <row r="504" spans="1:4" x14ac:dyDescent="0.2">
      <c r="A504" s="158"/>
      <c r="D504" s="138"/>
    </row>
    <row r="505" spans="1:4" x14ac:dyDescent="0.2">
      <c r="A505" s="158"/>
      <c r="D505" s="138"/>
    </row>
    <row r="506" spans="1:4" x14ac:dyDescent="0.2">
      <c r="A506" s="158"/>
      <c r="D506" s="138"/>
    </row>
    <row r="507" spans="1:4" x14ac:dyDescent="0.2">
      <c r="A507" s="158"/>
      <c r="D507" s="138"/>
    </row>
    <row r="508" spans="1:4" x14ac:dyDescent="0.2">
      <c r="A508" s="158"/>
      <c r="D508" s="138"/>
    </row>
    <row r="509" spans="1:4" x14ac:dyDescent="0.2">
      <c r="A509" s="158"/>
      <c r="D509" s="138"/>
    </row>
    <row r="510" spans="1:4" x14ac:dyDescent="0.2">
      <c r="A510" s="158"/>
      <c r="D510" s="138"/>
    </row>
    <row r="511" spans="1:4" x14ac:dyDescent="0.2">
      <c r="A511" s="158"/>
      <c r="D511" s="138"/>
    </row>
    <row r="512" spans="1:4" x14ac:dyDescent="0.2">
      <c r="A512" s="158"/>
      <c r="D512" s="138"/>
    </row>
    <row r="513" spans="1:4" x14ac:dyDescent="0.2">
      <c r="A513" s="158"/>
      <c r="D513" s="138"/>
    </row>
    <row r="514" spans="1:4" x14ac:dyDescent="0.2">
      <c r="A514" s="158"/>
      <c r="D514" s="138"/>
    </row>
    <row r="515" spans="1:4" x14ac:dyDescent="0.2">
      <c r="A515" s="158"/>
      <c r="D515" s="138"/>
    </row>
    <row r="516" spans="1:4" x14ac:dyDescent="0.2">
      <c r="A516" s="158"/>
      <c r="D516" s="138"/>
    </row>
    <row r="517" spans="1:4" x14ac:dyDescent="0.2">
      <c r="A517" s="158"/>
      <c r="D517" s="138"/>
    </row>
    <row r="518" spans="1:4" x14ac:dyDescent="0.2">
      <c r="A518" s="158"/>
      <c r="D518" s="138"/>
    </row>
    <row r="519" spans="1:4" x14ac:dyDescent="0.2">
      <c r="A519" s="158"/>
      <c r="D519" s="138"/>
    </row>
    <row r="520" spans="1:4" x14ac:dyDescent="0.2">
      <c r="A520" s="158"/>
      <c r="D520" s="138"/>
    </row>
    <row r="521" spans="1:4" x14ac:dyDescent="0.2">
      <c r="A521" s="158"/>
      <c r="D521" s="138"/>
    </row>
    <row r="522" spans="1:4" x14ac:dyDescent="0.2">
      <c r="A522" s="158"/>
      <c r="D522" s="138"/>
    </row>
    <row r="523" spans="1:4" x14ac:dyDescent="0.2">
      <c r="A523" s="158"/>
      <c r="D523" s="138"/>
    </row>
    <row r="524" spans="1:4" x14ac:dyDescent="0.2">
      <c r="A524" s="158"/>
      <c r="D524" s="138"/>
    </row>
    <row r="525" spans="1:4" x14ac:dyDescent="0.2">
      <c r="A525" s="158"/>
      <c r="D525" s="138"/>
    </row>
    <row r="526" spans="1:4" x14ac:dyDescent="0.2">
      <c r="A526" s="158"/>
      <c r="D526" s="138"/>
    </row>
    <row r="527" spans="1:4" x14ac:dyDescent="0.2">
      <c r="A527" s="158"/>
      <c r="D527" s="138"/>
    </row>
    <row r="528" spans="1:4" x14ac:dyDescent="0.2">
      <c r="A528" s="158"/>
      <c r="D528" s="138"/>
    </row>
    <row r="529" spans="1:4" x14ac:dyDescent="0.2">
      <c r="A529" s="158"/>
      <c r="D529" s="138"/>
    </row>
    <row r="530" spans="1:4" x14ac:dyDescent="0.2">
      <c r="A530" s="158"/>
      <c r="D530" s="138"/>
    </row>
    <row r="531" spans="1:4" x14ac:dyDescent="0.2">
      <c r="A531" s="158"/>
      <c r="D531" s="138"/>
    </row>
    <row r="532" spans="1:4" x14ac:dyDescent="0.2">
      <c r="A532" s="158"/>
      <c r="D532" s="138"/>
    </row>
    <row r="533" spans="1:4" x14ac:dyDescent="0.2">
      <c r="A533" s="158"/>
      <c r="D533" s="138"/>
    </row>
    <row r="534" spans="1:4" x14ac:dyDescent="0.2">
      <c r="A534" s="158"/>
      <c r="D534" s="138"/>
    </row>
    <row r="535" spans="1:4" x14ac:dyDescent="0.2">
      <c r="A535" s="158"/>
      <c r="D535" s="138"/>
    </row>
    <row r="536" spans="1:4" x14ac:dyDescent="0.2">
      <c r="A536" s="158"/>
      <c r="D536" s="138"/>
    </row>
    <row r="537" spans="1:4" x14ac:dyDescent="0.2">
      <c r="A537" s="158"/>
      <c r="D537" s="138"/>
    </row>
    <row r="538" spans="1:4" x14ac:dyDescent="0.2">
      <c r="A538" s="158"/>
      <c r="D538" s="138"/>
    </row>
    <row r="539" spans="1:4" x14ac:dyDescent="0.2">
      <c r="A539" s="158"/>
      <c r="D539" s="138"/>
    </row>
    <row r="540" spans="1:4" x14ac:dyDescent="0.2">
      <c r="A540" s="158"/>
      <c r="D540" s="138"/>
    </row>
    <row r="541" spans="1:4" x14ac:dyDescent="0.2">
      <c r="A541" s="158"/>
      <c r="D541" s="138"/>
    </row>
    <row r="542" spans="1:4" x14ac:dyDescent="0.2">
      <c r="A542" s="158"/>
      <c r="D542" s="138"/>
    </row>
    <row r="543" spans="1:4" x14ac:dyDescent="0.2">
      <c r="A543" s="158"/>
      <c r="D543" s="138"/>
    </row>
    <row r="544" spans="1:4" x14ac:dyDescent="0.2">
      <c r="A544" s="158"/>
      <c r="D544" s="138"/>
    </row>
    <row r="545" spans="1:4" x14ac:dyDescent="0.2">
      <c r="A545" s="158"/>
      <c r="D545" s="138"/>
    </row>
    <row r="546" spans="1:4" x14ac:dyDescent="0.2">
      <c r="A546" s="158"/>
      <c r="D546" s="138"/>
    </row>
    <row r="547" spans="1:4" x14ac:dyDescent="0.2">
      <c r="A547" s="158"/>
      <c r="D547" s="138"/>
    </row>
    <row r="548" spans="1:4" x14ac:dyDescent="0.2">
      <c r="A548" s="158"/>
      <c r="D548" s="138"/>
    </row>
    <row r="549" spans="1:4" x14ac:dyDescent="0.2">
      <c r="A549" s="158"/>
      <c r="D549" s="138"/>
    </row>
    <row r="550" spans="1:4" x14ac:dyDescent="0.2">
      <c r="A550" s="158"/>
      <c r="D550" s="138"/>
    </row>
    <row r="551" spans="1:4" x14ac:dyDescent="0.2">
      <c r="A551" s="158"/>
      <c r="D551" s="138"/>
    </row>
    <row r="552" spans="1:4" x14ac:dyDescent="0.2">
      <c r="A552" s="158"/>
      <c r="D552" s="138"/>
    </row>
    <row r="553" spans="1:4" x14ac:dyDescent="0.2">
      <c r="A553" s="158"/>
      <c r="D553" s="138"/>
    </row>
    <row r="554" spans="1:4" x14ac:dyDescent="0.2">
      <c r="A554" s="158"/>
      <c r="D554" s="138"/>
    </row>
    <row r="555" spans="1:4" x14ac:dyDescent="0.2">
      <c r="A555" s="158"/>
      <c r="D555" s="138"/>
    </row>
    <row r="556" spans="1:4" x14ac:dyDescent="0.2">
      <c r="A556" s="158"/>
      <c r="D556" s="138"/>
    </row>
    <row r="557" spans="1:4" x14ac:dyDescent="0.2">
      <c r="A557" s="158"/>
      <c r="D557" s="138"/>
    </row>
    <row r="558" spans="1:4" x14ac:dyDescent="0.2">
      <c r="A558" s="158"/>
      <c r="D558" s="138"/>
    </row>
    <row r="559" spans="1:4" x14ac:dyDescent="0.2">
      <c r="A559" s="158"/>
      <c r="D559" s="138"/>
    </row>
    <row r="560" spans="1:4" x14ac:dyDescent="0.2">
      <c r="A560" s="158"/>
      <c r="D560" s="138"/>
    </row>
    <row r="561" spans="1:4" x14ac:dyDescent="0.2">
      <c r="A561" s="158"/>
      <c r="D561" s="138"/>
    </row>
    <row r="562" spans="1:4" x14ac:dyDescent="0.2">
      <c r="A562" s="158"/>
      <c r="D562" s="138"/>
    </row>
    <row r="563" spans="1:4" x14ac:dyDescent="0.2">
      <c r="A563" s="158"/>
      <c r="D563" s="138"/>
    </row>
    <row r="564" spans="1:4" x14ac:dyDescent="0.2">
      <c r="A564" s="158"/>
      <c r="D564" s="138"/>
    </row>
    <row r="565" spans="1:4" x14ac:dyDescent="0.2">
      <c r="A565" s="158"/>
      <c r="D565" s="138"/>
    </row>
    <row r="566" spans="1:4" x14ac:dyDescent="0.2">
      <c r="A566" s="158"/>
      <c r="D566" s="138"/>
    </row>
    <row r="567" spans="1:4" x14ac:dyDescent="0.2">
      <c r="A567" s="158"/>
      <c r="D567" s="138"/>
    </row>
    <row r="568" spans="1:4" x14ac:dyDescent="0.2">
      <c r="A568" s="158"/>
      <c r="D568" s="138"/>
    </row>
    <row r="569" spans="1:4" x14ac:dyDescent="0.2">
      <c r="A569" s="158"/>
      <c r="D569" s="138"/>
    </row>
    <row r="570" spans="1:4" x14ac:dyDescent="0.2">
      <c r="A570" s="158"/>
      <c r="D570" s="138"/>
    </row>
    <row r="571" spans="1:4" x14ac:dyDescent="0.2">
      <c r="A571" s="158"/>
      <c r="D571" s="138"/>
    </row>
    <row r="572" spans="1:4" x14ac:dyDescent="0.2">
      <c r="A572" s="158"/>
      <c r="D572" s="138"/>
    </row>
    <row r="573" spans="1:4" x14ac:dyDescent="0.2">
      <c r="A573" s="158"/>
      <c r="D573" s="138"/>
    </row>
    <row r="574" spans="1:4" x14ac:dyDescent="0.2">
      <c r="A574" s="158"/>
      <c r="D574" s="138"/>
    </row>
    <row r="575" spans="1:4" x14ac:dyDescent="0.2">
      <c r="A575" s="158"/>
      <c r="D575" s="138"/>
    </row>
    <row r="576" spans="1:4" x14ac:dyDescent="0.2">
      <c r="A576" s="158"/>
      <c r="D576" s="138"/>
    </row>
    <row r="577" spans="1:4" x14ac:dyDescent="0.2">
      <c r="A577" s="158"/>
      <c r="D577" s="138"/>
    </row>
    <row r="578" spans="1:4" x14ac:dyDescent="0.2">
      <c r="A578" s="158"/>
      <c r="D578" s="138"/>
    </row>
    <row r="579" spans="1:4" x14ac:dyDescent="0.2">
      <c r="A579" s="158"/>
      <c r="D579" s="138"/>
    </row>
    <row r="580" spans="1:4" x14ac:dyDescent="0.2">
      <c r="A580" s="158"/>
      <c r="D580" s="138"/>
    </row>
    <row r="581" spans="1:4" x14ac:dyDescent="0.2">
      <c r="A581" s="158"/>
      <c r="D581" s="138"/>
    </row>
    <row r="582" spans="1:4" x14ac:dyDescent="0.2">
      <c r="A582" s="158"/>
      <c r="D582" s="138"/>
    </row>
    <row r="583" spans="1:4" x14ac:dyDescent="0.2">
      <c r="A583" s="158"/>
      <c r="D583" s="138"/>
    </row>
    <row r="584" spans="1:4" x14ac:dyDescent="0.2">
      <c r="A584" s="158"/>
      <c r="D584" s="138"/>
    </row>
    <row r="585" spans="1:4" x14ac:dyDescent="0.2">
      <c r="A585" s="158"/>
      <c r="D585" s="138"/>
    </row>
    <row r="586" spans="1:4" x14ac:dyDescent="0.2">
      <c r="A586" s="158"/>
      <c r="D586" s="138"/>
    </row>
    <row r="587" spans="1:4" x14ac:dyDescent="0.2">
      <c r="A587" s="158"/>
      <c r="D587" s="138"/>
    </row>
    <row r="588" spans="1:4" x14ac:dyDescent="0.2">
      <c r="A588" s="158"/>
      <c r="D588" s="138"/>
    </row>
    <row r="589" spans="1:4" x14ac:dyDescent="0.2">
      <c r="A589" s="158"/>
      <c r="D589" s="138"/>
    </row>
    <row r="590" spans="1:4" x14ac:dyDescent="0.2">
      <c r="A590" s="158"/>
      <c r="D590" s="138"/>
    </row>
    <row r="591" spans="1:4" x14ac:dyDescent="0.2">
      <c r="A591" s="158"/>
      <c r="D591" s="138"/>
    </row>
    <row r="592" spans="1:4" x14ac:dyDescent="0.2">
      <c r="A592" s="158"/>
      <c r="D592" s="138"/>
    </row>
    <row r="593" spans="1:4" x14ac:dyDescent="0.2">
      <c r="A593" s="158"/>
      <c r="D593" s="138"/>
    </row>
    <row r="594" spans="1:4" x14ac:dyDescent="0.2">
      <c r="A594" s="158"/>
      <c r="D594" s="138"/>
    </row>
    <row r="595" spans="1:4" x14ac:dyDescent="0.2">
      <c r="A595" s="158"/>
      <c r="D595" s="138"/>
    </row>
    <row r="596" spans="1:4" x14ac:dyDescent="0.2">
      <c r="A596" s="158"/>
      <c r="D596" s="138"/>
    </row>
    <row r="597" spans="1:4" x14ac:dyDescent="0.2">
      <c r="A597" s="158"/>
      <c r="D597" s="138"/>
    </row>
    <row r="598" spans="1:4" x14ac:dyDescent="0.2">
      <c r="A598" s="158"/>
      <c r="D598" s="138"/>
    </row>
    <row r="599" spans="1:4" x14ac:dyDescent="0.2">
      <c r="A599" s="158"/>
      <c r="D599" s="138"/>
    </row>
    <row r="600" spans="1:4" x14ac:dyDescent="0.2">
      <c r="A600" s="158"/>
      <c r="D600" s="138"/>
    </row>
    <row r="601" spans="1:4" x14ac:dyDescent="0.2">
      <c r="A601" s="158"/>
      <c r="D601" s="138"/>
    </row>
    <row r="602" spans="1:4" x14ac:dyDescent="0.2">
      <c r="A602" s="158"/>
      <c r="D602" s="138"/>
    </row>
    <row r="603" spans="1:4" x14ac:dyDescent="0.2">
      <c r="A603" s="158"/>
      <c r="D603" s="138"/>
    </row>
    <row r="604" spans="1:4" x14ac:dyDescent="0.2">
      <c r="A604" s="158"/>
      <c r="D604" s="138"/>
    </row>
    <row r="605" spans="1:4" x14ac:dyDescent="0.2">
      <c r="A605" s="158"/>
      <c r="D605" s="138"/>
    </row>
    <row r="606" spans="1:4" x14ac:dyDescent="0.2">
      <c r="A606" s="158"/>
      <c r="D606" s="138"/>
    </row>
    <row r="607" spans="1:4" x14ac:dyDescent="0.2">
      <c r="A607" s="158"/>
      <c r="D607" s="138"/>
    </row>
    <row r="608" spans="1:4" x14ac:dyDescent="0.2">
      <c r="A608" s="158"/>
      <c r="D608" s="138"/>
    </row>
    <row r="609" spans="1:4" x14ac:dyDescent="0.2">
      <c r="A609" s="158"/>
      <c r="D609" s="138"/>
    </row>
    <row r="610" spans="1:4" x14ac:dyDescent="0.2">
      <c r="A610" s="158"/>
      <c r="D610" s="138"/>
    </row>
    <row r="611" spans="1:4" x14ac:dyDescent="0.2">
      <c r="A611" s="158"/>
      <c r="D611" s="138"/>
    </row>
    <row r="612" spans="1:4" x14ac:dyDescent="0.2">
      <c r="A612" s="158"/>
      <c r="D612" s="138"/>
    </row>
    <row r="613" spans="1:4" x14ac:dyDescent="0.2">
      <c r="A613" s="158"/>
      <c r="D613" s="138"/>
    </row>
    <row r="614" spans="1:4" x14ac:dyDescent="0.2">
      <c r="A614" s="158"/>
      <c r="D614" s="138"/>
    </row>
    <row r="615" spans="1:4" x14ac:dyDescent="0.2">
      <c r="A615" s="158"/>
      <c r="D615" s="138"/>
    </row>
    <row r="616" spans="1:4" x14ac:dyDescent="0.2">
      <c r="A616" s="158"/>
      <c r="D616" s="138"/>
    </row>
    <row r="617" spans="1:4" x14ac:dyDescent="0.2">
      <c r="A617" s="158"/>
      <c r="D617" s="138"/>
    </row>
    <row r="618" spans="1:4" x14ac:dyDescent="0.2">
      <c r="A618" s="158"/>
      <c r="D618" s="138"/>
    </row>
    <row r="619" spans="1:4" x14ac:dyDescent="0.2">
      <c r="A619" s="158"/>
      <c r="D619" s="138"/>
    </row>
    <row r="620" spans="1:4" x14ac:dyDescent="0.2">
      <c r="A620" s="158"/>
      <c r="D620" s="138"/>
    </row>
    <row r="621" spans="1:4" x14ac:dyDescent="0.2">
      <c r="A621" s="158"/>
      <c r="D621" s="138"/>
    </row>
    <row r="622" spans="1:4" x14ac:dyDescent="0.2">
      <c r="A622" s="158"/>
      <c r="D622" s="138"/>
    </row>
    <row r="623" spans="1:4" x14ac:dyDescent="0.2">
      <c r="A623" s="158"/>
      <c r="D623" s="138"/>
    </row>
    <row r="624" spans="1:4" x14ac:dyDescent="0.2">
      <c r="A624" s="158"/>
      <c r="D624" s="138"/>
    </row>
    <row r="625" spans="1:4" x14ac:dyDescent="0.2">
      <c r="A625" s="158"/>
      <c r="D625" s="138"/>
    </row>
    <row r="626" spans="1:4" x14ac:dyDescent="0.2">
      <c r="A626" s="158"/>
      <c r="D626" s="138"/>
    </row>
    <row r="627" spans="1:4" x14ac:dyDescent="0.2">
      <c r="A627" s="158"/>
      <c r="D627" s="138"/>
    </row>
    <row r="628" spans="1:4" x14ac:dyDescent="0.2">
      <c r="A628" s="158"/>
      <c r="D628" s="138"/>
    </row>
    <row r="629" spans="1:4" x14ac:dyDescent="0.2">
      <c r="A629" s="158"/>
      <c r="D629" s="138"/>
    </row>
    <row r="630" spans="1:4" x14ac:dyDescent="0.2">
      <c r="A630" s="158"/>
      <c r="D630" s="138"/>
    </row>
    <row r="631" spans="1:4" x14ac:dyDescent="0.2">
      <c r="A631" s="158"/>
      <c r="D631" s="138"/>
    </row>
    <row r="632" spans="1:4" x14ac:dyDescent="0.2">
      <c r="A632" s="158"/>
      <c r="D632" s="138"/>
    </row>
    <row r="633" spans="1:4" x14ac:dyDescent="0.2">
      <c r="A633" s="158"/>
      <c r="D633" s="138"/>
    </row>
    <row r="634" spans="1:4" x14ac:dyDescent="0.2">
      <c r="A634" s="158"/>
      <c r="D634" s="138"/>
    </row>
    <row r="635" spans="1:4" x14ac:dyDescent="0.2">
      <c r="A635" s="158"/>
      <c r="D635" s="138"/>
    </row>
    <row r="636" spans="1:4" x14ac:dyDescent="0.2">
      <c r="A636" s="158"/>
      <c r="D636" s="138"/>
    </row>
    <row r="637" spans="1:4" x14ac:dyDescent="0.2">
      <c r="A637" s="158"/>
      <c r="D637" s="138"/>
    </row>
    <row r="638" spans="1:4" x14ac:dyDescent="0.2">
      <c r="A638" s="158"/>
      <c r="D638" s="138"/>
    </row>
    <row r="639" spans="1:4" x14ac:dyDescent="0.2">
      <c r="A639" s="158"/>
      <c r="D639" s="138"/>
    </row>
    <row r="640" spans="1:4" x14ac:dyDescent="0.2">
      <c r="A640" s="158"/>
      <c r="D640" s="138"/>
    </row>
    <row r="641" spans="1:4" x14ac:dyDescent="0.2">
      <c r="A641" s="158"/>
      <c r="D641" s="138"/>
    </row>
    <row r="642" spans="1:4" x14ac:dyDescent="0.2">
      <c r="A642" s="158"/>
      <c r="D642" s="138"/>
    </row>
    <row r="643" spans="1:4" x14ac:dyDescent="0.2">
      <c r="A643" s="158"/>
      <c r="D643" s="138"/>
    </row>
    <row r="644" spans="1:4" x14ac:dyDescent="0.2">
      <c r="A644" s="158"/>
      <c r="D644" s="138"/>
    </row>
    <row r="645" spans="1:4" x14ac:dyDescent="0.2">
      <c r="A645" s="158"/>
      <c r="D645" s="138"/>
    </row>
    <row r="646" spans="1:4" x14ac:dyDescent="0.2">
      <c r="A646" s="158"/>
      <c r="D646" s="138"/>
    </row>
    <row r="647" spans="1:4" x14ac:dyDescent="0.2">
      <c r="A647" s="158"/>
      <c r="D647" s="138"/>
    </row>
    <row r="648" spans="1:4" x14ac:dyDescent="0.2">
      <c r="A648" s="158"/>
      <c r="D648" s="138"/>
    </row>
    <row r="649" spans="1:4" x14ac:dyDescent="0.2">
      <c r="A649" s="158"/>
      <c r="D649" s="138"/>
    </row>
    <row r="650" spans="1:4" x14ac:dyDescent="0.2">
      <c r="A650" s="158"/>
      <c r="D650" s="138"/>
    </row>
    <row r="651" spans="1:4" x14ac:dyDescent="0.2">
      <c r="A651" s="158"/>
      <c r="D651" s="138"/>
    </row>
    <row r="652" spans="1:4" x14ac:dyDescent="0.2">
      <c r="A652" s="158"/>
      <c r="D652" s="138"/>
    </row>
    <row r="653" spans="1:4" x14ac:dyDescent="0.2">
      <c r="A653" s="158"/>
      <c r="D653" s="138"/>
    </row>
    <row r="654" spans="1:4" x14ac:dyDescent="0.2">
      <c r="A654" s="158"/>
      <c r="D654" s="138"/>
    </row>
    <row r="655" spans="1:4" x14ac:dyDescent="0.2">
      <c r="A655" s="158"/>
      <c r="D655" s="138"/>
    </row>
    <row r="656" spans="1:4" x14ac:dyDescent="0.2">
      <c r="A656" s="158"/>
      <c r="D656" s="138"/>
    </row>
    <row r="657" spans="1:4" x14ac:dyDescent="0.2">
      <c r="A657" s="158"/>
      <c r="D657" s="138"/>
    </row>
    <row r="658" spans="1:4" x14ac:dyDescent="0.2">
      <c r="A658" s="158"/>
      <c r="D658" s="138"/>
    </row>
    <row r="659" spans="1:4" x14ac:dyDescent="0.2">
      <c r="A659" s="158"/>
      <c r="D659" s="138"/>
    </row>
    <row r="660" spans="1:4" x14ac:dyDescent="0.2">
      <c r="A660" s="158"/>
      <c r="D660" s="138"/>
    </row>
    <row r="661" spans="1:4" x14ac:dyDescent="0.2">
      <c r="A661" s="158"/>
      <c r="D661" s="138"/>
    </row>
    <row r="662" spans="1:4" x14ac:dyDescent="0.2">
      <c r="A662" s="158"/>
      <c r="D662" s="138"/>
    </row>
    <row r="663" spans="1:4" x14ac:dyDescent="0.2">
      <c r="A663" s="158"/>
      <c r="D663" s="138"/>
    </row>
    <row r="664" spans="1:4" x14ac:dyDescent="0.2">
      <c r="A664" s="158"/>
      <c r="D664" s="138"/>
    </row>
    <row r="665" spans="1:4" x14ac:dyDescent="0.2">
      <c r="A665" s="158"/>
      <c r="D665" s="138"/>
    </row>
    <row r="666" spans="1:4" x14ac:dyDescent="0.2">
      <c r="A666" s="158"/>
      <c r="D666" s="138"/>
    </row>
    <row r="667" spans="1:4" x14ac:dyDescent="0.2">
      <c r="A667" s="158"/>
      <c r="D667" s="138"/>
    </row>
    <row r="668" spans="1:4" x14ac:dyDescent="0.2">
      <c r="A668" s="158"/>
      <c r="D668" s="138"/>
    </row>
    <row r="669" spans="1:4" x14ac:dyDescent="0.2">
      <c r="A669" s="158"/>
      <c r="D669" s="138"/>
    </row>
    <row r="670" spans="1:4" x14ac:dyDescent="0.2">
      <c r="A670" s="158"/>
      <c r="D670" s="138"/>
    </row>
    <row r="671" spans="1:4" x14ac:dyDescent="0.2">
      <c r="A671" s="158"/>
      <c r="D671" s="138"/>
    </row>
    <row r="672" spans="1:4" x14ac:dyDescent="0.2">
      <c r="A672" s="158"/>
      <c r="D672" s="138"/>
    </row>
    <row r="673" spans="1:4" x14ac:dyDescent="0.2">
      <c r="A673" s="158"/>
      <c r="D673" s="138"/>
    </row>
    <row r="674" spans="1:4" x14ac:dyDescent="0.2">
      <c r="A674" s="158"/>
      <c r="D674" s="138"/>
    </row>
    <row r="675" spans="1:4" x14ac:dyDescent="0.2">
      <c r="A675" s="158"/>
      <c r="D675" s="138"/>
    </row>
    <row r="676" spans="1:4" x14ac:dyDescent="0.2">
      <c r="A676" s="158"/>
      <c r="D676" s="138"/>
    </row>
    <row r="677" spans="1:4" x14ac:dyDescent="0.2">
      <c r="A677" s="158"/>
      <c r="D677" s="138"/>
    </row>
    <row r="678" spans="1:4" x14ac:dyDescent="0.2">
      <c r="A678" s="158"/>
      <c r="D678" s="138"/>
    </row>
    <row r="679" spans="1:4" x14ac:dyDescent="0.2">
      <c r="A679" s="158"/>
      <c r="D679" s="138"/>
    </row>
    <row r="680" spans="1:4" x14ac:dyDescent="0.2">
      <c r="A680" s="158"/>
      <c r="D680" s="138"/>
    </row>
    <row r="681" spans="1:4" x14ac:dyDescent="0.2">
      <c r="A681" s="158"/>
      <c r="D681" s="138"/>
    </row>
    <row r="682" spans="1:4" x14ac:dyDescent="0.2">
      <c r="A682" s="158"/>
      <c r="D682" s="138"/>
    </row>
    <row r="683" spans="1:4" x14ac:dyDescent="0.2">
      <c r="A683" s="158"/>
      <c r="D683" s="138"/>
    </row>
    <row r="684" spans="1:4" x14ac:dyDescent="0.2">
      <c r="A684" s="158"/>
      <c r="D684" s="138"/>
    </row>
    <row r="685" spans="1:4" x14ac:dyDescent="0.2">
      <c r="A685" s="158"/>
      <c r="D685" s="138"/>
    </row>
    <row r="686" spans="1:4" x14ac:dyDescent="0.2">
      <c r="A686" s="158"/>
      <c r="D686" s="138"/>
    </row>
    <row r="687" spans="1:4" x14ac:dyDescent="0.2">
      <c r="A687" s="158"/>
      <c r="D687" s="138"/>
    </row>
    <row r="688" spans="1:4" x14ac:dyDescent="0.2">
      <c r="A688" s="158"/>
      <c r="D688" s="138"/>
    </row>
    <row r="689" spans="1:4" x14ac:dyDescent="0.2">
      <c r="A689" s="158"/>
      <c r="D689" s="138"/>
    </row>
    <row r="690" spans="1:4" x14ac:dyDescent="0.2">
      <c r="A690" s="158"/>
      <c r="D690" s="138"/>
    </row>
    <row r="691" spans="1:4" x14ac:dyDescent="0.2">
      <c r="A691" s="158"/>
      <c r="D691" s="138"/>
    </row>
    <row r="692" spans="1:4" x14ac:dyDescent="0.2">
      <c r="A692" s="158"/>
      <c r="D692" s="138"/>
    </row>
    <row r="693" spans="1:4" x14ac:dyDescent="0.2">
      <c r="A693" s="158"/>
      <c r="D693" s="138"/>
    </row>
    <row r="694" spans="1:4" x14ac:dyDescent="0.2">
      <c r="A694" s="158"/>
      <c r="D694" s="138"/>
    </row>
    <row r="695" spans="1:4" x14ac:dyDescent="0.2">
      <c r="A695" s="158"/>
      <c r="D695" s="138"/>
    </row>
    <row r="696" spans="1:4" x14ac:dyDescent="0.2">
      <c r="A696" s="158"/>
      <c r="D696" s="138"/>
    </row>
    <row r="697" spans="1:4" x14ac:dyDescent="0.2">
      <c r="A697" s="158"/>
      <c r="D697" s="138"/>
    </row>
    <row r="698" spans="1:4" x14ac:dyDescent="0.2">
      <c r="A698" s="158"/>
      <c r="D698" s="138"/>
    </row>
    <row r="699" spans="1:4" x14ac:dyDescent="0.2">
      <c r="A699" s="158"/>
      <c r="D699" s="138"/>
    </row>
    <row r="700" spans="1:4" x14ac:dyDescent="0.2">
      <c r="A700" s="158"/>
      <c r="D700" s="138"/>
    </row>
    <row r="701" spans="1:4" x14ac:dyDescent="0.2">
      <c r="A701" s="158"/>
      <c r="D701" s="138"/>
    </row>
    <row r="702" spans="1:4" x14ac:dyDescent="0.2">
      <c r="A702" s="158"/>
      <c r="D702" s="138"/>
    </row>
    <row r="703" spans="1:4" x14ac:dyDescent="0.2">
      <c r="A703" s="158"/>
      <c r="D703" s="138"/>
    </row>
    <row r="704" spans="1:4" x14ac:dyDescent="0.2">
      <c r="A704" s="158"/>
      <c r="D704" s="138"/>
    </row>
    <row r="705" spans="1:4" x14ac:dyDescent="0.2">
      <c r="A705" s="158"/>
      <c r="D705" s="138"/>
    </row>
    <row r="706" spans="1:4" x14ac:dyDescent="0.2">
      <c r="A706" s="158"/>
      <c r="D706" s="138"/>
    </row>
    <row r="707" spans="1:4" x14ac:dyDescent="0.2">
      <c r="A707" s="158"/>
      <c r="D707" s="138"/>
    </row>
    <row r="708" spans="1:4" x14ac:dyDescent="0.2">
      <c r="A708" s="158"/>
      <c r="D708" s="138"/>
    </row>
    <row r="709" spans="1:4" x14ac:dyDescent="0.2">
      <c r="A709" s="158"/>
      <c r="D709" s="138"/>
    </row>
    <row r="710" spans="1:4" x14ac:dyDescent="0.2">
      <c r="A710" s="158"/>
      <c r="D710" s="138"/>
    </row>
    <row r="711" spans="1:4" x14ac:dyDescent="0.2">
      <c r="A711" s="158"/>
      <c r="D711" s="138"/>
    </row>
    <row r="712" spans="1:4" x14ac:dyDescent="0.2">
      <c r="A712" s="158"/>
      <c r="D712" s="138"/>
    </row>
    <row r="713" spans="1:4" x14ac:dyDescent="0.2">
      <c r="A713" s="158"/>
      <c r="D713" s="138"/>
    </row>
    <row r="714" spans="1:4" x14ac:dyDescent="0.2">
      <c r="A714" s="158"/>
      <c r="D714" s="138"/>
    </row>
    <row r="715" spans="1:4" x14ac:dyDescent="0.2">
      <c r="A715" s="158"/>
      <c r="D715" s="138"/>
    </row>
    <row r="716" spans="1:4" x14ac:dyDescent="0.2">
      <c r="A716" s="158"/>
      <c r="D716" s="138"/>
    </row>
    <row r="717" spans="1:4" x14ac:dyDescent="0.2">
      <c r="A717" s="158"/>
      <c r="D717" s="138"/>
    </row>
    <row r="718" spans="1:4" x14ac:dyDescent="0.2">
      <c r="A718" s="158"/>
      <c r="D718" s="138"/>
    </row>
    <row r="719" spans="1:4" x14ac:dyDescent="0.2">
      <c r="A719" s="158"/>
      <c r="D719" s="138"/>
    </row>
    <row r="720" spans="1:4" x14ac:dyDescent="0.2">
      <c r="A720" s="158"/>
      <c r="D720" s="138"/>
    </row>
    <row r="721" spans="1:4" x14ac:dyDescent="0.2">
      <c r="A721" s="158"/>
      <c r="D721" s="138"/>
    </row>
    <row r="722" spans="1:4" x14ac:dyDescent="0.2">
      <c r="A722" s="158"/>
      <c r="D722" s="138"/>
    </row>
    <row r="723" spans="1:4" x14ac:dyDescent="0.2">
      <c r="A723" s="158"/>
      <c r="D723" s="138"/>
    </row>
    <row r="724" spans="1:4" x14ac:dyDescent="0.2">
      <c r="A724" s="158"/>
      <c r="D724" s="138"/>
    </row>
    <row r="725" spans="1:4" x14ac:dyDescent="0.2">
      <c r="A725" s="158"/>
      <c r="D725" s="138"/>
    </row>
    <row r="726" spans="1:4" x14ac:dyDescent="0.2">
      <c r="A726" s="158"/>
      <c r="D726" s="138"/>
    </row>
    <row r="727" spans="1:4" x14ac:dyDescent="0.2">
      <c r="A727" s="158"/>
      <c r="D727" s="138"/>
    </row>
    <row r="728" spans="1:4" x14ac:dyDescent="0.2">
      <c r="A728" s="158"/>
      <c r="D728" s="138"/>
    </row>
    <row r="729" spans="1:4" x14ac:dyDescent="0.2">
      <c r="A729" s="158"/>
      <c r="D729" s="138"/>
    </row>
    <row r="730" spans="1:4" x14ac:dyDescent="0.2">
      <c r="A730" s="158"/>
      <c r="D730" s="138"/>
    </row>
    <row r="731" spans="1:4" x14ac:dyDescent="0.2">
      <c r="A731" s="158"/>
      <c r="D731" s="138"/>
    </row>
    <row r="732" spans="1:4" x14ac:dyDescent="0.2">
      <c r="A732" s="158"/>
      <c r="D732" s="138"/>
    </row>
    <row r="733" spans="1:4" x14ac:dyDescent="0.2">
      <c r="A733" s="158"/>
      <c r="D733" s="138"/>
    </row>
    <row r="734" spans="1:4" x14ac:dyDescent="0.2">
      <c r="A734" s="158"/>
      <c r="D734" s="138"/>
    </row>
    <row r="735" spans="1:4" x14ac:dyDescent="0.2">
      <c r="A735" s="158"/>
      <c r="D735" s="138"/>
    </row>
    <row r="736" spans="1:4" x14ac:dyDescent="0.2">
      <c r="A736" s="158"/>
      <c r="D736" s="138"/>
    </row>
    <row r="737" spans="1:4" x14ac:dyDescent="0.2">
      <c r="A737" s="158"/>
      <c r="D737" s="138"/>
    </row>
    <row r="738" spans="1:4" x14ac:dyDescent="0.2">
      <c r="A738" s="158"/>
      <c r="D738" s="138"/>
    </row>
    <row r="739" spans="1:4" x14ac:dyDescent="0.2">
      <c r="A739" s="158"/>
      <c r="D739" s="138"/>
    </row>
    <row r="740" spans="1:4" x14ac:dyDescent="0.2">
      <c r="A740" s="158"/>
      <c r="D740" s="138"/>
    </row>
    <row r="741" spans="1:4" x14ac:dyDescent="0.2">
      <c r="A741" s="158"/>
      <c r="D741" s="138"/>
    </row>
    <row r="742" spans="1:4" x14ac:dyDescent="0.2">
      <c r="A742" s="158"/>
      <c r="D742" s="138"/>
    </row>
    <row r="743" spans="1:4" x14ac:dyDescent="0.2">
      <c r="A743" s="158"/>
      <c r="D743" s="138"/>
    </row>
    <row r="744" spans="1:4" x14ac:dyDescent="0.2">
      <c r="A744" s="158"/>
      <c r="D744" s="138"/>
    </row>
    <row r="745" spans="1:4" x14ac:dyDescent="0.2">
      <c r="A745" s="158"/>
      <c r="D745" s="138"/>
    </row>
    <row r="746" spans="1:4" x14ac:dyDescent="0.2">
      <c r="A746" s="158"/>
      <c r="D746" s="138"/>
    </row>
    <row r="747" spans="1:4" x14ac:dyDescent="0.2">
      <c r="A747" s="158"/>
      <c r="D747" s="138"/>
    </row>
    <row r="748" spans="1:4" x14ac:dyDescent="0.2">
      <c r="A748" s="158"/>
      <c r="D748" s="138"/>
    </row>
    <row r="749" spans="1:4" x14ac:dyDescent="0.2">
      <c r="A749" s="158"/>
      <c r="D749" s="138"/>
    </row>
    <row r="750" spans="1:4" x14ac:dyDescent="0.2">
      <c r="A750" s="158"/>
      <c r="D750" s="138"/>
    </row>
    <row r="751" spans="1:4" x14ac:dyDescent="0.2">
      <c r="A751" s="158"/>
      <c r="D751" s="138"/>
    </row>
    <row r="752" spans="1:4" x14ac:dyDescent="0.2">
      <c r="A752" s="158"/>
      <c r="D752" s="138"/>
    </row>
    <row r="753" spans="1:4" x14ac:dyDescent="0.2">
      <c r="A753" s="158"/>
      <c r="D753" s="138"/>
    </row>
    <row r="754" spans="1:4" x14ac:dyDescent="0.2">
      <c r="A754" s="158"/>
      <c r="D754" s="138"/>
    </row>
    <row r="755" spans="1:4" x14ac:dyDescent="0.2">
      <c r="A755" s="158"/>
      <c r="D755" s="138"/>
    </row>
    <row r="756" spans="1:4" x14ac:dyDescent="0.2">
      <c r="A756" s="158"/>
      <c r="D756" s="138"/>
    </row>
    <row r="757" spans="1:4" x14ac:dyDescent="0.2">
      <c r="A757" s="158"/>
      <c r="D757" s="138"/>
    </row>
    <row r="758" spans="1:4" x14ac:dyDescent="0.2">
      <c r="A758" s="158"/>
      <c r="D758" s="138"/>
    </row>
    <row r="759" spans="1:4" x14ac:dyDescent="0.2">
      <c r="A759" s="158"/>
      <c r="D759" s="138"/>
    </row>
    <row r="760" spans="1:4" x14ac:dyDescent="0.2">
      <c r="A760" s="158"/>
      <c r="D760" s="138"/>
    </row>
    <row r="761" spans="1:4" x14ac:dyDescent="0.2">
      <c r="A761" s="158"/>
      <c r="D761" s="138"/>
    </row>
    <row r="762" spans="1:4" x14ac:dyDescent="0.2">
      <c r="A762" s="158"/>
      <c r="D762" s="138"/>
    </row>
    <row r="763" spans="1:4" x14ac:dyDescent="0.2">
      <c r="A763" s="158"/>
      <c r="D763" s="138"/>
    </row>
    <row r="764" spans="1:4" x14ac:dyDescent="0.2">
      <c r="A764" s="158"/>
      <c r="D764" s="138"/>
    </row>
    <row r="765" spans="1:4" x14ac:dyDescent="0.2">
      <c r="A765" s="158"/>
      <c r="D765" s="138"/>
    </row>
    <row r="766" spans="1:4" x14ac:dyDescent="0.2">
      <c r="A766" s="158"/>
      <c r="D766" s="138"/>
    </row>
    <row r="767" spans="1:4" x14ac:dyDescent="0.2">
      <c r="A767" s="158"/>
      <c r="D767" s="138"/>
    </row>
    <row r="768" spans="1:4" x14ac:dyDescent="0.2">
      <c r="A768" s="158"/>
      <c r="D768" s="138"/>
    </row>
    <row r="769" spans="1:4" x14ac:dyDescent="0.2">
      <c r="A769" s="158"/>
      <c r="D769" s="138"/>
    </row>
    <row r="770" spans="1:4" x14ac:dyDescent="0.2">
      <c r="A770" s="158"/>
      <c r="D770" s="138"/>
    </row>
    <row r="771" spans="1:4" x14ac:dyDescent="0.2">
      <c r="A771" s="158"/>
      <c r="D771" s="138"/>
    </row>
    <row r="772" spans="1:4" x14ac:dyDescent="0.2">
      <c r="A772" s="158"/>
      <c r="D772" s="138"/>
    </row>
    <row r="773" spans="1:4" x14ac:dyDescent="0.2">
      <c r="A773" s="158"/>
      <c r="D773" s="138"/>
    </row>
    <row r="774" spans="1:4" x14ac:dyDescent="0.2">
      <c r="A774" s="158"/>
      <c r="D774" s="138"/>
    </row>
    <row r="775" spans="1:4" x14ac:dyDescent="0.2">
      <c r="A775" s="158"/>
      <c r="D775" s="138"/>
    </row>
    <row r="776" spans="1:4" x14ac:dyDescent="0.2">
      <c r="A776" s="158"/>
      <c r="D776" s="138"/>
    </row>
    <row r="777" spans="1:4" x14ac:dyDescent="0.2">
      <c r="A777" s="158"/>
      <c r="D777" s="138"/>
    </row>
    <row r="778" spans="1:4" x14ac:dyDescent="0.2">
      <c r="A778" s="158"/>
      <c r="D778" s="138"/>
    </row>
    <row r="779" spans="1:4" x14ac:dyDescent="0.2">
      <c r="A779" s="158"/>
      <c r="D779" s="138"/>
    </row>
    <row r="780" spans="1:4" x14ac:dyDescent="0.2">
      <c r="A780" s="158"/>
      <c r="D780" s="138"/>
    </row>
    <row r="781" spans="1:4" x14ac:dyDescent="0.2">
      <c r="A781" s="158"/>
      <c r="D781" s="138"/>
    </row>
    <row r="782" spans="1:4" x14ac:dyDescent="0.2">
      <c r="A782" s="158"/>
      <c r="D782" s="138"/>
    </row>
    <row r="783" spans="1:4" x14ac:dyDescent="0.2">
      <c r="A783" s="158"/>
      <c r="D783" s="138"/>
    </row>
    <row r="784" spans="1:4" x14ac:dyDescent="0.2">
      <c r="A784" s="158"/>
      <c r="D784" s="138"/>
    </row>
    <row r="785" spans="1:4" x14ac:dyDescent="0.2">
      <c r="A785" s="158"/>
      <c r="D785" s="138"/>
    </row>
    <row r="786" spans="1:4" x14ac:dyDescent="0.2">
      <c r="A786" s="158"/>
      <c r="D786" s="138"/>
    </row>
    <row r="787" spans="1:4" x14ac:dyDescent="0.2">
      <c r="A787" s="158"/>
      <c r="D787" s="138"/>
    </row>
    <row r="788" spans="1:4" x14ac:dyDescent="0.2">
      <c r="A788" s="158"/>
      <c r="D788" s="138"/>
    </row>
    <row r="789" spans="1:4" x14ac:dyDescent="0.2">
      <c r="A789" s="158"/>
      <c r="D789" s="138"/>
    </row>
    <row r="790" spans="1:4" x14ac:dyDescent="0.2">
      <c r="A790" s="158"/>
      <c r="D790" s="138"/>
    </row>
    <row r="791" spans="1:4" x14ac:dyDescent="0.2">
      <c r="A791" s="158"/>
      <c r="D791" s="138"/>
    </row>
    <row r="792" spans="1:4" x14ac:dyDescent="0.2">
      <c r="A792" s="158"/>
      <c r="D792" s="138"/>
    </row>
    <row r="793" spans="1:4" x14ac:dyDescent="0.2">
      <c r="A793" s="158"/>
      <c r="D793" s="138"/>
    </row>
    <row r="794" spans="1:4" x14ac:dyDescent="0.2">
      <c r="A794" s="158"/>
      <c r="D794" s="138"/>
    </row>
    <row r="795" spans="1:4" x14ac:dyDescent="0.2">
      <c r="A795" s="158"/>
      <c r="D795" s="138"/>
    </row>
    <row r="796" spans="1:4" x14ac:dyDescent="0.2">
      <c r="A796" s="158"/>
      <c r="D796" s="138"/>
    </row>
    <row r="797" spans="1:4" x14ac:dyDescent="0.2">
      <c r="A797" s="158"/>
      <c r="D797" s="138"/>
    </row>
    <row r="798" spans="1:4" x14ac:dyDescent="0.2">
      <c r="A798" s="158"/>
      <c r="D798" s="138"/>
    </row>
    <row r="799" spans="1:4" x14ac:dyDescent="0.2">
      <c r="A799" s="158"/>
      <c r="D799" s="138"/>
    </row>
    <row r="800" spans="1:4" x14ac:dyDescent="0.2">
      <c r="A800" s="158"/>
      <c r="D800" s="138"/>
    </row>
    <row r="801" spans="1:4" x14ac:dyDescent="0.2">
      <c r="A801" s="158"/>
      <c r="D801" s="138"/>
    </row>
    <row r="802" spans="1:4" x14ac:dyDescent="0.2">
      <c r="A802" s="158"/>
      <c r="D802" s="138"/>
    </row>
    <row r="803" spans="1:4" x14ac:dyDescent="0.2">
      <c r="A803" s="158"/>
      <c r="D803" s="138"/>
    </row>
    <row r="804" spans="1:4" x14ac:dyDescent="0.2">
      <c r="A804" s="158"/>
      <c r="D804" s="138"/>
    </row>
    <row r="805" spans="1:4" x14ac:dyDescent="0.2">
      <c r="A805" s="158"/>
      <c r="D805" s="138"/>
    </row>
    <row r="806" spans="1:4" x14ac:dyDescent="0.2">
      <c r="A806" s="158"/>
      <c r="D806" s="138"/>
    </row>
    <row r="807" spans="1:4" x14ac:dyDescent="0.2">
      <c r="A807" s="158"/>
      <c r="D807" s="138"/>
    </row>
    <row r="808" spans="1:4" x14ac:dyDescent="0.2">
      <c r="A808" s="158"/>
      <c r="D808" s="138"/>
    </row>
    <row r="809" spans="1:4" x14ac:dyDescent="0.2">
      <c r="A809" s="158"/>
      <c r="D809" s="138"/>
    </row>
    <row r="810" spans="1:4" x14ac:dyDescent="0.2">
      <c r="A810" s="158"/>
      <c r="D810" s="138"/>
    </row>
    <row r="811" spans="1:4" x14ac:dyDescent="0.2">
      <c r="A811" s="158"/>
      <c r="D811" s="138"/>
    </row>
    <row r="812" spans="1:4" x14ac:dyDescent="0.2">
      <c r="A812" s="158"/>
      <c r="D812" s="138"/>
    </row>
    <row r="813" spans="1:4" x14ac:dyDescent="0.2">
      <c r="A813" s="158"/>
      <c r="D813" s="138"/>
    </row>
    <row r="814" spans="1:4" x14ac:dyDescent="0.2">
      <c r="A814" s="158"/>
      <c r="D814" s="138"/>
    </row>
    <row r="815" spans="1:4" x14ac:dyDescent="0.2">
      <c r="A815" s="158"/>
      <c r="D815" s="138"/>
    </row>
    <row r="816" spans="1:4" x14ac:dyDescent="0.2">
      <c r="A816" s="158"/>
      <c r="D816" s="138"/>
    </row>
    <row r="817" spans="1:4" x14ac:dyDescent="0.2">
      <c r="A817" s="158"/>
      <c r="D817" s="138"/>
    </row>
    <row r="818" spans="1:4" x14ac:dyDescent="0.2">
      <c r="A818" s="158"/>
      <c r="D818" s="138"/>
    </row>
    <row r="819" spans="1:4" x14ac:dyDescent="0.2">
      <c r="A819" s="158"/>
      <c r="D819" s="138"/>
    </row>
    <row r="820" spans="1:4" x14ac:dyDescent="0.2">
      <c r="A820" s="158"/>
      <c r="D820" s="138"/>
    </row>
    <row r="821" spans="1:4" x14ac:dyDescent="0.2">
      <c r="A821" s="158"/>
      <c r="D821" s="138"/>
    </row>
    <row r="822" spans="1:4" x14ac:dyDescent="0.2">
      <c r="A822" s="158"/>
      <c r="D822" s="138"/>
    </row>
    <row r="823" spans="1:4" x14ac:dyDescent="0.2">
      <c r="A823" s="158"/>
      <c r="D823" s="138"/>
    </row>
    <row r="824" spans="1:4" x14ac:dyDescent="0.2">
      <c r="A824" s="158"/>
      <c r="D824" s="138"/>
    </row>
    <row r="825" spans="1:4" x14ac:dyDescent="0.2">
      <c r="A825" s="158"/>
      <c r="D825" s="138"/>
    </row>
    <row r="826" spans="1:4" x14ac:dyDescent="0.2">
      <c r="A826" s="158"/>
      <c r="D826" s="138"/>
    </row>
    <row r="827" spans="1:4" x14ac:dyDescent="0.2">
      <c r="A827" s="158"/>
      <c r="D827" s="138"/>
    </row>
    <row r="828" spans="1:4" x14ac:dyDescent="0.2">
      <c r="A828" s="158"/>
      <c r="D828" s="138"/>
    </row>
    <row r="829" spans="1:4" x14ac:dyDescent="0.2">
      <c r="A829" s="158"/>
      <c r="D829" s="138"/>
    </row>
    <row r="830" spans="1:4" x14ac:dyDescent="0.2">
      <c r="A830" s="158"/>
      <c r="D830" s="138"/>
    </row>
    <row r="831" spans="1:4" x14ac:dyDescent="0.2">
      <c r="A831" s="158"/>
      <c r="D831" s="138"/>
    </row>
    <row r="832" spans="1:4" x14ac:dyDescent="0.2">
      <c r="A832" s="158"/>
      <c r="D832" s="138"/>
    </row>
    <row r="833" spans="1:4" x14ac:dyDescent="0.2">
      <c r="A833" s="158"/>
      <c r="D833" s="138"/>
    </row>
    <row r="834" spans="1:4" x14ac:dyDescent="0.2">
      <c r="A834" s="158"/>
      <c r="D834" s="138"/>
    </row>
    <row r="835" spans="1:4" x14ac:dyDescent="0.2">
      <c r="A835" s="158"/>
      <c r="D835" s="138"/>
    </row>
    <row r="836" spans="1:4" x14ac:dyDescent="0.2">
      <c r="A836" s="158"/>
      <c r="D836" s="138"/>
    </row>
    <row r="837" spans="1:4" x14ac:dyDescent="0.2">
      <c r="A837" s="158"/>
      <c r="D837" s="138"/>
    </row>
    <row r="838" spans="1:4" x14ac:dyDescent="0.2">
      <c r="A838" s="158"/>
      <c r="D838" s="138"/>
    </row>
    <row r="839" spans="1:4" x14ac:dyDescent="0.2">
      <c r="A839" s="158"/>
      <c r="D839" s="138"/>
    </row>
    <row r="840" spans="1:4" x14ac:dyDescent="0.2">
      <c r="A840" s="158"/>
      <c r="D840" s="138"/>
    </row>
    <row r="841" spans="1:4" x14ac:dyDescent="0.2">
      <c r="A841" s="158"/>
      <c r="D841" s="138"/>
    </row>
    <row r="842" spans="1:4" x14ac:dyDescent="0.2">
      <c r="A842" s="158"/>
      <c r="D842" s="138"/>
    </row>
    <row r="843" spans="1:4" x14ac:dyDescent="0.2">
      <c r="A843" s="158"/>
      <c r="D843" s="138"/>
    </row>
    <row r="844" spans="1:4" x14ac:dyDescent="0.2">
      <c r="A844" s="158"/>
      <c r="D844" s="138"/>
    </row>
    <row r="845" spans="1:4" x14ac:dyDescent="0.2">
      <c r="A845" s="158"/>
      <c r="D845" s="138"/>
    </row>
    <row r="846" spans="1:4" x14ac:dyDescent="0.2">
      <c r="A846" s="158"/>
      <c r="D846" s="138"/>
    </row>
    <row r="847" spans="1:4" x14ac:dyDescent="0.2">
      <c r="A847" s="158"/>
      <c r="D847" s="138"/>
    </row>
    <row r="848" spans="1:4" x14ac:dyDescent="0.2">
      <c r="A848" s="158"/>
      <c r="D848" s="138"/>
    </row>
    <row r="849" spans="1:4" x14ac:dyDescent="0.2">
      <c r="A849" s="158"/>
      <c r="D849" s="138"/>
    </row>
    <row r="850" spans="1:4" x14ac:dyDescent="0.2">
      <c r="A850" s="158"/>
      <c r="D850" s="138"/>
    </row>
    <row r="851" spans="1:4" x14ac:dyDescent="0.2">
      <c r="A851" s="158"/>
      <c r="D851" s="138"/>
    </row>
    <row r="852" spans="1:4" x14ac:dyDescent="0.2">
      <c r="A852" s="158"/>
      <c r="D852" s="138"/>
    </row>
    <row r="853" spans="1:4" x14ac:dyDescent="0.2">
      <c r="A853" s="158"/>
      <c r="D853" s="138"/>
    </row>
    <row r="854" spans="1:4" x14ac:dyDescent="0.2">
      <c r="A854" s="158"/>
      <c r="D854" s="138"/>
    </row>
    <row r="855" spans="1:4" x14ac:dyDescent="0.2">
      <c r="A855" s="158"/>
      <c r="D855" s="138"/>
    </row>
    <row r="856" spans="1:4" x14ac:dyDescent="0.2">
      <c r="A856" s="158"/>
      <c r="D856" s="138"/>
    </row>
    <row r="857" spans="1:4" x14ac:dyDescent="0.2">
      <c r="A857" s="158"/>
      <c r="D857" s="138"/>
    </row>
    <row r="858" spans="1:4" x14ac:dyDescent="0.2">
      <c r="A858" s="158"/>
      <c r="D858" s="138"/>
    </row>
    <row r="859" spans="1:4" x14ac:dyDescent="0.2">
      <c r="A859" s="158"/>
      <c r="D859" s="138"/>
    </row>
    <row r="860" spans="1:4" x14ac:dyDescent="0.2">
      <c r="A860" s="158"/>
      <c r="D860" s="138"/>
    </row>
    <row r="861" spans="1:4" x14ac:dyDescent="0.2">
      <c r="A861" s="158"/>
      <c r="D861" s="138"/>
    </row>
    <row r="862" spans="1:4" x14ac:dyDescent="0.2">
      <c r="A862" s="158"/>
      <c r="D862" s="138"/>
    </row>
    <row r="863" spans="1:4" x14ac:dyDescent="0.2">
      <c r="A863" s="158"/>
      <c r="D863" s="138"/>
    </row>
    <row r="864" spans="1:4" x14ac:dyDescent="0.2">
      <c r="A864" s="158"/>
      <c r="D864" s="138"/>
    </row>
    <row r="865" spans="1:4" x14ac:dyDescent="0.2">
      <c r="A865" s="158"/>
      <c r="D865" s="138"/>
    </row>
    <row r="866" spans="1:4" x14ac:dyDescent="0.2">
      <c r="A866" s="158"/>
      <c r="D866" s="138"/>
    </row>
    <row r="867" spans="1:4" x14ac:dyDescent="0.2">
      <c r="A867" s="158"/>
      <c r="D867" s="138"/>
    </row>
    <row r="868" spans="1:4" x14ac:dyDescent="0.2">
      <c r="A868" s="158"/>
      <c r="D868" s="138"/>
    </row>
    <row r="869" spans="1:4" x14ac:dyDescent="0.2">
      <c r="A869" s="158"/>
      <c r="D869" s="138"/>
    </row>
    <row r="870" spans="1:4" x14ac:dyDescent="0.2">
      <c r="A870" s="158"/>
      <c r="D870" s="138"/>
    </row>
    <row r="871" spans="1:4" x14ac:dyDescent="0.2">
      <c r="A871" s="158"/>
      <c r="D871" s="138"/>
    </row>
    <row r="872" spans="1:4" x14ac:dyDescent="0.2">
      <c r="A872" s="158"/>
      <c r="D872" s="138"/>
    </row>
    <row r="873" spans="1:4" x14ac:dyDescent="0.2">
      <c r="A873" s="158"/>
      <c r="D873" s="138"/>
    </row>
    <row r="874" spans="1:4" x14ac:dyDescent="0.2">
      <c r="A874" s="158"/>
      <c r="D874" s="138"/>
    </row>
    <row r="875" spans="1:4" x14ac:dyDescent="0.2">
      <c r="A875" s="158"/>
      <c r="D875" s="138"/>
    </row>
    <row r="876" spans="1:4" x14ac:dyDescent="0.2">
      <c r="A876" s="158"/>
      <c r="D876" s="138"/>
    </row>
    <row r="877" spans="1:4" x14ac:dyDescent="0.2">
      <c r="A877" s="158"/>
      <c r="D877" s="138"/>
    </row>
    <row r="878" spans="1:4" x14ac:dyDescent="0.2">
      <c r="A878" s="158"/>
      <c r="D878" s="138"/>
    </row>
    <row r="879" spans="1:4" x14ac:dyDescent="0.2">
      <c r="A879" s="158"/>
      <c r="D879" s="138"/>
    </row>
    <row r="880" spans="1:4" x14ac:dyDescent="0.2">
      <c r="A880" s="158"/>
      <c r="D880" s="138"/>
    </row>
    <row r="881" spans="1:4" x14ac:dyDescent="0.2">
      <c r="A881" s="158"/>
      <c r="D881" s="138"/>
    </row>
    <row r="882" spans="1:4" x14ac:dyDescent="0.2">
      <c r="A882" s="158"/>
      <c r="D882" s="138"/>
    </row>
    <row r="883" spans="1:4" x14ac:dyDescent="0.2">
      <c r="A883" s="158"/>
      <c r="D883" s="138"/>
    </row>
    <row r="884" spans="1:4" x14ac:dyDescent="0.2">
      <c r="A884" s="158"/>
      <c r="D884" s="138"/>
    </row>
    <row r="885" spans="1:4" x14ac:dyDescent="0.2">
      <c r="A885" s="158"/>
      <c r="D885" s="138"/>
    </row>
    <row r="886" spans="1:4" x14ac:dyDescent="0.2">
      <c r="A886" s="158"/>
      <c r="D886" s="138"/>
    </row>
    <row r="887" spans="1:4" x14ac:dyDescent="0.2">
      <c r="A887" s="158"/>
      <c r="D887" s="138"/>
    </row>
    <row r="888" spans="1:4" x14ac:dyDescent="0.2">
      <c r="A888" s="158"/>
      <c r="D888" s="138"/>
    </row>
    <row r="889" spans="1:4" x14ac:dyDescent="0.2">
      <c r="A889" s="158"/>
      <c r="D889" s="138"/>
    </row>
    <row r="890" spans="1:4" x14ac:dyDescent="0.2">
      <c r="A890" s="158"/>
      <c r="D890" s="138"/>
    </row>
    <row r="891" spans="1:4" x14ac:dyDescent="0.2">
      <c r="A891" s="158"/>
      <c r="D891" s="138"/>
    </row>
    <row r="892" spans="1:4" x14ac:dyDescent="0.2">
      <c r="A892" s="158"/>
      <c r="D892" s="138"/>
    </row>
    <row r="893" spans="1:4" x14ac:dyDescent="0.2">
      <c r="A893" s="158"/>
      <c r="D893" s="138"/>
    </row>
    <row r="894" spans="1:4" x14ac:dyDescent="0.2">
      <c r="A894" s="158"/>
      <c r="D894" s="138"/>
    </row>
    <row r="895" spans="1:4" x14ac:dyDescent="0.2">
      <c r="A895" s="158"/>
      <c r="D895" s="138"/>
    </row>
    <row r="896" spans="1:4" x14ac:dyDescent="0.2">
      <c r="A896" s="158"/>
      <c r="D896" s="138"/>
    </row>
    <row r="897" spans="1:4" x14ac:dyDescent="0.2">
      <c r="A897" s="158"/>
      <c r="D897" s="138"/>
    </row>
    <row r="898" spans="1:4" x14ac:dyDescent="0.2">
      <c r="A898" s="158"/>
      <c r="D898" s="138"/>
    </row>
    <row r="899" spans="1:4" x14ac:dyDescent="0.2">
      <c r="A899" s="158"/>
      <c r="D899" s="138"/>
    </row>
    <row r="900" spans="1:4" x14ac:dyDescent="0.2">
      <c r="A900" s="158"/>
      <c r="D900" s="138"/>
    </row>
    <row r="901" spans="1:4" x14ac:dyDescent="0.2">
      <c r="A901" s="158"/>
      <c r="D901" s="138"/>
    </row>
    <row r="902" spans="1:4" x14ac:dyDescent="0.2">
      <c r="A902" s="158"/>
      <c r="D902" s="138"/>
    </row>
    <row r="903" spans="1:4" x14ac:dyDescent="0.2">
      <c r="A903" s="158"/>
      <c r="D903" s="138"/>
    </row>
    <row r="904" spans="1:4" x14ac:dyDescent="0.2">
      <c r="A904" s="158"/>
      <c r="D904" s="138"/>
    </row>
    <row r="905" spans="1:4" x14ac:dyDescent="0.2">
      <c r="A905" s="158"/>
      <c r="D905" s="138"/>
    </row>
    <row r="906" spans="1:4" x14ac:dyDescent="0.2">
      <c r="A906" s="158"/>
      <c r="D906" s="138"/>
    </row>
    <row r="907" spans="1:4" x14ac:dyDescent="0.2">
      <c r="A907" s="158"/>
      <c r="D907" s="138"/>
    </row>
    <row r="908" spans="1:4" x14ac:dyDescent="0.2">
      <c r="A908" s="158"/>
      <c r="D908" s="138"/>
    </row>
    <row r="909" spans="1:4" x14ac:dyDescent="0.2">
      <c r="A909" s="158"/>
      <c r="D909" s="138"/>
    </row>
    <row r="910" spans="1:4" x14ac:dyDescent="0.2">
      <c r="A910" s="158"/>
      <c r="D910" s="138"/>
    </row>
    <row r="911" spans="1:4" x14ac:dyDescent="0.2">
      <c r="A911" s="158"/>
      <c r="D911" s="138"/>
    </row>
    <row r="912" spans="1:4" x14ac:dyDescent="0.2">
      <c r="A912" s="158"/>
      <c r="D912" s="138"/>
    </row>
    <row r="913" spans="1:4" x14ac:dyDescent="0.2">
      <c r="A913" s="158"/>
      <c r="D913" s="138"/>
    </row>
    <row r="914" spans="1:4" x14ac:dyDescent="0.2">
      <c r="A914" s="158"/>
      <c r="D914" s="138"/>
    </row>
    <row r="915" spans="1:4" x14ac:dyDescent="0.2">
      <c r="A915" s="158"/>
      <c r="D915" s="138"/>
    </row>
    <row r="916" spans="1:4" x14ac:dyDescent="0.2">
      <c r="A916" s="158"/>
      <c r="D916" s="138"/>
    </row>
    <row r="917" spans="1:4" x14ac:dyDescent="0.2">
      <c r="A917" s="158"/>
      <c r="D917" s="138"/>
    </row>
    <row r="918" spans="1:4" x14ac:dyDescent="0.2">
      <c r="A918" s="158"/>
      <c r="D918" s="138"/>
    </row>
    <row r="919" spans="1:4" x14ac:dyDescent="0.2">
      <c r="A919" s="158"/>
      <c r="D919" s="138"/>
    </row>
    <row r="920" spans="1:4" x14ac:dyDescent="0.2">
      <c r="A920" s="158"/>
      <c r="D920" s="138"/>
    </row>
    <row r="921" spans="1:4" x14ac:dyDescent="0.2">
      <c r="A921" s="158"/>
      <c r="D921" s="138"/>
    </row>
    <row r="922" spans="1:4" x14ac:dyDescent="0.2">
      <c r="A922" s="158"/>
      <c r="D922" s="138"/>
    </row>
    <row r="923" spans="1:4" x14ac:dyDescent="0.2">
      <c r="A923" s="158"/>
      <c r="D923" s="138"/>
    </row>
    <row r="924" spans="1:4" x14ac:dyDescent="0.2">
      <c r="A924" s="158"/>
      <c r="D924" s="138"/>
    </row>
    <row r="925" spans="1:4" x14ac:dyDescent="0.2">
      <c r="A925" s="158"/>
      <c r="D925" s="138"/>
    </row>
    <row r="926" spans="1:4" x14ac:dyDescent="0.2">
      <c r="A926" s="158"/>
      <c r="D926" s="138"/>
    </row>
    <row r="927" spans="1:4" x14ac:dyDescent="0.2">
      <c r="A927" s="158"/>
      <c r="D927" s="138"/>
    </row>
    <row r="928" spans="1:4" x14ac:dyDescent="0.2">
      <c r="A928" s="158"/>
      <c r="D928" s="138"/>
    </row>
    <row r="929" spans="1:4" x14ac:dyDescent="0.2">
      <c r="A929" s="158"/>
      <c r="D929" s="138"/>
    </row>
    <row r="930" spans="1:4" x14ac:dyDescent="0.2">
      <c r="A930" s="158"/>
      <c r="D930" s="138"/>
    </row>
    <row r="931" spans="1:4" x14ac:dyDescent="0.2">
      <c r="A931" s="158"/>
      <c r="D931" s="138"/>
    </row>
    <row r="932" spans="1:4" x14ac:dyDescent="0.2">
      <c r="A932" s="158"/>
      <c r="D932" s="138"/>
    </row>
    <row r="933" spans="1:4" x14ac:dyDescent="0.2">
      <c r="A933" s="158"/>
      <c r="D933" s="138"/>
    </row>
    <row r="934" spans="1:4" x14ac:dyDescent="0.2">
      <c r="A934" s="158"/>
      <c r="D934" s="138"/>
    </row>
    <row r="935" spans="1:4" x14ac:dyDescent="0.2">
      <c r="A935" s="158"/>
      <c r="D935" s="138"/>
    </row>
    <row r="936" spans="1:4" x14ac:dyDescent="0.2">
      <c r="A936" s="158"/>
      <c r="D936" s="138"/>
    </row>
    <row r="937" spans="1:4" x14ac:dyDescent="0.2">
      <c r="A937" s="158"/>
      <c r="D937" s="138"/>
    </row>
    <row r="938" spans="1:4" x14ac:dyDescent="0.2">
      <c r="A938" s="158"/>
      <c r="D938" s="138"/>
    </row>
    <row r="939" spans="1:4" x14ac:dyDescent="0.2">
      <c r="A939" s="158"/>
      <c r="D939" s="138"/>
    </row>
    <row r="940" spans="1:4" x14ac:dyDescent="0.2">
      <c r="A940" s="158"/>
      <c r="D940" s="138"/>
    </row>
    <row r="941" spans="1:4" x14ac:dyDescent="0.2">
      <c r="A941" s="158"/>
      <c r="D941" s="138"/>
    </row>
    <row r="942" spans="1:4" x14ac:dyDescent="0.2">
      <c r="A942" s="158"/>
      <c r="D942" s="138"/>
    </row>
    <row r="943" spans="1:4" x14ac:dyDescent="0.2">
      <c r="A943" s="158"/>
      <c r="D943" s="138"/>
    </row>
    <row r="944" spans="1:4" x14ac:dyDescent="0.2">
      <c r="A944" s="158"/>
      <c r="D944" s="138"/>
    </row>
    <row r="945" spans="1:4" x14ac:dyDescent="0.2">
      <c r="A945" s="158"/>
      <c r="D945" s="138"/>
    </row>
    <row r="946" spans="1:4" x14ac:dyDescent="0.2">
      <c r="A946" s="158"/>
      <c r="D946" s="138"/>
    </row>
    <row r="947" spans="1:4" x14ac:dyDescent="0.2">
      <c r="A947" s="158"/>
      <c r="D947" s="138"/>
    </row>
    <row r="948" spans="1:4" x14ac:dyDescent="0.2">
      <c r="A948" s="158"/>
      <c r="D948" s="138"/>
    </row>
    <row r="949" spans="1:4" x14ac:dyDescent="0.2">
      <c r="A949" s="158"/>
      <c r="D949" s="138"/>
    </row>
    <row r="950" spans="1:4" x14ac:dyDescent="0.2">
      <c r="A950" s="158"/>
      <c r="D950" s="138"/>
    </row>
    <row r="951" spans="1:4" x14ac:dyDescent="0.2">
      <c r="A951" s="158"/>
      <c r="D951" s="138"/>
    </row>
    <row r="952" spans="1:4" x14ac:dyDescent="0.2">
      <c r="A952" s="158"/>
      <c r="D952" s="138"/>
    </row>
    <row r="953" spans="1:4" x14ac:dyDescent="0.2">
      <c r="A953" s="158"/>
      <c r="D953" s="138"/>
    </row>
    <row r="954" spans="1:4" x14ac:dyDescent="0.2">
      <c r="A954" s="158"/>
      <c r="D954" s="138"/>
    </row>
    <row r="955" spans="1:4" x14ac:dyDescent="0.2">
      <c r="A955" s="158"/>
      <c r="D955" s="138"/>
    </row>
    <row r="956" spans="1:4" x14ac:dyDescent="0.2">
      <c r="A956" s="158"/>
      <c r="D956" s="138"/>
    </row>
    <row r="957" spans="1:4" x14ac:dyDescent="0.2">
      <c r="A957" s="158"/>
      <c r="D957" s="138"/>
    </row>
    <row r="958" spans="1:4" x14ac:dyDescent="0.2">
      <c r="A958" s="158"/>
      <c r="D958" s="138"/>
    </row>
    <row r="959" spans="1:4" x14ac:dyDescent="0.2">
      <c r="A959" s="158"/>
      <c r="D959" s="138"/>
    </row>
    <row r="960" spans="1:4" x14ac:dyDescent="0.2">
      <c r="A960" s="158"/>
      <c r="D960" s="138"/>
    </row>
    <row r="961" spans="1:4" x14ac:dyDescent="0.2">
      <c r="A961" s="158"/>
      <c r="D961" s="138"/>
    </row>
    <row r="962" spans="1:4" x14ac:dyDescent="0.2">
      <c r="A962" s="158"/>
      <c r="D962" s="138"/>
    </row>
    <row r="963" spans="1:4" x14ac:dyDescent="0.2">
      <c r="A963" s="158"/>
      <c r="D963" s="138"/>
    </row>
    <row r="964" spans="1:4" x14ac:dyDescent="0.2">
      <c r="A964" s="158"/>
      <c r="D964" s="138"/>
    </row>
    <row r="965" spans="1:4" x14ac:dyDescent="0.2">
      <c r="A965" s="158"/>
      <c r="D965" s="138"/>
    </row>
    <row r="966" spans="1:4" x14ac:dyDescent="0.2">
      <c r="A966" s="158"/>
      <c r="D966" s="138"/>
    </row>
    <row r="967" spans="1:4" x14ac:dyDescent="0.2">
      <c r="A967" s="158"/>
      <c r="D967" s="138"/>
    </row>
    <row r="968" spans="1:4" x14ac:dyDescent="0.2">
      <c r="A968" s="158"/>
      <c r="D968" s="138"/>
    </row>
    <row r="969" spans="1:4" x14ac:dyDescent="0.2">
      <c r="A969" s="158"/>
      <c r="D969" s="138"/>
    </row>
    <row r="970" spans="1:4" x14ac:dyDescent="0.2">
      <c r="A970" s="158"/>
      <c r="D970" s="138"/>
    </row>
    <row r="971" spans="1:4" x14ac:dyDescent="0.2">
      <c r="A971" s="158"/>
      <c r="D971" s="138"/>
    </row>
    <row r="972" spans="1:4" x14ac:dyDescent="0.2">
      <c r="A972" s="158"/>
      <c r="D972" s="138"/>
    </row>
    <row r="973" spans="1:4" x14ac:dyDescent="0.2">
      <c r="A973" s="158"/>
      <c r="D973" s="138"/>
    </row>
    <row r="974" spans="1:4" x14ac:dyDescent="0.2">
      <c r="A974" s="158"/>
      <c r="D974" s="138"/>
    </row>
    <row r="975" spans="1:4" x14ac:dyDescent="0.2">
      <c r="A975" s="158"/>
      <c r="D975" s="138"/>
    </row>
    <row r="976" spans="1:4" x14ac:dyDescent="0.2">
      <c r="A976" s="158"/>
      <c r="D976" s="138"/>
    </row>
    <row r="977" spans="1:4" x14ac:dyDescent="0.2">
      <c r="A977" s="158"/>
      <c r="D977" s="138"/>
    </row>
    <row r="978" spans="1:4" x14ac:dyDescent="0.2">
      <c r="A978" s="158"/>
      <c r="D978" s="138"/>
    </row>
    <row r="979" spans="1:4" x14ac:dyDescent="0.2">
      <c r="A979" s="158"/>
      <c r="D979" s="138"/>
    </row>
    <row r="980" spans="1:4" x14ac:dyDescent="0.2">
      <c r="A980" s="158"/>
      <c r="D980" s="138"/>
    </row>
    <row r="981" spans="1:4" x14ac:dyDescent="0.2">
      <c r="A981" s="158"/>
      <c r="D981" s="138"/>
    </row>
    <row r="982" spans="1:4" x14ac:dyDescent="0.2">
      <c r="A982" s="158"/>
      <c r="D982" s="138"/>
    </row>
    <row r="983" spans="1:4" x14ac:dyDescent="0.2">
      <c r="A983" s="158"/>
      <c r="D983" s="138"/>
    </row>
    <row r="984" spans="1:4" x14ac:dyDescent="0.2">
      <c r="A984" s="158"/>
      <c r="D984" s="138"/>
    </row>
    <row r="985" spans="1:4" x14ac:dyDescent="0.2">
      <c r="A985" s="158"/>
      <c r="D985" s="138"/>
    </row>
    <row r="986" spans="1:4" x14ac:dyDescent="0.2">
      <c r="A986" s="158"/>
      <c r="D986" s="138"/>
    </row>
    <row r="987" spans="1:4" x14ac:dyDescent="0.2">
      <c r="A987" s="158"/>
      <c r="D987" s="138"/>
    </row>
    <row r="988" spans="1:4" x14ac:dyDescent="0.2">
      <c r="A988" s="158"/>
      <c r="D988" s="138"/>
    </row>
    <row r="989" spans="1:4" x14ac:dyDescent="0.2">
      <c r="A989" s="158"/>
      <c r="D989" s="138"/>
    </row>
    <row r="990" spans="1:4" x14ac:dyDescent="0.2">
      <c r="A990" s="158"/>
      <c r="D990" s="138"/>
    </row>
    <row r="991" spans="1:4" x14ac:dyDescent="0.2">
      <c r="A991" s="158"/>
      <c r="D991" s="138"/>
    </row>
    <row r="992" spans="1:4" x14ac:dyDescent="0.2">
      <c r="A992" s="158"/>
      <c r="D992" s="138"/>
    </row>
    <row r="993" spans="1:4" x14ac:dyDescent="0.2">
      <c r="A993" s="158"/>
      <c r="D993" s="138"/>
    </row>
    <row r="994" spans="1:4" x14ac:dyDescent="0.2">
      <c r="A994" s="158"/>
      <c r="D994" s="138"/>
    </row>
    <row r="995" spans="1:4" x14ac:dyDescent="0.2">
      <c r="A995" s="158"/>
      <c r="D995" s="138"/>
    </row>
    <row r="996" spans="1:4" x14ac:dyDescent="0.2">
      <c r="A996" s="158"/>
      <c r="D996" s="138"/>
    </row>
    <row r="997" spans="1:4" x14ac:dyDescent="0.2">
      <c r="A997" s="158"/>
      <c r="D997" s="138"/>
    </row>
    <row r="998" spans="1:4" x14ac:dyDescent="0.2">
      <c r="A998" s="158"/>
      <c r="D998" s="138"/>
    </row>
    <row r="999" spans="1:4" x14ac:dyDescent="0.2">
      <c r="A999" s="158"/>
      <c r="D999" s="138"/>
    </row>
    <row r="1000" spans="1:4" x14ac:dyDescent="0.2">
      <c r="A1000" s="158"/>
      <c r="D1000" s="138"/>
    </row>
    <row r="1001" spans="1:4" x14ac:dyDescent="0.2">
      <c r="A1001" s="158"/>
      <c r="D1001" s="138"/>
    </row>
    <row r="1002" spans="1:4" x14ac:dyDescent="0.2">
      <c r="A1002" s="158"/>
      <c r="D1002" s="138"/>
    </row>
    <row r="1003" spans="1:4" x14ac:dyDescent="0.2">
      <c r="A1003" s="158"/>
      <c r="D1003" s="138"/>
    </row>
    <row r="1004" spans="1:4" x14ac:dyDescent="0.2">
      <c r="A1004" s="158"/>
      <c r="D1004" s="138"/>
    </row>
    <row r="1005" spans="1:4" x14ac:dyDescent="0.2">
      <c r="A1005" s="158"/>
      <c r="D1005" s="138"/>
    </row>
    <row r="1006" spans="1:4" x14ac:dyDescent="0.2">
      <c r="A1006" s="158"/>
      <c r="D1006" s="138"/>
    </row>
    <row r="1007" spans="1:4" x14ac:dyDescent="0.2">
      <c r="A1007" s="158"/>
      <c r="D1007" s="138"/>
    </row>
    <row r="1008" spans="1:4" x14ac:dyDescent="0.2">
      <c r="A1008" s="158"/>
      <c r="D1008" s="138"/>
    </row>
    <row r="1009" spans="1:4" x14ac:dyDescent="0.2">
      <c r="A1009" s="158"/>
      <c r="D1009" s="138"/>
    </row>
    <row r="1010" spans="1:4" x14ac:dyDescent="0.2">
      <c r="A1010" s="158"/>
      <c r="D1010" s="138"/>
    </row>
    <row r="1011" spans="1:4" x14ac:dyDescent="0.2">
      <c r="A1011" s="158"/>
      <c r="D1011" s="138"/>
    </row>
    <row r="1012" spans="1:4" x14ac:dyDescent="0.2">
      <c r="A1012" s="158"/>
      <c r="D1012" s="138"/>
    </row>
    <row r="1013" spans="1:4" x14ac:dyDescent="0.2">
      <c r="A1013" s="158"/>
      <c r="D1013" s="138"/>
    </row>
    <row r="1014" spans="1:4" x14ac:dyDescent="0.2">
      <c r="A1014" s="158"/>
      <c r="D1014" s="138"/>
    </row>
    <row r="1015" spans="1:4" x14ac:dyDescent="0.2">
      <c r="A1015" s="158"/>
      <c r="D1015" s="138"/>
    </row>
    <row r="1016" spans="1:4" x14ac:dyDescent="0.2">
      <c r="A1016" s="158"/>
      <c r="D1016" s="138"/>
    </row>
    <row r="1017" spans="1:4" x14ac:dyDescent="0.2">
      <c r="A1017" s="158"/>
      <c r="D1017" s="138"/>
    </row>
    <row r="1018" spans="1:4" x14ac:dyDescent="0.2">
      <c r="A1018" s="158"/>
      <c r="D1018" s="138"/>
    </row>
    <row r="1019" spans="1:4" x14ac:dyDescent="0.2">
      <c r="A1019" s="158"/>
      <c r="D1019" s="138"/>
    </row>
    <row r="1020" spans="1:4" x14ac:dyDescent="0.2">
      <c r="A1020" s="158"/>
      <c r="D1020" s="138"/>
    </row>
    <row r="1021" spans="1:4" x14ac:dyDescent="0.2">
      <c r="A1021" s="158"/>
      <c r="D1021" s="138"/>
    </row>
    <row r="1022" spans="1:4" x14ac:dyDescent="0.2">
      <c r="A1022" s="158"/>
      <c r="D1022" s="138"/>
    </row>
    <row r="1023" spans="1:4" x14ac:dyDescent="0.2">
      <c r="A1023" s="158"/>
      <c r="D1023" s="138"/>
    </row>
    <row r="1024" spans="1:4" x14ac:dyDescent="0.2">
      <c r="A1024" s="158"/>
      <c r="D1024" s="138"/>
    </row>
    <row r="1025" spans="1:4" x14ac:dyDescent="0.2">
      <c r="A1025" s="158"/>
      <c r="D1025" s="138"/>
    </row>
    <row r="1026" spans="1:4" x14ac:dyDescent="0.2">
      <c r="A1026" s="158"/>
      <c r="D1026" s="138"/>
    </row>
    <row r="1027" spans="1:4" x14ac:dyDescent="0.2">
      <c r="A1027" s="158"/>
      <c r="D1027" s="138"/>
    </row>
    <row r="1028" spans="1:4" x14ac:dyDescent="0.2">
      <c r="A1028" s="158"/>
      <c r="D1028" s="138"/>
    </row>
    <row r="1029" spans="1:4" x14ac:dyDescent="0.2">
      <c r="A1029" s="158"/>
      <c r="D1029" s="138"/>
    </row>
    <row r="1030" spans="1:4" x14ac:dyDescent="0.2">
      <c r="A1030" s="158"/>
      <c r="D1030" s="138"/>
    </row>
    <row r="1031" spans="1:4" x14ac:dyDescent="0.2">
      <c r="A1031" s="158"/>
      <c r="D1031" s="138"/>
    </row>
    <row r="1032" spans="1:4" x14ac:dyDescent="0.2">
      <c r="A1032" s="158"/>
      <c r="D1032" s="138"/>
    </row>
    <row r="1033" spans="1:4" x14ac:dyDescent="0.2">
      <c r="A1033" s="158"/>
      <c r="D1033" s="138"/>
    </row>
    <row r="1034" spans="1:4" x14ac:dyDescent="0.2">
      <c r="A1034" s="158"/>
      <c r="D1034" s="138"/>
    </row>
    <row r="1035" spans="1:4" x14ac:dyDescent="0.2">
      <c r="A1035" s="158"/>
      <c r="D1035" s="138"/>
    </row>
    <row r="1036" spans="1:4" x14ac:dyDescent="0.2">
      <c r="A1036" s="158"/>
      <c r="D1036" s="138"/>
    </row>
    <row r="1037" spans="1:4" x14ac:dyDescent="0.2">
      <c r="A1037" s="158"/>
      <c r="D1037" s="138"/>
    </row>
    <row r="1038" spans="1:4" x14ac:dyDescent="0.2">
      <c r="A1038" s="158"/>
      <c r="D1038" s="138"/>
    </row>
    <row r="1039" spans="1:4" x14ac:dyDescent="0.2">
      <c r="A1039" s="158"/>
      <c r="D1039" s="138"/>
    </row>
    <row r="1040" spans="1:4" x14ac:dyDescent="0.2">
      <c r="A1040" s="158"/>
      <c r="D1040" s="138"/>
    </row>
    <row r="1041" spans="1:4" x14ac:dyDescent="0.2">
      <c r="A1041" s="158"/>
      <c r="D1041" s="138"/>
    </row>
    <row r="1042" spans="1:4" x14ac:dyDescent="0.2">
      <c r="A1042" s="158"/>
      <c r="D1042" s="138"/>
    </row>
    <row r="1043" spans="1:4" x14ac:dyDescent="0.2">
      <c r="A1043" s="158"/>
      <c r="D1043" s="138"/>
    </row>
    <row r="1044" spans="1:4" x14ac:dyDescent="0.2">
      <c r="A1044" s="158"/>
      <c r="D1044" s="138"/>
    </row>
    <row r="1045" spans="1:4" x14ac:dyDescent="0.2">
      <c r="A1045" s="158"/>
      <c r="D1045" s="138"/>
    </row>
    <row r="1046" spans="1:4" x14ac:dyDescent="0.2">
      <c r="A1046" s="158"/>
      <c r="D1046" s="138"/>
    </row>
    <row r="1047" spans="1:4" x14ac:dyDescent="0.2">
      <c r="A1047" s="158"/>
      <c r="D1047" s="138"/>
    </row>
    <row r="1048" spans="1:4" x14ac:dyDescent="0.2">
      <c r="A1048" s="158"/>
      <c r="D1048" s="138"/>
    </row>
    <row r="1049" spans="1:4" x14ac:dyDescent="0.2">
      <c r="A1049" s="158"/>
      <c r="D1049" s="138"/>
    </row>
    <row r="1050" spans="1:4" x14ac:dyDescent="0.2">
      <c r="A1050" s="158"/>
      <c r="D1050" s="138"/>
    </row>
    <row r="1051" spans="1:4" x14ac:dyDescent="0.2">
      <c r="A1051" s="158"/>
      <c r="D1051" s="138"/>
    </row>
    <row r="1052" spans="1:4" x14ac:dyDescent="0.2">
      <c r="A1052" s="158"/>
      <c r="D1052" s="138"/>
    </row>
    <row r="1053" spans="1:4" x14ac:dyDescent="0.2">
      <c r="A1053" s="158"/>
      <c r="D1053" s="138"/>
    </row>
    <row r="1054" spans="1:4" x14ac:dyDescent="0.2">
      <c r="A1054" s="158"/>
      <c r="D1054" s="138"/>
    </row>
    <row r="1055" spans="1:4" x14ac:dyDescent="0.2">
      <c r="A1055" s="158"/>
      <c r="D1055" s="138"/>
    </row>
    <row r="1056" spans="1:4" x14ac:dyDescent="0.2">
      <c r="A1056" s="158"/>
      <c r="D1056" s="138"/>
    </row>
    <row r="1057" spans="1:4" x14ac:dyDescent="0.2">
      <c r="A1057" s="158"/>
      <c r="D1057" s="138"/>
    </row>
    <row r="1058" spans="1:4" x14ac:dyDescent="0.2">
      <c r="A1058" s="158"/>
      <c r="D1058" s="138"/>
    </row>
    <row r="1059" spans="1:4" x14ac:dyDescent="0.2">
      <c r="A1059" s="158"/>
      <c r="D1059" s="138"/>
    </row>
    <row r="1060" spans="1:4" x14ac:dyDescent="0.2">
      <c r="A1060" s="158"/>
      <c r="D1060" s="138"/>
    </row>
    <row r="1061" spans="1:4" x14ac:dyDescent="0.2">
      <c r="A1061" s="158"/>
      <c r="D1061" s="138"/>
    </row>
    <row r="1062" spans="1:4" x14ac:dyDescent="0.2">
      <c r="A1062" s="158"/>
      <c r="D1062" s="138"/>
    </row>
    <row r="1063" spans="1:4" x14ac:dyDescent="0.2">
      <c r="A1063" s="158"/>
      <c r="D1063" s="138"/>
    </row>
    <row r="1064" spans="1:4" x14ac:dyDescent="0.2">
      <c r="A1064" s="158"/>
      <c r="D1064" s="138"/>
    </row>
    <row r="1065" spans="1:4" x14ac:dyDescent="0.2">
      <c r="A1065" s="158"/>
      <c r="D1065" s="138"/>
    </row>
    <row r="1066" spans="1:4" x14ac:dyDescent="0.2">
      <c r="A1066" s="158"/>
      <c r="D1066" s="138"/>
    </row>
    <row r="1067" spans="1:4" x14ac:dyDescent="0.2">
      <c r="A1067" s="158"/>
      <c r="D1067" s="138"/>
    </row>
    <row r="1068" spans="1:4" x14ac:dyDescent="0.2">
      <c r="A1068" s="158"/>
      <c r="D1068" s="138"/>
    </row>
    <row r="1069" spans="1:4" x14ac:dyDescent="0.2">
      <c r="A1069" s="158"/>
      <c r="D1069" s="138"/>
    </row>
    <row r="1070" spans="1:4" x14ac:dyDescent="0.2">
      <c r="A1070" s="158"/>
      <c r="D1070" s="138"/>
    </row>
    <row r="1071" spans="1:4" x14ac:dyDescent="0.2">
      <c r="A1071" s="158"/>
      <c r="D1071" s="138"/>
    </row>
    <row r="1072" spans="1:4" x14ac:dyDescent="0.2">
      <c r="A1072" s="158"/>
      <c r="D1072" s="138"/>
    </row>
    <row r="1073" spans="1:4" x14ac:dyDescent="0.2">
      <c r="A1073" s="158"/>
      <c r="D1073" s="138"/>
    </row>
    <row r="1074" spans="1:4" x14ac:dyDescent="0.2">
      <c r="A1074" s="158"/>
      <c r="D1074" s="138"/>
    </row>
    <row r="1075" spans="1:4" x14ac:dyDescent="0.2">
      <c r="A1075" s="158"/>
      <c r="D1075" s="138"/>
    </row>
    <row r="1076" spans="1:4" x14ac:dyDescent="0.2">
      <c r="A1076" s="158"/>
      <c r="D1076" s="138"/>
    </row>
    <row r="1077" spans="1:4" x14ac:dyDescent="0.2">
      <c r="A1077" s="158"/>
      <c r="D1077" s="138"/>
    </row>
    <row r="1078" spans="1:4" x14ac:dyDescent="0.2">
      <c r="A1078" s="158"/>
      <c r="D1078" s="138"/>
    </row>
    <row r="1079" spans="1:4" x14ac:dyDescent="0.2">
      <c r="A1079" s="158"/>
      <c r="D1079" s="138"/>
    </row>
    <row r="1080" spans="1:4" x14ac:dyDescent="0.2">
      <c r="A1080" s="158"/>
      <c r="D1080" s="138"/>
    </row>
    <row r="1081" spans="1:4" x14ac:dyDescent="0.2">
      <c r="A1081" s="158"/>
      <c r="D1081" s="138"/>
    </row>
    <row r="1082" spans="1:4" x14ac:dyDescent="0.2">
      <c r="A1082" s="158"/>
      <c r="D1082" s="138"/>
    </row>
    <row r="1083" spans="1:4" x14ac:dyDescent="0.2">
      <c r="A1083" s="158"/>
      <c r="D1083" s="138"/>
    </row>
    <row r="1084" spans="1:4" x14ac:dyDescent="0.2">
      <c r="A1084" s="158"/>
      <c r="D1084" s="138"/>
    </row>
    <row r="1085" spans="1:4" x14ac:dyDescent="0.2">
      <c r="A1085" s="158"/>
      <c r="D1085" s="138"/>
    </row>
    <row r="1086" spans="1:4" x14ac:dyDescent="0.2">
      <c r="A1086" s="158"/>
      <c r="D1086" s="138"/>
    </row>
    <row r="1087" spans="1:4" x14ac:dyDescent="0.2">
      <c r="A1087" s="158"/>
      <c r="D1087" s="138"/>
    </row>
    <row r="1088" spans="1:4" x14ac:dyDescent="0.2">
      <c r="A1088" s="158"/>
      <c r="D1088" s="138"/>
    </row>
    <row r="1089" spans="1:4" x14ac:dyDescent="0.2">
      <c r="A1089" s="158"/>
      <c r="D1089" s="138"/>
    </row>
    <row r="1090" spans="1:4" x14ac:dyDescent="0.2">
      <c r="A1090" s="158"/>
      <c r="D1090" s="138"/>
    </row>
    <row r="1091" spans="1:4" x14ac:dyDescent="0.2">
      <c r="A1091" s="158"/>
      <c r="D1091" s="138"/>
    </row>
    <row r="1092" spans="1:4" x14ac:dyDescent="0.2">
      <c r="A1092" s="158"/>
      <c r="D1092" s="138"/>
    </row>
    <row r="1093" spans="1:4" x14ac:dyDescent="0.2">
      <c r="A1093" s="158"/>
      <c r="D1093" s="138"/>
    </row>
    <row r="1094" spans="1:4" x14ac:dyDescent="0.2">
      <c r="A1094" s="158"/>
      <c r="D1094" s="138"/>
    </row>
    <row r="1095" spans="1:4" x14ac:dyDescent="0.2">
      <c r="A1095" s="158"/>
      <c r="D1095" s="138"/>
    </row>
    <row r="1096" spans="1:4" x14ac:dyDescent="0.2">
      <c r="A1096" s="158"/>
      <c r="D1096" s="138"/>
    </row>
    <row r="1097" spans="1:4" x14ac:dyDescent="0.2">
      <c r="A1097" s="158"/>
      <c r="D1097" s="138"/>
    </row>
    <row r="1098" spans="1:4" x14ac:dyDescent="0.2">
      <c r="A1098" s="158"/>
      <c r="D1098" s="138"/>
    </row>
    <row r="1099" spans="1:4" x14ac:dyDescent="0.2">
      <c r="A1099" s="158"/>
      <c r="D1099" s="138"/>
    </row>
    <row r="1100" spans="1:4" x14ac:dyDescent="0.2">
      <c r="A1100" s="158"/>
      <c r="D1100" s="138"/>
    </row>
    <row r="1101" spans="1:4" x14ac:dyDescent="0.2">
      <c r="A1101" s="158"/>
      <c r="D1101" s="138"/>
    </row>
    <row r="1102" spans="1:4" x14ac:dyDescent="0.2">
      <c r="A1102" s="158"/>
      <c r="D1102" s="138"/>
    </row>
    <row r="1103" spans="1:4" x14ac:dyDescent="0.2">
      <c r="A1103" s="158"/>
      <c r="D1103" s="138"/>
    </row>
    <row r="1104" spans="1:4" x14ac:dyDescent="0.2">
      <c r="A1104" s="158"/>
      <c r="D1104" s="138"/>
    </row>
    <row r="1105" spans="1:4" x14ac:dyDescent="0.2">
      <c r="A1105" s="158"/>
      <c r="D1105" s="138"/>
    </row>
    <row r="1106" spans="1:4" x14ac:dyDescent="0.2">
      <c r="A1106" s="158"/>
      <c r="D1106" s="138"/>
    </row>
    <row r="1107" spans="1:4" x14ac:dyDescent="0.2">
      <c r="A1107" s="158"/>
      <c r="D1107" s="138"/>
    </row>
    <row r="1108" spans="1:4" x14ac:dyDescent="0.2">
      <c r="A1108" s="158"/>
      <c r="D1108" s="138"/>
    </row>
    <row r="1109" spans="1:4" x14ac:dyDescent="0.2">
      <c r="A1109" s="158"/>
      <c r="D1109" s="138"/>
    </row>
    <row r="1110" spans="1:4" x14ac:dyDescent="0.2">
      <c r="A1110" s="158"/>
      <c r="D1110" s="138"/>
    </row>
    <row r="1111" spans="1:4" x14ac:dyDescent="0.2">
      <c r="A1111" s="158"/>
      <c r="D1111" s="138"/>
    </row>
    <row r="1112" spans="1:4" x14ac:dyDescent="0.2">
      <c r="A1112" s="158"/>
      <c r="D1112" s="138"/>
    </row>
    <row r="1113" spans="1:4" x14ac:dyDescent="0.2">
      <c r="A1113" s="158"/>
      <c r="D1113" s="138"/>
    </row>
    <row r="1114" spans="1:4" x14ac:dyDescent="0.2">
      <c r="A1114" s="158"/>
      <c r="D1114" s="138"/>
    </row>
    <row r="1115" spans="1:4" x14ac:dyDescent="0.2">
      <c r="A1115" s="158"/>
      <c r="D1115" s="138"/>
    </row>
    <row r="1116" spans="1:4" x14ac:dyDescent="0.2">
      <c r="A1116" s="158"/>
      <c r="D1116" s="138"/>
    </row>
    <row r="1117" spans="1:4" x14ac:dyDescent="0.2">
      <c r="A1117" s="158"/>
      <c r="D1117" s="138"/>
    </row>
    <row r="1118" spans="1:4" x14ac:dyDescent="0.2">
      <c r="A1118" s="158"/>
      <c r="D1118" s="138"/>
    </row>
    <row r="1119" spans="1:4" x14ac:dyDescent="0.2">
      <c r="A1119" s="158"/>
      <c r="D1119" s="138"/>
    </row>
    <row r="1120" spans="1:4" x14ac:dyDescent="0.2">
      <c r="A1120" s="158"/>
      <c r="D1120" s="138"/>
    </row>
    <row r="1121" spans="1:4" x14ac:dyDescent="0.2">
      <c r="A1121" s="158"/>
      <c r="D1121" s="138"/>
    </row>
    <row r="1122" spans="1:4" x14ac:dyDescent="0.2">
      <c r="A1122" s="158"/>
      <c r="D1122" s="138"/>
    </row>
    <row r="1123" spans="1:4" x14ac:dyDescent="0.2">
      <c r="A1123" s="158"/>
      <c r="D1123" s="138"/>
    </row>
    <row r="1124" spans="1:4" x14ac:dyDescent="0.2">
      <c r="A1124" s="158"/>
      <c r="D1124" s="138"/>
    </row>
    <row r="1125" spans="1:4" x14ac:dyDescent="0.2">
      <c r="A1125" s="158"/>
      <c r="D1125" s="138"/>
    </row>
    <row r="1126" spans="1:4" x14ac:dyDescent="0.2">
      <c r="A1126" s="158"/>
      <c r="D1126" s="138"/>
    </row>
    <row r="1127" spans="1:4" x14ac:dyDescent="0.2">
      <c r="A1127" s="158"/>
      <c r="D1127" s="138"/>
    </row>
    <row r="1128" spans="1:4" x14ac:dyDescent="0.2">
      <c r="A1128" s="158"/>
      <c r="D1128" s="138"/>
    </row>
    <row r="1129" spans="1:4" x14ac:dyDescent="0.2">
      <c r="A1129" s="158"/>
      <c r="D1129" s="138"/>
    </row>
    <row r="1130" spans="1:4" x14ac:dyDescent="0.2">
      <c r="A1130" s="158"/>
      <c r="D1130" s="138"/>
    </row>
    <row r="1131" spans="1:4" x14ac:dyDescent="0.2">
      <c r="A1131" s="158"/>
      <c r="D1131" s="138"/>
    </row>
    <row r="1132" spans="1:4" x14ac:dyDescent="0.2">
      <c r="A1132" s="158"/>
      <c r="D1132" s="138"/>
    </row>
    <row r="1133" spans="1:4" x14ac:dyDescent="0.2">
      <c r="A1133" s="158"/>
      <c r="D1133" s="138"/>
    </row>
    <row r="1134" spans="1:4" x14ac:dyDescent="0.2">
      <c r="A1134" s="158"/>
      <c r="D1134" s="138"/>
    </row>
    <row r="1135" spans="1:4" x14ac:dyDescent="0.2">
      <c r="A1135" s="158"/>
      <c r="D1135" s="138"/>
    </row>
    <row r="1136" spans="1:4" x14ac:dyDescent="0.2">
      <c r="A1136" s="158"/>
      <c r="D1136" s="138"/>
    </row>
    <row r="1137" spans="1:4" x14ac:dyDescent="0.2">
      <c r="A1137" s="158"/>
      <c r="D1137" s="138"/>
    </row>
    <row r="1138" spans="1:4" x14ac:dyDescent="0.2">
      <c r="A1138" s="158"/>
      <c r="D1138" s="138"/>
    </row>
    <row r="1139" spans="1:4" x14ac:dyDescent="0.2">
      <c r="A1139" s="158"/>
      <c r="D1139" s="138"/>
    </row>
    <row r="1140" spans="1:4" x14ac:dyDescent="0.2">
      <c r="A1140" s="158"/>
      <c r="D1140" s="138"/>
    </row>
    <row r="1141" spans="1:4" x14ac:dyDescent="0.2">
      <c r="A1141" s="158"/>
      <c r="D1141" s="138"/>
    </row>
    <row r="1142" spans="1:4" x14ac:dyDescent="0.2">
      <c r="A1142" s="158"/>
      <c r="D1142" s="138"/>
    </row>
    <row r="1143" spans="1:4" x14ac:dyDescent="0.2">
      <c r="A1143" s="158"/>
      <c r="D1143" s="138"/>
    </row>
    <row r="1144" spans="1:4" x14ac:dyDescent="0.2">
      <c r="A1144" s="158"/>
      <c r="D1144" s="138"/>
    </row>
    <row r="1145" spans="1:4" x14ac:dyDescent="0.2">
      <c r="A1145" s="158"/>
      <c r="D1145" s="138"/>
    </row>
    <row r="1146" spans="1:4" x14ac:dyDescent="0.2">
      <c r="A1146" s="158"/>
      <c r="D1146" s="138"/>
    </row>
    <row r="1147" spans="1:4" x14ac:dyDescent="0.2">
      <c r="A1147" s="158"/>
      <c r="D1147" s="138"/>
    </row>
    <row r="1148" spans="1:4" x14ac:dyDescent="0.2">
      <c r="A1148" s="158"/>
      <c r="D1148" s="138"/>
    </row>
    <row r="1149" spans="1:4" x14ac:dyDescent="0.2">
      <c r="A1149" s="158"/>
      <c r="D1149" s="138"/>
    </row>
    <row r="1150" spans="1:4" x14ac:dyDescent="0.2">
      <c r="A1150" s="158"/>
      <c r="D1150" s="138"/>
    </row>
    <row r="1151" spans="1:4" x14ac:dyDescent="0.2">
      <c r="A1151" s="158"/>
      <c r="D1151" s="138"/>
    </row>
    <row r="1152" spans="1:4" x14ac:dyDescent="0.2">
      <c r="A1152" s="158"/>
      <c r="D1152" s="138"/>
    </row>
    <row r="1153" spans="1:4" x14ac:dyDescent="0.2">
      <c r="A1153" s="158"/>
      <c r="D1153" s="138"/>
    </row>
    <row r="1154" spans="1:4" x14ac:dyDescent="0.2">
      <c r="A1154" s="158"/>
      <c r="D1154" s="138"/>
    </row>
    <row r="1155" spans="1:4" x14ac:dyDescent="0.2">
      <c r="A1155" s="158"/>
      <c r="D1155" s="138"/>
    </row>
    <row r="1156" spans="1:4" x14ac:dyDescent="0.2">
      <c r="A1156" s="158"/>
      <c r="D1156" s="138"/>
    </row>
    <row r="1157" spans="1:4" x14ac:dyDescent="0.2">
      <c r="A1157" s="158"/>
      <c r="D1157" s="138"/>
    </row>
    <row r="1158" spans="1:4" x14ac:dyDescent="0.2">
      <c r="A1158" s="158"/>
      <c r="D1158" s="138"/>
    </row>
    <row r="1159" spans="1:4" x14ac:dyDescent="0.2">
      <c r="A1159" s="158"/>
      <c r="D1159" s="138"/>
    </row>
    <row r="1160" spans="1:4" x14ac:dyDescent="0.2">
      <c r="A1160" s="158"/>
      <c r="D1160" s="138"/>
    </row>
    <row r="1161" spans="1:4" x14ac:dyDescent="0.2">
      <c r="A1161" s="158"/>
      <c r="D1161" s="138"/>
    </row>
    <row r="1162" spans="1:4" x14ac:dyDescent="0.2">
      <c r="A1162" s="158"/>
      <c r="D1162" s="138"/>
    </row>
    <row r="1163" spans="1:4" x14ac:dyDescent="0.2">
      <c r="A1163" s="158"/>
      <c r="D1163" s="138"/>
    </row>
    <row r="1164" spans="1:4" x14ac:dyDescent="0.2">
      <c r="A1164" s="158"/>
      <c r="D1164" s="138"/>
    </row>
    <row r="1165" spans="1:4" x14ac:dyDescent="0.2">
      <c r="A1165" s="158"/>
      <c r="D1165" s="138"/>
    </row>
    <row r="1166" spans="1:4" x14ac:dyDescent="0.2">
      <c r="A1166" s="158"/>
      <c r="D1166" s="138"/>
    </row>
    <row r="1167" spans="1:4" x14ac:dyDescent="0.2">
      <c r="A1167" s="158"/>
      <c r="D1167" s="138"/>
    </row>
    <row r="1168" spans="1:4" x14ac:dyDescent="0.2">
      <c r="A1168" s="158"/>
      <c r="D1168" s="138"/>
    </row>
    <row r="1169" spans="1:4" x14ac:dyDescent="0.2">
      <c r="A1169" s="158"/>
      <c r="D1169" s="138"/>
    </row>
    <row r="1170" spans="1:4" x14ac:dyDescent="0.2">
      <c r="A1170" s="158"/>
      <c r="D1170" s="138"/>
    </row>
    <row r="1171" spans="1:4" x14ac:dyDescent="0.2">
      <c r="A1171" s="158"/>
      <c r="D1171" s="138"/>
    </row>
    <row r="1172" spans="1:4" x14ac:dyDescent="0.2">
      <c r="A1172" s="158"/>
      <c r="D1172" s="138"/>
    </row>
    <row r="1173" spans="1:4" x14ac:dyDescent="0.2">
      <c r="A1173" s="158"/>
      <c r="D1173" s="138"/>
    </row>
    <row r="1174" spans="1:4" x14ac:dyDescent="0.2">
      <c r="A1174" s="158"/>
      <c r="D1174" s="138"/>
    </row>
    <row r="1175" spans="1:4" x14ac:dyDescent="0.2">
      <c r="A1175" s="158"/>
      <c r="D1175" s="138"/>
    </row>
    <row r="1176" spans="1:4" x14ac:dyDescent="0.2">
      <c r="A1176" s="158"/>
      <c r="D1176" s="138"/>
    </row>
    <row r="1177" spans="1:4" x14ac:dyDescent="0.2">
      <c r="A1177" s="158"/>
      <c r="D1177" s="138"/>
    </row>
    <row r="1178" spans="1:4" x14ac:dyDescent="0.2">
      <c r="A1178" s="158"/>
      <c r="D1178" s="138"/>
    </row>
    <row r="1179" spans="1:4" x14ac:dyDescent="0.2">
      <c r="A1179" s="158"/>
      <c r="D1179" s="138"/>
    </row>
    <row r="1180" spans="1:4" x14ac:dyDescent="0.2">
      <c r="A1180" s="158"/>
      <c r="D1180" s="138"/>
    </row>
    <row r="1181" spans="1:4" x14ac:dyDescent="0.2">
      <c r="A1181" s="158"/>
      <c r="D1181" s="138"/>
    </row>
    <row r="1182" spans="1:4" x14ac:dyDescent="0.2">
      <c r="A1182" s="158"/>
      <c r="D1182" s="138"/>
    </row>
    <row r="1183" spans="1:4" x14ac:dyDescent="0.2">
      <c r="A1183" s="158"/>
      <c r="D1183" s="138"/>
    </row>
    <row r="1184" spans="1:4" x14ac:dyDescent="0.2">
      <c r="A1184" s="158"/>
      <c r="D1184" s="138"/>
    </row>
    <row r="1185" spans="1:4" x14ac:dyDescent="0.2">
      <c r="A1185" s="158"/>
      <c r="D1185" s="138"/>
    </row>
    <row r="1186" spans="1:4" x14ac:dyDescent="0.2">
      <c r="A1186" s="158"/>
      <c r="D1186" s="138"/>
    </row>
    <row r="1187" spans="1:4" x14ac:dyDescent="0.2">
      <c r="A1187" s="158"/>
      <c r="D1187" s="138"/>
    </row>
    <row r="1188" spans="1:4" x14ac:dyDescent="0.2">
      <c r="A1188" s="158"/>
      <c r="D1188" s="138"/>
    </row>
    <row r="1189" spans="1:4" x14ac:dyDescent="0.2">
      <c r="A1189" s="158"/>
      <c r="D1189" s="138"/>
    </row>
    <row r="1190" spans="1:4" x14ac:dyDescent="0.2">
      <c r="A1190" s="158"/>
      <c r="D1190" s="138"/>
    </row>
    <row r="1191" spans="1:4" x14ac:dyDescent="0.2">
      <c r="A1191" s="158"/>
      <c r="D1191" s="138"/>
    </row>
    <row r="1192" spans="1:4" x14ac:dyDescent="0.2">
      <c r="A1192" s="158"/>
      <c r="D1192" s="138"/>
    </row>
    <row r="1193" spans="1:4" x14ac:dyDescent="0.2">
      <c r="A1193" s="158"/>
      <c r="D1193" s="138"/>
    </row>
    <row r="1194" spans="1:4" x14ac:dyDescent="0.2">
      <c r="A1194" s="158"/>
      <c r="D1194" s="138"/>
    </row>
    <row r="1195" spans="1:4" x14ac:dyDescent="0.2">
      <c r="A1195" s="158"/>
      <c r="D1195" s="138"/>
    </row>
    <row r="1196" spans="1:4" x14ac:dyDescent="0.2">
      <c r="A1196" s="158"/>
      <c r="D1196" s="138"/>
    </row>
    <row r="1197" spans="1:4" x14ac:dyDescent="0.2">
      <c r="A1197" s="158"/>
      <c r="D1197" s="138"/>
    </row>
    <row r="1198" spans="1:4" x14ac:dyDescent="0.2">
      <c r="A1198" s="158"/>
      <c r="D1198" s="138"/>
    </row>
    <row r="1199" spans="1:4" x14ac:dyDescent="0.2">
      <c r="A1199" s="158"/>
      <c r="D1199" s="138"/>
    </row>
    <row r="1200" spans="1:4" x14ac:dyDescent="0.2">
      <c r="A1200" s="158"/>
      <c r="D1200" s="138"/>
    </row>
    <row r="1201" spans="1:4" x14ac:dyDescent="0.2">
      <c r="A1201" s="158"/>
      <c r="D1201" s="138"/>
    </row>
    <row r="1202" spans="1:4" x14ac:dyDescent="0.2">
      <c r="A1202" s="158"/>
      <c r="D1202" s="138"/>
    </row>
    <row r="1203" spans="1:4" x14ac:dyDescent="0.2">
      <c r="A1203" s="158"/>
      <c r="D1203" s="138"/>
    </row>
    <row r="1204" spans="1:4" x14ac:dyDescent="0.2">
      <c r="A1204" s="158"/>
      <c r="D1204" s="138"/>
    </row>
    <row r="1205" spans="1:4" x14ac:dyDescent="0.2">
      <c r="A1205" s="158"/>
      <c r="D1205" s="138"/>
    </row>
    <row r="1206" spans="1:4" x14ac:dyDescent="0.2">
      <c r="A1206" s="158"/>
      <c r="D1206" s="138"/>
    </row>
    <row r="1207" spans="1:4" x14ac:dyDescent="0.2">
      <c r="A1207" s="158"/>
      <c r="D1207" s="138"/>
    </row>
    <row r="1208" spans="1:4" x14ac:dyDescent="0.2">
      <c r="A1208" s="158"/>
      <c r="D1208" s="138"/>
    </row>
    <row r="1209" spans="1:4" x14ac:dyDescent="0.2">
      <c r="A1209" s="158"/>
      <c r="D1209" s="138"/>
    </row>
    <row r="1210" spans="1:4" x14ac:dyDescent="0.2">
      <c r="A1210" s="158"/>
      <c r="D1210" s="138"/>
    </row>
    <row r="1211" spans="1:4" x14ac:dyDescent="0.2">
      <c r="A1211" s="158"/>
      <c r="D1211" s="138"/>
    </row>
    <row r="1212" spans="1:4" x14ac:dyDescent="0.2">
      <c r="A1212" s="158"/>
      <c r="D1212" s="138"/>
    </row>
    <row r="1213" spans="1:4" x14ac:dyDescent="0.2">
      <c r="A1213" s="158"/>
      <c r="D1213" s="138"/>
    </row>
    <row r="1214" spans="1:4" x14ac:dyDescent="0.2">
      <c r="A1214" s="158"/>
      <c r="D1214" s="138"/>
    </row>
    <row r="1215" spans="1:4" x14ac:dyDescent="0.2">
      <c r="A1215" s="158"/>
      <c r="D1215" s="138"/>
    </row>
    <row r="1216" spans="1:4" x14ac:dyDescent="0.2">
      <c r="A1216" s="158"/>
      <c r="D1216" s="138"/>
    </row>
    <row r="1217" spans="1:4" x14ac:dyDescent="0.2">
      <c r="A1217" s="158"/>
      <c r="D1217" s="138"/>
    </row>
    <row r="1218" spans="1:4" x14ac:dyDescent="0.2">
      <c r="A1218" s="158"/>
      <c r="D1218" s="138"/>
    </row>
    <row r="1219" spans="1:4" x14ac:dyDescent="0.2">
      <c r="A1219" s="158"/>
      <c r="D1219" s="138"/>
    </row>
    <row r="1220" spans="1:4" x14ac:dyDescent="0.2">
      <c r="A1220" s="158"/>
      <c r="D1220" s="138"/>
    </row>
    <row r="1221" spans="1:4" x14ac:dyDescent="0.2">
      <c r="A1221" s="158"/>
      <c r="D1221" s="138"/>
    </row>
    <row r="1222" spans="1:4" x14ac:dyDescent="0.2">
      <c r="A1222" s="158"/>
      <c r="D1222" s="138"/>
    </row>
    <row r="1223" spans="1:4" x14ac:dyDescent="0.2">
      <c r="A1223" s="158"/>
      <c r="D1223" s="138"/>
    </row>
    <row r="1224" spans="1:4" x14ac:dyDescent="0.2">
      <c r="A1224" s="158"/>
      <c r="D1224" s="138"/>
    </row>
    <row r="1225" spans="1:4" x14ac:dyDescent="0.2">
      <c r="A1225" s="158"/>
      <c r="D1225" s="138"/>
    </row>
    <row r="1226" spans="1:4" x14ac:dyDescent="0.2">
      <c r="A1226" s="158"/>
      <c r="D1226" s="138"/>
    </row>
    <row r="1227" spans="1:4" x14ac:dyDescent="0.2">
      <c r="A1227" s="158"/>
      <c r="D1227" s="138"/>
    </row>
    <row r="1228" spans="1:4" x14ac:dyDescent="0.2">
      <c r="A1228" s="158"/>
      <c r="D1228" s="138"/>
    </row>
    <row r="1229" spans="1:4" x14ac:dyDescent="0.2">
      <c r="A1229" s="158"/>
      <c r="D1229" s="138"/>
    </row>
    <row r="1230" spans="1:4" x14ac:dyDescent="0.2">
      <c r="A1230" s="158"/>
      <c r="D1230" s="138"/>
    </row>
    <row r="1231" spans="1:4" x14ac:dyDescent="0.2">
      <c r="A1231" s="158"/>
      <c r="D1231" s="138"/>
    </row>
    <row r="1232" spans="1:4" x14ac:dyDescent="0.2">
      <c r="A1232" s="158"/>
      <c r="D1232" s="138"/>
    </row>
    <row r="1233" spans="1:4" x14ac:dyDescent="0.2">
      <c r="A1233" s="158"/>
      <c r="D1233" s="138"/>
    </row>
    <row r="1234" spans="1:4" x14ac:dyDescent="0.2">
      <c r="A1234" s="158"/>
      <c r="D1234" s="138"/>
    </row>
    <row r="1235" spans="1:4" x14ac:dyDescent="0.2">
      <c r="A1235" s="158"/>
      <c r="D1235" s="138"/>
    </row>
    <row r="1236" spans="1:4" x14ac:dyDescent="0.2">
      <c r="A1236" s="158"/>
      <c r="D1236" s="138"/>
    </row>
    <row r="1237" spans="1:4" x14ac:dyDescent="0.2">
      <c r="A1237" s="158"/>
      <c r="D1237" s="138"/>
    </row>
    <row r="1238" spans="1:4" x14ac:dyDescent="0.2">
      <c r="A1238" s="158"/>
      <c r="D1238" s="138"/>
    </row>
    <row r="1239" spans="1:4" x14ac:dyDescent="0.2">
      <c r="A1239" s="158"/>
      <c r="D1239" s="138"/>
    </row>
    <row r="1240" spans="1:4" x14ac:dyDescent="0.2">
      <c r="A1240" s="158"/>
      <c r="D1240" s="138"/>
    </row>
    <row r="1241" spans="1:4" x14ac:dyDescent="0.2">
      <c r="A1241" s="158"/>
      <c r="D1241" s="138"/>
    </row>
    <row r="1242" spans="1:4" x14ac:dyDescent="0.2">
      <c r="A1242" s="158"/>
      <c r="D1242" s="138"/>
    </row>
    <row r="1243" spans="1:4" x14ac:dyDescent="0.2">
      <c r="A1243" s="158"/>
      <c r="D1243" s="138"/>
    </row>
    <row r="1244" spans="1:4" x14ac:dyDescent="0.2">
      <c r="A1244" s="158"/>
      <c r="D1244" s="138"/>
    </row>
    <row r="1245" spans="1:4" x14ac:dyDescent="0.2">
      <c r="A1245" s="158"/>
      <c r="D1245" s="138"/>
    </row>
    <row r="1246" spans="1:4" x14ac:dyDescent="0.2">
      <c r="A1246" s="158"/>
      <c r="D1246" s="138"/>
    </row>
    <row r="1247" spans="1:4" x14ac:dyDescent="0.2">
      <c r="A1247" s="158"/>
      <c r="D1247" s="138"/>
    </row>
    <row r="1248" spans="1:4" x14ac:dyDescent="0.2">
      <c r="A1248" s="158"/>
      <c r="D1248" s="138"/>
    </row>
    <row r="1249" spans="1:4" x14ac:dyDescent="0.2">
      <c r="A1249" s="158"/>
      <c r="D1249" s="138"/>
    </row>
    <row r="1250" spans="1:4" x14ac:dyDescent="0.2">
      <c r="A1250" s="158"/>
      <c r="D1250" s="138"/>
    </row>
    <row r="1251" spans="1:4" x14ac:dyDescent="0.2">
      <c r="A1251" s="158"/>
      <c r="D1251" s="138"/>
    </row>
    <row r="1252" spans="1:4" x14ac:dyDescent="0.2">
      <c r="A1252" s="158"/>
      <c r="D1252" s="138"/>
    </row>
    <row r="1253" spans="1:4" x14ac:dyDescent="0.2">
      <c r="A1253" s="158"/>
      <c r="D1253" s="138"/>
    </row>
    <row r="1254" spans="1:4" x14ac:dyDescent="0.2">
      <c r="A1254" s="158"/>
      <c r="D1254" s="138"/>
    </row>
    <row r="1255" spans="1:4" x14ac:dyDescent="0.2">
      <c r="A1255" s="158"/>
      <c r="D1255" s="138"/>
    </row>
    <row r="1256" spans="1:4" x14ac:dyDescent="0.2">
      <c r="A1256" s="158"/>
      <c r="D1256" s="138"/>
    </row>
    <row r="1257" spans="1:4" x14ac:dyDescent="0.2">
      <c r="A1257" s="158"/>
      <c r="D1257" s="138"/>
    </row>
    <row r="1258" spans="1:4" x14ac:dyDescent="0.2">
      <c r="A1258" s="158"/>
      <c r="D1258" s="138"/>
    </row>
    <row r="1259" spans="1:4" x14ac:dyDescent="0.2">
      <c r="A1259" s="158"/>
      <c r="D1259" s="138"/>
    </row>
    <row r="1260" spans="1:4" x14ac:dyDescent="0.2">
      <c r="A1260" s="158"/>
      <c r="D1260" s="138"/>
    </row>
    <row r="1261" spans="1:4" x14ac:dyDescent="0.2">
      <c r="A1261" s="158"/>
      <c r="D1261" s="138"/>
    </row>
    <row r="1262" spans="1:4" x14ac:dyDescent="0.2">
      <c r="A1262" s="158"/>
      <c r="D1262" s="138"/>
    </row>
    <row r="1263" spans="1:4" x14ac:dyDescent="0.2">
      <c r="A1263" s="158"/>
      <c r="D1263" s="138"/>
    </row>
    <row r="1264" spans="1:4" x14ac:dyDescent="0.2">
      <c r="A1264" s="158"/>
      <c r="D1264" s="138"/>
    </row>
    <row r="1265" spans="1:4" x14ac:dyDescent="0.2">
      <c r="A1265" s="158"/>
      <c r="D1265" s="138"/>
    </row>
    <row r="1266" spans="1:4" x14ac:dyDescent="0.2">
      <c r="A1266" s="158"/>
      <c r="D1266" s="138"/>
    </row>
    <row r="1267" spans="1:4" x14ac:dyDescent="0.2">
      <c r="A1267" s="158"/>
      <c r="D1267" s="138"/>
    </row>
    <row r="1268" spans="1:4" x14ac:dyDescent="0.2">
      <c r="A1268" s="158"/>
      <c r="D1268" s="138"/>
    </row>
    <row r="1269" spans="1:4" x14ac:dyDescent="0.2">
      <c r="A1269" s="158"/>
      <c r="D1269" s="138"/>
    </row>
    <row r="1270" spans="1:4" x14ac:dyDescent="0.2">
      <c r="A1270" s="158"/>
      <c r="D1270" s="138"/>
    </row>
    <row r="1271" spans="1:4" x14ac:dyDescent="0.2">
      <c r="A1271" s="158"/>
      <c r="D1271" s="138"/>
    </row>
    <row r="1272" spans="1:4" x14ac:dyDescent="0.2">
      <c r="A1272" s="158"/>
      <c r="D1272" s="138"/>
    </row>
    <row r="1273" spans="1:4" x14ac:dyDescent="0.2">
      <c r="A1273" s="158"/>
      <c r="D1273" s="138"/>
    </row>
    <row r="1274" spans="1:4" x14ac:dyDescent="0.2">
      <c r="A1274" s="158"/>
      <c r="D1274" s="138"/>
    </row>
    <row r="1275" spans="1:4" x14ac:dyDescent="0.2">
      <c r="A1275" s="158"/>
      <c r="D1275" s="138"/>
    </row>
    <row r="1276" spans="1:4" x14ac:dyDescent="0.2">
      <c r="A1276" s="158"/>
      <c r="D1276" s="138"/>
    </row>
    <row r="1277" spans="1:4" x14ac:dyDescent="0.2">
      <c r="A1277" s="158"/>
      <c r="D1277" s="138"/>
    </row>
    <row r="1278" spans="1:4" x14ac:dyDescent="0.2">
      <c r="A1278" s="158"/>
      <c r="D1278" s="138"/>
    </row>
    <row r="1279" spans="1:4" x14ac:dyDescent="0.2">
      <c r="A1279" s="158"/>
      <c r="D1279" s="138"/>
    </row>
    <row r="1280" spans="1:4" x14ac:dyDescent="0.2">
      <c r="A1280" s="158"/>
      <c r="D1280" s="138"/>
    </row>
    <row r="1281" spans="1:4" x14ac:dyDescent="0.2">
      <c r="A1281" s="158"/>
      <c r="D1281" s="138"/>
    </row>
    <row r="1282" spans="1:4" x14ac:dyDescent="0.2">
      <c r="A1282" s="158"/>
      <c r="D1282" s="138"/>
    </row>
    <row r="1283" spans="1:4" x14ac:dyDescent="0.2">
      <c r="A1283" s="158"/>
      <c r="D1283" s="138"/>
    </row>
    <row r="1284" spans="1:4" x14ac:dyDescent="0.2">
      <c r="A1284" s="158"/>
      <c r="D1284" s="138"/>
    </row>
    <row r="1285" spans="1:4" x14ac:dyDescent="0.2">
      <c r="A1285" s="158"/>
      <c r="D1285" s="138"/>
    </row>
    <row r="1286" spans="1:4" x14ac:dyDescent="0.2">
      <c r="A1286" s="158"/>
      <c r="D1286" s="138"/>
    </row>
    <row r="1287" spans="1:4" x14ac:dyDescent="0.2">
      <c r="A1287" s="158"/>
      <c r="D1287" s="138"/>
    </row>
    <row r="1288" spans="1:4" x14ac:dyDescent="0.2">
      <c r="A1288" s="158"/>
      <c r="D1288" s="138"/>
    </row>
    <row r="1289" spans="1:4" x14ac:dyDescent="0.2">
      <c r="A1289" s="158"/>
      <c r="D1289" s="138"/>
    </row>
    <row r="1290" spans="1:4" x14ac:dyDescent="0.2">
      <c r="A1290" s="158"/>
      <c r="D1290" s="138"/>
    </row>
    <row r="1291" spans="1:4" x14ac:dyDescent="0.2">
      <c r="A1291" s="158"/>
      <c r="D1291" s="138"/>
    </row>
    <row r="1292" spans="1:4" x14ac:dyDescent="0.2">
      <c r="A1292" s="158"/>
      <c r="D1292" s="138"/>
    </row>
    <row r="1293" spans="1:4" x14ac:dyDescent="0.2">
      <c r="A1293" s="158"/>
      <c r="D1293" s="138"/>
    </row>
    <row r="1294" spans="1:4" x14ac:dyDescent="0.2">
      <c r="A1294" s="158"/>
      <c r="D1294" s="138"/>
    </row>
    <row r="1295" spans="1:4" x14ac:dyDescent="0.2">
      <c r="A1295" s="158"/>
      <c r="D1295" s="138"/>
    </row>
    <row r="1296" spans="1:4" x14ac:dyDescent="0.2">
      <c r="A1296" s="158"/>
      <c r="D1296" s="138"/>
    </row>
    <row r="1297" spans="1:4" x14ac:dyDescent="0.2">
      <c r="A1297" s="158"/>
      <c r="D1297" s="138"/>
    </row>
    <row r="1298" spans="1:4" x14ac:dyDescent="0.2">
      <c r="A1298" s="158"/>
      <c r="D1298" s="138"/>
    </row>
    <row r="1299" spans="1:4" x14ac:dyDescent="0.2">
      <c r="A1299" s="158"/>
      <c r="D1299" s="138"/>
    </row>
    <row r="1300" spans="1:4" x14ac:dyDescent="0.2">
      <c r="A1300" s="158"/>
      <c r="D1300" s="138"/>
    </row>
    <row r="1301" spans="1:4" x14ac:dyDescent="0.2">
      <c r="A1301" s="158"/>
      <c r="D1301" s="138"/>
    </row>
    <row r="1302" spans="1:4" x14ac:dyDescent="0.2">
      <c r="A1302" s="158"/>
      <c r="D1302" s="138"/>
    </row>
    <row r="1303" spans="1:4" x14ac:dyDescent="0.2">
      <c r="A1303" s="158"/>
      <c r="D1303" s="138"/>
    </row>
    <row r="1304" spans="1:4" x14ac:dyDescent="0.2">
      <c r="A1304" s="158"/>
      <c r="D1304" s="138"/>
    </row>
    <row r="1305" spans="1:4" x14ac:dyDescent="0.2">
      <c r="A1305" s="158"/>
      <c r="D1305" s="138"/>
    </row>
    <row r="1306" spans="1:4" x14ac:dyDescent="0.2">
      <c r="A1306" s="158"/>
      <c r="D1306" s="138"/>
    </row>
    <row r="1307" spans="1:4" x14ac:dyDescent="0.2">
      <c r="A1307" s="158"/>
      <c r="D1307" s="138"/>
    </row>
    <row r="1308" spans="1:4" x14ac:dyDescent="0.2">
      <c r="A1308" s="158"/>
      <c r="D1308" s="138"/>
    </row>
    <row r="1309" spans="1:4" x14ac:dyDescent="0.2">
      <c r="A1309" s="158"/>
      <c r="D1309" s="138"/>
    </row>
    <row r="1310" spans="1:4" x14ac:dyDescent="0.2">
      <c r="A1310" s="158"/>
      <c r="D1310" s="138"/>
    </row>
    <row r="1311" spans="1:4" x14ac:dyDescent="0.2">
      <c r="A1311" s="158"/>
      <c r="D1311" s="138"/>
    </row>
    <row r="1312" spans="1:4" x14ac:dyDescent="0.2">
      <c r="A1312" s="158"/>
      <c r="D1312" s="138"/>
    </row>
    <row r="1313" spans="1:4" x14ac:dyDescent="0.2">
      <c r="A1313" s="158"/>
      <c r="D1313" s="138"/>
    </row>
    <row r="1314" spans="1:4" x14ac:dyDescent="0.2">
      <c r="A1314" s="158"/>
      <c r="D1314" s="138"/>
    </row>
    <row r="1315" spans="1:4" x14ac:dyDescent="0.2">
      <c r="A1315" s="158"/>
      <c r="D1315" s="138"/>
    </row>
    <row r="1316" spans="1:4" x14ac:dyDescent="0.2">
      <c r="A1316" s="158"/>
      <c r="D1316" s="138"/>
    </row>
    <row r="1317" spans="1:4" x14ac:dyDescent="0.2">
      <c r="A1317" s="158"/>
      <c r="D1317" s="138"/>
    </row>
    <row r="1318" spans="1:4" x14ac:dyDescent="0.2">
      <c r="A1318" s="158"/>
      <c r="D1318" s="138"/>
    </row>
    <row r="1319" spans="1:4" x14ac:dyDescent="0.2">
      <c r="A1319" s="158"/>
      <c r="D1319" s="138"/>
    </row>
    <row r="1320" spans="1:4" x14ac:dyDescent="0.2">
      <c r="A1320" s="158"/>
      <c r="D1320" s="138"/>
    </row>
    <row r="1321" spans="1:4" x14ac:dyDescent="0.2">
      <c r="A1321" s="158"/>
      <c r="D1321" s="138"/>
    </row>
    <row r="1322" spans="1:4" x14ac:dyDescent="0.2">
      <c r="A1322" s="158"/>
      <c r="D1322" s="138"/>
    </row>
    <row r="1323" spans="1:4" x14ac:dyDescent="0.2">
      <c r="A1323" s="158"/>
      <c r="D1323" s="138"/>
    </row>
    <row r="1324" spans="1:4" x14ac:dyDescent="0.2">
      <c r="A1324" s="158"/>
      <c r="D1324" s="138"/>
    </row>
    <row r="1325" spans="1:4" x14ac:dyDescent="0.2">
      <c r="A1325" s="158"/>
      <c r="D1325" s="138"/>
    </row>
    <row r="1326" spans="1:4" x14ac:dyDescent="0.2">
      <c r="A1326" s="158"/>
      <c r="D1326" s="138"/>
    </row>
    <row r="1327" spans="1:4" x14ac:dyDescent="0.2">
      <c r="A1327" s="158"/>
      <c r="D1327" s="138"/>
    </row>
    <row r="1328" spans="1:4" x14ac:dyDescent="0.2">
      <c r="A1328" s="158"/>
      <c r="D1328" s="138"/>
    </row>
    <row r="1329" spans="1:4" x14ac:dyDescent="0.2">
      <c r="A1329" s="158"/>
      <c r="D1329" s="138"/>
    </row>
    <row r="1330" spans="1:4" x14ac:dyDescent="0.2">
      <c r="A1330" s="158"/>
      <c r="D1330" s="138"/>
    </row>
    <row r="1331" spans="1:4" x14ac:dyDescent="0.2">
      <c r="A1331" s="158"/>
      <c r="D1331" s="138"/>
    </row>
    <row r="1332" spans="1:4" x14ac:dyDescent="0.2">
      <c r="A1332" s="158"/>
      <c r="D1332" s="138"/>
    </row>
    <row r="1333" spans="1:4" x14ac:dyDescent="0.2">
      <c r="A1333" s="158"/>
      <c r="D1333" s="138"/>
    </row>
    <row r="1334" spans="1:4" x14ac:dyDescent="0.2">
      <c r="A1334" s="158"/>
      <c r="D1334" s="138"/>
    </row>
    <row r="1335" spans="1:4" x14ac:dyDescent="0.2">
      <c r="A1335" s="158"/>
      <c r="D1335" s="138"/>
    </row>
    <row r="1336" spans="1:4" x14ac:dyDescent="0.2">
      <c r="A1336" s="158"/>
      <c r="D1336" s="138"/>
    </row>
    <row r="1337" spans="1:4" x14ac:dyDescent="0.2">
      <c r="A1337" s="158"/>
      <c r="D1337" s="138"/>
    </row>
    <row r="1338" spans="1:4" x14ac:dyDescent="0.2">
      <c r="A1338" s="158"/>
      <c r="D1338" s="138"/>
    </row>
    <row r="1339" spans="1:4" x14ac:dyDescent="0.2">
      <c r="A1339" s="158"/>
      <c r="D1339" s="138"/>
    </row>
    <row r="1340" spans="1:4" x14ac:dyDescent="0.2">
      <c r="A1340" s="158"/>
      <c r="D1340" s="138"/>
    </row>
    <row r="1341" spans="1:4" x14ac:dyDescent="0.2">
      <c r="A1341" s="158"/>
      <c r="D1341" s="138"/>
    </row>
    <row r="1342" spans="1:4" x14ac:dyDescent="0.2">
      <c r="A1342" s="158"/>
      <c r="D1342" s="138"/>
    </row>
    <row r="1343" spans="1:4" x14ac:dyDescent="0.2">
      <c r="A1343" s="158"/>
      <c r="D1343" s="138"/>
    </row>
    <row r="1344" spans="1:4" x14ac:dyDescent="0.2">
      <c r="A1344" s="158"/>
      <c r="D1344" s="138"/>
    </row>
    <row r="1345" spans="1:4" x14ac:dyDescent="0.2">
      <c r="A1345" s="158"/>
      <c r="D1345" s="138"/>
    </row>
    <row r="1346" spans="1:4" x14ac:dyDescent="0.2">
      <c r="A1346" s="158"/>
      <c r="D1346" s="138"/>
    </row>
    <row r="1347" spans="1:4" x14ac:dyDescent="0.2">
      <c r="A1347" s="158"/>
      <c r="D1347" s="138"/>
    </row>
    <row r="1348" spans="1:4" x14ac:dyDescent="0.2">
      <c r="A1348" s="158"/>
      <c r="D1348" s="138"/>
    </row>
    <row r="1349" spans="1:4" x14ac:dyDescent="0.2">
      <c r="A1349" s="158"/>
      <c r="D1349" s="138"/>
    </row>
    <row r="1350" spans="1:4" x14ac:dyDescent="0.2">
      <c r="A1350" s="158"/>
      <c r="D1350" s="138"/>
    </row>
    <row r="1351" spans="1:4" x14ac:dyDescent="0.2">
      <c r="A1351" s="158"/>
      <c r="D1351" s="138"/>
    </row>
    <row r="1352" spans="1:4" x14ac:dyDescent="0.2">
      <c r="A1352" s="158"/>
      <c r="D1352" s="138"/>
    </row>
    <row r="1353" spans="1:4" x14ac:dyDescent="0.2">
      <c r="A1353" s="158"/>
      <c r="D1353" s="138"/>
    </row>
    <row r="1354" spans="1:4" x14ac:dyDescent="0.2">
      <c r="A1354" s="158"/>
      <c r="D1354" s="138"/>
    </row>
    <row r="1355" spans="1:4" x14ac:dyDescent="0.2">
      <c r="A1355" s="158"/>
      <c r="D1355" s="138"/>
    </row>
    <row r="1356" spans="1:4" x14ac:dyDescent="0.2">
      <c r="A1356" s="158"/>
      <c r="D1356" s="138"/>
    </row>
    <row r="1357" spans="1:4" x14ac:dyDescent="0.2">
      <c r="A1357" s="158"/>
      <c r="D1357" s="138"/>
    </row>
    <row r="1358" spans="1:4" x14ac:dyDescent="0.2">
      <c r="A1358" s="158"/>
      <c r="D1358" s="138"/>
    </row>
    <row r="1359" spans="1:4" x14ac:dyDescent="0.2">
      <c r="A1359" s="158"/>
      <c r="D1359" s="138"/>
    </row>
    <row r="1360" spans="1:4" x14ac:dyDescent="0.2">
      <c r="A1360" s="158"/>
      <c r="D1360" s="138"/>
    </row>
    <row r="1361" spans="1:4" x14ac:dyDescent="0.2">
      <c r="A1361" s="158"/>
      <c r="D1361" s="138"/>
    </row>
    <row r="1362" spans="1:4" x14ac:dyDescent="0.2">
      <c r="A1362" s="158"/>
      <c r="D1362" s="138"/>
    </row>
    <row r="1363" spans="1:4" x14ac:dyDescent="0.2">
      <c r="A1363" s="158"/>
      <c r="D1363" s="138"/>
    </row>
    <row r="1364" spans="1:4" x14ac:dyDescent="0.2">
      <c r="A1364" s="158"/>
      <c r="D1364" s="138"/>
    </row>
    <row r="1365" spans="1:4" x14ac:dyDescent="0.2">
      <c r="A1365" s="158"/>
      <c r="D1365" s="138"/>
    </row>
    <row r="1366" spans="1:4" x14ac:dyDescent="0.2">
      <c r="A1366" s="158"/>
      <c r="D1366" s="138"/>
    </row>
    <row r="1367" spans="1:4" x14ac:dyDescent="0.2">
      <c r="A1367" s="158"/>
      <c r="D1367" s="138"/>
    </row>
    <row r="1368" spans="1:4" x14ac:dyDescent="0.2">
      <c r="A1368" s="158"/>
      <c r="D1368" s="138"/>
    </row>
    <row r="1369" spans="1:4" x14ac:dyDescent="0.2">
      <c r="A1369" s="158"/>
      <c r="D1369" s="138"/>
    </row>
    <row r="1370" spans="1:4" x14ac:dyDescent="0.2">
      <c r="A1370" s="158"/>
      <c r="D1370" s="138"/>
    </row>
    <row r="1371" spans="1:4" x14ac:dyDescent="0.2">
      <c r="A1371" s="158"/>
      <c r="D1371" s="138"/>
    </row>
    <row r="1372" spans="1:4" x14ac:dyDescent="0.2">
      <c r="A1372" s="158"/>
      <c r="D1372" s="138"/>
    </row>
    <row r="1373" spans="1:4" x14ac:dyDescent="0.2">
      <c r="A1373" s="158"/>
      <c r="D1373" s="138"/>
    </row>
    <row r="1374" spans="1:4" x14ac:dyDescent="0.2">
      <c r="A1374" s="158"/>
      <c r="D1374" s="138"/>
    </row>
    <row r="1375" spans="1:4" x14ac:dyDescent="0.2">
      <c r="A1375" s="158"/>
      <c r="D1375" s="138"/>
    </row>
    <row r="1376" spans="1:4" x14ac:dyDescent="0.2">
      <c r="A1376" s="158"/>
      <c r="D1376" s="138"/>
    </row>
    <row r="1377" spans="1:4" x14ac:dyDescent="0.2">
      <c r="A1377" s="158"/>
      <c r="D1377" s="138"/>
    </row>
    <row r="1378" spans="1:4" x14ac:dyDescent="0.2">
      <c r="A1378" s="158"/>
      <c r="D1378" s="138"/>
    </row>
    <row r="1379" spans="1:4" x14ac:dyDescent="0.2">
      <c r="A1379" s="158"/>
      <c r="D1379" s="138"/>
    </row>
    <row r="1380" spans="1:4" x14ac:dyDescent="0.2">
      <c r="A1380" s="158"/>
      <c r="D1380" s="138"/>
    </row>
    <row r="1381" spans="1:4" x14ac:dyDescent="0.2">
      <c r="A1381" s="158"/>
      <c r="D1381" s="138"/>
    </row>
    <row r="1382" spans="1:4" x14ac:dyDescent="0.2">
      <c r="A1382" s="158"/>
      <c r="D1382" s="138"/>
    </row>
    <row r="1383" spans="1:4" x14ac:dyDescent="0.2">
      <c r="A1383" s="158"/>
      <c r="D1383" s="138"/>
    </row>
    <row r="1384" spans="1:4" x14ac:dyDescent="0.2">
      <c r="A1384" s="158"/>
      <c r="D1384" s="138"/>
    </row>
    <row r="1385" spans="1:4" x14ac:dyDescent="0.2">
      <c r="A1385" s="158"/>
      <c r="D1385" s="138"/>
    </row>
    <row r="1386" spans="1:4" x14ac:dyDescent="0.2">
      <c r="A1386" s="158"/>
      <c r="D1386" s="138"/>
    </row>
    <row r="1387" spans="1:4" x14ac:dyDescent="0.2">
      <c r="A1387" s="158"/>
      <c r="D1387" s="138"/>
    </row>
    <row r="1388" spans="1:4" x14ac:dyDescent="0.2">
      <c r="A1388" s="158"/>
      <c r="D1388" s="138"/>
    </row>
    <row r="1389" spans="1:4" x14ac:dyDescent="0.2">
      <c r="A1389" s="158"/>
      <c r="D1389" s="138"/>
    </row>
    <row r="1390" spans="1:4" x14ac:dyDescent="0.2">
      <c r="A1390" s="158"/>
      <c r="D1390" s="138"/>
    </row>
    <row r="1391" spans="1:4" x14ac:dyDescent="0.2">
      <c r="A1391" s="158"/>
      <c r="D1391" s="138"/>
    </row>
    <row r="1392" spans="1:4" x14ac:dyDescent="0.2">
      <c r="A1392" s="158"/>
      <c r="D1392" s="138"/>
    </row>
    <row r="1393" spans="1:4" x14ac:dyDescent="0.2">
      <c r="A1393" s="158"/>
      <c r="D1393" s="138"/>
    </row>
    <row r="1394" spans="1:4" x14ac:dyDescent="0.2">
      <c r="A1394" s="158"/>
      <c r="D1394" s="138"/>
    </row>
    <row r="1395" spans="1:4" x14ac:dyDescent="0.2">
      <c r="A1395" s="158"/>
      <c r="D1395" s="138"/>
    </row>
    <row r="1396" spans="1:4" x14ac:dyDescent="0.2">
      <c r="A1396" s="158"/>
      <c r="D1396" s="138"/>
    </row>
    <row r="1397" spans="1:4" x14ac:dyDescent="0.2">
      <c r="A1397" s="158"/>
      <c r="D1397" s="138"/>
    </row>
    <row r="1398" spans="1:4" x14ac:dyDescent="0.2">
      <c r="A1398" s="158"/>
      <c r="D1398" s="138"/>
    </row>
    <row r="1399" spans="1:4" x14ac:dyDescent="0.2">
      <c r="A1399" s="158"/>
      <c r="D1399" s="138"/>
    </row>
    <row r="1400" spans="1:4" x14ac:dyDescent="0.2">
      <c r="A1400" s="158"/>
      <c r="D1400" s="138"/>
    </row>
    <row r="1401" spans="1:4" x14ac:dyDescent="0.2">
      <c r="A1401" s="158"/>
      <c r="D1401" s="138"/>
    </row>
    <row r="1402" spans="1:4" x14ac:dyDescent="0.2">
      <c r="A1402" s="158"/>
      <c r="D1402" s="138"/>
    </row>
    <row r="1403" spans="1:4" x14ac:dyDescent="0.2">
      <c r="A1403" s="158"/>
      <c r="D1403" s="138"/>
    </row>
    <row r="1404" spans="1:4" x14ac:dyDescent="0.2">
      <c r="A1404" s="158"/>
      <c r="D1404" s="138"/>
    </row>
    <row r="1405" spans="1:4" x14ac:dyDescent="0.2">
      <c r="A1405" s="158"/>
      <c r="D1405" s="138"/>
    </row>
    <row r="1406" spans="1:4" x14ac:dyDescent="0.2">
      <c r="A1406" s="158"/>
      <c r="D1406" s="138"/>
    </row>
    <row r="1407" spans="1:4" x14ac:dyDescent="0.2">
      <c r="A1407" s="158"/>
      <c r="D1407" s="138"/>
    </row>
    <row r="1408" spans="1:4" x14ac:dyDescent="0.2">
      <c r="A1408" s="158"/>
      <c r="D1408" s="138"/>
    </row>
    <row r="1409" spans="1:4" x14ac:dyDescent="0.2">
      <c r="A1409" s="158"/>
      <c r="D1409" s="138"/>
    </row>
    <row r="1410" spans="1:4" x14ac:dyDescent="0.2">
      <c r="A1410" s="158"/>
      <c r="D1410" s="138"/>
    </row>
    <row r="1411" spans="1:4" x14ac:dyDescent="0.2">
      <c r="A1411" s="158"/>
      <c r="D1411" s="138"/>
    </row>
    <row r="1412" spans="1:4" x14ac:dyDescent="0.2">
      <c r="A1412" s="158"/>
      <c r="D1412" s="138"/>
    </row>
    <row r="1413" spans="1:4" x14ac:dyDescent="0.2">
      <c r="A1413" s="158"/>
      <c r="D1413" s="138"/>
    </row>
    <row r="1414" spans="1:4" x14ac:dyDescent="0.2">
      <c r="A1414" s="158"/>
      <c r="D1414" s="138"/>
    </row>
    <row r="1415" spans="1:4" x14ac:dyDescent="0.2">
      <c r="A1415" s="158"/>
      <c r="D1415" s="138"/>
    </row>
    <row r="1416" spans="1:4" x14ac:dyDescent="0.2">
      <c r="A1416" s="158"/>
      <c r="D1416" s="138"/>
    </row>
    <row r="1417" spans="1:4" x14ac:dyDescent="0.2">
      <c r="A1417" s="158"/>
      <c r="D1417" s="138"/>
    </row>
    <row r="1418" spans="1:4" x14ac:dyDescent="0.2">
      <c r="A1418" s="158"/>
      <c r="D1418" s="138"/>
    </row>
    <row r="1419" spans="1:4" x14ac:dyDescent="0.2">
      <c r="A1419" s="158"/>
      <c r="D1419" s="138"/>
    </row>
    <row r="1420" spans="1:4" x14ac:dyDescent="0.2">
      <c r="A1420" s="158"/>
      <c r="D1420" s="138"/>
    </row>
    <row r="1421" spans="1:4" x14ac:dyDescent="0.2">
      <c r="A1421" s="158"/>
      <c r="D1421" s="138"/>
    </row>
    <row r="1422" spans="1:4" x14ac:dyDescent="0.2">
      <c r="A1422" s="158"/>
      <c r="D1422" s="138"/>
    </row>
    <row r="1423" spans="1:4" x14ac:dyDescent="0.2">
      <c r="A1423" s="158"/>
      <c r="D1423" s="138"/>
    </row>
    <row r="1424" spans="1:4" x14ac:dyDescent="0.2">
      <c r="A1424" s="158"/>
      <c r="D1424" s="138"/>
    </row>
    <row r="1425" spans="1:4" x14ac:dyDescent="0.2">
      <c r="A1425" s="158"/>
      <c r="D1425" s="138"/>
    </row>
    <row r="1426" spans="1:4" x14ac:dyDescent="0.2">
      <c r="A1426" s="158"/>
      <c r="D1426" s="138"/>
    </row>
    <row r="1427" spans="1:4" x14ac:dyDescent="0.2">
      <c r="A1427" s="158"/>
      <c r="D1427" s="138"/>
    </row>
    <row r="1428" spans="1:4" x14ac:dyDescent="0.2">
      <c r="A1428" s="158"/>
      <c r="D1428" s="138"/>
    </row>
    <row r="1429" spans="1:4" x14ac:dyDescent="0.2">
      <c r="A1429" s="158"/>
      <c r="D1429" s="138"/>
    </row>
    <row r="1430" spans="1:4" x14ac:dyDescent="0.2">
      <c r="A1430" s="158"/>
      <c r="D1430" s="138"/>
    </row>
    <row r="1431" spans="1:4" x14ac:dyDescent="0.2">
      <c r="A1431" s="158"/>
      <c r="D1431" s="138"/>
    </row>
    <row r="1432" spans="1:4" x14ac:dyDescent="0.2">
      <c r="A1432" s="158"/>
      <c r="D1432" s="138"/>
    </row>
    <row r="1433" spans="1:4" x14ac:dyDescent="0.2">
      <c r="A1433" s="158"/>
      <c r="D1433" s="138"/>
    </row>
    <row r="1434" spans="1:4" x14ac:dyDescent="0.2">
      <c r="A1434" s="158"/>
      <c r="D1434" s="138"/>
    </row>
    <row r="1435" spans="1:4" x14ac:dyDescent="0.2">
      <c r="A1435" s="158"/>
      <c r="D1435" s="138"/>
    </row>
    <row r="1436" spans="1:4" x14ac:dyDescent="0.2">
      <c r="A1436" s="158"/>
      <c r="D1436" s="138"/>
    </row>
    <row r="1437" spans="1:4" x14ac:dyDescent="0.2">
      <c r="A1437" s="158"/>
      <c r="D1437" s="138"/>
    </row>
    <row r="1438" spans="1:4" x14ac:dyDescent="0.2">
      <c r="A1438" s="158"/>
      <c r="D1438" s="138"/>
    </row>
    <row r="1439" spans="1:4" x14ac:dyDescent="0.2">
      <c r="A1439" s="158"/>
      <c r="D1439" s="138"/>
    </row>
    <row r="1440" spans="1:4" x14ac:dyDescent="0.2">
      <c r="A1440" s="158"/>
      <c r="D1440" s="138"/>
    </row>
    <row r="1441" spans="1:4" x14ac:dyDescent="0.2">
      <c r="A1441" s="158"/>
      <c r="D1441" s="138"/>
    </row>
    <row r="1442" spans="1:4" x14ac:dyDescent="0.2">
      <c r="A1442" s="158"/>
      <c r="D1442" s="138"/>
    </row>
    <row r="1443" spans="1:4" x14ac:dyDescent="0.2">
      <c r="A1443" s="158"/>
      <c r="D1443" s="138"/>
    </row>
    <row r="1444" spans="1:4" x14ac:dyDescent="0.2">
      <c r="A1444" s="158"/>
      <c r="D1444" s="138"/>
    </row>
    <row r="1445" spans="1:4" x14ac:dyDescent="0.2">
      <c r="A1445" s="158"/>
      <c r="D1445" s="138"/>
    </row>
    <row r="1446" spans="1:4" x14ac:dyDescent="0.2">
      <c r="A1446" s="158"/>
      <c r="D1446" s="138"/>
    </row>
    <row r="1447" spans="1:4" x14ac:dyDescent="0.2">
      <c r="A1447" s="158"/>
      <c r="D1447" s="138"/>
    </row>
    <row r="1448" spans="1:4" x14ac:dyDescent="0.2">
      <c r="A1448" s="158"/>
      <c r="D1448" s="138"/>
    </row>
    <row r="1449" spans="1:4" x14ac:dyDescent="0.2">
      <c r="A1449" s="158"/>
      <c r="D1449" s="138"/>
    </row>
    <row r="1450" spans="1:4" x14ac:dyDescent="0.2">
      <c r="A1450" s="158"/>
      <c r="D1450" s="138"/>
    </row>
    <row r="1451" spans="1:4" x14ac:dyDescent="0.2">
      <c r="A1451" s="158"/>
      <c r="D1451" s="138"/>
    </row>
    <row r="1452" spans="1:4" x14ac:dyDescent="0.2">
      <c r="A1452" s="158"/>
      <c r="D1452" s="138"/>
    </row>
    <row r="1453" spans="1:4" x14ac:dyDescent="0.2">
      <c r="A1453" s="158"/>
      <c r="D1453" s="138"/>
    </row>
    <row r="1454" spans="1:4" x14ac:dyDescent="0.2">
      <c r="A1454" s="158"/>
      <c r="D1454" s="138"/>
    </row>
    <row r="1455" spans="1:4" x14ac:dyDescent="0.2">
      <c r="A1455" s="158"/>
      <c r="D1455" s="138"/>
    </row>
    <row r="1456" spans="1:4" x14ac:dyDescent="0.2">
      <c r="A1456" s="158"/>
      <c r="D1456" s="138"/>
    </row>
    <row r="1457" spans="1:4" x14ac:dyDescent="0.2">
      <c r="A1457" s="158"/>
      <c r="D1457" s="138"/>
    </row>
    <row r="1458" spans="1:4" x14ac:dyDescent="0.2">
      <c r="A1458" s="158"/>
      <c r="D1458" s="138"/>
    </row>
    <row r="1459" spans="1:4" x14ac:dyDescent="0.2">
      <c r="A1459" s="158"/>
      <c r="D1459" s="138"/>
    </row>
    <row r="1460" spans="1:4" x14ac:dyDescent="0.2">
      <c r="A1460" s="158"/>
      <c r="D1460" s="138"/>
    </row>
    <row r="1461" spans="1:4" x14ac:dyDescent="0.2">
      <c r="A1461" s="158"/>
      <c r="D1461" s="138"/>
    </row>
    <row r="1462" spans="1:4" x14ac:dyDescent="0.2">
      <c r="A1462" s="158"/>
      <c r="D1462" s="138"/>
    </row>
    <row r="1463" spans="1:4" x14ac:dyDescent="0.2">
      <c r="A1463" s="158"/>
      <c r="D1463" s="138"/>
    </row>
    <row r="1464" spans="1:4" x14ac:dyDescent="0.2">
      <c r="A1464" s="158"/>
      <c r="D1464" s="138"/>
    </row>
    <row r="1465" spans="1:4" x14ac:dyDescent="0.2">
      <c r="A1465" s="158"/>
      <c r="D1465" s="138"/>
    </row>
    <row r="1466" spans="1:4" x14ac:dyDescent="0.2">
      <c r="A1466" s="158"/>
      <c r="D1466" s="138"/>
    </row>
    <row r="1467" spans="1:4" x14ac:dyDescent="0.2">
      <c r="A1467" s="158"/>
      <c r="D1467" s="138"/>
    </row>
    <row r="1468" spans="1:4" x14ac:dyDescent="0.2">
      <c r="A1468" s="158"/>
      <c r="D1468" s="138"/>
    </row>
    <row r="1469" spans="1:4" x14ac:dyDescent="0.2">
      <c r="A1469" s="158"/>
      <c r="D1469" s="138"/>
    </row>
    <row r="1470" spans="1:4" x14ac:dyDescent="0.2">
      <c r="A1470" s="158"/>
      <c r="D1470" s="138"/>
    </row>
    <row r="1471" spans="1:4" x14ac:dyDescent="0.2">
      <c r="A1471" s="158"/>
      <c r="D1471" s="138"/>
    </row>
    <row r="1472" spans="1:4" x14ac:dyDescent="0.2">
      <c r="A1472" s="158"/>
      <c r="D1472" s="138"/>
    </row>
    <row r="1473" spans="1:4" x14ac:dyDescent="0.2">
      <c r="A1473" s="158"/>
      <c r="D1473" s="138"/>
    </row>
    <row r="1474" spans="1:4" x14ac:dyDescent="0.2">
      <c r="A1474" s="158"/>
      <c r="D1474" s="138"/>
    </row>
    <row r="1475" spans="1:4" x14ac:dyDescent="0.2">
      <c r="A1475" s="158"/>
      <c r="D1475" s="138"/>
    </row>
    <row r="1476" spans="1:4" x14ac:dyDescent="0.2">
      <c r="A1476" s="158"/>
      <c r="D1476" s="138"/>
    </row>
    <row r="1477" spans="1:4" x14ac:dyDescent="0.2">
      <c r="A1477" s="158"/>
      <c r="D1477" s="138"/>
    </row>
    <row r="1478" spans="1:4" x14ac:dyDescent="0.2">
      <c r="A1478" s="158"/>
      <c r="D1478" s="138"/>
    </row>
    <row r="1479" spans="1:4" x14ac:dyDescent="0.2">
      <c r="A1479" s="158"/>
      <c r="D1479" s="138"/>
    </row>
    <row r="1480" spans="1:4" x14ac:dyDescent="0.2">
      <c r="A1480" s="158"/>
      <c r="D1480" s="138"/>
    </row>
    <row r="1481" spans="1:4" x14ac:dyDescent="0.2">
      <c r="A1481" s="158"/>
      <c r="D1481" s="138"/>
    </row>
    <row r="1482" spans="1:4" x14ac:dyDescent="0.2">
      <c r="A1482" s="158"/>
      <c r="D1482" s="138"/>
    </row>
    <row r="1483" spans="1:4" x14ac:dyDescent="0.2">
      <c r="A1483" s="158"/>
      <c r="D1483" s="138"/>
    </row>
    <row r="1484" spans="1:4" x14ac:dyDescent="0.2">
      <c r="A1484" s="158"/>
      <c r="D1484" s="138"/>
    </row>
    <row r="1485" spans="1:4" x14ac:dyDescent="0.2">
      <c r="A1485" s="158"/>
      <c r="D1485" s="138"/>
    </row>
    <row r="1486" spans="1:4" x14ac:dyDescent="0.2">
      <c r="A1486" s="158"/>
      <c r="D1486" s="138"/>
    </row>
    <row r="1487" spans="1:4" x14ac:dyDescent="0.2">
      <c r="A1487" s="158"/>
      <c r="D1487" s="138"/>
    </row>
    <row r="1488" spans="1:4" x14ac:dyDescent="0.2">
      <c r="A1488" s="158"/>
      <c r="D1488" s="138"/>
    </row>
    <row r="1489" spans="1:4" x14ac:dyDescent="0.2">
      <c r="A1489" s="158"/>
      <c r="D1489" s="138"/>
    </row>
    <row r="1490" spans="1:4" x14ac:dyDescent="0.2">
      <c r="A1490" s="158"/>
      <c r="D1490" s="138"/>
    </row>
    <row r="1491" spans="1:4" x14ac:dyDescent="0.2">
      <c r="A1491" s="158"/>
      <c r="D1491" s="138"/>
    </row>
    <row r="1492" spans="1:4" x14ac:dyDescent="0.2">
      <c r="A1492" s="158"/>
      <c r="D1492" s="138"/>
    </row>
    <row r="1493" spans="1:4" x14ac:dyDescent="0.2">
      <c r="A1493" s="158"/>
      <c r="D1493" s="138"/>
    </row>
    <row r="1494" spans="1:4" x14ac:dyDescent="0.2">
      <c r="A1494" s="158"/>
      <c r="D1494" s="138"/>
    </row>
    <row r="1495" spans="1:4" x14ac:dyDescent="0.2">
      <c r="A1495" s="158"/>
      <c r="D1495" s="138"/>
    </row>
    <row r="1496" spans="1:4" x14ac:dyDescent="0.2">
      <c r="A1496" s="158"/>
      <c r="D1496" s="138"/>
    </row>
    <row r="1497" spans="1:4" x14ac:dyDescent="0.2">
      <c r="A1497" s="158"/>
      <c r="D1497" s="138"/>
    </row>
    <row r="1498" spans="1:4" x14ac:dyDescent="0.2">
      <c r="A1498" s="158"/>
      <c r="D1498" s="138"/>
    </row>
    <row r="1499" spans="1:4" x14ac:dyDescent="0.2">
      <c r="A1499" s="158"/>
      <c r="D1499" s="138"/>
    </row>
    <row r="1500" spans="1:4" x14ac:dyDescent="0.2">
      <c r="A1500" s="158"/>
      <c r="D1500" s="138"/>
    </row>
    <row r="1501" spans="1:4" x14ac:dyDescent="0.2">
      <c r="A1501" s="158"/>
      <c r="D1501" s="138"/>
    </row>
    <row r="1502" spans="1:4" x14ac:dyDescent="0.2">
      <c r="A1502" s="158"/>
      <c r="D1502" s="138"/>
    </row>
    <row r="1503" spans="1:4" x14ac:dyDescent="0.2">
      <c r="A1503" s="158"/>
      <c r="D1503" s="138"/>
    </row>
    <row r="1504" spans="1:4" x14ac:dyDescent="0.2">
      <c r="A1504" s="158"/>
      <c r="D1504" s="138"/>
    </row>
    <row r="1505" spans="1:4" x14ac:dyDescent="0.2">
      <c r="A1505" s="158"/>
      <c r="D1505" s="138"/>
    </row>
    <row r="1506" spans="1:4" x14ac:dyDescent="0.2">
      <c r="A1506" s="158"/>
      <c r="D1506" s="138"/>
    </row>
    <row r="1507" spans="1:4" x14ac:dyDescent="0.2">
      <c r="A1507" s="158"/>
      <c r="D1507" s="138"/>
    </row>
    <row r="1508" spans="1:4" x14ac:dyDescent="0.2">
      <c r="A1508" s="158"/>
      <c r="D1508" s="138"/>
    </row>
    <row r="1509" spans="1:4" x14ac:dyDescent="0.2">
      <c r="A1509" s="158"/>
      <c r="D1509" s="138"/>
    </row>
    <row r="1510" spans="1:4" x14ac:dyDescent="0.2">
      <c r="A1510" s="158"/>
      <c r="D1510" s="138"/>
    </row>
    <row r="1511" spans="1:4" x14ac:dyDescent="0.2">
      <c r="A1511" s="158"/>
      <c r="D1511" s="138"/>
    </row>
    <row r="1512" spans="1:4" x14ac:dyDescent="0.2">
      <c r="A1512" s="158"/>
      <c r="D1512" s="138"/>
    </row>
    <row r="1513" spans="1:4" x14ac:dyDescent="0.2">
      <c r="A1513" s="158"/>
      <c r="D1513" s="138"/>
    </row>
    <row r="1514" spans="1:4" x14ac:dyDescent="0.2">
      <c r="A1514" s="158"/>
      <c r="D1514" s="138"/>
    </row>
    <row r="1515" spans="1:4" x14ac:dyDescent="0.2">
      <c r="A1515" s="158"/>
      <c r="D1515" s="138"/>
    </row>
    <row r="1516" spans="1:4" x14ac:dyDescent="0.2">
      <c r="A1516" s="158"/>
      <c r="D1516" s="138"/>
    </row>
    <row r="1517" spans="1:4" x14ac:dyDescent="0.2">
      <c r="A1517" s="158"/>
      <c r="D1517" s="138"/>
    </row>
    <row r="1518" spans="1:4" x14ac:dyDescent="0.2">
      <c r="A1518" s="158"/>
      <c r="D1518" s="138"/>
    </row>
    <row r="1519" spans="1:4" x14ac:dyDescent="0.2">
      <c r="A1519" s="158"/>
      <c r="D1519" s="138"/>
    </row>
    <row r="1520" spans="1:4" x14ac:dyDescent="0.2">
      <c r="A1520" s="158"/>
      <c r="D1520" s="138"/>
    </row>
    <row r="1521" spans="1:4" x14ac:dyDescent="0.2">
      <c r="A1521" s="158"/>
      <c r="D1521" s="138"/>
    </row>
    <row r="1522" spans="1:4" x14ac:dyDescent="0.2">
      <c r="A1522" s="158"/>
      <c r="D1522" s="138"/>
    </row>
    <row r="1523" spans="1:4" x14ac:dyDescent="0.2">
      <c r="A1523" s="158"/>
      <c r="D1523" s="138"/>
    </row>
    <row r="1524" spans="1:4" x14ac:dyDescent="0.2">
      <c r="A1524" s="158"/>
      <c r="D1524" s="138"/>
    </row>
    <row r="1525" spans="1:4" x14ac:dyDescent="0.2">
      <c r="A1525" s="158"/>
      <c r="D1525" s="138"/>
    </row>
    <row r="1526" spans="1:4" x14ac:dyDescent="0.2">
      <c r="A1526" s="158"/>
      <c r="D1526" s="138"/>
    </row>
    <row r="1527" spans="1:4" x14ac:dyDescent="0.2">
      <c r="A1527" s="158"/>
      <c r="D1527" s="138"/>
    </row>
    <row r="1528" spans="1:4" x14ac:dyDescent="0.2">
      <c r="A1528" s="158"/>
      <c r="D1528" s="138"/>
    </row>
    <row r="1529" spans="1:4" x14ac:dyDescent="0.2">
      <c r="A1529" s="158"/>
      <c r="D1529" s="138"/>
    </row>
    <row r="1530" spans="1:4" x14ac:dyDescent="0.2">
      <c r="A1530" s="158"/>
      <c r="D1530" s="138"/>
    </row>
    <row r="1531" spans="1:4" x14ac:dyDescent="0.2">
      <c r="A1531" s="158"/>
      <c r="D1531" s="138"/>
    </row>
    <row r="1532" spans="1:4" x14ac:dyDescent="0.2">
      <c r="A1532" s="158"/>
      <c r="D1532" s="138"/>
    </row>
    <row r="1533" spans="1:4" x14ac:dyDescent="0.2">
      <c r="A1533" s="158"/>
      <c r="D1533" s="138"/>
    </row>
    <row r="1534" spans="1:4" x14ac:dyDescent="0.2">
      <c r="A1534" s="158"/>
      <c r="D1534" s="138"/>
    </row>
    <row r="1535" spans="1:4" x14ac:dyDescent="0.2">
      <c r="A1535" s="158"/>
      <c r="D1535" s="138"/>
    </row>
    <row r="1536" spans="1:4" x14ac:dyDescent="0.2">
      <c r="A1536" s="158"/>
      <c r="D1536" s="138"/>
    </row>
    <row r="1537" spans="1:4" x14ac:dyDescent="0.2">
      <c r="A1537" s="158"/>
      <c r="D1537" s="138"/>
    </row>
    <row r="1538" spans="1:4" x14ac:dyDescent="0.2">
      <c r="A1538" s="158"/>
      <c r="D1538" s="138"/>
    </row>
    <row r="1539" spans="1:4" x14ac:dyDescent="0.2">
      <c r="A1539" s="158"/>
      <c r="D1539" s="138"/>
    </row>
    <row r="1540" spans="1:4" x14ac:dyDescent="0.2">
      <c r="A1540" s="158"/>
      <c r="D1540" s="138"/>
    </row>
    <row r="1541" spans="1:4" x14ac:dyDescent="0.2">
      <c r="A1541" s="158"/>
      <c r="D1541" s="138"/>
    </row>
    <row r="1542" spans="1:4" x14ac:dyDescent="0.2">
      <c r="A1542" s="158"/>
      <c r="D1542" s="138"/>
    </row>
    <row r="1543" spans="1:4" x14ac:dyDescent="0.2">
      <c r="A1543" s="158"/>
      <c r="D1543" s="138"/>
    </row>
    <row r="1544" spans="1:4" x14ac:dyDescent="0.2">
      <c r="A1544" s="158"/>
      <c r="D1544" s="138"/>
    </row>
    <row r="1545" spans="1:4" x14ac:dyDescent="0.2">
      <c r="A1545" s="158"/>
      <c r="D1545" s="138"/>
    </row>
    <row r="1546" spans="1:4" x14ac:dyDescent="0.2">
      <c r="A1546" s="158"/>
      <c r="D1546" s="138"/>
    </row>
    <row r="1547" spans="1:4" x14ac:dyDescent="0.2">
      <c r="A1547" s="158"/>
      <c r="D1547" s="138"/>
    </row>
    <row r="1548" spans="1:4" x14ac:dyDescent="0.2">
      <c r="A1548" s="158"/>
      <c r="D1548" s="138"/>
    </row>
    <row r="1549" spans="1:4" x14ac:dyDescent="0.2">
      <c r="A1549" s="158"/>
      <c r="D1549" s="138"/>
    </row>
    <row r="1550" spans="1:4" x14ac:dyDescent="0.2">
      <c r="A1550" s="158"/>
      <c r="D1550" s="138"/>
    </row>
    <row r="1551" spans="1:4" x14ac:dyDescent="0.2">
      <c r="A1551" s="158"/>
      <c r="D1551" s="138"/>
    </row>
    <row r="1552" spans="1:4" x14ac:dyDescent="0.2">
      <c r="A1552" s="158"/>
      <c r="D1552" s="138"/>
    </row>
    <row r="1553" spans="1:4" x14ac:dyDescent="0.2">
      <c r="A1553" s="158"/>
      <c r="D1553" s="138"/>
    </row>
    <row r="1554" spans="1:4" x14ac:dyDescent="0.2">
      <c r="A1554" s="158"/>
      <c r="D1554" s="138"/>
    </row>
    <row r="1555" spans="1:4" x14ac:dyDescent="0.2">
      <c r="A1555" s="158"/>
      <c r="D1555" s="138"/>
    </row>
    <row r="1556" spans="1:4" x14ac:dyDescent="0.2">
      <c r="A1556" s="158"/>
      <c r="D1556" s="138"/>
    </row>
    <row r="1557" spans="1:4" x14ac:dyDescent="0.2">
      <c r="A1557" s="158"/>
      <c r="D1557" s="138"/>
    </row>
    <row r="1558" spans="1:4" x14ac:dyDescent="0.2">
      <c r="A1558" s="158"/>
      <c r="D1558" s="138"/>
    </row>
    <row r="1559" spans="1:4" x14ac:dyDescent="0.2">
      <c r="A1559" s="158"/>
      <c r="D1559" s="138"/>
    </row>
    <row r="1560" spans="1:4" x14ac:dyDescent="0.2">
      <c r="A1560" s="158"/>
      <c r="D1560" s="138"/>
    </row>
    <row r="1561" spans="1:4" x14ac:dyDescent="0.2">
      <c r="A1561" s="158"/>
      <c r="D1561" s="138"/>
    </row>
    <row r="1562" spans="1:4" x14ac:dyDescent="0.2">
      <c r="A1562" s="158"/>
      <c r="D1562" s="138"/>
    </row>
    <row r="1563" spans="1:4" x14ac:dyDescent="0.2">
      <c r="A1563" s="158"/>
      <c r="D1563" s="138"/>
    </row>
    <row r="1564" spans="1:4" x14ac:dyDescent="0.2">
      <c r="A1564" s="158"/>
      <c r="D1564" s="138"/>
    </row>
    <row r="1565" spans="1:4" x14ac:dyDescent="0.2">
      <c r="A1565" s="158"/>
      <c r="D1565" s="138"/>
    </row>
    <row r="1566" spans="1:4" x14ac:dyDescent="0.2">
      <c r="A1566" s="158"/>
      <c r="D1566" s="138"/>
    </row>
    <row r="1567" spans="1:4" x14ac:dyDescent="0.2">
      <c r="A1567" s="158"/>
      <c r="D1567" s="138"/>
    </row>
    <row r="1568" spans="1:4" x14ac:dyDescent="0.2">
      <c r="A1568" s="158"/>
      <c r="D1568" s="138"/>
    </row>
    <row r="1569" spans="1:4" x14ac:dyDescent="0.2">
      <c r="A1569" s="158"/>
      <c r="D1569" s="138"/>
    </row>
    <row r="1570" spans="1:4" x14ac:dyDescent="0.2">
      <c r="A1570" s="158"/>
      <c r="D1570" s="138"/>
    </row>
    <row r="1571" spans="1:4" x14ac:dyDescent="0.2">
      <c r="A1571" s="158"/>
      <c r="D1571" s="138"/>
    </row>
    <row r="1572" spans="1:4" x14ac:dyDescent="0.2">
      <c r="A1572" s="158"/>
      <c r="D1572" s="138"/>
    </row>
    <row r="1573" spans="1:4" x14ac:dyDescent="0.2">
      <c r="A1573" s="158"/>
      <c r="D1573" s="138"/>
    </row>
    <row r="1574" spans="1:4" x14ac:dyDescent="0.2">
      <c r="A1574" s="158"/>
      <c r="D1574" s="138"/>
    </row>
    <row r="1575" spans="1:4" x14ac:dyDescent="0.2">
      <c r="A1575" s="158"/>
      <c r="D1575" s="138"/>
    </row>
    <row r="1576" spans="1:4" x14ac:dyDescent="0.2">
      <c r="A1576" s="158"/>
      <c r="D1576" s="138"/>
    </row>
    <row r="1577" spans="1:4" x14ac:dyDescent="0.2">
      <c r="A1577" s="158"/>
      <c r="D1577" s="138"/>
    </row>
    <row r="1578" spans="1:4" x14ac:dyDescent="0.2">
      <c r="A1578" s="158"/>
      <c r="D1578" s="138"/>
    </row>
    <row r="1579" spans="1:4" x14ac:dyDescent="0.2">
      <c r="A1579" s="158"/>
      <c r="D1579" s="138"/>
    </row>
    <row r="1580" spans="1:4" x14ac:dyDescent="0.2">
      <c r="A1580" s="158"/>
      <c r="D1580" s="138"/>
    </row>
    <row r="1581" spans="1:4" x14ac:dyDescent="0.2">
      <c r="A1581" s="158"/>
      <c r="D1581" s="138"/>
    </row>
    <row r="1582" spans="1:4" x14ac:dyDescent="0.2">
      <c r="A1582" s="158"/>
      <c r="D1582" s="138"/>
    </row>
    <row r="1583" spans="1:4" x14ac:dyDescent="0.2">
      <c r="A1583" s="158"/>
      <c r="D1583" s="138"/>
    </row>
    <row r="1584" spans="1:4" x14ac:dyDescent="0.2">
      <c r="A1584" s="158"/>
      <c r="D1584" s="138"/>
    </row>
    <row r="1585" spans="1:4" x14ac:dyDescent="0.2">
      <c r="A1585" s="158"/>
      <c r="D1585" s="138"/>
    </row>
    <row r="1586" spans="1:4" x14ac:dyDescent="0.2">
      <c r="A1586" s="158"/>
      <c r="D1586" s="138"/>
    </row>
    <row r="1587" spans="1:4" x14ac:dyDescent="0.2">
      <c r="A1587" s="158"/>
      <c r="D1587" s="138"/>
    </row>
    <row r="1588" spans="1:4" x14ac:dyDescent="0.2">
      <c r="A1588" s="158"/>
      <c r="D1588" s="138"/>
    </row>
    <row r="1589" spans="1:4" x14ac:dyDescent="0.2">
      <c r="A1589" s="158"/>
      <c r="D1589" s="138"/>
    </row>
    <row r="1590" spans="1:4" x14ac:dyDescent="0.2">
      <c r="A1590" s="158"/>
      <c r="D1590" s="138"/>
    </row>
    <row r="1591" spans="1:4" x14ac:dyDescent="0.2">
      <c r="A1591" s="158"/>
      <c r="D1591" s="138"/>
    </row>
    <row r="1592" spans="1:4" x14ac:dyDescent="0.2">
      <c r="A1592" s="158"/>
      <c r="D1592" s="138"/>
    </row>
    <row r="1593" spans="1:4" x14ac:dyDescent="0.2">
      <c r="A1593" s="158"/>
      <c r="D1593" s="138"/>
    </row>
    <row r="1594" spans="1:4" x14ac:dyDescent="0.2">
      <c r="A1594" s="158"/>
      <c r="D1594" s="138"/>
    </row>
    <row r="1595" spans="1:4" x14ac:dyDescent="0.2">
      <c r="A1595" s="158"/>
      <c r="D1595" s="138"/>
    </row>
    <row r="1596" spans="1:4" x14ac:dyDescent="0.2">
      <c r="A1596" s="158"/>
      <c r="D1596" s="138"/>
    </row>
    <row r="1597" spans="1:4" x14ac:dyDescent="0.2">
      <c r="A1597" s="158"/>
      <c r="D1597" s="138"/>
    </row>
    <row r="1598" spans="1:4" x14ac:dyDescent="0.2">
      <c r="A1598" s="158"/>
      <c r="D1598" s="138"/>
    </row>
    <row r="1599" spans="1:4" x14ac:dyDescent="0.2">
      <c r="A1599" s="158"/>
      <c r="D1599" s="138"/>
    </row>
    <row r="1600" spans="1:4" x14ac:dyDescent="0.2">
      <c r="A1600" s="158"/>
      <c r="D1600" s="138"/>
    </row>
    <row r="1601" spans="1:4" x14ac:dyDescent="0.2">
      <c r="A1601" s="158"/>
      <c r="D1601" s="138"/>
    </row>
    <row r="1602" spans="1:4" x14ac:dyDescent="0.2">
      <c r="A1602" s="158"/>
      <c r="D1602" s="138"/>
    </row>
    <row r="1603" spans="1:4" x14ac:dyDescent="0.2">
      <c r="A1603" s="158"/>
      <c r="D1603" s="138"/>
    </row>
    <row r="1604" spans="1:4" x14ac:dyDescent="0.2">
      <c r="A1604" s="158"/>
      <c r="D1604" s="138"/>
    </row>
    <row r="1605" spans="1:4" x14ac:dyDescent="0.2">
      <c r="A1605" s="158"/>
      <c r="D1605" s="138"/>
    </row>
    <row r="1606" spans="1:4" x14ac:dyDescent="0.2">
      <c r="A1606" s="158"/>
      <c r="D1606" s="138"/>
    </row>
    <row r="1607" spans="1:4" x14ac:dyDescent="0.2">
      <c r="A1607" s="158"/>
      <c r="D1607" s="138"/>
    </row>
    <row r="1608" spans="1:4" x14ac:dyDescent="0.2">
      <c r="A1608" s="158"/>
      <c r="D1608" s="138"/>
    </row>
    <row r="1609" spans="1:4" x14ac:dyDescent="0.2">
      <c r="A1609" s="158"/>
      <c r="D1609" s="138"/>
    </row>
    <row r="1610" spans="1:4" x14ac:dyDescent="0.2">
      <c r="A1610" s="158"/>
      <c r="D1610" s="138"/>
    </row>
    <row r="1611" spans="1:4" x14ac:dyDescent="0.2">
      <c r="A1611" s="158"/>
      <c r="D1611" s="138"/>
    </row>
    <row r="1612" spans="1:4" x14ac:dyDescent="0.2">
      <c r="A1612" s="158"/>
      <c r="D1612" s="138"/>
    </row>
    <row r="1613" spans="1:4" x14ac:dyDescent="0.2">
      <c r="A1613" s="158"/>
      <c r="D1613" s="138"/>
    </row>
    <row r="1614" spans="1:4" x14ac:dyDescent="0.2">
      <c r="A1614" s="158"/>
      <c r="D1614" s="138"/>
    </row>
    <row r="1615" spans="1:4" x14ac:dyDescent="0.2">
      <c r="A1615" s="158"/>
      <c r="D1615" s="138"/>
    </row>
    <row r="1616" spans="1:4" x14ac:dyDescent="0.2">
      <c r="A1616" s="158"/>
      <c r="D1616" s="138"/>
    </row>
    <row r="1617" spans="1:4" x14ac:dyDescent="0.2">
      <c r="A1617" s="158"/>
      <c r="D1617" s="138"/>
    </row>
    <row r="1618" spans="1:4" x14ac:dyDescent="0.2">
      <c r="A1618" s="158"/>
      <c r="D1618" s="138"/>
    </row>
    <row r="1619" spans="1:4" x14ac:dyDescent="0.2">
      <c r="A1619" s="158"/>
      <c r="D1619" s="138"/>
    </row>
    <row r="1620" spans="1:4" x14ac:dyDescent="0.2">
      <c r="A1620" s="158"/>
      <c r="D1620" s="138"/>
    </row>
    <row r="1621" spans="1:4" x14ac:dyDescent="0.2">
      <c r="A1621" s="158"/>
      <c r="D1621" s="138"/>
    </row>
    <row r="1622" spans="1:4" x14ac:dyDescent="0.2">
      <c r="A1622" s="158"/>
      <c r="D1622" s="138"/>
    </row>
    <row r="1623" spans="1:4" x14ac:dyDescent="0.2">
      <c r="A1623" s="158"/>
      <c r="D1623" s="138"/>
    </row>
    <row r="1624" spans="1:4" x14ac:dyDescent="0.2">
      <c r="A1624" s="158"/>
      <c r="D1624" s="138"/>
    </row>
    <row r="1625" spans="1:4" x14ac:dyDescent="0.2">
      <c r="A1625" s="158"/>
      <c r="D1625" s="138"/>
    </row>
    <row r="1626" spans="1:4" x14ac:dyDescent="0.2">
      <c r="A1626" s="158"/>
      <c r="D1626" s="138"/>
    </row>
    <row r="1627" spans="1:4" x14ac:dyDescent="0.2">
      <c r="A1627" s="158"/>
      <c r="D1627" s="138"/>
    </row>
    <row r="1628" spans="1:4" x14ac:dyDescent="0.2">
      <c r="A1628" s="158"/>
      <c r="D1628" s="138"/>
    </row>
    <row r="1629" spans="1:4" x14ac:dyDescent="0.2">
      <c r="A1629" s="158"/>
      <c r="D1629" s="138"/>
    </row>
    <row r="1630" spans="1:4" x14ac:dyDescent="0.2">
      <c r="A1630" s="158"/>
      <c r="D1630" s="138"/>
    </row>
    <row r="1631" spans="1:4" x14ac:dyDescent="0.2">
      <c r="A1631" s="158"/>
      <c r="D1631" s="138"/>
    </row>
    <row r="1632" spans="1:4" x14ac:dyDescent="0.2">
      <c r="A1632" s="158"/>
      <c r="D1632" s="138"/>
    </row>
    <row r="1633" spans="1:4" x14ac:dyDescent="0.2">
      <c r="A1633" s="158"/>
      <c r="D1633" s="138"/>
    </row>
    <row r="1634" spans="1:4" x14ac:dyDescent="0.2">
      <c r="A1634" s="158"/>
      <c r="D1634" s="138"/>
    </row>
    <row r="1635" spans="1:4" x14ac:dyDescent="0.2">
      <c r="A1635" s="158"/>
      <c r="D1635" s="138"/>
    </row>
    <row r="1636" spans="1:4" x14ac:dyDescent="0.2">
      <c r="A1636" s="158"/>
      <c r="D1636" s="138"/>
    </row>
    <row r="1637" spans="1:4" x14ac:dyDescent="0.2">
      <c r="A1637" s="158"/>
      <c r="D1637" s="138"/>
    </row>
    <row r="1638" spans="1:4" x14ac:dyDescent="0.2">
      <c r="A1638" s="158"/>
      <c r="D1638" s="138"/>
    </row>
    <row r="1639" spans="1:4" x14ac:dyDescent="0.2">
      <c r="A1639" s="158"/>
      <c r="D1639" s="138"/>
    </row>
    <row r="1640" spans="1:4" x14ac:dyDescent="0.2">
      <c r="A1640" s="158"/>
      <c r="D1640" s="138"/>
    </row>
    <row r="1641" spans="1:4" x14ac:dyDescent="0.2">
      <c r="A1641" s="158"/>
      <c r="D1641" s="138"/>
    </row>
    <row r="1642" spans="1:4" x14ac:dyDescent="0.2">
      <c r="A1642" s="158"/>
      <c r="D1642" s="138"/>
    </row>
    <row r="1643" spans="1:4" x14ac:dyDescent="0.2">
      <c r="A1643" s="158"/>
      <c r="D1643" s="138"/>
    </row>
    <row r="1644" spans="1:4" x14ac:dyDescent="0.2">
      <c r="A1644" s="158"/>
      <c r="D1644" s="138"/>
    </row>
    <row r="1645" spans="1:4" x14ac:dyDescent="0.2">
      <c r="A1645" s="158"/>
      <c r="D1645" s="138"/>
    </row>
    <row r="1646" spans="1:4" x14ac:dyDescent="0.2">
      <c r="A1646" s="158"/>
      <c r="D1646" s="138"/>
    </row>
    <row r="1647" spans="1:4" x14ac:dyDescent="0.2">
      <c r="A1647" s="158"/>
      <c r="D1647" s="138"/>
    </row>
    <row r="1648" spans="1:4" x14ac:dyDescent="0.2">
      <c r="A1648" s="158"/>
      <c r="D1648" s="138"/>
    </row>
    <row r="1649" spans="1:4" x14ac:dyDescent="0.2">
      <c r="A1649" s="158"/>
      <c r="D1649" s="138"/>
    </row>
    <row r="1650" spans="1:4" x14ac:dyDescent="0.2">
      <c r="A1650" s="158"/>
      <c r="D1650" s="138"/>
    </row>
    <row r="1651" spans="1:4" x14ac:dyDescent="0.2">
      <c r="A1651" s="158"/>
      <c r="D1651" s="138"/>
    </row>
    <row r="1652" spans="1:4" x14ac:dyDescent="0.2">
      <c r="A1652" s="158"/>
      <c r="D1652" s="138"/>
    </row>
    <row r="1653" spans="1:4" x14ac:dyDescent="0.2">
      <c r="A1653" s="158"/>
      <c r="D1653" s="138"/>
    </row>
    <row r="1654" spans="1:4" x14ac:dyDescent="0.2">
      <c r="A1654" s="158"/>
      <c r="D1654" s="138"/>
    </row>
    <row r="1655" spans="1:4" x14ac:dyDescent="0.2">
      <c r="A1655" s="158"/>
      <c r="D1655" s="138"/>
    </row>
    <row r="1656" spans="1:4" x14ac:dyDescent="0.2">
      <c r="A1656" s="158"/>
      <c r="D1656" s="138"/>
    </row>
    <row r="1657" spans="1:4" x14ac:dyDescent="0.2">
      <c r="A1657" s="158"/>
      <c r="D1657" s="138"/>
    </row>
    <row r="1658" spans="1:4" x14ac:dyDescent="0.2">
      <c r="A1658" s="158"/>
      <c r="D1658" s="138"/>
    </row>
    <row r="1659" spans="1:4" x14ac:dyDescent="0.2">
      <c r="A1659" s="158"/>
      <c r="D1659" s="138"/>
    </row>
    <row r="1660" spans="1:4" x14ac:dyDescent="0.2">
      <c r="A1660" s="158"/>
      <c r="D1660" s="138"/>
    </row>
    <row r="1661" spans="1:4" x14ac:dyDescent="0.2">
      <c r="A1661" s="158"/>
      <c r="D1661" s="138"/>
    </row>
    <row r="1662" spans="1:4" x14ac:dyDescent="0.2">
      <c r="A1662" s="158"/>
      <c r="D1662" s="138"/>
    </row>
    <row r="1663" spans="1:4" x14ac:dyDescent="0.2">
      <c r="A1663" s="158"/>
      <c r="D1663" s="138"/>
    </row>
    <row r="1664" spans="1:4" x14ac:dyDescent="0.2">
      <c r="A1664" s="158"/>
      <c r="D1664" s="138"/>
    </row>
    <row r="1665" spans="1:4" x14ac:dyDescent="0.2">
      <c r="A1665" s="158"/>
      <c r="D1665" s="138"/>
    </row>
    <row r="1666" spans="1:4" x14ac:dyDescent="0.2">
      <c r="A1666" s="158"/>
      <c r="D1666" s="138"/>
    </row>
    <row r="1667" spans="1:4" x14ac:dyDescent="0.2">
      <c r="A1667" s="158"/>
      <c r="D1667" s="138"/>
    </row>
    <row r="1668" spans="1:4" x14ac:dyDescent="0.2">
      <c r="A1668" s="158"/>
      <c r="D1668" s="138"/>
    </row>
    <row r="1669" spans="1:4" x14ac:dyDescent="0.2">
      <c r="A1669" s="158"/>
      <c r="D1669" s="138"/>
    </row>
    <row r="1670" spans="1:4" x14ac:dyDescent="0.2">
      <c r="A1670" s="158"/>
      <c r="D1670" s="138"/>
    </row>
    <row r="1671" spans="1:4" x14ac:dyDescent="0.2">
      <c r="A1671" s="158"/>
      <c r="D1671" s="138"/>
    </row>
    <row r="1672" spans="1:4" x14ac:dyDescent="0.2">
      <c r="A1672" s="158"/>
      <c r="D1672" s="138"/>
    </row>
    <row r="1673" spans="1:4" x14ac:dyDescent="0.2">
      <c r="A1673" s="158"/>
      <c r="D1673" s="138"/>
    </row>
    <row r="1674" spans="1:4" x14ac:dyDescent="0.2">
      <c r="A1674" s="158"/>
      <c r="D1674" s="138"/>
    </row>
    <row r="1675" spans="1:4" x14ac:dyDescent="0.2">
      <c r="A1675" s="158"/>
      <c r="D1675" s="138"/>
    </row>
    <row r="1676" spans="1:4" x14ac:dyDescent="0.2">
      <c r="A1676" s="158"/>
      <c r="D1676" s="138"/>
    </row>
    <row r="1677" spans="1:4" x14ac:dyDescent="0.2">
      <c r="A1677" s="158"/>
      <c r="D1677" s="138"/>
    </row>
    <row r="1678" spans="1:4" x14ac:dyDescent="0.2">
      <c r="A1678" s="158"/>
      <c r="D1678" s="138"/>
    </row>
    <row r="1679" spans="1:4" x14ac:dyDescent="0.2">
      <c r="A1679" s="158"/>
      <c r="D1679" s="138"/>
    </row>
    <row r="1680" spans="1:4" x14ac:dyDescent="0.2">
      <c r="A1680" s="158"/>
      <c r="D1680" s="138"/>
    </row>
    <row r="1681" spans="1:4" x14ac:dyDescent="0.2">
      <c r="A1681" s="158"/>
      <c r="D1681" s="138"/>
    </row>
    <row r="1682" spans="1:4" x14ac:dyDescent="0.2">
      <c r="A1682" s="158"/>
      <c r="D1682" s="138"/>
    </row>
    <row r="1683" spans="1:4" x14ac:dyDescent="0.2">
      <c r="A1683" s="158"/>
      <c r="D1683" s="138"/>
    </row>
    <row r="1684" spans="1:4" x14ac:dyDescent="0.2">
      <c r="A1684" s="158"/>
      <c r="D1684" s="138"/>
    </row>
    <row r="1685" spans="1:4" x14ac:dyDescent="0.2">
      <c r="A1685" s="158"/>
      <c r="D1685" s="138"/>
    </row>
    <row r="1686" spans="1:4" x14ac:dyDescent="0.2">
      <c r="A1686" s="158"/>
      <c r="D1686" s="138"/>
    </row>
    <row r="1687" spans="1:4" x14ac:dyDescent="0.2">
      <c r="A1687" s="158"/>
      <c r="D1687" s="138"/>
    </row>
    <row r="1688" spans="1:4" x14ac:dyDescent="0.2">
      <c r="A1688" s="158"/>
      <c r="D1688" s="138"/>
    </row>
    <row r="1689" spans="1:4" x14ac:dyDescent="0.2">
      <c r="A1689" s="158"/>
      <c r="D1689" s="138"/>
    </row>
    <row r="1690" spans="1:4" x14ac:dyDescent="0.2">
      <c r="A1690" s="158"/>
      <c r="D1690" s="138"/>
    </row>
    <row r="1691" spans="1:4" x14ac:dyDescent="0.2">
      <c r="A1691" s="158"/>
      <c r="D1691" s="138"/>
    </row>
    <row r="1692" spans="1:4" x14ac:dyDescent="0.2">
      <c r="A1692" s="158"/>
      <c r="D1692" s="138"/>
    </row>
    <row r="1693" spans="1:4" x14ac:dyDescent="0.2">
      <c r="A1693" s="158"/>
      <c r="D1693" s="138"/>
    </row>
    <row r="1694" spans="1:4" x14ac:dyDescent="0.2">
      <c r="A1694" s="158"/>
      <c r="D1694" s="138"/>
    </row>
    <row r="1695" spans="1:4" x14ac:dyDescent="0.2">
      <c r="A1695" s="158"/>
      <c r="D1695" s="138"/>
    </row>
    <row r="1696" spans="1:4" x14ac:dyDescent="0.2">
      <c r="A1696" s="158"/>
      <c r="D1696" s="138"/>
    </row>
    <row r="1697" spans="1:4" x14ac:dyDescent="0.2">
      <c r="A1697" s="158"/>
      <c r="D1697" s="138"/>
    </row>
    <row r="1698" spans="1:4" x14ac:dyDescent="0.2">
      <c r="A1698" s="158"/>
      <c r="D1698" s="138"/>
    </row>
    <row r="1699" spans="1:4" x14ac:dyDescent="0.2">
      <c r="A1699" s="158"/>
      <c r="D1699" s="138"/>
    </row>
    <row r="1700" spans="1:4" x14ac:dyDescent="0.2">
      <c r="A1700" s="158"/>
      <c r="D1700" s="138"/>
    </row>
    <row r="1701" spans="1:4" x14ac:dyDescent="0.2">
      <c r="A1701" s="158"/>
      <c r="D1701" s="138"/>
    </row>
    <row r="1702" spans="1:4" x14ac:dyDescent="0.2">
      <c r="A1702" s="158"/>
      <c r="D1702" s="138"/>
    </row>
    <row r="1703" spans="1:4" x14ac:dyDescent="0.2">
      <c r="A1703" s="158"/>
      <c r="D1703" s="138"/>
    </row>
    <row r="1704" spans="1:4" x14ac:dyDescent="0.2">
      <c r="A1704" s="158"/>
      <c r="D1704" s="138"/>
    </row>
    <row r="1705" spans="1:4" x14ac:dyDescent="0.2">
      <c r="A1705" s="158"/>
      <c r="D1705" s="138"/>
    </row>
    <row r="1706" spans="1:4" x14ac:dyDescent="0.2">
      <c r="A1706" s="158"/>
      <c r="D1706" s="138"/>
    </row>
    <row r="1707" spans="1:4" x14ac:dyDescent="0.2">
      <c r="A1707" s="158"/>
      <c r="D1707" s="138"/>
    </row>
    <row r="1708" spans="1:4" x14ac:dyDescent="0.2">
      <c r="A1708" s="158"/>
      <c r="D1708" s="138"/>
    </row>
    <row r="1709" spans="1:4" x14ac:dyDescent="0.2">
      <c r="A1709" s="158"/>
      <c r="D1709" s="138"/>
    </row>
    <row r="1710" spans="1:4" x14ac:dyDescent="0.2">
      <c r="A1710" s="158"/>
      <c r="D1710" s="138"/>
    </row>
    <row r="1711" spans="1:4" x14ac:dyDescent="0.2">
      <c r="A1711" s="158"/>
      <c r="D1711" s="138"/>
    </row>
    <row r="1712" spans="1:4" x14ac:dyDescent="0.2">
      <c r="A1712" s="158"/>
      <c r="D1712" s="138"/>
    </row>
    <row r="1713" spans="1:4" x14ac:dyDescent="0.2">
      <c r="A1713" s="158"/>
      <c r="D1713" s="138"/>
    </row>
    <row r="1714" spans="1:4" x14ac:dyDescent="0.2">
      <c r="A1714" s="158"/>
      <c r="D1714" s="138"/>
    </row>
    <row r="1715" spans="1:4" x14ac:dyDescent="0.2">
      <c r="A1715" s="158"/>
      <c r="D1715" s="138"/>
    </row>
    <row r="1716" spans="1:4" x14ac:dyDescent="0.2">
      <c r="A1716" s="158"/>
      <c r="D1716" s="138"/>
    </row>
    <row r="1717" spans="1:4" x14ac:dyDescent="0.2">
      <c r="A1717" s="158"/>
      <c r="D1717" s="138"/>
    </row>
    <row r="1718" spans="1:4" x14ac:dyDescent="0.2">
      <c r="A1718" s="158"/>
      <c r="D1718" s="138"/>
    </row>
    <row r="1719" spans="1:4" x14ac:dyDescent="0.2">
      <c r="A1719" s="158"/>
      <c r="D1719" s="138"/>
    </row>
    <row r="1720" spans="1:4" x14ac:dyDescent="0.2">
      <c r="A1720" s="158"/>
      <c r="D1720" s="138"/>
    </row>
    <row r="1721" spans="1:4" x14ac:dyDescent="0.2">
      <c r="A1721" s="158"/>
      <c r="D1721" s="138"/>
    </row>
    <row r="1722" spans="1:4" x14ac:dyDescent="0.2">
      <c r="A1722" s="158"/>
      <c r="D1722" s="138"/>
    </row>
    <row r="1723" spans="1:4" x14ac:dyDescent="0.2">
      <c r="A1723" s="158"/>
      <c r="D1723" s="138"/>
    </row>
    <row r="1724" spans="1:4" x14ac:dyDescent="0.2">
      <c r="A1724" s="158"/>
      <c r="D1724" s="138"/>
    </row>
    <row r="1725" spans="1:4" x14ac:dyDescent="0.2">
      <c r="A1725" s="158"/>
      <c r="D1725" s="138"/>
    </row>
    <row r="1726" spans="1:4" x14ac:dyDescent="0.2">
      <c r="A1726" s="158"/>
      <c r="D1726" s="138"/>
    </row>
    <row r="1727" spans="1:4" x14ac:dyDescent="0.2">
      <c r="A1727" s="158"/>
      <c r="D1727" s="138"/>
    </row>
    <row r="1728" spans="1:4" x14ac:dyDescent="0.2">
      <c r="A1728" s="158"/>
      <c r="D1728" s="138"/>
    </row>
    <row r="1729" spans="1:4" x14ac:dyDescent="0.2">
      <c r="A1729" s="158"/>
      <c r="D1729" s="138"/>
    </row>
    <row r="1730" spans="1:4" x14ac:dyDescent="0.2">
      <c r="A1730" s="158"/>
      <c r="D1730" s="138"/>
    </row>
    <row r="1731" spans="1:4" x14ac:dyDescent="0.2">
      <c r="A1731" s="158"/>
      <c r="D1731" s="138"/>
    </row>
    <row r="1732" spans="1:4" x14ac:dyDescent="0.2">
      <c r="A1732" s="158"/>
      <c r="D1732" s="138"/>
    </row>
    <row r="1733" spans="1:4" x14ac:dyDescent="0.2">
      <c r="A1733" s="158"/>
      <c r="D1733" s="138"/>
    </row>
    <row r="1734" spans="1:4" x14ac:dyDescent="0.2">
      <c r="A1734" s="158"/>
      <c r="D1734" s="138"/>
    </row>
    <row r="1735" spans="1:4" x14ac:dyDescent="0.2">
      <c r="A1735" s="158"/>
      <c r="D1735" s="138"/>
    </row>
    <row r="1736" spans="1:4" x14ac:dyDescent="0.2">
      <c r="A1736" s="158"/>
      <c r="D1736" s="138"/>
    </row>
    <row r="1737" spans="1:4" x14ac:dyDescent="0.2">
      <c r="A1737" s="158"/>
      <c r="D1737" s="138"/>
    </row>
    <row r="1738" spans="1:4" x14ac:dyDescent="0.2">
      <c r="A1738" s="158"/>
      <c r="D1738" s="138"/>
    </row>
    <row r="1739" spans="1:4" x14ac:dyDescent="0.2">
      <c r="A1739" s="158"/>
      <c r="D1739" s="138"/>
    </row>
    <row r="1740" spans="1:4" x14ac:dyDescent="0.2">
      <c r="A1740" s="158"/>
      <c r="D1740" s="138"/>
    </row>
    <row r="1741" spans="1:4" x14ac:dyDescent="0.2">
      <c r="A1741" s="158"/>
      <c r="D1741" s="138"/>
    </row>
    <row r="1742" spans="1:4" x14ac:dyDescent="0.2">
      <c r="A1742" s="158"/>
      <c r="D1742" s="138"/>
    </row>
    <row r="1743" spans="1:4" x14ac:dyDescent="0.2">
      <c r="A1743" s="158"/>
      <c r="D1743" s="138"/>
    </row>
    <row r="1744" spans="1:4" x14ac:dyDescent="0.2">
      <c r="A1744" s="158"/>
      <c r="D1744" s="138"/>
    </row>
    <row r="1745" spans="1:4" x14ac:dyDescent="0.2">
      <c r="A1745" s="158"/>
      <c r="D1745" s="138"/>
    </row>
    <row r="1746" spans="1:4" x14ac:dyDescent="0.2">
      <c r="A1746" s="158"/>
      <c r="D1746" s="138"/>
    </row>
    <row r="1747" spans="1:4" x14ac:dyDescent="0.2">
      <c r="A1747" s="158"/>
      <c r="D1747" s="138"/>
    </row>
    <row r="1748" spans="1:4" x14ac:dyDescent="0.2">
      <c r="A1748" s="158"/>
      <c r="D1748" s="138"/>
    </row>
    <row r="1749" spans="1:4" x14ac:dyDescent="0.2">
      <c r="A1749" s="158"/>
      <c r="D1749" s="138"/>
    </row>
    <row r="1750" spans="1:4" x14ac:dyDescent="0.2">
      <c r="A1750" s="158"/>
      <c r="D1750" s="138"/>
    </row>
    <row r="1751" spans="1:4" x14ac:dyDescent="0.2">
      <c r="A1751" s="158"/>
      <c r="D1751" s="138"/>
    </row>
    <row r="1752" spans="1:4" x14ac:dyDescent="0.2">
      <c r="A1752" s="158"/>
      <c r="D1752" s="138"/>
    </row>
    <row r="1753" spans="1:4" x14ac:dyDescent="0.2">
      <c r="A1753" s="158"/>
      <c r="D1753" s="138"/>
    </row>
    <row r="1754" spans="1:4" x14ac:dyDescent="0.2">
      <c r="A1754" s="158"/>
      <c r="D1754" s="138"/>
    </row>
    <row r="1755" spans="1:4" x14ac:dyDescent="0.2">
      <c r="A1755" s="158"/>
      <c r="D1755" s="138"/>
    </row>
    <row r="1756" spans="1:4" x14ac:dyDescent="0.2">
      <c r="A1756" s="158"/>
      <c r="D1756" s="138"/>
    </row>
    <row r="1757" spans="1:4" x14ac:dyDescent="0.2">
      <c r="A1757" s="158"/>
      <c r="D1757" s="138"/>
    </row>
    <row r="1758" spans="1:4" x14ac:dyDescent="0.2">
      <c r="A1758" s="158"/>
      <c r="D1758" s="138"/>
    </row>
    <row r="1759" spans="1:4" x14ac:dyDescent="0.2">
      <c r="A1759" s="158"/>
      <c r="D1759" s="138"/>
    </row>
    <row r="1760" spans="1:4" x14ac:dyDescent="0.2">
      <c r="A1760" s="158"/>
      <c r="D1760" s="138"/>
    </row>
    <row r="1761" spans="1:4" x14ac:dyDescent="0.2">
      <c r="A1761" s="158"/>
      <c r="D1761" s="138"/>
    </row>
    <row r="1762" spans="1:4" x14ac:dyDescent="0.2">
      <c r="A1762" s="158"/>
      <c r="D1762" s="138"/>
    </row>
    <row r="1763" spans="1:4" x14ac:dyDescent="0.2">
      <c r="A1763" s="158"/>
      <c r="D1763" s="138"/>
    </row>
    <row r="1764" spans="1:4" x14ac:dyDescent="0.2">
      <c r="A1764" s="158"/>
      <c r="D1764" s="138"/>
    </row>
    <row r="1765" spans="1:4" x14ac:dyDescent="0.2">
      <c r="A1765" s="158"/>
      <c r="D1765" s="138"/>
    </row>
    <row r="1766" spans="1:4" x14ac:dyDescent="0.2">
      <c r="A1766" s="158"/>
      <c r="D1766" s="138"/>
    </row>
    <row r="1767" spans="1:4" x14ac:dyDescent="0.2">
      <c r="A1767" s="158"/>
      <c r="D1767" s="138"/>
    </row>
    <row r="1768" spans="1:4" x14ac:dyDescent="0.2">
      <c r="A1768" s="158"/>
      <c r="D1768" s="138"/>
    </row>
    <row r="1769" spans="1:4" x14ac:dyDescent="0.2">
      <c r="A1769" s="158"/>
      <c r="D1769" s="138"/>
    </row>
    <row r="1770" spans="1:4" x14ac:dyDescent="0.2">
      <c r="A1770" s="158"/>
      <c r="D1770" s="138"/>
    </row>
    <row r="1771" spans="1:4" x14ac:dyDescent="0.2">
      <c r="A1771" s="158"/>
      <c r="D1771" s="138"/>
    </row>
    <row r="1772" spans="1:4" x14ac:dyDescent="0.2">
      <c r="A1772" s="158"/>
      <c r="D1772" s="138"/>
    </row>
    <row r="1773" spans="1:4" x14ac:dyDescent="0.2">
      <c r="A1773" s="158"/>
      <c r="D1773" s="138"/>
    </row>
    <row r="1774" spans="1:4" x14ac:dyDescent="0.2">
      <c r="A1774" s="158"/>
      <c r="D1774" s="138"/>
    </row>
    <row r="1775" spans="1:4" x14ac:dyDescent="0.2">
      <c r="A1775" s="158"/>
      <c r="D1775" s="138"/>
    </row>
    <row r="1776" spans="1:4" x14ac:dyDescent="0.2">
      <c r="A1776" s="158"/>
      <c r="D1776" s="138"/>
    </row>
    <row r="1777" spans="1:4" x14ac:dyDescent="0.2">
      <c r="A1777" s="158"/>
      <c r="D1777" s="138"/>
    </row>
    <row r="1778" spans="1:4" x14ac:dyDescent="0.2">
      <c r="A1778" s="158"/>
      <c r="D1778" s="138"/>
    </row>
    <row r="1779" spans="1:4" x14ac:dyDescent="0.2">
      <c r="A1779" s="158"/>
      <c r="D1779" s="138"/>
    </row>
    <row r="1780" spans="1:4" x14ac:dyDescent="0.2">
      <c r="A1780" s="158"/>
      <c r="D1780" s="138"/>
    </row>
    <row r="1781" spans="1:4" x14ac:dyDescent="0.2">
      <c r="A1781" s="158"/>
      <c r="D1781" s="138"/>
    </row>
    <row r="1782" spans="1:4" x14ac:dyDescent="0.2">
      <c r="A1782" s="158"/>
      <c r="D1782" s="138"/>
    </row>
    <row r="1783" spans="1:4" x14ac:dyDescent="0.2">
      <c r="A1783" s="158"/>
      <c r="D1783" s="138"/>
    </row>
    <row r="1784" spans="1:4" x14ac:dyDescent="0.2">
      <c r="A1784" s="158"/>
      <c r="D1784" s="138"/>
    </row>
    <row r="1785" spans="1:4" x14ac:dyDescent="0.2">
      <c r="A1785" s="158"/>
      <c r="D1785" s="138"/>
    </row>
    <row r="1786" spans="1:4" x14ac:dyDescent="0.2">
      <c r="A1786" s="158"/>
      <c r="D1786" s="138"/>
    </row>
    <row r="1787" spans="1:4" x14ac:dyDescent="0.2">
      <c r="A1787" s="158"/>
      <c r="D1787" s="138"/>
    </row>
    <row r="1788" spans="1:4" x14ac:dyDescent="0.2">
      <c r="A1788" s="158"/>
      <c r="D1788" s="138"/>
    </row>
    <row r="1789" spans="1:4" x14ac:dyDescent="0.2">
      <c r="A1789" s="158"/>
      <c r="D1789" s="138"/>
    </row>
    <row r="1790" spans="1:4" x14ac:dyDescent="0.2">
      <c r="A1790" s="158"/>
      <c r="D1790" s="138"/>
    </row>
    <row r="1791" spans="1:4" x14ac:dyDescent="0.2">
      <c r="A1791" s="158"/>
      <c r="D1791" s="138"/>
    </row>
    <row r="1792" spans="1:4" x14ac:dyDescent="0.2">
      <c r="A1792" s="158"/>
      <c r="D1792" s="138"/>
    </row>
    <row r="1793" spans="1:4" x14ac:dyDescent="0.2">
      <c r="A1793" s="158"/>
      <c r="D1793" s="138"/>
    </row>
    <row r="1794" spans="1:4" x14ac:dyDescent="0.2">
      <c r="A1794" s="158"/>
      <c r="D1794" s="138"/>
    </row>
    <row r="1795" spans="1:4" x14ac:dyDescent="0.2">
      <c r="A1795" s="158"/>
      <c r="D1795" s="138"/>
    </row>
    <row r="1796" spans="1:4" x14ac:dyDescent="0.2">
      <c r="A1796" s="158"/>
      <c r="D1796" s="138"/>
    </row>
    <row r="1797" spans="1:4" x14ac:dyDescent="0.2">
      <c r="A1797" s="158"/>
      <c r="D1797" s="138"/>
    </row>
    <row r="1798" spans="1:4" x14ac:dyDescent="0.2">
      <c r="A1798" s="158"/>
      <c r="D1798" s="138"/>
    </row>
    <row r="1799" spans="1:4" x14ac:dyDescent="0.2">
      <c r="A1799" s="158"/>
      <c r="D1799" s="138"/>
    </row>
    <row r="1800" spans="1:4" x14ac:dyDescent="0.2">
      <c r="A1800" s="158"/>
      <c r="D1800" s="138"/>
    </row>
    <row r="1801" spans="1:4" x14ac:dyDescent="0.2">
      <c r="A1801" s="158"/>
      <c r="D1801" s="138"/>
    </row>
    <row r="1802" spans="1:4" x14ac:dyDescent="0.2">
      <c r="A1802" s="158"/>
      <c r="D1802" s="138"/>
    </row>
    <row r="1803" spans="1:4" x14ac:dyDescent="0.2">
      <c r="A1803" s="158"/>
      <c r="D1803" s="138"/>
    </row>
    <row r="1804" spans="1:4" x14ac:dyDescent="0.2">
      <c r="A1804" s="158"/>
      <c r="D1804" s="138"/>
    </row>
    <row r="1805" spans="1:4" x14ac:dyDescent="0.2">
      <c r="A1805" s="158"/>
      <c r="D1805" s="138"/>
    </row>
    <row r="1806" spans="1:4" x14ac:dyDescent="0.2">
      <c r="A1806" s="158"/>
      <c r="D1806" s="138"/>
    </row>
    <row r="1807" spans="1:4" x14ac:dyDescent="0.2">
      <c r="A1807" s="158"/>
      <c r="D1807" s="138"/>
    </row>
    <row r="1808" spans="1:4" x14ac:dyDescent="0.2">
      <c r="A1808" s="158"/>
      <c r="D1808" s="138"/>
    </row>
    <row r="1809" spans="1:4" x14ac:dyDescent="0.2">
      <c r="A1809" s="158"/>
      <c r="D1809" s="138"/>
    </row>
    <row r="1810" spans="1:4" x14ac:dyDescent="0.2">
      <c r="A1810" s="158"/>
      <c r="D1810" s="138"/>
    </row>
    <row r="1811" spans="1:4" x14ac:dyDescent="0.2">
      <c r="A1811" s="158"/>
      <c r="D1811" s="138"/>
    </row>
    <row r="1812" spans="1:4" x14ac:dyDescent="0.2">
      <c r="A1812" s="158"/>
      <c r="D1812" s="138"/>
    </row>
    <row r="1813" spans="1:4" x14ac:dyDescent="0.2">
      <c r="A1813" s="158"/>
      <c r="D1813" s="138"/>
    </row>
    <row r="1814" spans="1:4" x14ac:dyDescent="0.2">
      <c r="A1814" s="158"/>
      <c r="D1814" s="138"/>
    </row>
    <row r="1815" spans="1:4" x14ac:dyDescent="0.2">
      <c r="A1815" s="158"/>
      <c r="D1815" s="138"/>
    </row>
    <row r="1816" spans="1:4" x14ac:dyDescent="0.2">
      <c r="A1816" s="158"/>
      <c r="D1816" s="138"/>
    </row>
    <row r="1817" spans="1:4" x14ac:dyDescent="0.2">
      <c r="A1817" s="158"/>
      <c r="D1817" s="138"/>
    </row>
    <row r="1818" spans="1:4" x14ac:dyDescent="0.2">
      <c r="A1818" s="158"/>
      <c r="D1818" s="138"/>
    </row>
    <row r="1819" spans="1:4" x14ac:dyDescent="0.2">
      <c r="A1819" s="158"/>
      <c r="D1819" s="138"/>
    </row>
    <row r="1820" spans="1:4" x14ac:dyDescent="0.2">
      <c r="A1820" s="158"/>
      <c r="D1820" s="138"/>
    </row>
    <row r="1821" spans="1:4" x14ac:dyDescent="0.2">
      <c r="A1821" s="158"/>
      <c r="D1821" s="138"/>
    </row>
    <row r="1822" spans="1:4" x14ac:dyDescent="0.2">
      <c r="A1822" s="158"/>
      <c r="D1822" s="138"/>
    </row>
    <row r="1823" spans="1:4" x14ac:dyDescent="0.2">
      <c r="A1823" s="158"/>
      <c r="D1823" s="138"/>
    </row>
    <row r="1824" spans="1:4" x14ac:dyDescent="0.2">
      <c r="A1824" s="158"/>
      <c r="D1824" s="138"/>
    </row>
    <row r="1825" spans="1:4" x14ac:dyDescent="0.2">
      <c r="A1825" s="158"/>
      <c r="D1825" s="138"/>
    </row>
    <row r="1826" spans="1:4" x14ac:dyDescent="0.2">
      <c r="A1826" s="158"/>
      <c r="D1826" s="138"/>
    </row>
    <row r="1827" spans="1:4" x14ac:dyDescent="0.2">
      <c r="A1827" s="158"/>
      <c r="D1827" s="138"/>
    </row>
    <row r="1828" spans="1:4" x14ac:dyDescent="0.2">
      <c r="A1828" s="158"/>
      <c r="D1828" s="138"/>
    </row>
    <row r="1829" spans="1:4" x14ac:dyDescent="0.2">
      <c r="A1829" s="158"/>
      <c r="D1829" s="138"/>
    </row>
    <row r="1830" spans="1:4" x14ac:dyDescent="0.2">
      <c r="A1830" s="158"/>
      <c r="D1830" s="138"/>
    </row>
    <row r="1831" spans="1:4" x14ac:dyDescent="0.2">
      <c r="A1831" s="158"/>
      <c r="D1831" s="138"/>
    </row>
    <row r="1832" spans="1:4" x14ac:dyDescent="0.2">
      <c r="A1832" s="158"/>
      <c r="D1832" s="138"/>
    </row>
    <row r="1833" spans="1:4" x14ac:dyDescent="0.2">
      <c r="A1833" s="158"/>
      <c r="D1833" s="138"/>
    </row>
    <row r="1834" spans="1:4" x14ac:dyDescent="0.2">
      <c r="A1834" s="158"/>
      <c r="D1834" s="138"/>
    </row>
    <row r="1835" spans="1:4" x14ac:dyDescent="0.2">
      <c r="A1835" s="158"/>
      <c r="D1835" s="138"/>
    </row>
    <row r="1836" spans="1:4" x14ac:dyDescent="0.2">
      <c r="A1836" s="158"/>
      <c r="D1836" s="138"/>
    </row>
    <row r="1837" spans="1:4" x14ac:dyDescent="0.2">
      <c r="A1837" s="158"/>
      <c r="D1837" s="138"/>
    </row>
    <row r="1838" spans="1:4" x14ac:dyDescent="0.2">
      <c r="A1838" s="158"/>
      <c r="D1838" s="138"/>
    </row>
    <row r="1839" spans="1:4" x14ac:dyDescent="0.2">
      <c r="A1839" s="158"/>
      <c r="D1839" s="138"/>
    </row>
    <row r="1840" spans="1:4" x14ac:dyDescent="0.2">
      <c r="A1840" s="158"/>
      <c r="D1840" s="138"/>
    </row>
    <row r="1841" spans="1:4" x14ac:dyDescent="0.2">
      <c r="A1841" s="158"/>
      <c r="D1841" s="138"/>
    </row>
    <row r="1842" spans="1:4" x14ac:dyDescent="0.2">
      <c r="A1842" s="158"/>
      <c r="D1842" s="138"/>
    </row>
    <row r="1843" spans="1:4" x14ac:dyDescent="0.2">
      <c r="A1843" s="158"/>
      <c r="D1843" s="138"/>
    </row>
    <row r="1844" spans="1:4" x14ac:dyDescent="0.2">
      <c r="A1844" s="158"/>
      <c r="D1844" s="138"/>
    </row>
    <row r="1845" spans="1:4" x14ac:dyDescent="0.2">
      <c r="A1845" s="158"/>
      <c r="D1845" s="138"/>
    </row>
    <row r="1846" spans="1:4" x14ac:dyDescent="0.2">
      <c r="A1846" s="158"/>
      <c r="D1846" s="138"/>
    </row>
    <row r="1847" spans="1:4" x14ac:dyDescent="0.2">
      <c r="A1847" s="158"/>
      <c r="D1847" s="138"/>
    </row>
    <row r="1848" spans="1:4" x14ac:dyDescent="0.2">
      <c r="A1848" s="158"/>
      <c r="D1848" s="138"/>
    </row>
    <row r="1849" spans="1:4" x14ac:dyDescent="0.2">
      <c r="A1849" s="158"/>
      <c r="D1849" s="138"/>
    </row>
    <row r="1850" spans="1:4" x14ac:dyDescent="0.2">
      <c r="A1850" s="158"/>
      <c r="D1850" s="138"/>
    </row>
    <row r="1851" spans="1:4" x14ac:dyDescent="0.2">
      <c r="A1851" s="158"/>
      <c r="D1851" s="138"/>
    </row>
    <row r="1852" spans="1:4" x14ac:dyDescent="0.2">
      <c r="A1852" s="158"/>
      <c r="D1852" s="138"/>
    </row>
    <row r="1853" spans="1:4" x14ac:dyDescent="0.2">
      <c r="A1853" s="158"/>
      <c r="D1853" s="138"/>
    </row>
    <row r="1854" spans="1:4" x14ac:dyDescent="0.2">
      <c r="A1854" s="158"/>
      <c r="D1854" s="138"/>
    </row>
    <row r="1855" spans="1:4" x14ac:dyDescent="0.2">
      <c r="A1855" s="158"/>
      <c r="D1855" s="138"/>
    </row>
    <row r="1856" spans="1:4" x14ac:dyDescent="0.2">
      <c r="A1856" s="158"/>
      <c r="D1856" s="138"/>
    </row>
    <row r="1857" spans="1:4" x14ac:dyDescent="0.2">
      <c r="A1857" s="158"/>
      <c r="D1857" s="138"/>
    </row>
    <row r="1858" spans="1:4" x14ac:dyDescent="0.2">
      <c r="A1858" s="158"/>
      <c r="D1858" s="138"/>
    </row>
    <row r="1859" spans="1:4" x14ac:dyDescent="0.2">
      <c r="A1859" s="158"/>
      <c r="D1859" s="138"/>
    </row>
    <row r="1860" spans="1:4" x14ac:dyDescent="0.2">
      <c r="A1860" s="158"/>
      <c r="D1860" s="138"/>
    </row>
    <row r="1861" spans="1:4" x14ac:dyDescent="0.2">
      <c r="A1861" s="158"/>
      <c r="D1861" s="138"/>
    </row>
    <row r="1862" spans="1:4" x14ac:dyDescent="0.2">
      <c r="A1862" s="158"/>
      <c r="D1862" s="138"/>
    </row>
    <row r="1863" spans="1:4" x14ac:dyDescent="0.2">
      <c r="A1863" s="158"/>
      <c r="D1863" s="138"/>
    </row>
    <row r="1864" spans="1:4" x14ac:dyDescent="0.2">
      <c r="A1864" s="158"/>
      <c r="D1864" s="138"/>
    </row>
    <row r="1865" spans="1:4" x14ac:dyDescent="0.2">
      <c r="A1865" s="158"/>
      <c r="D1865" s="138"/>
    </row>
    <row r="1866" spans="1:4" x14ac:dyDescent="0.2">
      <c r="A1866" s="158"/>
      <c r="D1866" s="138"/>
    </row>
    <row r="1867" spans="1:4" x14ac:dyDescent="0.2">
      <c r="A1867" s="158"/>
      <c r="D1867" s="138"/>
    </row>
    <row r="1868" spans="1:4" x14ac:dyDescent="0.2">
      <c r="A1868" s="158"/>
      <c r="D1868" s="138"/>
    </row>
    <row r="1869" spans="1:4" x14ac:dyDescent="0.2">
      <c r="A1869" s="158"/>
      <c r="D1869" s="138"/>
    </row>
    <row r="1870" spans="1:4" x14ac:dyDescent="0.2">
      <c r="A1870" s="158"/>
      <c r="D1870" s="138"/>
    </row>
    <row r="1871" spans="1:4" x14ac:dyDescent="0.2">
      <c r="A1871" s="158"/>
      <c r="D1871" s="138"/>
    </row>
    <row r="1872" spans="1:4" x14ac:dyDescent="0.2">
      <c r="A1872" s="158"/>
      <c r="D1872" s="138"/>
    </row>
    <row r="1873" spans="1:4" x14ac:dyDescent="0.2">
      <c r="A1873" s="158"/>
      <c r="D1873" s="138"/>
    </row>
    <row r="1874" spans="1:4" x14ac:dyDescent="0.2">
      <c r="A1874" s="158"/>
      <c r="D1874" s="138"/>
    </row>
    <row r="1875" spans="1:4" x14ac:dyDescent="0.2">
      <c r="A1875" s="158"/>
      <c r="D1875" s="138"/>
    </row>
    <row r="1876" spans="1:4" x14ac:dyDescent="0.2">
      <c r="A1876" s="158"/>
      <c r="D1876" s="138"/>
    </row>
    <row r="1877" spans="1:4" x14ac:dyDescent="0.2">
      <c r="A1877" s="158"/>
      <c r="D1877" s="138"/>
    </row>
    <row r="1878" spans="1:4" x14ac:dyDescent="0.2">
      <c r="A1878" s="158"/>
      <c r="D1878" s="138"/>
    </row>
    <row r="1879" spans="1:4" x14ac:dyDescent="0.2">
      <c r="A1879" s="158"/>
      <c r="D1879" s="138"/>
    </row>
    <row r="1880" spans="1:4" x14ac:dyDescent="0.2">
      <c r="A1880" s="158"/>
      <c r="D1880" s="138"/>
    </row>
    <row r="1881" spans="1:4" x14ac:dyDescent="0.2">
      <c r="A1881" s="158"/>
      <c r="D1881" s="138"/>
    </row>
    <row r="1882" spans="1:4" x14ac:dyDescent="0.2">
      <c r="A1882" s="158"/>
      <c r="D1882" s="138"/>
    </row>
    <row r="1883" spans="1:4" x14ac:dyDescent="0.2">
      <c r="A1883" s="158"/>
      <c r="D1883" s="138"/>
    </row>
    <row r="1884" spans="1:4" x14ac:dyDescent="0.2">
      <c r="A1884" s="158"/>
      <c r="D1884" s="138"/>
    </row>
    <row r="1885" spans="1:4" x14ac:dyDescent="0.2">
      <c r="A1885" s="158"/>
      <c r="D1885" s="138"/>
    </row>
    <row r="1886" spans="1:4" x14ac:dyDescent="0.2">
      <c r="A1886" s="158"/>
      <c r="D1886" s="138"/>
    </row>
    <row r="1887" spans="1:4" x14ac:dyDescent="0.2">
      <c r="A1887" s="158"/>
      <c r="D1887" s="138"/>
    </row>
    <row r="1888" spans="1:4" x14ac:dyDescent="0.2">
      <c r="A1888" s="158"/>
      <c r="D1888" s="138"/>
    </row>
    <row r="1889" spans="1:4" x14ac:dyDescent="0.2">
      <c r="A1889" s="158"/>
      <c r="D1889" s="138"/>
    </row>
    <row r="1890" spans="1:4" x14ac:dyDescent="0.2">
      <c r="A1890" s="158"/>
      <c r="D1890" s="138"/>
    </row>
    <row r="1891" spans="1:4" x14ac:dyDescent="0.2">
      <c r="A1891" s="158"/>
      <c r="D1891" s="138"/>
    </row>
    <row r="1892" spans="1:4" x14ac:dyDescent="0.2">
      <c r="A1892" s="158"/>
      <c r="D1892" s="138"/>
    </row>
    <row r="1893" spans="1:4" x14ac:dyDescent="0.2">
      <c r="A1893" s="158"/>
      <c r="D1893" s="138"/>
    </row>
    <row r="1894" spans="1:4" x14ac:dyDescent="0.2">
      <c r="A1894" s="158"/>
      <c r="D1894" s="138"/>
    </row>
    <row r="1895" spans="1:4" x14ac:dyDescent="0.2">
      <c r="A1895" s="158"/>
      <c r="D1895" s="138"/>
    </row>
    <row r="1896" spans="1:4" x14ac:dyDescent="0.2">
      <c r="A1896" s="158"/>
      <c r="D1896" s="138"/>
    </row>
    <row r="1897" spans="1:4" x14ac:dyDescent="0.2">
      <c r="A1897" s="158"/>
      <c r="D1897" s="138"/>
    </row>
    <row r="1898" spans="1:4" x14ac:dyDescent="0.2">
      <c r="A1898" s="158"/>
      <c r="D1898" s="138"/>
    </row>
    <row r="1899" spans="1:4" x14ac:dyDescent="0.2">
      <c r="A1899" s="158"/>
      <c r="D1899" s="138"/>
    </row>
    <row r="1900" spans="1:4" x14ac:dyDescent="0.2">
      <c r="A1900" s="158"/>
      <c r="D1900" s="138"/>
    </row>
    <row r="1901" spans="1:4" x14ac:dyDescent="0.2">
      <c r="A1901" s="158"/>
      <c r="D1901" s="138"/>
    </row>
    <row r="1902" spans="1:4" x14ac:dyDescent="0.2">
      <c r="A1902" s="158"/>
      <c r="D1902" s="138"/>
    </row>
    <row r="1903" spans="1:4" x14ac:dyDescent="0.2">
      <c r="A1903" s="158"/>
      <c r="D1903" s="138"/>
    </row>
    <row r="1904" spans="1:4" x14ac:dyDescent="0.2">
      <c r="A1904" s="158"/>
      <c r="D1904" s="138"/>
    </row>
    <row r="1905" spans="1:4" x14ac:dyDescent="0.2">
      <c r="A1905" s="158"/>
      <c r="D1905" s="138"/>
    </row>
    <row r="1906" spans="1:4" x14ac:dyDescent="0.2">
      <c r="A1906" s="158"/>
      <c r="D1906" s="138"/>
    </row>
    <row r="1907" spans="1:4" x14ac:dyDescent="0.2">
      <c r="A1907" s="158"/>
      <c r="D1907" s="138"/>
    </row>
    <row r="1908" spans="1:4" x14ac:dyDescent="0.2">
      <c r="A1908" s="158"/>
      <c r="D1908" s="138"/>
    </row>
    <row r="1909" spans="1:4" x14ac:dyDescent="0.2">
      <c r="A1909" s="158"/>
      <c r="D1909" s="138"/>
    </row>
    <row r="1910" spans="1:4" x14ac:dyDescent="0.2">
      <c r="A1910" s="158"/>
      <c r="D1910" s="138"/>
    </row>
    <row r="1911" spans="1:4" x14ac:dyDescent="0.2">
      <c r="A1911" s="158"/>
      <c r="D1911" s="138"/>
    </row>
    <row r="1912" spans="1:4" x14ac:dyDescent="0.2">
      <c r="A1912" s="158"/>
      <c r="D1912" s="138"/>
    </row>
    <row r="1913" spans="1:4" x14ac:dyDescent="0.2">
      <c r="A1913" s="158"/>
      <c r="D1913" s="138"/>
    </row>
    <row r="1914" spans="1:4" x14ac:dyDescent="0.2">
      <c r="A1914" s="158"/>
      <c r="D1914" s="138"/>
    </row>
    <row r="1915" spans="1:4" x14ac:dyDescent="0.2">
      <c r="A1915" s="158"/>
      <c r="D1915" s="138"/>
    </row>
    <row r="1916" spans="1:4" x14ac:dyDescent="0.2">
      <c r="A1916" s="158"/>
      <c r="D1916" s="138"/>
    </row>
    <row r="1917" spans="1:4" x14ac:dyDescent="0.2">
      <c r="A1917" s="158"/>
      <c r="D1917" s="138"/>
    </row>
    <row r="1918" spans="1:4" x14ac:dyDescent="0.2">
      <c r="A1918" s="158"/>
      <c r="D1918" s="138"/>
    </row>
    <row r="1919" spans="1:4" x14ac:dyDescent="0.2">
      <c r="A1919" s="158"/>
      <c r="D1919" s="138"/>
    </row>
    <row r="1920" spans="1:4" x14ac:dyDescent="0.2">
      <c r="A1920" s="158"/>
      <c r="D1920" s="138"/>
    </row>
    <row r="1921" spans="1:4" x14ac:dyDescent="0.2">
      <c r="A1921" s="158"/>
      <c r="D1921" s="138"/>
    </row>
    <row r="1922" spans="1:4" x14ac:dyDescent="0.2">
      <c r="A1922" s="158"/>
      <c r="D1922" s="138"/>
    </row>
    <row r="1923" spans="1:4" x14ac:dyDescent="0.2">
      <c r="A1923" s="158"/>
      <c r="D1923" s="138"/>
    </row>
    <row r="1924" spans="1:4" x14ac:dyDescent="0.2">
      <c r="A1924" s="158"/>
      <c r="D1924" s="138"/>
    </row>
    <row r="1925" spans="1:4" x14ac:dyDescent="0.2">
      <c r="A1925" s="158"/>
      <c r="D1925" s="138"/>
    </row>
    <row r="1926" spans="1:4" x14ac:dyDescent="0.2">
      <c r="A1926" s="158"/>
      <c r="D1926" s="138"/>
    </row>
    <row r="1927" spans="1:4" x14ac:dyDescent="0.2">
      <c r="A1927" s="158"/>
      <c r="D1927" s="138"/>
    </row>
    <row r="1928" spans="1:4" x14ac:dyDescent="0.2">
      <c r="A1928" s="158"/>
      <c r="D1928" s="138"/>
    </row>
    <row r="1929" spans="1:4" x14ac:dyDescent="0.2">
      <c r="A1929" s="158"/>
      <c r="D1929" s="138"/>
    </row>
    <row r="1930" spans="1:4" x14ac:dyDescent="0.2">
      <c r="A1930" s="158"/>
      <c r="D1930" s="138"/>
    </row>
    <row r="1931" spans="1:4" x14ac:dyDescent="0.2">
      <c r="A1931" s="158"/>
      <c r="D1931" s="138"/>
    </row>
    <row r="1932" spans="1:4" x14ac:dyDescent="0.2">
      <c r="A1932" s="158"/>
      <c r="D1932" s="138"/>
    </row>
    <row r="1933" spans="1:4" x14ac:dyDescent="0.2">
      <c r="A1933" s="158"/>
      <c r="D1933" s="138"/>
    </row>
    <row r="1934" spans="1:4" x14ac:dyDescent="0.2">
      <c r="A1934" s="158"/>
      <c r="D1934" s="138"/>
    </row>
    <row r="1935" spans="1:4" x14ac:dyDescent="0.2">
      <c r="A1935" s="158"/>
      <c r="D1935" s="138"/>
    </row>
    <row r="1936" spans="1:4" x14ac:dyDescent="0.2">
      <c r="A1936" s="158"/>
      <c r="D1936" s="138"/>
    </row>
    <row r="1937" spans="1:4" x14ac:dyDescent="0.2">
      <c r="A1937" s="158"/>
      <c r="D1937" s="138"/>
    </row>
    <row r="1938" spans="1:4" x14ac:dyDescent="0.2">
      <c r="A1938" s="158"/>
      <c r="D1938" s="138"/>
    </row>
    <row r="1939" spans="1:4" x14ac:dyDescent="0.2">
      <c r="A1939" s="158"/>
      <c r="D1939" s="138"/>
    </row>
    <row r="1940" spans="1:4" x14ac:dyDescent="0.2">
      <c r="A1940" s="158"/>
      <c r="D1940" s="138"/>
    </row>
    <row r="1941" spans="1:4" x14ac:dyDescent="0.2">
      <c r="A1941" s="158"/>
      <c r="D1941" s="138"/>
    </row>
    <row r="1942" spans="1:4" x14ac:dyDescent="0.2">
      <c r="A1942" s="158"/>
      <c r="D1942" s="138"/>
    </row>
    <row r="1943" spans="1:4" x14ac:dyDescent="0.2">
      <c r="A1943" s="158"/>
      <c r="D1943" s="138"/>
    </row>
    <row r="1944" spans="1:4" x14ac:dyDescent="0.2">
      <c r="A1944" s="158"/>
      <c r="D1944" s="138"/>
    </row>
    <row r="1945" spans="1:4" x14ac:dyDescent="0.2">
      <c r="A1945" s="158"/>
      <c r="D1945" s="138"/>
    </row>
    <row r="1946" spans="1:4" x14ac:dyDescent="0.2">
      <c r="A1946" s="158"/>
      <c r="D1946" s="138"/>
    </row>
    <row r="1947" spans="1:4" x14ac:dyDescent="0.2">
      <c r="A1947" s="158"/>
      <c r="D1947" s="138"/>
    </row>
    <row r="1948" spans="1:4" x14ac:dyDescent="0.2">
      <c r="A1948" s="158"/>
      <c r="D1948" s="138"/>
    </row>
    <row r="1949" spans="1:4" x14ac:dyDescent="0.2">
      <c r="A1949" s="158"/>
      <c r="D1949" s="138"/>
    </row>
    <row r="1950" spans="1:4" x14ac:dyDescent="0.2">
      <c r="A1950" s="158"/>
      <c r="D1950" s="138"/>
    </row>
    <row r="1951" spans="1:4" x14ac:dyDescent="0.2">
      <c r="A1951" s="158"/>
      <c r="D1951" s="138"/>
    </row>
    <row r="1952" spans="1:4" x14ac:dyDescent="0.2">
      <c r="A1952" s="158"/>
      <c r="D1952" s="138"/>
    </row>
    <row r="1953" spans="1:4" x14ac:dyDescent="0.2">
      <c r="A1953" s="158"/>
      <c r="D1953" s="138"/>
    </row>
    <row r="1954" spans="1:4" x14ac:dyDescent="0.2">
      <c r="A1954" s="158"/>
      <c r="D1954" s="138"/>
    </row>
    <row r="1955" spans="1:4" x14ac:dyDescent="0.2">
      <c r="A1955" s="158"/>
      <c r="D1955" s="138"/>
    </row>
    <row r="1956" spans="1:4" x14ac:dyDescent="0.2">
      <c r="A1956" s="158"/>
      <c r="D1956" s="138"/>
    </row>
    <row r="1957" spans="1:4" x14ac:dyDescent="0.2">
      <c r="A1957" s="158"/>
      <c r="D1957" s="138"/>
    </row>
    <row r="1958" spans="1:4" x14ac:dyDescent="0.2">
      <c r="A1958" s="158"/>
      <c r="D1958" s="138"/>
    </row>
    <row r="1959" spans="1:4" x14ac:dyDescent="0.2">
      <c r="A1959" s="158"/>
      <c r="D1959" s="138"/>
    </row>
    <row r="1960" spans="1:4" x14ac:dyDescent="0.2">
      <c r="A1960" s="158"/>
      <c r="D1960" s="138"/>
    </row>
    <row r="1961" spans="1:4" x14ac:dyDescent="0.2">
      <c r="A1961" s="158"/>
      <c r="D1961" s="138"/>
    </row>
    <row r="1962" spans="1:4" x14ac:dyDescent="0.2">
      <c r="A1962" s="158"/>
      <c r="D1962" s="138"/>
    </row>
    <row r="1963" spans="1:4" x14ac:dyDescent="0.2">
      <c r="A1963" s="158"/>
      <c r="D1963" s="138"/>
    </row>
    <row r="1964" spans="1:4" x14ac:dyDescent="0.2">
      <c r="A1964" s="158"/>
      <c r="D1964" s="138"/>
    </row>
    <row r="1965" spans="1:4" x14ac:dyDescent="0.2">
      <c r="A1965" s="158"/>
      <c r="D1965" s="138"/>
    </row>
    <row r="1966" spans="1:4" x14ac:dyDescent="0.2">
      <c r="A1966" s="158"/>
      <c r="D1966" s="138"/>
    </row>
    <row r="1967" spans="1:4" x14ac:dyDescent="0.2">
      <c r="A1967" s="158"/>
      <c r="D1967" s="138"/>
    </row>
    <row r="1968" spans="1:4" x14ac:dyDescent="0.2">
      <c r="A1968" s="158"/>
      <c r="D1968" s="138"/>
    </row>
    <row r="1969" spans="1:4" x14ac:dyDescent="0.2">
      <c r="A1969" s="158"/>
      <c r="D1969" s="138"/>
    </row>
    <row r="1970" spans="1:4" x14ac:dyDescent="0.2">
      <c r="A1970" s="158"/>
      <c r="D1970" s="138"/>
    </row>
    <row r="1971" spans="1:4" x14ac:dyDescent="0.2">
      <c r="A1971" s="158"/>
      <c r="D1971" s="138"/>
    </row>
    <row r="1972" spans="1:4" x14ac:dyDescent="0.2">
      <c r="A1972" s="158"/>
      <c r="D1972" s="138"/>
    </row>
    <row r="1973" spans="1:4" x14ac:dyDescent="0.2">
      <c r="A1973" s="158"/>
      <c r="D1973" s="138"/>
    </row>
    <row r="1974" spans="1:4" x14ac:dyDescent="0.2">
      <c r="A1974" s="158"/>
      <c r="D1974" s="138"/>
    </row>
    <row r="1975" spans="1:4" x14ac:dyDescent="0.2">
      <c r="A1975" s="158"/>
      <c r="D1975" s="138"/>
    </row>
    <row r="1976" spans="1:4" x14ac:dyDescent="0.2">
      <c r="A1976" s="158"/>
      <c r="D1976" s="138"/>
    </row>
    <row r="1977" spans="1:4" x14ac:dyDescent="0.2">
      <c r="A1977" s="158"/>
      <c r="D1977" s="138"/>
    </row>
    <row r="1978" spans="1:4" x14ac:dyDescent="0.2">
      <c r="A1978" s="158"/>
      <c r="D1978" s="138"/>
    </row>
    <row r="1979" spans="1:4" x14ac:dyDescent="0.2">
      <c r="A1979" s="158"/>
      <c r="D1979" s="138"/>
    </row>
    <row r="1980" spans="1:4" x14ac:dyDescent="0.2">
      <c r="A1980" s="158"/>
      <c r="D1980" s="138"/>
    </row>
    <row r="1981" spans="1:4" x14ac:dyDescent="0.2">
      <c r="A1981" s="158"/>
      <c r="D1981" s="138"/>
    </row>
    <row r="1982" spans="1:4" x14ac:dyDescent="0.2">
      <c r="A1982" s="158"/>
      <c r="D1982" s="138"/>
    </row>
    <row r="1983" spans="1:4" x14ac:dyDescent="0.2">
      <c r="A1983" s="158"/>
      <c r="D1983" s="138"/>
    </row>
    <row r="1984" spans="1:4" x14ac:dyDescent="0.2">
      <c r="A1984" s="158"/>
      <c r="D1984" s="138"/>
    </row>
    <row r="1985" spans="1:4" x14ac:dyDescent="0.2">
      <c r="A1985" s="158"/>
      <c r="D1985" s="138"/>
    </row>
    <row r="1986" spans="1:4" x14ac:dyDescent="0.2">
      <c r="A1986" s="158"/>
      <c r="D1986" s="138"/>
    </row>
    <row r="1987" spans="1:4" x14ac:dyDescent="0.2">
      <c r="A1987" s="158"/>
      <c r="D1987" s="138"/>
    </row>
    <row r="1988" spans="1:4" x14ac:dyDescent="0.2">
      <c r="A1988" s="158"/>
      <c r="D1988" s="138"/>
    </row>
    <row r="1989" spans="1:4" x14ac:dyDescent="0.2">
      <c r="A1989" s="158"/>
      <c r="D1989" s="138"/>
    </row>
    <row r="1990" spans="1:4" x14ac:dyDescent="0.2">
      <c r="A1990" s="158"/>
      <c r="D1990" s="138"/>
    </row>
    <row r="1991" spans="1:4" x14ac:dyDescent="0.2">
      <c r="A1991" s="158"/>
      <c r="D1991" s="138"/>
    </row>
    <row r="1992" spans="1:4" x14ac:dyDescent="0.2">
      <c r="A1992" s="158"/>
      <c r="D1992" s="138"/>
    </row>
    <row r="1993" spans="1:4" x14ac:dyDescent="0.2">
      <c r="A1993" s="158"/>
      <c r="D1993" s="138"/>
    </row>
    <row r="1994" spans="1:4" x14ac:dyDescent="0.2">
      <c r="A1994" s="158"/>
      <c r="D1994" s="138"/>
    </row>
    <row r="1995" spans="1:4" x14ac:dyDescent="0.2">
      <c r="A1995" s="158"/>
      <c r="D1995" s="138"/>
    </row>
    <row r="1996" spans="1:4" x14ac:dyDescent="0.2">
      <c r="A1996" s="158"/>
      <c r="D1996" s="138"/>
    </row>
    <row r="1997" spans="1:4" x14ac:dyDescent="0.2">
      <c r="A1997" s="158"/>
      <c r="D1997" s="138"/>
    </row>
    <row r="1998" spans="1:4" x14ac:dyDescent="0.2">
      <c r="A1998" s="158"/>
      <c r="D1998" s="138"/>
    </row>
    <row r="1999" spans="1:4" x14ac:dyDescent="0.2">
      <c r="A1999" s="158"/>
      <c r="D1999" s="138"/>
    </row>
    <row r="2000" spans="1:4" x14ac:dyDescent="0.2">
      <c r="A2000" s="158"/>
      <c r="D2000" s="138"/>
    </row>
    <row r="2001" spans="1:4" x14ac:dyDescent="0.2">
      <c r="A2001" s="158"/>
      <c r="D2001" s="138"/>
    </row>
    <row r="2002" spans="1:4" x14ac:dyDescent="0.2">
      <c r="A2002" s="158"/>
      <c r="D2002" s="138"/>
    </row>
    <row r="2003" spans="1:4" x14ac:dyDescent="0.2">
      <c r="A2003" s="158"/>
      <c r="D2003" s="138"/>
    </row>
    <row r="2004" spans="1:4" x14ac:dyDescent="0.2">
      <c r="A2004" s="158"/>
      <c r="D2004" s="138"/>
    </row>
    <row r="2005" spans="1:4" x14ac:dyDescent="0.2">
      <c r="A2005" s="158"/>
      <c r="D2005" s="138"/>
    </row>
    <row r="2006" spans="1:4" x14ac:dyDescent="0.2">
      <c r="A2006" s="158"/>
      <c r="D2006" s="138"/>
    </row>
    <row r="2007" spans="1:4" x14ac:dyDescent="0.2">
      <c r="A2007" s="158"/>
      <c r="D2007" s="138"/>
    </row>
    <row r="2008" spans="1:4" x14ac:dyDescent="0.2">
      <c r="A2008" s="158"/>
      <c r="D2008" s="138"/>
    </row>
    <row r="2009" spans="1:4" x14ac:dyDescent="0.2">
      <c r="A2009" s="158"/>
      <c r="D2009" s="138"/>
    </row>
    <row r="2010" spans="1:4" x14ac:dyDescent="0.2">
      <c r="A2010" s="158"/>
      <c r="D2010" s="138"/>
    </row>
    <row r="2011" spans="1:4" x14ac:dyDescent="0.2">
      <c r="A2011" s="158"/>
      <c r="D2011" s="138"/>
    </row>
    <row r="2012" spans="1:4" x14ac:dyDescent="0.2">
      <c r="A2012" s="158"/>
      <c r="D2012" s="138"/>
    </row>
    <row r="2013" spans="1:4" x14ac:dyDescent="0.2">
      <c r="A2013" s="158"/>
      <c r="D2013" s="138"/>
    </row>
    <row r="2014" spans="1:4" x14ac:dyDescent="0.2">
      <c r="A2014" s="158"/>
      <c r="D2014" s="138"/>
    </row>
    <row r="2015" spans="1:4" x14ac:dyDescent="0.2">
      <c r="A2015" s="158"/>
      <c r="D2015" s="138"/>
    </row>
    <row r="2016" spans="1:4" x14ac:dyDescent="0.2">
      <c r="A2016" s="158"/>
      <c r="D2016" s="138"/>
    </row>
    <row r="2017" spans="1:4" x14ac:dyDescent="0.2">
      <c r="A2017" s="158"/>
      <c r="D2017" s="138"/>
    </row>
    <row r="2018" spans="1:4" x14ac:dyDescent="0.2">
      <c r="A2018" s="158"/>
      <c r="D2018" s="138"/>
    </row>
    <row r="2019" spans="1:4" x14ac:dyDescent="0.2">
      <c r="A2019" s="158"/>
      <c r="D2019" s="138"/>
    </row>
    <row r="2020" spans="1:4" x14ac:dyDescent="0.2">
      <c r="A2020" s="158"/>
      <c r="D2020" s="138"/>
    </row>
    <row r="2021" spans="1:4" x14ac:dyDescent="0.2">
      <c r="A2021" s="158"/>
      <c r="D2021" s="138"/>
    </row>
    <row r="2022" spans="1:4" x14ac:dyDescent="0.2">
      <c r="A2022" s="158"/>
      <c r="D2022" s="138"/>
    </row>
    <row r="2023" spans="1:4" x14ac:dyDescent="0.2">
      <c r="A2023" s="158"/>
      <c r="D2023" s="138"/>
    </row>
    <row r="2024" spans="1:4" x14ac:dyDescent="0.2">
      <c r="A2024" s="158"/>
      <c r="D2024" s="138"/>
    </row>
    <row r="2025" spans="1:4" x14ac:dyDescent="0.2">
      <c r="A2025" s="158"/>
      <c r="D2025" s="138"/>
    </row>
    <row r="2026" spans="1:4" x14ac:dyDescent="0.2">
      <c r="A2026" s="158"/>
      <c r="D2026" s="138"/>
    </row>
    <row r="2027" spans="1:4" x14ac:dyDescent="0.2">
      <c r="A2027" s="158"/>
      <c r="D2027" s="138"/>
    </row>
    <row r="2028" spans="1:4" x14ac:dyDescent="0.2">
      <c r="A2028" s="158"/>
      <c r="D2028" s="138"/>
    </row>
    <row r="2029" spans="1:4" x14ac:dyDescent="0.2">
      <c r="A2029" s="158"/>
      <c r="D2029" s="138"/>
    </row>
    <row r="2030" spans="1:4" x14ac:dyDescent="0.2">
      <c r="A2030" s="158"/>
      <c r="D2030" s="138"/>
    </row>
    <row r="2031" spans="1:4" x14ac:dyDescent="0.2">
      <c r="A2031" s="158"/>
      <c r="D2031" s="138"/>
    </row>
    <row r="2032" spans="1:4" x14ac:dyDescent="0.2">
      <c r="A2032" s="158"/>
      <c r="D2032" s="138"/>
    </row>
    <row r="2033" spans="1:4" x14ac:dyDescent="0.2">
      <c r="A2033" s="158"/>
      <c r="D2033" s="138"/>
    </row>
    <row r="2034" spans="1:4" x14ac:dyDescent="0.2">
      <c r="A2034" s="158"/>
      <c r="D2034" s="138"/>
    </row>
    <row r="2035" spans="1:4" x14ac:dyDescent="0.2">
      <c r="A2035" s="158"/>
      <c r="D2035" s="138"/>
    </row>
    <row r="2036" spans="1:4" x14ac:dyDescent="0.2">
      <c r="A2036" s="158"/>
      <c r="D2036" s="138"/>
    </row>
    <row r="2037" spans="1:4" x14ac:dyDescent="0.2">
      <c r="A2037" s="158"/>
      <c r="D2037" s="138"/>
    </row>
    <row r="2038" spans="1:4" x14ac:dyDescent="0.2">
      <c r="A2038" s="158"/>
      <c r="D2038" s="138"/>
    </row>
    <row r="2039" spans="1:4" x14ac:dyDescent="0.2">
      <c r="A2039" s="158"/>
      <c r="D2039" s="138"/>
    </row>
    <row r="2040" spans="1:4" x14ac:dyDescent="0.2">
      <c r="A2040" s="158"/>
      <c r="D2040" s="138"/>
    </row>
    <row r="2041" spans="1:4" x14ac:dyDescent="0.2">
      <c r="A2041" s="158"/>
      <c r="D2041" s="138"/>
    </row>
    <row r="2042" spans="1:4" x14ac:dyDescent="0.2">
      <c r="A2042" s="158"/>
      <c r="D2042" s="138"/>
    </row>
    <row r="2043" spans="1:4" x14ac:dyDescent="0.2">
      <c r="A2043" s="158"/>
      <c r="D2043" s="138"/>
    </row>
    <row r="2044" spans="1:4" x14ac:dyDescent="0.2">
      <c r="A2044" s="158"/>
      <c r="D2044" s="138"/>
    </row>
    <row r="2045" spans="1:4" x14ac:dyDescent="0.2">
      <c r="A2045" s="158"/>
      <c r="D2045" s="138"/>
    </row>
    <row r="2046" spans="1:4" x14ac:dyDescent="0.2">
      <c r="A2046" s="158"/>
      <c r="D2046" s="138"/>
    </row>
    <row r="2047" spans="1:4" x14ac:dyDescent="0.2">
      <c r="A2047" s="158"/>
      <c r="D2047" s="138"/>
    </row>
    <row r="2048" spans="1:4" x14ac:dyDescent="0.2">
      <c r="A2048" s="158"/>
      <c r="D2048" s="138"/>
    </row>
    <row r="2049" spans="1:4" x14ac:dyDescent="0.2">
      <c r="A2049" s="158"/>
      <c r="D2049" s="138"/>
    </row>
    <row r="2050" spans="1:4" x14ac:dyDescent="0.2">
      <c r="A2050" s="158"/>
      <c r="D2050" s="138"/>
    </row>
    <row r="2051" spans="1:4" x14ac:dyDescent="0.2">
      <c r="A2051" s="158"/>
      <c r="D2051" s="138"/>
    </row>
    <row r="2052" spans="1:4" x14ac:dyDescent="0.2">
      <c r="A2052" s="158"/>
      <c r="D2052" s="138"/>
    </row>
    <row r="2053" spans="1:4" x14ac:dyDescent="0.2">
      <c r="A2053" s="158"/>
      <c r="D2053" s="138"/>
    </row>
    <row r="2054" spans="1:4" x14ac:dyDescent="0.2">
      <c r="A2054" s="158"/>
      <c r="D2054" s="138"/>
    </row>
    <row r="2055" spans="1:4" x14ac:dyDescent="0.2">
      <c r="A2055" s="158"/>
      <c r="D2055" s="138"/>
    </row>
    <row r="2056" spans="1:4" x14ac:dyDescent="0.2">
      <c r="A2056" s="158"/>
      <c r="D2056" s="138"/>
    </row>
    <row r="2057" spans="1:4" x14ac:dyDescent="0.2">
      <c r="A2057" s="158"/>
      <c r="D2057" s="138"/>
    </row>
    <row r="2058" spans="1:4" x14ac:dyDescent="0.2">
      <c r="A2058" s="158"/>
      <c r="D2058" s="138"/>
    </row>
    <row r="2059" spans="1:4" x14ac:dyDescent="0.2">
      <c r="A2059" s="158"/>
      <c r="D2059" s="138"/>
    </row>
    <row r="2060" spans="1:4" x14ac:dyDescent="0.2">
      <c r="A2060" s="158"/>
      <c r="D2060" s="138"/>
    </row>
    <row r="2061" spans="1:4" x14ac:dyDescent="0.2">
      <c r="A2061" s="158"/>
      <c r="D2061" s="138"/>
    </row>
    <row r="2062" spans="1:4" x14ac:dyDescent="0.2">
      <c r="A2062" s="158"/>
      <c r="D2062" s="138"/>
    </row>
    <row r="2063" spans="1:4" x14ac:dyDescent="0.2">
      <c r="A2063" s="158"/>
      <c r="D2063" s="138"/>
    </row>
    <row r="2064" spans="1:4" x14ac:dyDescent="0.2">
      <c r="A2064" s="158"/>
      <c r="D2064" s="138"/>
    </row>
    <row r="2065" spans="1:4" x14ac:dyDescent="0.2">
      <c r="A2065" s="158"/>
      <c r="D2065" s="138"/>
    </row>
    <row r="2066" spans="1:4" x14ac:dyDescent="0.2">
      <c r="A2066" s="158"/>
      <c r="D2066" s="138"/>
    </row>
    <row r="2067" spans="1:4" x14ac:dyDescent="0.2">
      <c r="A2067" s="158"/>
      <c r="D2067" s="138"/>
    </row>
    <row r="2068" spans="1:4" x14ac:dyDescent="0.2">
      <c r="A2068" s="158"/>
      <c r="D2068" s="138"/>
    </row>
    <row r="2069" spans="1:4" x14ac:dyDescent="0.2">
      <c r="A2069" s="158"/>
      <c r="D2069" s="138"/>
    </row>
    <row r="2070" spans="1:4" x14ac:dyDescent="0.2">
      <c r="A2070" s="158"/>
      <c r="D2070" s="138"/>
    </row>
    <row r="2071" spans="1:4" x14ac:dyDescent="0.2">
      <c r="A2071" s="158"/>
      <c r="D2071" s="138"/>
    </row>
    <row r="2072" spans="1:4" x14ac:dyDescent="0.2">
      <c r="A2072" s="158"/>
      <c r="D2072" s="138"/>
    </row>
    <row r="2073" spans="1:4" x14ac:dyDescent="0.2">
      <c r="A2073" s="158"/>
      <c r="D2073" s="138"/>
    </row>
    <row r="2074" spans="1:4" x14ac:dyDescent="0.2">
      <c r="A2074" s="158"/>
      <c r="D2074" s="138"/>
    </row>
    <row r="2075" spans="1:4" x14ac:dyDescent="0.2">
      <c r="A2075" s="158"/>
      <c r="D2075" s="138"/>
    </row>
    <row r="2076" spans="1:4" x14ac:dyDescent="0.2">
      <c r="A2076" s="158"/>
      <c r="D2076" s="138"/>
    </row>
    <row r="2077" spans="1:4" x14ac:dyDescent="0.2">
      <c r="A2077" s="158"/>
      <c r="D2077" s="138"/>
    </row>
    <row r="2078" spans="1:4" x14ac:dyDescent="0.2">
      <c r="A2078" s="158"/>
      <c r="D2078" s="138"/>
    </row>
    <row r="2079" spans="1:4" x14ac:dyDescent="0.2">
      <c r="A2079" s="158"/>
      <c r="D2079" s="138"/>
    </row>
    <row r="2080" spans="1:4" x14ac:dyDescent="0.2">
      <c r="A2080" s="158"/>
      <c r="D2080" s="138"/>
    </row>
    <row r="2081" spans="1:4" x14ac:dyDescent="0.2">
      <c r="A2081" s="158"/>
      <c r="D2081" s="138"/>
    </row>
    <row r="2082" spans="1:4" x14ac:dyDescent="0.2">
      <c r="A2082" s="158"/>
      <c r="D2082" s="138"/>
    </row>
    <row r="2083" spans="1:4" x14ac:dyDescent="0.2">
      <c r="A2083" s="158"/>
      <c r="D2083" s="138"/>
    </row>
    <row r="2084" spans="1:4" x14ac:dyDescent="0.2">
      <c r="A2084" s="158"/>
      <c r="D2084" s="138"/>
    </row>
    <row r="2085" spans="1:4" x14ac:dyDescent="0.2">
      <c r="A2085" s="158"/>
      <c r="D2085" s="138"/>
    </row>
    <row r="2086" spans="1:4" x14ac:dyDescent="0.2">
      <c r="A2086" s="158"/>
      <c r="D2086" s="138"/>
    </row>
    <row r="2087" spans="1:4" x14ac:dyDescent="0.2">
      <c r="A2087" s="158"/>
      <c r="D2087" s="138"/>
    </row>
    <row r="2088" spans="1:4" x14ac:dyDescent="0.2">
      <c r="A2088" s="158"/>
      <c r="D2088" s="138"/>
    </row>
    <row r="2089" spans="1:4" x14ac:dyDescent="0.2">
      <c r="A2089" s="158"/>
      <c r="D2089" s="138"/>
    </row>
    <row r="2090" spans="1:4" x14ac:dyDescent="0.2">
      <c r="A2090" s="158"/>
      <c r="D2090" s="138"/>
    </row>
    <row r="2091" spans="1:4" x14ac:dyDescent="0.2">
      <c r="A2091" s="158"/>
      <c r="D2091" s="138"/>
    </row>
    <row r="2092" spans="1:4" x14ac:dyDescent="0.2">
      <c r="A2092" s="158"/>
      <c r="D2092" s="138"/>
    </row>
    <row r="2093" spans="1:4" x14ac:dyDescent="0.2">
      <c r="A2093" s="158"/>
      <c r="D2093" s="138"/>
    </row>
    <row r="2094" spans="1:4" x14ac:dyDescent="0.2">
      <c r="A2094" s="158"/>
      <c r="D2094" s="138"/>
    </row>
    <row r="2095" spans="1:4" x14ac:dyDescent="0.2">
      <c r="A2095" s="158"/>
      <c r="D2095" s="138"/>
    </row>
    <row r="2096" spans="1:4" x14ac:dyDescent="0.2">
      <c r="A2096" s="158"/>
      <c r="D2096" s="138"/>
    </row>
    <row r="2097" spans="1:4" x14ac:dyDescent="0.2">
      <c r="A2097" s="158"/>
      <c r="D2097" s="138"/>
    </row>
    <row r="2098" spans="1:4" x14ac:dyDescent="0.2">
      <c r="A2098" s="158"/>
      <c r="D2098" s="138"/>
    </row>
    <row r="2099" spans="1:4" x14ac:dyDescent="0.2">
      <c r="A2099" s="158"/>
      <c r="D2099" s="138"/>
    </row>
    <row r="2100" spans="1:4" x14ac:dyDescent="0.2">
      <c r="A2100" s="158"/>
      <c r="D2100" s="138"/>
    </row>
    <row r="2101" spans="1:4" x14ac:dyDescent="0.2">
      <c r="A2101" s="158"/>
      <c r="D2101" s="138"/>
    </row>
    <row r="2102" spans="1:4" x14ac:dyDescent="0.2">
      <c r="A2102" s="158"/>
      <c r="D2102" s="138"/>
    </row>
    <row r="2103" spans="1:4" x14ac:dyDescent="0.2">
      <c r="A2103" s="158"/>
      <c r="D2103" s="138"/>
    </row>
    <row r="2104" spans="1:4" x14ac:dyDescent="0.2">
      <c r="A2104" s="158"/>
      <c r="D2104" s="138"/>
    </row>
    <row r="2105" spans="1:4" x14ac:dyDescent="0.2">
      <c r="A2105" s="158"/>
      <c r="D2105" s="138"/>
    </row>
    <row r="2106" spans="1:4" x14ac:dyDescent="0.2">
      <c r="A2106" s="158"/>
      <c r="D2106" s="138"/>
    </row>
    <row r="2107" spans="1:4" x14ac:dyDescent="0.2">
      <c r="A2107" s="158"/>
      <c r="D2107" s="138"/>
    </row>
    <row r="2108" spans="1:4" x14ac:dyDescent="0.2">
      <c r="A2108" s="158"/>
      <c r="D2108" s="138"/>
    </row>
    <row r="2109" spans="1:4" x14ac:dyDescent="0.2">
      <c r="A2109" s="158"/>
      <c r="D2109" s="138"/>
    </row>
    <row r="2110" spans="1:4" x14ac:dyDescent="0.2">
      <c r="A2110" s="158"/>
      <c r="D2110" s="138"/>
    </row>
    <row r="2111" spans="1:4" x14ac:dyDescent="0.2">
      <c r="A2111" s="158"/>
      <c r="D2111" s="138"/>
    </row>
    <row r="2112" spans="1:4" x14ac:dyDescent="0.2">
      <c r="A2112" s="158"/>
      <c r="D2112" s="138"/>
    </row>
    <row r="2113" spans="1:4" x14ac:dyDescent="0.2">
      <c r="A2113" s="158"/>
      <c r="D2113" s="138"/>
    </row>
    <row r="2114" spans="1:4" x14ac:dyDescent="0.2">
      <c r="A2114" s="158"/>
      <c r="D2114" s="138"/>
    </row>
    <row r="2115" spans="1:4" x14ac:dyDescent="0.2">
      <c r="A2115" s="158"/>
      <c r="D2115" s="138"/>
    </row>
    <row r="2116" spans="1:4" x14ac:dyDescent="0.2">
      <c r="A2116" s="158"/>
      <c r="D2116" s="138"/>
    </row>
    <row r="2117" spans="1:4" x14ac:dyDescent="0.2">
      <c r="A2117" s="158"/>
      <c r="D2117" s="138"/>
    </row>
    <row r="2118" spans="1:4" x14ac:dyDescent="0.2">
      <c r="A2118" s="158"/>
      <c r="D2118" s="138"/>
    </row>
    <row r="2119" spans="1:4" x14ac:dyDescent="0.2">
      <c r="A2119" s="158"/>
      <c r="D2119" s="138"/>
    </row>
    <row r="2120" spans="1:4" x14ac:dyDescent="0.2">
      <c r="A2120" s="158"/>
      <c r="D2120" s="138"/>
    </row>
    <row r="2121" spans="1:4" x14ac:dyDescent="0.2">
      <c r="A2121" s="158"/>
      <c r="D2121" s="138"/>
    </row>
    <row r="2122" spans="1:4" x14ac:dyDescent="0.2">
      <c r="A2122" s="158"/>
      <c r="D2122" s="138"/>
    </row>
    <row r="2123" spans="1:4" x14ac:dyDescent="0.2">
      <c r="A2123" s="158"/>
      <c r="D2123" s="138"/>
    </row>
    <row r="2124" spans="1:4" x14ac:dyDescent="0.2">
      <c r="A2124" s="158"/>
      <c r="D2124" s="138"/>
    </row>
    <row r="2125" spans="1:4" x14ac:dyDescent="0.2">
      <c r="A2125" s="158"/>
      <c r="D2125" s="138"/>
    </row>
    <row r="2126" spans="1:4" x14ac:dyDescent="0.2">
      <c r="A2126" s="158"/>
      <c r="D2126" s="138"/>
    </row>
    <row r="2127" spans="1:4" x14ac:dyDescent="0.2">
      <c r="A2127" s="158"/>
      <c r="D2127" s="138"/>
    </row>
    <row r="2128" spans="1:4" x14ac:dyDescent="0.2">
      <c r="A2128" s="158"/>
      <c r="D2128" s="138"/>
    </row>
    <row r="2129" spans="1:4" x14ac:dyDescent="0.2">
      <c r="A2129" s="158"/>
      <c r="D2129" s="138"/>
    </row>
    <row r="2130" spans="1:4" x14ac:dyDescent="0.2">
      <c r="A2130" s="158"/>
      <c r="D2130" s="138"/>
    </row>
    <row r="2131" spans="1:4" x14ac:dyDescent="0.2">
      <c r="A2131" s="158"/>
      <c r="D2131" s="138"/>
    </row>
    <row r="2132" spans="1:4" x14ac:dyDescent="0.2">
      <c r="A2132" s="158"/>
      <c r="D2132" s="138"/>
    </row>
    <row r="2133" spans="1:4" x14ac:dyDescent="0.2">
      <c r="A2133" s="158"/>
      <c r="D2133" s="138"/>
    </row>
    <row r="2134" spans="1:4" x14ac:dyDescent="0.2">
      <c r="A2134" s="158"/>
      <c r="D2134" s="138"/>
    </row>
    <row r="2135" spans="1:4" x14ac:dyDescent="0.2">
      <c r="A2135" s="158"/>
      <c r="D2135" s="138"/>
    </row>
    <row r="2136" spans="1:4" x14ac:dyDescent="0.2">
      <c r="A2136" s="158"/>
      <c r="D2136" s="138"/>
    </row>
    <row r="2137" spans="1:4" x14ac:dyDescent="0.2">
      <c r="A2137" s="158"/>
      <c r="D2137" s="138"/>
    </row>
    <row r="2138" spans="1:4" x14ac:dyDescent="0.2">
      <c r="A2138" s="158"/>
      <c r="D2138" s="138"/>
    </row>
    <row r="2139" spans="1:4" x14ac:dyDescent="0.2">
      <c r="A2139" s="158"/>
      <c r="D2139" s="138"/>
    </row>
    <row r="2140" spans="1:4" x14ac:dyDescent="0.2">
      <c r="A2140" s="158"/>
      <c r="D2140" s="138"/>
    </row>
    <row r="2141" spans="1:4" x14ac:dyDescent="0.2">
      <c r="A2141" s="158"/>
      <c r="D2141" s="138"/>
    </row>
    <row r="2142" spans="1:4" x14ac:dyDescent="0.2">
      <c r="A2142" s="158"/>
      <c r="D2142" s="138"/>
    </row>
    <row r="2143" spans="1:4" x14ac:dyDescent="0.2">
      <c r="A2143" s="158"/>
      <c r="D2143" s="138"/>
    </row>
    <row r="2144" spans="1:4" x14ac:dyDescent="0.2">
      <c r="A2144" s="158"/>
      <c r="D2144" s="138"/>
    </row>
    <row r="2145" spans="1:4" x14ac:dyDescent="0.2">
      <c r="A2145" s="158"/>
      <c r="D2145" s="138"/>
    </row>
    <row r="2146" spans="1:4" x14ac:dyDescent="0.2">
      <c r="A2146" s="158"/>
      <c r="D2146" s="138"/>
    </row>
    <row r="2147" spans="1:4" x14ac:dyDescent="0.2">
      <c r="A2147" s="158"/>
      <c r="D2147" s="138"/>
    </row>
    <row r="2148" spans="1:4" x14ac:dyDescent="0.2">
      <c r="A2148" s="158"/>
      <c r="D2148" s="138"/>
    </row>
    <row r="2149" spans="1:4" x14ac:dyDescent="0.2">
      <c r="A2149" s="158"/>
      <c r="D2149" s="138"/>
    </row>
    <row r="2150" spans="1:4" x14ac:dyDescent="0.2">
      <c r="A2150" s="158"/>
      <c r="D2150" s="138"/>
    </row>
    <row r="2151" spans="1:4" x14ac:dyDescent="0.2">
      <c r="A2151" s="158"/>
      <c r="D2151" s="138"/>
    </row>
    <row r="2152" spans="1:4" x14ac:dyDescent="0.2">
      <c r="A2152" s="158"/>
      <c r="D2152" s="138"/>
    </row>
    <row r="2153" spans="1:4" x14ac:dyDescent="0.2">
      <c r="A2153" s="158"/>
      <c r="D2153" s="138"/>
    </row>
    <row r="2154" spans="1:4" x14ac:dyDescent="0.2">
      <c r="A2154" s="158"/>
      <c r="D2154" s="138"/>
    </row>
    <row r="2155" spans="1:4" x14ac:dyDescent="0.2">
      <c r="A2155" s="158"/>
      <c r="D2155" s="138"/>
    </row>
    <row r="2156" spans="1:4" x14ac:dyDescent="0.2">
      <c r="A2156" s="158"/>
      <c r="D2156" s="138"/>
    </row>
    <row r="2157" spans="1:4" x14ac:dyDescent="0.2">
      <c r="A2157" s="158"/>
      <c r="D2157" s="138"/>
    </row>
    <row r="2158" spans="1:4" x14ac:dyDescent="0.2">
      <c r="A2158" s="158"/>
      <c r="D2158" s="138"/>
    </row>
    <row r="2159" spans="1:4" x14ac:dyDescent="0.2">
      <c r="A2159" s="158"/>
      <c r="D2159" s="138"/>
    </row>
    <row r="2160" spans="1:4" x14ac:dyDescent="0.2">
      <c r="A2160" s="158"/>
      <c r="D2160" s="138"/>
    </row>
    <row r="2161" spans="1:4" x14ac:dyDescent="0.2">
      <c r="A2161" s="158"/>
      <c r="D2161" s="138"/>
    </row>
    <row r="2162" spans="1:4" x14ac:dyDescent="0.2">
      <c r="A2162" s="158"/>
      <c r="D2162" s="138"/>
    </row>
    <row r="2163" spans="1:4" x14ac:dyDescent="0.2">
      <c r="A2163" s="158"/>
      <c r="D2163" s="138"/>
    </row>
    <row r="2164" spans="1:4" x14ac:dyDescent="0.2">
      <c r="A2164" s="158"/>
      <c r="D2164" s="138"/>
    </row>
    <row r="2165" spans="1:4" x14ac:dyDescent="0.2">
      <c r="A2165" s="158"/>
      <c r="D2165" s="138"/>
    </row>
    <row r="2166" spans="1:4" x14ac:dyDescent="0.2">
      <c r="A2166" s="158"/>
      <c r="D2166" s="138"/>
    </row>
    <row r="2167" spans="1:4" x14ac:dyDescent="0.2">
      <c r="A2167" s="158"/>
      <c r="D2167" s="138"/>
    </row>
    <row r="2168" spans="1:4" x14ac:dyDescent="0.2">
      <c r="A2168" s="158"/>
      <c r="D2168" s="138"/>
    </row>
    <row r="2169" spans="1:4" x14ac:dyDescent="0.2">
      <c r="A2169" s="158"/>
      <c r="D2169" s="138"/>
    </row>
    <row r="2170" spans="1:4" x14ac:dyDescent="0.2">
      <c r="A2170" s="158"/>
      <c r="D2170" s="138"/>
    </row>
    <row r="2171" spans="1:4" x14ac:dyDescent="0.2">
      <c r="A2171" s="158"/>
      <c r="D2171" s="138"/>
    </row>
    <row r="2172" spans="1:4" x14ac:dyDescent="0.2">
      <c r="A2172" s="158"/>
      <c r="D2172" s="138"/>
    </row>
    <row r="2173" spans="1:4" x14ac:dyDescent="0.2">
      <c r="A2173" s="158"/>
      <c r="D2173" s="138"/>
    </row>
    <row r="2174" spans="1:4" x14ac:dyDescent="0.2">
      <c r="A2174" s="158"/>
      <c r="D2174" s="138"/>
    </row>
    <row r="2175" spans="1:4" x14ac:dyDescent="0.2">
      <c r="A2175" s="158"/>
      <c r="D2175" s="138"/>
    </row>
    <row r="2176" spans="1:4" x14ac:dyDescent="0.2">
      <c r="A2176" s="158"/>
      <c r="D2176" s="138"/>
    </row>
    <row r="2177" spans="1:4" x14ac:dyDescent="0.2">
      <c r="A2177" s="158"/>
      <c r="D2177" s="138"/>
    </row>
    <row r="2178" spans="1:4" x14ac:dyDescent="0.2">
      <c r="A2178" s="158"/>
      <c r="D2178" s="138"/>
    </row>
    <row r="2179" spans="1:4" x14ac:dyDescent="0.2">
      <c r="A2179" s="158"/>
      <c r="D2179" s="138"/>
    </row>
    <row r="2180" spans="1:4" x14ac:dyDescent="0.2">
      <c r="A2180" s="158"/>
      <c r="D2180" s="138"/>
    </row>
    <row r="2181" spans="1:4" x14ac:dyDescent="0.2">
      <c r="A2181" s="158"/>
      <c r="D2181" s="138"/>
    </row>
    <row r="2182" spans="1:4" x14ac:dyDescent="0.2">
      <c r="A2182" s="158"/>
      <c r="D2182" s="138"/>
    </row>
    <row r="2183" spans="1:4" x14ac:dyDescent="0.2">
      <c r="A2183" s="158"/>
      <c r="D2183" s="138"/>
    </row>
    <row r="2184" spans="1:4" x14ac:dyDescent="0.2">
      <c r="A2184" s="158"/>
      <c r="D2184" s="138"/>
    </row>
    <row r="2185" spans="1:4" x14ac:dyDescent="0.2">
      <c r="A2185" s="158"/>
      <c r="D2185" s="138"/>
    </row>
    <row r="2186" spans="1:4" x14ac:dyDescent="0.2">
      <c r="A2186" s="158"/>
      <c r="D2186" s="138"/>
    </row>
    <row r="2187" spans="1:4" x14ac:dyDescent="0.2">
      <c r="A2187" s="158"/>
      <c r="D2187" s="138"/>
    </row>
    <row r="2188" spans="1:4" x14ac:dyDescent="0.2">
      <c r="A2188" s="158"/>
      <c r="D2188" s="138"/>
    </row>
    <row r="2189" spans="1:4" x14ac:dyDescent="0.2">
      <c r="A2189" s="158"/>
      <c r="D2189" s="138"/>
    </row>
    <row r="2190" spans="1:4" x14ac:dyDescent="0.2">
      <c r="A2190" s="158"/>
      <c r="D2190" s="138"/>
    </row>
    <row r="2191" spans="1:4" x14ac:dyDescent="0.2">
      <c r="A2191" s="158"/>
      <c r="D2191" s="138"/>
    </row>
    <row r="2192" spans="1:4" x14ac:dyDescent="0.2">
      <c r="A2192" s="158"/>
      <c r="D2192" s="138"/>
    </row>
    <row r="2193" spans="1:4" x14ac:dyDescent="0.2">
      <c r="A2193" s="158"/>
      <c r="D2193" s="138"/>
    </row>
    <row r="2194" spans="1:4" x14ac:dyDescent="0.2">
      <c r="A2194" s="158"/>
      <c r="D2194" s="138"/>
    </row>
    <row r="2195" spans="1:4" x14ac:dyDescent="0.2">
      <c r="A2195" s="158"/>
      <c r="D2195" s="138"/>
    </row>
    <row r="2196" spans="1:4" x14ac:dyDescent="0.2">
      <c r="A2196" s="158"/>
      <c r="D2196" s="138"/>
    </row>
    <row r="2197" spans="1:4" x14ac:dyDescent="0.2">
      <c r="A2197" s="158"/>
      <c r="D2197" s="138"/>
    </row>
    <row r="2198" spans="1:4" x14ac:dyDescent="0.2">
      <c r="A2198" s="158"/>
      <c r="D2198" s="138"/>
    </row>
    <row r="2199" spans="1:4" x14ac:dyDescent="0.2">
      <c r="A2199" s="158"/>
      <c r="D2199" s="138"/>
    </row>
    <row r="2200" spans="1:4" x14ac:dyDescent="0.2">
      <c r="A2200" s="158"/>
      <c r="D2200" s="138"/>
    </row>
    <row r="2201" spans="1:4" x14ac:dyDescent="0.2">
      <c r="A2201" s="158"/>
      <c r="D2201" s="138"/>
    </row>
    <row r="2202" spans="1:4" x14ac:dyDescent="0.2">
      <c r="A2202" s="158"/>
      <c r="D2202" s="138"/>
    </row>
    <row r="2203" spans="1:4" x14ac:dyDescent="0.2">
      <c r="A2203" s="158"/>
      <c r="D2203" s="138"/>
    </row>
    <row r="2204" spans="1:4" x14ac:dyDescent="0.2">
      <c r="A2204" s="158"/>
      <c r="D2204" s="138"/>
    </row>
    <row r="2205" spans="1:4" x14ac:dyDescent="0.2">
      <c r="A2205" s="158"/>
      <c r="D2205" s="138"/>
    </row>
    <row r="2206" spans="1:4" x14ac:dyDescent="0.2">
      <c r="A2206" s="158"/>
      <c r="D2206" s="138"/>
    </row>
    <row r="2207" spans="1:4" x14ac:dyDescent="0.2">
      <c r="A2207" s="158"/>
      <c r="D2207" s="138"/>
    </row>
    <row r="2208" spans="1:4" x14ac:dyDescent="0.2">
      <c r="A2208" s="158"/>
      <c r="D2208" s="138"/>
    </row>
    <row r="2209" spans="1:4" x14ac:dyDescent="0.2">
      <c r="A2209" s="158"/>
      <c r="D2209" s="138"/>
    </row>
    <row r="2210" spans="1:4" x14ac:dyDescent="0.2">
      <c r="A2210" s="158"/>
      <c r="D2210" s="138"/>
    </row>
    <row r="2211" spans="1:4" x14ac:dyDescent="0.2">
      <c r="A2211" s="158"/>
      <c r="D2211" s="138"/>
    </row>
    <row r="2212" spans="1:4" x14ac:dyDescent="0.2">
      <c r="A2212" s="158"/>
      <c r="D2212" s="138"/>
    </row>
    <row r="2213" spans="1:4" x14ac:dyDescent="0.2">
      <c r="A2213" s="158"/>
      <c r="D2213" s="138"/>
    </row>
    <row r="2214" spans="1:4" x14ac:dyDescent="0.2">
      <c r="A2214" s="158"/>
      <c r="D2214" s="138"/>
    </row>
    <row r="2215" spans="1:4" x14ac:dyDescent="0.2">
      <c r="A2215" s="158"/>
      <c r="D2215" s="138"/>
    </row>
    <row r="2216" spans="1:4" x14ac:dyDescent="0.2">
      <c r="A2216" s="158"/>
      <c r="D2216" s="138"/>
    </row>
    <row r="2217" spans="1:4" x14ac:dyDescent="0.2">
      <c r="A2217" s="158"/>
      <c r="D2217" s="138"/>
    </row>
    <row r="2218" spans="1:4" x14ac:dyDescent="0.2">
      <c r="A2218" s="158"/>
      <c r="D2218" s="138"/>
    </row>
    <row r="2219" spans="1:4" x14ac:dyDescent="0.2">
      <c r="A2219" s="158"/>
      <c r="D2219" s="138"/>
    </row>
    <row r="2220" spans="1:4" x14ac:dyDescent="0.2">
      <c r="A2220" s="158"/>
      <c r="D2220" s="138"/>
    </row>
    <row r="2221" spans="1:4" x14ac:dyDescent="0.2">
      <c r="A2221" s="158"/>
      <c r="D2221" s="138"/>
    </row>
    <row r="2222" spans="1:4" x14ac:dyDescent="0.2">
      <c r="A2222" s="158"/>
      <c r="D2222" s="138"/>
    </row>
    <row r="2223" spans="1:4" x14ac:dyDescent="0.2">
      <c r="A2223" s="158"/>
      <c r="D2223" s="138"/>
    </row>
    <row r="2224" spans="1:4" x14ac:dyDescent="0.2">
      <c r="A2224" s="158"/>
      <c r="D2224" s="138"/>
    </row>
    <row r="2225" spans="1:4" x14ac:dyDescent="0.2">
      <c r="A2225" s="158"/>
      <c r="D2225" s="138"/>
    </row>
    <row r="2226" spans="1:4" x14ac:dyDescent="0.2">
      <c r="A2226" s="158"/>
      <c r="D2226" s="138"/>
    </row>
    <row r="2227" spans="1:4" x14ac:dyDescent="0.2">
      <c r="A2227" s="158"/>
      <c r="D2227" s="138"/>
    </row>
    <row r="2228" spans="1:4" x14ac:dyDescent="0.2">
      <c r="A2228" s="158"/>
      <c r="D2228" s="138"/>
    </row>
    <row r="2229" spans="1:4" x14ac:dyDescent="0.2">
      <c r="A2229" s="158"/>
      <c r="D2229" s="138"/>
    </row>
    <row r="2230" spans="1:4" x14ac:dyDescent="0.2">
      <c r="A2230" s="158"/>
      <c r="D2230" s="138"/>
    </row>
    <row r="2231" spans="1:4" x14ac:dyDescent="0.2">
      <c r="A2231" s="158"/>
      <c r="D2231" s="138"/>
    </row>
    <row r="2232" spans="1:4" x14ac:dyDescent="0.2">
      <c r="A2232" s="158"/>
      <c r="D2232" s="138"/>
    </row>
    <row r="2233" spans="1:4" x14ac:dyDescent="0.2">
      <c r="A2233" s="158"/>
      <c r="D2233" s="138"/>
    </row>
    <row r="2234" spans="1:4" x14ac:dyDescent="0.2">
      <c r="A2234" s="158"/>
      <c r="D2234" s="138"/>
    </row>
    <row r="2235" spans="1:4" x14ac:dyDescent="0.2">
      <c r="A2235" s="158"/>
      <c r="D2235" s="138"/>
    </row>
    <row r="2236" spans="1:4" x14ac:dyDescent="0.2">
      <c r="A2236" s="158"/>
      <c r="D2236" s="138"/>
    </row>
    <row r="2237" spans="1:4" x14ac:dyDescent="0.2">
      <c r="A2237" s="158"/>
      <c r="D2237" s="138"/>
    </row>
    <row r="2238" spans="1:4" x14ac:dyDescent="0.2">
      <c r="A2238" s="158"/>
      <c r="D2238" s="138"/>
    </row>
    <row r="2239" spans="1:4" x14ac:dyDescent="0.2">
      <c r="A2239" s="158"/>
      <c r="D2239" s="138"/>
    </row>
    <row r="2240" spans="1:4" x14ac:dyDescent="0.2">
      <c r="A2240" s="158"/>
      <c r="D2240" s="138"/>
    </row>
    <row r="2241" spans="1:4" x14ac:dyDescent="0.2">
      <c r="A2241" s="158"/>
      <c r="D2241" s="138"/>
    </row>
    <row r="2242" spans="1:4" x14ac:dyDescent="0.2">
      <c r="A2242" s="158"/>
      <c r="D2242" s="138"/>
    </row>
    <row r="2243" spans="1:4" x14ac:dyDescent="0.2">
      <c r="A2243" s="158"/>
      <c r="D2243" s="138"/>
    </row>
    <row r="2244" spans="1:4" x14ac:dyDescent="0.2">
      <c r="A2244" s="158"/>
      <c r="D2244" s="138"/>
    </row>
    <row r="2245" spans="1:4" x14ac:dyDescent="0.2">
      <c r="A2245" s="158"/>
      <c r="D2245" s="138"/>
    </row>
    <row r="2246" spans="1:4" x14ac:dyDescent="0.2">
      <c r="A2246" s="158"/>
      <c r="D2246" s="138"/>
    </row>
    <row r="2247" spans="1:4" x14ac:dyDescent="0.2">
      <c r="A2247" s="158"/>
      <c r="D2247" s="138"/>
    </row>
    <row r="2248" spans="1:4" x14ac:dyDescent="0.2">
      <c r="A2248" s="158"/>
      <c r="D2248" s="138"/>
    </row>
    <row r="2249" spans="1:4" x14ac:dyDescent="0.2">
      <c r="A2249" s="158"/>
      <c r="D2249" s="138"/>
    </row>
    <row r="2250" spans="1:4" x14ac:dyDescent="0.2">
      <c r="A2250" s="158"/>
      <c r="D2250" s="138"/>
    </row>
    <row r="2251" spans="1:4" x14ac:dyDescent="0.2">
      <c r="A2251" s="158"/>
      <c r="D2251" s="138"/>
    </row>
    <row r="2252" spans="1:4" x14ac:dyDescent="0.2">
      <c r="A2252" s="158"/>
      <c r="D2252" s="138"/>
    </row>
    <row r="2253" spans="1:4" x14ac:dyDescent="0.2">
      <c r="A2253" s="158"/>
      <c r="D2253" s="138"/>
    </row>
    <row r="2254" spans="1:4" x14ac:dyDescent="0.2">
      <c r="A2254" s="158"/>
      <c r="D2254" s="138"/>
    </row>
    <row r="2255" spans="1:4" x14ac:dyDescent="0.2">
      <c r="A2255" s="158"/>
      <c r="D2255" s="138"/>
    </row>
    <row r="2256" spans="1:4" x14ac:dyDescent="0.2">
      <c r="A2256" s="158"/>
      <c r="D2256" s="138"/>
    </row>
    <row r="2257" spans="1:4" x14ac:dyDescent="0.2">
      <c r="A2257" s="158"/>
      <c r="D2257" s="138"/>
    </row>
    <row r="2258" spans="1:4" x14ac:dyDescent="0.2">
      <c r="A2258" s="158"/>
      <c r="D2258" s="138"/>
    </row>
    <row r="2259" spans="1:4" x14ac:dyDescent="0.2">
      <c r="A2259" s="158"/>
      <c r="D2259" s="138"/>
    </row>
    <row r="2260" spans="1:4" x14ac:dyDescent="0.2">
      <c r="A2260" s="158"/>
      <c r="D2260" s="138"/>
    </row>
    <row r="2261" spans="1:4" x14ac:dyDescent="0.2">
      <c r="A2261" s="158"/>
      <c r="D2261" s="138"/>
    </row>
    <row r="2262" spans="1:4" x14ac:dyDescent="0.2">
      <c r="A2262" s="158"/>
      <c r="D2262" s="138"/>
    </row>
    <row r="2263" spans="1:4" x14ac:dyDescent="0.2">
      <c r="A2263" s="158"/>
      <c r="D2263" s="138"/>
    </row>
    <row r="2264" spans="1:4" x14ac:dyDescent="0.2">
      <c r="A2264" s="158"/>
      <c r="D2264" s="138"/>
    </row>
    <row r="2265" spans="1:4" x14ac:dyDescent="0.2">
      <c r="A2265" s="158"/>
      <c r="D2265" s="138"/>
    </row>
    <row r="2266" spans="1:4" x14ac:dyDescent="0.2">
      <c r="A2266" s="158"/>
      <c r="D2266" s="138"/>
    </row>
    <row r="2267" spans="1:4" x14ac:dyDescent="0.2">
      <c r="A2267" s="158"/>
      <c r="D2267" s="138"/>
    </row>
    <row r="2268" spans="1:4" x14ac:dyDescent="0.2">
      <c r="A2268" s="158"/>
      <c r="D2268" s="138"/>
    </row>
    <row r="2269" spans="1:4" x14ac:dyDescent="0.2">
      <c r="A2269" s="158"/>
      <c r="D2269" s="138"/>
    </row>
    <row r="2270" spans="1:4" x14ac:dyDescent="0.2">
      <c r="A2270" s="158"/>
      <c r="D2270" s="138"/>
    </row>
    <row r="2271" spans="1:4" x14ac:dyDescent="0.2">
      <c r="A2271" s="158"/>
      <c r="D2271" s="138"/>
    </row>
    <row r="2272" spans="1:4" x14ac:dyDescent="0.2">
      <c r="A2272" s="158"/>
      <c r="D2272" s="138"/>
    </row>
    <row r="2273" spans="1:4" x14ac:dyDescent="0.2">
      <c r="A2273" s="158"/>
      <c r="D2273" s="138"/>
    </row>
    <row r="2274" spans="1:4" x14ac:dyDescent="0.2">
      <c r="A2274" s="158"/>
      <c r="D2274" s="138"/>
    </row>
    <row r="2275" spans="1:4" x14ac:dyDescent="0.2">
      <c r="A2275" s="158"/>
      <c r="D2275" s="138"/>
    </row>
    <row r="2276" spans="1:4" x14ac:dyDescent="0.2">
      <c r="A2276" s="158"/>
      <c r="D2276" s="138"/>
    </row>
    <row r="2277" spans="1:4" x14ac:dyDescent="0.2">
      <c r="A2277" s="158"/>
      <c r="D2277" s="138"/>
    </row>
    <row r="2278" spans="1:4" x14ac:dyDescent="0.2">
      <c r="A2278" s="158"/>
      <c r="D2278" s="138"/>
    </row>
    <row r="2279" spans="1:4" x14ac:dyDescent="0.2">
      <c r="A2279" s="158"/>
      <c r="D2279" s="138"/>
    </row>
    <row r="2280" spans="1:4" x14ac:dyDescent="0.2">
      <c r="A2280" s="158"/>
      <c r="D2280" s="138"/>
    </row>
    <row r="2281" spans="1:4" x14ac:dyDescent="0.2">
      <c r="A2281" s="158"/>
      <c r="D2281" s="138"/>
    </row>
    <row r="2282" spans="1:4" x14ac:dyDescent="0.2">
      <c r="A2282" s="158"/>
      <c r="D2282" s="138"/>
    </row>
    <row r="2283" spans="1:4" x14ac:dyDescent="0.2">
      <c r="A2283" s="158"/>
      <c r="D2283" s="138"/>
    </row>
    <row r="2284" spans="1:4" x14ac:dyDescent="0.2">
      <c r="A2284" s="158"/>
      <c r="D2284" s="138"/>
    </row>
    <row r="2285" spans="1:4" x14ac:dyDescent="0.2">
      <c r="A2285" s="158"/>
      <c r="D2285" s="138"/>
    </row>
    <row r="2286" spans="1:4" x14ac:dyDescent="0.2">
      <c r="A2286" s="158"/>
      <c r="D2286" s="138"/>
    </row>
    <row r="2287" spans="1:4" x14ac:dyDescent="0.2">
      <c r="A2287" s="158"/>
      <c r="D2287" s="138"/>
    </row>
    <row r="2288" spans="1:4" x14ac:dyDescent="0.2">
      <c r="A2288" s="158"/>
      <c r="D2288" s="138"/>
    </row>
    <row r="2289" spans="1:4" x14ac:dyDescent="0.2">
      <c r="A2289" s="158"/>
      <c r="D2289" s="138"/>
    </row>
    <row r="2290" spans="1:4" x14ac:dyDescent="0.2">
      <c r="A2290" s="158"/>
      <c r="D2290" s="138"/>
    </row>
    <row r="2291" spans="1:4" x14ac:dyDescent="0.2">
      <c r="A2291" s="158"/>
      <c r="D2291" s="138"/>
    </row>
    <row r="2292" spans="1:4" x14ac:dyDescent="0.2">
      <c r="A2292" s="158"/>
      <c r="D2292" s="138"/>
    </row>
    <row r="2293" spans="1:4" x14ac:dyDescent="0.2">
      <c r="A2293" s="158"/>
      <c r="D2293" s="138"/>
    </row>
    <row r="2294" spans="1:4" x14ac:dyDescent="0.2">
      <c r="A2294" s="158"/>
      <c r="D2294" s="138"/>
    </row>
    <row r="2295" spans="1:4" x14ac:dyDescent="0.2">
      <c r="A2295" s="158"/>
      <c r="D2295" s="138"/>
    </row>
    <row r="2296" spans="1:4" x14ac:dyDescent="0.2">
      <c r="A2296" s="158"/>
      <c r="D2296" s="138"/>
    </row>
    <row r="2297" spans="1:4" x14ac:dyDescent="0.2">
      <c r="A2297" s="158"/>
      <c r="D2297" s="138"/>
    </row>
    <row r="2298" spans="1:4" x14ac:dyDescent="0.2">
      <c r="A2298" s="158"/>
      <c r="D2298" s="138"/>
    </row>
    <row r="2299" spans="1:4" x14ac:dyDescent="0.2">
      <c r="A2299" s="158"/>
      <c r="D2299" s="138"/>
    </row>
    <row r="2300" spans="1:4" x14ac:dyDescent="0.2">
      <c r="A2300" s="158"/>
      <c r="D2300" s="138"/>
    </row>
    <row r="2301" spans="1:4" x14ac:dyDescent="0.2">
      <c r="A2301" s="158"/>
      <c r="D2301" s="138"/>
    </row>
    <row r="2302" spans="1:4" x14ac:dyDescent="0.2">
      <c r="A2302" s="158"/>
      <c r="D2302" s="138"/>
    </row>
    <row r="2303" spans="1:4" x14ac:dyDescent="0.2">
      <c r="A2303" s="158"/>
      <c r="D2303" s="138"/>
    </row>
    <row r="2304" spans="1:4" x14ac:dyDescent="0.2">
      <c r="A2304" s="158"/>
      <c r="D2304" s="138"/>
    </row>
    <row r="2305" spans="1:4" x14ac:dyDescent="0.2">
      <c r="A2305" s="158"/>
      <c r="D2305" s="138"/>
    </row>
    <row r="2306" spans="1:4" x14ac:dyDescent="0.2">
      <c r="A2306" s="158"/>
      <c r="D2306" s="138"/>
    </row>
    <row r="2307" spans="1:4" x14ac:dyDescent="0.2">
      <c r="A2307" s="158"/>
      <c r="D2307" s="138"/>
    </row>
    <row r="2308" spans="1:4" x14ac:dyDescent="0.2">
      <c r="A2308" s="158"/>
      <c r="D2308" s="138"/>
    </row>
    <row r="2309" spans="1:4" x14ac:dyDescent="0.2">
      <c r="A2309" s="158"/>
      <c r="D2309" s="138"/>
    </row>
    <row r="2310" spans="1:4" x14ac:dyDescent="0.2">
      <c r="A2310" s="158"/>
      <c r="D2310" s="138"/>
    </row>
    <row r="2311" spans="1:4" x14ac:dyDescent="0.2">
      <c r="A2311" s="158"/>
      <c r="D2311" s="138"/>
    </row>
    <row r="2312" spans="1:4" x14ac:dyDescent="0.2">
      <c r="A2312" s="158"/>
      <c r="D2312" s="138"/>
    </row>
    <row r="2313" spans="1:4" x14ac:dyDescent="0.2">
      <c r="A2313" s="158"/>
      <c r="D2313" s="138"/>
    </row>
    <row r="2314" spans="1:4" x14ac:dyDescent="0.2">
      <c r="A2314" s="158"/>
      <c r="D2314" s="138"/>
    </row>
    <row r="2315" spans="1:4" x14ac:dyDescent="0.2">
      <c r="A2315" s="158"/>
      <c r="D2315" s="138"/>
    </row>
    <row r="2316" spans="1:4" x14ac:dyDescent="0.2">
      <c r="A2316" s="158"/>
      <c r="D2316" s="138"/>
    </row>
    <row r="2317" spans="1:4" x14ac:dyDescent="0.2">
      <c r="A2317" s="158"/>
      <c r="D2317" s="138"/>
    </row>
    <row r="2318" spans="1:4" x14ac:dyDescent="0.2">
      <c r="A2318" s="158"/>
      <c r="D2318" s="138"/>
    </row>
    <row r="2319" spans="1:4" x14ac:dyDescent="0.2">
      <c r="A2319" s="158"/>
      <c r="D2319" s="138"/>
    </row>
    <row r="2320" spans="1:4" x14ac:dyDescent="0.2">
      <c r="A2320" s="158"/>
      <c r="D2320" s="138"/>
    </row>
    <row r="2321" spans="1:4" x14ac:dyDescent="0.2">
      <c r="A2321" s="158"/>
      <c r="D2321" s="138"/>
    </row>
    <row r="2322" spans="1:4" x14ac:dyDescent="0.2">
      <c r="A2322" s="158"/>
      <c r="D2322" s="138"/>
    </row>
    <row r="2323" spans="1:4" x14ac:dyDescent="0.2">
      <c r="A2323" s="158"/>
      <c r="D2323" s="138"/>
    </row>
    <row r="2324" spans="1:4" x14ac:dyDescent="0.2">
      <c r="A2324" s="158"/>
      <c r="D2324" s="138"/>
    </row>
    <row r="2325" spans="1:4" x14ac:dyDescent="0.2">
      <c r="A2325" s="158"/>
      <c r="D2325" s="138"/>
    </row>
    <row r="2326" spans="1:4" x14ac:dyDescent="0.2">
      <c r="A2326" s="158"/>
      <c r="D2326" s="138"/>
    </row>
    <row r="2327" spans="1:4" x14ac:dyDescent="0.2">
      <c r="A2327" s="158"/>
      <c r="D2327" s="138"/>
    </row>
    <row r="2328" spans="1:4" x14ac:dyDescent="0.2">
      <c r="A2328" s="158"/>
      <c r="D2328" s="138"/>
    </row>
    <row r="2329" spans="1:4" x14ac:dyDescent="0.2">
      <c r="A2329" s="158"/>
      <c r="D2329" s="138"/>
    </row>
    <row r="2330" spans="1:4" x14ac:dyDescent="0.2">
      <c r="A2330" s="158"/>
      <c r="D2330" s="138"/>
    </row>
    <row r="2331" spans="1:4" x14ac:dyDescent="0.2">
      <c r="A2331" s="158"/>
      <c r="D2331" s="138"/>
    </row>
    <row r="2332" spans="1:4" x14ac:dyDescent="0.2">
      <c r="A2332" s="158"/>
      <c r="D2332" s="138"/>
    </row>
    <row r="2333" spans="1:4" x14ac:dyDescent="0.2">
      <c r="A2333" s="158"/>
      <c r="D2333" s="138"/>
    </row>
    <row r="2334" spans="1:4" x14ac:dyDescent="0.2">
      <c r="A2334" s="158"/>
      <c r="D2334" s="138"/>
    </row>
    <row r="2335" spans="1:4" x14ac:dyDescent="0.2">
      <c r="A2335" s="158"/>
      <c r="D2335" s="138"/>
    </row>
    <row r="2336" spans="1:4" x14ac:dyDescent="0.2">
      <c r="A2336" s="158"/>
      <c r="D2336" s="138"/>
    </row>
    <row r="2337" spans="1:4" x14ac:dyDescent="0.2">
      <c r="A2337" s="158"/>
      <c r="D2337" s="138"/>
    </row>
    <row r="2338" spans="1:4" x14ac:dyDescent="0.2">
      <c r="A2338" s="158"/>
      <c r="D2338" s="138"/>
    </row>
    <row r="2339" spans="1:4" x14ac:dyDescent="0.2">
      <c r="A2339" s="158"/>
      <c r="D2339" s="138"/>
    </row>
    <row r="2340" spans="1:4" x14ac:dyDescent="0.2">
      <c r="A2340" s="158"/>
      <c r="D2340" s="138"/>
    </row>
    <row r="2341" spans="1:4" x14ac:dyDescent="0.2">
      <c r="A2341" s="158"/>
      <c r="D2341" s="138"/>
    </row>
    <row r="2342" spans="1:4" x14ac:dyDescent="0.2">
      <c r="A2342" s="158"/>
      <c r="D2342" s="138"/>
    </row>
    <row r="2343" spans="1:4" x14ac:dyDescent="0.2">
      <c r="A2343" s="158"/>
      <c r="D2343" s="138"/>
    </row>
    <row r="2344" spans="1:4" x14ac:dyDescent="0.2">
      <c r="A2344" s="158"/>
      <c r="D2344" s="138"/>
    </row>
    <row r="2345" spans="1:4" x14ac:dyDescent="0.2">
      <c r="A2345" s="158"/>
      <c r="D2345" s="138"/>
    </row>
    <row r="2346" spans="1:4" x14ac:dyDescent="0.2">
      <c r="A2346" s="158"/>
      <c r="D2346" s="138"/>
    </row>
    <row r="2347" spans="1:4" x14ac:dyDescent="0.2">
      <c r="A2347" s="158"/>
      <c r="D2347" s="138"/>
    </row>
    <row r="2348" spans="1:4" x14ac:dyDescent="0.2">
      <c r="A2348" s="158"/>
      <c r="D2348" s="138"/>
    </row>
    <row r="2349" spans="1:4" x14ac:dyDescent="0.2">
      <c r="A2349" s="158"/>
      <c r="D2349" s="138"/>
    </row>
    <row r="2350" spans="1:4" x14ac:dyDescent="0.2">
      <c r="A2350" s="158"/>
      <c r="D2350" s="138"/>
    </row>
    <row r="2351" spans="1:4" x14ac:dyDescent="0.2">
      <c r="A2351" s="158"/>
      <c r="D2351" s="138"/>
    </row>
    <row r="2352" spans="1:4" x14ac:dyDescent="0.2">
      <c r="A2352" s="158"/>
      <c r="D2352" s="138"/>
    </row>
    <row r="2353" spans="1:4" x14ac:dyDescent="0.2">
      <c r="A2353" s="158"/>
      <c r="D2353" s="138"/>
    </row>
    <row r="2354" spans="1:4" x14ac:dyDescent="0.2">
      <c r="A2354" s="158"/>
      <c r="D2354" s="138"/>
    </row>
    <row r="2355" spans="1:4" x14ac:dyDescent="0.2">
      <c r="A2355" s="158"/>
      <c r="D2355" s="138"/>
    </row>
    <row r="2356" spans="1:4" x14ac:dyDescent="0.2">
      <c r="A2356" s="158"/>
      <c r="D2356" s="138"/>
    </row>
    <row r="2357" spans="1:4" x14ac:dyDescent="0.2">
      <c r="A2357" s="158"/>
      <c r="D2357" s="138"/>
    </row>
    <row r="2358" spans="1:4" x14ac:dyDescent="0.2">
      <c r="A2358" s="158"/>
      <c r="D2358" s="138"/>
    </row>
    <row r="2359" spans="1:4" x14ac:dyDescent="0.2">
      <c r="A2359" s="158"/>
      <c r="D2359" s="138"/>
    </row>
    <row r="2360" spans="1:4" x14ac:dyDescent="0.2">
      <c r="A2360" s="158"/>
      <c r="D2360" s="138"/>
    </row>
    <row r="2361" spans="1:4" x14ac:dyDescent="0.2">
      <c r="A2361" s="158"/>
      <c r="D2361" s="138"/>
    </row>
    <row r="2362" spans="1:4" x14ac:dyDescent="0.2">
      <c r="A2362" s="158"/>
      <c r="D2362" s="138"/>
    </row>
    <row r="2363" spans="1:4" x14ac:dyDescent="0.2">
      <c r="A2363" s="158"/>
      <c r="D2363" s="138"/>
    </row>
    <row r="2364" spans="1:4" x14ac:dyDescent="0.2">
      <c r="A2364" s="158"/>
      <c r="D2364" s="138"/>
    </row>
    <row r="2365" spans="1:4" x14ac:dyDescent="0.2">
      <c r="A2365" s="158"/>
      <c r="D2365" s="138"/>
    </row>
    <row r="2366" spans="1:4" x14ac:dyDescent="0.2">
      <c r="A2366" s="158"/>
      <c r="D2366" s="138"/>
    </row>
    <row r="2367" spans="1:4" x14ac:dyDescent="0.2">
      <c r="A2367" s="158"/>
      <c r="D2367" s="138"/>
    </row>
    <row r="2368" spans="1:4" x14ac:dyDescent="0.2">
      <c r="A2368" s="158"/>
      <c r="D2368" s="138"/>
    </row>
    <row r="2369" spans="1:4" x14ac:dyDescent="0.2">
      <c r="A2369" s="158"/>
      <c r="D2369" s="138"/>
    </row>
    <row r="2370" spans="1:4" x14ac:dyDescent="0.2">
      <c r="A2370" s="158"/>
      <c r="D2370" s="138"/>
    </row>
    <row r="2371" spans="1:4" x14ac:dyDescent="0.2">
      <c r="A2371" s="158"/>
      <c r="D2371" s="138"/>
    </row>
    <row r="2372" spans="1:4" x14ac:dyDescent="0.2">
      <c r="A2372" s="158"/>
      <c r="D2372" s="138"/>
    </row>
    <row r="2373" spans="1:4" x14ac:dyDescent="0.2">
      <c r="A2373" s="158"/>
      <c r="D2373" s="138"/>
    </row>
    <row r="2374" spans="1:4" x14ac:dyDescent="0.2">
      <c r="A2374" s="158"/>
      <c r="D2374" s="138"/>
    </row>
    <row r="2375" spans="1:4" x14ac:dyDescent="0.2">
      <c r="A2375" s="158"/>
      <c r="D2375" s="138"/>
    </row>
    <row r="2376" spans="1:4" x14ac:dyDescent="0.2">
      <c r="A2376" s="158"/>
      <c r="D2376" s="138"/>
    </row>
    <row r="2377" spans="1:4" x14ac:dyDescent="0.2">
      <c r="A2377" s="158"/>
      <c r="D2377" s="138"/>
    </row>
    <row r="2378" spans="1:4" x14ac:dyDescent="0.2">
      <c r="A2378" s="158"/>
      <c r="D2378" s="138"/>
    </row>
    <row r="2379" spans="1:4" x14ac:dyDescent="0.2">
      <c r="A2379" s="158"/>
      <c r="D2379" s="138"/>
    </row>
    <row r="2380" spans="1:4" x14ac:dyDescent="0.2">
      <c r="A2380" s="158"/>
      <c r="D2380" s="138"/>
    </row>
    <row r="2381" spans="1:4" x14ac:dyDescent="0.2">
      <c r="A2381" s="158"/>
      <c r="D2381" s="138"/>
    </row>
    <row r="2382" spans="1:4" x14ac:dyDescent="0.2">
      <c r="A2382" s="158"/>
      <c r="D2382" s="138"/>
    </row>
    <row r="2383" spans="1:4" x14ac:dyDescent="0.2">
      <c r="A2383" s="158"/>
      <c r="D2383" s="138"/>
    </row>
    <row r="2384" spans="1:4" x14ac:dyDescent="0.2">
      <c r="A2384" s="158"/>
      <c r="D2384" s="138"/>
    </row>
    <row r="2385" spans="1:4" x14ac:dyDescent="0.2">
      <c r="A2385" s="158"/>
      <c r="D2385" s="138"/>
    </row>
    <row r="2386" spans="1:4" x14ac:dyDescent="0.2">
      <c r="A2386" s="158"/>
      <c r="D2386" s="138"/>
    </row>
    <row r="2387" spans="1:4" x14ac:dyDescent="0.2">
      <c r="A2387" s="158"/>
      <c r="D2387" s="138"/>
    </row>
    <row r="2388" spans="1:4" x14ac:dyDescent="0.2">
      <c r="A2388" s="158"/>
      <c r="D2388" s="138"/>
    </row>
    <row r="2389" spans="1:4" x14ac:dyDescent="0.2">
      <c r="A2389" s="158"/>
      <c r="D2389" s="138"/>
    </row>
    <row r="2390" spans="1:4" x14ac:dyDescent="0.2">
      <c r="A2390" s="158"/>
      <c r="D2390" s="138"/>
    </row>
    <row r="2391" spans="1:4" x14ac:dyDescent="0.2">
      <c r="A2391" s="158"/>
      <c r="D2391" s="138"/>
    </row>
    <row r="2392" spans="1:4" x14ac:dyDescent="0.2">
      <c r="A2392" s="158"/>
      <c r="D2392" s="138"/>
    </row>
    <row r="2393" spans="1:4" x14ac:dyDescent="0.2">
      <c r="A2393" s="158"/>
      <c r="D2393" s="138"/>
    </row>
    <row r="2394" spans="1:4" x14ac:dyDescent="0.2">
      <c r="A2394" s="158"/>
      <c r="D2394" s="138"/>
    </row>
    <row r="2395" spans="1:4" x14ac:dyDescent="0.2">
      <c r="A2395" s="158"/>
      <c r="D2395" s="138"/>
    </row>
    <row r="2396" spans="1:4" x14ac:dyDescent="0.2">
      <c r="A2396" s="158"/>
      <c r="D2396" s="138"/>
    </row>
    <row r="2397" spans="1:4" x14ac:dyDescent="0.2">
      <c r="A2397" s="158"/>
      <c r="D2397" s="138"/>
    </row>
    <row r="2398" spans="1:4" x14ac:dyDescent="0.2">
      <c r="A2398" s="158"/>
      <c r="D2398" s="138"/>
    </row>
    <row r="2399" spans="1:4" x14ac:dyDescent="0.2">
      <c r="A2399" s="158"/>
      <c r="D2399" s="138"/>
    </row>
    <row r="2400" spans="1:4" x14ac:dyDescent="0.2">
      <c r="A2400" s="158"/>
      <c r="D2400" s="138"/>
    </row>
    <row r="2401" spans="1:4" x14ac:dyDescent="0.2">
      <c r="A2401" s="158"/>
      <c r="D2401" s="138"/>
    </row>
    <row r="2402" spans="1:4" x14ac:dyDescent="0.2">
      <c r="A2402" s="158"/>
      <c r="D2402" s="138"/>
    </row>
    <row r="2403" spans="1:4" x14ac:dyDescent="0.2">
      <c r="A2403" s="158"/>
      <c r="D2403" s="138"/>
    </row>
    <row r="2404" spans="1:4" x14ac:dyDescent="0.2">
      <c r="A2404" s="158"/>
      <c r="D2404" s="138"/>
    </row>
    <row r="2405" spans="1:4" x14ac:dyDescent="0.2">
      <c r="A2405" s="158"/>
      <c r="D2405" s="138"/>
    </row>
    <row r="2406" spans="1:4" x14ac:dyDescent="0.2">
      <c r="A2406" s="158"/>
      <c r="D2406" s="138"/>
    </row>
    <row r="2407" spans="1:4" x14ac:dyDescent="0.2">
      <c r="A2407" s="158"/>
      <c r="D2407" s="138"/>
    </row>
    <row r="2408" spans="1:4" x14ac:dyDescent="0.2">
      <c r="A2408" s="158"/>
      <c r="D2408" s="138"/>
    </row>
    <row r="2409" spans="1:4" x14ac:dyDescent="0.2">
      <c r="A2409" s="158"/>
      <c r="D2409" s="138"/>
    </row>
    <row r="2410" spans="1:4" x14ac:dyDescent="0.2">
      <c r="A2410" s="158"/>
      <c r="D2410" s="138"/>
    </row>
    <row r="2411" spans="1:4" x14ac:dyDescent="0.2">
      <c r="A2411" s="158"/>
      <c r="D2411" s="138"/>
    </row>
    <row r="2412" spans="1:4" x14ac:dyDescent="0.2">
      <c r="A2412" s="158"/>
      <c r="D2412" s="138"/>
    </row>
    <row r="2413" spans="1:4" x14ac:dyDescent="0.2">
      <c r="A2413" s="158"/>
      <c r="D2413" s="138"/>
    </row>
    <row r="2414" spans="1:4" x14ac:dyDescent="0.2">
      <c r="A2414" s="158"/>
      <c r="D2414" s="138"/>
    </row>
    <row r="2415" spans="1:4" x14ac:dyDescent="0.2">
      <c r="A2415" s="158"/>
      <c r="D2415" s="138"/>
    </row>
    <row r="2416" spans="1:4" x14ac:dyDescent="0.2">
      <c r="A2416" s="158"/>
      <c r="D2416" s="138"/>
    </row>
    <row r="2417" spans="1:4" x14ac:dyDescent="0.2">
      <c r="A2417" s="158"/>
      <c r="D2417" s="138"/>
    </row>
    <row r="2418" spans="1:4" x14ac:dyDescent="0.2">
      <c r="A2418" s="158"/>
      <c r="D2418" s="138"/>
    </row>
    <row r="2419" spans="1:4" x14ac:dyDescent="0.2">
      <c r="A2419" s="158"/>
      <c r="D2419" s="138"/>
    </row>
    <row r="2420" spans="1:4" x14ac:dyDescent="0.2">
      <c r="A2420" s="158"/>
      <c r="D2420" s="138"/>
    </row>
    <row r="2421" spans="1:4" x14ac:dyDescent="0.2">
      <c r="A2421" s="158"/>
      <c r="D2421" s="138"/>
    </row>
    <row r="2422" spans="1:4" x14ac:dyDescent="0.2">
      <c r="A2422" s="158"/>
      <c r="D2422" s="138"/>
    </row>
    <row r="2423" spans="1:4" x14ac:dyDescent="0.2">
      <c r="A2423" s="158"/>
      <c r="D2423" s="138"/>
    </row>
    <row r="2424" spans="1:4" x14ac:dyDescent="0.2">
      <c r="A2424" s="158"/>
      <c r="D2424" s="138"/>
    </row>
    <row r="2425" spans="1:4" x14ac:dyDescent="0.2">
      <c r="A2425" s="158"/>
      <c r="D2425" s="138"/>
    </row>
    <row r="2426" spans="1:4" x14ac:dyDescent="0.2">
      <c r="A2426" s="158"/>
      <c r="D2426" s="138"/>
    </row>
    <row r="2427" spans="1:4" x14ac:dyDescent="0.2">
      <c r="A2427" s="158"/>
      <c r="D2427" s="138"/>
    </row>
    <row r="2428" spans="1:4" x14ac:dyDescent="0.2">
      <c r="A2428" s="158"/>
      <c r="D2428" s="138"/>
    </row>
    <row r="2429" spans="1:4" x14ac:dyDescent="0.2">
      <c r="A2429" s="158"/>
      <c r="D2429" s="138"/>
    </row>
    <row r="2430" spans="1:4" x14ac:dyDescent="0.2">
      <c r="A2430" s="158"/>
      <c r="D2430" s="138"/>
    </row>
    <row r="2431" spans="1:4" x14ac:dyDescent="0.2">
      <c r="A2431" s="158"/>
      <c r="D2431" s="138"/>
    </row>
    <row r="2432" spans="1:4" x14ac:dyDescent="0.2">
      <c r="A2432" s="158"/>
      <c r="D2432" s="138"/>
    </row>
    <row r="2433" spans="1:4" x14ac:dyDescent="0.2">
      <c r="A2433" s="158"/>
      <c r="D2433" s="138"/>
    </row>
    <row r="2434" spans="1:4" x14ac:dyDescent="0.2">
      <c r="A2434" s="158"/>
      <c r="D2434" s="138"/>
    </row>
    <row r="2435" spans="1:4" x14ac:dyDescent="0.2">
      <c r="A2435" s="158"/>
      <c r="D2435" s="138"/>
    </row>
    <row r="2436" spans="1:4" x14ac:dyDescent="0.2">
      <c r="A2436" s="158"/>
      <c r="D2436" s="138"/>
    </row>
    <row r="2437" spans="1:4" x14ac:dyDescent="0.2">
      <c r="A2437" s="158"/>
      <c r="D2437" s="138"/>
    </row>
    <row r="2438" spans="1:4" x14ac:dyDescent="0.2">
      <c r="A2438" s="158"/>
      <c r="D2438" s="138"/>
    </row>
    <row r="2439" spans="1:4" x14ac:dyDescent="0.2">
      <c r="A2439" s="158"/>
      <c r="D2439" s="138"/>
    </row>
    <row r="2440" spans="1:4" x14ac:dyDescent="0.2">
      <c r="A2440" s="158"/>
      <c r="D2440" s="138"/>
    </row>
    <row r="2441" spans="1:4" x14ac:dyDescent="0.2">
      <c r="A2441" s="158"/>
      <c r="D2441" s="138"/>
    </row>
    <row r="2442" spans="1:4" x14ac:dyDescent="0.2">
      <c r="A2442" s="158"/>
      <c r="D2442" s="138"/>
    </row>
    <row r="2443" spans="1:4" x14ac:dyDescent="0.2">
      <c r="A2443" s="158"/>
      <c r="D2443" s="138"/>
    </row>
    <row r="2444" spans="1:4" x14ac:dyDescent="0.2">
      <c r="A2444" s="158"/>
      <c r="D2444" s="138"/>
    </row>
    <row r="2445" spans="1:4" x14ac:dyDescent="0.2">
      <c r="A2445" s="158"/>
      <c r="D2445" s="138"/>
    </row>
    <row r="2446" spans="1:4" x14ac:dyDescent="0.2">
      <c r="A2446" s="158"/>
      <c r="D2446" s="138"/>
    </row>
    <row r="2447" spans="1:4" x14ac:dyDescent="0.2">
      <c r="A2447" s="158"/>
      <c r="D2447" s="138"/>
    </row>
    <row r="2448" spans="1:4" x14ac:dyDescent="0.2">
      <c r="A2448" s="158"/>
      <c r="D2448" s="138"/>
    </row>
    <row r="2449" spans="1:4" x14ac:dyDescent="0.2">
      <c r="A2449" s="158"/>
      <c r="D2449" s="138"/>
    </row>
    <row r="2450" spans="1:4" x14ac:dyDescent="0.2">
      <c r="A2450" s="158"/>
      <c r="D2450" s="138"/>
    </row>
    <row r="2451" spans="1:4" x14ac:dyDescent="0.2">
      <c r="A2451" s="158"/>
      <c r="D2451" s="138"/>
    </row>
    <row r="2452" spans="1:4" x14ac:dyDescent="0.2">
      <c r="A2452" s="158"/>
      <c r="D2452" s="138"/>
    </row>
    <row r="2453" spans="1:4" x14ac:dyDescent="0.2">
      <c r="A2453" s="158"/>
      <c r="D2453" s="138"/>
    </row>
    <row r="2454" spans="1:4" x14ac:dyDescent="0.2">
      <c r="A2454" s="158"/>
      <c r="D2454" s="138"/>
    </row>
    <row r="2455" spans="1:4" x14ac:dyDescent="0.2">
      <c r="A2455" s="158"/>
      <c r="D2455" s="138"/>
    </row>
    <row r="2456" spans="1:4" x14ac:dyDescent="0.2">
      <c r="A2456" s="158"/>
      <c r="D2456" s="138"/>
    </row>
    <row r="2457" spans="1:4" x14ac:dyDescent="0.2">
      <c r="A2457" s="158"/>
      <c r="D2457" s="138"/>
    </row>
    <row r="2458" spans="1:4" x14ac:dyDescent="0.2">
      <c r="A2458" s="158"/>
      <c r="D2458" s="138"/>
    </row>
    <row r="2459" spans="1:4" x14ac:dyDescent="0.2">
      <c r="A2459" s="158"/>
      <c r="D2459" s="138"/>
    </row>
    <row r="2460" spans="1:4" x14ac:dyDescent="0.2">
      <c r="A2460" s="158"/>
      <c r="D2460" s="138"/>
    </row>
    <row r="2461" spans="1:4" x14ac:dyDescent="0.2">
      <c r="A2461" s="158"/>
      <c r="D2461" s="138"/>
    </row>
    <row r="2462" spans="1:4" x14ac:dyDescent="0.2">
      <c r="A2462" s="158"/>
      <c r="D2462" s="138"/>
    </row>
    <row r="2463" spans="1:4" x14ac:dyDescent="0.2">
      <c r="A2463" s="158"/>
      <c r="D2463" s="138"/>
    </row>
    <row r="2464" spans="1:4" x14ac:dyDescent="0.2">
      <c r="A2464" s="158"/>
      <c r="D2464" s="138"/>
    </row>
    <row r="2465" spans="1:4" x14ac:dyDescent="0.2">
      <c r="A2465" s="158"/>
      <c r="D2465" s="138"/>
    </row>
    <row r="2466" spans="1:4" x14ac:dyDescent="0.2">
      <c r="A2466" s="158"/>
      <c r="D2466" s="138"/>
    </row>
    <row r="2467" spans="1:4" x14ac:dyDescent="0.2">
      <c r="A2467" s="158"/>
      <c r="D2467" s="138"/>
    </row>
    <row r="2468" spans="1:4" x14ac:dyDescent="0.2">
      <c r="A2468" s="158"/>
      <c r="D2468" s="138"/>
    </row>
    <row r="2469" spans="1:4" x14ac:dyDescent="0.2">
      <c r="A2469" s="158"/>
      <c r="D2469" s="138"/>
    </row>
    <row r="2470" spans="1:4" x14ac:dyDescent="0.2">
      <c r="A2470" s="158"/>
      <c r="D2470" s="138"/>
    </row>
    <row r="2471" spans="1:4" x14ac:dyDescent="0.2">
      <c r="A2471" s="158"/>
      <c r="D2471" s="138"/>
    </row>
    <row r="2472" spans="1:4" x14ac:dyDescent="0.2">
      <c r="A2472" s="158"/>
      <c r="D2472" s="138"/>
    </row>
    <row r="2473" spans="1:4" x14ac:dyDescent="0.2">
      <c r="A2473" s="158"/>
      <c r="D2473" s="138"/>
    </row>
    <row r="2474" spans="1:4" x14ac:dyDescent="0.2">
      <c r="A2474" s="158"/>
      <c r="D2474" s="138"/>
    </row>
    <row r="2475" spans="1:4" x14ac:dyDescent="0.2">
      <c r="A2475" s="158"/>
      <c r="D2475" s="138"/>
    </row>
    <row r="2476" spans="1:4" x14ac:dyDescent="0.2">
      <c r="A2476" s="158"/>
      <c r="D2476" s="138"/>
    </row>
    <row r="2477" spans="1:4" x14ac:dyDescent="0.2">
      <c r="A2477" s="158"/>
      <c r="D2477" s="138"/>
    </row>
    <row r="2478" spans="1:4" x14ac:dyDescent="0.2">
      <c r="A2478" s="158"/>
      <c r="D2478" s="138"/>
    </row>
    <row r="2479" spans="1:4" x14ac:dyDescent="0.2">
      <c r="A2479" s="158"/>
      <c r="D2479" s="138"/>
    </row>
    <row r="2480" spans="1:4" x14ac:dyDescent="0.2">
      <c r="A2480" s="158"/>
      <c r="D2480" s="138"/>
    </row>
    <row r="2481" spans="1:4" x14ac:dyDescent="0.2">
      <c r="A2481" s="158"/>
      <c r="D2481" s="138"/>
    </row>
    <row r="2482" spans="1:4" x14ac:dyDescent="0.2">
      <c r="A2482" s="158"/>
      <c r="D2482" s="138"/>
    </row>
    <row r="2483" spans="1:4" x14ac:dyDescent="0.2">
      <c r="A2483" s="158"/>
      <c r="D2483" s="138"/>
    </row>
    <row r="2484" spans="1:4" x14ac:dyDescent="0.2">
      <c r="A2484" s="158"/>
      <c r="D2484" s="138"/>
    </row>
    <row r="2485" spans="1:4" x14ac:dyDescent="0.2">
      <c r="A2485" s="158"/>
      <c r="D2485" s="138"/>
    </row>
    <row r="2486" spans="1:4" x14ac:dyDescent="0.2">
      <c r="A2486" s="158"/>
      <c r="D2486" s="138"/>
    </row>
    <row r="2487" spans="1:4" x14ac:dyDescent="0.2">
      <c r="A2487" s="158"/>
      <c r="D2487" s="138"/>
    </row>
    <row r="2488" spans="1:4" x14ac:dyDescent="0.2">
      <c r="A2488" s="158"/>
      <c r="D2488" s="138"/>
    </row>
    <row r="2489" spans="1:4" x14ac:dyDescent="0.2">
      <c r="A2489" s="158"/>
      <c r="D2489" s="138"/>
    </row>
    <row r="2490" spans="1:4" x14ac:dyDescent="0.2">
      <c r="A2490" s="158"/>
      <c r="D2490" s="138"/>
    </row>
    <row r="2491" spans="1:4" x14ac:dyDescent="0.2">
      <c r="A2491" s="158"/>
      <c r="D2491" s="138"/>
    </row>
    <row r="2492" spans="1:4" x14ac:dyDescent="0.2">
      <c r="A2492" s="158"/>
      <c r="D2492" s="138"/>
    </row>
    <row r="2493" spans="1:4" x14ac:dyDescent="0.2">
      <c r="A2493" s="158"/>
      <c r="D2493" s="138"/>
    </row>
    <row r="2494" spans="1:4" x14ac:dyDescent="0.2">
      <c r="A2494" s="158"/>
      <c r="D2494" s="138"/>
    </row>
    <row r="2495" spans="1:4" x14ac:dyDescent="0.2">
      <c r="A2495" s="158"/>
      <c r="D2495" s="138"/>
    </row>
    <row r="2496" spans="1:4" x14ac:dyDescent="0.2">
      <c r="A2496" s="158"/>
      <c r="D2496" s="138"/>
    </row>
    <row r="2497" spans="1:4" x14ac:dyDescent="0.2">
      <c r="A2497" s="158"/>
      <c r="D2497" s="138"/>
    </row>
    <row r="2498" spans="1:4" x14ac:dyDescent="0.2">
      <c r="A2498" s="158"/>
      <c r="D2498" s="138"/>
    </row>
    <row r="2499" spans="1:4" x14ac:dyDescent="0.2">
      <c r="A2499" s="158"/>
      <c r="D2499" s="138"/>
    </row>
    <row r="2500" spans="1:4" x14ac:dyDescent="0.2">
      <c r="A2500" s="158"/>
      <c r="D2500" s="138"/>
    </row>
    <row r="2501" spans="1:4" x14ac:dyDescent="0.2">
      <c r="A2501" s="158"/>
      <c r="D2501" s="138"/>
    </row>
    <row r="2502" spans="1:4" x14ac:dyDescent="0.2">
      <c r="A2502" s="158"/>
      <c r="D2502" s="138"/>
    </row>
    <row r="2503" spans="1:4" x14ac:dyDescent="0.2">
      <c r="A2503" s="158"/>
      <c r="D2503" s="138"/>
    </row>
    <row r="2504" spans="1:4" x14ac:dyDescent="0.2">
      <c r="A2504" s="158"/>
      <c r="D2504" s="138"/>
    </row>
    <row r="2505" spans="1:4" x14ac:dyDescent="0.2">
      <c r="A2505" s="158"/>
      <c r="D2505" s="138"/>
    </row>
    <row r="2506" spans="1:4" x14ac:dyDescent="0.2">
      <c r="A2506" s="158"/>
      <c r="D2506" s="138"/>
    </row>
    <row r="2507" spans="1:4" x14ac:dyDescent="0.2">
      <c r="A2507" s="158"/>
      <c r="D2507" s="138"/>
    </row>
    <row r="2508" spans="1:4" x14ac:dyDescent="0.2">
      <c r="A2508" s="158"/>
      <c r="D2508" s="138"/>
    </row>
    <row r="2509" spans="1:4" x14ac:dyDescent="0.2">
      <c r="A2509" s="158"/>
      <c r="D2509" s="138"/>
    </row>
    <row r="2510" spans="1:4" x14ac:dyDescent="0.2">
      <c r="A2510" s="158"/>
      <c r="D2510" s="138"/>
    </row>
    <row r="2511" spans="1:4" x14ac:dyDescent="0.2">
      <c r="A2511" s="158"/>
      <c r="D2511" s="138"/>
    </row>
    <row r="2512" spans="1:4" x14ac:dyDescent="0.2">
      <c r="A2512" s="158"/>
      <c r="D2512" s="138"/>
    </row>
    <row r="2513" spans="1:4" x14ac:dyDescent="0.2">
      <c r="A2513" s="158"/>
      <c r="D2513" s="138"/>
    </row>
    <row r="2514" spans="1:4" x14ac:dyDescent="0.2">
      <c r="A2514" s="158"/>
      <c r="D2514" s="138"/>
    </row>
    <row r="2515" spans="1:4" x14ac:dyDescent="0.2">
      <c r="A2515" s="158"/>
      <c r="D2515" s="138"/>
    </row>
    <row r="2516" spans="1:4" x14ac:dyDescent="0.2">
      <c r="A2516" s="158"/>
      <c r="D2516" s="138"/>
    </row>
    <row r="2517" spans="1:4" x14ac:dyDescent="0.2">
      <c r="A2517" s="158"/>
      <c r="D2517" s="138"/>
    </row>
    <row r="2518" spans="1:4" x14ac:dyDescent="0.2">
      <c r="A2518" s="158"/>
      <c r="D2518" s="138"/>
    </row>
    <row r="2519" spans="1:4" x14ac:dyDescent="0.2">
      <c r="A2519" s="158"/>
      <c r="D2519" s="138"/>
    </row>
    <row r="2520" spans="1:4" x14ac:dyDescent="0.2">
      <c r="A2520" s="158"/>
      <c r="D2520" s="138"/>
    </row>
    <row r="2521" spans="1:4" x14ac:dyDescent="0.2">
      <c r="A2521" s="158"/>
      <c r="D2521" s="138"/>
    </row>
    <row r="2522" spans="1:4" x14ac:dyDescent="0.2">
      <c r="A2522" s="158"/>
      <c r="D2522" s="138"/>
    </row>
    <row r="2523" spans="1:4" x14ac:dyDescent="0.2">
      <c r="A2523" s="158"/>
      <c r="D2523" s="138"/>
    </row>
    <row r="2524" spans="1:4" x14ac:dyDescent="0.2">
      <c r="A2524" s="158"/>
      <c r="D2524" s="138"/>
    </row>
    <row r="2525" spans="1:4" x14ac:dyDescent="0.2">
      <c r="A2525" s="158"/>
      <c r="D2525" s="138"/>
    </row>
    <row r="2526" spans="1:4" x14ac:dyDescent="0.2">
      <c r="A2526" s="158"/>
      <c r="D2526" s="138"/>
    </row>
    <row r="2527" spans="1:4" x14ac:dyDescent="0.2">
      <c r="A2527" s="158"/>
      <c r="D2527" s="138"/>
    </row>
    <row r="2528" spans="1:4" x14ac:dyDescent="0.2">
      <c r="A2528" s="158"/>
      <c r="D2528" s="138"/>
    </row>
    <row r="2529" spans="1:4" x14ac:dyDescent="0.2">
      <c r="A2529" s="158"/>
      <c r="D2529" s="138"/>
    </row>
    <row r="2530" spans="1:4" x14ac:dyDescent="0.2">
      <c r="A2530" s="158"/>
      <c r="D2530" s="138"/>
    </row>
    <row r="2531" spans="1:4" x14ac:dyDescent="0.2">
      <c r="A2531" s="158"/>
      <c r="D2531" s="138"/>
    </row>
    <row r="2532" spans="1:4" x14ac:dyDescent="0.2">
      <c r="A2532" s="158"/>
      <c r="D2532" s="138"/>
    </row>
    <row r="2533" spans="1:4" x14ac:dyDescent="0.2">
      <c r="A2533" s="158"/>
      <c r="D2533" s="138"/>
    </row>
    <row r="2534" spans="1:4" x14ac:dyDescent="0.2">
      <c r="A2534" s="158"/>
      <c r="D2534" s="138"/>
    </row>
    <row r="2535" spans="1:4" x14ac:dyDescent="0.2">
      <c r="A2535" s="158"/>
      <c r="D2535" s="138"/>
    </row>
    <row r="2536" spans="1:4" x14ac:dyDescent="0.2">
      <c r="A2536" s="158"/>
      <c r="D2536" s="138"/>
    </row>
    <row r="2537" spans="1:4" x14ac:dyDescent="0.2">
      <c r="A2537" s="158"/>
      <c r="D2537" s="138"/>
    </row>
    <row r="2538" spans="1:4" x14ac:dyDescent="0.2">
      <c r="A2538" s="158"/>
      <c r="D2538" s="138"/>
    </row>
    <row r="2539" spans="1:4" x14ac:dyDescent="0.2">
      <c r="A2539" s="158"/>
      <c r="D2539" s="138"/>
    </row>
    <row r="2540" spans="1:4" x14ac:dyDescent="0.2">
      <c r="A2540" s="158"/>
      <c r="D2540" s="138"/>
    </row>
    <row r="2541" spans="1:4" x14ac:dyDescent="0.2">
      <c r="A2541" s="158"/>
      <c r="D2541" s="138"/>
    </row>
    <row r="2542" spans="1:4" x14ac:dyDescent="0.2">
      <c r="A2542" s="158"/>
      <c r="D2542" s="138"/>
    </row>
    <row r="2543" spans="1:4" x14ac:dyDescent="0.2">
      <c r="A2543" s="158"/>
      <c r="D2543" s="138"/>
    </row>
    <row r="2544" spans="1:4" x14ac:dyDescent="0.2">
      <c r="A2544" s="158"/>
      <c r="D2544" s="138"/>
    </row>
    <row r="2545" spans="1:4" x14ac:dyDescent="0.2">
      <c r="A2545" s="158"/>
      <c r="D2545" s="138"/>
    </row>
    <row r="2546" spans="1:4" x14ac:dyDescent="0.2">
      <c r="A2546" s="158"/>
      <c r="D2546" s="138"/>
    </row>
    <row r="2547" spans="1:4" x14ac:dyDescent="0.2">
      <c r="A2547" s="158"/>
      <c r="D2547" s="138"/>
    </row>
    <row r="2548" spans="1:4" x14ac:dyDescent="0.2">
      <c r="A2548" s="158"/>
      <c r="D2548" s="138"/>
    </row>
    <row r="2549" spans="1:4" x14ac:dyDescent="0.2">
      <c r="A2549" s="158"/>
      <c r="D2549" s="138"/>
    </row>
    <row r="2550" spans="1:4" x14ac:dyDescent="0.2">
      <c r="A2550" s="158"/>
      <c r="D2550" s="138"/>
    </row>
    <row r="2551" spans="1:4" x14ac:dyDescent="0.2">
      <c r="A2551" s="158"/>
      <c r="D2551" s="138"/>
    </row>
    <row r="2552" spans="1:4" x14ac:dyDescent="0.2">
      <c r="A2552" s="158"/>
      <c r="D2552" s="138"/>
    </row>
    <row r="2553" spans="1:4" x14ac:dyDescent="0.2">
      <c r="A2553" s="158"/>
      <c r="D2553" s="138"/>
    </row>
    <row r="2554" spans="1:4" x14ac:dyDescent="0.2">
      <c r="A2554" s="158"/>
      <c r="D2554" s="138"/>
    </row>
    <row r="2555" spans="1:4" x14ac:dyDescent="0.2">
      <c r="A2555" s="158"/>
      <c r="D2555" s="138"/>
    </row>
    <row r="2556" spans="1:4" x14ac:dyDescent="0.2">
      <c r="A2556" s="158"/>
      <c r="D2556" s="138"/>
    </row>
    <row r="2557" spans="1:4" x14ac:dyDescent="0.2">
      <c r="A2557" s="158"/>
      <c r="D2557" s="138"/>
    </row>
    <row r="2558" spans="1:4" x14ac:dyDescent="0.2">
      <c r="A2558" s="158"/>
      <c r="D2558" s="138"/>
    </row>
    <row r="2559" spans="1:4" x14ac:dyDescent="0.2">
      <c r="A2559" s="158"/>
      <c r="D2559" s="138"/>
    </row>
    <row r="2560" spans="1:4" x14ac:dyDescent="0.2">
      <c r="A2560" s="158"/>
      <c r="D2560" s="138"/>
    </row>
    <row r="2561" spans="1:4" x14ac:dyDescent="0.2">
      <c r="A2561" s="158"/>
      <c r="D2561" s="138"/>
    </row>
    <row r="2562" spans="1:4" x14ac:dyDescent="0.2">
      <c r="A2562" s="158"/>
      <c r="D2562" s="138"/>
    </row>
    <row r="2563" spans="1:4" x14ac:dyDescent="0.2">
      <c r="A2563" s="158"/>
      <c r="D2563" s="138"/>
    </row>
    <row r="2564" spans="1:4" x14ac:dyDescent="0.2">
      <c r="A2564" s="158"/>
      <c r="D2564" s="138"/>
    </row>
    <row r="2565" spans="1:4" x14ac:dyDescent="0.2">
      <c r="A2565" s="158"/>
      <c r="D2565" s="138"/>
    </row>
    <row r="2566" spans="1:4" x14ac:dyDescent="0.2">
      <c r="A2566" s="158"/>
      <c r="D2566" s="138"/>
    </row>
    <row r="2567" spans="1:4" x14ac:dyDescent="0.2">
      <c r="A2567" s="158"/>
      <c r="D2567" s="138"/>
    </row>
    <row r="2568" spans="1:4" x14ac:dyDescent="0.2">
      <c r="A2568" s="158"/>
      <c r="D2568" s="138"/>
    </row>
    <row r="2569" spans="1:4" x14ac:dyDescent="0.2">
      <c r="A2569" s="158"/>
      <c r="D2569" s="138"/>
    </row>
    <row r="2570" spans="1:4" x14ac:dyDescent="0.2">
      <c r="A2570" s="158"/>
      <c r="D2570" s="138"/>
    </row>
    <row r="2571" spans="1:4" x14ac:dyDescent="0.2">
      <c r="A2571" s="158"/>
      <c r="D2571" s="138"/>
    </row>
    <row r="2572" spans="1:4" x14ac:dyDescent="0.2">
      <c r="A2572" s="158"/>
      <c r="D2572" s="138"/>
    </row>
    <row r="2573" spans="1:4" x14ac:dyDescent="0.2">
      <c r="A2573" s="158"/>
      <c r="D2573" s="138"/>
    </row>
    <row r="2574" spans="1:4" x14ac:dyDescent="0.2">
      <c r="A2574" s="158"/>
      <c r="D2574" s="138"/>
    </row>
    <row r="2575" spans="1:4" x14ac:dyDescent="0.2">
      <c r="A2575" s="158"/>
      <c r="D2575" s="138"/>
    </row>
    <row r="2576" spans="1:4" x14ac:dyDescent="0.2">
      <c r="A2576" s="158"/>
      <c r="D2576" s="138"/>
    </row>
    <row r="2577" spans="1:4" x14ac:dyDescent="0.2">
      <c r="A2577" s="158"/>
      <c r="D2577" s="138"/>
    </row>
    <row r="2578" spans="1:4" x14ac:dyDescent="0.2">
      <c r="A2578" s="158"/>
      <c r="D2578" s="138"/>
    </row>
    <row r="2579" spans="1:4" x14ac:dyDescent="0.2">
      <c r="A2579" s="158"/>
      <c r="D2579" s="138"/>
    </row>
    <row r="2580" spans="1:4" x14ac:dyDescent="0.2">
      <c r="A2580" s="158"/>
      <c r="D2580" s="138"/>
    </row>
    <row r="2581" spans="1:4" x14ac:dyDescent="0.2">
      <c r="A2581" s="158"/>
      <c r="D2581" s="138"/>
    </row>
    <row r="2582" spans="1:4" x14ac:dyDescent="0.2">
      <c r="A2582" s="158"/>
      <c r="D2582" s="138"/>
    </row>
    <row r="2583" spans="1:4" x14ac:dyDescent="0.2">
      <c r="A2583" s="158"/>
      <c r="D2583" s="138"/>
    </row>
    <row r="2584" spans="1:4" x14ac:dyDescent="0.2">
      <c r="A2584" s="158"/>
      <c r="D2584" s="138"/>
    </row>
    <row r="2585" spans="1:4" x14ac:dyDescent="0.2">
      <c r="A2585" s="158"/>
      <c r="D2585" s="138"/>
    </row>
    <row r="2586" spans="1:4" x14ac:dyDescent="0.2">
      <c r="A2586" s="158"/>
      <c r="D2586" s="138"/>
    </row>
    <row r="2587" spans="1:4" x14ac:dyDescent="0.2">
      <c r="A2587" s="158"/>
      <c r="D2587" s="138"/>
    </row>
    <row r="2588" spans="1:4" x14ac:dyDescent="0.2">
      <c r="A2588" s="158"/>
      <c r="D2588" s="138"/>
    </row>
    <row r="2589" spans="1:4" x14ac:dyDescent="0.2">
      <c r="A2589" s="158"/>
      <c r="D2589" s="138"/>
    </row>
    <row r="2590" spans="1:4" x14ac:dyDescent="0.2">
      <c r="A2590" s="158"/>
      <c r="D2590" s="138"/>
    </row>
    <row r="2591" spans="1:4" x14ac:dyDescent="0.2">
      <c r="A2591" s="158"/>
      <c r="D2591" s="138"/>
    </row>
    <row r="2592" spans="1:4" x14ac:dyDescent="0.2">
      <c r="A2592" s="158"/>
      <c r="D2592" s="138"/>
    </row>
    <row r="2593" spans="1:4" x14ac:dyDescent="0.2">
      <c r="A2593" s="158"/>
      <c r="D2593" s="138"/>
    </row>
    <row r="2594" spans="1:4" x14ac:dyDescent="0.2">
      <c r="A2594" s="158"/>
      <c r="D2594" s="138"/>
    </row>
    <row r="2595" spans="1:4" x14ac:dyDescent="0.2">
      <c r="A2595" s="158"/>
      <c r="D2595" s="138"/>
    </row>
    <row r="2596" spans="1:4" x14ac:dyDescent="0.2">
      <c r="A2596" s="158"/>
      <c r="D2596" s="138"/>
    </row>
    <row r="2597" spans="1:4" x14ac:dyDescent="0.2">
      <c r="A2597" s="158"/>
      <c r="D2597" s="138"/>
    </row>
    <row r="2598" spans="1:4" x14ac:dyDescent="0.2">
      <c r="A2598" s="158"/>
      <c r="D2598" s="138"/>
    </row>
    <row r="2599" spans="1:4" x14ac:dyDescent="0.2">
      <c r="A2599" s="158"/>
      <c r="D2599" s="138"/>
    </row>
    <row r="2600" spans="1:4" x14ac:dyDescent="0.2">
      <c r="A2600" s="158"/>
      <c r="D2600" s="138"/>
    </row>
    <row r="2601" spans="1:4" x14ac:dyDescent="0.2">
      <c r="A2601" s="158"/>
      <c r="D2601" s="138"/>
    </row>
    <row r="2602" spans="1:4" x14ac:dyDescent="0.2">
      <c r="A2602" s="158"/>
      <c r="D2602" s="138"/>
    </row>
    <row r="2603" spans="1:4" x14ac:dyDescent="0.2">
      <c r="A2603" s="158"/>
      <c r="D2603" s="138"/>
    </row>
    <row r="2604" spans="1:4" x14ac:dyDescent="0.2">
      <c r="A2604" s="158"/>
      <c r="D2604" s="138"/>
    </row>
    <row r="2605" spans="1:4" x14ac:dyDescent="0.2">
      <c r="A2605" s="158"/>
      <c r="D2605" s="138"/>
    </row>
    <row r="2606" spans="1:4" x14ac:dyDescent="0.2">
      <c r="A2606" s="158"/>
      <c r="D2606" s="138"/>
    </row>
    <row r="2607" spans="1:4" x14ac:dyDescent="0.2">
      <c r="A2607" s="158"/>
      <c r="D2607" s="138"/>
    </row>
    <row r="2608" spans="1:4" x14ac:dyDescent="0.2">
      <c r="A2608" s="158"/>
      <c r="D2608" s="138"/>
    </row>
    <row r="2609" spans="1:4" x14ac:dyDescent="0.2">
      <c r="A2609" s="158"/>
      <c r="D2609" s="138"/>
    </row>
    <row r="2610" spans="1:4" x14ac:dyDescent="0.2">
      <c r="A2610" s="158"/>
      <c r="D2610" s="138"/>
    </row>
    <row r="2611" spans="1:4" x14ac:dyDescent="0.2">
      <c r="A2611" s="158"/>
      <c r="D2611" s="138"/>
    </row>
    <row r="2612" spans="1:4" x14ac:dyDescent="0.2">
      <c r="A2612" s="158"/>
      <c r="D2612" s="138"/>
    </row>
    <row r="2613" spans="1:4" x14ac:dyDescent="0.2">
      <c r="A2613" s="158"/>
      <c r="D2613" s="138"/>
    </row>
    <row r="2614" spans="1:4" x14ac:dyDescent="0.2">
      <c r="A2614" s="158"/>
      <c r="D2614" s="138"/>
    </row>
    <row r="2615" spans="1:4" x14ac:dyDescent="0.2">
      <c r="A2615" s="158"/>
      <c r="D2615" s="138"/>
    </row>
    <row r="2616" spans="1:4" x14ac:dyDescent="0.2">
      <c r="A2616" s="158"/>
      <c r="D2616" s="138"/>
    </row>
    <row r="2617" spans="1:4" x14ac:dyDescent="0.2">
      <c r="A2617" s="158"/>
      <c r="D2617" s="138"/>
    </row>
    <row r="2618" spans="1:4" x14ac:dyDescent="0.2">
      <c r="A2618" s="158"/>
      <c r="D2618" s="138"/>
    </row>
    <row r="2619" spans="1:4" x14ac:dyDescent="0.2">
      <c r="A2619" s="158"/>
      <c r="D2619" s="138"/>
    </row>
    <row r="2620" spans="1:4" x14ac:dyDescent="0.2">
      <c r="A2620" s="158"/>
      <c r="D2620" s="138"/>
    </row>
    <row r="2621" spans="1:4" x14ac:dyDescent="0.2">
      <c r="A2621" s="158"/>
      <c r="D2621" s="138"/>
    </row>
    <row r="2622" spans="1:4" x14ac:dyDescent="0.2">
      <c r="A2622" s="158"/>
      <c r="D2622" s="138"/>
    </row>
    <row r="2623" spans="1:4" x14ac:dyDescent="0.2">
      <c r="A2623" s="158"/>
      <c r="D2623" s="138"/>
    </row>
    <row r="2624" spans="1:4" x14ac:dyDescent="0.2">
      <c r="A2624" s="158"/>
      <c r="D2624" s="138"/>
    </row>
    <row r="2625" spans="1:4" x14ac:dyDescent="0.2">
      <c r="A2625" s="158"/>
      <c r="D2625" s="138"/>
    </row>
    <row r="2626" spans="1:4" x14ac:dyDescent="0.2">
      <c r="A2626" s="158"/>
      <c r="D2626" s="138"/>
    </row>
    <row r="2627" spans="1:4" x14ac:dyDescent="0.2">
      <c r="A2627" s="158"/>
      <c r="D2627" s="138"/>
    </row>
    <row r="2628" spans="1:4" x14ac:dyDescent="0.2">
      <c r="A2628" s="158"/>
      <c r="D2628" s="138"/>
    </row>
    <row r="2629" spans="1:4" x14ac:dyDescent="0.2">
      <c r="A2629" s="158"/>
      <c r="D2629" s="138"/>
    </row>
    <row r="2630" spans="1:4" x14ac:dyDescent="0.2">
      <c r="A2630" s="158"/>
      <c r="D2630" s="138"/>
    </row>
    <row r="2631" spans="1:4" x14ac:dyDescent="0.2">
      <c r="A2631" s="158"/>
      <c r="D2631" s="138"/>
    </row>
    <row r="2632" spans="1:4" x14ac:dyDescent="0.2">
      <c r="A2632" s="158"/>
      <c r="D2632" s="138"/>
    </row>
    <row r="2633" spans="1:4" x14ac:dyDescent="0.2">
      <c r="A2633" s="158"/>
      <c r="D2633" s="138"/>
    </row>
    <row r="2634" spans="1:4" x14ac:dyDescent="0.2">
      <c r="A2634" s="158"/>
      <c r="D2634" s="138"/>
    </row>
    <row r="2635" spans="1:4" x14ac:dyDescent="0.2">
      <c r="A2635" s="158"/>
      <c r="D2635" s="138"/>
    </row>
    <row r="2636" spans="1:4" x14ac:dyDescent="0.2">
      <c r="A2636" s="158"/>
      <c r="D2636" s="138"/>
    </row>
    <row r="2637" spans="1:4" x14ac:dyDescent="0.2">
      <c r="A2637" s="158"/>
      <c r="D2637" s="138"/>
    </row>
    <row r="2638" spans="1:4" x14ac:dyDescent="0.2">
      <c r="A2638" s="158"/>
      <c r="D2638" s="138"/>
    </row>
    <row r="2639" spans="1:4" x14ac:dyDescent="0.2">
      <c r="A2639" s="158"/>
      <c r="D2639" s="138"/>
    </row>
    <row r="2640" spans="1:4" x14ac:dyDescent="0.2">
      <c r="A2640" s="158"/>
      <c r="D2640" s="138"/>
    </row>
    <row r="2641" spans="1:4" x14ac:dyDescent="0.2">
      <c r="A2641" s="158"/>
      <c r="D2641" s="138"/>
    </row>
    <row r="2642" spans="1:4" x14ac:dyDescent="0.2">
      <c r="A2642" s="158"/>
      <c r="D2642" s="138"/>
    </row>
    <row r="2643" spans="1:4" x14ac:dyDescent="0.2">
      <c r="A2643" s="158"/>
      <c r="D2643" s="138"/>
    </row>
    <row r="2644" spans="1:4" x14ac:dyDescent="0.2">
      <c r="A2644" s="158"/>
      <c r="D2644" s="138"/>
    </row>
    <row r="2645" spans="1:4" x14ac:dyDescent="0.2">
      <c r="A2645" s="158"/>
      <c r="D2645" s="138"/>
    </row>
    <row r="2646" spans="1:4" x14ac:dyDescent="0.2">
      <c r="A2646" s="158"/>
      <c r="D2646" s="138"/>
    </row>
    <row r="2647" spans="1:4" x14ac:dyDescent="0.2">
      <c r="A2647" s="158"/>
      <c r="D2647" s="138"/>
    </row>
    <row r="2648" spans="1:4" x14ac:dyDescent="0.2">
      <c r="A2648" s="158"/>
      <c r="D2648" s="138"/>
    </row>
    <row r="2649" spans="1:4" x14ac:dyDescent="0.2">
      <c r="A2649" s="158"/>
      <c r="D2649" s="138"/>
    </row>
    <row r="2650" spans="1:4" x14ac:dyDescent="0.2">
      <c r="A2650" s="158"/>
      <c r="D2650" s="138"/>
    </row>
    <row r="2651" spans="1:4" x14ac:dyDescent="0.2">
      <c r="A2651" s="158"/>
      <c r="D2651" s="138"/>
    </row>
    <row r="2652" spans="1:4" x14ac:dyDescent="0.2">
      <c r="A2652" s="158"/>
      <c r="D2652" s="138"/>
    </row>
    <row r="2653" spans="1:4" x14ac:dyDescent="0.2">
      <c r="A2653" s="158"/>
      <c r="D2653" s="138"/>
    </row>
    <row r="2654" spans="1:4" x14ac:dyDescent="0.2">
      <c r="A2654" s="158"/>
      <c r="D2654" s="138"/>
    </row>
    <row r="2655" spans="1:4" x14ac:dyDescent="0.2">
      <c r="A2655" s="158"/>
      <c r="D2655" s="138"/>
    </row>
    <row r="2656" spans="1:4" x14ac:dyDescent="0.2">
      <c r="A2656" s="158"/>
      <c r="D2656" s="138"/>
    </row>
    <row r="2657" spans="1:4" x14ac:dyDescent="0.2">
      <c r="A2657" s="158"/>
      <c r="D2657" s="138"/>
    </row>
    <row r="2658" spans="1:4" x14ac:dyDescent="0.2">
      <c r="A2658" s="158"/>
      <c r="D2658" s="138"/>
    </row>
    <row r="2659" spans="1:4" x14ac:dyDescent="0.2">
      <c r="A2659" s="158"/>
      <c r="D2659" s="138"/>
    </row>
    <row r="2660" spans="1:4" x14ac:dyDescent="0.2">
      <c r="A2660" s="158"/>
      <c r="D2660" s="138"/>
    </row>
    <row r="2661" spans="1:4" x14ac:dyDescent="0.2">
      <c r="A2661" s="158"/>
      <c r="D2661" s="138"/>
    </row>
    <row r="2662" spans="1:4" x14ac:dyDescent="0.2">
      <c r="A2662" s="158"/>
      <c r="D2662" s="138"/>
    </row>
    <row r="2663" spans="1:4" x14ac:dyDescent="0.2">
      <c r="A2663" s="158"/>
      <c r="D2663" s="138"/>
    </row>
    <row r="2664" spans="1:4" x14ac:dyDescent="0.2">
      <c r="A2664" s="158"/>
      <c r="D2664" s="138"/>
    </row>
    <row r="2665" spans="1:4" x14ac:dyDescent="0.2">
      <c r="A2665" s="158"/>
      <c r="D2665" s="138"/>
    </row>
    <row r="2666" spans="1:4" x14ac:dyDescent="0.2">
      <c r="A2666" s="158"/>
      <c r="D2666" s="138"/>
    </row>
    <row r="2667" spans="1:4" x14ac:dyDescent="0.2">
      <c r="A2667" s="158"/>
      <c r="D2667" s="138"/>
    </row>
    <row r="2668" spans="1:4" x14ac:dyDescent="0.2">
      <c r="A2668" s="158"/>
      <c r="D2668" s="138"/>
    </row>
    <row r="2669" spans="1:4" x14ac:dyDescent="0.2">
      <c r="A2669" s="158"/>
      <c r="D2669" s="138"/>
    </row>
    <row r="2670" spans="1:4" x14ac:dyDescent="0.2">
      <c r="A2670" s="158"/>
      <c r="D2670" s="138"/>
    </row>
    <row r="2671" spans="1:4" x14ac:dyDescent="0.2">
      <c r="A2671" s="158"/>
      <c r="D2671" s="138"/>
    </row>
    <row r="2672" spans="1:4" x14ac:dyDescent="0.2">
      <c r="A2672" s="158"/>
      <c r="D2672" s="138"/>
    </row>
    <row r="2673" spans="1:4" x14ac:dyDescent="0.2">
      <c r="A2673" s="158"/>
      <c r="D2673" s="138"/>
    </row>
    <row r="2674" spans="1:4" x14ac:dyDescent="0.2">
      <c r="A2674" s="158"/>
      <c r="D2674" s="138"/>
    </row>
    <row r="2675" spans="1:4" x14ac:dyDescent="0.2">
      <c r="A2675" s="158"/>
      <c r="D2675" s="138"/>
    </row>
    <row r="2676" spans="1:4" x14ac:dyDescent="0.2">
      <c r="A2676" s="158"/>
      <c r="D2676" s="138"/>
    </row>
    <row r="2677" spans="1:4" x14ac:dyDescent="0.2">
      <c r="A2677" s="158"/>
      <c r="D2677" s="138"/>
    </row>
    <row r="2678" spans="1:4" x14ac:dyDescent="0.2">
      <c r="A2678" s="158"/>
      <c r="D2678" s="138"/>
    </row>
    <row r="2679" spans="1:4" x14ac:dyDescent="0.2">
      <c r="A2679" s="158"/>
      <c r="D2679" s="138"/>
    </row>
    <row r="2680" spans="1:4" x14ac:dyDescent="0.2">
      <c r="A2680" s="158"/>
      <c r="D2680" s="138"/>
    </row>
    <row r="2681" spans="1:4" x14ac:dyDescent="0.2">
      <c r="A2681" s="158"/>
      <c r="D2681" s="138"/>
    </row>
    <row r="2682" spans="1:4" x14ac:dyDescent="0.2">
      <c r="A2682" s="158"/>
      <c r="D2682" s="138"/>
    </row>
    <row r="2683" spans="1:4" x14ac:dyDescent="0.2">
      <c r="A2683" s="158"/>
      <c r="D2683" s="138"/>
    </row>
    <row r="2684" spans="1:4" x14ac:dyDescent="0.2">
      <c r="A2684" s="158"/>
      <c r="D2684" s="138"/>
    </row>
    <row r="2685" spans="1:4" x14ac:dyDescent="0.2">
      <c r="A2685" s="158"/>
      <c r="D2685" s="138"/>
    </row>
    <row r="2686" spans="1:4" x14ac:dyDescent="0.2">
      <c r="A2686" s="158"/>
      <c r="D2686" s="138"/>
    </row>
    <row r="2687" spans="1:4" x14ac:dyDescent="0.2">
      <c r="A2687" s="158"/>
      <c r="D2687" s="138"/>
    </row>
    <row r="2688" spans="1:4" x14ac:dyDescent="0.2">
      <c r="A2688" s="158"/>
      <c r="D2688" s="138"/>
    </row>
    <row r="2689" spans="1:4" x14ac:dyDescent="0.2">
      <c r="A2689" s="158"/>
      <c r="D2689" s="138"/>
    </row>
    <row r="2690" spans="1:4" x14ac:dyDescent="0.2">
      <c r="A2690" s="158"/>
      <c r="D2690" s="138"/>
    </row>
    <row r="2691" spans="1:4" x14ac:dyDescent="0.2">
      <c r="A2691" s="158"/>
      <c r="D2691" s="138"/>
    </row>
    <row r="2692" spans="1:4" x14ac:dyDescent="0.2">
      <c r="A2692" s="158"/>
      <c r="D2692" s="138"/>
    </row>
    <row r="2693" spans="1:4" x14ac:dyDescent="0.2">
      <c r="A2693" s="158"/>
      <c r="D2693" s="138"/>
    </row>
    <row r="2694" spans="1:4" x14ac:dyDescent="0.2">
      <c r="A2694" s="158"/>
      <c r="D2694" s="138"/>
    </row>
    <row r="2695" spans="1:4" x14ac:dyDescent="0.2">
      <c r="A2695" s="158"/>
      <c r="D2695" s="138"/>
    </row>
    <row r="2696" spans="1:4" x14ac:dyDescent="0.2">
      <c r="A2696" s="158"/>
      <c r="D2696" s="138"/>
    </row>
    <row r="2697" spans="1:4" x14ac:dyDescent="0.2">
      <c r="A2697" s="158"/>
      <c r="D2697" s="138"/>
    </row>
    <row r="2698" spans="1:4" x14ac:dyDescent="0.2">
      <c r="A2698" s="158"/>
      <c r="D2698" s="138"/>
    </row>
    <row r="2699" spans="1:4" x14ac:dyDescent="0.2">
      <c r="A2699" s="158"/>
      <c r="D2699" s="138"/>
    </row>
    <row r="2700" spans="1:4" x14ac:dyDescent="0.2">
      <c r="A2700" s="158"/>
      <c r="D2700" s="138"/>
    </row>
    <row r="2701" spans="1:4" x14ac:dyDescent="0.2">
      <c r="A2701" s="158"/>
      <c r="D2701" s="138"/>
    </row>
    <row r="2702" spans="1:4" x14ac:dyDescent="0.2">
      <c r="A2702" s="158"/>
      <c r="D2702" s="138"/>
    </row>
    <row r="2703" spans="1:4" x14ac:dyDescent="0.2">
      <c r="A2703" s="158"/>
      <c r="D2703" s="138"/>
    </row>
    <row r="2704" spans="1:4" x14ac:dyDescent="0.2">
      <c r="A2704" s="158"/>
      <c r="D2704" s="138"/>
    </row>
    <row r="2705" spans="1:4" x14ac:dyDescent="0.2">
      <c r="A2705" s="158"/>
      <c r="D2705" s="138"/>
    </row>
    <row r="2706" spans="1:4" x14ac:dyDescent="0.2">
      <c r="A2706" s="158"/>
      <c r="D2706" s="138"/>
    </row>
    <row r="2707" spans="1:4" x14ac:dyDescent="0.2">
      <c r="A2707" s="158"/>
      <c r="D2707" s="138"/>
    </row>
    <row r="2708" spans="1:4" x14ac:dyDescent="0.2">
      <c r="A2708" s="158"/>
      <c r="D2708" s="138"/>
    </row>
    <row r="2709" spans="1:4" x14ac:dyDescent="0.2">
      <c r="A2709" s="158"/>
      <c r="D2709" s="138"/>
    </row>
    <row r="2710" spans="1:4" x14ac:dyDescent="0.2">
      <c r="A2710" s="158"/>
      <c r="D2710" s="138"/>
    </row>
    <row r="2711" spans="1:4" x14ac:dyDescent="0.2">
      <c r="A2711" s="158"/>
      <c r="D2711" s="138"/>
    </row>
    <row r="2712" spans="1:4" x14ac:dyDescent="0.2">
      <c r="A2712" s="158"/>
      <c r="D2712" s="138"/>
    </row>
    <row r="2713" spans="1:4" x14ac:dyDescent="0.2">
      <c r="A2713" s="158"/>
      <c r="D2713" s="138"/>
    </row>
    <row r="2714" spans="1:4" x14ac:dyDescent="0.2">
      <c r="A2714" s="158"/>
      <c r="D2714" s="138"/>
    </row>
    <row r="2715" spans="1:4" x14ac:dyDescent="0.2">
      <c r="A2715" s="158"/>
      <c r="D2715" s="138"/>
    </row>
    <row r="2716" spans="1:4" x14ac:dyDescent="0.2">
      <c r="A2716" s="158"/>
      <c r="D2716" s="138"/>
    </row>
    <row r="2717" spans="1:4" x14ac:dyDescent="0.2">
      <c r="A2717" s="158"/>
      <c r="D2717" s="138"/>
    </row>
    <row r="2718" spans="1:4" x14ac:dyDescent="0.2">
      <c r="A2718" s="158"/>
      <c r="D2718" s="138"/>
    </row>
    <row r="2719" spans="1:4" x14ac:dyDescent="0.2">
      <c r="A2719" s="158"/>
      <c r="D2719" s="138"/>
    </row>
    <row r="2720" spans="1:4" x14ac:dyDescent="0.2">
      <c r="A2720" s="158"/>
      <c r="D2720" s="138"/>
    </row>
    <row r="2721" spans="1:4" x14ac:dyDescent="0.2">
      <c r="A2721" s="158"/>
      <c r="D2721" s="138"/>
    </row>
    <row r="2722" spans="1:4" x14ac:dyDescent="0.2">
      <c r="A2722" s="158"/>
      <c r="D2722" s="138"/>
    </row>
    <row r="2723" spans="1:4" x14ac:dyDescent="0.2">
      <c r="A2723" s="158"/>
      <c r="D2723" s="138"/>
    </row>
    <row r="2724" spans="1:4" x14ac:dyDescent="0.2">
      <c r="A2724" s="158"/>
      <c r="D2724" s="138"/>
    </row>
    <row r="2725" spans="1:4" x14ac:dyDescent="0.2">
      <c r="A2725" s="158"/>
      <c r="D2725" s="138"/>
    </row>
    <row r="2726" spans="1:4" x14ac:dyDescent="0.2">
      <c r="A2726" s="158"/>
      <c r="D2726" s="138"/>
    </row>
    <row r="2727" spans="1:4" x14ac:dyDescent="0.2">
      <c r="A2727" s="158"/>
      <c r="D2727" s="138"/>
    </row>
    <row r="2728" spans="1:4" x14ac:dyDescent="0.2">
      <c r="A2728" s="158"/>
      <c r="D2728" s="138"/>
    </row>
    <row r="2729" spans="1:4" x14ac:dyDescent="0.2">
      <c r="A2729" s="158"/>
      <c r="D2729" s="138"/>
    </row>
    <row r="2730" spans="1:4" x14ac:dyDescent="0.2">
      <c r="A2730" s="158"/>
      <c r="D2730" s="138"/>
    </row>
    <row r="2731" spans="1:4" x14ac:dyDescent="0.2">
      <c r="A2731" s="158"/>
      <c r="D2731" s="138"/>
    </row>
    <row r="2732" spans="1:4" x14ac:dyDescent="0.2">
      <c r="A2732" s="158"/>
      <c r="D2732" s="138"/>
    </row>
    <row r="2733" spans="1:4" x14ac:dyDescent="0.2">
      <c r="A2733" s="158"/>
      <c r="D2733" s="138"/>
    </row>
    <row r="2734" spans="1:4" x14ac:dyDescent="0.2">
      <c r="A2734" s="158"/>
      <c r="D2734" s="138"/>
    </row>
    <row r="2735" spans="1:4" x14ac:dyDescent="0.2">
      <c r="A2735" s="158"/>
      <c r="D2735" s="138"/>
    </row>
    <row r="2736" spans="1:4" x14ac:dyDescent="0.2">
      <c r="A2736" s="158"/>
      <c r="D2736" s="138"/>
    </row>
    <row r="2737" spans="1:4" x14ac:dyDescent="0.2">
      <c r="A2737" s="158"/>
      <c r="D2737" s="138"/>
    </row>
    <row r="2738" spans="1:4" x14ac:dyDescent="0.2">
      <c r="A2738" s="158"/>
      <c r="D2738" s="138"/>
    </row>
    <row r="2739" spans="1:4" x14ac:dyDescent="0.2">
      <c r="A2739" s="158"/>
      <c r="D2739" s="138"/>
    </row>
    <row r="2740" spans="1:4" x14ac:dyDescent="0.2">
      <c r="A2740" s="158"/>
      <c r="D2740" s="138"/>
    </row>
    <row r="2741" spans="1:4" x14ac:dyDescent="0.2">
      <c r="A2741" s="158"/>
      <c r="D2741" s="138"/>
    </row>
    <row r="2742" spans="1:4" x14ac:dyDescent="0.2">
      <c r="A2742" s="158"/>
      <c r="D2742" s="138"/>
    </row>
    <row r="2743" spans="1:4" x14ac:dyDescent="0.2">
      <c r="A2743" s="158"/>
      <c r="D2743" s="138"/>
    </row>
    <row r="2744" spans="1:4" x14ac:dyDescent="0.2">
      <c r="A2744" s="158"/>
      <c r="D2744" s="138"/>
    </row>
    <row r="2745" spans="1:4" x14ac:dyDescent="0.2">
      <c r="A2745" s="158"/>
      <c r="D2745" s="138"/>
    </row>
    <row r="2746" spans="1:4" x14ac:dyDescent="0.2">
      <c r="A2746" s="158"/>
      <c r="D2746" s="138"/>
    </row>
    <row r="2747" spans="1:4" x14ac:dyDescent="0.2">
      <c r="A2747" s="158"/>
      <c r="D2747" s="138"/>
    </row>
    <row r="2748" spans="1:4" x14ac:dyDescent="0.2">
      <c r="A2748" s="158"/>
      <c r="D2748" s="138"/>
    </row>
    <row r="2749" spans="1:4" x14ac:dyDescent="0.2">
      <c r="A2749" s="158"/>
      <c r="D2749" s="138"/>
    </row>
    <row r="2750" spans="1:4" x14ac:dyDescent="0.2">
      <c r="A2750" s="158"/>
      <c r="D2750" s="138"/>
    </row>
    <row r="2751" spans="1:4" x14ac:dyDescent="0.2">
      <c r="A2751" s="158"/>
      <c r="D2751" s="138"/>
    </row>
    <row r="2752" spans="1:4" x14ac:dyDescent="0.2">
      <c r="A2752" s="158"/>
      <c r="D2752" s="138"/>
    </row>
    <row r="2753" spans="1:4" x14ac:dyDescent="0.2">
      <c r="A2753" s="158"/>
      <c r="D2753" s="138"/>
    </row>
    <row r="2754" spans="1:4" x14ac:dyDescent="0.2">
      <c r="A2754" s="158"/>
      <c r="D2754" s="138"/>
    </row>
    <row r="2755" spans="1:4" x14ac:dyDescent="0.2">
      <c r="A2755" s="158"/>
      <c r="D2755" s="138"/>
    </row>
    <row r="2756" spans="1:4" x14ac:dyDescent="0.2">
      <c r="A2756" s="158"/>
      <c r="D2756" s="138"/>
    </row>
    <row r="2757" spans="1:4" x14ac:dyDescent="0.2">
      <c r="A2757" s="158"/>
      <c r="D2757" s="138"/>
    </row>
    <row r="2758" spans="1:4" x14ac:dyDescent="0.2">
      <c r="A2758" s="158"/>
      <c r="D2758" s="138"/>
    </row>
    <row r="2759" spans="1:4" x14ac:dyDescent="0.2">
      <c r="A2759" s="158"/>
      <c r="D2759" s="138"/>
    </row>
    <row r="2760" spans="1:4" x14ac:dyDescent="0.2">
      <c r="A2760" s="158"/>
      <c r="D2760" s="138"/>
    </row>
    <row r="2761" spans="1:4" x14ac:dyDescent="0.2">
      <c r="A2761" s="158"/>
      <c r="D2761" s="138"/>
    </row>
    <row r="2762" spans="1:4" x14ac:dyDescent="0.2">
      <c r="A2762" s="158"/>
      <c r="D2762" s="138"/>
    </row>
    <row r="2763" spans="1:4" x14ac:dyDescent="0.2">
      <c r="A2763" s="158"/>
      <c r="D2763" s="138"/>
    </row>
    <row r="2764" spans="1:4" x14ac:dyDescent="0.2">
      <c r="A2764" s="158"/>
      <c r="D2764" s="138"/>
    </row>
    <row r="2765" spans="1:4" x14ac:dyDescent="0.2">
      <c r="A2765" s="158"/>
      <c r="D2765" s="138"/>
    </row>
    <row r="2766" spans="1:4" x14ac:dyDescent="0.2">
      <c r="A2766" s="158"/>
      <c r="D2766" s="138"/>
    </row>
    <row r="2767" spans="1:4" x14ac:dyDescent="0.2">
      <c r="A2767" s="158"/>
      <c r="D2767" s="138"/>
    </row>
    <row r="2768" spans="1:4" x14ac:dyDescent="0.2">
      <c r="A2768" s="158"/>
      <c r="D2768" s="138"/>
    </row>
    <row r="2769" spans="1:4" x14ac:dyDescent="0.2">
      <c r="A2769" s="158"/>
      <c r="D2769" s="138"/>
    </row>
    <row r="2770" spans="1:4" x14ac:dyDescent="0.2">
      <c r="A2770" s="158"/>
      <c r="D2770" s="138"/>
    </row>
    <row r="2771" spans="1:4" x14ac:dyDescent="0.2">
      <c r="A2771" s="158"/>
      <c r="D2771" s="138"/>
    </row>
    <row r="2772" spans="1:4" x14ac:dyDescent="0.2">
      <c r="A2772" s="158"/>
      <c r="D2772" s="138"/>
    </row>
    <row r="2773" spans="1:4" x14ac:dyDescent="0.2">
      <c r="A2773" s="158"/>
      <c r="D2773" s="138"/>
    </row>
    <row r="2774" spans="1:4" x14ac:dyDescent="0.2">
      <c r="A2774" s="158"/>
      <c r="D2774" s="138"/>
    </row>
    <row r="2775" spans="1:4" x14ac:dyDescent="0.2">
      <c r="A2775" s="158"/>
      <c r="D2775" s="138"/>
    </row>
    <row r="2776" spans="1:4" x14ac:dyDescent="0.2">
      <c r="A2776" s="158"/>
      <c r="D2776" s="138"/>
    </row>
    <row r="2777" spans="1:4" x14ac:dyDescent="0.2">
      <c r="A2777" s="158"/>
      <c r="D2777" s="138"/>
    </row>
    <row r="2778" spans="1:4" x14ac:dyDescent="0.2">
      <c r="A2778" s="158"/>
      <c r="D2778" s="138"/>
    </row>
    <row r="2779" spans="1:4" x14ac:dyDescent="0.2">
      <c r="A2779" s="158"/>
      <c r="D2779" s="138"/>
    </row>
    <row r="2780" spans="1:4" x14ac:dyDescent="0.2">
      <c r="A2780" s="158"/>
      <c r="D2780" s="138"/>
    </row>
    <row r="2781" spans="1:4" x14ac:dyDescent="0.2">
      <c r="A2781" s="158"/>
      <c r="D2781" s="138"/>
    </row>
    <row r="2782" spans="1:4" x14ac:dyDescent="0.2">
      <c r="A2782" s="158"/>
      <c r="D2782" s="138"/>
    </row>
    <row r="2783" spans="1:4" x14ac:dyDescent="0.2">
      <c r="A2783" s="158"/>
      <c r="D2783" s="138"/>
    </row>
    <row r="2784" spans="1:4" x14ac:dyDescent="0.2">
      <c r="A2784" s="158"/>
      <c r="D2784" s="138"/>
    </row>
    <row r="2785" spans="1:4" x14ac:dyDescent="0.2">
      <c r="A2785" s="158"/>
      <c r="D2785" s="138"/>
    </row>
    <row r="2786" spans="1:4" x14ac:dyDescent="0.2">
      <c r="A2786" s="158"/>
      <c r="D2786" s="138"/>
    </row>
    <row r="2787" spans="1:4" x14ac:dyDescent="0.2">
      <c r="A2787" s="158"/>
      <c r="D2787" s="138"/>
    </row>
    <row r="2788" spans="1:4" x14ac:dyDescent="0.2">
      <c r="A2788" s="158"/>
      <c r="D2788" s="138"/>
    </row>
    <row r="2789" spans="1:4" x14ac:dyDescent="0.2">
      <c r="A2789" s="158"/>
      <c r="D2789" s="138"/>
    </row>
    <row r="2790" spans="1:4" x14ac:dyDescent="0.2">
      <c r="A2790" s="158"/>
      <c r="D2790" s="138"/>
    </row>
    <row r="2791" spans="1:4" x14ac:dyDescent="0.2">
      <c r="A2791" s="158"/>
      <c r="D2791" s="138"/>
    </row>
    <row r="2792" spans="1:4" x14ac:dyDescent="0.2">
      <c r="A2792" s="158"/>
      <c r="D2792" s="138"/>
    </row>
    <row r="2793" spans="1:4" x14ac:dyDescent="0.2">
      <c r="A2793" s="158"/>
      <c r="D2793" s="138"/>
    </row>
    <row r="2794" spans="1:4" x14ac:dyDescent="0.2">
      <c r="A2794" s="158"/>
      <c r="D2794" s="138"/>
    </row>
    <row r="2795" spans="1:4" x14ac:dyDescent="0.2">
      <c r="A2795" s="158"/>
      <c r="D2795" s="138"/>
    </row>
    <row r="2796" spans="1:4" x14ac:dyDescent="0.2">
      <c r="A2796" s="158"/>
      <c r="D2796" s="138"/>
    </row>
    <row r="2797" spans="1:4" x14ac:dyDescent="0.2">
      <c r="A2797" s="158"/>
      <c r="D2797" s="138"/>
    </row>
    <row r="2798" spans="1:4" x14ac:dyDescent="0.2">
      <c r="A2798" s="158"/>
      <c r="D2798" s="138"/>
    </row>
    <row r="2799" spans="1:4" x14ac:dyDescent="0.2">
      <c r="A2799" s="158"/>
      <c r="D2799" s="138"/>
    </row>
    <row r="2800" spans="1:4" x14ac:dyDescent="0.2">
      <c r="A2800" s="158"/>
      <c r="D2800" s="138"/>
    </row>
    <row r="2801" spans="1:4" x14ac:dyDescent="0.2">
      <c r="A2801" s="158"/>
      <c r="D2801" s="138"/>
    </row>
    <row r="2802" spans="1:4" x14ac:dyDescent="0.2">
      <c r="A2802" s="158"/>
      <c r="D2802" s="138"/>
    </row>
    <row r="2803" spans="1:4" x14ac:dyDescent="0.2">
      <c r="A2803" s="158"/>
      <c r="D2803" s="138"/>
    </row>
    <row r="2804" spans="1:4" x14ac:dyDescent="0.2">
      <c r="A2804" s="158"/>
      <c r="D2804" s="138"/>
    </row>
    <row r="2805" spans="1:4" x14ac:dyDescent="0.2">
      <c r="A2805" s="158"/>
      <c r="D2805" s="138"/>
    </row>
    <row r="2806" spans="1:4" x14ac:dyDescent="0.2">
      <c r="A2806" s="158"/>
      <c r="D2806" s="138"/>
    </row>
    <row r="2807" spans="1:4" x14ac:dyDescent="0.2">
      <c r="A2807" s="158"/>
      <c r="D2807" s="138"/>
    </row>
    <row r="2808" spans="1:4" x14ac:dyDescent="0.2">
      <c r="A2808" s="158"/>
      <c r="D2808" s="138"/>
    </row>
    <row r="2809" spans="1:4" x14ac:dyDescent="0.2">
      <c r="A2809" s="158"/>
      <c r="D2809" s="138"/>
    </row>
    <row r="2810" spans="1:4" x14ac:dyDescent="0.2">
      <c r="A2810" s="158"/>
      <c r="D2810" s="138"/>
    </row>
    <row r="2811" spans="1:4" x14ac:dyDescent="0.2">
      <c r="A2811" s="158"/>
      <c r="D2811" s="138"/>
    </row>
    <row r="2812" spans="1:4" x14ac:dyDescent="0.2">
      <c r="A2812" s="158"/>
      <c r="D2812" s="138"/>
    </row>
    <row r="2813" spans="1:4" x14ac:dyDescent="0.2">
      <c r="A2813" s="158"/>
      <c r="D2813" s="138"/>
    </row>
    <row r="2814" spans="1:4" x14ac:dyDescent="0.2">
      <c r="A2814" s="158"/>
      <c r="D2814" s="138"/>
    </row>
    <row r="2815" spans="1:4" x14ac:dyDescent="0.2">
      <c r="A2815" s="158"/>
      <c r="D2815" s="138"/>
    </row>
    <row r="2816" spans="1:4" x14ac:dyDescent="0.2">
      <c r="A2816" s="158"/>
      <c r="D2816" s="138"/>
    </row>
    <row r="2817" spans="1:4" x14ac:dyDescent="0.2">
      <c r="A2817" s="158"/>
      <c r="D2817" s="138"/>
    </row>
    <row r="2818" spans="1:4" x14ac:dyDescent="0.2">
      <c r="A2818" s="158"/>
      <c r="D2818" s="138"/>
    </row>
    <row r="2819" spans="1:4" x14ac:dyDescent="0.2">
      <c r="A2819" s="158"/>
      <c r="D2819" s="138"/>
    </row>
    <row r="2820" spans="1:4" x14ac:dyDescent="0.2">
      <c r="A2820" s="158"/>
      <c r="D2820" s="138"/>
    </row>
    <row r="2821" spans="1:4" x14ac:dyDescent="0.2">
      <c r="A2821" s="158"/>
      <c r="D2821" s="138"/>
    </row>
    <row r="2822" spans="1:4" x14ac:dyDescent="0.2">
      <c r="A2822" s="158"/>
      <c r="D2822" s="138"/>
    </row>
    <row r="2823" spans="1:4" x14ac:dyDescent="0.2">
      <c r="A2823" s="158"/>
      <c r="D2823" s="138"/>
    </row>
    <row r="2824" spans="1:4" x14ac:dyDescent="0.2">
      <c r="A2824" s="158"/>
      <c r="D2824" s="138"/>
    </row>
    <row r="2825" spans="1:4" x14ac:dyDescent="0.2">
      <c r="A2825" s="158"/>
      <c r="D2825" s="138"/>
    </row>
    <row r="2826" spans="1:4" x14ac:dyDescent="0.2">
      <c r="A2826" s="158"/>
      <c r="D2826" s="138"/>
    </row>
    <row r="2827" spans="1:4" x14ac:dyDescent="0.2">
      <c r="A2827" s="158"/>
      <c r="D2827" s="138"/>
    </row>
    <row r="2828" spans="1:4" x14ac:dyDescent="0.2">
      <c r="A2828" s="158"/>
      <c r="D2828" s="138"/>
    </row>
    <row r="2829" spans="1:4" x14ac:dyDescent="0.2">
      <c r="A2829" s="158"/>
      <c r="D2829" s="138"/>
    </row>
    <row r="2830" spans="1:4" x14ac:dyDescent="0.2">
      <c r="A2830" s="158"/>
      <c r="D2830" s="138"/>
    </row>
    <row r="2831" spans="1:4" x14ac:dyDescent="0.2">
      <c r="A2831" s="158"/>
      <c r="D2831" s="138"/>
    </row>
    <row r="2832" spans="1:4" x14ac:dyDescent="0.2">
      <c r="A2832" s="158"/>
      <c r="D2832" s="138"/>
    </row>
    <row r="2833" spans="1:4" x14ac:dyDescent="0.2">
      <c r="A2833" s="158"/>
      <c r="D2833" s="138"/>
    </row>
    <row r="2834" spans="1:4" x14ac:dyDescent="0.2">
      <c r="A2834" s="158"/>
      <c r="D2834" s="138"/>
    </row>
    <row r="2835" spans="1:4" x14ac:dyDescent="0.2">
      <c r="A2835" s="158"/>
      <c r="D2835" s="138"/>
    </row>
    <row r="2836" spans="1:4" x14ac:dyDescent="0.2">
      <c r="A2836" s="158"/>
      <c r="D2836" s="138"/>
    </row>
    <row r="2837" spans="1:4" x14ac:dyDescent="0.2">
      <c r="A2837" s="158"/>
      <c r="D2837" s="138"/>
    </row>
    <row r="2838" spans="1:4" x14ac:dyDescent="0.2">
      <c r="A2838" s="158"/>
      <c r="D2838" s="138"/>
    </row>
    <row r="2839" spans="1:4" x14ac:dyDescent="0.2">
      <c r="A2839" s="158"/>
      <c r="D2839" s="138"/>
    </row>
    <row r="2840" spans="1:4" x14ac:dyDescent="0.2">
      <c r="A2840" s="158"/>
      <c r="D2840" s="138"/>
    </row>
    <row r="2841" spans="1:4" x14ac:dyDescent="0.2">
      <c r="A2841" s="158"/>
      <c r="D2841" s="138"/>
    </row>
    <row r="2842" spans="1:4" x14ac:dyDescent="0.2">
      <c r="A2842" s="158"/>
      <c r="D2842" s="138"/>
    </row>
    <row r="2843" spans="1:4" x14ac:dyDescent="0.2">
      <c r="A2843" s="158"/>
      <c r="D2843" s="138"/>
    </row>
    <row r="2844" spans="1:4" x14ac:dyDescent="0.2">
      <c r="A2844" s="158"/>
      <c r="D2844" s="138"/>
    </row>
    <row r="2845" spans="1:4" x14ac:dyDescent="0.2">
      <c r="A2845" s="158"/>
      <c r="D2845" s="138"/>
    </row>
    <row r="2846" spans="1:4" x14ac:dyDescent="0.2">
      <c r="A2846" s="158"/>
      <c r="D2846" s="138"/>
    </row>
    <row r="2847" spans="1:4" x14ac:dyDescent="0.2">
      <c r="A2847" s="158"/>
      <c r="D2847" s="138"/>
    </row>
    <row r="2848" spans="1:4" x14ac:dyDescent="0.2">
      <c r="A2848" s="158"/>
      <c r="D2848" s="138"/>
    </row>
    <row r="2849" spans="1:4" x14ac:dyDescent="0.2">
      <c r="A2849" s="158"/>
      <c r="D2849" s="138"/>
    </row>
    <row r="2850" spans="1:4" x14ac:dyDescent="0.2">
      <c r="A2850" s="158"/>
      <c r="D2850" s="138"/>
    </row>
    <row r="2851" spans="1:4" x14ac:dyDescent="0.2">
      <c r="A2851" s="158"/>
      <c r="D2851" s="138"/>
    </row>
    <row r="2852" spans="1:4" x14ac:dyDescent="0.2">
      <c r="A2852" s="158"/>
      <c r="D2852" s="138"/>
    </row>
    <row r="2853" spans="1:4" x14ac:dyDescent="0.2">
      <c r="A2853" s="158"/>
      <c r="D2853" s="138"/>
    </row>
    <row r="2854" spans="1:4" x14ac:dyDescent="0.2">
      <c r="A2854" s="158"/>
      <c r="D2854" s="138"/>
    </row>
    <row r="2855" spans="1:4" x14ac:dyDescent="0.2">
      <c r="A2855" s="158"/>
      <c r="D2855" s="138"/>
    </row>
    <row r="2856" spans="1:4" x14ac:dyDescent="0.2">
      <c r="A2856" s="158"/>
      <c r="D2856" s="138"/>
    </row>
    <row r="2857" spans="1:4" x14ac:dyDescent="0.2">
      <c r="A2857" s="158"/>
      <c r="D2857" s="138"/>
    </row>
    <row r="2858" spans="1:4" x14ac:dyDescent="0.2">
      <c r="A2858" s="158"/>
      <c r="D2858" s="138"/>
    </row>
    <row r="2859" spans="1:4" x14ac:dyDescent="0.2">
      <c r="A2859" s="158"/>
      <c r="D2859" s="138"/>
    </row>
    <row r="2860" spans="1:4" x14ac:dyDescent="0.2">
      <c r="A2860" s="158"/>
      <c r="D2860" s="138"/>
    </row>
    <row r="2861" spans="1:4" x14ac:dyDescent="0.2">
      <c r="A2861" s="158"/>
      <c r="D2861" s="138"/>
    </row>
    <row r="2862" spans="1:4" x14ac:dyDescent="0.2">
      <c r="A2862" s="158"/>
      <c r="D2862" s="138"/>
    </row>
    <row r="2863" spans="1:4" x14ac:dyDescent="0.2">
      <c r="A2863" s="158"/>
      <c r="D2863" s="138"/>
    </row>
    <row r="2864" spans="1:4" x14ac:dyDescent="0.2">
      <c r="A2864" s="158"/>
      <c r="D2864" s="138"/>
    </row>
    <row r="2865" spans="1:4" x14ac:dyDescent="0.2">
      <c r="A2865" s="158"/>
      <c r="D2865" s="138"/>
    </row>
    <row r="2866" spans="1:4" x14ac:dyDescent="0.2">
      <c r="A2866" s="158"/>
      <c r="D2866" s="138"/>
    </row>
    <row r="2867" spans="1:4" x14ac:dyDescent="0.2">
      <c r="A2867" s="158"/>
      <c r="D2867" s="138"/>
    </row>
    <row r="2868" spans="1:4" x14ac:dyDescent="0.2">
      <c r="A2868" s="158"/>
      <c r="D2868" s="138"/>
    </row>
    <row r="2869" spans="1:4" x14ac:dyDescent="0.2">
      <c r="A2869" s="158"/>
      <c r="D2869" s="138"/>
    </row>
    <row r="2870" spans="1:4" x14ac:dyDescent="0.2">
      <c r="A2870" s="158"/>
      <c r="D2870" s="138"/>
    </row>
    <row r="2871" spans="1:4" x14ac:dyDescent="0.2">
      <c r="A2871" s="158"/>
      <c r="D2871" s="138"/>
    </row>
    <row r="2872" spans="1:4" x14ac:dyDescent="0.2">
      <c r="A2872" s="158"/>
      <c r="D2872" s="138"/>
    </row>
    <row r="2873" spans="1:4" x14ac:dyDescent="0.2">
      <c r="A2873" s="158"/>
      <c r="D2873" s="138"/>
    </row>
    <row r="2874" spans="1:4" x14ac:dyDescent="0.2">
      <c r="A2874" s="158"/>
      <c r="D2874" s="138"/>
    </row>
    <row r="2875" spans="1:4" x14ac:dyDescent="0.2">
      <c r="A2875" s="158"/>
      <c r="D2875" s="138"/>
    </row>
    <row r="2876" spans="1:4" x14ac:dyDescent="0.2">
      <c r="A2876" s="158"/>
      <c r="D2876" s="138"/>
    </row>
    <row r="2877" spans="1:4" x14ac:dyDescent="0.2">
      <c r="A2877" s="158"/>
      <c r="D2877" s="138"/>
    </row>
    <row r="2878" spans="1:4" x14ac:dyDescent="0.2">
      <c r="A2878" s="158"/>
      <c r="D2878" s="138"/>
    </row>
    <row r="2879" spans="1:4" x14ac:dyDescent="0.2">
      <c r="A2879" s="158"/>
      <c r="D2879" s="138"/>
    </row>
    <row r="2880" spans="1:4" x14ac:dyDescent="0.2">
      <c r="A2880" s="158"/>
      <c r="D2880" s="138"/>
    </row>
    <row r="2881" spans="1:4" x14ac:dyDescent="0.2">
      <c r="A2881" s="158"/>
      <c r="D2881" s="138"/>
    </row>
    <row r="2882" spans="1:4" x14ac:dyDescent="0.2">
      <c r="A2882" s="158"/>
      <c r="D2882" s="138"/>
    </row>
    <row r="2883" spans="1:4" x14ac:dyDescent="0.2">
      <c r="A2883" s="158"/>
      <c r="D2883" s="138"/>
    </row>
    <row r="2884" spans="1:4" x14ac:dyDescent="0.2">
      <c r="A2884" s="158"/>
      <c r="D2884" s="138"/>
    </row>
    <row r="2885" spans="1:4" x14ac:dyDescent="0.2">
      <c r="A2885" s="158"/>
      <c r="D2885" s="138"/>
    </row>
    <row r="2886" spans="1:4" x14ac:dyDescent="0.2">
      <c r="A2886" s="158"/>
      <c r="D2886" s="138"/>
    </row>
    <row r="2887" spans="1:4" x14ac:dyDescent="0.2">
      <c r="A2887" s="158"/>
      <c r="D2887" s="138"/>
    </row>
    <row r="2888" spans="1:4" x14ac:dyDescent="0.2">
      <c r="A2888" s="158"/>
      <c r="D2888" s="138"/>
    </row>
    <row r="2889" spans="1:4" x14ac:dyDescent="0.2">
      <c r="A2889" s="158"/>
      <c r="D2889" s="138"/>
    </row>
    <row r="2890" spans="1:4" x14ac:dyDescent="0.2">
      <c r="A2890" s="158"/>
      <c r="D2890" s="138"/>
    </row>
    <row r="2891" spans="1:4" x14ac:dyDescent="0.2">
      <c r="A2891" s="158"/>
      <c r="D2891" s="138"/>
    </row>
    <row r="2892" spans="1:4" x14ac:dyDescent="0.2">
      <c r="A2892" s="158"/>
      <c r="D2892" s="138"/>
    </row>
    <row r="2893" spans="1:4" x14ac:dyDescent="0.2">
      <c r="A2893" s="158"/>
      <c r="D2893" s="138"/>
    </row>
    <row r="2894" spans="1:4" x14ac:dyDescent="0.2">
      <c r="A2894" s="158"/>
      <c r="D2894" s="138"/>
    </row>
    <row r="2895" spans="1:4" x14ac:dyDescent="0.2">
      <c r="A2895" s="158"/>
      <c r="D2895" s="138"/>
    </row>
    <row r="2896" spans="1:4" x14ac:dyDescent="0.2">
      <c r="A2896" s="158"/>
      <c r="D2896" s="138"/>
    </row>
    <row r="2897" spans="1:4" x14ac:dyDescent="0.2">
      <c r="A2897" s="158"/>
      <c r="D2897" s="138"/>
    </row>
    <row r="2898" spans="1:4" x14ac:dyDescent="0.2">
      <c r="A2898" s="158"/>
      <c r="D2898" s="138"/>
    </row>
    <row r="2899" spans="1:4" x14ac:dyDescent="0.2">
      <c r="A2899" s="158"/>
      <c r="D2899" s="138"/>
    </row>
    <row r="2900" spans="1:4" x14ac:dyDescent="0.2">
      <c r="A2900" s="158"/>
      <c r="D2900" s="138"/>
    </row>
    <row r="2901" spans="1:4" x14ac:dyDescent="0.2">
      <c r="A2901" s="158"/>
      <c r="D2901" s="138"/>
    </row>
    <row r="2902" spans="1:4" x14ac:dyDescent="0.2">
      <c r="A2902" s="158"/>
      <c r="D2902" s="138"/>
    </row>
    <row r="2903" spans="1:4" x14ac:dyDescent="0.2">
      <c r="A2903" s="158"/>
      <c r="D2903" s="138"/>
    </row>
    <row r="2904" spans="1:4" x14ac:dyDescent="0.2">
      <c r="A2904" s="158"/>
      <c r="D2904" s="138"/>
    </row>
    <row r="2905" spans="1:4" x14ac:dyDescent="0.2">
      <c r="A2905" s="158"/>
      <c r="D2905" s="138"/>
    </row>
    <row r="2906" spans="1:4" x14ac:dyDescent="0.2">
      <c r="A2906" s="158"/>
      <c r="D2906" s="138"/>
    </row>
    <row r="2907" spans="1:4" x14ac:dyDescent="0.2">
      <c r="A2907" s="158"/>
      <c r="D2907" s="138"/>
    </row>
    <row r="2908" spans="1:4" x14ac:dyDescent="0.2">
      <c r="A2908" s="158"/>
      <c r="D2908" s="138"/>
    </row>
    <row r="2909" spans="1:4" x14ac:dyDescent="0.2">
      <c r="A2909" s="158"/>
      <c r="D2909" s="138"/>
    </row>
    <row r="2910" spans="1:4" x14ac:dyDescent="0.2">
      <c r="A2910" s="158"/>
      <c r="D2910" s="138"/>
    </row>
    <row r="2911" spans="1:4" x14ac:dyDescent="0.2">
      <c r="A2911" s="158"/>
      <c r="D2911" s="138"/>
    </row>
    <row r="2912" spans="1:4" x14ac:dyDescent="0.2">
      <c r="A2912" s="158"/>
      <c r="D2912" s="138"/>
    </row>
    <row r="2913" spans="1:4" x14ac:dyDescent="0.2">
      <c r="A2913" s="158"/>
      <c r="D2913" s="138"/>
    </row>
    <row r="2914" spans="1:4" x14ac:dyDescent="0.2">
      <c r="A2914" s="158"/>
      <c r="D2914" s="138"/>
    </row>
    <row r="2915" spans="1:4" x14ac:dyDescent="0.2">
      <c r="A2915" s="158"/>
      <c r="D2915" s="138"/>
    </row>
    <row r="2916" spans="1:4" x14ac:dyDescent="0.2">
      <c r="A2916" s="158"/>
      <c r="D2916" s="138"/>
    </row>
    <row r="2917" spans="1:4" x14ac:dyDescent="0.2">
      <c r="A2917" s="158"/>
      <c r="D2917" s="138"/>
    </row>
    <row r="2918" spans="1:4" x14ac:dyDescent="0.2">
      <c r="A2918" s="158"/>
      <c r="D2918" s="138"/>
    </row>
    <row r="2919" spans="1:4" x14ac:dyDescent="0.2">
      <c r="A2919" s="158"/>
      <c r="D2919" s="138"/>
    </row>
    <row r="2920" spans="1:4" x14ac:dyDescent="0.2">
      <c r="A2920" s="158"/>
      <c r="D2920" s="138"/>
    </row>
    <row r="2921" spans="1:4" x14ac:dyDescent="0.2">
      <c r="A2921" s="158"/>
      <c r="D2921" s="138"/>
    </row>
    <row r="2922" spans="1:4" x14ac:dyDescent="0.2">
      <c r="A2922" s="158"/>
      <c r="D2922" s="138"/>
    </row>
    <row r="2923" spans="1:4" x14ac:dyDescent="0.2">
      <c r="A2923" s="158"/>
      <c r="D2923" s="138"/>
    </row>
    <row r="2924" spans="1:4" x14ac:dyDescent="0.2">
      <c r="A2924" s="158"/>
      <c r="D2924" s="138"/>
    </row>
    <row r="2925" spans="1:4" x14ac:dyDescent="0.2">
      <c r="A2925" s="158"/>
      <c r="D2925" s="138"/>
    </row>
    <row r="2926" spans="1:4" x14ac:dyDescent="0.2">
      <c r="A2926" s="158"/>
      <c r="D2926" s="138"/>
    </row>
    <row r="2927" spans="1:4" x14ac:dyDescent="0.2">
      <c r="A2927" s="158"/>
      <c r="D2927" s="138"/>
    </row>
    <row r="2928" spans="1:4" x14ac:dyDescent="0.2">
      <c r="A2928" s="158"/>
      <c r="D2928" s="138"/>
    </row>
    <row r="2929" spans="1:4" x14ac:dyDescent="0.2">
      <c r="A2929" s="158"/>
      <c r="D2929" s="138"/>
    </row>
    <row r="2930" spans="1:4" x14ac:dyDescent="0.2">
      <c r="A2930" s="158"/>
      <c r="D2930" s="138"/>
    </row>
    <row r="2931" spans="1:4" x14ac:dyDescent="0.2">
      <c r="A2931" s="158"/>
      <c r="D2931" s="138"/>
    </row>
    <row r="2932" spans="1:4" x14ac:dyDescent="0.2">
      <c r="A2932" s="158"/>
      <c r="D2932" s="138"/>
    </row>
    <row r="2933" spans="1:4" x14ac:dyDescent="0.2">
      <c r="A2933" s="158"/>
      <c r="D2933" s="138"/>
    </row>
    <row r="2934" spans="1:4" x14ac:dyDescent="0.2">
      <c r="A2934" s="158"/>
      <c r="D2934" s="138"/>
    </row>
    <row r="2935" spans="1:4" x14ac:dyDescent="0.2">
      <c r="A2935" s="158"/>
      <c r="D2935" s="138"/>
    </row>
    <row r="2936" spans="1:4" x14ac:dyDescent="0.2">
      <c r="A2936" s="158"/>
      <c r="D2936" s="138"/>
    </row>
    <row r="2937" spans="1:4" x14ac:dyDescent="0.2">
      <c r="A2937" s="158"/>
      <c r="D2937" s="138"/>
    </row>
    <row r="2938" spans="1:4" x14ac:dyDescent="0.2">
      <c r="A2938" s="158"/>
      <c r="D2938" s="138"/>
    </row>
    <row r="2939" spans="1:4" x14ac:dyDescent="0.2">
      <c r="A2939" s="158"/>
      <c r="D2939" s="138"/>
    </row>
    <row r="2940" spans="1:4" x14ac:dyDescent="0.2">
      <c r="A2940" s="158"/>
      <c r="D2940" s="138"/>
    </row>
    <row r="2941" spans="1:4" x14ac:dyDescent="0.2">
      <c r="A2941" s="158"/>
      <c r="D2941" s="138"/>
    </row>
    <row r="2942" spans="1:4" x14ac:dyDescent="0.2">
      <c r="A2942" s="158"/>
      <c r="D2942" s="138"/>
    </row>
    <row r="2943" spans="1:4" x14ac:dyDescent="0.2">
      <c r="A2943" s="158"/>
      <c r="D2943" s="138"/>
    </row>
    <row r="2944" spans="1:4" x14ac:dyDescent="0.2">
      <c r="A2944" s="158"/>
      <c r="D2944" s="138"/>
    </row>
    <row r="2945" spans="1:4" x14ac:dyDescent="0.2">
      <c r="A2945" s="158"/>
      <c r="D2945" s="138"/>
    </row>
    <row r="2946" spans="1:4" x14ac:dyDescent="0.2">
      <c r="A2946" s="158"/>
      <c r="D2946" s="138"/>
    </row>
    <row r="2947" spans="1:4" x14ac:dyDescent="0.2">
      <c r="A2947" s="158"/>
      <c r="D2947" s="138"/>
    </row>
    <row r="2948" spans="1:4" x14ac:dyDescent="0.2">
      <c r="A2948" s="158"/>
      <c r="D2948" s="138"/>
    </row>
    <row r="2949" spans="1:4" x14ac:dyDescent="0.2">
      <c r="A2949" s="158"/>
      <c r="D2949" s="138"/>
    </row>
    <row r="2950" spans="1:4" x14ac:dyDescent="0.2">
      <c r="A2950" s="158"/>
      <c r="D2950" s="138"/>
    </row>
    <row r="2951" spans="1:4" x14ac:dyDescent="0.2">
      <c r="A2951" s="158"/>
      <c r="D2951" s="138"/>
    </row>
    <row r="2952" spans="1:4" x14ac:dyDescent="0.2">
      <c r="A2952" s="158"/>
      <c r="D2952" s="138"/>
    </row>
    <row r="2953" spans="1:4" x14ac:dyDescent="0.2">
      <c r="A2953" s="158"/>
      <c r="D2953" s="138"/>
    </row>
    <row r="2954" spans="1:4" x14ac:dyDescent="0.2">
      <c r="A2954" s="158"/>
      <c r="D2954" s="138"/>
    </row>
    <row r="2955" spans="1:4" x14ac:dyDescent="0.2">
      <c r="A2955" s="158"/>
      <c r="D2955" s="138"/>
    </row>
    <row r="2956" spans="1:4" x14ac:dyDescent="0.2">
      <c r="A2956" s="158"/>
      <c r="D2956" s="138"/>
    </row>
    <row r="2957" spans="1:4" x14ac:dyDescent="0.2">
      <c r="A2957" s="158"/>
      <c r="D2957" s="138"/>
    </row>
    <row r="2958" spans="1:4" x14ac:dyDescent="0.2">
      <c r="A2958" s="158"/>
      <c r="D2958" s="138"/>
    </row>
    <row r="2959" spans="1:4" x14ac:dyDescent="0.2">
      <c r="A2959" s="158"/>
      <c r="D2959" s="138"/>
    </row>
    <row r="2960" spans="1:4" x14ac:dyDescent="0.2">
      <c r="A2960" s="158"/>
      <c r="D2960" s="138"/>
    </row>
    <row r="2961" spans="1:4" x14ac:dyDescent="0.2">
      <c r="A2961" s="158"/>
      <c r="D2961" s="138"/>
    </row>
    <row r="2962" spans="1:4" x14ac:dyDescent="0.2">
      <c r="A2962" s="158"/>
      <c r="D2962" s="138"/>
    </row>
    <row r="2963" spans="1:4" x14ac:dyDescent="0.2">
      <c r="A2963" s="158"/>
      <c r="D2963" s="138"/>
    </row>
    <row r="2964" spans="1:4" x14ac:dyDescent="0.2">
      <c r="A2964" s="158"/>
      <c r="D2964" s="138"/>
    </row>
    <row r="2965" spans="1:4" x14ac:dyDescent="0.2">
      <c r="A2965" s="158"/>
      <c r="D2965" s="138"/>
    </row>
    <row r="2966" spans="1:4" x14ac:dyDescent="0.2">
      <c r="A2966" s="158"/>
      <c r="D2966" s="138"/>
    </row>
    <row r="2967" spans="1:4" x14ac:dyDescent="0.2">
      <c r="A2967" s="158"/>
      <c r="D2967" s="138"/>
    </row>
    <row r="2968" spans="1:4" x14ac:dyDescent="0.2">
      <c r="A2968" s="158"/>
      <c r="D2968" s="138"/>
    </row>
    <row r="2969" spans="1:4" x14ac:dyDescent="0.2">
      <c r="A2969" s="158"/>
      <c r="D2969" s="138"/>
    </row>
    <row r="2970" spans="1:4" x14ac:dyDescent="0.2">
      <c r="A2970" s="158"/>
      <c r="D2970" s="138"/>
    </row>
    <row r="2971" spans="1:4" x14ac:dyDescent="0.2">
      <c r="A2971" s="158"/>
      <c r="D2971" s="138"/>
    </row>
    <row r="2972" spans="1:4" x14ac:dyDescent="0.2">
      <c r="A2972" s="158"/>
      <c r="D2972" s="138"/>
    </row>
    <row r="2973" spans="1:4" x14ac:dyDescent="0.2">
      <c r="A2973" s="158"/>
      <c r="D2973" s="138"/>
    </row>
    <row r="2974" spans="1:4" x14ac:dyDescent="0.2">
      <c r="A2974" s="158"/>
      <c r="D2974" s="138"/>
    </row>
    <row r="2975" spans="1:4" x14ac:dyDescent="0.2">
      <c r="A2975" s="158"/>
      <c r="D2975" s="138"/>
    </row>
    <row r="2976" spans="1:4" x14ac:dyDescent="0.2">
      <c r="A2976" s="158"/>
      <c r="D2976" s="138"/>
    </row>
    <row r="2977" spans="1:4" x14ac:dyDescent="0.2">
      <c r="A2977" s="158"/>
      <c r="D2977" s="138"/>
    </row>
    <row r="2978" spans="1:4" x14ac:dyDescent="0.2">
      <c r="A2978" s="158"/>
      <c r="D2978" s="138"/>
    </row>
    <row r="2979" spans="1:4" x14ac:dyDescent="0.2">
      <c r="A2979" s="158"/>
      <c r="D2979" s="138"/>
    </row>
    <row r="2980" spans="1:4" x14ac:dyDescent="0.2">
      <c r="A2980" s="158"/>
      <c r="D2980" s="138"/>
    </row>
    <row r="2981" spans="1:4" x14ac:dyDescent="0.2">
      <c r="A2981" s="158"/>
      <c r="D2981" s="138"/>
    </row>
    <row r="2982" spans="1:4" x14ac:dyDescent="0.2">
      <c r="A2982" s="158"/>
      <c r="D2982" s="138"/>
    </row>
    <row r="2983" spans="1:4" x14ac:dyDescent="0.2">
      <c r="A2983" s="158"/>
      <c r="D2983" s="138"/>
    </row>
    <row r="2984" spans="1:4" x14ac:dyDescent="0.2">
      <c r="A2984" s="158"/>
      <c r="D2984" s="138"/>
    </row>
    <row r="2985" spans="1:4" x14ac:dyDescent="0.2">
      <c r="A2985" s="158"/>
      <c r="D2985" s="138"/>
    </row>
    <row r="2986" spans="1:4" x14ac:dyDescent="0.2">
      <c r="A2986" s="158"/>
      <c r="D2986" s="138"/>
    </row>
    <row r="2987" spans="1:4" x14ac:dyDescent="0.2">
      <c r="A2987" s="158"/>
      <c r="D2987" s="138"/>
    </row>
    <row r="2988" spans="1:4" x14ac:dyDescent="0.2">
      <c r="A2988" s="158"/>
      <c r="D2988" s="138"/>
    </row>
    <row r="2989" spans="1:4" x14ac:dyDescent="0.2">
      <c r="A2989" s="158"/>
      <c r="D2989" s="138"/>
    </row>
    <row r="2990" spans="1:4" x14ac:dyDescent="0.2">
      <c r="A2990" s="158"/>
      <c r="D2990" s="138"/>
    </row>
    <row r="2991" spans="1:4" x14ac:dyDescent="0.2">
      <c r="A2991" s="158"/>
      <c r="D2991" s="138"/>
    </row>
    <row r="2992" spans="1:4" x14ac:dyDescent="0.2">
      <c r="A2992" s="158"/>
      <c r="D2992" s="138"/>
    </row>
    <row r="2993" spans="1:4" x14ac:dyDescent="0.2">
      <c r="A2993" s="158"/>
      <c r="D2993" s="138"/>
    </row>
    <row r="2994" spans="1:4" x14ac:dyDescent="0.2">
      <c r="A2994" s="158"/>
      <c r="D2994" s="138"/>
    </row>
    <row r="2995" spans="1:4" x14ac:dyDescent="0.2">
      <c r="A2995" s="158"/>
      <c r="D2995" s="138"/>
    </row>
    <row r="2996" spans="1:4" x14ac:dyDescent="0.2">
      <c r="A2996" s="158"/>
      <c r="D2996" s="138"/>
    </row>
    <row r="2997" spans="1:4" x14ac:dyDescent="0.2">
      <c r="A2997" s="158"/>
      <c r="D2997" s="138"/>
    </row>
    <row r="2998" spans="1:4" x14ac:dyDescent="0.2">
      <c r="A2998" s="158"/>
      <c r="D2998" s="138"/>
    </row>
    <row r="2999" spans="1:4" x14ac:dyDescent="0.2">
      <c r="A2999" s="158"/>
      <c r="D2999" s="138"/>
    </row>
    <row r="3000" spans="1:4" x14ac:dyDescent="0.2">
      <c r="A3000" s="158"/>
      <c r="D3000" s="138"/>
    </row>
    <row r="3001" spans="1:4" x14ac:dyDescent="0.2">
      <c r="A3001" s="158"/>
      <c r="D3001" s="138"/>
    </row>
    <row r="3002" spans="1:4" x14ac:dyDescent="0.2">
      <c r="A3002" s="158"/>
      <c r="D3002" s="138"/>
    </row>
    <row r="3003" spans="1:4" x14ac:dyDescent="0.2">
      <c r="A3003" s="158"/>
      <c r="D3003" s="138"/>
    </row>
    <row r="3004" spans="1:4" x14ac:dyDescent="0.2">
      <c r="A3004" s="158"/>
      <c r="D3004" s="138"/>
    </row>
    <row r="3005" spans="1:4" x14ac:dyDescent="0.2">
      <c r="A3005" s="158"/>
      <c r="D3005" s="138"/>
    </row>
    <row r="3006" spans="1:4" x14ac:dyDescent="0.2">
      <c r="A3006" s="158"/>
      <c r="D3006" s="138"/>
    </row>
    <row r="3007" spans="1:4" x14ac:dyDescent="0.2">
      <c r="A3007" s="158"/>
      <c r="D3007" s="138"/>
    </row>
    <row r="3008" spans="1:4" x14ac:dyDescent="0.2">
      <c r="A3008" s="158"/>
      <c r="D3008" s="138"/>
    </row>
    <row r="3009" spans="1:4" x14ac:dyDescent="0.2">
      <c r="A3009" s="158"/>
      <c r="D3009" s="138"/>
    </row>
    <row r="3010" spans="1:4" x14ac:dyDescent="0.2">
      <c r="A3010" s="158"/>
      <c r="D3010" s="138"/>
    </row>
    <row r="3011" spans="1:4" x14ac:dyDescent="0.2">
      <c r="A3011" s="158"/>
      <c r="D3011" s="138"/>
    </row>
    <row r="3012" spans="1:4" x14ac:dyDescent="0.2">
      <c r="A3012" s="158"/>
      <c r="D3012" s="138"/>
    </row>
    <row r="3013" spans="1:4" x14ac:dyDescent="0.2">
      <c r="A3013" s="158"/>
      <c r="D3013" s="138"/>
    </row>
    <row r="3014" spans="1:4" x14ac:dyDescent="0.2">
      <c r="A3014" s="158"/>
      <c r="D3014" s="138"/>
    </row>
    <row r="3015" spans="1:4" x14ac:dyDescent="0.2">
      <c r="A3015" s="158"/>
      <c r="D3015" s="138"/>
    </row>
    <row r="3016" spans="1:4" x14ac:dyDescent="0.2">
      <c r="A3016" s="158"/>
      <c r="D3016" s="138"/>
    </row>
    <row r="3017" spans="1:4" x14ac:dyDescent="0.2">
      <c r="A3017" s="158"/>
      <c r="D3017" s="138"/>
    </row>
    <row r="3018" spans="1:4" x14ac:dyDescent="0.2">
      <c r="A3018" s="158"/>
      <c r="D3018" s="138"/>
    </row>
    <row r="3019" spans="1:4" x14ac:dyDescent="0.2">
      <c r="A3019" s="158"/>
      <c r="D3019" s="138"/>
    </row>
    <row r="3020" spans="1:4" x14ac:dyDescent="0.2">
      <c r="A3020" s="158"/>
      <c r="D3020" s="138"/>
    </row>
    <row r="3021" spans="1:4" x14ac:dyDescent="0.2">
      <c r="A3021" s="158"/>
      <c r="D3021" s="138"/>
    </row>
    <row r="3022" spans="1:4" x14ac:dyDescent="0.2">
      <c r="A3022" s="158"/>
      <c r="D3022" s="138"/>
    </row>
    <row r="3023" spans="1:4" x14ac:dyDescent="0.2">
      <c r="A3023" s="158"/>
      <c r="D3023" s="138"/>
    </row>
    <row r="3024" spans="1:4" x14ac:dyDescent="0.2">
      <c r="A3024" s="158"/>
      <c r="D3024" s="138"/>
    </row>
    <row r="3025" spans="1:4" x14ac:dyDescent="0.2">
      <c r="A3025" s="158"/>
      <c r="D3025" s="138"/>
    </row>
    <row r="3026" spans="1:4" x14ac:dyDescent="0.2">
      <c r="A3026" s="158"/>
      <c r="D3026" s="138"/>
    </row>
    <row r="3027" spans="1:4" x14ac:dyDescent="0.2">
      <c r="A3027" s="158"/>
      <c r="D3027" s="138"/>
    </row>
    <row r="3028" spans="1:4" x14ac:dyDescent="0.2">
      <c r="A3028" s="158"/>
      <c r="D3028" s="138"/>
    </row>
    <row r="3029" spans="1:4" x14ac:dyDescent="0.2">
      <c r="A3029" s="158"/>
      <c r="D3029" s="138"/>
    </row>
    <row r="3030" spans="1:4" x14ac:dyDescent="0.2">
      <c r="A3030" s="158"/>
      <c r="D3030" s="138"/>
    </row>
    <row r="3031" spans="1:4" x14ac:dyDescent="0.2">
      <c r="A3031" s="158"/>
      <c r="D3031" s="138"/>
    </row>
    <row r="3032" spans="1:4" x14ac:dyDescent="0.2">
      <c r="A3032" s="158"/>
      <c r="D3032" s="138"/>
    </row>
    <row r="3033" spans="1:4" x14ac:dyDescent="0.2">
      <c r="A3033" s="158"/>
      <c r="D3033" s="138"/>
    </row>
    <row r="3034" spans="1:4" x14ac:dyDescent="0.2">
      <c r="A3034" s="158"/>
      <c r="D3034" s="138"/>
    </row>
    <row r="3035" spans="1:4" x14ac:dyDescent="0.2">
      <c r="A3035" s="158"/>
      <c r="D3035" s="138"/>
    </row>
    <row r="3036" spans="1:4" x14ac:dyDescent="0.2">
      <c r="A3036" s="158"/>
      <c r="D3036" s="138"/>
    </row>
    <row r="3037" spans="1:4" x14ac:dyDescent="0.2">
      <c r="A3037" s="158"/>
      <c r="D3037" s="138"/>
    </row>
    <row r="3038" spans="1:4" x14ac:dyDescent="0.2">
      <c r="A3038" s="158"/>
      <c r="D3038" s="138"/>
    </row>
    <row r="3039" spans="1:4" x14ac:dyDescent="0.2">
      <c r="A3039" s="158"/>
      <c r="D3039" s="138"/>
    </row>
    <row r="3040" spans="1:4" x14ac:dyDescent="0.2">
      <c r="A3040" s="158"/>
      <c r="D3040" s="138"/>
    </row>
    <row r="3041" spans="1:4" x14ac:dyDescent="0.2">
      <c r="A3041" s="158"/>
      <c r="D3041" s="138"/>
    </row>
    <row r="3042" spans="1:4" x14ac:dyDescent="0.2">
      <c r="A3042" s="158"/>
      <c r="D3042" s="138"/>
    </row>
    <row r="3043" spans="1:4" x14ac:dyDescent="0.2">
      <c r="A3043" s="158"/>
      <c r="D3043" s="138"/>
    </row>
    <row r="3044" spans="1:4" x14ac:dyDescent="0.2">
      <c r="A3044" s="158"/>
      <c r="D3044" s="138"/>
    </row>
    <row r="3045" spans="1:4" x14ac:dyDescent="0.2">
      <c r="A3045" s="158"/>
      <c r="D3045" s="138"/>
    </row>
    <row r="3046" spans="1:4" x14ac:dyDescent="0.2">
      <c r="A3046" s="158"/>
      <c r="D3046" s="138"/>
    </row>
    <row r="3047" spans="1:4" x14ac:dyDescent="0.2">
      <c r="A3047" s="158"/>
      <c r="D3047" s="138"/>
    </row>
    <row r="3048" spans="1:4" x14ac:dyDescent="0.2">
      <c r="A3048" s="158"/>
      <c r="D3048" s="138"/>
    </row>
    <row r="3049" spans="1:4" x14ac:dyDescent="0.2">
      <c r="A3049" s="158"/>
      <c r="D3049" s="138"/>
    </row>
    <row r="3050" spans="1:4" x14ac:dyDescent="0.2">
      <c r="A3050" s="158"/>
      <c r="D3050" s="138"/>
    </row>
    <row r="3051" spans="1:4" x14ac:dyDescent="0.2">
      <c r="A3051" s="158"/>
      <c r="D3051" s="138"/>
    </row>
    <row r="3052" spans="1:4" x14ac:dyDescent="0.2">
      <c r="A3052" s="158"/>
      <c r="D3052" s="138"/>
    </row>
    <row r="3053" spans="1:4" x14ac:dyDescent="0.2">
      <c r="A3053" s="158"/>
      <c r="D3053" s="138"/>
    </row>
    <row r="3054" spans="1:4" x14ac:dyDescent="0.2">
      <c r="A3054" s="158"/>
      <c r="D3054" s="138"/>
    </row>
    <row r="3055" spans="1:4" x14ac:dyDescent="0.2">
      <c r="A3055" s="158"/>
      <c r="D3055" s="138"/>
    </row>
    <row r="3056" spans="1:4" x14ac:dyDescent="0.2">
      <c r="A3056" s="158"/>
      <c r="D3056" s="138"/>
    </row>
    <row r="3057" spans="1:4" x14ac:dyDescent="0.2">
      <c r="A3057" s="158"/>
      <c r="D3057" s="138"/>
    </row>
    <row r="3058" spans="1:4" x14ac:dyDescent="0.2">
      <c r="A3058" s="158"/>
      <c r="D3058" s="138"/>
    </row>
    <row r="3059" spans="1:4" x14ac:dyDescent="0.2">
      <c r="A3059" s="158"/>
      <c r="D3059" s="138"/>
    </row>
    <row r="3060" spans="1:4" x14ac:dyDescent="0.2">
      <c r="A3060" s="158"/>
      <c r="D3060" s="138"/>
    </row>
    <row r="3061" spans="1:4" x14ac:dyDescent="0.2">
      <c r="A3061" s="158"/>
      <c r="D3061" s="138"/>
    </row>
    <row r="3062" spans="1:4" x14ac:dyDescent="0.2">
      <c r="A3062" s="158"/>
      <c r="D3062" s="138"/>
    </row>
    <row r="3063" spans="1:4" x14ac:dyDescent="0.2">
      <c r="A3063" s="158"/>
      <c r="D3063" s="138"/>
    </row>
    <row r="3064" spans="1:4" x14ac:dyDescent="0.2">
      <c r="A3064" s="158"/>
      <c r="D3064" s="138"/>
    </row>
    <row r="3065" spans="1:4" x14ac:dyDescent="0.2">
      <c r="A3065" s="158"/>
      <c r="D3065" s="138"/>
    </row>
    <row r="3066" spans="1:4" x14ac:dyDescent="0.2">
      <c r="A3066" s="158"/>
      <c r="D3066" s="138"/>
    </row>
    <row r="3067" spans="1:4" x14ac:dyDescent="0.2">
      <c r="A3067" s="158"/>
      <c r="D3067" s="138"/>
    </row>
    <row r="3068" spans="1:4" x14ac:dyDescent="0.2">
      <c r="A3068" s="158"/>
      <c r="D3068" s="138"/>
    </row>
    <row r="3069" spans="1:4" x14ac:dyDescent="0.2">
      <c r="A3069" s="158"/>
      <c r="D3069" s="138"/>
    </row>
    <row r="3070" spans="1:4" x14ac:dyDescent="0.2">
      <c r="A3070" s="158"/>
      <c r="D3070" s="138"/>
    </row>
    <row r="3071" spans="1:4" x14ac:dyDescent="0.2">
      <c r="A3071" s="158"/>
      <c r="D3071" s="138"/>
    </row>
    <row r="3072" spans="1:4" x14ac:dyDescent="0.2">
      <c r="A3072" s="158"/>
      <c r="D3072" s="138"/>
    </row>
    <row r="3073" spans="1:4" x14ac:dyDescent="0.2">
      <c r="A3073" s="158"/>
      <c r="D3073" s="138"/>
    </row>
    <row r="3074" spans="1:4" x14ac:dyDescent="0.2">
      <c r="A3074" s="158"/>
      <c r="D3074" s="138"/>
    </row>
    <row r="3075" spans="1:4" x14ac:dyDescent="0.2">
      <c r="A3075" s="158"/>
      <c r="D3075" s="138"/>
    </row>
    <row r="3076" spans="1:4" x14ac:dyDescent="0.2">
      <c r="A3076" s="158"/>
      <c r="D3076" s="138"/>
    </row>
    <row r="3077" spans="1:4" x14ac:dyDescent="0.2">
      <c r="A3077" s="158"/>
      <c r="D3077" s="138"/>
    </row>
    <row r="3078" spans="1:4" x14ac:dyDescent="0.2">
      <c r="A3078" s="158"/>
      <c r="D3078" s="138"/>
    </row>
    <row r="3079" spans="1:4" x14ac:dyDescent="0.2">
      <c r="A3079" s="158"/>
      <c r="D3079" s="138"/>
    </row>
    <row r="3080" spans="1:4" x14ac:dyDescent="0.2">
      <c r="A3080" s="158"/>
      <c r="D3080" s="138"/>
    </row>
    <row r="3081" spans="1:4" x14ac:dyDescent="0.2">
      <c r="A3081" s="158"/>
      <c r="D3081" s="138"/>
    </row>
    <row r="3082" spans="1:4" x14ac:dyDescent="0.2">
      <c r="A3082" s="158"/>
      <c r="D3082" s="138"/>
    </row>
    <row r="3083" spans="1:4" x14ac:dyDescent="0.2">
      <c r="A3083" s="158"/>
      <c r="D3083" s="138"/>
    </row>
    <row r="3084" spans="1:4" x14ac:dyDescent="0.2">
      <c r="A3084" s="158"/>
      <c r="D3084" s="138"/>
    </row>
    <row r="3085" spans="1:4" x14ac:dyDescent="0.2">
      <c r="A3085" s="158"/>
      <c r="D3085" s="138"/>
    </row>
    <row r="3086" spans="1:4" x14ac:dyDescent="0.2">
      <c r="A3086" s="158"/>
      <c r="D3086" s="138"/>
    </row>
    <row r="3087" spans="1:4" x14ac:dyDescent="0.2">
      <c r="A3087" s="158"/>
      <c r="D3087" s="138"/>
    </row>
    <row r="3088" spans="1:4" x14ac:dyDescent="0.2">
      <c r="A3088" s="158"/>
      <c r="D3088" s="138"/>
    </row>
    <row r="3089" spans="1:4" x14ac:dyDescent="0.2">
      <c r="A3089" s="158"/>
      <c r="D3089" s="138"/>
    </row>
    <row r="3090" spans="1:4" x14ac:dyDescent="0.2">
      <c r="A3090" s="158"/>
      <c r="D3090" s="138"/>
    </row>
    <row r="3091" spans="1:4" x14ac:dyDescent="0.2">
      <c r="A3091" s="158"/>
      <c r="D3091" s="138"/>
    </row>
    <row r="3092" spans="1:4" x14ac:dyDescent="0.2">
      <c r="A3092" s="158"/>
      <c r="D3092" s="138"/>
    </row>
    <row r="3093" spans="1:4" x14ac:dyDescent="0.2">
      <c r="A3093" s="158"/>
      <c r="D3093" s="138"/>
    </row>
    <row r="3094" spans="1:4" x14ac:dyDescent="0.2">
      <c r="A3094" s="158"/>
      <c r="D3094" s="138"/>
    </row>
    <row r="3095" spans="1:4" x14ac:dyDescent="0.2">
      <c r="A3095" s="158"/>
      <c r="D3095" s="138"/>
    </row>
    <row r="3096" spans="1:4" x14ac:dyDescent="0.2">
      <c r="A3096" s="158"/>
      <c r="D3096" s="138"/>
    </row>
    <row r="3097" spans="1:4" x14ac:dyDescent="0.2">
      <c r="A3097" s="158"/>
      <c r="D3097" s="138"/>
    </row>
    <row r="3098" spans="1:4" x14ac:dyDescent="0.2">
      <c r="A3098" s="158"/>
      <c r="D3098" s="138"/>
    </row>
    <row r="3099" spans="1:4" x14ac:dyDescent="0.2">
      <c r="A3099" s="158"/>
      <c r="D3099" s="138"/>
    </row>
    <row r="3100" spans="1:4" x14ac:dyDescent="0.2">
      <c r="A3100" s="158"/>
      <c r="D3100" s="138"/>
    </row>
    <row r="3101" spans="1:4" x14ac:dyDescent="0.2">
      <c r="A3101" s="158"/>
      <c r="D3101" s="138"/>
    </row>
    <row r="3102" spans="1:4" x14ac:dyDescent="0.2">
      <c r="A3102" s="158"/>
      <c r="D3102" s="138"/>
    </row>
    <row r="3103" spans="1:4" x14ac:dyDescent="0.2">
      <c r="A3103" s="158"/>
      <c r="D3103" s="138"/>
    </row>
    <row r="3104" spans="1:4" x14ac:dyDescent="0.2">
      <c r="A3104" s="158"/>
      <c r="D3104" s="138"/>
    </row>
    <row r="3105" spans="1:4" x14ac:dyDescent="0.2">
      <c r="A3105" s="158"/>
      <c r="D3105" s="138"/>
    </row>
    <row r="3106" spans="1:4" x14ac:dyDescent="0.2">
      <c r="A3106" s="158"/>
      <c r="D3106" s="138"/>
    </row>
    <row r="3107" spans="1:4" x14ac:dyDescent="0.2">
      <c r="A3107" s="158"/>
      <c r="D3107" s="138"/>
    </row>
    <row r="3108" spans="1:4" x14ac:dyDescent="0.2">
      <c r="A3108" s="158"/>
      <c r="D3108" s="138"/>
    </row>
    <row r="3109" spans="1:4" x14ac:dyDescent="0.2">
      <c r="A3109" s="158"/>
      <c r="D3109" s="138"/>
    </row>
    <row r="3110" spans="1:4" x14ac:dyDescent="0.2">
      <c r="A3110" s="158"/>
      <c r="D3110" s="138"/>
    </row>
    <row r="3111" spans="1:4" x14ac:dyDescent="0.2">
      <c r="A3111" s="158"/>
      <c r="D3111" s="138"/>
    </row>
    <row r="3112" spans="1:4" x14ac:dyDescent="0.2">
      <c r="A3112" s="158"/>
      <c r="D3112" s="138"/>
    </row>
    <row r="3113" spans="1:4" x14ac:dyDescent="0.2">
      <c r="A3113" s="158"/>
      <c r="D3113" s="138"/>
    </row>
    <row r="3114" spans="1:4" x14ac:dyDescent="0.2">
      <c r="A3114" s="158"/>
      <c r="D3114" s="138"/>
    </row>
    <row r="3115" spans="1:4" x14ac:dyDescent="0.2">
      <c r="A3115" s="158"/>
      <c r="D3115" s="138"/>
    </row>
    <row r="3116" spans="1:4" x14ac:dyDescent="0.2">
      <c r="A3116" s="158"/>
      <c r="D3116" s="138"/>
    </row>
    <row r="3117" spans="1:4" x14ac:dyDescent="0.2">
      <c r="A3117" s="158"/>
      <c r="D3117" s="138"/>
    </row>
    <row r="3118" spans="1:4" x14ac:dyDescent="0.2">
      <c r="A3118" s="158"/>
      <c r="D3118" s="138"/>
    </row>
    <row r="3119" spans="1:4" x14ac:dyDescent="0.2">
      <c r="A3119" s="158"/>
      <c r="D3119" s="138"/>
    </row>
    <row r="3120" spans="1:4" x14ac:dyDescent="0.2">
      <c r="A3120" s="158"/>
      <c r="D3120" s="138"/>
    </row>
    <row r="3121" spans="1:4" x14ac:dyDescent="0.2">
      <c r="A3121" s="158"/>
      <c r="D3121" s="138"/>
    </row>
    <row r="3122" spans="1:4" x14ac:dyDescent="0.2">
      <c r="A3122" s="158"/>
      <c r="D3122" s="138"/>
    </row>
    <row r="3123" spans="1:4" x14ac:dyDescent="0.2">
      <c r="A3123" s="158"/>
      <c r="D3123" s="138"/>
    </row>
    <row r="3124" spans="1:4" x14ac:dyDescent="0.2">
      <c r="A3124" s="158"/>
      <c r="D3124" s="138"/>
    </row>
    <row r="3125" spans="1:4" x14ac:dyDescent="0.2">
      <c r="A3125" s="158"/>
      <c r="D3125" s="138"/>
    </row>
    <row r="3126" spans="1:4" x14ac:dyDescent="0.2">
      <c r="A3126" s="158"/>
      <c r="D3126" s="138"/>
    </row>
    <row r="3127" spans="1:4" x14ac:dyDescent="0.2">
      <c r="A3127" s="158"/>
      <c r="D3127" s="138"/>
    </row>
    <row r="3128" spans="1:4" x14ac:dyDescent="0.2">
      <c r="A3128" s="158"/>
      <c r="D3128" s="138"/>
    </row>
    <row r="3129" spans="1:4" x14ac:dyDescent="0.2">
      <c r="A3129" s="158"/>
      <c r="D3129" s="138"/>
    </row>
    <row r="3130" spans="1:4" x14ac:dyDescent="0.2">
      <c r="A3130" s="158"/>
      <c r="D3130" s="138"/>
    </row>
    <row r="3131" spans="1:4" x14ac:dyDescent="0.2">
      <c r="A3131" s="158"/>
      <c r="D3131" s="138"/>
    </row>
    <row r="3132" spans="1:4" x14ac:dyDescent="0.2">
      <c r="A3132" s="158"/>
      <c r="D3132" s="138"/>
    </row>
    <row r="3133" spans="1:4" x14ac:dyDescent="0.2">
      <c r="A3133" s="158"/>
      <c r="D3133" s="138"/>
    </row>
    <row r="3134" spans="1:4" x14ac:dyDescent="0.2">
      <c r="A3134" s="158"/>
      <c r="D3134" s="138"/>
    </row>
    <row r="3135" spans="1:4" x14ac:dyDescent="0.2">
      <c r="A3135" s="158"/>
      <c r="D3135" s="138"/>
    </row>
    <row r="3136" spans="1:4" x14ac:dyDescent="0.2">
      <c r="A3136" s="158"/>
      <c r="D3136" s="138"/>
    </row>
    <row r="3137" spans="1:4" x14ac:dyDescent="0.2">
      <c r="A3137" s="158"/>
      <c r="D3137" s="138"/>
    </row>
    <row r="3138" spans="1:4" x14ac:dyDescent="0.2">
      <c r="A3138" s="158"/>
      <c r="D3138" s="138"/>
    </row>
    <row r="3139" spans="1:4" x14ac:dyDescent="0.2">
      <c r="A3139" s="158"/>
      <c r="D3139" s="138"/>
    </row>
    <row r="3140" spans="1:4" x14ac:dyDescent="0.2">
      <c r="A3140" s="158"/>
      <c r="D3140" s="138"/>
    </row>
    <row r="3141" spans="1:4" x14ac:dyDescent="0.2">
      <c r="A3141" s="158"/>
      <c r="D3141" s="138"/>
    </row>
    <row r="3142" spans="1:4" x14ac:dyDescent="0.2">
      <c r="A3142" s="158"/>
      <c r="D3142" s="138"/>
    </row>
    <row r="3143" spans="1:4" x14ac:dyDescent="0.2">
      <c r="A3143" s="158"/>
      <c r="D3143" s="138"/>
    </row>
    <row r="3144" spans="1:4" x14ac:dyDescent="0.2">
      <c r="A3144" s="158"/>
      <c r="D3144" s="138"/>
    </row>
    <row r="3145" spans="1:4" x14ac:dyDescent="0.2">
      <c r="A3145" s="158"/>
      <c r="D3145" s="138"/>
    </row>
    <row r="3146" spans="1:4" x14ac:dyDescent="0.2">
      <c r="A3146" s="158"/>
      <c r="D3146" s="138"/>
    </row>
    <row r="3147" spans="1:4" x14ac:dyDescent="0.2">
      <c r="A3147" s="158"/>
      <c r="D3147" s="138"/>
    </row>
    <row r="3148" spans="1:4" x14ac:dyDescent="0.2">
      <c r="A3148" s="158"/>
      <c r="D3148" s="138"/>
    </row>
    <row r="3149" spans="1:4" x14ac:dyDescent="0.2">
      <c r="A3149" s="158"/>
      <c r="D3149" s="138"/>
    </row>
    <row r="3150" spans="1:4" x14ac:dyDescent="0.2">
      <c r="A3150" s="158"/>
      <c r="D3150" s="138"/>
    </row>
    <row r="3151" spans="1:4" x14ac:dyDescent="0.2">
      <c r="A3151" s="158"/>
      <c r="D3151" s="138"/>
    </row>
    <row r="3152" spans="1:4" x14ac:dyDescent="0.2">
      <c r="A3152" s="158"/>
      <c r="D3152" s="138"/>
    </row>
    <row r="3153" spans="1:4" x14ac:dyDescent="0.2">
      <c r="A3153" s="158"/>
      <c r="D3153" s="138"/>
    </row>
    <row r="3154" spans="1:4" x14ac:dyDescent="0.2">
      <c r="A3154" s="158"/>
      <c r="D3154" s="138"/>
    </row>
    <row r="3155" spans="1:4" x14ac:dyDescent="0.2">
      <c r="A3155" s="158"/>
      <c r="D3155" s="138"/>
    </row>
    <row r="3156" spans="1:4" x14ac:dyDescent="0.2">
      <c r="A3156" s="158"/>
      <c r="D3156" s="138"/>
    </row>
    <row r="3157" spans="1:4" x14ac:dyDescent="0.2">
      <c r="A3157" s="158"/>
      <c r="D3157" s="138"/>
    </row>
    <row r="3158" spans="1:4" x14ac:dyDescent="0.2">
      <c r="A3158" s="158"/>
      <c r="D3158" s="138"/>
    </row>
    <row r="3159" spans="1:4" x14ac:dyDescent="0.2">
      <c r="A3159" s="158"/>
      <c r="D3159" s="138"/>
    </row>
    <row r="3160" spans="1:4" x14ac:dyDescent="0.2">
      <c r="A3160" s="158"/>
      <c r="D3160" s="138"/>
    </row>
    <row r="3161" spans="1:4" x14ac:dyDescent="0.2">
      <c r="A3161" s="158"/>
      <c r="D3161" s="138"/>
    </row>
    <row r="3162" spans="1:4" x14ac:dyDescent="0.2">
      <c r="A3162" s="158"/>
      <c r="D3162" s="138"/>
    </row>
    <row r="3163" spans="1:4" x14ac:dyDescent="0.2">
      <c r="A3163" s="158"/>
      <c r="D3163" s="138"/>
    </row>
    <row r="3164" spans="1:4" x14ac:dyDescent="0.2">
      <c r="A3164" s="158"/>
      <c r="D3164" s="138"/>
    </row>
    <row r="3165" spans="1:4" x14ac:dyDescent="0.2">
      <c r="A3165" s="158"/>
      <c r="D3165" s="138"/>
    </row>
    <row r="3166" spans="1:4" x14ac:dyDescent="0.2">
      <c r="A3166" s="158"/>
      <c r="D3166" s="138"/>
    </row>
    <row r="3167" spans="1:4" x14ac:dyDescent="0.2">
      <c r="A3167" s="158"/>
      <c r="D3167" s="138"/>
    </row>
    <row r="3168" spans="1:4" x14ac:dyDescent="0.2">
      <c r="A3168" s="158"/>
      <c r="D3168" s="138"/>
    </row>
    <row r="3169" spans="1:4" x14ac:dyDescent="0.2">
      <c r="A3169" s="158"/>
      <c r="D3169" s="138"/>
    </row>
    <row r="3170" spans="1:4" x14ac:dyDescent="0.2">
      <c r="A3170" s="158"/>
      <c r="D3170" s="138"/>
    </row>
    <row r="3171" spans="1:4" x14ac:dyDescent="0.2">
      <c r="A3171" s="158"/>
      <c r="D3171" s="138"/>
    </row>
    <row r="3172" spans="1:4" x14ac:dyDescent="0.2">
      <c r="A3172" s="158"/>
      <c r="D3172" s="138"/>
    </row>
    <row r="3173" spans="1:4" x14ac:dyDescent="0.2">
      <c r="A3173" s="158"/>
      <c r="D3173" s="138"/>
    </row>
    <row r="3174" spans="1:4" x14ac:dyDescent="0.2">
      <c r="A3174" s="158"/>
      <c r="D3174" s="138"/>
    </row>
    <row r="3175" spans="1:4" x14ac:dyDescent="0.2">
      <c r="A3175" s="158"/>
      <c r="D3175" s="138"/>
    </row>
    <row r="3176" spans="1:4" x14ac:dyDescent="0.2">
      <c r="A3176" s="158"/>
      <c r="D3176" s="138"/>
    </row>
    <row r="3177" spans="1:4" x14ac:dyDescent="0.2">
      <c r="A3177" s="158"/>
      <c r="D3177" s="138"/>
    </row>
    <row r="3178" spans="1:4" x14ac:dyDescent="0.2">
      <c r="A3178" s="158"/>
      <c r="D3178" s="138"/>
    </row>
    <row r="3179" spans="1:4" x14ac:dyDescent="0.2">
      <c r="A3179" s="158"/>
      <c r="D3179" s="138"/>
    </row>
    <row r="3180" spans="1:4" x14ac:dyDescent="0.2">
      <c r="A3180" s="158"/>
      <c r="D3180" s="138"/>
    </row>
    <row r="3181" spans="1:4" x14ac:dyDescent="0.2">
      <c r="A3181" s="158"/>
      <c r="D3181" s="138"/>
    </row>
    <row r="3182" spans="1:4" x14ac:dyDescent="0.2">
      <c r="A3182" s="158"/>
      <c r="D3182" s="138"/>
    </row>
    <row r="3183" spans="1:4" x14ac:dyDescent="0.2">
      <c r="A3183" s="158"/>
      <c r="D3183" s="138"/>
    </row>
    <row r="3184" spans="1:4" x14ac:dyDescent="0.2">
      <c r="A3184" s="158"/>
      <c r="D3184" s="138"/>
    </row>
    <row r="3185" spans="1:4" x14ac:dyDescent="0.2">
      <c r="A3185" s="158"/>
      <c r="D3185" s="138"/>
    </row>
    <row r="3186" spans="1:4" x14ac:dyDescent="0.2">
      <c r="A3186" s="158"/>
      <c r="D3186" s="138"/>
    </row>
    <row r="3187" spans="1:4" x14ac:dyDescent="0.2">
      <c r="A3187" s="158"/>
      <c r="D3187" s="138"/>
    </row>
    <row r="3188" spans="1:4" x14ac:dyDescent="0.2">
      <c r="A3188" s="158"/>
      <c r="D3188" s="138"/>
    </row>
    <row r="3189" spans="1:4" x14ac:dyDescent="0.2">
      <c r="A3189" s="158"/>
      <c r="D3189" s="138"/>
    </row>
    <row r="3190" spans="1:4" x14ac:dyDescent="0.2">
      <c r="A3190" s="158"/>
      <c r="D3190" s="138"/>
    </row>
    <row r="3191" spans="1:4" x14ac:dyDescent="0.2">
      <c r="A3191" s="158"/>
      <c r="D3191" s="138"/>
    </row>
    <row r="3192" spans="1:4" x14ac:dyDescent="0.2">
      <c r="A3192" s="158"/>
      <c r="D3192" s="138"/>
    </row>
    <row r="3193" spans="1:4" x14ac:dyDescent="0.2">
      <c r="A3193" s="158"/>
      <c r="D3193" s="138"/>
    </row>
    <row r="3194" spans="1:4" x14ac:dyDescent="0.2">
      <c r="A3194" s="158"/>
      <c r="D3194" s="138"/>
    </row>
    <row r="3195" spans="1:4" x14ac:dyDescent="0.2">
      <c r="A3195" s="158"/>
      <c r="D3195" s="138"/>
    </row>
    <row r="3196" spans="1:4" x14ac:dyDescent="0.2">
      <c r="A3196" s="158"/>
      <c r="D3196" s="138"/>
    </row>
    <row r="3197" spans="1:4" x14ac:dyDescent="0.2">
      <c r="A3197" s="158"/>
      <c r="D3197" s="138"/>
    </row>
    <row r="3198" spans="1:4" x14ac:dyDescent="0.2">
      <c r="A3198" s="158"/>
      <c r="D3198" s="138"/>
    </row>
    <row r="3199" spans="1:4" x14ac:dyDescent="0.2">
      <c r="A3199" s="158"/>
      <c r="D3199" s="138"/>
    </row>
    <row r="3200" spans="1:4" x14ac:dyDescent="0.2">
      <c r="A3200" s="158"/>
      <c r="D3200" s="138"/>
    </row>
    <row r="3201" spans="1:4" x14ac:dyDescent="0.2">
      <c r="A3201" s="158"/>
      <c r="D3201" s="138"/>
    </row>
    <row r="3202" spans="1:4" x14ac:dyDescent="0.2">
      <c r="A3202" s="158"/>
      <c r="D3202" s="138"/>
    </row>
    <row r="3203" spans="1:4" x14ac:dyDescent="0.2">
      <c r="A3203" s="158"/>
      <c r="D3203" s="138"/>
    </row>
    <row r="3204" spans="1:4" x14ac:dyDescent="0.2">
      <c r="A3204" s="158"/>
      <c r="D3204" s="138"/>
    </row>
    <row r="3205" spans="1:4" x14ac:dyDescent="0.2">
      <c r="A3205" s="158"/>
      <c r="D3205" s="138"/>
    </row>
    <row r="3206" spans="1:4" x14ac:dyDescent="0.2">
      <c r="A3206" s="158"/>
      <c r="D3206" s="138"/>
    </row>
    <row r="3207" spans="1:4" x14ac:dyDescent="0.2">
      <c r="A3207" s="158"/>
      <c r="D3207" s="138"/>
    </row>
    <row r="3208" spans="1:4" x14ac:dyDescent="0.2">
      <c r="A3208" s="158"/>
      <c r="D3208" s="138"/>
    </row>
    <row r="3209" spans="1:4" x14ac:dyDescent="0.2">
      <c r="A3209" s="158"/>
      <c r="D3209" s="138"/>
    </row>
    <row r="3210" spans="1:4" x14ac:dyDescent="0.2">
      <c r="A3210" s="158"/>
      <c r="D3210" s="138"/>
    </row>
    <row r="3211" spans="1:4" x14ac:dyDescent="0.2">
      <c r="A3211" s="158"/>
      <c r="D3211" s="138"/>
    </row>
    <row r="3212" spans="1:4" x14ac:dyDescent="0.2">
      <c r="A3212" s="158"/>
      <c r="D3212" s="138"/>
    </row>
    <row r="3213" spans="1:4" x14ac:dyDescent="0.2">
      <c r="A3213" s="158"/>
      <c r="D3213" s="138"/>
    </row>
    <row r="3214" spans="1:4" x14ac:dyDescent="0.2">
      <c r="A3214" s="158"/>
      <c r="D3214" s="138"/>
    </row>
    <row r="3215" spans="1:4" x14ac:dyDescent="0.2">
      <c r="A3215" s="158"/>
      <c r="D3215" s="138"/>
    </row>
    <row r="3216" spans="1:4" x14ac:dyDescent="0.2">
      <c r="A3216" s="158"/>
      <c r="D3216" s="138"/>
    </row>
    <row r="3217" spans="1:4" x14ac:dyDescent="0.2">
      <c r="A3217" s="158"/>
      <c r="D3217" s="138"/>
    </row>
    <row r="3218" spans="1:4" x14ac:dyDescent="0.2">
      <c r="A3218" s="158"/>
      <c r="D3218" s="138"/>
    </row>
    <row r="3219" spans="1:4" x14ac:dyDescent="0.2">
      <c r="A3219" s="158"/>
      <c r="D3219" s="138"/>
    </row>
    <row r="3220" spans="1:4" x14ac:dyDescent="0.2">
      <c r="A3220" s="158"/>
      <c r="D3220" s="138"/>
    </row>
    <row r="3221" spans="1:4" x14ac:dyDescent="0.2">
      <c r="A3221" s="158"/>
      <c r="D3221" s="138"/>
    </row>
    <row r="3222" spans="1:4" x14ac:dyDescent="0.2">
      <c r="A3222" s="158"/>
      <c r="D3222" s="138"/>
    </row>
    <row r="3223" spans="1:4" x14ac:dyDescent="0.2">
      <c r="A3223" s="158"/>
      <c r="D3223" s="138"/>
    </row>
    <row r="3224" spans="1:4" x14ac:dyDescent="0.2">
      <c r="A3224" s="158"/>
      <c r="D3224" s="138"/>
    </row>
    <row r="3225" spans="1:4" x14ac:dyDescent="0.2">
      <c r="A3225" s="158"/>
      <c r="D3225" s="138"/>
    </row>
    <row r="3226" spans="1:4" x14ac:dyDescent="0.2">
      <c r="A3226" s="158"/>
      <c r="D3226" s="138"/>
    </row>
    <row r="3227" spans="1:4" x14ac:dyDescent="0.2">
      <c r="A3227" s="158"/>
      <c r="D3227" s="138"/>
    </row>
    <row r="3228" spans="1:4" x14ac:dyDescent="0.2">
      <c r="A3228" s="158"/>
      <c r="D3228" s="138"/>
    </row>
    <row r="3229" spans="1:4" x14ac:dyDescent="0.2">
      <c r="A3229" s="158"/>
      <c r="D3229" s="138"/>
    </row>
    <row r="3230" spans="1:4" x14ac:dyDescent="0.2">
      <c r="A3230" s="158"/>
      <c r="D3230" s="138"/>
    </row>
    <row r="3231" spans="1:4" x14ac:dyDescent="0.2">
      <c r="A3231" s="158"/>
      <c r="D3231" s="138"/>
    </row>
    <row r="3232" spans="1:4" x14ac:dyDescent="0.2">
      <c r="A3232" s="158"/>
      <c r="D3232" s="138"/>
    </row>
    <row r="3233" spans="1:4" x14ac:dyDescent="0.2">
      <c r="A3233" s="158"/>
      <c r="D3233" s="138"/>
    </row>
    <row r="3234" spans="1:4" x14ac:dyDescent="0.2">
      <c r="A3234" s="158"/>
      <c r="D3234" s="138"/>
    </row>
    <row r="3235" spans="1:4" x14ac:dyDescent="0.2">
      <c r="A3235" s="158"/>
      <c r="D3235" s="138"/>
    </row>
    <row r="3236" spans="1:4" x14ac:dyDescent="0.2">
      <c r="A3236" s="158"/>
      <c r="D3236" s="138"/>
    </row>
    <row r="3237" spans="1:4" x14ac:dyDescent="0.2">
      <c r="A3237" s="158"/>
      <c r="D3237" s="138"/>
    </row>
    <row r="3238" spans="1:4" x14ac:dyDescent="0.2">
      <c r="A3238" s="158"/>
      <c r="D3238" s="138"/>
    </row>
    <row r="3239" spans="1:4" x14ac:dyDescent="0.2">
      <c r="A3239" s="158"/>
      <c r="D3239" s="138"/>
    </row>
    <row r="3240" spans="1:4" x14ac:dyDescent="0.2">
      <c r="A3240" s="158"/>
      <c r="D3240" s="138"/>
    </row>
    <row r="3241" spans="1:4" x14ac:dyDescent="0.2">
      <c r="A3241" s="158"/>
      <c r="D3241" s="138"/>
    </row>
    <row r="3242" spans="1:4" x14ac:dyDescent="0.2">
      <c r="A3242" s="158"/>
      <c r="D3242" s="138"/>
    </row>
    <row r="3243" spans="1:4" x14ac:dyDescent="0.2">
      <c r="A3243" s="158"/>
      <c r="D3243" s="138"/>
    </row>
    <row r="3244" spans="1:4" x14ac:dyDescent="0.2">
      <c r="A3244" s="158"/>
      <c r="D3244" s="138"/>
    </row>
    <row r="3245" spans="1:4" x14ac:dyDescent="0.2">
      <c r="A3245" s="158"/>
      <c r="D3245" s="138"/>
    </row>
    <row r="3246" spans="1:4" x14ac:dyDescent="0.2">
      <c r="A3246" s="158"/>
      <c r="D3246" s="138"/>
    </row>
    <row r="3247" spans="1:4" x14ac:dyDescent="0.2">
      <c r="A3247" s="158"/>
      <c r="D3247" s="138"/>
    </row>
    <row r="3248" spans="1:4" x14ac:dyDescent="0.2">
      <c r="A3248" s="158"/>
      <c r="D3248" s="138"/>
    </row>
    <row r="3249" spans="1:4" x14ac:dyDescent="0.2">
      <c r="A3249" s="158"/>
      <c r="D3249" s="138"/>
    </row>
    <row r="3250" spans="1:4" x14ac:dyDescent="0.2">
      <c r="A3250" s="158"/>
      <c r="D3250" s="138"/>
    </row>
    <row r="3251" spans="1:4" x14ac:dyDescent="0.2">
      <c r="A3251" s="158"/>
      <c r="D3251" s="138"/>
    </row>
    <row r="3252" spans="1:4" x14ac:dyDescent="0.2">
      <c r="A3252" s="158"/>
      <c r="D3252" s="138"/>
    </row>
    <row r="3253" spans="1:4" x14ac:dyDescent="0.2">
      <c r="A3253" s="158"/>
      <c r="D3253" s="138"/>
    </row>
    <row r="3254" spans="1:4" x14ac:dyDescent="0.2">
      <c r="A3254" s="158"/>
      <c r="D3254" s="138"/>
    </row>
    <row r="3255" spans="1:4" x14ac:dyDescent="0.2">
      <c r="A3255" s="158"/>
      <c r="D3255" s="138"/>
    </row>
    <row r="3256" spans="1:4" x14ac:dyDescent="0.2">
      <c r="A3256" s="158"/>
      <c r="D3256" s="138"/>
    </row>
    <row r="3257" spans="1:4" x14ac:dyDescent="0.2">
      <c r="A3257" s="158"/>
      <c r="D3257" s="138"/>
    </row>
    <row r="3258" spans="1:4" x14ac:dyDescent="0.2">
      <c r="A3258" s="158"/>
      <c r="D3258" s="138"/>
    </row>
    <row r="3259" spans="1:4" x14ac:dyDescent="0.2">
      <c r="A3259" s="158"/>
      <c r="D3259" s="138"/>
    </row>
    <row r="3260" spans="1:4" x14ac:dyDescent="0.2">
      <c r="A3260" s="158"/>
      <c r="D3260" s="138"/>
    </row>
    <row r="3261" spans="1:4" x14ac:dyDescent="0.2">
      <c r="A3261" s="158"/>
      <c r="D3261" s="138"/>
    </row>
    <row r="3262" spans="1:4" x14ac:dyDescent="0.2">
      <c r="A3262" s="158"/>
      <c r="D3262" s="138"/>
    </row>
    <row r="3263" spans="1:4" x14ac:dyDescent="0.2">
      <c r="A3263" s="158"/>
      <c r="D3263" s="138"/>
    </row>
    <row r="3264" spans="1:4" x14ac:dyDescent="0.2">
      <c r="A3264" s="158"/>
      <c r="D3264" s="138"/>
    </row>
    <row r="3265" spans="1:4" x14ac:dyDescent="0.2">
      <c r="A3265" s="158"/>
      <c r="D3265" s="138"/>
    </row>
    <row r="3266" spans="1:4" x14ac:dyDescent="0.2">
      <c r="A3266" s="158"/>
      <c r="D3266" s="138"/>
    </row>
    <row r="3267" spans="1:4" x14ac:dyDescent="0.2">
      <c r="A3267" s="158"/>
      <c r="D3267" s="138"/>
    </row>
    <row r="3268" spans="1:4" x14ac:dyDescent="0.2">
      <c r="A3268" s="158"/>
      <c r="D3268" s="138"/>
    </row>
    <row r="3269" spans="1:4" x14ac:dyDescent="0.2">
      <c r="A3269" s="158"/>
      <c r="D3269" s="138"/>
    </row>
    <row r="3270" spans="1:4" x14ac:dyDescent="0.2">
      <c r="A3270" s="158"/>
      <c r="D3270" s="138"/>
    </row>
    <row r="3271" spans="1:4" x14ac:dyDescent="0.2">
      <c r="A3271" s="158"/>
      <c r="D3271" s="138"/>
    </row>
    <row r="3272" spans="1:4" x14ac:dyDescent="0.2">
      <c r="A3272" s="158"/>
      <c r="D3272" s="138"/>
    </row>
    <row r="3273" spans="1:4" x14ac:dyDescent="0.2">
      <c r="A3273" s="158"/>
      <c r="D3273" s="138"/>
    </row>
    <row r="3274" spans="1:4" x14ac:dyDescent="0.2">
      <c r="A3274" s="158"/>
      <c r="D3274" s="138"/>
    </row>
    <row r="3275" spans="1:4" x14ac:dyDescent="0.2">
      <c r="A3275" s="158"/>
      <c r="D3275" s="138"/>
    </row>
    <row r="3276" spans="1:4" x14ac:dyDescent="0.2">
      <c r="A3276" s="158"/>
      <c r="D3276" s="138"/>
    </row>
    <row r="3277" spans="1:4" x14ac:dyDescent="0.2">
      <c r="A3277" s="158"/>
      <c r="D3277" s="138"/>
    </row>
    <row r="3278" spans="1:4" x14ac:dyDescent="0.2">
      <c r="A3278" s="158"/>
      <c r="D3278" s="138"/>
    </row>
    <row r="3279" spans="1:4" x14ac:dyDescent="0.2">
      <c r="A3279" s="158"/>
      <c r="D3279" s="138"/>
    </row>
    <row r="3280" spans="1:4" x14ac:dyDescent="0.2">
      <c r="A3280" s="158"/>
      <c r="D3280" s="138"/>
    </row>
    <row r="3281" spans="1:4" x14ac:dyDescent="0.2">
      <c r="A3281" s="158"/>
      <c r="D3281" s="138"/>
    </row>
    <row r="3282" spans="1:4" x14ac:dyDescent="0.2">
      <c r="A3282" s="158"/>
      <c r="D3282" s="138"/>
    </row>
    <row r="3283" spans="1:4" x14ac:dyDescent="0.2">
      <c r="A3283" s="158"/>
      <c r="D3283" s="138"/>
    </row>
    <row r="3284" spans="1:4" x14ac:dyDescent="0.2">
      <c r="A3284" s="158"/>
      <c r="D3284" s="138"/>
    </row>
    <row r="3285" spans="1:4" x14ac:dyDescent="0.2">
      <c r="A3285" s="158"/>
      <c r="D3285" s="138"/>
    </row>
    <row r="3286" spans="1:4" x14ac:dyDescent="0.2">
      <c r="A3286" s="158"/>
      <c r="D3286" s="138"/>
    </row>
    <row r="3287" spans="1:4" x14ac:dyDescent="0.2">
      <c r="A3287" s="158"/>
      <c r="D3287" s="138"/>
    </row>
    <row r="3288" spans="1:4" x14ac:dyDescent="0.2">
      <c r="A3288" s="158"/>
      <c r="D3288" s="138"/>
    </row>
    <row r="3289" spans="1:4" x14ac:dyDescent="0.2">
      <c r="A3289" s="158"/>
      <c r="D3289" s="138"/>
    </row>
    <row r="3290" spans="1:4" x14ac:dyDescent="0.2">
      <c r="A3290" s="158"/>
      <c r="D3290" s="138"/>
    </row>
    <row r="3291" spans="1:4" x14ac:dyDescent="0.2">
      <c r="A3291" s="158"/>
      <c r="D3291" s="138"/>
    </row>
    <row r="3292" spans="1:4" x14ac:dyDescent="0.2">
      <c r="A3292" s="158"/>
      <c r="D3292" s="138"/>
    </row>
    <row r="3293" spans="1:4" x14ac:dyDescent="0.2">
      <c r="A3293" s="158"/>
      <c r="D3293" s="138"/>
    </row>
    <row r="3294" spans="1:4" x14ac:dyDescent="0.2">
      <c r="A3294" s="158"/>
      <c r="D3294" s="138"/>
    </row>
    <row r="3295" spans="1:4" x14ac:dyDescent="0.2">
      <c r="A3295" s="158"/>
      <c r="D3295" s="138"/>
    </row>
    <row r="3296" spans="1:4" x14ac:dyDescent="0.2">
      <c r="A3296" s="158"/>
      <c r="D3296" s="138"/>
    </row>
    <row r="3297" spans="1:4" x14ac:dyDescent="0.2">
      <c r="A3297" s="158"/>
      <c r="D3297" s="138"/>
    </row>
    <row r="3298" spans="1:4" x14ac:dyDescent="0.2">
      <c r="A3298" s="158"/>
      <c r="D3298" s="138"/>
    </row>
    <row r="3299" spans="1:4" x14ac:dyDescent="0.2">
      <c r="A3299" s="158"/>
      <c r="D3299" s="138"/>
    </row>
    <row r="3300" spans="1:4" x14ac:dyDescent="0.2">
      <c r="A3300" s="158"/>
      <c r="D3300" s="138"/>
    </row>
    <row r="3301" spans="1:4" x14ac:dyDescent="0.2">
      <c r="A3301" s="158"/>
      <c r="D3301" s="138"/>
    </row>
    <row r="3302" spans="1:4" x14ac:dyDescent="0.2">
      <c r="A3302" s="158"/>
      <c r="D3302" s="138"/>
    </row>
    <row r="3303" spans="1:4" x14ac:dyDescent="0.2">
      <c r="A3303" s="158"/>
      <c r="D3303" s="138"/>
    </row>
    <row r="3304" spans="1:4" x14ac:dyDescent="0.2">
      <c r="A3304" s="158"/>
      <c r="D3304" s="138"/>
    </row>
    <row r="3305" spans="1:4" x14ac:dyDescent="0.2">
      <c r="A3305" s="158"/>
      <c r="D3305" s="138"/>
    </row>
    <row r="3306" spans="1:4" x14ac:dyDescent="0.2">
      <c r="A3306" s="158"/>
      <c r="D3306" s="138"/>
    </row>
    <row r="3307" spans="1:4" x14ac:dyDescent="0.2">
      <c r="A3307" s="158"/>
      <c r="D3307" s="138"/>
    </row>
    <row r="3308" spans="1:4" x14ac:dyDescent="0.2">
      <c r="A3308" s="158"/>
      <c r="D3308" s="138"/>
    </row>
    <row r="3309" spans="1:4" x14ac:dyDescent="0.2">
      <c r="A3309" s="158"/>
      <c r="D3309" s="138"/>
    </row>
    <row r="3310" spans="1:4" x14ac:dyDescent="0.2">
      <c r="A3310" s="158"/>
      <c r="D3310" s="138"/>
    </row>
    <row r="3311" spans="1:4" x14ac:dyDescent="0.2">
      <c r="A3311" s="158"/>
      <c r="D3311" s="138"/>
    </row>
    <row r="3312" spans="1:4" x14ac:dyDescent="0.2">
      <c r="A3312" s="158"/>
      <c r="D3312" s="138"/>
    </row>
    <row r="3313" spans="1:4" x14ac:dyDescent="0.2">
      <c r="A3313" s="158"/>
      <c r="D3313" s="138"/>
    </row>
    <row r="3314" spans="1:4" x14ac:dyDescent="0.2">
      <c r="A3314" s="158"/>
      <c r="D3314" s="138"/>
    </row>
    <row r="3315" spans="1:4" x14ac:dyDescent="0.2">
      <c r="A3315" s="158"/>
      <c r="D3315" s="138"/>
    </row>
    <row r="3316" spans="1:4" x14ac:dyDescent="0.2">
      <c r="A3316" s="158"/>
      <c r="D3316" s="138"/>
    </row>
    <row r="3317" spans="1:4" x14ac:dyDescent="0.2">
      <c r="A3317" s="158"/>
      <c r="D3317" s="138"/>
    </row>
    <row r="3318" spans="1:4" x14ac:dyDescent="0.2">
      <c r="A3318" s="158"/>
      <c r="D3318" s="138"/>
    </row>
    <row r="3319" spans="1:4" x14ac:dyDescent="0.2">
      <c r="A3319" s="158"/>
      <c r="D3319" s="138"/>
    </row>
    <row r="3320" spans="1:4" x14ac:dyDescent="0.2">
      <c r="A3320" s="158"/>
      <c r="D3320" s="138"/>
    </row>
    <row r="3321" spans="1:4" x14ac:dyDescent="0.2">
      <c r="A3321" s="158"/>
      <c r="D3321" s="138"/>
    </row>
    <row r="3322" spans="1:4" x14ac:dyDescent="0.2">
      <c r="A3322" s="158"/>
      <c r="D3322" s="138"/>
    </row>
    <row r="3323" spans="1:4" x14ac:dyDescent="0.2">
      <c r="A3323" s="158"/>
      <c r="D3323" s="138"/>
    </row>
    <row r="3324" spans="1:4" x14ac:dyDescent="0.2">
      <c r="A3324" s="158"/>
      <c r="D3324" s="138"/>
    </row>
    <row r="3325" spans="1:4" x14ac:dyDescent="0.2">
      <c r="A3325" s="158"/>
      <c r="D3325" s="138"/>
    </row>
    <row r="3326" spans="1:4" x14ac:dyDescent="0.2">
      <c r="A3326" s="158"/>
      <c r="D3326" s="138"/>
    </row>
    <row r="3327" spans="1:4" x14ac:dyDescent="0.2">
      <c r="A3327" s="158"/>
      <c r="D3327" s="138"/>
    </row>
    <row r="3328" spans="1:4" x14ac:dyDescent="0.2">
      <c r="A3328" s="158"/>
      <c r="D3328" s="138"/>
    </row>
    <row r="3329" spans="1:4" x14ac:dyDescent="0.2">
      <c r="A3329" s="158"/>
      <c r="D3329" s="138"/>
    </row>
    <row r="3330" spans="1:4" x14ac:dyDescent="0.2">
      <c r="A3330" s="158"/>
      <c r="D3330" s="138"/>
    </row>
    <row r="3331" spans="1:4" x14ac:dyDescent="0.2">
      <c r="A3331" s="158"/>
      <c r="D3331" s="138"/>
    </row>
    <row r="3332" spans="1:4" x14ac:dyDescent="0.2">
      <c r="A3332" s="158"/>
      <c r="D3332" s="138"/>
    </row>
    <row r="3333" spans="1:4" x14ac:dyDescent="0.2">
      <c r="A3333" s="158"/>
      <c r="D3333" s="138"/>
    </row>
    <row r="3334" spans="1:4" x14ac:dyDescent="0.2">
      <c r="A3334" s="158"/>
      <c r="D3334" s="138"/>
    </row>
    <row r="3335" spans="1:4" x14ac:dyDescent="0.2">
      <c r="A3335" s="158"/>
      <c r="D3335" s="138"/>
    </row>
    <row r="3336" spans="1:4" x14ac:dyDescent="0.2">
      <c r="A3336" s="158"/>
      <c r="D3336" s="138"/>
    </row>
    <row r="3337" spans="1:4" x14ac:dyDescent="0.2">
      <c r="A3337" s="158"/>
      <c r="D3337" s="138"/>
    </row>
    <row r="3338" spans="1:4" x14ac:dyDescent="0.2">
      <c r="A3338" s="158"/>
      <c r="D3338" s="138"/>
    </row>
    <row r="3339" spans="1:4" x14ac:dyDescent="0.2">
      <c r="A3339" s="158"/>
      <c r="D3339" s="138"/>
    </row>
    <row r="3340" spans="1:4" x14ac:dyDescent="0.2">
      <c r="A3340" s="158"/>
      <c r="D3340" s="138"/>
    </row>
    <row r="3341" spans="1:4" x14ac:dyDescent="0.2">
      <c r="A3341" s="158"/>
      <c r="D3341" s="138"/>
    </row>
    <row r="3342" spans="1:4" x14ac:dyDescent="0.2">
      <c r="A3342" s="158"/>
      <c r="D3342" s="138"/>
    </row>
    <row r="3343" spans="1:4" x14ac:dyDescent="0.2">
      <c r="A3343" s="158"/>
      <c r="D3343" s="138"/>
    </row>
    <row r="3344" spans="1:4" x14ac:dyDescent="0.2">
      <c r="A3344" s="158"/>
      <c r="D3344" s="138"/>
    </row>
    <row r="3345" spans="1:4" x14ac:dyDescent="0.2">
      <c r="A3345" s="158"/>
      <c r="D3345" s="138"/>
    </row>
    <row r="3346" spans="1:4" x14ac:dyDescent="0.2">
      <c r="A3346" s="158"/>
      <c r="D3346" s="138"/>
    </row>
    <row r="3347" spans="1:4" x14ac:dyDescent="0.2">
      <c r="A3347" s="158"/>
      <c r="D3347" s="138"/>
    </row>
    <row r="3348" spans="1:4" x14ac:dyDescent="0.2">
      <c r="A3348" s="158"/>
      <c r="D3348" s="138"/>
    </row>
    <row r="3349" spans="1:4" x14ac:dyDescent="0.2">
      <c r="A3349" s="158"/>
      <c r="D3349" s="138"/>
    </row>
    <row r="3350" spans="1:4" x14ac:dyDescent="0.2">
      <c r="A3350" s="158"/>
      <c r="D3350" s="138"/>
    </row>
    <row r="3351" spans="1:4" x14ac:dyDescent="0.2">
      <c r="A3351" s="158"/>
      <c r="D3351" s="138"/>
    </row>
    <row r="3352" spans="1:4" x14ac:dyDescent="0.2">
      <c r="A3352" s="158"/>
      <c r="D3352" s="138"/>
    </row>
    <row r="3353" spans="1:4" x14ac:dyDescent="0.2">
      <c r="A3353" s="158"/>
      <c r="D3353" s="138"/>
    </row>
    <row r="3354" spans="1:4" x14ac:dyDescent="0.2">
      <c r="A3354" s="158"/>
      <c r="D3354" s="138"/>
    </row>
    <row r="3355" spans="1:4" x14ac:dyDescent="0.2">
      <c r="A3355" s="158"/>
      <c r="D3355" s="138"/>
    </row>
    <row r="3356" spans="1:4" x14ac:dyDescent="0.2">
      <c r="A3356" s="158"/>
      <c r="D3356" s="138"/>
    </row>
    <row r="3357" spans="1:4" x14ac:dyDescent="0.2">
      <c r="A3357" s="158"/>
      <c r="D3357" s="138"/>
    </row>
    <row r="3358" spans="1:4" x14ac:dyDescent="0.2">
      <c r="A3358" s="158"/>
      <c r="D3358" s="138"/>
    </row>
    <row r="3359" spans="1:4" x14ac:dyDescent="0.2">
      <c r="A3359" s="158"/>
      <c r="D3359" s="138"/>
    </row>
    <row r="3360" spans="1:4" x14ac:dyDescent="0.2">
      <c r="A3360" s="158"/>
      <c r="D3360" s="138"/>
    </row>
    <row r="3361" spans="1:4" x14ac:dyDescent="0.2">
      <c r="A3361" s="158"/>
      <c r="D3361" s="138"/>
    </row>
    <row r="3362" spans="1:4" x14ac:dyDescent="0.2">
      <c r="A3362" s="158"/>
      <c r="D3362" s="138"/>
    </row>
    <row r="3363" spans="1:4" x14ac:dyDescent="0.2">
      <c r="A3363" s="158"/>
      <c r="D3363" s="138"/>
    </row>
    <row r="3364" spans="1:4" x14ac:dyDescent="0.2">
      <c r="A3364" s="158"/>
      <c r="D3364" s="138"/>
    </row>
    <row r="3365" spans="1:4" x14ac:dyDescent="0.2">
      <c r="A3365" s="158"/>
      <c r="D3365" s="138"/>
    </row>
    <row r="3366" spans="1:4" x14ac:dyDescent="0.2">
      <c r="A3366" s="158"/>
      <c r="D3366" s="138"/>
    </row>
    <row r="3367" spans="1:4" x14ac:dyDescent="0.2">
      <c r="A3367" s="158"/>
      <c r="D3367" s="138"/>
    </row>
    <row r="3368" spans="1:4" x14ac:dyDescent="0.2">
      <c r="A3368" s="158"/>
      <c r="D3368" s="138"/>
    </row>
    <row r="3369" spans="1:4" x14ac:dyDescent="0.2">
      <c r="A3369" s="158"/>
      <c r="D3369" s="138"/>
    </row>
    <row r="3370" spans="1:4" x14ac:dyDescent="0.2">
      <c r="A3370" s="158"/>
      <c r="D3370" s="138"/>
    </row>
    <row r="3371" spans="1:4" x14ac:dyDescent="0.2">
      <c r="A3371" s="158"/>
      <c r="D3371" s="138"/>
    </row>
    <row r="3372" spans="1:4" x14ac:dyDescent="0.2">
      <c r="A3372" s="158"/>
      <c r="D3372" s="138"/>
    </row>
    <row r="3373" spans="1:4" x14ac:dyDescent="0.2">
      <c r="A3373" s="158"/>
      <c r="D3373" s="138"/>
    </row>
    <row r="3374" spans="1:4" x14ac:dyDescent="0.2">
      <c r="A3374" s="158"/>
      <c r="D3374" s="138"/>
    </row>
    <row r="3375" spans="1:4" x14ac:dyDescent="0.2">
      <c r="A3375" s="158"/>
      <c r="D3375" s="138"/>
    </row>
    <row r="3376" spans="1:4" x14ac:dyDescent="0.2">
      <c r="A3376" s="158"/>
      <c r="D3376" s="138"/>
    </row>
    <row r="3377" spans="1:4" x14ac:dyDescent="0.2">
      <c r="A3377" s="158"/>
      <c r="D3377" s="138"/>
    </row>
    <row r="3378" spans="1:4" x14ac:dyDescent="0.2">
      <c r="A3378" s="158"/>
      <c r="D3378" s="138"/>
    </row>
    <row r="3379" spans="1:4" x14ac:dyDescent="0.2">
      <c r="A3379" s="158"/>
      <c r="D3379" s="138"/>
    </row>
    <row r="3380" spans="1:4" x14ac:dyDescent="0.2">
      <c r="A3380" s="158"/>
      <c r="D3380" s="138"/>
    </row>
    <row r="3381" spans="1:4" x14ac:dyDescent="0.2">
      <c r="A3381" s="158"/>
      <c r="D3381" s="138"/>
    </row>
    <row r="3382" spans="1:4" x14ac:dyDescent="0.2">
      <c r="A3382" s="158"/>
      <c r="D3382" s="138"/>
    </row>
    <row r="3383" spans="1:4" x14ac:dyDescent="0.2">
      <c r="A3383" s="158"/>
      <c r="D3383" s="138"/>
    </row>
    <row r="3384" spans="1:4" x14ac:dyDescent="0.2">
      <c r="A3384" s="158"/>
      <c r="D3384" s="138"/>
    </row>
    <row r="3385" spans="1:4" x14ac:dyDescent="0.2">
      <c r="A3385" s="158"/>
      <c r="D3385" s="138"/>
    </row>
    <row r="3386" spans="1:4" x14ac:dyDescent="0.2">
      <c r="A3386" s="158"/>
      <c r="D3386" s="138"/>
    </row>
    <row r="3387" spans="1:4" x14ac:dyDescent="0.2">
      <c r="A3387" s="158"/>
      <c r="D3387" s="138"/>
    </row>
    <row r="3388" spans="1:4" x14ac:dyDescent="0.2">
      <c r="A3388" s="158"/>
      <c r="D3388" s="138"/>
    </row>
    <row r="3389" spans="1:4" x14ac:dyDescent="0.2">
      <c r="A3389" s="158"/>
      <c r="D3389" s="138"/>
    </row>
    <row r="3390" spans="1:4" x14ac:dyDescent="0.2">
      <c r="A3390" s="158"/>
      <c r="D3390" s="138"/>
    </row>
    <row r="3391" spans="1:4" x14ac:dyDescent="0.2">
      <c r="A3391" s="158"/>
      <c r="D3391" s="138"/>
    </row>
    <row r="3392" spans="1:4" x14ac:dyDescent="0.2">
      <c r="A3392" s="158"/>
      <c r="D3392" s="138"/>
    </row>
    <row r="3393" spans="1:4" x14ac:dyDescent="0.2">
      <c r="A3393" s="158"/>
      <c r="D3393" s="138"/>
    </row>
    <row r="3394" spans="1:4" x14ac:dyDescent="0.2">
      <c r="A3394" s="158"/>
      <c r="D3394" s="138"/>
    </row>
    <row r="3395" spans="1:4" x14ac:dyDescent="0.2">
      <c r="A3395" s="158"/>
      <c r="D3395" s="138"/>
    </row>
    <row r="3396" spans="1:4" x14ac:dyDescent="0.2">
      <c r="A3396" s="158"/>
      <c r="D3396" s="138"/>
    </row>
    <row r="3397" spans="1:4" x14ac:dyDescent="0.2">
      <c r="A3397" s="158"/>
      <c r="D3397" s="138"/>
    </row>
    <row r="3398" spans="1:4" x14ac:dyDescent="0.2">
      <c r="A3398" s="158"/>
      <c r="D3398" s="138"/>
    </row>
    <row r="3399" spans="1:4" x14ac:dyDescent="0.2">
      <c r="A3399" s="158"/>
      <c r="D3399" s="138"/>
    </row>
    <row r="3400" spans="1:4" x14ac:dyDescent="0.2">
      <c r="A3400" s="158"/>
      <c r="D3400" s="138"/>
    </row>
    <row r="3401" spans="1:4" x14ac:dyDescent="0.2">
      <c r="A3401" s="158"/>
      <c r="D3401" s="138"/>
    </row>
    <row r="3402" spans="1:4" x14ac:dyDescent="0.2">
      <c r="A3402" s="158"/>
      <c r="D3402" s="138"/>
    </row>
    <row r="3403" spans="1:4" x14ac:dyDescent="0.2">
      <c r="A3403" s="158"/>
      <c r="D3403" s="138"/>
    </row>
    <row r="3404" spans="1:4" x14ac:dyDescent="0.2">
      <c r="A3404" s="158"/>
      <c r="D3404" s="138"/>
    </row>
    <row r="3405" spans="1:4" x14ac:dyDescent="0.2">
      <c r="A3405" s="158"/>
      <c r="D3405" s="138"/>
    </row>
    <row r="3406" spans="1:4" x14ac:dyDescent="0.2">
      <c r="A3406" s="158"/>
      <c r="D3406" s="138"/>
    </row>
    <row r="3407" spans="1:4" x14ac:dyDescent="0.2">
      <c r="A3407" s="158"/>
      <c r="D3407" s="138"/>
    </row>
    <row r="3408" spans="1:4" x14ac:dyDescent="0.2">
      <c r="A3408" s="158"/>
      <c r="D3408" s="138"/>
    </row>
    <row r="3409" spans="1:4" x14ac:dyDescent="0.2">
      <c r="A3409" s="158"/>
      <c r="D3409" s="138"/>
    </row>
    <row r="3410" spans="1:4" x14ac:dyDescent="0.2">
      <c r="A3410" s="158"/>
      <c r="D3410" s="138"/>
    </row>
    <row r="3411" spans="1:4" x14ac:dyDescent="0.2">
      <c r="A3411" s="158"/>
      <c r="D3411" s="138"/>
    </row>
    <row r="3412" spans="1:4" x14ac:dyDescent="0.2">
      <c r="A3412" s="158"/>
      <c r="D3412" s="138"/>
    </row>
    <row r="3413" spans="1:4" x14ac:dyDescent="0.2">
      <c r="A3413" s="158"/>
      <c r="D3413" s="138"/>
    </row>
    <row r="3414" spans="1:4" x14ac:dyDescent="0.2">
      <c r="A3414" s="158"/>
      <c r="D3414" s="138"/>
    </row>
    <row r="3415" spans="1:4" x14ac:dyDescent="0.2">
      <c r="A3415" s="158"/>
      <c r="D3415" s="138"/>
    </row>
    <row r="3416" spans="1:4" x14ac:dyDescent="0.2">
      <c r="A3416" s="158"/>
      <c r="D3416" s="138"/>
    </row>
    <row r="3417" spans="1:4" x14ac:dyDescent="0.2">
      <c r="A3417" s="158"/>
      <c r="D3417" s="138"/>
    </row>
    <row r="3418" spans="1:4" x14ac:dyDescent="0.2">
      <c r="A3418" s="158"/>
      <c r="D3418" s="138"/>
    </row>
    <row r="3419" spans="1:4" x14ac:dyDescent="0.2">
      <c r="A3419" s="158"/>
      <c r="D3419" s="138"/>
    </row>
    <row r="3420" spans="1:4" x14ac:dyDescent="0.2">
      <c r="A3420" s="158"/>
      <c r="D3420" s="138"/>
    </row>
    <row r="3421" spans="1:4" x14ac:dyDescent="0.2">
      <c r="A3421" s="158"/>
      <c r="D3421" s="138"/>
    </row>
    <row r="3422" spans="1:4" x14ac:dyDescent="0.2">
      <c r="A3422" s="158"/>
      <c r="D3422" s="138"/>
    </row>
    <row r="3423" spans="1:4" x14ac:dyDescent="0.2">
      <c r="A3423" s="158"/>
      <c r="D3423" s="138"/>
    </row>
    <row r="3424" spans="1:4" x14ac:dyDescent="0.2">
      <c r="A3424" s="158"/>
      <c r="D3424" s="138"/>
    </row>
    <row r="3425" spans="1:4" x14ac:dyDescent="0.2">
      <c r="A3425" s="158"/>
      <c r="D3425" s="138"/>
    </row>
    <row r="3426" spans="1:4" x14ac:dyDescent="0.2">
      <c r="A3426" s="158"/>
      <c r="D3426" s="138"/>
    </row>
    <row r="3427" spans="1:4" x14ac:dyDescent="0.2">
      <c r="A3427" s="158"/>
      <c r="D3427" s="138"/>
    </row>
    <row r="3428" spans="1:4" x14ac:dyDescent="0.2">
      <c r="A3428" s="158"/>
      <c r="D3428" s="138"/>
    </row>
    <row r="3429" spans="1:4" x14ac:dyDescent="0.2">
      <c r="A3429" s="158"/>
      <c r="D3429" s="138"/>
    </row>
    <row r="3430" spans="1:4" x14ac:dyDescent="0.2">
      <c r="A3430" s="158"/>
      <c r="D3430" s="138"/>
    </row>
    <row r="3431" spans="1:4" x14ac:dyDescent="0.2">
      <c r="A3431" s="158"/>
      <c r="D3431" s="138"/>
    </row>
    <row r="3432" spans="1:4" x14ac:dyDescent="0.2">
      <c r="A3432" s="158"/>
      <c r="D3432" s="138"/>
    </row>
    <row r="3433" spans="1:4" x14ac:dyDescent="0.2">
      <c r="A3433" s="158"/>
      <c r="D3433" s="138"/>
    </row>
    <row r="3434" spans="1:4" x14ac:dyDescent="0.2">
      <c r="A3434" s="158"/>
      <c r="D3434" s="138"/>
    </row>
    <row r="3435" spans="1:4" x14ac:dyDescent="0.2">
      <c r="A3435" s="158"/>
      <c r="D3435" s="138"/>
    </row>
    <row r="3436" spans="1:4" x14ac:dyDescent="0.2">
      <c r="A3436" s="158"/>
      <c r="D3436" s="138"/>
    </row>
    <row r="3437" spans="1:4" x14ac:dyDescent="0.2">
      <c r="A3437" s="158"/>
      <c r="D3437" s="138"/>
    </row>
    <row r="3438" spans="1:4" x14ac:dyDescent="0.2">
      <c r="A3438" s="158"/>
      <c r="D3438" s="138"/>
    </row>
    <row r="3439" spans="1:4" x14ac:dyDescent="0.2">
      <c r="A3439" s="158"/>
      <c r="D3439" s="138"/>
    </row>
    <row r="3440" spans="1:4" x14ac:dyDescent="0.2">
      <c r="A3440" s="158"/>
      <c r="D3440" s="138"/>
    </row>
    <row r="3441" spans="1:4" x14ac:dyDescent="0.2">
      <c r="A3441" s="158"/>
      <c r="D3441" s="138"/>
    </row>
    <row r="3442" spans="1:4" x14ac:dyDescent="0.2">
      <c r="A3442" s="158"/>
      <c r="D3442" s="138"/>
    </row>
    <row r="3443" spans="1:4" x14ac:dyDescent="0.2">
      <c r="A3443" s="158"/>
      <c r="D3443" s="138"/>
    </row>
    <row r="3444" spans="1:4" x14ac:dyDescent="0.2">
      <c r="A3444" s="158"/>
      <c r="D3444" s="138"/>
    </row>
    <row r="3445" spans="1:4" x14ac:dyDescent="0.2">
      <c r="A3445" s="158"/>
      <c r="D3445" s="138"/>
    </row>
    <row r="3446" spans="1:4" x14ac:dyDescent="0.2">
      <c r="A3446" s="158"/>
      <c r="D3446" s="138"/>
    </row>
    <row r="3447" spans="1:4" x14ac:dyDescent="0.2">
      <c r="A3447" s="158"/>
      <c r="D3447" s="138"/>
    </row>
    <row r="3448" spans="1:4" x14ac:dyDescent="0.2">
      <c r="A3448" s="158"/>
      <c r="D3448" s="138"/>
    </row>
    <row r="3449" spans="1:4" x14ac:dyDescent="0.2">
      <c r="A3449" s="158"/>
      <c r="D3449" s="138"/>
    </row>
    <row r="3450" spans="1:4" x14ac:dyDescent="0.2">
      <c r="A3450" s="158"/>
      <c r="D3450" s="138"/>
    </row>
    <row r="3451" spans="1:4" x14ac:dyDescent="0.2">
      <c r="A3451" s="158"/>
      <c r="D3451" s="138"/>
    </row>
    <row r="3452" spans="1:4" x14ac:dyDescent="0.2">
      <c r="A3452" s="158"/>
      <c r="D3452" s="138"/>
    </row>
    <row r="3453" spans="1:4" x14ac:dyDescent="0.2">
      <c r="A3453" s="158"/>
      <c r="D3453" s="138"/>
    </row>
    <row r="3454" spans="1:4" x14ac:dyDescent="0.2">
      <c r="A3454" s="158"/>
      <c r="D3454" s="138"/>
    </row>
    <row r="3455" spans="1:4" x14ac:dyDescent="0.2">
      <c r="A3455" s="158"/>
      <c r="D3455" s="138"/>
    </row>
    <row r="3456" spans="1:4" x14ac:dyDescent="0.2">
      <c r="A3456" s="158"/>
      <c r="D3456" s="138"/>
    </row>
    <row r="3457" spans="1:4" x14ac:dyDescent="0.2">
      <c r="A3457" s="158"/>
      <c r="D3457" s="138"/>
    </row>
    <row r="3458" spans="1:4" x14ac:dyDescent="0.2">
      <c r="A3458" s="158"/>
      <c r="D3458" s="138"/>
    </row>
    <row r="3459" spans="1:4" x14ac:dyDescent="0.2">
      <c r="A3459" s="158"/>
      <c r="D3459" s="138"/>
    </row>
    <row r="3460" spans="1:4" x14ac:dyDescent="0.2">
      <c r="A3460" s="158"/>
      <c r="D3460" s="138"/>
    </row>
    <row r="3461" spans="1:4" x14ac:dyDescent="0.2">
      <c r="A3461" s="158"/>
      <c r="D3461" s="138"/>
    </row>
    <row r="3462" spans="1:4" x14ac:dyDescent="0.2">
      <c r="A3462" s="158"/>
      <c r="D3462" s="138"/>
    </row>
    <row r="3463" spans="1:4" x14ac:dyDescent="0.2">
      <c r="A3463" s="158"/>
      <c r="D3463" s="138"/>
    </row>
    <row r="3464" spans="1:4" x14ac:dyDescent="0.2">
      <c r="A3464" s="158"/>
      <c r="D3464" s="138"/>
    </row>
    <row r="3465" spans="1:4" x14ac:dyDescent="0.2">
      <c r="A3465" s="158"/>
      <c r="D3465" s="138"/>
    </row>
    <row r="3466" spans="1:4" x14ac:dyDescent="0.2">
      <c r="A3466" s="158"/>
      <c r="D3466" s="138"/>
    </row>
    <row r="3467" spans="1:4" x14ac:dyDescent="0.2">
      <c r="A3467" s="158"/>
      <c r="D3467" s="138"/>
    </row>
    <row r="3468" spans="1:4" x14ac:dyDescent="0.2">
      <c r="A3468" s="158"/>
      <c r="D3468" s="138"/>
    </row>
    <row r="3469" spans="1:4" x14ac:dyDescent="0.2">
      <c r="A3469" s="158"/>
      <c r="D3469" s="138"/>
    </row>
    <row r="3470" spans="1:4" x14ac:dyDescent="0.2">
      <c r="A3470" s="158"/>
      <c r="D3470" s="138"/>
    </row>
    <row r="3471" spans="1:4" x14ac:dyDescent="0.2">
      <c r="A3471" s="158"/>
      <c r="D3471" s="138"/>
    </row>
    <row r="3472" spans="1:4" x14ac:dyDescent="0.2">
      <c r="A3472" s="158"/>
      <c r="D3472" s="138"/>
    </row>
    <row r="3473" spans="1:4" x14ac:dyDescent="0.2">
      <c r="A3473" s="158"/>
      <c r="D3473" s="138"/>
    </row>
    <row r="3474" spans="1:4" x14ac:dyDescent="0.2">
      <c r="A3474" s="158"/>
      <c r="D3474" s="138"/>
    </row>
    <row r="3475" spans="1:4" x14ac:dyDescent="0.2">
      <c r="A3475" s="158"/>
      <c r="D3475" s="138"/>
    </row>
    <row r="3476" spans="1:4" x14ac:dyDescent="0.2">
      <c r="A3476" s="158"/>
      <c r="D3476" s="138"/>
    </row>
    <row r="3477" spans="1:4" x14ac:dyDescent="0.2">
      <c r="A3477" s="158"/>
      <c r="D3477" s="138"/>
    </row>
    <row r="3478" spans="1:4" x14ac:dyDescent="0.2">
      <c r="A3478" s="158"/>
      <c r="D3478" s="138"/>
    </row>
    <row r="3479" spans="1:4" x14ac:dyDescent="0.2">
      <c r="A3479" s="158"/>
      <c r="D3479" s="138"/>
    </row>
    <row r="3480" spans="1:4" x14ac:dyDescent="0.2">
      <c r="A3480" s="158"/>
      <c r="D3480" s="138"/>
    </row>
    <row r="3481" spans="1:4" x14ac:dyDescent="0.2">
      <c r="A3481" s="158"/>
      <c r="D3481" s="138"/>
    </row>
    <row r="3482" spans="1:4" x14ac:dyDescent="0.2">
      <c r="A3482" s="158"/>
      <c r="D3482" s="138"/>
    </row>
    <row r="3483" spans="1:4" x14ac:dyDescent="0.2">
      <c r="A3483" s="158"/>
      <c r="D3483" s="138"/>
    </row>
    <row r="3484" spans="1:4" x14ac:dyDescent="0.2">
      <c r="A3484" s="158"/>
      <c r="D3484" s="138"/>
    </row>
    <row r="3485" spans="1:4" x14ac:dyDescent="0.2">
      <c r="A3485" s="158"/>
      <c r="D3485" s="138"/>
    </row>
    <row r="3486" spans="1:4" x14ac:dyDescent="0.2">
      <c r="A3486" s="158"/>
      <c r="D3486" s="138"/>
    </row>
    <row r="3487" spans="1:4" x14ac:dyDescent="0.2">
      <c r="A3487" s="158"/>
      <c r="D3487" s="138"/>
    </row>
    <row r="3488" spans="1:4" x14ac:dyDescent="0.2">
      <c r="A3488" s="158"/>
      <c r="D3488" s="138"/>
    </row>
    <row r="3489" spans="1:4" x14ac:dyDescent="0.2">
      <c r="A3489" s="158"/>
      <c r="D3489" s="138"/>
    </row>
    <row r="3490" spans="1:4" x14ac:dyDescent="0.2">
      <c r="A3490" s="158"/>
      <c r="D3490" s="138"/>
    </row>
    <row r="3491" spans="1:4" x14ac:dyDescent="0.2">
      <c r="A3491" s="158"/>
      <c r="D3491" s="138"/>
    </row>
    <row r="3492" spans="1:4" x14ac:dyDescent="0.2">
      <c r="A3492" s="158"/>
      <c r="D3492" s="138"/>
    </row>
    <row r="3493" spans="1:4" x14ac:dyDescent="0.2">
      <c r="A3493" s="158"/>
      <c r="D3493" s="138"/>
    </row>
    <row r="3494" spans="1:4" x14ac:dyDescent="0.2">
      <c r="A3494" s="158"/>
      <c r="D3494" s="138"/>
    </row>
    <row r="3495" spans="1:4" x14ac:dyDescent="0.2">
      <c r="A3495" s="158"/>
      <c r="D3495" s="138"/>
    </row>
    <row r="3496" spans="1:4" x14ac:dyDescent="0.2">
      <c r="A3496" s="158"/>
      <c r="D3496" s="138"/>
    </row>
    <row r="3497" spans="1:4" x14ac:dyDescent="0.2">
      <c r="A3497" s="158"/>
      <c r="D3497" s="138"/>
    </row>
    <row r="3498" spans="1:4" x14ac:dyDescent="0.2">
      <c r="A3498" s="158"/>
      <c r="D3498" s="138"/>
    </row>
    <row r="3499" spans="1:4" x14ac:dyDescent="0.2">
      <c r="A3499" s="158"/>
      <c r="D3499" s="138"/>
    </row>
    <row r="3500" spans="1:4" x14ac:dyDescent="0.2">
      <c r="A3500" s="158"/>
      <c r="D3500" s="138"/>
    </row>
    <row r="3501" spans="1:4" x14ac:dyDescent="0.2">
      <c r="A3501" s="158"/>
      <c r="D3501" s="138"/>
    </row>
    <row r="3502" spans="1:4" x14ac:dyDescent="0.2">
      <c r="A3502" s="158"/>
      <c r="D3502" s="138"/>
    </row>
    <row r="3503" spans="1:4" x14ac:dyDescent="0.2">
      <c r="A3503" s="158"/>
      <c r="D3503" s="138"/>
    </row>
    <row r="3504" spans="1:4" x14ac:dyDescent="0.2">
      <c r="A3504" s="158"/>
      <c r="D3504" s="138"/>
    </row>
    <row r="3505" spans="1:4" x14ac:dyDescent="0.2">
      <c r="A3505" s="158"/>
      <c r="D3505" s="138"/>
    </row>
    <row r="3506" spans="1:4" x14ac:dyDescent="0.2">
      <c r="A3506" s="158"/>
      <c r="D3506" s="138"/>
    </row>
    <row r="3507" spans="1:4" x14ac:dyDescent="0.2">
      <c r="A3507" s="158"/>
      <c r="D3507" s="138"/>
    </row>
    <row r="3508" spans="1:4" x14ac:dyDescent="0.2">
      <c r="A3508" s="158"/>
      <c r="D3508" s="138"/>
    </row>
    <row r="3509" spans="1:4" x14ac:dyDescent="0.2">
      <c r="A3509" s="158"/>
      <c r="D3509" s="138"/>
    </row>
    <row r="3510" spans="1:4" x14ac:dyDescent="0.2">
      <c r="A3510" s="158"/>
      <c r="D3510" s="138"/>
    </row>
    <row r="3511" spans="1:4" x14ac:dyDescent="0.2">
      <c r="A3511" s="158"/>
      <c r="D3511" s="138"/>
    </row>
    <row r="3512" spans="1:4" x14ac:dyDescent="0.2">
      <c r="A3512" s="158"/>
      <c r="D3512" s="138"/>
    </row>
    <row r="3513" spans="1:4" x14ac:dyDescent="0.2">
      <c r="A3513" s="158"/>
      <c r="D3513" s="138"/>
    </row>
    <row r="3514" spans="1:4" x14ac:dyDescent="0.2">
      <c r="A3514" s="158"/>
      <c r="D3514" s="138"/>
    </row>
    <row r="3515" spans="1:4" x14ac:dyDescent="0.2">
      <c r="A3515" s="158"/>
      <c r="D3515" s="138"/>
    </row>
    <row r="3516" spans="1:4" x14ac:dyDescent="0.2">
      <c r="A3516" s="158"/>
      <c r="D3516" s="138"/>
    </row>
    <row r="3517" spans="1:4" x14ac:dyDescent="0.2">
      <c r="A3517" s="158"/>
      <c r="D3517" s="138"/>
    </row>
    <row r="3518" spans="1:4" x14ac:dyDescent="0.2">
      <c r="A3518" s="158"/>
      <c r="D3518" s="138"/>
    </row>
    <row r="3519" spans="1:4" x14ac:dyDescent="0.2">
      <c r="A3519" s="158"/>
      <c r="D3519" s="138"/>
    </row>
    <row r="3520" spans="1:4" x14ac:dyDescent="0.2">
      <c r="A3520" s="158"/>
      <c r="D3520" s="138"/>
    </row>
    <row r="3521" spans="1:4" x14ac:dyDescent="0.2">
      <c r="A3521" s="158"/>
      <c r="D3521" s="138"/>
    </row>
    <row r="3522" spans="1:4" x14ac:dyDescent="0.2">
      <c r="A3522" s="158"/>
      <c r="D3522" s="138"/>
    </row>
    <row r="3523" spans="1:4" x14ac:dyDescent="0.2">
      <c r="A3523" s="158"/>
      <c r="D3523" s="138"/>
    </row>
    <row r="3524" spans="1:4" x14ac:dyDescent="0.2">
      <c r="A3524" s="158"/>
      <c r="D3524" s="138"/>
    </row>
    <row r="3525" spans="1:4" x14ac:dyDescent="0.2">
      <c r="A3525" s="158"/>
      <c r="D3525" s="138"/>
    </row>
    <row r="3526" spans="1:4" x14ac:dyDescent="0.2">
      <c r="A3526" s="158"/>
      <c r="D3526" s="138"/>
    </row>
    <row r="3527" spans="1:4" x14ac:dyDescent="0.2">
      <c r="A3527" s="158"/>
      <c r="D3527" s="138"/>
    </row>
    <row r="3528" spans="1:4" x14ac:dyDescent="0.2">
      <c r="A3528" s="158"/>
      <c r="D3528" s="138"/>
    </row>
    <row r="3529" spans="1:4" x14ac:dyDescent="0.2">
      <c r="A3529" s="158"/>
      <c r="D3529" s="138"/>
    </row>
    <row r="3530" spans="1:4" x14ac:dyDescent="0.2">
      <c r="A3530" s="158"/>
      <c r="D3530" s="138"/>
    </row>
    <row r="3531" spans="1:4" x14ac:dyDescent="0.2">
      <c r="A3531" s="158"/>
      <c r="D3531" s="138"/>
    </row>
    <row r="3532" spans="1:4" x14ac:dyDescent="0.2">
      <c r="A3532" s="158"/>
      <c r="D3532" s="138"/>
    </row>
    <row r="3533" spans="1:4" x14ac:dyDescent="0.2">
      <c r="A3533" s="158"/>
      <c r="D3533" s="138"/>
    </row>
    <row r="3534" spans="1:4" x14ac:dyDescent="0.2">
      <c r="A3534" s="158"/>
      <c r="D3534" s="138"/>
    </row>
    <row r="3535" spans="1:4" x14ac:dyDescent="0.2">
      <c r="A3535" s="158"/>
      <c r="D3535" s="138"/>
    </row>
    <row r="3536" spans="1:4" x14ac:dyDescent="0.2">
      <c r="A3536" s="158"/>
      <c r="D3536" s="138"/>
    </row>
    <row r="3537" spans="1:4" x14ac:dyDescent="0.2">
      <c r="A3537" s="158"/>
      <c r="D3537" s="138"/>
    </row>
    <row r="3538" spans="1:4" x14ac:dyDescent="0.2">
      <c r="A3538" s="158"/>
      <c r="D3538" s="138"/>
    </row>
    <row r="3539" spans="1:4" x14ac:dyDescent="0.2">
      <c r="A3539" s="158"/>
      <c r="D3539" s="138"/>
    </row>
    <row r="3540" spans="1:4" x14ac:dyDescent="0.2">
      <c r="A3540" s="158"/>
      <c r="D3540" s="138"/>
    </row>
    <row r="3541" spans="1:4" x14ac:dyDescent="0.2">
      <c r="A3541" s="158"/>
      <c r="D3541" s="138"/>
    </row>
    <row r="3542" spans="1:4" x14ac:dyDescent="0.2">
      <c r="A3542" s="158"/>
      <c r="D3542" s="138"/>
    </row>
    <row r="3543" spans="1:4" x14ac:dyDescent="0.2">
      <c r="A3543" s="158"/>
      <c r="D3543" s="138"/>
    </row>
    <row r="3544" spans="1:4" x14ac:dyDescent="0.2">
      <c r="A3544" s="158"/>
      <c r="D3544" s="138"/>
    </row>
    <row r="3545" spans="1:4" x14ac:dyDescent="0.2">
      <c r="A3545" s="158"/>
      <c r="D3545" s="138"/>
    </row>
    <row r="3546" spans="1:4" x14ac:dyDescent="0.2">
      <c r="A3546" s="158"/>
      <c r="D3546" s="138"/>
    </row>
    <row r="3547" spans="1:4" x14ac:dyDescent="0.2">
      <c r="A3547" s="158"/>
      <c r="D3547" s="138"/>
    </row>
    <row r="3548" spans="1:4" x14ac:dyDescent="0.2">
      <c r="A3548" s="158"/>
      <c r="D3548" s="138"/>
    </row>
    <row r="3549" spans="1:4" x14ac:dyDescent="0.2">
      <c r="A3549" s="158"/>
      <c r="D3549" s="138"/>
    </row>
    <row r="3550" spans="1:4" x14ac:dyDescent="0.2">
      <c r="A3550" s="158"/>
      <c r="D3550" s="138"/>
    </row>
    <row r="3551" spans="1:4" x14ac:dyDescent="0.2">
      <c r="A3551" s="158"/>
      <c r="D3551" s="138"/>
    </row>
    <row r="3552" spans="1:4" x14ac:dyDescent="0.2">
      <c r="A3552" s="158"/>
      <c r="D3552" s="138"/>
    </row>
    <row r="3553" spans="1:4" x14ac:dyDescent="0.2">
      <c r="A3553" s="158"/>
      <c r="D3553" s="138"/>
    </row>
    <row r="3554" spans="1:4" x14ac:dyDescent="0.2">
      <c r="A3554" s="158"/>
      <c r="D3554" s="138"/>
    </row>
    <row r="3555" spans="1:4" x14ac:dyDescent="0.2">
      <c r="A3555" s="158"/>
      <c r="D3555" s="138"/>
    </row>
    <row r="3556" spans="1:4" x14ac:dyDescent="0.2">
      <c r="A3556" s="158"/>
      <c r="D3556" s="138"/>
    </row>
    <row r="3557" spans="1:4" x14ac:dyDescent="0.2">
      <c r="A3557" s="158"/>
      <c r="D3557" s="138"/>
    </row>
    <row r="3558" spans="1:4" x14ac:dyDescent="0.2">
      <c r="A3558" s="158"/>
      <c r="D3558" s="138"/>
    </row>
    <row r="3559" spans="1:4" x14ac:dyDescent="0.2">
      <c r="A3559" s="158"/>
      <c r="D3559" s="138"/>
    </row>
    <row r="3560" spans="1:4" x14ac:dyDescent="0.2">
      <c r="A3560" s="158"/>
      <c r="D3560" s="138"/>
    </row>
    <row r="3561" spans="1:4" x14ac:dyDescent="0.2">
      <c r="A3561" s="158"/>
      <c r="D3561" s="138"/>
    </row>
    <row r="3562" spans="1:4" x14ac:dyDescent="0.2">
      <c r="A3562" s="158"/>
      <c r="D3562" s="138"/>
    </row>
    <row r="3563" spans="1:4" x14ac:dyDescent="0.2">
      <c r="A3563" s="158"/>
      <c r="D3563" s="138"/>
    </row>
    <row r="3564" spans="1:4" x14ac:dyDescent="0.2">
      <c r="A3564" s="158"/>
      <c r="D3564" s="138"/>
    </row>
    <row r="3565" spans="1:4" x14ac:dyDescent="0.2">
      <c r="A3565" s="158"/>
      <c r="D3565" s="138"/>
    </row>
    <row r="3566" spans="1:4" x14ac:dyDescent="0.2">
      <c r="A3566" s="158"/>
      <c r="D3566" s="138"/>
    </row>
    <row r="3567" spans="1:4" x14ac:dyDescent="0.2">
      <c r="A3567" s="158"/>
      <c r="D3567" s="138"/>
    </row>
    <row r="3568" spans="1:4" x14ac:dyDescent="0.2">
      <c r="A3568" s="158"/>
      <c r="D3568" s="138"/>
    </row>
    <row r="3569" spans="1:4" x14ac:dyDescent="0.2">
      <c r="A3569" s="158"/>
      <c r="D3569" s="138"/>
    </row>
    <row r="3570" spans="1:4" x14ac:dyDescent="0.2">
      <c r="A3570" s="158"/>
      <c r="D3570" s="138"/>
    </row>
    <row r="3571" spans="1:4" x14ac:dyDescent="0.2">
      <c r="A3571" s="158"/>
      <c r="D3571" s="138"/>
    </row>
    <row r="3572" spans="1:4" x14ac:dyDescent="0.2">
      <c r="A3572" s="158"/>
      <c r="D3572" s="138"/>
    </row>
    <row r="3573" spans="1:4" x14ac:dyDescent="0.2">
      <c r="A3573" s="158"/>
      <c r="D3573" s="138"/>
    </row>
    <row r="3574" spans="1:4" x14ac:dyDescent="0.2">
      <c r="A3574" s="158"/>
      <c r="D3574" s="138"/>
    </row>
    <row r="3575" spans="1:4" x14ac:dyDescent="0.2">
      <c r="A3575" s="158"/>
      <c r="D3575" s="138"/>
    </row>
    <row r="3576" spans="1:4" x14ac:dyDescent="0.2">
      <c r="A3576" s="158"/>
      <c r="D3576" s="138"/>
    </row>
    <row r="3577" spans="1:4" x14ac:dyDescent="0.2">
      <c r="A3577" s="158"/>
      <c r="D3577" s="138"/>
    </row>
    <row r="3578" spans="1:4" x14ac:dyDescent="0.2">
      <c r="A3578" s="158"/>
      <c r="D3578" s="138"/>
    </row>
    <row r="3579" spans="1:4" x14ac:dyDescent="0.2">
      <c r="A3579" s="158"/>
      <c r="D3579" s="138"/>
    </row>
    <row r="3580" spans="1:4" x14ac:dyDescent="0.2">
      <c r="A3580" s="158"/>
      <c r="D3580" s="138"/>
    </row>
    <row r="3581" spans="1:4" x14ac:dyDescent="0.2">
      <c r="A3581" s="158"/>
      <c r="D3581" s="138"/>
    </row>
    <row r="3582" spans="1:4" x14ac:dyDescent="0.2">
      <c r="A3582" s="158"/>
      <c r="D3582" s="138"/>
    </row>
    <row r="3583" spans="1:4" x14ac:dyDescent="0.2">
      <c r="A3583" s="158"/>
      <c r="D3583" s="138"/>
    </row>
    <row r="3584" spans="1:4" x14ac:dyDescent="0.2">
      <c r="A3584" s="158"/>
      <c r="D3584" s="138"/>
    </row>
    <row r="3585" spans="1:4" x14ac:dyDescent="0.2">
      <c r="A3585" s="158"/>
      <c r="D3585" s="138"/>
    </row>
    <row r="3586" spans="1:4" x14ac:dyDescent="0.2">
      <c r="A3586" s="158"/>
      <c r="D3586" s="138"/>
    </row>
    <row r="3587" spans="1:4" x14ac:dyDescent="0.2">
      <c r="A3587" s="158"/>
      <c r="D3587" s="138"/>
    </row>
    <row r="3588" spans="1:4" x14ac:dyDescent="0.2">
      <c r="A3588" s="158"/>
      <c r="D3588" s="138"/>
    </row>
    <row r="3589" spans="1:4" x14ac:dyDescent="0.2">
      <c r="A3589" s="158"/>
      <c r="D3589" s="138"/>
    </row>
    <row r="3590" spans="1:4" x14ac:dyDescent="0.2">
      <c r="A3590" s="158"/>
      <c r="D3590" s="138"/>
    </row>
    <row r="3591" spans="1:4" x14ac:dyDescent="0.2">
      <c r="A3591" s="158"/>
      <c r="D3591" s="138"/>
    </row>
    <row r="3592" spans="1:4" x14ac:dyDescent="0.2">
      <c r="A3592" s="158"/>
      <c r="D3592" s="138"/>
    </row>
    <row r="3593" spans="1:4" x14ac:dyDescent="0.2">
      <c r="A3593" s="158"/>
      <c r="D3593" s="138"/>
    </row>
    <row r="3594" spans="1:4" x14ac:dyDescent="0.2">
      <c r="A3594" s="158"/>
      <c r="D3594" s="138"/>
    </row>
    <row r="3595" spans="1:4" x14ac:dyDescent="0.2">
      <c r="A3595" s="158"/>
      <c r="D3595" s="138"/>
    </row>
    <row r="3596" spans="1:4" x14ac:dyDescent="0.2">
      <c r="A3596" s="158"/>
      <c r="D3596" s="138"/>
    </row>
    <row r="3597" spans="1:4" x14ac:dyDescent="0.2">
      <c r="A3597" s="158"/>
      <c r="D3597" s="138"/>
    </row>
    <row r="3598" spans="1:4" x14ac:dyDescent="0.2">
      <c r="A3598" s="158"/>
      <c r="D3598" s="138"/>
    </row>
    <row r="3599" spans="1:4" x14ac:dyDescent="0.2">
      <c r="A3599" s="158"/>
      <c r="D3599" s="138"/>
    </row>
    <row r="3600" spans="1:4" x14ac:dyDescent="0.2">
      <c r="A3600" s="158"/>
      <c r="D3600" s="138"/>
    </row>
    <row r="3601" spans="1:4" x14ac:dyDescent="0.2">
      <c r="A3601" s="158"/>
      <c r="D3601" s="138"/>
    </row>
    <row r="3602" spans="1:4" x14ac:dyDescent="0.2">
      <c r="A3602" s="158"/>
      <c r="D3602" s="138"/>
    </row>
    <row r="3603" spans="1:4" x14ac:dyDescent="0.2">
      <c r="A3603" s="158"/>
      <c r="D3603" s="138"/>
    </row>
    <row r="3604" spans="1:4" x14ac:dyDescent="0.2">
      <c r="A3604" s="158"/>
      <c r="D3604" s="138"/>
    </row>
    <row r="3605" spans="1:4" x14ac:dyDescent="0.2">
      <c r="A3605" s="158"/>
      <c r="D3605" s="138"/>
    </row>
    <row r="3606" spans="1:4" x14ac:dyDescent="0.2">
      <c r="A3606" s="158"/>
      <c r="D3606" s="138"/>
    </row>
    <row r="3607" spans="1:4" x14ac:dyDescent="0.2">
      <c r="A3607" s="158"/>
      <c r="D3607" s="138"/>
    </row>
    <row r="3608" spans="1:4" x14ac:dyDescent="0.2">
      <c r="A3608" s="158"/>
      <c r="D3608" s="138"/>
    </row>
    <row r="3609" spans="1:4" x14ac:dyDescent="0.2">
      <c r="A3609" s="158"/>
      <c r="D3609" s="138"/>
    </row>
    <row r="3610" spans="1:4" x14ac:dyDescent="0.2">
      <c r="A3610" s="158"/>
      <c r="D3610" s="138"/>
    </row>
    <row r="3611" spans="1:4" x14ac:dyDescent="0.2">
      <c r="A3611" s="158"/>
      <c r="D3611" s="138"/>
    </row>
    <row r="3612" spans="1:4" x14ac:dyDescent="0.2">
      <c r="A3612" s="158"/>
      <c r="D3612" s="138"/>
    </row>
    <row r="3613" spans="1:4" x14ac:dyDescent="0.2">
      <c r="A3613" s="158"/>
      <c r="D3613" s="138"/>
    </row>
    <row r="3614" spans="1:4" x14ac:dyDescent="0.2">
      <c r="A3614" s="158"/>
      <c r="D3614" s="138"/>
    </row>
    <row r="3615" spans="1:4" x14ac:dyDescent="0.2">
      <c r="A3615" s="158"/>
      <c r="D3615" s="138"/>
    </row>
    <row r="3616" spans="1:4" x14ac:dyDescent="0.2">
      <c r="A3616" s="158"/>
      <c r="D3616" s="138"/>
    </row>
    <row r="3617" spans="1:4" x14ac:dyDescent="0.2">
      <c r="A3617" s="158"/>
      <c r="D3617" s="138"/>
    </row>
    <row r="3618" spans="1:4" x14ac:dyDescent="0.2">
      <c r="A3618" s="158"/>
      <c r="D3618" s="138"/>
    </row>
    <row r="3619" spans="1:4" x14ac:dyDescent="0.2">
      <c r="A3619" s="158"/>
      <c r="D3619" s="138"/>
    </row>
    <row r="3620" spans="1:4" x14ac:dyDescent="0.2">
      <c r="A3620" s="158"/>
      <c r="D3620" s="138"/>
    </row>
    <row r="3621" spans="1:4" x14ac:dyDescent="0.2">
      <c r="A3621" s="158"/>
      <c r="D3621" s="138"/>
    </row>
    <row r="3622" spans="1:4" x14ac:dyDescent="0.2">
      <c r="A3622" s="158"/>
      <c r="D3622" s="138"/>
    </row>
    <row r="3623" spans="1:4" x14ac:dyDescent="0.2">
      <c r="A3623" s="158"/>
      <c r="D3623" s="138"/>
    </row>
    <row r="3624" spans="1:4" x14ac:dyDescent="0.2">
      <c r="A3624" s="158"/>
      <c r="D3624" s="138"/>
    </row>
    <row r="3625" spans="1:4" x14ac:dyDescent="0.2">
      <c r="A3625" s="158"/>
      <c r="D3625" s="138"/>
    </row>
    <row r="3626" spans="1:4" x14ac:dyDescent="0.2">
      <c r="A3626" s="158"/>
      <c r="D3626" s="138"/>
    </row>
    <row r="3627" spans="1:4" x14ac:dyDescent="0.2">
      <c r="A3627" s="158"/>
      <c r="D3627" s="138"/>
    </row>
    <row r="3628" spans="1:4" x14ac:dyDescent="0.2">
      <c r="A3628" s="158"/>
      <c r="D3628" s="138"/>
    </row>
    <row r="3629" spans="1:4" x14ac:dyDescent="0.2">
      <c r="A3629" s="158"/>
      <c r="D3629" s="138"/>
    </row>
    <row r="3630" spans="1:4" x14ac:dyDescent="0.2">
      <c r="A3630" s="158"/>
      <c r="D3630" s="138"/>
    </row>
    <row r="3631" spans="1:4" x14ac:dyDescent="0.2">
      <c r="A3631" s="158"/>
      <c r="D3631" s="138"/>
    </row>
    <row r="3632" spans="1:4" x14ac:dyDescent="0.2">
      <c r="A3632" s="158"/>
      <c r="D3632" s="138"/>
    </row>
    <row r="3633" spans="1:4" x14ac:dyDescent="0.2">
      <c r="A3633" s="158"/>
      <c r="D3633" s="138"/>
    </row>
    <row r="3634" spans="1:4" x14ac:dyDescent="0.2">
      <c r="A3634" s="158"/>
      <c r="D3634" s="138"/>
    </row>
    <row r="3635" spans="1:4" x14ac:dyDescent="0.2">
      <c r="A3635" s="158"/>
      <c r="D3635" s="138"/>
    </row>
    <row r="3636" spans="1:4" x14ac:dyDescent="0.2">
      <c r="A3636" s="158"/>
      <c r="D3636" s="138"/>
    </row>
    <row r="3637" spans="1:4" x14ac:dyDescent="0.2">
      <c r="A3637" s="158"/>
      <c r="D3637" s="138"/>
    </row>
    <row r="3638" spans="1:4" x14ac:dyDescent="0.2">
      <c r="A3638" s="158"/>
      <c r="D3638" s="138"/>
    </row>
    <row r="3639" spans="1:4" x14ac:dyDescent="0.2">
      <c r="A3639" s="158"/>
      <c r="D3639" s="138"/>
    </row>
    <row r="3640" spans="1:4" x14ac:dyDescent="0.2">
      <c r="A3640" s="158"/>
      <c r="D3640" s="138"/>
    </row>
    <row r="3641" spans="1:4" x14ac:dyDescent="0.2">
      <c r="A3641" s="158"/>
      <c r="D3641" s="138"/>
    </row>
    <row r="3642" spans="1:4" x14ac:dyDescent="0.2">
      <c r="A3642" s="158"/>
      <c r="D3642" s="138"/>
    </row>
    <row r="3643" spans="1:4" x14ac:dyDescent="0.2">
      <c r="A3643" s="158"/>
      <c r="D3643" s="138"/>
    </row>
    <row r="3644" spans="1:4" x14ac:dyDescent="0.2">
      <c r="A3644" s="158"/>
      <c r="D3644" s="138"/>
    </row>
    <row r="3645" spans="1:4" x14ac:dyDescent="0.2">
      <c r="A3645" s="158"/>
      <c r="D3645" s="138"/>
    </row>
    <row r="3646" spans="1:4" x14ac:dyDescent="0.2">
      <c r="A3646" s="158"/>
      <c r="D3646" s="138"/>
    </row>
    <row r="3647" spans="1:4" x14ac:dyDescent="0.2">
      <c r="A3647" s="158"/>
      <c r="D3647" s="138"/>
    </row>
    <row r="3648" spans="1:4" x14ac:dyDescent="0.2">
      <c r="A3648" s="158"/>
      <c r="D3648" s="138"/>
    </row>
    <row r="3649" spans="1:4" x14ac:dyDescent="0.2">
      <c r="A3649" s="158"/>
      <c r="D3649" s="138"/>
    </row>
    <row r="3650" spans="1:4" x14ac:dyDescent="0.2">
      <c r="A3650" s="158"/>
      <c r="D3650" s="138"/>
    </row>
    <row r="3651" spans="1:4" x14ac:dyDescent="0.2">
      <c r="A3651" s="158"/>
      <c r="D3651" s="138"/>
    </row>
    <row r="3652" spans="1:4" x14ac:dyDescent="0.2">
      <c r="A3652" s="158"/>
      <c r="D3652" s="138"/>
    </row>
    <row r="3653" spans="1:4" x14ac:dyDescent="0.2">
      <c r="A3653" s="158"/>
      <c r="D3653" s="138"/>
    </row>
    <row r="3654" spans="1:4" x14ac:dyDescent="0.2">
      <c r="A3654" s="158"/>
      <c r="D3654" s="138"/>
    </row>
    <row r="3655" spans="1:4" x14ac:dyDescent="0.2">
      <c r="A3655" s="158"/>
      <c r="D3655" s="138"/>
    </row>
    <row r="3656" spans="1:4" x14ac:dyDescent="0.2">
      <c r="A3656" s="158"/>
      <c r="D3656" s="138"/>
    </row>
    <row r="3657" spans="1:4" x14ac:dyDescent="0.2">
      <c r="A3657" s="158"/>
      <c r="D3657" s="138"/>
    </row>
    <row r="3658" spans="1:4" x14ac:dyDescent="0.2">
      <c r="A3658" s="158"/>
      <c r="D3658" s="138"/>
    </row>
    <row r="3659" spans="1:4" x14ac:dyDescent="0.2">
      <c r="A3659" s="158"/>
      <c r="D3659" s="138"/>
    </row>
    <row r="3660" spans="1:4" x14ac:dyDescent="0.2">
      <c r="A3660" s="158"/>
      <c r="D3660" s="138"/>
    </row>
    <row r="3661" spans="1:4" x14ac:dyDescent="0.2">
      <c r="A3661" s="158"/>
      <c r="D3661" s="138"/>
    </row>
    <row r="3662" spans="1:4" x14ac:dyDescent="0.2">
      <c r="A3662" s="158"/>
      <c r="D3662" s="138"/>
    </row>
    <row r="3663" spans="1:4" x14ac:dyDescent="0.2">
      <c r="A3663" s="158"/>
      <c r="D3663" s="138"/>
    </row>
    <row r="3664" spans="1:4" x14ac:dyDescent="0.2">
      <c r="A3664" s="158"/>
      <c r="D3664" s="138"/>
    </row>
    <row r="3665" spans="1:4" x14ac:dyDescent="0.2">
      <c r="A3665" s="158"/>
      <c r="D3665" s="138"/>
    </row>
    <row r="3666" spans="1:4" x14ac:dyDescent="0.2">
      <c r="A3666" s="158"/>
      <c r="D3666" s="138"/>
    </row>
    <row r="3667" spans="1:4" x14ac:dyDescent="0.2">
      <c r="A3667" s="158"/>
      <c r="D3667" s="138"/>
    </row>
    <row r="3668" spans="1:4" x14ac:dyDescent="0.2">
      <c r="A3668" s="158"/>
      <c r="D3668" s="138"/>
    </row>
    <row r="3669" spans="1:4" x14ac:dyDescent="0.2">
      <c r="A3669" s="158"/>
      <c r="D3669" s="138"/>
    </row>
    <row r="3670" spans="1:4" x14ac:dyDescent="0.2">
      <c r="A3670" s="158"/>
      <c r="D3670" s="138"/>
    </row>
    <row r="3671" spans="1:4" x14ac:dyDescent="0.2">
      <c r="A3671" s="158"/>
      <c r="D3671" s="138"/>
    </row>
    <row r="3672" spans="1:4" x14ac:dyDescent="0.2">
      <c r="A3672" s="158"/>
      <c r="D3672" s="138"/>
    </row>
    <row r="3673" spans="1:4" x14ac:dyDescent="0.2">
      <c r="A3673" s="158"/>
      <c r="D3673" s="138"/>
    </row>
    <row r="3674" spans="1:4" x14ac:dyDescent="0.2">
      <c r="A3674" s="158"/>
      <c r="D3674" s="138"/>
    </row>
    <row r="3675" spans="1:4" x14ac:dyDescent="0.2">
      <c r="A3675" s="158"/>
      <c r="D3675" s="138"/>
    </row>
    <row r="3676" spans="1:4" x14ac:dyDescent="0.2">
      <c r="A3676" s="158"/>
      <c r="D3676" s="138"/>
    </row>
    <row r="3677" spans="1:4" x14ac:dyDescent="0.2">
      <c r="A3677" s="158"/>
      <c r="D3677" s="138"/>
    </row>
    <row r="3678" spans="1:4" x14ac:dyDescent="0.2">
      <c r="A3678" s="158"/>
      <c r="D3678" s="138"/>
    </row>
    <row r="3679" spans="1:4" x14ac:dyDescent="0.2">
      <c r="A3679" s="158"/>
      <c r="D3679" s="138"/>
    </row>
    <row r="3680" spans="1:4" x14ac:dyDescent="0.2">
      <c r="A3680" s="158"/>
      <c r="D3680" s="138"/>
    </row>
    <row r="3681" spans="1:4" x14ac:dyDescent="0.2">
      <c r="A3681" s="158"/>
      <c r="D3681" s="138"/>
    </row>
    <row r="3682" spans="1:4" x14ac:dyDescent="0.2">
      <c r="A3682" s="158"/>
      <c r="D3682" s="138"/>
    </row>
    <row r="3683" spans="1:4" x14ac:dyDescent="0.2">
      <c r="A3683" s="158"/>
      <c r="D3683" s="138"/>
    </row>
    <row r="3684" spans="1:4" x14ac:dyDescent="0.2">
      <c r="A3684" s="158"/>
      <c r="D3684" s="138"/>
    </row>
    <row r="3685" spans="1:4" x14ac:dyDescent="0.2">
      <c r="A3685" s="158"/>
      <c r="D3685" s="138"/>
    </row>
    <row r="3686" spans="1:4" x14ac:dyDescent="0.2">
      <c r="A3686" s="158"/>
      <c r="D3686" s="138"/>
    </row>
    <row r="3687" spans="1:4" x14ac:dyDescent="0.2">
      <c r="A3687" s="158"/>
      <c r="D3687" s="138"/>
    </row>
    <row r="3688" spans="1:4" x14ac:dyDescent="0.2">
      <c r="A3688" s="158"/>
      <c r="D3688" s="138"/>
    </row>
    <row r="3689" spans="1:4" x14ac:dyDescent="0.2">
      <c r="A3689" s="158"/>
      <c r="D3689" s="138"/>
    </row>
    <row r="3690" spans="1:4" x14ac:dyDescent="0.2">
      <c r="A3690" s="158"/>
      <c r="D3690" s="138"/>
    </row>
    <row r="3691" spans="1:4" x14ac:dyDescent="0.2">
      <c r="A3691" s="158"/>
      <c r="D3691" s="138"/>
    </row>
    <row r="3692" spans="1:4" x14ac:dyDescent="0.2">
      <c r="A3692" s="158"/>
      <c r="D3692" s="138"/>
    </row>
    <row r="3693" spans="1:4" x14ac:dyDescent="0.2">
      <c r="A3693" s="158"/>
      <c r="D3693" s="138"/>
    </row>
    <row r="3694" spans="1:4" x14ac:dyDescent="0.2">
      <c r="A3694" s="158"/>
      <c r="D3694" s="138"/>
    </row>
    <row r="3695" spans="1:4" x14ac:dyDescent="0.2">
      <c r="A3695" s="158"/>
      <c r="D3695" s="138"/>
    </row>
    <row r="3696" spans="1:4" x14ac:dyDescent="0.2">
      <c r="A3696" s="158"/>
      <c r="D3696" s="138"/>
    </row>
    <row r="3697" spans="1:4" x14ac:dyDescent="0.2">
      <c r="A3697" s="158"/>
      <c r="D3697" s="138"/>
    </row>
    <row r="3698" spans="1:4" x14ac:dyDescent="0.2">
      <c r="A3698" s="158"/>
      <c r="D3698" s="138"/>
    </row>
    <row r="3699" spans="1:4" x14ac:dyDescent="0.2">
      <c r="A3699" s="158"/>
      <c r="D3699" s="138"/>
    </row>
    <row r="3700" spans="1:4" x14ac:dyDescent="0.2">
      <c r="A3700" s="158"/>
      <c r="D3700" s="138"/>
    </row>
    <row r="3701" spans="1:4" x14ac:dyDescent="0.2">
      <c r="A3701" s="158"/>
      <c r="D3701" s="138"/>
    </row>
    <row r="3702" spans="1:4" x14ac:dyDescent="0.2">
      <c r="A3702" s="158"/>
      <c r="D3702" s="138"/>
    </row>
    <row r="3703" spans="1:4" x14ac:dyDescent="0.2">
      <c r="A3703" s="158"/>
      <c r="D3703" s="138"/>
    </row>
    <row r="3704" spans="1:4" x14ac:dyDescent="0.2">
      <c r="A3704" s="158"/>
      <c r="D3704" s="138"/>
    </row>
    <row r="3705" spans="1:4" x14ac:dyDescent="0.2">
      <c r="A3705" s="158"/>
      <c r="D3705" s="138"/>
    </row>
    <row r="3706" spans="1:4" x14ac:dyDescent="0.2">
      <c r="A3706" s="158"/>
      <c r="D3706" s="138"/>
    </row>
    <row r="3707" spans="1:4" x14ac:dyDescent="0.2">
      <c r="A3707" s="158"/>
      <c r="D3707" s="138"/>
    </row>
    <row r="3708" spans="1:4" x14ac:dyDescent="0.2">
      <c r="A3708" s="158"/>
      <c r="D3708" s="138"/>
    </row>
    <row r="3709" spans="1:4" x14ac:dyDescent="0.2">
      <c r="A3709" s="158"/>
      <c r="D3709" s="138"/>
    </row>
    <row r="3710" spans="1:4" x14ac:dyDescent="0.2">
      <c r="A3710" s="158"/>
      <c r="D3710" s="138"/>
    </row>
    <row r="3711" spans="1:4" x14ac:dyDescent="0.2">
      <c r="A3711" s="158"/>
      <c r="D3711" s="138"/>
    </row>
    <row r="3712" spans="1:4" x14ac:dyDescent="0.2">
      <c r="A3712" s="158"/>
      <c r="D3712" s="138"/>
    </row>
    <row r="3713" spans="1:4" x14ac:dyDescent="0.2">
      <c r="A3713" s="158"/>
      <c r="D3713" s="138"/>
    </row>
    <row r="3714" spans="1:4" x14ac:dyDescent="0.2">
      <c r="A3714" s="158"/>
      <c r="D3714" s="138"/>
    </row>
    <row r="3715" spans="1:4" x14ac:dyDescent="0.2">
      <c r="A3715" s="158"/>
      <c r="D3715" s="138"/>
    </row>
    <row r="3716" spans="1:4" x14ac:dyDescent="0.2">
      <c r="A3716" s="158"/>
      <c r="D3716" s="138"/>
    </row>
    <row r="3717" spans="1:4" x14ac:dyDescent="0.2">
      <c r="A3717" s="158"/>
      <c r="D3717" s="138"/>
    </row>
    <row r="3718" spans="1:4" x14ac:dyDescent="0.2">
      <c r="A3718" s="158"/>
      <c r="D3718" s="138"/>
    </row>
    <row r="3719" spans="1:4" x14ac:dyDescent="0.2">
      <c r="A3719" s="158"/>
      <c r="D3719" s="138"/>
    </row>
    <row r="3720" spans="1:4" x14ac:dyDescent="0.2">
      <c r="A3720" s="158"/>
      <c r="D3720" s="138"/>
    </row>
    <row r="3721" spans="1:4" x14ac:dyDescent="0.2">
      <c r="A3721" s="158"/>
      <c r="D3721" s="138"/>
    </row>
    <row r="3722" spans="1:4" x14ac:dyDescent="0.2">
      <c r="A3722" s="158"/>
      <c r="D3722" s="138"/>
    </row>
    <row r="3723" spans="1:4" x14ac:dyDescent="0.2">
      <c r="A3723" s="158"/>
      <c r="D3723" s="138"/>
    </row>
    <row r="3724" spans="1:4" x14ac:dyDescent="0.2">
      <c r="A3724" s="158"/>
      <c r="D3724" s="138"/>
    </row>
    <row r="3725" spans="1:4" x14ac:dyDescent="0.2">
      <c r="A3725" s="158"/>
      <c r="D3725" s="138"/>
    </row>
    <row r="3726" spans="1:4" x14ac:dyDescent="0.2">
      <c r="A3726" s="158"/>
      <c r="D3726" s="138"/>
    </row>
    <row r="3727" spans="1:4" x14ac:dyDescent="0.2">
      <c r="A3727" s="158"/>
      <c r="D3727" s="138"/>
    </row>
    <row r="3728" spans="1:4" x14ac:dyDescent="0.2">
      <c r="A3728" s="158"/>
      <c r="D3728" s="138"/>
    </row>
    <row r="3729" spans="1:4" x14ac:dyDescent="0.2">
      <c r="A3729" s="158"/>
      <c r="D3729" s="138"/>
    </row>
    <row r="3730" spans="1:4" x14ac:dyDescent="0.2">
      <c r="A3730" s="158"/>
      <c r="D3730" s="138"/>
    </row>
    <row r="3731" spans="1:4" x14ac:dyDescent="0.2">
      <c r="A3731" s="158"/>
      <c r="D3731" s="138"/>
    </row>
    <row r="3732" spans="1:4" x14ac:dyDescent="0.2">
      <c r="A3732" s="158"/>
      <c r="D3732" s="138"/>
    </row>
    <row r="3733" spans="1:4" x14ac:dyDescent="0.2">
      <c r="A3733" s="158"/>
      <c r="D3733" s="138"/>
    </row>
    <row r="3734" spans="1:4" x14ac:dyDescent="0.2">
      <c r="A3734" s="158"/>
      <c r="D3734" s="138"/>
    </row>
    <row r="3735" spans="1:4" x14ac:dyDescent="0.2">
      <c r="A3735" s="158"/>
      <c r="D3735" s="138"/>
    </row>
    <row r="3736" spans="1:4" x14ac:dyDescent="0.2">
      <c r="A3736" s="158"/>
      <c r="D3736" s="138"/>
    </row>
    <row r="3737" spans="1:4" x14ac:dyDescent="0.2">
      <c r="A3737" s="158"/>
      <c r="D3737" s="138"/>
    </row>
    <row r="3738" spans="1:4" x14ac:dyDescent="0.2">
      <c r="A3738" s="158"/>
      <c r="D3738" s="138"/>
    </row>
    <row r="3739" spans="1:4" x14ac:dyDescent="0.2">
      <c r="A3739" s="158"/>
      <c r="D3739" s="138"/>
    </row>
    <row r="3740" spans="1:4" x14ac:dyDescent="0.2">
      <c r="A3740" s="158"/>
      <c r="D3740" s="138"/>
    </row>
    <row r="3741" spans="1:4" x14ac:dyDescent="0.2">
      <c r="A3741" s="158"/>
      <c r="D3741" s="138"/>
    </row>
    <row r="3742" spans="1:4" x14ac:dyDescent="0.2">
      <c r="A3742" s="158"/>
      <c r="D3742" s="138"/>
    </row>
    <row r="3743" spans="1:4" x14ac:dyDescent="0.2">
      <c r="A3743" s="158"/>
      <c r="D3743" s="138"/>
    </row>
    <row r="3744" spans="1:4" x14ac:dyDescent="0.2">
      <c r="A3744" s="158"/>
      <c r="D3744" s="138"/>
    </row>
    <row r="3745" spans="1:4" x14ac:dyDescent="0.2">
      <c r="A3745" s="158"/>
      <c r="D3745" s="138"/>
    </row>
    <row r="3746" spans="1:4" x14ac:dyDescent="0.2">
      <c r="A3746" s="158"/>
      <c r="D3746" s="138"/>
    </row>
    <row r="3747" spans="1:4" x14ac:dyDescent="0.2">
      <c r="A3747" s="158"/>
      <c r="D3747" s="138"/>
    </row>
    <row r="3748" spans="1:4" x14ac:dyDescent="0.2">
      <c r="A3748" s="158"/>
      <c r="D3748" s="138"/>
    </row>
    <row r="3749" spans="1:4" x14ac:dyDescent="0.2">
      <c r="A3749" s="158"/>
      <c r="D3749" s="138"/>
    </row>
    <row r="3750" spans="1:4" x14ac:dyDescent="0.2">
      <c r="A3750" s="158"/>
      <c r="D3750" s="138"/>
    </row>
    <row r="3751" spans="1:4" x14ac:dyDescent="0.2">
      <c r="A3751" s="158"/>
      <c r="D3751" s="138"/>
    </row>
    <row r="3752" spans="1:4" x14ac:dyDescent="0.2">
      <c r="A3752" s="158"/>
      <c r="D3752" s="138"/>
    </row>
    <row r="3753" spans="1:4" x14ac:dyDescent="0.2">
      <c r="A3753" s="158"/>
      <c r="D3753" s="138"/>
    </row>
    <row r="3754" spans="1:4" x14ac:dyDescent="0.2">
      <c r="A3754" s="158"/>
      <c r="D3754" s="138"/>
    </row>
    <row r="3755" spans="1:4" x14ac:dyDescent="0.2">
      <c r="A3755" s="158"/>
      <c r="D3755" s="138"/>
    </row>
    <row r="3756" spans="1:4" x14ac:dyDescent="0.2">
      <c r="A3756" s="158"/>
      <c r="D3756" s="138"/>
    </row>
    <row r="3757" spans="1:4" x14ac:dyDescent="0.2">
      <c r="A3757" s="158"/>
      <c r="D3757" s="138"/>
    </row>
    <row r="3758" spans="1:4" x14ac:dyDescent="0.2">
      <c r="A3758" s="158"/>
      <c r="D3758" s="138"/>
    </row>
    <row r="3759" spans="1:4" x14ac:dyDescent="0.2">
      <c r="A3759" s="158"/>
      <c r="D3759" s="138"/>
    </row>
    <row r="3760" spans="1:4" x14ac:dyDescent="0.2">
      <c r="A3760" s="158"/>
      <c r="D3760" s="138"/>
    </row>
    <row r="3761" spans="1:4" x14ac:dyDescent="0.2">
      <c r="A3761" s="158"/>
      <c r="D3761" s="138"/>
    </row>
    <row r="3762" spans="1:4" x14ac:dyDescent="0.2">
      <c r="A3762" s="158"/>
      <c r="D3762" s="138"/>
    </row>
    <row r="3763" spans="1:4" x14ac:dyDescent="0.2">
      <c r="A3763" s="158"/>
      <c r="D3763" s="138"/>
    </row>
    <row r="3764" spans="1:4" x14ac:dyDescent="0.2">
      <c r="A3764" s="158"/>
      <c r="D3764" s="138"/>
    </row>
    <row r="3765" spans="1:4" x14ac:dyDescent="0.2">
      <c r="A3765" s="158"/>
      <c r="D3765" s="138"/>
    </row>
    <row r="3766" spans="1:4" x14ac:dyDescent="0.2">
      <c r="A3766" s="158"/>
      <c r="D3766" s="138"/>
    </row>
    <row r="3767" spans="1:4" x14ac:dyDescent="0.2">
      <c r="A3767" s="158"/>
      <c r="D3767" s="138"/>
    </row>
    <row r="3768" spans="1:4" x14ac:dyDescent="0.2">
      <c r="A3768" s="158"/>
      <c r="D3768" s="138"/>
    </row>
    <row r="3769" spans="1:4" x14ac:dyDescent="0.2">
      <c r="A3769" s="158"/>
      <c r="D3769" s="138"/>
    </row>
    <row r="3770" spans="1:4" x14ac:dyDescent="0.2">
      <c r="A3770" s="158"/>
      <c r="D3770" s="138"/>
    </row>
    <row r="3771" spans="1:4" x14ac:dyDescent="0.2">
      <c r="A3771" s="158"/>
      <c r="D3771" s="138"/>
    </row>
    <row r="3772" spans="1:4" x14ac:dyDescent="0.2">
      <c r="A3772" s="158"/>
      <c r="D3772" s="138"/>
    </row>
    <row r="3773" spans="1:4" x14ac:dyDescent="0.2">
      <c r="A3773" s="158"/>
      <c r="D3773" s="138"/>
    </row>
    <row r="3774" spans="1:4" x14ac:dyDescent="0.2">
      <c r="A3774" s="158"/>
      <c r="D3774" s="138"/>
    </row>
    <row r="3775" spans="1:4" x14ac:dyDescent="0.2">
      <c r="A3775" s="158"/>
      <c r="D3775" s="138"/>
    </row>
    <row r="3776" spans="1:4" x14ac:dyDescent="0.2">
      <c r="A3776" s="158"/>
      <c r="D3776" s="138"/>
    </row>
    <row r="3777" spans="1:4" x14ac:dyDescent="0.2">
      <c r="A3777" s="158"/>
      <c r="D3777" s="138"/>
    </row>
    <row r="3778" spans="1:4" x14ac:dyDescent="0.2">
      <c r="A3778" s="158"/>
      <c r="D3778" s="138"/>
    </row>
    <row r="3779" spans="1:4" x14ac:dyDescent="0.2">
      <c r="A3779" s="158"/>
      <c r="D3779" s="138"/>
    </row>
    <row r="3780" spans="1:4" x14ac:dyDescent="0.2">
      <c r="A3780" s="158"/>
      <c r="D3780" s="138"/>
    </row>
    <row r="3781" spans="1:4" x14ac:dyDescent="0.2">
      <c r="A3781" s="158"/>
      <c r="D3781" s="138"/>
    </row>
    <row r="3782" spans="1:4" x14ac:dyDescent="0.2">
      <c r="A3782" s="158"/>
      <c r="D3782" s="138"/>
    </row>
    <row r="3783" spans="1:4" x14ac:dyDescent="0.2">
      <c r="A3783" s="158"/>
      <c r="D3783" s="138"/>
    </row>
    <row r="3784" spans="1:4" x14ac:dyDescent="0.2">
      <c r="A3784" s="158"/>
      <c r="D3784" s="138"/>
    </row>
    <row r="3785" spans="1:4" x14ac:dyDescent="0.2">
      <c r="A3785" s="158"/>
      <c r="D3785" s="138"/>
    </row>
    <row r="3786" spans="1:4" x14ac:dyDescent="0.2">
      <c r="A3786" s="158"/>
      <c r="D3786" s="138"/>
    </row>
    <row r="3787" spans="1:4" x14ac:dyDescent="0.2">
      <c r="A3787" s="158"/>
      <c r="D3787" s="138"/>
    </row>
    <row r="3788" spans="1:4" x14ac:dyDescent="0.2">
      <c r="A3788" s="158"/>
      <c r="D3788" s="138"/>
    </row>
    <row r="3789" spans="1:4" x14ac:dyDescent="0.2">
      <c r="A3789" s="158"/>
      <c r="D3789" s="138"/>
    </row>
    <row r="3790" spans="1:4" x14ac:dyDescent="0.2">
      <c r="A3790" s="158"/>
      <c r="D3790" s="138"/>
    </row>
    <row r="3791" spans="1:4" x14ac:dyDescent="0.2">
      <c r="A3791" s="158"/>
      <c r="D3791" s="138"/>
    </row>
    <row r="3792" spans="1:4" x14ac:dyDescent="0.2">
      <c r="A3792" s="158"/>
      <c r="D3792" s="138"/>
    </row>
    <row r="3793" spans="1:4" x14ac:dyDescent="0.2">
      <c r="A3793" s="158"/>
      <c r="D3793" s="138"/>
    </row>
    <row r="3794" spans="1:4" x14ac:dyDescent="0.2">
      <c r="A3794" s="158"/>
      <c r="D3794" s="138"/>
    </row>
    <row r="3795" spans="1:4" x14ac:dyDescent="0.2">
      <c r="A3795" s="158"/>
      <c r="D3795" s="138"/>
    </row>
    <row r="3796" spans="1:4" x14ac:dyDescent="0.2">
      <c r="A3796" s="158"/>
      <c r="D3796" s="138"/>
    </row>
    <row r="3797" spans="1:4" x14ac:dyDescent="0.2">
      <c r="A3797" s="158"/>
      <c r="D3797" s="138"/>
    </row>
    <row r="3798" spans="1:4" x14ac:dyDescent="0.2">
      <c r="A3798" s="158"/>
      <c r="D3798" s="138"/>
    </row>
    <row r="3799" spans="1:4" x14ac:dyDescent="0.2">
      <c r="A3799" s="158"/>
      <c r="D3799" s="138"/>
    </row>
    <row r="3800" spans="1:4" x14ac:dyDescent="0.2">
      <c r="A3800" s="158"/>
      <c r="D3800" s="138"/>
    </row>
    <row r="3801" spans="1:4" x14ac:dyDescent="0.2">
      <c r="A3801" s="158"/>
      <c r="D3801" s="138"/>
    </row>
    <row r="3802" spans="1:4" x14ac:dyDescent="0.2">
      <c r="A3802" s="158"/>
      <c r="D3802" s="138"/>
    </row>
    <row r="3803" spans="1:4" x14ac:dyDescent="0.2">
      <c r="A3803" s="158"/>
      <c r="D3803" s="138"/>
    </row>
    <row r="3804" spans="1:4" x14ac:dyDescent="0.2">
      <c r="A3804" s="158"/>
      <c r="D3804" s="138"/>
    </row>
    <row r="3805" spans="1:4" x14ac:dyDescent="0.2">
      <c r="A3805" s="158"/>
      <c r="D3805" s="138"/>
    </row>
    <row r="3806" spans="1:4" x14ac:dyDescent="0.2">
      <c r="A3806" s="158"/>
      <c r="D3806" s="138"/>
    </row>
    <row r="3807" spans="1:4" x14ac:dyDescent="0.2">
      <c r="A3807" s="158"/>
      <c r="D3807" s="138"/>
    </row>
    <row r="3808" spans="1:4" x14ac:dyDescent="0.2">
      <c r="A3808" s="158"/>
      <c r="D3808" s="138"/>
    </row>
    <row r="3809" spans="1:4" x14ac:dyDescent="0.2">
      <c r="A3809" s="158"/>
      <c r="D3809" s="138"/>
    </row>
    <row r="3810" spans="1:4" x14ac:dyDescent="0.2">
      <c r="A3810" s="158"/>
      <c r="D3810" s="138"/>
    </row>
    <row r="3811" spans="1:4" x14ac:dyDescent="0.2">
      <c r="A3811" s="158"/>
      <c r="D3811" s="138"/>
    </row>
    <row r="3812" spans="1:4" x14ac:dyDescent="0.2">
      <c r="A3812" s="158"/>
      <c r="D3812" s="138"/>
    </row>
    <row r="3813" spans="1:4" x14ac:dyDescent="0.2">
      <c r="A3813" s="158"/>
      <c r="D3813" s="138"/>
    </row>
    <row r="3814" spans="1:4" x14ac:dyDescent="0.2">
      <c r="A3814" s="158"/>
      <c r="D3814" s="138"/>
    </row>
    <row r="3815" spans="1:4" x14ac:dyDescent="0.2">
      <c r="A3815" s="158"/>
      <c r="D3815" s="138"/>
    </row>
    <row r="3816" spans="1:4" x14ac:dyDescent="0.2">
      <c r="A3816" s="158"/>
      <c r="D3816" s="138"/>
    </row>
    <row r="3817" spans="1:4" x14ac:dyDescent="0.2">
      <c r="A3817" s="158"/>
      <c r="D3817" s="138"/>
    </row>
    <row r="3818" spans="1:4" x14ac:dyDescent="0.2">
      <c r="A3818" s="158"/>
      <c r="D3818" s="138"/>
    </row>
    <row r="3819" spans="1:4" x14ac:dyDescent="0.2">
      <c r="A3819" s="158"/>
      <c r="D3819" s="138"/>
    </row>
    <row r="3820" spans="1:4" x14ac:dyDescent="0.2">
      <c r="A3820" s="158"/>
      <c r="D3820" s="138"/>
    </row>
    <row r="3821" spans="1:4" x14ac:dyDescent="0.2">
      <c r="A3821" s="158"/>
      <c r="D3821" s="138"/>
    </row>
    <row r="3822" spans="1:4" x14ac:dyDescent="0.2">
      <c r="A3822" s="158"/>
      <c r="D3822" s="138"/>
    </row>
    <row r="3823" spans="1:4" x14ac:dyDescent="0.2">
      <c r="A3823" s="158"/>
      <c r="D3823" s="138"/>
    </row>
    <row r="3824" spans="1:4" x14ac:dyDescent="0.2">
      <c r="A3824" s="158"/>
      <c r="D3824" s="138"/>
    </row>
    <row r="3825" spans="1:4" x14ac:dyDescent="0.2">
      <c r="A3825" s="158"/>
      <c r="D3825" s="138"/>
    </row>
    <row r="3826" spans="1:4" x14ac:dyDescent="0.2">
      <c r="A3826" s="158"/>
      <c r="D3826" s="138"/>
    </row>
    <row r="3827" spans="1:4" x14ac:dyDescent="0.2">
      <c r="A3827" s="158"/>
      <c r="D3827" s="138"/>
    </row>
    <row r="3828" spans="1:4" x14ac:dyDescent="0.2">
      <c r="A3828" s="158"/>
      <c r="D3828" s="138"/>
    </row>
    <row r="3829" spans="1:4" x14ac:dyDescent="0.2">
      <c r="A3829" s="158"/>
      <c r="D3829" s="138"/>
    </row>
    <row r="3830" spans="1:4" x14ac:dyDescent="0.2">
      <c r="A3830" s="158"/>
      <c r="D3830" s="138"/>
    </row>
    <row r="3831" spans="1:4" x14ac:dyDescent="0.2">
      <c r="A3831" s="158"/>
      <c r="D3831" s="138"/>
    </row>
    <row r="3832" spans="1:4" x14ac:dyDescent="0.2">
      <c r="A3832" s="158"/>
      <c r="D3832" s="138"/>
    </row>
    <row r="3833" spans="1:4" x14ac:dyDescent="0.2">
      <c r="A3833" s="158"/>
      <c r="D3833" s="138"/>
    </row>
    <row r="3834" spans="1:4" x14ac:dyDescent="0.2">
      <c r="A3834" s="158"/>
      <c r="D3834" s="138"/>
    </row>
    <row r="3835" spans="1:4" x14ac:dyDescent="0.2">
      <c r="A3835" s="158"/>
      <c r="D3835" s="138"/>
    </row>
    <row r="3836" spans="1:4" x14ac:dyDescent="0.2">
      <c r="A3836" s="158"/>
      <c r="D3836" s="138"/>
    </row>
    <row r="3837" spans="1:4" x14ac:dyDescent="0.2">
      <c r="A3837" s="158"/>
      <c r="D3837" s="138"/>
    </row>
    <row r="3838" spans="1:4" x14ac:dyDescent="0.2">
      <c r="A3838" s="158"/>
      <c r="D3838" s="138"/>
    </row>
    <row r="3839" spans="1:4" x14ac:dyDescent="0.2">
      <c r="A3839" s="158"/>
      <c r="D3839" s="138"/>
    </row>
    <row r="3840" spans="1:4" x14ac:dyDescent="0.2">
      <c r="A3840" s="158"/>
      <c r="D3840" s="138"/>
    </row>
    <row r="3841" spans="1:4" x14ac:dyDescent="0.2">
      <c r="A3841" s="158"/>
      <c r="D3841" s="138"/>
    </row>
    <row r="3842" spans="1:4" x14ac:dyDescent="0.2">
      <c r="A3842" s="158"/>
      <c r="D3842" s="138"/>
    </row>
    <row r="3843" spans="1:4" x14ac:dyDescent="0.2">
      <c r="A3843" s="158"/>
      <c r="D3843" s="138"/>
    </row>
    <row r="3844" spans="1:4" x14ac:dyDescent="0.2">
      <c r="A3844" s="158"/>
      <c r="D3844" s="138"/>
    </row>
    <row r="3845" spans="1:4" x14ac:dyDescent="0.2">
      <c r="A3845" s="158"/>
      <c r="D3845" s="138"/>
    </row>
    <row r="3846" spans="1:4" x14ac:dyDescent="0.2">
      <c r="A3846" s="158"/>
      <c r="D3846" s="138"/>
    </row>
    <row r="3847" spans="1:4" x14ac:dyDescent="0.2">
      <c r="A3847" s="158"/>
      <c r="D3847" s="138"/>
    </row>
    <row r="3848" spans="1:4" x14ac:dyDescent="0.2">
      <c r="A3848" s="158"/>
      <c r="D3848" s="138"/>
    </row>
    <row r="3849" spans="1:4" x14ac:dyDescent="0.2">
      <c r="A3849" s="158"/>
      <c r="D3849" s="138"/>
    </row>
    <row r="3850" spans="1:4" x14ac:dyDescent="0.2">
      <c r="A3850" s="158"/>
      <c r="D3850" s="138"/>
    </row>
    <row r="3851" spans="1:4" x14ac:dyDescent="0.2">
      <c r="A3851" s="158"/>
      <c r="D3851" s="138"/>
    </row>
    <row r="3852" spans="1:4" x14ac:dyDescent="0.2">
      <c r="A3852" s="158"/>
      <c r="D3852" s="138"/>
    </row>
    <row r="3853" spans="1:4" x14ac:dyDescent="0.2">
      <c r="A3853" s="158"/>
      <c r="D3853" s="138"/>
    </row>
    <row r="3854" spans="1:4" x14ac:dyDescent="0.2">
      <c r="A3854" s="158"/>
      <c r="D3854" s="138"/>
    </row>
    <row r="3855" spans="1:4" x14ac:dyDescent="0.2">
      <c r="A3855" s="158"/>
      <c r="D3855" s="138"/>
    </row>
    <row r="3856" spans="1:4" x14ac:dyDescent="0.2">
      <c r="A3856" s="158"/>
      <c r="D3856" s="138"/>
    </row>
    <row r="3857" spans="1:4" x14ac:dyDescent="0.2">
      <c r="A3857" s="158"/>
      <c r="D3857" s="138"/>
    </row>
    <row r="3858" spans="1:4" x14ac:dyDescent="0.2">
      <c r="A3858" s="158"/>
      <c r="D3858" s="138"/>
    </row>
    <row r="3859" spans="1:4" x14ac:dyDescent="0.2">
      <c r="A3859" s="158"/>
      <c r="D3859" s="138"/>
    </row>
    <row r="3860" spans="1:4" x14ac:dyDescent="0.2">
      <c r="A3860" s="158"/>
      <c r="D3860" s="138"/>
    </row>
    <row r="3861" spans="1:4" x14ac:dyDescent="0.2">
      <c r="A3861" s="158"/>
      <c r="D3861" s="138"/>
    </row>
    <row r="3862" spans="1:4" x14ac:dyDescent="0.2">
      <c r="A3862" s="158"/>
      <c r="D3862" s="138"/>
    </row>
    <row r="3863" spans="1:4" x14ac:dyDescent="0.2">
      <c r="A3863" s="158"/>
      <c r="D3863" s="138"/>
    </row>
    <row r="3864" spans="1:4" x14ac:dyDescent="0.2">
      <c r="A3864" s="158"/>
      <c r="D3864" s="138"/>
    </row>
    <row r="3865" spans="1:4" x14ac:dyDescent="0.2">
      <c r="A3865" s="158"/>
      <c r="D3865" s="138"/>
    </row>
    <row r="3866" spans="1:4" x14ac:dyDescent="0.2">
      <c r="A3866" s="158"/>
      <c r="D3866" s="138"/>
    </row>
    <row r="3867" spans="1:4" x14ac:dyDescent="0.2">
      <c r="A3867" s="158"/>
      <c r="D3867" s="138"/>
    </row>
    <row r="3868" spans="1:4" x14ac:dyDescent="0.2">
      <c r="A3868" s="158"/>
      <c r="D3868" s="138"/>
    </row>
    <row r="3869" spans="1:4" x14ac:dyDescent="0.2">
      <c r="A3869" s="158"/>
      <c r="D3869" s="138"/>
    </row>
    <row r="3870" spans="1:4" x14ac:dyDescent="0.2">
      <c r="A3870" s="158"/>
      <c r="D3870" s="138"/>
    </row>
    <row r="3871" spans="1:4" x14ac:dyDescent="0.2">
      <c r="A3871" s="158"/>
      <c r="D3871" s="138"/>
    </row>
    <row r="3872" spans="1:4" x14ac:dyDescent="0.2">
      <c r="A3872" s="158"/>
      <c r="D3872" s="138"/>
    </row>
    <row r="3873" spans="1:4" x14ac:dyDescent="0.2">
      <c r="A3873" s="158"/>
      <c r="D3873" s="138"/>
    </row>
    <row r="3874" spans="1:4" x14ac:dyDescent="0.2">
      <c r="A3874" s="158"/>
      <c r="D3874" s="138"/>
    </row>
    <row r="3875" spans="1:4" x14ac:dyDescent="0.2">
      <c r="A3875" s="158"/>
      <c r="D3875" s="138"/>
    </row>
    <row r="3876" spans="1:4" x14ac:dyDescent="0.2">
      <c r="A3876" s="158"/>
      <c r="D3876" s="138"/>
    </row>
    <row r="3877" spans="1:4" x14ac:dyDescent="0.2">
      <c r="A3877" s="158"/>
      <c r="D3877" s="138"/>
    </row>
    <row r="3878" spans="1:4" x14ac:dyDescent="0.2">
      <c r="A3878" s="158"/>
      <c r="D3878" s="138"/>
    </row>
    <row r="3879" spans="1:4" x14ac:dyDescent="0.2">
      <c r="A3879" s="158"/>
      <c r="D3879" s="138"/>
    </row>
    <row r="3880" spans="1:4" x14ac:dyDescent="0.2">
      <c r="A3880" s="158"/>
      <c r="D3880" s="138"/>
    </row>
    <row r="3881" spans="1:4" x14ac:dyDescent="0.2">
      <c r="A3881" s="158"/>
      <c r="D3881" s="138"/>
    </row>
    <row r="3882" spans="1:4" x14ac:dyDescent="0.2">
      <c r="A3882" s="158"/>
      <c r="D3882" s="138"/>
    </row>
    <row r="3883" spans="1:4" x14ac:dyDescent="0.2">
      <c r="A3883" s="158"/>
      <c r="D3883" s="138"/>
    </row>
    <row r="3884" spans="1:4" x14ac:dyDescent="0.2">
      <c r="A3884" s="158"/>
      <c r="D3884" s="138"/>
    </row>
    <row r="3885" spans="1:4" x14ac:dyDescent="0.2">
      <c r="A3885" s="158"/>
      <c r="D3885" s="138"/>
    </row>
    <row r="3886" spans="1:4" x14ac:dyDescent="0.2">
      <c r="A3886" s="158"/>
      <c r="D3886" s="138"/>
    </row>
    <row r="3887" spans="1:4" x14ac:dyDescent="0.2">
      <c r="A3887" s="158"/>
      <c r="D3887" s="138"/>
    </row>
    <row r="3888" spans="1:4" x14ac:dyDescent="0.2">
      <c r="A3888" s="158"/>
      <c r="D3888" s="138"/>
    </row>
    <row r="3889" spans="1:4" x14ac:dyDescent="0.2">
      <c r="A3889" s="158"/>
      <c r="D3889" s="138"/>
    </row>
    <row r="3890" spans="1:4" x14ac:dyDescent="0.2">
      <c r="A3890" s="158"/>
      <c r="D3890" s="138"/>
    </row>
    <row r="3891" spans="1:4" x14ac:dyDescent="0.2">
      <c r="A3891" s="158"/>
      <c r="D3891" s="138"/>
    </row>
    <row r="3892" spans="1:4" x14ac:dyDescent="0.2">
      <c r="A3892" s="158"/>
      <c r="D3892" s="138"/>
    </row>
    <row r="3893" spans="1:4" x14ac:dyDescent="0.2">
      <c r="A3893" s="158"/>
      <c r="D3893" s="138"/>
    </row>
    <row r="3894" spans="1:4" x14ac:dyDescent="0.2">
      <c r="A3894" s="158"/>
      <c r="D3894" s="138"/>
    </row>
    <row r="3895" spans="1:4" x14ac:dyDescent="0.2">
      <c r="A3895" s="158"/>
      <c r="D3895" s="138"/>
    </row>
    <row r="3896" spans="1:4" x14ac:dyDescent="0.2">
      <c r="A3896" s="158"/>
      <c r="D3896" s="138"/>
    </row>
    <row r="3897" spans="1:4" x14ac:dyDescent="0.2">
      <c r="A3897" s="158"/>
      <c r="D3897" s="138"/>
    </row>
    <row r="3898" spans="1:4" x14ac:dyDescent="0.2">
      <c r="A3898" s="158"/>
      <c r="D3898" s="138"/>
    </row>
    <row r="3899" spans="1:4" x14ac:dyDescent="0.2">
      <c r="A3899" s="158"/>
      <c r="D3899" s="138"/>
    </row>
    <row r="3900" spans="1:4" x14ac:dyDescent="0.2">
      <c r="A3900" s="158"/>
      <c r="D3900" s="138"/>
    </row>
    <row r="3901" spans="1:4" x14ac:dyDescent="0.2">
      <c r="A3901" s="158"/>
      <c r="D3901" s="138"/>
    </row>
    <row r="3902" spans="1:4" x14ac:dyDescent="0.2">
      <c r="A3902" s="158"/>
      <c r="D3902" s="138"/>
    </row>
    <row r="3903" spans="1:4" x14ac:dyDescent="0.2">
      <c r="A3903" s="158"/>
      <c r="D3903" s="138"/>
    </row>
    <row r="3904" spans="1:4" x14ac:dyDescent="0.2">
      <c r="A3904" s="158"/>
      <c r="D3904" s="138"/>
    </row>
    <row r="3905" spans="1:4" x14ac:dyDescent="0.2">
      <c r="A3905" s="158"/>
      <c r="D3905" s="138"/>
    </row>
    <row r="3906" spans="1:4" x14ac:dyDescent="0.2">
      <c r="A3906" s="158"/>
      <c r="D3906" s="138"/>
    </row>
    <row r="3907" spans="1:4" x14ac:dyDescent="0.2">
      <c r="A3907" s="158"/>
      <c r="D3907" s="138"/>
    </row>
    <row r="3908" spans="1:4" x14ac:dyDescent="0.2">
      <c r="A3908" s="158"/>
      <c r="D3908" s="138"/>
    </row>
    <row r="3909" spans="1:4" x14ac:dyDescent="0.2">
      <c r="A3909" s="158"/>
      <c r="D3909" s="138"/>
    </row>
    <row r="3910" spans="1:4" x14ac:dyDescent="0.2">
      <c r="A3910" s="158"/>
      <c r="D3910" s="138"/>
    </row>
    <row r="3911" spans="1:4" x14ac:dyDescent="0.2">
      <c r="A3911" s="158"/>
      <c r="D3911" s="138"/>
    </row>
    <row r="3912" spans="1:4" x14ac:dyDescent="0.2">
      <c r="A3912" s="158"/>
      <c r="D3912" s="138"/>
    </row>
    <row r="3913" spans="1:4" x14ac:dyDescent="0.2">
      <c r="A3913" s="158"/>
      <c r="D3913" s="138"/>
    </row>
    <row r="3914" spans="1:4" x14ac:dyDescent="0.2">
      <c r="A3914" s="158"/>
      <c r="D3914" s="138"/>
    </row>
    <row r="3915" spans="1:4" x14ac:dyDescent="0.2">
      <c r="A3915" s="158"/>
      <c r="D3915" s="138"/>
    </row>
    <row r="3916" spans="1:4" x14ac:dyDescent="0.2">
      <c r="A3916" s="158"/>
      <c r="D3916" s="138"/>
    </row>
    <row r="3917" spans="1:4" x14ac:dyDescent="0.2">
      <c r="A3917" s="158"/>
      <c r="D3917" s="138"/>
    </row>
    <row r="3918" spans="1:4" x14ac:dyDescent="0.2">
      <c r="A3918" s="158"/>
      <c r="D3918" s="138"/>
    </row>
    <row r="3919" spans="1:4" x14ac:dyDescent="0.2">
      <c r="A3919" s="158"/>
      <c r="D3919" s="138"/>
    </row>
    <row r="3920" spans="1:4" x14ac:dyDescent="0.2">
      <c r="A3920" s="158"/>
      <c r="D3920" s="138"/>
    </row>
    <row r="3921" spans="1:4" x14ac:dyDescent="0.2">
      <c r="A3921" s="158"/>
      <c r="D3921" s="138"/>
    </row>
    <row r="3922" spans="1:4" x14ac:dyDescent="0.2">
      <c r="A3922" s="158"/>
      <c r="D3922" s="138"/>
    </row>
    <row r="3923" spans="1:4" x14ac:dyDescent="0.2">
      <c r="A3923" s="158"/>
      <c r="D3923" s="138"/>
    </row>
    <row r="3924" spans="1:4" x14ac:dyDescent="0.2">
      <c r="A3924" s="158"/>
      <c r="D3924" s="138"/>
    </row>
    <row r="3925" spans="1:4" x14ac:dyDescent="0.2">
      <c r="A3925" s="158"/>
      <c r="D3925" s="138"/>
    </row>
    <row r="3926" spans="1:4" x14ac:dyDescent="0.2">
      <c r="A3926" s="158"/>
      <c r="D3926" s="138"/>
    </row>
    <row r="3927" spans="1:4" x14ac:dyDescent="0.2">
      <c r="A3927" s="158"/>
      <c r="D3927" s="138"/>
    </row>
    <row r="3928" spans="1:4" x14ac:dyDescent="0.2">
      <c r="A3928" s="158"/>
      <c r="D3928" s="138"/>
    </row>
    <row r="3929" spans="1:4" x14ac:dyDescent="0.2">
      <c r="A3929" s="158"/>
      <c r="D3929" s="138"/>
    </row>
    <row r="3930" spans="1:4" x14ac:dyDescent="0.2">
      <c r="A3930" s="158"/>
      <c r="D3930" s="138"/>
    </row>
    <row r="3931" spans="1:4" x14ac:dyDescent="0.2">
      <c r="A3931" s="158"/>
      <c r="D3931" s="138"/>
    </row>
    <row r="3932" spans="1:4" x14ac:dyDescent="0.2">
      <c r="A3932" s="158"/>
      <c r="D3932" s="138"/>
    </row>
    <row r="3933" spans="1:4" x14ac:dyDescent="0.2">
      <c r="A3933" s="158"/>
      <c r="D3933" s="138"/>
    </row>
    <row r="3934" spans="1:4" x14ac:dyDescent="0.2">
      <c r="A3934" s="158"/>
      <c r="D3934" s="138"/>
    </row>
    <row r="3935" spans="1:4" x14ac:dyDescent="0.2">
      <c r="A3935" s="158"/>
      <c r="D3935" s="138"/>
    </row>
    <row r="3936" spans="1:4" x14ac:dyDescent="0.2">
      <c r="A3936" s="158"/>
      <c r="D3936" s="138"/>
    </row>
    <row r="3937" spans="1:4" x14ac:dyDescent="0.2">
      <c r="A3937" s="158"/>
      <c r="D3937" s="138"/>
    </row>
    <row r="3938" spans="1:4" x14ac:dyDescent="0.2">
      <c r="A3938" s="158"/>
      <c r="D3938" s="138"/>
    </row>
    <row r="3939" spans="1:4" x14ac:dyDescent="0.2">
      <c r="A3939" s="158"/>
      <c r="D3939" s="138"/>
    </row>
    <row r="3940" spans="1:4" x14ac:dyDescent="0.2">
      <c r="A3940" s="158"/>
      <c r="D3940" s="138"/>
    </row>
    <row r="3941" spans="1:4" x14ac:dyDescent="0.2">
      <c r="A3941" s="158"/>
      <c r="D3941" s="138"/>
    </row>
    <row r="3942" spans="1:4" x14ac:dyDescent="0.2">
      <c r="A3942" s="158"/>
      <c r="D3942" s="138"/>
    </row>
    <row r="3943" spans="1:4" x14ac:dyDescent="0.2">
      <c r="A3943" s="158"/>
      <c r="D3943" s="138"/>
    </row>
    <row r="3944" spans="1:4" x14ac:dyDescent="0.2">
      <c r="A3944" s="158"/>
      <c r="D3944" s="138"/>
    </row>
    <row r="3945" spans="1:4" x14ac:dyDescent="0.2">
      <c r="A3945" s="158"/>
      <c r="D3945" s="138"/>
    </row>
    <row r="3946" spans="1:4" x14ac:dyDescent="0.2">
      <c r="A3946" s="158"/>
      <c r="D3946" s="138"/>
    </row>
    <row r="3947" spans="1:4" x14ac:dyDescent="0.2">
      <c r="A3947" s="158"/>
      <c r="D3947" s="138"/>
    </row>
    <row r="3948" spans="1:4" x14ac:dyDescent="0.2">
      <c r="A3948" s="158"/>
      <c r="D3948" s="138"/>
    </row>
    <row r="3949" spans="1:4" x14ac:dyDescent="0.2">
      <c r="A3949" s="158"/>
      <c r="D3949" s="138"/>
    </row>
    <row r="3950" spans="1:4" x14ac:dyDescent="0.2">
      <c r="A3950" s="158"/>
      <c r="D3950" s="138"/>
    </row>
    <row r="3951" spans="1:4" x14ac:dyDescent="0.2">
      <c r="A3951" s="158"/>
      <c r="D3951" s="138"/>
    </row>
    <row r="3952" spans="1:4" x14ac:dyDescent="0.2">
      <c r="A3952" s="158"/>
      <c r="D3952" s="138"/>
    </row>
    <row r="3953" spans="1:4" x14ac:dyDescent="0.2">
      <c r="A3953" s="158"/>
      <c r="D3953" s="138"/>
    </row>
    <row r="3954" spans="1:4" x14ac:dyDescent="0.2">
      <c r="A3954" s="158"/>
      <c r="D3954" s="138"/>
    </row>
    <row r="3955" spans="1:4" x14ac:dyDescent="0.2">
      <c r="A3955" s="158"/>
      <c r="D3955" s="138"/>
    </row>
    <row r="3956" spans="1:4" x14ac:dyDescent="0.2">
      <c r="A3956" s="158"/>
      <c r="D3956" s="138"/>
    </row>
    <row r="3957" spans="1:4" x14ac:dyDescent="0.2">
      <c r="A3957" s="158"/>
      <c r="D3957" s="138"/>
    </row>
    <row r="3958" spans="1:4" x14ac:dyDescent="0.2">
      <c r="A3958" s="158"/>
      <c r="D3958" s="138"/>
    </row>
    <row r="3959" spans="1:4" x14ac:dyDescent="0.2">
      <c r="A3959" s="158"/>
      <c r="D3959" s="138"/>
    </row>
    <row r="3960" spans="1:4" x14ac:dyDescent="0.2">
      <c r="A3960" s="158"/>
      <c r="D3960" s="138"/>
    </row>
    <row r="3961" spans="1:4" x14ac:dyDescent="0.2">
      <c r="A3961" s="158"/>
      <c r="D3961" s="138"/>
    </row>
    <row r="3962" spans="1:4" x14ac:dyDescent="0.2">
      <c r="A3962" s="158"/>
      <c r="D3962" s="138"/>
    </row>
    <row r="3963" spans="1:4" x14ac:dyDescent="0.2">
      <c r="A3963" s="158"/>
      <c r="D3963" s="138"/>
    </row>
    <row r="3964" spans="1:4" x14ac:dyDescent="0.2">
      <c r="A3964" s="158"/>
      <c r="D3964" s="138"/>
    </row>
    <row r="3965" spans="1:4" x14ac:dyDescent="0.2">
      <c r="A3965" s="158"/>
      <c r="D3965" s="138"/>
    </row>
    <row r="3966" spans="1:4" x14ac:dyDescent="0.2">
      <c r="A3966" s="158"/>
      <c r="D3966" s="138"/>
    </row>
    <row r="3967" spans="1:4" x14ac:dyDescent="0.2">
      <c r="A3967" s="158"/>
      <c r="D3967" s="138"/>
    </row>
    <row r="3968" spans="1:4" x14ac:dyDescent="0.2">
      <c r="A3968" s="158"/>
      <c r="D3968" s="138"/>
    </row>
    <row r="3969" spans="1:4" x14ac:dyDescent="0.2">
      <c r="A3969" s="158"/>
      <c r="D3969" s="138"/>
    </row>
    <row r="3970" spans="1:4" x14ac:dyDescent="0.2">
      <c r="A3970" s="158"/>
      <c r="D3970" s="138"/>
    </row>
    <row r="3971" spans="1:4" x14ac:dyDescent="0.2">
      <c r="A3971" s="158"/>
      <c r="D3971" s="138"/>
    </row>
    <row r="3972" spans="1:4" x14ac:dyDescent="0.2">
      <c r="A3972" s="158"/>
      <c r="D3972" s="138"/>
    </row>
    <row r="3973" spans="1:4" x14ac:dyDescent="0.2">
      <c r="A3973" s="158"/>
      <c r="D3973" s="138"/>
    </row>
    <row r="3974" spans="1:4" x14ac:dyDescent="0.2">
      <c r="A3974" s="158"/>
      <c r="D3974" s="138"/>
    </row>
    <row r="3975" spans="1:4" x14ac:dyDescent="0.2">
      <c r="A3975" s="158"/>
      <c r="D3975" s="138"/>
    </row>
    <row r="3976" spans="1:4" x14ac:dyDescent="0.2">
      <c r="A3976" s="158"/>
      <c r="D3976" s="138"/>
    </row>
    <row r="3977" spans="1:4" x14ac:dyDescent="0.2">
      <c r="A3977" s="158"/>
      <c r="D3977" s="138"/>
    </row>
    <row r="3978" spans="1:4" x14ac:dyDescent="0.2">
      <c r="A3978" s="158"/>
      <c r="D3978" s="138"/>
    </row>
    <row r="3979" spans="1:4" x14ac:dyDescent="0.2">
      <c r="A3979" s="158"/>
      <c r="D3979" s="138"/>
    </row>
    <row r="3980" spans="1:4" x14ac:dyDescent="0.2">
      <c r="A3980" s="158"/>
      <c r="D3980" s="138"/>
    </row>
    <row r="3981" spans="1:4" x14ac:dyDescent="0.2">
      <c r="A3981" s="158"/>
      <c r="D3981" s="138"/>
    </row>
    <row r="3982" spans="1:4" x14ac:dyDescent="0.2">
      <c r="A3982" s="158"/>
      <c r="D3982" s="138"/>
    </row>
    <row r="3983" spans="1:4" x14ac:dyDescent="0.2">
      <c r="A3983" s="158"/>
      <c r="D3983" s="138"/>
    </row>
    <row r="3984" spans="1:4" x14ac:dyDescent="0.2">
      <c r="A3984" s="158"/>
      <c r="D3984" s="138"/>
    </row>
    <row r="3985" spans="1:4" x14ac:dyDescent="0.2">
      <c r="A3985" s="158"/>
      <c r="D3985" s="138"/>
    </row>
    <row r="3986" spans="1:4" x14ac:dyDescent="0.2">
      <c r="A3986" s="158"/>
      <c r="D3986" s="138"/>
    </row>
    <row r="3987" spans="1:4" x14ac:dyDescent="0.2">
      <c r="A3987" s="158"/>
      <c r="D3987" s="138"/>
    </row>
    <row r="3988" spans="1:4" x14ac:dyDescent="0.2">
      <c r="A3988" s="158"/>
      <c r="D3988" s="138"/>
    </row>
    <row r="3989" spans="1:4" x14ac:dyDescent="0.2">
      <c r="A3989" s="158"/>
      <c r="D3989" s="138"/>
    </row>
    <row r="3990" spans="1:4" x14ac:dyDescent="0.2">
      <c r="A3990" s="158"/>
      <c r="D3990" s="138"/>
    </row>
    <row r="3991" spans="1:4" x14ac:dyDescent="0.2">
      <c r="A3991" s="158"/>
      <c r="D3991" s="138"/>
    </row>
    <row r="3992" spans="1:4" x14ac:dyDescent="0.2">
      <c r="A3992" s="158"/>
      <c r="D3992" s="138"/>
    </row>
    <row r="3993" spans="1:4" x14ac:dyDescent="0.2">
      <c r="A3993" s="158"/>
      <c r="D3993" s="138"/>
    </row>
    <row r="3994" spans="1:4" x14ac:dyDescent="0.2">
      <c r="A3994" s="158"/>
      <c r="D3994" s="138"/>
    </row>
    <row r="3995" spans="1:4" x14ac:dyDescent="0.2">
      <c r="A3995" s="158"/>
      <c r="D3995" s="138"/>
    </row>
    <row r="3996" spans="1:4" x14ac:dyDescent="0.2">
      <c r="A3996" s="158"/>
      <c r="D3996" s="138"/>
    </row>
    <row r="3997" spans="1:4" x14ac:dyDescent="0.2">
      <c r="A3997" s="158"/>
      <c r="D3997" s="138"/>
    </row>
    <row r="3998" spans="1:4" x14ac:dyDescent="0.2">
      <c r="A3998" s="158"/>
      <c r="D3998" s="138"/>
    </row>
    <row r="3999" spans="1:4" x14ac:dyDescent="0.2">
      <c r="A3999" s="158"/>
      <c r="D3999" s="138"/>
    </row>
    <row r="4000" spans="1:4" x14ac:dyDescent="0.2">
      <c r="A4000" s="158"/>
      <c r="D4000" s="138"/>
    </row>
    <row r="4001" spans="1:4" x14ac:dyDescent="0.2">
      <c r="A4001" s="158"/>
      <c r="D4001" s="138"/>
    </row>
    <row r="4002" spans="1:4" x14ac:dyDescent="0.2">
      <c r="A4002" s="158"/>
      <c r="D4002" s="138"/>
    </row>
    <row r="4003" spans="1:4" x14ac:dyDescent="0.2">
      <c r="A4003" s="158"/>
      <c r="D4003" s="138"/>
    </row>
    <row r="4004" spans="1:4" x14ac:dyDescent="0.2">
      <c r="A4004" s="158"/>
      <c r="D4004" s="138"/>
    </row>
    <row r="4005" spans="1:4" x14ac:dyDescent="0.2">
      <c r="A4005" s="158"/>
      <c r="D4005" s="138"/>
    </row>
    <row r="4006" spans="1:4" x14ac:dyDescent="0.2">
      <c r="A4006" s="158"/>
      <c r="D4006" s="138"/>
    </row>
    <row r="4007" spans="1:4" x14ac:dyDescent="0.2">
      <c r="A4007" s="158"/>
      <c r="D4007" s="138"/>
    </row>
    <row r="4008" spans="1:4" x14ac:dyDescent="0.2">
      <c r="A4008" s="158"/>
      <c r="D4008" s="138"/>
    </row>
    <row r="4009" spans="1:4" x14ac:dyDescent="0.2">
      <c r="A4009" s="158"/>
      <c r="D4009" s="138"/>
    </row>
    <row r="4010" spans="1:4" x14ac:dyDescent="0.2">
      <c r="A4010" s="158"/>
      <c r="D4010" s="138"/>
    </row>
    <row r="4011" spans="1:4" x14ac:dyDescent="0.2">
      <c r="A4011" s="158"/>
      <c r="D4011" s="138"/>
    </row>
    <row r="4012" spans="1:4" x14ac:dyDescent="0.2">
      <c r="A4012" s="158"/>
      <c r="D4012" s="138"/>
    </row>
    <row r="4013" spans="1:4" x14ac:dyDescent="0.2">
      <c r="A4013" s="158"/>
      <c r="D4013" s="138"/>
    </row>
    <row r="4014" spans="1:4" x14ac:dyDescent="0.2">
      <c r="A4014" s="158"/>
      <c r="D4014" s="138"/>
    </row>
    <row r="4015" spans="1:4" x14ac:dyDescent="0.2">
      <c r="A4015" s="158"/>
      <c r="D4015" s="138"/>
    </row>
    <row r="4016" spans="1:4" x14ac:dyDescent="0.2">
      <c r="A4016" s="158"/>
      <c r="D4016" s="138"/>
    </row>
    <row r="4017" spans="1:4" x14ac:dyDescent="0.2">
      <c r="A4017" s="158"/>
      <c r="D4017" s="138"/>
    </row>
    <row r="4018" spans="1:4" x14ac:dyDescent="0.2">
      <c r="A4018" s="158"/>
      <c r="D4018" s="138"/>
    </row>
    <row r="4019" spans="1:4" x14ac:dyDescent="0.2">
      <c r="A4019" s="158"/>
      <c r="D4019" s="138"/>
    </row>
    <row r="4020" spans="1:4" x14ac:dyDescent="0.2">
      <c r="A4020" s="158"/>
      <c r="D4020" s="138"/>
    </row>
    <row r="4021" spans="1:4" x14ac:dyDescent="0.2">
      <c r="A4021" s="158"/>
      <c r="D4021" s="138"/>
    </row>
    <row r="4022" spans="1:4" x14ac:dyDescent="0.2">
      <c r="A4022" s="158"/>
      <c r="D4022" s="138"/>
    </row>
    <row r="4023" spans="1:4" x14ac:dyDescent="0.2">
      <c r="A4023" s="158"/>
      <c r="D4023" s="138"/>
    </row>
    <row r="4024" spans="1:4" x14ac:dyDescent="0.2">
      <c r="A4024" s="158"/>
      <c r="D4024" s="138"/>
    </row>
    <row r="4025" spans="1:4" x14ac:dyDescent="0.2">
      <c r="A4025" s="158"/>
      <c r="D4025" s="138"/>
    </row>
    <row r="4026" spans="1:4" x14ac:dyDescent="0.2">
      <c r="A4026" s="158"/>
      <c r="D4026" s="138"/>
    </row>
    <row r="4027" spans="1:4" x14ac:dyDescent="0.2">
      <c r="A4027" s="158"/>
      <c r="D4027" s="138"/>
    </row>
    <row r="4028" spans="1:4" x14ac:dyDescent="0.2">
      <c r="A4028" s="158"/>
      <c r="D4028" s="138"/>
    </row>
    <row r="4029" spans="1:4" x14ac:dyDescent="0.2">
      <c r="A4029" s="158"/>
      <c r="D4029" s="138"/>
    </row>
    <row r="4030" spans="1:4" x14ac:dyDescent="0.2">
      <c r="A4030" s="158"/>
      <c r="D4030" s="138"/>
    </row>
    <row r="4031" spans="1:4" x14ac:dyDescent="0.2">
      <c r="A4031" s="158"/>
      <c r="D4031" s="138"/>
    </row>
    <row r="4032" spans="1:4" x14ac:dyDescent="0.2">
      <c r="A4032" s="158"/>
      <c r="D4032" s="138"/>
    </row>
    <row r="4033" spans="1:4" x14ac:dyDescent="0.2">
      <c r="A4033" s="158"/>
      <c r="D4033" s="138"/>
    </row>
    <row r="4034" spans="1:4" x14ac:dyDescent="0.2">
      <c r="A4034" s="158"/>
      <c r="D4034" s="138"/>
    </row>
    <row r="4035" spans="1:4" x14ac:dyDescent="0.2">
      <c r="A4035" s="158"/>
      <c r="D4035" s="138"/>
    </row>
    <row r="4036" spans="1:4" x14ac:dyDescent="0.2">
      <c r="A4036" s="158"/>
      <c r="D4036" s="138"/>
    </row>
    <row r="4037" spans="1:4" x14ac:dyDescent="0.2">
      <c r="A4037" s="158"/>
      <c r="D4037" s="138"/>
    </row>
    <row r="4038" spans="1:4" x14ac:dyDescent="0.2">
      <c r="A4038" s="158"/>
      <c r="D4038" s="138"/>
    </row>
    <row r="4039" spans="1:4" x14ac:dyDescent="0.2">
      <c r="A4039" s="158"/>
      <c r="D4039" s="138"/>
    </row>
    <row r="4040" spans="1:4" x14ac:dyDescent="0.2">
      <c r="A4040" s="158"/>
      <c r="D4040" s="138"/>
    </row>
    <row r="4041" spans="1:4" x14ac:dyDescent="0.2">
      <c r="A4041" s="158"/>
      <c r="D4041" s="138"/>
    </row>
    <row r="4042" spans="1:4" x14ac:dyDescent="0.2">
      <c r="A4042" s="158"/>
      <c r="D4042" s="138"/>
    </row>
    <row r="4043" spans="1:4" x14ac:dyDescent="0.2">
      <c r="A4043" s="158"/>
      <c r="D4043" s="138"/>
    </row>
    <row r="4044" spans="1:4" x14ac:dyDescent="0.2">
      <c r="A4044" s="158"/>
      <c r="D4044" s="138"/>
    </row>
    <row r="4045" spans="1:4" x14ac:dyDescent="0.2">
      <c r="A4045" s="158"/>
      <c r="D4045" s="138"/>
    </row>
    <row r="4046" spans="1:4" x14ac:dyDescent="0.2">
      <c r="A4046" s="158"/>
      <c r="D4046" s="138"/>
    </row>
    <row r="4047" spans="1:4" x14ac:dyDescent="0.2">
      <c r="A4047" s="158"/>
      <c r="D4047" s="138"/>
    </row>
    <row r="4048" spans="1:4" x14ac:dyDescent="0.2">
      <c r="A4048" s="158"/>
      <c r="D4048" s="138"/>
    </row>
    <row r="4049" spans="1:4" x14ac:dyDescent="0.2">
      <c r="A4049" s="158"/>
      <c r="D4049" s="138"/>
    </row>
    <row r="4050" spans="1:4" x14ac:dyDescent="0.2">
      <c r="A4050" s="158"/>
      <c r="D4050" s="138"/>
    </row>
    <row r="4051" spans="1:4" x14ac:dyDescent="0.2">
      <c r="A4051" s="158"/>
      <c r="D4051" s="138"/>
    </row>
    <row r="4052" spans="1:4" x14ac:dyDescent="0.2">
      <c r="A4052" s="158"/>
      <c r="D4052" s="138"/>
    </row>
    <row r="4053" spans="1:4" x14ac:dyDescent="0.2">
      <c r="A4053" s="158"/>
      <c r="D4053" s="138"/>
    </row>
    <row r="4054" spans="1:4" x14ac:dyDescent="0.2">
      <c r="A4054" s="158"/>
      <c r="D4054" s="138"/>
    </row>
    <row r="4055" spans="1:4" x14ac:dyDescent="0.2">
      <c r="A4055" s="158"/>
      <c r="D4055" s="138"/>
    </row>
    <row r="4056" spans="1:4" x14ac:dyDescent="0.2">
      <c r="A4056" s="158"/>
      <c r="D4056" s="138"/>
    </row>
    <row r="4057" spans="1:4" x14ac:dyDescent="0.2">
      <c r="A4057" s="158"/>
      <c r="D4057" s="138"/>
    </row>
    <row r="4058" spans="1:4" x14ac:dyDescent="0.2">
      <c r="A4058" s="158"/>
      <c r="D4058" s="138"/>
    </row>
    <row r="4059" spans="1:4" x14ac:dyDescent="0.2">
      <c r="A4059" s="158"/>
      <c r="D4059" s="138"/>
    </row>
    <row r="4060" spans="1:4" x14ac:dyDescent="0.2">
      <c r="A4060" s="158"/>
      <c r="D4060" s="138"/>
    </row>
    <row r="4061" spans="1:4" x14ac:dyDescent="0.2">
      <c r="A4061" s="158"/>
      <c r="D4061" s="138"/>
    </row>
    <row r="4062" spans="1:4" x14ac:dyDescent="0.2">
      <c r="A4062" s="158"/>
      <c r="D4062" s="138"/>
    </row>
    <row r="4063" spans="1:4" x14ac:dyDescent="0.2">
      <c r="A4063" s="158"/>
      <c r="D4063" s="138"/>
    </row>
    <row r="4064" spans="1:4" x14ac:dyDescent="0.2">
      <c r="A4064" s="158"/>
      <c r="D4064" s="138"/>
    </row>
    <row r="4065" spans="1:4" x14ac:dyDescent="0.2">
      <c r="A4065" s="158"/>
      <c r="D4065" s="138"/>
    </row>
    <row r="4066" spans="1:4" x14ac:dyDescent="0.2">
      <c r="A4066" s="158"/>
      <c r="D4066" s="138"/>
    </row>
    <row r="4067" spans="1:4" x14ac:dyDescent="0.2">
      <c r="A4067" s="158"/>
      <c r="D4067" s="138"/>
    </row>
    <row r="4068" spans="1:4" x14ac:dyDescent="0.2">
      <c r="A4068" s="158"/>
      <c r="D4068" s="138"/>
    </row>
    <row r="4069" spans="1:4" x14ac:dyDescent="0.2">
      <c r="A4069" s="158"/>
      <c r="D4069" s="138"/>
    </row>
    <row r="4070" spans="1:4" x14ac:dyDescent="0.2">
      <c r="A4070" s="158"/>
      <c r="D4070" s="138"/>
    </row>
    <row r="4071" spans="1:4" x14ac:dyDescent="0.2">
      <c r="A4071" s="158"/>
      <c r="D4071" s="138"/>
    </row>
    <row r="4072" spans="1:4" x14ac:dyDescent="0.2">
      <c r="A4072" s="158"/>
      <c r="D4072" s="138"/>
    </row>
    <row r="4073" spans="1:4" x14ac:dyDescent="0.2">
      <c r="A4073" s="158"/>
      <c r="D4073" s="138"/>
    </row>
    <row r="4074" spans="1:4" x14ac:dyDescent="0.2">
      <c r="A4074" s="158"/>
      <c r="D4074" s="138"/>
    </row>
    <row r="4075" spans="1:4" x14ac:dyDescent="0.2">
      <c r="A4075" s="158"/>
      <c r="D4075" s="138"/>
    </row>
    <row r="4076" spans="1:4" x14ac:dyDescent="0.2">
      <c r="A4076" s="158"/>
      <c r="D4076" s="138"/>
    </row>
    <row r="4077" spans="1:4" x14ac:dyDescent="0.2">
      <c r="A4077" s="158"/>
      <c r="D4077" s="138"/>
    </row>
    <row r="4078" spans="1:4" x14ac:dyDescent="0.2">
      <c r="A4078" s="158"/>
      <c r="D4078" s="138"/>
    </row>
    <row r="4079" spans="1:4" x14ac:dyDescent="0.2">
      <c r="A4079" s="158"/>
      <c r="D4079" s="138"/>
    </row>
    <row r="4080" spans="1:4" x14ac:dyDescent="0.2">
      <c r="A4080" s="158"/>
      <c r="D4080" s="138"/>
    </row>
    <row r="4081" spans="1:4" x14ac:dyDescent="0.2">
      <c r="A4081" s="158"/>
      <c r="D4081" s="138"/>
    </row>
    <row r="4082" spans="1:4" x14ac:dyDescent="0.2">
      <c r="A4082" s="158"/>
      <c r="D4082" s="138"/>
    </row>
    <row r="4083" spans="1:4" x14ac:dyDescent="0.2">
      <c r="A4083" s="158"/>
      <c r="D4083" s="138"/>
    </row>
    <row r="4084" spans="1:4" x14ac:dyDescent="0.2">
      <c r="A4084" s="158"/>
      <c r="D4084" s="138"/>
    </row>
    <row r="4085" spans="1:4" x14ac:dyDescent="0.2">
      <c r="A4085" s="158"/>
      <c r="D4085" s="138"/>
    </row>
    <row r="4086" spans="1:4" x14ac:dyDescent="0.2">
      <c r="A4086" s="158"/>
      <c r="D4086" s="138"/>
    </row>
    <row r="4087" spans="1:4" x14ac:dyDescent="0.2">
      <c r="A4087" s="158"/>
      <c r="D4087" s="138"/>
    </row>
    <row r="4088" spans="1:4" x14ac:dyDescent="0.2">
      <c r="A4088" s="158"/>
      <c r="D4088" s="138"/>
    </row>
    <row r="4089" spans="1:4" x14ac:dyDescent="0.2">
      <c r="A4089" s="158"/>
      <c r="D4089" s="138"/>
    </row>
    <row r="4090" spans="1:4" x14ac:dyDescent="0.2">
      <c r="A4090" s="158"/>
      <c r="D4090" s="138"/>
    </row>
    <row r="4091" spans="1:4" x14ac:dyDescent="0.2">
      <c r="A4091" s="158"/>
      <c r="D4091" s="138"/>
    </row>
    <row r="4092" spans="1:4" x14ac:dyDescent="0.2">
      <c r="A4092" s="158"/>
      <c r="D4092" s="138"/>
    </row>
    <row r="4093" spans="1:4" x14ac:dyDescent="0.2">
      <c r="A4093" s="158"/>
      <c r="D4093" s="138"/>
    </row>
    <row r="4094" spans="1:4" x14ac:dyDescent="0.2">
      <c r="A4094" s="158"/>
      <c r="D4094" s="138"/>
    </row>
    <row r="4095" spans="1:4" x14ac:dyDescent="0.2">
      <c r="A4095" s="158"/>
      <c r="D4095" s="138"/>
    </row>
    <row r="4096" spans="1:4" x14ac:dyDescent="0.2">
      <c r="A4096" s="158"/>
      <c r="D4096" s="138"/>
    </row>
    <row r="4097" spans="1:4" x14ac:dyDescent="0.2">
      <c r="A4097" s="158"/>
      <c r="D4097" s="138"/>
    </row>
    <row r="4098" spans="1:4" x14ac:dyDescent="0.2">
      <c r="A4098" s="158"/>
      <c r="D4098" s="138"/>
    </row>
    <row r="4099" spans="1:4" x14ac:dyDescent="0.2">
      <c r="A4099" s="158"/>
      <c r="D4099" s="138"/>
    </row>
    <row r="4100" spans="1:4" x14ac:dyDescent="0.2">
      <c r="A4100" s="158"/>
      <c r="D4100" s="138"/>
    </row>
    <row r="4101" spans="1:4" x14ac:dyDescent="0.2">
      <c r="A4101" s="158"/>
      <c r="D4101" s="138"/>
    </row>
    <row r="4102" spans="1:4" x14ac:dyDescent="0.2">
      <c r="A4102" s="158"/>
      <c r="D4102" s="138"/>
    </row>
    <row r="4103" spans="1:4" x14ac:dyDescent="0.2">
      <c r="A4103" s="158"/>
      <c r="D4103" s="138"/>
    </row>
    <row r="4104" spans="1:4" x14ac:dyDescent="0.2">
      <c r="A4104" s="158"/>
      <c r="D4104" s="138"/>
    </row>
    <row r="4105" spans="1:4" x14ac:dyDescent="0.2">
      <c r="A4105" s="158"/>
      <c r="D4105" s="138"/>
    </row>
    <row r="4106" spans="1:4" x14ac:dyDescent="0.2">
      <c r="A4106" s="158"/>
      <c r="D4106" s="138"/>
    </row>
    <row r="4107" spans="1:4" x14ac:dyDescent="0.2">
      <c r="A4107" s="158"/>
      <c r="D4107" s="138"/>
    </row>
    <row r="4108" spans="1:4" x14ac:dyDescent="0.2">
      <c r="A4108" s="158"/>
      <c r="D4108" s="138"/>
    </row>
    <row r="4109" spans="1:4" x14ac:dyDescent="0.2">
      <c r="A4109" s="158"/>
      <c r="D4109" s="138"/>
    </row>
    <row r="4110" spans="1:4" x14ac:dyDescent="0.2">
      <c r="A4110" s="158"/>
      <c r="D4110" s="138"/>
    </row>
    <row r="4111" spans="1:4" x14ac:dyDescent="0.2">
      <c r="A4111" s="158"/>
      <c r="D4111" s="138"/>
    </row>
    <row r="4112" spans="1:4" x14ac:dyDescent="0.2">
      <c r="A4112" s="158"/>
      <c r="D4112" s="138"/>
    </row>
    <row r="4113" spans="1:4" x14ac:dyDescent="0.2">
      <c r="A4113" s="158"/>
      <c r="D4113" s="138"/>
    </row>
    <row r="4114" spans="1:4" x14ac:dyDescent="0.2">
      <c r="A4114" s="158"/>
      <c r="D4114" s="138"/>
    </row>
    <row r="4115" spans="1:4" x14ac:dyDescent="0.2">
      <c r="A4115" s="158"/>
      <c r="D4115" s="138"/>
    </row>
    <row r="4116" spans="1:4" x14ac:dyDescent="0.2">
      <c r="A4116" s="158"/>
      <c r="D4116" s="138"/>
    </row>
    <row r="4117" spans="1:4" x14ac:dyDescent="0.2">
      <c r="A4117" s="158"/>
      <c r="D4117" s="138"/>
    </row>
    <row r="4118" spans="1:4" x14ac:dyDescent="0.2">
      <c r="A4118" s="158"/>
      <c r="D4118" s="138"/>
    </row>
    <row r="4119" spans="1:4" x14ac:dyDescent="0.2">
      <c r="A4119" s="158"/>
      <c r="D4119" s="138"/>
    </row>
    <row r="4120" spans="1:4" x14ac:dyDescent="0.2">
      <c r="A4120" s="158"/>
      <c r="D4120" s="138"/>
    </row>
    <row r="4121" spans="1:4" x14ac:dyDescent="0.2">
      <c r="A4121" s="158"/>
      <c r="D4121" s="138"/>
    </row>
    <row r="4122" spans="1:4" x14ac:dyDescent="0.2">
      <c r="A4122" s="158"/>
      <c r="D4122" s="138"/>
    </row>
    <row r="4123" spans="1:4" x14ac:dyDescent="0.2">
      <c r="A4123" s="158"/>
      <c r="D4123" s="138"/>
    </row>
    <row r="4124" spans="1:4" x14ac:dyDescent="0.2">
      <c r="A4124" s="158"/>
      <c r="D4124" s="138"/>
    </row>
    <row r="4125" spans="1:4" x14ac:dyDescent="0.2">
      <c r="A4125" s="158"/>
      <c r="D4125" s="138"/>
    </row>
    <row r="4126" spans="1:4" x14ac:dyDescent="0.2">
      <c r="A4126" s="158"/>
      <c r="D4126" s="138"/>
    </row>
    <row r="4127" spans="1:4" x14ac:dyDescent="0.2">
      <c r="A4127" s="158"/>
      <c r="D4127" s="138"/>
    </row>
    <row r="4128" spans="1:4" x14ac:dyDescent="0.2">
      <c r="A4128" s="158"/>
      <c r="D4128" s="138"/>
    </row>
    <row r="4129" spans="1:4" x14ac:dyDescent="0.2">
      <c r="A4129" s="158"/>
      <c r="D4129" s="138"/>
    </row>
    <row r="4130" spans="1:4" x14ac:dyDescent="0.2">
      <c r="A4130" s="158"/>
      <c r="D4130" s="138"/>
    </row>
    <row r="4131" spans="1:4" x14ac:dyDescent="0.2">
      <c r="A4131" s="158"/>
      <c r="D4131" s="138"/>
    </row>
    <row r="4132" spans="1:4" x14ac:dyDescent="0.2">
      <c r="A4132" s="158"/>
      <c r="D4132" s="138"/>
    </row>
    <row r="4133" spans="1:4" x14ac:dyDescent="0.2">
      <c r="A4133" s="158"/>
      <c r="D4133" s="138"/>
    </row>
    <row r="4134" spans="1:4" x14ac:dyDescent="0.2">
      <c r="A4134" s="158"/>
      <c r="D4134" s="138"/>
    </row>
    <row r="4135" spans="1:4" x14ac:dyDescent="0.2">
      <c r="A4135" s="158"/>
      <c r="D4135" s="138"/>
    </row>
    <row r="4136" spans="1:4" x14ac:dyDescent="0.2">
      <c r="A4136" s="158"/>
      <c r="D4136" s="138"/>
    </row>
    <row r="4137" spans="1:4" x14ac:dyDescent="0.2">
      <c r="A4137" s="158"/>
      <c r="D4137" s="138"/>
    </row>
    <row r="4138" spans="1:4" x14ac:dyDescent="0.2">
      <c r="A4138" s="158"/>
      <c r="D4138" s="138"/>
    </row>
    <row r="4139" spans="1:4" x14ac:dyDescent="0.2">
      <c r="A4139" s="158"/>
      <c r="D4139" s="138"/>
    </row>
    <row r="4140" spans="1:4" x14ac:dyDescent="0.2">
      <c r="A4140" s="158"/>
      <c r="D4140" s="138"/>
    </row>
    <row r="4141" spans="1:4" x14ac:dyDescent="0.2">
      <c r="A4141" s="158"/>
      <c r="D4141" s="138"/>
    </row>
    <row r="4142" spans="1:4" x14ac:dyDescent="0.2">
      <c r="A4142" s="158"/>
      <c r="D4142" s="138"/>
    </row>
    <row r="4143" spans="1:4" x14ac:dyDescent="0.2">
      <c r="A4143" s="158"/>
      <c r="D4143" s="138"/>
    </row>
    <row r="4144" spans="1:4" x14ac:dyDescent="0.2">
      <c r="A4144" s="158"/>
      <c r="D4144" s="138"/>
    </row>
    <row r="4145" spans="1:4" x14ac:dyDescent="0.2">
      <c r="A4145" s="158"/>
      <c r="D4145" s="138"/>
    </row>
    <row r="4146" spans="1:4" x14ac:dyDescent="0.2">
      <c r="A4146" s="158"/>
      <c r="D4146" s="138"/>
    </row>
    <row r="4147" spans="1:4" x14ac:dyDescent="0.2">
      <c r="A4147" s="158"/>
      <c r="D4147" s="138"/>
    </row>
    <row r="4148" spans="1:4" x14ac:dyDescent="0.2">
      <c r="A4148" s="158"/>
      <c r="D4148" s="138"/>
    </row>
    <row r="4149" spans="1:4" x14ac:dyDescent="0.2">
      <c r="A4149" s="158"/>
      <c r="D4149" s="138"/>
    </row>
    <row r="4150" spans="1:4" x14ac:dyDescent="0.2">
      <c r="A4150" s="158"/>
      <c r="D4150" s="138"/>
    </row>
    <row r="4151" spans="1:4" x14ac:dyDescent="0.2">
      <c r="A4151" s="158"/>
      <c r="D4151" s="138"/>
    </row>
    <row r="4152" spans="1:4" x14ac:dyDescent="0.2">
      <c r="A4152" s="158"/>
      <c r="D4152" s="138"/>
    </row>
    <row r="4153" spans="1:4" x14ac:dyDescent="0.2">
      <c r="A4153" s="158"/>
      <c r="D4153" s="138"/>
    </row>
    <row r="4154" spans="1:4" x14ac:dyDescent="0.2">
      <c r="A4154" s="158"/>
      <c r="D4154" s="138"/>
    </row>
    <row r="4155" spans="1:4" x14ac:dyDescent="0.2">
      <c r="A4155" s="158"/>
      <c r="D4155" s="138"/>
    </row>
    <row r="4156" spans="1:4" x14ac:dyDescent="0.2">
      <c r="A4156" s="158"/>
      <c r="D4156" s="138"/>
    </row>
    <row r="4157" spans="1:4" x14ac:dyDescent="0.2">
      <c r="A4157" s="158"/>
      <c r="D4157" s="138"/>
    </row>
    <row r="4158" spans="1:4" x14ac:dyDescent="0.2">
      <c r="A4158" s="158"/>
      <c r="D4158" s="138"/>
    </row>
    <row r="4159" spans="1:4" x14ac:dyDescent="0.2">
      <c r="A4159" s="158"/>
      <c r="D4159" s="138"/>
    </row>
    <row r="4160" spans="1:4" x14ac:dyDescent="0.2">
      <c r="A4160" s="158"/>
      <c r="D4160" s="138"/>
    </row>
    <row r="4161" spans="1:4" x14ac:dyDescent="0.2">
      <c r="A4161" s="158"/>
      <c r="D4161" s="138"/>
    </row>
    <row r="4162" spans="1:4" x14ac:dyDescent="0.2">
      <c r="A4162" s="158"/>
      <c r="D4162" s="138"/>
    </row>
    <row r="4163" spans="1:4" x14ac:dyDescent="0.2">
      <c r="A4163" s="158"/>
      <c r="D4163" s="138"/>
    </row>
    <row r="4164" spans="1:4" x14ac:dyDescent="0.2">
      <c r="A4164" s="158"/>
      <c r="D4164" s="138"/>
    </row>
    <row r="4165" spans="1:4" x14ac:dyDescent="0.2">
      <c r="A4165" s="158"/>
      <c r="D4165" s="138"/>
    </row>
    <row r="4166" spans="1:4" x14ac:dyDescent="0.2">
      <c r="A4166" s="158"/>
      <c r="D4166" s="138"/>
    </row>
    <row r="4167" spans="1:4" x14ac:dyDescent="0.2">
      <c r="A4167" s="158"/>
      <c r="D4167" s="138"/>
    </row>
    <row r="4168" spans="1:4" x14ac:dyDescent="0.2">
      <c r="A4168" s="158"/>
      <c r="D4168" s="138"/>
    </row>
    <row r="4169" spans="1:4" x14ac:dyDescent="0.2">
      <c r="A4169" s="158"/>
      <c r="D4169" s="138"/>
    </row>
    <row r="4170" spans="1:4" x14ac:dyDescent="0.2">
      <c r="A4170" s="158"/>
      <c r="D4170" s="138"/>
    </row>
    <row r="4171" spans="1:4" x14ac:dyDescent="0.2">
      <c r="A4171" s="158"/>
      <c r="D4171" s="138"/>
    </row>
    <row r="4172" spans="1:4" x14ac:dyDescent="0.2">
      <c r="A4172" s="158"/>
      <c r="D4172" s="138"/>
    </row>
    <row r="4173" spans="1:4" x14ac:dyDescent="0.2">
      <c r="A4173" s="158"/>
      <c r="D4173" s="138"/>
    </row>
    <row r="4174" spans="1:4" x14ac:dyDescent="0.2">
      <c r="A4174" s="158"/>
      <c r="D4174" s="138"/>
    </row>
    <row r="4175" spans="1:4" x14ac:dyDescent="0.2">
      <c r="A4175" s="158"/>
      <c r="D4175" s="138"/>
    </row>
    <row r="4176" spans="1:4" x14ac:dyDescent="0.2">
      <c r="A4176" s="158"/>
      <c r="D4176" s="138"/>
    </row>
    <row r="4177" spans="1:4" x14ac:dyDescent="0.2">
      <c r="A4177" s="158"/>
      <c r="D4177" s="138"/>
    </row>
    <row r="4178" spans="1:4" x14ac:dyDescent="0.2">
      <c r="A4178" s="158"/>
      <c r="D4178" s="138"/>
    </row>
    <row r="4179" spans="1:4" x14ac:dyDescent="0.2">
      <c r="A4179" s="158"/>
      <c r="D4179" s="138"/>
    </row>
    <row r="4180" spans="1:4" x14ac:dyDescent="0.2">
      <c r="A4180" s="158"/>
      <c r="D4180" s="138"/>
    </row>
    <row r="4181" spans="1:4" x14ac:dyDescent="0.2">
      <c r="A4181" s="158"/>
      <c r="D4181" s="138"/>
    </row>
    <row r="4182" spans="1:4" x14ac:dyDescent="0.2">
      <c r="A4182" s="158"/>
      <c r="D4182" s="138"/>
    </row>
    <row r="4183" spans="1:4" x14ac:dyDescent="0.2">
      <c r="A4183" s="158"/>
      <c r="D4183" s="138"/>
    </row>
    <row r="4184" spans="1:4" x14ac:dyDescent="0.2">
      <c r="A4184" s="158"/>
      <c r="D4184" s="138"/>
    </row>
    <row r="4185" spans="1:4" x14ac:dyDescent="0.2">
      <c r="A4185" s="158"/>
      <c r="D4185" s="138"/>
    </row>
    <row r="4186" spans="1:4" x14ac:dyDescent="0.2">
      <c r="A4186" s="158"/>
      <c r="D4186" s="138"/>
    </row>
    <row r="4187" spans="1:4" x14ac:dyDescent="0.2">
      <c r="A4187" s="158"/>
      <c r="D4187" s="138"/>
    </row>
    <row r="4188" spans="1:4" x14ac:dyDescent="0.2">
      <c r="A4188" s="158"/>
      <c r="D4188" s="138"/>
    </row>
    <row r="4189" spans="1:4" x14ac:dyDescent="0.2">
      <c r="A4189" s="158"/>
      <c r="D4189" s="138"/>
    </row>
    <row r="4190" spans="1:4" x14ac:dyDescent="0.2">
      <c r="A4190" s="158"/>
      <c r="D4190" s="138"/>
    </row>
    <row r="4191" spans="1:4" x14ac:dyDescent="0.2">
      <c r="A4191" s="158"/>
      <c r="D4191" s="138"/>
    </row>
    <row r="4192" spans="1:4" x14ac:dyDescent="0.2">
      <c r="A4192" s="158"/>
      <c r="D4192" s="138"/>
    </row>
    <row r="4193" spans="1:4" x14ac:dyDescent="0.2">
      <c r="A4193" s="158"/>
      <c r="D4193" s="138"/>
    </row>
    <row r="4194" spans="1:4" x14ac:dyDescent="0.2">
      <c r="A4194" s="158"/>
      <c r="D4194" s="138"/>
    </row>
    <row r="4195" spans="1:4" x14ac:dyDescent="0.2">
      <c r="A4195" s="158"/>
      <c r="D4195" s="138"/>
    </row>
    <row r="4196" spans="1:4" x14ac:dyDescent="0.2">
      <c r="A4196" s="158"/>
      <c r="D4196" s="138"/>
    </row>
    <row r="4197" spans="1:4" x14ac:dyDescent="0.2">
      <c r="A4197" s="158"/>
      <c r="D4197" s="138"/>
    </row>
    <row r="4198" spans="1:4" x14ac:dyDescent="0.2">
      <c r="A4198" s="158"/>
      <c r="D4198" s="138"/>
    </row>
    <row r="4199" spans="1:4" x14ac:dyDescent="0.2">
      <c r="A4199" s="158"/>
      <c r="D4199" s="138"/>
    </row>
    <row r="4200" spans="1:4" x14ac:dyDescent="0.2">
      <c r="A4200" s="158"/>
      <c r="D4200" s="138"/>
    </row>
    <row r="4201" spans="1:4" x14ac:dyDescent="0.2">
      <c r="A4201" s="158"/>
      <c r="D4201" s="138"/>
    </row>
    <row r="4202" spans="1:4" x14ac:dyDescent="0.2">
      <c r="A4202" s="158"/>
      <c r="D4202" s="138"/>
    </row>
    <row r="4203" spans="1:4" x14ac:dyDescent="0.2">
      <c r="A4203" s="158"/>
      <c r="D4203" s="138"/>
    </row>
    <row r="4204" spans="1:4" x14ac:dyDescent="0.2">
      <c r="A4204" s="158"/>
      <c r="D4204" s="138"/>
    </row>
    <row r="4205" spans="1:4" x14ac:dyDescent="0.2">
      <c r="A4205" s="158"/>
      <c r="D4205" s="138"/>
    </row>
    <row r="4206" spans="1:4" x14ac:dyDescent="0.2">
      <c r="A4206" s="158"/>
      <c r="D4206" s="138"/>
    </row>
    <row r="4207" spans="1:4" x14ac:dyDescent="0.2">
      <c r="A4207" s="158"/>
      <c r="D4207" s="138"/>
    </row>
    <row r="4208" spans="1:4" x14ac:dyDescent="0.2">
      <c r="A4208" s="158"/>
      <c r="D4208" s="138"/>
    </row>
    <row r="4209" spans="1:4" x14ac:dyDescent="0.2">
      <c r="A4209" s="158"/>
      <c r="D4209" s="138"/>
    </row>
    <row r="4210" spans="1:4" x14ac:dyDescent="0.2">
      <c r="A4210" s="158"/>
      <c r="D4210" s="138"/>
    </row>
    <row r="4211" spans="1:4" x14ac:dyDescent="0.2">
      <c r="A4211" s="158"/>
      <c r="D4211" s="138"/>
    </row>
    <row r="4212" spans="1:4" x14ac:dyDescent="0.2">
      <c r="A4212" s="158"/>
      <c r="D4212" s="138"/>
    </row>
    <row r="4213" spans="1:4" x14ac:dyDescent="0.2">
      <c r="A4213" s="158"/>
      <c r="D4213" s="138"/>
    </row>
    <row r="4214" spans="1:4" x14ac:dyDescent="0.2">
      <c r="A4214" s="158"/>
      <c r="D4214" s="138"/>
    </row>
    <row r="4215" spans="1:4" x14ac:dyDescent="0.2">
      <c r="A4215" s="158"/>
      <c r="D4215" s="138"/>
    </row>
    <row r="4216" spans="1:4" x14ac:dyDescent="0.2">
      <c r="A4216" s="158"/>
      <c r="D4216" s="138"/>
    </row>
    <row r="4217" spans="1:4" x14ac:dyDescent="0.2">
      <c r="A4217" s="158"/>
      <c r="D4217" s="138"/>
    </row>
    <row r="4218" spans="1:4" x14ac:dyDescent="0.2">
      <c r="A4218" s="158"/>
      <c r="D4218" s="138"/>
    </row>
    <row r="4219" spans="1:4" x14ac:dyDescent="0.2">
      <c r="A4219" s="158"/>
      <c r="D4219" s="138"/>
    </row>
    <row r="4220" spans="1:4" x14ac:dyDescent="0.2">
      <c r="A4220" s="158"/>
      <c r="D4220" s="138"/>
    </row>
    <row r="4221" spans="1:4" x14ac:dyDescent="0.2">
      <c r="A4221" s="158"/>
      <c r="D4221" s="138"/>
    </row>
    <row r="4222" spans="1:4" x14ac:dyDescent="0.2">
      <c r="A4222" s="158"/>
      <c r="D4222" s="138"/>
    </row>
    <row r="4223" spans="1:4" x14ac:dyDescent="0.2">
      <c r="A4223" s="158"/>
      <c r="D4223" s="138"/>
    </row>
    <row r="4224" spans="1:4" x14ac:dyDescent="0.2">
      <c r="A4224" s="158"/>
      <c r="D4224" s="138"/>
    </row>
    <row r="4225" spans="1:4" x14ac:dyDescent="0.2">
      <c r="A4225" s="158"/>
      <c r="D4225" s="138"/>
    </row>
    <row r="4226" spans="1:4" x14ac:dyDescent="0.2">
      <c r="A4226" s="158"/>
      <c r="D4226" s="138"/>
    </row>
    <row r="4227" spans="1:4" x14ac:dyDescent="0.2">
      <c r="A4227" s="158"/>
      <c r="D4227" s="138"/>
    </row>
    <row r="4228" spans="1:4" x14ac:dyDescent="0.2">
      <c r="A4228" s="158"/>
      <c r="D4228" s="138"/>
    </row>
    <row r="4229" spans="1:4" x14ac:dyDescent="0.2">
      <c r="A4229" s="158"/>
      <c r="D4229" s="138"/>
    </row>
    <row r="4230" spans="1:4" x14ac:dyDescent="0.2">
      <c r="A4230" s="158"/>
      <c r="D4230" s="138"/>
    </row>
    <row r="4231" spans="1:4" x14ac:dyDescent="0.2">
      <c r="A4231" s="158"/>
      <c r="D4231" s="138"/>
    </row>
    <row r="4232" spans="1:4" x14ac:dyDescent="0.2">
      <c r="A4232" s="158"/>
      <c r="D4232" s="138"/>
    </row>
    <row r="4233" spans="1:4" x14ac:dyDescent="0.2">
      <c r="A4233" s="158"/>
      <c r="D4233" s="138"/>
    </row>
    <row r="4234" spans="1:4" x14ac:dyDescent="0.2">
      <c r="A4234" s="158"/>
      <c r="D4234" s="138"/>
    </row>
    <row r="4235" spans="1:4" x14ac:dyDescent="0.2">
      <c r="A4235" s="158"/>
      <c r="D4235" s="138"/>
    </row>
    <row r="4236" spans="1:4" x14ac:dyDescent="0.2">
      <c r="A4236" s="158"/>
      <c r="D4236" s="138"/>
    </row>
    <row r="4237" spans="1:4" x14ac:dyDescent="0.2">
      <c r="A4237" s="158"/>
      <c r="D4237" s="138"/>
    </row>
    <row r="4238" spans="1:4" x14ac:dyDescent="0.2">
      <c r="A4238" s="158"/>
      <c r="D4238" s="138"/>
    </row>
    <row r="4239" spans="1:4" x14ac:dyDescent="0.2">
      <c r="A4239" s="158"/>
      <c r="D4239" s="138"/>
    </row>
    <row r="4240" spans="1:4" x14ac:dyDescent="0.2">
      <c r="A4240" s="158"/>
      <c r="D4240" s="138"/>
    </row>
    <row r="4241" spans="1:4" x14ac:dyDescent="0.2">
      <c r="A4241" s="158"/>
      <c r="D4241" s="138"/>
    </row>
    <row r="4242" spans="1:4" x14ac:dyDescent="0.2">
      <c r="A4242" s="158"/>
      <c r="D4242" s="138"/>
    </row>
    <row r="4243" spans="1:4" x14ac:dyDescent="0.2">
      <c r="A4243" s="158"/>
      <c r="D4243" s="138"/>
    </row>
    <row r="4244" spans="1:4" x14ac:dyDescent="0.2">
      <c r="A4244" s="158"/>
      <c r="D4244" s="138"/>
    </row>
    <row r="4245" spans="1:4" x14ac:dyDescent="0.2">
      <c r="A4245" s="158"/>
      <c r="D4245" s="138"/>
    </row>
    <row r="4246" spans="1:4" x14ac:dyDescent="0.2">
      <c r="A4246" s="158"/>
      <c r="D4246" s="138"/>
    </row>
    <row r="4247" spans="1:4" x14ac:dyDescent="0.2">
      <c r="A4247" s="158"/>
      <c r="D4247" s="138"/>
    </row>
    <row r="4248" spans="1:4" x14ac:dyDescent="0.2">
      <c r="A4248" s="158"/>
      <c r="D4248" s="138"/>
    </row>
    <row r="4249" spans="1:4" x14ac:dyDescent="0.2">
      <c r="A4249" s="158"/>
      <c r="D4249" s="138"/>
    </row>
    <row r="4250" spans="1:4" x14ac:dyDescent="0.2">
      <c r="A4250" s="158"/>
      <c r="D4250" s="138"/>
    </row>
    <row r="4251" spans="1:4" x14ac:dyDescent="0.2">
      <c r="A4251" s="158"/>
      <c r="D4251" s="138"/>
    </row>
    <row r="4252" spans="1:4" x14ac:dyDescent="0.2">
      <c r="A4252" s="158"/>
      <c r="D4252" s="138"/>
    </row>
    <row r="4253" spans="1:4" x14ac:dyDescent="0.2">
      <c r="A4253" s="158"/>
      <c r="D4253" s="138"/>
    </row>
    <row r="4254" spans="1:4" x14ac:dyDescent="0.2">
      <c r="A4254" s="158"/>
      <c r="D4254" s="138"/>
    </row>
    <row r="4255" spans="1:4" x14ac:dyDescent="0.2">
      <c r="A4255" s="158"/>
      <c r="D4255" s="138"/>
    </row>
    <row r="4256" spans="1:4" x14ac:dyDescent="0.2">
      <c r="A4256" s="158"/>
      <c r="D4256" s="138"/>
    </row>
    <row r="4257" spans="1:4" x14ac:dyDescent="0.2">
      <c r="A4257" s="158"/>
      <c r="D4257" s="138"/>
    </row>
    <row r="4258" spans="1:4" x14ac:dyDescent="0.2">
      <c r="A4258" s="158"/>
      <c r="D4258" s="138"/>
    </row>
    <row r="4259" spans="1:4" x14ac:dyDescent="0.2">
      <c r="A4259" s="158"/>
      <c r="D4259" s="138"/>
    </row>
    <row r="4260" spans="1:4" x14ac:dyDescent="0.2">
      <c r="A4260" s="158"/>
      <c r="D4260" s="138"/>
    </row>
    <row r="4261" spans="1:4" x14ac:dyDescent="0.2">
      <c r="A4261" s="158"/>
      <c r="D4261" s="138"/>
    </row>
    <row r="4262" spans="1:4" x14ac:dyDescent="0.2">
      <c r="A4262" s="158"/>
      <c r="D4262" s="138"/>
    </row>
    <row r="4263" spans="1:4" x14ac:dyDescent="0.2">
      <c r="A4263" s="158"/>
      <c r="D4263" s="138"/>
    </row>
    <row r="4264" spans="1:4" x14ac:dyDescent="0.2">
      <c r="A4264" s="158"/>
      <c r="D4264" s="138"/>
    </row>
    <row r="4265" spans="1:4" x14ac:dyDescent="0.2">
      <c r="A4265" s="158"/>
      <c r="D4265" s="138"/>
    </row>
    <row r="4266" spans="1:4" x14ac:dyDescent="0.2">
      <c r="A4266" s="158"/>
      <c r="D4266" s="138"/>
    </row>
    <row r="4267" spans="1:4" x14ac:dyDescent="0.2">
      <c r="A4267" s="158"/>
      <c r="D4267" s="138"/>
    </row>
    <row r="4268" spans="1:4" x14ac:dyDescent="0.2">
      <c r="A4268" s="158"/>
      <c r="D4268" s="138"/>
    </row>
    <row r="4269" spans="1:4" x14ac:dyDescent="0.2">
      <c r="A4269" s="158"/>
      <c r="D4269" s="138"/>
    </row>
    <row r="4270" spans="1:4" x14ac:dyDescent="0.2">
      <c r="A4270" s="158"/>
      <c r="D4270" s="138"/>
    </row>
    <row r="4271" spans="1:4" x14ac:dyDescent="0.2">
      <c r="A4271" s="158"/>
      <c r="D4271" s="138"/>
    </row>
    <row r="4272" spans="1:4" x14ac:dyDescent="0.2">
      <c r="A4272" s="158"/>
      <c r="D4272" s="138"/>
    </row>
    <row r="4273" spans="1:4" x14ac:dyDescent="0.2">
      <c r="A4273" s="158"/>
      <c r="D4273" s="138"/>
    </row>
    <row r="4274" spans="1:4" x14ac:dyDescent="0.2">
      <c r="A4274" s="158"/>
      <c r="D4274" s="138"/>
    </row>
    <row r="4275" spans="1:4" x14ac:dyDescent="0.2">
      <c r="A4275" s="158"/>
      <c r="D4275" s="138"/>
    </row>
    <row r="4276" spans="1:4" x14ac:dyDescent="0.2">
      <c r="A4276" s="158"/>
      <c r="D4276" s="138"/>
    </row>
    <row r="4277" spans="1:4" x14ac:dyDescent="0.2">
      <c r="A4277" s="158"/>
      <c r="D4277" s="138"/>
    </row>
    <row r="4278" spans="1:4" x14ac:dyDescent="0.2">
      <c r="A4278" s="158"/>
      <c r="D4278" s="138"/>
    </row>
    <row r="4279" spans="1:4" x14ac:dyDescent="0.2">
      <c r="A4279" s="158"/>
      <c r="D4279" s="138"/>
    </row>
    <row r="4280" spans="1:4" x14ac:dyDescent="0.2">
      <c r="A4280" s="158"/>
      <c r="D4280" s="138"/>
    </row>
    <row r="4281" spans="1:4" x14ac:dyDescent="0.2">
      <c r="A4281" s="158"/>
      <c r="D4281" s="138"/>
    </row>
    <row r="4282" spans="1:4" x14ac:dyDescent="0.2">
      <c r="A4282" s="158"/>
      <c r="D4282" s="138"/>
    </row>
    <row r="4283" spans="1:4" x14ac:dyDescent="0.2">
      <c r="A4283" s="158"/>
      <c r="D4283" s="138"/>
    </row>
    <row r="4284" spans="1:4" x14ac:dyDescent="0.2">
      <c r="A4284" s="158"/>
      <c r="D4284" s="138"/>
    </row>
    <row r="4285" spans="1:4" x14ac:dyDescent="0.2">
      <c r="A4285" s="158"/>
      <c r="D4285" s="138"/>
    </row>
    <row r="4286" spans="1:4" x14ac:dyDescent="0.2">
      <c r="A4286" s="158"/>
      <c r="D4286" s="138"/>
    </row>
    <row r="4287" spans="1:4" x14ac:dyDescent="0.2">
      <c r="A4287" s="158"/>
      <c r="D4287" s="138"/>
    </row>
    <row r="4288" spans="1:4" x14ac:dyDescent="0.2">
      <c r="A4288" s="158"/>
      <c r="D4288" s="138"/>
    </row>
    <row r="4289" spans="1:4" x14ac:dyDescent="0.2">
      <c r="A4289" s="158"/>
      <c r="D4289" s="138"/>
    </row>
    <row r="4290" spans="1:4" x14ac:dyDescent="0.2">
      <c r="A4290" s="158"/>
      <c r="D4290" s="138"/>
    </row>
    <row r="4291" spans="1:4" x14ac:dyDescent="0.2">
      <c r="A4291" s="158"/>
      <c r="D4291" s="138"/>
    </row>
    <row r="4292" spans="1:4" x14ac:dyDescent="0.2">
      <c r="A4292" s="158"/>
      <c r="D4292" s="138"/>
    </row>
    <row r="4293" spans="1:4" x14ac:dyDescent="0.2">
      <c r="A4293" s="158"/>
      <c r="D4293" s="138"/>
    </row>
    <row r="4294" spans="1:4" x14ac:dyDescent="0.2">
      <c r="A4294" s="158"/>
      <c r="D4294" s="138"/>
    </row>
    <row r="4295" spans="1:4" x14ac:dyDescent="0.2">
      <c r="A4295" s="158"/>
      <c r="D4295" s="138"/>
    </row>
    <row r="4296" spans="1:4" x14ac:dyDescent="0.2">
      <c r="A4296" s="158"/>
      <c r="D4296" s="138"/>
    </row>
    <row r="4297" spans="1:4" x14ac:dyDescent="0.2">
      <c r="A4297" s="158"/>
      <c r="D4297" s="138"/>
    </row>
    <row r="4298" spans="1:4" x14ac:dyDescent="0.2">
      <c r="A4298" s="158"/>
      <c r="D4298" s="138"/>
    </row>
    <row r="4299" spans="1:4" x14ac:dyDescent="0.2">
      <c r="A4299" s="158"/>
      <c r="D4299" s="138"/>
    </row>
    <row r="4300" spans="1:4" x14ac:dyDescent="0.2">
      <c r="A4300" s="158"/>
      <c r="D4300" s="138"/>
    </row>
    <row r="4301" spans="1:4" x14ac:dyDescent="0.2">
      <c r="A4301" s="158"/>
      <c r="D4301" s="138"/>
    </row>
    <row r="4302" spans="1:4" x14ac:dyDescent="0.2">
      <c r="A4302" s="158"/>
      <c r="D4302" s="138"/>
    </row>
    <row r="4303" spans="1:4" x14ac:dyDescent="0.2">
      <c r="A4303" s="158"/>
      <c r="D4303" s="138"/>
    </row>
    <row r="4304" spans="1:4" x14ac:dyDescent="0.2">
      <c r="A4304" s="158"/>
      <c r="D4304" s="138"/>
    </row>
    <row r="4305" spans="1:4" x14ac:dyDescent="0.2">
      <c r="A4305" s="158"/>
      <c r="D4305" s="138"/>
    </row>
    <row r="4306" spans="1:4" x14ac:dyDescent="0.2">
      <c r="A4306" s="158"/>
      <c r="D4306" s="138"/>
    </row>
    <row r="4307" spans="1:4" x14ac:dyDescent="0.2">
      <c r="A4307" s="158"/>
      <c r="D4307" s="138"/>
    </row>
    <row r="4308" spans="1:4" x14ac:dyDescent="0.2">
      <c r="A4308" s="158"/>
      <c r="D4308" s="138"/>
    </row>
    <row r="4309" spans="1:4" x14ac:dyDescent="0.2">
      <c r="A4309" s="158"/>
      <c r="D4309" s="138"/>
    </row>
    <row r="4310" spans="1:4" x14ac:dyDescent="0.2">
      <c r="A4310" s="158"/>
      <c r="D4310" s="138"/>
    </row>
    <row r="4311" spans="1:4" x14ac:dyDescent="0.2">
      <c r="A4311" s="158"/>
      <c r="D4311" s="138"/>
    </row>
    <row r="4312" spans="1:4" x14ac:dyDescent="0.2">
      <c r="A4312" s="158"/>
      <c r="D4312" s="138"/>
    </row>
    <row r="4313" spans="1:4" x14ac:dyDescent="0.2">
      <c r="A4313" s="158"/>
      <c r="D4313" s="138"/>
    </row>
    <row r="4314" spans="1:4" x14ac:dyDescent="0.2">
      <c r="A4314" s="158"/>
      <c r="D4314" s="138"/>
    </row>
    <row r="4315" spans="1:4" x14ac:dyDescent="0.2">
      <c r="A4315" s="158"/>
      <c r="D4315" s="138"/>
    </row>
    <row r="4316" spans="1:4" x14ac:dyDescent="0.2">
      <c r="A4316" s="158"/>
      <c r="D4316" s="138"/>
    </row>
    <row r="4317" spans="1:4" x14ac:dyDescent="0.2">
      <c r="A4317" s="158"/>
      <c r="D4317" s="138"/>
    </row>
    <row r="4318" spans="1:4" x14ac:dyDescent="0.2">
      <c r="A4318" s="158"/>
      <c r="D4318" s="138"/>
    </row>
    <row r="4319" spans="1:4" x14ac:dyDescent="0.2">
      <c r="A4319" s="158"/>
      <c r="D4319" s="138"/>
    </row>
    <row r="4320" spans="1:4" x14ac:dyDescent="0.2">
      <c r="A4320" s="158"/>
      <c r="D4320" s="138"/>
    </row>
    <row r="4321" spans="1:4" x14ac:dyDescent="0.2">
      <c r="A4321" s="158"/>
      <c r="D4321" s="138"/>
    </row>
    <row r="4322" spans="1:4" x14ac:dyDescent="0.2">
      <c r="A4322" s="158"/>
      <c r="D4322" s="138"/>
    </row>
    <row r="4323" spans="1:4" x14ac:dyDescent="0.2">
      <c r="A4323" s="158"/>
      <c r="D4323" s="138"/>
    </row>
    <row r="4324" spans="1:4" x14ac:dyDescent="0.2">
      <c r="A4324" s="158"/>
      <c r="D4324" s="138"/>
    </row>
    <row r="4325" spans="1:4" x14ac:dyDescent="0.2">
      <c r="A4325" s="158"/>
      <c r="D4325" s="138"/>
    </row>
    <row r="4326" spans="1:4" x14ac:dyDescent="0.2">
      <c r="A4326" s="158"/>
      <c r="D4326" s="138"/>
    </row>
    <row r="4327" spans="1:4" x14ac:dyDescent="0.2">
      <c r="A4327" s="158"/>
      <c r="D4327" s="138"/>
    </row>
    <row r="4328" spans="1:4" x14ac:dyDescent="0.2">
      <c r="A4328" s="158"/>
      <c r="D4328" s="138"/>
    </row>
    <row r="4329" spans="1:4" x14ac:dyDescent="0.2">
      <c r="A4329" s="158"/>
      <c r="D4329" s="138"/>
    </row>
    <row r="4330" spans="1:4" x14ac:dyDescent="0.2">
      <c r="A4330" s="158"/>
      <c r="D4330" s="138"/>
    </row>
    <row r="4331" spans="1:4" x14ac:dyDescent="0.2">
      <c r="A4331" s="158"/>
      <c r="D4331" s="138"/>
    </row>
    <row r="4332" spans="1:4" x14ac:dyDescent="0.2">
      <c r="A4332" s="158"/>
      <c r="D4332" s="138"/>
    </row>
    <row r="4333" spans="1:4" x14ac:dyDescent="0.2">
      <c r="A4333" s="158"/>
      <c r="D4333" s="138"/>
    </row>
    <row r="4334" spans="1:4" x14ac:dyDescent="0.2">
      <c r="A4334" s="158"/>
      <c r="D4334" s="138"/>
    </row>
    <row r="4335" spans="1:4" x14ac:dyDescent="0.2">
      <c r="A4335" s="158"/>
      <c r="D4335" s="138"/>
    </row>
    <row r="4336" spans="1:4" x14ac:dyDescent="0.2">
      <c r="A4336" s="158"/>
      <c r="D4336" s="138"/>
    </row>
    <row r="4337" spans="1:4" x14ac:dyDescent="0.2">
      <c r="A4337" s="158"/>
      <c r="D4337" s="138"/>
    </row>
    <row r="4338" spans="1:4" x14ac:dyDescent="0.2">
      <c r="A4338" s="158"/>
      <c r="D4338" s="138"/>
    </row>
    <row r="4339" spans="1:4" x14ac:dyDescent="0.2">
      <c r="A4339" s="158"/>
      <c r="D4339" s="138"/>
    </row>
    <row r="4340" spans="1:4" x14ac:dyDescent="0.2">
      <c r="A4340" s="158"/>
      <c r="D4340" s="138"/>
    </row>
    <row r="4341" spans="1:4" x14ac:dyDescent="0.2">
      <c r="A4341" s="158"/>
      <c r="D4341" s="138"/>
    </row>
    <row r="4342" spans="1:4" x14ac:dyDescent="0.2">
      <c r="A4342" s="158"/>
      <c r="D4342" s="138"/>
    </row>
    <row r="4343" spans="1:4" x14ac:dyDescent="0.2">
      <c r="A4343" s="158"/>
      <c r="D4343" s="138"/>
    </row>
    <row r="4344" spans="1:4" x14ac:dyDescent="0.2">
      <c r="A4344" s="158"/>
      <c r="D4344" s="138"/>
    </row>
    <row r="4345" spans="1:4" x14ac:dyDescent="0.2">
      <c r="A4345" s="158"/>
      <c r="D4345" s="138"/>
    </row>
    <row r="4346" spans="1:4" x14ac:dyDescent="0.2">
      <c r="A4346" s="158"/>
      <c r="D4346" s="138"/>
    </row>
    <row r="4347" spans="1:4" x14ac:dyDescent="0.2">
      <c r="A4347" s="158"/>
      <c r="D4347" s="138"/>
    </row>
    <row r="4348" spans="1:4" x14ac:dyDescent="0.2">
      <c r="A4348" s="158"/>
      <c r="D4348" s="138"/>
    </row>
    <row r="4349" spans="1:4" x14ac:dyDescent="0.2">
      <c r="A4349" s="158"/>
      <c r="D4349" s="138"/>
    </row>
    <row r="4350" spans="1:4" x14ac:dyDescent="0.2">
      <c r="A4350" s="158"/>
      <c r="D4350" s="138"/>
    </row>
    <row r="4351" spans="1:4" x14ac:dyDescent="0.2">
      <c r="A4351" s="158"/>
      <c r="D4351" s="138"/>
    </row>
    <row r="4352" spans="1:4" x14ac:dyDescent="0.2">
      <c r="A4352" s="158"/>
      <c r="D4352" s="138"/>
    </row>
    <row r="4353" spans="1:4" x14ac:dyDescent="0.2">
      <c r="A4353" s="158"/>
      <c r="D4353" s="138"/>
    </row>
    <row r="4354" spans="1:4" x14ac:dyDescent="0.2">
      <c r="A4354" s="158"/>
      <c r="D4354" s="138"/>
    </row>
    <row r="4355" spans="1:4" x14ac:dyDescent="0.2">
      <c r="A4355" s="158"/>
      <c r="D4355" s="138"/>
    </row>
    <row r="4356" spans="1:4" x14ac:dyDescent="0.2">
      <c r="A4356" s="158"/>
      <c r="D4356" s="138"/>
    </row>
    <row r="4357" spans="1:4" x14ac:dyDescent="0.2">
      <c r="A4357" s="158"/>
      <c r="D4357" s="138"/>
    </row>
    <row r="4358" spans="1:4" x14ac:dyDescent="0.2">
      <c r="A4358" s="158"/>
      <c r="D4358" s="138"/>
    </row>
    <row r="4359" spans="1:4" x14ac:dyDescent="0.2">
      <c r="A4359" s="158"/>
      <c r="D4359" s="138"/>
    </row>
    <row r="4360" spans="1:4" x14ac:dyDescent="0.2">
      <c r="A4360" s="158"/>
      <c r="D4360" s="138"/>
    </row>
    <row r="4361" spans="1:4" x14ac:dyDescent="0.2">
      <c r="A4361" s="158"/>
      <c r="D4361" s="138"/>
    </row>
    <row r="4362" spans="1:4" x14ac:dyDescent="0.2">
      <c r="A4362" s="158"/>
      <c r="D4362" s="138"/>
    </row>
    <row r="4363" spans="1:4" x14ac:dyDescent="0.2">
      <c r="A4363" s="158"/>
      <c r="D4363" s="138"/>
    </row>
    <row r="4364" spans="1:4" x14ac:dyDescent="0.2">
      <c r="A4364" s="158"/>
      <c r="D4364" s="138"/>
    </row>
    <row r="4365" spans="1:4" x14ac:dyDescent="0.2">
      <c r="A4365" s="158"/>
      <c r="D4365" s="138"/>
    </row>
    <row r="4366" spans="1:4" x14ac:dyDescent="0.2">
      <c r="A4366" s="158"/>
      <c r="D4366" s="138"/>
    </row>
    <row r="4367" spans="1:4" x14ac:dyDescent="0.2">
      <c r="A4367" s="158"/>
      <c r="D4367" s="138"/>
    </row>
    <row r="4368" spans="1:4" x14ac:dyDescent="0.2">
      <c r="A4368" s="158"/>
      <c r="D4368" s="138"/>
    </row>
    <row r="4369" spans="1:4" x14ac:dyDescent="0.2">
      <c r="A4369" s="158"/>
      <c r="D4369" s="138"/>
    </row>
    <row r="4370" spans="1:4" x14ac:dyDescent="0.2">
      <c r="A4370" s="158"/>
      <c r="D4370" s="138"/>
    </row>
    <row r="4371" spans="1:4" x14ac:dyDescent="0.2">
      <c r="A4371" s="158"/>
      <c r="D4371" s="138"/>
    </row>
    <row r="4372" spans="1:4" x14ac:dyDescent="0.2">
      <c r="A4372" s="158"/>
      <c r="D4372" s="138"/>
    </row>
    <row r="4373" spans="1:4" x14ac:dyDescent="0.2">
      <c r="A4373" s="158"/>
      <c r="D4373" s="138"/>
    </row>
    <row r="4374" spans="1:4" x14ac:dyDescent="0.2">
      <c r="A4374" s="158"/>
      <c r="D4374" s="138"/>
    </row>
    <row r="4375" spans="1:4" x14ac:dyDescent="0.2">
      <c r="A4375" s="158"/>
      <c r="D4375" s="138"/>
    </row>
    <row r="4376" spans="1:4" x14ac:dyDescent="0.2">
      <c r="A4376" s="158"/>
      <c r="D4376" s="138"/>
    </row>
    <row r="4377" spans="1:4" x14ac:dyDescent="0.2">
      <c r="A4377" s="158"/>
      <c r="D4377" s="138"/>
    </row>
    <row r="4378" spans="1:4" x14ac:dyDescent="0.2">
      <c r="A4378" s="158"/>
      <c r="D4378" s="138"/>
    </row>
    <row r="4379" spans="1:4" x14ac:dyDescent="0.2">
      <c r="A4379" s="158"/>
      <c r="D4379" s="138"/>
    </row>
    <row r="4380" spans="1:4" x14ac:dyDescent="0.2">
      <c r="A4380" s="158"/>
      <c r="D4380" s="138"/>
    </row>
    <row r="4381" spans="1:4" x14ac:dyDescent="0.2">
      <c r="A4381" s="158"/>
      <c r="D4381" s="138"/>
    </row>
    <row r="4382" spans="1:4" x14ac:dyDescent="0.2">
      <c r="A4382" s="158"/>
      <c r="D4382" s="138"/>
    </row>
    <row r="4383" spans="1:4" x14ac:dyDescent="0.2">
      <c r="A4383" s="158"/>
      <c r="D4383" s="138"/>
    </row>
    <row r="4384" spans="1:4" x14ac:dyDescent="0.2">
      <c r="A4384" s="158"/>
      <c r="D4384" s="138"/>
    </row>
    <row r="4385" spans="1:4" x14ac:dyDescent="0.2">
      <c r="A4385" s="158"/>
      <c r="D4385" s="138"/>
    </row>
    <row r="4386" spans="1:4" x14ac:dyDescent="0.2">
      <c r="A4386" s="158"/>
      <c r="D4386" s="138"/>
    </row>
    <row r="4387" spans="1:4" x14ac:dyDescent="0.2">
      <c r="A4387" s="158"/>
      <c r="D4387" s="138"/>
    </row>
    <row r="4388" spans="1:4" x14ac:dyDescent="0.2">
      <c r="A4388" s="158"/>
      <c r="D4388" s="138"/>
    </row>
    <row r="4389" spans="1:4" x14ac:dyDescent="0.2">
      <c r="A4389" s="158"/>
      <c r="D4389" s="138"/>
    </row>
    <row r="4390" spans="1:4" x14ac:dyDescent="0.2">
      <c r="A4390" s="158"/>
      <c r="D4390" s="138"/>
    </row>
    <row r="4391" spans="1:4" x14ac:dyDescent="0.2">
      <c r="A4391" s="158"/>
      <c r="D4391" s="138"/>
    </row>
    <row r="4392" spans="1:4" x14ac:dyDescent="0.2">
      <c r="A4392" s="158"/>
      <c r="D4392" s="138"/>
    </row>
    <row r="4393" spans="1:4" x14ac:dyDescent="0.2">
      <c r="A4393" s="158"/>
      <c r="D4393" s="138"/>
    </row>
    <row r="4394" spans="1:4" x14ac:dyDescent="0.2">
      <c r="A4394" s="158"/>
      <c r="D4394" s="138"/>
    </row>
    <row r="4395" spans="1:4" x14ac:dyDescent="0.2">
      <c r="A4395" s="158"/>
      <c r="D4395" s="138"/>
    </row>
    <row r="4396" spans="1:4" x14ac:dyDescent="0.2">
      <c r="A4396" s="158"/>
      <c r="D4396" s="138"/>
    </row>
    <row r="4397" spans="1:4" x14ac:dyDescent="0.2">
      <c r="A4397" s="158"/>
      <c r="D4397" s="138"/>
    </row>
    <row r="4398" spans="1:4" x14ac:dyDescent="0.2">
      <c r="A4398" s="158"/>
      <c r="D4398" s="138"/>
    </row>
    <row r="4399" spans="1:4" x14ac:dyDescent="0.2">
      <c r="A4399" s="158"/>
      <c r="D4399" s="138"/>
    </row>
    <row r="4400" spans="1:4" x14ac:dyDescent="0.2">
      <c r="A4400" s="158"/>
      <c r="D4400" s="138"/>
    </row>
    <row r="4401" spans="1:4" x14ac:dyDescent="0.2">
      <c r="A4401" s="158"/>
      <c r="D4401" s="138"/>
    </row>
    <row r="4402" spans="1:4" x14ac:dyDescent="0.2">
      <c r="A4402" s="158"/>
      <c r="D4402" s="138"/>
    </row>
    <row r="4403" spans="1:4" x14ac:dyDescent="0.2">
      <c r="A4403" s="158"/>
      <c r="D4403" s="138"/>
    </row>
    <row r="4404" spans="1:4" x14ac:dyDescent="0.2">
      <c r="A4404" s="158"/>
      <c r="D4404" s="138"/>
    </row>
    <row r="4405" spans="1:4" x14ac:dyDescent="0.2">
      <c r="A4405" s="158"/>
      <c r="D4405" s="138"/>
    </row>
    <row r="4406" spans="1:4" x14ac:dyDescent="0.2">
      <c r="A4406" s="158"/>
      <c r="D4406" s="138"/>
    </row>
    <row r="4407" spans="1:4" x14ac:dyDescent="0.2">
      <c r="A4407" s="158"/>
      <c r="D4407" s="138"/>
    </row>
    <row r="4408" spans="1:4" x14ac:dyDescent="0.2">
      <c r="A4408" s="158"/>
      <c r="D4408" s="138"/>
    </row>
    <row r="4409" spans="1:4" x14ac:dyDescent="0.2">
      <c r="A4409" s="158"/>
      <c r="D4409" s="138"/>
    </row>
    <row r="4410" spans="1:4" x14ac:dyDescent="0.2">
      <c r="A4410" s="158"/>
      <c r="D4410" s="138"/>
    </row>
    <row r="4411" spans="1:4" x14ac:dyDescent="0.2">
      <c r="A4411" s="158"/>
      <c r="D4411" s="138"/>
    </row>
    <row r="4412" spans="1:4" x14ac:dyDescent="0.2">
      <c r="A4412" s="158"/>
      <c r="D4412" s="138"/>
    </row>
    <row r="4413" spans="1:4" x14ac:dyDescent="0.2">
      <c r="A4413" s="158"/>
      <c r="D4413" s="138"/>
    </row>
    <row r="4414" spans="1:4" x14ac:dyDescent="0.2">
      <c r="A4414" s="158"/>
      <c r="D4414" s="138"/>
    </row>
    <row r="4415" spans="1:4" x14ac:dyDescent="0.2">
      <c r="A4415" s="158"/>
      <c r="D4415" s="138"/>
    </row>
    <row r="4416" spans="1:4" x14ac:dyDescent="0.2">
      <c r="A4416" s="158"/>
      <c r="D4416" s="138"/>
    </row>
    <row r="4417" spans="1:4" x14ac:dyDescent="0.2">
      <c r="A4417" s="158"/>
      <c r="D4417" s="138"/>
    </row>
    <row r="4418" spans="1:4" x14ac:dyDescent="0.2">
      <c r="A4418" s="158"/>
      <c r="D4418" s="138"/>
    </row>
    <row r="4419" spans="1:4" x14ac:dyDescent="0.2">
      <c r="A4419" s="158"/>
      <c r="D4419" s="138"/>
    </row>
    <row r="4420" spans="1:4" x14ac:dyDescent="0.2">
      <c r="A4420" s="158"/>
      <c r="D4420" s="138"/>
    </row>
    <row r="4421" spans="1:4" x14ac:dyDescent="0.2">
      <c r="A4421" s="158"/>
      <c r="D4421" s="138"/>
    </row>
    <row r="4422" spans="1:4" x14ac:dyDescent="0.2">
      <c r="A4422" s="158"/>
      <c r="D4422" s="138"/>
    </row>
    <row r="4423" spans="1:4" x14ac:dyDescent="0.2">
      <c r="A4423" s="158"/>
      <c r="D4423" s="138"/>
    </row>
    <row r="4424" spans="1:4" x14ac:dyDescent="0.2">
      <c r="A4424" s="158"/>
      <c r="D4424" s="138"/>
    </row>
    <row r="4425" spans="1:4" x14ac:dyDescent="0.2">
      <c r="A4425" s="158"/>
      <c r="D4425" s="138"/>
    </row>
    <row r="4426" spans="1:4" x14ac:dyDescent="0.2">
      <c r="A4426" s="158"/>
      <c r="D4426" s="138"/>
    </row>
    <row r="4427" spans="1:4" x14ac:dyDescent="0.2">
      <c r="A4427" s="158"/>
      <c r="D4427" s="138"/>
    </row>
    <row r="4428" spans="1:4" x14ac:dyDescent="0.2">
      <c r="A4428" s="158"/>
      <c r="D4428" s="138"/>
    </row>
    <row r="4429" spans="1:4" x14ac:dyDescent="0.2">
      <c r="A4429" s="158"/>
      <c r="D4429" s="138"/>
    </row>
    <row r="4430" spans="1:4" x14ac:dyDescent="0.2">
      <c r="A4430" s="158"/>
      <c r="D4430" s="138"/>
    </row>
    <row r="4431" spans="1:4" x14ac:dyDescent="0.2">
      <c r="A4431" s="158"/>
      <c r="D4431" s="138"/>
    </row>
    <row r="4432" spans="1:4" x14ac:dyDescent="0.2">
      <c r="A4432" s="158"/>
      <c r="D4432" s="138"/>
    </row>
    <row r="4433" spans="1:4" x14ac:dyDescent="0.2">
      <c r="A4433" s="158"/>
      <c r="D4433" s="138"/>
    </row>
    <row r="4434" spans="1:4" x14ac:dyDescent="0.2">
      <c r="A4434" s="158"/>
      <c r="D4434" s="138"/>
    </row>
    <row r="4435" spans="1:4" x14ac:dyDescent="0.2">
      <c r="A4435" s="158"/>
      <c r="D4435" s="138"/>
    </row>
    <row r="4436" spans="1:4" x14ac:dyDescent="0.2">
      <c r="A4436" s="158"/>
      <c r="D4436" s="138"/>
    </row>
    <row r="4437" spans="1:4" x14ac:dyDescent="0.2">
      <c r="A4437" s="158"/>
      <c r="D4437" s="138"/>
    </row>
    <row r="4438" spans="1:4" x14ac:dyDescent="0.2">
      <c r="A4438" s="158"/>
      <c r="D4438" s="138"/>
    </row>
    <row r="4439" spans="1:4" x14ac:dyDescent="0.2">
      <c r="A4439" s="158"/>
      <c r="D4439" s="138"/>
    </row>
    <row r="4440" spans="1:4" x14ac:dyDescent="0.2">
      <c r="A4440" s="158"/>
      <c r="D4440" s="138"/>
    </row>
    <row r="4441" spans="1:4" x14ac:dyDescent="0.2">
      <c r="A4441" s="158"/>
      <c r="D4441" s="138"/>
    </row>
    <row r="4442" spans="1:4" x14ac:dyDescent="0.2">
      <c r="A4442" s="158"/>
      <c r="D4442" s="138"/>
    </row>
    <row r="4443" spans="1:4" x14ac:dyDescent="0.2">
      <c r="A4443" s="158"/>
      <c r="D4443" s="138"/>
    </row>
    <row r="4444" spans="1:4" x14ac:dyDescent="0.2">
      <c r="A4444" s="158"/>
      <c r="D4444" s="138"/>
    </row>
    <row r="4445" spans="1:4" x14ac:dyDescent="0.2">
      <c r="A4445" s="158"/>
      <c r="D4445" s="138"/>
    </row>
    <row r="4446" spans="1:4" x14ac:dyDescent="0.2">
      <c r="A4446" s="158"/>
      <c r="D4446" s="138"/>
    </row>
    <row r="4447" spans="1:4" x14ac:dyDescent="0.2">
      <c r="A4447" s="158"/>
      <c r="D4447" s="138"/>
    </row>
    <row r="4448" spans="1:4" x14ac:dyDescent="0.2">
      <c r="A4448" s="158"/>
      <c r="D4448" s="138"/>
    </row>
    <row r="4449" spans="1:4" x14ac:dyDescent="0.2">
      <c r="A4449" s="158"/>
      <c r="D4449" s="138"/>
    </row>
    <row r="4450" spans="1:4" x14ac:dyDescent="0.2">
      <c r="A4450" s="158"/>
      <c r="D4450" s="138"/>
    </row>
    <row r="4451" spans="1:4" x14ac:dyDescent="0.2">
      <c r="A4451" s="158"/>
      <c r="D4451" s="138"/>
    </row>
    <row r="4452" spans="1:4" x14ac:dyDescent="0.2">
      <c r="A4452" s="158"/>
      <c r="D4452" s="138"/>
    </row>
    <row r="4453" spans="1:4" x14ac:dyDescent="0.2">
      <c r="A4453" s="158"/>
      <c r="D4453" s="138"/>
    </row>
    <row r="4454" spans="1:4" x14ac:dyDescent="0.2">
      <c r="A4454" s="158"/>
      <c r="D4454" s="138"/>
    </row>
    <row r="4455" spans="1:4" x14ac:dyDescent="0.2">
      <c r="A4455" s="158"/>
      <c r="D4455" s="138"/>
    </row>
    <row r="4456" spans="1:4" x14ac:dyDescent="0.2">
      <c r="A4456" s="158"/>
      <c r="D4456" s="138"/>
    </row>
    <row r="4457" spans="1:4" x14ac:dyDescent="0.2">
      <c r="A4457" s="158"/>
      <c r="D4457" s="138"/>
    </row>
    <row r="4458" spans="1:4" x14ac:dyDescent="0.2">
      <c r="A4458" s="158"/>
      <c r="D4458" s="138"/>
    </row>
    <row r="4459" spans="1:4" x14ac:dyDescent="0.2">
      <c r="A4459" s="158"/>
      <c r="D4459" s="138"/>
    </row>
    <row r="4460" spans="1:4" x14ac:dyDescent="0.2">
      <c r="A4460" s="158"/>
      <c r="D4460" s="138"/>
    </row>
    <row r="4461" spans="1:4" x14ac:dyDescent="0.2">
      <c r="A4461" s="158"/>
      <c r="D4461" s="138"/>
    </row>
    <row r="4462" spans="1:4" x14ac:dyDescent="0.2">
      <c r="A4462" s="158"/>
      <c r="D4462" s="138"/>
    </row>
    <row r="4463" spans="1:4" x14ac:dyDescent="0.2">
      <c r="A4463" s="158"/>
      <c r="D4463" s="138"/>
    </row>
    <row r="4464" spans="1:4" x14ac:dyDescent="0.2">
      <c r="A4464" s="158"/>
      <c r="D4464" s="138"/>
    </row>
    <row r="4465" spans="1:4" x14ac:dyDescent="0.2">
      <c r="A4465" s="158"/>
      <c r="D4465" s="138"/>
    </row>
    <row r="4466" spans="1:4" x14ac:dyDescent="0.2">
      <c r="A4466" s="158"/>
      <c r="D4466" s="138"/>
    </row>
    <row r="4467" spans="1:4" x14ac:dyDescent="0.2">
      <c r="A4467" s="158"/>
      <c r="D4467" s="138"/>
    </row>
    <row r="4468" spans="1:4" x14ac:dyDescent="0.2">
      <c r="A4468" s="158"/>
      <c r="D4468" s="138"/>
    </row>
    <row r="4469" spans="1:4" x14ac:dyDescent="0.2">
      <c r="A4469" s="158"/>
      <c r="D4469" s="138"/>
    </row>
    <row r="4470" spans="1:4" x14ac:dyDescent="0.2">
      <c r="A4470" s="158"/>
      <c r="D4470" s="138"/>
    </row>
    <row r="4471" spans="1:4" x14ac:dyDescent="0.2">
      <c r="A4471" s="158"/>
      <c r="D4471" s="138"/>
    </row>
    <row r="4472" spans="1:4" x14ac:dyDescent="0.2">
      <c r="A4472" s="158"/>
      <c r="D4472" s="138"/>
    </row>
    <row r="4473" spans="1:4" x14ac:dyDescent="0.2">
      <c r="A4473" s="158"/>
      <c r="D4473" s="138"/>
    </row>
    <row r="4474" spans="1:4" x14ac:dyDescent="0.2">
      <c r="A4474" s="158"/>
      <c r="D4474" s="138"/>
    </row>
    <row r="4475" spans="1:4" x14ac:dyDescent="0.2">
      <c r="A4475" s="158"/>
      <c r="D4475" s="138"/>
    </row>
    <row r="4476" spans="1:4" x14ac:dyDescent="0.2">
      <c r="A4476" s="158"/>
      <c r="D4476" s="138"/>
    </row>
    <row r="4477" spans="1:4" x14ac:dyDescent="0.2">
      <c r="A4477" s="158"/>
      <c r="D4477" s="138"/>
    </row>
    <row r="4478" spans="1:4" x14ac:dyDescent="0.2">
      <c r="A4478" s="158"/>
      <c r="D4478" s="138"/>
    </row>
    <row r="4479" spans="1:4" x14ac:dyDescent="0.2">
      <c r="A4479" s="158"/>
      <c r="D4479" s="138"/>
    </row>
    <row r="4480" spans="1:4" x14ac:dyDescent="0.2">
      <c r="A4480" s="158"/>
      <c r="D4480" s="138"/>
    </row>
    <row r="4481" spans="1:4" x14ac:dyDescent="0.2">
      <c r="A4481" s="158"/>
      <c r="D4481" s="138"/>
    </row>
    <row r="4482" spans="1:4" x14ac:dyDescent="0.2">
      <c r="A4482" s="158"/>
      <c r="D4482" s="138"/>
    </row>
    <row r="4483" spans="1:4" x14ac:dyDescent="0.2">
      <c r="A4483" s="158"/>
      <c r="D4483" s="138"/>
    </row>
    <row r="4484" spans="1:4" x14ac:dyDescent="0.2">
      <c r="A4484" s="158"/>
      <c r="D4484" s="138"/>
    </row>
    <row r="4485" spans="1:4" x14ac:dyDescent="0.2">
      <c r="A4485" s="158"/>
      <c r="D4485" s="138"/>
    </row>
    <row r="4486" spans="1:4" x14ac:dyDescent="0.2">
      <c r="A4486" s="158"/>
      <c r="D4486" s="138"/>
    </row>
    <row r="4487" spans="1:4" x14ac:dyDescent="0.2">
      <c r="A4487" s="158"/>
      <c r="D4487" s="138"/>
    </row>
    <row r="4488" spans="1:4" x14ac:dyDescent="0.2">
      <c r="A4488" s="158"/>
      <c r="D4488" s="138"/>
    </row>
    <row r="4489" spans="1:4" x14ac:dyDescent="0.2">
      <c r="A4489" s="158"/>
      <c r="D4489" s="138"/>
    </row>
    <row r="4490" spans="1:4" x14ac:dyDescent="0.2">
      <c r="A4490" s="158"/>
      <c r="D4490" s="138"/>
    </row>
    <row r="4491" spans="1:4" x14ac:dyDescent="0.2">
      <c r="A4491" s="158"/>
      <c r="D4491" s="138"/>
    </row>
    <row r="4492" spans="1:4" x14ac:dyDescent="0.2">
      <c r="A4492" s="158"/>
      <c r="D4492" s="138"/>
    </row>
    <row r="4493" spans="1:4" x14ac:dyDescent="0.2">
      <c r="A4493" s="158"/>
      <c r="D4493" s="138"/>
    </row>
    <row r="4494" spans="1:4" x14ac:dyDescent="0.2">
      <c r="A4494" s="158"/>
      <c r="D4494" s="138"/>
    </row>
    <row r="4495" spans="1:4" x14ac:dyDescent="0.2">
      <c r="A4495" s="158"/>
      <c r="D4495" s="138"/>
    </row>
    <row r="4496" spans="1:4" x14ac:dyDescent="0.2">
      <c r="A4496" s="158"/>
      <c r="D4496" s="138"/>
    </row>
    <row r="4497" spans="1:4" x14ac:dyDescent="0.2">
      <c r="A4497" s="158"/>
      <c r="D4497" s="138"/>
    </row>
    <row r="4498" spans="1:4" x14ac:dyDescent="0.2">
      <c r="A4498" s="158"/>
      <c r="D4498" s="138"/>
    </row>
    <row r="4499" spans="1:4" x14ac:dyDescent="0.2">
      <c r="A4499" s="158"/>
      <c r="D4499" s="138"/>
    </row>
    <row r="4500" spans="1:4" x14ac:dyDescent="0.2">
      <c r="A4500" s="158"/>
      <c r="D4500" s="138"/>
    </row>
    <row r="4501" spans="1:4" x14ac:dyDescent="0.2">
      <c r="A4501" s="158"/>
      <c r="D4501" s="138"/>
    </row>
    <row r="4502" spans="1:4" x14ac:dyDescent="0.2">
      <c r="A4502" s="158"/>
      <c r="D4502" s="138"/>
    </row>
    <row r="4503" spans="1:4" x14ac:dyDescent="0.2">
      <c r="A4503" s="158"/>
      <c r="D4503" s="138"/>
    </row>
    <row r="4504" spans="1:4" x14ac:dyDescent="0.2">
      <c r="A4504" s="158"/>
      <c r="D4504" s="138"/>
    </row>
    <row r="4505" spans="1:4" x14ac:dyDescent="0.2">
      <c r="A4505" s="158"/>
      <c r="D4505" s="138"/>
    </row>
    <row r="4506" spans="1:4" x14ac:dyDescent="0.2">
      <c r="A4506" s="158"/>
      <c r="D4506" s="138"/>
    </row>
    <row r="4507" spans="1:4" x14ac:dyDescent="0.2">
      <c r="A4507" s="158"/>
      <c r="D4507" s="138"/>
    </row>
    <row r="4508" spans="1:4" x14ac:dyDescent="0.2">
      <c r="A4508" s="158"/>
      <c r="D4508" s="138"/>
    </row>
    <row r="4509" spans="1:4" x14ac:dyDescent="0.2">
      <c r="A4509" s="158"/>
      <c r="D4509" s="138"/>
    </row>
    <row r="4510" spans="1:4" x14ac:dyDescent="0.2">
      <c r="A4510" s="158"/>
      <c r="D4510" s="138"/>
    </row>
    <row r="4511" spans="1:4" x14ac:dyDescent="0.2">
      <c r="A4511" s="158"/>
      <c r="D4511" s="138"/>
    </row>
    <row r="4512" spans="1:4" x14ac:dyDescent="0.2">
      <c r="A4512" s="158"/>
      <c r="D4512" s="138"/>
    </row>
    <row r="4513" spans="1:4" x14ac:dyDescent="0.2">
      <c r="A4513" s="158"/>
      <c r="D4513" s="138"/>
    </row>
    <row r="4514" spans="1:4" x14ac:dyDescent="0.2">
      <c r="A4514" s="158"/>
      <c r="D4514" s="138"/>
    </row>
    <row r="4515" spans="1:4" x14ac:dyDescent="0.2">
      <c r="A4515" s="158"/>
      <c r="D4515" s="138"/>
    </row>
    <row r="4516" spans="1:4" x14ac:dyDescent="0.2">
      <c r="A4516" s="158"/>
      <c r="D4516" s="138"/>
    </row>
    <row r="4517" spans="1:4" x14ac:dyDescent="0.2">
      <c r="A4517" s="158"/>
      <c r="D4517" s="138"/>
    </row>
    <row r="4518" spans="1:4" x14ac:dyDescent="0.2">
      <c r="A4518" s="158"/>
      <c r="D4518" s="138"/>
    </row>
    <row r="4519" spans="1:4" x14ac:dyDescent="0.2">
      <c r="A4519" s="158"/>
      <c r="D4519" s="138"/>
    </row>
    <row r="4520" spans="1:4" x14ac:dyDescent="0.2">
      <c r="A4520" s="158"/>
      <c r="D4520" s="138"/>
    </row>
    <row r="4521" spans="1:4" x14ac:dyDescent="0.2">
      <c r="A4521" s="158"/>
      <c r="D4521" s="138"/>
    </row>
    <row r="4522" spans="1:4" x14ac:dyDescent="0.2">
      <c r="A4522" s="158"/>
      <c r="D4522" s="138"/>
    </row>
    <row r="4523" spans="1:4" x14ac:dyDescent="0.2">
      <c r="A4523" s="158"/>
      <c r="D4523" s="138"/>
    </row>
    <row r="4524" spans="1:4" x14ac:dyDescent="0.2">
      <c r="A4524" s="158"/>
      <c r="D4524" s="138"/>
    </row>
    <row r="4525" spans="1:4" x14ac:dyDescent="0.2">
      <c r="A4525" s="158"/>
      <c r="D4525" s="138"/>
    </row>
    <row r="4526" spans="1:4" x14ac:dyDescent="0.2">
      <c r="A4526" s="158"/>
      <c r="D4526" s="138"/>
    </row>
    <row r="4527" spans="1:4" x14ac:dyDescent="0.2">
      <c r="A4527" s="158"/>
      <c r="D4527" s="138"/>
    </row>
    <row r="4528" spans="1:4" x14ac:dyDescent="0.2">
      <c r="A4528" s="158"/>
      <c r="D4528" s="138"/>
    </row>
    <row r="4529" spans="1:4" x14ac:dyDescent="0.2">
      <c r="A4529" s="158"/>
      <c r="D4529" s="138"/>
    </row>
    <row r="4530" spans="1:4" x14ac:dyDescent="0.2">
      <c r="A4530" s="158"/>
      <c r="D4530" s="138"/>
    </row>
    <row r="4531" spans="1:4" x14ac:dyDescent="0.2">
      <c r="A4531" s="158"/>
      <c r="D4531" s="138"/>
    </row>
    <row r="4532" spans="1:4" x14ac:dyDescent="0.2">
      <c r="A4532" s="158"/>
      <c r="D4532" s="138"/>
    </row>
    <row r="4533" spans="1:4" x14ac:dyDescent="0.2">
      <c r="A4533" s="158"/>
      <c r="D4533" s="138"/>
    </row>
    <row r="4534" spans="1:4" x14ac:dyDescent="0.2">
      <c r="A4534" s="158"/>
      <c r="D4534" s="138"/>
    </row>
    <row r="4535" spans="1:4" x14ac:dyDescent="0.2">
      <c r="A4535" s="158"/>
      <c r="D4535" s="138"/>
    </row>
    <row r="4536" spans="1:4" x14ac:dyDescent="0.2">
      <c r="A4536" s="158"/>
      <c r="D4536" s="138"/>
    </row>
    <row r="4537" spans="1:4" x14ac:dyDescent="0.2">
      <c r="A4537" s="158"/>
      <c r="D4537" s="138"/>
    </row>
    <row r="4538" spans="1:4" x14ac:dyDescent="0.2">
      <c r="A4538" s="158"/>
      <c r="D4538" s="138"/>
    </row>
    <row r="4539" spans="1:4" x14ac:dyDescent="0.2">
      <c r="A4539" s="158"/>
      <c r="D4539" s="138"/>
    </row>
    <row r="4540" spans="1:4" x14ac:dyDescent="0.2">
      <c r="A4540" s="158"/>
      <c r="D4540" s="138"/>
    </row>
    <row r="4541" spans="1:4" x14ac:dyDescent="0.2">
      <c r="A4541" s="158"/>
      <c r="D4541" s="138"/>
    </row>
    <row r="4542" spans="1:4" x14ac:dyDescent="0.2">
      <c r="A4542" s="158"/>
      <c r="D4542" s="138"/>
    </row>
    <row r="4543" spans="1:4" x14ac:dyDescent="0.2">
      <c r="A4543" s="158"/>
      <c r="D4543" s="138"/>
    </row>
    <row r="4544" spans="1:4" x14ac:dyDescent="0.2">
      <c r="A4544" s="158"/>
      <c r="D4544" s="138"/>
    </row>
    <row r="4545" spans="1:4" x14ac:dyDescent="0.2">
      <c r="A4545" s="158"/>
      <c r="D4545" s="138"/>
    </row>
    <row r="4546" spans="1:4" x14ac:dyDescent="0.2">
      <c r="A4546" s="158"/>
      <c r="D4546" s="138"/>
    </row>
    <row r="4547" spans="1:4" x14ac:dyDescent="0.2">
      <c r="A4547" s="158"/>
      <c r="D4547" s="138"/>
    </row>
    <row r="4548" spans="1:4" x14ac:dyDescent="0.2">
      <c r="A4548" s="158"/>
      <c r="D4548" s="138"/>
    </row>
    <row r="4549" spans="1:4" x14ac:dyDescent="0.2">
      <c r="A4549" s="158"/>
      <c r="D4549" s="138"/>
    </row>
    <row r="4550" spans="1:4" x14ac:dyDescent="0.2">
      <c r="A4550" s="158"/>
      <c r="D4550" s="138"/>
    </row>
    <row r="4551" spans="1:4" x14ac:dyDescent="0.2">
      <c r="A4551" s="158"/>
      <c r="D4551" s="138"/>
    </row>
    <row r="4552" spans="1:4" x14ac:dyDescent="0.2">
      <c r="A4552" s="158"/>
      <c r="D4552" s="138"/>
    </row>
    <row r="4553" spans="1:4" x14ac:dyDescent="0.2">
      <c r="A4553" s="158"/>
      <c r="D4553" s="138"/>
    </row>
    <row r="4554" spans="1:4" x14ac:dyDescent="0.2">
      <c r="A4554" s="158"/>
      <c r="D4554" s="138"/>
    </row>
    <row r="4555" spans="1:4" x14ac:dyDescent="0.2">
      <c r="A4555" s="158"/>
      <c r="D4555" s="138"/>
    </row>
    <row r="4556" spans="1:4" x14ac:dyDescent="0.2">
      <c r="A4556" s="158"/>
      <c r="D4556" s="138"/>
    </row>
    <row r="4557" spans="1:4" x14ac:dyDescent="0.2">
      <c r="A4557" s="158"/>
      <c r="D4557" s="138"/>
    </row>
    <row r="4558" spans="1:4" x14ac:dyDescent="0.2">
      <c r="A4558" s="158"/>
      <c r="D4558" s="138"/>
    </row>
    <row r="4559" spans="1:4" x14ac:dyDescent="0.2">
      <c r="A4559" s="158"/>
      <c r="D4559" s="138"/>
    </row>
    <row r="4560" spans="1:4" x14ac:dyDescent="0.2">
      <c r="A4560" s="158"/>
      <c r="D4560" s="138"/>
    </row>
    <row r="4561" spans="1:4" x14ac:dyDescent="0.2">
      <c r="A4561" s="158"/>
      <c r="D4561" s="138"/>
    </row>
    <row r="4562" spans="1:4" x14ac:dyDescent="0.2">
      <c r="A4562" s="158"/>
      <c r="D4562" s="138"/>
    </row>
    <row r="4563" spans="1:4" x14ac:dyDescent="0.2">
      <c r="A4563" s="158"/>
      <c r="D4563" s="138"/>
    </row>
    <row r="4564" spans="1:4" x14ac:dyDescent="0.2">
      <c r="A4564" s="158"/>
      <c r="D4564" s="138"/>
    </row>
    <row r="4565" spans="1:4" x14ac:dyDescent="0.2">
      <c r="A4565" s="158"/>
      <c r="D4565" s="138"/>
    </row>
    <row r="4566" spans="1:4" x14ac:dyDescent="0.2">
      <c r="A4566" s="158"/>
      <c r="D4566" s="138"/>
    </row>
    <row r="4567" spans="1:4" x14ac:dyDescent="0.2">
      <c r="A4567" s="158"/>
      <c r="D4567" s="138"/>
    </row>
    <row r="4568" spans="1:4" x14ac:dyDescent="0.2">
      <c r="A4568" s="158"/>
      <c r="D4568" s="138"/>
    </row>
    <row r="4569" spans="1:4" x14ac:dyDescent="0.2">
      <c r="A4569" s="158"/>
      <c r="D4569" s="138"/>
    </row>
    <row r="4570" spans="1:4" x14ac:dyDescent="0.2">
      <c r="A4570" s="158"/>
      <c r="D4570" s="138"/>
    </row>
    <row r="4571" spans="1:4" x14ac:dyDescent="0.2">
      <c r="A4571" s="158"/>
      <c r="D4571" s="138"/>
    </row>
    <row r="4572" spans="1:4" x14ac:dyDescent="0.2">
      <c r="A4572" s="158"/>
      <c r="D4572" s="138"/>
    </row>
    <row r="4573" spans="1:4" x14ac:dyDescent="0.2">
      <c r="A4573" s="158"/>
      <c r="D4573" s="138"/>
    </row>
    <row r="4574" spans="1:4" x14ac:dyDescent="0.2">
      <c r="A4574" s="158"/>
      <c r="D4574" s="138"/>
    </row>
    <row r="4575" spans="1:4" x14ac:dyDescent="0.2">
      <c r="A4575" s="158"/>
      <c r="D4575" s="138"/>
    </row>
    <row r="4576" spans="1:4" x14ac:dyDescent="0.2">
      <c r="A4576" s="158"/>
      <c r="D4576" s="138"/>
    </row>
    <row r="4577" spans="1:4" x14ac:dyDescent="0.2">
      <c r="A4577" s="158"/>
      <c r="D4577" s="138"/>
    </row>
    <row r="4578" spans="1:4" x14ac:dyDescent="0.2">
      <c r="A4578" s="158"/>
      <c r="D4578" s="138"/>
    </row>
    <row r="4579" spans="1:4" x14ac:dyDescent="0.2">
      <c r="A4579" s="158"/>
      <c r="D4579" s="138"/>
    </row>
    <row r="4580" spans="1:4" x14ac:dyDescent="0.2">
      <c r="A4580" s="158"/>
      <c r="D4580" s="138"/>
    </row>
    <row r="4581" spans="1:4" x14ac:dyDescent="0.2">
      <c r="A4581" s="158"/>
      <c r="D4581" s="138"/>
    </row>
    <row r="4582" spans="1:4" x14ac:dyDescent="0.2">
      <c r="A4582" s="158"/>
      <c r="D4582" s="138"/>
    </row>
    <row r="4583" spans="1:4" x14ac:dyDescent="0.2">
      <c r="A4583" s="158"/>
      <c r="D4583" s="138"/>
    </row>
    <row r="4584" spans="1:4" x14ac:dyDescent="0.2">
      <c r="A4584" s="158"/>
      <c r="D4584" s="138"/>
    </row>
    <row r="4585" spans="1:4" x14ac:dyDescent="0.2">
      <c r="A4585" s="158"/>
      <c r="D4585" s="138"/>
    </row>
    <row r="4586" spans="1:4" x14ac:dyDescent="0.2">
      <c r="A4586" s="158"/>
      <c r="D4586" s="138"/>
    </row>
    <row r="4587" spans="1:4" x14ac:dyDescent="0.2">
      <c r="A4587" s="158"/>
      <c r="D4587" s="138"/>
    </row>
    <row r="4588" spans="1:4" x14ac:dyDescent="0.2">
      <c r="A4588" s="158"/>
      <c r="D4588" s="138"/>
    </row>
    <row r="4589" spans="1:4" x14ac:dyDescent="0.2">
      <c r="A4589" s="158"/>
      <c r="D4589" s="138"/>
    </row>
    <row r="4590" spans="1:4" x14ac:dyDescent="0.2">
      <c r="A4590" s="158"/>
      <c r="D4590" s="138"/>
    </row>
    <row r="4591" spans="1:4" x14ac:dyDescent="0.2">
      <c r="A4591" s="158"/>
      <c r="D4591" s="138"/>
    </row>
    <row r="4592" spans="1:4" x14ac:dyDescent="0.2">
      <c r="A4592" s="158"/>
      <c r="D4592" s="138"/>
    </row>
    <row r="4593" spans="1:4" x14ac:dyDescent="0.2">
      <c r="A4593" s="158"/>
      <c r="D4593" s="138"/>
    </row>
    <row r="4594" spans="1:4" x14ac:dyDescent="0.2">
      <c r="A4594" s="158"/>
      <c r="D4594" s="138"/>
    </row>
    <row r="4595" spans="1:4" x14ac:dyDescent="0.2">
      <c r="A4595" s="158"/>
      <c r="D4595" s="138"/>
    </row>
    <row r="4596" spans="1:4" x14ac:dyDescent="0.2">
      <c r="A4596" s="158"/>
      <c r="D4596" s="138"/>
    </row>
    <row r="4597" spans="1:4" x14ac:dyDescent="0.2">
      <c r="A4597" s="158"/>
      <c r="D4597" s="138"/>
    </row>
    <row r="4598" spans="1:4" x14ac:dyDescent="0.2">
      <c r="A4598" s="158"/>
      <c r="D4598" s="138"/>
    </row>
    <row r="4599" spans="1:4" x14ac:dyDescent="0.2">
      <c r="A4599" s="158"/>
      <c r="D4599" s="138"/>
    </row>
    <row r="4600" spans="1:4" x14ac:dyDescent="0.2">
      <c r="A4600" s="158"/>
      <c r="D4600" s="138"/>
    </row>
    <row r="4601" spans="1:4" x14ac:dyDescent="0.2">
      <c r="A4601" s="158"/>
      <c r="D4601" s="138"/>
    </row>
    <row r="4602" spans="1:4" x14ac:dyDescent="0.2">
      <c r="A4602" s="158"/>
      <c r="D4602" s="138"/>
    </row>
    <row r="4603" spans="1:4" x14ac:dyDescent="0.2">
      <c r="A4603" s="158"/>
      <c r="D4603" s="138"/>
    </row>
    <row r="4604" spans="1:4" x14ac:dyDescent="0.2">
      <c r="A4604" s="158"/>
      <c r="D4604" s="138"/>
    </row>
    <row r="4605" spans="1:4" x14ac:dyDescent="0.2">
      <c r="A4605" s="158"/>
      <c r="D4605" s="138"/>
    </row>
    <row r="4606" spans="1:4" x14ac:dyDescent="0.2">
      <c r="A4606" s="158"/>
      <c r="D4606" s="138"/>
    </row>
    <row r="4607" spans="1:4" x14ac:dyDescent="0.2">
      <c r="A4607" s="158"/>
      <c r="D4607" s="138"/>
    </row>
    <row r="4608" spans="1:4" x14ac:dyDescent="0.2">
      <c r="A4608" s="158"/>
      <c r="D4608" s="138"/>
    </row>
    <row r="4609" spans="1:4" x14ac:dyDescent="0.2">
      <c r="A4609" s="158"/>
      <c r="D4609" s="138"/>
    </row>
    <row r="4610" spans="1:4" x14ac:dyDescent="0.2">
      <c r="A4610" s="158"/>
      <c r="D4610" s="138"/>
    </row>
    <row r="4611" spans="1:4" x14ac:dyDescent="0.2">
      <c r="A4611" s="158"/>
      <c r="D4611" s="138"/>
    </row>
    <row r="4612" spans="1:4" x14ac:dyDescent="0.2">
      <c r="A4612" s="158"/>
      <c r="D4612" s="138"/>
    </row>
    <row r="4613" spans="1:4" x14ac:dyDescent="0.2">
      <c r="A4613" s="158"/>
      <c r="D4613" s="138"/>
    </row>
    <row r="4614" spans="1:4" x14ac:dyDescent="0.2">
      <c r="A4614" s="158"/>
      <c r="D4614" s="138"/>
    </row>
    <row r="4615" spans="1:4" x14ac:dyDescent="0.2">
      <c r="A4615" s="158"/>
      <c r="D4615" s="138"/>
    </row>
    <row r="4616" spans="1:4" x14ac:dyDescent="0.2">
      <c r="A4616" s="158"/>
      <c r="D4616" s="138"/>
    </row>
    <row r="4617" spans="1:4" x14ac:dyDescent="0.2">
      <c r="A4617" s="158"/>
      <c r="D4617" s="138"/>
    </row>
    <row r="4618" spans="1:4" x14ac:dyDescent="0.2">
      <c r="A4618" s="158"/>
      <c r="D4618" s="138"/>
    </row>
    <row r="4619" spans="1:4" x14ac:dyDescent="0.2">
      <c r="A4619" s="158"/>
      <c r="D4619" s="138"/>
    </row>
    <row r="4620" spans="1:4" x14ac:dyDescent="0.2">
      <c r="A4620" s="158"/>
      <c r="D4620" s="138"/>
    </row>
    <row r="4621" spans="1:4" x14ac:dyDescent="0.2">
      <c r="A4621" s="158"/>
      <c r="D4621" s="138"/>
    </row>
    <row r="4622" spans="1:4" x14ac:dyDescent="0.2">
      <c r="A4622" s="158"/>
      <c r="D4622" s="138"/>
    </row>
    <row r="4623" spans="1:4" x14ac:dyDescent="0.2">
      <c r="A4623" s="158"/>
      <c r="D4623" s="138"/>
    </row>
    <row r="4624" spans="1:4" x14ac:dyDescent="0.2">
      <c r="A4624" s="158"/>
      <c r="D4624" s="138"/>
    </row>
    <row r="4625" spans="1:4" x14ac:dyDescent="0.2">
      <c r="A4625" s="158"/>
      <c r="D4625" s="138"/>
    </row>
    <row r="4626" spans="1:4" x14ac:dyDescent="0.2">
      <c r="A4626" s="158"/>
      <c r="D4626" s="138"/>
    </row>
    <row r="4627" spans="1:4" x14ac:dyDescent="0.2">
      <c r="A4627" s="158"/>
      <c r="D4627" s="138"/>
    </row>
    <row r="4628" spans="1:4" x14ac:dyDescent="0.2">
      <c r="A4628" s="158"/>
      <c r="D4628" s="138"/>
    </row>
    <row r="4629" spans="1:4" x14ac:dyDescent="0.2">
      <c r="A4629" s="158"/>
      <c r="D4629" s="138"/>
    </row>
    <row r="4630" spans="1:4" x14ac:dyDescent="0.2">
      <c r="A4630" s="158"/>
      <c r="D4630" s="138"/>
    </row>
    <row r="4631" spans="1:4" x14ac:dyDescent="0.2">
      <c r="A4631" s="158"/>
      <c r="D4631" s="138"/>
    </row>
    <row r="4632" spans="1:4" x14ac:dyDescent="0.2">
      <c r="A4632" s="158"/>
      <c r="D4632" s="138"/>
    </row>
    <row r="4633" spans="1:4" x14ac:dyDescent="0.2">
      <c r="A4633" s="158"/>
      <c r="D4633" s="138"/>
    </row>
    <row r="4634" spans="1:4" x14ac:dyDescent="0.2">
      <c r="A4634" s="158"/>
      <c r="D4634" s="138"/>
    </row>
    <row r="4635" spans="1:4" x14ac:dyDescent="0.2">
      <c r="A4635" s="158"/>
      <c r="D4635" s="138"/>
    </row>
    <row r="4636" spans="1:4" x14ac:dyDescent="0.2">
      <c r="A4636" s="158"/>
      <c r="D4636" s="138"/>
    </row>
    <row r="4637" spans="1:4" x14ac:dyDescent="0.2">
      <c r="A4637" s="158"/>
      <c r="D4637" s="138"/>
    </row>
    <row r="4638" spans="1:4" x14ac:dyDescent="0.2">
      <c r="A4638" s="158"/>
      <c r="D4638" s="138"/>
    </row>
    <row r="4639" spans="1:4" x14ac:dyDescent="0.2">
      <c r="A4639" s="158"/>
      <c r="D4639" s="138"/>
    </row>
    <row r="4640" spans="1:4" x14ac:dyDescent="0.2">
      <c r="A4640" s="158"/>
      <c r="D4640" s="138"/>
    </row>
    <row r="4641" spans="1:4" x14ac:dyDescent="0.2">
      <c r="A4641" s="158"/>
      <c r="D4641" s="138"/>
    </row>
    <row r="4642" spans="1:4" x14ac:dyDescent="0.2">
      <c r="A4642" s="158"/>
      <c r="D4642" s="138"/>
    </row>
    <row r="4643" spans="1:4" x14ac:dyDescent="0.2">
      <c r="A4643" s="158"/>
      <c r="D4643" s="138"/>
    </row>
    <row r="4644" spans="1:4" x14ac:dyDescent="0.2">
      <c r="A4644" s="158"/>
      <c r="D4644" s="138"/>
    </row>
    <row r="4645" spans="1:4" x14ac:dyDescent="0.2">
      <c r="A4645" s="158"/>
      <c r="D4645" s="138"/>
    </row>
    <row r="4646" spans="1:4" x14ac:dyDescent="0.2">
      <c r="A4646" s="158"/>
      <c r="D4646" s="138"/>
    </row>
    <row r="4647" spans="1:4" x14ac:dyDescent="0.2">
      <c r="A4647" s="158"/>
      <c r="D4647" s="138"/>
    </row>
    <row r="4648" spans="1:4" x14ac:dyDescent="0.2">
      <c r="A4648" s="158"/>
      <c r="D4648" s="138"/>
    </row>
    <row r="4649" spans="1:4" x14ac:dyDescent="0.2">
      <c r="A4649" s="158"/>
      <c r="D4649" s="138"/>
    </row>
    <row r="4650" spans="1:4" x14ac:dyDescent="0.2">
      <c r="A4650" s="158"/>
      <c r="D4650" s="138"/>
    </row>
    <row r="4651" spans="1:4" x14ac:dyDescent="0.2">
      <c r="A4651" s="158"/>
      <c r="D4651" s="138"/>
    </row>
    <row r="4652" spans="1:4" x14ac:dyDescent="0.2">
      <c r="A4652" s="158"/>
      <c r="D4652" s="138"/>
    </row>
    <row r="4653" spans="1:4" x14ac:dyDescent="0.2">
      <c r="A4653" s="158"/>
      <c r="D4653" s="138"/>
    </row>
    <row r="4654" spans="1:4" x14ac:dyDescent="0.2">
      <c r="A4654" s="158"/>
      <c r="D4654" s="138"/>
    </row>
    <row r="4655" spans="1:4" x14ac:dyDescent="0.2">
      <c r="A4655" s="158"/>
      <c r="D4655" s="138"/>
    </row>
    <row r="4656" spans="1:4" x14ac:dyDescent="0.2">
      <c r="A4656" s="158"/>
      <c r="D4656" s="138"/>
    </row>
    <row r="4657" spans="1:4" x14ac:dyDescent="0.2">
      <c r="A4657" s="158"/>
      <c r="D4657" s="138"/>
    </row>
    <row r="4658" spans="1:4" x14ac:dyDescent="0.2">
      <c r="A4658" s="158"/>
      <c r="D4658" s="138"/>
    </row>
    <row r="4659" spans="1:4" x14ac:dyDescent="0.2">
      <c r="A4659" s="158"/>
      <c r="D4659" s="138"/>
    </row>
    <row r="4660" spans="1:4" x14ac:dyDescent="0.2">
      <c r="A4660" s="158"/>
      <c r="D4660" s="138"/>
    </row>
    <row r="4661" spans="1:4" x14ac:dyDescent="0.2">
      <c r="A4661" s="158"/>
      <c r="D4661" s="138"/>
    </row>
    <row r="4662" spans="1:4" x14ac:dyDescent="0.2">
      <c r="A4662" s="158"/>
      <c r="D4662" s="138"/>
    </row>
    <row r="4663" spans="1:4" x14ac:dyDescent="0.2">
      <c r="A4663" s="158"/>
      <c r="D4663" s="138"/>
    </row>
    <row r="4664" spans="1:4" x14ac:dyDescent="0.2">
      <c r="A4664" s="158"/>
      <c r="D4664" s="138"/>
    </row>
    <row r="4665" spans="1:4" x14ac:dyDescent="0.2">
      <c r="A4665" s="158"/>
      <c r="D4665" s="138"/>
    </row>
    <row r="4666" spans="1:4" x14ac:dyDescent="0.2">
      <c r="A4666" s="158"/>
      <c r="D4666" s="138"/>
    </row>
    <row r="4667" spans="1:4" x14ac:dyDescent="0.2">
      <c r="A4667" s="158"/>
      <c r="D4667" s="138"/>
    </row>
    <row r="4668" spans="1:4" x14ac:dyDescent="0.2">
      <c r="A4668" s="158"/>
      <c r="D4668" s="138"/>
    </row>
    <row r="4669" spans="1:4" x14ac:dyDescent="0.2">
      <c r="A4669" s="158"/>
      <c r="D4669" s="138"/>
    </row>
    <row r="4670" spans="1:4" x14ac:dyDescent="0.2">
      <c r="A4670" s="158"/>
      <c r="D4670" s="138"/>
    </row>
    <row r="4671" spans="1:4" x14ac:dyDescent="0.2">
      <c r="A4671" s="158"/>
      <c r="D4671" s="138"/>
    </row>
    <row r="4672" spans="1:4" x14ac:dyDescent="0.2">
      <c r="A4672" s="158"/>
      <c r="D4672" s="138"/>
    </row>
    <row r="4673" spans="1:4" x14ac:dyDescent="0.2">
      <c r="A4673" s="158"/>
      <c r="D4673" s="138"/>
    </row>
    <row r="4674" spans="1:4" x14ac:dyDescent="0.2">
      <c r="A4674" s="158"/>
      <c r="D4674" s="138"/>
    </row>
    <row r="4675" spans="1:4" x14ac:dyDescent="0.2">
      <c r="A4675" s="158"/>
      <c r="D4675" s="138"/>
    </row>
    <row r="4676" spans="1:4" x14ac:dyDescent="0.2">
      <c r="A4676" s="158"/>
      <c r="D4676" s="138"/>
    </row>
    <row r="4677" spans="1:4" x14ac:dyDescent="0.2">
      <c r="A4677" s="158"/>
      <c r="D4677" s="138"/>
    </row>
    <row r="4678" spans="1:4" x14ac:dyDescent="0.2">
      <c r="A4678" s="158"/>
      <c r="D4678" s="138"/>
    </row>
    <row r="4679" spans="1:4" x14ac:dyDescent="0.2">
      <c r="A4679" s="158"/>
      <c r="D4679" s="138"/>
    </row>
    <row r="4680" spans="1:4" x14ac:dyDescent="0.2">
      <c r="A4680" s="158"/>
      <c r="D4680" s="138"/>
    </row>
    <row r="4681" spans="1:4" x14ac:dyDescent="0.2">
      <c r="A4681" s="158"/>
      <c r="D4681" s="138"/>
    </row>
    <row r="4682" spans="1:4" x14ac:dyDescent="0.2">
      <c r="A4682" s="158"/>
      <c r="D4682" s="138"/>
    </row>
    <row r="4683" spans="1:4" x14ac:dyDescent="0.2">
      <c r="A4683" s="158"/>
      <c r="D4683" s="138"/>
    </row>
    <row r="4684" spans="1:4" x14ac:dyDescent="0.2">
      <c r="A4684" s="158"/>
      <c r="D4684" s="138"/>
    </row>
    <row r="4685" spans="1:4" x14ac:dyDescent="0.2">
      <c r="A4685" s="158"/>
      <c r="D4685" s="138"/>
    </row>
    <row r="4686" spans="1:4" x14ac:dyDescent="0.2">
      <c r="A4686" s="158"/>
      <c r="D4686" s="138"/>
    </row>
    <row r="4687" spans="1:4" x14ac:dyDescent="0.2">
      <c r="A4687" s="158"/>
      <c r="D4687" s="138"/>
    </row>
    <row r="4688" spans="1:4" x14ac:dyDescent="0.2">
      <c r="A4688" s="158"/>
      <c r="D4688" s="138"/>
    </row>
    <row r="4689" spans="1:4" x14ac:dyDescent="0.2">
      <c r="A4689" s="158"/>
      <c r="D4689" s="138"/>
    </row>
    <row r="4690" spans="1:4" x14ac:dyDescent="0.2">
      <c r="A4690" s="158"/>
      <c r="D4690" s="138"/>
    </row>
    <row r="4691" spans="1:4" x14ac:dyDescent="0.2">
      <c r="A4691" s="158"/>
      <c r="D4691" s="138"/>
    </row>
    <row r="4692" spans="1:4" x14ac:dyDescent="0.2">
      <c r="A4692" s="158"/>
      <c r="D4692" s="138"/>
    </row>
    <row r="4693" spans="1:4" x14ac:dyDescent="0.2">
      <c r="A4693" s="158"/>
      <c r="D4693" s="138"/>
    </row>
    <row r="4694" spans="1:4" x14ac:dyDescent="0.2">
      <c r="A4694" s="158"/>
      <c r="D4694" s="138"/>
    </row>
    <row r="4695" spans="1:4" x14ac:dyDescent="0.2">
      <c r="A4695" s="158"/>
      <c r="D4695" s="138"/>
    </row>
    <row r="4696" spans="1:4" x14ac:dyDescent="0.2">
      <c r="A4696" s="158"/>
      <c r="D4696" s="138"/>
    </row>
    <row r="4697" spans="1:4" x14ac:dyDescent="0.2">
      <c r="A4697" s="158"/>
      <c r="D4697" s="138"/>
    </row>
    <row r="4698" spans="1:4" x14ac:dyDescent="0.2">
      <c r="A4698" s="158"/>
      <c r="D4698" s="138"/>
    </row>
    <row r="4699" spans="1:4" x14ac:dyDescent="0.2">
      <c r="A4699" s="158"/>
      <c r="D4699" s="138"/>
    </row>
    <row r="4700" spans="1:4" x14ac:dyDescent="0.2">
      <c r="A4700" s="158"/>
      <c r="D4700" s="138"/>
    </row>
    <row r="4701" spans="1:4" x14ac:dyDescent="0.2">
      <c r="A4701" s="158"/>
      <c r="D4701" s="138"/>
    </row>
    <row r="4702" spans="1:4" x14ac:dyDescent="0.2">
      <c r="A4702" s="158"/>
      <c r="D4702" s="138"/>
    </row>
    <row r="4703" spans="1:4" x14ac:dyDescent="0.2">
      <c r="A4703" s="158"/>
      <c r="D4703" s="138"/>
    </row>
    <row r="4704" spans="1:4" x14ac:dyDescent="0.2">
      <c r="A4704" s="158"/>
      <c r="D4704" s="138"/>
    </row>
    <row r="4705" spans="1:4" x14ac:dyDescent="0.2">
      <c r="A4705" s="158"/>
      <c r="D4705" s="138"/>
    </row>
    <row r="4706" spans="1:4" x14ac:dyDescent="0.2">
      <c r="A4706" s="158"/>
      <c r="D4706" s="138"/>
    </row>
    <row r="4707" spans="1:4" x14ac:dyDescent="0.2">
      <c r="A4707" s="158"/>
      <c r="D4707" s="138"/>
    </row>
    <row r="4708" spans="1:4" x14ac:dyDescent="0.2">
      <c r="A4708" s="158"/>
      <c r="D4708" s="138"/>
    </row>
    <row r="4709" spans="1:4" x14ac:dyDescent="0.2">
      <c r="A4709" s="158"/>
      <c r="D4709" s="138"/>
    </row>
    <row r="4710" spans="1:4" x14ac:dyDescent="0.2">
      <c r="A4710" s="158"/>
      <c r="D4710" s="138"/>
    </row>
    <row r="4711" spans="1:4" x14ac:dyDescent="0.2">
      <c r="A4711" s="158"/>
      <c r="D4711" s="138"/>
    </row>
    <row r="4712" spans="1:4" x14ac:dyDescent="0.2">
      <c r="A4712" s="158"/>
      <c r="D4712" s="138"/>
    </row>
    <row r="4713" spans="1:4" x14ac:dyDescent="0.2">
      <c r="A4713" s="158"/>
      <c r="D4713" s="138"/>
    </row>
    <row r="4714" spans="1:4" x14ac:dyDescent="0.2">
      <c r="A4714" s="158"/>
      <c r="D4714" s="138"/>
    </row>
    <row r="4715" spans="1:4" x14ac:dyDescent="0.2">
      <c r="A4715" s="158"/>
      <c r="D4715" s="138"/>
    </row>
    <row r="4716" spans="1:4" x14ac:dyDescent="0.2">
      <c r="A4716" s="158"/>
      <c r="D4716" s="138"/>
    </row>
    <row r="4717" spans="1:4" x14ac:dyDescent="0.2">
      <c r="A4717" s="158"/>
      <c r="D4717" s="138"/>
    </row>
    <row r="4718" spans="1:4" x14ac:dyDescent="0.2">
      <c r="A4718" s="158"/>
      <c r="D4718" s="138"/>
    </row>
    <row r="4719" spans="1:4" x14ac:dyDescent="0.2">
      <c r="A4719" s="158"/>
      <c r="D4719" s="138"/>
    </row>
    <row r="4720" spans="1:4" x14ac:dyDescent="0.2">
      <c r="A4720" s="158"/>
      <c r="D4720" s="138"/>
    </row>
    <row r="4721" spans="1:4" x14ac:dyDescent="0.2">
      <c r="A4721" s="158"/>
      <c r="D4721" s="138"/>
    </row>
    <row r="4722" spans="1:4" x14ac:dyDescent="0.2">
      <c r="A4722" s="158"/>
      <c r="D4722" s="138"/>
    </row>
    <row r="4723" spans="1:4" x14ac:dyDescent="0.2">
      <c r="A4723" s="158"/>
      <c r="D4723" s="138"/>
    </row>
    <row r="4724" spans="1:4" x14ac:dyDescent="0.2">
      <c r="A4724" s="158"/>
      <c r="D4724" s="138"/>
    </row>
    <row r="4725" spans="1:4" x14ac:dyDescent="0.2">
      <c r="A4725" s="158"/>
      <c r="D4725" s="138"/>
    </row>
    <row r="4726" spans="1:4" x14ac:dyDescent="0.2">
      <c r="A4726" s="158"/>
      <c r="D4726" s="138"/>
    </row>
    <row r="4727" spans="1:4" x14ac:dyDescent="0.2">
      <c r="A4727" s="158"/>
      <c r="D4727" s="138"/>
    </row>
    <row r="4728" spans="1:4" x14ac:dyDescent="0.2">
      <c r="A4728" s="158"/>
      <c r="D4728" s="138"/>
    </row>
    <row r="4729" spans="1:4" x14ac:dyDescent="0.2">
      <c r="A4729" s="158"/>
      <c r="D4729" s="138"/>
    </row>
    <row r="4730" spans="1:4" x14ac:dyDescent="0.2">
      <c r="A4730" s="158"/>
      <c r="D4730" s="138"/>
    </row>
    <row r="4731" spans="1:4" x14ac:dyDescent="0.2">
      <c r="A4731" s="158"/>
      <c r="D4731" s="138"/>
    </row>
    <row r="4732" spans="1:4" x14ac:dyDescent="0.2">
      <c r="A4732" s="158"/>
      <c r="D4732" s="138"/>
    </row>
    <row r="4733" spans="1:4" x14ac:dyDescent="0.2">
      <c r="A4733" s="158"/>
      <c r="D4733" s="138"/>
    </row>
    <row r="4734" spans="1:4" x14ac:dyDescent="0.2">
      <c r="A4734" s="158"/>
      <c r="D4734" s="138"/>
    </row>
    <row r="4735" spans="1:4" x14ac:dyDescent="0.2">
      <c r="A4735" s="158"/>
      <c r="D4735" s="138"/>
    </row>
    <row r="4736" spans="1:4" x14ac:dyDescent="0.2">
      <c r="A4736" s="158"/>
      <c r="D4736" s="138"/>
    </row>
    <row r="4737" spans="1:4" x14ac:dyDescent="0.2">
      <c r="A4737" s="158"/>
      <c r="D4737" s="138"/>
    </row>
    <row r="4738" spans="1:4" x14ac:dyDescent="0.2">
      <c r="A4738" s="158"/>
      <c r="D4738" s="138"/>
    </row>
    <row r="4739" spans="1:4" x14ac:dyDescent="0.2">
      <c r="A4739" s="158"/>
      <c r="D4739" s="138"/>
    </row>
    <row r="4740" spans="1:4" x14ac:dyDescent="0.2">
      <c r="A4740" s="158"/>
      <c r="D4740" s="138"/>
    </row>
    <row r="4741" spans="1:4" x14ac:dyDescent="0.2">
      <c r="A4741" s="158"/>
      <c r="D4741" s="138"/>
    </row>
    <row r="4742" spans="1:4" x14ac:dyDescent="0.2">
      <c r="A4742" s="158"/>
      <c r="D4742" s="138"/>
    </row>
    <row r="4743" spans="1:4" x14ac:dyDescent="0.2">
      <c r="A4743" s="158"/>
      <c r="D4743" s="138"/>
    </row>
    <row r="4744" spans="1:4" x14ac:dyDescent="0.2">
      <c r="A4744" s="158"/>
      <c r="D4744" s="138"/>
    </row>
    <row r="4745" spans="1:4" x14ac:dyDescent="0.2">
      <c r="A4745" s="158"/>
      <c r="D4745" s="138"/>
    </row>
    <row r="4746" spans="1:4" x14ac:dyDescent="0.2">
      <c r="A4746" s="158"/>
      <c r="D4746" s="138"/>
    </row>
    <row r="4747" spans="1:4" x14ac:dyDescent="0.2">
      <c r="A4747" s="158"/>
      <c r="D4747" s="138"/>
    </row>
    <row r="4748" spans="1:4" x14ac:dyDescent="0.2">
      <c r="A4748" s="158"/>
      <c r="D4748" s="138"/>
    </row>
    <row r="4749" spans="1:4" x14ac:dyDescent="0.2">
      <c r="A4749" s="158"/>
      <c r="D4749" s="138"/>
    </row>
    <row r="4750" spans="1:4" x14ac:dyDescent="0.2">
      <c r="A4750" s="158"/>
      <c r="D4750" s="138"/>
    </row>
    <row r="4751" spans="1:4" x14ac:dyDescent="0.2">
      <c r="A4751" s="158"/>
      <c r="D4751" s="138"/>
    </row>
    <row r="4752" spans="1:4" x14ac:dyDescent="0.2">
      <c r="A4752" s="158"/>
      <c r="D4752" s="138"/>
    </row>
    <row r="4753" spans="1:4" x14ac:dyDescent="0.2">
      <c r="A4753" s="158"/>
      <c r="D4753" s="138"/>
    </row>
    <row r="4754" spans="1:4" x14ac:dyDescent="0.2">
      <c r="A4754" s="158"/>
      <c r="D4754" s="138"/>
    </row>
    <row r="4755" spans="1:4" x14ac:dyDescent="0.2">
      <c r="A4755" s="158"/>
      <c r="D4755" s="138"/>
    </row>
    <row r="4756" spans="1:4" x14ac:dyDescent="0.2">
      <c r="A4756" s="158"/>
      <c r="D4756" s="138"/>
    </row>
    <row r="4757" spans="1:4" x14ac:dyDescent="0.2">
      <c r="A4757" s="158"/>
      <c r="D4757" s="138"/>
    </row>
    <row r="4758" spans="1:4" x14ac:dyDescent="0.2">
      <c r="A4758" s="158"/>
      <c r="D4758" s="138"/>
    </row>
    <row r="4759" spans="1:4" x14ac:dyDescent="0.2">
      <c r="A4759" s="158"/>
      <c r="D4759" s="138"/>
    </row>
    <row r="4760" spans="1:4" x14ac:dyDescent="0.2">
      <c r="A4760" s="158"/>
      <c r="D4760" s="138"/>
    </row>
    <row r="4761" spans="1:4" x14ac:dyDescent="0.2">
      <c r="A4761" s="158"/>
      <c r="D4761" s="138"/>
    </row>
    <row r="4762" spans="1:4" x14ac:dyDescent="0.2">
      <c r="A4762" s="158"/>
      <c r="D4762" s="138"/>
    </row>
    <row r="4763" spans="1:4" x14ac:dyDescent="0.2">
      <c r="A4763" s="158"/>
      <c r="D4763" s="138"/>
    </row>
    <row r="4764" spans="1:4" x14ac:dyDescent="0.2">
      <c r="A4764" s="158"/>
      <c r="D4764" s="138"/>
    </row>
    <row r="4765" spans="1:4" x14ac:dyDescent="0.2">
      <c r="A4765" s="158"/>
      <c r="D4765" s="138"/>
    </row>
    <row r="4766" spans="1:4" x14ac:dyDescent="0.2">
      <c r="A4766" s="158"/>
      <c r="D4766" s="138"/>
    </row>
    <row r="4767" spans="1:4" x14ac:dyDescent="0.2">
      <c r="A4767" s="158"/>
      <c r="D4767" s="138"/>
    </row>
    <row r="4768" spans="1:4" x14ac:dyDescent="0.2">
      <c r="A4768" s="158"/>
      <c r="D4768" s="138"/>
    </row>
    <row r="4769" spans="1:4" x14ac:dyDescent="0.2">
      <c r="A4769" s="158"/>
      <c r="D4769" s="138"/>
    </row>
    <row r="4770" spans="1:4" x14ac:dyDescent="0.2">
      <c r="A4770" s="158"/>
      <c r="D4770" s="138"/>
    </row>
    <row r="4771" spans="1:4" x14ac:dyDescent="0.2">
      <c r="A4771" s="158"/>
      <c r="D4771" s="138"/>
    </row>
    <row r="4772" spans="1:4" x14ac:dyDescent="0.2">
      <c r="A4772" s="158"/>
      <c r="D4772" s="138"/>
    </row>
    <row r="4773" spans="1:4" x14ac:dyDescent="0.2">
      <c r="A4773" s="158"/>
      <c r="D4773" s="138"/>
    </row>
    <row r="4774" spans="1:4" x14ac:dyDescent="0.2">
      <c r="A4774" s="158"/>
      <c r="D4774" s="138"/>
    </row>
    <row r="4775" spans="1:4" x14ac:dyDescent="0.2">
      <c r="A4775" s="158"/>
      <c r="D4775" s="138"/>
    </row>
    <row r="4776" spans="1:4" x14ac:dyDescent="0.2">
      <c r="A4776" s="158"/>
      <c r="D4776" s="138"/>
    </row>
    <row r="4777" spans="1:4" x14ac:dyDescent="0.2">
      <c r="A4777" s="158"/>
      <c r="D4777" s="138"/>
    </row>
    <row r="4778" spans="1:4" x14ac:dyDescent="0.2">
      <c r="A4778" s="158"/>
      <c r="D4778" s="138"/>
    </row>
    <row r="4779" spans="1:4" x14ac:dyDescent="0.2">
      <c r="A4779" s="158"/>
      <c r="D4779" s="138"/>
    </row>
    <row r="4780" spans="1:4" x14ac:dyDescent="0.2">
      <c r="A4780" s="158"/>
      <c r="D4780" s="138"/>
    </row>
    <row r="4781" spans="1:4" x14ac:dyDescent="0.2">
      <c r="A4781" s="158"/>
      <c r="D4781" s="138"/>
    </row>
    <row r="4782" spans="1:4" x14ac:dyDescent="0.2">
      <c r="A4782" s="158"/>
      <c r="D4782" s="138"/>
    </row>
    <row r="4783" spans="1:4" x14ac:dyDescent="0.2">
      <c r="A4783" s="158"/>
      <c r="D4783" s="138"/>
    </row>
    <row r="4784" spans="1:4" x14ac:dyDescent="0.2">
      <c r="A4784" s="158"/>
      <c r="D4784" s="138"/>
    </row>
    <row r="4785" spans="1:4" x14ac:dyDescent="0.2">
      <c r="A4785" s="158"/>
      <c r="D4785" s="138"/>
    </row>
    <row r="4786" spans="1:4" x14ac:dyDescent="0.2">
      <c r="A4786" s="158"/>
      <c r="D4786" s="138"/>
    </row>
    <row r="4787" spans="1:4" x14ac:dyDescent="0.2">
      <c r="A4787" s="158"/>
      <c r="D4787" s="138"/>
    </row>
    <row r="4788" spans="1:4" x14ac:dyDescent="0.2">
      <c r="A4788" s="158"/>
      <c r="D4788" s="138"/>
    </row>
    <row r="4789" spans="1:4" x14ac:dyDescent="0.2">
      <c r="A4789" s="158"/>
      <c r="D4789" s="138"/>
    </row>
    <row r="4790" spans="1:4" x14ac:dyDescent="0.2">
      <c r="A4790" s="158"/>
      <c r="D4790" s="138"/>
    </row>
    <row r="4791" spans="1:4" x14ac:dyDescent="0.2">
      <c r="A4791" s="158"/>
      <c r="D4791" s="138"/>
    </row>
    <row r="4792" spans="1:4" x14ac:dyDescent="0.2">
      <c r="A4792" s="158"/>
      <c r="D4792" s="138"/>
    </row>
    <row r="4793" spans="1:4" x14ac:dyDescent="0.2">
      <c r="A4793" s="158"/>
      <c r="D4793" s="138"/>
    </row>
    <row r="4794" spans="1:4" x14ac:dyDescent="0.2">
      <c r="A4794" s="158"/>
      <c r="D4794" s="138"/>
    </row>
    <row r="4795" spans="1:4" x14ac:dyDescent="0.2">
      <c r="A4795" s="158"/>
      <c r="D4795" s="138"/>
    </row>
    <row r="4796" spans="1:4" x14ac:dyDescent="0.2">
      <c r="A4796" s="158"/>
      <c r="D4796" s="138"/>
    </row>
    <row r="4797" spans="1:4" x14ac:dyDescent="0.2">
      <c r="A4797" s="158"/>
      <c r="D4797" s="138"/>
    </row>
    <row r="4798" spans="1:4" x14ac:dyDescent="0.2">
      <c r="A4798" s="158"/>
      <c r="D4798" s="138"/>
    </row>
    <row r="4799" spans="1:4" x14ac:dyDescent="0.2">
      <c r="A4799" s="158"/>
      <c r="D4799" s="138"/>
    </row>
    <row r="4800" spans="1:4" x14ac:dyDescent="0.2">
      <c r="A4800" s="158"/>
      <c r="D4800" s="138"/>
    </row>
    <row r="4801" spans="1:4" x14ac:dyDescent="0.2">
      <c r="A4801" s="158"/>
      <c r="D4801" s="138"/>
    </row>
    <row r="4802" spans="1:4" x14ac:dyDescent="0.2">
      <c r="A4802" s="158"/>
      <c r="D4802" s="138"/>
    </row>
    <row r="4803" spans="1:4" x14ac:dyDescent="0.2">
      <c r="A4803" s="158"/>
      <c r="D4803" s="138"/>
    </row>
    <row r="4804" spans="1:4" x14ac:dyDescent="0.2">
      <c r="A4804" s="158"/>
      <c r="D4804" s="138"/>
    </row>
    <row r="4805" spans="1:4" x14ac:dyDescent="0.2">
      <c r="A4805" s="158"/>
      <c r="D4805" s="138"/>
    </row>
    <row r="4806" spans="1:4" x14ac:dyDescent="0.2">
      <c r="A4806" s="158"/>
      <c r="D4806" s="138"/>
    </row>
    <row r="4807" spans="1:4" x14ac:dyDescent="0.2">
      <c r="A4807" s="158"/>
      <c r="D4807" s="138"/>
    </row>
    <row r="4808" spans="1:4" x14ac:dyDescent="0.2">
      <c r="A4808" s="158"/>
      <c r="D4808" s="138"/>
    </row>
    <row r="4809" spans="1:4" x14ac:dyDescent="0.2">
      <c r="A4809" s="158"/>
      <c r="D4809" s="138"/>
    </row>
    <row r="4810" spans="1:4" x14ac:dyDescent="0.2">
      <c r="A4810" s="158"/>
      <c r="D4810" s="138"/>
    </row>
    <row r="4811" spans="1:4" x14ac:dyDescent="0.2">
      <c r="A4811" s="158"/>
      <c r="D4811" s="138"/>
    </row>
    <row r="4812" spans="1:4" x14ac:dyDescent="0.2">
      <c r="A4812" s="158"/>
      <c r="D4812" s="138"/>
    </row>
    <row r="4813" spans="1:4" x14ac:dyDescent="0.2">
      <c r="A4813" s="158"/>
      <c r="D4813" s="138"/>
    </row>
    <row r="4814" spans="1:4" x14ac:dyDescent="0.2">
      <c r="A4814" s="158"/>
      <c r="D4814" s="138"/>
    </row>
    <row r="4815" spans="1:4" x14ac:dyDescent="0.2">
      <c r="A4815" s="158"/>
      <c r="D4815" s="138"/>
    </row>
    <row r="4816" spans="1:4" x14ac:dyDescent="0.2">
      <c r="A4816" s="158"/>
      <c r="D4816" s="138"/>
    </row>
    <row r="4817" spans="1:4" x14ac:dyDescent="0.2">
      <c r="A4817" s="158"/>
      <c r="D4817" s="138"/>
    </row>
    <row r="4818" spans="1:4" x14ac:dyDescent="0.2">
      <c r="A4818" s="158"/>
      <c r="D4818" s="138"/>
    </row>
    <row r="4819" spans="1:4" x14ac:dyDescent="0.2">
      <c r="A4819" s="158"/>
      <c r="D4819" s="138"/>
    </row>
    <row r="4820" spans="1:4" x14ac:dyDescent="0.2">
      <c r="A4820" s="158"/>
      <c r="D4820" s="138"/>
    </row>
    <row r="4821" spans="1:4" x14ac:dyDescent="0.2">
      <c r="A4821" s="158"/>
      <c r="D4821" s="138"/>
    </row>
    <row r="4822" spans="1:4" x14ac:dyDescent="0.2">
      <c r="A4822" s="158"/>
      <c r="D4822" s="138"/>
    </row>
    <row r="4823" spans="1:4" x14ac:dyDescent="0.2">
      <c r="A4823" s="158"/>
      <c r="D4823" s="138"/>
    </row>
    <row r="4824" spans="1:4" x14ac:dyDescent="0.2">
      <c r="A4824" s="158"/>
      <c r="D4824" s="138"/>
    </row>
    <row r="4825" spans="1:4" x14ac:dyDescent="0.2">
      <c r="A4825" s="158"/>
      <c r="D4825" s="138"/>
    </row>
    <row r="4826" spans="1:4" x14ac:dyDescent="0.2">
      <c r="A4826" s="158"/>
      <c r="D4826" s="138"/>
    </row>
    <row r="4827" spans="1:4" x14ac:dyDescent="0.2">
      <c r="A4827" s="158"/>
      <c r="D4827" s="138"/>
    </row>
    <row r="4828" spans="1:4" x14ac:dyDescent="0.2">
      <c r="A4828" s="158"/>
      <c r="D4828" s="138"/>
    </row>
    <row r="4829" spans="1:4" x14ac:dyDescent="0.2">
      <c r="A4829" s="158"/>
      <c r="D4829" s="138"/>
    </row>
    <row r="4830" spans="1:4" x14ac:dyDescent="0.2">
      <c r="A4830" s="158"/>
      <c r="D4830" s="138"/>
    </row>
    <row r="4831" spans="1:4" x14ac:dyDescent="0.2">
      <c r="A4831" s="158"/>
      <c r="D4831" s="138"/>
    </row>
    <row r="4832" spans="1:4" x14ac:dyDescent="0.2">
      <c r="A4832" s="158"/>
      <c r="D4832" s="138"/>
    </row>
    <row r="4833" spans="1:4" x14ac:dyDescent="0.2">
      <c r="A4833" s="158"/>
      <c r="D4833" s="138"/>
    </row>
    <row r="4834" spans="1:4" x14ac:dyDescent="0.2">
      <c r="A4834" s="158"/>
      <c r="D4834" s="138"/>
    </row>
    <row r="4835" spans="1:4" x14ac:dyDescent="0.2">
      <c r="A4835" s="158"/>
      <c r="D4835" s="138"/>
    </row>
    <row r="4836" spans="1:4" x14ac:dyDescent="0.2">
      <c r="A4836" s="158"/>
      <c r="D4836" s="138"/>
    </row>
    <row r="4837" spans="1:4" x14ac:dyDescent="0.2">
      <c r="A4837" s="158"/>
      <c r="D4837" s="138"/>
    </row>
    <row r="4838" spans="1:4" x14ac:dyDescent="0.2">
      <c r="A4838" s="158"/>
      <c r="D4838" s="138"/>
    </row>
    <row r="4839" spans="1:4" x14ac:dyDescent="0.2">
      <c r="A4839" s="158"/>
      <c r="D4839" s="138"/>
    </row>
    <row r="4840" spans="1:4" x14ac:dyDescent="0.2">
      <c r="A4840" s="158"/>
      <c r="D4840" s="138"/>
    </row>
    <row r="4841" spans="1:4" x14ac:dyDescent="0.2">
      <c r="A4841" s="158"/>
      <c r="D4841" s="138"/>
    </row>
    <row r="4842" spans="1:4" x14ac:dyDescent="0.2">
      <c r="A4842" s="158"/>
      <c r="D4842" s="138"/>
    </row>
    <row r="4843" spans="1:4" x14ac:dyDescent="0.2">
      <c r="A4843" s="158"/>
      <c r="D4843" s="138"/>
    </row>
    <row r="4844" spans="1:4" x14ac:dyDescent="0.2">
      <c r="A4844" s="158"/>
      <c r="D4844" s="138"/>
    </row>
    <row r="4845" spans="1:4" x14ac:dyDescent="0.2">
      <c r="A4845" s="158"/>
      <c r="D4845" s="138"/>
    </row>
    <row r="4846" spans="1:4" x14ac:dyDescent="0.2">
      <c r="A4846" s="158"/>
      <c r="D4846" s="138"/>
    </row>
    <row r="4847" spans="1:4" x14ac:dyDescent="0.2">
      <c r="A4847" s="158"/>
      <c r="D4847" s="138"/>
    </row>
    <row r="4848" spans="1:4" x14ac:dyDescent="0.2">
      <c r="A4848" s="158"/>
      <c r="D4848" s="138"/>
    </row>
    <row r="4849" spans="1:4" x14ac:dyDescent="0.2">
      <c r="A4849" s="158"/>
      <c r="D4849" s="138"/>
    </row>
    <row r="4850" spans="1:4" x14ac:dyDescent="0.2">
      <c r="A4850" s="158"/>
      <c r="D4850" s="138"/>
    </row>
    <row r="4851" spans="1:4" x14ac:dyDescent="0.2">
      <c r="A4851" s="158"/>
      <c r="D4851" s="138"/>
    </row>
    <row r="4852" spans="1:4" x14ac:dyDescent="0.2">
      <c r="A4852" s="158"/>
      <c r="D4852" s="138"/>
    </row>
    <row r="4853" spans="1:4" x14ac:dyDescent="0.2">
      <c r="A4853" s="158"/>
      <c r="D4853" s="138"/>
    </row>
    <row r="4854" spans="1:4" x14ac:dyDescent="0.2">
      <c r="A4854" s="158"/>
      <c r="D4854" s="138"/>
    </row>
    <row r="4855" spans="1:4" x14ac:dyDescent="0.2">
      <c r="A4855" s="158"/>
      <c r="D4855" s="138"/>
    </row>
    <row r="4856" spans="1:4" x14ac:dyDescent="0.2">
      <c r="A4856" s="158"/>
      <c r="D4856" s="138"/>
    </row>
    <row r="4857" spans="1:4" x14ac:dyDescent="0.2">
      <c r="A4857" s="158"/>
      <c r="D4857" s="138"/>
    </row>
    <row r="4858" spans="1:4" x14ac:dyDescent="0.2">
      <c r="A4858" s="158"/>
      <c r="D4858" s="138"/>
    </row>
    <row r="4859" spans="1:4" x14ac:dyDescent="0.2">
      <c r="A4859" s="158"/>
      <c r="D4859" s="138"/>
    </row>
    <row r="4860" spans="1:4" x14ac:dyDescent="0.2">
      <c r="A4860" s="158"/>
      <c r="D4860" s="138"/>
    </row>
    <row r="4861" spans="1:4" x14ac:dyDescent="0.2">
      <c r="A4861" s="158"/>
      <c r="D4861" s="138"/>
    </row>
    <row r="4862" spans="1:4" x14ac:dyDescent="0.2">
      <c r="A4862" s="158"/>
      <c r="D4862" s="138"/>
    </row>
    <row r="4863" spans="1:4" x14ac:dyDescent="0.2">
      <c r="A4863" s="158"/>
      <c r="D4863" s="138"/>
    </row>
    <row r="4864" spans="1:4" x14ac:dyDescent="0.2">
      <c r="A4864" s="158"/>
      <c r="D4864" s="138"/>
    </row>
    <row r="4865" spans="1:4" x14ac:dyDescent="0.2">
      <c r="A4865" s="158"/>
      <c r="D4865" s="138"/>
    </row>
    <row r="4866" spans="1:4" x14ac:dyDescent="0.2">
      <c r="A4866" s="158"/>
      <c r="D4866" s="138"/>
    </row>
    <row r="4867" spans="1:4" x14ac:dyDescent="0.2">
      <c r="A4867" s="158"/>
      <c r="D4867" s="138"/>
    </row>
    <row r="4868" spans="1:4" x14ac:dyDescent="0.2">
      <c r="A4868" s="158"/>
      <c r="D4868" s="138"/>
    </row>
    <row r="4869" spans="1:4" x14ac:dyDescent="0.2">
      <c r="A4869" s="158"/>
      <c r="D4869" s="138"/>
    </row>
    <row r="4870" spans="1:4" x14ac:dyDescent="0.2">
      <c r="A4870" s="158"/>
      <c r="D4870" s="138"/>
    </row>
    <row r="4871" spans="1:4" x14ac:dyDescent="0.2">
      <c r="A4871" s="158"/>
      <c r="D4871" s="138"/>
    </row>
    <row r="4872" spans="1:4" x14ac:dyDescent="0.2">
      <c r="A4872" s="158"/>
      <c r="D4872" s="138"/>
    </row>
    <row r="4873" spans="1:4" x14ac:dyDescent="0.2">
      <c r="A4873" s="158"/>
      <c r="D4873" s="138"/>
    </row>
    <row r="4874" spans="1:4" x14ac:dyDescent="0.2">
      <c r="A4874" s="158"/>
      <c r="D4874" s="138"/>
    </row>
    <row r="4875" spans="1:4" x14ac:dyDescent="0.2">
      <c r="A4875" s="158"/>
      <c r="D4875" s="138"/>
    </row>
    <row r="4876" spans="1:4" x14ac:dyDescent="0.2">
      <c r="A4876" s="158"/>
      <c r="D4876" s="138"/>
    </row>
    <row r="4877" spans="1:4" x14ac:dyDescent="0.2">
      <c r="A4877" s="158"/>
      <c r="D4877" s="138"/>
    </row>
    <row r="4878" spans="1:4" x14ac:dyDescent="0.2">
      <c r="A4878" s="158"/>
      <c r="D4878" s="138"/>
    </row>
    <row r="4879" spans="1:4" x14ac:dyDescent="0.2">
      <c r="A4879" s="158"/>
      <c r="D4879" s="138"/>
    </row>
    <row r="4880" spans="1:4" x14ac:dyDescent="0.2">
      <c r="A4880" s="158"/>
      <c r="D4880" s="138"/>
    </row>
    <row r="4881" spans="1:4" x14ac:dyDescent="0.2">
      <c r="A4881" s="158"/>
      <c r="D4881" s="138"/>
    </row>
    <row r="4882" spans="1:4" x14ac:dyDescent="0.2">
      <c r="A4882" s="158"/>
      <c r="D4882" s="138"/>
    </row>
    <row r="4883" spans="1:4" x14ac:dyDescent="0.2">
      <c r="A4883" s="158"/>
      <c r="D4883" s="138"/>
    </row>
    <row r="4884" spans="1:4" x14ac:dyDescent="0.2">
      <c r="A4884" s="158"/>
      <c r="D4884" s="138"/>
    </row>
    <row r="4885" spans="1:4" x14ac:dyDescent="0.2">
      <c r="A4885" s="158"/>
      <c r="D4885" s="138"/>
    </row>
    <row r="4886" spans="1:4" x14ac:dyDescent="0.2">
      <c r="A4886" s="158"/>
      <c r="D4886" s="138"/>
    </row>
    <row r="4887" spans="1:4" x14ac:dyDescent="0.2">
      <c r="A4887" s="158"/>
      <c r="D4887" s="138"/>
    </row>
    <row r="4888" spans="1:4" x14ac:dyDescent="0.2">
      <c r="A4888" s="158"/>
      <c r="D4888" s="138"/>
    </row>
    <row r="4889" spans="1:4" x14ac:dyDescent="0.2">
      <c r="A4889" s="158"/>
      <c r="D4889" s="138"/>
    </row>
    <row r="4890" spans="1:4" x14ac:dyDescent="0.2">
      <c r="A4890" s="158"/>
      <c r="D4890" s="138"/>
    </row>
    <row r="4891" spans="1:4" x14ac:dyDescent="0.2">
      <c r="A4891" s="158"/>
      <c r="D4891" s="138"/>
    </row>
    <row r="4892" spans="1:4" x14ac:dyDescent="0.2">
      <c r="A4892" s="158"/>
      <c r="D4892" s="138"/>
    </row>
    <row r="4893" spans="1:4" x14ac:dyDescent="0.2">
      <c r="A4893" s="158"/>
      <c r="D4893" s="138"/>
    </row>
    <row r="4894" spans="1:4" x14ac:dyDescent="0.2">
      <c r="A4894" s="158"/>
      <c r="D4894" s="138"/>
    </row>
    <row r="4895" spans="1:4" x14ac:dyDescent="0.2">
      <c r="A4895" s="158"/>
      <c r="D4895" s="138"/>
    </row>
    <row r="4896" spans="1:4" x14ac:dyDescent="0.2">
      <c r="A4896" s="158"/>
      <c r="D4896" s="138"/>
    </row>
    <row r="4897" spans="1:4" x14ac:dyDescent="0.2">
      <c r="A4897" s="158"/>
      <c r="D4897" s="138"/>
    </row>
    <row r="4898" spans="1:4" x14ac:dyDescent="0.2">
      <c r="A4898" s="158"/>
      <c r="D4898" s="138"/>
    </row>
    <row r="4899" spans="1:4" x14ac:dyDescent="0.2">
      <c r="A4899" s="158"/>
      <c r="D4899" s="138"/>
    </row>
    <row r="4900" spans="1:4" x14ac:dyDescent="0.2">
      <c r="A4900" s="158"/>
      <c r="D4900" s="138"/>
    </row>
    <row r="4901" spans="1:4" x14ac:dyDescent="0.2">
      <c r="A4901" s="158"/>
      <c r="D4901" s="138"/>
    </row>
    <row r="4902" spans="1:4" x14ac:dyDescent="0.2">
      <c r="A4902" s="158"/>
      <c r="D4902" s="138"/>
    </row>
    <row r="4903" spans="1:4" x14ac:dyDescent="0.2">
      <c r="A4903" s="158"/>
      <c r="D4903" s="138"/>
    </row>
    <row r="4904" spans="1:4" x14ac:dyDescent="0.2">
      <c r="A4904" s="158"/>
      <c r="D4904" s="138"/>
    </row>
    <row r="4905" spans="1:4" x14ac:dyDescent="0.2">
      <c r="A4905" s="158"/>
      <c r="D4905" s="138"/>
    </row>
    <row r="4906" spans="1:4" x14ac:dyDescent="0.2">
      <c r="A4906" s="158"/>
      <c r="D4906" s="138"/>
    </row>
    <row r="4907" spans="1:4" x14ac:dyDescent="0.2">
      <c r="A4907" s="158"/>
      <c r="D4907" s="138"/>
    </row>
    <row r="4908" spans="1:4" x14ac:dyDescent="0.2">
      <c r="A4908" s="158"/>
      <c r="D4908" s="138"/>
    </row>
    <row r="4909" spans="1:4" x14ac:dyDescent="0.2">
      <c r="A4909" s="158"/>
      <c r="D4909" s="138"/>
    </row>
    <row r="4910" spans="1:4" x14ac:dyDescent="0.2">
      <c r="A4910" s="158"/>
      <c r="D4910" s="138"/>
    </row>
    <row r="4911" spans="1:4" x14ac:dyDescent="0.2">
      <c r="A4911" s="158"/>
      <c r="D4911" s="138"/>
    </row>
    <row r="4912" spans="1:4" x14ac:dyDescent="0.2">
      <c r="A4912" s="158"/>
      <c r="D4912" s="138"/>
    </row>
    <row r="4913" spans="1:4" x14ac:dyDescent="0.2">
      <c r="A4913" s="158"/>
      <c r="D4913" s="138"/>
    </row>
    <row r="4914" spans="1:4" x14ac:dyDescent="0.2">
      <c r="A4914" s="158"/>
      <c r="D4914" s="138"/>
    </row>
    <row r="4915" spans="1:4" x14ac:dyDescent="0.2">
      <c r="A4915" s="158"/>
      <c r="D4915" s="138"/>
    </row>
    <row r="4916" spans="1:4" x14ac:dyDescent="0.2">
      <c r="A4916" s="158"/>
      <c r="D4916" s="138"/>
    </row>
    <row r="4917" spans="1:4" x14ac:dyDescent="0.2">
      <c r="A4917" s="158"/>
      <c r="D4917" s="138"/>
    </row>
    <row r="4918" spans="1:4" x14ac:dyDescent="0.2">
      <c r="A4918" s="158"/>
      <c r="D4918" s="138"/>
    </row>
    <row r="4919" spans="1:4" x14ac:dyDescent="0.2">
      <c r="A4919" s="158"/>
      <c r="D4919" s="138"/>
    </row>
    <row r="4920" spans="1:4" x14ac:dyDescent="0.2">
      <c r="A4920" s="158"/>
      <c r="D4920" s="138"/>
    </row>
    <row r="4921" spans="1:4" x14ac:dyDescent="0.2">
      <c r="A4921" s="158"/>
      <c r="D4921" s="138"/>
    </row>
    <row r="4922" spans="1:4" x14ac:dyDescent="0.2">
      <c r="A4922" s="158"/>
      <c r="D4922" s="138"/>
    </row>
    <row r="4923" spans="1:4" x14ac:dyDescent="0.2">
      <c r="A4923" s="158"/>
      <c r="D4923" s="138"/>
    </row>
    <row r="4924" spans="1:4" x14ac:dyDescent="0.2">
      <c r="A4924" s="158"/>
      <c r="D4924" s="138"/>
    </row>
    <row r="4925" spans="1:4" x14ac:dyDescent="0.2">
      <c r="A4925" s="158"/>
      <c r="D4925" s="138"/>
    </row>
    <row r="4926" spans="1:4" x14ac:dyDescent="0.2">
      <c r="A4926" s="158"/>
      <c r="D4926" s="138"/>
    </row>
    <row r="4927" spans="1:4" x14ac:dyDescent="0.2">
      <c r="A4927" s="158"/>
      <c r="D4927" s="138"/>
    </row>
    <row r="4928" spans="1:4" x14ac:dyDescent="0.2">
      <c r="A4928" s="158"/>
      <c r="D4928" s="138"/>
    </row>
    <row r="4929" spans="1:4" x14ac:dyDescent="0.2">
      <c r="A4929" s="158"/>
      <c r="D4929" s="138"/>
    </row>
    <row r="4930" spans="1:4" x14ac:dyDescent="0.2">
      <c r="A4930" s="158"/>
      <c r="D4930" s="138"/>
    </row>
    <row r="4931" spans="1:4" x14ac:dyDescent="0.2">
      <c r="A4931" s="158"/>
      <c r="D4931" s="138"/>
    </row>
    <row r="4932" spans="1:4" x14ac:dyDescent="0.2">
      <c r="A4932" s="158"/>
      <c r="D4932" s="138"/>
    </row>
    <row r="4933" spans="1:4" x14ac:dyDescent="0.2">
      <c r="A4933" s="158"/>
      <c r="D4933" s="138"/>
    </row>
    <row r="4934" spans="1:4" x14ac:dyDescent="0.2">
      <c r="A4934" s="158"/>
      <c r="D4934" s="138"/>
    </row>
    <row r="4935" spans="1:4" x14ac:dyDescent="0.2">
      <c r="A4935" s="158"/>
      <c r="D4935" s="138"/>
    </row>
    <row r="4936" spans="1:4" x14ac:dyDescent="0.2">
      <c r="A4936" s="158"/>
      <c r="D4936" s="138"/>
    </row>
    <row r="4937" spans="1:4" x14ac:dyDescent="0.2">
      <c r="A4937" s="158"/>
      <c r="D4937" s="138"/>
    </row>
    <row r="4938" spans="1:4" x14ac:dyDescent="0.2">
      <c r="A4938" s="158"/>
      <c r="D4938" s="138"/>
    </row>
    <row r="4939" spans="1:4" x14ac:dyDescent="0.2">
      <c r="A4939" s="158"/>
      <c r="D4939" s="138"/>
    </row>
    <row r="4940" spans="1:4" x14ac:dyDescent="0.2">
      <c r="A4940" s="158"/>
      <c r="D4940" s="138"/>
    </row>
    <row r="4941" spans="1:4" x14ac:dyDescent="0.2">
      <c r="A4941" s="158"/>
      <c r="D4941" s="138"/>
    </row>
    <row r="4942" spans="1:4" x14ac:dyDescent="0.2">
      <c r="A4942" s="158"/>
      <c r="D4942" s="138"/>
    </row>
    <row r="4943" spans="1:4" x14ac:dyDescent="0.2">
      <c r="A4943" s="158"/>
      <c r="D4943" s="138"/>
    </row>
    <row r="4944" spans="1:4" x14ac:dyDescent="0.2">
      <c r="A4944" s="158"/>
      <c r="D4944" s="138"/>
    </row>
    <row r="4945" spans="1:4" x14ac:dyDescent="0.2">
      <c r="A4945" s="158"/>
      <c r="D4945" s="138"/>
    </row>
    <row r="4946" spans="1:4" x14ac:dyDescent="0.2">
      <c r="A4946" s="158"/>
      <c r="D4946" s="138"/>
    </row>
    <row r="4947" spans="1:4" x14ac:dyDescent="0.2">
      <c r="A4947" s="158"/>
      <c r="D4947" s="138"/>
    </row>
    <row r="4948" spans="1:4" x14ac:dyDescent="0.2">
      <c r="A4948" s="158"/>
      <c r="D4948" s="138"/>
    </row>
    <row r="4949" spans="1:4" x14ac:dyDescent="0.2">
      <c r="A4949" s="158"/>
      <c r="D4949" s="138"/>
    </row>
    <row r="4950" spans="1:4" x14ac:dyDescent="0.2">
      <c r="A4950" s="158"/>
      <c r="D4950" s="138"/>
    </row>
    <row r="4951" spans="1:4" x14ac:dyDescent="0.2">
      <c r="A4951" s="158"/>
      <c r="D4951" s="138"/>
    </row>
    <row r="4952" spans="1:4" x14ac:dyDescent="0.2">
      <c r="A4952" s="158"/>
      <c r="D4952" s="138"/>
    </row>
    <row r="4953" spans="1:4" x14ac:dyDescent="0.2">
      <c r="A4953" s="158"/>
      <c r="D4953" s="138"/>
    </row>
    <row r="4954" spans="1:4" x14ac:dyDescent="0.2">
      <c r="A4954" s="158"/>
      <c r="D4954" s="138"/>
    </row>
    <row r="4955" spans="1:4" x14ac:dyDescent="0.2">
      <c r="A4955" s="158"/>
      <c r="D4955" s="138"/>
    </row>
    <row r="4956" spans="1:4" x14ac:dyDescent="0.2">
      <c r="A4956" s="158"/>
      <c r="D4956" s="138"/>
    </row>
    <row r="4957" spans="1:4" x14ac:dyDescent="0.2">
      <c r="A4957" s="158"/>
      <c r="D4957" s="138"/>
    </row>
    <row r="4958" spans="1:4" x14ac:dyDescent="0.2">
      <c r="A4958" s="158"/>
      <c r="D4958" s="138"/>
    </row>
    <row r="4959" spans="1:4" x14ac:dyDescent="0.2">
      <c r="A4959" s="158"/>
      <c r="D4959" s="138"/>
    </row>
    <row r="4960" spans="1:4" x14ac:dyDescent="0.2">
      <c r="A4960" s="158"/>
      <c r="D4960" s="138"/>
    </row>
    <row r="4961" spans="1:4" x14ac:dyDescent="0.2">
      <c r="A4961" s="158"/>
      <c r="D4961" s="138"/>
    </row>
    <row r="4962" spans="1:4" x14ac:dyDescent="0.2">
      <c r="A4962" s="158"/>
      <c r="D4962" s="138"/>
    </row>
    <row r="4963" spans="1:4" x14ac:dyDescent="0.2">
      <c r="A4963" s="158"/>
      <c r="D4963" s="138"/>
    </row>
    <row r="4964" spans="1:4" x14ac:dyDescent="0.2">
      <c r="A4964" s="158"/>
      <c r="D4964" s="138"/>
    </row>
    <row r="4965" spans="1:4" x14ac:dyDescent="0.2">
      <c r="A4965" s="158"/>
      <c r="D4965" s="138"/>
    </row>
    <row r="4966" spans="1:4" x14ac:dyDescent="0.2">
      <c r="A4966" s="158"/>
      <c r="D4966" s="138"/>
    </row>
    <row r="4967" spans="1:4" x14ac:dyDescent="0.2">
      <c r="A4967" s="158"/>
      <c r="D4967" s="138"/>
    </row>
    <row r="4968" spans="1:4" x14ac:dyDescent="0.2">
      <c r="A4968" s="158"/>
      <c r="D4968" s="138"/>
    </row>
    <row r="4969" spans="1:4" x14ac:dyDescent="0.2">
      <c r="A4969" s="158"/>
      <c r="D4969" s="138"/>
    </row>
    <row r="4970" spans="1:4" x14ac:dyDescent="0.2">
      <c r="A4970" s="158"/>
      <c r="D4970" s="138"/>
    </row>
    <row r="4971" spans="1:4" x14ac:dyDescent="0.2">
      <c r="A4971" s="158"/>
      <c r="D4971" s="138"/>
    </row>
    <row r="4972" spans="1:4" x14ac:dyDescent="0.2">
      <c r="A4972" s="158"/>
      <c r="D4972" s="138"/>
    </row>
    <row r="4973" spans="1:4" x14ac:dyDescent="0.2">
      <c r="A4973" s="158"/>
      <c r="D4973" s="138"/>
    </row>
    <row r="4974" spans="1:4" x14ac:dyDescent="0.2">
      <c r="A4974" s="158"/>
      <c r="D4974" s="138"/>
    </row>
    <row r="4975" spans="1:4" x14ac:dyDescent="0.2">
      <c r="A4975" s="158"/>
      <c r="D4975" s="138"/>
    </row>
    <row r="4976" spans="1:4" x14ac:dyDescent="0.2">
      <c r="A4976" s="158"/>
      <c r="D4976" s="138"/>
    </row>
    <row r="4977" spans="1:4" x14ac:dyDescent="0.2">
      <c r="A4977" s="158"/>
      <c r="D4977" s="138"/>
    </row>
    <row r="4978" spans="1:4" x14ac:dyDescent="0.2">
      <c r="A4978" s="158"/>
      <c r="D4978" s="138"/>
    </row>
    <row r="4979" spans="1:4" x14ac:dyDescent="0.2">
      <c r="A4979" s="158"/>
      <c r="D4979" s="138"/>
    </row>
    <row r="4980" spans="1:4" x14ac:dyDescent="0.2">
      <c r="A4980" s="158"/>
      <c r="D4980" s="138"/>
    </row>
    <row r="4981" spans="1:4" x14ac:dyDescent="0.2">
      <c r="A4981" s="158"/>
      <c r="D4981" s="138"/>
    </row>
    <row r="4982" spans="1:4" x14ac:dyDescent="0.2">
      <c r="A4982" s="158"/>
      <c r="D4982" s="138"/>
    </row>
    <row r="4983" spans="1:4" x14ac:dyDescent="0.2">
      <c r="A4983" s="158"/>
      <c r="D4983" s="138"/>
    </row>
    <row r="4984" spans="1:4" x14ac:dyDescent="0.2">
      <c r="A4984" s="158"/>
      <c r="D4984" s="138"/>
    </row>
    <row r="4985" spans="1:4" x14ac:dyDescent="0.2">
      <c r="A4985" s="158"/>
      <c r="D4985" s="138"/>
    </row>
    <row r="4986" spans="1:4" x14ac:dyDescent="0.2">
      <c r="A4986" s="158"/>
      <c r="D4986" s="138"/>
    </row>
    <row r="4987" spans="1:4" x14ac:dyDescent="0.2">
      <c r="A4987" s="158"/>
      <c r="D4987" s="138"/>
    </row>
    <row r="4988" spans="1:4" x14ac:dyDescent="0.2">
      <c r="A4988" s="158"/>
      <c r="D4988" s="138"/>
    </row>
    <row r="4989" spans="1:4" x14ac:dyDescent="0.2">
      <c r="A4989" s="158"/>
      <c r="D4989" s="138"/>
    </row>
    <row r="4990" spans="1:4" x14ac:dyDescent="0.2">
      <c r="A4990" s="158"/>
      <c r="D4990" s="138"/>
    </row>
    <row r="4991" spans="1:4" x14ac:dyDescent="0.2">
      <c r="A4991" s="158"/>
      <c r="D4991" s="138"/>
    </row>
    <row r="4992" spans="1:4" x14ac:dyDescent="0.2">
      <c r="A4992" s="158"/>
      <c r="D4992" s="138"/>
    </row>
    <row r="4993" spans="1:4" x14ac:dyDescent="0.2">
      <c r="A4993" s="158"/>
      <c r="D4993" s="138"/>
    </row>
    <row r="4994" spans="1:4" x14ac:dyDescent="0.2">
      <c r="A4994" s="158"/>
      <c r="D4994" s="138"/>
    </row>
    <row r="4995" spans="1:4" x14ac:dyDescent="0.2">
      <c r="A4995" s="158"/>
      <c r="D4995" s="138"/>
    </row>
    <row r="4996" spans="1:4" x14ac:dyDescent="0.2">
      <c r="A4996" s="158"/>
      <c r="D4996" s="138"/>
    </row>
    <row r="4997" spans="1:4" x14ac:dyDescent="0.2">
      <c r="A4997" s="158"/>
      <c r="D4997" s="138"/>
    </row>
  </sheetData>
  <mergeCells count="7">
    <mergeCell ref="C7:G7"/>
    <mergeCell ref="A1:G1"/>
    <mergeCell ref="C2:G2"/>
    <mergeCell ref="C3:G3"/>
    <mergeCell ref="C4:G4"/>
    <mergeCell ref="C5:G5"/>
    <mergeCell ref="C6:G6"/>
  </mergeCells>
  <pageMargins left="0.59055118110236204" right="0.39370078740157499" top="0.78740157499999996" bottom="0.78740157499999996"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outlinePr summaryBelow="0"/>
    <pageSetUpPr fitToPage="1"/>
  </sheetPr>
  <dimension ref="A1:BH5000"/>
  <sheetViews>
    <sheetView topLeftCell="A48" workbookViewId="0">
      <selection activeCell="F78" sqref="F78"/>
    </sheetView>
  </sheetViews>
  <sheetFormatPr defaultRowHeight="12.75" outlineLevelRow="1" x14ac:dyDescent="0.2"/>
  <cols>
    <col min="1" max="1" width="4.28515625" customWidth="1"/>
    <col min="2" max="2" width="14.42578125" style="161" customWidth="1"/>
    <col min="3" max="3" width="63.7109375" style="161" customWidth="1"/>
    <col min="4" max="4" width="4.5703125" customWidth="1"/>
    <col min="5" max="5" width="10.5703125" customWidth="1"/>
    <col min="6" max="6" width="9.85546875" customWidth="1"/>
    <col min="7" max="7" width="12.7109375" customWidth="1"/>
    <col min="8" max="17" width="0" hidden="1" customWidth="1"/>
    <col min="20" max="23" width="0" hidden="1" customWidth="1"/>
    <col min="29" max="33" width="0" hidden="1" customWidth="1"/>
    <col min="34" max="34" width="112.5703125" hidden="1" customWidth="1"/>
    <col min="35" max="36" width="81.42578125" hidden="1" customWidth="1"/>
    <col min="37" max="39" width="0" hidden="1" customWidth="1"/>
  </cols>
  <sheetData>
    <row r="1" spans="1:60" ht="15.95" customHeight="1" x14ac:dyDescent="0.25">
      <c r="A1" s="301" t="s">
        <v>156</v>
      </c>
      <c r="B1" s="301"/>
      <c r="C1" s="301"/>
      <c r="D1" s="301"/>
      <c r="E1" s="301"/>
      <c r="F1" s="301"/>
      <c r="G1" s="301"/>
      <c r="AE1" t="s">
        <v>157</v>
      </c>
    </row>
    <row r="2" spans="1:60" ht="15.95" customHeight="1" x14ac:dyDescent="0.2">
      <c r="A2" s="159" t="s">
        <v>7</v>
      </c>
      <c r="B2" s="160" t="s">
        <v>45</v>
      </c>
      <c r="C2" s="302" t="s">
        <v>44</v>
      </c>
      <c r="D2" s="303"/>
      <c r="E2" s="303"/>
      <c r="F2" s="303"/>
      <c r="G2" s="304"/>
      <c r="AE2" t="s">
        <v>158</v>
      </c>
    </row>
    <row r="3" spans="1:60" ht="15.95" hidden="1" customHeight="1" x14ac:dyDescent="0.2">
      <c r="A3" s="159" t="s">
        <v>8</v>
      </c>
      <c r="B3" s="160"/>
      <c r="C3" s="303"/>
      <c r="D3" s="303"/>
      <c r="E3" s="303"/>
      <c r="F3" s="303"/>
      <c r="G3" s="304"/>
      <c r="AE3" t="s">
        <v>159</v>
      </c>
    </row>
    <row r="4" spans="1:60" ht="15.95" hidden="1" customHeight="1" x14ac:dyDescent="0.2">
      <c r="A4" s="159" t="s">
        <v>9</v>
      </c>
      <c r="B4" s="160" t="s">
        <v>43</v>
      </c>
      <c r="C4" s="302" t="s">
        <v>44</v>
      </c>
      <c r="D4" s="303"/>
      <c r="E4" s="303"/>
      <c r="F4" s="303"/>
      <c r="G4" s="304"/>
      <c r="AE4" t="s">
        <v>160</v>
      </c>
    </row>
    <row r="5" spans="1:60" ht="15.95" hidden="1" customHeight="1" x14ac:dyDescent="0.2">
      <c r="A5" s="159" t="s">
        <v>161</v>
      </c>
      <c r="B5" s="160" t="s">
        <v>43</v>
      </c>
      <c r="C5" s="302" t="s">
        <v>44</v>
      </c>
      <c r="D5" s="302"/>
      <c r="E5" s="302"/>
      <c r="F5" s="302"/>
      <c r="G5" s="305"/>
      <c r="H5" s="163"/>
      <c r="I5" s="163"/>
      <c r="J5" s="163"/>
      <c r="K5" s="163"/>
      <c r="L5" s="163"/>
      <c r="M5" s="163"/>
      <c r="N5" s="163"/>
      <c r="O5" s="163"/>
      <c r="P5" s="163"/>
      <c r="Q5" s="163"/>
      <c r="R5" s="163"/>
      <c r="S5" s="163"/>
      <c r="T5" s="163"/>
      <c r="U5" s="163"/>
      <c r="V5" s="163"/>
      <c r="W5" s="163"/>
      <c r="X5" s="163"/>
      <c r="Y5" s="163"/>
      <c r="Z5" s="163"/>
      <c r="AA5" s="163"/>
      <c r="AB5" s="163"/>
      <c r="AC5" s="163"/>
      <c r="AD5" s="163"/>
      <c r="AE5" s="163" t="s">
        <v>162</v>
      </c>
    </row>
    <row r="6" spans="1:60" ht="15.95" customHeight="1" x14ac:dyDescent="0.2">
      <c r="A6" s="159" t="s">
        <v>161</v>
      </c>
      <c r="B6" s="164" t="s">
        <v>64</v>
      </c>
      <c r="C6" s="302" t="s">
        <v>65</v>
      </c>
      <c r="D6" s="302"/>
      <c r="E6" s="302"/>
      <c r="F6" s="302"/>
      <c r="G6" s="305"/>
      <c r="H6" s="163"/>
      <c r="I6" s="163"/>
      <c r="J6" s="163"/>
      <c r="K6" s="163"/>
      <c r="L6" s="163"/>
      <c r="M6" s="163"/>
      <c r="N6" s="163"/>
      <c r="O6" s="163"/>
      <c r="P6" s="163"/>
      <c r="Q6" s="163"/>
      <c r="R6" s="163"/>
      <c r="S6" s="163"/>
      <c r="T6" s="163"/>
      <c r="U6" s="163"/>
      <c r="V6" s="163"/>
      <c r="W6" s="163"/>
      <c r="X6" s="163"/>
      <c r="Y6" s="163"/>
      <c r="Z6" s="163"/>
      <c r="AA6" s="163"/>
      <c r="AB6" s="163"/>
      <c r="AC6" s="163"/>
      <c r="AD6" s="163"/>
      <c r="AE6" s="163" t="s">
        <v>163</v>
      </c>
    </row>
    <row r="7" spans="1:60" ht="15.95" customHeight="1" x14ac:dyDescent="0.2">
      <c r="A7" s="165" t="s">
        <v>161</v>
      </c>
      <c r="B7" s="166" t="s">
        <v>64</v>
      </c>
      <c r="C7" s="306" t="s">
        <v>65</v>
      </c>
      <c r="D7" s="306"/>
      <c r="E7" s="306"/>
      <c r="F7" s="306"/>
      <c r="G7" s="307"/>
      <c r="H7" s="163"/>
      <c r="I7" s="163"/>
      <c r="J7" s="163"/>
      <c r="K7" s="163"/>
      <c r="L7" s="163"/>
      <c r="M7" s="163"/>
      <c r="N7" s="163"/>
      <c r="O7" s="163"/>
      <c r="P7" s="163"/>
      <c r="Q7" s="163"/>
      <c r="R7" s="163"/>
      <c r="S7" s="163"/>
      <c r="T7" s="163"/>
      <c r="U7" s="163"/>
      <c r="V7" s="163"/>
      <c r="W7" s="163"/>
      <c r="X7" s="163"/>
      <c r="Y7" s="163"/>
      <c r="Z7" s="163"/>
      <c r="AA7" s="163"/>
      <c r="AB7" s="163"/>
      <c r="AC7" s="163"/>
      <c r="AD7" s="163"/>
      <c r="AE7" s="163" t="s">
        <v>164</v>
      </c>
    </row>
    <row r="8" spans="1:60" x14ac:dyDescent="0.2">
      <c r="A8" s="158"/>
      <c r="D8" s="138"/>
    </row>
    <row r="9" spans="1:60" ht="38.25" x14ac:dyDescent="0.2">
      <c r="A9" s="167" t="s">
        <v>165</v>
      </c>
      <c r="B9" s="170" t="s">
        <v>166</v>
      </c>
      <c r="C9" s="170" t="s">
        <v>167</v>
      </c>
      <c r="D9" s="168" t="s">
        <v>168</v>
      </c>
      <c r="E9" s="169" t="s">
        <v>169</v>
      </c>
      <c r="F9" s="171" t="s">
        <v>170</v>
      </c>
      <c r="G9" s="169" t="s">
        <v>28</v>
      </c>
      <c r="H9" s="172" t="s">
        <v>29</v>
      </c>
      <c r="I9" s="172" t="s">
        <v>174</v>
      </c>
      <c r="J9" s="172" t="s">
        <v>30</v>
      </c>
      <c r="K9" s="172" t="s">
        <v>175</v>
      </c>
      <c r="L9" s="172" t="s">
        <v>176</v>
      </c>
      <c r="M9" s="172" t="s">
        <v>177</v>
      </c>
      <c r="N9" s="172" t="s">
        <v>178</v>
      </c>
      <c r="O9" s="172" t="s">
        <v>179</v>
      </c>
      <c r="P9" s="172" t="s">
        <v>180</v>
      </c>
      <c r="Q9" s="172" t="s">
        <v>181</v>
      </c>
      <c r="R9" s="172" t="s">
        <v>182</v>
      </c>
      <c r="S9" s="172" t="s">
        <v>183</v>
      </c>
      <c r="T9" s="172" t="s">
        <v>184</v>
      </c>
      <c r="U9" s="172" t="s">
        <v>185</v>
      </c>
      <c r="V9" s="172" t="s">
        <v>186</v>
      </c>
      <c r="W9" s="172" t="s">
        <v>187</v>
      </c>
      <c r="X9" s="163"/>
      <c r="Y9" s="163"/>
      <c r="Z9" s="163"/>
      <c r="AA9" s="163"/>
      <c r="AB9" s="163"/>
      <c r="AC9" s="163"/>
      <c r="AD9" s="163" t="s">
        <v>173</v>
      </c>
      <c r="AE9" s="163" t="s">
        <v>171</v>
      </c>
      <c r="AF9" t="s">
        <v>172</v>
      </c>
    </row>
    <row r="10" spans="1:60" x14ac:dyDescent="0.2">
      <c r="A10" s="162"/>
      <c r="B10" s="178"/>
      <c r="C10" s="178"/>
      <c r="D10" s="180"/>
      <c r="E10" s="181"/>
      <c r="F10" s="182"/>
      <c r="G10" s="182"/>
      <c r="H10" s="182"/>
      <c r="I10" s="182"/>
      <c r="J10" s="182"/>
      <c r="K10" s="182"/>
      <c r="L10" s="182"/>
      <c r="M10" s="182"/>
      <c r="N10" s="182"/>
      <c r="O10" s="182"/>
      <c r="P10" s="182"/>
      <c r="Q10" s="182"/>
      <c r="R10" s="183"/>
      <c r="S10" s="183"/>
      <c r="T10" s="182"/>
      <c r="U10" s="182"/>
      <c r="V10" s="183"/>
      <c r="W10" s="183"/>
      <c r="AH10" s="210"/>
      <c r="AI10" s="210"/>
      <c r="AJ10" s="213"/>
    </row>
    <row r="11" spans="1:60" x14ac:dyDescent="0.2">
      <c r="A11" s="179" t="s">
        <v>188</v>
      </c>
      <c r="B11" s="186" t="s">
        <v>75</v>
      </c>
      <c r="C11" s="186" t="s">
        <v>76</v>
      </c>
      <c r="D11" s="187"/>
      <c r="E11" s="188"/>
      <c r="F11" s="189"/>
      <c r="G11" s="190">
        <f>SUMIF(AE12:AE23,"&lt;&gt;NOR",G12:G23)</f>
        <v>0</v>
      </c>
      <c r="H11" s="189"/>
      <c r="I11" s="189">
        <f>SUM(I12:I23)</f>
        <v>0</v>
      </c>
      <c r="J11" s="189"/>
      <c r="K11" s="189">
        <f>SUM(K12:K23)</f>
        <v>395384.87</v>
      </c>
      <c r="L11" s="189"/>
      <c r="M11" s="189">
        <f>SUM(M12:M23)</f>
        <v>0</v>
      </c>
      <c r="N11" s="189"/>
      <c r="O11" s="189">
        <f>SUM(O12:O23)</f>
        <v>0</v>
      </c>
      <c r="P11" s="189"/>
      <c r="Q11" s="189">
        <f>SUM(Q12:Q23)</f>
        <v>0</v>
      </c>
      <c r="R11" s="191"/>
      <c r="S11" s="191"/>
      <c r="T11" s="189"/>
      <c r="U11" s="189">
        <f>SUM(U12:U23)</f>
        <v>166.73</v>
      </c>
      <c r="V11" s="191"/>
      <c r="W11" s="192"/>
      <c r="AE11" t="s">
        <v>189</v>
      </c>
      <c r="AH11" s="210"/>
      <c r="AI11" s="210"/>
      <c r="AJ11" s="213"/>
    </row>
    <row r="12" spans="1:60" outlineLevel="1" x14ac:dyDescent="0.2">
      <c r="A12" s="193">
        <v>1</v>
      </c>
      <c r="B12" s="194" t="s">
        <v>666</v>
      </c>
      <c r="C12" s="194" t="s">
        <v>667</v>
      </c>
      <c r="D12" s="195" t="s">
        <v>192</v>
      </c>
      <c r="E12" s="196">
        <v>518.06475</v>
      </c>
      <c r="F12" s="199"/>
      <c r="G12" s="197">
        <f>ROUND(E12*F12,2)</f>
        <v>0</v>
      </c>
      <c r="H12" s="199">
        <v>0</v>
      </c>
      <c r="I12" s="197">
        <f>ROUND(E12*H12,2)</f>
        <v>0</v>
      </c>
      <c r="J12" s="199">
        <v>116.5</v>
      </c>
      <c r="K12" s="197">
        <f>ROUND(E12*J12,2)</f>
        <v>60354.54</v>
      </c>
      <c r="L12" s="197">
        <v>21</v>
      </c>
      <c r="M12" s="197">
        <f>G12*(1+L12/100)</f>
        <v>0</v>
      </c>
      <c r="N12" s="197">
        <v>0</v>
      </c>
      <c r="O12" s="197">
        <f>ROUND(E12*N12,2)</f>
        <v>0</v>
      </c>
      <c r="P12" s="197">
        <v>0</v>
      </c>
      <c r="Q12" s="197">
        <f>ROUND(E12*P12,2)</f>
        <v>0</v>
      </c>
      <c r="R12" s="198" t="s">
        <v>668</v>
      </c>
      <c r="S12" s="198" t="s">
        <v>194</v>
      </c>
      <c r="T12" s="197">
        <v>0.223</v>
      </c>
      <c r="U12" s="197">
        <f>ROUND(E12*T12,2)</f>
        <v>115.53</v>
      </c>
      <c r="V12" s="198"/>
      <c r="W12" s="198"/>
      <c r="X12" s="176"/>
      <c r="Y12" s="176"/>
      <c r="Z12" s="176"/>
      <c r="AA12" s="176"/>
      <c r="AB12" s="176"/>
      <c r="AC12" s="176"/>
      <c r="AD12" s="176"/>
      <c r="AE12" s="176" t="s">
        <v>195</v>
      </c>
      <c r="AF12" s="176">
        <v>9</v>
      </c>
      <c r="AG12" s="176"/>
      <c r="AH12" s="211"/>
      <c r="AI12" s="211"/>
      <c r="AJ12" s="214"/>
      <c r="AK12" s="176"/>
      <c r="AL12" s="176"/>
      <c r="AM12" s="176"/>
      <c r="AN12" s="176"/>
      <c r="AO12" s="176"/>
      <c r="AP12" s="176"/>
      <c r="AQ12" s="176"/>
      <c r="AR12" s="176"/>
      <c r="AS12" s="176"/>
      <c r="AT12" s="176"/>
      <c r="AU12" s="176"/>
      <c r="AV12" s="176"/>
      <c r="AW12" s="176"/>
      <c r="AX12" s="176"/>
      <c r="AY12" s="176"/>
      <c r="AZ12" s="176"/>
      <c r="BA12" s="176"/>
      <c r="BB12" s="176"/>
      <c r="BC12" s="176"/>
      <c r="BD12" s="176"/>
      <c r="BE12" s="176"/>
      <c r="BF12" s="176"/>
      <c r="BG12" s="176"/>
      <c r="BH12" s="176"/>
    </row>
    <row r="13" spans="1:60" outlineLevel="1" x14ac:dyDescent="0.2">
      <c r="A13" s="177"/>
      <c r="B13" s="208" t="s">
        <v>669</v>
      </c>
      <c r="C13" s="209"/>
      <c r="D13" s="200"/>
      <c r="E13" s="201"/>
      <c r="F13" s="184"/>
      <c r="G13" s="184"/>
      <c r="H13" s="184"/>
      <c r="I13" s="184"/>
      <c r="J13" s="184"/>
      <c r="K13" s="184"/>
      <c r="L13" s="184"/>
      <c r="M13" s="184"/>
      <c r="N13" s="184"/>
      <c r="O13" s="184"/>
      <c r="P13" s="184"/>
      <c r="Q13" s="184"/>
      <c r="R13" s="185"/>
      <c r="S13" s="185"/>
      <c r="T13" s="184"/>
      <c r="U13" s="184"/>
      <c r="V13" s="185"/>
      <c r="W13" s="185"/>
      <c r="X13" s="176"/>
      <c r="Y13" s="176"/>
      <c r="Z13" s="176"/>
      <c r="AA13" s="176"/>
      <c r="AB13" s="176"/>
      <c r="AC13" s="176"/>
      <c r="AD13" s="176"/>
      <c r="AE13" s="176" t="s">
        <v>197</v>
      </c>
      <c r="AF13" s="176">
        <v>0</v>
      </c>
      <c r="AG13" s="176"/>
      <c r="AH13" s="211"/>
      <c r="AI13" s="212" t="s">
        <v>669</v>
      </c>
      <c r="AJ13" s="214"/>
      <c r="AK13" s="176"/>
      <c r="AL13" s="176"/>
      <c r="AM13" s="176"/>
      <c r="AN13" s="176"/>
      <c r="AO13" s="176"/>
      <c r="AP13" s="176"/>
      <c r="AQ13" s="176"/>
      <c r="AR13" s="176"/>
      <c r="AS13" s="176"/>
      <c r="AT13" s="176"/>
      <c r="AU13" s="176"/>
      <c r="AV13" s="176"/>
      <c r="AW13" s="176"/>
      <c r="AX13" s="176"/>
      <c r="AY13" s="176"/>
      <c r="AZ13" s="176"/>
      <c r="BA13" s="176"/>
      <c r="BB13" s="176"/>
      <c r="BC13" s="176"/>
      <c r="BD13" s="176"/>
      <c r="BE13" s="176"/>
      <c r="BF13" s="176"/>
      <c r="BG13" s="176"/>
      <c r="BH13" s="176"/>
    </row>
    <row r="14" spans="1:60" outlineLevel="1" x14ac:dyDescent="0.2">
      <c r="A14" s="177"/>
      <c r="B14" s="208" t="s">
        <v>670</v>
      </c>
      <c r="C14" s="209"/>
      <c r="D14" s="200"/>
      <c r="E14" s="201"/>
      <c r="F14" s="184"/>
      <c r="G14" s="184"/>
      <c r="H14" s="184"/>
      <c r="I14" s="184"/>
      <c r="J14" s="184"/>
      <c r="K14" s="184"/>
      <c r="L14" s="184"/>
      <c r="M14" s="184"/>
      <c r="N14" s="184"/>
      <c r="O14" s="184"/>
      <c r="P14" s="184"/>
      <c r="Q14" s="184"/>
      <c r="R14" s="185"/>
      <c r="S14" s="185"/>
      <c r="T14" s="184"/>
      <c r="U14" s="184"/>
      <c r="V14" s="185"/>
      <c r="W14" s="185"/>
      <c r="X14" s="176"/>
      <c r="Y14" s="176"/>
      <c r="Z14" s="176"/>
      <c r="AA14" s="176"/>
      <c r="AB14" s="176"/>
      <c r="AC14" s="176"/>
      <c r="AD14" s="176"/>
      <c r="AE14" s="176" t="s">
        <v>197</v>
      </c>
      <c r="AF14" s="176">
        <v>0</v>
      </c>
      <c r="AG14" s="176"/>
      <c r="AH14" s="211"/>
      <c r="AI14" s="212" t="s">
        <v>670</v>
      </c>
      <c r="AJ14" s="214"/>
      <c r="AK14" s="176"/>
      <c r="AL14" s="176"/>
      <c r="AM14" s="176"/>
      <c r="AN14" s="176"/>
      <c r="AO14" s="176"/>
      <c r="AP14" s="176"/>
      <c r="AQ14" s="176"/>
      <c r="AR14" s="176"/>
      <c r="AS14" s="176"/>
      <c r="AT14" s="176"/>
      <c r="AU14" s="176"/>
      <c r="AV14" s="176"/>
      <c r="AW14" s="176"/>
      <c r="AX14" s="176"/>
      <c r="AY14" s="176"/>
      <c r="AZ14" s="176"/>
      <c r="BA14" s="176"/>
      <c r="BB14" s="176"/>
      <c r="BC14" s="176"/>
      <c r="BD14" s="176"/>
      <c r="BE14" s="176"/>
      <c r="BF14" s="176"/>
      <c r="BG14" s="176"/>
      <c r="BH14" s="176"/>
    </row>
    <row r="15" spans="1:60" outlineLevel="1" x14ac:dyDescent="0.2">
      <c r="A15" s="177"/>
      <c r="B15" s="208" t="s">
        <v>671</v>
      </c>
      <c r="C15" s="209"/>
      <c r="D15" s="200"/>
      <c r="E15" s="201">
        <v>518.06475</v>
      </c>
      <c r="F15" s="184"/>
      <c r="G15" s="184"/>
      <c r="H15" s="184"/>
      <c r="I15" s="184"/>
      <c r="J15" s="184"/>
      <c r="K15" s="184"/>
      <c r="L15" s="184"/>
      <c r="M15" s="184"/>
      <c r="N15" s="184"/>
      <c r="O15" s="184"/>
      <c r="P15" s="184"/>
      <c r="Q15" s="184"/>
      <c r="R15" s="185"/>
      <c r="S15" s="185"/>
      <c r="T15" s="184"/>
      <c r="U15" s="184"/>
      <c r="V15" s="185"/>
      <c r="W15" s="185"/>
      <c r="X15" s="176"/>
      <c r="Y15" s="176"/>
      <c r="Z15" s="176"/>
      <c r="AA15" s="176"/>
      <c r="AB15" s="176"/>
      <c r="AC15" s="176"/>
      <c r="AD15" s="176"/>
      <c r="AE15" s="176" t="s">
        <v>197</v>
      </c>
      <c r="AF15" s="176">
        <v>0</v>
      </c>
      <c r="AG15" s="176"/>
      <c r="AH15" s="211"/>
      <c r="AI15" s="212" t="s">
        <v>671</v>
      </c>
      <c r="AJ15" s="214"/>
      <c r="AK15" s="176"/>
      <c r="AL15" s="176"/>
      <c r="AM15" s="176"/>
      <c r="AN15" s="176"/>
      <c r="AO15" s="176"/>
      <c r="AP15" s="176"/>
      <c r="AQ15" s="176"/>
      <c r="AR15" s="176"/>
      <c r="AS15" s="176"/>
      <c r="AT15" s="176"/>
      <c r="AU15" s="176"/>
      <c r="AV15" s="176"/>
      <c r="AW15" s="176"/>
      <c r="AX15" s="176"/>
      <c r="AY15" s="176"/>
      <c r="AZ15" s="176"/>
      <c r="BA15" s="176"/>
      <c r="BB15" s="176"/>
      <c r="BC15" s="176"/>
      <c r="BD15" s="176"/>
      <c r="BE15" s="176"/>
      <c r="BF15" s="176"/>
      <c r="BG15" s="176"/>
      <c r="BH15" s="176"/>
    </row>
    <row r="16" spans="1:60" outlineLevel="1" x14ac:dyDescent="0.2">
      <c r="A16" s="193">
        <v>2</v>
      </c>
      <c r="B16" s="194" t="s">
        <v>672</v>
      </c>
      <c r="C16" s="194" t="s">
        <v>673</v>
      </c>
      <c r="D16" s="195" t="s">
        <v>192</v>
      </c>
      <c r="E16" s="196">
        <v>518.06479999999999</v>
      </c>
      <c r="F16" s="199"/>
      <c r="G16" s="197">
        <f>ROUND(E16*F16,2)</f>
        <v>0</v>
      </c>
      <c r="H16" s="199">
        <v>0</v>
      </c>
      <c r="I16" s="197">
        <f>ROUND(E16*H16,2)</f>
        <v>0</v>
      </c>
      <c r="J16" s="199">
        <v>264.5</v>
      </c>
      <c r="K16" s="197">
        <f>ROUND(E16*J16,2)</f>
        <v>137028.14000000001</v>
      </c>
      <c r="L16" s="197">
        <v>21</v>
      </c>
      <c r="M16" s="197">
        <f>G16*(1+L16/100)</f>
        <v>0</v>
      </c>
      <c r="N16" s="197">
        <v>0</v>
      </c>
      <c r="O16" s="197">
        <f>ROUND(E16*N16,2)</f>
        <v>0</v>
      </c>
      <c r="P16" s="197">
        <v>0</v>
      </c>
      <c r="Q16" s="197">
        <f>ROUND(E16*P16,2)</f>
        <v>0</v>
      </c>
      <c r="R16" s="198" t="s">
        <v>668</v>
      </c>
      <c r="S16" s="198" t="s">
        <v>194</v>
      </c>
      <c r="T16" s="197">
        <v>1.0999999999999999E-2</v>
      </c>
      <c r="U16" s="197">
        <f>ROUND(E16*T16,2)</f>
        <v>5.7</v>
      </c>
      <c r="V16" s="198"/>
      <c r="W16" s="198"/>
      <c r="X16" s="176"/>
      <c r="Y16" s="176"/>
      <c r="Z16" s="176"/>
      <c r="AA16" s="176"/>
      <c r="AB16" s="176"/>
      <c r="AC16" s="176"/>
      <c r="AD16" s="176"/>
      <c r="AE16" s="176" t="s">
        <v>195</v>
      </c>
      <c r="AF16" s="176">
        <v>12</v>
      </c>
      <c r="AG16" s="176"/>
      <c r="AH16" s="211"/>
      <c r="AI16" s="211"/>
      <c r="AJ16" s="214"/>
      <c r="AK16" s="176"/>
      <c r="AL16" s="176"/>
      <c r="AM16" s="176"/>
      <c r="AN16" s="176"/>
      <c r="AO16" s="176"/>
      <c r="AP16" s="176"/>
      <c r="AQ16" s="176"/>
      <c r="AR16" s="176"/>
      <c r="AS16" s="176"/>
      <c r="AT16" s="176"/>
      <c r="AU16" s="176"/>
      <c r="AV16" s="176"/>
      <c r="AW16" s="176"/>
      <c r="AX16" s="176"/>
      <c r="AY16" s="176"/>
      <c r="AZ16" s="176"/>
      <c r="BA16" s="176"/>
      <c r="BB16" s="176"/>
      <c r="BC16" s="176"/>
      <c r="BD16" s="176"/>
      <c r="BE16" s="176"/>
      <c r="BF16" s="176"/>
      <c r="BG16" s="176"/>
      <c r="BH16" s="176"/>
    </row>
    <row r="17" spans="1:60" ht="22.5" outlineLevel="1" x14ac:dyDescent="0.2">
      <c r="A17" s="193">
        <v>3</v>
      </c>
      <c r="B17" s="194" t="s">
        <v>674</v>
      </c>
      <c r="C17" s="194" t="s">
        <v>675</v>
      </c>
      <c r="D17" s="195" t="s">
        <v>192</v>
      </c>
      <c r="E17" s="196">
        <v>518.06479999999999</v>
      </c>
      <c r="F17" s="199"/>
      <c r="G17" s="197">
        <f>ROUND(E17*F17,2)</f>
        <v>0</v>
      </c>
      <c r="H17" s="199">
        <v>0</v>
      </c>
      <c r="I17" s="197">
        <f>ROUND(E17*H17,2)</f>
        <v>0</v>
      </c>
      <c r="J17" s="199">
        <v>67.099999999999994</v>
      </c>
      <c r="K17" s="197">
        <f>ROUND(E17*J17,2)</f>
        <v>34762.15</v>
      </c>
      <c r="L17" s="197">
        <v>21</v>
      </c>
      <c r="M17" s="197">
        <f>G17*(1+L17/100)</f>
        <v>0</v>
      </c>
      <c r="N17" s="197">
        <v>0</v>
      </c>
      <c r="O17" s="197">
        <f>ROUND(E17*N17,2)</f>
        <v>0</v>
      </c>
      <c r="P17" s="197">
        <v>0</v>
      </c>
      <c r="Q17" s="197">
        <f>ROUND(E17*P17,2)</f>
        <v>0</v>
      </c>
      <c r="R17" s="198" t="s">
        <v>668</v>
      </c>
      <c r="S17" s="198" t="s">
        <v>194</v>
      </c>
      <c r="T17" s="197">
        <v>5.2999999999999999E-2</v>
      </c>
      <c r="U17" s="197">
        <f>ROUND(E17*T17,2)</f>
        <v>27.46</v>
      </c>
      <c r="V17" s="198"/>
      <c r="W17" s="198"/>
      <c r="X17" s="176"/>
      <c r="Y17" s="176"/>
      <c r="Z17" s="176"/>
      <c r="AA17" s="176"/>
      <c r="AB17" s="176"/>
      <c r="AC17" s="176"/>
      <c r="AD17" s="176"/>
      <c r="AE17" s="176" t="s">
        <v>195</v>
      </c>
      <c r="AF17" s="176">
        <v>13</v>
      </c>
      <c r="AG17" s="176"/>
      <c r="AH17" s="211"/>
      <c r="AI17" s="211"/>
      <c r="AJ17" s="214"/>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row>
    <row r="18" spans="1:60" ht="22.5" outlineLevel="1" x14ac:dyDescent="0.2">
      <c r="A18" s="193">
        <v>4</v>
      </c>
      <c r="B18" s="194" t="s">
        <v>676</v>
      </c>
      <c r="C18" s="194" t="s">
        <v>677</v>
      </c>
      <c r="D18" s="195" t="s">
        <v>192</v>
      </c>
      <c r="E18" s="196">
        <v>518.06479999999999</v>
      </c>
      <c r="F18" s="199"/>
      <c r="G18" s="197">
        <f>ROUND(E18*F18,2)</f>
        <v>0</v>
      </c>
      <c r="H18" s="199">
        <v>0</v>
      </c>
      <c r="I18" s="197">
        <f>ROUND(E18*H18,2)</f>
        <v>0</v>
      </c>
      <c r="J18" s="199">
        <v>16.3</v>
      </c>
      <c r="K18" s="197">
        <f>ROUND(E18*J18,2)</f>
        <v>8444.4599999999991</v>
      </c>
      <c r="L18" s="197">
        <v>21</v>
      </c>
      <c r="M18" s="197">
        <f>G18*(1+L18/100)</f>
        <v>0</v>
      </c>
      <c r="N18" s="197">
        <v>0</v>
      </c>
      <c r="O18" s="197">
        <f>ROUND(E18*N18,2)</f>
        <v>0</v>
      </c>
      <c r="P18" s="197">
        <v>0</v>
      </c>
      <c r="Q18" s="197">
        <f>ROUND(E18*P18,2)</f>
        <v>0</v>
      </c>
      <c r="R18" s="198"/>
      <c r="S18" s="198" t="s">
        <v>339</v>
      </c>
      <c r="T18" s="197">
        <v>8.9999999999999993E-3</v>
      </c>
      <c r="U18" s="197">
        <f>ROUND(E18*T18,2)</f>
        <v>4.66</v>
      </c>
      <c r="V18" s="198"/>
      <c r="W18" s="198"/>
      <c r="X18" s="176"/>
      <c r="Y18" s="176"/>
      <c r="Z18" s="176"/>
      <c r="AA18" s="176"/>
      <c r="AB18" s="176"/>
      <c r="AC18" s="176"/>
      <c r="AD18" s="176"/>
      <c r="AE18" s="176" t="s">
        <v>195</v>
      </c>
      <c r="AF18" s="176">
        <v>14</v>
      </c>
      <c r="AG18" s="176"/>
      <c r="AH18" s="211"/>
      <c r="AI18" s="211"/>
      <c r="AJ18" s="214"/>
      <c r="AK18" s="176"/>
      <c r="AL18" s="176"/>
      <c r="AM18" s="176"/>
      <c r="AN18" s="176"/>
      <c r="AO18" s="176"/>
      <c r="AP18" s="176"/>
      <c r="AQ18" s="176"/>
      <c r="AR18" s="176"/>
      <c r="AS18" s="176"/>
      <c r="AT18" s="176"/>
      <c r="AU18" s="176"/>
      <c r="AV18" s="176"/>
      <c r="AW18" s="176"/>
      <c r="AX18" s="176"/>
      <c r="AY18" s="176"/>
      <c r="AZ18" s="176"/>
      <c r="BA18" s="176"/>
      <c r="BB18" s="176"/>
      <c r="BC18" s="176"/>
      <c r="BD18" s="176"/>
      <c r="BE18" s="176"/>
      <c r="BF18" s="176"/>
      <c r="BG18" s="176"/>
      <c r="BH18" s="176"/>
    </row>
    <row r="19" spans="1:60" outlineLevel="1" x14ac:dyDescent="0.2">
      <c r="A19" s="193">
        <v>5</v>
      </c>
      <c r="B19" s="194" t="s">
        <v>678</v>
      </c>
      <c r="C19" s="194" t="s">
        <v>679</v>
      </c>
      <c r="D19" s="195" t="s">
        <v>207</v>
      </c>
      <c r="E19" s="196">
        <v>743.31600000000003</v>
      </c>
      <c r="F19" s="199"/>
      <c r="G19" s="197">
        <f>ROUND(E19*F19,2)</f>
        <v>0</v>
      </c>
      <c r="H19" s="199">
        <v>0</v>
      </c>
      <c r="I19" s="197">
        <f>ROUND(E19*H19,2)</f>
        <v>0</v>
      </c>
      <c r="J19" s="199">
        <v>13.1</v>
      </c>
      <c r="K19" s="197">
        <f>ROUND(E19*J19,2)</f>
        <v>9737.44</v>
      </c>
      <c r="L19" s="197">
        <v>21</v>
      </c>
      <c r="M19" s="197">
        <f>G19*(1+L19/100)</f>
        <v>0</v>
      </c>
      <c r="N19" s="197">
        <v>0</v>
      </c>
      <c r="O19" s="197">
        <f>ROUND(E19*N19,2)</f>
        <v>0</v>
      </c>
      <c r="P19" s="197">
        <v>0</v>
      </c>
      <c r="Q19" s="197">
        <f>ROUND(E19*P19,2)</f>
        <v>0</v>
      </c>
      <c r="R19" s="198" t="s">
        <v>668</v>
      </c>
      <c r="S19" s="198" t="s">
        <v>194</v>
      </c>
      <c r="T19" s="197">
        <v>1.7999999999999999E-2</v>
      </c>
      <c r="U19" s="197">
        <f>ROUND(E19*T19,2)</f>
        <v>13.38</v>
      </c>
      <c r="V19" s="198"/>
      <c r="W19" s="198"/>
      <c r="X19" s="176"/>
      <c r="Y19" s="176"/>
      <c r="Z19" s="176"/>
      <c r="AA19" s="176"/>
      <c r="AB19" s="176"/>
      <c r="AC19" s="176"/>
      <c r="AD19" s="176"/>
      <c r="AE19" s="176" t="s">
        <v>195</v>
      </c>
      <c r="AF19" s="176">
        <v>15</v>
      </c>
      <c r="AG19" s="176"/>
      <c r="AH19" s="211"/>
      <c r="AI19" s="211"/>
      <c r="AJ19" s="214"/>
      <c r="AK19" s="176"/>
      <c r="AL19" s="176"/>
      <c r="AM19" s="176"/>
      <c r="AN19" s="176"/>
      <c r="AO19" s="176"/>
      <c r="AP19" s="176"/>
      <c r="AQ19" s="176"/>
      <c r="AR19" s="176"/>
      <c r="AS19" s="176"/>
      <c r="AT19" s="176"/>
      <c r="AU19" s="176"/>
      <c r="AV19" s="176"/>
      <c r="AW19" s="176"/>
      <c r="AX19" s="176"/>
      <c r="AY19" s="176"/>
      <c r="AZ19" s="176"/>
      <c r="BA19" s="176"/>
      <c r="BB19" s="176"/>
      <c r="BC19" s="176"/>
      <c r="BD19" s="176"/>
      <c r="BE19" s="176"/>
      <c r="BF19" s="176"/>
      <c r="BG19" s="176"/>
      <c r="BH19" s="176"/>
    </row>
    <row r="20" spans="1:60" outlineLevel="1" x14ac:dyDescent="0.2">
      <c r="A20" s="177"/>
      <c r="B20" s="208" t="s">
        <v>680</v>
      </c>
      <c r="C20" s="209"/>
      <c r="D20" s="200"/>
      <c r="E20" s="201"/>
      <c r="F20" s="184"/>
      <c r="G20" s="184"/>
      <c r="H20" s="184"/>
      <c r="I20" s="184"/>
      <c r="J20" s="184"/>
      <c r="K20" s="184"/>
      <c r="L20" s="184"/>
      <c r="M20" s="184"/>
      <c r="N20" s="184"/>
      <c r="O20" s="184"/>
      <c r="P20" s="184"/>
      <c r="Q20" s="184"/>
      <c r="R20" s="185"/>
      <c r="S20" s="185"/>
      <c r="T20" s="184"/>
      <c r="U20" s="184"/>
      <c r="V20" s="185"/>
      <c r="W20" s="185"/>
      <c r="X20" s="176"/>
      <c r="Y20" s="176"/>
      <c r="Z20" s="176"/>
      <c r="AA20" s="176"/>
      <c r="AB20" s="176"/>
      <c r="AC20" s="176"/>
      <c r="AD20" s="176"/>
      <c r="AE20" s="176" t="s">
        <v>197</v>
      </c>
      <c r="AF20" s="176">
        <v>0</v>
      </c>
      <c r="AG20" s="176"/>
      <c r="AH20" s="211"/>
      <c r="AI20" s="212" t="s">
        <v>680</v>
      </c>
      <c r="AJ20" s="214"/>
      <c r="AK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BG20" s="176"/>
      <c r="BH20" s="176"/>
    </row>
    <row r="21" spans="1:60" outlineLevel="1" x14ac:dyDescent="0.2">
      <c r="A21" s="177"/>
      <c r="B21" s="208" t="s">
        <v>681</v>
      </c>
      <c r="C21" s="209"/>
      <c r="D21" s="200"/>
      <c r="E21" s="201"/>
      <c r="F21" s="184"/>
      <c r="G21" s="184"/>
      <c r="H21" s="184"/>
      <c r="I21" s="184"/>
      <c r="J21" s="184"/>
      <c r="K21" s="184"/>
      <c r="L21" s="184"/>
      <c r="M21" s="184"/>
      <c r="N21" s="184"/>
      <c r="O21" s="184"/>
      <c r="P21" s="184"/>
      <c r="Q21" s="184"/>
      <c r="R21" s="185"/>
      <c r="S21" s="185"/>
      <c r="T21" s="184"/>
      <c r="U21" s="184"/>
      <c r="V21" s="185"/>
      <c r="W21" s="185"/>
      <c r="X21" s="176"/>
      <c r="Y21" s="176"/>
      <c r="Z21" s="176"/>
      <c r="AA21" s="176"/>
      <c r="AB21" s="176"/>
      <c r="AC21" s="176"/>
      <c r="AD21" s="176"/>
      <c r="AE21" s="176" t="s">
        <v>197</v>
      </c>
      <c r="AF21" s="176">
        <v>0</v>
      </c>
      <c r="AG21" s="176"/>
      <c r="AH21" s="211"/>
      <c r="AI21" s="212" t="s">
        <v>681</v>
      </c>
      <c r="AJ21" s="214"/>
      <c r="AK21" s="176"/>
      <c r="AL21" s="176"/>
      <c r="AM21" s="176"/>
      <c r="AN21" s="176"/>
      <c r="AO21" s="176"/>
      <c r="AP21" s="176"/>
      <c r="AQ21" s="176"/>
      <c r="AR21" s="176"/>
      <c r="AS21" s="176"/>
      <c r="AT21" s="176"/>
      <c r="AU21" s="176"/>
      <c r="AV21" s="176"/>
      <c r="AW21" s="176"/>
      <c r="AX21" s="176"/>
      <c r="AY21" s="176"/>
      <c r="AZ21" s="176"/>
      <c r="BA21" s="176"/>
      <c r="BB21" s="176"/>
      <c r="BC21" s="176"/>
      <c r="BD21" s="176"/>
      <c r="BE21" s="176"/>
      <c r="BF21" s="176"/>
      <c r="BG21" s="176"/>
      <c r="BH21" s="176"/>
    </row>
    <row r="22" spans="1:60" outlineLevel="1" x14ac:dyDescent="0.2">
      <c r="A22" s="177"/>
      <c r="B22" s="208" t="s">
        <v>682</v>
      </c>
      <c r="C22" s="209"/>
      <c r="D22" s="200"/>
      <c r="E22" s="201">
        <v>743.31600000000003</v>
      </c>
      <c r="F22" s="184"/>
      <c r="G22" s="184"/>
      <c r="H22" s="184"/>
      <c r="I22" s="184"/>
      <c r="J22" s="184"/>
      <c r="K22" s="184"/>
      <c r="L22" s="184"/>
      <c r="M22" s="184"/>
      <c r="N22" s="184"/>
      <c r="O22" s="184"/>
      <c r="P22" s="184"/>
      <c r="Q22" s="184"/>
      <c r="R22" s="185"/>
      <c r="S22" s="185"/>
      <c r="T22" s="184"/>
      <c r="U22" s="184"/>
      <c r="V22" s="185"/>
      <c r="W22" s="185"/>
      <c r="X22" s="176"/>
      <c r="Y22" s="176"/>
      <c r="Z22" s="176"/>
      <c r="AA22" s="176"/>
      <c r="AB22" s="176"/>
      <c r="AC22" s="176"/>
      <c r="AD22" s="176"/>
      <c r="AE22" s="176" t="s">
        <v>197</v>
      </c>
      <c r="AF22" s="176">
        <v>0</v>
      </c>
      <c r="AG22" s="176"/>
      <c r="AH22" s="211"/>
      <c r="AI22" s="212" t="s">
        <v>682</v>
      </c>
      <c r="AJ22" s="214"/>
      <c r="AK22" s="176"/>
      <c r="AL22" s="176"/>
      <c r="AM22" s="176"/>
      <c r="AN22" s="176"/>
      <c r="AO22" s="176"/>
      <c r="AP22" s="176"/>
      <c r="AQ22" s="176"/>
      <c r="AR22" s="176"/>
      <c r="AS22" s="176"/>
      <c r="AT22" s="176"/>
      <c r="AU22" s="176"/>
      <c r="AV22" s="176"/>
      <c r="AW22" s="176"/>
      <c r="AX22" s="176"/>
      <c r="AY22" s="176"/>
      <c r="AZ22" s="176"/>
      <c r="BA22" s="176"/>
      <c r="BB22" s="176"/>
      <c r="BC22" s="176"/>
      <c r="BD22" s="176"/>
      <c r="BE22" s="176"/>
      <c r="BF22" s="176"/>
      <c r="BG22" s="176"/>
      <c r="BH22" s="176"/>
    </row>
    <row r="23" spans="1:60" outlineLevel="1" x14ac:dyDescent="0.2">
      <c r="A23" s="193">
        <v>6</v>
      </c>
      <c r="B23" s="194" t="s">
        <v>683</v>
      </c>
      <c r="C23" s="194" t="s">
        <v>684</v>
      </c>
      <c r="D23" s="195" t="s">
        <v>192</v>
      </c>
      <c r="E23" s="196">
        <v>518.06479999999999</v>
      </c>
      <c r="F23" s="199"/>
      <c r="G23" s="197">
        <f>ROUND(E23*F23,2)</f>
        <v>0</v>
      </c>
      <c r="H23" s="199">
        <v>0</v>
      </c>
      <c r="I23" s="197">
        <f>ROUND(E23*H23,2)</f>
        <v>0</v>
      </c>
      <c r="J23" s="199">
        <v>280</v>
      </c>
      <c r="K23" s="197">
        <f>ROUND(E23*J23,2)</f>
        <v>145058.14000000001</v>
      </c>
      <c r="L23" s="197">
        <v>21</v>
      </c>
      <c r="M23" s="197">
        <f>G23*(1+L23/100)</f>
        <v>0</v>
      </c>
      <c r="N23" s="197">
        <v>0</v>
      </c>
      <c r="O23" s="197">
        <f>ROUND(E23*N23,2)</f>
        <v>0</v>
      </c>
      <c r="P23" s="197">
        <v>0</v>
      </c>
      <c r="Q23" s="197">
        <f>ROUND(E23*P23,2)</f>
        <v>0</v>
      </c>
      <c r="R23" s="198" t="s">
        <v>668</v>
      </c>
      <c r="S23" s="198" t="s">
        <v>194</v>
      </c>
      <c r="T23" s="197">
        <v>0</v>
      </c>
      <c r="U23" s="197">
        <f>ROUND(E23*T23,2)</f>
        <v>0</v>
      </c>
      <c r="V23" s="198"/>
      <c r="W23" s="198"/>
      <c r="X23" s="176"/>
      <c r="Y23" s="176"/>
      <c r="Z23" s="176"/>
      <c r="AA23" s="176"/>
      <c r="AB23" s="176"/>
      <c r="AC23" s="176"/>
      <c r="AD23" s="176"/>
      <c r="AE23" s="176" t="s">
        <v>195</v>
      </c>
      <c r="AF23" s="176">
        <v>18</v>
      </c>
      <c r="AG23" s="176"/>
      <c r="AH23" s="211"/>
      <c r="AI23" s="211"/>
      <c r="AJ23" s="214"/>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row>
    <row r="24" spans="1:60" x14ac:dyDescent="0.2">
      <c r="A24" s="162"/>
      <c r="B24" s="178"/>
      <c r="C24" s="178"/>
      <c r="D24" s="180"/>
      <c r="E24" s="181"/>
      <c r="F24" s="182"/>
      <c r="G24" s="182"/>
      <c r="H24" s="182"/>
      <c r="I24" s="182"/>
      <c r="J24" s="182"/>
      <c r="K24" s="182"/>
      <c r="L24" s="182"/>
      <c r="M24" s="182"/>
      <c r="N24" s="182"/>
      <c r="O24" s="182"/>
      <c r="P24" s="182"/>
      <c r="Q24" s="182"/>
      <c r="R24" s="183"/>
      <c r="S24" s="183"/>
      <c r="T24" s="182"/>
      <c r="U24" s="182"/>
      <c r="V24" s="183"/>
      <c r="W24" s="183"/>
      <c r="AH24" s="210"/>
      <c r="AI24" s="210"/>
      <c r="AJ24" s="213"/>
    </row>
    <row r="25" spans="1:60" x14ac:dyDescent="0.2">
      <c r="A25" s="179" t="s">
        <v>188</v>
      </c>
      <c r="B25" s="186" t="s">
        <v>87</v>
      </c>
      <c r="C25" s="186" t="s">
        <v>88</v>
      </c>
      <c r="D25" s="187"/>
      <c r="E25" s="188"/>
      <c r="F25" s="189"/>
      <c r="G25" s="190">
        <f>SUMIF(AE26:AE62,"&lt;&gt;NOR",G26:G62)</f>
        <v>0</v>
      </c>
      <c r="H25" s="189"/>
      <c r="I25" s="189">
        <f>SUM(I26:I62)</f>
        <v>862165.90999999992</v>
      </c>
      <c r="J25" s="189"/>
      <c r="K25" s="189">
        <f>SUM(K26:K62)</f>
        <v>294585.59000000003</v>
      </c>
      <c r="L25" s="189"/>
      <c r="M25" s="189">
        <f>SUM(M26:M62)</f>
        <v>0</v>
      </c>
      <c r="N25" s="189"/>
      <c r="O25" s="189">
        <f>SUM(O26:O62)</f>
        <v>1177.47</v>
      </c>
      <c r="P25" s="189"/>
      <c r="Q25" s="189">
        <f>SUM(Q26:Q62)</f>
        <v>0</v>
      </c>
      <c r="R25" s="191"/>
      <c r="S25" s="191"/>
      <c r="T25" s="189"/>
      <c r="U25" s="189">
        <f>SUM(U26:U62)</f>
        <v>520.96999999999991</v>
      </c>
      <c r="V25" s="191"/>
      <c r="W25" s="192"/>
      <c r="AE25" t="s">
        <v>189</v>
      </c>
      <c r="AH25" s="210"/>
      <c r="AI25" s="210"/>
      <c r="AJ25" s="213"/>
    </row>
    <row r="26" spans="1:60" outlineLevel="1" x14ac:dyDescent="0.2">
      <c r="A26" s="193">
        <v>7</v>
      </c>
      <c r="B26" s="194" t="s">
        <v>685</v>
      </c>
      <c r="C26" s="194" t="s">
        <v>686</v>
      </c>
      <c r="D26" s="195" t="s">
        <v>207</v>
      </c>
      <c r="E26" s="196">
        <v>664.47149999999999</v>
      </c>
      <c r="F26" s="199"/>
      <c r="G26" s="197">
        <f>ROUND(E26*F26,2)</f>
        <v>0</v>
      </c>
      <c r="H26" s="199">
        <v>243.87</v>
      </c>
      <c r="I26" s="197">
        <f>ROUND(E26*H26,2)</f>
        <v>162044.66</v>
      </c>
      <c r="J26" s="199">
        <v>36.130000000000003</v>
      </c>
      <c r="K26" s="197">
        <f>ROUND(E26*J26,2)</f>
        <v>24007.360000000001</v>
      </c>
      <c r="L26" s="197">
        <v>21</v>
      </c>
      <c r="M26" s="197">
        <f>G26*(1+L26/100)</f>
        <v>0</v>
      </c>
      <c r="N26" s="197">
        <v>0.64500000000000002</v>
      </c>
      <c r="O26" s="197">
        <f>ROUND(E26*N26,2)</f>
        <v>428.58</v>
      </c>
      <c r="P26" s="197">
        <v>0</v>
      </c>
      <c r="Q26" s="197">
        <f>ROUND(E26*P26,2)</f>
        <v>0</v>
      </c>
      <c r="R26" s="198" t="s">
        <v>687</v>
      </c>
      <c r="S26" s="198" t="s">
        <v>194</v>
      </c>
      <c r="T26" s="197">
        <v>2.4E-2</v>
      </c>
      <c r="U26" s="197">
        <f>ROUND(E26*T26,2)</f>
        <v>15.95</v>
      </c>
      <c r="V26" s="198"/>
      <c r="W26" s="198"/>
      <c r="X26" s="176"/>
      <c r="Y26" s="176"/>
      <c r="Z26" s="176"/>
      <c r="AA26" s="176"/>
      <c r="AB26" s="176"/>
      <c r="AC26" s="176"/>
      <c r="AD26" s="176"/>
      <c r="AE26" s="176" t="s">
        <v>195</v>
      </c>
      <c r="AF26" s="176">
        <v>20</v>
      </c>
      <c r="AG26" s="176"/>
      <c r="AH26" s="211"/>
      <c r="AI26" s="211"/>
      <c r="AJ26" s="214"/>
      <c r="AK26" s="176"/>
      <c r="AL26" s="176"/>
      <c r="AM26" s="176"/>
      <c r="AN26" s="176"/>
      <c r="AO26" s="176"/>
      <c r="AP26" s="176"/>
      <c r="AQ26" s="176"/>
      <c r="AR26" s="176"/>
      <c r="AS26" s="176"/>
      <c r="AT26" s="176"/>
      <c r="AU26" s="176"/>
      <c r="AV26" s="176"/>
      <c r="AW26" s="176"/>
      <c r="AX26" s="176"/>
      <c r="AY26" s="176"/>
      <c r="AZ26" s="176"/>
      <c r="BA26" s="176"/>
      <c r="BB26" s="176"/>
      <c r="BC26" s="176"/>
      <c r="BD26" s="176"/>
      <c r="BE26" s="176"/>
      <c r="BF26" s="176"/>
      <c r="BG26" s="176"/>
      <c r="BH26" s="176"/>
    </row>
    <row r="27" spans="1:60" outlineLevel="1" x14ac:dyDescent="0.2">
      <c r="A27" s="177"/>
      <c r="B27" s="208" t="s">
        <v>688</v>
      </c>
      <c r="C27" s="209"/>
      <c r="D27" s="200"/>
      <c r="E27" s="201"/>
      <c r="F27" s="184"/>
      <c r="G27" s="184"/>
      <c r="H27" s="184"/>
      <c r="I27" s="184"/>
      <c r="J27" s="184"/>
      <c r="K27" s="184"/>
      <c r="L27" s="184"/>
      <c r="M27" s="184"/>
      <c r="N27" s="184"/>
      <c r="O27" s="184"/>
      <c r="P27" s="184"/>
      <c r="Q27" s="184"/>
      <c r="R27" s="185"/>
      <c r="S27" s="185"/>
      <c r="T27" s="184"/>
      <c r="U27" s="184"/>
      <c r="V27" s="185"/>
      <c r="W27" s="185"/>
      <c r="X27" s="176"/>
      <c r="Y27" s="176"/>
      <c r="Z27" s="176"/>
      <c r="AA27" s="176"/>
      <c r="AB27" s="176"/>
      <c r="AC27" s="176"/>
      <c r="AD27" s="176"/>
      <c r="AE27" s="176" t="s">
        <v>197</v>
      </c>
      <c r="AF27" s="176">
        <v>0</v>
      </c>
      <c r="AG27" s="176"/>
      <c r="AH27" s="211"/>
      <c r="AI27" s="212" t="s">
        <v>688</v>
      </c>
      <c r="AJ27" s="214"/>
      <c r="AK27" s="176"/>
      <c r="AL27" s="176"/>
      <c r="AM27" s="176"/>
      <c r="AN27" s="176"/>
      <c r="AO27" s="176"/>
      <c r="AP27" s="176"/>
      <c r="AQ27" s="176"/>
      <c r="AR27" s="176"/>
      <c r="AS27" s="176"/>
      <c r="AT27" s="176"/>
      <c r="AU27" s="176"/>
      <c r="AV27" s="176"/>
      <c r="AW27" s="176"/>
      <c r="AX27" s="176"/>
      <c r="AY27" s="176"/>
      <c r="AZ27" s="176"/>
      <c r="BA27" s="176"/>
      <c r="BB27" s="176"/>
      <c r="BC27" s="176"/>
      <c r="BD27" s="176"/>
      <c r="BE27" s="176"/>
      <c r="BF27" s="176"/>
      <c r="BG27" s="176"/>
      <c r="BH27" s="176"/>
    </row>
    <row r="28" spans="1:60" outlineLevel="1" x14ac:dyDescent="0.2">
      <c r="A28" s="177"/>
      <c r="B28" s="208" t="s">
        <v>689</v>
      </c>
      <c r="C28" s="209"/>
      <c r="D28" s="200"/>
      <c r="E28" s="201">
        <v>664.47149999999999</v>
      </c>
      <c r="F28" s="184"/>
      <c r="G28" s="184"/>
      <c r="H28" s="184"/>
      <c r="I28" s="184"/>
      <c r="J28" s="184"/>
      <c r="K28" s="184"/>
      <c r="L28" s="184"/>
      <c r="M28" s="184"/>
      <c r="N28" s="184"/>
      <c r="O28" s="184"/>
      <c r="P28" s="184"/>
      <c r="Q28" s="184"/>
      <c r="R28" s="185"/>
      <c r="S28" s="185"/>
      <c r="T28" s="184"/>
      <c r="U28" s="184"/>
      <c r="V28" s="185"/>
      <c r="W28" s="185"/>
      <c r="X28" s="176"/>
      <c r="Y28" s="176"/>
      <c r="Z28" s="176"/>
      <c r="AA28" s="176"/>
      <c r="AB28" s="176"/>
      <c r="AC28" s="176"/>
      <c r="AD28" s="176"/>
      <c r="AE28" s="176" t="s">
        <v>197</v>
      </c>
      <c r="AF28" s="176">
        <v>0</v>
      </c>
      <c r="AG28" s="176"/>
      <c r="AH28" s="211"/>
      <c r="AI28" s="212" t="s">
        <v>689</v>
      </c>
      <c r="AJ28" s="214"/>
      <c r="AK28" s="176"/>
      <c r="AL28" s="176"/>
      <c r="AM28" s="176"/>
      <c r="AN28" s="176"/>
      <c r="AO28" s="176"/>
      <c r="AP28" s="176"/>
      <c r="AQ28" s="176"/>
      <c r="AR28" s="176"/>
      <c r="AS28" s="176"/>
      <c r="AT28" s="176"/>
      <c r="AU28" s="176"/>
      <c r="AV28" s="176"/>
      <c r="AW28" s="176"/>
      <c r="AX28" s="176"/>
      <c r="AY28" s="176"/>
      <c r="AZ28" s="176"/>
      <c r="BA28" s="176"/>
      <c r="BB28" s="176"/>
      <c r="BC28" s="176"/>
      <c r="BD28" s="176"/>
      <c r="BE28" s="176"/>
      <c r="BF28" s="176"/>
      <c r="BG28" s="176"/>
      <c r="BH28" s="176"/>
    </row>
    <row r="29" spans="1:60" ht="22.5" outlineLevel="1" x14ac:dyDescent="0.2">
      <c r="A29" s="193">
        <v>8</v>
      </c>
      <c r="B29" s="194" t="s">
        <v>690</v>
      </c>
      <c r="C29" s="194" t="s">
        <v>691</v>
      </c>
      <c r="D29" s="195" t="s">
        <v>207</v>
      </c>
      <c r="E29" s="196">
        <v>78.844499999999996</v>
      </c>
      <c r="F29" s="199"/>
      <c r="G29" s="197">
        <f>ROUND(E29*F29,2)</f>
        <v>0</v>
      </c>
      <c r="H29" s="199">
        <v>159.99</v>
      </c>
      <c r="I29" s="197">
        <f>ROUND(E29*H29,2)</f>
        <v>12614.33</v>
      </c>
      <c r="J29" s="199">
        <v>25.51</v>
      </c>
      <c r="K29" s="197">
        <f>ROUND(E29*J29,2)</f>
        <v>2011.32</v>
      </c>
      <c r="L29" s="197">
        <v>21</v>
      </c>
      <c r="M29" s="197">
        <f>G29*(1+L29/100)</f>
        <v>0</v>
      </c>
      <c r="N29" s="197">
        <v>0.378</v>
      </c>
      <c r="O29" s="197">
        <f>ROUND(E29*N29,2)</f>
        <v>29.8</v>
      </c>
      <c r="P29" s="197">
        <v>0</v>
      </c>
      <c r="Q29" s="197">
        <f>ROUND(E29*P29,2)</f>
        <v>0</v>
      </c>
      <c r="R29" s="198" t="s">
        <v>687</v>
      </c>
      <c r="S29" s="198" t="s">
        <v>194</v>
      </c>
      <c r="T29" s="197">
        <v>2.5999999999999999E-2</v>
      </c>
      <c r="U29" s="197">
        <f>ROUND(E29*T29,2)</f>
        <v>2.0499999999999998</v>
      </c>
      <c r="V29" s="198"/>
      <c r="W29" s="198"/>
      <c r="X29" s="176"/>
      <c r="Y29" s="176"/>
      <c r="Z29" s="176"/>
      <c r="AA29" s="176"/>
      <c r="AB29" s="176"/>
      <c r="AC29" s="176"/>
      <c r="AD29" s="176"/>
      <c r="AE29" s="176" t="s">
        <v>195</v>
      </c>
      <c r="AF29" s="176">
        <v>22</v>
      </c>
      <c r="AG29" s="176"/>
      <c r="AH29" s="211"/>
      <c r="AI29" s="211"/>
      <c r="AJ29" s="214"/>
      <c r="AK29" s="176"/>
      <c r="AL29" s="176"/>
      <c r="AM29" s="176"/>
      <c r="AN29" s="176"/>
      <c r="AO29" s="176"/>
      <c r="AP29" s="176"/>
      <c r="AQ29" s="176"/>
      <c r="AR29" s="176"/>
      <c r="AS29" s="176"/>
      <c r="AT29" s="176"/>
      <c r="AU29" s="176"/>
      <c r="AV29" s="176"/>
      <c r="AW29" s="176"/>
      <c r="AX29" s="176"/>
      <c r="AY29" s="176"/>
      <c r="AZ29" s="176"/>
      <c r="BA29" s="176"/>
      <c r="BB29" s="176"/>
      <c r="BC29" s="176"/>
      <c r="BD29" s="176"/>
      <c r="BE29" s="176"/>
      <c r="BF29" s="176"/>
      <c r="BG29" s="176"/>
      <c r="BH29" s="176"/>
    </row>
    <row r="30" spans="1:60" outlineLevel="1" x14ac:dyDescent="0.2">
      <c r="A30" s="177"/>
      <c r="B30" s="208" t="s">
        <v>680</v>
      </c>
      <c r="C30" s="209"/>
      <c r="D30" s="200"/>
      <c r="E30" s="201"/>
      <c r="F30" s="184"/>
      <c r="G30" s="184"/>
      <c r="H30" s="184"/>
      <c r="I30" s="184"/>
      <c r="J30" s="184"/>
      <c r="K30" s="184"/>
      <c r="L30" s="184"/>
      <c r="M30" s="184"/>
      <c r="N30" s="184"/>
      <c r="O30" s="184"/>
      <c r="P30" s="184"/>
      <c r="Q30" s="184"/>
      <c r="R30" s="185"/>
      <c r="S30" s="185"/>
      <c r="T30" s="184"/>
      <c r="U30" s="184"/>
      <c r="V30" s="185"/>
      <c r="W30" s="185"/>
      <c r="X30" s="176"/>
      <c r="Y30" s="176"/>
      <c r="Z30" s="176"/>
      <c r="AA30" s="176"/>
      <c r="AB30" s="176"/>
      <c r="AC30" s="176"/>
      <c r="AD30" s="176"/>
      <c r="AE30" s="176" t="s">
        <v>197</v>
      </c>
      <c r="AF30" s="176">
        <v>0</v>
      </c>
      <c r="AG30" s="176"/>
      <c r="AH30" s="211"/>
      <c r="AI30" s="212" t="s">
        <v>680</v>
      </c>
      <c r="AJ30" s="214"/>
      <c r="AK30" s="176"/>
      <c r="AL30" s="176"/>
      <c r="AM30" s="176"/>
      <c r="AN30" s="176"/>
      <c r="AO30" s="176"/>
      <c r="AP30" s="176"/>
      <c r="AQ30" s="176"/>
      <c r="AR30" s="176"/>
      <c r="AS30" s="176"/>
      <c r="AT30" s="176"/>
      <c r="AU30" s="176"/>
      <c r="AV30" s="176"/>
      <c r="AW30" s="176"/>
      <c r="AX30" s="176"/>
      <c r="AY30" s="176"/>
      <c r="AZ30" s="176"/>
      <c r="BA30" s="176"/>
      <c r="BB30" s="176"/>
      <c r="BC30" s="176"/>
      <c r="BD30" s="176"/>
      <c r="BE30" s="176"/>
      <c r="BF30" s="176"/>
      <c r="BG30" s="176"/>
      <c r="BH30" s="176"/>
    </row>
    <row r="31" spans="1:60" outlineLevel="1" x14ac:dyDescent="0.2">
      <c r="A31" s="177"/>
      <c r="B31" s="208" t="s">
        <v>692</v>
      </c>
      <c r="C31" s="209"/>
      <c r="D31" s="200"/>
      <c r="E31" s="201">
        <v>78.844499999999996</v>
      </c>
      <c r="F31" s="184"/>
      <c r="G31" s="184"/>
      <c r="H31" s="184"/>
      <c r="I31" s="184"/>
      <c r="J31" s="184"/>
      <c r="K31" s="184"/>
      <c r="L31" s="184"/>
      <c r="M31" s="184"/>
      <c r="N31" s="184"/>
      <c r="O31" s="184"/>
      <c r="P31" s="184"/>
      <c r="Q31" s="184"/>
      <c r="R31" s="185"/>
      <c r="S31" s="185"/>
      <c r="T31" s="184"/>
      <c r="U31" s="184"/>
      <c r="V31" s="185"/>
      <c r="W31" s="185"/>
      <c r="X31" s="176"/>
      <c r="Y31" s="176"/>
      <c r="Z31" s="176"/>
      <c r="AA31" s="176"/>
      <c r="AB31" s="176"/>
      <c r="AC31" s="176"/>
      <c r="AD31" s="176"/>
      <c r="AE31" s="176" t="s">
        <v>197</v>
      </c>
      <c r="AF31" s="176">
        <v>0</v>
      </c>
      <c r="AG31" s="176"/>
      <c r="AH31" s="211"/>
      <c r="AI31" s="212" t="s">
        <v>692</v>
      </c>
      <c r="AJ31" s="214"/>
      <c r="AK31" s="176"/>
      <c r="AL31" s="176"/>
      <c r="AM31" s="176"/>
      <c r="AN31" s="176"/>
      <c r="AO31" s="176"/>
      <c r="AP31" s="176"/>
      <c r="AQ31" s="176"/>
      <c r="AR31" s="176"/>
      <c r="AS31" s="176"/>
      <c r="AT31" s="176"/>
      <c r="AU31" s="176"/>
      <c r="AV31" s="176"/>
      <c r="AW31" s="176"/>
      <c r="AX31" s="176"/>
      <c r="AY31" s="176"/>
      <c r="AZ31" s="176"/>
      <c r="BA31" s="176"/>
      <c r="BB31" s="176"/>
      <c r="BC31" s="176"/>
      <c r="BD31" s="176"/>
      <c r="BE31" s="176"/>
      <c r="BF31" s="176"/>
      <c r="BG31" s="176"/>
      <c r="BH31" s="176"/>
    </row>
    <row r="32" spans="1:60" ht="22.5" outlineLevel="1" x14ac:dyDescent="0.2">
      <c r="A32" s="193">
        <v>9</v>
      </c>
      <c r="B32" s="194" t="s">
        <v>693</v>
      </c>
      <c r="C32" s="194" t="s">
        <v>694</v>
      </c>
      <c r="D32" s="195" t="s">
        <v>207</v>
      </c>
      <c r="E32" s="196">
        <v>664.47149999999999</v>
      </c>
      <c r="F32" s="199"/>
      <c r="G32" s="197">
        <f>ROUND(E32*F32,2)</f>
        <v>0</v>
      </c>
      <c r="H32" s="199">
        <v>191.95</v>
      </c>
      <c r="I32" s="197">
        <f>ROUND(E32*H32,2)</f>
        <v>127545.3</v>
      </c>
      <c r="J32" s="199">
        <v>27.05</v>
      </c>
      <c r="K32" s="197">
        <f>ROUND(E32*J32,2)</f>
        <v>17973.95</v>
      </c>
      <c r="L32" s="197">
        <v>21</v>
      </c>
      <c r="M32" s="197">
        <f>G32*(1+L32/100)</f>
        <v>0</v>
      </c>
      <c r="N32" s="197">
        <v>0.4536</v>
      </c>
      <c r="O32" s="197">
        <f>ROUND(E32*N32,2)</f>
        <v>301.39999999999998</v>
      </c>
      <c r="P32" s="197">
        <v>0</v>
      </c>
      <c r="Q32" s="197">
        <f>ROUND(E32*P32,2)</f>
        <v>0</v>
      </c>
      <c r="R32" s="198" t="s">
        <v>687</v>
      </c>
      <c r="S32" s="198" t="s">
        <v>194</v>
      </c>
      <c r="T32" s="197">
        <v>2.5999999999999999E-2</v>
      </c>
      <c r="U32" s="197">
        <f>ROUND(E32*T32,2)</f>
        <v>17.28</v>
      </c>
      <c r="V32" s="198"/>
      <c r="W32" s="198"/>
      <c r="X32" s="176"/>
      <c r="Y32" s="176"/>
      <c r="Z32" s="176"/>
      <c r="AA32" s="176"/>
      <c r="AB32" s="176"/>
      <c r="AC32" s="176"/>
      <c r="AD32" s="176"/>
      <c r="AE32" s="176" t="s">
        <v>195</v>
      </c>
      <c r="AF32" s="176">
        <v>24</v>
      </c>
      <c r="AG32" s="176"/>
      <c r="AH32" s="211"/>
      <c r="AI32" s="211"/>
      <c r="AJ32" s="214"/>
      <c r="AK32" s="176"/>
      <c r="AL32" s="176"/>
      <c r="AM32" s="176"/>
      <c r="AN32" s="176"/>
      <c r="AO32" s="176"/>
      <c r="AP32" s="176"/>
      <c r="AQ32" s="176"/>
      <c r="AR32" s="176"/>
      <c r="AS32" s="176"/>
      <c r="AT32" s="176"/>
      <c r="AU32" s="176"/>
      <c r="AV32" s="176"/>
      <c r="AW32" s="176"/>
      <c r="AX32" s="176"/>
      <c r="AY32" s="176"/>
      <c r="AZ32" s="176"/>
      <c r="BA32" s="176"/>
      <c r="BB32" s="176"/>
      <c r="BC32" s="176"/>
      <c r="BD32" s="176"/>
      <c r="BE32" s="176"/>
      <c r="BF32" s="176"/>
      <c r="BG32" s="176"/>
      <c r="BH32" s="176"/>
    </row>
    <row r="33" spans="1:60" outlineLevel="1" x14ac:dyDescent="0.2">
      <c r="A33" s="177"/>
      <c r="B33" s="208" t="s">
        <v>681</v>
      </c>
      <c r="C33" s="209"/>
      <c r="D33" s="200"/>
      <c r="E33" s="201"/>
      <c r="F33" s="184"/>
      <c r="G33" s="184"/>
      <c r="H33" s="184"/>
      <c r="I33" s="184"/>
      <c r="J33" s="184"/>
      <c r="K33" s="184"/>
      <c r="L33" s="184"/>
      <c r="M33" s="184"/>
      <c r="N33" s="184"/>
      <c r="O33" s="184"/>
      <c r="P33" s="184"/>
      <c r="Q33" s="184"/>
      <c r="R33" s="185"/>
      <c r="S33" s="185"/>
      <c r="T33" s="184"/>
      <c r="U33" s="184"/>
      <c r="V33" s="185"/>
      <c r="W33" s="185"/>
      <c r="X33" s="176"/>
      <c r="Y33" s="176"/>
      <c r="Z33" s="176"/>
      <c r="AA33" s="176"/>
      <c r="AB33" s="176"/>
      <c r="AC33" s="176"/>
      <c r="AD33" s="176"/>
      <c r="AE33" s="176" t="s">
        <v>197</v>
      </c>
      <c r="AF33" s="176">
        <v>0</v>
      </c>
      <c r="AG33" s="176"/>
      <c r="AH33" s="211"/>
      <c r="AI33" s="212" t="s">
        <v>681</v>
      </c>
      <c r="AJ33" s="214"/>
      <c r="AK33" s="176"/>
      <c r="AL33" s="176"/>
      <c r="AM33" s="176"/>
      <c r="AN33" s="176"/>
      <c r="AO33" s="176"/>
      <c r="AP33" s="176"/>
      <c r="AQ33" s="176"/>
      <c r="AR33" s="176"/>
      <c r="AS33" s="176"/>
      <c r="AT33" s="176"/>
      <c r="AU33" s="176"/>
      <c r="AV33" s="176"/>
      <c r="AW33" s="176"/>
      <c r="AX33" s="176"/>
      <c r="AY33" s="176"/>
      <c r="AZ33" s="176"/>
      <c r="BA33" s="176"/>
      <c r="BB33" s="176"/>
      <c r="BC33" s="176"/>
      <c r="BD33" s="176"/>
      <c r="BE33" s="176"/>
      <c r="BF33" s="176"/>
      <c r="BG33" s="176"/>
      <c r="BH33" s="176"/>
    </row>
    <row r="34" spans="1:60" outlineLevel="1" x14ac:dyDescent="0.2">
      <c r="A34" s="177"/>
      <c r="B34" s="208" t="s">
        <v>689</v>
      </c>
      <c r="C34" s="209"/>
      <c r="D34" s="200"/>
      <c r="E34" s="201">
        <v>664.47149999999999</v>
      </c>
      <c r="F34" s="184"/>
      <c r="G34" s="184"/>
      <c r="H34" s="184"/>
      <c r="I34" s="184"/>
      <c r="J34" s="184"/>
      <c r="K34" s="184"/>
      <c r="L34" s="184"/>
      <c r="M34" s="184"/>
      <c r="N34" s="184"/>
      <c r="O34" s="184"/>
      <c r="P34" s="184"/>
      <c r="Q34" s="184"/>
      <c r="R34" s="185"/>
      <c r="S34" s="185"/>
      <c r="T34" s="184"/>
      <c r="U34" s="184"/>
      <c r="V34" s="185"/>
      <c r="W34" s="185"/>
      <c r="X34" s="176"/>
      <c r="Y34" s="176"/>
      <c r="Z34" s="176"/>
      <c r="AA34" s="176"/>
      <c r="AB34" s="176"/>
      <c r="AC34" s="176"/>
      <c r="AD34" s="176"/>
      <c r="AE34" s="176" t="s">
        <v>197</v>
      </c>
      <c r="AF34" s="176">
        <v>0</v>
      </c>
      <c r="AG34" s="176"/>
      <c r="AH34" s="211"/>
      <c r="AI34" s="212" t="s">
        <v>689</v>
      </c>
      <c r="AJ34" s="214"/>
      <c r="AK34" s="176"/>
      <c r="AL34" s="176"/>
      <c r="AM34" s="176"/>
      <c r="AN34" s="176"/>
      <c r="AO34" s="176"/>
      <c r="AP34" s="176"/>
      <c r="AQ34" s="176"/>
      <c r="AR34" s="176"/>
      <c r="AS34" s="176"/>
      <c r="AT34" s="176"/>
      <c r="AU34" s="176"/>
      <c r="AV34" s="176"/>
      <c r="AW34" s="176"/>
      <c r="AX34" s="176"/>
      <c r="AY34" s="176"/>
      <c r="AZ34" s="176"/>
      <c r="BA34" s="176"/>
      <c r="BB34" s="176"/>
      <c r="BC34" s="176"/>
      <c r="BD34" s="176"/>
      <c r="BE34" s="176"/>
      <c r="BF34" s="176"/>
      <c r="BG34" s="176"/>
      <c r="BH34" s="176"/>
    </row>
    <row r="35" spans="1:60" outlineLevel="1" x14ac:dyDescent="0.2">
      <c r="A35" s="193">
        <v>10</v>
      </c>
      <c r="B35" s="194" t="s">
        <v>695</v>
      </c>
      <c r="C35" s="194" t="s">
        <v>696</v>
      </c>
      <c r="D35" s="195" t="s">
        <v>207</v>
      </c>
      <c r="E35" s="196">
        <v>632.83000000000004</v>
      </c>
      <c r="F35" s="199"/>
      <c r="G35" s="197">
        <f>ROUND(E35*F35,2)</f>
        <v>0</v>
      </c>
      <c r="H35" s="199">
        <v>316.73</v>
      </c>
      <c r="I35" s="197">
        <f>ROUND(E35*H35,2)</f>
        <v>200436.25</v>
      </c>
      <c r="J35" s="199">
        <v>34.770000000000003</v>
      </c>
      <c r="K35" s="197">
        <f>ROUND(E35*J35,2)</f>
        <v>22003.5</v>
      </c>
      <c r="L35" s="197">
        <v>21</v>
      </c>
      <c r="M35" s="197">
        <f>G35*(1+L35/100)</f>
        <v>0</v>
      </c>
      <c r="N35" s="197">
        <v>0.38313999999999998</v>
      </c>
      <c r="O35" s="197">
        <f>ROUND(E35*N35,2)</f>
        <v>242.46</v>
      </c>
      <c r="P35" s="197">
        <v>0</v>
      </c>
      <c r="Q35" s="197">
        <f>ROUND(E35*P35,2)</f>
        <v>0</v>
      </c>
      <c r="R35" s="198" t="s">
        <v>687</v>
      </c>
      <c r="S35" s="198" t="s">
        <v>194</v>
      </c>
      <c r="T35" s="197">
        <v>2.5999999999999999E-2</v>
      </c>
      <c r="U35" s="197">
        <f>ROUND(E35*T35,2)</f>
        <v>16.45</v>
      </c>
      <c r="V35" s="198"/>
      <c r="W35" s="198"/>
      <c r="X35" s="176"/>
      <c r="Y35" s="176"/>
      <c r="Z35" s="176"/>
      <c r="AA35" s="176"/>
      <c r="AB35" s="176"/>
      <c r="AC35" s="176"/>
      <c r="AD35" s="176"/>
      <c r="AE35" s="176" t="s">
        <v>195</v>
      </c>
      <c r="AF35" s="176">
        <v>26</v>
      </c>
      <c r="AG35" s="176"/>
      <c r="AH35" s="211"/>
      <c r="AI35" s="211"/>
      <c r="AJ35" s="214"/>
      <c r="AK35" s="176"/>
      <c r="AL35" s="176"/>
      <c r="AM35" s="176"/>
      <c r="AN35" s="176"/>
      <c r="AO35" s="176"/>
      <c r="AP35" s="176"/>
      <c r="AQ35" s="176"/>
      <c r="AR35" s="176"/>
      <c r="AS35" s="176"/>
      <c r="AT35" s="176"/>
      <c r="AU35" s="176"/>
      <c r="AV35" s="176"/>
      <c r="AW35" s="176"/>
      <c r="AX35" s="176"/>
      <c r="AY35" s="176"/>
      <c r="AZ35" s="176"/>
      <c r="BA35" s="176"/>
      <c r="BB35" s="176"/>
      <c r="BC35" s="176"/>
      <c r="BD35" s="176"/>
      <c r="BE35" s="176"/>
      <c r="BF35" s="176"/>
      <c r="BG35" s="176"/>
      <c r="BH35" s="176"/>
    </row>
    <row r="36" spans="1:60" outlineLevel="1" x14ac:dyDescent="0.2">
      <c r="A36" s="177"/>
      <c r="B36" s="208" t="s">
        <v>697</v>
      </c>
      <c r="C36" s="209"/>
      <c r="D36" s="200"/>
      <c r="E36" s="201"/>
      <c r="F36" s="184"/>
      <c r="G36" s="184"/>
      <c r="H36" s="184"/>
      <c r="I36" s="184"/>
      <c r="J36" s="184"/>
      <c r="K36" s="184"/>
      <c r="L36" s="184"/>
      <c r="M36" s="184"/>
      <c r="N36" s="184"/>
      <c r="O36" s="184"/>
      <c r="P36" s="184"/>
      <c r="Q36" s="184"/>
      <c r="R36" s="185"/>
      <c r="S36" s="185"/>
      <c r="T36" s="184"/>
      <c r="U36" s="184"/>
      <c r="V36" s="185"/>
      <c r="W36" s="185"/>
      <c r="X36" s="176"/>
      <c r="Y36" s="176"/>
      <c r="Z36" s="176"/>
      <c r="AA36" s="176"/>
      <c r="AB36" s="176"/>
      <c r="AC36" s="176"/>
      <c r="AD36" s="176"/>
      <c r="AE36" s="176" t="s">
        <v>197</v>
      </c>
      <c r="AF36" s="176">
        <v>0</v>
      </c>
      <c r="AG36" s="176"/>
      <c r="AH36" s="211"/>
      <c r="AI36" s="212" t="s">
        <v>697</v>
      </c>
      <c r="AJ36" s="214"/>
      <c r="AK36" s="176"/>
      <c r="AL36" s="176"/>
      <c r="AM36" s="176"/>
      <c r="AN36" s="176"/>
      <c r="AO36" s="176"/>
      <c r="AP36" s="176"/>
      <c r="AQ36" s="176"/>
      <c r="AR36" s="176"/>
      <c r="AS36" s="176"/>
      <c r="AT36" s="176"/>
      <c r="AU36" s="176"/>
      <c r="AV36" s="176"/>
      <c r="AW36" s="176"/>
      <c r="AX36" s="176"/>
      <c r="AY36" s="176"/>
      <c r="AZ36" s="176"/>
      <c r="BA36" s="176"/>
      <c r="BB36" s="176"/>
      <c r="BC36" s="176"/>
      <c r="BD36" s="176"/>
      <c r="BE36" s="176"/>
      <c r="BF36" s="176"/>
      <c r="BG36" s="176"/>
      <c r="BH36" s="176"/>
    </row>
    <row r="37" spans="1:60" outlineLevel="1" x14ac:dyDescent="0.2">
      <c r="A37" s="177"/>
      <c r="B37" s="208" t="s">
        <v>698</v>
      </c>
      <c r="C37" s="209"/>
      <c r="D37" s="200"/>
      <c r="E37" s="201">
        <v>632.83000000000004</v>
      </c>
      <c r="F37" s="184"/>
      <c r="G37" s="184"/>
      <c r="H37" s="184"/>
      <c r="I37" s="184"/>
      <c r="J37" s="184"/>
      <c r="K37" s="184"/>
      <c r="L37" s="184"/>
      <c r="M37" s="184"/>
      <c r="N37" s="184"/>
      <c r="O37" s="184"/>
      <c r="P37" s="184"/>
      <c r="Q37" s="184"/>
      <c r="R37" s="185"/>
      <c r="S37" s="185"/>
      <c r="T37" s="184"/>
      <c r="U37" s="184"/>
      <c r="V37" s="185"/>
      <c r="W37" s="185"/>
      <c r="X37" s="176"/>
      <c r="Y37" s="176"/>
      <c r="Z37" s="176"/>
      <c r="AA37" s="176"/>
      <c r="AB37" s="176"/>
      <c r="AC37" s="176"/>
      <c r="AD37" s="176"/>
      <c r="AE37" s="176" t="s">
        <v>197</v>
      </c>
      <c r="AF37" s="176">
        <v>0</v>
      </c>
      <c r="AG37" s="176"/>
      <c r="AH37" s="211"/>
      <c r="AI37" s="212" t="s">
        <v>698</v>
      </c>
      <c r="AJ37" s="214"/>
      <c r="AK37" s="176"/>
      <c r="AL37" s="176"/>
      <c r="AM37" s="176"/>
      <c r="AN37" s="176"/>
      <c r="AO37" s="176"/>
      <c r="AP37" s="176"/>
      <c r="AQ37" s="176"/>
      <c r="AR37" s="176"/>
      <c r="AS37" s="176"/>
      <c r="AT37" s="176"/>
      <c r="AU37" s="176"/>
      <c r="AV37" s="176"/>
      <c r="AW37" s="176"/>
      <c r="AX37" s="176"/>
      <c r="AY37" s="176"/>
      <c r="AZ37" s="176"/>
      <c r="BA37" s="176"/>
      <c r="BB37" s="176"/>
      <c r="BC37" s="176"/>
      <c r="BD37" s="176"/>
      <c r="BE37" s="176"/>
      <c r="BF37" s="176"/>
      <c r="BG37" s="176"/>
      <c r="BH37" s="176"/>
    </row>
    <row r="38" spans="1:60" outlineLevel="1" x14ac:dyDescent="0.2">
      <c r="A38" s="193">
        <v>11</v>
      </c>
      <c r="B38" s="194" t="s">
        <v>699</v>
      </c>
      <c r="C38" s="194" t="s">
        <v>700</v>
      </c>
      <c r="D38" s="195" t="s">
        <v>207</v>
      </c>
      <c r="E38" s="196">
        <v>759.39599999999996</v>
      </c>
      <c r="F38" s="199"/>
      <c r="G38" s="197">
        <f>ROUND(E38*F38,2)</f>
        <v>0</v>
      </c>
      <c r="H38" s="199">
        <v>0</v>
      </c>
      <c r="I38" s="197">
        <f>ROUND(E38*H38,2)</f>
        <v>0</v>
      </c>
      <c r="J38" s="199">
        <v>38.6</v>
      </c>
      <c r="K38" s="197">
        <f>ROUND(E38*J38,2)</f>
        <v>29312.69</v>
      </c>
      <c r="L38" s="197">
        <v>21</v>
      </c>
      <c r="M38" s="197">
        <f>G38*(1+L38/100)</f>
        <v>0</v>
      </c>
      <c r="N38" s="197">
        <v>0</v>
      </c>
      <c r="O38" s="197">
        <f>ROUND(E38*N38,2)</f>
        <v>0</v>
      </c>
      <c r="P38" s="197">
        <v>0</v>
      </c>
      <c r="Q38" s="197">
        <f>ROUND(E38*P38,2)</f>
        <v>0</v>
      </c>
      <c r="R38" s="198" t="s">
        <v>687</v>
      </c>
      <c r="S38" s="198" t="s">
        <v>194</v>
      </c>
      <c r="T38" s="197">
        <v>9.0999999999999998E-2</v>
      </c>
      <c r="U38" s="197">
        <f>ROUND(E38*T38,2)</f>
        <v>69.11</v>
      </c>
      <c r="V38" s="198"/>
      <c r="W38" s="198"/>
      <c r="X38" s="176"/>
      <c r="Y38" s="176"/>
      <c r="Z38" s="176"/>
      <c r="AA38" s="176"/>
      <c r="AB38" s="176"/>
      <c r="AC38" s="176"/>
      <c r="AD38" s="176"/>
      <c r="AE38" s="176" t="s">
        <v>195</v>
      </c>
      <c r="AF38" s="176">
        <v>28</v>
      </c>
      <c r="AG38" s="176"/>
      <c r="AH38" s="211"/>
      <c r="AI38" s="211"/>
      <c r="AJ38" s="214"/>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row>
    <row r="39" spans="1:60" outlineLevel="1" x14ac:dyDescent="0.2">
      <c r="A39" s="177"/>
      <c r="B39" s="208" t="s">
        <v>701</v>
      </c>
      <c r="C39" s="209"/>
      <c r="D39" s="200"/>
      <c r="E39" s="201"/>
      <c r="F39" s="184"/>
      <c r="G39" s="184"/>
      <c r="H39" s="184"/>
      <c r="I39" s="184"/>
      <c r="J39" s="184"/>
      <c r="K39" s="184"/>
      <c r="L39" s="184"/>
      <c r="M39" s="184"/>
      <c r="N39" s="184"/>
      <c r="O39" s="184"/>
      <c r="P39" s="184"/>
      <c r="Q39" s="184"/>
      <c r="R39" s="185"/>
      <c r="S39" s="185"/>
      <c r="T39" s="184"/>
      <c r="U39" s="184"/>
      <c r="V39" s="185"/>
      <c r="W39" s="185"/>
      <c r="X39" s="176"/>
      <c r="Y39" s="176"/>
      <c r="Z39" s="176"/>
      <c r="AA39" s="176"/>
      <c r="AB39" s="176"/>
      <c r="AC39" s="176"/>
      <c r="AD39" s="176"/>
      <c r="AE39" s="176" t="s">
        <v>197</v>
      </c>
      <c r="AF39" s="176">
        <v>0</v>
      </c>
      <c r="AG39" s="176"/>
      <c r="AH39" s="211"/>
      <c r="AI39" s="212" t="s">
        <v>701</v>
      </c>
      <c r="AJ39" s="214"/>
      <c r="AK39" s="176"/>
      <c r="AL39" s="176"/>
      <c r="AM39" s="176"/>
      <c r="AN39" s="176"/>
      <c r="AO39" s="176"/>
      <c r="AP39" s="176"/>
      <c r="AQ39" s="176"/>
      <c r="AR39" s="176"/>
      <c r="AS39" s="176"/>
      <c r="AT39" s="176"/>
      <c r="AU39" s="176"/>
      <c r="AV39" s="176"/>
      <c r="AW39" s="176"/>
      <c r="AX39" s="176"/>
      <c r="AY39" s="176"/>
      <c r="AZ39" s="176"/>
      <c r="BA39" s="176"/>
      <c r="BB39" s="176"/>
      <c r="BC39" s="176"/>
      <c r="BD39" s="176"/>
      <c r="BE39" s="176"/>
      <c r="BF39" s="176"/>
      <c r="BG39" s="176"/>
      <c r="BH39" s="176"/>
    </row>
    <row r="40" spans="1:60" outlineLevel="1" x14ac:dyDescent="0.2">
      <c r="A40" s="177"/>
      <c r="B40" s="208" t="s">
        <v>702</v>
      </c>
      <c r="C40" s="209"/>
      <c r="D40" s="200"/>
      <c r="E40" s="201">
        <v>759.39599999999996</v>
      </c>
      <c r="F40" s="184"/>
      <c r="G40" s="184"/>
      <c r="H40" s="184"/>
      <c r="I40" s="184"/>
      <c r="J40" s="184"/>
      <c r="K40" s="184"/>
      <c r="L40" s="184"/>
      <c r="M40" s="184"/>
      <c r="N40" s="184"/>
      <c r="O40" s="184"/>
      <c r="P40" s="184"/>
      <c r="Q40" s="184"/>
      <c r="R40" s="185"/>
      <c r="S40" s="185"/>
      <c r="T40" s="184"/>
      <c r="U40" s="184"/>
      <c r="V40" s="185"/>
      <c r="W40" s="185"/>
      <c r="X40" s="176"/>
      <c r="Y40" s="176"/>
      <c r="Z40" s="176"/>
      <c r="AA40" s="176"/>
      <c r="AB40" s="176"/>
      <c r="AC40" s="176"/>
      <c r="AD40" s="176"/>
      <c r="AE40" s="176" t="s">
        <v>197</v>
      </c>
      <c r="AF40" s="176">
        <v>0</v>
      </c>
      <c r="AG40" s="176"/>
      <c r="AH40" s="211"/>
      <c r="AI40" s="212" t="s">
        <v>702</v>
      </c>
      <c r="AJ40" s="214"/>
      <c r="AK40" s="176"/>
      <c r="AL40" s="176"/>
      <c r="AM40" s="176"/>
      <c r="AN40" s="176"/>
      <c r="AO40" s="176"/>
      <c r="AP40" s="176"/>
      <c r="AQ40" s="176"/>
      <c r="AR40" s="176"/>
      <c r="AS40" s="176"/>
      <c r="AT40" s="176"/>
      <c r="AU40" s="176"/>
      <c r="AV40" s="176"/>
      <c r="AW40" s="176"/>
      <c r="AX40" s="176"/>
      <c r="AY40" s="176"/>
      <c r="AZ40" s="176"/>
      <c r="BA40" s="176"/>
      <c r="BB40" s="176"/>
      <c r="BC40" s="176"/>
      <c r="BD40" s="176"/>
      <c r="BE40" s="176"/>
      <c r="BF40" s="176"/>
      <c r="BG40" s="176"/>
      <c r="BH40" s="176"/>
    </row>
    <row r="41" spans="1:60" outlineLevel="1" x14ac:dyDescent="0.2">
      <c r="A41" s="193">
        <v>12</v>
      </c>
      <c r="B41" s="194" t="s">
        <v>703</v>
      </c>
      <c r="C41" s="194" t="s">
        <v>704</v>
      </c>
      <c r="D41" s="195" t="s">
        <v>207</v>
      </c>
      <c r="E41" s="196">
        <v>75.09</v>
      </c>
      <c r="F41" s="199"/>
      <c r="G41" s="197">
        <f>ROUND(E41*F41,2)</f>
        <v>0</v>
      </c>
      <c r="H41" s="199">
        <v>40.880000000000003</v>
      </c>
      <c r="I41" s="197">
        <f>ROUND(E41*H41,2)</f>
        <v>3069.68</v>
      </c>
      <c r="J41" s="199">
        <v>221.12</v>
      </c>
      <c r="K41" s="197">
        <f>ROUND(E41*J41,2)</f>
        <v>16603.900000000001</v>
      </c>
      <c r="L41" s="197">
        <v>21</v>
      </c>
      <c r="M41" s="197">
        <f>G41*(1+L41/100)</f>
        <v>0</v>
      </c>
      <c r="N41" s="197">
        <v>7.3899999999999993E-2</v>
      </c>
      <c r="O41" s="197">
        <f>ROUND(E41*N41,2)</f>
        <v>5.55</v>
      </c>
      <c r="P41" s="197">
        <v>0</v>
      </c>
      <c r="Q41" s="197">
        <f>ROUND(E41*P41,2)</f>
        <v>0</v>
      </c>
      <c r="R41" s="198" t="s">
        <v>687</v>
      </c>
      <c r="S41" s="198" t="s">
        <v>194</v>
      </c>
      <c r="T41" s="197">
        <v>0.45200000000000001</v>
      </c>
      <c r="U41" s="197">
        <f>ROUND(E41*T41,2)</f>
        <v>33.94</v>
      </c>
      <c r="V41" s="198"/>
      <c r="W41" s="198"/>
      <c r="X41" s="176"/>
      <c r="Y41" s="176"/>
      <c r="Z41" s="176"/>
      <c r="AA41" s="176"/>
      <c r="AB41" s="176"/>
      <c r="AC41" s="176"/>
      <c r="AD41" s="176"/>
      <c r="AE41" s="176" t="s">
        <v>195</v>
      </c>
      <c r="AF41" s="176">
        <v>30</v>
      </c>
      <c r="AG41" s="176"/>
      <c r="AH41" s="211"/>
      <c r="AI41" s="211"/>
      <c r="AJ41" s="214"/>
      <c r="AK41" s="176"/>
      <c r="AL41" s="176"/>
      <c r="AM41" s="176"/>
      <c r="AN41" s="176"/>
      <c r="AO41" s="176"/>
      <c r="AP41" s="176"/>
      <c r="AQ41" s="176"/>
      <c r="AR41" s="176"/>
      <c r="AS41" s="176"/>
      <c r="AT41" s="176"/>
      <c r="AU41" s="176"/>
      <c r="AV41" s="176"/>
      <c r="AW41" s="176"/>
      <c r="AX41" s="176"/>
      <c r="AY41" s="176"/>
      <c r="AZ41" s="176"/>
      <c r="BA41" s="176"/>
      <c r="BB41" s="176"/>
      <c r="BC41" s="176"/>
      <c r="BD41" s="176"/>
      <c r="BE41" s="176"/>
      <c r="BF41" s="176"/>
      <c r="BG41" s="176"/>
      <c r="BH41" s="176"/>
    </row>
    <row r="42" spans="1:60" outlineLevel="1" x14ac:dyDescent="0.2">
      <c r="A42" s="177"/>
      <c r="B42" s="208" t="s">
        <v>705</v>
      </c>
      <c r="C42" s="209"/>
      <c r="D42" s="200"/>
      <c r="E42" s="201"/>
      <c r="F42" s="184"/>
      <c r="G42" s="184"/>
      <c r="H42" s="184"/>
      <c r="I42" s="184"/>
      <c r="J42" s="184"/>
      <c r="K42" s="184"/>
      <c r="L42" s="184"/>
      <c r="M42" s="184"/>
      <c r="N42" s="184"/>
      <c r="O42" s="184"/>
      <c r="P42" s="184"/>
      <c r="Q42" s="184"/>
      <c r="R42" s="185"/>
      <c r="S42" s="185"/>
      <c r="T42" s="184"/>
      <c r="U42" s="184"/>
      <c r="V42" s="185"/>
      <c r="W42" s="185"/>
      <c r="X42" s="176"/>
      <c r="Y42" s="176"/>
      <c r="Z42" s="176"/>
      <c r="AA42" s="176"/>
      <c r="AB42" s="176"/>
      <c r="AC42" s="176"/>
      <c r="AD42" s="176"/>
      <c r="AE42" s="176" t="s">
        <v>197</v>
      </c>
      <c r="AF42" s="176">
        <v>0</v>
      </c>
      <c r="AG42" s="176"/>
      <c r="AH42" s="211"/>
      <c r="AI42" s="212" t="s">
        <v>705</v>
      </c>
      <c r="AJ42" s="214"/>
      <c r="AK42" s="176"/>
      <c r="AL42" s="176"/>
      <c r="AM42" s="176"/>
      <c r="AN42" s="176"/>
      <c r="AO42" s="176"/>
      <c r="AP42" s="176"/>
      <c r="AQ42" s="176"/>
      <c r="AR42" s="176"/>
      <c r="AS42" s="176"/>
      <c r="AT42" s="176"/>
      <c r="AU42" s="176"/>
      <c r="AV42" s="176"/>
      <c r="AW42" s="176"/>
      <c r="AX42" s="176"/>
      <c r="AY42" s="176"/>
      <c r="AZ42" s="176"/>
      <c r="BA42" s="176"/>
      <c r="BB42" s="176"/>
      <c r="BC42" s="176"/>
      <c r="BD42" s="176"/>
      <c r="BE42" s="176"/>
      <c r="BF42" s="176"/>
      <c r="BG42" s="176"/>
      <c r="BH42" s="176"/>
    </row>
    <row r="43" spans="1:60" outlineLevel="1" x14ac:dyDescent="0.2">
      <c r="A43" s="177"/>
      <c r="B43" s="208" t="s">
        <v>706</v>
      </c>
      <c r="C43" s="209"/>
      <c r="D43" s="200"/>
      <c r="E43" s="201">
        <v>75.09</v>
      </c>
      <c r="F43" s="184"/>
      <c r="G43" s="184"/>
      <c r="H43" s="184"/>
      <c r="I43" s="184"/>
      <c r="J43" s="184"/>
      <c r="K43" s="184"/>
      <c r="L43" s="184"/>
      <c r="M43" s="184"/>
      <c r="N43" s="184"/>
      <c r="O43" s="184"/>
      <c r="P43" s="184"/>
      <c r="Q43" s="184"/>
      <c r="R43" s="185"/>
      <c r="S43" s="185"/>
      <c r="T43" s="184"/>
      <c r="U43" s="184"/>
      <c r="V43" s="185"/>
      <c r="W43" s="185"/>
      <c r="X43" s="176"/>
      <c r="Y43" s="176"/>
      <c r="Z43" s="176"/>
      <c r="AA43" s="176"/>
      <c r="AB43" s="176"/>
      <c r="AC43" s="176"/>
      <c r="AD43" s="176"/>
      <c r="AE43" s="176" t="s">
        <v>197</v>
      </c>
      <c r="AF43" s="176">
        <v>0</v>
      </c>
      <c r="AG43" s="176"/>
      <c r="AH43" s="211"/>
      <c r="AI43" s="212" t="s">
        <v>706</v>
      </c>
      <c r="AJ43" s="214"/>
      <c r="AK43" s="176"/>
      <c r="AL43" s="176"/>
      <c r="AM43" s="176"/>
      <c r="AN43" s="176"/>
      <c r="AO43" s="176"/>
      <c r="AP43" s="176"/>
      <c r="AQ43" s="176"/>
      <c r="AR43" s="176"/>
      <c r="AS43" s="176"/>
      <c r="AT43" s="176"/>
      <c r="AU43" s="176"/>
      <c r="AV43" s="176"/>
      <c r="AW43" s="176"/>
      <c r="AX43" s="176"/>
      <c r="AY43" s="176"/>
      <c r="AZ43" s="176"/>
      <c r="BA43" s="176"/>
      <c r="BB43" s="176"/>
      <c r="BC43" s="176"/>
      <c r="BD43" s="176"/>
      <c r="BE43" s="176"/>
      <c r="BF43" s="176"/>
      <c r="BG43" s="176"/>
      <c r="BH43" s="176"/>
    </row>
    <row r="44" spans="1:60" outlineLevel="1" x14ac:dyDescent="0.2">
      <c r="A44" s="193">
        <v>13</v>
      </c>
      <c r="B44" s="194" t="s">
        <v>707</v>
      </c>
      <c r="C44" s="194" t="s">
        <v>708</v>
      </c>
      <c r="D44" s="195" t="s">
        <v>207</v>
      </c>
      <c r="E44" s="196">
        <v>632.83000000000004</v>
      </c>
      <c r="F44" s="199"/>
      <c r="G44" s="197">
        <f>ROUND(E44*F44,2)</f>
        <v>0</v>
      </c>
      <c r="H44" s="199">
        <v>40.880000000000003</v>
      </c>
      <c r="I44" s="197">
        <f>ROUND(E44*H44,2)</f>
        <v>25870.09</v>
      </c>
      <c r="J44" s="199">
        <v>234.62</v>
      </c>
      <c r="K44" s="197">
        <f>ROUND(E44*J44,2)</f>
        <v>148474.57</v>
      </c>
      <c r="L44" s="197">
        <v>21</v>
      </c>
      <c r="M44" s="197">
        <f>G44*(1+L44/100)</f>
        <v>0</v>
      </c>
      <c r="N44" s="197">
        <v>7.3899999999999993E-2</v>
      </c>
      <c r="O44" s="197">
        <f>ROUND(E44*N44,2)</f>
        <v>46.77</v>
      </c>
      <c r="P44" s="197">
        <v>0</v>
      </c>
      <c r="Q44" s="197">
        <f>ROUND(E44*P44,2)</f>
        <v>0</v>
      </c>
      <c r="R44" s="198" t="s">
        <v>687</v>
      </c>
      <c r="S44" s="198" t="s">
        <v>194</v>
      </c>
      <c r="T44" s="197">
        <v>0.47799999999999998</v>
      </c>
      <c r="U44" s="197">
        <f>ROUND(E44*T44,2)</f>
        <v>302.49</v>
      </c>
      <c r="V44" s="198"/>
      <c r="W44" s="198"/>
      <c r="X44" s="176"/>
      <c r="Y44" s="176"/>
      <c r="Z44" s="176"/>
      <c r="AA44" s="176"/>
      <c r="AB44" s="176"/>
      <c r="AC44" s="176"/>
      <c r="AD44" s="176"/>
      <c r="AE44" s="176" t="s">
        <v>195</v>
      </c>
      <c r="AF44" s="176">
        <v>32</v>
      </c>
      <c r="AG44" s="176"/>
      <c r="AH44" s="211"/>
      <c r="AI44" s="211"/>
      <c r="AJ44" s="214"/>
      <c r="AK44" s="176"/>
      <c r="AL44" s="176"/>
      <c r="AM44" s="176"/>
      <c r="AN44" s="176"/>
      <c r="AO44" s="176"/>
      <c r="AP44" s="176"/>
      <c r="AQ44" s="176"/>
      <c r="AR44" s="176"/>
      <c r="AS44" s="176"/>
      <c r="AT44" s="176"/>
      <c r="AU44" s="176"/>
      <c r="AV44" s="176"/>
      <c r="AW44" s="176"/>
      <c r="AX44" s="176"/>
      <c r="AY44" s="176"/>
      <c r="AZ44" s="176"/>
      <c r="BA44" s="176"/>
      <c r="BB44" s="176"/>
      <c r="BC44" s="176"/>
      <c r="BD44" s="176"/>
      <c r="BE44" s="176"/>
      <c r="BF44" s="176"/>
      <c r="BG44" s="176"/>
      <c r="BH44" s="176"/>
    </row>
    <row r="45" spans="1:60" outlineLevel="1" x14ac:dyDescent="0.2">
      <c r="A45" s="177"/>
      <c r="B45" s="208" t="s">
        <v>697</v>
      </c>
      <c r="C45" s="209"/>
      <c r="D45" s="200"/>
      <c r="E45" s="201"/>
      <c r="F45" s="184"/>
      <c r="G45" s="184"/>
      <c r="H45" s="184"/>
      <c r="I45" s="184"/>
      <c r="J45" s="184"/>
      <c r="K45" s="184"/>
      <c r="L45" s="184"/>
      <c r="M45" s="184"/>
      <c r="N45" s="184"/>
      <c r="O45" s="184"/>
      <c r="P45" s="184"/>
      <c r="Q45" s="184"/>
      <c r="R45" s="185"/>
      <c r="S45" s="185"/>
      <c r="T45" s="184"/>
      <c r="U45" s="184"/>
      <c r="V45" s="185"/>
      <c r="W45" s="185"/>
      <c r="X45" s="176"/>
      <c r="Y45" s="176"/>
      <c r="Z45" s="176"/>
      <c r="AA45" s="176"/>
      <c r="AB45" s="176"/>
      <c r="AC45" s="176"/>
      <c r="AD45" s="176"/>
      <c r="AE45" s="176" t="s">
        <v>197</v>
      </c>
      <c r="AF45" s="176">
        <v>0</v>
      </c>
      <c r="AG45" s="176"/>
      <c r="AH45" s="211"/>
      <c r="AI45" s="212" t="s">
        <v>697</v>
      </c>
      <c r="AJ45" s="214"/>
      <c r="AK45" s="176"/>
      <c r="AL45" s="176"/>
      <c r="AM45" s="176"/>
      <c r="AN45" s="176"/>
      <c r="AO45" s="176"/>
      <c r="AP45" s="176"/>
      <c r="AQ45" s="176"/>
      <c r="AR45" s="176"/>
      <c r="AS45" s="176"/>
      <c r="AT45" s="176"/>
      <c r="AU45" s="176"/>
      <c r="AV45" s="176"/>
      <c r="AW45" s="176"/>
      <c r="AX45" s="176"/>
      <c r="AY45" s="176"/>
      <c r="AZ45" s="176"/>
      <c r="BA45" s="176"/>
      <c r="BB45" s="176"/>
      <c r="BC45" s="176"/>
      <c r="BD45" s="176"/>
      <c r="BE45" s="176"/>
      <c r="BF45" s="176"/>
      <c r="BG45" s="176"/>
      <c r="BH45" s="176"/>
    </row>
    <row r="46" spans="1:60" outlineLevel="1" x14ac:dyDescent="0.2">
      <c r="A46" s="177"/>
      <c r="B46" s="208" t="s">
        <v>698</v>
      </c>
      <c r="C46" s="209"/>
      <c r="D46" s="200"/>
      <c r="E46" s="201">
        <v>632.83000000000004</v>
      </c>
      <c r="F46" s="184"/>
      <c r="G46" s="184"/>
      <c r="H46" s="184"/>
      <c r="I46" s="184"/>
      <c r="J46" s="184"/>
      <c r="K46" s="184"/>
      <c r="L46" s="184"/>
      <c r="M46" s="184"/>
      <c r="N46" s="184"/>
      <c r="O46" s="184"/>
      <c r="P46" s="184"/>
      <c r="Q46" s="184"/>
      <c r="R46" s="185"/>
      <c r="S46" s="185"/>
      <c r="T46" s="184"/>
      <c r="U46" s="184"/>
      <c r="V46" s="185"/>
      <c r="W46" s="185"/>
      <c r="X46" s="176"/>
      <c r="Y46" s="176"/>
      <c r="Z46" s="176"/>
      <c r="AA46" s="176"/>
      <c r="AB46" s="176"/>
      <c r="AC46" s="176"/>
      <c r="AD46" s="176"/>
      <c r="AE46" s="176" t="s">
        <v>197</v>
      </c>
      <c r="AF46" s="176">
        <v>0</v>
      </c>
      <c r="AG46" s="176"/>
      <c r="AH46" s="211"/>
      <c r="AI46" s="212" t="s">
        <v>698</v>
      </c>
      <c r="AJ46" s="214"/>
      <c r="AK46" s="176"/>
      <c r="AL46" s="176"/>
      <c r="AM46" s="176"/>
      <c r="AN46" s="176"/>
      <c r="AO46" s="176"/>
      <c r="AP46" s="176"/>
      <c r="AQ46" s="176"/>
      <c r="AR46" s="176"/>
      <c r="AS46" s="176"/>
      <c r="AT46" s="176"/>
      <c r="AU46" s="176"/>
      <c r="AV46" s="176"/>
      <c r="AW46" s="176"/>
      <c r="AX46" s="176"/>
      <c r="AY46" s="176"/>
      <c r="AZ46" s="176"/>
      <c r="BA46" s="176"/>
      <c r="BB46" s="176"/>
      <c r="BC46" s="176"/>
      <c r="BD46" s="176"/>
      <c r="BE46" s="176"/>
      <c r="BF46" s="176"/>
      <c r="BG46" s="176"/>
      <c r="BH46" s="176"/>
    </row>
    <row r="47" spans="1:60" outlineLevel="1" x14ac:dyDescent="0.2">
      <c r="A47" s="193">
        <v>14</v>
      </c>
      <c r="B47" s="194" t="s">
        <v>709</v>
      </c>
      <c r="C47" s="194" t="s">
        <v>710</v>
      </c>
      <c r="D47" s="195" t="s">
        <v>293</v>
      </c>
      <c r="E47" s="196">
        <v>40</v>
      </c>
      <c r="F47" s="199"/>
      <c r="G47" s="197">
        <f>ROUND(E47*F47,2)</f>
        <v>0</v>
      </c>
      <c r="H47" s="199">
        <v>13.15</v>
      </c>
      <c r="I47" s="197">
        <f>ROUND(E47*H47,2)</f>
        <v>526</v>
      </c>
      <c r="J47" s="199">
        <v>219.35</v>
      </c>
      <c r="K47" s="197">
        <f>ROUND(E47*J47,2)</f>
        <v>8774</v>
      </c>
      <c r="L47" s="197">
        <v>21</v>
      </c>
      <c r="M47" s="197">
        <f>G47*(1+L47/100)</f>
        <v>0</v>
      </c>
      <c r="N47" s="197">
        <v>3.3E-4</v>
      </c>
      <c r="O47" s="197">
        <f>ROUND(E47*N47,2)</f>
        <v>0.01</v>
      </c>
      <c r="P47" s="197">
        <v>0</v>
      </c>
      <c r="Q47" s="197">
        <f>ROUND(E47*P47,2)</f>
        <v>0</v>
      </c>
      <c r="R47" s="198" t="s">
        <v>687</v>
      </c>
      <c r="S47" s="198" t="s">
        <v>194</v>
      </c>
      <c r="T47" s="197">
        <v>0.41</v>
      </c>
      <c r="U47" s="197">
        <f>ROUND(E47*T47,2)</f>
        <v>16.399999999999999</v>
      </c>
      <c r="V47" s="198"/>
      <c r="W47" s="198"/>
      <c r="X47" s="176"/>
      <c r="Y47" s="176"/>
      <c r="Z47" s="176"/>
      <c r="AA47" s="176"/>
      <c r="AB47" s="176"/>
      <c r="AC47" s="176"/>
      <c r="AD47" s="176"/>
      <c r="AE47" s="176" t="s">
        <v>195</v>
      </c>
      <c r="AF47" s="176">
        <v>34</v>
      </c>
      <c r="AG47" s="176"/>
      <c r="AH47" s="211"/>
      <c r="AI47" s="211"/>
      <c r="AJ47" s="214"/>
      <c r="AK47" s="176"/>
      <c r="AL47" s="176"/>
      <c r="AM47" s="176"/>
      <c r="AN47" s="176"/>
      <c r="AO47" s="176"/>
      <c r="AP47" s="176"/>
      <c r="AQ47" s="176"/>
      <c r="AR47" s="176"/>
      <c r="AS47" s="176"/>
      <c r="AT47" s="176"/>
      <c r="AU47" s="176"/>
      <c r="AV47" s="176"/>
      <c r="AW47" s="176"/>
      <c r="AX47" s="176"/>
      <c r="AY47" s="176"/>
      <c r="AZ47" s="176"/>
      <c r="BA47" s="176"/>
      <c r="BB47" s="176"/>
      <c r="BC47" s="176"/>
      <c r="BD47" s="176"/>
      <c r="BE47" s="176"/>
      <c r="BF47" s="176"/>
      <c r="BG47" s="176"/>
      <c r="BH47" s="176"/>
    </row>
    <row r="48" spans="1:60" outlineLevel="1" x14ac:dyDescent="0.2">
      <c r="A48" s="193">
        <v>15</v>
      </c>
      <c r="B48" s="194" t="s">
        <v>711</v>
      </c>
      <c r="C48" s="194" t="s">
        <v>712</v>
      </c>
      <c r="D48" s="195" t="s">
        <v>293</v>
      </c>
      <c r="E48" s="196">
        <v>110</v>
      </c>
      <c r="F48" s="199"/>
      <c r="G48" s="197">
        <f>ROUND(E48*F48,2)</f>
        <v>0</v>
      </c>
      <c r="H48" s="199">
        <v>14.37</v>
      </c>
      <c r="I48" s="197">
        <f>ROUND(E48*H48,2)</f>
        <v>1580.7</v>
      </c>
      <c r="J48" s="199">
        <v>231.13</v>
      </c>
      <c r="K48" s="197">
        <f>ROUND(E48*J48,2)</f>
        <v>25424.3</v>
      </c>
      <c r="L48" s="197">
        <v>21</v>
      </c>
      <c r="M48" s="197">
        <f>G48*(1+L48/100)</f>
        <v>0</v>
      </c>
      <c r="N48" s="197">
        <v>3.6000000000000002E-4</v>
      </c>
      <c r="O48" s="197">
        <f>ROUND(E48*N48,2)</f>
        <v>0.04</v>
      </c>
      <c r="P48" s="197">
        <v>0</v>
      </c>
      <c r="Q48" s="197">
        <f>ROUND(E48*P48,2)</f>
        <v>0</v>
      </c>
      <c r="R48" s="198" t="s">
        <v>687</v>
      </c>
      <c r="S48" s="198" t="s">
        <v>194</v>
      </c>
      <c r="T48" s="197">
        <v>0.43</v>
      </c>
      <c r="U48" s="197">
        <f>ROUND(E48*T48,2)</f>
        <v>47.3</v>
      </c>
      <c r="V48" s="198"/>
      <c r="W48" s="198"/>
      <c r="X48" s="176"/>
      <c r="Y48" s="176"/>
      <c r="Z48" s="176"/>
      <c r="AA48" s="176"/>
      <c r="AB48" s="176"/>
      <c r="AC48" s="176"/>
      <c r="AD48" s="176"/>
      <c r="AE48" s="176" t="s">
        <v>195</v>
      </c>
      <c r="AF48" s="176">
        <v>35</v>
      </c>
      <c r="AG48" s="176"/>
      <c r="AH48" s="211"/>
      <c r="AI48" s="211"/>
      <c r="AJ48" s="214"/>
      <c r="AK48" s="176"/>
      <c r="AL48" s="176"/>
      <c r="AM48" s="176"/>
      <c r="AN48" s="176"/>
      <c r="AO48" s="176"/>
      <c r="AP48" s="176"/>
      <c r="AQ48" s="176"/>
      <c r="AR48" s="176"/>
      <c r="AS48" s="176"/>
      <c r="AT48" s="176"/>
      <c r="AU48" s="176"/>
      <c r="AV48" s="176"/>
      <c r="AW48" s="176"/>
      <c r="AX48" s="176"/>
      <c r="AY48" s="176"/>
      <c r="AZ48" s="176"/>
      <c r="BA48" s="176"/>
      <c r="BB48" s="176"/>
      <c r="BC48" s="176"/>
      <c r="BD48" s="176"/>
      <c r="BE48" s="176"/>
      <c r="BF48" s="176"/>
      <c r="BG48" s="176"/>
      <c r="BH48" s="176"/>
    </row>
    <row r="49" spans="1:60" ht="22.5" outlineLevel="1" x14ac:dyDescent="0.2">
      <c r="A49" s="193">
        <v>16</v>
      </c>
      <c r="B49" s="194" t="s">
        <v>713</v>
      </c>
      <c r="C49" s="194" t="s">
        <v>714</v>
      </c>
      <c r="D49" s="195" t="s">
        <v>207</v>
      </c>
      <c r="E49" s="196">
        <v>77.342699999999994</v>
      </c>
      <c r="F49" s="199"/>
      <c r="G49" s="197">
        <f>ROUND(E49*F49,2)</f>
        <v>0</v>
      </c>
      <c r="H49" s="199">
        <v>315.5</v>
      </c>
      <c r="I49" s="197">
        <f>ROUND(E49*H49,2)</f>
        <v>24401.62</v>
      </c>
      <c r="J49" s="199">
        <v>0</v>
      </c>
      <c r="K49" s="197">
        <f>ROUND(E49*J49,2)</f>
        <v>0</v>
      </c>
      <c r="L49" s="197">
        <v>21</v>
      </c>
      <c r="M49" s="197">
        <f>G49*(1+L49/100)</f>
        <v>0</v>
      </c>
      <c r="N49" s="197">
        <v>0.129</v>
      </c>
      <c r="O49" s="197">
        <f>ROUND(E49*N49,2)</f>
        <v>9.98</v>
      </c>
      <c r="P49" s="197">
        <v>0</v>
      </c>
      <c r="Q49" s="197">
        <f>ROUND(E49*P49,2)</f>
        <v>0</v>
      </c>
      <c r="R49" s="198" t="s">
        <v>243</v>
      </c>
      <c r="S49" s="198" t="s">
        <v>194</v>
      </c>
      <c r="T49" s="197">
        <v>0</v>
      </c>
      <c r="U49" s="197">
        <f>ROUND(E49*T49,2)</f>
        <v>0</v>
      </c>
      <c r="V49" s="198"/>
      <c r="W49" s="198"/>
      <c r="X49" s="176"/>
      <c r="Y49" s="176"/>
      <c r="Z49" s="176"/>
      <c r="AA49" s="176"/>
      <c r="AB49" s="176"/>
      <c r="AC49" s="176"/>
      <c r="AD49" s="176"/>
      <c r="AE49" s="176" t="s">
        <v>244</v>
      </c>
      <c r="AF49" s="176">
        <v>36</v>
      </c>
      <c r="AG49" s="176"/>
      <c r="AH49" s="211"/>
      <c r="AI49" s="211"/>
      <c r="AJ49" s="214"/>
      <c r="AK49" s="176"/>
      <c r="AL49" s="176"/>
      <c r="AM49" s="176"/>
      <c r="AN49" s="176"/>
      <c r="AO49" s="176"/>
      <c r="AP49" s="176"/>
      <c r="AQ49" s="176"/>
      <c r="AR49" s="176"/>
      <c r="AS49" s="176"/>
      <c r="AT49" s="176"/>
      <c r="AU49" s="176"/>
      <c r="AV49" s="176"/>
      <c r="AW49" s="176"/>
      <c r="AX49" s="176"/>
      <c r="AY49" s="176"/>
      <c r="AZ49" s="176"/>
      <c r="BA49" s="176"/>
      <c r="BB49" s="176"/>
      <c r="BC49" s="176"/>
      <c r="BD49" s="176"/>
      <c r="BE49" s="176"/>
      <c r="BF49" s="176"/>
      <c r="BG49" s="176"/>
      <c r="BH49" s="176"/>
    </row>
    <row r="50" spans="1:60" outlineLevel="1" x14ac:dyDescent="0.2">
      <c r="A50" s="177"/>
      <c r="B50" s="208" t="s">
        <v>715</v>
      </c>
      <c r="C50" s="209"/>
      <c r="D50" s="200"/>
      <c r="E50" s="201"/>
      <c r="F50" s="184"/>
      <c r="G50" s="184"/>
      <c r="H50" s="184"/>
      <c r="I50" s="184"/>
      <c r="J50" s="184"/>
      <c r="K50" s="184"/>
      <c r="L50" s="184"/>
      <c r="M50" s="184"/>
      <c r="N50" s="184"/>
      <c r="O50" s="184"/>
      <c r="P50" s="184"/>
      <c r="Q50" s="184"/>
      <c r="R50" s="185"/>
      <c r="S50" s="185"/>
      <c r="T50" s="184"/>
      <c r="U50" s="184"/>
      <c r="V50" s="185"/>
      <c r="W50" s="185"/>
      <c r="X50" s="176"/>
      <c r="Y50" s="176"/>
      <c r="Z50" s="176"/>
      <c r="AA50" s="176"/>
      <c r="AB50" s="176"/>
      <c r="AC50" s="176"/>
      <c r="AD50" s="176"/>
      <c r="AE50" s="176" t="s">
        <v>197</v>
      </c>
      <c r="AF50" s="176">
        <v>0</v>
      </c>
      <c r="AG50" s="176"/>
      <c r="AH50" s="211"/>
      <c r="AI50" s="212" t="s">
        <v>715</v>
      </c>
      <c r="AJ50" s="214"/>
      <c r="AK50" s="176"/>
      <c r="AL50" s="176"/>
      <c r="AM50" s="176"/>
      <c r="AN50" s="176"/>
      <c r="AO50" s="176"/>
      <c r="AP50" s="176"/>
      <c r="AQ50" s="176"/>
      <c r="AR50" s="176"/>
      <c r="AS50" s="176"/>
      <c r="AT50" s="176"/>
      <c r="AU50" s="176"/>
      <c r="AV50" s="176"/>
      <c r="AW50" s="176"/>
      <c r="AX50" s="176"/>
      <c r="AY50" s="176"/>
      <c r="AZ50" s="176"/>
      <c r="BA50" s="176"/>
      <c r="BB50" s="176"/>
      <c r="BC50" s="176"/>
      <c r="BD50" s="176"/>
      <c r="BE50" s="176"/>
      <c r="BF50" s="176"/>
      <c r="BG50" s="176"/>
      <c r="BH50" s="176"/>
    </row>
    <row r="51" spans="1:60" outlineLevel="1" x14ac:dyDescent="0.2">
      <c r="A51" s="177"/>
      <c r="B51" s="208" t="s">
        <v>716</v>
      </c>
      <c r="C51" s="209"/>
      <c r="D51" s="200"/>
      <c r="E51" s="201">
        <v>77.342699999999994</v>
      </c>
      <c r="F51" s="184"/>
      <c r="G51" s="184"/>
      <c r="H51" s="184"/>
      <c r="I51" s="184"/>
      <c r="J51" s="184"/>
      <c r="K51" s="184"/>
      <c r="L51" s="184"/>
      <c r="M51" s="184"/>
      <c r="N51" s="184"/>
      <c r="O51" s="184"/>
      <c r="P51" s="184"/>
      <c r="Q51" s="184"/>
      <c r="R51" s="185"/>
      <c r="S51" s="185"/>
      <c r="T51" s="184"/>
      <c r="U51" s="184"/>
      <c r="V51" s="185"/>
      <c r="W51" s="185"/>
      <c r="X51" s="176"/>
      <c r="Y51" s="176"/>
      <c r="Z51" s="176"/>
      <c r="AA51" s="176"/>
      <c r="AB51" s="176"/>
      <c r="AC51" s="176"/>
      <c r="AD51" s="176"/>
      <c r="AE51" s="176" t="s">
        <v>197</v>
      </c>
      <c r="AF51" s="176">
        <v>0</v>
      </c>
      <c r="AG51" s="176"/>
      <c r="AH51" s="211"/>
      <c r="AI51" s="212" t="s">
        <v>716</v>
      </c>
      <c r="AJ51" s="214"/>
      <c r="AK51" s="176"/>
      <c r="AL51" s="176"/>
      <c r="AM51" s="176"/>
      <c r="AN51" s="176"/>
      <c r="AO51" s="176"/>
      <c r="AP51" s="176"/>
      <c r="AQ51" s="176"/>
      <c r="AR51" s="176"/>
      <c r="AS51" s="176"/>
      <c r="AT51" s="176"/>
      <c r="AU51" s="176"/>
      <c r="AV51" s="176"/>
      <c r="AW51" s="176"/>
      <c r="AX51" s="176"/>
      <c r="AY51" s="176"/>
      <c r="AZ51" s="176"/>
      <c r="BA51" s="176"/>
      <c r="BB51" s="176"/>
      <c r="BC51" s="176"/>
      <c r="BD51" s="176"/>
      <c r="BE51" s="176"/>
      <c r="BF51" s="176"/>
      <c r="BG51" s="176"/>
      <c r="BH51" s="176"/>
    </row>
    <row r="52" spans="1:60" outlineLevel="1" x14ac:dyDescent="0.2">
      <c r="A52" s="193">
        <v>17</v>
      </c>
      <c r="B52" s="194" t="s">
        <v>717</v>
      </c>
      <c r="C52" s="194" t="s">
        <v>718</v>
      </c>
      <c r="D52" s="195" t="s">
        <v>207</v>
      </c>
      <c r="E52" s="196">
        <v>640</v>
      </c>
      <c r="F52" s="199"/>
      <c r="G52" s="197">
        <f>ROUND(E52*F52,2)</f>
        <v>0</v>
      </c>
      <c r="H52" s="199">
        <v>398</v>
      </c>
      <c r="I52" s="197">
        <f>ROUND(E52*H52,2)</f>
        <v>254720</v>
      </c>
      <c r="J52" s="199">
        <v>0</v>
      </c>
      <c r="K52" s="197">
        <f>ROUND(E52*J52,2)</f>
        <v>0</v>
      </c>
      <c r="L52" s="197">
        <v>21</v>
      </c>
      <c r="M52" s="197">
        <f>G52*(1+L52/100)</f>
        <v>0</v>
      </c>
      <c r="N52" s="197">
        <v>0.17244999999999999</v>
      </c>
      <c r="O52" s="197">
        <f>ROUND(E52*N52,2)</f>
        <v>110.37</v>
      </c>
      <c r="P52" s="197">
        <v>0</v>
      </c>
      <c r="Q52" s="197">
        <f>ROUND(E52*P52,2)</f>
        <v>0</v>
      </c>
      <c r="R52" s="198" t="s">
        <v>243</v>
      </c>
      <c r="S52" s="198" t="s">
        <v>194</v>
      </c>
      <c r="T52" s="197">
        <v>0</v>
      </c>
      <c r="U52" s="197">
        <f>ROUND(E52*T52,2)</f>
        <v>0</v>
      </c>
      <c r="V52" s="198"/>
      <c r="W52" s="198"/>
      <c r="X52" s="176"/>
      <c r="Y52" s="176"/>
      <c r="Z52" s="176"/>
      <c r="AA52" s="176"/>
      <c r="AB52" s="176"/>
      <c r="AC52" s="176"/>
      <c r="AD52" s="176"/>
      <c r="AE52" s="176" t="s">
        <v>244</v>
      </c>
      <c r="AF52" s="176">
        <v>38</v>
      </c>
      <c r="AG52" s="176"/>
      <c r="AH52" s="211"/>
      <c r="AI52" s="211"/>
      <c r="AJ52" s="214"/>
      <c r="AK52" s="176"/>
      <c r="AL52" s="176"/>
      <c r="AM52" s="176"/>
      <c r="AN52" s="176"/>
      <c r="AO52" s="176"/>
      <c r="AP52" s="176"/>
      <c r="AQ52" s="176"/>
      <c r="AR52" s="176"/>
      <c r="AS52" s="176"/>
      <c r="AT52" s="176"/>
      <c r="AU52" s="176"/>
      <c r="AV52" s="176"/>
      <c r="AW52" s="176"/>
      <c r="AX52" s="176"/>
      <c r="AY52" s="176"/>
      <c r="AZ52" s="176"/>
      <c r="BA52" s="176"/>
      <c r="BB52" s="176"/>
      <c r="BC52" s="176"/>
      <c r="BD52" s="176"/>
      <c r="BE52" s="176"/>
      <c r="BF52" s="176"/>
      <c r="BG52" s="176"/>
      <c r="BH52" s="176"/>
    </row>
    <row r="53" spans="1:60" outlineLevel="1" x14ac:dyDescent="0.2">
      <c r="A53" s="177"/>
      <c r="B53" s="208" t="s">
        <v>719</v>
      </c>
      <c r="C53" s="209"/>
      <c r="D53" s="200"/>
      <c r="E53" s="201"/>
      <c r="F53" s="184"/>
      <c r="G53" s="184"/>
      <c r="H53" s="184"/>
      <c r="I53" s="184"/>
      <c r="J53" s="184"/>
      <c r="K53" s="184"/>
      <c r="L53" s="184"/>
      <c r="M53" s="184"/>
      <c r="N53" s="184"/>
      <c r="O53" s="184"/>
      <c r="P53" s="184"/>
      <c r="Q53" s="184"/>
      <c r="R53" s="185"/>
      <c r="S53" s="185"/>
      <c r="T53" s="184"/>
      <c r="U53" s="184"/>
      <c r="V53" s="185"/>
      <c r="W53" s="185"/>
      <c r="X53" s="176"/>
      <c r="Y53" s="176"/>
      <c r="Z53" s="176"/>
      <c r="AA53" s="176"/>
      <c r="AB53" s="176"/>
      <c r="AC53" s="176"/>
      <c r="AD53" s="176"/>
      <c r="AE53" s="176" t="s">
        <v>197</v>
      </c>
      <c r="AF53" s="176">
        <v>0</v>
      </c>
      <c r="AG53" s="176"/>
      <c r="AH53" s="211"/>
      <c r="AI53" s="212" t="s">
        <v>719</v>
      </c>
      <c r="AJ53" s="214"/>
      <c r="AK53" s="176"/>
      <c r="AL53" s="176"/>
      <c r="AM53" s="176"/>
      <c r="AN53" s="176"/>
      <c r="AO53" s="176"/>
      <c r="AP53" s="176"/>
      <c r="AQ53" s="176"/>
      <c r="AR53" s="176"/>
      <c r="AS53" s="176"/>
      <c r="AT53" s="176"/>
      <c r="AU53" s="176"/>
      <c r="AV53" s="176"/>
      <c r="AW53" s="176"/>
      <c r="AX53" s="176"/>
      <c r="AY53" s="176"/>
      <c r="AZ53" s="176"/>
      <c r="BA53" s="176"/>
      <c r="BB53" s="176"/>
      <c r="BC53" s="176"/>
      <c r="BD53" s="176"/>
      <c r="BE53" s="176"/>
      <c r="BF53" s="176"/>
      <c r="BG53" s="176"/>
      <c r="BH53" s="176"/>
    </row>
    <row r="54" spans="1:60" outlineLevel="1" x14ac:dyDescent="0.2">
      <c r="A54" s="177"/>
      <c r="B54" s="208" t="s">
        <v>720</v>
      </c>
      <c r="C54" s="209"/>
      <c r="D54" s="200"/>
      <c r="E54" s="201"/>
      <c r="F54" s="184"/>
      <c r="G54" s="184"/>
      <c r="H54" s="184"/>
      <c r="I54" s="184"/>
      <c r="J54" s="184"/>
      <c r="K54" s="184"/>
      <c r="L54" s="184"/>
      <c r="M54" s="184"/>
      <c r="N54" s="184"/>
      <c r="O54" s="184"/>
      <c r="P54" s="184"/>
      <c r="Q54" s="184"/>
      <c r="R54" s="185"/>
      <c r="S54" s="185"/>
      <c r="T54" s="184"/>
      <c r="U54" s="184"/>
      <c r="V54" s="185"/>
      <c r="W54" s="185"/>
      <c r="X54" s="176"/>
      <c r="Y54" s="176"/>
      <c r="Z54" s="176"/>
      <c r="AA54" s="176"/>
      <c r="AB54" s="176"/>
      <c r="AC54" s="176"/>
      <c r="AD54" s="176"/>
      <c r="AE54" s="176" t="s">
        <v>197</v>
      </c>
      <c r="AF54" s="176">
        <v>0</v>
      </c>
      <c r="AG54" s="176"/>
      <c r="AH54" s="211"/>
      <c r="AI54" s="212" t="s">
        <v>720</v>
      </c>
      <c r="AJ54" s="214"/>
      <c r="AK54" s="176"/>
      <c r="AL54" s="176"/>
      <c r="AM54" s="176"/>
      <c r="AN54" s="176"/>
      <c r="AO54" s="176"/>
      <c r="AP54" s="176"/>
      <c r="AQ54" s="176"/>
      <c r="AR54" s="176"/>
      <c r="AS54" s="176"/>
      <c r="AT54" s="176"/>
      <c r="AU54" s="176"/>
      <c r="AV54" s="176"/>
      <c r="AW54" s="176"/>
      <c r="AX54" s="176"/>
      <c r="AY54" s="176"/>
      <c r="AZ54" s="176"/>
      <c r="BA54" s="176"/>
      <c r="BB54" s="176"/>
      <c r="BC54" s="176"/>
      <c r="BD54" s="176"/>
      <c r="BE54" s="176"/>
      <c r="BF54" s="176"/>
      <c r="BG54" s="176"/>
      <c r="BH54" s="176"/>
    </row>
    <row r="55" spans="1:60" outlineLevel="1" x14ac:dyDescent="0.2">
      <c r="A55" s="177"/>
      <c r="B55" s="208" t="s">
        <v>721</v>
      </c>
      <c r="C55" s="209"/>
      <c r="D55" s="200"/>
      <c r="E55" s="201">
        <v>640</v>
      </c>
      <c r="F55" s="184"/>
      <c r="G55" s="184"/>
      <c r="H55" s="184"/>
      <c r="I55" s="184"/>
      <c r="J55" s="184"/>
      <c r="K55" s="184"/>
      <c r="L55" s="184"/>
      <c r="M55" s="184"/>
      <c r="N55" s="184"/>
      <c r="O55" s="184"/>
      <c r="P55" s="184"/>
      <c r="Q55" s="184"/>
      <c r="R55" s="185"/>
      <c r="S55" s="185"/>
      <c r="T55" s="184"/>
      <c r="U55" s="184"/>
      <c r="V55" s="185"/>
      <c r="W55" s="185"/>
      <c r="X55" s="176"/>
      <c r="Y55" s="176"/>
      <c r="Z55" s="176"/>
      <c r="AA55" s="176"/>
      <c r="AB55" s="176"/>
      <c r="AC55" s="176"/>
      <c r="AD55" s="176"/>
      <c r="AE55" s="176" t="s">
        <v>197</v>
      </c>
      <c r="AF55" s="176">
        <v>0</v>
      </c>
      <c r="AG55" s="176"/>
      <c r="AH55" s="211"/>
      <c r="AI55" s="212" t="s">
        <v>721</v>
      </c>
      <c r="AJ55" s="214"/>
      <c r="AK55" s="176"/>
      <c r="AL55" s="176"/>
      <c r="AM55" s="176"/>
      <c r="AN55" s="176"/>
      <c r="AO55" s="176"/>
      <c r="AP55" s="176"/>
      <c r="AQ55" s="176"/>
      <c r="AR55" s="176"/>
      <c r="AS55" s="176"/>
      <c r="AT55" s="176"/>
      <c r="AU55" s="176"/>
      <c r="AV55" s="176"/>
      <c r="AW55" s="176"/>
      <c r="AX55" s="176"/>
      <c r="AY55" s="176"/>
      <c r="AZ55" s="176"/>
      <c r="BA55" s="176"/>
      <c r="BB55" s="176"/>
      <c r="BC55" s="176"/>
      <c r="BD55" s="176"/>
      <c r="BE55" s="176"/>
      <c r="BF55" s="176"/>
      <c r="BG55" s="176"/>
      <c r="BH55" s="176"/>
    </row>
    <row r="56" spans="1:60" outlineLevel="1" x14ac:dyDescent="0.2">
      <c r="A56" s="193">
        <v>18</v>
      </c>
      <c r="B56" s="194" t="s">
        <v>722</v>
      </c>
      <c r="C56" s="194" t="s">
        <v>723</v>
      </c>
      <c r="D56" s="195" t="s">
        <v>207</v>
      </c>
      <c r="E56" s="196">
        <v>13</v>
      </c>
      <c r="F56" s="199"/>
      <c r="G56" s="197">
        <f>ROUND(E56*F56,2)</f>
        <v>0</v>
      </c>
      <c r="H56" s="199">
        <v>458</v>
      </c>
      <c r="I56" s="197">
        <f>ROUND(E56*H56,2)</f>
        <v>5954</v>
      </c>
      <c r="J56" s="199">
        <v>0</v>
      </c>
      <c r="K56" s="197">
        <f>ROUND(E56*J56,2)</f>
        <v>0</v>
      </c>
      <c r="L56" s="197">
        <v>21</v>
      </c>
      <c r="M56" s="197">
        <f>G56*(1+L56/100)</f>
        <v>0</v>
      </c>
      <c r="N56" s="197">
        <v>0.17244999999999999</v>
      </c>
      <c r="O56" s="197">
        <f>ROUND(E56*N56,2)</f>
        <v>2.2400000000000002</v>
      </c>
      <c r="P56" s="197">
        <v>0</v>
      </c>
      <c r="Q56" s="197">
        <f>ROUND(E56*P56,2)</f>
        <v>0</v>
      </c>
      <c r="R56" s="198" t="s">
        <v>243</v>
      </c>
      <c r="S56" s="198" t="s">
        <v>194</v>
      </c>
      <c r="T56" s="197">
        <v>0</v>
      </c>
      <c r="U56" s="197">
        <f>ROUND(E56*T56,2)</f>
        <v>0</v>
      </c>
      <c r="V56" s="198"/>
      <c r="W56" s="198"/>
      <c r="X56" s="176"/>
      <c r="Y56" s="176"/>
      <c r="Z56" s="176"/>
      <c r="AA56" s="176"/>
      <c r="AB56" s="176"/>
      <c r="AC56" s="176"/>
      <c r="AD56" s="176"/>
      <c r="AE56" s="176" t="s">
        <v>244</v>
      </c>
      <c r="AF56" s="176">
        <v>43</v>
      </c>
      <c r="AG56" s="176"/>
      <c r="AH56" s="211"/>
      <c r="AI56" s="211"/>
      <c r="AJ56" s="214"/>
      <c r="AK56" s="176"/>
      <c r="AL56" s="176"/>
      <c r="AM56" s="176"/>
      <c r="AN56" s="176"/>
      <c r="AO56" s="176"/>
      <c r="AP56" s="176"/>
      <c r="AQ56" s="176"/>
      <c r="AR56" s="176"/>
      <c r="AS56" s="176"/>
      <c r="AT56" s="176"/>
      <c r="AU56" s="176"/>
      <c r="AV56" s="176"/>
      <c r="AW56" s="176"/>
      <c r="AX56" s="176"/>
      <c r="AY56" s="176"/>
      <c r="AZ56" s="176"/>
      <c r="BA56" s="176"/>
      <c r="BB56" s="176"/>
      <c r="BC56" s="176"/>
      <c r="BD56" s="176"/>
      <c r="BE56" s="176"/>
      <c r="BF56" s="176"/>
      <c r="BG56" s="176"/>
      <c r="BH56" s="176"/>
    </row>
    <row r="57" spans="1:60" outlineLevel="1" x14ac:dyDescent="0.2">
      <c r="A57" s="177"/>
      <c r="B57" s="299" t="s">
        <v>724</v>
      </c>
      <c r="C57" s="299"/>
      <c r="D57" s="300"/>
      <c r="E57" s="201"/>
      <c r="F57" s="184"/>
      <c r="G57" s="184"/>
      <c r="H57" s="184"/>
      <c r="I57" s="184"/>
      <c r="J57" s="184"/>
      <c r="K57" s="184"/>
      <c r="L57" s="184"/>
      <c r="M57" s="184"/>
      <c r="N57" s="184"/>
      <c r="O57" s="184"/>
      <c r="P57" s="184"/>
      <c r="Q57" s="184"/>
      <c r="R57" s="185"/>
      <c r="S57" s="185"/>
      <c r="T57" s="184"/>
      <c r="U57" s="184"/>
      <c r="V57" s="185"/>
      <c r="W57" s="185"/>
      <c r="X57" s="176"/>
      <c r="Y57" s="176"/>
      <c r="Z57" s="176"/>
      <c r="AA57" s="176"/>
      <c r="AB57" s="176"/>
      <c r="AC57" s="176"/>
      <c r="AD57" s="176"/>
      <c r="AE57" s="176" t="s">
        <v>197</v>
      </c>
      <c r="AF57" s="176">
        <v>0</v>
      </c>
      <c r="AG57" s="176"/>
      <c r="AH57" s="211"/>
      <c r="AI57" s="212" t="s">
        <v>724</v>
      </c>
      <c r="AJ57" s="214"/>
      <c r="AK57" s="176"/>
      <c r="AL57" s="176"/>
      <c r="AM57" s="176"/>
      <c r="AN57" s="176"/>
      <c r="AO57" s="176"/>
      <c r="AP57" s="176"/>
      <c r="AQ57" s="176"/>
      <c r="AR57" s="176"/>
      <c r="AS57" s="176"/>
      <c r="AT57" s="176"/>
      <c r="AU57" s="176"/>
      <c r="AV57" s="176"/>
      <c r="AW57" s="176"/>
      <c r="AX57" s="176"/>
      <c r="AY57" s="176"/>
      <c r="AZ57" s="176"/>
      <c r="BA57" s="176"/>
      <c r="BB57" s="176"/>
      <c r="BC57" s="176"/>
      <c r="BD57" s="176"/>
      <c r="BE57" s="176"/>
      <c r="BF57" s="176"/>
      <c r="BG57" s="176"/>
      <c r="BH57" s="176"/>
    </row>
    <row r="58" spans="1:60" outlineLevel="1" x14ac:dyDescent="0.2">
      <c r="A58" s="177"/>
      <c r="B58" s="208" t="s">
        <v>725</v>
      </c>
      <c r="C58" s="209"/>
      <c r="D58" s="200"/>
      <c r="E58" s="201"/>
      <c r="F58" s="184"/>
      <c r="G58" s="184"/>
      <c r="H58" s="184"/>
      <c r="I58" s="184"/>
      <c r="J58" s="184"/>
      <c r="K58" s="184"/>
      <c r="L58" s="184"/>
      <c r="M58" s="184"/>
      <c r="N58" s="184"/>
      <c r="O58" s="184"/>
      <c r="P58" s="184"/>
      <c r="Q58" s="184"/>
      <c r="R58" s="185"/>
      <c r="S58" s="185"/>
      <c r="T58" s="184"/>
      <c r="U58" s="184"/>
      <c r="V58" s="185"/>
      <c r="W58" s="185"/>
      <c r="X58" s="176"/>
      <c r="Y58" s="176"/>
      <c r="Z58" s="176"/>
      <c r="AA58" s="176"/>
      <c r="AB58" s="176"/>
      <c r="AC58" s="176"/>
      <c r="AD58" s="176"/>
      <c r="AE58" s="176" t="s">
        <v>197</v>
      </c>
      <c r="AF58" s="176">
        <v>0</v>
      </c>
      <c r="AG58" s="176"/>
      <c r="AH58" s="211"/>
      <c r="AI58" s="212" t="s">
        <v>725</v>
      </c>
      <c r="AJ58" s="214"/>
      <c r="AK58" s="176"/>
      <c r="AL58" s="176"/>
      <c r="AM58" s="176"/>
      <c r="AN58" s="176"/>
      <c r="AO58" s="176"/>
      <c r="AP58" s="176"/>
      <c r="AQ58" s="176"/>
      <c r="AR58" s="176"/>
      <c r="AS58" s="176"/>
      <c r="AT58" s="176"/>
      <c r="AU58" s="176"/>
      <c r="AV58" s="176"/>
      <c r="AW58" s="176"/>
      <c r="AX58" s="176"/>
      <c r="AY58" s="176"/>
      <c r="AZ58" s="176"/>
      <c r="BA58" s="176"/>
      <c r="BB58" s="176"/>
      <c r="BC58" s="176"/>
      <c r="BD58" s="176"/>
      <c r="BE58" s="176"/>
      <c r="BF58" s="176"/>
      <c r="BG58" s="176"/>
      <c r="BH58" s="176"/>
    </row>
    <row r="59" spans="1:60" outlineLevel="1" x14ac:dyDescent="0.2">
      <c r="A59" s="177"/>
      <c r="B59" s="208" t="s">
        <v>726</v>
      </c>
      <c r="C59" s="209"/>
      <c r="D59" s="200"/>
      <c r="E59" s="201">
        <v>13</v>
      </c>
      <c r="F59" s="184"/>
      <c r="G59" s="184"/>
      <c r="H59" s="184"/>
      <c r="I59" s="184"/>
      <c r="J59" s="184"/>
      <c r="K59" s="184"/>
      <c r="L59" s="184"/>
      <c r="M59" s="184"/>
      <c r="N59" s="184"/>
      <c r="O59" s="184"/>
      <c r="P59" s="184"/>
      <c r="Q59" s="184"/>
      <c r="R59" s="185"/>
      <c r="S59" s="185"/>
      <c r="T59" s="184"/>
      <c r="U59" s="184"/>
      <c r="V59" s="185"/>
      <c r="W59" s="185"/>
      <c r="X59" s="176"/>
      <c r="Y59" s="176"/>
      <c r="Z59" s="176"/>
      <c r="AA59" s="176"/>
      <c r="AB59" s="176"/>
      <c r="AC59" s="176"/>
      <c r="AD59" s="176"/>
      <c r="AE59" s="176" t="s">
        <v>197</v>
      </c>
      <c r="AF59" s="176">
        <v>0</v>
      </c>
      <c r="AG59" s="176"/>
      <c r="AH59" s="211"/>
      <c r="AI59" s="212" t="s">
        <v>726</v>
      </c>
      <c r="AJ59" s="214"/>
      <c r="AK59" s="176"/>
      <c r="AL59" s="176"/>
      <c r="AM59" s="176"/>
      <c r="AN59" s="176"/>
      <c r="AO59" s="176"/>
      <c r="AP59" s="176"/>
      <c r="AQ59" s="176"/>
      <c r="AR59" s="176"/>
      <c r="AS59" s="176"/>
      <c r="AT59" s="176"/>
      <c r="AU59" s="176"/>
      <c r="AV59" s="176"/>
      <c r="AW59" s="176"/>
      <c r="AX59" s="176"/>
      <c r="AY59" s="176"/>
      <c r="AZ59" s="176"/>
      <c r="BA59" s="176"/>
      <c r="BB59" s="176"/>
      <c r="BC59" s="176"/>
      <c r="BD59" s="176"/>
      <c r="BE59" s="176"/>
      <c r="BF59" s="176"/>
      <c r="BG59" s="176"/>
      <c r="BH59" s="176"/>
    </row>
    <row r="60" spans="1:60" ht="22.5" outlineLevel="1" x14ac:dyDescent="0.2">
      <c r="A60" s="193">
        <v>19</v>
      </c>
      <c r="B60" s="194" t="s">
        <v>727</v>
      </c>
      <c r="C60" s="194" t="s">
        <v>728</v>
      </c>
      <c r="D60" s="195" t="s">
        <v>207</v>
      </c>
      <c r="E60" s="196">
        <v>873.30539999999996</v>
      </c>
      <c r="F60" s="199"/>
      <c r="G60" s="197">
        <f>ROUND(E60*F60,2)</f>
        <v>0</v>
      </c>
      <c r="H60" s="199">
        <v>49.7</v>
      </c>
      <c r="I60" s="197">
        <f>ROUND(E60*H60,2)</f>
        <v>43403.28</v>
      </c>
      <c r="J60" s="199">
        <v>0</v>
      </c>
      <c r="K60" s="197">
        <f>ROUND(E60*J60,2)</f>
        <v>0</v>
      </c>
      <c r="L60" s="197">
        <v>21</v>
      </c>
      <c r="M60" s="197">
        <f>G60*(1+L60/100)</f>
        <v>0</v>
      </c>
      <c r="N60" s="197">
        <v>3.1E-4</v>
      </c>
      <c r="O60" s="197">
        <f>ROUND(E60*N60,2)</f>
        <v>0.27</v>
      </c>
      <c r="P60" s="197">
        <v>0</v>
      </c>
      <c r="Q60" s="197">
        <f>ROUND(E60*P60,2)</f>
        <v>0</v>
      </c>
      <c r="R60" s="198" t="s">
        <v>243</v>
      </c>
      <c r="S60" s="198" t="s">
        <v>194</v>
      </c>
      <c r="T60" s="197">
        <v>0</v>
      </c>
      <c r="U60" s="197">
        <f>ROUND(E60*T60,2)</f>
        <v>0</v>
      </c>
      <c r="V60" s="198"/>
      <c r="W60" s="198"/>
      <c r="X60" s="176"/>
      <c r="Y60" s="176"/>
      <c r="Z60" s="176"/>
      <c r="AA60" s="176"/>
      <c r="AB60" s="176"/>
      <c r="AC60" s="176"/>
      <c r="AD60" s="176"/>
      <c r="AE60" s="176" t="s">
        <v>244</v>
      </c>
      <c r="AF60" s="176">
        <v>48</v>
      </c>
      <c r="AG60" s="176"/>
      <c r="AH60" s="211"/>
      <c r="AI60" s="211"/>
      <c r="AJ60" s="214"/>
      <c r="AK60" s="176"/>
      <c r="AL60" s="176"/>
      <c r="AM60" s="176"/>
      <c r="AN60" s="176"/>
      <c r="AO60" s="176"/>
      <c r="AP60" s="176"/>
      <c r="AQ60" s="176"/>
      <c r="AR60" s="176"/>
      <c r="AS60" s="176"/>
      <c r="AT60" s="176"/>
      <c r="AU60" s="176"/>
      <c r="AV60" s="176"/>
      <c r="AW60" s="176"/>
      <c r="AX60" s="176"/>
      <c r="AY60" s="176"/>
      <c r="AZ60" s="176"/>
      <c r="BA60" s="176"/>
      <c r="BB60" s="176"/>
      <c r="BC60" s="176"/>
      <c r="BD60" s="176"/>
      <c r="BE60" s="176"/>
      <c r="BF60" s="176"/>
      <c r="BG60" s="176"/>
      <c r="BH60" s="176"/>
    </row>
    <row r="61" spans="1:60" outlineLevel="1" x14ac:dyDescent="0.2">
      <c r="A61" s="177"/>
      <c r="B61" s="208" t="s">
        <v>729</v>
      </c>
      <c r="C61" s="209"/>
      <c r="D61" s="200"/>
      <c r="E61" s="201"/>
      <c r="F61" s="184"/>
      <c r="G61" s="184"/>
      <c r="H61" s="184"/>
      <c r="I61" s="184"/>
      <c r="J61" s="184"/>
      <c r="K61" s="184"/>
      <c r="L61" s="184"/>
      <c r="M61" s="184"/>
      <c r="N61" s="184"/>
      <c r="O61" s="184"/>
      <c r="P61" s="184"/>
      <c r="Q61" s="184"/>
      <c r="R61" s="185"/>
      <c r="S61" s="185"/>
      <c r="T61" s="184"/>
      <c r="U61" s="184"/>
      <c r="V61" s="185"/>
      <c r="W61" s="185"/>
      <c r="X61" s="176"/>
      <c r="Y61" s="176"/>
      <c r="Z61" s="176"/>
      <c r="AA61" s="176"/>
      <c r="AB61" s="176"/>
      <c r="AC61" s="176"/>
      <c r="AD61" s="176"/>
      <c r="AE61" s="176" t="s">
        <v>197</v>
      </c>
      <c r="AF61" s="176">
        <v>0</v>
      </c>
      <c r="AG61" s="176"/>
      <c r="AH61" s="211"/>
      <c r="AI61" s="212" t="s">
        <v>729</v>
      </c>
      <c r="AJ61" s="214"/>
      <c r="AK61" s="176"/>
      <c r="AL61" s="176"/>
      <c r="AM61" s="176"/>
      <c r="AN61" s="176"/>
      <c r="AO61" s="176"/>
      <c r="AP61" s="176"/>
      <c r="AQ61" s="176"/>
      <c r="AR61" s="176"/>
      <c r="AS61" s="176"/>
      <c r="AT61" s="176"/>
      <c r="AU61" s="176"/>
      <c r="AV61" s="176"/>
      <c r="AW61" s="176"/>
      <c r="AX61" s="176"/>
      <c r="AY61" s="176"/>
      <c r="AZ61" s="176"/>
      <c r="BA61" s="176"/>
      <c r="BB61" s="176"/>
      <c r="BC61" s="176"/>
      <c r="BD61" s="176"/>
      <c r="BE61" s="176"/>
      <c r="BF61" s="176"/>
      <c r="BG61" s="176"/>
      <c r="BH61" s="176"/>
    </row>
    <row r="62" spans="1:60" outlineLevel="1" x14ac:dyDescent="0.2">
      <c r="A62" s="177"/>
      <c r="B62" s="208" t="s">
        <v>730</v>
      </c>
      <c r="C62" s="209"/>
      <c r="D62" s="200"/>
      <c r="E62" s="201">
        <v>873.30539999999996</v>
      </c>
      <c r="F62" s="184"/>
      <c r="G62" s="184"/>
      <c r="H62" s="184"/>
      <c r="I62" s="184"/>
      <c r="J62" s="184"/>
      <c r="K62" s="184"/>
      <c r="L62" s="184"/>
      <c r="M62" s="184"/>
      <c r="N62" s="184"/>
      <c r="O62" s="184"/>
      <c r="P62" s="184"/>
      <c r="Q62" s="184"/>
      <c r="R62" s="185"/>
      <c r="S62" s="185"/>
      <c r="T62" s="184"/>
      <c r="U62" s="184"/>
      <c r="V62" s="185"/>
      <c r="W62" s="185"/>
      <c r="X62" s="176"/>
      <c r="Y62" s="176"/>
      <c r="Z62" s="176"/>
      <c r="AA62" s="176"/>
      <c r="AB62" s="176"/>
      <c r="AC62" s="176"/>
      <c r="AD62" s="176"/>
      <c r="AE62" s="176" t="s">
        <v>197</v>
      </c>
      <c r="AF62" s="176">
        <v>0</v>
      </c>
      <c r="AG62" s="176"/>
      <c r="AH62" s="211"/>
      <c r="AI62" s="212" t="s">
        <v>730</v>
      </c>
      <c r="AJ62" s="214"/>
      <c r="AK62" s="176"/>
      <c r="AL62" s="176"/>
      <c r="AM62" s="176"/>
      <c r="AN62" s="176"/>
      <c r="AO62" s="176"/>
      <c r="AP62" s="176"/>
      <c r="AQ62" s="176"/>
      <c r="AR62" s="176"/>
      <c r="AS62" s="176"/>
      <c r="AT62" s="176"/>
      <c r="AU62" s="176"/>
      <c r="AV62" s="176"/>
      <c r="AW62" s="176"/>
      <c r="AX62" s="176"/>
      <c r="AY62" s="176"/>
      <c r="AZ62" s="176"/>
      <c r="BA62" s="176"/>
      <c r="BB62" s="176"/>
      <c r="BC62" s="176"/>
      <c r="BD62" s="176"/>
      <c r="BE62" s="176"/>
      <c r="BF62" s="176"/>
      <c r="BG62" s="176"/>
      <c r="BH62" s="176"/>
    </row>
    <row r="63" spans="1:60" x14ac:dyDescent="0.2">
      <c r="A63" s="162"/>
      <c r="B63" s="178"/>
      <c r="C63" s="178"/>
      <c r="D63" s="180"/>
      <c r="E63" s="181"/>
      <c r="F63" s="182"/>
      <c r="G63" s="182"/>
      <c r="H63" s="182"/>
      <c r="I63" s="182"/>
      <c r="J63" s="182"/>
      <c r="K63" s="182"/>
      <c r="L63" s="182"/>
      <c r="M63" s="182"/>
      <c r="N63" s="182"/>
      <c r="O63" s="182"/>
      <c r="P63" s="182"/>
      <c r="Q63" s="182"/>
      <c r="R63" s="183"/>
      <c r="S63" s="183"/>
      <c r="T63" s="182"/>
      <c r="U63" s="182"/>
      <c r="V63" s="183"/>
      <c r="W63" s="183"/>
      <c r="AH63" s="210"/>
      <c r="AI63" s="210"/>
      <c r="AJ63" s="213"/>
    </row>
    <row r="64" spans="1:60" x14ac:dyDescent="0.2">
      <c r="A64" s="179" t="s">
        <v>188</v>
      </c>
      <c r="B64" s="186" t="s">
        <v>91</v>
      </c>
      <c r="C64" s="186" t="s">
        <v>92</v>
      </c>
      <c r="D64" s="187"/>
      <c r="E64" s="188"/>
      <c r="F64" s="189"/>
      <c r="G64" s="190">
        <f>SUMIF(AE65:AE71,"&lt;&gt;NOR",G65:G71)</f>
        <v>0</v>
      </c>
      <c r="H64" s="189"/>
      <c r="I64" s="189">
        <f>SUM(I65:I71)</f>
        <v>49991.759999999995</v>
      </c>
      <c r="J64" s="189"/>
      <c r="K64" s="189">
        <f>SUM(K65:K71)</f>
        <v>21166.57</v>
      </c>
      <c r="L64" s="189"/>
      <c r="M64" s="189">
        <f>SUM(M65:M71)</f>
        <v>0</v>
      </c>
      <c r="N64" s="189"/>
      <c r="O64" s="189">
        <f>SUM(O65:O71)</f>
        <v>37.74</v>
      </c>
      <c r="P64" s="189"/>
      <c r="Q64" s="189">
        <f>SUM(Q65:Q71)</f>
        <v>0</v>
      </c>
      <c r="R64" s="191"/>
      <c r="S64" s="191"/>
      <c r="T64" s="189"/>
      <c r="U64" s="189">
        <f>SUM(U65:U71)</f>
        <v>45.650000000000006</v>
      </c>
      <c r="V64" s="191"/>
      <c r="W64" s="192"/>
      <c r="AE64" t="s">
        <v>189</v>
      </c>
      <c r="AH64" s="210"/>
      <c r="AI64" s="210"/>
      <c r="AJ64" s="213"/>
    </row>
    <row r="65" spans="1:60" ht="33.75" outlineLevel="1" x14ac:dyDescent="0.2">
      <c r="A65" s="193">
        <v>20</v>
      </c>
      <c r="B65" s="194" t="s">
        <v>731</v>
      </c>
      <c r="C65" s="194" t="s">
        <v>732</v>
      </c>
      <c r="D65" s="195" t="s">
        <v>293</v>
      </c>
      <c r="E65" s="196">
        <v>54.49</v>
      </c>
      <c r="F65" s="199"/>
      <c r="G65" s="197">
        <f>ROUND(E65*F65,2)</f>
        <v>0</v>
      </c>
      <c r="H65" s="199">
        <v>161.11000000000001</v>
      </c>
      <c r="I65" s="197">
        <f>ROUND(E65*H65,2)</f>
        <v>8778.8799999999992</v>
      </c>
      <c r="J65" s="199">
        <v>64.89</v>
      </c>
      <c r="K65" s="197">
        <f>ROUND(E65*J65,2)</f>
        <v>3535.86</v>
      </c>
      <c r="L65" s="197">
        <v>21</v>
      </c>
      <c r="M65" s="197">
        <f>G65*(1+L65/100)</f>
        <v>0</v>
      </c>
      <c r="N65" s="197">
        <v>0.12472</v>
      </c>
      <c r="O65" s="197">
        <f>ROUND(E65*N65,2)</f>
        <v>6.8</v>
      </c>
      <c r="P65" s="197">
        <v>0</v>
      </c>
      <c r="Q65" s="197">
        <f>ROUND(E65*P65,2)</f>
        <v>0</v>
      </c>
      <c r="R65" s="198" t="s">
        <v>687</v>
      </c>
      <c r="S65" s="198" t="s">
        <v>194</v>
      </c>
      <c r="T65" s="197">
        <v>0.14000000000000001</v>
      </c>
      <c r="U65" s="197">
        <f>ROUND(E65*T65,2)</f>
        <v>7.63</v>
      </c>
      <c r="V65" s="198"/>
      <c r="W65" s="198"/>
      <c r="X65" s="176"/>
      <c r="Y65" s="176"/>
      <c r="Z65" s="176"/>
      <c r="AA65" s="176"/>
      <c r="AB65" s="176"/>
      <c r="AC65" s="176"/>
      <c r="AD65" s="176"/>
      <c r="AE65" s="176" t="s">
        <v>195</v>
      </c>
      <c r="AF65" s="176">
        <v>51</v>
      </c>
      <c r="AG65" s="176"/>
      <c r="AH65" s="211"/>
      <c r="AI65" s="211"/>
      <c r="AJ65" s="214"/>
      <c r="AK65" s="176"/>
      <c r="AL65" s="176"/>
      <c r="AM65" s="176"/>
      <c r="AN65" s="176"/>
      <c r="AO65" s="176"/>
      <c r="AP65" s="176"/>
      <c r="AQ65" s="176"/>
      <c r="AR65" s="176"/>
      <c r="AS65" s="176"/>
      <c r="AT65" s="176"/>
      <c r="AU65" s="176"/>
      <c r="AV65" s="176"/>
      <c r="AW65" s="176"/>
      <c r="AX65" s="176"/>
      <c r="AY65" s="176"/>
      <c r="AZ65" s="176"/>
      <c r="BA65" s="176"/>
      <c r="BB65" s="176"/>
      <c r="BC65" s="176"/>
      <c r="BD65" s="176"/>
      <c r="BE65" s="176"/>
      <c r="BF65" s="176"/>
      <c r="BG65" s="176"/>
      <c r="BH65" s="176"/>
    </row>
    <row r="66" spans="1:60" outlineLevel="1" x14ac:dyDescent="0.2">
      <c r="A66" s="177"/>
      <c r="B66" s="208" t="s">
        <v>733</v>
      </c>
      <c r="C66" s="209"/>
      <c r="D66" s="200"/>
      <c r="E66" s="201"/>
      <c r="F66" s="184"/>
      <c r="G66" s="184"/>
      <c r="H66" s="184"/>
      <c r="I66" s="184"/>
      <c r="J66" s="184"/>
      <c r="K66" s="184"/>
      <c r="L66" s="184"/>
      <c r="M66" s="184"/>
      <c r="N66" s="184"/>
      <c r="O66" s="184"/>
      <c r="P66" s="184"/>
      <c r="Q66" s="184"/>
      <c r="R66" s="185"/>
      <c r="S66" s="185"/>
      <c r="T66" s="184"/>
      <c r="U66" s="184"/>
      <c r="V66" s="185"/>
      <c r="W66" s="185"/>
      <c r="X66" s="176"/>
      <c r="Y66" s="176"/>
      <c r="Z66" s="176"/>
      <c r="AA66" s="176"/>
      <c r="AB66" s="176"/>
      <c r="AC66" s="176"/>
      <c r="AD66" s="176"/>
      <c r="AE66" s="176" t="s">
        <v>197</v>
      </c>
      <c r="AF66" s="176">
        <v>0</v>
      </c>
      <c r="AG66" s="176"/>
      <c r="AH66" s="211"/>
      <c r="AI66" s="212" t="s">
        <v>733</v>
      </c>
      <c r="AJ66" s="214"/>
      <c r="AK66" s="176"/>
      <c r="AL66" s="176"/>
      <c r="AM66" s="176"/>
      <c r="AN66" s="176"/>
      <c r="AO66" s="176"/>
      <c r="AP66" s="176"/>
      <c r="AQ66" s="176"/>
      <c r="AR66" s="176"/>
      <c r="AS66" s="176"/>
      <c r="AT66" s="176"/>
      <c r="AU66" s="176"/>
      <c r="AV66" s="176"/>
      <c r="AW66" s="176"/>
      <c r="AX66" s="176"/>
      <c r="AY66" s="176"/>
      <c r="AZ66" s="176"/>
      <c r="BA66" s="176"/>
      <c r="BB66" s="176"/>
      <c r="BC66" s="176"/>
      <c r="BD66" s="176"/>
      <c r="BE66" s="176"/>
      <c r="BF66" s="176"/>
      <c r="BG66" s="176"/>
      <c r="BH66" s="176"/>
    </row>
    <row r="67" spans="1:60" outlineLevel="1" x14ac:dyDescent="0.2">
      <c r="A67" s="177"/>
      <c r="B67" s="208" t="s">
        <v>734</v>
      </c>
      <c r="C67" s="209"/>
      <c r="D67" s="200"/>
      <c r="E67" s="201"/>
      <c r="F67" s="184"/>
      <c r="G67" s="184"/>
      <c r="H67" s="184"/>
      <c r="I67" s="184"/>
      <c r="J67" s="184"/>
      <c r="K67" s="184"/>
      <c r="L67" s="184"/>
      <c r="M67" s="184"/>
      <c r="N67" s="184"/>
      <c r="O67" s="184"/>
      <c r="P67" s="184"/>
      <c r="Q67" s="184"/>
      <c r="R67" s="185"/>
      <c r="S67" s="185"/>
      <c r="T67" s="184"/>
      <c r="U67" s="184"/>
      <c r="V67" s="185"/>
      <c r="W67" s="185"/>
      <c r="X67" s="176"/>
      <c r="Y67" s="176"/>
      <c r="Z67" s="176"/>
      <c r="AA67" s="176"/>
      <c r="AB67" s="176"/>
      <c r="AC67" s="176"/>
      <c r="AD67" s="176"/>
      <c r="AE67" s="176" t="s">
        <v>197</v>
      </c>
      <c r="AF67" s="176">
        <v>0</v>
      </c>
      <c r="AG67" s="176"/>
      <c r="AH67" s="211"/>
      <c r="AI67" s="212" t="s">
        <v>734</v>
      </c>
      <c r="AJ67" s="214"/>
      <c r="AK67" s="176"/>
      <c r="AL67" s="176"/>
      <c r="AM67" s="176"/>
      <c r="AN67" s="176"/>
      <c r="AO67" s="176"/>
      <c r="AP67" s="176"/>
      <c r="AQ67" s="176"/>
      <c r="AR67" s="176"/>
      <c r="AS67" s="176"/>
      <c r="AT67" s="176"/>
      <c r="AU67" s="176"/>
      <c r="AV67" s="176"/>
      <c r="AW67" s="176"/>
      <c r="AX67" s="176"/>
      <c r="AY67" s="176"/>
      <c r="AZ67" s="176"/>
      <c r="BA67" s="176"/>
      <c r="BB67" s="176"/>
      <c r="BC67" s="176"/>
      <c r="BD67" s="176"/>
      <c r="BE67" s="176"/>
      <c r="BF67" s="176"/>
      <c r="BG67" s="176"/>
      <c r="BH67" s="176"/>
    </row>
    <row r="68" spans="1:60" outlineLevel="1" x14ac:dyDescent="0.2">
      <c r="A68" s="177"/>
      <c r="B68" s="208" t="s">
        <v>735</v>
      </c>
      <c r="C68" s="209"/>
      <c r="D68" s="200"/>
      <c r="E68" s="201">
        <v>54.49</v>
      </c>
      <c r="F68" s="184"/>
      <c r="G68" s="184"/>
      <c r="H68" s="184"/>
      <c r="I68" s="184"/>
      <c r="J68" s="184"/>
      <c r="K68" s="184"/>
      <c r="L68" s="184"/>
      <c r="M68" s="184"/>
      <c r="N68" s="184"/>
      <c r="O68" s="184"/>
      <c r="P68" s="184"/>
      <c r="Q68" s="184"/>
      <c r="R68" s="185"/>
      <c r="S68" s="185"/>
      <c r="T68" s="184"/>
      <c r="U68" s="184"/>
      <c r="V68" s="185"/>
      <c r="W68" s="185"/>
      <c r="X68" s="176"/>
      <c r="Y68" s="176"/>
      <c r="Z68" s="176"/>
      <c r="AA68" s="176"/>
      <c r="AB68" s="176"/>
      <c r="AC68" s="176"/>
      <c r="AD68" s="176"/>
      <c r="AE68" s="176" t="s">
        <v>197</v>
      </c>
      <c r="AF68" s="176">
        <v>0</v>
      </c>
      <c r="AG68" s="176"/>
      <c r="AH68" s="211"/>
      <c r="AI68" s="212" t="s">
        <v>735</v>
      </c>
      <c r="AJ68" s="214"/>
      <c r="AK68" s="176"/>
      <c r="AL68" s="176"/>
      <c r="AM68" s="176"/>
      <c r="AN68" s="176"/>
      <c r="AO68" s="176"/>
      <c r="AP68" s="176"/>
      <c r="AQ68" s="176"/>
      <c r="AR68" s="176"/>
      <c r="AS68" s="176"/>
      <c r="AT68" s="176"/>
      <c r="AU68" s="176"/>
      <c r="AV68" s="176"/>
      <c r="AW68" s="176"/>
      <c r="AX68" s="176"/>
      <c r="AY68" s="176"/>
      <c r="AZ68" s="176"/>
      <c r="BA68" s="176"/>
      <c r="BB68" s="176"/>
      <c r="BC68" s="176"/>
      <c r="BD68" s="176"/>
      <c r="BE68" s="176"/>
      <c r="BF68" s="176"/>
      <c r="BG68" s="176"/>
      <c r="BH68" s="176"/>
    </row>
    <row r="69" spans="1:60" ht="33.75" outlineLevel="1" x14ac:dyDescent="0.2">
      <c r="A69" s="193">
        <v>21</v>
      </c>
      <c r="B69" s="194" t="s">
        <v>736</v>
      </c>
      <c r="C69" s="194" t="s">
        <v>737</v>
      </c>
      <c r="D69" s="195" t="s">
        <v>293</v>
      </c>
      <c r="E69" s="196">
        <v>139.77099999999999</v>
      </c>
      <c r="F69" s="199"/>
      <c r="G69" s="197">
        <f>ROUND(E69*F69,2)</f>
        <v>0</v>
      </c>
      <c r="H69" s="199">
        <v>294.86</v>
      </c>
      <c r="I69" s="197">
        <f>ROUND(E69*H69,2)</f>
        <v>41212.879999999997</v>
      </c>
      <c r="J69" s="199">
        <v>126.14</v>
      </c>
      <c r="K69" s="197">
        <f>ROUND(E69*J69,2)</f>
        <v>17630.71</v>
      </c>
      <c r="L69" s="197">
        <v>21</v>
      </c>
      <c r="M69" s="197">
        <f>G69*(1+L69/100)</f>
        <v>0</v>
      </c>
      <c r="N69" s="197">
        <v>0.22133</v>
      </c>
      <c r="O69" s="197">
        <f>ROUND(E69*N69,2)</f>
        <v>30.94</v>
      </c>
      <c r="P69" s="197">
        <v>0</v>
      </c>
      <c r="Q69" s="197">
        <f>ROUND(E69*P69,2)</f>
        <v>0</v>
      </c>
      <c r="R69" s="198" t="s">
        <v>687</v>
      </c>
      <c r="S69" s="198" t="s">
        <v>194</v>
      </c>
      <c r="T69" s="197">
        <v>0.27200000000000002</v>
      </c>
      <c r="U69" s="197">
        <f>ROUND(E69*T69,2)</f>
        <v>38.020000000000003</v>
      </c>
      <c r="V69" s="198"/>
      <c r="W69" s="198"/>
      <c r="X69" s="176"/>
      <c r="Y69" s="176"/>
      <c r="Z69" s="176"/>
      <c r="AA69" s="176"/>
      <c r="AB69" s="176"/>
      <c r="AC69" s="176"/>
      <c r="AD69" s="176"/>
      <c r="AE69" s="176" t="s">
        <v>195</v>
      </c>
      <c r="AF69" s="176">
        <v>54</v>
      </c>
      <c r="AG69" s="176"/>
      <c r="AH69" s="211"/>
      <c r="AI69" s="211"/>
      <c r="AJ69" s="214"/>
      <c r="AK69" s="176"/>
      <c r="AL69" s="176"/>
      <c r="AM69" s="176"/>
      <c r="AN69" s="176"/>
      <c r="AO69" s="176"/>
      <c r="AP69" s="176"/>
      <c r="AQ69" s="176"/>
      <c r="AR69" s="176"/>
      <c r="AS69" s="176"/>
      <c r="AT69" s="176"/>
      <c r="AU69" s="176"/>
      <c r="AV69" s="176"/>
      <c r="AW69" s="176"/>
      <c r="AX69" s="176"/>
      <c r="AY69" s="176"/>
      <c r="AZ69" s="176"/>
      <c r="BA69" s="176"/>
      <c r="BB69" s="176"/>
      <c r="BC69" s="176"/>
      <c r="BD69" s="176"/>
      <c r="BE69" s="176"/>
      <c r="BF69" s="176"/>
      <c r="BG69" s="176"/>
      <c r="BH69" s="176"/>
    </row>
    <row r="70" spans="1:60" outlineLevel="1" x14ac:dyDescent="0.2">
      <c r="A70" s="177"/>
      <c r="B70" s="208" t="s">
        <v>738</v>
      </c>
      <c r="C70" s="209"/>
      <c r="D70" s="200"/>
      <c r="E70" s="201"/>
      <c r="F70" s="184"/>
      <c r="G70" s="184"/>
      <c r="H70" s="184"/>
      <c r="I70" s="184"/>
      <c r="J70" s="184"/>
      <c r="K70" s="184"/>
      <c r="L70" s="184"/>
      <c r="M70" s="184"/>
      <c r="N70" s="184"/>
      <c r="O70" s="184"/>
      <c r="P70" s="184"/>
      <c r="Q70" s="184"/>
      <c r="R70" s="185"/>
      <c r="S70" s="185"/>
      <c r="T70" s="184"/>
      <c r="U70" s="184"/>
      <c r="V70" s="185"/>
      <c r="W70" s="185"/>
      <c r="X70" s="176"/>
      <c r="Y70" s="176"/>
      <c r="Z70" s="176"/>
      <c r="AA70" s="176"/>
      <c r="AB70" s="176"/>
      <c r="AC70" s="176"/>
      <c r="AD70" s="176"/>
      <c r="AE70" s="176" t="s">
        <v>197</v>
      </c>
      <c r="AF70" s="176">
        <v>0</v>
      </c>
      <c r="AG70" s="176"/>
      <c r="AH70" s="211"/>
      <c r="AI70" s="212" t="s">
        <v>738</v>
      </c>
      <c r="AJ70" s="214"/>
      <c r="AK70" s="176"/>
      <c r="AL70" s="176"/>
      <c r="AM70" s="176"/>
      <c r="AN70" s="176"/>
      <c r="AO70" s="176"/>
      <c r="AP70" s="176"/>
      <c r="AQ70" s="176"/>
      <c r="AR70" s="176"/>
      <c r="AS70" s="176"/>
      <c r="AT70" s="176"/>
      <c r="AU70" s="176"/>
      <c r="AV70" s="176"/>
      <c r="AW70" s="176"/>
      <c r="AX70" s="176"/>
      <c r="AY70" s="176"/>
      <c r="AZ70" s="176"/>
      <c r="BA70" s="176"/>
      <c r="BB70" s="176"/>
      <c r="BC70" s="176"/>
      <c r="BD70" s="176"/>
      <c r="BE70" s="176"/>
      <c r="BF70" s="176"/>
      <c r="BG70" s="176"/>
      <c r="BH70" s="176"/>
    </row>
    <row r="71" spans="1:60" outlineLevel="1" x14ac:dyDescent="0.2">
      <c r="A71" s="177"/>
      <c r="B71" s="208" t="s">
        <v>739</v>
      </c>
      <c r="C71" s="209"/>
      <c r="D71" s="200"/>
      <c r="E71" s="201">
        <v>139.77099999999999</v>
      </c>
      <c r="F71" s="184"/>
      <c r="G71" s="184"/>
      <c r="H71" s="184"/>
      <c r="I71" s="184"/>
      <c r="J71" s="184"/>
      <c r="K71" s="184"/>
      <c r="L71" s="184"/>
      <c r="M71" s="184"/>
      <c r="N71" s="184"/>
      <c r="O71" s="184"/>
      <c r="P71" s="184"/>
      <c r="Q71" s="184"/>
      <c r="R71" s="185"/>
      <c r="S71" s="185"/>
      <c r="T71" s="184"/>
      <c r="U71" s="184"/>
      <c r="V71" s="185"/>
      <c r="W71" s="185"/>
      <c r="X71" s="176"/>
      <c r="Y71" s="176"/>
      <c r="Z71" s="176"/>
      <c r="AA71" s="176"/>
      <c r="AB71" s="176"/>
      <c r="AC71" s="176"/>
      <c r="AD71" s="176"/>
      <c r="AE71" s="176" t="s">
        <v>197</v>
      </c>
      <c r="AF71" s="176">
        <v>0</v>
      </c>
      <c r="AG71" s="176"/>
      <c r="AH71" s="211"/>
      <c r="AI71" s="212" t="s">
        <v>739</v>
      </c>
      <c r="AJ71" s="214"/>
      <c r="AK71" s="176"/>
      <c r="AL71" s="176"/>
      <c r="AM71" s="176"/>
      <c r="AN71" s="176"/>
      <c r="AO71" s="176"/>
      <c r="AP71" s="176"/>
      <c r="AQ71" s="176"/>
      <c r="AR71" s="176"/>
      <c r="AS71" s="176"/>
      <c r="AT71" s="176"/>
      <c r="AU71" s="176"/>
      <c r="AV71" s="176"/>
      <c r="AW71" s="176"/>
      <c r="AX71" s="176"/>
      <c r="AY71" s="176"/>
      <c r="AZ71" s="176"/>
      <c r="BA71" s="176"/>
      <c r="BB71" s="176"/>
      <c r="BC71" s="176"/>
      <c r="BD71" s="176"/>
      <c r="BE71" s="176"/>
      <c r="BF71" s="176"/>
      <c r="BG71" s="176"/>
      <c r="BH71" s="176"/>
    </row>
    <row r="72" spans="1:60" x14ac:dyDescent="0.2">
      <c r="A72" s="162"/>
      <c r="B72" s="178"/>
      <c r="C72" s="178"/>
      <c r="D72" s="180"/>
      <c r="E72" s="181"/>
      <c r="F72" s="182"/>
      <c r="G72" s="182"/>
      <c r="H72" s="182"/>
      <c r="I72" s="182"/>
      <c r="J72" s="182"/>
      <c r="K72" s="182"/>
      <c r="L72" s="182"/>
      <c r="M72" s="182"/>
      <c r="N72" s="182"/>
      <c r="O72" s="182"/>
      <c r="P72" s="182"/>
      <c r="Q72" s="182"/>
      <c r="R72" s="183"/>
      <c r="S72" s="183"/>
      <c r="T72" s="182"/>
      <c r="U72" s="182"/>
      <c r="V72" s="183"/>
      <c r="W72" s="183"/>
      <c r="AH72" s="210"/>
      <c r="AI72" s="210"/>
      <c r="AJ72" s="213"/>
    </row>
    <row r="73" spans="1:60" x14ac:dyDescent="0.2">
      <c r="A73" s="179" t="s">
        <v>188</v>
      </c>
      <c r="B73" s="186" t="s">
        <v>103</v>
      </c>
      <c r="C73" s="186" t="s">
        <v>104</v>
      </c>
      <c r="D73" s="187"/>
      <c r="E73" s="188"/>
      <c r="F73" s="189"/>
      <c r="G73" s="190">
        <f>SUMIF(AE74:AE75,"&lt;&gt;NOR",G74:G75)</f>
        <v>0</v>
      </c>
      <c r="H73" s="189"/>
      <c r="I73" s="189">
        <f>SUM(I74:I75)</f>
        <v>0</v>
      </c>
      <c r="J73" s="189"/>
      <c r="K73" s="189">
        <f>SUM(K74:K75)</f>
        <v>28560</v>
      </c>
      <c r="L73" s="189"/>
      <c r="M73" s="189">
        <f>SUM(M74:M75)</f>
        <v>0</v>
      </c>
      <c r="N73" s="189"/>
      <c r="O73" s="189">
        <f>SUM(O74:O75)</f>
        <v>0</v>
      </c>
      <c r="P73" s="189"/>
      <c r="Q73" s="189">
        <f>SUM(Q74:Q75)</f>
        <v>0</v>
      </c>
      <c r="R73" s="191"/>
      <c r="S73" s="191"/>
      <c r="T73" s="189"/>
      <c r="U73" s="189">
        <f>SUM(U74:U75)</f>
        <v>0</v>
      </c>
      <c r="V73" s="191"/>
      <c r="W73" s="192"/>
      <c r="AE73" t="s">
        <v>189</v>
      </c>
      <c r="AH73" s="210"/>
      <c r="AI73" s="210"/>
      <c r="AJ73" s="213"/>
    </row>
    <row r="74" spans="1:60" outlineLevel="1" x14ac:dyDescent="0.2">
      <c r="A74" s="193">
        <v>22</v>
      </c>
      <c r="B74" s="194" t="s">
        <v>740</v>
      </c>
      <c r="C74" s="194" t="s">
        <v>741</v>
      </c>
      <c r="D74" s="195" t="s">
        <v>293</v>
      </c>
      <c r="E74" s="196">
        <v>16</v>
      </c>
      <c r="F74" s="199"/>
      <c r="G74" s="197">
        <f>ROUND(E74*F74,2)</f>
        <v>0</v>
      </c>
      <c r="H74" s="199">
        <v>0</v>
      </c>
      <c r="I74" s="197">
        <f>ROUND(E74*H74,2)</f>
        <v>0</v>
      </c>
      <c r="J74" s="199">
        <v>1260</v>
      </c>
      <c r="K74" s="197">
        <f>ROUND(E74*J74,2)</f>
        <v>20160</v>
      </c>
      <c r="L74" s="197">
        <v>21</v>
      </c>
      <c r="M74" s="197">
        <f>G74*(1+L74/100)</f>
        <v>0</v>
      </c>
      <c r="N74" s="197">
        <v>0</v>
      </c>
      <c r="O74" s="197">
        <f>ROUND(E74*N74,2)</f>
        <v>0</v>
      </c>
      <c r="P74" s="197">
        <v>0</v>
      </c>
      <c r="Q74" s="197">
        <f>ROUND(E74*P74,2)</f>
        <v>0</v>
      </c>
      <c r="R74" s="198"/>
      <c r="S74" s="198" t="s">
        <v>339</v>
      </c>
      <c r="T74" s="197">
        <v>0</v>
      </c>
      <c r="U74" s="197">
        <f>ROUND(E74*T74,2)</f>
        <v>0</v>
      </c>
      <c r="V74" s="198"/>
      <c r="W74" s="198"/>
      <c r="X74" s="176"/>
      <c r="Y74" s="176"/>
      <c r="Z74" s="176"/>
      <c r="AA74" s="176"/>
      <c r="AB74" s="176"/>
      <c r="AC74" s="176"/>
      <c r="AD74" s="176"/>
      <c r="AE74" s="176" t="s">
        <v>195</v>
      </c>
      <c r="AF74" s="176">
        <v>57</v>
      </c>
      <c r="AG74" s="176"/>
      <c r="AH74" s="211"/>
      <c r="AI74" s="211"/>
      <c r="AJ74" s="214"/>
      <c r="AK74" s="176"/>
      <c r="AL74" s="176"/>
      <c r="AM74" s="176"/>
      <c r="AN74" s="176"/>
      <c r="AO74" s="176"/>
      <c r="AP74" s="176"/>
      <c r="AQ74" s="176"/>
      <c r="AR74" s="176"/>
      <c r="AS74" s="176"/>
      <c r="AT74" s="176"/>
      <c r="AU74" s="176"/>
      <c r="AV74" s="176"/>
      <c r="AW74" s="176"/>
      <c r="AX74" s="176"/>
      <c r="AY74" s="176"/>
      <c r="AZ74" s="176"/>
      <c r="BA74" s="176"/>
      <c r="BB74" s="176"/>
      <c r="BC74" s="176"/>
      <c r="BD74" s="176"/>
      <c r="BE74" s="176"/>
      <c r="BF74" s="176"/>
      <c r="BG74" s="176"/>
      <c r="BH74" s="176"/>
    </row>
    <row r="75" spans="1:60" outlineLevel="1" x14ac:dyDescent="0.2">
      <c r="A75" s="193">
        <v>23</v>
      </c>
      <c r="B75" s="194" t="s">
        <v>742</v>
      </c>
      <c r="C75" s="194" t="s">
        <v>743</v>
      </c>
      <c r="D75" s="195" t="s">
        <v>213</v>
      </c>
      <c r="E75" s="196">
        <v>1</v>
      </c>
      <c r="F75" s="199"/>
      <c r="G75" s="197">
        <f>ROUND(E75*F75,2)</f>
        <v>0</v>
      </c>
      <c r="H75" s="199">
        <v>0</v>
      </c>
      <c r="I75" s="197">
        <f>ROUND(E75*H75,2)</f>
        <v>0</v>
      </c>
      <c r="J75" s="199">
        <v>8400</v>
      </c>
      <c r="K75" s="197">
        <f>ROUND(E75*J75,2)</f>
        <v>8400</v>
      </c>
      <c r="L75" s="197">
        <v>21</v>
      </c>
      <c r="M75" s="197">
        <f>G75*(1+L75/100)</f>
        <v>0</v>
      </c>
      <c r="N75" s="197">
        <v>0</v>
      </c>
      <c r="O75" s="197">
        <f>ROUND(E75*N75,2)</f>
        <v>0</v>
      </c>
      <c r="P75" s="197">
        <v>0</v>
      </c>
      <c r="Q75" s="197">
        <f>ROUND(E75*P75,2)</f>
        <v>0</v>
      </c>
      <c r="R75" s="198"/>
      <c r="S75" s="198" t="s">
        <v>339</v>
      </c>
      <c r="T75" s="197">
        <v>0</v>
      </c>
      <c r="U75" s="197">
        <f>ROUND(E75*T75,2)</f>
        <v>0</v>
      </c>
      <c r="V75" s="198"/>
      <c r="W75" s="198"/>
      <c r="X75" s="176"/>
      <c r="Y75" s="176"/>
      <c r="Z75" s="176"/>
      <c r="AA75" s="176"/>
      <c r="AB75" s="176"/>
      <c r="AC75" s="176"/>
      <c r="AD75" s="176"/>
      <c r="AE75" s="176" t="s">
        <v>195</v>
      </c>
      <c r="AF75" s="176">
        <v>58</v>
      </c>
      <c r="AG75" s="176"/>
      <c r="AH75" s="211"/>
      <c r="AI75" s="211"/>
      <c r="AJ75" s="214"/>
      <c r="AK75" s="176"/>
      <c r="AL75" s="176"/>
      <c r="AM75" s="176"/>
      <c r="AN75" s="176"/>
      <c r="AO75" s="176"/>
      <c r="AP75" s="176"/>
      <c r="AQ75" s="176"/>
      <c r="AR75" s="176"/>
      <c r="AS75" s="176"/>
      <c r="AT75" s="176"/>
      <c r="AU75" s="176"/>
      <c r="AV75" s="176"/>
      <c r="AW75" s="176"/>
      <c r="AX75" s="176"/>
      <c r="AY75" s="176"/>
      <c r="AZ75" s="176"/>
      <c r="BA75" s="176"/>
      <c r="BB75" s="176"/>
      <c r="BC75" s="176"/>
      <c r="BD75" s="176"/>
      <c r="BE75" s="176"/>
      <c r="BF75" s="176"/>
      <c r="BG75" s="176"/>
      <c r="BH75" s="176"/>
    </row>
    <row r="76" spans="1:60" x14ac:dyDescent="0.2">
      <c r="A76" s="162"/>
      <c r="B76" s="178"/>
      <c r="C76" s="178"/>
      <c r="D76" s="180"/>
      <c r="E76" s="181"/>
      <c r="F76" s="182"/>
      <c r="G76" s="182"/>
      <c r="H76" s="182"/>
      <c r="I76" s="182"/>
      <c r="J76" s="182"/>
      <c r="K76" s="182"/>
      <c r="L76" s="182"/>
      <c r="M76" s="182"/>
      <c r="N76" s="182"/>
      <c r="O76" s="182"/>
      <c r="P76" s="182"/>
      <c r="Q76" s="182"/>
      <c r="R76" s="183"/>
      <c r="S76" s="183"/>
      <c r="T76" s="182"/>
      <c r="U76" s="182"/>
      <c r="V76" s="183"/>
      <c r="W76" s="183"/>
      <c r="AH76" s="210"/>
      <c r="AI76" s="210"/>
      <c r="AJ76" s="213"/>
    </row>
    <row r="77" spans="1:60" x14ac:dyDescent="0.2">
      <c r="A77" s="179" t="s">
        <v>188</v>
      </c>
      <c r="B77" s="186" t="s">
        <v>117</v>
      </c>
      <c r="C77" s="186" t="s">
        <v>118</v>
      </c>
      <c r="D77" s="187"/>
      <c r="E77" s="188"/>
      <c r="F77" s="189"/>
      <c r="G77" s="190">
        <f>SUMIF(AE78:AE81,"&lt;&gt;NOR",G78:G81)</f>
        <v>0</v>
      </c>
      <c r="H77" s="189"/>
      <c r="I77" s="189">
        <f>SUM(I78:I81)</f>
        <v>0</v>
      </c>
      <c r="J77" s="189"/>
      <c r="K77" s="189">
        <f>SUM(K78:K81)</f>
        <v>269169.34000000003</v>
      </c>
      <c r="L77" s="189"/>
      <c r="M77" s="189">
        <f>SUM(M78:M81)</f>
        <v>0</v>
      </c>
      <c r="N77" s="189"/>
      <c r="O77" s="189">
        <f>SUM(O78:O81)</f>
        <v>0</v>
      </c>
      <c r="P77" s="189"/>
      <c r="Q77" s="189">
        <f>SUM(Q78:Q81)</f>
        <v>0</v>
      </c>
      <c r="R77" s="191"/>
      <c r="S77" s="191"/>
      <c r="T77" s="189"/>
      <c r="U77" s="189">
        <f>SUM(U78:U81)</f>
        <v>473.93</v>
      </c>
      <c r="V77" s="191"/>
      <c r="W77" s="192"/>
      <c r="AE77" t="s">
        <v>189</v>
      </c>
      <c r="AH77" s="210"/>
      <c r="AI77" s="210"/>
      <c r="AJ77" s="213"/>
    </row>
    <row r="78" spans="1:60" outlineLevel="1" x14ac:dyDescent="0.2">
      <c r="A78" s="193">
        <v>24</v>
      </c>
      <c r="B78" s="194" t="s">
        <v>744</v>
      </c>
      <c r="C78" s="194" t="s">
        <v>745</v>
      </c>
      <c r="D78" s="195" t="s">
        <v>433</v>
      </c>
      <c r="E78" s="196">
        <v>1215.2114799999999</v>
      </c>
      <c r="F78" s="199"/>
      <c r="G78" s="197">
        <f>ROUND(E78*F78,2)</f>
        <v>0</v>
      </c>
      <c r="H78" s="199">
        <v>0</v>
      </c>
      <c r="I78" s="197">
        <f>ROUND(E78*H78,2)</f>
        <v>0</v>
      </c>
      <c r="J78" s="199">
        <v>221.5</v>
      </c>
      <c r="K78" s="197">
        <f>ROUND(E78*J78,2)</f>
        <v>269169.34000000003</v>
      </c>
      <c r="L78" s="197">
        <v>21</v>
      </c>
      <c r="M78" s="197">
        <f>G78*(1+L78/100)</f>
        <v>0</v>
      </c>
      <c r="N78" s="197">
        <v>0</v>
      </c>
      <c r="O78" s="197">
        <f>ROUND(E78*N78,2)</f>
        <v>0</v>
      </c>
      <c r="P78" s="197">
        <v>0</v>
      </c>
      <c r="Q78" s="197">
        <f>ROUND(E78*P78,2)</f>
        <v>0</v>
      </c>
      <c r="R78" s="198" t="s">
        <v>687</v>
      </c>
      <c r="S78" s="198" t="s">
        <v>194</v>
      </c>
      <c r="T78" s="197">
        <v>0.39</v>
      </c>
      <c r="U78" s="197">
        <f>ROUND(E78*T78,2)</f>
        <v>473.93</v>
      </c>
      <c r="V78" s="198"/>
      <c r="W78" s="198"/>
      <c r="X78" s="176"/>
      <c r="Y78" s="176"/>
      <c r="Z78" s="176"/>
      <c r="AA78" s="176"/>
      <c r="AB78" s="176"/>
      <c r="AC78" s="176"/>
      <c r="AD78" s="176"/>
      <c r="AE78" s="176" t="s">
        <v>434</v>
      </c>
      <c r="AF78" s="176">
        <v>60</v>
      </c>
      <c r="AG78" s="176"/>
      <c r="AH78" s="211"/>
      <c r="AI78" s="211"/>
      <c r="AJ78" s="214"/>
      <c r="AK78" s="176"/>
      <c r="AL78" s="176"/>
      <c r="AM78" s="176"/>
      <c r="AN78" s="176"/>
      <c r="AO78" s="176"/>
      <c r="AP78" s="176"/>
      <c r="AQ78" s="176"/>
      <c r="AR78" s="176"/>
      <c r="AS78" s="176"/>
      <c r="AT78" s="176"/>
      <c r="AU78" s="176"/>
      <c r="AV78" s="176"/>
      <c r="AW78" s="176"/>
      <c r="AX78" s="176"/>
      <c r="AY78" s="176"/>
      <c r="AZ78" s="176"/>
      <c r="BA78" s="176"/>
      <c r="BB78" s="176"/>
      <c r="BC78" s="176"/>
      <c r="BD78" s="176"/>
      <c r="BE78" s="176"/>
      <c r="BF78" s="176"/>
      <c r="BG78" s="176"/>
      <c r="BH78" s="176"/>
    </row>
    <row r="79" spans="1:60" outlineLevel="1" x14ac:dyDescent="0.2">
      <c r="A79" s="177"/>
      <c r="B79" s="208" t="s">
        <v>435</v>
      </c>
      <c r="C79" s="209"/>
      <c r="D79" s="200"/>
      <c r="E79" s="201"/>
      <c r="F79" s="184"/>
      <c r="G79" s="184"/>
      <c r="H79" s="184"/>
      <c r="I79" s="184"/>
      <c r="J79" s="184"/>
      <c r="K79" s="184"/>
      <c r="L79" s="184"/>
      <c r="M79" s="184"/>
      <c r="N79" s="184"/>
      <c r="O79" s="184"/>
      <c r="P79" s="184"/>
      <c r="Q79" s="184"/>
      <c r="R79" s="185"/>
      <c r="S79" s="185"/>
      <c r="T79" s="184"/>
      <c r="U79" s="184"/>
      <c r="V79" s="185"/>
      <c r="W79" s="185"/>
      <c r="X79" s="176"/>
      <c r="Y79" s="176"/>
      <c r="Z79" s="176"/>
      <c r="AA79" s="176"/>
      <c r="AB79" s="176"/>
      <c r="AC79" s="176"/>
      <c r="AD79" s="176"/>
      <c r="AE79" s="176" t="s">
        <v>197</v>
      </c>
      <c r="AF79" s="176">
        <v>0</v>
      </c>
      <c r="AG79" s="176"/>
      <c r="AH79" s="211"/>
      <c r="AI79" s="212" t="s">
        <v>435</v>
      </c>
      <c r="AJ79" s="214"/>
      <c r="AK79" s="176"/>
      <c r="AL79" s="176"/>
      <c r="AM79" s="176"/>
      <c r="AN79" s="176"/>
      <c r="AO79" s="176"/>
      <c r="AP79" s="176"/>
      <c r="AQ79" s="176"/>
      <c r="AR79" s="176"/>
      <c r="AS79" s="176"/>
      <c r="AT79" s="176"/>
      <c r="AU79" s="176"/>
      <c r="AV79" s="176"/>
      <c r="AW79" s="176"/>
      <c r="AX79" s="176"/>
      <c r="AY79" s="176"/>
      <c r="AZ79" s="176"/>
      <c r="BA79" s="176"/>
      <c r="BB79" s="176"/>
      <c r="BC79" s="176"/>
      <c r="BD79" s="176"/>
      <c r="BE79" s="176"/>
      <c r="BF79" s="176"/>
      <c r="BG79" s="176"/>
      <c r="BH79" s="176"/>
    </row>
    <row r="80" spans="1:60" outlineLevel="1" x14ac:dyDescent="0.2">
      <c r="A80" s="177"/>
      <c r="B80" s="208" t="s">
        <v>746</v>
      </c>
      <c r="C80" s="209"/>
      <c r="D80" s="200"/>
      <c r="E80" s="201"/>
      <c r="F80" s="184"/>
      <c r="G80" s="184"/>
      <c r="H80" s="184"/>
      <c r="I80" s="184"/>
      <c r="J80" s="184"/>
      <c r="K80" s="184"/>
      <c r="L80" s="184"/>
      <c r="M80" s="184"/>
      <c r="N80" s="184"/>
      <c r="O80" s="184"/>
      <c r="P80" s="184"/>
      <c r="Q80" s="184"/>
      <c r="R80" s="185"/>
      <c r="S80" s="185"/>
      <c r="T80" s="184"/>
      <c r="U80" s="184"/>
      <c r="V80" s="185"/>
      <c r="W80" s="185"/>
      <c r="X80" s="176"/>
      <c r="Y80" s="176"/>
      <c r="Z80" s="176"/>
      <c r="AA80" s="176"/>
      <c r="AB80" s="176"/>
      <c r="AC80" s="176"/>
      <c r="AD80" s="176"/>
      <c r="AE80" s="176" t="s">
        <v>197</v>
      </c>
      <c r="AF80" s="176">
        <v>0</v>
      </c>
      <c r="AG80" s="176"/>
      <c r="AH80" s="211"/>
      <c r="AI80" s="212" t="s">
        <v>746</v>
      </c>
      <c r="AJ80" s="214"/>
      <c r="AK80" s="176"/>
      <c r="AL80" s="176"/>
      <c r="AM80" s="176"/>
      <c r="AN80" s="176"/>
      <c r="AO80" s="176"/>
      <c r="AP80" s="176"/>
      <c r="AQ80" s="176"/>
      <c r="AR80" s="176"/>
      <c r="AS80" s="176"/>
      <c r="AT80" s="176"/>
      <c r="AU80" s="176"/>
      <c r="AV80" s="176"/>
      <c r="AW80" s="176"/>
      <c r="AX80" s="176"/>
      <c r="AY80" s="176"/>
      <c r="AZ80" s="176"/>
      <c r="BA80" s="176"/>
      <c r="BB80" s="176"/>
      <c r="BC80" s="176"/>
      <c r="BD80" s="176"/>
      <c r="BE80" s="176"/>
      <c r="BF80" s="176"/>
      <c r="BG80" s="176"/>
      <c r="BH80" s="176"/>
    </row>
    <row r="81" spans="1:60" outlineLevel="1" x14ac:dyDescent="0.2">
      <c r="A81" s="177"/>
      <c r="B81" s="208" t="s">
        <v>747</v>
      </c>
      <c r="C81" s="209"/>
      <c r="D81" s="200"/>
      <c r="E81" s="201">
        <v>1215.2114799999999</v>
      </c>
      <c r="F81" s="184"/>
      <c r="G81" s="184"/>
      <c r="H81" s="184"/>
      <c r="I81" s="184"/>
      <c r="J81" s="184"/>
      <c r="K81" s="184"/>
      <c r="L81" s="184"/>
      <c r="M81" s="184"/>
      <c r="N81" s="184"/>
      <c r="O81" s="184"/>
      <c r="P81" s="184"/>
      <c r="Q81" s="184"/>
      <c r="R81" s="185"/>
      <c r="S81" s="185"/>
      <c r="T81" s="184"/>
      <c r="U81" s="184"/>
      <c r="V81" s="185"/>
      <c r="W81" s="185"/>
      <c r="X81" s="176"/>
      <c r="Y81" s="176"/>
      <c r="Z81" s="176"/>
      <c r="AA81" s="176"/>
      <c r="AB81" s="176"/>
      <c r="AC81" s="176"/>
      <c r="AD81" s="176"/>
      <c r="AE81" s="176" t="s">
        <v>197</v>
      </c>
      <c r="AF81" s="176">
        <v>0</v>
      </c>
      <c r="AG81" s="176"/>
      <c r="AH81" s="211"/>
      <c r="AI81" s="212" t="s">
        <v>747</v>
      </c>
      <c r="AJ81" s="214"/>
      <c r="AK81" s="176"/>
      <c r="AL81" s="176"/>
      <c r="AM81" s="176"/>
      <c r="AN81" s="176"/>
      <c r="AO81" s="176"/>
      <c r="AP81" s="176"/>
      <c r="AQ81" s="176"/>
      <c r="AR81" s="176"/>
      <c r="AS81" s="176"/>
      <c r="AT81" s="176"/>
      <c r="AU81" s="176"/>
      <c r="AV81" s="176"/>
      <c r="AW81" s="176"/>
      <c r="AX81" s="176"/>
      <c r="AY81" s="176"/>
      <c r="AZ81" s="176"/>
      <c r="BA81" s="176"/>
      <c r="BB81" s="176"/>
      <c r="BC81" s="176"/>
      <c r="BD81" s="176"/>
      <c r="BE81" s="176"/>
      <c r="BF81" s="176"/>
      <c r="BG81" s="176"/>
      <c r="BH81" s="176"/>
    </row>
    <row r="82" spans="1:60" x14ac:dyDescent="0.2">
      <c r="A82" s="162"/>
      <c r="B82" s="178"/>
      <c r="C82" s="178"/>
      <c r="D82" s="180"/>
      <c r="E82" s="181"/>
      <c r="F82" s="182"/>
      <c r="G82" s="182"/>
      <c r="H82" s="182"/>
      <c r="I82" s="182"/>
      <c r="J82" s="182"/>
      <c r="K82" s="182"/>
      <c r="L82" s="182"/>
      <c r="M82" s="182"/>
      <c r="N82" s="182"/>
      <c r="O82" s="182"/>
      <c r="P82" s="182"/>
      <c r="Q82" s="182"/>
      <c r="R82" s="183"/>
      <c r="S82" s="183"/>
      <c r="T82" s="182"/>
      <c r="U82" s="182"/>
      <c r="V82" s="183"/>
      <c r="W82" s="183"/>
      <c r="AC82">
        <v>15</v>
      </c>
      <c r="AD82">
        <v>21</v>
      </c>
      <c r="AH82" s="210"/>
      <c r="AI82" s="210"/>
      <c r="AJ82" s="213"/>
    </row>
    <row r="83" spans="1:60" x14ac:dyDescent="0.2">
      <c r="A83" s="216"/>
      <c r="B83" s="217" t="s">
        <v>28</v>
      </c>
      <c r="C83" s="217"/>
      <c r="D83" s="218"/>
      <c r="E83" s="219"/>
      <c r="F83" s="220"/>
      <c r="G83" s="221">
        <f>G11+G25+G64+G73+G77</f>
        <v>0</v>
      </c>
      <c r="H83" s="182"/>
      <c r="I83" s="182"/>
      <c r="J83" s="182"/>
      <c r="K83" s="182"/>
      <c r="L83" s="182"/>
      <c r="M83" s="182"/>
      <c r="N83" s="182"/>
      <c r="O83" s="182"/>
      <c r="P83" s="182"/>
      <c r="Q83" s="182"/>
      <c r="R83" s="183"/>
      <c r="S83" s="183"/>
      <c r="T83" s="182"/>
      <c r="U83" s="182"/>
      <c r="V83" s="183"/>
      <c r="W83" s="183"/>
      <c r="AC83">
        <f>SUMIF(L7:L81,AC82,G7:G81)</f>
        <v>0</v>
      </c>
      <c r="AD83">
        <f>SUMIF(L7:L81,AD82,G7:G81)</f>
        <v>0</v>
      </c>
      <c r="AE83" t="s">
        <v>663</v>
      </c>
      <c r="AH83" s="210"/>
      <c r="AI83" s="210"/>
      <c r="AJ83" s="213"/>
    </row>
    <row r="84" spans="1:60" x14ac:dyDescent="0.2">
      <c r="A84" s="173"/>
      <c r="B84" s="174"/>
      <c r="C84" s="174"/>
      <c r="D84" s="175"/>
      <c r="E84" s="176"/>
      <c r="F84" s="176"/>
      <c r="G84" s="176"/>
      <c r="AE84" t="s">
        <v>664</v>
      </c>
    </row>
    <row r="85" spans="1:60" x14ac:dyDescent="0.2">
      <c r="A85" s="158"/>
      <c r="D85" s="138"/>
    </row>
    <row r="86" spans="1:60" x14ac:dyDescent="0.2">
      <c r="A86" s="158"/>
      <c r="D86" s="138"/>
    </row>
    <row r="87" spans="1:60" x14ac:dyDescent="0.2">
      <c r="A87" s="158"/>
      <c r="D87" s="138"/>
    </row>
    <row r="88" spans="1:60" x14ac:dyDescent="0.2">
      <c r="A88" s="158"/>
      <c r="D88" s="138"/>
    </row>
    <row r="89" spans="1:60" x14ac:dyDescent="0.2">
      <c r="A89" s="158"/>
      <c r="D89" s="138"/>
    </row>
    <row r="90" spans="1:60" x14ac:dyDescent="0.2">
      <c r="A90" s="158"/>
      <c r="D90" s="138"/>
    </row>
    <row r="91" spans="1:60" x14ac:dyDescent="0.2">
      <c r="A91" s="158"/>
      <c r="D91" s="138"/>
    </row>
    <row r="92" spans="1:60" x14ac:dyDescent="0.2">
      <c r="A92" s="158"/>
      <c r="D92" s="138"/>
    </row>
    <row r="93" spans="1:60" x14ac:dyDescent="0.2">
      <c r="A93" s="158"/>
      <c r="D93" s="138"/>
    </row>
    <row r="94" spans="1:60" x14ac:dyDescent="0.2">
      <c r="A94" s="158"/>
      <c r="D94" s="138"/>
    </row>
    <row r="95" spans="1:60" x14ac:dyDescent="0.2">
      <c r="A95" s="158"/>
      <c r="D95" s="138"/>
    </row>
    <row r="96" spans="1:60" x14ac:dyDescent="0.2">
      <c r="A96" s="158"/>
      <c r="D96" s="138"/>
    </row>
    <row r="97" spans="1:4" x14ac:dyDescent="0.2">
      <c r="A97" s="158"/>
      <c r="D97" s="138"/>
    </row>
    <row r="98" spans="1:4" x14ac:dyDescent="0.2">
      <c r="A98" s="158"/>
      <c r="D98" s="138"/>
    </row>
    <row r="99" spans="1:4" x14ac:dyDescent="0.2">
      <c r="A99" s="158"/>
      <c r="D99" s="138"/>
    </row>
    <row r="100" spans="1:4" x14ac:dyDescent="0.2">
      <c r="A100" s="158"/>
      <c r="D100" s="138"/>
    </row>
    <row r="101" spans="1:4" x14ac:dyDescent="0.2">
      <c r="A101" s="158"/>
      <c r="D101" s="138"/>
    </row>
    <row r="102" spans="1:4" x14ac:dyDescent="0.2">
      <c r="A102" s="158"/>
      <c r="D102" s="138"/>
    </row>
    <row r="103" spans="1:4" x14ac:dyDescent="0.2">
      <c r="A103" s="158"/>
      <c r="D103" s="138"/>
    </row>
    <row r="104" spans="1:4" x14ac:dyDescent="0.2">
      <c r="A104" s="158"/>
      <c r="D104" s="138"/>
    </row>
    <row r="105" spans="1:4" x14ac:dyDescent="0.2">
      <c r="A105" s="158"/>
      <c r="D105" s="138"/>
    </row>
    <row r="106" spans="1:4" x14ac:dyDescent="0.2">
      <c r="A106" s="158"/>
      <c r="D106" s="138"/>
    </row>
    <row r="107" spans="1:4" x14ac:dyDescent="0.2">
      <c r="A107" s="158"/>
      <c r="D107" s="138"/>
    </row>
    <row r="108" spans="1:4" x14ac:dyDescent="0.2">
      <c r="A108" s="158"/>
      <c r="D108" s="138"/>
    </row>
    <row r="109" spans="1:4" x14ac:dyDescent="0.2">
      <c r="A109" s="158"/>
      <c r="D109" s="138"/>
    </row>
    <row r="110" spans="1:4" x14ac:dyDescent="0.2">
      <c r="A110" s="158"/>
      <c r="D110" s="138"/>
    </row>
    <row r="111" spans="1:4" x14ac:dyDescent="0.2">
      <c r="A111" s="158"/>
      <c r="D111" s="138"/>
    </row>
    <row r="112" spans="1:4" x14ac:dyDescent="0.2">
      <c r="A112" s="158"/>
      <c r="D112" s="138"/>
    </row>
    <row r="113" spans="1:4" x14ac:dyDescent="0.2">
      <c r="A113" s="158"/>
      <c r="D113" s="138"/>
    </row>
    <row r="114" spans="1:4" x14ac:dyDescent="0.2">
      <c r="A114" s="158"/>
      <c r="D114" s="138"/>
    </row>
    <row r="115" spans="1:4" x14ac:dyDescent="0.2">
      <c r="A115" s="158"/>
      <c r="D115" s="138"/>
    </row>
    <row r="116" spans="1:4" x14ac:dyDescent="0.2">
      <c r="A116" s="158"/>
      <c r="D116" s="138"/>
    </row>
    <row r="117" spans="1:4" x14ac:dyDescent="0.2">
      <c r="A117" s="158"/>
      <c r="D117" s="138"/>
    </row>
    <row r="118" spans="1:4" x14ac:dyDescent="0.2">
      <c r="A118" s="158"/>
      <c r="D118" s="138"/>
    </row>
    <row r="119" spans="1:4" x14ac:dyDescent="0.2">
      <c r="A119" s="158"/>
      <c r="D119" s="138"/>
    </row>
    <row r="120" spans="1:4" x14ac:dyDescent="0.2">
      <c r="A120" s="158"/>
      <c r="D120" s="138"/>
    </row>
    <row r="121" spans="1:4" x14ac:dyDescent="0.2">
      <c r="A121" s="158"/>
      <c r="D121" s="138"/>
    </row>
    <row r="122" spans="1:4" x14ac:dyDescent="0.2">
      <c r="A122" s="158"/>
      <c r="D122" s="138"/>
    </row>
    <row r="123" spans="1:4" x14ac:dyDescent="0.2">
      <c r="A123" s="158"/>
      <c r="D123" s="138"/>
    </row>
    <row r="124" spans="1:4" x14ac:dyDescent="0.2">
      <c r="A124" s="158"/>
      <c r="D124" s="138"/>
    </row>
    <row r="125" spans="1:4" x14ac:dyDescent="0.2">
      <c r="A125" s="158"/>
      <c r="D125" s="138"/>
    </row>
    <row r="126" spans="1:4" x14ac:dyDescent="0.2">
      <c r="A126" s="158"/>
      <c r="D126" s="138"/>
    </row>
    <row r="127" spans="1:4" x14ac:dyDescent="0.2">
      <c r="A127" s="158"/>
      <c r="D127" s="138"/>
    </row>
    <row r="128" spans="1:4" x14ac:dyDescent="0.2">
      <c r="A128" s="158"/>
      <c r="D128" s="138"/>
    </row>
    <row r="129" spans="1:4" x14ac:dyDescent="0.2">
      <c r="A129" s="158"/>
      <c r="D129" s="138"/>
    </row>
    <row r="130" spans="1:4" x14ac:dyDescent="0.2">
      <c r="A130" s="158"/>
      <c r="D130" s="138"/>
    </row>
    <row r="131" spans="1:4" x14ac:dyDescent="0.2">
      <c r="A131" s="158"/>
      <c r="D131" s="138"/>
    </row>
    <row r="132" spans="1:4" x14ac:dyDescent="0.2">
      <c r="A132" s="158"/>
      <c r="D132" s="138"/>
    </row>
    <row r="133" spans="1:4" x14ac:dyDescent="0.2">
      <c r="A133" s="158"/>
      <c r="D133" s="138"/>
    </row>
    <row r="134" spans="1:4" x14ac:dyDescent="0.2">
      <c r="A134" s="158"/>
      <c r="D134" s="138"/>
    </row>
    <row r="135" spans="1:4" x14ac:dyDescent="0.2">
      <c r="A135" s="158"/>
      <c r="D135" s="138"/>
    </row>
    <row r="136" spans="1:4" x14ac:dyDescent="0.2">
      <c r="A136" s="158"/>
      <c r="D136" s="138"/>
    </row>
    <row r="137" spans="1:4" x14ac:dyDescent="0.2">
      <c r="A137" s="158"/>
      <c r="D137" s="138"/>
    </row>
    <row r="138" spans="1:4" x14ac:dyDescent="0.2">
      <c r="A138" s="158"/>
      <c r="D138" s="138"/>
    </row>
    <row r="139" spans="1:4" x14ac:dyDescent="0.2">
      <c r="A139" s="158"/>
      <c r="D139" s="138"/>
    </row>
    <row r="140" spans="1:4" x14ac:dyDescent="0.2">
      <c r="A140" s="158"/>
      <c r="D140" s="138"/>
    </row>
    <row r="141" spans="1:4" x14ac:dyDescent="0.2">
      <c r="A141" s="158"/>
      <c r="D141" s="138"/>
    </row>
    <row r="142" spans="1:4" x14ac:dyDescent="0.2">
      <c r="A142" s="158"/>
      <c r="D142" s="138"/>
    </row>
    <row r="143" spans="1:4" x14ac:dyDescent="0.2">
      <c r="A143" s="158"/>
      <c r="D143" s="138"/>
    </row>
    <row r="144" spans="1:4" x14ac:dyDescent="0.2">
      <c r="A144" s="158"/>
      <c r="D144" s="138"/>
    </row>
    <row r="145" spans="1:4" x14ac:dyDescent="0.2">
      <c r="A145" s="158"/>
      <c r="D145" s="138"/>
    </row>
    <row r="146" spans="1:4" x14ac:dyDescent="0.2">
      <c r="A146" s="158"/>
      <c r="D146" s="138"/>
    </row>
    <row r="147" spans="1:4" x14ac:dyDescent="0.2">
      <c r="A147" s="158"/>
      <c r="D147" s="138"/>
    </row>
    <row r="148" spans="1:4" x14ac:dyDescent="0.2">
      <c r="A148" s="158"/>
      <c r="D148" s="138"/>
    </row>
    <row r="149" spans="1:4" x14ac:dyDescent="0.2">
      <c r="A149" s="158"/>
      <c r="D149" s="138"/>
    </row>
    <row r="150" spans="1:4" x14ac:dyDescent="0.2">
      <c r="A150" s="158"/>
      <c r="D150" s="138"/>
    </row>
    <row r="151" spans="1:4" x14ac:dyDescent="0.2">
      <c r="A151" s="158"/>
      <c r="D151" s="138"/>
    </row>
    <row r="152" spans="1:4" x14ac:dyDescent="0.2">
      <c r="A152" s="158"/>
      <c r="D152" s="138"/>
    </row>
    <row r="153" spans="1:4" x14ac:dyDescent="0.2">
      <c r="A153" s="158"/>
      <c r="D153" s="138"/>
    </row>
    <row r="154" spans="1:4" x14ac:dyDescent="0.2">
      <c r="A154" s="158"/>
      <c r="D154" s="138"/>
    </row>
    <row r="155" spans="1:4" x14ac:dyDescent="0.2">
      <c r="A155" s="158"/>
      <c r="D155" s="138"/>
    </row>
    <row r="156" spans="1:4" x14ac:dyDescent="0.2">
      <c r="A156" s="158"/>
      <c r="D156" s="138"/>
    </row>
    <row r="157" spans="1:4" x14ac:dyDescent="0.2">
      <c r="A157" s="158"/>
      <c r="D157" s="138"/>
    </row>
    <row r="158" spans="1:4" x14ac:dyDescent="0.2">
      <c r="A158" s="158"/>
      <c r="D158" s="138"/>
    </row>
    <row r="159" spans="1:4" x14ac:dyDescent="0.2">
      <c r="A159" s="158"/>
      <c r="D159" s="138"/>
    </row>
    <row r="160" spans="1:4" x14ac:dyDescent="0.2">
      <c r="A160" s="158"/>
      <c r="D160" s="138"/>
    </row>
    <row r="161" spans="1:4" x14ac:dyDescent="0.2">
      <c r="A161" s="158"/>
      <c r="D161" s="138"/>
    </row>
    <row r="162" spans="1:4" x14ac:dyDescent="0.2">
      <c r="A162" s="158"/>
      <c r="D162" s="138"/>
    </row>
    <row r="163" spans="1:4" x14ac:dyDescent="0.2">
      <c r="A163" s="158"/>
      <c r="D163" s="138"/>
    </row>
    <row r="164" spans="1:4" x14ac:dyDescent="0.2">
      <c r="A164" s="158"/>
      <c r="D164" s="138"/>
    </row>
    <row r="165" spans="1:4" x14ac:dyDescent="0.2">
      <c r="A165" s="158"/>
      <c r="D165" s="138"/>
    </row>
    <row r="166" spans="1:4" x14ac:dyDescent="0.2">
      <c r="A166" s="158"/>
      <c r="D166" s="138"/>
    </row>
    <row r="167" spans="1:4" x14ac:dyDescent="0.2">
      <c r="A167" s="158"/>
      <c r="D167" s="138"/>
    </row>
    <row r="168" spans="1:4" x14ac:dyDescent="0.2">
      <c r="A168" s="158"/>
      <c r="D168" s="138"/>
    </row>
    <row r="169" spans="1:4" x14ac:dyDescent="0.2">
      <c r="A169" s="158"/>
      <c r="D169" s="138"/>
    </row>
    <row r="170" spans="1:4" x14ac:dyDescent="0.2">
      <c r="A170" s="158"/>
      <c r="D170" s="138"/>
    </row>
    <row r="171" spans="1:4" x14ac:dyDescent="0.2">
      <c r="A171" s="158"/>
      <c r="D171" s="138"/>
    </row>
    <row r="172" spans="1:4" x14ac:dyDescent="0.2">
      <c r="A172" s="158"/>
      <c r="D172" s="138"/>
    </row>
    <row r="173" spans="1:4" x14ac:dyDescent="0.2">
      <c r="A173" s="158"/>
      <c r="D173" s="138"/>
    </row>
    <row r="174" spans="1:4" x14ac:dyDescent="0.2">
      <c r="A174" s="158"/>
      <c r="D174" s="138"/>
    </row>
    <row r="175" spans="1:4" x14ac:dyDescent="0.2">
      <c r="A175" s="158"/>
      <c r="D175" s="138"/>
    </row>
    <row r="176" spans="1:4" x14ac:dyDescent="0.2">
      <c r="A176" s="158"/>
      <c r="D176" s="138"/>
    </row>
    <row r="177" spans="1:4" x14ac:dyDescent="0.2">
      <c r="A177" s="158"/>
      <c r="D177" s="138"/>
    </row>
    <row r="178" spans="1:4" x14ac:dyDescent="0.2">
      <c r="A178" s="158"/>
      <c r="D178" s="138"/>
    </row>
    <row r="179" spans="1:4" x14ac:dyDescent="0.2">
      <c r="A179" s="158"/>
      <c r="D179" s="138"/>
    </row>
    <row r="180" spans="1:4" x14ac:dyDescent="0.2">
      <c r="A180" s="158"/>
      <c r="D180" s="138"/>
    </row>
    <row r="181" spans="1:4" x14ac:dyDescent="0.2">
      <c r="A181" s="158"/>
      <c r="D181" s="138"/>
    </row>
    <row r="182" spans="1:4" x14ac:dyDescent="0.2">
      <c r="A182" s="158"/>
      <c r="D182" s="138"/>
    </row>
    <row r="183" spans="1:4" x14ac:dyDescent="0.2">
      <c r="A183" s="158"/>
      <c r="D183" s="138"/>
    </row>
    <row r="184" spans="1:4" x14ac:dyDescent="0.2">
      <c r="A184" s="158"/>
      <c r="D184" s="138"/>
    </row>
    <row r="185" spans="1:4" x14ac:dyDescent="0.2">
      <c r="A185" s="158"/>
      <c r="D185" s="138"/>
    </row>
    <row r="186" spans="1:4" x14ac:dyDescent="0.2">
      <c r="A186" s="158"/>
      <c r="D186" s="138"/>
    </row>
    <row r="187" spans="1:4" x14ac:dyDescent="0.2">
      <c r="A187" s="158"/>
      <c r="D187" s="138"/>
    </row>
    <row r="188" spans="1:4" x14ac:dyDescent="0.2">
      <c r="A188" s="158"/>
      <c r="D188" s="138"/>
    </row>
    <row r="189" spans="1:4" x14ac:dyDescent="0.2">
      <c r="A189" s="158"/>
      <c r="D189" s="138"/>
    </row>
    <row r="190" spans="1:4" x14ac:dyDescent="0.2">
      <c r="A190" s="158"/>
      <c r="D190" s="138"/>
    </row>
    <row r="191" spans="1:4" x14ac:dyDescent="0.2">
      <c r="A191" s="158"/>
      <c r="D191" s="138"/>
    </row>
    <row r="192" spans="1:4" x14ac:dyDescent="0.2">
      <c r="A192" s="158"/>
      <c r="D192" s="138"/>
    </row>
    <row r="193" spans="1:4" x14ac:dyDescent="0.2">
      <c r="A193" s="158"/>
      <c r="D193" s="138"/>
    </row>
    <row r="194" spans="1:4" x14ac:dyDescent="0.2">
      <c r="A194" s="158"/>
      <c r="D194" s="138"/>
    </row>
    <row r="195" spans="1:4" x14ac:dyDescent="0.2">
      <c r="A195" s="158"/>
      <c r="D195" s="138"/>
    </row>
    <row r="196" spans="1:4" x14ac:dyDescent="0.2">
      <c r="A196" s="158"/>
      <c r="D196" s="138"/>
    </row>
    <row r="197" spans="1:4" x14ac:dyDescent="0.2">
      <c r="A197" s="158"/>
      <c r="D197" s="138"/>
    </row>
    <row r="198" spans="1:4" x14ac:dyDescent="0.2">
      <c r="A198" s="158"/>
      <c r="D198" s="138"/>
    </row>
    <row r="199" spans="1:4" x14ac:dyDescent="0.2">
      <c r="A199" s="158"/>
      <c r="D199" s="138"/>
    </row>
    <row r="200" spans="1:4" x14ac:dyDescent="0.2">
      <c r="A200" s="158"/>
      <c r="D200" s="138"/>
    </row>
    <row r="201" spans="1:4" x14ac:dyDescent="0.2">
      <c r="A201" s="158"/>
      <c r="D201" s="138"/>
    </row>
    <row r="202" spans="1:4" x14ac:dyDescent="0.2">
      <c r="A202" s="158"/>
      <c r="D202" s="138"/>
    </row>
    <row r="203" spans="1:4" x14ac:dyDescent="0.2">
      <c r="A203" s="158"/>
      <c r="D203" s="138"/>
    </row>
    <row r="204" spans="1:4" x14ac:dyDescent="0.2">
      <c r="A204" s="158"/>
      <c r="D204" s="138"/>
    </row>
    <row r="205" spans="1:4" x14ac:dyDescent="0.2">
      <c r="A205" s="158"/>
      <c r="D205" s="138"/>
    </row>
    <row r="206" spans="1:4" x14ac:dyDescent="0.2">
      <c r="A206" s="158"/>
      <c r="D206" s="138"/>
    </row>
    <row r="207" spans="1:4" x14ac:dyDescent="0.2">
      <c r="A207" s="158"/>
      <c r="D207" s="138"/>
    </row>
    <row r="208" spans="1:4" x14ac:dyDescent="0.2">
      <c r="A208" s="158"/>
      <c r="D208" s="138"/>
    </row>
    <row r="209" spans="1:4" x14ac:dyDescent="0.2">
      <c r="A209" s="158"/>
      <c r="D209" s="138"/>
    </row>
    <row r="210" spans="1:4" x14ac:dyDescent="0.2">
      <c r="A210" s="158"/>
      <c r="D210" s="138"/>
    </row>
    <row r="211" spans="1:4" x14ac:dyDescent="0.2">
      <c r="A211" s="158"/>
      <c r="D211" s="138"/>
    </row>
    <row r="212" spans="1:4" x14ac:dyDescent="0.2">
      <c r="A212" s="158"/>
      <c r="D212" s="138"/>
    </row>
    <row r="213" spans="1:4" x14ac:dyDescent="0.2">
      <c r="A213" s="158"/>
      <c r="D213" s="138"/>
    </row>
    <row r="214" spans="1:4" x14ac:dyDescent="0.2">
      <c r="A214" s="158"/>
      <c r="D214" s="138"/>
    </row>
    <row r="215" spans="1:4" x14ac:dyDescent="0.2">
      <c r="A215" s="158"/>
      <c r="D215" s="138"/>
    </row>
    <row r="216" spans="1:4" x14ac:dyDescent="0.2">
      <c r="A216" s="158"/>
      <c r="D216" s="138"/>
    </row>
    <row r="217" spans="1:4" x14ac:dyDescent="0.2">
      <c r="A217" s="158"/>
      <c r="D217" s="138"/>
    </row>
    <row r="218" spans="1:4" x14ac:dyDescent="0.2">
      <c r="A218" s="158"/>
      <c r="D218" s="138"/>
    </row>
    <row r="219" spans="1:4" x14ac:dyDescent="0.2">
      <c r="A219" s="158"/>
      <c r="D219" s="138"/>
    </row>
    <row r="220" spans="1:4" x14ac:dyDescent="0.2">
      <c r="A220" s="158"/>
      <c r="D220" s="138"/>
    </row>
    <row r="221" spans="1:4" x14ac:dyDescent="0.2">
      <c r="A221" s="158"/>
      <c r="D221" s="138"/>
    </row>
    <row r="222" spans="1:4" x14ac:dyDescent="0.2">
      <c r="A222" s="158"/>
      <c r="D222" s="138"/>
    </row>
    <row r="223" spans="1:4" x14ac:dyDescent="0.2">
      <c r="A223" s="158"/>
      <c r="D223" s="138"/>
    </row>
    <row r="224" spans="1:4" x14ac:dyDescent="0.2">
      <c r="A224" s="158"/>
      <c r="D224" s="138"/>
    </row>
    <row r="225" spans="1:4" x14ac:dyDescent="0.2">
      <c r="A225" s="158"/>
      <c r="D225" s="138"/>
    </row>
    <row r="226" spans="1:4" x14ac:dyDescent="0.2">
      <c r="A226" s="158"/>
      <c r="D226" s="138"/>
    </row>
    <row r="227" spans="1:4" x14ac:dyDescent="0.2">
      <c r="A227" s="158"/>
      <c r="D227" s="138"/>
    </row>
    <row r="228" spans="1:4" x14ac:dyDescent="0.2">
      <c r="A228" s="158"/>
      <c r="D228" s="138"/>
    </row>
    <row r="229" spans="1:4" x14ac:dyDescent="0.2">
      <c r="A229" s="158"/>
      <c r="D229" s="138"/>
    </row>
    <row r="230" spans="1:4" x14ac:dyDescent="0.2">
      <c r="A230" s="158"/>
      <c r="D230" s="138"/>
    </row>
    <row r="231" spans="1:4" x14ac:dyDescent="0.2">
      <c r="A231" s="158"/>
      <c r="D231" s="138"/>
    </row>
    <row r="232" spans="1:4" x14ac:dyDescent="0.2">
      <c r="A232" s="158"/>
      <c r="D232" s="138"/>
    </row>
    <row r="233" spans="1:4" x14ac:dyDescent="0.2">
      <c r="A233" s="158"/>
      <c r="D233" s="138"/>
    </row>
    <row r="234" spans="1:4" x14ac:dyDescent="0.2">
      <c r="A234" s="158"/>
      <c r="D234" s="138"/>
    </row>
    <row r="235" spans="1:4" x14ac:dyDescent="0.2">
      <c r="A235" s="158"/>
      <c r="D235" s="138"/>
    </row>
    <row r="236" spans="1:4" x14ac:dyDescent="0.2">
      <c r="A236" s="158"/>
      <c r="D236" s="138"/>
    </row>
    <row r="237" spans="1:4" x14ac:dyDescent="0.2">
      <c r="A237" s="158"/>
      <c r="D237" s="138"/>
    </row>
    <row r="238" spans="1:4" x14ac:dyDescent="0.2">
      <c r="A238" s="158"/>
      <c r="D238" s="138"/>
    </row>
    <row r="239" spans="1:4" x14ac:dyDescent="0.2">
      <c r="A239" s="158"/>
      <c r="D239" s="138"/>
    </row>
    <row r="240" spans="1:4" x14ac:dyDescent="0.2">
      <c r="A240" s="158"/>
      <c r="D240" s="138"/>
    </row>
    <row r="241" spans="1:4" x14ac:dyDescent="0.2">
      <c r="A241" s="158"/>
      <c r="D241" s="138"/>
    </row>
    <row r="242" spans="1:4" x14ac:dyDescent="0.2">
      <c r="A242" s="158"/>
      <c r="D242" s="138"/>
    </row>
    <row r="243" spans="1:4" x14ac:dyDescent="0.2">
      <c r="A243" s="158"/>
      <c r="D243" s="138"/>
    </row>
    <row r="244" spans="1:4" x14ac:dyDescent="0.2">
      <c r="A244" s="158"/>
      <c r="D244" s="138"/>
    </row>
    <row r="245" spans="1:4" x14ac:dyDescent="0.2">
      <c r="A245" s="158"/>
      <c r="D245" s="138"/>
    </row>
    <row r="246" spans="1:4" x14ac:dyDescent="0.2">
      <c r="A246" s="158"/>
      <c r="D246" s="138"/>
    </row>
    <row r="247" spans="1:4" x14ac:dyDescent="0.2">
      <c r="A247" s="158"/>
      <c r="D247" s="138"/>
    </row>
    <row r="248" spans="1:4" x14ac:dyDescent="0.2">
      <c r="A248" s="158"/>
      <c r="D248" s="138"/>
    </row>
    <row r="249" spans="1:4" x14ac:dyDescent="0.2">
      <c r="A249" s="158"/>
      <c r="D249" s="138"/>
    </row>
    <row r="250" spans="1:4" x14ac:dyDescent="0.2">
      <c r="A250" s="158"/>
      <c r="D250" s="138"/>
    </row>
    <row r="251" spans="1:4" x14ac:dyDescent="0.2">
      <c r="A251" s="158"/>
      <c r="D251" s="138"/>
    </row>
    <row r="252" spans="1:4" x14ac:dyDescent="0.2">
      <c r="A252" s="158"/>
      <c r="D252" s="138"/>
    </row>
    <row r="253" spans="1:4" x14ac:dyDescent="0.2">
      <c r="A253" s="158"/>
      <c r="D253" s="138"/>
    </row>
    <row r="254" spans="1:4" x14ac:dyDescent="0.2">
      <c r="A254" s="158"/>
      <c r="D254" s="138"/>
    </row>
    <row r="255" spans="1:4" x14ac:dyDescent="0.2">
      <c r="A255" s="158"/>
      <c r="D255" s="138"/>
    </row>
    <row r="256" spans="1:4" x14ac:dyDescent="0.2">
      <c r="A256" s="158"/>
      <c r="D256" s="138"/>
    </row>
    <row r="257" spans="1:4" x14ac:dyDescent="0.2">
      <c r="A257" s="158"/>
      <c r="D257" s="138"/>
    </row>
    <row r="258" spans="1:4" x14ac:dyDescent="0.2">
      <c r="A258" s="158"/>
      <c r="D258" s="138"/>
    </row>
    <row r="259" spans="1:4" x14ac:dyDescent="0.2">
      <c r="A259" s="158"/>
      <c r="D259" s="138"/>
    </row>
    <row r="260" spans="1:4" x14ac:dyDescent="0.2">
      <c r="A260" s="158"/>
      <c r="D260" s="138"/>
    </row>
    <row r="261" spans="1:4" x14ac:dyDescent="0.2">
      <c r="A261" s="158"/>
      <c r="D261" s="138"/>
    </row>
    <row r="262" spans="1:4" x14ac:dyDescent="0.2">
      <c r="A262" s="158"/>
      <c r="D262" s="138"/>
    </row>
    <row r="263" spans="1:4" x14ac:dyDescent="0.2">
      <c r="A263" s="158"/>
      <c r="D263" s="138"/>
    </row>
    <row r="264" spans="1:4" x14ac:dyDescent="0.2">
      <c r="A264" s="158"/>
      <c r="D264" s="138"/>
    </row>
    <row r="265" spans="1:4" x14ac:dyDescent="0.2">
      <c r="A265" s="158"/>
      <c r="D265" s="138"/>
    </row>
    <row r="266" spans="1:4" x14ac:dyDescent="0.2">
      <c r="A266" s="158"/>
      <c r="D266" s="138"/>
    </row>
    <row r="267" spans="1:4" x14ac:dyDescent="0.2">
      <c r="A267" s="158"/>
      <c r="D267" s="138"/>
    </row>
    <row r="268" spans="1:4" x14ac:dyDescent="0.2">
      <c r="A268" s="158"/>
      <c r="D268" s="138"/>
    </row>
    <row r="269" spans="1:4" x14ac:dyDescent="0.2">
      <c r="A269" s="158"/>
      <c r="D269" s="138"/>
    </row>
    <row r="270" spans="1:4" x14ac:dyDescent="0.2">
      <c r="A270" s="158"/>
      <c r="D270" s="138"/>
    </row>
    <row r="271" spans="1:4" x14ac:dyDescent="0.2">
      <c r="A271" s="158"/>
      <c r="D271" s="138"/>
    </row>
    <row r="272" spans="1:4" x14ac:dyDescent="0.2">
      <c r="A272" s="158"/>
      <c r="D272" s="138"/>
    </row>
    <row r="273" spans="1:4" x14ac:dyDescent="0.2">
      <c r="A273" s="158"/>
      <c r="D273" s="138"/>
    </row>
    <row r="274" spans="1:4" x14ac:dyDescent="0.2">
      <c r="A274" s="158"/>
      <c r="D274" s="138"/>
    </row>
    <row r="275" spans="1:4" x14ac:dyDescent="0.2">
      <c r="A275" s="158"/>
      <c r="D275" s="138"/>
    </row>
    <row r="276" spans="1:4" x14ac:dyDescent="0.2">
      <c r="A276" s="158"/>
      <c r="D276" s="138"/>
    </row>
    <row r="277" spans="1:4" x14ac:dyDescent="0.2">
      <c r="A277" s="158"/>
      <c r="D277" s="138"/>
    </row>
    <row r="278" spans="1:4" x14ac:dyDescent="0.2">
      <c r="A278" s="158"/>
      <c r="D278" s="138"/>
    </row>
    <row r="279" spans="1:4" x14ac:dyDescent="0.2">
      <c r="A279" s="158"/>
      <c r="D279" s="138"/>
    </row>
    <row r="280" spans="1:4" x14ac:dyDescent="0.2">
      <c r="A280" s="158"/>
      <c r="D280" s="138"/>
    </row>
    <row r="281" spans="1:4" x14ac:dyDescent="0.2">
      <c r="A281" s="158"/>
      <c r="D281" s="138"/>
    </row>
    <row r="282" spans="1:4" x14ac:dyDescent="0.2">
      <c r="A282" s="158"/>
      <c r="D282" s="138"/>
    </row>
    <row r="283" spans="1:4" x14ac:dyDescent="0.2">
      <c r="A283" s="158"/>
      <c r="D283" s="138"/>
    </row>
    <row r="284" spans="1:4" x14ac:dyDescent="0.2">
      <c r="A284" s="158"/>
      <c r="D284" s="138"/>
    </row>
    <row r="285" spans="1:4" x14ac:dyDescent="0.2">
      <c r="A285" s="158"/>
      <c r="D285" s="138"/>
    </row>
    <row r="286" spans="1:4" x14ac:dyDescent="0.2">
      <c r="A286" s="158"/>
      <c r="D286" s="138"/>
    </row>
    <row r="287" spans="1:4" x14ac:dyDescent="0.2">
      <c r="A287" s="158"/>
      <c r="D287" s="138"/>
    </row>
    <row r="288" spans="1:4" x14ac:dyDescent="0.2">
      <c r="A288" s="158"/>
      <c r="D288" s="138"/>
    </row>
    <row r="289" spans="1:4" x14ac:dyDescent="0.2">
      <c r="A289" s="158"/>
      <c r="D289" s="138"/>
    </row>
    <row r="290" spans="1:4" x14ac:dyDescent="0.2">
      <c r="A290" s="158"/>
      <c r="D290" s="138"/>
    </row>
    <row r="291" spans="1:4" x14ac:dyDescent="0.2">
      <c r="A291" s="158"/>
      <c r="D291" s="138"/>
    </row>
    <row r="292" spans="1:4" x14ac:dyDescent="0.2">
      <c r="A292" s="158"/>
      <c r="D292" s="138"/>
    </row>
    <row r="293" spans="1:4" x14ac:dyDescent="0.2">
      <c r="A293" s="158"/>
      <c r="D293" s="138"/>
    </row>
    <row r="294" spans="1:4" x14ac:dyDescent="0.2">
      <c r="A294" s="158"/>
      <c r="D294" s="138"/>
    </row>
    <row r="295" spans="1:4" x14ac:dyDescent="0.2">
      <c r="A295" s="158"/>
      <c r="D295" s="138"/>
    </row>
    <row r="296" spans="1:4" x14ac:dyDescent="0.2">
      <c r="A296" s="158"/>
      <c r="D296" s="138"/>
    </row>
    <row r="297" spans="1:4" x14ac:dyDescent="0.2">
      <c r="A297" s="158"/>
      <c r="D297" s="138"/>
    </row>
    <row r="298" spans="1:4" x14ac:dyDescent="0.2">
      <c r="A298" s="158"/>
      <c r="D298" s="138"/>
    </row>
    <row r="299" spans="1:4" x14ac:dyDescent="0.2">
      <c r="A299" s="158"/>
      <c r="D299" s="138"/>
    </row>
    <row r="300" spans="1:4" x14ac:dyDescent="0.2">
      <c r="A300" s="158"/>
      <c r="D300" s="138"/>
    </row>
    <row r="301" spans="1:4" x14ac:dyDescent="0.2">
      <c r="A301" s="158"/>
      <c r="D301" s="138"/>
    </row>
    <row r="302" spans="1:4" x14ac:dyDescent="0.2">
      <c r="A302" s="158"/>
      <c r="D302" s="138"/>
    </row>
    <row r="303" spans="1:4" x14ac:dyDescent="0.2">
      <c r="A303" s="158"/>
      <c r="D303" s="138"/>
    </row>
    <row r="304" spans="1:4" x14ac:dyDescent="0.2">
      <c r="A304" s="158"/>
      <c r="D304" s="138"/>
    </row>
    <row r="305" spans="1:4" x14ac:dyDescent="0.2">
      <c r="A305" s="158"/>
      <c r="D305" s="138"/>
    </row>
    <row r="306" spans="1:4" x14ac:dyDescent="0.2">
      <c r="A306" s="158"/>
      <c r="D306" s="138"/>
    </row>
    <row r="307" spans="1:4" x14ac:dyDescent="0.2">
      <c r="A307" s="158"/>
      <c r="D307" s="138"/>
    </row>
    <row r="308" spans="1:4" x14ac:dyDescent="0.2">
      <c r="A308" s="158"/>
      <c r="D308" s="138"/>
    </row>
    <row r="309" spans="1:4" x14ac:dyDescent="0.2">
      <c r="A309" s="158"/>
      <c r="D309" s="138"/>
    </row>
    <row r="310" spans="1:4" x14ac:dyDescent="0.2">
      <c r="A310" s="158"/>
      <c r="D310" s="138"/>
    </row>
    <row r="311" spans="1:4" x14ac:dyDescent="0.2">
      <c r="A311" s="158"/>
      <c r="D311" s="138"/>
    </row>
    <row r="312" spans="1:4" x14ac:dyDescent="0.2">
      <c r="A312" s="158"/>
      <c r="D312" s="138"/>
    </row>
    <row r="313" spans="1:4" x14ac:dyDescent="0.2">
      <c r="A313" s="158"/>
      <c r="D313" s="138"/>
    </row>
    <row r="314" spans="1:4" x14ac:dyDescent="0.2">
      <c r="A314" s="158"/>
      <c r="D314" s="138"/>
    </row>
    <row r="315" spans="1:4" x14ac:dyDescent="0.2">
      <c r="A315" s="158"/>
      <c r="D315" s="138"/>
    </row>
    <row r="316" spans="1:4" x14ac:dyDescent="0.2">
      <c r="A316" s="158"/>
      <c r="D316" s="138"/>
    </row>
    <row r="317" spans="1:4" x14ac:dyDescent="0.2">
      <c r="A317" s="158"/>
      <c r="D317" s="138"/>
    </row>
    <row r="318" spans="1:4" x14ac:dyDescent="0.2">
      <c r="A318" s="158"/>
      <c r="D318" s="138"/>
    </row>
    <row r="319" spans="1:4" x14ac:dyDescent="0.2">
      <c r="A319" s="158"/>
      <c r="D319" s="138"/>
    </row>
    <row r="320" spans="1:4" x14ac:dyDescent="0.2">
      <c r="A320" s="158"/>
      <c r="D320" s="138"/>
    </row>
    <row r="321" spans="1:4" x14ac:dyDescent="0.2">
      <c r="A321" s="158"/>
      <c r="D321" s="138"/>
    </row>
    <row r="322" spans="1:4" x14ac:dyDescent="0.2">
      <c r="A322" s="158"/>
      <c r="D322" s="138"/>
    </row>
    <row r="323" spans="1:4" x14ac:dyDescent="0.2">
      <c r="A323" s="158"/>
      <c r="D323" s="138"/>
    </row>
    <row r="324" spans="1:4" x14ac:dyDescent="0.2">
      <c r="A324" s="158"/>
      <c r="D324" s="138"/>
    </row>
    <row r="325" spans="1:4" x14ac:dyDescent="0.2">
      <c r="A325" s="158"/>
      <c r="D325" s="138"/>
    </row>
    <row r="326" spans="1:4" x14ac:dyDescent="0.2">
      <c r="A326" s="158"/>
      <c r="D326" s="138"/>
    </row>
    <row r="327" spans="1:4" x14ac:dyDescent="0.2">
      <c r="A327" s="158"/>
      <c r="D327" s="138"/>
    </row>
    <row r="328" spans="1:4" x14ac:dyDescent="0.2">
      <c r="A328" s="158"/>
      <c r="D328" s="138"/>
    </row>
    <row r="329" spans="1:4" x14ac:dyDescent="0.2">
      <c r="A329" s="158"/>
      <c r="D329" s="138"/>
    </row>
    <row r="330" spans="1:4" x14ac:dyDescent="0.2">
      <c r="A330" s="158"/>
      <c r="D330" s="138"/>
    </row>
    <row r="331" spans="1:4" x14ac:dyDescent="0.2">
      <c r="A331" s="158"/>
      <c r="D331" s="138"/>
    </row>
    <row r="332" spans="1:4" x14ac:dyDescent="0.2">
      <c r="A332" s="158"/>
      <c r="D332" s="138"/>
    </row>
    <row r="333" spans="1:4" x14ac:dyDescent="0.2">
      <c r="A333" s="158"/>
      <c r="D333" s="138"/>
    </row>
    <row r="334" spans="1:4" x14ac:dyDescent="0.2">
      <c r="A334" s="158"/>
      <c r="D334" s="138"/>
    </row>
    <row r="335" spans="1:4" x14ac:dyDescent="0.2">
      <c r="A335" s="158"/>
      <c r="D335" s="138"/>
    </row>
    <row r="336" spans="1:4" x14ac:dyDescent="0.2">
      <c r="A336" s="158"/>
      <c r="D336" s="138"/>
    </row>
    <row r="337" spans="1:4" x14ac:dyDescent="0.2">
      <c r="A337" s="158"/>
      <c r="D337" s="138"/>
    </row>
    <row r="338" spans="1:4" x14ac:dyDescent="0.2">
      <c r="A338" s="158"/>
      <c r="D338" s="138"/>
    </row>
    <row r="339" spans="1:4" x14ac:dyDescent="0.2">
      <c r="A339" s="158"/>
      <c r="D339" s="138"/>
    </row>
    <row r="340" spans="1:4" x14ac:dyDescent="0.2">
      <c r="A340" s="158"/>
      <c r="D340" s="138"/>
    </row>
    <row r="341" spans="1:4" x14ac:dyDescent="0.2">
      <c r="A341" s="158"/>
      <c r="D341" s="138"/>
    </row>
    <row r="342" spans="1:4" x14ac:dyDescent="0.2">
      <c r="A342" s="158"/>
      <c r="D342" s="138"/>
    </row>
    <row r="343" spans="1:4" x14ac:dyDescent="0.2">
      <c r="A343" s="158"/>
      <c r="D343" s="138"/>
    </row>
    <row r="344" spans="1:4" x14ac:dyDescent="0.2">
      <c r="A344" s="158"/>
      <c r="D344" s="138"/>
    </row>
    <row r="345" spans="1:4" x14ac:dyDescent="0.2">
      <c r="A345" s="158"/>
      <c r="D345" s="138"/>
    </row>
    <row r="346" spans="1:4" x14ac:dyDescent="0.2">
      <c r="A346" s="158"/>
      <c r="D346" s="138"/>
    </row>
    <row r="347" spans="1:4" x14ac:dyDescent="0.2">
      <c r="A347" s="158"/>
      <c r="D347" s="138"/>
    </row>
    <row r="348" spans="1:4" x14ac:dyDescent="0.2">
      <c r="A348" s="158"/>
      <c r="D348" s="138"/>
    </row>
    <row r="349" spans="1:4" x14ac:dyDescent="0.2">
      <c r="A349" s="158"/>
      <c r="D349" s="138"/>
    </row>
    <row r="350" spans="1:4" x14ac:dyDescent="0.2">
      <c r="A350" s="158"/>
      <c r="D350" s="138"/>
    </row>
    <row r="351" spans="1:4" x14ac:dyDescent="0.2">
      <c r="A351" s="158"/>
      <c r="D351" s="138"/>
    </row>
    <row r="352" spans="1:4" x14ac:dyDescent="0.2">
      <c r="A352" s="158"/>
      <c r="D352" s="138"/>
    </row>
    <row r="353" spans="1:4" x14ac:dyDescent="0.2">
      <c r="A353" s="158"/>
      <c r="D353" s="138"/>
    </row>
    <row r="354" spans="1:4" x14ac:dyDescent="0.2">
      <c r="A354" s="158"/>
      <c r="D354" s="138"/>
    </row>
    <row r="355" spans="1:4" x14ac:dyDescent="0.2">
      <c r="A355" s="158"/>
      <c r="D355" s="138"/>
    </row>
    <row r="356" spans="1:4" x14ac:dyDescent="0.2">
      <c r="A356" s="158"/>
      <c r="D356" s="138"/>
    </row>
    <row r="357" spans="1:4" x14ac:dyDescent="0.2">
      <c r="A357" s="158"/>
      <c r="D357" s="138"/>
    </row>
    <row r="358" spans="1:4" x14ac:dyDescent="0.2">
      <c r="A358" s="158"/>
      <c r="D358" s="138"/>
    </row>
    <row r="359" spans="1:4" x14ac:dyDescent="0.2">
      <c r="A359" s="158"/>
      <c r="D359" s="138"/>
    </row>
    <row r="360" spans="1:4" x14ac:dyDescent="0.2">
      <c r="A360" s="158"/>
      <c r="D360" s="138"/>
    </row>
    <row r="361" spans="1:4" x14ac:dyDescent="0.2">
      <c r="A361" s="158"/>
      <c r="D361" s="138"/>
    </row>
    <row r="362" spans="1:4" x14ac:dyDescent="0.2">
      <c r="A362" s="158"/>
      <c r="D362" s="138"/>
    </row>
    <row r="363" spans="1:4" x14ac:dyDescent="0.2">
      <c r="A363" s="158"/>
      <c r="D363" s="138"/>
    </row>
    <row r="364" spans="1:4" x14ac:dyDescent="0.2">
      <c r="A364" s="158"/>
      <c r="D364" s="138"/>
    </row>
    <row r="365" spans="1:4" x14ac:dyDescent="0.2">
      <c r="A365" s="158"/>
      <c r="D365" s="138"/>
    </row>
    <row r="366" spans="1:4" x14ac:dyDescent="0.2">
      <c r="A366" s="158"/>
      <c r="D366" s="138"/>
    </row>
    <row r="367" spans="1:4" x14ac:dyDescent="0.2">
      <c r="A367" s="158"/>
      <c r="D367" s="138"/>
    </row>
    <row r="368" spans="1:4" x14ac:dyDescent="0.2">
      <c r="A368" s="158"/>
      <c r="D368" s="138"/>
    </row>
    <row r="369" spans="1:4" x14ac:dyDescent="0.2">
      <c r="A369" s="158"/>
      <c r="D369" s="138"/>
    </row>
    <row r="370" spans="1:4" x14ac:dyDescent="0.2">
      <c r="A370" s="158"/>
      <c r="D370" s="138"/>
    </row>
    <row r="371" spans="1:4" x14ac:dyDescent="0.2">
      <c r="A371" s="158"/>
      <c r="D371" s="138"/>
    </row>
    <row r="372" spans="1:4" x14ac:dyDescent="0.2">
      <c r="A372" s="158"/>
      <c r="D372" s="138"/>
    </row>
    <row r="373" spans="1:4" x14ac:dyDescent="0.2">
      <c r="A373" s="158"/>
      <c r="D373" s="138"/>
    </row>
    <row r="374" spans="1:4" x14ac:dyDescent="0.2">
      <c r="A374" s="158"/>
      <c r="D374" s="138"/>
    </row>
    <row r="375" spans="1:4" x14ac:dyDescent="0.2">
      <c r="A375" s="158"/>
      <c r="D375" s="138"/>
    </row>
    <row r="376" spans="1:4" x14ac:dyDescent="0.2">
      <c r="A376" s="158"/>
      <c r="D376" s="138"/>
    </row>
    <row r="377" spans="1:4" x14ac:dyDescent="0.2">
      <c r="A377" s="158"/>
      <c r="D377" s="138"/>
    </row>
    <row r="378" spans="1:4" x14ac:dyDescent="0.2">
      <c r="A378" s="158"/>
      <c r="D378" s="138"/>
    </row>
    <row r="379" spans="1:4" x14ac:dyDescent="0.2">
      <c r="A379" s="158"/>
      <c r="D379" s="138"/>
    </row>
    <row r="380" spans="1:4" x14ac:dyDescent="0.2">
      <c r="A380" s="158"/>
      <c r="D380" s="138"/>
    </row>
    <row r="381" spans="1:4" x14ac:dyDescent="0.2">
      <c r="A381" s="158"/>
      <c r="D381" s="138"/>
    </row>
    <row r="382" spans="1:4" x14ac:dyDescent="0.2">
      <c r="A382" s="158"/>
      <c r="D382" s="138"/>
    </row>
    <row r="383" spans="1:4" x14ac:dyDescent="0.2">
      <c r="A383" s="158"/>
      <c r="D383" s="138"/>
    </row>
    <row r="384" spans="1:4" x14ac:dyDescent="0.2">
      <c r="A384" s="158"/>
      <c r="D384" s="138"/>
    </row>
    <row r="385" spans="1:4" x14ac:dyDescent="0.2">
      <c r="A385" s="158"/>
      <c r="D385" s="138"/>
    </row>
    <row r="386" spans="1:4" x14ac:dyDescent="0.2">
      <c r="A386" s="158"/>
      <c r="D386" s="138"/>
    </row>
    <row r="387" spans="1:4" x14ac:dyDescent="0.2">
      <c r="A387" s="158"/>
      <c r="D387" s="138"/>
    </row>
    <row r="388" spans="1:4" x14ac:dyDescent="0.2">
      <c r="A388" s="158"/>
      <c r="D388" s="138"/>
    </row>
    <row r="389" spans="1:4" x14ac:dyDescent="0.2">
      <c r="A389" s="158"/>
      <c r="D389" s="138"/>
    </row>
    <row r="390" spans="1:4" x14ac:dyDescent="0.2">
      <c r="A390" s="158"/>
      <c r="D390" s="138"/>
    </row>
    <row r="391" spans="1:4" x14ac:dyDescent="0.2">
      <c r="A391" s="158"/>
      <c r="D391" s="138"/>
    </row>
    <row r="392" spans="1:4" x14ac:dyDescent="0.2">
      <c r="A392" s="158"/>
      <c r="D392" s="138"/>
    </row>
    <row r="393" spans="1:4" x14ac:dyDescent="0.2">
      <c r="A393" s="158"/>
      <c r="D393" s="138"/>
    </row>
    <row r="394" spans="1:4" x14ac:dyDescent="0.2">
      <c r="A394" s="158"/>
      <c r="D394" s="138"/>
    </row>
    <row r="395" spans="1:4" x14ac:dyDescent="0.2">
      <c r="A395" s="158"/>
      <c r="D395" s="138"/>
    </row>
    <row r="396" spans="1:4" x14ac:dyDescent="0.2">
      <c r="A396" s="158"/>
      <c r="D396" s="138"/>
    </row>
    <row r="397" spans="1:4" x14ac:dyDescent="0.2">
      <c r="A397" s="158"/>
      <c r="D397" s="138"/>
    </row>
    <row r="398" spans="1:4" x14ac:dyDescent="0.2">
      <c r="A398" s="158"/>
      <c r="D398" s="138"/>
    </row>
    <row r="399" spans="1:4" x14ac:dyDescent="0.2">
      <c r="A399" s="158"/>
      <c r="D399" s="138"/>
    </row>
    <row r="400" spans="1:4" x14ac:dyDescent="0.2">
      <c r="A400" s="158"/>
      <c r="D400" s="138"/>
    </row>
    <row r="401" spans="1:4" x14ac:dyDescent="0.2">
      <c r="A401" s="158"/>
      <c r="D401" s="138"/>
    </row>
    <row r="402" spans="1:4" x14ac:dyDescent="0.2">
      <c r="A402" s="158"/>
      <c r="D402" s="138"/>
    </row>
    <row r="403" spans="1:4" x14ac:dyDescent="0.2">
      <c r="A403" s="158"/>
      <c r="D403" s="138"/>
    </row>
    <row r="404" spans="1:4" x14ac:dyDescent="0.2">
      <c r="A404" s="158"/>
      <c r="D404" s="138"/>
    </row>
    <row r="405" spans="1:4" x14ac:dyDescent="0.2">
      <c r="A405" s="158"/>
      <c r="D405" s="138"/>
    </row>
    <row r="406" spans="1:4" x14ac:dyDescent="0.2">
      <c r="A406" s="158"/>
      <c r="D406" s="138"/>
    </row>
    <row r="407" spans="1:4" x14ac:dyDescent="0.2">
      <c r="A407" s="158"/>
      <c r="D407" s="138"/>
    </row>
    <row r="408" spans="1:4" x14ac:dyDescent="0.2">
      <c r="A408" s="158"/>
      <c r="D408" s="138"/>
    </row>
    <row r="409" spans="1:4" x14ac:dyDescent="0.2">
      <c r="A409" s="158"/>
      <c r="D409" s="138"/>
    </row>
    <row r="410" spans="1:4" x14ac:dyDescent="0.2">
      <c r="A410" s="158"/>
      <c r="D410" s="138"/>
    </row>
    <row r="411" spans="1:4" x14ac:dyDescent="0.2">
      <c r="A411" s="158"/>
      <c r="D411" s="138"/>
    </row>
    <row r="412" spans="1:4" x14ac:dyDescent="0.2">
      <c r="A412" s="158"/>
      <c r="D412" s="138"/>
    </row>
    <row r="413" spans="1:4" x14ac:dyDescent="0.2">
      <c r="A413" s="158"/>
      <c r="D413" s="138"/>
    </row>
    <row r="414" spans="1:4" x14ac:dyDescent="0.2">
      <c r="A414" s="158"/>
      <c r="D414" s="138"/>
    </row>
    <row r="415" spans="1:4" x14ac:dyDescent="0.2">
      <c r="A415" s="158"/>
      <c r="D415" s="138"/>
    </row>
    <row r="416" spans="1:4" x14ac:dyDescent="0.2">
      <c r="A416" s="158"/>
      <c r="D416" s="138"/>
    </row>
    <row r="417" spans="1:4" x14ac:dyDescent="0.2">
      <c r="A417" s="158"/>
      <c r="D417" s="138"/>
    </row>
    <row r="418" spans="1:4" x14ac:dyDescent="0.2">
      <c r="A418" s="158"/>
      <c r="D418" s="138"/>
    </row>
    <row r="419" spans="1:4" x14ac:dyDescent="0.2">
      <c r="A419" s="158"/>
      <c r="D419" s="138"/>
    </row>
    <row r="420" spans="1:4" x14ac:dyDescent="0.2">
      <c r="A420" s="158"/>
      <c r="D420" s="138"/>
    </row>
    <row r="421" spans="1:4" x14ac:dyDescent="0.2">
      <c r="A421" s="158"/>
      <c r="D421" s="138"/>
    </row>
    <row r="422" spans="1:4" x14ac:dyDescent="0.2">
      <c r="A422" s="158"/>
      <c r="D422" s="138"/>
    </row>
    <row r="423" spans="1:4" x14ac:dyDescent="0.2">
      <c r="A423" s="158"/>
      <c r="D423" s="138"/>
    </row>
    <row r="424" spans="1:4" x14ac:dyDescent="0.2">
      <c r="A424" s="158"/>
      <c r="D424" s="138"/>
    </row>
    <row r="425" spans="1:4" x14ac:dyDescent="0.2">
      <c r="A425" s="158"/>
      <c r="D425" s="138"/>
    </row>
    <row r="426" spans="1:4" x14ac:dyDescent="0.2">
      <c r="A426" s="158"/>
      <c r="D426" s="138"/>
    </row>
    <row r="427" spans="1:4" x14ac:dyDescent="0.2">
      <c r="A427" s="158"/>
      <c r="D427" s="138"/>
    </row>
    <row r="428" spans="1:4" x14ac:dyDescent="0.2">
      <c r="A428" s="158"/>
      <c r="D428" s="138"/>
    </row>
    <row r="429" spans="1:4" x14ac:dyDescent="0.2">
      <c r="A429" s="158"/>
      <c r="D429" s="138"/>
    </row>
    <row r="430" spans="1:4" x14ac:dyDescent="0.2">
      <c r="A430" s="158"/>
      <c r="D430" s="138"/>
    </row>
    <row r="431" spans="1:4" x14ac:dyDescent="0.2">
      <c r="A431" s="158"/>
      <c r="D431" s="138"/>
    </row>
    <row r="432" spans="1:4" x14ac:dyDescent="0.2">
      <c r="A432" s="158"/>
      <c r="D432" s="138"/>
    </row>
    <row r="433" spans="1:4" x14ac:dyDescent="0.2">
      <c r="A433" s="158"/>
      <c r="D433" s="138"/>
    </row>
    <row r="434" spans="1:4" x14ac:dyDescent="0.2">
      <c r="A434" s="158"/>
      <c r="D434" s="138"/>
    </row>
    <row r="435" spans="1:4" x14ac:dyDescent="0.2">
      <c r="A435" s="158"/>
      <c r="D435" s="138"/>
    </row>
    <row r="436" spans="1:4" x14ac:dyDescent="0.2">
      <c r="A436" s="158"/>
      <c r="D436" s="138"/>
    </row>
    <row r="437" spans="1:4" x14ac:dyDescent="0.2">
      <c r="A437" s="158"/>
      <c r="D437" s="138"/>
    </row>
    <row r="438" spans="1:4" x14ac:dyDescent="0.2">
      <c r="A438" s="158"/>
      <c r="D438" s="138"/>
    </row>
    <row r="439" spans="1:4" x14ac:dyDescent="0.2">
      <c r="A439" s="158"/>
      <c r="D439" s="138"/>
    </row>
    <row r="440" spans="1:4" x14ac:dyDescent="0.2">
      <c r="A440" s="158"/>
      <c r="D440" s="138"/>
    </row>
    <row r="441" spans="1:4" x14ac:dyDescent="0.2">
      <c r="A441" s="158"/>
      <c r="D441" s="138"/>
    </row>
    <row r="442" spans="1:4" x14ac:dyDescent="0.2">
      <c r="A442" s="158"/>
      <c r="D442" s="138"/>
    </row>
    <row r="443" spans="1:4" x14ac:dyDescent="0.2">
      <c r="A443" s="158"/>
      <c r="D443" s="138"/>
    </row>
    <row r="444" spans="1:4" x14ac:dyDescent="0.2">
      <c r="A444" s="158"/>
      <c r="D444" s="138"/>
    </row>
    <row r="445" spans="1:4" x14ac:dyDescent="0.2">
      <c r="A445" s="158"/>
      <c r="D445" s="138"/>
    </row>
    <row r="446" spans="1:4" x14ac:dyDescent="0.2">
      <c r="A446" s="158"/>
      <c r="D446" s="138"/>
    </row>
    <row r="447" spans="1:4" x14ac:dyDescent="0.2">
      <c r="A447" s="158"/>
      <c r="D447" s="138"/>
    </row>
    <row r="448" spans="1:4" x14ac:dyDescent="0.2">
      <c r="A448" s="158"/>
      <c r="D448" s="138"/>
    </row>
    <row r="449" spans="1:4" x14ac:dyDescent="0.2">
      <c r="A449" s="158"/>
      <c r="D449" s="138"/>
    </row>
    <row r="450" spans="1:4" x14ac:dyDescent="0.2">
      <c r="A450" s="158"/>
      <c r="D450" s="138"/>
    </row>
    <row r="451" spans="1:4" x14ac:dyDescent="0.2">
      <c r="A451" s="158"/>
      <c r="D451" s="138"/>
    </row>
    <row r="452" spans="1:4" x14ac:dyDescent="0.2">
      <c r="A452" s="158"/>
      <c r="D452" s="138"/>
    </row>
    <row r="453" spans="1:4" x14ac:dyDescent="0.2">
      <c r="A453" s="158"/>
      <c r="D453" s="138"/>
    </row>
    <row r="454" spans="1:4" x14ac:dyDescent="0.2">
      <c r="A454" s="158"/>
      <c r="D454" s="138"/>
    </row>
    <row r="455" spans="1:4" x14ac:dyDescent="0.2">
      <c r="A455" s="158"/>
      <c r="D455" s="138"/>
    </row>
    <row r="456" spans="1:4" x14ac:dyDescent="0.2">
      <c r="A456" s="158"/>
      <c r="D456" s="138"/>
    </row>
    <row r="457" spans="1:4" x14ac:dyDescent="0.2">
      <c r="A457" s="158"/>
      <c r="D457" s="138"/>
    </row>
    <row r="458" spans="1:4" x14ac:dyDescent="0.2">
      <c r="A458" s="158"/>
      <c r="D458" s="138"/>
    </row>
    <row r="459" spans="1:4" x14ac:dyDescent="0.2">
      <c r="A459" s="158"/>
      <c r="D459" s="138"/>
    </row>
    <row r="460" spans="1:4" x14ac:dyDescent="0.2">
      <c r="A460" s="158"/>
      <c r="D460" s="138"/>
    </row>
    <row r="461" spans="1:4" x14ac:dyDescent="0.2">
      <c r="A461" s="158"/>
      <c r="D461" s="138"/>
    </row>
    <row r="462" spans="1:4" x14ac:dyDescent="0.2">
      <c r="A462" s="158"/>
      <c r="D462" s="138"/>
    </row>
    <row r="463" spans="1:4" x14ac:dyDescent="0.2">
      <c r="A463" s="158"/>
      <c r="D463" s="138"/>
    </row>
    <row r="464" spans="1:4" x14ac:dyDescent="0.2">
      <c r="A464" s="158"/>
      <c r="D464" s="138"/>
    </row>
    <row r="465" spans="1:4" x14ac:dyDescent="0.2">
      <c r="A465" s="158"/>
      <c r="D465" s="138"/>
    </row>
    <row r="466" spans="1:4" x14ac:dyDescent="0.2">
      <c r="A466" s="158"/>
      <c r="D466" s="138"/>
    </row>
    <row r="467" spans="1:4" x14ac:dyDescent="0.2">
      <c r="A467" s="158"/>
      <c r="D467" s="138"/>
    </row>
    <row r="468" spans="1:4" x14ac:dyDescent="0.2">
      <c r="A468" s="158"/>
      <c r="D468" s="138"/>
    </row>
    <row r="469" spans="1:4" x14ac:dyDescent="0.2">
      <c r="A469" s="158"/>
      <c r="D469" s="138"/>
    </row>
    <row r="470" spans="1:4" x14ac:dyDescent="0.2">
      <c r="A470" s="158"/>
      <c r="D470" s="138"/>
    </row>
    <row r="471" spans="1:4" x14ac:dyDescent="0.2">
      <c r="A471" s="158"/>
      <c r="D471" s="138"/>
    </row>
    <row r="472" spans="1:4" x14ac:dyDescent="0.2">
      <c r="A472" s="158"/>
      <c r="D472" s="138"/>
    </row>
    <row r="473" spans="1:4" x14ac:dyDescent="0.2">
      <c r="A473" s="158"/>
      <c r="D473" s="138"/>
    </row>
    <row r="474" spans="1:4" x14ac:dyDescent="0.2">
      <c r="A474" s="158"/>
      <c r="D474" s="138"/>
    </row>
    <row r="475" spans="1:4" x14ac:dyDescent="0.2">
      <c r="A475" s="158"/>
      <c r="D475" s="138"/>
    </row>
    <row r="476" spans="1:4" x14ac:dyDescent="0.2">
      <c r="A476" s="158"/>
      <c r="D476" s="138"/>
    </row>
    <row r="477" spans="1:4" x14ac:dyDescent="0.2">
      <c r="A477" s="158"/>
      <c r="D477" s="138"/>
    </row>
    <row r="478" spans="1:4" x14ac:dyDescent="0.2">
      <c r="A478" s="158"/>
      <c r="D478" s="138"/>
    </row>
    <row r="479" spans="1:4" x14ac:dyDescent="0.2">
      <c r="A479" s="158"/>
      <c r="D479" s="138"/>
    </row>
    <row r="480" spans="1:4" x14ac:dyDescent="0.2">
      <c r="A480" s="158"/>
      <c r="D480" s="138"/>
    </row>
    <row r="481" spans="1:4" x14ac:dyDescent="0.2">
      <c r="A481" s="158"/>
      <c r="D481" s="138"/>
    </row>
    <row r="482" spans="1:4" x14ac:dyDescent="0.2">
      <c r="A482" s="158"/>
      <c r="D482" s="138"/>
    </row>
    <row r="483" spans="1:4" x14ac:dyDescent="0.2">
      <c r="A483" s="158"/>
      <c r="D483" s="138"/>
    </row>
    <row r="484" spans="1:4" x14ac:dyDescent="0.2">
      <c r="A484" s="158"/>
      <c r="D484" s="138"/>
    </row>
    <row r="485" spans="1:4" x14ac:dyDescent="0.2">
      <c r="A485" s="158"/>
      <c r="D485" s="138"/>
    </row>
    <row r="486" spans="1:4" x14ac:dyDescent="0.2">
      <c r="A486" s="158"/>
      <c r="D486" s="138"/>
    </row>
    <row r="487" spans="1:4" x14ac:dyDescent="0.2">
      <c r="A487" s="158"/>
      <c r="D487" s="138"/>
    </row>
    <row r="488" spans="1:4" x14ac:dyDescent="0.2">
      <c r="A488" s="158"/>
      <c r="D488" s="138"/>
    </row>
    <row r="489" spans="1:4" x14ac:dyDescent="0.2">
      <c r="A489" s="158"/>
      <c r="D489" s="138"/>
    </row>
    <row r="490" spans="1:4" x14ac:dyDescent="0.2">
      <c r="A490" s="158"/>
      <c r="D490" s="138"/>
    </row>
    <row r="491" spans="1:4" x14ac:dyDescent="0.2">
      <c r="A491" s="158"/>
      <c r="D491" s="138"/>
    </row>
    <row r="492" spans="1:4" x14ac:dyDescent="0.2">
      <c r="A492" s="158"/>
      <c r="D492" s="138"/>
    </row>
    <row r="493" spans="1:4" x14ac:dyDescent="0.2">
      <c r="A493" s="158"/>
      <c r="D493" s="138"/>
    </row>
    <row r="494" spans="1:4" x14ac:dyDescent="0.2">
      <c r="A494" s="158"/>
      <c r="D494" s="138"/>
    </row>
    <row r="495" spans="1:4" x14ac:dyDescent="0.2">
      <c r="A495" s="158"/>
      <c r="D495" s="138"/>
    </row>
    <row r="496" spans="1:4" x14ac:dyDescent="0.2">
      <c r="A496" s="158"/>
      <c r="D496" s="138"/>
    </row>
    <row r="497" spans="1:4" x14ac:dyDescent="0.2">
      <c r="A497" s="158"/>
      <c r="D497" s="138"/>
    </row>
    <row r="498" spans="1:4" x14ac:dyDescent="0.2">
      <c r="A498" s="158"/>
      <c r="D498" s="138"/>
    </row>
    <row r="499" spans="1:4" x14ac:dyDescent="0.2">
      <c r="A499" s="158"/>
      <c r="D499" s="138"/>
    </row>
    <row r="500" spans="1:4" x14ac:dyDescent="0.2">
      <c r="A500" s="158"/>
      <c r="D500" s="138"/>
    </row>
    <row r="501" spans="1:4" x14ac:dyDescent="0.2">
      <c r="A501" s="158"/>
      <c r="D501" s="138"/>
    </row>
    <row r="502" spans="1:4" x14ac:dyDescent="0.2">
      <c r="A502" s="158"/>
      <c r="D502" s="138"/>
    </row>
    <row r="503" spans="1:4" x14ac:dyDescent="0.2">
      <c r="A503" s="158"/>
      <c r="D503" s="138"/>
    </row>
    <row r="504" spans="1:4" x14ac:dyDescent="0.2">
      <c r="A504" s="158"/>
      <c r="D504" s="138"/>
    </row>
    <row r="505" spans="1:4" x14ac:dyDescent="0.2">
      <c r="A505" s="158"/>
      <c r="D505" s="138"/>
    </row>
    <row r="506" spans="1:4" x14ac:dyDescent="0.2">
      <c r="A506" s="158"/>
      <c r="D506" s="138"/>
    </row>
    <row r="507" spans="1:4" x14ac:dyDescent="0.2">
      <c r="A507" s="158"/>
      <c r="D507" s="138"/>
    </row>
    <row r="508" spans="1:4" x14ac:dyDescent="0.2">
      <c r="A508" s="158"/>
      <c r="D508" s="138"/>
    </row>
    <row r="509" spans="1:4" x14ac:dyDescent="0.2">
      <c r="A509" s="158"/>
      <c r="D509" s="138"/>
    </row>
    <row r="510" spans="1:4" x14ac:dyDescent="0.2">
      <c r="A510" s="158"/>
      <c r="D510" s="138"/>
    </row>
    <row r="511" spans="1:4" x14ac:dyDescent="0.2">
      <c r="A511" s="158"/>
      <c r="D511" s="138"/>
    </row>
    <row r="512" spans="1:4" x14ac:dyDescent="0.2">
      <c r="A512" s="158"/>
      <c r="D512" s="138"/>
    </row>
    <row r="513" spans="1:4" x14ac:dyDescent="0.2">
      <c r="A513" s="158"/>
      <c r="D513" s="138"/>
    </row>
    <row r="514" spans="1:4" x14ac:dyDescent="0.2">
      <c r="A514" s="158"/>
      <c r="D514" s="138"/>
    </row>
    <row r="515" spans="1:4" x14ac:dyDescent="0.2">
      <c r="A515" s="158"/>
      <c r="D515" s="138"/>
    </row>
    <row r="516" spans="1:4" x14ac:dyDescent="0.2">
      <c r="A516" s="158"/>
      <c r="D516" s="138"/>
    </row>
    <row r="517" spans="1:4" x14ac:dyDescent="0.2">
      <c r="A517" s="158"/>
      <c r="D517" s="138"/>
    </row>
    <row r="518" spans="1:4" x14ac:dyDescent="0.2">
      <c r="A518" s="158"/>
      <c r="D518" s="138"/>
    </row>
    <row r="519" spans="1:4" x14ac:dyDescent="0.2">
      <c r="A519" s="158"/>
      <c r="D519" s="138"/>
    </row>
    <row r="520" spans="1:4" x14ac:dyDescent="0.2">
      <c r="A520" s="158"/>
      <c r="D520" s="138"/>
    </row>
    <row r="521" spans="1:4" x14ac:dyDescent="0.2">
      <c r="A521" s="158"/>
      <c r="D521" s="138"/>
    </row>
    <row r="522" spans="1:4" x14ac:dyDescent="0.2">
      <c r="A522" s="158"/>
      <c r="D522" s="138"/>
    </row>
    <row r="523" spans="1:4" x14ac:dyDescent="0.2">
      <c r="A523" s="158"/>
      <c r="D523" s="138"/>
    </row>
    <row r="524" spans="1:4" x14ac:dyDescent="0.2">
      <c r="A524" s="158"/>
      <c r="D524" s="138"/>
    </row>
    <row r="525" spans="1:4" x14ac:dyDescent="0.2">
      <c r="A525" s="158"/>
      <c r="D525" s="138"/>
    </row>
    <row r="526" spans="1:4" x14ac:dyDescent="0.2">
      <c r="A526" s="158"/>
      <c r="D526" s="138"/>
    </row>
    <row r="527" spans="1:4" x14ac:dyDescent="0.2">
      <c r="A527" s="158"/>
      <c r="D527" s="138"/>
    </row>
    <row r="528" spans="1:4" x14ac:dyDescent="0.2">
      <c r="A528" s="158"/>
      <c r="D528" s="138"/>
    </row>
    <row r="529" spans="1:4" x14ac:dyDescent="0.2">
      <c r="A529" s="158"/>
      <c r="D529" s="138"/>
    </row>
    <row r="530" spans="1:4" x14ac:dyDescent="0.2">
      <c r="A530" s="158"/>
      <c r="D530" s="138"/>
    </row>
    <row r="531" spans="1:4" x14ac:dyDescent="0.2">
      <c r="A531" s="158"/>
      <c r="D531" s="138"/>
    </row>
    <row r="532" spans="1:4" x14ac:dyDescent="0.2">
      <c r="A532" s="158"/>
      <c r="D532" s="138"/>
    </row>
    <row r="533" spans="1:4" x14ac:dyDescent="0.2">
      <c r="A533" s="158"/>
      <c r="D533" s="138"/>
    </row>
    <row r="534" spans="1:4" x14ac:dyDescent="0.2">
      <c r="A534" s="158"/>
      <c r="D534" s="138"/>
    </row>
    <row r="535" spans="1:4" x14ac:dyDescent="0.2">
      <c r="A535" s="158"/>
      <c r="D535" s="138"/>
    </row>
    <row r="536" spans="1:4" x14ac:dyDescent="0.2">
      <c r="A536" s="158"/>
      <c r="D536" s="138"/>
    </row>
    <row r="537" spans="1:4" x14ac:dyDescent="0.2">
      <c r="A537" s="158"/>
      <c r="D537" s="138"/>
    </row>
    <row r="538" spans="1:4" x14ac:dyDescent="0.2">
      <c r="A538" s="158"/>
      <c r="D538" s="138"/>
    </row>
    <row r="539" spans="1:4" x14ac:dyDescent="0.2">
      <c r="A539" s="158"/>
      <c r="D539" s="138"/>
    </row>
    <row r="540" spans="1:4" x14ac:dyDescent="0.2">
      <c r="A540" s="158"/>
      <c r="D540" s="138"/>
    </row>
    <row r="541" spans="1:4" x14ac:dyDescent="0.2">
      <c r="A541" s="158"/>
      <c r="D541" s="138"/>
    </row>
    <row r="542" spans="1:4" x14ac:dyDescent="0.2">
      <c r="A542" s="158"/>
      <c r="D542" s="138"/>
    </row>
    <row r="543" spans="1:4" x14ac:dyDescent="0.2">
      <c r="A543" s="158"/>
      <c r="D543" s="138"/>
    </row>
    <row r="544" spans="1:4" x14ac:dyDescent="0.2">
      <c r="A544" s="158"/>
      <c r="D544" s="138"/>
    </row>
    <row r="545" spans="1:4" x14ac:dyDescent="0.2">
      <c r="A545" s="158"/>
      <c r="D545" s="138"/>
    </row>
    <row r="546" spans="1:4" x14ac:dyDescent="0.2">
      <c r="A546" s="158"/>
      <c r="D546" s="138"/>
    </row>
    <row r="547" spans="1:4" x14ac:dyDescent="0.2">
      <c r="A547" s="158"/>
      <c r="D547" s="138"/>
    </row>
    <row r="548" spans="1:4" x14ac:dyDescent="0.2">
      <c r="A548" s="158"/>
      <c r="D548" s="138"/>
    </row>
    <row r="549" spans="1:4" x14ac:dyDescent="0.2">
      <c r="A549" s="158"/>
      <c r="D549" s="138"/>
    </row>
    <row r="550" spans="1:4" x14ac:dyDescent="0.2">
      <c r="A550" s="158"/>
      <c r="D550" s="138"/>
    </row>
    <row r="551" spans="1:4" x14ac:dyDescent="0.2">
      <c r="A551" s="158"/>
      <c r="D551" s="138"/>
    </row>
    <row r="552" spans="1:4" x14ac:dyDescent="0.2">
      <c r="A552" s="158"/>
      <c r="D552" s="138"/>
    </row>
    <row r="553" spans="1:4" x14ac:dyDescent="0.2">
      <c r="A553" s="158"/>
      <c r="D553" s="138"/>
    </row>
    <row r="554" spans="1:4" x14ac:dyDescent="0.2">
      <c r="A554" s="158"/>
      <c r="D554" s="138"/>
    </row>
    <row r="555" spans="1:4" x14ac:dyDescent="0.2">
      <c r="A555" s="158"/>
      <c r="D555" s="138"/>
    </row>
    <row r="556" spans="1:4" x14ac:dyDescent="0.2">
      <c r="A556" s="158"/>
      <c r="D556" s="138"/>
    </row>
    <row r="557" spans="1:4" x14ac:dyDescent="0.2">
      <c r="A557" s="158"/>
      <c r="D557" s="138"/>
    </row>
    <row r="558" spans="1:4" x14ac:dyDescent="0.2">
      <c r="A558" s="158"/>
      <c r="D558" s="138"/>
    </row>
    <row r="559" spans="1:4" x14ac:dyDescent="0.2">
      <c r="A559" s="158"/>
      <c r="D559" s="138"/>
    </row>
    <row r="560" spans="1:4" x14ac:dyDescent="0.2">
      <c r="A560" s="158"/>
      <c r="D560" s="138"/>
    </row>
    <row r="561" spans="1:4" x14ac:dyDescent="0.2">
      <c r="A561" s="158"/>
      <c r="D561" s="138"/>
    </row>
    <row r="562" spans="1:4" x14ac:dyDescent="0.2">
      <c r="A562" s="158"/>
      <c r="D562" s="138"/>
    </row>
    <row r="563" spans="1:4" x14ac:dyDescent="0.2">
      <c r="A563" s="158"/>
      <c r="D563" s="138"/>
    </row>
    <row r="564" spans="1:4" x14ac:dyDescent="0.2">
      <c r="A564" s="158"/>
      <c r="D564" s="138"/>
    </row>
    <row r="565" spans="1:4" x14ac:dyDescent="0.2">
      <c r="A565" s="158"/>
      <c r="D565" s="138"/>
    </row>
    <row r="566" spans="1:4" x14ac:dyDescent="0.2">
      <c r="A566" s="158"/>
      <c r="D566" s="138"/>
    </row>
    <row r="567" spans="1:4" x14ac:dyDescent="0.2">
      <c r="A567" s="158"/>
      <c r="D567" s="138"/>
    </row>
    <row r="568" spans="1:4" x14ac:dyDescent="0.2">
      <c r="A568" s="158"/>
      <c r="D568" s="138"/>
    </row>
    <row r="569" spans="1:4" x14ac:dyDescent="0.2">
      <c r="A569" s="158"/>
      <c r="D569" s="138"/>
    </row>
    <row r="570" spans="1:4" x14ac:dyDescent="0.2">
      <c r="A570" s="158"/>
      <c r="D570" s="138"/>
    </row>
    <row r="571" spans="1:4" x14ac:dyDescent="0.2">
      <c r="A571" s="158"/>
      <c r="D571" s="138"/>
    </row>
    <row r="572" spans="1:4" x14ac:dyDescent="0.2">
      <c r="A572" s="158"/>
      <c r="D572" s="138"/>
    </row>
    <row r="573" spans="1:4" x14ac:dyDescent="0.2">
      <c r="A573" s="158"/>
      <c r="D573" s="138"/>
    </row>
    <row r="574" spans="1:4" x14ac:dyDescent="0.2">
      <c r="A574" s="158"/>
      <c r="D574" s="138"/>
    </row>
    <row r="575" spans="1:4" x14ac:dyDescent="0.2">
      <c r="A575" s="158"/>
      <c r="D575" s="138"/>
    </row>
    <row r="576" spans="1:4" x14ac:dyDescent="0.2">
      <c r="A576" s="158"/>
      <c r="D576" s="138"/>
    </row>
    <row r="577" spans="1:4" x14ac:dyDescent="0.2">
      <c r="A577" s="158"/>
      <c r="D577" s="138"/>
    </row>
    <row r="578" spans="1:4" x14ac:dyDescent="0.2">
      <c r="A578" s="158"/>
      <c r="D578" s="138"/>
    </row>
    <row r="579" spans="1:4" x14ac:dyDescent="0.2">
      <c r="A579" s="158"/>
      <c r="D579" s="138"/>
    </row>
    <row r="580" spans="1:4" x14ac:dyDescent="0.2">
      <c r="A580" s="158"/>
      <c r="D580" s="138"/>
    </row>
    <row r="581" spans="1:4" x14ac:dyDescent="0.2">
      <c r="A581" s="158"/>
      <c r="D581" s="138"/>
    </row>
    <row r="582" spans="1:4" x14ac:dyDescent="0.2">
      <c r="A582" s="158"/>
      <c r="D582" s="138"/>
    </row>
    <row r="583" spans="1:4" x14ac:dyDescent="0.2">
      <c r="A583" s="158"/>
      <c r="D583" s="138"/>
    </row>
    <row r="584" spans="1:4" x14ac:dyDescent="0.2">
      <c r="A584" s="158"/>
      <c r="D584" s="138"/>
    </row>
    <row r="585" spans="1:4" x14ac:dyDescent="0.2">
      <c r="A585" s="158"/>
      <c r="D585" s="138"/>
    </row>
    <row r="586" spans="1:4" x14ac:dyDescent="0.2">
      <c r="A586" s="158"/>
      <c r="D586" s="138"/>
    </row>
    <row r="587" spans="1:4" x14ac:dyDescent="0.2">
      <c r="A587" s="158"/>
      <c r="D587" s="138"/>
    </row>
    <row r="588" spans="1:4" x14ac:dyDescent="0.2">
      <c r="A588" s="158"/>
      <c r="D588" s="138"/>
    </row>
    <row r="589" spans="1:4" x14ac:dyDescent="0.2">
      <c r="A589" s="158"/>
      <c r="D589" s="138"/>
    </row>
    <row r="590" spans="1:4" x14ac:dyDescent="0.2">
      <c r="A590" s="158"/>
      <c r="D590" s="138"/>
    </row>
    <row r="591" spans="1:4" x14ac:dyDescent="0.2">
      <c r="A591" s="158"/>
      <c r="D591" s="138"/>
    </row>
    <row r="592" spans="1:4" x14ac:dyDescent="0.2">
      <c r="A592" s="158"/>
      <c r="D592" s="138"/>
    </row>
    <row r="593" spans="1:4" x14ac:dyDescent="0.2">
      <c r="A593" s="158"/>
      <c r="D593" s="138"/>
    </row>
    <row r="594" spans="1:4" x14ac:dyDescent="0.2">
      <c r="A594" s="158"/>
      <c r="D594" s="138"/>
    </row>
    <row r="595" spans="1:4" x14ac:dyDescent="0.2">
      <c r="A595" s="158"/>
      <c r="D595" s="138"/>
    </row>
    <row r="596" spans="1:4" x14ac:dyDescent="0.2">
      <c r="A596" s="158"/>
      <c r="D596" s="138"/>
    </row>
    <row r="597" spans="1:4" x14ac:dyDescent="0.2">
      <c r="A597" s="158"/>
      <c r="D597" s="138"/>
    </row>
    <row r="598" spans="1:4" x14ac:dyDescent="0.2">
      <c r="A598" s="158"/>
      <c r="D598" s="138"/>
    </row>
    <row r="599" spans="1:4" x14ac:dyDescent="0.2">
      <c r="A599" s="158"/>
      <c r="D599" s="138"/>
    </row>
    <row r="600" spans="1:4" x14ac:dyDescent="0.2">
      <c r="A600" s="158"/>
      <c r="D600" s="138"/>
    </row>
    <row r="601" spans="1:4" x14ac:dyDescent="0.2">
      <c r="A601" s="158"/>
      <c r="D601" s="138"/>
    </row>
    <row r="602" spans="1:4" x14ac:dyDescent="0.2">
      <c r="A602" s="158"/>
      <c r="D602" s="138"/>
    </row>
    <row r="603" spans="1:4" x14ac:dyDescent="0.2">
      <c r="A603" s="158"/>
      <c r="D603" s="138"/>
    </row>
    <row r="604" spans="1:4" x14ac:dyDescent="0.2">
      <c r="A604" s="158"/>
      <c r="D604" s="138"/>
    </row>
    <row r="605" spans="1:4" x14ac:dyDescent="0.2">
      <c r="A605" s="158"/>
      <c r="D605" s="138"/>
    </row>
    <row r="606" spans="1:4" x14ac:dyDescent="0.2">
      <c r="A606" s="158"/>
      <c r="D606" s="138"/>
    </row>
    <row r="607" spans="1:4" x14ac:dyDescent="0.2">
      <c r="A607" s="158"/>
      <c r="D607" s="138"/>
    </row>
    <row r="608" spans="1:4" x14ac:dyDescent="0.2">
      <c r="A608" s="158"/>
      <c r="D608" s="138"/>
    </row>
    <row r="609" spans="1:4" x14ac:dyDescent="0.2">
      <c r="A609" s="158"/>
      <c r="D609" s="138"/>
    </row>
    <row r="610" spans="1:4" x14ac:dyDescent="0.2">
      <c r="A610" s="158"/>
      <c r="D610" s="138"/>
    </row>
    <row r="611" spans="1:4" x14ac:dyDescent="0.2">
      <c r="A611" s="158"/>
      <c r="D611" s="138"/>
    </row>
    <row r="612" spans="1:4" x14ac:dyDescent="0.2">
      <c r="A612" s="158"/>
      <c r="D612" s="138"/>
    </row>
    <row r="613" spans="1:4" x14ac:dyDescent="0.2">
      <c r="A613" s="158"/>
      <c r="D613" s="138"/>
    </row>
    <row r="614" spans="1:4" x14ac:dyDescent="0.2">
      <c r="A614" s="158"/>
      <c r="D614" s="138"/>
    </row>
    <row r="615" spans="1:4" x14ac:dyDescent="0.2">
      <c r="A615" s="158"/>
      <c r="D615" s="138"/>
    </row>
    <row r="616" spans="1:4" x14ac:dyDescent="0.2">
      <c r="A616" s="158"/>
      <c r="D616" s="138"/>
    </row>
    <row r="617" spans="1:4" x14ac:dyDescent="0.2">
      <c r="A617" s="158"/>
      <c r="D617" s="138"/>
    </row>
    <row r="618" spans="1:4" x14ac:dyDescent="0.2">
      <c r="A618" s="158"/>
      <c r="D618" s="138"/>
    </row>
    <row r="619" spans="1:4" x14ac:dyDescent="0.2">
      <c r="A619" s="158"/>
      <c r="D619" s="138"/>
    </row>
    <row r="620" spans="1:4" x14ac:dyDescent="0.2">
      <c r="A620" s="158"/>
      <c r="D620" s="138"/>
    </row>
    <row r="621" spans="1:4" x14ac:dyDescent="0.2">
      <c r="A621" s="158"/>
      <c r="D621" s="138"/>
    </row>
    <row r="622" spans="1:4" x14ac:dyDescent="0.2">
      <c r="A622" s="158"/>
      <c r="D622" s="138"/>
    </row>
    <row r="623" spans="1:4" x14ac:dyDescent="0.2">
      <c r="A623" s="158"/>
      <c r="D623" s="138"/>
    </row>
    <row r="624" spans="1:4" x14ac:dyDescent="0.2">
      <c r="A624" s="158"/>
      <c r="D624" s="138"/>
    </row>
    <row r="625" spans="1:4" x14ac:dyDescent="0.2">
      <c r="A625" s="158"/>
      <c r="D625" s="138"/>
    </row>
    <row r="626" spans="1:4" x14ac:dyDescent="0.2">
      <c r="A626" s="158"/>
      <c r="D626" s="138"/>
    </row>
    <row r="627" spans="1:4" x14ac:dyDescent="0.2">
      <c r="A627" s="158"/>
      <c r="D627" s="138"/>
    </row>
    <row r="628" spans="1:4" x14ac:dyDescent="0.2">
      <c r="A628" s="158"/>
      <c r="D628" s="138"/>
    </row>
    <row r="629" spans="1:4" x14ac:dyDescent="0.2">
      <c r="A629" s="158"/>
      <c r="D629" s="138"/>
    </row>
    <row r="630" spans="1:4" x14ac:dyDescent="0.2">
      <c r="A630" s="158"/>
      <c r="D630" s="138"/>
    </row>
    <row r="631" spans="1:4" x14ac:dyDescent="0.2">
      <c r="A631" s="158"/>
      <c r="D631" s="138"/>
    </row>
    <row r="632" spans="1:4" x14ac:dyDescent="0.2">
      <c r="A632" s="158"/>
      <c r="D632" s="138"/>
    </row>
    <row r="633" spans="1:4" x14ac:dyDescent="0.2">
      <c r="A633" s="158"/>
      <c r="D633" s="138"/>
    </row>
    <row r="634" spans="1:4" x14ac:dyDescent="0.2">
      <c r="A634" s="158"/>
      <c r="D634" s="138"/>
    </row>
    <row r="635" spans="1:4" x14ac:dyDescent="0.2">
      <c r="A635" s="158"/>
      <c r="D635" s="138"/>
    </row>
    <row r="636" spans="1:4" x14ac:dyDescent="0.2">
      <c r="A636" s="158"/>
      <c r="D636" s="138"/>
    </row>
    <row r="637" spans="1:4" x14ac:dyDescent="0.2">
      <c r="A637" s="158"/>
      <c r="D637" s="138"/>
    </row>
    <row r="638" spans="1:4" x14ac:dyDescent="0.2">
      <c r="A638" s="158"/>
      <c r="D638" s="138"/>
    </row>
    <row r="639" spans="1:4" x14ac:dyDescent="0.2">
      <c r="A639" s="158"/>
      <c r="D639" s="138"/>
    </row>
    <row r="640" spans="1:4" x14ac:dyDescent="0.2">
      <c r="A640" s="158"/>
      <c r="D640" s="138"/>
    </row>
    <row r="641" spans="1:4" x14ac:dyDescent="0.2">
      <c r="A641" s="158"/>
      <c r="D641" s="138"/>
    </row>
    <row r="642" spans="1:4" x14ac:dyDescent="0.2">
      <c r="A642" s="158"/>
      <c r="D642" s="138"/>
    </row>
    <row r="643" spans="1:4" x14ac:dyDescent="0.2">
      <c r="A643" s="158"/>
      <c r="D643" s="138"/>
    </row>
    <row r="644" spans="1:4" x14ac:dyDescent="0.2">
      <c r="A644" s="158"/>
      <c r="D644" s="138"/>
    </row>
    <row r="645" spans="1:4" x14ac:dyDescent="0.2">
      <c r="A645" s="158"/>
      <c r="D645" s="138"/>
    </row>
    <row r="646" spans="1:4" x14ac:dyDescent="0.2">
      <c r="A646" s="158"/>
      <c r="D646" s="138"/>
    </row>
    <row r="647" spans="1:4" x14ac:dyDescent="0.2">
      <c r="A647" s="158"/>
      <c r="D647" s="138"/>
    </row>
    <row r="648" spans="1:4" x14ac:dyDescent="0.2">
      <c r="A648" s="158"/>
      <c r="D648" s="138"/>
    </row>
    <row r="649" spans="1:4" x14ac:dyDescent="0.2">
      <c r="A649" s="158"/>
      <c r="D649" s="138"/>
    </row>
    <row r="650" spans="1:4" x14ac:dyDescent="0.2">
      <c r="A650" s="158"/>
      <c r="D650" s="138"/>
    </row>
    <row r="651" spans="1:4" x14ac:dyDescent="0.2">
      <c r="A651" s="158"/>
      <c r="D651" s="138"/>
    </row>
    <row r="652" spans="1:4" x14ac:dyDescent="0.2">
      <c r="A652" s="158"/>
      <c r="D652" s="138"/>
    </row>
    <row r="653" spans="1:4" x14ac:dyDescent="0.2">
      <c r="A653" s="158"/>
      <c r="D653" s="138"/>
    </row>
    <row r="654" spans="1:4" x14ac:dyDescent="0.2">
      <c r="A654" s="158"/>
      <c r="D654" s="138"/>
    </row>
    <row r="655" spans="1:4" x14ac:dyDescent="0.2">
      <c r="A655" s="158"/>
      <c r="D655" s="138"/>
    </row>
    <row r="656" spans="1:4" x14ac:dyDescent="0.2">
      <c r="A656" s="158"/>
      <c r="D656" s="138"/>
    </row>
    <row r="657" spans="1:4" x14ac:dyDescent="0.2">
      <c r="A657" s="158"/>
      <c r="D657" s="138"/>
    </row>
    <row r="658" spans="1:4" x14ac:dyDescent="0.2">
      <c r="A658" s="158"/>
      <c r="D658" s="138"/>
    </row>
    <row r="659" spans="1:4" x14ac:dyDescent="0.2">
      <c r="A659" s="158"/>
      <c r="D659" s="138"/>
    </row>
    <row r="660" spans="1:4" x14ac:dyDescent="0.2">
      <c r="A660" s="158"/>
      <c r="D660" s="138"/>
    </row>
    <row r="661" spans="1:4" x14ac:dyDescent="0.2">
      <c r="A661" s="158"/>
      <c r="D661" s="138"/>
    </row>
    <row r="662" spans="1:4" x14ac:dyDescent="0.2">
      <c r="A662" s="158"/>
      <c r="D662" s="138"/>
    </row>
    <row r="663" spans="1:4" x14ac:dyDescent="0.2">
      <c r="A663" s="158"/>
      <c r="D663" s="138"/>
    </row>
    <row r="664" spans="1:4" x14ac:dyDescent="0.2">
      <c r="A664" s="158"/>
      <c r="D664" s="138"/>
    </row>
    <row r="665" spans="1:4" x14ac:dyDescent="0.2">
      <c r="A665" s="158"/>
      <c r="D665" s="138"/>
    </row>
    <row r="666" spans="1:4" x14ac:dyDescent="0.2">
      <c r="A666" s="158"/>
      <c r="D666" s="138"/>
    </row>
    <row r="667" spans="1:4" x14ac:dyDescent="0.2">
      <c r="A667" s="158"/>
      <c r="D667" s="138"/>
    </row>
    <row r="668" spans="1:4" x14ac:dyDescent="0.2">
      <c r="A668" s="158"/>
      <c r="D668" s="138"/>
    </row>
    <row r="669" spans="1:4" x14ac:dyDescent="0.2">
      <c r="A669" s="158"/>
      <c r="D669" s="138"/>
    </row>
    <row r="670" spans="1:4" x14ac:dyDescent="0.2">
      <c r="A670" s="158"/>
      <c r="D670" s="138"/>
    </row>
    <row r="671" spans="1:4" x14ac:dyDescent="0.2">
      <c r="A671" s="158"/>
      <c r="D671" s="138"/>
    </row>
    <row r="672" spans="1:4" x14ac:dyDescent="0.2">
      <c r="A672" s="158"/>
      <c r="D672" s="138"/>
    </row>
    <row r="673" spans="1:4" x14ac:dyDescent="0.2">
      <c r="A673" s="158"/>
      <c r="D673" s="138"/>
    </row>
    <row r="674" spans="1:4" x14ac:dyDescent="0.2">
      <c r="A674" s="158"/>
      <c r="D674" s="138"/>
    </row>
    <row r="675" spans="1:4" x14ac:dyDescent="0.2">
      <c r="A675" s="158"/>
      <c r="D675" s="138"/>
    </row>
    <row r="676" spans="1:4" x14ac:dyDescent="0.2">
      <c r="A676" s="158"/>
      <c r="D676" s="138"/>
    </row>
    <row r="677" spans="1:4" x14ac:dyDescent="0.2">
      <c r="A677" s="158"/>
      <c r="D677" s="138"/>
    </row>
    <row r="678" spans="1:4" x14ac:dyDescent="0.2">
      <c r="A678" s="158"/>
      <c r="D678" s="138"/>
    </row>
    <row r="679" spans="1:4" x14ac:dyDescent="0.2">
      <c r="A679" s="158"/>
      <c r="D679" s="138"/>
    </row>
    <row r="680" spans="1:4" x14ac:dyDescent="0.2">
      <c r="A680" s="158"/>
      <c r="D680" s="138"/>
    </row>
    <row r="681" spans="1:4" x14ac:dyDescent="0.2">
      <c r="A681" s="158"/>
      <c r="D681" s="138"/>
    </row>
    <row r="682" spans="1:4" x14ac:dyDescent="0.2">
      <c r="A682" s="158"/>
      <c r="D682" s="138"/>
    </row>
    <row r="683" spans="1:4" x14ac:dyDescent="0.2">
      <c r="A683" s="158"/>
      <c r="D683" s="138"/>
    </row>
    <row r="684" spans="1:4" x14ac:dyDescent="0.2">
      <c r="A684" s="158"/>
      <c r="D684" s="138"/>
    </row>
    <row r="685" spans="1:4" x14ac:dyDescent="0.2">
      <c r="A685" s="158"/>
      <c r="D685" s="138"/>
    </row>
    <row r="686" spans="1:4" x14ac:dyDescent="0.2">
      <c r="A686" s="158"/>
      <c r="D686" s="138"/>
    </row>
    <row r="687" spans="1:4" x14ac:dyDescent="0.2">
      <c r="A687" s="158"/>
      <c r="D687" s="138"/>
    </row>
    <row r="688" spans="1:4" x14ac:dyDescent="0.2">
      <c r="A688" s="158"/>
      <c r="D688" s="138"/>
    </row>
    <row r="689" spans="1:4" x14ac:dyDescent="0.2">
      <c r="A689" s="158"/>
      <c r="D689" s="138"/>
    </row>
    <row r="690" spans="1:4" x14ac:dyDescent="0.2">
      <c r="A690" s="158"/>
      <c r="D690" s="138"/>
    </row>
    <row r="691" spans="1:4" x14ac:dyDescent="0.2">
      <c r="A691" s="158"/>
      <c r="D691" s="138"/>
    </row>
    <row r="692" spans="1:4" x14ac:dyDescent="0.2">
      <c r="A692" s="158"/>
      <c r="D692" s="138"/>
    </row>
    <row r="693" spans="1:4" x14ac:dyDescent="0.2">
      <c r="A693" s="158"/>
      <c r="D693" s="138"/>
    </row>
    <row r="694" spans="1:4" x14ac:dyDescent="0.2">
      <c r="A694" s="158"/>
      <c r="D694" s="138"/>
    </row>
    <row r="695" spans="1:4" x14ac:dyDescent="0.2">
      <c r="A695" s="158"/>
      <c r="D695" s="138"/>
    </row>
    <row r="696" spans="1:4" x14ac:dyDescent="0.2">
      <c r="A696" s="158"/>
      <c r="D696" s="138"/>
    </row>
    <row r="697" spans="1:4" x14ac:dyDescent="0.2">
      <c r="A697" s="158"/>
      <c r="D697" s="138"/>
    </row>
    <row r="698" spans="1:4" x14ac:dyDescent="0.2">
      <c r="A698" s="158"/>
      <c r="D698" s="138"/>
    </row>
    <row r="699" spans="1:4" x14ac:dyDescent="0.2">
      <c r="A699" s="158"/>
      <c r="D699" s="138"/>
    </row>
    <row r="700" spans="1:4" x14ac:dyDescent="0.2">
      <c r="A700" s="158"/>
      <c r="D700" s="138"/>
    </row>
    <row r="701" spans="1:4" x14ac:dyDescent="0.2">
      <c r="A701" s="158"/>
      <c r="D701" s="138"/>
    </row>
    <row r="702" spans="1:4" x14ac:dyDescent="0.2">
      <c r="A702" s="158"/>
      <c r="D702" s="138"/>
    </row>
    <row r="703" spans="1:4" x14ac:dyDescent="0.2">
      <c r="A703" s="158"/>
      <c r="D703" s="138"/>
    </row>
    <row r="704" spans="1:4" x14ac:dyDescent="0.2">
      <c r="A704" s="158"/>
      <c r="D704" s="138"/>
    </row>
    <row r="705" spans="1:4" x14ac:dyDescent="0.2">
      <c r="A705" s="158"/>
      <c r="D705" s="138"/>
    </row>
    <row r="706" spans="1:4" x14ac:dyDescent="0.2">
      <c r="A706" s="158"/>
      <c r="D706" s="138"/>
    </row>
    <row r="707" spans="1:4" x14ac:dyDescent="0.2">
      <c r="A707" s="158"/>
      <c r="D707" s="138"/>
    </row>
    <row r="708" spans="1:4" x14ac:dyDescent="0.2">
      <c r="A708" s="158"/>
      <c r="D708" s="138"/>
    </row>
    <row r="709" spans="1:4" x14ac:dyDescent="0.2">
      <c r="A709" s="158"/>
      <c r="D709" s="138"/>
    </row>
    <row r="710" spans="1:4" x14ac:dyDescent="0.2">
      <c r="A710" s="158"/>
      <c r="D710" s="138"/>
    </row>
    <row r="711" spans="1:4" x14ac:dyDescent="0.2">
      <c r="A711" s="158"/>
      <c r="D711" s="138"/>
    </row>
    <row r="712" spans="1:4" x14ac:dyDescent="0.2">
      <c r="A712" s="158"/>
      <c r="D712" s="138"/>
    </row>
    <row r="713" spans="1:4" x14ac:dyDescent="0.2">
      <c r="A713" s="158"/>
      <c r="D713" s="138"/>
    </row>
    <row r="714" spans="1:4" x14ac:dyDescent="0.2">
      <c r="A714" s="158"/>
      <c r="D714" s="138"/>
    </row>
    <row r="715" spans="1:4" x14ac:dyDescent="0.2">
      <c r="A715" s="158"/>
      <c r="D715" s="138"/>
    </row>
    <row r="716" spans="1:4" x14ac:dyDescent="0.2">
      <c r="A716" s="158"/>
      <c r="D716" s="138"/>
    </row>
    <row r="717" spans="1:4" x14ac:dyDescent="0.2">
      <c r="A717" s="158"/>
      <c r="D717" s="138"/>
    </row>
    <row r="718" spans="1:4" x14ac:dyDescent="0.2">
      <c r="A718" s="158"/>
      <c r="D718" s="138"/>
    </row>
    <row r="719" spans="1:4" x14ac:dyDescent="0.2">
      <c r="A719" s="158"/>
      <c r="D719" s="138"/>
    </row>
    <row r="720" spans="1:4" x14ac:dyDescent="0.2">
      <c r="A720" s="158"/>
      <c r="D720" s="138"/>
    </row>
    <row r="721" spans="1:4" x14ac:dyDescent="0.2">
      <c r="A721" s="158"/>
      <c r="D721" s="138"/>
    </row>
    <row r="722" spans="1:4" x14ac:dyDescent="0.2">
      <c r="A722" s="158"/>
      <c r="D722" s="138"/>
    </row>
    <row r="723" spans="1:4" x14ac:dyDescent="0.2">
      <c r="A723" s="158"/>
      <c r="D723" s="138"/>
    </row>
    <row r="724" spans="1:4" x14ac:dyDescent="0.2">
      <c r="A724" s="158"/>
      <c r="D724" s="138"/>
    </row>
    <row r="725" spans="1:4" x14ac:dyDescent="0.2">
      <c r="A725" s="158"/>
      <c r="D725" s="138"/>
    </row>
    <row r="726" spans="1:4" x14ac:dyDescent="0.2">
      <c r="A726" s="158"/>
      <c r="D726" s="138"/>
    </row>
    <row r="727" spans="1:4" x14ac:dyDescent="0.2">
      <c r="A727" s="158"/>
      <c r="D727" s="138"/>
    </row>
    <row r="728" spans="1:4" x14ac:dyDescent="0.2">
      <c r="A728" s="158"/>
      <c r="D728" s="138"/>
    </row>
    <row r="729" spans="1:4" x14ac:dyDescent="0.2">
      <c r="A729" s="158"/>
      <c r="D729" s="138"/>
    </row>
    <row r="730" spans="1:4" x14ac:dyDescent="0.2">
      <c r="A730" s="158"/>
      <c r="D730" s="138"/>
    </row>
    <row r="731" spans="1:4" x14ac:dyDescent="0.2">
      <c r="A731" s="158"/>
      <c r="D731" s="138"/>
    </row>
    <row r="732" spans="1:4" x14ac:dyDescent="0.2">
      <c r="A732" s="158"/>
      <c r="D732" s="138"/>
    </row>
    <row r="733" spans="1:4" x14ac:dyDescent="0.2">
      <c r="A733" s="158"/>
      <c r="D733" s="138"/>
    </row>
    <row r="734" spans="1:4" x14ac:dyDescent="0.2">
      <c r="A734" s="158"/>
      <c r="D734" s="138"/>
    </row>
    <row r="735" spans="1:4" x14ac:dyDescent="0.2">
      <c r="A735" s="158"/>
      <c r="D735" s="138"/>
    </row>
    <row r="736" spans="1:4" x14ac:dyDescent="0.2">
      <c r="A736" s="158"/>
      <c r="D736" s="138"/>
    </row>
    <row r="737" spans="1:4" x14ac:dyDescent="0.2">
      <c r="A737" s="158"/>
      <c r="D737" s="138"/>
    </row>
    <row r="738" spans="1:4" x14ac:dyDescent="0.2">
      <c r="A738" s="158"/>
      <c r="D738" s="138"/>
    </row>
    <row r="739" spans="1:4" x14ac:dyDescent="0.2">
      <c r="A739" s="158"/>
      <c r="D739" s="138"/>
    </row>
    <row r="740" spans="1:4" x14ac:dyDescent="0.2">
      <c r="A740" s="158"/>
      <c r="D740" s="138"/>
    </row>
    <row r="741" spans="1:4" x14ac:dyDescent="0.2">
      <c r="A741" s="158"/>
      <c r="D741" s="138"/>
    </row>
    <row r="742" spans="1:4" x14ac:dyDescent="0.2">
      <c r="A742" s="158"/>
      <c r="D742" s="138"/>
    </row>
    <row r="743" spans="1:4" x14ac:dyDescent="0.2">
      <c r="A743" s="158"/>
      <c r="D743" s="138"/>
    </row>
    <row r="744" spans="1:4" x14ac:dyDescent="0.2">
      <c r="A744" s="158"/>
      <c r="D744" s="138"/>
    </row>
    <row r="745" spans="1:4" x14ac:dyDescent="0.2">
      <c r="A745" s="158"/>
      <c r="D745" s="138"/>
    </row>
    <row r="746" spans="1:4" x14ac:dyDescent="0.2">
      <c r="A746" s="158"/>
      <c r="D746" s="138"/>
    </row>
    <row r="747" spans="1:4" x14ac:dyDescent="0.2">
      <c r="A747" s="158"/>
      <c r="D747" s="138"/>
    </row>
    <row r="748" spans="1:4" x14ac:dyDescent="0.2">
      <c r="A748" s="158"/>
      <c r="D748" s="138"/>
    </row>
    <row r="749" spans="1:4" x14ac:dyDescent="0.2">
      <c r="A749" s="158"/>
      <c r="D749" s="138"/>
    </row>
    <row r="750" spans="1:4" x14ac:dyDescent="0.2">
      <c r="A750" s="158"/>
      <c r="D750" s="138"/>
    </row>
    <row r="751" spans="1:4" x14ac:dyDescent="0.2">
      <c r="A751" s="158"/>
      <c r="D751" s="138"/>
    </row>
    <row r="752" spans="1:4" x14ac:dyDescent="0.2">
      <c r="A752" s="158"/>
      <c r="D752" s="138"/>
    </row>
    <row r="753" spans="1:4" x14ac:dyDescent="0.2">
      <c r="A753" s="158"/>
      <c r="D753" s="138"/>
    </row>
    <row r="754" spans="1:4" x14ac:dyDescent="0.2">
      <c r="A754" s="158"/>
      <c r="D754" s="138"/>
    </row>
    <row r="755" spans="1:4" x14ac:dyDescent="0.2">
      <c r="A755" s="158"/>
      <c r="D755" s="138"/>
    </row>
    <row r="756" spans="1:4" x14ac:dyDescent="0.2">
      <c r="A756" s="158"/>
      <c r="D756" s="138"/>
    </row>
    <row r="757" spans="1:4" x14ac:dyDescent="0.2">
      <c r="A757" s="158"/>
      <c r="D757" s="138"/>
    </row>
    <row r="758" spans="1:4" x14ac:dyDescent="0.2">
      <c r="A758" s="158"/>
      <c r="D758" s="138"/>
    </row>
    <row r="759" spans="1:4" x14ac:dyDescent="0.2">
      <c r="A759" s="158"/>
      <c r="D759" s="138"/>
    </row>
    <row r="760" spans="1:4" x14ac:dyDescent="0.2">
      <c r="A760" s="158"/>
      <c r="D760" s="138"/>
    </row>
    <row r="761" spans="1:4" x14ac:dyDescent="0.2">
      <c r="A761" s="158"/>
      <c r="D761" s="138"/>
    </row>
    <row r="762" spans="1:4" x14ac:dyDescent="0.2">
      <c r="A762" s="158"/>
      <c r="D762" s="138"/>
    </row>
    <row r="763" spans="1:4" x14ac:dyDescent="0.2">
      <c r="A763" s="158"/>
      <c r="D763" s="138"/>
    </row>
    <row r="764" spans="1:4" x14ac:dyDescent="0.2">
      <c r="A764" s="158"/>
      <c r="D764" s="138"/>
    </row>
    <row r="765" spans="1:4" x14ac:dyDescent="0.2">
      <c r="A765" s="158"/>
      <c r="D765" s="138"/>
    </row>
    <row r="766" spans="1:4" x14ac:dyDescent="0.2">
      <c r="A766" s="158"/>
      <c r="D766" s="138"/>
    </row>
    <row r="767" spans="1:4" x14ac:dyDescent="0.2">
      <c r="A767" s="158"/>
      <c r="D767" s="138"/>
    </row>
    <row r="768" spans="1:4" x14ac:dyDescent="0.2">
      <c r="A768" s="158"/>
      <c r="D768" s="138"/>
    </row>
    <row r="769" spans="1:4" x14ac:dyDescent="0.2">
      <c r="A769" s="158"/>
      <c r="D769" s="138"/>
    </row>
    <row r="770" spans="1:4" x14ac:dyDescent="0.2">
      <c r="A770" s="158"/>
      <c r="D770" s="138"/>
    </row>
    <row r="771" spans="1:4" x14ac:dyDescent="0.2">
      <c r="A771" s="158"/>
      <c r="D771" s="138"/>
    </row>
    <row r="772" spans="1:4" x14ac:dyDescent="0.2">
      <c r="A772" s="158"/>
      <c r="D772" s="138"/>
    </row>
    <row r="773" spans="1:4" x14ac:dyDescent="0.2">
      <c r="A773" s="158"/>
      <c r="D773" s="138"/>
    </row>
    <row r="774" spans="1:4" x14ac:dyDescent="0.2">
      <c r="A774" s="158"/>
      <c r="D774" s="138"/>
    </row>
    <row r="775" spans="1:4" x14ac:dyDescent="0.2">
      <c r="A775" s="158"/>
      <c r="D775" s="138"/>
    </row>
    <row r="776" spans="1:4" x14ac:dyDescent="0.2">
      <c r="A776" s="158"/>
      <c r="D776" s="138"/>
    </row>
    <row r="777" spans="1:4" x14ac:dyDescent="0.2">
      <c r="A777" s="158"/>
      <c r="D777" s="138"/>
    </row>
    <row r="778" spans="1:4" x14ac:dyDescent="0.2">
      <c r="A778" s="158"/>
      <c r="D778" s="138"/>
    </row>
    <row r="779" spans="1:4" x14ac:dyDescent="0.2">
      <c r="A779" s="158"/>
      <c r="D779" s="138"/>
    </row>
    <row r="780" spans="1:4" x14ac:dyDescent="0.2">
      <c r="A780" s="158"/>
      <c r="D780" s="138"/>
    </row>
    <row r="781" spans="1:4" x14ac:dyDescent="0.2">
      <c r="A781" s="158"/>
      <c r="D781" s="138"/>
    </row>
    <row r="782" spans="1:4" x14ac:dyDescent="0.2">
      <c r="A782" s="158"/>
      <c r="D782" s="138"/>
    </row>
    <row r="783" spans="1:4" x14ac:dyDescent="0.2">
      <c r="A783" s="158"/>
      <c r="D783" s="138"/>
    </row>
    <row r="784" spans="1:4" x14ac:dyDescent="0.2">
      <c r="A784" s="158"/>
      <c r="D784" s="138"/>
    </row>
    <row r="785" spans="1:4" x14ac:dyDescent="0.2">
      <c r="A785" s="158"/>
      <c r="D785" s="138"/>
    </row>
    <row r="786" spans="1:4" x14ac:dyDescent="0.2">
      <c r="A786" s="158"/>
      <c r="D786" s="138"/>
    </row>
    <row r="787" spans="1:4" x14ac:dyDescent="0.2">
      <c r="A787" s="158"/>
      <c r="D787" s="138"/>
    </row>
    <row r="788" spans="1:4" x14ac:dyDescent="0.2">
      <c r="A788" s="158"/>
      <c r="D788" s="138"/>
    </row>
    <row r="789" spans="1:4" x14ac:dyDescent="0.2">
      <c r="A789" s="158"/>
      <c r="D789" s="138"/>
    </row>
    <row r="790" spans="1:4" x14ac:dyDescent="0.2">
      <c r="A790" s="158"/>
      <c r="D790" s="138"/>
    </row>
    <row r="791" spans="1:4" x14ac:dyDescent="0.2">
      <c r="A791" s="158"/>
      <c r="D791" s="138"/>
    </row>
    <row r="792" spans="1:4" x14ac:dyDescent="0.2">
      <c r="A792" s="158"/>
      <c r="D792" s="138"/>
    </row>
    <row r="793" spans="1:4" x14ac:dyDescent="0.2">
      <c r="A793" s="158"/>
      <c r="D793" s="138"/>
    </row>
    <row r="794" spans="1:4" x14ac:dyDescent="0.2">
      <c r="A794" s="158"/>
      <c r="D794" s="138"/>
    </row>
    <row r="795" spans="1:4" x14ac:dyDescent="0.2">
      <c r="A795" s="158"/>
      <c r="D795" s="138"/>
    </row>
    <row r="796" spans="1:4" x14ac:dyDescent="0.2">
      <c r="A796" s="158"/>
      <c r="D796" s="138"/>
    </row>
    <row r="797" spans="1:4" x14ac:dyDescent="0.2">
      <c r="A797" s="158"/>
      <c r="D797" s="138"/>
    </row>
    <row r="798" spans="1:4" x14ac:dyDescent="0.2">
      <c r="A798" s="158"/>
      <c r="D798" s="138"/>
    </row>
    <row r="799" spans="1:4" x14ac:dyDescent="0.2">
      <c r="A799" s="158"/>
      <c r="D799" s="138"/>
    </row>
    <row r="800" spans="1:4" x14ac:dyDescent="0.2">
      <c r="A800" s="158"/>
      <c r="D800" s="138"/>
    </row>
    <row r="801" spans="1:4" x14ac:dyDescent="0.2">
      <c r="A801" s="158"/>
      <c r="D801" s="138"/>
    </row>
    <row r="802" spans="1:4" x14ac:dyDescent="0.2">
      <c r="A802" s="158"/>
      <c r="D802" s="138"/>
    </row>
    <row r="803" spans="1:4" x14ac:dyDescent="0.2">
      <c r="A803" s="158"/>
      <c r="D803" s="138"/>
    </row>
    <row r="804" spans="1:4" x14ac:dyDescent="0.2">
      <c r="A804" s="158"/>
      <c r="D804" s="138"/>
    </row>
    <row r="805" spans="1:4" x14ac:dyDescent="0.2">
      <c r="A805" s="158"/>
      <c r="D805" s="138"/>
    </row>
    <row r="806" spans="1:4" x14ac:dyDescent="0.2">
      <c r="A806" s="158"/>
      <c r="D806" s="138"/>
    </row>
    <row r="807" spans="1:4" x14ac:dyDescent="0.2">
      <c r="A807" s="158"/>
      <c r="D807" s="138"/>
    </row>
    <row r="808" spans="1:4" x14ac:dyDescent="0.2">
      <c r="A808" s="158"/>
      <c r="D808" s="138"/>
    </row>
    <row r="809" spans="1:4" x14ac:dyDescent="0.2">
      <c r="A809" s="158"/>
      <c r="D809" s="138"/>
    </row>
    <row r="810" spans="1:4" x14ac:dyDescent="0.2">
      <c r="A810" s="158"/>
      <c r="D810" s="138"/>
    </row>
    <row r="811" spans="1:4" x14ac:dyDescent="0.2">
      <c r="A811" s="158"/>
      <c r="D811" s="138"/>
    </row>
    <row r="812" spans="1:4" x14ac:dyDescent="0.2">
      <c r="A812" s="158"/>
      <c r="D812" s="138"/>
    </row>
    <row r="813" spans="1:4" x14ac:dyDescent="0.2">
      <c r="A813" s="158"/>
      <c r="D813" s="138"/>
    </row>
    <row r="814" spans="1:4" x14ac:dyDescent="0.2">
      <c r="A814" s="158"/>
      <c r="D814" s="138"/>
    </row>
    <row r="815" spans="1:4" x14ac:dyDescent="0.2">
      <c r="A815" s="158"/>
      <c r="D815" s="138"/>
    </row>
    <row r="816" spans="1:4" x14ac:dyDescent="0.2">
      <c r="A816" s="158"/>
      <c r="D816" s="138"/>
    </row>
    <row r="817" spans="1:4" x14ac:dyDescent="0.2">
      <c r="A817" s="158"/>
      <c r="D817" s="138"/>
    </row>
    <row r="818" spans="1:4" x14ac:dyDescent="0.2">
      <c r="A818" s="158"/>
      <c r="D818" s="138"/>
    </row>
    <row r="819" spans="1:4" x14ac:dyDescent="0.2">
      <c r="A819" s="158"/>
      <c r="D819" s="138"/>
    </row>
    <row r="820" spans="1:4" x14ac:dyDescent="0.2">
      <c r="A820" s="158"/>
      <c r="D820" s="138"/>
    </row>
    <row r="821" spans="1:4" x14ac:dyDescent="0.2">
      <c r="A821" s="158"/>
      <c r="D821" s="138"/>
    </row>
    <row r="822" spans="1:4" x14ac:dyDescent="0.2">
      <c r="A822" s="158"/>
      <c r="D822" s="138"/>
    </row>
    <row r="823" spans="1:4" x14ac:dyDescent="0.2">
      <c r="A823" s="158"/>
      <c r="D823" s="138"/>
    </row>
    <row r="824" spans="1:4" x14ac:dyDescent="0.2">
      <c r="A824" s="158"/>
      <c r="D824" s="138"/>
    </row>
    <row r="825" spans="1:4" x14ac:dyDescent="0.2">
      <c r="A825" s="158"/>
      <c r="D825" s="138"/>
    </row>
    <row r="826" spans="1:4" x14ac:dyDescent="0.2">
      <c r="A826" s="158"/>
      <c r="D826" s="138"/>
    </row>
    <row r="827" spans="1:4" x14ac:dyDescent="0.2">
      <c r="A827" s="158"/>
      <c r="D827" s="138"/>
    </row>
    <row r="828" spans="1:4" x14ac:dyDescent="0.2">
      <c r="A828" s="158"/>
      <c r="D828" s="138"/>
    </row>
    <row r="829" spans="1:4" x14ac:dyDescent="0.2">
      <c r="A829" s="158"/>
      <c r="D829" s="138"/>
    </row>
    <row r="830" spans="1:4" x14ac:dyDescent="0.2">
      <c r="A830" s="158"/>
      <c r="D830" s="138"/>
    </row>
    <row r="831" spans="1:4" x14ac:dyDescent="0.2">
      <c r="A831" s="158"/>
      <c r="D831" s="138"/>
    </row>
    <row r="832" spans="1:4" x14ac:dyDescent="0.2">
      <c r="A832" s="158"/>
      <c r="D832" s="138"/>
    </row>
    <row r="833" spans="1:4" x14ac:dyDescent="0.2">
      <c r="A833" s="158"/>
      <c r="D833" s="138"/>
    </row>
    <row r="834" spans="1:4" x14ac:dyDescent="0.2">
      <c r="A834" s="158"/>
      <c r="D834" s="138"/>
    </row>
    <row r="835" spans="1:4" x14ac:dyDescent="0.2">
      <c r="A835" s="158"/>
      <c r="D835" s="138"/>
    </row>
    <row r="836" spans="1:4" x14ac:dyDescent="0.2">
      <c r="A836" s="158"/>
      <c r="D836" s="138"/>
    </row>
    <row r="837" spans="1:4" x14ac:dyDescent="0.2">
      <c r="A837" s="158"/>
      <c r="D837" s="138"/>
    </row>
    <row r="838" spans="1:4" x14ac:dyDescent="0.2">
      <c r="A838" s="158"/>
      <c r="D838" s="138"/>
    </row>
    <row r="839" spans="1:4" x14ac:dyDescent="0.2">
      <c r="A839" s="158"/>
      <c r="D839" s="138"/>
    </row>
    <row r="840" spans="1:4" x14ac:dyDescent="0.2">
      <c r="A840" s="158"/>
      <c r="D840" s="138"/>
    </row>
    <row r="841" spans="1:4" x14ac:dyDescent="0.2">
      <c r="A841" s="158"/>
      <c r="D841" s="138"/>
    </row>
    <row r="842" spans="1:4" x14ac:dyDescent="0.2">
      <c r="A842" s="158"/>
      <c r="D842" s="138"/>
    </row>
    <row r="843" spans="1:4" x14ac:dyDescent="0.2">
      <c r="A843" s="158"/>
      <c r="D843" s="138"/>
    </row>
    <row r="844" spans="1:4" x14ac:dyDescent="0.2">
      <c r="A844" s="158"/>
      <c r="D844" s="138"/>
    </row>
    <row r="845" spans="1:4" x14ac:dyDescent="0.2">
      <c r="A845" s="158"/>
      <c r="D845" s="138"/>
    </row>
    <row r="846" spans="1:4" x14ac:dyDescent="0.2">
      <c r="A846" s="158"/>
      <c r="D846" s="138"/>
    </row>
    <row r="847" spans="1:4" x14ac:dyDescent="0.2">
      <c r="A847" s="158"/>
      <c r="D847" s="138"/>
    </row>
    <row r="848" spans="1:4" x14ac:dyDescent="0.2">
      <c r="A848" s="158"/>
      <c r="D848" s="138"/>
    </row>
    <row r="849" spans="1:4" x14ac:dyDescent="0.2">
      <c r="A849" s="158"/>
      <c r="D849" s="138"/>
    </row>
    <row r="850" spans="1:4" x14ac:dyDescent="0.2">
      <c r="A850" s="158"/>
      <c r="D850" s="138"/>
    </row>
    <row r="851" spans="1:4" x14ac:dyDescent="0.2">
      <c r="A851" s="158"/>
      <c r="D851" s="138"/>
    </row>
    <row r="852" spans="1:4" x14ac:dyDescent="0.2">
      <c r="A852" s="158"/>
      <c r="D852" s="138"/>
    </row>
    <row r="853" spans="1:4" x14ac:dyDescent="0.2">
      <c r="A853" s="158"/>
      <c r="D853" s="138"/>
    </row>
    <row r="854" spans="1:4" x14ac:dyDescent="0.2">
      <c r="A854" s="158"/>
      <c r="D854" s="138"/>
    </row>
    <row r="855" spans="1:4" x14ac:dyDescent="0.2">
      <c r="A855" s="158"/>
      <c r="D855" s="138"/>
    </row>
    <row r="856" spans="1:4" x14ac:dyDescent="0.2">
      <c r="A856" s="158"/>
      <c r="D856" s="138"/>
    </row>
    <row r="857" spans="1:4" x14ac:dyDescent="0.2">
      <c r="A857" s="158"/>
      <c r="D857" s="138"/>
    </row>
    <row r="858" spans="1:4" x14ac:dyDescent="0.2">
      <c r="A858" s="158"/>
      <c r="D858" s="138"/>
    </row>
    <row r="859" spans="1:4" x14ac:dyDescent="0.2">
      <c r="A859" s="158"/>
      <c r="D859" s="138"/>
    </row>
    <row r="860" spans="1:4" x14ac:dyDescent="0.2">
      <c r="A860" s="158"/>
      <c r="D860" s="138"/>
    </row>
    <row r="861" spans="1:4" x14ac:dyDescent="0.2">
      <c r="A861" s="158"/>
      <c r="D861" s="138"/>
    </row>
    <row r="862" spans="1:4" x14ac:dyDescent="0.2">
      <c r="A862" s="158"/>
      <c r="D862" s="138"/>
    </row>
    <row r="863" spans="1:4" x14ac:dyDescent="0.2">
      <c r="A863" s="158"/>
      <c r="D863" s="138"/>
    </row>
    <row r="864" spans="1:4" x14ac:dyDescent="0.2">
      <c r="A864" s="158"/>
      <c r="D864" s="138"/>
    </row>
    <row r="865" spans="1:4" x14ac:dyDescent="0.2">
      <c r="A865" s="158"/>
      <c r="D865" s="138"/>
    </row>
    <row r="866" spans="1:4" x14ac:dyDescent="0.2">
      <c r="A866" s="158"/>
      <c r="D866" s="138"/>
    </row>
    <row r="867" spans="1:4" x14ac:dyDescent="0.2">
      <c r="A867" s="158"/>
      <c r="D867" s="138"/>
    </row>
    <row r="868" spans="1:4" x14ac:dyDescent="0.2">
      <c r="A868" s="158"/>
      <c r="D868" s="138"/>
    </row>
    <row r="869" spans="1:4" x14ac:dyDescent="0.2">
      <c r="A869" s="158"/>
      <c r="D869" s="138"/>
    </row>
    <row r="870" spans="1:4" x14ac:dyDescent="0.2">
      <c r="A870" s="158"/>
      <c r="D870" s="138"/>
    </row>
    <row r="871" spans="1:4" x14ac:dyDescent="0.2">
      <c r="A871" s="158"/>
      <c r="D871" s="138"/>
    </row>
    <row r="872" spans="1:4" x14ac:dyDescent="0.2">
      <c r="A872" s="158"/>
      <c r="D872" s="138"/>
    </row>
    <row r="873" spans="1:4" x14ac:dyDescent="0.2">
      <c r="A873" s="158"/>
      <c r="D873" s="138"/>
    </row>
    <row r="874" spans="1:4" x14ac:dyDescent="0.2">
      <c r="A874" s="158"/>
      <c r="D874" s="138"/>
    </row>
    <row r="875" spans="1:4" x14ac:dyDescent="0.2">
      <c r="A875" s="158"/>
      <c r="D875" s="138"/>
    </row>
    <row r="876" spans="1:4" x14ac:dyDescent="0.2">
      <c r="A876" s="158"/>
      <c r="D876" s="138"/>
    </row>
    <row r="877" spans="1:4" x14ac:dyDescent="0.2">
      <c r="A877" s="158"/>
      <c r="D877" s="138"/>
    </row>
    <row r="878" spans="1:4" x14ac:dyDescent="0.2">
      <c r="A878" s="158"/>
      <c r="D878" s="138"/>
    </row>
    <row r="879" spans="1:4" x14ac:dyDescent="0.2">
      <c r="A879" s="158"/>
      <c r="D879" s="138"/>
    </row>
    <row r="880" spans="1:4" x14ac:dyDescent="0.2">
      <c r="A880" s="158"/>
      <c r="D880" s="138"/>
    </row>
    <row r="881" spans="1:4" x14ac:dyDescent="0.2">
      <c r="A881" s="158"/>
      <c r="D881" s="138"/>
    </row>
    <row r="882" spans="1:4" x14ac:dyDescent="0.2">
      <c r="A882" s="158"/>
      <c r="D882" s="138"/>
    </row>
    <row r="883" spans="1:4" x14ac:dyDescent="0.2">
      <c r="A883" s="158"/>
      <c r="D883" s="138"/>
    </row>
    <row r="884" spans="1:4" x14ac:dyDescent="0.2">
      <c r="A884" s="158"/>
      <c r="D884" s="138"/>
    </row>
    <row r="885" spans="1:4" x14ac:dyDescent="0.2">
      <c r="A885" s="158"/>
      <c r="D885" s="138"/>
    </row>
    <row r="886" spans="1:4" x14ac:dyDescent="0.2">
      <c r="A886" s="158"/>
      <c r="D886" s="138"/>
    </row>
    <row r="887" spans="1:4" x14ac:dyDescent="0.2">
      <c r="A887" s="158"/>
      <c r="D887" s="138"/>
    </row>
    <row r="888" spans="1:4" x14ac:dyDescent="0.2">
      <c r="A888" s="158"/>
      <c r="D888" s="138"/>
    </row>
    <row r="889" spans="1:4" x14ac:dyDescent="0.2">
      <c r="A889" s="158"/>
      <c r="D889" s="138"/>
    </row>
    <row r="890" spans="1:4" x14ac:dyDescent="0.2">
      <c r="A890" s="158"/>
      <c r="D890" s="138"/>
    </row>
    <row r="891" spans="1:4" x14ac:dyDescent="0.2">
      <c r="A891" s="158"/>
      <c r="D891" s="138"/>
    </row>
    <row r="892" spans="1:4" x14ac:dyDescent="0.2">
      <c r="A892" s="158"/>
      <c r="D892" s="138"/>
    </row>
    <row r="893" spans="1:4" x14ac:dyDescent="0.2">
      <c r="A893" s="158"/>
      <c r="D893" s="138"/>
    </row>
    <row r="894" spans="1:4" x14ac:dyDescent="0.2">
      <c r="A894" s="158"/>
      <c r="D894" s="138"/>
    </row>
    <row r="895" spans="1:4" x14ac:dyDescent="0.2">
      <c r="A895" s="158"/>
      <c r="D895" s="138"/>
    </row>
    <row r="896" spans="1:4" x14ac:dyDescent="0.2">
      <c r="A896" s="158"/>
      <c r="D896" s="138"/>
    </row>
    <row r="897" spans="1:4" x14ac:dyDescent="0.2">
      <c r="A897" s="158"/>
      <c r="D897" s="138"/>
    </row>
    <row r="898" spans="1:4" x14ac:dyDescent="0.2">
      <c r="A898" s="158"/>
      <c r="D898" s="138"/>
    </row>
    <row r="899" spans="1:4" x14ac:dyDescent="0.2">
      <c r="A899" s="158"/>
      <c r="D899" s="138"/>
    </row>
    <row r="900" spans="1:4" x14ac:dyDescent="0.2">
      <c r="A900" s="158"/>
      <c r="D900" s="138"/>
    </row>
    <row r="901" spans="1:4" x14ac:dyDescent="0.2">
      <c r="A901" s="158"/>
      <c r="D901" s="138"/>
    </row>
    <row r="902" spans="1:4" x14ac:dyDescent="0.2">
      <c r="A902" s="158"/>
      <c r="D902" s="138"/>
    </row>
    <row r="903" spans="1:4" x14ac:dyDescent="0.2">
      <c r="A903" s="158"/>
      <c r="D903" s="138"/>
    </row>
    <row r="904" spans="1:4" x14ac:dyDescent="0.2">
      <c r="A904" s="158"/>
      <c r="D904" s="138"/>
    </row>
    <row r="905" spans="1:4" x14ac:dyDescent="0.2">
      <c r="A905" s="158"/>
      <c r="D905" s="138"/>
    </row>
    <row r="906" spans="1:4" x14ac:dyDescent="0.2">
      <c r="A906" s="158"/>
      <c r="D906" s="138"/>
    </row>
    <row r="907" spans="1:4" x14ac:dyDescent="0.2">
      <c r="A907" s="158"/>
      <c r="D907" s="138"/>
    </row>
    <row r="908" spans="1:4" x14ac:dyDescent="0.2">
      <c r="A908" s="158"/>
      <c r="D908" s="138"/>
    </row>
    <row r="909" spans="1:4" x14ac:dyDescent="0.2">
      <c r="A909" s="158"/>
      <c r="D909" s="138"/>
    </row>
    <row r="910" spans="1:4" x14ac:dyDescent="0.2">
      <c r="A910" s="158"/>
      <c r="D910" s="138"/>
    </row>
    <row r="911" spans="1:4" x14ac:dyDescent="0.2">
      <c r="A911" s="158"/>
      <c r="D911" s="138"/>
    </row>
    <row r="912" spans="1:4" x14ac:dyDescent="0.2">
      <c r="A912" s="158"/>
      <c r="D912" s="138"/>
    </row>
    <row r="913" spans="1:4" x14ac:dyDescent="0.2">
      <c r="A913" s="158"/>
      <c r="D913" s="138"/>
    </row>
    <row r="914" spans="1:4" x14ac:dyDescent="0.2">
      <c r="A914" s="158"/>
      <c r="D914" s="138"/>
    </row>
    <row r="915" spans="1:4" x14ac:dyDescent="0.2">
      <c r="A915" s="158"/>
      <c r="D915" s="138"/>
    </row>
    <row r="916" spans="1:4" x14ac:dyDescent="0.2">
      <c r="A916" s="158"/>
      <c r="D916" s="138"/>
    </row>
    <row r="917" spans="1:4" x14ac:dyDescent="0.2">
      <c r="A917" s="158"/>
      <c r="D917" s="138"/>
    </row>
    <row r="918" spans="1:4" x14ac:dyDescent="0.2">
      <c r="A918" s="158"/>
      <c r="D918" s="138"/>
    </row>
    <row r="919" spans="1:4" x14ac:dyDescent="0.2">
      <c r="A919" s="158"/>
      <c r="D919" s="138"/>
    </row>
    <row r="920" spans="1:4" x14ac:dyDescent="0.2">
      <c r="A920" s="158"/>
      <c r="D920" s="138"/>
    </row>
    <row r="921" spans="1:4" x14ac:dyDescent="0.2">
      <c r="A921" s="158"/>
      <c r="D921" s="138"/>
    </row>
    <row r="922" spans="1:4" x14ac:dyDescent="0.2">
      <c r="A922" s="158"/>
      <c r="D922" s="138"/>
    </row>
    <row r="923" spans="1:4" x14ac:dyDescent="0.2">
      <c r="A923" s="158"/>
      <c r="D923" s="138"/>
    </row>
    <row r="924" spans="1:4" x14ac:dyDescent="0.2">
      <c r="A924" s="158"/>
      <c r="D924" s="138"/>
    </row>
    <row r="925" spans="1:4" x14ac:dyDescent="0.2">
      <c r="A925" s="158"/>
      <c r="D925" s="138"/>
    </row>
    <row r="926" spans="1:4" x14ac:dyDescent="0.2">
      <c r="A926" s="158"/>
      <c r="D926" s="138"/>
    </row>
    <row r="927" spans="1:4" x14ac:dyDescent="0.2">
      <c r="A927" s="158"/>
      <c r="D927" s="138"/>
    </row>
    <row r="928" spans="1:4" x14ac:dyDescent="0.2">
      <c r="A928" s="158"/>
      <c r="D928" s="138"/>
    </row>
    <row r="929" spans="1:4" x14ac:dyDescent="0.2">
      <c r="A929" s="158"/>
      <c r="D929" s="138"/>
    </row>
    <row r="930" spans="1:4" x14ac:dyDescent="0.2">
      <c r="A930" s="158"/>
      <c r="D930" s="138"/>
    </row>
    <row r="931" spans="1:4" x14ac:dyDescent="0.2">
      <c r="A931" s="158"/>
      <c r="D931" s="138"/>
    </row>
    <row r="932" spans="1:4" x14ac:dyDescent="0.2">
      <c r="A932" s="158"/>
      <c r="D932" s="138"/>
    </row>
    <row r="933" spans="1:4" x14ac:dyDescent="0.2">
      <c r="A933" s="158"/>
      <c r="D933" s="138"/>
    </row>
    <row r="934" spans="1:4" x14ac:dyDescent="0.2">
      <c r="A934" s="158"/>
      <c r="D934" s="138"/>
    </row>
    <row r="935" spans="1:4" x14ac:dyDescent="0.2">
      <c r="A935" s="158"/>
      <c r="D935" s="138"/>
    </row>
    <row r="936" spans="1:4" x14ac:dyDescent="0.2">
      <c r="A936" s="158"/>
      <c r="D936" s="138"/>
    </row>
    <row r="937" spans="1:4" x14ac:dyDescent="0.2">
      <c r="A937" s="158"/>
      <c r="D937" s="138"/>
    </row>
    <row r="938" spans="1:4" x14ac:dyDescent="0.2">
      <c r="A938" s="158"/>
      <c r="D938" s="138"/>
    </row>
    <row r="939" spans="1:4" x14ac:dyDescent="0.2">
      <c r="A939" s="158"/>
      <c r="D939" s="138"/>
    </row>
    <row r="940" spans="1:4" x14ac:dyDescent="0.2">
      <c r="A940" s="158"/>
      <c r="D940" s="138"/>
    </row>
    <row r="941" spans="1:4" x14ac:dyDescent="0.2">
      <c r="A941" s="158"/>
      <c r="D941" s="138"/>
    </row>
    <row r="942" spans="1:4" x14ac:dyDescent="0.2">
      <c r="A942" s="158"/>
      <c r="D942" s="138"/>
    </row>
    <row r="943" spans="1:4" x14ac:dyDescent="0.2">
      <c r="A943" s="158"/>
      <c r="D943" s="138"/>
    </row>
    <row r="944" spans="1:4" x14ac:dyDescent="0.2">
      <c r="A944" s="158"/>
      <c r="D944" s="138"/>
    </row>
    <row r="945" spans="1:4" x14ac:dyDescent="0.2">
      <c r="A945" s="158"/>
      <c r="D945" s="138"/>
    </row>
    <row r="946" spans="1:4" x14ac:dyDescent="0.2">
      <c r="A946" s="158"/>
      <c r="D946" s="138"/>
    </row>
    <row r="947" spans="1:4" x14ac:dyDescent="0.2">
      <c r="A947" s="158"/>
      <c r="D947" s="138"/>
    </row>
    <row r="948" spans="1:4" x14ac:dyDescent="0.2">
      <c r="A948" s="158"/>
      <c r="D948" s="138"/>
    </row>
    <row r="949" spans="1:4" x14ac:dyDescent="0.2">
      <c r="A949" s="158"/>
      <c r="D949" s="138"/>
    </row>
    <row r="950" spans="1:4" x14ac:dyDescent="0.2">
      <c r="A950" s="158"/>
      <c r="D950" s="138"/>
    </row>
    <row r="951" spans="1:4" x14ac:dyDescent="0.2">
      <c r="A951" s="158"/>
      <c r="D951" s="138"/>
    </row>
    <row r="952" spans="1:4" x14ac:dyDescent="0.2">
      <c r="A952" s="158"/>
      <c r="D952" s="138"/>
    </row>
    <row r="953" spans="1:4" x14ac:dyDescent="0.2">
      <c r="A953" s="158"/>
      <c r="D953" s="138"/>
    </row>
    <row r="954" spans="1:4" x14ac:dyDescent="0.2">
      <c r="A954" s="158"/>
      <c r="D954" s="138"/>
    </row>
    <row r="955" spans="1:4" x14ac:dyDescent="0.2">
      <c r="A955" s="158"/>
      <c r="D955" s="138"/>
    </row>
    <row r="956" spans="1:4" x14ac:dyDescent="0.2">
      <c r="A956" s="158"/>
      <c r="D956" s="138"/>
    </row>
    <row r="957" spans="1:4" x14ac:dyDescent="0.2">
      <c r="A957" s="158"/>
      <c r="D957" s="138"/>
    </row>
    <row r="958" spans="1:4" x14ac:dyDescent="0.2">
      <c r="A958" s="158"/>
      <c r="D958" s="138"/>
    </row>
    <row r="959" spans="1:4" x14ac:dyDescent="0.2">
      <c r="A959" s="158"/>
      <c r="D959" s="138"/>
    </row>
    <row r="960" spans="1:4" x14ac:dyDescent="0.2">
      <c r="A960" s="158"/>
      <c r="D960" s="138"/>
    </row>
    <row r="961" spans="1:4" x14ac:dyDescent="0.2">
      <c r="A961" s="158"/>
      <c r="D961" s="138"/>
    </row>
    <row r="962" spans="1:4" x14ac:dyDescent="0.2">
      <c r="A962" s="158"/>
      <c r="D962" s="138"/>
    </row>
    <row r="963" spans="1:4" x14ac:dyDescent="0.2">
      <c r="A963" s="158"/>
      <c r="D963" s="138"/>
    </row>
    <row r="964" spans="1:4" x14ac:dyDescent="0.2">
      <c r="A964" s="158"/>
      <c r="D964" s="138"/>
    </row>
    <row r="965" spans="1:4" x14ac:dyDescent="0.2">
      <c r="A965" s="158"/>
      <c r="D965" s="138"/>
    </row>
    <row r="966" spans="1:4" x14ac:dyDescent="0.2">
      <c r="A966" s="158"/>
      <c r="D966" s="138"/>
    </row>
    <row r="967" spans="1:4" x14ac:dyDescent="0.2">
      <c r="A967" s="158"/>
      <c r="D967" s="138"/>
    </row>
    <row r="968" spans="1:4" x14ac:dyDescent="0.2">
      <c r="A968" s="158"/>
      <c r="D968" s="138"/>
    </row>
    <row r="969" spans="1:4" x14ac:dyDescent="0.2">
      <c r="A969" s="158"/>
      <c r="D969" s="138"/>
    </row>
    <row r="970" spans="1:4" x14ac:dyDescent="0.2">
      <c r="A970" s="158"/>
      <c r="D970" s="138"/>
    </row>
    <row r="971" spans="1:4" x14ac:dyDescent="0.2">
      <c r="A971" s="158"/>
      <c r="D971" s="138"/>
    </row>
    <row r="972" spans="1:4" x14ac:dyDescent="0.2">
      <c r="A972" s="158"/>
      <c r="D972" s="138"/>
    </row>
    <row r="973" spans="1:4" x14ac:dyDescent="0.2">
      <c r="A973" s="158"/>
      <c r="D973" s="138"/>
    </row>
    <row r="974" spans="1:4" x14ac:dyDescent="0.2">
      <c r="A974" s="158"/>
      <c r="D974" s="138"/>
    </row>
    <row r="975" spans="1:4" x14ac:dyDescent="0.2">
      <c r="A975" s="158"/>
      <c r="D975" s="138"/>
    </row>
    <row r="976" spans="1:4" x14ac:dyDescent="0.2">
      <c r="A976" s="158"/>
      <c r="D976" s="138"/>
    </row>
    <row r="977" spans="1:4" x14ac:dyDescent="0.2">
      <c r="A977" s="158"/>
      <c r="D977" s="138"/>
    </row>
    <row r="978" spans="1:4" x14ac:dyDescent="0.2">
      <c r="A978" s="158"/>
      <c r="D978" s="138"/>
    </row>
    <row r="979" spans="1:4" x14ac:dyDescent="0.2">
      <c r="A979" s="158"/>
      <c r="D979" s="138"/>
    </row>
    <row r="980" spans="1:4" x14ac:dyDescent="0.2">
      <c r="A980" s="158"/>
      <c r="D980" s="138"/>
    </row>
    <row r="981" spans="1:4" x14ac:dyDescent="0.2">
      <c r="A981" s="158"/>
      <c r="D981" s="138"/>
    </row>
    <row r="982" spans="1:4" x14ac:dyDescent="0.2">
      <c r="A982" s="158"/>
      <c r="D982" s="138"/>
    </row>
    <row r="983" spans="1:4" x14ac:dyDescent="0.2">
      <c r="A983" s="158"/>
      <c r="D983" s="138"/>
    </row>
    <row r="984" spans="1:4" x14ac:dyDescent="0.2">
      <c r="A984" s="158"/>
      <c r="D984" s="138"/>
    </row>
    <row r="985" spans="1:4" x14ac:dyDescent="0.2">
      <c r="A985" s="158"/>
      <c r="D985" s="138"/>
    </row>
    <row r="986" spans="1:4" x14ac:dyDescent="0.2">
      <c r="A986" s="158"/>
      <c r="D986" s="138"/>
    </row>
    <row r="987" spans="1:4" x14ac:dyDescent="0.2">
      <c r="A987" s="158"/>
      <c r="D987" s="138"/>
    </row>
    <row r="988" spans="1:4" x14ac:dyDescent="0.2">
      <c r="A988" s="158"/>
      <c r="D988" s="138"/>
    </row>
    <row r="989" spans="1:4" x14ac:dyDescent="0.2">
      <c r="A989" s="158"/>
      <c r="D989" s="138"/>
    </row>
    <row r="990" spans="1:4" x14ac:dyDescent="0.2">
      <c r="A990" s="158"/>
      <c r="D990" s="138"/>
    </row>
    <row r="991" spans="1:4" x14ac:dyDescent="0.2">
      <c r="A991" s="158"/>
      <c r="D991" s="138"/>
    </row>
    <row r="992" spans="1:4" x14ac:dyDescent="0.2">
      <c r="A992" s="158"/>
      <c r="D992" s="138"/>
    </row>
    <row r="993" spans="1:4" x14ac:dyDescent="0.2">
      <c r="A993" s="158"/>
      <c r="D993" s="138"/>
    </row>
    <row r="994" spans="1:4" x14ac:dyDescent="0.2">
      <c r="A994" s="158"/>
      <c r="D994" s="138"/>
    </row>
    <row r="995" spans="1:4" x14ac:dyDescent="0.2">
      <c r="A995" s="158"/>
      <c r="D995" s="138"/>
    </row>
    <row r="996" spans="1:4" x14ac:dyDescent="0.2">
      <c r="A996" s="158"/>
      <c r="D996" s="138"/>
    </row>
    <row r="997" spans="1:4" x14ac:dyDescent="0.2">
      <c r="A997" s="158"/>
      <c r="D997" s="138"/>
    </row>
    <row r="998" spans="1:4" x14ac:dyDescent="0.2">
      <c r="A998" s="158"/>
      <c r="D998" s="138"/>
    </row>
    <row r="999" spans="1:4" x14ac:dyDescent="0.2">
      <c r="A999" s="158"/>
      <c r="D999" s="138"/>
    </row>
    <row r="1000" spans="1:4" x14ac:dyDescent="0.2">
      <c r="A1000" s="158"/>
      <c r="D1000" s="138"/>
    </row>
    <row r="1001" spans="1:4" x14ac:dyDescent="0.2">
      <c r="A1001" s="158"/>
      <c r="D1001" s="138"/>
    </row>
    <row r="1002" spans="1:4" x14ac:dyDescent="0.2">
      <c r="A1002" s="158"/>
      <c r="D1002" s="138"/>
    </row>
    <row r="1003" spans="1:4" x14ac:dyDescent="0.2">
      <c r="A1003" s="158"/>
      <c r="D1003" s="138"/>
    </row>
    <row r="1004" spans="1:4" x14ac:dyDescent="0.2">
      <c r="A1004" s="158"/>
      <c r="D1004" s="138"/>
    </row>
    <row r="1005" spans="1:4" x14ac:dyDescent="0.2">
      <c r="A1005" s="158"/>
      <c r="D1005" s="138"/>
    </row>
    <row r="1006" spans="1:4" x14ac:dyDescent="0.2">
      <c r="A1006" s="158"/>
      <c r="D1006" s="138"/>
    </row>
    <row r="1007" spans="1:4" x14ac:dyDescent="0.2">
      <c r="A1007" s="158"/>
      <c r="D1007" s="138"/>
    </row>
    <row r="1008" spans="1:4" x14ac:dyDescent="0.2">
      <c r="A1008" s="158"/>
      <c r="D1008" s="138"/>
    </row>
    <row r="1009" spans="1:4" x14ac:dyDescent="0.2">
      <c r="A1009" s="158"/>
      <c r="D1009" s="138"/>
    </row>
    <row r="1010" spans="1:4" x14ac:dyDescent="0.2">
      <c r="A1010" s="158"/>
      <c r="D1010" s="138"/>
    </row>
    <row r="1011" spans="1:4" x14ac:dyDescent="0.2">
      <c r="A1011" s="158"/>
      <c r="D1011" s="138"/>
    </row>
    <row r="1012" spans="1:4" x14ac:dyDescent="0.2">
      <c r="A1012" s="158"/>
      <c r="D1012" s="138"/>
    </row>
    <row r="1013" spans="1:4" x14ac:dyDescent="0.2">
      <c r="A1013" s="158"/>
      <c r="D1013" s="138"/>
    </row>
    <row r="1014" spans="1:4" x14ac:dyDescent="0.2">
      <c r="A1014" s="158"/>
      <c r="D1014" s="138"/>
    </row>
    <row r="1015" spans="1:4" x14ac:dyDescent="0.2">
      <c r="A1015" s="158"/>
      <c r="D1015" s="138"/>
    </row>
    <row r="1016" spans="1:4" x14ac:dyDescent="0.2">
      <c r="A1016" s="158"/>
      <c r="D1016" s="138"/>
    </row>
    <row r="1017" spans="1:4" x14ac:dyDescent="0.2">
      <c r="A1017" s="158"/>
      <c r="D1017" s="138"/>
    </row>
    <row r="1018" spans="1:4" x14ac:dyDescent="0.2">
      <c r="A1018" s="158"/>
      <c r="D1018" s="138"/>
    </row>
    <row r="1019" spans="1:4" x14ac:dyDescent="0.2">
      <c r="A1019" s="158"/>
      <c r="D1019" s="138"/>
    </row>
    <row r="1020" spans="1:4" x14ac:dyDescent="0.2">
      <c r="A1020" s="158"/>
      <c r="D1020" s="138"/>
    </row>
    <row r="1021" spans="1:4" x14ac:dyDescent="0.2">
      <c r="A1021" s="158"/>
      <c r="D1021" s="138"/>
    </row>
    <row r="1022" spans="1:4" x14ac:dyDescent="0.2">
      <c r="A1022" s="158"/>
      <c r="D1022" s="138"/>
    </row>
    <row r="1023" spans="1:4" x14ac:dyDescent="0.2">
      <c r="A1023" s="158"/>
      <c r="D1023" s="138"/>
    </row>
    <row r="1024" spans="1:4" x14ac:dyDescent="0.2">
      <c r="A1024" s="158"/>
      <c r="D1024" s="138"/>
    </row>
    <row r="1025" spans="1:4" x14ac:dyDescent="0.2">
      <c r="A1025" s="158"/>
      <c r="D1025" s="138"/>
    </row>
    <row r="1026" spans="1:4" x14ac:dyDescent="0.2">
      <c r="A1026" s="158"/>
      <c r="D1026" s="138"/>
    </row>
    <row r="1027" spans="1:4" x14ac:dyDescent="0.2">
      <c r="A1027" s="158"/>
      <c r="D1027" s="138"/>
    </row>
    <row r="1028" spans="1:4" x14ac:dyDescent="0.2">
      <c r="A1028" s="158"/>
      <c r="D1028" s="138"/>
    </row>
    <row r="1029" spans="1:4" x14ac:dyDescent="0.2">
      <c r="A1029" s="158"/>
      <c r="D1029" s="138"/>
    </row>
    <row r="1030" spans="1:4" x14ac:dyDescent="0.2">
      <c r="A1030" s="158"/>
      <c r="D1030" s="138"/>
    </row>
    <row r="1031" spans="1:4" x14ac:dyDescent="0.2">
      <c r="A1031" s="158"/>
      <c r="D1031" s="138"/>
    </row>
    <row r="1032" spans="1:4" x14ac:dyDescent="0.2">
      <c r="A1032" s="158"/>
      <c r="D1032" s="138"/>
    </row>
    <row r="1033" spans="1:4" x14ac:dyDescent="0.2">
      <c r="A1033" s="158"/>
      <c r="D1033" s="138"/>
    </row>
    <row r="1034" spans="1:4" x14ac:dyDescent="0.2">
      <c r="A1034" s="158"/>
      <c r="D1034" s="138"/>
    </row>
    <row r="1035" spans="1:4" x14ac:dyDescent="0.2">
      <c r="A1035" s="158"/>
      <c r="D1035" s="138"/>
    </row>
    <row r="1036" spans="1:4" x14ac:dyDescent="0.2">
      <c r="A1036" s="158"/>
      <c r="D1036" s="138"/>
    </row>
    <row r="1037" spans="1:4" x14ac:dyDescent="0.2">
      <c r="A1037" s="158"/>
      <c r="D1037" s="138"/>
    </row>
    <row r="1038" spans="1:4" x14ac:dyDescent="0.2">
      <c r="A1038" s="158"/>
      <c r="D1038" s="138"/>
    </row>
    <row r="1039" spans="1:4" x14ac:dyDescent="0.2">
      <c r="A1039" s="158"/>
      <c r="D1039" s="138"/>
    </row>
    <row r="1040" spans="1:4" x14ac:dyDescent="0.2">
      <c r="A1040" s="158"/>
      <c r="D1040" s="138"/>
    </row>
    <row r="1041" spans="1:4" x14ac:dyDescent="0.2">
      <c r="A1041" s="158"/>
      <c r="D1041" s="138"/>
    </row>
    <row r="1042" spans="1:4" x14ac:dyDescent="0.2">
      <c r="A1042" s="158"/>
      <c r="D1042" s="138"/>
    </row>
    <row r="1043" spans="1:4" x14ac:dyDescent="0.2">
      <c r="A1043" s="158"/>
      <c r="D1043" s="138"/>
    </row>
    <row r="1044" spans="1:4" x14ac:dyDescent="0.2">
      <c r="A1044" s="158"/>
      <c r="D1044" s="138"/>
    </row>
    <row r="1045" spans="1:4" x14ac:dyDescent="0.2">
      <c r="A1045" s="158"/>
      <c r="D1045" s="138"/>
    </row>
    <row r="1046" spans="1:4" x14ac:dyDescent="0.2">
      <c r="A1046" s="158"/>
      <c r="D1046" s="138"/>
    </row>
    <row r="1047" spans="1:4" x14ac:dyDescent="0.2">
      <c r="A1047" s="158"/>
      <c r="D1047" s="138"/>
    </row>
    <row r="1048" spans="1:4" x14ac:dyDescent="0.2">
      <c r="A1048" s="158"/>
      <c r="D1048" s="138"/>
    </row>
    <row r="1049" spans="1:4" x14ac:dyDescent="0.2">
      <c r="A1049" s="158"/>
      <c r="D1049" s="138"/>
    </row>
    <row r="1050" spans="1:4" x14ac:dyDescent="0.2">
      <c r="A1050" s="158"/>
      <c r="D1050" s="138"/>
    </row>
    <row r="1051" spans="1:4" x14ac:dyDescent="0.2">
      <c r="A1051" s="158"/>
      <c r="D1051" s="138"/>
    </row>
    <row r="1052" spans="1:4" x14ac:dyDescent="0.2">
      <c r="A1052" s="158"/>
      <c r="D1052" s="138"/>
    </row>
    <row r="1053" spans="1:4" x14ac:dyDescent="0.2">
      <c r="A1053" s="158"/>
      <c r="D1053" s="138"/>
    </row>
    <row r="1054" spans="1:4" x14ac:dyDescent="0.2">
      <c r="A1054" s="158"/>
      <c r="D1054" s="138"/>
    </row>
    <row r="1055" spans="1:4" x14ac:dyDescent="0.2">
      <c r="A1055" s="158"/>
      <c r="D1055" s="138"/>
    </row>
    <row r="1056" spans="1:4" x14ac:dyDescent="0.2">
      <c r="A1056" s="158"/>
      <c r="D1056" s="138"/>
    </row>
    <row r="1057" spans="1:4" x14ac:dyDescent="0.2">
      <c r="A1057" s="158"/>
      <c r="D1057" s="138"/>
    </row>
    <row r="1058" spans="1:4" x14ac:dyDescent="0.2">
      <c r="A1058" s="158"/>
      <c r="D1058" s="138"/>
    </row>
    <row r="1059" spans="1:4" x14ac:dyDescent="0.2">
      <c r="A1059" s="158"/>
      <c r="D1059" s="138"/>
    </row>
    <row r="1060" spans="1:4" x14ac:dyDescent="0.2">
      <c r="A1060" s="158"/>
      <c r="D1060" s="138"/>
    </row>
    <row r="1061" spans="1:4" x14ac:dyDescent="0.2">
      <c r="A1061" s="158"/>
      <c r="D1061" s="138"/>
    </row>
    <row r="1062" spans="1:4" x14ac:dyDescent="0.2">
      <c r="A1062" s="158"/>
      <c r="D1062" s="138"/>
    </row>
    <row r="1063" spans="1:4" x14ac:dyDescent="0.2">
      <c r="A1063" s="158"/>
      <c r="D1063" s="138"/>
    </row>
    <row r="1064" spans="1:4" x14ac:dyDescent="0.2">
      <c r="A1064" s="158"/>
      <c r="D1064" s="138"/>
    </row>
    <row r="1065" spans="1:4" x14ac:dyDescent="0.2">
      <c r="A1065" s="158"/>
      <c r="D1065" s="138"/>
    </row>
    <row r="1066" spans="1:4" x14ac:dyDescent="0.2">
      <c r="A1066" s="158"/>
      <c r="D1066" s="138"/>
    </row>
    <row r="1067" spans="1:4" x14ac:dyDescent="0.2">
      <c r="A1067" s="158"/>
      <c r="D1067" s="138"/>
    </row>
    <row r="1068" spans="1:4" x14ac:dyDescent="0.2">
      <c r="A1068" s="158"/>
      <c r="D1068" s="138"/>
    </row>
    <row r="1069" spans="1:4" x14ac:dyDescent="0.2">
      <c r="A1069" s="158"/>
      <c r="D1069" s="138"/>
    </row>
    <row r="1070" spans="1:4" x14ac:dyDescent="0.2">
      <c r="A1070" s="158"/>
      <c r="D1070" s="138"/>
    </row>
    <row r="1071" spans="1:4" x14ac:dyDescent="0.2">
      <c r="A1071" s="158"/>
      <c r="D1071" s="138"/>
    </row>
    <row r="1072" spans="1:4" x14ac:dyDescent="0.2">
      <c r="A1072" s="158"/>
      <c r="D1072" s="138"/>
    </row>
    <row r="1073" spans="1:4" x14ac:dyDescent="0.2">
      <c r="A1073" s="158"/>
      <c r="D1073" s="138"/>
    </row>
    <row r="1074" spans="1:4" x14ac:dyDescent="0.2">
      <c r="A1074" s="158"/>
      <c r="D1074" s="138"/>
    </row>
    <row r="1075" spans="1:4" x14ac:dyDescent="0.2">
      <c r="A1075" s="158"/>
      <c r="D1075" s="138"/>
    </row>
    <row r="1076" spans="1:4" x14ac:dyDescent="0.2">
      <c r="A1076" s="158"/>
      <c r="D1076" s="138"/>
    </row>
    <row r="1077" spans="1:4" x14ac:dyDescent="0.2">
      <c r="A1077" s="158"/>
      <c r="D1077" s="138"/>
    </row>
    <row r="1078" spans="1:4" x14ac:dyDescent="0.2">
      <c r="A1078" s="158"/>
      <c r="D1078" s="138"/>
    </row>
    <row r="1079" spans="1:4" x14ac:dyDescent="0.2">
      <c r="A1079" s="158"/>
      <c r="D1079" s="138"/>
    </row>
    <row r="1080" spans="1:4" x14ac:dyDescent="0.2">
      <c r="A1080" s="158"/>
      <c r="D1080" s="138"/>
    </row>
    <row r="1081" spans="1:4" x14ac:dyDescent="0.2">
      <c r="A1081" s="158"/>
      <c r="D1081" s="138"/>
    </row>
    <row r="1082" spans="1:4" x14ac:dyDescent="0.2">
      <c r="A1082" s="158"/>
      <c r="D1082" s="138"/>
    </row>
    <row r="1083" spans="1:4" x14ac:dyDescent="0.2">
      <c r="A1083" s="158"/>
      <c r="D1083" s="138"/>
    </row>
    <row r="1084" spans="1:4" x14ac:dyDescent="0.2">
      <c r="A1084" s="158"/>
      <c r="D1084" s="138"/>
    </row>
    <row r="1085" spans="1:4" x14ac:dyDescent="0.2">
      <c r="A1085" s="158"/>
      <c r="D1085" s="138"/>
    </row>
    <row r="1086" spans="1:4" x14ac:dyDescent="0.2">
      <c r="A1086" s="158"/>
      <c r="D1086" s="138"/>
    </row>
    <row r="1087" spans="1:4" x14ac:dyDescent="0.2">
      <c r="A1087" s="158"/>
      <c r="D1087" s="138"/>
    </row>
    <row r="1088" spans="1:4" x14ac:dyDescent="0.2">
      <c r="A1088" s="158"/>
      <c r="D1088" s="138"/>
    </row>
    <row r="1089" spans="1:4" x14ac:dyDescent="0.2">
      <c r="A1089" s="158"/>
      <c r="D1089" s="138"/>
    </row>
    <row r="1090" spans="1:4" x14ac:dyDescent="0.2">
      <c r="A1090" s="158"/>
      <c r="D1090" s="138"/>
    </row>
    <row r="1091" spans="1:4" x14ac:dyDescent="0.2">
      <c r="A1091" s="158"/>
      <c r="D1091" s="138"/>
    </row>
    <row r="1092" spans="1:4" x14ac:dyDescent="0.2">
      <c r="A1092" s="158"/>
      <c r="D1092" s="138"/>
    </row>
    <row r="1093" spans="1:4" x14ac:dyDescent="0.2">
      <c r="A1093" s="158"/>
      <c r="D1093" s="138"/>
    </row>
    <row r="1094" spans="1:4" x14ac:dyDescent="0.2">
      <c r="A1094" s="158"/>
      <c r="D1094" s="138"/>
    </row>
    <row r="1095" spans="1:4" x14ac:dyDescent="0.2">
      <c r="A1095" s="158"/>
      <c r="D1095" s="138"/>
    </row>
    <row r="1096" spans="1:4" x14ac:dyDescent="0.2">
      <c r="A1096" s="158"/>
      <c r="D1096" s="138"/>
    </row>
    <row r="1097" spans="1:4" x14ac:dyDescent="0.2">
      <c r="A1097" s="158"/>
      <c r="D1097" s="138"/>
    </row>
    <row r="1098" spans="1:4" x14ac:dyDescent="0.2">
      <c r="A1098" s="158"/>
      <c r="D1098" s="138"/>
    </row>
    <row r="1099" spans="1:4" x14ac:dyDescent="0.2">
      <c r="A1099" s="158"/>
      <c r="D1099" s="138"/>
    </row>
    <row r="1100" spans="1:4" x14ac:dyDescent="0.2">
      <c r="A1100" s="158"/>
      <c r="D1100" s="138"/>
    </row>
    <row r="1101" spans="1:4" x14ac:dyDescent="0.2">
      <c r="A1101" s="158"/>
      <c r="D1101" s="138"/>
    </row>
    <row r="1102" spans="1:4" x14ac:dyDescent="0.2">
      <c r="A1102" s="158"/>
      <c r="D1102" s="138"/>
    </row>
    <row r="1103" spans="1:4" x14ac:dyDescent="0.2">
      <c r="A1103" s="158"/>
      <c r="D1103" s="138"/>
    </row>
    <row r="1104" spans="1:4" x14ac:dyDescent="0.2">
      <c r="A1104" s="158"/>
      <c r="D1104" s="138"/>
    </row>
    <row r="1105" spans="1:4" x14ac:dyDescent="0.2">
      <c r="A1105" s="158"/>
      <c r="D1105" s="138"/>
    </row>
    <row r="1106" spans="1:4" x14ac:dyDescent="0.2">
      <c r="A1106" s="158"/>
      <c r="D1106" s="138"/>
    </row>
    <row r="1107" spans="1:4" x14ac:dyDescent="0.2">
      <c r="A1107" s="158"/>
      <c r="D1107" s="138"/>
    </row>
    <row r="1108" spans="1:4" x14ac:dyDescent="0.2">
      <c r="A1108" s="158"/>
      <c r="D1108" s="138"/>
    </row>
    <row r="1109" spans="1:4" x14ac:dyDescent="0.2">
      <c r="A1109" s="158"/>
      <c r="D1109" s="138"/>
    </row>
    <row r="1110" spans="1:4" x14ac:dyDescent="0.2">
      <c r="A1110" s="158"/>
      <c r="D1110" s="138"/>
    </row>
    <row r="1111" spans="1:4" x14ac:dyDescent="0.2">
      <c r="A1111" s="158"/>
      <c r="D1111" s="138"/>
    </row>
    <row r="1112" spans="1:4" x14ac:dyDescent="0.2">
      <c r="A1112" s="158"/>
      <c r="D1112" s="138"/>
    </row>
    <row r="1113" spans="1:4" x14ac:dyDescent="0.2">
      <c r="A1113" s="158"/>
      <c r="D1113" s="138"/>
    </row>
    <row r="1114" spans="1:4" x14ac:dyDescent="0.2">
      <c r="A1114" s="158"/>
      <c r="D1114" s="138"/>
    </row>
    <row r="1115" spans="1:4" x14ac:dyDescent="0.2">
      <c r="A1115" s="158"/>
      <c r="D1115" s="138"/>
    </row>
    <row r="1116" spans="1:4" x14ac:dyDescent="0.2">
      <c r="A1116" s="158"/>
      <c r="D1116" s="138"/>
    </row>
    <row r="1117" spans="1:4" x14ac:dyDescent="0.2">
      <c r="A1117" s="158"/>
      <c r="D1117" s="138"/>
    </row>
    <row r="1118" spans="1:4" x14ac:dyDescent="0.2">
      <c r="A1118" s="158"/>
      <c r="D1118" s="138"/>
    </row>
    <row r="1119" spans="1:4" x14ac:dyDescent="0.2">
      <c r="A1119" s="158"/>
      <c r="D1119" s="138"/>
    </row>
    <row r="1120" spans="1:4" x14ac:dyDescent="0.2">
      <c r="A1120" s="158"/>
      <c r="D1120" s="138"/>
    </row>
    <row r="1121" spans="1:4" x14ac:dyDescent="0.2">
      <c r="A1121" s="158"/>
      <c r="D1121" s="138"/>
    </row>
    <row r="1122" spans="1:4" x14ac:dyDescent="0.2">
      <c r="A1122" s="158"/>
      <c r="D1122" s="138"/>
    </row>
    <row r="1123" spans="1:4" x14ac:dyDescent="0.2">
      <c r="A1123" s="158"/>
      <c r="D1123" s="138"/>
    </row>
    <row r="1124" spans="1:4" x14ac:dyDescent="0.2">
      <c r="A1124" s="158"/>
      <c r="D1124" s="138"/>
    </row>
    <row r="1125" spans="1:4" x14ac:dyDescent="0.2">
      <c r="A1125" s="158"/>
      <c r="D1125" s="138"/>
    </row>
    <row r="1126" spans="1:4" x14ac:dyDescent="0.2">
      <c r="A1126" s="158"/>
      <c r="D1126" s="138"/>
    </row>
    <row r="1127" spans="1:4" x14ac:dyDescent="0.2">
      <c r="A1127" s="158"/>
      <c r="D1127" s="138"/>
    </row>
    <row r="1128" spans="1:4" x14ac:dyDescent="0.2">
      <c r="A1128" s="158"/>
      <c r="D1128" s="138"/>
    </row>
    <row r="1129" spans="1:4" x14ac:dyDescent="0.2">
      <c r="A1129" s="158"/>
      <c r="D1129" s="138"/>
    </row>
    <row r="1130" spans="1:4" x14ac:dyDescent="0.2">
      <c r="A1130" s="158"/>
      <c r="D1130" s="138"/>
    </row>
    <row r="1131" spans="1:4" x14ac:dyDescent="0.2">
      <c r="A1131" s="158"/>
      <c r="D1131" s="138"/>
    </row>
    <row r="1132" spans="1:4" x14ac:dyDescent="0.2">
      <c r="A1132" s="158"/>
      <c r="D1132" s="138"/>
    </row>
    <row r="1133" spans="1:4" x14ac:dyDescent="0.2">
      <c r="A1133" s="158"/>
      <c r="D1133" s="138"/>
    </row>
    <row r="1134" spans="1:4" x14ac:dyDescent="0.2">
      <c r="A1134" s="158"/>
      <c r="D1134" s="138"/>
    </row>
    <row r="1135" spans="1:4" x14ac:dyDescent="0.2">
      <c r="A1135" s="158"/>
      <c r="D1135" s="138"/>
    </row>
    <row r="1136" spans="1:4" x14ac:dyDescent="0.2">
      <c r="A1136" s="158"/>
      <c r="D1136" s="138"/>
    </row>
    <row r="1137" spans="1:4" x14ac:dyDescent="0.2">
      <c r="A1137" s="158"/>
      <c r="D1137" s="138"/>
    </row>
    <row r="1138" spans="1:4" x14ac:dyDescent="0.2">
      <c r="A1138" s="158"/>
      <c r="D1138" s="138"/>
    </row>
    <row r="1139" spans="1:4" x14ac:dyDescent="0.2">
      <c r="A1139" s="158"/>
      <c r="D1139" s="138"/>
    </row>
    <row r="1140" spans="1:4" x14ac:dyDescent="0.2">
      <c r="A1140" s="158"/>
      <c r="D1140" s="138"/>
    </row>
    <row r="1141" spans="1:4" x14ac:dyDescent="0.2">
      <c r="A1141" s="158"/>
      <c r="D1141" s="138"/>
    </row>
    <row r="1142" spans="1:4" x14ac:dyDescent="0.2">
      <c r="A1142" s="158"/>
      <c r="D1142" s="138"/>
    </row>
    <row r="1143" spans="1:4" x14ac:dyDescent="0.2">
      <c r="A1143" s="158"/>
      <c r="D1143" s="138"/>
    </row>
    <row r="1144" spans="1:4" x14ac:dyDescent="0.2">
      <c r="A1144" s="158"/>
      <c r="D1144" s="138"/>
    </row>
    <row r="1145" spans="1:4" x14ac:dyDescent="0.2">
      <c r="A1145" s="158"/>
      <c r="D1145" s="138"/>
    </row>
    <row r="1146" spans="1:4" x14ac:dyDescent="0.2">
      <c r="A1146" s="158"/>
      <c r="D1146" s="138"/>
    </row>
    <row r="1147" spans="1:4" x14ac:dyDescent="0.2">
      <c r="A1147" s="158"/>
      <c r="D1147" s="138"/>
    </row>
    <row r="1148" spans="1:4" x14ac:dyDescent="0.2">
      <c r="A1148" s="158"/>
      <c r="D1148" s="138"/>
    </row>
    <row r="1149" spans="1:4" x14ac:dyDescent="0.2">
      <c r="A1149" s="158"/>
      <c r="D1149" s="138"/>
    </row>
    <row r="1150" spans="1:4" x14ac:dyDescent="0.2">
      <c r="A1150" s="158"/>
      <c r="D1150" s="138"/>
    </row>
    <row r="1151" spans="1:4" x14ac:dyDescent="0.2">
      <c r="A1151" s="158"/>
      <c r="D1151" s="138"/>
    </row>
    <row r="1152" spans="1:4" x14ac:dyDescent="0.2">
      <c r="A1152" s="158"/>
      <c r="D1152" s="138"/>
    </row>
    <row r="1153" spans="1:4" x14ac:dyDescent="0.2">
      <c r="A1153" s="158"/>
      <c r="D1153" s="138"/>
    </row>
    <row r="1154" spans="1:4" x14ac:dyDescent="0.2">
      <c r="A1154" s="158"/>
      <c r="D1154" s="138"/>
    </row>
    <row r="1155" spans="1:4" x14ac:dyDescent="0.2">
      <c r="A1155" s="158"/>
      <c r="D1155" s="138"/>
    </row>
    <row r="1156" spans="1:4" x14ac:dyDescent="0.2">
      <c r="A1156" s="158"/>
      <c r="D1156" s="138"/>
    </row>
    <row r="1157" spans="1:4" x14ac:dyDescent="0.2">
      <c r="A1157" s="158"/>
      <c r="D1157" s="138"/>
    </row>
    <row r="1158" spans="1:4" x14ac:dyDescent="0.2">
      <c r="A1158" s="158"/>
      <c r="D1158" s="138"/>
    </row>
    <row r="1159" spans="1:4" x14ac:dyDescent="0.2">
      <c r="A1159" s="158"/>
      <c r="D1159" s="138"/>
    </row>
    <row r="1160" spans="1:4" x14ac:dyDescent="0.2">
      <c r="A1160" s="158"/>
      <c r="D1160" s="138"/>
    </row>
    <row r="1161" spans="1:4" x14ac:dyDescent="0.2">
      <c r="A1161" s="158"/>
      <c r="D1161" s="138"/>
    </row>
    <row r="1162" spans="1:4" x14ac:dyDescent="0.2">
      <c r="A1162" s="158"/>
      <c r="D1162" s="138"/>
    </row>
    <row r="1163" spans="1:4" x14ac:dyDescent="0.2">
      <c r="A1163" s="158"/>
      <c r="D1163" s="138"/>
    </row>
    <row r="1164" spans="1:4" x14ac:dyDescent="0.2">
      <c r="A1164" s="158"/>
      <c r="D1164" s="138"/>
    </row>
    <row r="1165" spans="1:4" x14ac:dyDescent="0.2">
      <c r="A1165" s="158"/>
      <c r="D1165" s="138"/>
    </row>
    <row r="1166" spans="1:4" x14ac:dyDescent="0.2">
      <c r="A1166" s="158"/>
      <c r="D1166" s="138"/>
    </row>
    <row r="1167" spans="1:4" x14ac:dyDescent="0.2">
      <c r="A1167" s="158"/>
      <c r="D1167" s="138"/>
    </row>
    <row r="1168" spans="1:4" x14ac:dyDescent="0.2">
      <c r="A1168" s="158"/>
      <c r="D1168" s="138"/>
    </row>
    <row r="1169" spans="1:4" x14ac:dyDescent="0.2">
      <c r="A1169" s="158"/>
      <c r="D1169" s="138"/>
    </row>
    <row r="1170" spans="1:4" x14ac:dyDescent="0.2">
      <c r="A1170" s="158"/>
      <c r="D1170" s="138"/>
    </row>
    <row r="1171" spans="1:4" x14ac:dyDescent="0.2">
      <c r="A1171" s="158"/>
      <c r="D1171" s="138"/>
    </row>
    <row r="1172" spans="1:4" x14ac:dyDescent="0.2">
      <c r="A1172" s="158"/>
      <c r="D1172" s="138"/>
    </row>
    <row r="1173" spans="1:4" x14ac:dyDescent="0.2">
      <c r="A1173" s="158"/>
      <c r="D1173" s="138"/>
    </row>
    <row r="1174" spans="1:4" x14ac:dyDescent="0.2">
      <c r="A1174" s="158"/>
      <c r="D1174" s="138"/>
    </row>
    <row r="1175" spans="1:4" x14ac:dyDescent="0.2">
      <c r="A1175" s="158"/>
      <c r="D1175" s="138"/>
    </row>
    <row r="1176" spans="1:4" x14ac:dyDescent="0.2">
      <c r="A1176" s="158"/>
      <c r="D1176" s="138"/>
    </row>
    <row r="1177" spans="1:4" x14ac:dyDescent="0.2">
      <c r="A1177" s="158"/>
      <c r="D1177" s="138"/>
    </row>
    <row r="1178" spans="1:4" x14ac:dyDescent="0.2">
      <c r="A1178" s="158"/>
      <c r="D1178" s="138"/>
    </row>
    <row r="1179" spans="1:4" x14ac:dyDescent="0.2">
      <c r="A1179" s="158"/>
      <c r="D1179" s="138"/>
    </row>
    <row r="1180" spans="1:4" x14ac:dyDescent="0.2">
      <c r="A1180" s="158"/>
      <c r="D1180" s="138"/>
    </row>
    <row r="1181" spans="1:4" x14ac:dyDescent="0.2">
      <c r="A1181" s="158"/>
      <c r="D1181" s="138"/>
    </row>
    <row r="1182" spans="1:4" x14ac:dyDescent="0.2">
      <c r="A1182" s="158"/>
      <c r="D1182" s="138"/>
    </row>
    <row r="1183" spans="1:4" x14ac:dyDescent="0.2">
      <c r="A1183" s="158"/>
      <c r="D1183" s="138"/>
    </row>
    <row r="1184" spans="1:4" x14ac:dyDescent="0.2">
      <c r="A1184" s="158"/>
      <c r="D1184" s="138"/>
    </row>
    <row r="1185" spans="1:4" x14ac:dyDescent="0.2">
      <c r="A1185" s="158"/>
      <c r="D1185" s="138"/>
    </row>
    <row r="1186" spans="1:4" x14ac:dyDescent="0.2">
      <c r="A1186" s="158"/>
      <c r="D1186" s="138"/>
    </row>
    <row r="1187" spans="1:4" x14ac:dyDescent="0.2">
      <c r="A1187" s="158"/>
      <c r="D1187" s="138"/>
    </row>
    <row r="1188" spans="1:4" x14ac:dyDescent="0.2">
      <c r="A1188" s="158"/>
      <c r="D1188" s="138"/>
    </row>
    <row r="1189" spans="1:4" x14ac:dyDescent="0.2">
      <c r="A1189" s="158"/>
      <c r="D1189" s="138"/>
    </row>
    <row r="1190" spans="1:4" x14ac:dyDescent="0.2">
      <c r="A1190" s="158"/>
      <c r="D1190" s="138"/>
    </row>
    <row r="1191" spans="1:4" x14ac:dyDescent="0.2">
      <c r="A1191" s="158"/>
      <c r="D1191" s="138"/>
    </row>
    <row r="1192" spans="1:4" x14ac:dyDescent="0.2">
      <c r="A1192" s="158"/>
      <c r="D1192" s="138"/>
    </row>
    <row r="1193" spans="1:4" x14ac:dyDescent="0.2">
      <c r="A1193" s="158"/>
      <c r="D1193" s="138"/>
    </row>
    <row r="1194" spans="1:4" x14ac:dyDescent="0.2">
      <c r="A1194" s="158"/>
      <c r="D1194" s="138"/>
    </row>
    <row r="1195" spans="1:4" x14ac:dyDescent="0.2">
      <c r="A1195" s="158"/>
      <c r="D1195" s="138"/>
    </row>
    <row r="1196" spans="1:4" x14ac:dyDescent="0.2">
      <c r="A1196" s="158"/>
      <c r="D1196" s="138"/>
    </row>
    <row r="1197" spans="1:4" x14ac:dyDescent="0.2">
      <c r="A1197" s="158"/>
      <c r="D1197" s="138"/>
    </row>
    <row r="1198" spans="1:4" x14ac:dyDescent="0.2">
      <c r="A1198" s="158"/>
      <c r="D1198" s="138"/>
    </row>
    <row r="1199" spans="1:4" x14ac:dyDescent="0.2">
      <c r="A1199" s="158"/>
      <c r="D1199" s="138"/>
    </row>
    <row r="1200" spans="1:4" x14ac:dyDescent="0.2">
      <c r="A1200" s="158"/>
      <c r="D1200" s="138"/>
    </row>
    <row r="1201" spans="1:4" x14ac:dyDescent="0.2">
      <c r="A1201" s="158"/>
      <c r="D1201" s="138"/>
    </row>
    <row r="1202" spans="1:4" x14ac:dyDescent="0.2">
      <c r="A1202" s="158"/>
      <c r="D1202" s="138"/>
    </row>
    <row r="1203" spans="1:4" x14ac:dyDescent="0.2">
      <c r="A1203" s="158"/>
      <c r="D1203" s="138"/>
    </row>
    <row r="1204" spans="1:4" x14ac:dyDescent="0.2">
      <c r="A1204" s="158"/>
      <c r="D1204" s="138"/>
    </row>
    <row r="1205" spans="1:4" x14ac:dyDescent="0.2">
      <c r="A1205" s="158"/>
      <c r="D1205" s="138"/>
    </row>
    <row r="1206" spans="1:4" x14ac:dyDescent="0.2">
      <c r="A1206" s="158"/>
      <c r="D1206" s="138"/>
    </row>
    <row r="1207" spans="1:4" x14ac:dyDescent="0.2">
      <c r="A1207" s="158"/>
      <c r="D1207" s="138"/>
    </row>
    <row r="1208" spans="1:4" x14ac:dyDescent="0.2">
      <c r="A1208" s="158"/>
      <c r="D1208" s="138"/>
    </row>
    <row r="1209" spans="1:4" x14ac:dyDescent="0.2">
      <c r="A1209" s="158"/>
      <c r="D1209" s="138"/>
    </row>
    <row r="1210" spans="1:4" x14ac:dyDescent="0.2">
      <c r="A1210" s="158"/>
      <c r="D1210" s="138"/>
    </row>
    <row r="1211" spans="1:4" x14ac:dyDescent="0.2">
      <c r="A1211" s="158"/>
      <c r="D1211" s="138"/>
    </row>
    <row r="1212" spans="1:4" x14ac:dyDescent="0.2">
      <c r="A1212" s="158"/>
      <c r="D1212" s="138"/>
    </row>
    <row r="1213" spans="1:4" x14ac:dyDescent="0.2">
      <c r="A1213" s="158"/>
      <c r="D1213" s="138"/>
    </row>
    <row r="1214" spans="1:4" x14ac:dyDescent="0.2">
      <c r="A1214" s="158"/>
      <c r="D1214" s="138"/>
    </row>
    <row r="1215" spans="1:4" x14ac:dyDescent="0.2">
      <c r="A1215" s="158"/>
      <c r="D1215" s="138"/>
    </row>
    <row r="1216" spans="1:4" x14ac:dyDescent="0.2">
      <c r="A1216" s="158"/>
      <c r="D1216" s="138"/>
    </row>
    <row r="1217" spans="1:4" x14ac:dyDescent="0.2">
      <c r="A1217" s="158"/>
      <c r="D1217" s="138"/>
    </row>
    <row r="1218" spans="1:4" x14ac:dyDescent="0.2">
      <c r="A1218" s="158"/>
      <c r="D1218" s="138"/>
    </row>
    <row r="1219" spans="1:4" x14ac:dyDescent="0.2">
      <c r="A1219" s="158"/>
      <c r="D1219" s="138"/>
    </row>
    <row r="1220" spans="1:4" x14ac:dyDescent="0.2">
      <c r="A1220" s="158"/>
      <c r="D1220" s="138"/>
    </row>
    <row r="1221" spans="1:4" x14ac:dyDescent="0.2">
      <c r="A1221" s="158"/>
      <c r="D1221" s="138"/>
    </row>
    <row r="1222" spans="1:4" x14ac:dyDescent="0.2">
      <c r="A1222" s="158"/>
      <c r="D1222" s="138"/>
    </row>
    <row r="1223" spans="1:4" x14ac:dyDescent="0.2">
      <c r="A1223" s="158"/>
      <c r="D1223" s="138"/>
    </row>
    <row r="1224" spans="1:4" x14ac:dyDescent="0.2">
      <c r="A1224" s="158"/>
      <c r="D1224" s="138"/>
    </row>
    <row r="1225" spans="1:4" x14ac:dyDescent="0.2">
      <c r="A1225" s="158"/>
      <c r="D1225" s="138"/>
    </row>
    <row r="1226" spans="1:4" x14ac:dyDescent="0.2">
      <c r="A1226" s="158"/>
      <c r="D1226" s="138"/>
    </row>
    <row r="1227" spans="1:4" x14ac:dyDescent="0.2">
      <c r="A1227" s="158"/>
      <c r="D1227" s="138"/>
    </row>
    <row r="1228" spans="1:4" x14ac:dyDescent="0.2">
      <c r="A1228" s="158"/>
      <c r="D1228" s="138"/>
    </row>
    <row r="1229" spans="1:4" x14ac:dyDescent="0.2">
      <c r="A1229" s="158"/>
      <c r="D1229" s="138"/>
    </row>
    <row r="1230" spans="1:4" x14ac:dyDescent="0.2">
      <c r="A1230" s="158"/>
      <c r="D1230" s="138"/>
    </row>
    <row r="1231" spans="1:4" x14ac:dyDescent="0.2">
      <c r="A1231" s="158"/>
      <c r="D1231" s="138"/>
    </row>
    <row r="1232" spans="1:4" x14ac:dyDescent="0.2">
      <c r="A1232" s="158"/>
      <c r="D1232" s="138"/>
    </row>
    <row r="1233" spans="1:4" x14ac:dyDescent="0.2">
      <c r="A1233" s="158"/>
      <c r="D1233" s="138"/>
    </row>
    <row r="1234" spans="1:4" x14ac:dyDescent="0.2">
      <c r="A1234" s="158"/>
      <c r="D1234" s="138"/>
    </row>
    <row r="1235" spans="1:4" x14ac:dyDescent="0.2">
      <c r="A1235" s="158"/>
      <c r="D1235" s="138"/>
    </row>
    <row r="1236" spans="1:4" x14ac:dyDescent="0.2">
      <c r="A1236" s="158"/>
      <c r="D1236" s="138"/>
    </row>
    <row r="1237" spans="1:4" x14ac:dyDescent="0.2">
      <c r="A1237" s="158"/>
      <c r="D1237" s="138"/>
    </row>
    <row r="1238" spans="1:4" x14ac:dyDescent="0.2">
      <c r="A1238" s="158"/>
      <c r="D1238" s="138"/>
    </row>
    <row r="1239" spans="1:4" x14ac:dyDescent="0.2">
      <c r="A1239" s="158"/>
      <c r="D1239" s="138"/>
    </row>
    <row r="1240" spans="1:4" x14ac:dyDescent="0.2">
      <c r="A1240" s="158"/>
      <c r="D1240" s="138"/>
    </row>
    <row r="1241" spans="1:4" x14ac:dyDescent="0.2">
      <c r="A1241" s="158"/>
      <c r="D1241" s="138"/>
    </row>
    <row r="1242" spans="1:4" x14ac:dyDescent="0.2">
      <c r="A1242" s="158"/>
      <c r="D1242" s="138"/>
    </row>
    <row r="1243" spans="1:4" x14ac:dyDescent="0.2">
      <c r="A1243" s="158"/>
      <c r="D1243" s="138"/>
    </row>
    <row r="1244" spans="1:4" x14ac:dyDescent="0.2">
      <c r="A1244" s="158"/>
      <c r="D1244" s="138"/>
    </row>
    <row r="1245" spans="1:4" x14ac:dyDescent="0.2">
      <c r="A1245" s="158"/>
      <c r="D1245" s="138"/>
    </row>
    <row r="1246" spans="1:4" x14ac:dyDescent="0.2">
      <c r="A1246" s="158"/>
      <c r="D1246" s="138"/>
    </row>
    <row r="1247" spans="1:4" x14ac:dyDescent="0.2">
      <c r="A1247" s="158"/>
      <c r="D1247" s="138"/>
    </row>
    <row r="1248" spans="1:4" x14ac:dyDescent="0.2">
      <c r="A1248" s="158"/>
      <c r="D1248" s="138"/>
    </row>
    <row r="1249" spans="1:4" x14ac:dyDescent="0.2">
      <c r="A1249" s="158"/>
      <c r="D1249" s="138"/>
    </row>
    <row r="1250" spans="1:4" x14ac:dyDescent="0.2">
      <c r="A1250" s="158"/>
      <c r="D1250" s="138"/>
    </row>
    <row r="1251" spans="1:4" x14ac:dyDescent="0.2">
      <c r="A1251" s="158"/>
      <c r="D1251" s="138"/>
    </row>
    <row r="1252" spans="1:4" x14ac:dyDescent="0.2">
      <c r="A1252" s="158"/>
      <c r="D1252" s="138"/>
    </row>
    <row r="1253" spans="1:4" x14ac:dyDescent="0.2">
      <c r="A1253" s="158"/>
      <c r="D1253" s="138"/>
    </row>
    <row r="1254" spans="1:4" x14ac:dyDescent="0.2">
      <c r="A1254" s="158"/>
      <c r="D1254" s="138"/>
    </row>
    <row r="1255" spans="1:4" x14ac:dyDescent="0.2">
      <c r="A1255" s="158"/>
      <c r="D1255" s="138"/>
    </row>
    <row r="1256" spans="1:4" x14ac:dyDescent="0.2">
      <c r="A1256" s="158"/>
      <c r="D1256" s="138"/>
    </row>
    <row r="1257" spans="1:4" x14ac:dyDescent="0.2">
      <c r="A1257" s="158"/>
      <c r="D1257" s="138"/>
    </row>
    <row r="1258" spans="1:4" x14ac:dyDescent="0.2">
      <c r="A1258" s="158"/>
      <c r="D1258" s="138"/>
    </row>
    <row r="1259" spans="1:4" x14ac:dyDescent="0.2">
      <c r="A1259" s="158"/>
      <c r="D1259" s="138"/>
    </row>
    <row r="1260" spans="1:4" x14ac:dyDescent="0.2">
      <c r="A1260" s="158"/>
      <c r="D1260" s="138"/>
    </row>
    <row r="1261" spans="1:4" x14ac:dyDescent="0.2">
      <c r="A1261" s="158"/>
      <c r="D1261" s="138"/>
    </row>
    <row r="1262" spans="1:4" x14ac:dyDescent="0.2">
      <c r="A1262" s="158"/>
      <c r="D1262" s="138"/>
    </row>
    <row r="1263" spans="1:4" x14ac:dyDescent="0.2">
      <c r="A1263" s="158"/>
      <c r="D1263" s="138"/>
    </row>
    <row r="1264" spans="1:4" x14ac:dyDescent="0.2">
      <c r="A1264" s="158"/>
      <c r="D1264" s="138"/>
    </row>
    <row r="1265" spans="1:4" x14ac:dyDescent="0.2">
      <c r="A1265" s="158"/>
      <c r="D1265" s="138"/>
    </row>
    <row r="1266" spans="1:4" x14ac:dyDescent="0.2">
      <c r="A1266" s="158"/>
      <c r="D1266" s="138"/>
    </row>
    <row r="1267" spans="1:4" x14ac:dyDescent="0.2">
      <c r="A1267" s="158"/>
      <c r="D1267" s="138"/>
    </row>
    <row r="1268" spans="1:4" x14ac:dyDescent="0.2">
      <c r="A1268" s="158"/>
      <c r="D1268" s="138"/>
    </row>
    <row r="1269" spans="1:4" x14ac:dyDescent="0.2">
      <c r="A1269" s="158"/>
      <c r="D1269" s="138"/>
    </row>
    <row r="1270" spans="1:4" x14ac:dyDescent="0.2">
      <c r="A1270" s="158"/>
      <c r="D1270" s="138"/>
    </row>
    <row r="1271" spans="1:4" x14ac:dyDescent="0.2">
      <c r="A1271" s="158"/>
      <c r="D1271" s="138"/>
    </row>
    <row r="1272" spans="1:4" x14ac:dyDescent="0.2">
      <c r="A1272" s="158"/>
      <c r="D1272" s="138"/>
    </row>
    <row r="1273" spans="1:4" x14ac:dyDescent="0.2">
      <c r="A1273" s="158"/>
      <c r="D1273" s="138"/>
    </row>
    <row r="1274" spans="1:4" x14ac:dyDescent="0.2">
      <c r="A1274" s="158"/>
      <c r="D1274" s="138"/>
    </row>
    <row r="1275" spans="1:4" x14ac:dyDescent="0.2">
      <c r="A1275" s="158"/>
      <c r="D1275" s="138"/>
    </row>
    <row r="1276" spans="1:4" x14ac:dyDescent="0.2">
      <c r="A1276" s="158"/>
      <c r="D1276" s="138"/>
    </row>
    <row r="1277" spans="1:4" x14ac:dyDescent="0.2">
      <c r="A1277" s="158"/>
      <c r="D1277" s="138"/>
    </row>
    <row r="1278" spans="1:4" x14ac:dyDescent="0.2">
      <c r="A1278" s="158"/>
      <c r="D1278" s="138"/>
    </row>
    <row r="1279" spans="1:4" x14ac:dyDescent="0.2">
      <c r="A1279" s="158"/>
      <c r="D1279" s="138"/>
    </row>
    <row r="1280" spans="1:4" x14ac:dyDescent="0.2">
      <c r="A1280" s="158"/>
      <c r="D1280" s="138"/>
    </row>
    <row r="1281" spans="1:4" x14ac:dyDescent="0.2">
      <c r="A1281" s="158"/>
      <c r="D1281" s="138"/>
    </row>
    <row r="1282" spans="1:4" x14ac:dyDescent="0.2">
      <c r="A1282" s="158"/>
      <c r="D1282" s="138"/>
    </row>
    <row r="1283" spans="1:4" x14ac:dyDescent="0.2">
      <c r="A1283" s="158"/>
      <c r="D1283" s="138"/>
    </row>
    <row r="1284" spans="1:4" x14ac:dyDescent="0.2">
      <c r="A1284" s="158"/>
      <c r="D1284" s="138"/>
    </row>
    <row r="1285" spans="1:4" x14ac:dyDescent="0.2">
      <c r="A1285" s="158"/>
      <c r="D1285" s="138"/>
    </row>
    <row r="1286" spans="1:4" x14ac:dyDescent="0.2">
      <c r="A1286" s="158"/>
      <c r="D1286" s="138"/>
    </row>
    <row r="1287" spans="1:4" x14ac:dyDescent="0.2">
      <c r="A1287" s="158"/>
      <c r="D1287" s="138"/>
    </row>
    <row r="1288" spans="1:4" x14ac:dyDescent="0.2">
      <c r="A1288" s="158"/>
      <c r="D1288" s="138"/>
    </row>
    <row r="1289" spans="1:4" x14ac:dyDescent="0.2">
      <c r="A1289" s="158"/>
      <c r="D1289" s="138"/>
    </row>
    <row r="1290" spans="1:4" x14ac:dyDescent="0.2">
      <c r="A1290" s="158"/>
      <c r="D1290" s="138"/>
    </row>
    <row r="1291" spans="1:4" x14ac:dyDescent="0.2">
      <c r="A1291" s="158"/>
      <c r="D1291" s="138"/>
    </row>
    <row r="1292" spans="1:4" x14ac:dyDescent="0.2">
      <c r="A1292" s="158"/>
      <c r="D1292" s="138"/>
    </row>
    <row r="1293" spans="1:4" x14ac:dyDescent="0.2">
      <c r="A1293" s="158"/>
      <c r="D1293" s="138"/>
    </row>
    <row r="1294" spans="1:4" x14ac:dyDescent="0.2">
      <c r="A1294" s="158"/>
      <c r="D1294" s="138"/>
    </row>
    <row r="1295" spans="1:4" x14ac:dyDescent="0.2">
      <c r="A1295" s="158"/>
      <c r="D1295" s="138"/>
    </row>
    <row r="1296" spans="1:4" x14ac:dyDescent="0.2">
      <c r="A1296" s="158"/>
      <c r="D1296" s="138"/>
    </row>
    <row r="1297" spans="1:4" x14ac:dyDescent="0.2">
      <c r="A1297" s="158"/>
      <c r="D1297" s="138"/>
    </row>
    <row r="1298" spans="1:4" x14ac:dyDescent="0.2">
      <c r="A1298" s="158"/>
      <c r="D1298" s="138"/>
    </row>
    <row r="1299" spans="1:4" x14ac:dyDescent="0.2">
      <c r="A1299" s="158"/>
      <c r="D1299" s="138"/>
    </row>
    <row r="1300" spans="1:4" x14ac:dyDescent="0.2">
      <c r="A1300" s="158"/>
      <c r="D1300" s="138"/>
    </row>
    <row r="1301" spans="1:4" x14ac:dyDescent="0.2">
      <c r="A1301" s="158"/>
      <c r="D1301" s="138"/>
    </row>
    <row r="1302" spans="1:4" x14ac:dyDescent="0.2">
      <c r="A1302" s="158"/>
      <c r="D1302" s="138"/>
    </row>
    <row r="1303" spans="1:4" x14ac:dyDescent="0.2">
      <c r="A1303" s="158"/>
      <c r="D1303" s="138"/>
    </row>
    <row r="1304" spans="1:4" x14ac:dyDescent="0.2">
      <c r="A1304" s="158"/>
      <c r="D1304" s="138"/>
    </row>
    <row r="1305" spans="1:4" x14ac:dyDescent="0.2">
      <c r="A1305" s="158"/>
      <c r="D1305" s="138"/>
    </row>
    <row r="1306" spans="1:4" x14ac:dyDescent="0.2">
      <c r="A1306" s="158"/>
      <c r="D1306" s="138"/>
    </row>
    <row r="1307" spans="1:4" x14ac:dyDescent="0.2">
      <c r="A1307" s="158"/>
      <c r="D1307" s="138"/>
    </row>
    <row r="1308" spans="1:4" x14ac:dyDescent="0.2">
      <c r="A1308" s="158"/>
      <c r="D1308" s="138"/>
    </row>
    <row r="1309" spans="1:4" x14ac:dyDescent="0.2">
      <c r="A1309" s="158"/>
      <c r="D1309" s="138"/>
    </row>
    <row r="1310" spans="1:4" x14ac:dyDescent="0.2">
      <c r="A1310" s="158"/>
      <c r="D1310" s="138"/>
    </row>
    <row r="1311" spans="1:4" x14ac:dyDescent="0.2">
      <c r="A1311" s="158"/>
      <c r="D1311" s="138"/>
    </row>
    <row r="1312" spans="1:4" x14ac:dyDescent="0.2">
      <c r="A1312" s="158"/>
      <c r="D1312" s="138"/>
    </row>
    <row r="1313" spans="1:4" x14ac:dyDescent="0.2">
      <c r="A1313" s="158"/>
      <c r="D1313" s="138"/>
    </row>
    <row r="1314" spans="1:4" x14ac:dyDescent="0.2">
      <c r="A1314" s="158"/>
      <c r="D1314" s="138"/>
    </row>
    <row r="1315" spans="1:4" x14ac:dyDescent="0.2">
      <c r="A1315" s="158"/>
      <c r="D1315" s="138"/>
    </row>
    <row r="1316" spans="1:4" x14ac:dyDescent="0.2">
      <c r="A1316" s="158"/>
      <c r="D1316" s="138"/>
    </row>
    <row r="1317" spans="1:4" x14ac:dyDescent="0.2">
      <c r="A1317" s="158"/>
      <c r="D1317" s="138"/>
    </row>
    <row r="1318" spans="1:4" x14ac:dyDescent="0.2">
      <c r="A1318" s="158"/>
      <c r="D1318" s="138"/>
    </row>
    <row r="1319" spans="1:4" x14ac:dyDescent="0.2">
      <c r="A1319" s="158"/>
      <c r="D1319" s="138"/>
    </row>
    <row r="1320" spans="1:4" x14ac:dyDescent="0.2">
      <c r="A1320" s="158"/>
      <c r="D1320" s="138"/>
    </row>
    <row r="1321" spans="1:4" x14ac:dyDescent="0.2">
      <c r="A1321" s="158"/>
      <c r="D1321" s="138"/>
    </row>
    <row r="1322" spans="1:4" x14ac:dyDescent="0.2">
      <c r="A1322" s="158"/>
      <c r="D1322" s="138"/>
    </row>
    <row r="1323" spans="1:4" x14ac:dyDescent="0.2">
      <c r="A1323" s="158"/>
      <c r="D1323" s="138"/>
    </row>
    <row r="1324" spans="1:4" x14ac:dyDescent="0.2">
      <c r="A1324" s="158"/>
      <c r="D1324" s="138"/>
    </row>
    <row r="1325" spans="1:4" x14ac:dyDescent="0.2">
      <c r="A1325" s="158"/>
      <c r="D1325" s="138"/>
    </row>
    <row r="1326" spans="1:4" x14ac:dyDescent="0.2">
      <c r="A1326" s="158"/>
      <c r="D1326" s="138"/>
    </row>
    <row r="1327" spans="1:4" x14ac:dyDescent="0.2">
      <c r="A1327" s="158"/>
      <c r="D1327" s="138"/>
    </row>
    <row r="1328" spans="1:4" x14ac:dyDescent="0.2">
      <c r="A1328" s="158"/>
      <c r="D1328" s="138"/>
    </row>
    <row r="1329" spans="1:4" x14ac:dyDescent="0.2">
      <c r="A1329" s="158"/>
      <c r="D1329" s="138"/>
    </row>
    <row r="1330" spans="1:4" x14ac:dyDescent="0.2">
      <c r="A1330" s="158"/>
      <c r="D1330" s="138"/>
    </row>
    <row r="1331" spans="1:4" x14ac:dyDescent="0.2">
      <c r="A1331" s="158"/>
      <c r="D1331" s="138"/>
    </row>
    <row r="1332" spans="1:4" x14ac:dyDescent="0.2">
      <c r="A1332" s="158"/>
      <c r="D1332" s="138"/>
    </row>
    <row r="1333" spans="1:4" x14ac:dyDescent="0.2">
      <c r="A1333" s="158"/>
      <c r="D1333" s="138"/>
    </row>
    <row r="1334" spans="1:4" x14ac:dyDescent="0.2">
      <c r="A1334" s="158"/>
      <c r="D1334" s="138"/>
    </row>
    <row r="1335" spans="1:4" x14ac:dyDescent="0.2">
      <c r="A1335" s="158"/>
      <c r="D1335" s="138"/>
    </row>
    <row r="1336" spans="1:4" x14ac:dyDescent="0.2">
      <c r="A1336" s="158"/>
      <c r="D1336" s="138"/>
    </row>
    <row r="1337" spans="1:4" x14ac:dyDescent="0.2">
      <c r="A1337" s="158"/>
      <c r="D1337" s="138"/>
    </row>
    <row r="1338" spans="1:4" x14ac:dyDescent="0.2">
      <c r="A1338" s="158"/>
      <c r="D1338" s="138"/>
    </row>
    <row r="1339" spans="1:4" x14ac:dyDescent="0.2">
      <c r="A1339" s="158"/>
      <c r="D1339" s="138"/>
    </row>
    <row r="1340" spans="1:4" x14ac:dyDescent="0.2">
      <c r="A1340" s="158"/>
      <c r="D1340" s="138"/>
    </row>
    <row r="1341" spans="1:4" x14ac:dyDescent="0.2">
      <c r="A1341" s="158"/>
      <c r="D1341" s="138"/>
    </row>
    <row r="1342" spans="1:4" x14ac:dyDescent="0.2">
      <c r="A1342" s="158"/>
      <c r="D1342" s="138"/>
    </row>
    <row r="1343" spans="1:4" x14ac:dyDescent="0.2">
      <c r="A1343" s="158"/>
      <c r="D1343" s="138"/>
    </row>
    <row r="1344" spans="1:4" x14ac:dyDescent="0.2">
      <c r="A1344" s="158"/>
      <c r="D1344" s="138"/>
    </row>
    <row r="1345" spans="1:4" x14ac:dyDescent="0.2">
      <c r="A1345" s="158"/>
      <c r="D1345" s="138"/>
    </row>
    <row r="1346" spans="1:4" x14ac:dyDescent="0.2">
      <c r="A1346" s="158"/>
      <c r="D1346" s="138"/>
    </row>
    <row r="1347" spans="1:4" x14ac:dyDescent="0.2">
      <c r="A1347" s="158"/>
      <c r="D1347" s="138"/>
    </row>
    <row r="1348" spans="1:4" x14ac:dyDescent="0.2">
      <c r="A1348" s="158"/>
      <c r="D1348" s="138"/>
    </row>
    <row r="1349" spans="1:4" x14ac:dyDescent="0.2">
      <c r="A1349" s="158"/>
      <c r="D1349" s="138"/>
    </row>
    <row r="1350" spans="1:4" x14ac:dyDescent="0.2">
      <c r="A1350" s="158"/>
      <c r="D1350" s="138"/>
    </row>
    <row r="1351" spans="1:4" x14ac:dyDescent="0.2">
      <c r="A1351" s="158"/>
      <c r="D1351" s="138"/>
    </row>
    <row r="1352" spans="1:4" x14ac:dyDescent="0.2">
      <c r="A1352" s="158"/>
      <c r="D1352" s="138"/>
    </row>
    <row r="1353" spans="1:4" x14ac:dyDescent="0.2">
      <c r="A1353" s="158"/>
      <c r="D1353" s="138"/>
    </row>
    <row r="1354" spans="1:4" x14ac:dyDescent="0.2">
      <c r="A1354" s="158"/>
      <c r="D1354" s="138"/>
    </row>
    <row r="1355" spans="1:4" x14ac:dyDescent="0.2">
      <c r="A1355" s="158"/>
      <c r="D1355" s="138"/>
    </row>
    <row r="1356" spans="1:4" x14ac:dyDescent="0.2">
      <c r="A1356" s="158"/>
      <c r="D1356" s="138"/>
    </row>
    <row r="1357" spans="1:4" x14ac:dyDescent="0.2">
      <c r="A1357" s="158"/>
      <c r="D1357" s="138"/>
    </row>
    <row r="1358" spans="1:4" x14ac:dyDescent="0.2">
      <c r="A1358" s="158"/>
      <c r="D1358" s="138"/>
    </row>
    <row r="1359" spans="1:4" x14ac:dyDescent="0.2">
      <c r="A1359" s="158"/>
      <c r="D1359" s="138"/>
    </row>
    <row r="1360" spans="1:4" x14ac:dyDescent="0.2">
      <c r="A1360" s="158"/>
      <c r="D1360" s="138"/>
    </row>
    <row r="1361" spans="1:4" x14ac:dyDescent="0.2">
      <c r="A1361" s="158"/>
      <c r="D1361" s="138"/>
    </row>
    <row r="1362" spans="1:4" x14ac:dyDescent="0.2">
      <c r="A1362" s="158"/>
      <c r="D1362" s="138"/>
    </row>
    <row r="1363" spans="1:4" x14ac:dyDescent="0.2">
      <c r="A1363" s="158"/>
      <c r="D1363" s="138"/>
    </row>
    <row r="1364" spans="1:4" x14ac:dyDescent="0.2">
      <c r="A1364" s="158"/>
      <c r="D1364" s="138"/>
    </row>
    <row r="1365" spans="1:4" x14ac:dyDescent="0.2">
      <c r="A1365" s="158"/>
      <c r="D1365" s="138"/>
    </row>
    <row r="1366" spans="1:4" x14ac:dyDescent="0.2">
      <c r="A1366" s="158"/>
      <c r="D1366" s="138"/>
    </row>
    <row r="1367" spans="1:4" x14ac:dyDescent="0.2">
      <c r="A1367" s="158"/>
      <c r="D1367" s="138"/>
    </row>
    <row r="1368" spans="1:4" x14ac:dyDescent="0.2">
      <c r="A1368" s="158"/>
      <c r="D1368" s="138"/>
    </row>
    <row r="1369" spans="1:4" x14ac:dyDescent="0.2">
      <c r="A1369" s="158"/>
      <c r="D1369" s="138"/>
    </row>
    <row r="1370" spans="1:4" x14ac:dyDescent="0.2">
      <c r="A1370" s="158"/>
      <c r="D1370" s="138"/>
    </row>
    <row r="1371" spans="1:4" x14ac:dyDescent="0.2">
      <c r="A1371" s="158"/>
      <c r="D1371" s="138"/>
    </row>
    <row r="1372" spans="1:4" x14ac:dyDescent="0.2">
      <c r="A1372" s="158"/>
      <c r="D1372" s="138"/>
    </row>
    <row r="1373" spans="1:4" x14ac:dyDescent="0.2">
      <c r="A1373" s="158"/>
      <c r="D1373" s="138"/>
    </row>
    <row r="1374" spans="1:4" x14ac:dyDescent="0.2">
      <c r="A1374" s="158"/>
      <c r="D1374" s="138"/>
    </row>
    <row r="1375" spans="1:4" x14ac:dyDescent="0.2">
      <c r="A1375" s="158"/>
      <c r="D1375" s="138"/>
    </row>
    <row r="1376" spans="1:4" x14ac:dyDescent="0.2">
      <c r="A1376" s="158"/>
      <c r="D1376" s="138"/>
    </row>
    <row r="1377" spans="1:4" x14ac:dyDescent="0.2">
      <c r="A1377" s="158"/>
      <c r="D1377" s="138"/>
    </row>
    <row r="1378" spans="1:4" x14ac:dyDescent="0.2">
      <c r="A1378" s="158"/>
      <c r="D1378" s="138"/>
    </row>
    <row r="1379" spans="1:4" x14ac:dyDescent="0.2">
      <c r="A1379" s="158"/>
      <c r="D1379" s="138"/>
    </row>
    <row r="1380" spans="1:4" x14ac:dyDescent="0.2">
      <c r="A1380" s="158"/>
      <c r="D1380" s="138"/>
    </row>
    <row r="1381" spans="1:4" x14ac:dyDescent="0.2">
      <c r="A1381" s="158"/>
      <c r="D1381" s="138"/>
    </row>
    <row r="1382" spans="1:4" x14ac:dyDescent="0.2">
      <c r="A1382" s="158"/>
      <c r="D1382" s="138"/>
    </row>
    <row r="1383" spans="1:4" x14ac:dyDescent="0.2">
      <c r="A1383" s="158"/>
      <c r="D1383" s="138"/>
    </row>
    <row r="1384" spans="1:4" x14ac:dyDescent="0.2">
      <c r="A1384" s="158"/>
      <c r="D1384" s="138"/>
    </row>
    <row r="1385" spans="1:4" x14ac:dyDescent="0.2">
      <c r="A1385" s="158"/>
      <c r="D1385" s="138"/>
    </row>
    <row r="1386" spans="1:4" x14ac:dyDescent="0.2">
      <c r="A1386" s="158"/>
      <c r="D1386" s="138"/>
    </row>
    <row r="1387" spans="1:4" x14ac:dyDescent="0.2">
      <c r="A1387" s="158"/>
      <c r="D1387" s="138"/>
    </row>
    <row r="1388" spans="1:4" x14ac:dyDescent="0.2">
      <c r="A1388" s="158"/>
      <c r="D1388" s="138"/>
    </row>
    <row r="1389" spans="1:4" x14ac:dyDescent="0.2">
      <c r="A1389" s="158"/>
      <c r="D1389" s="138"/>
    </row>
    <row r="1390" spans="1:4" x14ac:dyDescent="0.2">
      <c r="A1390" s="158"/>
      <c r="D1390" s="138"/>
    </row>
    <row r="1391" spans="1:4" x14ac:dyDescent="0.2">
      <c r="A1391" s="158"/>
      <c r="D1391" s="138"/>
    </row>
    <row r="1392" spans="1:4" x14ac:dyDescent="0.2">
      <c r="A1392" s="158"/>
      <c r="D1392" s="138"/>
    </row>
    <row r="1393" spans="1:4" x14ac:dyDescent="0.2">
      <c r="A1393" s="158"/>
      <c r="D1393" s="138"/>
    </row>
    <row r="1394" spans="1:4" x14ac:dyDescent="0.2">
      <c r="A1394" s="158"/>
      <c r="D1394" s="138"/>
    </row>
    <row r="1395" spans="1:4" x14ac:dyDescent="0.2">
      <c r="A1395" s="158"/>
      <c r="D1395" s="138"/>
    </row>
    <row r="1396" spans="1:4" x14ac:dyDescent="0.2">
      <c r="A1396" s="158"/>
      <c r="D1396" s="138"/>
    </row>
    <row r="1397" spans="1:4" x14ac:dyDescent="0.2">
      <c r="A1397" s="158"/>
      <c r="D1397" s="138"/>
    </row>
    <row r="1398" spans="1:4" x14ac:dyDescent="0.2">
      <c r="A1398" s="158"/>
      <c r="D1398" s="138"/>
    </row>
    <row r="1399" spans="1:4" x14ac:dyDescent="0.2">
      <c r="A1399" s="158"/>
      <c r="D1399" s="138"/>
    </row>
    <row r="1400" spans="1:4" x14ac:dyDescent="0.2">
      <c r="A1400" s="158"/>
      <c r="D1400" s="138"/>
    </row>
    <row r="1401" spans="1:4" x14ac:dyDescent="0.2">
      <c r="A1401" s="158"/>
      <c r="D1401" s="138"/>
    </row>
    <row r="1402" spans="1:4" x14ac:dyDescent="0.2">
      <c r="A1402" s="158"/>
      <c r="D1402" s="138"/>
    </row>
    <row r="1403" spans="1:4" x14ac:dyDescent="0.2">
      <c r="A1403" s="158"/>
      <c r="D1403" s="138"/>
    </row>
    <row r="1404" spans="1:4" x14ac:dyDescent="0.2">
      <c r="A1404" s="158"/>
      <c r="D1404" s="138"/>
    </row>
    <row r="1405" spans="1:4" x14ac:dyDescent="0.2">
      <c r="A1405" s="158"/>
      <c r="D1405" s="138"/>
    </row>
    <row r="1406" spans="1:4" x14ac:dyDescent="0.2">
      <c r="A1406" s="158"/>
      <c r="D1406" s="138"/>
    </row>
    <row r="1407" spans="1:4" x14ac:dyDescent="0.2">
      <c r="A1407" s="158"/>
      <c r="D1407" s="138"/>
    </row>
    <row r="1408" spans="1:4" x14ac:dyDescent="0.2">
      <c r="A1408" s="158"/>
      <c r="D1408" s="138"/>
    </row>
    <row r="1409" spans="1:4" x14ac:dyDescent="0.2">
      <c r="A1409" s="158"/>
      <c r="D1409" s="138"/>
    </row>
    <row r="1410" spans="1:4" x14ac:dyDescent="0.2">
      <c r="A1410" s="158"/>
      <c r="D1410" s="138"/>
    </row>
    <row r="1411" spans="1:4" x14ac:dyDescent="0.2">
      <c r="A1411" s="158"/>
      <c r="D1411" s="138"/>
    </row>
    <row r="1412" spans="1:4" x14ac:dyDescent="0.2">
      <c r="A1412" s="158"/>
      <c r="D1412" s="138"/>
    </row>
    <row r="1413" spans="1:4" x14ac:dyDescent="0.2">
      <c r="A1413" s="158"/>
      <c r="D1413" s="138"/>
    </row>
    <row r="1414" spans="1:4" x14ac:dyDescent="0.2">
      <c r="A1414" s="158"/>
      <c r="D1414" s="138"/>
    </row>
    <row r="1415" spans="1:4" x14ac:dyDescent="0.2">
      <c r="A1415" s="158"/>
      <c r="D1415" s="138"/>
    </row>
    <row r="1416" spans="1:4" x14ac:dyDescent="0.2">
      <c r="A1416" s="158"/>
      <c r="D1416" s="138"/>
    </row>
    <row r="1417" spans="1:4" x14ac:dyDescent="0.2">
      <c r="A1417" s="158"/>
      <c r="D1417" s="138"/>
    </row>
    <row r="1418" spans="1:4" x14ac:dyDescent="0.2">
      <c r="A1418" s="158"/>
      <c r="D1418" s="138"/>
    </row>
    <row r="1419" spans="1:4" x14ac:dyDescent="0.2">
      <c r="A1419" s="158"/>
      <c r="D1419" s="138"/>
    </row>
    <row r="1420" spans="1:4" x14ac:dyDescent="0.2">
      <c r="A1420" s="158"/>
      <c r="D1420" s="138"/>
    </row>
    <row r="1421" spans="1:4" x14ac:dyDescent="0.2">
      <c r="A1421" s="158"/>
      <c r="D1421" s="138"/>
    </row>
    <row r="1422" spans="1:4" x14ac:dyDescent="0.2">
      <c r="A1422" s="158"/>
      <c r="D1422" s="138"/>
    </row>
    <row r="1423" spans="1:4" x14ac:dyDescent="0.2">
      <c r="A1423" s="158"/>
      <c r="D1423" s="138"/>
    </row>
    <row r="1424" spans="1:4" x14ac:dyDescent="0.2">
      <c r="A1424" s="158"/>
      <c r="D1424" s="138"/>
    </row>
    <row r="1425" spans="1:4" x14ac:dyDescent="0.2">
      <c r="A1425" s="158"/>
      <c r="D1425" s="138"/>
    </row>
    <row r="1426" spans="1:4" x14ac:dyDescent="0.2">
      <c r="A1426" s="158"/>
      <c r="D1426" s="138"/>
    </row>
    <row r="1427" spans="1:4" x14ac:dyDescent="0.2">
      <c r="A1427" s="158"/>
      <c r="D1427" s="138"/>
    </row>
    <row r="1428" spans="1:4" x14ac:dyDescent="0.2">
      <c r="A1428" s="158"/>
      <c r="D1428" s="138"/>
    </row>
    <row r="1429" spans="1:4" x14ac:dyDescent="0.2">
      <c r="A1429" s="158"/>
      <c r="D1429" s="138"/>
    </row>
    <row r="1430" spans="1:4" x14ac:dyDescent="0.2">
      <c r="A1430" s="158"/>
      <c r="D1430" s="138"/>
    </row>
    <row r="1431" spans="1:4" x14ac:dyDescent="0.2">
      <c r="A1431" s="158"/>
      <c r="D1431" s="138"/>
    </row>
    <row r="1432" spans="1:4" x14ac:dyDescent="0.2">
      <c r="A1432" s="158"/>
      <c r="D1432" s="138"/>
    </row>
    <row r="1433" spans="1:4" x14ac:dyDescent="0.2">
      <c r="A1433" s="158"/>
      <c r="D1433" s="138"/>
    </row>
    <row r="1434" spans="1:4" x14ac:dyDescent="0.2">
      <c r="A1434" s="158"/>
      <c r="D1434" s="138"/>
    </row>
    <row r="1435" spans="1:4" x14ac:dyDescent="0.2">
      <c r="A1435" s="158"/>
      <c r="D1435" s="138"/>
    </row>
    <row r="1436" spans="1:4" x14ac:dyDescent="0.2">
      <c r="A1436" s="158"/>
      <c r="D1436" s="138"/>
    </row>
    <row r="1437" spans="1:4" x14ac:dyDescent="0.2">
      <c r="A1437" s="158"/>
      <c r="D1437" s="138"/>
    </row>
    <row r="1438" spans="1:4" x14ac:dyDescent="0.2">
      <c r="A1438" s="158"/>
      <c r="D1438" s="138"/>
    </row>
    <row r="1439" spans="1:4" x14ac:dyDescent="0.2">
      <c r="A1439" s="158"/>
      <c r="D1439" s="138"/>
    </row>
    <row r="1440" spans="1:4" x14ac:dyDescent="0.2">
      <c r="A1440" s="158"/>
      <c r="D1440" s="138"/>
    </row>
    <row r="1441" spans="1:4" x14ac:dyDescent="0.2">
      <c r="A1441" s="158"/>
      <c r="D1441" s="138"/>
    </row>
    <row r="1442" spans="1:4" x14ac:dyDescent="0.2">
      <c r="A1442" s="158"/>
      <c r="D1442" s="138"/>
    </row>
    <row r="1443" spans="1:4" x14ac:dyDescent="0.2">
      <c r="A1443" s="158"/>
      <c r="D1443" s="138"/>
    </row>
    <row r="1444" spans="1:4" x14ac:dyDescent="0.2">
      <c r="A1444" s="158"/>
      <c r="D1444" s="138"/>
    </row>
    <row r="1445" spans="1:4" x14ac:dyDescent="0.2">
      <c r="A1445" s="158"/>
      <c r="D1445" s="138"/>
    </row>
    <row r="1446" spans="1:4" x14ac:dyDescent="0.2">
      <c r="A1446" s="158"/>
      <c r="D1446" s="138"/>
    </row>
    <row r="1447" spans="1:4" x14ac:dyDescent="0.2">
      <c r="A1447" s="158"/>
      <c r="D1447" s="138"/>
    </row>
    <row r="1448" spans="1:4" x14ac:dyDescent="0.2">
      <c r="A1448" s="158"/>
      <c r="D1448" s="138"/>
    </row>
    <row r="1449" spans="1:4" x14ac:dyDescent="0.2">
      <c r="A1449" s="158"/>
      <c r="D1449" s="138"/>
    </row>
    <row r="1450" spans="1:4" x14ac:dyDescent="0.2">
      <c r="A1450" s="158"/>
      <c r="D1450" s="138"/>
    </row>
    <row r="1451" spans="1:4" x14ac:dyDescent="0.2">
      <c r="A1451" s="158"/>
      <c r="D1451" s="138"/>
    </row>
    <row r="1452" spans="1:4" x14ac:dyDescent="0.2">
      <c r="A1452" s="158"/>
      <c r="D1452" s="138"/>
    </row>
    <row r="1453" spans="1:4" x14ac:dyDescent="0.2">
      <c r="A1453" s="158"/>
      <c r="D1453" s="138"/>
    </row>
    <row r="1454" spans="1:4" x14ac:dyDescent="0.2">
      <c r="A1454" s="158"/>
      <c r="D1454" s="138"/>
    </row>
    <row r="1455" spans="1:4" x14ac:dyDescent="0.2">
      <c r="A1455" s="158"/>
      <c r="D1455" s="138"/>
    </row>
    <row r="1456" spans="1:4" x14ac:dyDescent="0.2">
      <c r="A1456" s="158"/>
      <c r="D1456" s="138"/>
    </row>
    <row r="1457" spans="1:4" x14ac:dyDescent="0.2">
      <c r="A1457" s="158"/>
      <c r="D1457" s="138"/>
    </row>
    <row r="1458" spans="1:4" x14ac:dyDescent="0.2">
      <c r="A1458" s="158"/>
      <c r="D1458" s="138"/>
    </row>
    <row r="1459" spans="1:4" x14ac:dyDescent="0.2">
      <c r="A1459" s="158"/>
      <c r="D1459" s="138"/>
    </row>
    <row r="1460" spans="1:4" x14ac:dyDescent="0.2">
      <c r="A1460" s="158"/>
      <c r="D1460" s="138"/>
    </row>
    <row r="1461" spans="1:4" x14ac:dyDescent="0.2">
      <c r="A1461" s="158"/>
      <c r="D1461" s="138"/>
    </row>
    <row r="1462" spans="1:4" x14ac:dyDescent="0.2">
      <c r="A1462" s="158"/>
      <c r="D1462" s="138"/>
    </row>
    <row r="1463" spans="1:4" x14ac:dyDescent="0.2">
      <c r="A1463" s="158"/>
      <c r="D1463" s="138"/>
    </row>
    <row r="1464" spans="1:4" x14ac:dyDescent="0.2">
      <c r="A1464" s="158"/>
      <c r="D1464" s="138"/>
    </row>
    <row r="1465" spans="1:4" x14ac:dyDescent="0.2">
      <c r="A1465" s="158"/>
      <c r="D1465" s="138"/>
    </row>
    <row r="1466" spans="1:4" x14ac:dyDescent="0.2">
      <c r="A1466" s="158"/>
      <c r="D1466" s="138"/>
    </row>
    <row r="1467" spans="1:4" x14ac:dyDescent="0.2">
      <c r="A1467" s="158"/>
      <c r="D1467" s="138"/>
    </row>
    <row r="1468" spans="1:4" x14ac:dyDescent="0.2">
      <c r="A1468" s="158"/>
      <c r="D1468" s="138"/>
    </row>
    <row r="1469" spans="1:4" x14ac:dyDescent="0.2">
      <c r="A1469" s="158"/>
      <c r="D1469" s="138"/>
    </row>
    <row r="1470" spans="1:4" x14ac:dyDescent="0.2">
      <c r="A1470" s="158"/>
      <c r="D1470" s="138"/>
    </row>
    <row r="1471" spans="1:4" x14ac:dyDescent="0.2">
      <c r="A1471" s="158"/>
      <c r="D1471" s="138"/>
    </row>
    <row r="1472" spans="1:4" x14ac:dyDescent="0.2">
      <c r="A1472" s="158"/>
      <c r="D1472" s="138"/>
    </row>
    <row r="1473" spans="1:4" x14ac:dyDescent="0.2">
      <c r="A1473" s="158"/>
      <c r="D1473" s="138"/>
    </row>
    <row r="1474" spans="1:4" x14ac:dyDescent="0.2">
      <c r="A1474" s="158"/>
      <c r="D1474" s="138"/>
    </row>
    <row r="1475" spans="1:4" x14ac:dyDescent="0.2">
      <c r="A1475" s="158"/>
      <c r="D1475" s="138"/>
    </row>
    <row r="1476" spans="1:4" x14ac:dyDescent="0.2">
      <c r="A1476" s="158"/>
      <c r="D1476" s="138"/>
    </row>
    <row r="1477" spans="1:4" x14ac:dyDescent="0.2">
      <c r="A1477" s="158"/>
      <c r="D1477" s="138"/>
    </row>
    <row r="1478" spans="1:4" x14ac:dyDescent="0.2">
      <c r="A1478" s="158"/>
      <c r="D1478" s="138"/>
    </row>
    <row r="1479" spans="1:4" x14ac:dyDescent="0.2">
      <c r="A1479" s="158"/>
      <c r="D1479" s="138"/>
    </row>
    <row r="1480" spans="1:4" x14ac:dyDescent="0.2">
      <c r="A1480" s="158"/>
      <c r="D1480" s="138"/>
    </row>
    <row r="1481" spans="1:4" x14ac:dyDescent="0.2">
      <c r="A1481" s="158"/>
      <c r="D1481" s="138"/>
    </row>
    <row r="1482" spans="1:4" x14ac:dyDescent="0.2">
      <c r="A1482" s="158"/>
      <c r="D1482" s="138"/>
    </row>
    <row r="1483" spans="1:4" x14ac:dyDescent="0.2">
      <c r="A1483" s="158"/>
      <c r="D1483" s="138"/>
    </row>
    <row r="1484" spans="1:4" x14ac:dyDescent="0.2">
      <c r="A1484" s="158"/>
      <c r="D1484" s="138"/>
    </row>
    <row r="1485" spans="1:4" x14ac:dyDescent="0.2">
      <c r="A1485" s="158"/>
      <c r="D1485" s="138"/>
    </row>
    <row r="1486" spans="1:4" x14ac:dyDescent="0.2">
      <c r="A1486" s="158"/>
      <c r="D1486" s="138"/>
    </row>
    <row r="1487" spans="1:4" x14ac:dyDescent="0.2">
      <c r="A1487" s="158"/>
      <c r="D1487" s="138"/>
    </row>
    <row r="1488" spans="1:4" x14ac:dyDescent="0.2">
      <c r="A1488" s="158"/>
      <c r="D1488" s="138"/>
    </row>
    <row r="1489" spans="1:4" x14ac:dyDescent="0.2">
      <c r="A1489" s="158"/>
      <c r="D1489" s="138"/>
    </row>
    <row r="1490" spans="1:4" x14ac:dyDescent="0.2">
      <c r="A1490" s="158"/>
      <c r="D1490" s="138"/>
    </row>
    <row r="1491" spans="1:4" x14ac:dyDescent="0.2">
      <c r="A1491" s="158"/>
      <c r="D1491" s="138"/>
    </row>
    <row r="1492" spans="1:4" x14ac:dyDescent="0.2">
      <c r="A1492" s="158"/>
      <c r="D1492" s="138"/>
    </row>
    <row r="1493" spans="1:4" x14ac:dyDescent="0.2">
      <c r="A1493" s="158"/>
      <c r="D1493" s="138"/>
    </row>
    <row r="1494" spans="1:4" x14ac:dyDescent="0.2">
      <c r="A1494" s="158"/>
      <c r="D1494" s="138"/>
    </row>
    <row r="1495" spans="1:4" x14ac:dyDescent="0.2">
      <c r="A1495" s="158"/>
      <c r="D1495" s="138"/>
    </row>
    <row r="1496" spans="1:4" x14ac:dyDescent="0.2">
      <c r="A1496" s="158"/>
      <c r="D1496" s="138"/>
    </row>
    <row r="1497" spans="1:4" x14ac:dyDescent="0.2">
      <c r="A1497" s="158"/>
      <c r="D1497" s="138"/>
    </row>
    <row r="1498" spans="1:4" x14ac:dyDescent="0.2">
      <c r="A1498" s="158"/>
      <c r="D1498" s="138"/>
    </row>
    <row r="1499" spans="1:4" x14ac:dyDescent="0.2">
      <c r="A1499" s="158"/>
      <c r="D1499" s="138"/>
    </row>
    <row r="1500" spans="1:4" x14ac:dyDescent="0.2">
      <c r="A1500" s="158"/>
      <c r="D1500" s="138"/>
    </row>
    <row r="1501" spans="1:4" x14ac:dyDescent="0.2">
      <c r="A1501" s="158"/>
      <c r="D1501" s="138"/>
    </row>
    <row r="1502" spans="1:4" x14ac:dyDescent="0.2">
      <c r="A1502" s="158"/>
      <c r="D1502" s="138"/>
    </row>
    <row r="1503" spans="1:4" x14ac:dyDescent="0.2">
      <c r="A1503" s="158"/>
      <c r="D1503" s="138"/>
    </row>
    <row r="1504" spans="1:4" x14ac:dyDescent="0.2">
      <c r="A1504" s="158"/>
      <c r="D1504" s="138"/>
    </row>
    <row r="1505" spans="1:4" x14ac:dyDescent="0.2">
      <c r="A1505" s="158"/>
      <c r="D1505" s="138"/>
    </row>
    <row r="1506" spans="1:4" x14ac:dyDescent="0.2">
      <c r="A1506" s="158"/>
      <c r="D1506" s="138"/>
    </row>
    <row r="1507" spans="1:4" x14ac:dyDescent="0.2">
      <c r="A1507" s="158"/>
      <c r="D1507" s="138"/>
    </row>
    <row r="1508" spans="1:4" x14ac:dyDescent="0.2">
      <c r="A1508" s="158"/>
      <c r="D1508" s="138"/>
    </row>
    <row r="1509" spans="1:4" x14ac:dyDescent="0.2">
      <c r="A1509" s="158"/>
      <c r="D1509" s="138"/>
    </row>
    <row r="1510" spans="1:4" x14ac:dyDescent="0.2">
      <c r="A1510" s="158"/>
      <c r="D1510" s="138"/>
    </row>
    <row r="1511" spans="1:4" x14ac:dyDescent="0.2">
      <c r="A1511" s="158"/>
      <c r="D1511" s="138"/>
    </row>
    <row r="1512" spans="1:4" x14ac:dyDescent="0.2">
      <c r="A1512" s="158"/>
      <c r="D1512" s="138"/>
    </row>
    <row r="1513" spans="1:4" x14ac:dyDescent="0.2">
      <c r="A1513" s="158"/>
      <c r="D1513" s="138"/>
    </row>
    <row r="1514" spans="1:4" x14ac:dyDescent="0.2">
      <c r="A1514" s="158"/>
      <c r="D1514" s="138"/>
    </row>
    <row r="1515" spans="1:4" x14ac:dyDescent="0.2">
      <c r="A1515" s="158"/>
      <c r="D1515" s="138"/>
    </row>
    <row r="1516" spans="1:4" x14ac:dyDescent="0.2">
      <c r="A1516" s="158"/>
      <c r="D1516" s="138"/>
    </row>
    <row r="1517" spans="1:4" x14ac:dyDescent="0.2">
      <c r="A1517" s="158"/>
      <c r="D1517" s="138"/>
    </row>
    <row r="1518" spans="1:4" x14ac:dyDescent="0.2">
      <c r="A1518" s="158"/>
      <c r="D1518" s="138"/>
    </row>
    <row r="1519" spans="1:4" x14ac:dyDescent="0.2">
      <c r="A1519" s="158"/>
      <c r="D1519" s="138"/>
    </row>
    <row r="1520" spans="1:4" x14ac:dyDescent="0.2">
      <c r="A1520" s="158"/>
      <c r="D1520" s="138"/>
    </row>
    <row r="1521" spans="1:4" x14ac:dyDescent="0.2">
      <c r="A1521" s="158"/>
      <c r="D1521" s="138"/>
    </row>
    <row r="1522" spans="1:4" x14ac:dyDescent="0.2">
      <c r="A1522" s="158"/>
      <c r="D1522" s="138"/>
    </row>
    <row r="1523" spans="1:4" x14ac:dyDescent="0.2">
      <c r="A1523" s="158"/>
      <c r="D1523" s="138"/>
    </row>
    <row r="1524" spans="1:4" x14ac:dyDescent="0.2">
      <c r="A1524" s="158"/>
      <c r="D1524" s="138"/>
    </row>
    <row r="1525" spans="1:4" x14ac:dyDescent="0.2">
      <c r="A1525" s="158"/>
      <c r="D1525" s="138"/>
    </row>
    <row r="1526" spans="1:4" x14ac:dyDescent="0.2">
      <c r="A1526" s="158"/>
      <c r="D1526" s="138"/>
    </row>
    <row r="1527" spans="1:4" x14ac:dyDescent="0.2">
      <c r="A1527" s="158"/>
      <c r="D1527" s="138"/>
    </row>
    <row r="1528" spans="1:4" x14ac:dyDescent="0.2">
      <c r="A1528" s="158"/>
      <c r="D1528" s="138"/>
    </row>
    <row r="1529" spans="1:4" x14ac:dyDescent="0.2">
      <c r="A1529" s="158"/>
      <c r="D1529" s="138"/>
    </row>
    <row r="1530" spans="1:4" x14ac:dyDescent="0.2">
      <c r="A1530" s="158"/>
      <c r="D1530" s="138"/>
    </row>
    <row r="1531" spans="1:4" x14ac:dyDescent="0.2">
      <c r="A1531" s="158"/>
      <c r="D1531" s="138"/>
    </row>
    <row r="1532" spans="1:4" x14ac:dyDescent="0.2">
      <c r="A1532" s="158"/>
      <c r="D1532" s="138"/>
    </row>
    <row r="1533" spans="1:4" x14ac:dyDescent="0.2">
      <c r="A1533" s="158"/>
      <c r="D1533" s="138"/>
    </row>
    <row r="1534" spans="1:4" x14ac:dyDescent="0.2">
      <c r="A1534" s="158"/>
      <c r="D1534" s="138"/>
    </row>
    <row r="1535" spans="1:4" x14ac:dyDescent="0.2">
      <c r="A1535" s="158"/>
      <c r="D1535" s="138"/>
    </row>
    <row r="1536" spans="1:4" x14ac:dyDescent="0.2">
      <c r="A1536" s="158"/>
      <c r="D1536" s="138"/>
    </row>
    <row r="1537" spans="1:4" x14ac:dyDescent="0.2">
      <c r="A1537" s="158"/>
      <c r="D1537" s="138"/>
    </row>
    <row r="1538" spans="1:4" x14ac:dyDescent="0.2">
      <c r="A1538" s="158"/>
      <c r="D1538" s="138"/>
    </row>
    <row r="1539" spans="1:4" x14ac:dyDescent="0.2">
      <c r="A1539" s="158"/>
      <c r="D1539" s="138"/>
    </row>
    <row r="1540" spans="1:4" x14ac:dyDescent="0.2">
      <c r="A1540" s="158"/>
      <c r="D1540" s="138"/>
    </row>
    <row r="1541" spans="1:4" x14ac:dyDescent="0.2">
      <c r="A1541" s="158"/>
      <c r="D1541" s="138"/>
    </row>
    <row r="1542" spans="1:4" x14ac:dyDescent="0.2">
      <c r="A1542" s="158"/>
      <c r="D1542" s="138"/>
    </row>
    <row r="1543" spans="1:4" x14ac:dyDescent="0.2">
      <c r="A1543" s="158"/>
      <c r="D1543" s="138"/>
    </row>
    <row r="1544" spans="1:4" x14ac:dyDescent="0.2">
      <c r="A1544" s="158"/>
      <c r="D1544" s="138"/>
    </row>
    <row r="1545" spans="1:4" x14ac:dyDescent="0.2">
      <c r="A1545" s="158"/>
      <c r="D1545" s="138"/>
    </row>
    <row r="1546" spans="1:4" x14ac:dyDescent="0.2">
      <c r="A1546" s="158"/>
      <c r="D1546" s="138"/>
    </row>
    <row r="1547" spans="1:4" x14ac:dyDescent="0.2">
      <c r="A1547" s="158"/>
      <c r="D1547" s="138"/>
    </row>
    <row r="1548" spans="1:4" x14ac:dyDescent="0.2">
      <c r="A1548" s="158"/>
      <c r="D1548" s="138"/>
    </row>
    <row r="1549" spans="1:4" x14ac:dyDescent="0.2">
      <c r="A1549" s="158"/>
      <c r="D1549" s="138"/>
    </row>
    <row r="1550" spans="1:4" x14ac:dyDescent="0.2">
      <c r="A1550" s="158"/>
      <c r="D1550" s="138"/>
    </row>
    <row r="1551" spans="1:4" x14ac:dyDescent="0.2">
      <c r="A1551" s="158"/>
      <c r="D1551" s="138"/>
    </row>
    <row r="1552" spans="1:4" x14ac:dyDescent="0.2">
      <c r="A1552" s="158"/>
      <c r="D1552" s="138"/>
    </row>
    <row r="1553" spans="1:4" x14ac:dyDescent="0.2">
      <c r="A1553" s="158"/>
      <c r="D1553" s="138"/>
    </row>
    <row r="1554" spans="1:4" x14ac:dyDescent="0.2">
      <c r="A1554" s="158"/>
      <c r="D1554" s="138"/>
    </row>
    <row r="1555" spans="1:4" x14ac:dyDescent="0.2">
      <c r="A1555" s="158"/>
      <c r="D1555" s="138"/>
    </row>
    <row r="1556" spans="1:4" x14ac:dyDescent="0.2">
      <c r="A1556" s="158"/>
      <c r="D1556" s="138"/>
    </row>
    <row r="1557" spans="1:4" x14ac:dyDescent="0.2">
      <c r="A1557" s="158"/>
      <c r="D1557" s="138"/>
    </row>
    <row r="1558" spans="1:4" x14ac:dyDescent="0.2">
      <c r="A1558" s="158"/>
      <c r="D1558" s="138"/>
    </row>
    <row r="1559" spans="1:4" x14ac:dyDescent="0.2">
      <c r="A1559" s="158"/>
      <c r="D1559" s="138"/>
    </row>
    <row r="1560" spans="1:4" x14ac:dyDescent="0.2">
      <c r="A1560" s="158"/>
      <c r="D1560" s="138"/>
    </row>
    <row r="1561" spans="1:4" x14ac:dyDescent="0.2">
      <c r="A1561" s="158"/>
      <c r="D1561" s="138"/>
    </row>
    <row r="1562" spans="1:4" x14ac:dyDescent="0.2">
      <c r="A1562" s="158"/>
      <c r="D1562" s="138"/>
    </row>
    <row r="1563" spans="1:4" x14ac:dyDescent="0.2">
      <c r="A1563" s="158"/>
      <c r="D1563" s="138"/>
    </row>
    <row r="1564" spans="1:4" x14ac:dyDescent="0.2">
      <c r="A1564" s="158"/>
      <c r="D1564" s="138"/>
    </row>
    <row r="1565" spans="1:4" x14ac:dyDescent="0.2">
      <c r="A1565" s="158"/>
      <c r="D1565" s="138"/>
    </row>
    <row r="1566" spans="1:4" x14ac:dyDescent="0.2">
      <c r="A1566" s="158"/>
      <c r="D1566" s="138"/>
    </row>
    <row r="1567" spans="1:4" x14ac:dyDescent="0.2">
      <c r="A1567" s="158"/>
      <c r="D1567" s="138"/>
    </row>
    <row r="1568" spans="1:4" x14ac:dyDescent="0.2">
      <c r="A1568" s="158"/>
      <c r="D1568" s="138"/>
    </row>
    <row r="1569" spans="1:4" x14ac:dyDescent="0.2">
      <c r="A1569" s="158"/>
      <c r="D1569" s="138"/>
    </row>
    <row r="1570" spans="1:4" x14ac:dyDescent="0.2">
      <c r="A1570" s="158"/>
      <c r="D1570" s="138"/>
    </row>
    <row r="1571" spans="1:4" x14ac:dyDescent="0.2">
      <c r="A1571" s="158"/>
      <c r="D1571" s="138"/>
    </row>
    <row r="1572" spans="1:4" x14ac:dyDescent="0.2">
      <c r="A1572" s="158"/>
      <c r="D1572" s="138"/>
    </row>
    <row r="1573" spans="1:4" x14ac:dyDescent="0.2">
      <c r="A1573" s="158"/>
      <c r="D1573" s="138"/>
    </row>
    <row r="1574" spans="1:4" x14ac:dyDescent="0.2">
      <c r="A1574" s="158"/>
      <c r="D1574" s="138"/>
    </row>
    <row r="1575" spans="1:4" x14ac:dyDescent="0.2">
      <c r="A1575" s="158"/>
      <c r="D1575" s="138"/>
    </row>
    <row r="1576" spans="1:4" x14ac:dyDescent="0.2">
      <c r="A1576" s="158"/>
      <c r="D1576" s="138"/>
    </row>
    <row r="1577" spans="1:4" x14ac:dyDescent="0.2">
      <c r="A1577" s="158"/>
      <c r="D1577" s="138"/>
    </row>
    <row r="1578" spans="1:4" x14ac:dyDescent="0.2">
      <c r="A1578" s="158"/>
      <c r="D1578" s="138"/>
    </row>
    <row r="1579" spans="1:4" x14ac:dyDescent="0.2">
      <c r="A1579" s="158"/>
      <c r="D1579" s="138"/>
    </row>
    <row r="1580" spans="1:4" x14ac:dyDescent="0.2">
      <c r="A1580" s="158"/>
      <c r="D1580" s="138"/>
    </row>
    <row r="1581" spans="1:4" x14ac:dyDescent="0.2">
      <c r="A1581" s="158"/>
      <c r="D1581" s="138"/>
    </row>
    <row r="1582" spans="1:4" x14ac:dyDescent="0.2">
      <c r="A1582" s="158"/>
      <c r="D1582" s="138"/>
    </row>
    <row r="1583" spans="1:4" x14ac:dyDescent="0.2">
      <c r="A1583" s="158"/>
      <c r="D1583" s="138"/>
    </row>
    <row r="1584" spans="1:4" x14ac:dyDescent="0.2">
      <c r="A1584" s="158"/>
      <c r="D1584" s="138"/>
    </row>
    <row r="1585" spans="1:4" x14ac:dyDescent="0.2">
      <c r="A1585" s="158"/>
      <c r="D1585" s="138"/>
    </row>
    <row r="1586" spans="1:4" x14ac:dyDescent="0.2">
      <c r="A1586" s="158"/>
      <c r="D1586" s="138"/>
    </row>
    <row r="1587" spans="1:4" x14ac:dyDescent="0.2">
      <c r="A1587" s="158"/>
      <c r="D1587" s="138"/>
    </row>
    <row r="1588" spans="1:4" x14ac:dyDescent="0.2">
      <c r="A1588" s="158"/>
      <c r="D1588" s="138"/>
    </row>
    <row r="1589" spans="1:4" x14ac:dyDescent="0.2">
      <c r="A1589" s="158"/>
      <c r="D1589" s="138"/>
    </row>
    <row r="1590" spans="1:4" x14ac:dyDescent="0.2">
      <c r="A1590" s="158"/>
      <c r="D1590" s="138"/>
    </row>
    <row r="1591" spans="1:4" x14ac:dyDescent="0.2">
      <c r="A1591" s="158"/>
      <c r="D1591" s="138"/>
    </row>
    <row r="1592" spans="1:4" x14ac:dyDescent="0.2">
      <c r="A1592" s="158"/>
      <c r="D1592" s="138"/>
    </row>
    <row r="1593" spans="1:4" x14ac:dyDescent="0.2">
      <c r="A1593" s="158"/>
      <c r="D1593" s="138"/>
    </row>
    <row r="1594" spans="1:4" x14ac:dyDescent="0.2">
      <c r="A1594" s="158"/>
      <c r="D1594" s="138"/>
    </row>
    <row r="1595" spans="1:4" x14ac:dyDescent="0.2">
      <c r="A1595" s="158"/>
      <c r="D1595" s="138"/>
    </row>
    <row r="1596" spans="1:4" x14ac:dyDescent="0.2">
      <c r="A1596" s="158"/>
      <c r="D1596" s="138"/>
    </row>
    <row r="1597" spans="1:4" x14ac:dyDescent="0.2">
      <c r="A1597" s="158"/>
      <c r="D1597" s="138"/>
    </row>
    <row r="1598" spans="1:4" x14ac:dyDescent="0.2">
      <c r="A1598" s="158"/>
      <c r="D1598" s="138"/>
    </row>
    <row r="1599" spans="1:4" x14ac:dyDescent="0.2">
      <c r="A1599" s="158"/>
      <c r="D1599" s="138"/>
    </row>
    <row r="1600" spans="1:4" x14ac:dyDescent="0.2">
      <c r="A1600" s="158"/>
      <c r="D1600" s="138"/>
    </row>
    <row r="1601" spans="1:4" x14ac:dyDescent="0.2">
      <c r="A1601" s="158"/>
      <c r="D1601" s="138"/>
    </row>
    <row r="1602" spans="1:4" x14ac:dyDescent="0.2">
      <c r="A1602" s="158"/>
      <c r="D1602" s="138"/>
    </row>
    <row r="1603" spans="1:4" x14ac:dyDescent="0.2">
      <c r="A1603" s="158"/>
      <c r="D1603" s="138"/>
    </row>
    <row r="1604" spans="1:4" x14ac:dyDescent="0.2">
      <c r="A1604" s="158"/>
      <c r="D1604" s="138"/>
    </row>
    <row r="1605" spans="1:4" x14ac:dyDescent="0.2">
      <c r="A1605" s="158"/>
      <c r="D1605" s="138"/>
    </row>
    <row r="1606" spans="1:4" x14ac:dyDescent="0.2">
      <c r="A1606" s="158"/>
      <c r="D1606" s="138"/>
    </row>
    <row r="1607" spans="1:4" x14ac:dyDescent="0.2">
      <c r="A1607" s="158"/>
      <c r="D1607" s="138"/>
    </row>
    <row r="1608" spans="1:4" x14ac:dyDescent="0.2">
      <c r="A1608" s="158"/>
      <c r="D1608" s="138"/>
    </row>
    <row r="1609" spans="1:4" x14ac:dyDescent="0.2">
      <c r="A1609" s="158"/>
      <c r="D1609" s="138"/>
    </row>
    <row r="1610" spans="1:4" x14ac:dyDescent="0.2">
      <c r="A1610" s="158"/>
      <c r="D1610" s="138"/>
    </row>
    <row r="1611" spans="1:4" x14ac:dyDescent="0.2">
      <c r="A1611" s="158"/>
      <c r="D1611" s="138"/>
    </row>
    <row r="1612" spans="1:4" x14ac:dyDescent="0.2">
      <c r="A1612" s="158"/>
      <c r="D1612" s="138"/>
    </row>
    <row r="1613" spans="1:4" x14ac:dyDescent="0.2">
      <c r="A1613" s="158"/>
      <c r="D1613" s="138"/>
    </row>
    <row r="1614" spans="1:4" x14ac:dyDescent="0.2">
      <c r="A1614" s="158"/>
      <c r="D1614" s="138"/>
    </row>
    <row r="1615" spans="1:4" x14ac:dyDescent="0.2">
      <c r="A1615" s="158"/>
      <c r="D1615" s="138"/>
    </row>
    <row r="1616" spans="1:4" x14ac:dyDescent="0.2">
      <c r="A1616" s="158"/>
      <c r="D1616" s="138"/>
    </row>
    <row r="1617" spans="1:4" x14ac:dyDescent="0.2">
      <c r="A1617" s="158"/>
      <c r="D1617" s="138"/>
    </row>
    <row r="1618" spans="1:4" x14ac:dyDescent="0.2">
      <c r="A1618" s="158"/>
      <c r="D1618" s="138"/>
    </row>
    <row r="1619" spans="1:4" x14ac:dyDescent="0.2">
      <c r="A1619" s="158"/>
      <c r="D1619" s="138"/>
    </row>
    <row r="1620" spans="1:4" x14ac:dyDescent="0.2">
      <c r="A1620" s="158"/>
      <c r="D1620" s="138"/>
    </row>
    <row r="1621" spans="1:4" x14ac:dyDescent="0.2">
      <c r="A1621" s="158"/>
      <c r="D1621" s="138"/>
    </row>
    <row r="1622" spans="1:4" x14ac:dyDescent="0.2">
      <c r="A1622" s="158"/>
      <c r="D1622" s="138"/>
    </row>
    <row r="1623" spans="1:4" x14ac:dyDescent="0.2">
      <c r="A1623" s="158"/>
      <c r="D1623" s="138"/>
    </row>
    <row r="1624" spans="1:4" x14ac:dyDescent="0.2">
      <c r="A1624" s="158"/>
      <c r="D1624" s="138"/>
    </row>
    <row r="1625" spans="1:4" x14ac:dyDescent="0.2">
      <c r="A1625" s="158"/>
      <c r="D1625" s="138"/>
    </row>
    <row r="1626" spans="1:4" x14ac:dyDescent="0.2">
      <c r="A1626" s="158"/>
      <c r="D1626" s="138"/>
    </row>
    <row r="1627" spans="1:4" x14ac:dyDescent="0.2">
      <c r="A1627" s="158"/>
      <c r="D1627" s="138"/>
    </row>
    <row r="1628" spans="1:4" x14ac:dyDescent="0.2">
      <c r="A1628" s="158"/>
      <c r="D1628" s="138"/>
    </row>
    <row r="1629" spans="1:4" x14ac:dyDescent="0.2">
      <c r="A1629" s="158"/>
      <c r="D1629" s="138"/>
    </row>
    <row r="1630" spans="1:4" x14ac:dyDescent="0.2">
      <c r="A1630" s="158"/>
      <c r="D1630" s="138"/>
    </row>
    <row r="1631" spans="1:4" x14ac:dyDescent="0.2">
      <c r="A1631" s="158"/>
      <c r="D1631" s="138"/>
    </row>
    <row r="1632" spans="1:4" x14ac:dyDescent="0.2">
      <c r="A1632" s="158"/>
      <c r="D1632" s="138"/>
    </row>
    <row r="1633" spans="1:4" x14ac:dyDescent="0.2">
      <c r="A1633" s="158"/>
      <c r="D1633" s="138"/>
    </row>
    <row r="1634" spans="1:4" x14ac:dyDescent="0.2">
      <c r="A1634" s="158"/>
      <c r="D1634" s="138"/>
    </row>
    <row r="1635" spans="1:4" x14ac:dyDescent="0.2">
      <c r="A1635" s="158"/>
      <c r="D1635" s="138"/>
    </row>
    <row r="1636" spans="1:4" x14ac:dyDescent="0.2">
      <c r="A1636" s="158"/>
      <c r="D1636" s="138"/>
    </row>
    <row r="1637" spans="1:4" x14ac:dyDescent="0.2">
      <c r="A1637" s="158"/>
      <c r="D1637" s="138"/>
    </row>
    <row r="1638" spans="1:4" x14ac:dyDescent="0.2">
      <c r="A1638" s="158"/>
      <c r="D1638" s="138"/>
    </row>
    <row r="1639" spans="1:4" x14ac:dyDescent="0.2">
      <c r="A1639" s="158"/>
      <c r="D1639" s="138"/>
    </row>
    <row r="1640" spans="1:4" x14ac:dyDescent="0.2">
      <c r="A1640" s="158"/>
      <c r="D1640" s="138"/>
    </row>
    <row r="1641" spans="1:4" x14ac:dyDescent="0.2">
      <c r="A1641" s="158"/>
      <c r="D1641" s="138"/>
    </row>
    <row r="1642" spans="1:4" x14ac:dyDescent="0.2">
      <c r="A1642" s="158"/>
      <c r="D1642" s="138"/>
    </row>
    <row r="1643" spans="1:4" x14ac:dyDescent="0.2">
      <c r="A1643" s="158"/>
      <c r="D1643" s="138"/>
    </row>
    <row r="1644" spans="1:4" x14ac:dyDescent="0.2">
      <c r="A1644" s="158"/>
      <c r="D1644" s="138"/>
    </row>
    <row r="1645" spans="1:4" x14ac:dyDescent="0.2">
      <c r="A1645" s="158"/>
      <c r="D1645" s="138"/>
    </row>
    <row r="1646" spans="1:4" x14ac:dyDescent="0.2">
      <c r="A1646" s="158"/>
      <c r="D1646" s="138"/>
    </row>
    <row r="1647" spans="1:4" x14ac:dyDescent="0.2">
      <c r="A1647" s="158"/>
      <c r="D1647" s="138"/>
    </row>
    <row r="1648" spans="1:4" x14ac:dyDescent="0.2">
      <c r="A1648" s="158"/>
      <c r="D1648" s="138"/>
    </row>
    <row r="1649" spans="1:4" x14ac:dyDescent="0.2">
      <c r="A1649" s="158"/>
      <c r="D1649" s="138"/>
    </row>
    <row r="1650" spans="1:4" x14ac:dyDescent="0.2">
      <c r="A1650" s="158"/>
      <c r="D1650" s="138"/>
    </row>
    <row r="1651" spans="1:4" x14ac:dyDescent="0.2">
      <c r="A1651" s="158"/>
      <c r="D1651" s="138"/>
    </row>
    <row r="1652" spans="1:4" x14ac:dyDescent="0.2">
      <c r="A1652" s="158"/>
      <c r="D1652" s="138"/>
    </row>
    <row r="1653" spans="1:4" x14ac:dyDescent="0.2">
      <c r="A1653" s="158"/>
      <c r="D1653" s="138"/>
    </row>
    <row r="1654" spans="1:4" x14ac:dyDescent="0.2">
      <c r="A1654" s="158"/>
      <c r="D1654" s="138"/>
    </row>
    <row r="1655" spans="1:4" x14ac:dyDescent="0.2">
      <c r="A1655" s="158"/>
      <c r="D1655" s="138"/>
    </row>
    <row r="1656" spans="1:4" x14ac:dyDescent="0.2">
      <c r="A1656" s="158"/>
      <c r="D1656" s="138"/>
    </row>
    <row r="1657" spans="1:4" x14ac:dyDescent="0.2">
      <c r="A1657" s="158"/>
      <c r="D1657" s="138"/>
    </row>
    <row r="1658" spans="1:4" x14ac:dyDescent="0.2">
      <c r="A1658" s="158"/>
      <c r="D1658" s="138"/>
    </row>
    <row r="1659" spans="1:4" x14ac:dyDescent="0.2">
      <c r="A1659" s="158"/>
      <c r="D1659" s="138"/>
    </row>
    <row r="1660" spans="1:4" x14ac:dyDescent="0.2">
      <c r="A1660" s="158"/>
      <c r="D1660" s="138"/>
    </row>
    <row r="1661" spans="1:4" x14ac:dyDescent="0.2">
      <c r="A1661" s="158"/>
      <c r="D1661" s="138"/>
    </row>
    <row r="1662" spans="1:4" x14ac:dyDescent="0.2">
      <c r="A1662" s="158"/>
      <c r="D1662" s="138"/>
    </row>
    <row r="1663" spans="1:4" x14ac:dyDescent="0.2">
      <c r="A1663" s="158"/>
      <c r="D1663" s="138"/>
    </row>
    <row r="1664" spans="1:4" x14ac:dyDescent="0.2">
      <c r="A1664" s="158"/>
      <c r="D1664" s="138"/>
    </row>
    <row r="1665" spans="1:4" x14ac:dyDescent="0.2">
      <c r="A1665" s="158"/>
      <c r="D1665" s="138"/>
    </row>
    <row r="1666" spans="1:4" x14ac:dyDescent="0.2">
      <c r="A1666" s="158"/>
      <c r="D1666" s="138"/>
    </row>
    <row r="1667" spans="1:4" x14ac:dyDescent="0.2">
      <c r="A1667" s="158"/>
      <c r="D1667" s="138"/>
    </row>
    <row r="1668" spans="1:4" x14ac:dyDescent="0.2">
      <c r="A1668" s="158"/>
      <c r="D1668" s="138"/>
    </row>
    <row r="1669" spans="1:4" x14ac:dyDescent="0.2">
      <c r="A1669" s="158"/>
      <c r="D1669" s="138"/>
    </row>
    <row r="1670" spans="1:4" x14ac:dyDescent="0.2">
      <c r="A1670" s="158"/>
      <c r="D1670" s="138"/>
    </row>
    <row r="1671" spans="1:4" x14ac:dyDescent="0.2">
      <c r="A1671" s="158"/>
      <c r="D1671" s="138"/>
    </row>
    <row r="1672" spans="1:4" x14ac:dyDescent="0.2">
      <c r="A1672" s="158"/>
      <c r="D1672" s="138"/>
    </row>
    <row r="1673" spans="1:4" x14ac:dyDescent="0.2">
      <c r="A1673" s="158"/>
      <c r="D1673" s="138"/>
    </row>
    <row r="1674" spans="1:4" x14ac:dyDescent="0.2">
      <c r="A1674" s="158"/>
      <c r="D1674" s="138"/>
    </row>
    <row r="1675" spans="1:4" x14ac:dyDescent="0.2">
      <c r="A1675" s="158"/>
      <c r="D1675" s="138"/>
    </row>
    <row r="1676" spans="1:4" x14ac:dyDescent="0.2">
      <c r="A1676" s="158"/>
      <c r="D1676" s="138"/>
    </row>
    <row r="1677" spans="1:4" x14ac:dyDescent="0.2">
      <c r="A1677" s="158"/>
      <c r="D1677" s="138"/>
    </row>
    <row r="1678" spans="1:4" x14ac:dyDescent="0.2">
      <c r="A1678" s="158"/>
      <c r="D1678" s="138"/>
    </row>
    <row r="1679" spans="1:4" x14ac:dyDescent="0.2">
      <c r="A1679" s="158"/>
      <c r="D1679" s="138"/>
    </row>
    <row r="1680" spans="1:4" x14ac:dyDescent="0.2">
      <c r="A1680" s="158"/>
      <c r="D1680" s="138"/>
    </row>
    <row r="1681" spans="1:4" x14ac:dyDescent="0.2">
      <c r="A1681" s="158"/>
      <c r="D1681" s="138"/>
    </row>
    <row r="1682" spans="1:4" x14ac:dyDescent="0.2">
      <c r="A1682" s="158"/>
      <c r="D1682" s="138"/>
    </row>
    <row r="1683" spans="1:4" x14ac:dyDescent="0.2">
      <c r="A1683" s="158"/>
      <c r="D1683" s="138"/>
    </row>
    <row r="1684" spans="1:4" x14ac:dyDescent="0.2">
      <c r="A1684" s="158"/>
      <c r="D1684" s="138"/>
    </row>
    <row r="1685" spans="1:4" x14ac:dyDescent="0.2">
      <c r="A1685" s="158"/>
      <c r="D1685" s="138"/>
    </row>
    <row r="1686" spans="1:4" x14ac:dyDescent="0.2">
      <c r="A1686" s="158"/>
      <c r="D1686" s="138"/>
    </row>
    <row r="1687" spans="1:4" x14ac:dyDescent="0.2">
      <c r="A1687" s="158"/>
      <c r="D1687" s="138"/>
    </row>
    <row r="1688" spans="1:4" x14ac:dyDescent="0.2">
      <c r="A1688" s="158"/>
      <c r="D1688" s="138"/>
    </row>
    <row r="1689" spans="1:4" x14ac:dyDescent="0.2">
      <c r="A1689" s="158"/>
      <c r="D1689" s="138"/>
    </row>
    <row r="1690" spans="1:4" x14ac:dyDescent="0.2">
      <c r="A1690" s="158"/>
      <c r="D1690" s="138"/>
    </row>
    <row r="1691" spans="1:4" x14ac:dyDescent="0.2">
      <c r="A1691" s="158"/>
      <c r="D1691" s="138"/>
    </row>
    <row r="1692" spans="1:4" x14ac:dyDescent="0.2">
      <c r="A1692" s="158"/>
      <c r="D1692" s="138"/>
    </row>
    <row r="1693" spans="1:4" x14ac:dyDescent="0.2">
      <c r="A1693" s="158"/>
      <c r="D1693" s="138"/>
    </row>
    <row r="1694" spans="1:4" x14ac:dyDescent="0.2">
      <c r="A1694" s="158"/>
      <c r="D1694" s="138"/>
    </row>
    <row r="1695" spans="1:4" x14ac:dyDescent="0.2">
      <c r="A1695" s="158"/>
      <c r="D1695" s="138"/>
    </row>
    <row r="1696" spans="1:4" x14ac:dyDescent="0.2">
      <c r="A1696" s="158"/>
      <c r="D1696" s="138"/>
    </row>
    <row r="1697" spans="1:4" x14ac:dyDescent="0.2">
      <c r="A1697" s="158"/>
      <c r="D1697" s="138"/>
    </row>
    <row r="1698" spans="1:4" x14ac:dyDescent="0.2">
      <c r="A1698" s="158"/>
      <c r="D1698" s="138"/>
    </row>
    <row r="1699" spans="1:4" x14ac:dyDescent="0.2">
      <c r="A1699" s="158"/>
      <c r="D1699" s="138"/>
    </row>
    <row r="1700" spans="1:4" x14ac:dyDescent="0.2">
      <c r="A1700" s="158"/>
      <c r="D1700" s="138"/>
    </row>
    <row r="1701" spans="1:4" x14ac:dyDescent="0.2">
      <c r="A1701" s="158"/>
      <c r="D1701" s="138"/>
    </row>
    <row r="1702" spans="1:4" x14ac:dyDescent="0.2">
      <c r="A1702" s="158"/>
      <c r="D1702" s="138"/>
    </row>
    <row r="1703" spans="1:4" x14ac:dyDescent="0.2">
      <c r="A1703" s="158"/>
      <c r="D1703" s="138"/>
    </row>
    <row r="1704" spans="1:4" x14ac:dyDescent="0.2">
      <c r="A1704" s="158"/>
      <c r="D1704" s="138"/>
    </row>
    <row r="1705" spans="1:4" x14ac:dyDescent="0.2">
      <c r="A1705" s="158"/>
      <c r="D1705" s="138"/>
    </row>
    <row r="1706" spans="1:4" x14ac:dyDescent="0.2">
      <c r="A1706" s="158"/>
      <c r="D1706" s="138"/>
    </row>
    <row r="1707" spans="1:4" x14ac:dyDescent="0.2">
      <c r="A1707" s="158"/>
      <c r="D1707" s="138"/>
    </row>
    <row r="1708" spans="1:4" x14ac:dyDescent="0.2">
      <c r="A1708" s="158"/>
      <c r="D1708" s="138"/>
    </row>
    <row r="1709" spans="1:4" x14ac:dyDescent="0.2">
      <c r="A1709" s="158"/>
      <c r="D1709" s="138"/>
    </row>
    <row r="1710" spans="1:4" x14ac:dyDescent="0.2">
      <c r="A1710" s="158"/>
      <c r="D1710" s="138"/>
    </row>
    <row r="1711" spans="1:4" x14ac:dyDescent="0.2">
      <c r="A1711" s="158"/>
      <c r="D1711" s="138"/>
    </row>
    <row r="1712" spans="1:4" x14ac:dyDescent="0.2">
      <c r="A1712" s="158"/>
      <c r="D1712" s="138"/>
    </row>
    <row r="1713" spans="1:4" x14ac:dyDescent="0.2">
      <c r="A1713" s="158"/>
      <c r="D1713" s="138"/>
    </row>
    <row r="1714" spans="1:4" x14ac:dyDescent="0.2">
      <c r="A1714" s="158"/>
      <c r="D1714" s="138"/>
    </row>
    <row r="1715" spans="1:4" x14ac:dyDescent="0.2">
      <c r="A1715" s="158"/>
      <c r="D1715" s="138"/>
    </row>
    <row r="1716" spans="1:4" x14ac:dyDescent="0.2">
      <c r="A1716" s="158"/>
      <c r="D1716" s="138"/>
    </row>
    <row r="1717" spans="1:4" x14ac:dyDescent="0.2">
      <c r="A1717" s="158"/>
      <c r="D1717" s="138"/>
    </row>
    <row r="1718" spans="1:4" x14ac:dyDescent="0.2">
      <c r="A1718" s="158"/>
      <c r="D1718" s="138"/>
    </row>
    <row r="1719" spans="1:4" x14ac:dyDescent="0.2">
      <c r="A1719" s="158"/>
      <c r="D1719" s="138"/>
    </row>
    <row r="1720" spans="1:4" x14ac:dyDescent="0.2">
      <c r="A1720" s="158"/>
      <c r="D1720" s="138"/>
    </row>
    <row r="1721" spans="1:4" x14ac:dyDescent="0.2">
      <c r="A1721" s="158"/>
      <c r="D1721" s="138"/>
    </row>
    <row r="1722" spans="1:4" x14ac:dyDescent="0.2">
      <c r="A1722" s="158"/>
      <c r="D1722" s="138"/>
    </row>
    <row r="1723" spans="1:4" x14ac:dyDescent="0.2">
      <c r="A1723" s="158"/>
      <c r="D1723" s="138"/>
    </row>
    <row r="1724" spans="1:4" x14ac:dyDescent="0.2">
      <c r="A1724" s="158"/>
      <c r="D1724" s="138"/>
    </row>
    <row r="1725" spans="1:4" x14ac:dyDescent="0.2">
      <c r="A1725" s="158"/>
      <c r="D1725" s="138"/>
    </row>
    <row r="1726" spans="1:4" x14ac:dyDescent="0.2">
      <c r="A1726" s="158"/>
      <c r="D1726" s="138"/>
    </row>
    <row r="1727" spans="1:4" x14ac:dyDescent="0.2">
      <c r="A1727" s="158"/>
      <c r="D1727" s="138"/>
    </row>
    <row r="1728" spans="1:4" x14ac:dyDescent="0.2">
      <c r="A1728" s="158"/>
      <c r="D1728" s="138"/>
    </row>
    <row r="1729" spans="1:4" x14ac:dyDescent="0.2">
      <c r="A1729" s="158"/>
      <c r="D1729" s="138"/>
    </row>
    <row r="1730" spans="1:4" x14ac:dyDescent="0.2">
      <c r="A1730" s="158"/>
      <c r="D1730" s="138"/>
    </row>
    <row r="1731" spans="1:4" x14ac:dyDescent="0.2">
      <c r="A1731" s="158"/>
      <c r="D1731" s="138"/>
    </row>
    <row r="1732" spans="1:4" x14ac:dyDescent="0.2">
      <c r="A1732" s="158"/>
      <c r="D1732" s="138"/>
    </row>
    <row r="1733" spans="1:4" x14ac:dyDescent="0.2">
      <c r="A1733" s="158"/>
      <c r="D1733" s="138"/>
    </row>
    <row r="1734" spans="1:4" x14ac:dyDescent="0.2">
      <c r="A1734" s="158"/>
      <c r="D1734" s="138"/>
    </row>
    <row r="1735" spans="1:4" x14ac:dyDescent="0.2">
      <c r="A1735" s="158"/>
      <c r="D1735" s="138"/>
    </row>
    <row r="1736" spans="1:4" x14ac:dyDescent="0.2">
      <c r="A1736" s="158"/>
      <c r="D1736" s="138"/>
    </row>
    <row r="1737" spans="1:4" x14ac:dyDescent="0.2">
      <c r="A1737" s="158"/>
      <c r="D1737" s="138"/>
    </row>
    <row r="1738" spans="1:4" x14ac:dyDescent="0.2">
      <c r="A1738" s="158"/>
      <c r="D1738" s="138"/>
    </row>
    <row r="1739" spans="1:4" x14ac:dyDescent="0.2">
      <c r="A1739" s="158"/>
      <c r="D1739" s="138"/>
    </row>
    <row r="1740" spans="1:4" x14ac:dyDescent="0.2">
      <c r="A1740" s="158"/>
      <c r="D1740" s="138"/>
    </row>
    <row r="1741" spans="1:4" x14ac:dyDescent="0.2">
      <c r="A1741" s="158"/>
      <c r="D1741" s="138"/>
    </row>
    <row r="1742" spans="1:4" x14ac:dyDescent="0.2">
      <c r="A1742" s="158"/>
      <c r="D1742" s="138"/>
    </row>
    <row r="1743" spans="1:4" x14ac:dyDescent="0.2">
      <c r="A1743" s="158"/>
      <c r="D1743" s="138"/>
    </row>
    <row r="1744" spans="1:4" x14ac:dyDescent="0.2">
      <c r="A1744" s="158"/>
      <c r="D1744" s="138"/>
    </row>
    <row r="1745" spans="1:4" x14ac:dyDescent="0.2">
      <c r="A1745" s="158"/>
      <c r="D1745" s="138"/>
    </row>
    <row r="1746" spans="1:4" x14ac:dyDescent="0.2">
      <c r="A1746" s="158"/>
      <c r="D1746" s="138"/>
    </row>
    <row r="1747" spans="1:4" x14ac:dyDescent="0.2">
      <c r="A1747" s="158"/>
      <c r="D1747" s="138"/>
    </row>
    <row r="1748" spans="1:4" x14ac:dyDescent="0.2">
      <c r="A1748" s="158"/>
      <c r="D1748" s="138"/>
    </row>
    <row r="1749" spans="1:4" x14ac:dyDescent="0.2">
      <c r="A1749" s="158"/>
      <c r="D1749" s="138"/>
    </row>
    <row r="1750" spans="1:4" x14ac:dyDescent="0.2">
      <c r="A1750" s="158"/>
      <c r="D1750" s="138"/>
    </row>
    <row r="1751" spans="1:4" x14ac:dyDescent="0.2">
      <c r="A1751" s="158"/>
      <c r="D1751" s="138"/>
    </row>
    <row r="1752" spans="1:4" x14ac:dyDescent="0.2">
      <c r="A1752" s="158"/>
      <c r="D1752" s="138"/>
    </row>
    <row r="1753" spans="1:4" x14ac:dyDescent="0.2">
      <c r="A1753" s="158"/>
      <c r="D1753" s="138"/>
    </row>
    <row r="1754" spans="1:4" x14ac:dyDescent="0.2">
      <c r="A1754" s="158"/>
      <c r="D1754" s="138"/>
    </row>
    <row r="1755" spans="1:4" x14ac:dyDescent="0.2">
      <c r="A1755" s="158"/>
      <c r="D1755" s="138"/>
    </row>
    <row r="1756" spans="1:4" x14ac:dyDescent="0.2">
      <c r="A1756" s="158"/>
      <c r="D1756" s="138"/>
    </row>
    <row r="1757" spans="1:4" x14ac:dyDescent="0.2">
      <c r="A1757" s="158"/>
      <c r="D1757" s="138"/>
    </row>
    <row r="1758" spans="1:4" x14ac:dyDescent="0.2">
      <c r="A1758" s="158"/>
      <c r="D1758" s="138"/>
    </row>
    <row r="1759" spans="1:4" x14ac:dyDescent="0.2">
      <c r="A1759" s="158"/>
      <c r="D1759" s="138"/>
    </row>
    <row r="1760" spans="1:4" x14ac:dyDescent="0.2">
      <c r="A1760" s="158"/>
      <c r="D1760" s="138"/>
    </row>
    <row r="1761" spans="1:4" x14ac:dyDescent="0.2">
      <c r="A1761" s="158"/>
      <c r="D1761" s="138"/>
    </row>
    <row r="1762" spans="1:4" x14ac:dyDescent="0.2">
      <c r="A1762" s="158"/>
      <c r="D1762" s="138"/>
    </row>
    <row r="1763" spans="1:4" x14ac:dyDescent="0.2">
      <c r="A1763" s="158"/>
      <c r="D1763" s="138"/>
    </row>
    <row r="1764" spans="1:4" x14ac:dyDescent="0.2">
      <c r="A1764" s="158"/>
      <c r="D1764" s="138"/>
    </row>
    <row r="1765" spans="1:4" x14ac:dyDescent="0.2">
      <c r="A1765" s="158"/>
      <c r="D1765" s="138"/>
    </row>
    <row r="1766" spans="1:4" x14ac:dyDescent="0.2">
      <c r="A1766" s="158"/>
      <c r="D1766" s="138"/>
    </row>
    <row r="1767" spans="1:4" x14ac:dyDescent="0.2">
      <c r="A1767" s="158"/>
      <c r="D1767" s="138"/>
    </row>
    <row r="1768" spans="1:4" x14ac:dyDescent="0.2">
      <c r="A1768" s="158"/>
      <c r="D1768" s="138"/>
    </row>
    <row r="1769" spans="1:4" x14ac:dyDescent="0.2">
      <c r="A1769" s="158"/>
      <c r="D1769" s="138"/>
    </row>
    <row r="1770" spans="1:4" x14ac:dyDescent="0.2">
      <c r="A1770" s="158"/>
      <c r="D1770" s="138"/>
    </row>
    <row r="1771" spans="1:4" x14ac:dyDescent="0.2">
      <c r="A1771" s="158"/>
      <c r="D1771" s="138"/>
    </row>
    <row r="1772" spans="1:4" x14ac:dyDescent="0.2">
      <c r="A1772" s="158"/>
      <c r="D1772" s="138"/>
    </row>
    <row r="1773" spans="1:4" x14ac:dyDescent="0.2">
      <c r="A1773" s="158"/>
      <c r="D1773" s="138"/>
    </row>
    <row r="1774" spans="1:4" x14ac:dyDescent="0.2">
      <c r="A1774" s="158"/>
      <c r="D1774" s="138"/>
    </row>
    <row r="1775" spans="1:4" x14ac:dyDescent="0.2">
      <c r="A1775" s="158"/>
      <c r="D1775" s="138"/>
    </row>
    <row r="1776" spans="1:4" x14ac:dyDescent="0.2">
      <c r="A1776" s="158"/>
      <c r="D1776" s="138"/>
    </row>
    <row r="1777" spans="1:4" x14ac:dyDescent="0.2">
      <c r="A1777" s="158"/>
      <c r="D1777" s="138"/>
    </row>
    <row r="1778" spans="1:4" x14ac:dyDescent="0.2">
      <c r="A1778" s="158"/>
      <c r="D1778" s="138"/>
    </row>
    <row r="1779" spans="1:4" x14ac:dyDescent="0.2">
      <c r="A1779" s="158"/>
      <c r="D1779" s="138"/>
    </row>
    <row r="1780" spans="1:4" x14ac:dyDescent="0.2">
      <c r="A1780" s="158"/>
      <c r="D1780" s="138"/>
    </row>
    <row r="1781" spans="1:4" x14ac:dyDescent="0.2">
      <c r="A1781" s="158"/>
      <c r="D1781" s="138"/>
    </row>
    <row r="1782" spans="1:4" x14ac:dyDescent="0.2">
      <c r="A1782" s="158"/>
      <c r="D1782" s="138"/>
    </row>
    <row r="1783" spans="1:4" x14ac:dyDescent="0.2">
      <c r="A1783" s="158"/>
      <c r="D1783" s="138"/>
    </row>
    <row r="1784" spans="1:4" x14ac:dyDescent="0.2">
      <c r="A1784" s="158"/>
      <c r="D1784" s="138"/>
    </row>
    <row r="1785" spans="1:4" x14ac:dyDescent="0.2">
      <c r="A1785" s="158"/>
      <c r="D1785" s="138"/>
    </row>
    <row r="1786" spans="1:4" x14ac:dyDescent="0.2">
      <c r="A1786" s="158"/>
      <c r="D1786" s="138"/>
    </row>
    <row r="1787" spans="1:4" x14ac:dyDescent="0.2">
      <c r="A1787" s="158"/>
      <c r="D1787" s="138"/>
    </row>
    <row r="1788" spans="1:4" x14ac:dyDescent="0.2">
      <c r="A1788" s="158"/>
      <c r="D1788" s="138"/>
    </row>
    <row r="1789" spans="1:4" x14ac:dyDescent="0.2">
      <c r="A1789" s="158"/>
      <c r="D1789" s="138"/>
    </row>
    <row r="1790" spans="1:4" x14ac:dyDescent="0.2">
      <c r="A1790" s="158"/>
      <c r="D1790" s="138"/>
    </row>
    <row r="1791" spans="1:4" x14ac:dyDescent="0.2">
      <c r="A1791" s="158"/>
      <c r="D1791" s="138"/>
    </row>
    <row r="1792" spans="1:4" x14ac:dyDescent="0.2">
      <c r="A1792" s="158"/>
      <c r="D1792" s="138"/>
    </row>
    <row r="1793" spans="1:4" x14ac:dyDescent="0.2">
      <c r="A1793" s="158"/>
      <c r="D1793" s="138"/>
    </row>
    <row r="1794" spans="1:4" x14ac:dyDescent="0.2">
      <c r="A1794" s="158"/>
      <c r="D1794" s="138"/>
    </row>
    <row r="1795" spans="1:4" x14ac:dyDescent="0.2">
      <c r="A1795" s="158"/>
      <c r="D1795" s="138"/>
    </row>
    <row r="1796" spans="1:4" x14ac:dyDescent="0.2">
      <c r="A1796" s="158"/>
      <c r="D1796" s="138"/>
    </row>
    <row r="1797" spans="1:4" x14ac:dyDescent="0.2">
      <c r="A1797" s="158"/>
      <c r="D1797" s="138"/>
    </row>
    <row r="1798" spans="1:4" x14ac:dyDescent="0.2">
      <c r="A1798" s="158"/>
      <c r="D1798" s="138"/>
    </row>
    <row r="1799" spans="1:4" x14ac:dyDescent="0.2">
      <c r="A1799" s="158"/>
      <c r="D1799" s="138"/>
    </row>
    <row r="1800" spans="1:4" x14ac:dyDescent="0.2">
      <c r="A1800" s="158"/>
      <c r="D1800" s="138"/>
    </row>
    <row r="1801" spans="1:4" x14ac:dyDescent="0.2">
      <c r="A1801" s="158"/>
      <c r="D1801" s="138"/>
    </row>
    <row r="1802" spans="1:4" x14ac:dyDescent="0.2">
      <c r="A1802" s="158"/>
      <c r="D1802" s="138"/>
    </row>
    <row r="1803" spans="1:4" x14ac:dyDescent="0.2">
      <c r="A1803" s="158"/>
      <c r="D1803" s="138"/>
    </row>
    <row r="1804" spans="1:4" x14ac:dyDescent="0.2">
      <c r="A1804" s="158"/>
      <c r="D1804" s="138"/>
    </row>
    <row r="1805" spans="1:4" x14ac:dyDescent="0.2">
      <c r="A1805" s="158"/>
      <c r="D1805" s="138"/>
    </row>
    <row r="1806" spans="1:4" x14ac:dyDescent="0.2">
      <c r="A1806" s="158"/>
      <c r="D1806" s="138"/>
    </row>
    <row r="1807" spans="1:4" x14ac:dyDescent="0.2">
      <c r="A1807" s="158"/>
      <c r="D1807" s="138"/>
    </row>
    <row r="1808" spans="1:4" x14ac:dyDescent="0.2">
      <c r="A1808" s="158"/>
      <c r="D1808" s="138"/>
    </row>
    <row r="1809" spans="1:4" x14ac:dyDescent="0.2">
      <c r="A1809" s="158"/>
      <c r="D1809" s="138"/>
    </row>
    <row r="1810" spans="1:4" x14ac:dyDescent="0.2">
      <c r="A1810" s="158"/>
      <c r="D1810" s="138"/>
    </row>
    <row r="1811" spans="1:4" x14ac:dyDescent="0.2">
      <c r="A1811" s="158"/>
      <c r="D1811" s="138"/>
    </row>
    <row r="1812" spans="1:4" x14ac:dyDescent="0.2">
      <c r="A1812" s="158"/>
      <c r="D1812" s="138"/>
    </row>
    <row r="1813" spans="1:4" x14ac:dyDescent="0.2">
      <c r="A1813" s="158"/>
      <c r="D1813" s="138"/>
    </row>
    <row r="1814" spans="1:4" x14ac:dyDescent="0.2">
      <c r="A1814" s="158"/>
      <c r="D1814" s="138"/>
    </row>
    <row r="1815" spans="1:4" x14ac:dyDescent="0.2">
      <c r="A1815" s="158"/>
      <c r="D1815" s="138"/>
    </row>
    <row r="1816" spans="1:4" x14ac:dyDescent="0.2">
      <c r="A1816" s="158"/>
      <c r="D1816" s="138"/>
    </row>
    <row r="1817" spans="1:4" x14ac:dyDescent="0.2">
      <c r="A1817" s="158"/>
      <c r="D1817" s="138"/>
    </row>
    <row r="1818" spans="1:4" x14ac:dyDescent="0.2">
      <c r="A1818" s="158"/>
      <c r="D1818" s="138"/>
    </row>
    <row r="1819" spans="1:4" x14ac:dyDescent="0.2">
      <c r="A1819" s="158"/>
      <c r="D1819" s="138"/>
    </row>
    <row r="1820" spans="1:4" x14ac:dyDescent="0.2">
      <c r="A1820" s="158"/>
      <c r="D1820" s="138"/>
    </row>
    <row r="1821" spans="1:4" x14ac:dyDescent="0.2">
      <c r="A1821" s="158"/>
      <c r="D1821" s="138"/>
    </row>
    <row r="1822" spans="1:4" x14ac:dyDescent="0.2">
      <c r="A1822" s="158"/>
      <c r="D1822" s="138"/>
    </row>
    <row r="1823" spans="1:4" x14ac:dyDescent="0.2">
      <c r="A1823" s="158"/>
      <c r="D1823" s="138"/>
    </row>
    <row r="1824" spans="1:4" x14ac:dyDescent="0.2">
      <c r="A1824" s="158"/>
      <c r="D1824" s="138"/>
    </row>
    <row r="1825" spans="1:4" x14ac:dyDescent="0.2">
      <c r="A1825" s="158"/>
      <c r="D1825" s="138"/>
    </row>
    <row r="1826" spans="1:4" x14ac:dyDescent="0.2">
      <c r="A1826" s="158"/>
      <c r="D1826" s="138"/>
    </row>
    <row r="1827" spans="1:4" x14ac:dyDescent="0.2">
      <c r="A1827" s="158"/>
      <c r="D1827" s="138"/>
    </row>
    <row r="1828" spans="1:4" x14ac:dyDescent="0.2">
      <c r="A1828" s="158"/>
      <c r="D1828" s="138"/>
    </row>
    <row r="1829" spans="1:4" x14ac:dyDescent="0.2">
      <c r="A1829" s="158"/>
      <c r="D1829" s="138"/>
    </row>
    <row r="1830" spans="1:4" x14ac:dyDescent="0.2">
      <c r="A1830" s="158"/>
      <c r="D1830" s="138"/>
    </row>
    <row r="1831" spans="1:4" x14ac:dyDescent="0.2">
      <c r="A1831" s="158"/>
      <c r="D1831" s="138"/>
    </row>
    <row r="1832" spans="1:4" x14ac:dyDescent="0.2">
      <c r="A1832" s="158"/>
      <c r="D1832" s="138"/>
    </row>
    <row r="1833" spans="1:4" x14ac:dyDescent="0.2">
      <c r="A1833" s="158"/>
      <c r="D1833" s="138"/>
    </row>
    <row r="1834" spans="1:4" x14ac:dyDescent="0.2">
      <c r="A1834" s="158"/>
      <c r="D1834" s="138"/>
    </row>
    <row r="1835" spans="1:4" x14ac:dyDescent="0.2">
      <c r="A1835" s="158"/>
      <c r="D1835" s="138"/>
    </row>
    <row r="1836" spans="1:4" x14ac:dyDescent="0.2">
      <c r="A1836" s="158"/>
      <c r="D1836" s="138"/>
    </row>
    <row r="1837" spans="1:4" x14ac:dyDescent="0.2">
      <c r="A1837" s="158"/>
      <c r="D1837" s="138"/>
    </row>
    <row r="1838" spans="1:4" x14ac:dyDescent="0.2">
      <c r="A1838" s="158"/>
      <c r="D1838" s="138"/>
    </row>
    <row r="1839" spans="1:4" x14ac:dyDescent="0.2">
      <c r="A1839" s="158"/>
      <c r="D1839" s="138"/>
    </row>
    <row r="1840" spans="1:4" x14ac:dyDescent="0.2">
      <c r="A1840" s="158"/>
      <c r="D1840" s="138"/>
    </row>
    <row r="1841" spans="1:4" x14ac:dyDescent="0.2">
      <c r="A1841" s="158"/>
      <c r="D1841" s="138"/>
    </row>
    <row r="1842" spans="1:4" x14ac:dyDescent="0.2">
      <c r="A1842" s="158"/>
      <c r="D1842" s="138"/>
    </row>
    <row r="1843" spans="1:4" x14ac:dyDescent="0.2">
      <c r="A1843" s="158"/>
      <c r="D1843" s="138"/>
    </row>
    <row r="1844" spans="1:4" x14ac:dyDescent="0.2">
      <c r="A1844" s="158"/>
      <c r="D1844" s="138"/>
    </row>
    <row r="1845" spans="1:4" x14ac:dyDescent="0.2">
      <c r="A1845" s="158"/>
      <c r="D1845" s="138"/>
    </row>
    <row r="1846" spans="1:4" x14ac:dyDescent="0.2">
      <c r="A1846" s="158"/>
      <c r="D1846" s="138"/>
    </row>
    <row r="1847" spans="1:4" x14ac:dyDescent="0.2">
      <c r="A1847" s="158"/>
      <c r="D1847" s="138"/>
    </row>
    <row r="1848" spans="1:4" x14ac:dyDescent="0.2">
      <c r="A1848" s="158"/>
      <c r="D1848" s="138"/>
    </row>
    <row r="1849" spans="1:4" x14ac:dyDescent="0.2">
      <c r="A1849" s="158"/>
      <c r="D1849" s="138"/>
    </row>
    <row r="1850" spans="1:4" x14ac:dyDescent="0.2">
      <c r="A1850" s="158"/>
      <c r="D1850" s="138"/>
    </row>
    <row r="1851" spans="1:4" x14ac:dyDescent="0.2">
      <c r="A1851" s="158"/>
      <c r="D1851" s="138"/>
    </row>
    <row r="1852" spans="1:4" x14ac:dyDescent="0.2">
      <c r="A1852" s="158"/>
      <c r="D1852" s="138"/>
    </row>
    <row r="1853" spans="1:4" x14ac:dyDescent="0.2">
      <c r="A1853" s="158"/>
      <c r="D1853" s="138"/>
    </row>
    <row r="1854" spans="1:4" x14ac:dyDescent="0.2">
      <c r="A1854" s="158"/>
      <c r="D1854" s="138"/>
    </row>
    <row r="1855" spans="1:4" x14ac:dyDescent="0.2">
      <c r="A1855" s="158"/>
      <c r="D1855" s="138"/>
    </row>
    <row r="1856" spans="1:4" x14ac:dyDescent="0.2">
      <c r="A1856" s="158"/>
      <c r="D1856" s="138"/>
    </row>
    <row r="1857" spans="1:4" x14ac:dyDescent="0.2">
      <c r="A1857" s="158"/>
      <c r="D1857" s="138"/>
    </row>
    <row r="1858" spans="1:4" x14ac:dyDescent="0.2">
      <c r="A1858" s="158"/>
      <c r="D1858" s="138"/>
    </row>
    <row r="1859" spans="1:4" x14ac:dyDescent="0.2">
      <c r="A1859" s="158"/>
      <c r="D1859" s="138"/>
    </row>
    <row r="1860" spans="1:4" x14ac:dyDescent="0.2">
      <c r="A1860" s="158"/>
      <c r="D1860" s="138"/>
    </row>
    <row r="1861" spans="1:4" x14ac:dyDescent="0.2">
      <c r="A1861" s="158"/>
      <c r="D1861" s="138"/>
    </row>
    <row r="1862" spans="1:4" x14ac:dyDescent="0.2">
      <c r="A1862" s="158"/>
      <c r="D1862" s="138"/>
    </row>
    <row r="1863" spans="1:4" x14ac:dyDescent="0.2">
      <c r="A1863" s="158"/>
      <c r="D1863" s="138"/>
    </row>
    <row r="1864" spans="1:4" x14ac:dyDescent="0.2">
      <c r="A1864" s="158"/>
      <c r="D1864" s="138"/>
    </row>
    <row r="1865" spans="1:4" x14ac:dyDescent="0.2">
      <c r="A1865" s="158"/>
      <c r="D1865" s="138"/>
    </row>
    <row r="1866" spans="1:4" x14ac:dyDescent="0.2">
      <c r="A1866" s="158"/>
      <c r="D1866" s="138"/>
    </row>
    <row r="1867" spans="1:4" x14ac:dyDescent="0.2">
      <c r="A1867" s="158"/>
      <c r="D1867" s="138"/>
    </row>
    <row r="1868" spans="1:4" x14ac:dyDescent="0.2">
      <c r="A1868" s="158"/>
      <c r="D1868" s="138"/>
    </row>
    <row r="1869" spans="1:4" x14ac:dyDescent="0.2">
      <c r="A1869" s="158"/>
      <c r="D1869" s="138"/>
    </row>
    <row r="1870" spans="1:4" x14ac:dyDescent="0.2">
      <c r="A1870" s="158"/>
      <c r="D1870" s="138"/>
    </row>
    <row r="1871" spans="1:4" x14ac:dyDescent="0.2">
      <c r="A1871" s="158"/>
      <c r="D1871" s="138"/>
    </row>
    <row r="1872" spans="1:4" x14ac:dyDescent="0.2">
      <c r="A1872" s="158"/>
      <c r="D1872" s="138"/>
    </row>
    <row r="1873" spans="1:4" x14ac:dyDescent="0.2">
      <c r="A1873" s="158"/>
      <c r="D1873" s="138"/>
    </row>
    <row r="1874" spans="1:4" x14ac:dyDescent="0.2">
      <c r="A1874" s="158"/>
      <c r="D1874" s="138"/>
    </row>
    <row r="1875" spans="1:4" x14ac:dyDescent="0.2">
      <c r="A1875" s="158"/>
      <c r="D1875" s="138"/>
    </row>
    <row r="1876" spans="1:4" x14ac:dyDescent="0.2">
      <c r="A1876" s="158"/>
      <c r="D1876" s="138"/>
    </row>
    <row r="1877" spans="1:4" x14ac:dyDescent="0.2">
      <c r="A1877" s="158"/>
      <c r="D1877" s="138"/>
    </row>
    <row r="1878" spans="1:4" x14ac:dyDescent="0.2">
      <c r="A1878" s="158"/>
      <c r="D1878" s="138"/>
    </row>
    <row r="1879" spans="1:4" x14ac:dyDescent="0.2">
      <c r="A1879" s="158"/>
      <c r="D1879" s="138"/>
    </row>
    <row r="1880" spans="1:4" x14ac:dyDescent="0.2">
      <c r="A1880" s="158"/>
      <c r="D1880" s="138"/>
    </row>
    <row r="1881" spans="1:4" x14ac:dyDescent="0.2">
      <c r="A1881" s="158"/>
      <c r="D1881" s="138"/>
    </row>
    <row r="1882" spans="1:4" x14ac:dyDescent="0.2">
      <c r="A1882" s="158"/>
      <c r="D1882" s="138"/>
    </row>
    <row r="1883" spans="1:4" x14ac:dyDescent="0.2">
      <c r="A1883" s="158"/>
      <c r="D1883" s="138"/>
    </row>
    <row r="1884" spans="1:4" x14ac:dyDescent="0.2">
      <c r="A1884" s="158"/>
      <c r="D1884" s="138"/>
    </row>
    <row r="1885" spans="1:4" x14ac:dyDescent="0.2">
      <c r="A1885" s="158"/>
      <c r="D1885" s="138"/>
    </row>
    <row r="1886" spans="1:4" x14ac:dyDescent="0.2">
      <c r="A1886" s="158"/>
      <c r="D1886" s="138"/>
    </row>
    <row r="1887" spans="1:4" x14ac:dyDescent="0.2">
      <c r="A1887" s="158"/>
      <c r="D1887" s="138"/>
    </row>
    <row r="1888" spans="1:4" x14ac:dyDescent="0.2">
      <c r="A1888" s="158"/>
      <c r="D1888" s="138"/>
    </row>
    <row r="1889" spans="1:4" x14ac:dyDescent="0.2">
      <c r="A1889" s="158"/>
      <c r="D1889" s="138"/>
    </row>
    <row r="1890" spans="1:4" x14ac:dyDescent="0.2">
      <c r="A1890" s="158"/>
      <c r="D1890" s="138"/>
    </row>
    <row r="1891" spans="1:4" x14ac:dyDescent="0.2">
      <c r="A1891" s="158"/>
      <c r="D1891" s="138"/>
    </row>
    <row r="1892" spans="1:4" x14ac:dyDescent="0.2">
      <c r="A1892" s="158"/>
      <c r="D1892" s="138"/>
    </row>
    <row r="1893" spans="1:4" x14ac:dyDescent="0.2">
      <c r="A1893" s="158"/>
      <c r="D1893" s="138"/>
    </row>
    <row r="1894" spans="1:4" x14ac:dyDescent="0.2">
      <c r="A1894" s="158"/>
      <c r="D1894" s="138"/>
    </row>
    <row r="1895" spans="1:4" x14ac:dyDescent="0.2">
      <c r="A1895" s="158"/>
      <c r="D1895" s="138"/>
    </row>
    <row r="1896" spans="1:4" x14ac:dyDescent="0.2">
      <c r="A1896" s="158"/>
      <c r="D1896" s="138"/>
    </row>
    <row r="1897" spans="1:4" x14ac:dyDescent="0.2">
      <c r="A1897" s="158"/>
      <c r="D1897" s="138"/>
    </row>
    <row r="1898" spans="1:4" x14ac:dyDescent="0.2">
      <c r="A1898" s="158"/>
      <c r="D1898" s="138"/>
    </row>
    <row r="1899" spans="1:4" x14ac:dyDescent="0.2">
      <c r="A1899" s="158"/>
      <c r="D1899" s="138"/>
    </row>
    <row r="1900" spans="1:4" x14ac:dyDescent="0.2">
      <c r="A1900" s="158"/>
      <c r="D1900" s="138"/>
    </row>
    <row r="1901" spans="1:4" x14ac:dyDescent="0.2">
      <c r="A1901" s="158"/>
      <c r="D1901" s="138"/>
    </row>
    <row r="1902" spans="1:4" x14ac:dyDescent="0.2">
      <c r="A1902" s="158"/>
      <c r="D1902" s="138"/>
    </row>
    <row r="1903" spans="1:4" x14ac:dyDescent="0.2">
      <c r="A1903" s="158"/>
      <c r="D1903" s="138"/>
    </row>
    <row r="1904" spans="1:4" x14ac:dyDescent="0.2">
      <c r="A1904" s="158"/>
      <c r="D1904" s="138"/>
    </row>
    <row r="1905" spans="1:4" x14ac:dyDescent="0.2">
      <c r="A1905" s="158"/>
      <c r="D1905" s="138"/>
    </row>
    <row r="1906" spans="1:4" x14ac:dyDescent="0.2">
      <c r="A1906" s="158"/>
      <c r="D1906" s="138"/>
    </row>
    <row r="1907" spans="1:4" x14ac:dyDescent="0.2">
      <c r="A1907" s="158"/>
      <c r="D1907" s="138"/>
    </row>
    <row r="1908" spans="1:4" x14ac:dyDescent="0.2">
      <c r="A1908" s="158"/>
      <c r="D1908" s="138"/>
    </row>
    <row r="1909" spans="1:4" x14ac:dyDescent="0.2">
      <c r="A1909" s="158"/>
      <c r="D1909" s="138"/>
    </row>
    <row r="1910" spans="1:4" x14ac:dyDescent="0.2">
      <c r="A1910" s="158"/>
      <c r="D1910" s="138"/>
    </row>
    <row r="1911" spans="1:4" x14ac:dyDescent="0.2">
      <c r="A1911" s="158"/>
      <c r="D1911" s="138"/>
    </row>
    <row r="1912" spans="1:4" x14ac:dyDescent="0.2">
      <c r="A1912" s="158"/>
      <c r="D1912" s="138"/>
    </row>
    <row r="1913" spans="1:4" x14ac:dyDescent="0.2">
      <c r="A1913" s="158"/>
      <c r="D1913" s="138"/>
    </row>
    <row r="1914" spans="1:4" x14ac:dyDescent="0.2">
      <c r="A1914" s="158"/>
      <c r="D1914" s="138"/>
    </row>
    <row r="1915" spans="1:4" x14ac:dyDescent="0.2">
      <c r="A1915" s="158"/>
      <c r="D1915" s="138"/>
    </row>
    <row r="1916" spans="1:4" x14ac:dyDescent="0.2">
      <c r="A1916" s="158"/>
      <c r="D1916" s="138"/>
    </row>
    <row r="1917" spans="1:4" x14ac:dyDescent="0.2">
      <c r="A1917" s="158"/>
      <c r="D1917" s="138"/>
    </row>
    <row r="1918" spans="1:4" x14ac:dyDescent="0.2">
      <c r="A1918" s="158"/>
      <c r="D1918" s="138"/>
    </row>
    <row r="1919" spans="1:4" x14ac:dyDescent="0.2">
      <c r="A1919" s="158"/>
      <c r="D1919" s="138"/>
    </row>
    <row r="1920" spans="1:4" x14ac:dyDescent="0.2">
      <c r="A1920" s="158"/>
      <c r="D1920" s="138"/>
    </row>
    <row r="1921" spans="1:4" x14ac:dyDescent="0.2">
      <c r="A1921" s="158"/>
      <c r="D1921" s="138"/>
    </row>
    <row r="1922" spans="1:4" x14ac:dyDescent="0.2">
      <c r="A1922" s="158"/>
      <c r="D1922" s="138"/>
    </row>
    <row r="1923" spans="1:4" x14ac:dyDescent="0.2">
      <c r="A1923" s="158"/>
      <c r="D1923" s="138"/>
    </row>
    <row r="1924" spans="1:4" x14ac:dyDescent="0.2">
      <c r="A1924" s="158"/>
      <c r="D1924" s="138"/>
    </row>
    <row r="1925" spans="1:4" x14ac:dyDescent="0.2">
      <c r="A1925" s="158"/>
      <c r="D1925" s="138"/>
    </row>
    <row r="1926" spans="1:4" x14ac:dyDescent="0.2">
      <c r="A1926" s="158"/>
      <c r="D1926" s="138"/>
    </row>
    <row r="1927" spans="1:4" x14ac:dyDescent="0.2">
      <c r="A1927" s="158"/>
      <c r="D1927" s="138"/>
    </row>
    <row r="1928" spans="1:4" x14ac:dyDescent="0.2">
      <c r="A1928" s="158"/>
      <c r="D1928" s="138"/>
    </row>
    <row r="1929" spans="1:4" x14ac:dyDescent="0.2">
      <c r="A1929" s="158"/>
      <c r="D1929" s="138"/>
    </row>
    <row r="1930" spans="1:4" x14ac:dyDescent="0.2">
      <c r="A1930" s="158"/>
      <c r="D1930" s="138"/>
    </row>
    <row r="1931" spans="1:4" x14ac:dyDescent="0.2">
      <c r="A1931" s="158"/>
      <c r="D1931" s="138"/>
    </row>
    <row r="1932" spans="1:4" x14ac:dyDescent="0.2">
      <c r="A1932" s="158"/>
      <c r="D1932" s="138"/>
    </row>
    <row r="1933" spans="1:4" x14ac:dyDescent="0.2">
      <c r="A1933" s="158"/>
      <c r="D1933" s="138"/>
    </row>
    <row r="1934" spans="1:4" x14ac:dyDescent="0.2">
      <c r="A1934" s="158"/>
      <c r="D1934" s="138"/>
    </row>
    <row r="1935" spans="1:4" x14ac:dyDescent="0.2">
      <c r="A1935" s="158"/>
      <c r="D1935" s="138"/>
    </row>
    <row r="1936" spans="1:4" x14ac:dyDescent="0.2">
      <c r="A1936" s="158"/>
      <c r="D1936" s="138"/>
    </row>
    <row r="1937" spans="1:4" x14ac:dyDescent="0.2">
      <c r="A1937" s="158"/>
      <c r="D1937" s="138"/>
    </row>
    <row r="1938" spans="1:4" x14ac:dyDescent="0.2">
      <c r="A1938" s="158"/>
      <c r="D1938" s="138"/>
    </row>
    <row r="1939" spans="1:4" x14ac:dyDescent="0.2">
      <c r="A1939" s="158"/>
      <c r="D1939" s="138"/>
    </row>
    <row r="1940" spans="1:4" x14ac:dyDescent="0.2">
      <c r="A1940" s="158"/>
      <c r="D1940" s="138"/>
    </row>
    <row r="1941" spans="1:4" x14ac:dyDescent="0.2">
      <c r="A1941" s="158"/>
      <c r="D1941" s="138"/>
    </row>
    <row r="1942" spans="1:4" x14ac:dyDescent="0.2">
      <c r="A1942" s="158"/>
      <c r="D1942" s="138"/>
    </row>
    <row r="1943" spans="1:4" x14ac:dyDescent="0.2">
      <c r="A1943" s="158"/>
      <c r="D1943" s="138"/>
    </row>
    <row r="1944" spans="1:4" x14ac:dyDescent="0.2">
      <c r="A1944" s="158"/>
      <c r="D1944" s="138"/>
    </row>
    <row r="1945" spans="1:4" x14ac:dyDescent="0.2">
      <c r="A1945" s="158"/>
      <c r="D1945" s="138"/>
    </row>
    <row r="1946" spans="1:4" x14ac:dyDescent="0.2">
      <c r="A1946" s="158"/>
      <c r="D1946" s="138"/>
    </row>
    <row r="1947" spans="1:4" x14ac:dyDescent="0.2">
      <c r="A1947" s="158"/>
      <c r="D1947" s="138"/>
    </row>
    <row r="1948" spans="1:4" x14ac:dyDescent="0.2">
      <c r="A1948" s="158"/>
      <c r="D1948" s="138"/>
    </row>
    <row r="1949" spans="1:4" x14ac:dyDescent="0.2">
      <c r="A1949" s="158"/>
      <c r="D1949" s="138"/>
    </row>
    <row r="1950" spans="1:4" x14ac:dyDescent="0.2">
      <c r="A1950" s="158"/>
      <c r="D1950" s="138"/>
    </row>
    <row r="1951" spans="1:4" x14ac:dyDescent="0.2">
      <c r="A1951" s="158"/>
      <c r="D1951" s="138"/>
    </row>
    <row r="1952" spans="1:4" x14ac:dyDescent="0.2">
      <c r="A1952" s="158"/>
      <c r="D1952" s="138"/>
    </row>
    <row r="1953" spans="1:4" x14ac:dyDescent="0.2">
      <c r="A1953" s="158"/>
      <c r="D1953" s="138"/>
    </row>
    <row r="1954" spans="1:4" x14ac:dyDescent="0.2">
      <c r="A1954" s="158"/>
      <c r="D1954" s="138"/>
    </row>
    <row r="1955" spans="1:4" x14ac:dyDescent="0.2">
      <c r="A1955" s="158"/>
      <c r="D1955" s="138"/>
    </row>
    <row r="1956" spans="1:4" x14ac:dyDescent="0.2">
      <c r="A1956" s="158"/>
      <c r="D1956" s="138"/>
    </row>
    <row r="1957" spans="1:4" x14ac:dyDescent="0.2">
      <c r="A1957" s="158"/>
      <c r="D1957" s="138"/>
    </row>
    <row r="1958" spans="1:4" x14ac:dyDescent="0.2">
      <c r="A1958" s="158"/>
      <c r="D1958" s="138"/>
    </row>
    <row r="1959" spans="1:4" x14ac:dyDescent="0.2">
      <c r="A1959" s="158"/>
      <c r="D1959" s="138"/>
    </row>
    <row r="1960" spans="1:4" x14ac:dyDescent="0.2">
      <c r="A1960" s="158"/>
      <c r="D1960" s="138"/>
    </row>
    <row r="1961" spans="1:4" x14ac:dyDescent="0.2">
      <c r="A1961" s="158"/>
      <c r="D1961" s="138"/>
    </row>
    <row r="1962" spans="1:4" x14ac:dyDescent="0.2">
      <c r="A1962" s="158"/>
      <c r="D1962" s="138"/>
    </row>
    <row r="1963" spans="1:4" x14ac:dyDescent="0.2">
      <c r="A1963" s="158"/>
      <c r="D1963" s="138"/>
    </row>
    <row r="1964" spans="1:4" x14ac:dyDescent="0.2">
      <c r="A1964" s="158"/>
      <c r="D1964" s="138"/>
    </row>
    <row r="1965" spans="1:4" x14ac:dyDescent="0.2">
      <c r="A1965" s="158"/>
      <c r="D1965" s="138"/>
    </row>
    <row r="1966" spans="1:4" x14ac:dyDescent="0.2">
      <c r="A1966" s="158"/>
      <c r="D1966" s="138"/>
    </row>
    <row r="1967" spans="1:4" x14ac:dyDescent="0.2">
      <c r="A1967" s="158"/>
      <c r="D1967" s="138"/>
    </row>
    <row r="1968" spans="1:4" x14ac:dyDescent="0.2">
      <c r="A1968" s="158"/>
      <c r="D1968" s="138"/>
    </row>
    <row r="1969" spans="1:4" x14ac:dyDescent="0.2">
      <c r="A1969" s="158"/>
      <c r="D1969" s="138"/>
    </row>
    <row r="1970" spans="1:4" x14ac:dyDescent="0.2">
      <c r="A1970" s="158"/>
      <c r="D1970" s="138"/>
    </row>
    <row r="1971" spans="1:4" x14ac:dyDescent="0.2">
      <c r="A1971" s="158"/>
      <c r="D1971" s="138"/>
    </row>
    <row r="1972" spans="1:4" x14ac:dyDescent="0.2">
      <c r="A1972" s="158"/>
      <c r="D1972" s="138"/>
    </row>
    <row r="1973" spans="1:4" x14ac:dyDescent="0.2">
      <c r="A1973" s="158"/>
      <c r="D1973" s="138"/>
    </row>
    <row r="1974" spans="1:4" x14ac:dyDescent="0.2">
      <c r="A1974" s="158"/>
      <c r="D1974" s="138"/>
    </row>
    <row r="1975" spans="1:4" x14ac:dyDescent="0.2">
      <c r="A1975" s="158"/>
      <c r="D1975" s="138"/>
    </row>
    <row r="1976" spans="1:4" x14ac:dyDescent="0.2">
      <c r="A1976" s="158"/>
      <c r="D1976" s="138"/>
    </row>
    <row r="1977" spans="1:4" x14ac:dyDescent="0.2">
      <c r="A1977" s="158"/>
      <c r="D1977" s="138"/>
    </row>
    <row r="1978" spans="1:4" x14ac:dyDescent="0.2">
      <c r="A1978" s="158"/>
      <c r="D1978" s="138"/>
    </row>
    <row r="1979" spans="1:4" x14ac:dyDescent="0.2">
      <c r="A1979" s="158"/>
      <c r="D1979" s="138"/>
    </row>
    <row r="1980" spans="1:4" x14ac:dyDescent="0.2">
      <c r="A1980" s="158"/>
      <c r="D1980" s="138"/>
    </row>
    <row r="1981" spans="1:4" x14ac:dyDescent="0.2">
      <c r="A1981" s="158"/>
      <c r="D1981" s="138"/>
    </row>
    <row r="1982" spans="1:4" x14ac:dyDescent="0.2">
      <c r="A1982" s="158"/>
      <c r="D1982" s="138"/>
    </row>
    <row r="1983" spans="1:4" x14ac:dyDescent="0.2">
      <c r="A1983" s="158"/>
      <c r="D1983" s="138"/>
    </row>
    <row r="1984" spans="1:4" x14ac:dyDescent="0.2">
      <c r="A1984" s="158"/>
      <c r="D1984" s="138"/>
    </row>
    <row r="1985" spans="1:4" x14ac:dyDescent="0.2">
      <c r="A1985" s="158"/>
      <c r="D1985" s="138"/>
    </row>
    <row r="1986" spans="1:4" x14ac:dyDescent="0.2">
      <c r="A1986" s="158"/>
      <c r="D1986" s="138"/>
    </row>
    <row r="1987" spans="1:4" x14ac:dyDescent="0.2">
      <c r="A1987" s="158"/>
      <c r="D1987" s="138"/>
    </row>
    <row r="1988" spans="1:4" x14ac:dyDescent="0.2">
      <c r="A1988" s="158"/>
      <c r="D1988" s="138"/>
    </row>
    <row r="1989" spans="1:4" x14ac:dyDescent="0.2">
      <c r="A1989" s="158"/>
      <c r="D1989" s="138"/>
    </row>
    <row r="1990" spans="1:4" x14ac:dyDescent="0.2">
      <c r="A1990" s="158"/>
      <c r="D1990" s="138"/>
    </row>
    <row r="1991" spans="1:4" x14ac:dyDescent="0.2">
      <c r="A1991" s="158"/>
      <c r="D1991" s="138"/>
    </row>
    <row r="1992" spans="1:4" x14ac:dyDescent="0.2">
      <c r="A1992" s="158"/>
      <c r="D1992" s="138"/>
    </row>
    <row r="1993" spans="1:4" x14ac:dyDescent="0.2">
      <c r="A1993" s="158"/>
      <c r="D1993" s="138"/>
    </row>
    <row r="1994" spans="1:4" x14ac:dyDescent="0.2">
      <c r="A1994" s="158"/>
      <c r="D1994" s="138"/>
    </row>
    <row r="1995" spans="1:4" x14ac:dyDescent="0.2">
      <c r="A1995" s="158"/>
      <c r="D1995" s="138"/>
    </row>
    <row r="1996" spans="1:4" x14ac:dyDescent="0.2">
      <c r="A1996" s="158"/>
      <c r="D1996" s="138"/>
    </row>
    <row r="1997" spans="1:4" x14ac:dyDescent="0.2">
      <c r="A1997" s="158"/>
      <c r="D1997" s="138"/>
    </row>
    <row r="1998" spans="1:4" x14ac:dyDescent="0.2">
      <c r="A1998" s="158"/>
      <c r="D1998" s="138"/>
    </row>
    <row r="1999" spans="1:4" x14ac:dyDescent="0.2">
      <c r="A1999" s="158"/>
      <c r="D1999" s="138"/>
    </row>
    <row r="2000" spans="1:4" x14ac:dyDescent="0.2">
      <c r="A2000" s="158"/>
      <c r="D2000" s="138"/>
    </row>
    <row r="2001" spans="1:4" x14ac:dyDescent="0.2">
      <c r="A2001" s="158"/>
      <c r="D2001" s="138"/>
    </row>
    <row r="2002" spans="1:4" x14ac:dyDescent="0.2">
      <c r="A2002" s="158"/>
      <c r="D2002" s="138"/>
    </row>
    <row r="2003" spans="1:4" x14ac:dyDescent="0.2">
      <c r="A2003" s="158"/>
      <c r="D2003" s="138"/>
    </row>
    <row r="2004" spans="1:4" x14ac:dyDescent="0.2">
      <c r="A2004" s="158"/>
      <c r="D2004" s="138"/>
    </row>
    <row r="2005" spans="1:4" x14ac:dyDescent="0.2">
      <c r="A2005" s="158"/>
      <c r="D2005" s="138"/>
    </row>
    <row r="2006" spans="1:4" x14ac:dyDescent="0.2">
      <c r="A2006" s="158"/>
      <c r="D2006" s="138"/>
    </row>
    <row r="2007" spans="1:4" x14ac:dyDescent="0.2">
      <c r="A2007" s="158"/>
      <c r="D2007" s="138"/>
    </row>
    <row r="2008" spans="1:4" x14ac:dyDescent="0.2">
      <c r="A2008" s="158"/>
      <c r="D2008" s="138"/>
    </row>
    <row r="2009" spans="1:4" x14ac:dyDescent="0.2">
      <c r="A2009" s="158"/>
      <c r="D2009" s="138"/>
    </row>
    <row r="2010" spans="1:4" x14ac:dyDescent="0.2">
      <c r="A2010" s="158"/>
      <c r="D2010" s="138"/>
    </row>
    <row r="2011" spans="1:4" x14ac:dyDescent="0.2">
      <c r="A2011" s="158"/>
      <c r="D2011" s="138"/>
    </row>
    <row r="2012" spans="1:4" x14ac:dyDescent="0.2">
      <c r="A2012" s="158"/>
      <c r="D2012" s="138"/>
    </row>
    <row r="2013" spans="1:4" x14ac:dyDescent="0.2">
      <c r="A2013" s="158"/>
      <c r="D2013" s="138"/>
    </row>
    <row r="2014" spans="1:4" x14ac:dyDescent="0.2">
      <c r="A2014" s="158"/>
      <c r="D2014" s="138"/>
    </row>
    <row r="2015" spans="1:4" x14ac:dyDescent="0.2">
      <c r="A2015" s="158"/>
      <c r="D2015" s="138"/>
    </row>
    <row r="2016" spans="1:4" x14ac:dyDescent="0.2">
      <c r="A2016" s="158"/>
      <c r="D2016" s="138"/>
    </row>
    <row r="2017" spans="1:4" x14ac:dyDescent="0.2">
      <c r="A2017" s="158"/>
      <c r="D2017" s="138"/>
    </row>
    <row r="2018" spans="1:4" x14ac:dyDescent="0.2">
      <c r="A2018" s="158"/>
      <c r="D2018" s="138"/>
    </row>
    <row r="2019" spans="1:4" x14ac:dyDescent="0.2">
      <c r="A2019" s="158"/>
      <c r="D2019" s="138"/>
    </row>
    <row r="2020" spans="1:4" x14ac:dyDescent="0.2">
      <c r="A2020" s="158"/>
      <c r="D2020" s="138"/>
    </row>
    <row r="2021" spans="1:4" x14ac:dyDescent="0.2">
      <c r="A2021" s="158"/>
      <c r="D2021" s="138"/>
    </row>
    <row r="2022" spans="1:4" x14ac:dyDescent="0.2">
      <c r="A2022" s="158"/>
      <c r="D2022" s="138"/>
    </row>
    <row r="2023" spans="1:4" x14ac:dyDescent="0.2">
      <c r="A2023" s="158"/>
      <c r="D2023" s="138"/>
    </row>
    <row r="2024" spans="1:4" x14ac:dyDescent="0.2">
      <c r="A2024" s="158"/>
      <c r="D2024" s="138"/>
    </row>
    <row r="2025" spans="1:4" x14ac:dyDescent="0.2">
      <c r="A2025" s="158"/>
      <c r="D2025" s="138"/>
    </row>
    <row r="2026" spans="1:4" x14ac:dyDescent="0.2">
      <c r="A2026" s="158"/>
      <c r="D2026" s="138"/>
    </row>
    <row r="2027" spans="1:4" x14ac:dyDescent="0.2">
      <c r="A2027" s="158"/>
      <c r="D2027" s="138"/>
    </row>
    <row r="2028" spans="1:4" x14ac:dyDescent="0.2">
      <c r="A2028" s="158"/>
      <c r="D2028" s="138"/>
    </row>
    <row r="2029" spans="1:4" x14ac:dyDescent="0.2">
      <c r="A2029" s="158"/>
      <c r="D2029" s="138"/>
    </row>
    <row r="2030" spans="1:4" x14ac:dyDescent="0.2">
      <c r="A2030" s="158"/>
      <c r="D2030" s="138"/>
    </row>
    <row r="2031" spans="1:4" x14ac:dyDescent="0.2">
      <c r="A2031" s="158"/>
      <c r="D2031" s="138"/>
    </row>
    <row r="2032" spans="1:4" x14ac:dyDescent="0.2">
      <c r="A2032" s="158"/>
      <c r="D2032" s="138"/>
    </row>
    <row r="2033" spans="1:4" x14ac:dyDescent="0.2">
      <c r="A2033" s="158"/>
      <c r="D2033" s="138"/>
    </row>
    <row r="2034" spans="1:4" x14ac:dyDescent="0.2">
      <c r="A2034" s="158"/>
      <c r="D2034" s="138"/>
    </row>
    <row r="2035" spans="1:4" x14ac:dyDescent="0.2">
      <c r="A2035" s="158"/>
      <c r="D2035" s="138"/>
    </row>
    <row r="2036" spans="1:4" x14ac:dyDescent="0.2">
      <c r="A2036" s="158"/>
      <c r="D2036" s="138"/>
    </row>
    <row r="2037" spans="1:4" x14ac:dyDescent="0.2">
      <c r="A2037" s="158"/>
      <c r="D2037" s="138"/>
    </row>
    <row r="2038" spans="1:4" x14ac:dyDescent="0.2">
      <c r="A2038" s="158"/>
      <c r="D2038" s="138"/>
    </row>
    <row r="2039" spans="1:4" x14ac:dyDescent="0.2">
      <c r="A2039" s="158"/>
      <c r="D2039" s="138"/>
    </row>
    <row r="2040" spans="1:4" x14ac:dyDescent="0.2">
      <c r="A2040" s="158"/>
      <c r="D2040" s="138"/>
    </row>
    <row r="2041" spans="1:4" x14ac:dyDescent="0.2">
      <c r="A2041" s="158"/>
      <c r="D2041" s="138"/>
    </row>
    <row r="2042" spans="1:4" x14ac:dyDescent="0.2">
      <c r="A2042" s="158"/>
      <c r="D2042" s="138"/>
    </row>
    <row r="2043" spans="1:4" x14ac:dyDescent="0.2">
      <c r="A2043" s="158"/>
      <c r="D2043" s="138"/>
    </row>
    <row r="2044" spans="1:4" x14ac:dyDescent="0.2">
      <c r="A2044" s="158"/>
      <c r="D2044" s="138"/>
    </row>
    <row r="2045" spans="1:4" x14ac:dyDescent="0.2">
      <c r="A2045" s="158"/>
      <c r="D2045" s="138"/>
    </row>
    <row r="2046" spans="1:4" x14ac:dyDescent="0.2">
      <c r="A2046" s="158"/>
      <c r="D2046" s="138"/>
    </row>
    <row r="2047" spans="1:4" x14ac:dyDescent="0.2">
      <c r="A2047" s="158"/>
      <c r="D2047" s="138"/>
    </row>
    <row r="2048" spans="1:4" x14ac:dyDescent="0.2">
      <c r="A2048" s="158"/>
      <c r="D2048" s="138"/>
    </row>
    <row r="2049" spans="1:4" x14ac:dyDescent="0.2">
      <c r="A2049" s="158"/>
      <c r="D2049" s="138"/>
    </row>
    <row r="2050" spans="1:4" x14ac:dyDescent="0.2">
      <c r="A2050" s="158"/>
      <c r="D2050" s="138"/>
    </row>
    <row r="2051" spans="1:4" x14ac:dyDescent="0.2">
      <c r="A2051" s="158"/>
      <c r="D2051" s="138"/>
    </row>
    <row r="2052" spans="1:4" x14ac:dyDescent="0.2">
      <c r="A2052" s="158"/>
      <c r="D2052" s="138"/>
    </row>
    <row r="2053" spans="1:4" x14ac:dyDescent="0.2">
      <c r="A2053" s="158"/>
      <c r="D2053" s="138"/>
    </row>
    <row r="2054" spans="1:4" x14ac:dyDescent="0.2">
      <c r="A2054" s="158"/>
      <c r="D2054" s="138"/>
    </row>
    <row r="2055" spans="1:4" x14ac:dyDescent="0.2">
      <c r="A2055" s="158"/>
      <c r="D2055" s="138"/>
    </row>
    <row r="2056" spans="1:4" x14ac:dyDescent="0.2">
      <c r="A2056" s="158"/>
      <c r="D2056" s="138"/>
    </row>
    <row r="2057" spans="1:4" x14ac:dyDescent="0.2">
      <c r="A2057" s="158"/>
      <c r="D2057" s="138"/>
    </row>
    <row r="2058" spans="1:4" x14ac:dyDescent="0.2">
      <c r="A2058" s="158"/>
      <c r="D2058" s="138"/>
    </row>
    <row r="2059" spans="1:4" x14ac:dyDescent="0.2">
      <c r="A2059" s="158"/>
      <c r="D2059" s="138"/>
    </row>
    <row r="2060" spans="1:4" x14ac:dyDescent="0.2">
      <c r="A2060" s="158"/>
      <c r="D2060" s="138"/>
    </row>
    <row r="2061" spans="1:4" x14ac:dyDescent="0.2">
      <c r="A2061" s="158"/>
      <c r="D2061" s="138"/>
    </row>
    <row r="2062" spans="1:4" x14ac:dyDescent="0.2">
      <c r="A2062" s="158"/>
      <c r="D2062" s="138"/>
    </row>
    <row r="2063" spans="1:4" x14ac:dyDescent="0.2">
      <c r="A2063" s="158"/>
      <c r="D2063" s="138"/>
    </row>
    <row r="2064" spans="1:4" x14ac:dyDescent="0.2">
      <c r="A2064" s="158"/>
      <c r="D2064" s="138"/>
    </row>
    <row r="2065" spans="1:4" x14ac:dyDescent="0.2">
      <c r="A2065" s="158"/>
      <c r="D2065" s="138"/>
    </row>
    <row r="2066" spans="1:4" x14ac:dyDescent="0.2">
      <c r="A2066" s="158"/>
      <c r="D2066" s="138"/>
    </row>
    <row r="2067" spans="1:4" x14ac:dyDescent="0.2">
      <c r="A2067" s="158"/>
      <c r="D2067" s="138"/>
    </row>
    <row r="2068" spans="1:4" x14ac:dyDescent="0.2">
      <c r="A2068" s="158"/>
      <c r="D2068" s="138"/>
    </row>
    <row r="2069" spans="1:4" x14ac:dyDescent="0.2">
      <c r="A2069" s="158"/>
      <c r="D2069" s="138"/>
    </row>
    <row r="2070" spans="1:4" x14ac:dyDescent="0.2">
      <c r="A2070" s="158"/>
      <c r="D2070" s="138"/>
    </row>
    <row r="2071" spans="1:4" x14ac:dyDescent="0.2">
      <c r="A2071" s="158"/>
      <c r="D2071" s="138"/>
    </row>
    <row r="2072" spans="1:4" x14ac:dyDescent="0.2">
      <c r="A2072" s="158"/>
      <c r="D2072" s="138"/>
    </row>
    <row r="2073" spans="1:4" x14ac:dyDescent="0.2">
      <c r="A2073" s="158"/>
      <c r="D2073" s="138"/>
    </row>
    <row r="2074" spans="1:4" x14ac:dyDescent="0.2">
      <c r="A2074" s="158"/>
      <c r="D2074" s="138"/>
    </row>
    <row r="2075" spans="1:4" x14ac:dyDescent="0.2">
      <c r="A2075" s="158"/>
      <c r="D2075" s="138"/>
    </row>
    <row r="2076" spans="1:4" x14ac:dyDescent="0.2">
      <c r="A2076" s="158"/>
      <c r="D2076" s="138"/>
    </row>
    <row r="2077" spans="1:4" x14ac:dyDescent="0.2">
      <c r="A2077" s="158"/>
      <c r="D2077" s="138"/>
    </row>
    <row r="2078" spans="1:4" x14ac:dyDescent="0.2">
      <c r="A2078" s="158"/>
      <c r="D2078" s="138"/>
    </row>
    <row r="2079" spans="1:4" x14ac:dyDescent="0.2">
      <c r="A2079" s="158"/>
      <c r="D2079" s="138"/>
    </row>
    <row r="2080" spans="1:4" x14ac:dyDescent="0.2">
      <c r="A2080" s="158"/>
      <c r="D2080" s="138"/>
    </row>
    <row r="2081" spans="1:4" x14ac:dyDescent="0.2">
      <c r="A2081" s="158"/>
      <c r="D2081" s="138"/>
    </row>
    <row r="2082" spans="1:4" x14ac:dyDescent="0.2">
      <c r="A2082" s="158"/>
      <c r="D2082" s="138"/>
    </row>
    <row r="2083" spans="1:4" x14ac:dyDescent="0.2">
      <c r="A2083" s="158"/>
      <c r="D2083" s="138"/>
    </row>
    <row r="2084" spans="1:4" x14ac:dyDescent="0.2">
      <c r="A2084" s="158"/>
      <c r="D2084" s="138"/>
    </row>
    <row r="2085" spans="1:4" x14ac:dyDescent="0.2">
      <c r="A2085" s="158"/>
      <c r="D2085" s="138"/>
    </row>
    <row r="2086" spans="1:4" x14ac:dyDescent="0.2">
      <c r="A2086" s="158"/>
      <c r="D2086" s="138"/>
    </row>
    <row r="2087" spans="1:4" x14ac:dyDescent="0.2">
      <c r="A2087" s="158"/>
      <c r="D2087" s="138"/>
    </row>
    <row r="2088" spans="1:4" x14ac:dyDescent="0.2">
      <c r="A2088" s="158"/>
      <c r="D2088" s="138"/>
    </row>
    <row r="2089" spans="1:4" x14ac:dyDescent="0.2">
      <c r="A2089" s="158"/>
      <c r="D2089" s="138"/>
    </row>
    <row r="2090" spans="1:4" x14ac:dyDescent="0.2">
      <c r="A2090" s="158"/>
      <c r="D2090" s="138"/>
    </row>
    <row r="2091" spans="1:4" x14ac:dyDescent="0.2">
      <c r="A2091" s="158"/>
      <c r="D2091" s="138"/>
    </row>
    <row r="2092" spans="1:4" x14ac:dyDescent="0.2">
      <c r="A2092" s="158"/>
      <c r="D2092" s="138"/>
    </row>
    <row r="2093" spans="1:4" x14ac:dyDescent="0.2">
      <c r="A2093" s="158"/>
      <c r="D2093" s="138"/>
    </row>
    <row r="2094" spans="1:4" x14ac:dyDescent="0.2">
      <c r="A2094" s="158"/>
      <c r="D2094" s="138"/>
    </row>
    <row r="2095" spans="1:4" x14ac:dyDescent="0.2">
      <c r="A2095" s="158"/>
      <c r="D2095" s="138"/>
    </row>
    <row r="2096" spans="1:4" x14ac:dyDescent="0.2">
      <c r="A2096" s="158"/>
      <c r="D2096" s="138"/>
    </row>
    <row r="2097" spans="1:4" x14ac:dyDescent="0.2">
      <c r="A2097" s="158"/>
      <c r="D2097" s="138"/>
    </row>
    <row r="2098" spans="1:4" x14ac:dyDescent="0.2">
      <c r="A2098" s="158"/>
      <c r="D2098" s="138"/>
    </row>
    <row r="2099" spans="1:4" x14ac:dyDescent="0.2">
      <c r="A2099" s="158"/>
      <c r="D2099" s="138"/>
    </row>
    <row r="2100" spans="1:4" x14ac:dyDescent="0.2">
      <c r="A2100" s="158"/>
      <c r="D2100" s="138"/>
    </row>
    <row r="2101" spans="1:4" x14ac:dyDescent="0.2">
      <c r="A2101" s="158"/>
      <c r="D2101" s="138"/>
    </row>
    <row r="2102" spans="1:4" x14ac:dyDescent="0.2">
      <c r="A2102" s="158"/>
      <c r="D2102" s="138"/>
    </row>
    <row r="2103" spans="1:4" x14ac:dyDescent="0.2">
      <c r="A2103" s="158"/>
      <c r="D2103" s="138"/>
    </row>
    <row r="2104" spans="1:4" x14ac:dyDescent="0.2">
      <c r="A2104" s="158"/>
      <c r="D2104" s="138"/>
    </row>
    <row r="2105" spans="1:4" x14ac:dyDescent="0.2">
      <c r="A2105" s="158"/>
      <c r="D2105" s="138"/>
    </row>
    <row r="2106" spans="1:4" x14ac:dyDescent="0.2">
      <c r="A2106" s="158"/>
      <c r="D2106" s="138"/>
    </row>
    <row r="2107" spans="1:4" x14ac:dyDescent="0.2">
      <c r="A2107" s="158"/>
      <c r="D2107" s="138"/>
    </row>
    <row r="2108" spans="1:4" x14ac:dyDescent="0.2">
      <c r="A2108" s="158"/>
      <c r="D2108" s="138"/>
    </row>
    <row r="2109" spans="1:4" x14ac:dyDescent="0.2">
      <c r="A2109" s="158"/>
      <c r="D2109" s="138"/>
    </row>
    <row r="2110" spans="1:4" x14ac:dyDescent="0.2">
      <c r="A2110" s="158"/>
      <c r="D2110" s="138"/>
    </row>
    <row r="2111" spans="1:4" x14ac:dyDescent="0.2">
      <c r="A2111" s="158"/>
      <c r="D2111" s="138"/>
    </row>
    <row r="2112" spans="1:4" x14ac:dyDescent="0.2">
      <c r="A2112" s="158"/>
      <c r="D2112" s="138"/>
    </row>
    <row r="2113" spans="1:4" x14ac:dyDescent="0.2">
      <c r="A2113" s="158"/>
      <c r="D2113" s="138"/>
    </row>
    <row r="2114" spans="1:4" x14ac:dyDescent="0.2">
      <c r="A2114" s="158"/>
      <c r="D2114" s="138"/>
    </row>
    <row r="2115" spans="1:4" x14ac:dyDescent="0.2">
      <c r="A2115" s="158"/>
      <c r="D2115" s="138"/>
    </row>
    <row r="2116" spans="1:4" x14ac:dyDescent="0.2">
      <c r="A2116" s="158"/>
      <c r="D2116" s="138"/>
    </row>
    <row r="2117" spans="1:4" x14ac:dyDescent="0.2">
      <c r="A2117" s="158"/>
      <c r="D2117" s="138"/>
    </row>
    <row r="2118" spans="1:4" x14ac:dyDescent="0.2">
      <c r="A2118" s="158"/>
      <c r="D2118" s="138"/>
    </row>
    <row r="2119" spans="1:4" x14ac:dyDescent="0.2">
      <c r="A2119" s="158"/>
      <c r="D2119" s="138"/>
    </row>
    <row r="2120" spans="1:4" x14ac:dyDescent="0.2">
      <c r="A2120" s="158"/>
      <c r="D2120" s="138"/>
    </row>
    <row r="2121" spans="1:4" x14ac:dyDescent="0.2">
      <c r="A2121" s="158"/>
      <c r="D2121" s="138"/>
    </row>
    <row r="2122" spans="1:4" x14ac:dyDescent="0.2">
      <c r="A2122" s="158"/>
      <c r="D2122" s="138"/>
    </row>
    <row r="2123" spans="1:4" x14ac:dyDescent="0.2">
      <c r="A2123" s="158"/>
      <c r="D2123" s="138"/>
    </row>
    <row r="2124" spans="1:4" x14ac:dyDescent="0.2">
      <c r="A2124" s="158"/>
      <c r="D2124" s="138"/>
    </row>
    <row r="2125" spans="1:4" x14ac:dyDescent="0.2">
      <c r="A2125" s="158"/>
      <c r="D2125" s="138"/>
    </row>
    <row r="2126" spans="1:4" x14ac:dyDescent="0.2">
      <c r="A2126" s="158"/>
      <c r="D2126" s="138"/>
    </row>
    <row r="2127" spans="1:4" x14ac:dyDescent="0.2">
      <c r="A2127" s="158"/>
      <c r="D2127" s="138"/>
    </row>
    <row r="2128" spans="1:4" x14ac:dyDescent="0.2">
      <c r="A2128" s="158"/>
      <c r="D2128" s="138"/>
    </row>
    <row r="2129" spans="1:4" x14ac:dyDescent="0.2">
      <c r="A2129" s="158"/>
      <c r="D2129" s="138"/>
    </row>
    <row r="2130" spans="1:4" x14ac:dyDescent="0.2">
      <c r="A2130" s="158"/>
      <c r="D2130" s="138"/>
    </row>
    <row r="2131" spans="1:4" x14ac:dyDescent="0.2">
      <c r="A2131" s="158"/>
      <c r="D2131" s="138"/>
    </row>
    <row r="2132" spans="1:4" x14ac:dyDescent="0.2">
      <c r="A2132" s="158"/>
      <c r="D2132" s="138"/>
    </row>
    <row r="2133" spans="1:4" x14ac:dyDescent="0.2">
      <c r="A2133" s="158"/>
      <c r="D2133" s="138"/>
    </row>
    <row r="2134" spans="1:4" x14ac:dyDescent="0.2">
      <c r="A2134" s="158"/>
      <c r="D2134" s="138"/>
    </row>
    <row r="2135" spans="1:4" x14ac:dyDescent="0.2">
      <c r="A2135" s="158"/>
      <c r="D2135" s="138"/>
    </row>
    <row r="2136" spans="1:4" x14ac:dyDescent="0.2">
      <c r="A2136" s="158"/>
      <c r="D2136" s="138"/>
    </row>
    <row r="2137" spans="1:4" x14ac:dyDescent="0.2">
      <c r="A2137" s="158"/>
      <c r="D2137" s="138"/>
    </row>
    <row r="2138" spans="1:4" x14ac:dyDescent="0.2">
      <c r="A2138" s="158"/>
      <c r="D2138" s="138"/>
    </row>
    <row r="2139" spans="1:4" x14ac:dyDescent="0.2">
      <c r="A2139" s="158"/>
      <c r="D2139" s="138"/>
    </row>
    <row r="2140" spans="1:4" x14ac:dyDescent="0.2">
      <c r="A2140" s="158"/>
      <c r="D2140" s="138"/>
    </row>
    <row r="2141" spans="1:4" x14ac:dyDescent="0.2">
      <c r="A2141" s="158"/>
      <c r="D2141" s="138"/>
    </row>
    <row r="2142" spans="1:4" x14ac:dyDescent="0.2">
      <c r="A2142" s="158"/>
      <c r="D2142" s="138"/>
    </row>
    <row r="2143" spans="1:4" x14ac:dyDescent="0.2">
      <c r="A2143" s="158"/>
      <c r="D2143" s="138"/>
    </row>
    <row r="2144" spans="1:4" x14ac:dyDescent="0.2">
      <c r="A2144" s="158"/>
      <c r="D2144" s="138"/>
    </row>
    <row r="2145" spans="1:4" x14ac:dyDescent="0.2">
      <c r="A2145" s="158"/>
      <c r="D2145" s="138"/>
    </row>
    <row r="2146" spans="1:4" x14ac:dyDescent="0.2">
      <c r="A2146" s="158"/>
      <c r="D2146" s="138"/>
    </row>
    <row r="2147" spans="1:4" x14ac:dyDescent="0.2">
      <c r="A2147" s="158"/>
      <c r="D2147" s="138"/>
    </row>
    <row r="2148" spans="1:4" x14ac:dyDescent="0.2">
      <c r="A2148" s="158"/>
      <c r="D2148" s="138"/>
    </row>
    <row r="2149" spans="1:4" x14ac:dyDescent="0.2">
      <c r="A2149" s="158"/>
      <c r="D2149" s="138"/>
    </row>
    <row r="2150" spans="1:4" x14ac:dyDescent="0.2">
      <c r="A2150" s="158"/>
      <c r="D2150" s="138"/>
    </row>
    <row r="2151" spans="1:4" x14ac:dyDescent="0.2">
      <c r="A2151" s="158"/>
      <c r="D2151" s="138"/>
    </row>
    <row r="2152" spans="1:4" x14ac:dyDescent="0.2">
      <c r="A2152" s="158"/>
      <c r="D2152" s="138"/>
    </row>
    <row r="2153" spans="1:4" x14ac:dyDescent="0.2">
      <c r="A2153" s="158"/>
      <c r="D2153" s="138"/>
    </row>
    <row r="2154" spans="1:4" x14ac:dyDescent="0.2">
      <c r="A2154" s="158"/>
      <c r="D2154" s="138"/>
    </row>
    <row r="2155" spans="1:4" x14ac:dyDescent="0.2">
      <c r="A2155" s="158"/>
      <c r="D2155" s="138"/>
    </row>
    <row r="2156" spans="1:4" x14ac:dyDescent="0.2">
      <c r="A2156" s="158"/>
      <c r="D2156" s="138"/>
    </row>
    <row r="2157" spans="1:4" x14ac:dyDescent="0.2">
      <c r="A2157" s="158"/>
      <c r="D2157" s="138"/>
    </row>
    <row r="2158" spans="1:4" x14ac:dyDescent="0.2">
      <c r="A2158" s="158"/>
      <c r="D2158" s="138"/>
    </row>
    <row r="2159" spans="1:4" x14ac:dyDescent="0.2">
      <c r="A2159" s="158"/>
      <c r="D2159" s="138"/>
    </row>
    <row r="2160" spans="1:4" x14ac:dyDescent="0.2">
      <c r="A2160" s="158"/>
      <c r="D2160" s="138"/>
    </row>
    <row r="2161" spans="1:4" x14ac:dyDescent="0.2">
      <c r="A2161" s="158"/>
      <c r="D2161" s="138"/>
    </row>
    <row r="2162" spans="1:4" x14ac:dyDescent="0.2">
      <c r="A2162" s="158"/>
      <c r="D2162" s="138"/>
    </row>
    <row r="2163" spans="1:4" x14ac:dyDescent="0.2">
      <c r="A2163" s="158"/>
      <c r="D2163" s="138"/>
    </row>
    <row r="2164" spans="1:4" x14ac:dyDescent="0.2">
      <c r="A2164" s="158"/>
      <c r="D2164" s="138"/>
    </row>
    <row r="2165" spans="1:4" x14ac:dyDescent="0.2">
      <c r="A2165" s="158"/>
      <c r="D2165" s="138"/>
    </row>
    <row r="2166" spans="1:4" x14ac:dyDescent="0.2">
      <c r="A2166" s="158"/>
      <c r="D2166" s="138"/>
    </row>
    <row r="2167" spans="1:4" x14ac:dyDescent="0.2">
      <c r="A2167" s="158"/>
      <c r="D2167" s="138"/>
    </row>
    <row r="2168" spans="1:4" x14ac:dyDescent="0.2">
      <c r="A2168" s="158"/>
      <c r="D2168" s="138"/>
    </row>
    <row r="2169" spans="1:4" x14ac:dyDescent="0.2">
      <c r="A2169" s="158"/>
      <c r="D2169" s="138"/>
    </row>
    <row r="2170" spans="1:4" x14ac:dyDescent="0.2">
      <c r="A2170" s="158"/>
      <c r="D2170" s="138"/>
    </row>
    <row r="2171" spans="1:4" x14ac:dyDescent="0.2">
      <c r="A2171" s="158"/>
      <c r="D2171" s="138"/>
    </row>
    <row r="2172" spans="1:4" x14ac:dyDescent="0.2">
      <c r="A2172" s="158"/>
      <c r="D2172" s="138"/>
    </row>
    <row r="2173" spans="1:4" x14ac:dyDescent="0.2">
      <c r="A2173" s="158"/>
      <c r="D2173" s="138"/>
    </row>
    <row r="2174" spans="1:4" x14ac:dyDescent="0.2">
      <c r="A2174" s="158"/>
      <c r="D2174" s="138"/>
    </row>
    <row r="2175" spans="1:4" x14ac:dyDescent="0.2">
      <c r="A2175" s="158"/>
      <c r="D2175" s="138"/>
    </row>
    <row r="2176" spans="1:4" x14ac:dyDescent="0.2">
      <c r="A2176" s="158"/>
      <c r="D2176" s="138"/>
    </row>
    <row r="2177" spans="1:4" x14ac:dyDescent="0.2">
      <c r="A2177" s="158"/>
      <c r="D2177" s="138"/>
    </row>
    <row r="2178" spans="1:4" x14ac:dyDescent="0.2">
      <c r="A2178" s="158"/>
      <c r="D2178" s="138"/>
    </row>
    <row r="2179" spans="1:4" x14ac:dyDescent="0.2">
      <c r="A2179" s="158"/>
      <c r="D2179" s="138"/>
    </row>
    <row r="2180" spans="1:4" x14ac:dyDescent="0.2">
      <c r="A2180" s="158"/>
      <c r="D2180" s="138"/>
    </row>
    <row r="2181" spans="1:4" x14ac:dyDescent="0.2">
      <c r="A2181" s="158"/>
      <c r="D2181" s="138"/>
    </row>
    <row r="2182" spans="1:4" x14ac:dyDescent="0.2">
      <c r="A2182" s="158"/>
      <c r="D2182" s="138"/>
    </row>
    <row r="2183" spans="1:4" x14ac:dyDescent="0.2">
      <c r="A2183" s="158"/>
      <c r="D2183" s="138"/>
    </row>
    <row r="2184" spans="1:4" x14ac:dyDescent="0.2">
      <c r="A2184" s="158"/>
      <c r="D2184" s="138"/>
    </row>
    <row r="2185" spans="1:4" x14ac:dyDescent="0.2">
      <c r="A2185" s="158"/>
      <c r="D2185" s="138"/>
    </row>
    <row r="2186" spans="1:4" x14ac:dyDescent="0.2">
      <c r="A2186" s="158"/>
      <c r="D2186" s="138"/>
    </row>
    <row r="2187" spans="1:4" x14ac:dyDescent="0.2">
      <c r="A2187" s="158"/>
      <c r="D2187" s="138"/>
    </row>
    <row r="2188" spans="1:4" x14ac:dyDescent="0.2">
      <c r="A2188" s="158"/>
      <c r="D2188" s="138"/>
    </row>
    <row r="2189" spans="1:4" x14ac:dyDescent="0.2">
      <c r="A2189" s="158"/>
      <c r="D2189" s="138"/>
    </row>
    <row r="2190" spans="1:4" x14ac:dyDescent="0.2">
      <c r="A2190" s="158"/>
      <c r="D2190" s="138"/>
    </row>
    <row r="2191" spans="1:4" x14ac:dyDescent="0.2">
      <c r="A2191" s="158"/>
      <c r="D2191" s="138"/>
    </row>
    <row r="2192" spans="1:4" x14ac:dyDescent="0.2">
      <c r="A2192" s="158"/>
      <c r="D2192" s="138"/>
    </row>
    <row r="2193" spans="1:4" x14ac:dyDescent="0.2">
      <c r="A2193" s="158"/>
      <c r="D2193" s="138"/>
    </row>
    <row r="2194" spans="1:4" x14ac:dyDescent="0.2">
      <c r="A2194" s="158"/>
      <c r="D2194" s="138"/>
    </row>
    <row r="2195" spans="1:4" x14ac:dyDescent="0.2">
      <c r="A2195" s="158"/>
      <c r="D2195" s="138"/>
    </row>
    <row r="2196" spans="1:4" x14ac:dyDescent="0.2">
      <c r="A2196" s="158"/>
      <c r="D2196" s="138"/>
    </row>
    <row r="2197" spans="1:4" x14ac:dyDescent="0.2">
      <c r="A2197" s="158"/>
      <c r="D2197" s="138"/>
    </row>
    <row r="2198" spans="1:4" x14ac:dyDescent="0.2">
      <c r="A2198" s="158"/>
      <c r="D2198" s="138"/>
    </row>
    <row r="2199" spans="1:4" x14ac:dyDescent="0.2">
      <c r="A2199" s="158"/>
      <c r="D2199" s="138"/>
    </row>
    <row r="2200" spans="1:4" x14ac:dyDescent="0.2">
      <c r="A2200" s="158"/>
      <c r="D2200" s="138"/>
    </row>
    <row r="2201" spans="1:4" x14ac:dyDescent="0.2">
      <c r="A2201" s="158"/>
      <c r="D2201" s="138"/>
    </row>
    <row r="2202" spans="1:4" x14ac:dyDescent="0.2">
      <c r="A2202" s="158"/>
      <c r="D2202" s="138"/>
    </row>
    <row r="2203" spans="1:4" x14ac:dyDescent="0.2">
      <c r="A2203" s="158"/>
      <c r="D2203" s="138"/>
    </row>
    <row r="2204" spans="1:4" x14ac:dyDescent="0.2">
      <c r="A2204" s="158"/>
      <c r="D2204" s="138"/>
    </row>
    <row r="2205" spans="1:4" x14ac:dyDescent="0.2">
      <c r="A2205" s="158"/>
      <c r="D2205" s="138"/>
    </row>
    <row r="2206" spans="1:4" x14ac:dyDescent="0.2">
      <c r="A2206" s="158"/>
      <c r="D2206" s="138"/>
    </row>
    <row r="2207" spans="1:4" x14ac:dyDescent="0.2">
      <c r="A2207" s="158"/>
      <c r="D2207" s="138"/>
    </row>
    <row r="2208" spans="1:4" x14ac:dyDescent="0.2">
      <c r="A2208" s="158"/>
      <c r="D2208" s="138"/>
    </row>
    <row r="2209" spans="1:4" x14ac:dyDescent="0.2">
      <c r="A2209" s="158"/>
      <c r="D2209" s="138"/>
    </row>
    <row r="2210" spans="1:4" x14ac:dyDescent="0.2">
      <c r="A2210" s="158"/>
      <c r="D2210" s="138"/>
    </row>
    <row r="2211" spans="1:4" x14ac:dyDescent="0.2">
      <c r="A2211" s="158"/>
      <c r="D2211" s="138"/>
    </row>
    <row r="2212" spans="1:4" x14ac:dyDescent="0.2">
      <c r="A2212" s="158"/>
      <c r="D2212" s="138"/>
    </row>
    <row r="2213" spans="1:4" x14ac:dyDescent="0.2">
      <c r="A2213" s="158"/>
      <c r="D2213" s="138"/>
    </row>
    <row r="2214" spans="1:4" x14ac:dyDescent="0.2">
      <c r="A2214" s="158"/>
      <c r="D2214" s="138"/>
    </row>
    <row r="2215" spans="1:4" x14ac:dyDescent="0.2">
      <c r="A2215" s="158"/>
      <c r="D2215" s="138"/>
    </row>
    <row r="2216" spans="1:4" x14ac:dyDescent="0.2">
      <c r="A2216" s="158"/>
      <c r="D2216" s="138"/>
    </row>
    <row r="2217" spans="1:4" x14ac:dyDescent="0.2">
      <c r="A2217" s="158"/>
      <c r="D2217" s="138"/>
    </row>
    <row r="2218" spans="1:4" x14ac:dyDescent="0.2">
      <c r="A2218" s="158"/>
      <c r="D2218" s="138"/>
    </row>
    <row r="2219" spans="1:4" x14ac:dyDescent="0.2">
      <c r="A2219" s="158"/>
      <c r="D2219" s="138"/>
    </row>
    <row r="2220" spans="1:4" x14ac:dyDescent="0.2">
      <c r="A2220" s="158"/>
      <c r="D2220" s="138"/>
    </row>
    <row r="2221" spans="1:4" x14ac:dyDescent="0.2">
      <c r="A2221" s="158"/>
      <c r="D2221" s="138"/>
    </row>
    <row r="2222" spans="1:4" x14ac:dyDescent="0.2">
      <c r="A2222" s="158"/>
      <c r="D2222" s="138"/>
    </row>
    <row r="2223" spans="1:4" x14ac:dyDescent="0.2">
      <c r="A2223" s="158"/>
      <c r="D2223" s="138"/>
    </row>
    <row r="2224" spans="1:4" x14ac:dyDescent="0.2">
      <c r="A2224" s="158"/>
      <c r="D2224" s="138"/>
    </row>
    <row r="2225" spans="1:4" x14ac:dyDescent="0.2">
      <c r="A2225" s="158"/>
      <c r="D2225" s="138"/>
    </row>
    <row r="2226" spans="1:4" x14ac:dyDescent="0.2">
      <c r="A2226" s="158"/>
      <c r="D2226" s="138"/>
    </row>
    <row r="2227" spans="1:4" x14ac:dyDescent="0.2">
      <c r="A2227" s="158"/>
      <c r="D2227" s="138"/>
    </row>
    <row r="2228" spans="1:4" x14ac:dyDescent="0.2">
      <c r="A2228" s="158"/>
      <c r="D2228" s="138"/>
    </row>
    <row r="2229" spans="1:4" x14ac:dyDescent="0.2">
      <c r="A2229" s="158"/>
      <c r="D2229" s="138"/>
    </row>
    <row r="2230" spans="1:4" x14ac:dyDescent="0.2">
      <c r="A2230" s="158"/>
      <c r="D2230" s="138"/>
    </row>
    <row r="2231" spans="1:4" x14ac:dyDescent="0.2">
      <c r="A2231" s="158"/>
      <c r="D2231" s="138"/>
    </row>
    <row r="2232" spans="1:4" x14ac:dyDescent="0.2">
      <c r="A2232" s="158"/>
      <c r="D2232" s="138"/>
    </row>
    <row r="2233" spans="1:4" x14ac:dyDescent="0.2">
      <c r="A2233" s="158"/>
      <c r="D2233" s="138"/>
    </row>
    <row r="2234" spans="1:4" x14ac:dyDescent="0.2">
      <c r="A2234" s="158"/>
      <c r="D2234" s="138"/>
    </row>
    <row r="2235" spans="1:4" x14ac:dyDescent="0.2">
      <c r="A2235" s="158"/>
      <c r="D2235" s="138"/>
    </row>
    <row r="2236" spans="1:4" x14ac:dyDescent="0.2">
      <c r="A2236" s="158"/>
      <c r="D2236" s="138"/>
    </row>
    <row r="2237" spans="1:4" x14ac:dyDescent="0.2">
      <c r="A2237" s="158"/>
      <c r="D2237" s="138"/>
    </row>
    <row r="2238" spans="1:4" x14ac:dyDescent="0.2">
      <c r="A2238" s="158"/>
      <c r="D2238" s="138"/>
    </row>
    <row r="2239" spans="1:4" x14ac:dyDescent="0.2">
      <c r="A2239" s="158"/>
      <c r="D2239" s="138"/>
    </row>
    <row r="2240" spans="1:4" x14ac:dyDescent="0.2">
      <c r="A2240" s="158"/>
      <c r="D2240" s="138"/>
    </row>
    <row r="2241" spans="1:4" x14ac:dyDescent="0.2">
      <c r="A2241" s="158"/>
      <c r="D2241" s="138"/>
    </row>
    <row r="2242" spans="1:4" x14ac:dyDescent="0.2">
      <c r="A2242" s="158"/>
      <c r="D2242" s="138"/>
    </row>
    <row r="2243" spans="1:4" x14ac:dyDescent="0.2">
      <c r="A2243" s="158"/>
      <c r="D2243" s="138"/>
    </row>
    <row r="2244" spans="1:4" x14ac:dyDescent="0.2">
      <c r="A2244" s="158"/>
      <c r="D2244" s="138"/>
    </row>
    <row r="2245" spans="1:4" x14ac:dyDescent="0.2">
      <c r="A2245" s="158"/>
      <c r="D2245" s="138"/>
    </row>
    <row r="2246" spans="1:4" x14ac:dyDescent="0.2">
      <c r="A2246" s="158"/>
      <c r="D2246" s="138"/>
    </row>
    <row r="2247" spans="1:4" x14ac:dyDescent="0.2">
      <c r="A2247" s="158"/>
      <c r="D2247" s="138"/>
    </row>
    <row r="2248" spans="1:4" x14ac:dyDescent="0.2">
      <c r="A2248" s="158"/>
      <c r="D2248" s="138"/>
    </row>
    <row r="2249" spans="1:4" x14ac:dyDescent="0.2">
      <c r="A2249" s="158"/>
      <c r="D2249" s="138"/>
    </row>
    <row r="2250" spans="1:4" x14ac:dyDescent="0.2">
      <c r="A2250" s="158"/>
      <c r="D2250" s="138"/>
    </row>
    <row r="2251" spans="1:4" x14ac:dyDescent="0.2">
      <c r="A2251" s="158"/>
      <c r="D2251" s="138"/>
    </row>
    <row r="2252" spans="1:4" x14ac:dyDescent="0.2">
      <c r="A2252" s="158"/>
      <c r="D2252" s="138"/>
    </row>
    <row r="2253" spans="1:4" x14ac:dyDescent="0.2">
      <c r="A2253" s="158"/>
      <c r="D2253" s="138"/>
    </row>
    <row r="2254" spans="1:4" x14ac:dyDescent="0.2">
      <c r="A2254" s="158"/>
      <c r="D2254" s="138"/>
    </row>
    <row r="2255" spans="1:4" x14ac:dyDescent="0.2">
      <c r="A2255" s="158"/>
      <c r="D2255" s="138"/>
    </row>
    <row r="2256" spans="1:4" x14ac:dyDescent="0.2">
      <c r="A2256" s="158"/>
      <c r="D2256" s="138"/>
    </row>
    <row r="2257" spans="1:4" x14ac:dyDescent="0.2">
      <c r="A2257" s="158"/>
      <c r="D2257" s="138"/>
    </row>
    <row r="2258" spans="1:4" x14ac:dyDescent="0.2">
      <c r="A2258" s="158"/>
      <c r="D2258" s="138"/>
    </row>
    <row r="2259" spans="1:4" x14ac:dyDescent="0.2">
      <c r="A2259" s="158"/>
      <c r="D2259" s="138"/>
    </row>
    <row r="2260" spans="1:4" x14ac:dyDescent="0.2">
      <c r="A2260" s="158"/>
      <c r="D2260" s="138"/>
    </row>
    <row r="2261" spans="1:4" x14ac:dyDescent="0.2">
      <c r="A2261" s="158"/>
      <c r="D2261" s="138"/>
    </row>
    <row r="2262" spans="1:4" x14ac:dyDescent="0.2">
      <c r="A2262" s="158"/>
      <c r="D2262" s="138"/>
    </row>
    <row r="2263" spans="1:4" x14ac:dyDescent="0.2">
      <c r="A2263" s="158"/>
      <c r="D2263" s="138"/>
    </row>
    <row r="2264" spans="1:4" x14ac:dyDescent="0.2">
      <c r="A2264" s="158"/>
      <c r="D2264" s="138"/>
    </row>
    <row r="2265" spans="1:4" x14ac:dyDescent="0.2">
      <c r="A2265" s="158"/>
      <c r="D2265" s="138"/>
    </row>
    <row r="2266" spans="1:4" x14ac:dyDescent="0.2">
      <c r="A2266" s="158"/>
      <c r="D2266" s="138"/>
    </row>
    <row r="2267" spans="1:4" x14ac:dyDescent="0.2">
      <c r="A2267" s="158"/>
      <c r="D2267" s="138"/>
    </row>
    <row r="2268" spans="1:4" x14ac:dyDescent="0.2">
      <c r="A2268" s="158"/>
      <c r="D2268" s="138"/>
    </row>
    <row r="2269" spans="1:4" x14ac:dyDescent="0.2">
      <c r="A2269" s="158"/>
      <c r="D2269" s="138"/>
    </row>
    <row r="2270" spans="1:4" x14ac:dyDescent="0.2">
      <c r="A2270" s="158"/>
      <c r="D2270" s="138"/>
    </row>
    <row r="2271" spans="1:4" x14ac:dyDescent="0.2">
      <c r="A2271" s="158"/>
      <c r="D2271" s="138"/>
    </row>
    <row r="2272" spans="1:4" x14ac:dyDescent="0.2">
      <c r="A2272" s="158"/>
      <c r="D2272" s="138"/>
    </row>
    <row r="2273" spans="1:4" x14ac:dyDescent="0.2">
      <c r="A2273" s="158"/>
      <c r="D2273" s="138"/>
    </row>
    <row r="2274" spans="1:4" x14ac:dyDescent="0.2">
      <c r="A2274" s="158"/>
      <c r="D2274" s="138"/>
    </row>
    <row r="2275" spans="1:4" x14ac:dyDescent="0.2">
      <c r="A2275" s="158"/>
      <c r="D2275" s="138"/>
    </row>
    <row r="2276" spans="1:4" x14ac:dyDescent="0.2">
      <c r="A2276" s="158"/>
      <c r="D2276" s="138"/>
    </row>
    <row r="2277" spans="1:4" x14ac:dyDescent="0.2">
      <c r="A2277" s="158"/>
      <c r="D2277" s="138"/>
    </row>
    <row r="2278" spans="1:4" x14ac:dyDescent="0.2">
      <c r="A2278" s="158"/>
      <c r="D2278" s="138"/>
    </row>
    <row r="2279" spans="1:4" x14ac:dyDescent="0.2">
      <c r="A2279" s="158"/>
      <c r="D2279" s="138"/>
    </row>
    <row r="2280" spans="1:4" x14ac:dyDescent="0.2">
      <c r="A2280" s="158"/>
      <c r="D2280" s="138"/>
    </row>
    <row r="2281" spans="1:4" x14ac:dyDescent="0.2">
      <c r="A2281" s="158"/>
      <c r="D2281" s="138"/>
    </row>
    <row r="2282" spans="1:4" x14ac:dyDescent="0.2">
      <c r="A2282" s="158"/>
      <c r="D2282" s="138"/>
    </row>
    <row r="2283" spans="1:4" x14ac:dyDescent="0.2">
      <c r="A2283" s="158"/>
      <c r="D2283" s="138"/>
    </row>
    <row r="2284" spans="1:4" x14ac:dyDescent="0.2">
      <c r="A2284" s="158"/>
      <c r="D2284" s="138"/>
    </row>
    <row r="2285" spans="1:4" x14ac:dyDescent="0.2">
      <c r="A2285" s="158"/>
      <c r="D2285" s="138"/>
    </row>
    <row r="2286" spans="1:4" x14ac:dyDescent="0.2">
      <c r="A2286" s="158"/>
      <c r="D2286" s="138"/>
    </row>
    <row r="2287" spans="1:4" x14ac:dyDescent="0.2">
      <c r="A2287" s="158"/>
      <c r="D2287" s="138"/>
    </row>
    <row r="2288" spans="1:4" x14ac:dyDescent="0.2">
      <c r="A2288" s="158"/>
      <c r="D2288" s="138"/>
    </row>
    <row r="2289" spans="1:4" x14ac:dyDescent="0.2">
      <c r="A2289" s="158"/>
      <c r="D2289" s="138"/>
    </row>
    <row r="2290" spans="1:4" x14ac:dyDescent="0.2">
      <c r="A2290" s="158"/>
      <c r="D2290" s="138"/>
    </row>
    <row r="2291" spans="1:4" x14ac:dyDescent="0.2">
      <c r="A2291" s="158"/>
      <c r="D2291" s="138"/>
    </row>
    <row r="2292" spans="1:4" x14ac:dyDescent="0.2">
      <c r="A2292" s="158"/>
      <c r="D2292" s="138"/>
    </row>
    <row r="2293" spans="1:4" x14ac:dyDescent="0.2">
      <c r="A2293" s="158"/>
      <c r="D2293" s="138"/>
    </row>
    <row r="2294" spans="1:4" x14ac:dyDescent="0.2">
      <c r="A2294" s="158"/>
      <c r="D2294" s="138"/>
    </row>
    <row r="2295" spans="1:4" x14ac:dyDescent="0.2">
      <c r="A2295" s="158"/>
      <c r="D2295" s="138"/>
    </row>
    <row r="2296" spans="1:4" x14ac:dyDescent="0.2">
      <c r="A2296" s="158"/>
      <c r="D2296" s="138"/>
    </row>
    <row r="2297" spans="1:4" x14ac:dyDescent="0.2">
      <c r="A2297" s="158"/>
      <c r="D2297" s="138"/>
    </row>
    <row r="2298" spans="1:4" x14ac:dyDescent="0.2">
      <c r="A2298" s="158"/>
      <c r="D2298" s="138"/>
    </row>
    <row r="2299" spans="1:4" x14ac:dyDescent="0.2">
      <c r="A2299" s="158"/>
      <c r="D2299" s="138"/>
    </row>
    <row r="2300" spans="1:4" x14ac:dyDescent="0.2">
      <c r="A2300" s="158"/>
      <c r="D2300" s="138"/>
    </row>
    <row r="2301" spans="1:4" x14ac:dyDescent="0.2">
      <c r="A2301" s="158"/>
      <c r="D2301" s="138"/>
    </row>
    <row r="2302" spans="1:4" x14ac:dyDescent="0.2">
      <c r="A2302" s="158"/>
      <c r="D2302" s="138"/>
    </row>
    <row r="2303" spans="1:4" x14ac:dyDescent="0.2">
      <c r="A2303" s="158"/>
      <c r="D2303" s="138"/>
    </row>
    <row r="2304" spans="1:4" x14ac:dyDescent="0.2">
      <c r="A2304" s="158"/>
      <c r="D2304" s="138"/>
    </row>
    <row r="2305" spans="1:4" x14ac:dyDescent="0.2">
      <c r="A2305" s="158"/>
      <c r="D2305" s="138"/>
    </row>
    <row r="2306" spans="1:4" x14ac:dyDescent="0.2">
      <c r="A2306" s="158"/>
      <c r="D2306" s="138"/>
    </row>
    <row r="2307" spans="1:4" x14ac:dyDescent="0.2">
      <c r="A2307" s="158"/>
      <c r="D2307" s="138"/>
    </row>
    <row r="2308" spans="1:4" x14ac:dyDescent="0.2">
      <c r="A2308" s="158"/>
      <c r="D2308" s="138"/>
    </row>
    <row r="2309" spans="1:4" x14ac:dyDescent="0.2">
      <c r="A2309" s="158"/>
      <c r="D2309" s="138"/>
    </row>
    <row r="2310" spans="1:4" x14ac:dyDescent="0.2">
      <c r="A2310" s="158"/>
      <c r="D2310" s="138"/>
    </row>
    <row r="2311" spans="1:4" x14ac:dyDescent="0.2">
      <c r="A2311" s="158"/>
      <c r="D2311" s="138"/>
    </row>
    <row r="2312" spans="1:4" x14ac:dyDescent="0.2">
      <c r="A2312" s="158"/>
      <c r="D2312" s="138"/>
    </row>
    <row r="2313" spans="1:4" x14ac:dyDescent="0.2">
      <c r="A2313" s="158"/>
      <c r="D2313" s="138"/>
    </row>
    <row r="2314" spans="1:4" x14ac:dyDescent="0.2">
      <c r="A2314" s="158"/>
      <c r="D2314" s="138"/>
    </row>
    <row r="2315" spans="1:4" x14ac:dyDescent="0.2">
      <c r="A2315" s="158"/>
      <c r="D2315" s="138"/>
    </row>
    <row r="2316" spans="1:4" x14ac:dyDescent="0.2">
      <c r="A2316" s="158"/>
      <c r="D2316" s="138"/>
    </row>
    <row r="2317" spans="1:4" x14ac:dyDescent="0.2">
      <c r="A2317" s="158"/>
      <c r="D2317" s="138"/>
    </row>
    <row r="2318" spans="1:4" x14ac:dyDescent="0.2">
      <c r="A2318" s="158"/>
      <c r="D2318" s="138"/>
    </row>
    <row r="2319" spans="1:4" x14ac:dyDescent="0.2">
      <c r="A2319" s="158"/>
      <c r="D2319" s="138"/>
    </row>
    <row r="2320" spans="1:4" x14ac:dyDescent="0.2">
      <c r="A2320" s="158"/>
      <c r="D2320" s="138"/>
    </row>
    <row r="2321" spans="1:4" x14ac:dyDescent="0.2">
      <c r="A2321" s="158"/>
      <c r="D2321" s="138"/>
    </row>
    <row r="2322" spans="1:4" x14ac:dyDescent="0.2">
      <c r="A2322" s="158"/>
      <c r="D2322" s="138"/>
    </row>
    <row r="2323" spans="1:4" x14ac:dyDescent="0.2">
      <c r="A2323" s="158"/>
      <c r="D2323" s="138"/>
    </row>
    <row r="2324" spans="1:4" x14ac:dyDescent="0.2">
      <c r="A2324" s="158"/>
      <c r="D2324" s="138"/>
    </row>
    <row r="2325" spans="1:4" x14ac:dyDescent="0.2">
      <c r="A2325" s="158"/>
      <c r="D2325" s="138"/>
    </row>
    <row r="2326" spans="1:4" x14ac:dyDescent="0.2">
      <c r="A2326" s="158"/>
      <c r="D2326" s="138"/>
    </row>
    <row r="2327" spans="1:4" x14ac:dyDescent="0.2">
      <c r="A2327" s="158"/>
      <c r="D2327" s="138"/>
    </row>
    <row r="2328" spans="1:4" x14ac:dyDescent="0.2">
      <c r="A2328" s="158"/>
      <c r="D2328" s="138"/>
    </row>
    <row r="2329" spans="1:4" x14ac:dyDescent="0.2">
      <c r="A2329" s="158"/>
      <c r="D2329" s="138"/>
    </row>
    <row r="2330" spans="1:4" x14ac:dyDescent="0.2">
      <c r="A2330" s="158"/>
      <c r="D2330" s="138"/>
    </row>
    <row r="2331" spans="1:4" x14ac:dyDescent="0.2">
      <c r="A2331" s="158"/>
      <c r="D2331" s="138"/>
    </row>
    <row r="2332" spans="1:4" x14ac:dyDescent="0.2">
      <c r="A2332" s="158"/>
      <c r="D2332" s="138"/>
    </row>
    <row r="2333" spans="1:4" x14ac:dyDescent="0.2">
      <c r="A2333" s="158"/>
      <c r="D2333" s="138"/>
    </row>
    <row r="2334" spans="1:4" x14ac:dyDescent="0.2">
      <c r="A2334" s="158"/>
      <c r="D2334" s="138"/>
    </row>
    <row r="2335" spans="1:4" x14ac:dyDescent="0.2">
      <c r="A2335" s="158"/>
      <c r="D2335" s="138"/>
    </row>
    <row r="2336" spans="1:4" x14ac:dyDescent="0.2">
      <c r="A2336" s="158"/>
      <c r="D2336" s="138"/>
    </row>
    <row r="2337" spans="1:4" x14ac:dyDescent="0.2">
      <c r="A2337" s="158"/>
      <c r="D2337" s="138"/>
    </row>
    <row r="2338" spans="1:4" x14ac:dyDescent="0.2">
      <c r="A2338" s="158"/>
      <c r="D2338" s="138"/>
    </row>
    <row r="2339" spans="1:4" x14ac:dyDescent="0.2">
      <c r="A2339" s="158"/>
      <c r="D2339" s="138"/>
    </row>
    <row r="2340" spans="1:4" x14ac:dyDescent="0.2">
      <c r="A2340" s="158"/>
      <c r="D2340" s="138"/>
    </row>
    <row r="2341" spans="1:4" x14ac:dyDescent="0.2">
      <c r="A2341" s="158"/>
      <c r="D2341" s="138"/>
    </row>
    <row r="2342" spans="1:4" x14ac:dyDescent="0.2">
      <c r="A2342" s="158"/>
      <c r="D2342" s="138"/>
    </row>
    <row r="2343" spans="1:4" x14ac:dyDescent="0.2">
      <c r="A2343" s="158"/>
      <c r="D2343" s="138"/>
    </row>
    <row r="2344" spans="1:4" x14ac:dyDescent="0.2">
      <c r="A2344" s="158"/>
      <c r="D2344" s="138"/>
    </row>
    <row r="2345" spans="1:4" x14ac:dyDescent="0.2">
      <c r="A2345" s="158"/>
      <c r="D2345" s="138"/>
    </row>
    <row r="2346" spans="1:4" x14ac:dyDescent="0.2">
      <c r="A2346" s="158"/>
      <c r="D2346" s="138"/>
    </row>
    <row r="2347" spans="1:4" x14ac:dyDescent="0.2">
      <c r="A2347" s="158"/>
      <c r="D2347" s="138"/>
    </row>
    <row r="2348" spans="1:4" x14ac:dyDescent="0.2">
      <c r="A2348" s="158"/>
      <c r="D2348" s="138"/>
    </row>
    <row r="2349" spans="1:4" x14ac:dyDescent="0.2">
      <c r="A2349" s="158"/>
      <c r="D2349" s="138"/>
    </row>
    <row r="2350" spans="1:4" x14ac:dyDescent="0.2">
      <c r="A2350" s="158"/>
      <c r="D2350" s="138"/>
    </row>
    <row r="2351" spans="1:4" x14ac:dyDescent="0.2">
      <c r="A2351" s="158"/>
      <c r="D2351" s="138"/>
    </row>
    <row r="2352" spans="1:4" x14ac:dyDescent="0.2">
      <c r="A2352" s="158"/>
      <c r="D2352" s="138"/>
    </row>
    <row r="2353" spans="1:4" x14ac:dyDescent="0.2">
      <c r="A2353" s="158"/>
      <c r="D2353" s="138"/>
    </row>
    <row r="2354" spans="1:4" x14ac:dyDescent="0.2">
      <c r="A2354" s="158"/>
      <c r="D2354" s="138"/>
    </row>
    <row r="2355" spans="1:4" x14ac:dyDescent="0.2">
      <c r="A2355" s="158"/>
      <c r="D2355" s="138"/>
    </row>
    <row r="2356" spans="1:4" x14ac:dyDescent="0.2">
      <c r="A2356" s="158"/>
      <c r="D2356" s="138"/>
    </row>
    <row r="2357" spans="1:4" x14ac:dyDescent="0.2">
      <c r="A2357" s="158"/>
      <c r="D2357" s="138"/>
    </row>
    <row r="2358" spans="1:4" x14ac:dyDescent="0.2">
      <c r="A2358" s="158"/>
      <c r="D2358" s="138"/>
    </row>
    <row r="2359" spans="1:4" x14ac:dyDescent="0.2">
      <c r="A2359" s="158"/>
      <c r="D2359" s="138"/>
    </row>
    <row r="2360" spans="1:4" x14ac:dyDescent="0.2">
      <c r="A2360" s="158"/>
      <c r="D2360" s="138"/>
    </row>
    <row r="2361" spans="1:4" x14ac:dyDescent="0.2">
      <c r="A2361" s="158"/>
      <c r="D2361" s="138"/>
    </row>
    <row r="2362" spans="1:4" x14ac:dyDescent="0.2">
      <c r="A2362" s="158"/>
      <c r="D2362" s="138"/>
    </row>
    <row r="2363" spans="1:4" x14ac:dyDescent="0.2">
      <c r="A2363" s="158"/>
      <c r="D2363" s="138"/>
    </row>
    <row r="2364" spans="1:4" x14ac:dyDescent="0.2">
      <c r="A2364" s="158"/>
      <c r="D2364" s="138"/>
    </row>
    <row r="2365" spans="1:4" x14ac:dyDescent="0.2">
      <c r="A2365" s="158"/>
      <c r="D2365" s="138"/>
    </row>
    <row r="2366" spans="1:4" x14ac:dyDescent="0.2">
      <c r="A2366" s="158"/>
      <c r="D2366" s="138"/>
    </row>
    <row r="2367" spans="1:4" x14ac:dyDescent="0.2">
      <c r="A2367" s="158"/>
      <c r="D2367" s="138"/>
    </row>
    <row r="2368" spans="1:4" x14ac:dyDescent="0.2">
      <c r="A2368" s="158"/>
      <c r="D2368" s="138"/>
    </row>
    <row r="2369" spans="1:4" x14ac:dyDescent="0.2">
      <c r="A2369" s="158"/>
      <c r="D2369" s="138"/>
    </row>
    <row r="2370" spans="1:4" x14ac:dyDescent="0.2">
      <c r="A2370" s="158"/>
      <c r="D2370" s="138"/>
    </row>
    <row r="2371" spans="1:4" x14ac:dyDescent="0.2">
      <c r="A2371" s="158"/>
      <c r="D2371" s="138"/>
    </row>
    <row r="2372" spans="1:4" x14ac:dyDescent="0.2">
      <c r="A2372" s="158"/>
      <c r="D2372" s="138"/>
    </row>
    <row r="2373" spans="1:4" x14ac:dyDescent="0.2">
      <c r="A2373" s="158"/>
      <c r="D2373" s="138"/>
    </row>
    <row r="2374" spans="1:4" x14ac:dyDescent="0.2">
      <c r="A2374" s="158"/>
      <c r="D2374" s="138"/>
    </row>
    <row r="2375" spans="1:4" x14ac:dyDescent="0.2">
      <c r="A2375" s="158"/>
      <c r="D2375" s="138"/>
    </row>
    <row r="2376" spans="1:4" x14ac:dyDescent="0.2">
      <c r="A2376" s="158"/>
      <c r="D2376" s="138"/>
    </row>
    <row r="2377" spans="1:4" x14ac:dyDescent="0.2">
      <c r="A2377" s="158"/>
      <c r="D2377" s="138"/>
    </row>
    <row r="2378" spans="1:4" x14ac:dyDescent="0.2">
      <c r="A2378" s="158"/>
      <c r="D2378" s="138"/>
    </row>
    <row r="2379" spans="1:4" x14ac:dyDescent="0.2">
      <c r="A2379" s="158"/>
      <c r="D2379" s="138"/>
    </row>
    <row r="2380" spans="1:4" x14ac:dyDescent="0.2">
      <c r="A2380" s="158"/>
      <c r="D2380" s="138"/>
    </row>
    <row r="2381" spans="1:4" x14ac:dyDescent="0.2">
      <c r="A2381" s="158"/>
      <c r="D2381" s="138"/>
    </row>
    <row r="2382" spans="1:4" x14ac:dyDescent="0.2">
      <c r="A2382" s="158"/>
      <c r="D2382" s="138"/>
    </row>
    <row r="2383" spans="1:4" x14ac:dyDescent="0.2">
      <c r="A2383" s="158"/>
      <c r="D2383" s="138"/>
    </row>
    <row r="2384" spans="1:4" x14ac:dyDescent="0.2">
      <c r="A2384" s="158"/>
      <c r="D2384" s="138"/>
    </row>
    <row r="2385" spans="1:4" x14ac:dyDescent="0.2">
      <c r="A2385" s="158"/>
      <c r="D2385" s="138"/>
    </row>
    <row r="2386" spans="1:4" x14ac:dyDescent="0.2">
      <c r="A2386" s="158"/>
      <c r="D2386" s="138"/>
    </row>
    <row r="2387" spans="1:4" x14ac:dyDescent="0.2">
      <c r="A2387" s="158"/>
      <c r="D2387" s="138"/>
    </row>
    <row r="2388" spans="1:4" x14ac:dyDescent="0.2">
      <c r="A2388" s="158"/>
      <c r="D2388" s="138"/>
    </row>
    <row r="2389" spans="1:4" x14ac:dyDescent="0.2">
      <c r="A2389" s="158"/>
      <c r="D2389" s="138"/>
    </row>
    <row r="2390" spans="1:4" x14ac:dyDescent="0.2">
      <c r="A2390" s="158"/>
      <c r="D2390" s="138"/>
    </row>
    <row r="2391" spans="1:4" x14ac:dyDescent="0.2">
      <c r="A2391" s="158"/>
      <c r="D2391" s="138"/>
    </row>
    <row r="2392" spans="1:4" x14ac:dyDescent="0.2">
      <c r="A2392" s="158"/>
      <c r="D2392" s="138"/>
    </row>
    <row r="2393" spans="1:4" x14ac:dyDescent="0.2">
      <c r="A2393" s="158"/>
      <c r="D2393" s="138"/>
    </row>
    <row r="2394" spans="1:4" x14ac:dyDescent="0.2">
      <c r="A2394" s="158"/>
      <c r="D2394" s="138"/>
    </row>
    <row r="2395" spans="1:4" x14ac:dyDescent="0.2">
      <c r="A2395" s="158"/>
      <c r="D2395" s="138"/>
    </row>
    <row r="2396" spans="1:4" x14ac:dyDescent="0.2">
      <c r="A2396" s="158"/>
      <c r="D2396" s="138"/>
    </row>
    <row r="2397" spans="1:4" x14ac:dyDescent="0.2">
      <c r="A2397" s="158"/>
      <c r="D2397" s="138"/>
    </row>
    <row r="2398" spans="1:4" x14ac:dyDescent="0.2">
      <c r="A2398" s="158"/>
      <c r="D2398" s="138"/>
    </row>
    <row r="2399" spans="1:4" x14ac:dyDescent="0.2">
      <c r="A2399" s="158"/>
      <c r="D2399" s="138"/>
    </row>
    <row r="2400" spans="1:4" x14ac:dyDescent="0.2">
      <c r="A2400" s="158"/>
      <c r="D2400" s="138"/>
    </row>
    <row r="2401" spans="1:4" x14ac:dyDescent="0.2">
      <c r="A2401" s="158"/>
      <c r="D2401" s="138"/>
    </row>
    <row r="2402" spans="1:4" x14ac:dyDescent="0.2">
      <c r="A2402" s="158"/>
      <c r="D2402" s="138"/>
    </row>
    <row r="2403" spans="1:4" x14ac:dyDescent="0.2">
      <c r="A2403" s="158"/>
      <c r="D2403" s="138"/>
    </row>
    <row r="2404" spans="1:4" x14ac:dyDescent="0.2">
      <c r="A2404" s="158"/>
      <c r="D2404" s="138"/>
    </row>
    <row r="2405" spans="1:4" x14ac:dyDescent="0.2">
      <c r="A2405" s="158"/>
      <c r="D2405" s="138"/>
    </row>
    <row r="2406" spans="1:4" x14ac:dyDescent="0.2">
      <c r="A2406" s="158"/>
      <c r="D2406" s="138"/>
    </row>
    <row r="2407" spans="1:4" x14ac:dyDescent="0.2">
      <c r="A2407" s="158"/>
      <c r="D2407" s="138"/>
    </row>
    <row r="2408" spans="1:4" x14ac:dyDescent="0.2">
      <c r="A2408" s="158"/>
      <c r="D2408" s="138"/>
    </row>
    <row r="2409" spans="1:4" x14ac:dyDescent="0.2">
      <c r="A2409" s="158"/>
      <c r="D2409" s="138"/>
    </row>
    <row r="2410" spans="1:4" x14ac:dyDescent="0.2">
      <c r="A2410" s="158"/>
      <c r="D2410" s="138"/>
    </row>
    <row r="2411" spans="1:4" x14ac:dyDescent="0.2">
      <c r="A2411" s="158"/>
      <c r="D2411" s="138"/>
    </row>
    <row r="2412" spans="1:4" x14ac:dyDescent="0.2">
      <c r="A2412" s="158"/>
      <c r="D2412" s="138"/>
    </row>
    <row r="2413" spans="1:4" x14ac:dyDescent="0.2">
      <c r="A2413" s="158"/>
      <c r="D2413" s="138"/>
    </row>
    <row r="2414" spans="1:4" x14ac:dyDescent="0.2">
      <c r="A2414" s="158"/>
      <c r="D2414" s="138"/>
    </row>
    <row r="2415" spans="1:4" x14ac:dyDescent="0.2">
      <c r="A2415" s="158"/>
      <c r="D2415" s="138"/>
    </row>
    <row r="2416" spans="1:4" x14ac:dyDescent="0.2">
      <c r="A2416" s="158"/>
      <c r="D2416" s="138"/>
    </row>
    <row r="2417" spans="1:4" x14ac:dyDescent="0.2">
      <c r="A2417" s="158"/>
      <c r="D2417" s="138"/>
    </row>
    <row r="2418" spans="1:4" x14ac:dyDescent="0.2">
      <c r="A2418" s="158"/>
      <c r="D2418" s="138"/>
    </row>
    <row r="2419" spans="1:4" x14ac:dyDescent="0.2">
      <c r="A2419" s="158"/>
      <c r="D2419" s="138"/>
    </row>
    <row r="2420" spans="1:4" x14ac:dyDescent="0.2">
      <c r="A2420" s="158"/>
      <c r="D2420" s="138"/>
    </row>
    <row r="2421" spans="1:4" x14ac:dyDescent="0.2">
      <c r="A2421" s="158"/>
      <c r="D2421" s="138"/>
    </row>
    <row r="2422" spans="1:4" x14ac:dyDescent="0.2">
      <c r="A2422" s="158"/>
      <c r="D2422" s="138"/>
    </row>
    <row r="2423" spans="1:4" x14ac:dyDescent="0.2">
      <c r="A2423" s="158"/>
      <c r="D2423" s="138"/>
    </row>
    <row r="2424" spans="1:4" x14ac:dyDescent="0.2">
      <c r="A2424" s="158"/>
      <c r="D2424" s="138"/>
    </row>
    <row r="2425" spans="1:4" x14ac:dyDescent="0.2">
      <c r="A2425" s="158"/>
      <c r="D2425" s="138"/>
    </row>
    <row r="2426" spans="1:4" x14ac:dyDescent="0.2">
      <c r="A2426" s="158"/>
      <c r="D2426" s="138"/>
    </row>
    <row r="2427" spans="1:4" x14ac:dyDescent="0.2">
      <c r="A2427" s="158"/>
      <c r="D2427" s="138"/>
    </row>
    <row r="2428" spans="1:4" x14ac:dyDescent="0.2">
      <c r="A2428" s="158"/>
      <c r="D2428" s="138"/>
    </row>
    <row r="2429" spans="1:4" x14ac:dyDescent="0.2">
      <c r="A2429" s="158"/>
      <c r="D2429" s="138"/>
    </row>
    <row r="2430" spans="1:4" x14ac:dyDescent="0.2">
      <c r="A2430" s="158"/>
      <c r="D2430" s="138"/>
    </row>
    <row r="2431" spans="1:4" x14ac:dyDescent="0.2">
      <c r="A2431" s="158"/>
      <c r="D2431" s="138"/>
    </row>
    <row r="2432" spans="1:4" x14ac:dyDescent="0.2">
      <c r="A2432" s="158"/>
      <c r="D2432" s="138"/>
    </row>
    <row r="2433" spans="1:4" x14ac:dyDescent="0.2">
      <c r="A2433" s="158"/>
      <c r="D2433" s="138"/>
    </row>
    <row r="2434" spans="1:4" x14ac:dyDescent="0.2">
      <c r="A2434" s="158"/>
      <c r="D2434" s="138"/>
    </row>
    <row r="2435" spans="1:4" x14ac:dyDescent="0.2">
      <c r="A2435" s="158"/>
      <c r="D2435" s="138"/>
    </row>
    <row r="2436" spans="1:4" x14ac:dyDescent="0.2">
      <c r="A2436" s="158"/>
      <c r="D2436" s="138"/>
    </row>
    <row r="2437" spans="1:4" x14ac:dyDescent="0.2">
      <c r="A2437" s="158"/>
      <c r="D2437" s="138"/>
    </row>
    <row r="2438" spans="1:4" x14ac:dyDescent="0.2">
      <c r="A2438" s="158"/>
      <c r="D2438" s="138"/>
    </row>
    <row r="2439" spans="1:4" x14ac:dyDescent="0.2">
      <c r="A2439" s="158"/>
      <c r="D2439" s="138"/>
    </row>
    <row r="2440" spans="1:4" x14ac:dyDescent="0.2">
      <c r="A2440" s="158"/>
      <c r="D2440" s="138"/>
    </row>
    <row r="2441" spans="1:4" x14ac:dyDescent="0.2">
      <c r="A2441" s="158"/>
      <c r="D2441" s="138"/>
    </row>
    <row r="2442" spans="1:4" x14ac:dyDescent="0.2">
      <c r="A2442" s="158"/>
      <c r="D2442" s="138"/>
    </row>
    <row r="2443" spans="1:4" x14ac:dyDescent="0.2">
      <c r="A2443" s="158"/>
      <c r="D2443" s="138"/>
    </row>
    <row r="2444" spans="1:4" x14ac:dyDescent="0.2">
      <c r="A2444" s="158"/>
      <c r="D2444" s="138"/>
    </row>
    <row r="2445" spans="1:4" x14ac:dyDescent="0.2">
      <c r="A2445" s="158"/>
      <c r="D2445" s="138"/>
    </row>
    <row r="2446" spans="1:4" x14ac:dyDescent="0.2">
      <c r="A2446" s="158"/>
      <c r="D2446" s="138"/>
    </row>
    <row r="2447" spans="1:4" x14ac:dyDescent="0.2">
      <c r="A2447" s="158"/>
      <c r="D2447" s="138"/>
    </row>
    <row r="2448" spans="1:4" x14ac:dyDescent="0.2">
      <c r="A2448" s="158"/>
      <c r="D2448" s="138"/>
    </row>
    <row r="2449" spans="1:4" x14ac:dyDescent="0.2">
      <c r="A2449" s="158"/>
      <c r="D2449" s="138"/>
    </row>
    <row r="2450" spans="1:4" x14ac:dyDescent="0.2">
      <c r="A2450" s="158"/>
      <c r="D2450" s="138"/>
    </row>
    <row r="2451" spans="1:4" x14ac:dyDescent="0.2">
      <c r="A2451" s="158"/>
      <c r="D2451" s="138"/>
    </row>
    <row r="2452" spans="1:4" x14ac:dyDescent="0.2">
      <c r="A2452" s="158"/>
      <c r="D2452" s="138"/>
    </row>
    <row r="2453" spans="1:4" x14ac:dyDescent="0.2">
      <c r="A2453" s="158"/>
      <c r="D2453" s="138"/>
    </row>
    <row r="2454" spans="1:4" x14ac:dyDescent="0.2">
      <c r="A2454" s="158"/>
      <c r="D2454" s="138"/>
    </row>
    <row r="2455" spans="1:4" x14ac:dyDescent="0.2">
      <c r="A2455" s="158"/>
      <c r="D2455" s="138"/>
    </row>
    <row r="2456" spans="1:4" x14ac:dyDescent="0.2">
      <c r="A2456" s="158"/>
      <c r="D2456" s="138"/>
    </row>
    <row r="2457" spans="1:4" x14ac:dyDescent="0.2">
      <c r="A2457" s="158"/>
      <c r="D2457" s="138"/>
    </row>
    <row r="2458" spans="1:4" x14ac:dyDescent="0.2">
      <c r="A2458" s="158"/>
      <c r="D2458" s="138"/>
    </row>
    <row r="2459" spans="1:4" x14ac:dyDescent="0.2">
      <c r="A2459" s="158"/>
      <c r="D2459" s="138"/>
    </row>
    <row r="2460" spans="1:4" x14ac:dyDescent="0.2">
      <c r="A2460" s="158"/>
      <c r="D2460" s="138"/>
    </row>
    <row r="2461" spans="1:4" x14ac:dyDescent="0.2">
      <c r="A2461" s="158"/>
      <c r="D2461" s="138"/>
    </row>
    <row r="2462" spans="1:4" x14ac:dyDescent="0.2">
      <c r="A2462" s="158"/>
      <c r="D2462" s="138"/>
    </row>
    <row r="2463" spans="1:4" x14ac:dyDescent="0.2">
      <c r="A2463" s="158"/>
      <c r="D2463" s="138"/>
    </row>
    <row r="2464" spans="1:4" x14ac:dyDescent="0.2">
      <c r="A2464" s="158"/>
      <c r="D2464" s="138"/>
    </row>
    <row r="2465" spans="1:4" x14ac:dyDescent="0.2">
      <c r="A2465" s="158"/>
      <c r="D2465" s="138"/>
    </row>
    <row r="2466" spans="1:4" x14ac:dyDescent="0.2">
      <c r="A2466" s="158"/>
      <c r="D2466" s="138"/>
    </row>
    <row r="2467" spans="1:4" x14ac:dyDescent="0.2">
      <c r="A2467" s="158"/>
      <c r="D2467" s="138"/>
    </row>
    <row r="2468" spans="1:4" x14ac:dyDescent="0.2">
      <c r="A2468" s="158"/>
      <c r="D2468" s="138"/>
    </row>
    <row r="2469" spans="1:4" x14ac:dyDescent="0.2">
      <c r="A2469" s="158"/>
      <c r="D2469" s="138"/>
    </row>
    <row r="2470" spans="1:4" x14ac:dyDescent="0.2">
      <c r="A2470" s="158"/>
      <c r="D2470" s="138"/>
    </row>
    <row r="2471" spans="1:4" x14ac:dyDescent="0.2">
      <c r="A2471" s="158"/>
      <c r="D2471" s="138"/>
    </row>
    <row r="2472" spans="1:4" x14ac:dyDescent="0.2">
      <c r="A2472" s="158"/>
      <c r="D2472" s="138"/>
    </row>
    <row r="2473" spans="1:4" x14ac:dyDescent="0.2">
      <c r="A2473" s="158"/>
      <c r="D2473" s="138"/>
    </row>
    <row r="2474" spans="1:4" x14ac:dyDescent="0.2">
      <c r="A2474" s="158"/>
      <c r="D2474" s="138"/>
    </row>
    <row r="2475" spans="1:4" x14ac:dyDescent="0.2">
      <c r="A2475" s="158"/>
      <c r="D2475" s="138"/>
    </row>
    <row r="2476" spans="1:4" x14ac:dyDescent="0.2">
      <c r="A2476" s="158"/>
      <c r="D2476" s="138"/>
    </row>
    <row r="2477" spans="1:4" x14ac:dyDescent="0.2">
      <c r="A2477" s="158"/>
      <c r="D2477" s="138"/>
    </row>
    <row r="2478" spans="1:4" x14ac:dyDescent="0.2">
      <c r="A2478" s="158"/>
      <c r="D2478" s="138"/>
    </row>
    <row r="2479" spans="1:4" x14ac:dyDescent="0.2">
      <c r="A2479" s="158"/>
      <c r="D2479" s="138"/>
    </row>
    <row r="2480" spans="1:4" x14ac:dyDescent="0.2">
      <c r="A2480" s="158"/>
      <c r="D2480" s="138"/>
    </row>
    <row r="2481" spans="1:4" x14ac:dyDescent="0.2">
      <c r="A2481" s="158"/>
      <c r="D2481" s="138"/>
    </row>
    <row r="2482" spans="1:4" x14ac:dyDescent="0.2">
      <c r="A2482" s="158"/>
      <c r="D2482" s="138"/>
    </row>
    <row r="2483" spans="1:4" x14ac:dyDescent="0.2">
      <c r="A2483" s="158"/>
      <c r="D2483" s="138"/>
    </row>
    <row r="2484" spans="1:4" x14ac:dyDescent="0.2">
      <c r="A2484" s="158"/>
      <c r="D2484" s="138"/>
    </row>
    <row r="2485" spans="1:4" x14ac:dyDescent="0.2">
      <c r="A2485" s="158"/>
      <c r="D2485" s="138"/>
    </row>
    <row r="2486" spans="1:4" x14ac:dyDescent="0.2">
      <c r="A2486" s="158"/>
      <c r="D2486" s="138"/>
    </row>
    <row r="2487" spans="1:4" x14ac:dyDescent="0.2">
      <c r="A2487" s="158"/>
      <c r="D2487" s="138"/>
    </row>
    <row r="2488" spans="1:4" x14ac:dyDescent="0.2">
      <c r="A2488" s="158"/>
      <c r="D2488" s="138"/>
    </row>
    <row r="2489" spans="1:4" x14ac:dyDescent="0.2">
      <c r="A2489" s="158"/>
      <c r="D2489" s="138"/>
    </row>
    <row r="2490" spans="1:4" x14ac:dyDescent="0.2">
      <c r="A2490" s="158"/>
      <c r="D2490" s="138"/>
    </row>
    <row r="2491" spans="1:4" x14ac:dyDescent="0.2">
      <c r="A2491" s="158"/>
      <c r="D2491" s="138"/>
    </row>
    <row r="2492" spans="1:4" x14ac:dyDescent="0.2">
      <c r="A2492" s="158"/>
      <c r="D2492" s="138"/>
    </row>
    <row r="2493" spans="1:4" x14ac:dyDescent="0.2">
      <c r="A2493" s="158"/>
      <c r="D2493" s="138"/>
    </row>
    <row r="2494" spans="1:4" x14ac:dyDescent="0.2">
      <c r="A2494" s="158"/>
      <c r="D2494" s="138"/>
    </row>
    <row r="2495" spans="1:4" x14ac:dyDescent="0.2">
      <c r="A2495" s="158"/>
      <c r="D2495" s="138"/>
    </row>
    <row r="2496" spans="1:4" x14ac:dyDescent="0.2">
      <c r="A2496" s="158"/>
      <c r="D2496" s="138"/>
    </row>
    <row r="2497" spans="1:4" x14ac:dyDescent="0.2">
      <c r="A2497" s="158"/>
      <c r="D2497" s="138"/>
    </row>
    <row r="2498" spans="1:4" x14ac:dyDescent="0.2">
      <c r="A2498" s="158"/>
      <c r="D2498" s="138"/>
    </row>
    <row r="2499" spans="1:4" x14ac:dyDescent="0.2">
      <c r="A2499" s="158"/>
      <c r="D2499" s="138"/>
    </row>
    <row r="2500" spans="1:4" x14ac:dyDescent="0.2">
      <c r="A2500" s="158"/>
      <c r="D2500" s="138"/>
    </row>
    <row r="2501" spans="1:4" x14ac:dyDescent="0.2">
      <c r="A2501" s="158"/>
      <c r="D2501" s="138"/>
    </row>
    <row r="2502" spans="1:4" x14ac:dyDescent="0.2">
      <c r="A2502" s="158"/>
      <c r="D2502" s="138"/>
    </row>
    <row r="2503" spans="1:4" x14ac:dyDescent="0.2">
      <c r="A2503" s="158"/>
      <c r="D2503" s="138"/>
    </row>
    <row r="2504" spans="1:4" x14ac:dyDescent="0.2">
      <c r="A2504" s="158"/>
      <c r="D2504" s="138"/>
    </row>
    <row r="2505" spans="1:4" x14ac:dyDescent="0.2">
      <c r="A2505" s="158"/>
      <c r="D2505" s="138"/>
    </row>
    <row r="2506" spans="1:4" x14ac:dyDescent="0.2">
      <c r="A2506" s="158"/>
      <c r="D2506" s="138"/>
    </row>
    <row r="2507" spans="1:4" x14ac:dyDescent="0.2">
      <c r="A2507" s="158"/>
      <c r="D2507" s="138"/>
    </row>
    <row r="2508" spans="1:4" x14ac:dyDescent="0.2">
      <c r="A2508" s="158"/>
      <c r="D2508" s="138"/>
    </row>
    <row r="2509" spans="1:4" x14ac:dyDescent="0.2">
      <c r="A2509" s="158"/>
      <c r="D2509" s="138"/>
    </row>
    <row r="2510" spans="1:4" x14ac:dyDescent="0.2">
      <c r="A2510" s="158"/>
      <c r="D2510" s="138"/>
    </row>
    <row r="2511" spans="1:4" x14ac:dyDescent="0.2">
      <c r="A2511" s="158"/>
      <c r="D2511" s="138"/>
    </row>
    <row r="2512" spans="1:4" x14ac:dyDescent="0.2">
      <c r="A2512" s="158"/>
      <c r="D2512" s="138"/>
    </row>
    <row r="2513" spans="1:4" x14ac:dyDescent="0.2">
      <c r="A2513" s="158"/>
      <c r="D2513" s="138"/>
    </row>
    <row r="2514" spans="1:4" x14ac:dyDescent="0.2">
      <c r="A2514" s="158"/>
      <c r="D2514" s="138"/>
    </row>
    <row r="2515" spans="1:4" x14ac:dyDescent="0.2">
      <c r="A2515" s="158"/>
      <c r="D2515" s="138"/>
    </row>
    <row r="2516" spans="1:4" x14ac:dyDescent="0.2">
      <c r="A2516" s="158"/>
      <c r="D2516" s="138"/>
    </row>
    <row r="2517" spans="1:4" x14ac:dyDescent="0.2">
      <c r="A2517" s="158"/>
      <c r="D2517" s="138"/>
    </row>
    <row r="2518" spans="1:4" x14ac:dyDescent="0.2">
      <c r="A2518" s="158"/>
      <c r="D2518" s="138"/>
    </row>
    <row r="2519" spans="1:4" x14ac:dyDescent="0.2">
      <c r="A2519" s="158"/>
      <c r="D2519" s="138"/>
    </row>
    <row r="2520" spans="1:4" x14ac:dyDescent="0.2">
      <c r="A2520" s="158"/>
      <c r="D2520" s="138"/>
    </row>
    <row r="2521" spans="1:4" x14ac:dyDescent="0.2">
      <c r="A2521" s="158"/>
      <c r="D2521" s="138"/>
    </row>
    <row r="2522" spans="1:4" x14ac:dyDescent="0.2">
      <c r="A2522" s="158"/>
      <c r="D2522" s="138"/>
    </row>
    <row r="2523" spans="1:4" x14ac:dyDescent="0.2">
      <c r="A2523" s="158"/>
      <c r="D2523" s="138"/>
    </row>
    <row r="2524" spans="1:4" x14ac:dyDescent="0.2">
      <c r="A2524" s="158"/>
      <c r="D2524" s="138"/>
    </row>
    <row r="2525" spans="1:4" x14ac:dyDescent="0.2">
      <c r="A2525" s="158"/>
      <c r="D2525" s="138"/>
    </row>
    <row r="2526" spans="1:4" x14ac:dyDescent="0.2">
      <c r="A2526" s="158"/>
      <c r="D2526" s="138"/>
    </row>
    <row r="2527" spans="1:4" x14ac:dyDescent="0.2">
      <c r="A2527" s="158"/>
      <c r="D2527" s="138"/>
    </row>
    <row r="2528" spans="1:4" x14ac:dyDescent="0.2">
      <c r="A2528" s="158"/>
      <c r="D2528" s="138"/>
    </row>
    <row r="2529" spans="1:4" x14ac:dyDescent="0.2">
      <c r="A2529" s="158"/>
      <c r="D2529" s="138"/>
    </row>
    <row r="2530" spans="1:4" x14ac:dyDescent="0.2">
      <c r="A2530" s="158"/>
      <c r="D2530" s="138"/>
    </row>
    <row r="2531" spans="1:4" x14ac:dyDescent="0.2">
      <c r="A2531" s="158"/>
      <c r="D2531" s="138"/>
    </row>
    <row r="2532" spans="1:4" x14ac:dyDescent="0.2">
      <c r="A2532" s="158"/>
      <c r="D2532" s="138"/>
    </row>
    <row r="2533" spans="1:4" x14ac:dyDescent="0.2">
      <c r="A2533" s="158"/>
      <c r="D2533" s="138"/>
    </row>
    <row r="2534" spans="1:4" x14ac:dyDescent="0.2">
      <c r="A2534" s="158"/>
      <c r="D2534" s="138"/>
    </row>
    <row r="2535" spans="1:4" x14ac:dyDescent="0.2">
      <c r="A2535" s="158"/>
      <c r="D2535" s="138"/>
    </row>
    <row r="2536" spans="1:4" x14ac:dyDescent="0.2">
      <c r="A2536" s="158"/>
      <c r="D2536" s="138"/>
    </row>
    <row r="2537" spans="1:4" x14ac:dyDescent="0.2">
      <c r="A2537" s="158"/>
      <c r="D2537" s="138"/>
    </row>
    <row r="2538" spans="1:4" x14ac:dyDescent="0.2">
      <c r="A2538" s="158"/>
      <c r="D2538" s="138"/>
    </row>
    <row r="2539" spans="1:4" x14ac:dyDescent="0.2">
      <c r="A2539" s="158"/>
      <c r="D2539" s="138"/>
    </row>
    <row r="2540" spans="1:4" x14ac:dyDescent="0.2">
      <c r="A2540" s="158"/>
      <c r="D2540" s="138"/>
    </row>
    <row r="2541" spans="1:4" x14ac:dyDescent="0.2">
      <c r="A2541" s="158"/>
      <c r="D2541" s="138"/>
    </row>
    <row r="2542" spans="1:4" x14ac:dyDescent="0.2">
      <c r="A2542" s="158"/>
      <c r="D2542" s="138"/>
    </row>
    <row r="2543" spans="1:4" x14ac:dyDescent="0.2">
      <c r="A2543" s="158"/>
      <c r="D2543" s="138"/>
    </row>
    <row r="2544" spans="1:4" x14ac:dyDescent="0.2">
      <c r="A2544" s="158"/>
      <c r="D2544" s="138"/>
    </row>
    <row r="2545" spans="1:4" x14ac:dyDescent="0.2">
      <c r="A2545" s="158"/>
      <c r="D2545" s="138"/>
    </row>
    <row r="2546" spans="1:4" x14ac:dyDescent="0.2">
      <c r="A2546" s="158"/>
      <c r="D2546" s="138"/>
    </row>
    <row r="2547" spans="1:4" x14ac:dyDescent="0.2">
      <c r="A2547" s="158"/>
      <c r="D2547" s="138"/>
    </row>
    <row r="2548" spans="1:4" x14ac:dyDescent="0.2">
      <c r="A2548" s="158"/>
      <c r="D2548" s="138"/>
    </row>
    <row r="2549" spans="1:4" x14ac:dyDescent="0.2">
      <c r="A2549" s="158"/>
      <c r="D2549" s="138"/>
    </row>
    <row r="2550" spans="1:4" x14ac:dyDescent="0.2">
      <c r="A2550" s="158"/>
      <c r="D2550" s="138"/>
    </row>
    <row r="2551" spans="1:4" x14ac:dyDescent="0.2">
      <c r="A2551" s="158"/>
      <c r="D2551" s="138"/>
    </row>
    <row r="2552" spans="1:4" x14ac:dyDescent="0.2">
      <c r="A2552" s="158"/>
      <c r="D2552" s="138"/>
    </row>
    <row r="2553" spans="1:4" x14ac:dyDescent="0.2">
      <c r="A2553" s="158"/>
      <c r="D2553" s="138"/>
    </row>
    <row r="2554" spans="1:4" x14ac:dyDescent="0.2">
      <c r="A2554" s="158"/>
      <c r="D2554" s="138"/>
    </row>
    <row r="2555" spans="1:4" x14ac:dyDescent="0.2">
      <c r="A2555" s="158"/>
      <c r="D2555" s="138"/>
    </row>
    <row r="2556" spans="1:4" x14ac:dyDescent="0.2">
      <c r="A2556" s="158"/>
      <c r="D2556" s="138"/>
    </row>
    <row r="2557" spans="1:4" x14ac:dyDescent="0.2">
      <c r="A2557" s="158"/>
      <c r="D2557" s="138"/>
    </row>
    <row r="2558" spans="1:4" x14ac:dyDescent="0.2">
      <c r="A2558" s="158"/>
      <c r="D2558" s="138"/>
    </row>
    <row r="2559" spans="1:4" x14ac:dyDescent="0.2">
      <c r="A2559" s="158"/>
      <c r="D2559" s="138"/>
    </row>
    <row r="2560" spans="1:4" x14ac:dyDescent="0.2">
      <c r="A2560" s="158"/>
      <c r="D2560" s="138"/>
    </row>
    <row r="2561" spans="1:4" x14ac:dyDescent="0.2">
      <c r="A2561" s="158"/>
      <c r="D2561" s="138"/>
    </row>
    <row r="2562" spans="1:4" x14ac:dyDescent="0.2">
      <c r="A2562" s="158"/>
      <c r="D2562" s="138"/>
    </row>
    <row r="2563" spans="1:4" x14ac:dyDescent="0.2">
      <c r="A2563" s="158"/>
      <c r="D2563" s="138"/>
    </row>
    <row r="2564" spans="1:4" x14ac:dyDescent="0.2">
      <c r="A2564" s="158"/>
      <c r="D2564" s="138"/>
    </row>
    <row r="2565" spans="1:4" x14ac:dyDescent="0.2">
      <c r="A2565" s="158"/>
      <c r="D2565" s="138"/>
    </row>
    <row r="2566" spans="1:4" x14ac:dyDescent="0.2">
      <c r="A2566" s="158"/>
      <c r="D2566" s="138"/>
    </row>
    <row r="2567" spans="1:4" x14ac:dyDescent="0.2">
      <c r="A2567" s="158"/>
      <c r="D2567" s="138"/>
    </row>
    <row r="2568" spans="1:4" x14ac:dyDescent="0.2">
      <c r="A2568" s="158"/>
      <c r="D2568" s="138"/>
    </row>
    <row r="2569" spans="1:4" x14ac:dyDescent="0.2">
      <c r="A2569" s="158"/>
      <c r="D2569" s="138"/>
    </row>
    <row r="2570" spans="1:4" x14ac:dyDescent="0.2">
      <c r="A2570" s="158"/>
      <c r="D2570" s="138"/>
    </row>
    <row r="2571" spans="1:4" x14ac:dyDescent="0.2">
      <c r="A2571" s="158"/>
      <c r="D2571" s="138"/>
    </row>
    <row r="2572" spans="1:4" x14ac:dyDescent="0.2">
      <c r="A2572" s="158"/>
      <c r="D2572" s="138"/>
    </row>
    <row r="2573" spans="1:4" x14ac:dyDescent="0.2">
      <c r="A2573" s="158"/>
      <c r="D2573" s="138"/>
    </row>
    <row r="2574" spans="1:4" x14ac:dyDescent="0.2">
      <c r="A2574" s="158"/>
      <c r="D2574" s="138"/>
    </row>
    <row r="2575" spans="1:4" x14ac:dyDescent="0.2">
      <c r="A2575" s="158"/>
      <c r="D2575" s="138"/>
    </row>
    <row r="2576" spans="1:4" x14ac:dyDescent="0.2">
      <c r="A2576" s="158"/>
      <c r="D2576" s="138"/>
    </row>
    <row r="2577" spans="1:4" x14ac:dyDescent="0.2">
      <c r="A2577" s="158"/>
      <c r="D2577" s="138"/>
    </row>
    <row r="2578" spans="1:4" x14ac:dyDescent="0.2">
      <c r="A2578" s="158"/>
      <c r="D2578" s="138"/>
    </row>
    <row r="2579" spans="1:4" x14ac:dyDescent="0.2">
      <c r="A2579" s="158"/>
      <c r="D2579" s="138"/>
    </row>
    <row r="2580" spans="1:4" x14ac:dyDescent="0.2">
      <c r="A2580" s="158"/>
      <c r="D2580" s="138"/>
    </row>
    <row r="2581" spans="1:4" x14ac:dyDescent="0.2">
      <c r="A2581" s="158"/>
      <c r="D2581" s="138"/>
    </row>
    <row r="2582" spans="1:4" x14ac:dyDescent="0.2">
      <c r="A2582" s="158"/>
      <c r="D2582" s="138"/>
    </row>
    <row r="2583" spans="1:4" x14ac:dyDescent="0.2">
      <c r="A2583" s="158"/>
      <c r="D2583" s="138"/>
    </row>
    <row r="2584" spans="1:4" x14ac:dyDescent="0.2">
      <c r="A2584" s="158"/>
      <c r="D2584" s="138"/>
    </row>
    <row r="2585" spans="1:4" x14ac:dyDescent="0.2">
      <c r="A2585" s="158"/>
      <c r="D2585" s="138"/>
    </row>
    <row r="2586" spans="1:4" x14ac:dyDescent="0.2">
      <c r="A2586" s="158"/>
      <c r="D2586" s="138"/>
    </row>
    <row r="2587" spans="1:4" x14ac:dyDescent="0.2">
      <c r="A2587" s="158"/>
      <c r="D2587" s="138"/>
    </row>
    <row r="2588" spans="1:4" x14ac:dyDescent="0.2">
      <c r="A2588" s="158"/>
      <c r="D2588" s="138"/>
    </row>
    <row r="2589" spans="1:4" x14ac:dyDescent="0.2">
      <c r="A2589" s="158"/>
      <c r="D2589" s="138"/>
    </row>
    <row r="2590" spans="1:4" x14ac:dyDescent="0.2">
      <c r="A2590" s="158"/>
      <c r="D2590" s="138"/>
    </row>
    <row r="2591" spans="1:4" x14ac:dyDescent="0.2">
      <c r="A2591" s="158"/>
      <c r="D2591" s="138"/>
    </row>
    <row r="2592" spans="1:4" x14ac:dyDescent="0.2">
      <c r="A2592" s="158"/>
      <c r="D2592" s="138"/>
    </row>
    <row r="2593" spans="1:4" x14ac:dyDescent="0.2">
      <c r="A2593" s="158"/>
      <c r="D2593" s="138"/>
    </row>
    <row r="2594" spans="1:4" x14ac:dyDescent="0.2">
      <c r="A2594" s="158"/>
      <c r="D2594" s="138"/>
    </row>
    <row r="2595" spans="1:4" x14ac:dyDescent="0.2">
      <c r="A2595" s="158"/>
      <c r="D2595" s="138"/>
    </row>
    <row r="2596" spans="1:4" x14ac:dyDescent="0.2">
      <c r="A2596" s="158"/>
      <c r="D2596" s="138"/>
    </row>
    <row r="2597" spans="1:4" x14ac:dyDescent="0.2">
      <c r="A2597" s="158"/>
      <c r="D2597" s="138"/>
    </row>
    <row r="2598" spans="1:4" x14ac:dyDescent="0.2">
      <c r="A2598" s="158"/>
      <c r="D2598" s="138"/>
    </row>
    <row r="2599" spans="1:4" x14ac:dyDescent="0.2">
      <c r="A2599" s="158"/>
      <c r="D2599" s="138"/>
    </row>
    <row r="2600" spans="1:4" x14ac:dyDescent="0.2">
      <c r="A2600" s="158"/>
      <c r="D2600" s="138"/>
    </row>
    <row r="2601" spans="1:4" x14ac:dyDescent="0.2">
      <c r="A2601" s="158"/>
      <c r="D2601" s="138"/>
    </row>
    <row r="2602" spans="1:4" x14ac:dyDescent="0.2">
      <c r="A2602" s="158"/>
      <c r="D2602" s="138"/>
    </row>
    <row r="2603" spans="1:4" x14ac:dyDescent="0.2">
      <c r="A2603" s="158"/>
      <c r="D2603" s="138"/>
    </row>
    <row r="2604" spans="1:4" x14ac:dyDescent="0.2">
      <c r="A2604" s="158"/>
      <c r="D2604" s="138"/>
    </row>
    <row r="2605" spans="1:4" x14ac:dyDescent="0.2">
      <c r="A2605" s="158"/>
      <c r="D2605" s="138"/>
    </row>
    <row r="2606" spans="1:4" x14ac:dyDescent="0.2">
      <c r="A2606" s="158"/>
      <c r="D2606" s="138"/>
    </row>
    <row r="2607" spans="1:4" x14ac:dyDescent="0.2">
      <c r="A2607" s="158"/>
      <c r="D2607" s="138"/>
    </row>
    <row r="2608" spans="1:4" x14ac:dyDescent="0.2">
      <c r="A2608" s="158"/>
      <c r="D2608" s="138"/>
    </row>
    <row r="2609" spans="1:4" x14ac:dyDescent="0.2">
      <c r="A2609" s="158"/>
      <c r="D2609" s="138"/>
    </row>
    <row r="2610" spans="1:4" x14ac:dyDescent="0.2">
      <c r="A2610" s="158"/>
      <c r="D2610" s="138"/>
    </row>
    <row r="2611" spans="1:4" x14ac:dyDescent="0.2">
      <c r="A2611" s="158"/>
      <c r="D2611" s="138"/>
    </row>
    <row r="2612" spans="1:4" x14ac:dyDescent="0.2">
      <c r="A2612" s="158"/>
      <c r="D2612" s="138"/>
    </row>
    <row r="2613" spans="1:4" x14ac:dyDescent="0.2">
      <c r="A2613" s="158"/>
      <c r="D2613" s="138"/>
    </row>
    <row r="2614" spans="1:4" x14ac:dyDescent="0.2">
      <c r="A2614" s="158"/>
      <c r="D2614" s="138"/>
    </row>
    <row r="2615" spans="1:4" x14ac:dyDescent="0.2">
      <c r="A2615" s="158"/>
      <c r="D2615" s="138"/>
    </row>
    <row r="2616" spans="1:4" x14ac:dyDescent="0.2">
      <c r="A2616" s="158"/>
      <c r="D2616" s="138"/>
    </row>
    <row r="2617" spans="1:4" x14ac:dyDescent="0.2">
      <c r="A2617" s="158"/>
      <c r="D2617" s="138"/>
    </row>
    <row r="2618" spans="1:4" x14ac:dyDescent="0.2">
      <c r="A2618" s="158"/>
      <c r="D2618" s="138"/>
    </row>
    <row r="2619" spans="1:4" x14ac:dyDescent="0.2">
      <c r="A2619" s="158"/>
      <c r="D2619" s="138"/>
    </row>
    <row r="2620" spans="1:4" x14ac:dyDescent="0.2">
      <c r="A2620" s="158"/>
      <c r="D2620" s="138"/>
    </row>
    <row r="2621" spans="1:4" x14ac:dyDescent="0.2">
      <c r="A2621" s="158"/>
      <c r="D2621" s="138"/>
    </row>
    <row r="2622" spans="1:4" x14ac:dyDescent="0.2">
      <c r="A2622" s="158"/>
      <c r="D2622" s="138"/>
    </row>
    <row r="2623" spans="1:4" x14ac:dyDescent="0.2">
      <c r="A2623" s="158"/>
      <c r="D2623" s="138"/>
    </row>
    <row r="2624" spans="1:4" x14ac:dyDescent="0.2">
      <c r="A2624" s="158"/>
      <c r="D2624" s="138"/>
    </row>
    <row r="2625" spans="1:4" x14ac:dyDescent="0.2">
      <c r="A2625" s="158"/>
      <c r="D2625" s="138"/>
    </row>
    <row r="2626" spans="1:4" x14ac:dyDescent="0.2">
      <c r="A2626" s="158"/>
      <c r="D2626" s="138"/>
    </row>
    <row r="2627" spans="1:4" x14ac:dyDescent="0.2">
      <c r="A2627" s="158"/>
      <c r="D2627" s="138"/>
    </row>
    <row r="2628" spans="1:4" x14ac:dyDescent="0.2">
      <c r="A2628" s="158"/>
      <c r="D2628" s="138"/>
    </row>
    <row r="2629" spans="1:4" x14ac:dyDescent="0.2">
      <c r="A2629" s="158"/>
      <c r="D2629" s="138"/>
    </row>
    <row r="2630" spans="1:4" x14ac:dyDescent="0.2">
      <c r="A2630" s="158"/>
      <c r="D2630" s="138"/>
    </row>
    <row r="2631" spans="1:4" x14ac:dyDescent="0.2">
      <c r="A2631" s="158"/>
      <c r="D2631" s="138"/>
    </row>
    <row r="2632" spans="1:4" x14ac:dyDescent="0.2">
      <c r="A2632" s="158"/>
      <c r="D2632" s="138"/>
    </row>
    <row r="2633" spans="1:4" x14ac:dyDescent="0.2">
      <c r="A2633" s="158"/>
      <c r="D2633" s="138"/>
    </row>
    <row r="2634" spans="1:4" x14ac:dyDescent="0.2">
      <c r="A2634" s="158"/>
      <c r="D2634" s="138"/>
    </row>
    <row r="2635" spans="1:4" x14ac:dyDescent="0.2">
      <c r="A2635" s="158"/>
      <c r="D2635" s="138"/>
    </row>
    <row r="2636" spans="1:4" x14ac:dyDescent="0.2">
      <c r="A2636" s="158"/>
      <c r="D2636" s="138"/>
    </row>
    <row r="2637" spans="1:4" x14ac:dyDescent="0.2">
      <c r="A2637" s="158"/>
      <c r="D2637" s="138"/>
    </row>
    <row r="2638" spans="1:4" x14ac:dyDescent="0.2">
      <c r="A2638" s="158"/>
      <c r="D2638" s="138"/>
    </row>
    <row r="2639" spans="1:4" x14ac:dyDescent="0.2">
      <c r="A2639" s="158"/>
      <c r="D2639" s="138"/>
    </row>
    <row r="2640" spans="1:4" x14ac:dyDescent="0.2">
      <c r="A2640" s="158"/>
      <c r="D2640" s="138"/>
    </row>
    <row r="2641" spans="1:4" x14ac:dyDescent="0.2">
      <c r="A2641" s="158"/>
      <c r="D2641" s="138"/>
    </row>
    <row r="2642" spans="1:4" x14ac:dyDescent="0.2">
      <c r="A2642" s="158"/>
      <c r="D2642" s="138"/>
    </row>
    <row r="2643" spans="1:4" x14ac:dyDescent="0.2">
      <c r="A2643" s="158"/>
      <c r="D2643" s="138"/>
    </row>
    <row r="2644" spans="1:4" x14ac:dyDescent="0.2">
      <c r="A2644" s="158"/>
      <c r="D2644" s="138"/>
    </row>
    <row r="2645" spans="1:4" x14ac:dyDescent="0.2">
      <c r="A2645" s="158"/>
      <c r="D2645" s="138"/>
    </row>
    <row r="2646" spans="1:4" x14ac:dyDescent="0.2">
      <c r="A2646" s="158"/>
      <c r="D2646" s="138"/>
    </row>
    <row r="2647" spans="1:4" x14ac:dyDescent="0.2">
      <c r="A2647" s="158"/>
      <c r="D2647" s="138"/>
    </row>
    <row r="2648" spans="1:4" x14ac:dyDescent="0.2">
      <c r="A2648" s="158"/>
      <c r="D2648" s="138"/>
    </row>
    <row r="2649" spans="1:4" x14ac:dyDescent="0.2">
      <c r="A2649" s="158"/>
      <c r="D2649" s="138"/>
    </row>
    <row r="2650" spans="1:4" x14ac:dyDescent="0.2">
      <c r="A2650" s="158"/>
      <c r="D2650" s="138"/>
    </row>
    <row r="2651" spans="1:4" x14ac:dyDescent="0.2">
      <c r="A2651" s="158"/>
      <c r="D2651" s="138"/>
    </row>
    <row r="2652" spans="1:4" x14ac:dyDescent="0.2">
      <c r="A2652" s="158"/>
      <c r="D2652" s="138"/>
    </row>
    <row r="2653" spans="1:4" x14ac:dyDescent="0.2">
      <c r="A2653" s="158"/>
      <c r="D2653" s="138"/>
    </row>
    <row r="2654" spans="1:4" x14ac:dyDescent="0.2">
      <c r="A2654" s="158"/>
      <c r="D2654" s="138"/>
    </row>
    <row r="2655" spans="1:4" x14ac:dyDescent="0.2">
      <c r="A2655" s="158"/>
      <c r="D2655" s="138"/>
    </row>
    <row r="2656" spans="1:4" x14ac:dyDescent="0.2">
      <c r="A2656" s="158"/>
      <c r="D2656" s="138"/>
    </row>
    <row r="2657" spans="1:4" x14ac:dyDescent="0.2">
      <c r="A2657" s="158"/>
      <c r="D2657" s="138"/>
    </row>
    <row r="2658" spans="1:4" x14ac:dyDescent="0.2">
      <c r="A2658" s="158"/>
      <c r="D2658" s="138"/>
    </row>
    <row r="2659" spans="1:4" x14ac:dyDescent="0.2">
      <c r="A2659" s="158"/>
      <c r="D2659" s="138"/>
    </row>
    <row r="2660" spans="1:4" x14ac:dyDescent="0.2">
      <c r="A2660" s="158"/>
      <c r="D2660" s="138"/>
    </row>
    <row r="2661" spans="1:4" x14ac:dyDescent="0.2">
      <c r="A2661" s="158"/>
      <c r="D2661" s="138"/>
    </row>
    <row r="2662" spans="1:4" x14ac:dyDescent="0.2">
      <c r="A2662" s="158"/>
      <c r="D2662" s="138"/>
    </row>
    <row r="2663" spans="1:4" x14ac:dyDescent="0.2">
      <c r="A2663" s="158"/>
      <c r="D2663" s="138"/>
    </row>
    <row r="2664" spans="1:4" x14ac:dyDescent="0.2">
      <c r="A2664" s="158"/>
      <c r="D2664" s="138"/>
    </row>
    <row r="2665" spans="1:4" x14ac:dyDescent="0.2">
      <c r="A2665" s="158"/>
      <c r="D2665" s="138"/>
    </row>
    <row r="2666" spans="1:4" x14ac:dyDescent="0.2">
      <c r="A2666" s="158"/>
      <c r="D2666" s="138"/>
    </row>
    <row r="2667" spans="1:4" x14ac:dyDescent="0.2">
      <c r="A2667" s="158"/>
      <c r="D2667" s="138"/>
    </row>
    <row r="2668" spans="1:4" x14ac:dyDescent="0.2">
      <c r="A2668" s="158"/>
      <c r="D2668" s="138"/>
    </row>
    <row r="2669" spans="1:4" x14ac:dyDescent="0.2">
      <c r="A2669" s="158"/>
      <c r="D2669" s="138"/>
    </row>
    <row r="2670" spans="1:4" x14ac:dyDescent="0.2">
      <c r="A2670" s="158"/>
      <c r="D2670" s="138"/>
    </row>
    <row r="2671" spans="1:4" x14ac:dyDescent="0.2">
      <c r="A2671" s="158"/>
      <c r="D2671" s="138"/>
    </row>
    <row r="2672" spans="1:4" x14ac:dyDescent="0.2">
      <c r="A2672" s="158"/>
      <c r="D2672" s="138"/>
    </row>
    <row r="2673" spans="1:4" x14ac:dyDescent="0.2">
      <c r="A2673" s="158"/>
      <c r="D2673" s="138"/>
    </row>
    <row r="2674" spans="1:4" x14ac:dyDescent="0.2">
      <c r="A2674" s="158"/>
      <c r="D2674" s="138"/>
    </row>
    <row r="2675" spans="1:4" x14ac:dyDescent="0.2">
      <c r="A2675" s="158"/>
      <c r="D2675" s="138"/>
    </row>
    <row r="2676" spans="1:4" x14ac:dyDescent="0.2">
      <c r="A2676" s="158"/>
      <c r="D2676" s="138"/>
    </row>
    <row r="2677" spans="1:4" x14ac:dyDescent="0.2">
      <c r="A2677" s="158"/>
      <c r="D2677" s="138"/>
    </row>
    <row r="2678" spans="1:4" x14ac:dyDescent="0.2">
      <c r="A2678" s="158"/>
      <c r="D2678" s="138"/>
    </row>
    <row r="2679" spans="1:4" x14ac:dyDescent="0.2">
      <c r="A2679" s="158"/>
      <c r="D2679" s="138"/>
    </row>
    <row r="2680" spans="1:4" x14ac:dyDescent="0.2">
      <c r="A2680" s="158"/>
      <c r="D2680" s="138"/>
    </row>
    <row r="2681" spans="1:4" x14ac:dyDescent="0.2">
      <c r="A2681" s="158"/>
      <c r="D2681" s="138"/>
    </row>
    <row r="2682" spans="1:4" x14ac:dyDescent="0.2">
      <c r="A2682" s="158"/>
      <c r="D2682" s="138"/>
    </row>
    <row r="2683" spans="1:4" x14ac:dyDescent="0.2">
      <c r="A2683" s="158"/>
      <c r="D2683" s="138"/>
    </row>
    <row r="2684" spans="1:4" x14ac:dyDescent="0.2">
      <c r="A2684" s="158"/>
      <c r="D2684" s="138"/>
    </row>
    <row r="2685" spans="1:4" x14ac:dyDescent="0.2">
      <c r="A2685" s="158"/>
      <c r="D2685" s="138"/>
    </row>
    <row r="2686" spans="1:4" x14ac:dyDescent="0.2">
      <c r="A2686" s="158"/>
      <c r="D2686" s="138"/>
    </row>
    <row r="2687" spans="1:4" x14ac:dyDescent="0.2">
      <c r="A2687" s="158"/>
      <c r="D2687" s="138"/>
    </row>
    <row r="2688" spans="1:4" x14ac:dyDescent="0.2">
      <c r="A2688" s="158"/>
      <c r="D2688" s="138"/>
    </row>
    <row r="2689" spans="1:4" x14ac:dyDescent="0.2">
      <c r="A2689" s="158"/>
      <c r="D2689" s="138"/>
    </row>
    <row r="2690" spans="1:4" x14ac:dyDescent="0.2">
      <c r="A2690" s="158"/>
      <c r="D2690" s="138"/>
    </row>
    <row r="2691" spans="1:4" x14ac:dyDescent="0.2">
      <c r="A2691" s="158"/>
      <c r="D2691" s="138"/>
    </row>
    <row r="2692" spans="1:4" x14ac:dyDescent="0.2">
      <c r="A2692" s="158"/>
      <c r="D2692" s="138"/>
    </row>
    <row r="2693" spans="1:4" x14ac:dyDescent="0.2">
      <c r="A2693" s="158"/>
      <c r="D2693" s="138"/>
    </row>
    <row r="2694" spans="1:4" x14ac:dyDescent="0.2">
      <c r="A2694" s="158"/>
      <c r="D2694" s="138"/>
    </row>
    <row r="2695" spans="1:4" x14ac:dyDescent="0.2">
      <c r="A2695" s="158"/>
      <c r="D2695" s="138"/>
    </row>
    <row r="2696" spans="1:4" x14ac:dyDescent="0.2">
      <c r="A2696" s="158"/>
      <c r="D2696" s="138"/>
    </row>
    <row r="2697" spans="1:4" x14ac:dyDescent="0.2">
      <c r="A2697" s="158"/>
      <c r="D2697" s="138"/>
    </row>
    <row r="2698" spans="1:4" x14ac:dyDescent="0.2">
      <c r="A2698" s="158"/>
      <c r="D2698" s="138"/>
    </row>
    <row r="2699" spans="1:4" x14ac:dyDescent="0.2">
      <c r="A2699" s="158"/>
      <c r="D2699" s="138"/>
    </row>
    <row r="2700" spans="1:4" x14ac:dyDescent="0.2">
      <c r="A2700" s="158"/>
      <c r="D2700" s="138"/>
    </row>
    <row r="2701" spans="1:4" x14ac:dyDescent="0.2">
      <c r="A2701" s="158"/>
      <c r="D2701" s="138"/>
    </row>
    <row r="2702" spans="1:4" x14ac:dyDescent="0.2">
      <c r="A2702" s="158"/>
      <c r="D2702" s="138"/>
    </row>
    <row r="2703" spans="1:4" x14ac:dyDescent="0.2">
      <c r="A2703" s="158"/>
      <c r="D2703" s="138"/>
    </row>
    <row r="2704" spans="1:4" x14ac:dyDescent="0.2">
      <c r="A2704" s="158"/>
      <c r="D2704" s="138"/>
    </row>
    <row r="2705" spans="1:4" x14ac:dyDescent="0.2">
      <c r="A2705" s="158"/>
      <c r="D2705" s="138"/>
    </row>
    <row r="2706" spans="1:4" x14ac:dyDescent="0.2">
      <c r="A2706" s="158"/>
      <c r="D2706" s="138"/>
    </row>
    <row r="2707" spans="1:4" x14ac:dyDescent="0.2">
      <c r="A2707" s="158"/>
      <c r="D2707" s="138"/>
    </row>
    <row r="2708" spans="1:4" x14ac:dyDescent="0.2">
      <c r="A2708" s="158"/>
      <c r="D2708" s="138"/>
    </row>
    <row r="2709" spans="1:4" x14ac:dyDescent="0.2">
      <c r="A2709" s="158"/>
      <c r="D2709" s="138"/>
    </row>
    <row r="2710" spans="1:4" x14ac:dyDescent="0.2">
      <c r="A2710" s="158"/>
      <c r="D2710" s="138"/>
    </row>
    <row r="2711" spans="1:4" x14ac:dyDescent="0.2">
      <c r="A2711" s="158"/>
      <c r="D2711" s="138"/>
    </row>
    <row r="2712" spans="1:4" x14ac:dyDescent="0.2">
      <c r="A2712" s="158"/>
      <c r="D2712" s="138"/>
    </row>
    <row r="2713" spans="1:4" x14ac:dyDescent="0.2">
      <c r="A2713" s="158"/>
      <c r="D2713" s="138"/>
    </row>
    <row r="2714" spans="1:4" x14ac:dyDescent="0.2">
      <c r="A2714" s="158"/>
      <c r="D2714" s="138"/>
    </row>
    <row r="2715" spans="1:4" x14ac:dyDescent="0.2">
      <c r="A2715" s="158"/>
      <c r="D2715" s="138"/>
    </row>
    <row r="2716" spans="1:4" x14ac:dyDescent="0.2">
      <c r="A2716" s="158"/>
      <c r="D2716" s="138"/>
    </row>
    <row r="2717" spans="1:4" x14ac:dyDescent="0.2">
      <c r="A2717" s="158"/>
      <c r="D2717" s="138"/>
    </row>
    <row r="2718" spans="1:4" x14ac:dyDescent="0.2">
      <c r="A2718" s="158"/>
      <c r="D2718" s="138"/>
    </row>
    <row r="2719" spans="1:4" x14ac:dyDescent="0.2">
      <c r="A2719" s="158"/>
      <c r="D2719" s="138"/>
    </row>
    <row r="2720" spans="1:4" x14ac:dyDescent="0.2">
      <c r="A2720" s="158"/>
      <c r="D2720" s="138"/>
    </row>
    <row r="2721" spans="1:4" x14ac:dyDescent="0.2">
      <c r="A2721" s="158"/>
      <c r="D2721" s="138"/>
    </row>
    <row r="2722" spans="1:4" x14ac:dyDescent="0.2">
      <c r="A2722" s="158"/>
      <c r="D2722" s="138"/>
    </row>
    <row r="2723" spans="1:4" x14ac:dyDescent="0.2">
      <c r="A2723" s="158"/>
      <c r="D2723" s="138"/>
    </row>
    <row r="2724" spans="1:4" x14ac:dyDescent="0.2">
      <c r="A2724" s="158"/>
      <c r="D2724" s="138"/>
    </row>
    <row r="2725" spans="1:4" x14ac:dyDescent="0.2">
      <c r="A2725" s="158"/>
      <c r="D2725" s="138"/>
    </row>
    <row r="2726" spans="1:4" x14ac:dyDescent="0.2">
      <c r="A2726" s="158"/>
      <c r="D2726" s="138"/>
    </row>
    <row r="2727" spans="1:4" x14ac:dyDescent="0.2">
      <c r="A2727" s="158"/>
      <c r="D2727" s="138"/>
    </row>
    <row r="2728" spans="1:4" x14ac:dyDescent="0.2">
      <c r="A2728" s="158"/>
      <c r="D2728" s="138"/>
    </row>
    <row r="2729" spans="1:4" x14ac:dyDescent="0.2">
      <c r="A2729" s="158"/>
      <c r="D2729" s="138"/>
    </row>
    <row r="2730" spans="1:4" x14ac:dyDescent="0.2">
      <c r="A2730" s="158"/>
      <c r="D2730" s="138"/>
    </row>
    <row r="2731" spans="1:4" x14ac:dyDescent="0.2">
      <c r="A2731" s="158"/>
      <c r="D2731" s="138"/>
    </row>
    <row r="2732" spans="1:4" x14ac:dyDescent="0.2">
      <c r="A2732" s="158"/>
      <c r="D2732" s="138"/>
    </row>
    <row r="2733" spans="1:4" x14ac:dyDescent="0.2">
      <c r="A2733" s="158"/>
      <c r="D2733" s="138"/>
    </row>
    <row r="2734" spans="1:4" x14ac:dyDescent="0.2">
      <c r="A2734" s="158"/>
      <c r="D2734" s="138"/>
    </row>
    <row r="2735" spans="1:4" x14ac:dyDescent="0.2">
      <c r="A2735" s="158"/>
      <c r="D2735" s="138"/>
    </row>
    <row r="2736" spans="1:4" x14ac:dyDescent="0.2">
      <c r="A2736" s="158"/>
      <c r="D2736" s="138"/>
    </row>
    <row r="2737" spans="1:4" x14ac:dyDescent="0.2">
      <c r="A2737" s="158"/>
      <c r="D2737" s="138"/>
    </row>
    <row r="2738" spans="1:4" x14ac:dyDescent="0.2">
      <c r="A2738" s="158"/>
      <c r="D2738" s="138"/>
    </row>
    <row r="2739" spans="1:4" x14ac:dyDescent="0.2">
      <c r="A2739" s="158"/>
      <c r="D2739" s="138"/>
    </row>
    <row r="2740" spans="1:4" x14ac:dyDescent="0.2">
      <c r="A2740" s="158"/>
      <c r="D2740" s="138"/>
    </row>
    <row r="2741" spans="1:4" x14ac:dyDescent="0.2">
      <c r="A2741" s="158"/>
      <c r="D2741" s="138"/>
    </row>
    <row r="2742" spans="1:4" x14ac:dyDescent="0.2">
      <c r="A2742" s="158"/>
      <c r="D2742" s="138"/>
    </row>
    <row r="2743" spans="1:4" x14ac:dyDescent="0.2">
      <c r="A2743" s="158"/>
      <c r="D2743" s="138"/>
    </row>
    <row r="2744" spans="1:4" x14ac:dyDescent="0.2">
      <c r="A2744" s="158"/>
      <c r="D2744" s="138"/>
    </row>
    <row r="2745" spans="1:4" x14ac:dyDescent="0.2">
      <c r="A2745" s="158"/>
      <c r="D2745" s="138"/>
    </row>
    <row r="2746" spans="1:4" x14ac:dyDescent="0.2">
      <c r="A2746" s="158"/>
      <c r="D2746" s="138"/>
    </row>
    <row r="2747" spans="1:4" x14ac:dyDescent="0.2">
      <c r="A2747" s="158"/>
      <c r="D2747" s="138"/>
    </row>
    <row r="2748" spans="1:4" x14ac:dyDescent="0.2">
      <c r="A2748" s="158"/>
      <c r="D2748" s="138"/>
    </row>
    <row r="2749" spans="1:4" x14ac:dyDescent="0.2">
      <c r="A2749" s="158"/>
      <c r="D2749" s="138"/>
    </row>
    <row r="2750" spans="1:4" x14ac:dyDescent="0.2">
      <c r="A2750" s="158"/>
      <c r="D2750" s="138"/>
    </row>
    <row r="2751" spans="1:4" x14ac:dyDescent="0.2">
      <c r="A2751" s="158"/>
      <c r="D2751" s="138"/>
    </row>
    <row r="2752" spans="1:4" x14ac:dyDescent="0.2">
      <c r="A2752" s="158"/>
      <c r="D2752" s="138"/>
    </row>
    <row r="2753" spans="1:4" x14ac:dyDescent="0.2">
      <c r="A2753" s="158"/>
      <c r="D2753" s="138"/>
    </row>
    <row r="2754" spans="1:4" x14ac:dyDescent="0.2">
      <c r="A2754" s="158"/>
      <c r="D2754" s="138"/>
    </row>
    <row r="2755" spans="1:4" x14ac:dyDescent="0.2">
      <c r="A2755" s="158"/>
      <c r="D2755" s="138"/>
    </row>
    <row r="2756" spans="1:4" x14ac:dyDescent="0.2">
      <c r="A2756" s="158"/>
      <c r="D2756" s="138"/>
    </row>
    <row r="2757" spans="1:4" x14ac:dyDescent="0.2">
      <c r="A2757" s="158"/>
      <c r="D2757" s="138"/>
    </row>
    <row r="2758" spans="1:4" x14ac:dyDescent="0.2">
      <c r="A2758" s="158"/>
      <c r="D2758" s="138"/>
    </row>
    <row r="2759" spans="1:4" x14ac:dyDescent="0.2">
      <c r="A2759" s="158"/>
      <c r="D2759" s="138"/>
    </row>
    <row r="2760" spans="1:4" x14ac:dyDescent="0.2">
      <c r="A2760" s="158"/>
      <c r="D2760" s="138"/>
    </row>
    <row r="2761" spans="1:4" x14ac:dyDescent="0.2">
      <c r="A2761" s="158"/>
      <c r="D2761" s="138"/>
    </row>
    <row r="2762" spans="1:4" x14ac:dyDescent="0.2">
      <c r="A2762" s="158"/>
      <c r="D2762" s="138"/>
    </row>
    <row r="2763" spans="1:4" x14ac:dyDescent="0.2">
      <c r="A2763" s="158"/>
      <c r="D2763" s="138"/>
    </row>
    <row r="2764" spans="1:4" x14ac:dyDescent="0.2">
      <c r="A2764" s="158"/>
      <c r="D2764" s="138"/>
    </row>
    <row r="2765" spans="1:4" x14ac:dyDescent="0.2">
      <c r="A2765" s="158"/>
      <c r="D2765" s="138"/>
    </row>
    <row r="2766" spans="1:4" x14ac:dyDescent="0.2">
      <c r="A2766" s="158"/>
      <c r="D2766" s="138"/>
    </row>
    <row r="2767" spans="1:4" x14ac:dyDescent="0.2">
      <c r="A2767" s="158"/>
      <c r="D2767" s="138"/>
    </row>
    <row r="2768" spans="1:4" x14ac:dyDescent="0.2">
      <c r="A2768" s="158"/>
      <c r="D2768" s="138"/>
    </row>
    <row r="2769" spans="1:4" x14ac:dyDescent="0.2">
      <c r="A2769" s="158"/>
      <c r="D2769" s="138"/>
    </row>
    <row r="2770" spans="1:4" x14ac:dyDescent="0.2">
      <c r="A2770" s="158"/>
      <c r="D2770" s="138"/>
    </row>
    <row r="2771" spans="1:4" x14ac:dyDescent="0.2">
      <c r="A2771" s="158"/>
      <c r="D2771" s="138"/>
    </row>
    <row r="2772" spans="1:4" x14ac:dyDescent="0.2">
      <c r="A2772" s="158"/>
      <c r="D2772" s="138"/>
    </row>
    <row r="2773" spans="1:4" x14ac:dyDescent="0.2">
      <c r="A2773" s="158"/>
      <c r="D2773" s="138"/>
    </row>
    <row r="2774" spans="1:4" x14ac:dyDescent="0.2">
      <c r="A2774" s="158"/>
      <c r="D2774" s="138"/>
    </row>
    <row r="2775" spans="1:4" x14ac:dyDescent="0.2">
      <c r="A2775" s="158"/>
      <c r="D2775" s="138"/>
    </row>
    <row r="2776" spans="1:4" x14ac:dyDescent="0.2">
      <c r="A2776" s="158"/>
      <c r="D2776" s="138"/>
    </row>
    <row r="2777" spans="1:4" x14ac:dyDescent="0.2">
      <c r="A2777" s="158"/>
      <c r="D2777" s="138"/>
    </row>
    <row r="2778" spans="1:4" x14ac:dyDescent="0.2">
      <c r="A2778" s="158"/>
      <c r="D2778" s="138"/>
    </row>
    <row r="2779" spans="1:4" x14ac:dyDescent="0.2">
      <c r="A2779" s="158"/>
      <c r="D2779" s="138"/>
    </row>
    <row r="2780" spans="1:4" x14ac:dyDescent="0.2">
      <c r="A2780" s="158"/>
      <c r="D2780" s="138"/>
    </row>
    <row r="2781" spans="1:4" x14ac:dyDescent="0.2">
      <c r="A2781" s="158"/>
      <c r="D2781" s="138"/>
    </row>
    <row r="2782" spans="1:4" x14ac:dyDescent="0.2">
      <c r="A2782" s="158"/>
      <c r="D2782" s="138"/>
    </row>
    <row r="2783" spans="1:4" x14ac:dyDescent="0.2">
      <c r="A2783" s="158"/>
      <c r="D2783" s="138"/>
    </row>
    <row r="2784" spans="1:4" x14ac:dyDescent="0.2">
      <c r="A2784" s="158"/>
      <c r="D2784" s="138"/>
    </row>
    <row r="2785" spans="1:4" x14ac:dyDescent="0.2">
      <c r="A2785" s="158"/>
      <c r="D2785" s="138"/>
    </row>
    <row r="2786" spans="1:4" x14ac:dyDescent="0.2">
      <c r="A2786" s="158"/>
      <c r="D2786" s="138"/>
    </row>
    <row r="2787" spans="1:4" x14ac:dyDescent="0.2">
      <c r="A2787" s="158"/>
      <c r="D2787" s="138"/>
    </row>
    <row r="2788" spans="1:4" x14ac:dyDescent="0.2">
      <c r="A2788" s="158"/>
      <c r="D2788" s="138"/>
    </row>
    <row r="2789" spans="1:4" x14ac:dyDescent="0.2">
      <c r="A2789" s="158"/>
      <c r="D2789" s="138"/>
    </row>
    <row r="2790" spans="1:4" x14ac:dyDescent="0.2">
      <c r="A2790" s="158"/>
      <c r="D2790" s="138"/>
    </row>
    <row r="2791" spans="1:4" x14ac:dyDescent="0.2">
      <c r="A2791" s="158"/>
      <c r="D2791" s="138"/>
    </row>
    <row r="2792" spans="1:4" x14ac:dyDescent="0.2">
      <c r="A2792" s="158"/>
      <c r="D2792" s="138"/>
    </row>
    <row r="2793" spans="1:4" x14ac:dyDescent="0.2">
      <c r="A2793" s="158"/>
      <c r="D2793" s="138"/>
    </row>
    <row r="2794" spans="1:4" x14ac:dyDescent="0.2">
      <c r="A2794" s="158"/>
      <c r="D2794" s="138"/>
    </row>
    <row r="2795" spans="1:4" x14ac:dyDescent="0.2">
      <c r="A2795" s="158"/>
      <c r="D2795" s="138"/>
    </row>
    <row r="2796" spans="1:4" x14ac:dyDescent="0.2">
      <c r="A2796" s="158"/>
      <c r="D2796" s="138"/>
    </row>
    <row r="2797" spans="1:4" x14ac:dyDescent="0.2">
      <c r="A2797" s="158"/>
      <c r="D2797" s="138"/>
    </row>
    <row r="2798" spans="1:4" x14ac:dyDescent="0.2">
      <c r="A2798" s="158"/>
      <c r="D2798" s="138"/>
    </row>
    <row r="2799" spans="1:4" x14ac:dyDescent="0.2">
      <c r="A2799" s="158"/>
      <c r="D2799" s="138"/>
    </row>
    <row r="2800" spans="1:4" x14ac:dyDescent="0.2">
      <c r="A2800" s="158"/>
      <c r="D2800" s="138"/>
    </row>
    <row r="2801" spans="1:4" x14ac:dyDescent="0.2">
      <c r="A2801" s="158"/>
      <c r="D2801" s="138"/>
    </row>
    <row r="2802" spans="1:4" x14ac:dyDescent="0.2">
      <c r="A2802" s="158"/>
      <c r="D2802" s="138"/>
    </row>
    <row r="2803" spans="1:4" x14ac:dyDescent="0.2">
      <c r="A2803" s="158"/>
      <c r="D2803" s="138"/>
    </row>
    <row r="2804" spans="1:4" x14ac:dyDescent="0.2">
      <c r="A2804" s="158"/>
      <c r="D2804" s="138"/>
    </row>
    <row r="2805" spans="1:4" x14ac:dyDescent="0.2">
      <c r="A2805" s="158"/>
      <c r="D2805" s="138"/>
    </row>
    <row r="2806" spans="1:4" x14ac:dyDescent="0.2">
      <c r="A2806" s="158"/>
      <c r="D2806" s="138"/>
    </row>
    <row r="2807" spans="1:4" x14ac:dyDescent="0.2">
      <c r="A2807" s="158"/>
      <c r="D2807" s="138"/>
    </row>
    <row r="2808" spans="1:4" x14ac:dyDescent="0.2">
      <c r="A2808" s="158"/>
      <c r="D2808" s="138"/>
    </row>
    <row r="2809" spans="1:4" x14ac:dyDescent="0.2">
      <c r="A2809" s="158"/>
      <c r="D2809" s="138"/>
    </row>
    <row r="2810" spans="1:4" x14ac:dyDescent="0.2">
      <c r="A2810" s="158"/>
      <c r="D2810" s="138"/>
    </row>
    <row r="2811" spans="1:4" x14ac:dyDescent="0.2">
      <c r="A2811" s="158"/>
      <c r="D2811" s="138"/>
    </row>
    <row r="2812" spans="1:4" x14ac:dyDescent="0.2">
      <c r="A2812" s="158"/>
      <c r="D2812" s="138"/>
    </row>
    <row r="2813" spans="1:4" x14ac:dyDescent="0.2">
      <c r="A2813" s="158"/>
      <c r="D2813" s="138"/>
    </row>
    <row r="2814" spans="1:4" x14ac:dyDescent="0.2">
      <c r="A2814" s="158"/>
      <c r="D2814" s="138"/>
    </row>
    <row r="2815" spans="1:4" x14ac:dyDescent="0.2">
      <c r="A2815" s="158"/>
      <c r="D2815" s="138"/>
    </row>
    <row r="2816" spans="1:4" x14ac:dyDescent="0.2">
      <c r="A2816" s="158"/>
      <c r="D2816" s="138"/>
    </row>
    <row r="2817" spans="1:4" x14ac:dyDescent="0.2">
      <c r="A2817" s="158"/>
      <c r="D2817" s="138"/>
    </row>
    <row r="2818" spans="1:4" x14ac:dyDescent="0.2">
      <c r="A2818" s="158"/>
      <c r="D2818" s="138"/>
    </row>
    <row r="2819" spans="1:4" x14ac:dyDescent="0.2">
      <c r="A2819" s="158"/>
      <c r="D2819" s="138"/>
    </row>
    <row r="2820" spans="1:4" x14ac:dyDescent="0.2">
      <c r="A2820" s="158"/>
      <c r="D2820" s="138"/>
    </row>
    <row r="2821" spans="1:4" x14ac:dyDescent="0.2">
      <c r="A2821" s="158"/>
      <c r="D2821" s="138"/>
    </row>
    <row r="2822" spans="1:4" x14ac:dyDescent="0.2">
      <c r="A2822" s="158"/>
      <c r="D2822" s="138"/>
    </row>
    <row r="2823" spans="1:4" x14ac:dyDescent="0.2">
      <c r="A2823" s="158"/>
      <c r="D2823" s="138"/>
    </row>
    <row r="2824" spans="1:4" x14ac:dyDescent="0.2">
      <c r="A2824" s="158"/>
      <c r="D2824" s="138"/>
    </row>
    <row r="2825" spans="1:4" x14ac:dyDescent="0.2">
      <c r="A2825" s="158"/>
      <c r="D2825" s="138"/>
    </row>
    <row r="2826" spans="1:4" x14ac:dyDescent="0.2">
      <c r="A2826" s="158"/>
      <c r="D2826" s="138"/>
    </row>
    <row r="2827" spans="1:4" x14ac:dyDescent="0.2">
      <c r="A2827" s="158"/>
      <c r="D2827" s="138"/>
    </row>
    <row r="2828" spans="1:4" x14ac:dyDescent="0.2">
      <c r="A2828" s="158"/>
      <c r="D2828" s="138"/>
    </row>
    <row r="2829" spans="1:4" x14ac:dyDescent="0.2">
      <c r="A2829" s="158"/>
      <c r="D2829" s="138"/>
    </row>
    <row r="2830" spans="1:4" x14ac:dyDescent="0.2">
      <c r="A2830" s="158"/>
      <c r="D2830" s="138"/>
    </row>
    <row r="2831" spans="1:4" x14ac:dyDescent="0.2">
      <c r="A2831" s="158"/>
      <c r="D2831" s="138"/>
    </row>
    <row r="2832" spans="1:4" x14ac:dyDescent="0.2">
      <c r="A2832" s="158"/>
      <c r="D2832" s="138"/>
    </row>
    <row r="2833" spans="1:4" x14ac:dyDescent="0.2">
      <c r="A2833" s="158"/>
      <c r="D2833" s="138"/>
    </row>
    <row r="2834" spans="1:4" x14ac:dyDescent="0.2">
      <c r="A2834" s="158"/>
      <c r="D2834" s="138"/>
    </row>
    <row r="2835" spans="1:4" x14ac:dyDescent="0.2">
      <c r="A2835" s="158"/>
      <c r="D2835" s="138"/>
    </row>
    <row r="2836" spans="1:4" x14ac:dyDescent="0.2">
      <c r="A2836" s="158"/>
      <c r="D2836" s="138"/>
    </row>
    <row r="2837" spans="1:4" x14ac:dyDescent="0.2">
      <c r="A2837" s="158"/>
      <c r="D2837" s="138"/>
    </row>
    <row r="2838" spans="1:4" x14ac:dyDescent="0.2">
      <c r="A2838" s="158"/>
      <c r="D2838" s="138"/>
    </row>
    <row r="2839" spans="1:4" x14ac:dyDescent="0.2">
      <c r="A2839" s="158"/>
      <c r="D2839" s="138"/>
    </row>
    <row r="2840" spans="1:4" x14ac:dyDescent="0.2">
      <c r="A2840" s="158"/>
      <c r="D2840" s="138"/>
    </row>
    <row r="2841" spans="1:4" x14ac:dyDescent="0.2">
      <c r="A2841" s="158"/>
      <c r="D2841" s="138"/>
    </row>
    <row r="2842" spans="1:4" x14ac:dyDescent="0.2">
      <c r="A2842" s="158"/>
      <c r="D2842" s="138"/>
    </row>
    <row r="2843" spans="1:4" x14ac:dyDescent="0.2">
      <c r="A2843" s="158"/>
      <c r="D2843" s="138"/>
    </row>
    <row r="2844" spans="1:4" x14ac:dyDescent="0.2">
      <c r="A2844" s="158"/>
      <c r="D2844" s="138"/>
    </row>
    <row r="2845" spans="1:4" x14ac:dyDescent="0.2">
      <c r="A2845" s="158"/>
      <c r="D2845" s="138"/>
    </row>
    <row r="2846" spans="1:4" x14ac:dyDescent="0.2">
      <c r="A2846" s="158"/>
      <c r="D2846" s="138"/>
    </row>
    <row r="2847" spans="1:4" x14ac:dyDescent="0.2">
      <c r="A2847" s="158"/>
      <c r="D2847" s="138"/>
    </row>
    <row r="2848" spans="1:4" x14ac:dyDescent="0.2">
      <c r="A2848" s="158"/>
      <c r="D2848" s="138"/>
    </row>
    <row r="2849" spans="1:4" x14ac:dyDescent="0.2">
      <c r="A2849" s="158"/>
      <c r="D2849" s="138"/>
    </row>
    <row r="2850" spans="1:4" x14ac:dyDescent="0.2">
      <c r="A2850" s="158"/>
      <c r="D2850" s="138"/>
    </row>
    <row r="2851" spans="1:4" x14ac:dyDescent="0.2">
      <c r="A2851" s="158"/>
      <c r="D2851" s="138"/>
    </row>
    <row r="2852" spans="1:4" x14ac:dyDescent="0.2">
      <c r="A2852" s="158"/>
      <c r="D2852" s="138"/>
    </row>
    <row r="2853" spans="1:4" x14ac:dyDescent="0.2">
      <c r="A2853" s="158"/>
      <c r="D2853" s="138"/>
    </row>
    <row r="2854" spans="1:4" x14ac:dyDescent="0.2">
      <c r="A2854" s="158"/>
      <c r="D2854" s="138"/>
    </row>
    <row r="2855" spans="1:4" x14ac:dyDescent="0.2">
      <c r="A2855" s="158"/>
      <c r="D2855" s="138"/>
    </row>
    <row r="2856" spans="1:4" x14ac:dyDescent="0.2">
      <c r="A2856" s="158"/>
      <c r="D2856" s="138"/>
    </row>
    <row r="2857" spans="1:4" x14ac:dyDescent="0.2">
      <c r="A2857" s="158"/>
      <c r="D2857" s="138"/>
    </row>
    <row r="2858" spans="1:4" x14ac:dyDescent="0.2">
      <c r="A2858" s="158"/>
      <c r="D2858" s="138"/>
    </row>
    <row r="2859" spans="1:4" x14ac:dyDescent="0.2">
      <c r="A2859" s="158"/>
      <c r="D2859" s="138"/>
    </row>
    <row r="2860" spans="1:4" x14ac:dyDescent="0.2">
      <c r="A2860" s="158"/>
      <c r="D2860" s="138"/>
    </row>
    <row r="2861" spans="1:4" x14ac:dyDescent="0.2">
      <c r="A2861" s="158"/>
      <c r="D2861" s="138"/>
    </row>
    <row r="2862" spans="1:4" x14ac:dyDescent="0.2">
      <c r="A2862" s="158"/>
      <c r="D2862" s="138"/>
    </row>
    <row r="2863" spans="1:4" x14ac:dyDescent="0.2">
      <c r="A2863" s="158"/>
      <c r="D2863" s="138"/>
    </row>
    <row r="2864" spans="1:4" x14ac:dyDescent="0.2">
      <c r="A2864" s="158"/>
      <c r="D2864" s="138"/>
    </row>
    <row r="2865" spans="1:4" x14ac:dyDescent="0.2">
      <c r="A2865" s="158"/>
      <c r="D2865" s="138"/>
    </row>
    <row r="2866" spans="1:4" x14ac:dyDescent="0.2">
      <c r="A2866" s="158"/>
      <c r="D2866" s="138"/>
    </row>
    <row r="2867" spans="1:4" x14ac:dyDescent="0.2">
      <c r="A2867" s="158"/>
      <c r="D2867" s="138"/>
    </row>
    <row r="2868" spans="1:4" x14ac:dyDescent="0.2">
      <c r="A2868" s="158"/>
      <c r="D2868" s="138"/>
    </row>
    <row r="2869" spans="1:4" x14ac:dyDescent="0.2">
      <c r="A2869" s="158"/>
      <c r="D2869" s="138"/>
    </row>
    <row r="2870" spans="1:4" x14ac:dyDescent="0.2">
      <c r="A2870" s="158"/>
      <c r="D2870" s="138"/>
    </row>
    <row r="2871" spans="1:4" x14ac:dyDescent="0.2">
      <c r="A2871" s="158"/>
      <c r="D2871" s="138"/>
    </row>
    <row r="2872" spans="1:4" x14ac:dyDescent="0.2">
      <c r="A2872" s="158"/>
      <c r="D2872" s="138"/>
    </row>
    <row r="2873" spans="1:4" x14ac:dyDescent="0.2">
      <c r="A2873" s="158"/>
      <c r="D2873" s="138"/>
    </row>
    <row r="2874" spans="1:4" x14ac:dyDescent="0.2">
      <c r="A2874" s="158"/>
      <c r="D2874" s="138"/>
    </row>
    <row r="2875" spans="1:4" x14ac:dyDescent="0.2">
      <c r="A2875" s="158"/>
      <c r="D2875" s="138"/>
    </row>
    <row r="2876" spans="1:4" x14ac:dyDescent="0.2">
      <c r="A2876" s="158"/>
      <c r="D2876" s="138"/>
    </row>
    <row r="2877" spans="1:4" x14ac:dyDescent="0.2">
      <c r="A2877" s="158"/>
      <c r="D2877" s="138"/>
    </row>
    <row r="2878" spans="1:4" x14ac:dyDescent="0.2">
      <c r="A2878" s="158"/>
      <c r="D2878" s="138"/>
    </row>
    <row r="2879" spans="1:4" x14ac:dyDescent="0.2">
      <c r="A2879" s="158"/>
      <c r="D2879" s="138"/>
    </row>
    <row r="2880" spans="1:4" x14ac:dyDescent="0.2">
      <c r="A2880" s="158"/>
      <c r="D2880" s="138"/>
    </row>
    <row r="2881" spans="1:4" x14ac:dyDescent="0.2">
      <c r="A2881" s="158"/>
      <c r="D2881" s="138"/>
    </row>
    <row r="2882" spans="1:4" x14ac:dyDescent="0.2">
      <c r="A2882" s="158"/>
      <c r="D2882" s="138"/>
    </row>
    <row r="2883" spans="1:4" x14ac:dyDescent="0.2">
      <c r="A2883" s="158"/>
      <c r="D2883" s="138"/>
    </row>
    <row r="2884" spans="1:4" x14ac:dyDescent="0.2">
      <c r="A2884" s="158"/>
      <c r="D2884" s="138"/>
    </row>
    <row r="2885" spans="1:4" x14ac:dyDescent="0.2">
      <c r="A2885" s="158"/>
      <c r="D2885" s="138"/>
    </row>
    <row r="2886" spans="1:4" x14ac:dyDescent="0.2">
      <c r="A2886" s="158"/>
      <c r="D2886" s="138"/>
    </row>
    <row r="2887" spans="1:4" x14ac:dyDescent="0.2">
      <c r="A2887" s="158"/>
      <c r="D2887" s="138"/>
    </row>
    <row r="2888" spans="1:4" x14ac:dyDescent="0.2">
      <c r="A2888" s="158"/>
      <c r="D2888" s="138"/>
    </row>
    <row r="2889" spans="1:4" x14ac:dyDescent="0.2">
      <c r="A2889" s="158"/>
      <c r="D2889" s="138"/>
    </row>
    <row r="2890" spans="1:4" x14ac:dyDescent="0.2">
      <c r="A2890" s="158"/>
      <c r="D2890" s="138"/>
    </row>
    <row r="2891" spans="1:4" x14ac:dyDescent="0.2">
      <c r="A2891" s="158"/>
      <c r="D2891" s="138"/>
    </row>
    <row r="2892" spans="1:4" x14ac:dyDescent="0.2">
      <c r="A2892" s="158"/>
      <c r="D2892" s="138"/>
    </row>
    <row r="2893" spans="1:4" x14ac:dyDescent="0.2">
      <c r="A2893" s="158"/>
      <c r="D2893" s="138"/>
    </row>
    <row r="2894" spans="1:4" x14ac:dyDescent="0.2">
      <c r="A2894" s="158"/>
      <c r="D2894" s="138"/>
    </row>
    <row r="2895" spans="1:4" x14ac:dyDescent="0.2">
      <c r="A2895" s="158"/>
      <c r="D2895" s="138"/>
    </row>
    <row r="2896" spans="1:4" x14ac:dyDescent="0.2">
      <c r="A2896" s="158"/>
      <c r="D2896" s="138"/>
    </row>
    <row r="2897" spans="1:4" x14ac:dyDescent="0.2">
      <c r="A2897" s="158"/>
      <c r="D2897" s="138"/>
    </row>
    <row r="2898" spans="1:4" x14ac:dyDescent="0.2">
      <c r="A2898" s="158"/>
      <c r="D2898" s="138"/>
    </row>
    <row r="2899" spans="1:4" x14ac:dyDescent="0.2">
      <c r="A2899" s="158"/>
      <c r="D2899" s="138"/>
    </row>
    <row r="2900" spans="1:4" x14ac:dyDescent="0.2">
      <c r="A2900" s="158"/>
      <c r="D2900" s="138"/>
    </row>
    <row r="2901" spans="1:4" x14ac:dyDescent="0.2">
      <c r="A2901" s="158"/>
      <c r="D2901" s="138"/>
    </row>
    <row r="2902" spans="1:4" x14ac:dyDescent="0.2">
      <c r="A2902" s="158"/>
      <c r="D2902" s="138"/>
    </row>
    <row r="2903" spans="1:4" x14ac:dyDescent="0.2">
      <c r="A2903" s="158"/>
      <c r="D2903" s="138"/>
    </row>
    <row r="2904" spans="1:4" x14ac:dyDescent="0.2">
      <c r="A2904" s="158"/>
      <c r="D2904" s="138"/>
    </row>
    <row r="2905" spans="1:4" x14ac:dyDescent="0.2">
      <c r="A2905" s="158"/>
      <c r="D2905" s="138"/>
    </row>
    <row r="2906" spans="1:4" x14ac:dyDescent="0.2">
      <c r="A2906" s="158"/>
      <c r="D2906" s="138"/>
    </row>
    <row r="2907" spans="1:4" x14ac:dyDescent="0.2">
      <c r="A2907" s="158"/>
      <c r="D2907" s="138"/>
    </row>
    <row r="2908" spans="1:4" x14ac:dyDescent="0.2">
      <c r="A2908" s="158"/>
      <c r="D2908" s="138"/>
    </row>
    <row r="2909" spans="1:4" x14ac:dyDescent="0.2">
      <c r="A2909" s="158"/>
      <c r="D2909" s="138"/>
    </row>
    <row r="2910" spans="1:4" x14ac:dyDescent="0.2">
      <c r="A2910" s="158"/>
      <c r="D2910" s="138"/>
    </row>
    <row r="2911" spans="1:4" x14ac:dyDescent="0.2">
      <c r="A2911" s="158"/>
      <c r="D2911" s="138"/>
    </row>
    <row r="2912" spans="1:4" x14ac:dyDescent="0.2">
      <c r="A2912" s="158"/>
      <c r="D2912" s="138"/>
    </row>
    <row r="2913" spans="1:4" x14ac:dyDescent="0.2">
      <c r="A2913" s="158"/>
      <c r="D2913" s="138"/>
    </row>
    <row r="2914" spans="1:4" x14ac:dyDescent="0.2">
      <c r="A2914" s="158"/>
      <c r="D2914" s="138"/>
    </row>
    <row r="2915" spans="1:4" x14ac:dyDescent="0.2">
      <c r="A2915" s="158"/>
      <c r="D2915" s="138"/>
    </row>
    <row r="2916" spans="1:4" x14ac:dyDescent="0.2">
      <c r="A2916" s="158"/>
      <c r="D2916" s="138"/>
    </row>
    <row r="2917" spans="1:4" x14ac:dyDescent="0.2">
      <c r="A2917" s="158"/>
      <c r="D2917" s="138"/>
    </row>
    <row r="2918" spans="1:4" x14ac:dyDescent="0.2">
      <c r="A2918" s="158"/>
      <c r="D2918" s="138"/>
    </row>
    <row r="2919" spans="1:4" x14ac:dyDescent="0.2">
      <c r="A2919" s="158"/>
      <c r="D2919" s="138"/>
    </row>
    <row r="2920" spans="1:4" x14ac:dyDescent="0.2">
      <c r="A2920" s="158"/>
      <c r="D2920" s="138"/>
    </row>
    <row r="2921" spans="1:4" x14ac:dyDescent="0.2">
      <c r="A2921" s="158"/>
      <c r="D2921" s="138"/>
    </row>
    <row r="2922" spans="1:4" x14ac:dyDescent="0.2">
      <c r="A2922" s="158"/>
      <c r="D2922" s="138"/>
    </row>
    <row r="2923" spans="1:4" x14ac:dyDescent="0.2">
      <c r="A2923" s="158"/>
      <c r="D2923" s="138"/>
    </row>
    <row r="2924" spans="1:4" x14ac:dyDescent="0.2">
      <c r="A2924" s="158"/>
      <c r="D2924" s="138"/>
    </row>
    <row r="2925" spans="1:4" x14ac:dyDescent="0.2">
      <c r="A2925" s="158"/>
      <c r="D2925" s="138"/>
    </row>
    <row r="2926" spans="1:4" x14ac:dyDescent="0.2">
      <c r="A2926" s="158"/>
      <c r="D2926" s="138"/>
    </row>
    <row r="2927" spans="1:4" x14ac:dyDescent="0.2">
      <c r="A2927" s="158"/>
      <c r="D2927" s="138"/>
    </row>
    <row r="2928" spans="1:4" x14ac:dyDescent="0.2">
      <c r="A2928" s="158"/>
      <c r="D2928" s="138"/>
    </row>
    <row r="2929" spans="1:4" x14ac:dyDescent="0.2">
      <c r="A2929" s="158"/>
      <c r="D2929" s="138"/>
    </row>
    <row r="2930" spans="1:4" x14ac:dyDescent="0.2">
      <c r="A2930" s="158"/>
      <c r="D2930" s="138"/>
    </row>
    <row r="2931" spans="1:4" x14ac:dyDescent="0.2">
      <c r="A2931" s="158"/>
      <c r="D2931" s="138"/>
    </row>
    <row r="2932" spans="1:4" x14ac:dyDescent="0.2">
      <c r="A2932" s="158"/>
      <c r="D2932" s="138"/>
    </row>
    <row r="2933" spans="1:4" x14ac:dyDescent="0.2">
      <c r="A2933" s="158"/>
      <c r="D2933" s="138"/>
    </row>
    <row r="2934" spans="1:4" x14ac:dyDescent="0.2">
      <c r="A2934" s="158"/>
      <c r="D2934" s="138"/>
    </row>
    <row r="2935" spans="1:4" x14ac:dyDescent="0.2">
      <c r="A2935" s="158"/>
      <c r="D2935" s="138"/>
    </row>
    <row r="2936" spans="1:4" x14ac:dyDescent="0.2">
      <c r="A2936" s="158"/>
      <c r="D2936" s="138"/>
    </row>
    <row r="2937" spans="1:4" x14ac:dyDescent="0.2">
      <c r="A2937" s="158"/>
      <c r="D2937" s="138"/>
    </row>
    <row r="2938" spans="1:4" x14ac:dyDescent="0.2">
      <c r="A2938" s="158"/>
      <c r="D2938" s="138"/>
    </row>
    <row r="2939" spans="1:4" x14ac:dyDescent="0.2">
      <c r="A2939" s="158"/>
      <c r="D2939" s="138"/>
    </row>
    <row r="2940" spans="1:4" x14ac:dyDescent="0.2">
      <c r="A2940" s="158"/>
      <c r="D2940" s="138"/>
    </row>
    <row r="2941" spans="1:4" x14ac:dyDescent="0.2">
      <c r="A2941" s="158"/>
      <c r="D2941" s="138"/>
    </row>
    <row r="2942" spans="1:4" x14ac:dyDescent="0.2">
      <c r="A2942" s="158"/>
      <c r="D2942" s="138"/>
    </row>
    <row r="2943" spans="1:4" x14ac:dyDescent="0.2">
      <c r="A2943" s="158"/>
      <c r="D2943" s="138"/>
    </row>
    <row r="2944" spans="1:4" x14ac:dyDescent="0.2">
      <c r="A2944" s="158"/>
      <c r="D2944" s="138"/>
    </row>
    <row r="2945" spans="1:4" x14ac:dyDescent="0.2">
      <c r="A2945" s="158"/>
      <c r="D2945" s="138"/>
    </row>
    <row r="2946" spans="1:4" x14ac:dyDescent="0.2">
      <c r="A2946" s="158"/>
      <c r="D2946" s="138"/>
    </row>
    <row r="2947" spans="1:4" x14ac:dyDescent="0.2">
      <c r="A2947" s="158"/>
      <c r="D2947" s="138"/>
    </row>
    <row r="2948" spans="1:4" x14ac:dyDescent="0.2">
      <c r="A2948" s="158"/>
      <c r="D2948" s="138"/>
    </row>
    <row r="2949" spans="1:4" x14ac:dyDescent="0.2">
      <c r="A2949" s="158"/>
      <c r="D2949" s="138"/>
    </row>
    <row r="2950" spans="1:4" x14ac:dyDescent="0.2">
      <c r="A2950" s="158"/>
      <c r="D2950" s="138"/>
    </row>
    <row r="2951" spans="1:4" x14ac:dyDescent="0.2">
      <c r="A2951" s="158"/>
      <c r="D2951" s="138"/>
    </row>
    <row r="2952" spans="1:4" x14ac:dyDescent="0.2">
      <c r="A2952" s="158"/>
      <c r="D2952" s="138"/>
    </row>
    <row r="2953" spans="1:4" x14ac:dyDescent="0.2">
      <c r="A2953" s="158"/>
      <c r="D2953" s="138"/>
    </row>
    <row r="2954" spans="1:4" x14ac:dyDescent="0.2">
      <c r="A2954" s="158"/>
      <c r="D2954" s="138"/>
    </row>
    <row r="2955" spans="1:4" x14ac:dyDescent="0.2">
      <c r="A2955" s="158"/>
      <c r="D2955" s="138"/>
    </row>
    <row r="2956" spans="1:4" x14ac:dyDescent="0.2">
      <c r="A2956" s="158"/>
      <c r="D2956" s="138"/>
    </row>
    <row r="2957" spans="1:4" x14ac:dyDescent="0.2">
      <c r="A2957" s="158"/>
      <c r="D2957" s="138"/>
    </row>
    <row r="2958" spans="1:4" x14ac:dyDescent="0.2">
      <c r="A2958" s="158"/>
      <c r="D2958" s="138"/>
    </row>
    <row r="2959" spans="1:4" x14ac:dyDescent="0.2">
      <c r="A2959" s="158"/>
      <c r="D2959" s="138"/>
    </row>
    <row r="2960" spans="1:4" x14ac:dyDescent="0.2">
      <c r="A2960" s="158"/>
      <c r="D2960" s="138"/>
    </row>
    <row r="2961" spans="1:4" x14ac:dyDescent="0.2">
      <c r="A2961" s="158"/>
      <c r="D2961" s="138"/>
    </row>
    <row r="2962" spans="1:4" x14ac:dyDescent="0.2">
      <c r="A2962" s="158"/>
      <c r="D2962" s="138"/>
    </row>
    <row r="2963" spans="1:4" x14ac:dyDescent="0.2">
      <c r="A2963" s="158"/>
      <c r="D2963" s="138"/>
    </row>
    <row r="2964" spans="1:4" x14ac:dyDescent="0.2">
      <c r="A2964" s="158"/>
      <c r="D2964" s="138"/>
    </row>
    <row r="2965" spans="1:4" x14ac:dyDescent="0.2">
      <c r="A2965" s="158"/>
      <c r="D2965" s="138"/>
    </row>
    <row r="2966" spans="1:4" x14ac:dyDescent="0.2">
      <c r="A2966" s="158"/>
      <c r="D2966" s="138"/>
    </row>
    <row r="2967" spans="1:4" x14ac:dyDescent="0.2">
      <c r="A2967" s="158"/>
      <c r="D2967" s="138"/>
    </row>
    <row r="2968" spans="1:4" x14ac:dyDescent="0.2">
      <c r="A2968" s="158"/>
      <c r="D2968" s="138"/>
    </row>
    <row r="2969" spans="1:4" x14ac:dyDescent="0.2">
      <c r="A2969" s="158"/>
      <c r="D2969" s="138"/>
    </row>
    <row r="2970" spans="1:4" x14ac:dyDescent="0.2">
      <c r="A2970" s="158"/>
      <c r="D2970" s="138"/>
    </row>
    <row r="2971" spans="1:4" x14ac:dyDescent="0.2">
      <c r="A2971" s="158"/>
      <c r="D2971" s="138"/>
    </row>
    <row r="2972" spans="1:4" x14ac:dyDescent="0.2">
      <c r="A2972" s="158"/>
      <c r="D2972" s="138"/>
    </row>
    <row r="2973" spans="1:4" x14ac:dyDescent="0.2">
      <c r="A2973" s="158"/>
      <c r="D2973" s="138"/>
    </row>
    <row r="2974" spans="1:4" x14ac:dyDescent="0.2">
      <c r="A2974" s="158"/>
      <c r="D2974" s="138"/>
    </row>
    <row r="2975" spans="1:4" x14ac:dyDescent="0.2">
      <c r="A2975" s="158"/>
      <c r="D2975" s="138"/>
    </row>
    <row r="2976" spans="1:4" x14ac:dyDescent="0.2">
      <c r="A2976" s="158"/>
      <c r="D2976" s="138"/>
    </row>
    <row r="2977" spans="1:4" x14ac:dyDescent="0.2">
      <c r="A2977" s="158"/>
      <c r="D2977" s="138"/>
    </row>
    <row r="2978" spans="1:4" x14ac:dyDescent="0.2">
      <c r="A2978" s="158"/>
      <c r="D2978" s="138"/>
    </row>
    <row r="2979" spans="1:4" x14ac:dyDescent="0.2">
      <c r="A2979" s="158"/>
      <c r="D2979" s="138"/>
    </row>
    <row r="2980" spans="1:4" x14ac:dyDescent="0.2">
      <c r="A2980" s="158"/>
      <c r="D2980" s="138"/>
    </row>
    <row r="2981" spans="1:4" x14ac:dyDescent="0.2">
      <c r="A2981" s="158"/>
      <c r="D2981" s="138"/>
    </row>
    <row r="2982" spans="1:4" x14ac:dyDescent="0.2">
      <c r="A2982" s="158"/>
      <c r="D2982" s="138"/>
    </row>
    <row r="2983" spans="1:4" x14ac:dyDescent="0.2">
      <c r="A2983" s="158"/>
      <c r="D2983" s="138"/>
    </row>
    <row r="2984" spans="1:4" x14ac:dyDescent="0.2">
      <c r="A2984" s="158"/>
      <c r="D2984" s="138"/>
    </row>
    <row r="2985" spans="1:4" x14ac:dyDescent="0.2">
      <c r="A2985" s="158"/>
      <c r="D2985" s="138"/>
    </row>
    <row r="2986" spans="1:4" x14ac:dyDescent="0.2">
      <c r="A2986" s="158"/>
      <c r="D2986" s="138"/>
    </row>
    <row r="2987" spans="1:4" x14ac:dyDescent="0.2">
      <c r="A2987" s="158"/>
      <c r="D2987" s="138"/>
    </row>
    <row r="2988" spans="1:4" x14ac:dyDescent="0.2">
      <c r="A2988" s="158"/>
      <c r="D2988" s="138"/>
    </row>
    <row r="2989" spans="1:4" x14ac:dyDescent="0.2">
      <c r="A2989" s="158"/>
      <c r="D2989" s="138"/>
    </row>
    <row r="2990" spans="1:4" x14ac:dyDescent="0.2">
      <c r="A2990" s="158"/>
      <c r="D2990" s="138"/>
    </row>
    <row r="2991" spans="1:4" x14ac:dyDescent="0.2">
      <c r="A2991" s="158"/>
      <c r="D2991" s="138"/>
    </row>
    <row r="2992" spans="1:4" x14ac:dyDescent="0.2">
      <c r="A2992" s="158"/>
      <c r="D2992" s="138"/>
    </row>
    <row r="2993" spans="1:4" x14ac:dyDescent="0.2">
      <c r="A2993" s="158"/>
      <c r="D2993" s="138"/>
    </row>
    <row r="2994" spans="1:4" x14ac:dyDescent="0.2">
      <c r="A2994" s="158"/>
      <c r="D2994" s="138"/>
    </row>
    <row r="2995" spans="1:4" x14ac:dyDescent="0.2">
      <c r="A2995" s="158"/>
      <c r="D2995" s="138"/>
    </row>
    <row r="2996" spans="1:4" x14ac:dyDescent="0.2">
      <c r="A2996" s="158"/>
      <c r="D2996" s="138"/>
    </row>
    <row r="2997" spans="1:4" x14ac:dyDescent="0.2">
      <c r="A2997" s="158"/>
      <c r="D2997" s="138"/>
    </row>
    <row r="2998" spans="1:4" x14ac:dyDescent="0.2">
      <c r="A2998" s="158"/>
      <c r="D2998" s="138"/>
    </row>
    <row r="2999" spans="1:4" x14ac:dyDescent="0.2">
      <c r="A2999" s="158"/>
      <c r="D2999" s="138"/>
    </row>
    <row r="3000" spans="1:4" x14ac:dyDescent="0.2">
      <c r="A3000" s="158"/>
      <c r="D3000" s="138"/>
    </row>
    <row r="3001" spans="1:4" x14ac:dyDescent="0.2">
      <c r="A3001" s="158"/>
      <c r="D3001" s="138"/>
    </row>
    <row r="3002" spans="1:4" x14ac:dyDescent="0.2">
      <c r="A3002" s="158"/>
      <c r="D3002" s="138"/>
    </row>
    <row r="3003" spans="1:4" x14ac:dyDescent="0.2">
      <c r="A3003" s="158"/>
      <c r="D3003" s="138"/>
    </row>
    <row r="3004" spans="1:4" x14ac:dyDescent="0.2">
      <c r="A3004" s="158"/>
      <c r="D3004" s="138"/>
    </row>
    <row r="3005" spans="1:4" x14ac:dyDescent="0.2">
      <c r="A3005" s="158"/>
      <c r="D3005" s="138"/>
    </row>
    <row r="3006" spans="1:4" x14ac:dyDescent="0.2">
      <c r="A3006" s="158"/>
      <c r="D3006" s="138"/>
    </row>
    <row r="3007" spans="1:4" x14ac:dyDescent="0.2">
      <c r="A3007" s="158"/>
      <c r="D3007" s="138"/>
    </row>
    <row r="3008" spans="1:4" x14ac:dyDescent="0.2">
      <c r="A3008" s="158"/>
      <c r="D3008" s="138"/>
    </row>
    <row r="3009" spans="1:4" x14ac:dyDescent="0.2">
      <c r="A3009" s="158"/>
      <c r="D3009" s="138"/>
    </row>
    <row r="3010" spans="1:4" x14ac:dyDescent="0.2">
      <c r="A3010" s="158"/>
      <c r="D3010" s="138"/>
    </row>
    <row r="3011" spans="1:4" x14ac:dyDescent="0.2">
      <c r="A3011" s="158"/>
      <c r="D3011" s="138"/>
    </row>
    <row r="3012" spans="1:4" x14ac:dyDescent="0.2">
      <c r="A3012" s="158"/>
      <c r="D3012" s="138"/>
    </row>
    <row r="3013" spans="1:4" x14ac:dyDescent="0.2">
      <c r="A3013" s="158"/>
      <c r="D3013" s="138"/>
    </row>
    <row r="3014" spans="1:4" x14ac:dyDescent="0.2">
      <c r="A3014" s="158"/>
      <c r="D3014" s="138"/>
    </row>
    <row r="3015" spans="1:4" x14ac:dyDescent="0.2">
      <c r="A3015" s="158"/>
      <c r="D3015" s="138"/>
    </row>
    <row r="3016" spans="1:4" x14ac:dyDescent="0.2">
      <c r="A3016" s="158"/>
      <c r="D3016" s="138"/>
    </row>
    <row r="3017" spans="1:4" x14ac:dyDescent="0.2">
      <c r="A3017" s="158"/>
      <c r="D3017" s="138"/>
    </row>
    <row r="3018" spans="1:4" x14ac:dyDescent="0.2">
      <c r="A3018" s="158"/>
      <c r="D3018" s="138"/>
    </row>
    <row r="3019" spans="1:4" x14ac:dyDescent="0.2">
      <c r="A3019" s="158"/>
      <c r="D3019" s="138"/>
    </row>
    <row r="3020" spans="1:4" x14ac:dyDescent="0.2">
      <c r="A3020" s="158"/>
      <c r="D3020" s="138"/>
    </row>
    <row r="3021" spans="1:4" x14ac:dyDescent="0.2">
      <c r="A3021" s="158"/>
      <c r="D3021" s="138"/>
    </row>
    <row r="3022" spans="1:4" x14ac:dyDescent="0.2">
      <c r="A3022" s="158"/>
      <c r="D3022" s="138"/>
    </row>
    <row r="3023" spans="1:4" x14ac:dyDescent="0.2">
      <c r="A3023" s="158"/>
      <c r="D3023" s="138"/>
    </row>
    <row r="3024" spans="1:4" x14ac:dyDescent="0.2">
      <c r="A3024" s="158"/>
      <c r="D3024" s="138"/>
    </row>
    <row r="3025" spans="1:4" x14ac:dyDescent="0.2">
      <c r="A3025" s="158"/>
      <c r="D3025" s="138"/>
    </row>
    <row r="3026" spans="1:4" x14ac:dyDescent="0.2">
      <c r="A3026" s="158"/>
      <c r="D3026" s="138"/>
    </row>
    <row r="3027" spans="1:4" x14ac:dyDescent="0.2">
      <c r="A3027" s="158"/>
      <c r="D3027" s="138"/>
    </row>
    <row r="3028" spans="1:4" x14ac:dyDescent="0.2">
      <c r="A3028" s="158"/>
      <c r="D3028" s="138"/>
    </row>
    <row r="3029" spans="1:4" x14ac:dyDescent="0.2">
      <c r="A3029" s="158"/>
      <c r="D3029" s="138"/>
    </row>
    <row r="3030" spans="1:4" x14ac:dyDescent="0.2">
      <c r="A3030" s="158"/>
      <c r="D3030" s="138"/>
    </row>
    <row r="3031" spans="1:4" x14ac:dyDescent="0.2">
      <c r="A3031" s="158"/>
      <c r="D3031" s="138"/>
    </row>
    <row r="3032" spans="1:4" x14ac:dyDescent="0.2">
      <c r="A3032" s="158"/>
      <c r="D3032" s="138"/>
    </row>
    <row r="3033" spans="1:4" x14ac:dyDescent="0.2">
      <c r="A3033" s="158"/>
      <c r="D3033" s="138"/>
    </row>
    <row r="3034" spans="1:4" x14ac:dyDescent="0.2">
      <c r="A3034" s="158"/>
      <c r="D3034" s="138"/>
    </row>
    <row r="3035" spans="1:4" x14ac:dyDescent="0.2">
      <c r="A3035" s="158"/>
      <c r="D3035" s="138"/>
    </row>
    <row r="3036" spans="1:4" x14ac:dyDescent="0.2">
      <c r="A3036" s="158"/>
      <c r="D3036" s="138"/>
    </row>
    <row r="3037" spans="1:4" x14ac:dyDescent="0.2">
      <c r="A3037" s="158"/>
      <c r="D3037" s="138"/>
    </row>
    <row r="3038" spans="1:4" x14ac:dyDescent="0.2">
      <c r="A3038" s="158"/>
      <c r="D3038" s="138"/>
    </row>
    <row r="3039" spans="1:4" x14ac:dyDescent="0.2">
      <c r="A3039" s="158"/>
      <c r="D3039" s="138"/>
    </row>
    <row r="3040" spans="1:4" x14ac:dyDescent="0.2">
      <c r="A3040" s="158"/>
      <c r="D3040" s="138"/>
    </row>
    <row r="3041" spans="1:4" x14ac:dyDescent="0.2">
      <c r="A3041" s="158"/>
      <c r="D3041" s="138"/>
    </row>
    <row r="3042" spans="1:4" x14ac:dyDescent="0.2">
      <c r="A3042" s="158"/>
      <c r="D3042" s="138"/>
    </row>
    <row r="3043" spans="1:4" x14ac:dyDescent="0.2">
      <c r="A3043" s="158"/>
      <c r="D3043" s="138"/>
    </row>
    <row r="3044" spans="1:4" x14ac:dyDescent="0.2">
      <c r="A3044" s="158"/>
      <c r="D3044" s="138"/>
    </row>
    <row r="3045" spans="1:4" x14ac:dyDescent="0.2">
      <c r="A3045" s="158"/>
      <c r="D3045" s="138"/>
    </row>
    <row r="3046" spans="1:4" x14ac:dyDescent="0.2">
      <c r="A3046" s="158"/>
      <c r="D3046" s="138"/>
    </row>
    <row r="3047" spans="1:4" x14ac:dyDescent="0.2">
      <c r="A3047" s="158"/>
      <c r="D3047" s="138"/>
    </row>
    <row r="3048" spans="1:4" x14ac:dyDescent="0.2">
      <c r="A3048" s="158"/>
      <c r="D3048" s="138"/>
    </row>
    <row r="3049" spans="1:4" x14ac:dyDescent="0.2">
      <c r="A3049" s="158"/>
      <c r="D3049" s="138"/>
    </row>
    <row r="3050" spans="1:4" x14ac:dyDescent="0.2">
      <c r="A3050" s="158"/>
      <c r="D3050" s="138"/>
    </row>
    <row r="3051" spans="1:4" x14ac:dyDescent="0.2">
      <c r="A3051" s="158"/>
      <c r="D3051" s="138"/>
    </row>
    <row r="3052" spans="1:4" x14ac:dyDescent="0.2">
      <c r="A3052" s="158"/>
      <c r="D3052" s="138"/>
    </row>
    <row r="3053" spans="1:4" x14ac:dyDescent="0.2">
      <c r="A3053" s="158"/>
      <c r="D3053" s="138"/>
    </row>
    <row r="3054" spans="1:4" x14ac:dyDescent="0.2">
      <c r="A3054" s="158"/>
      <c r="D3054" s="138"/>
    </row>
    <row r="3055" spans="1:4" x14ac:dyDescent="0.2">
      <c r="A3055" s="158"/>
      <c r="D3055" s="138"/>
    </row>
    <row r="3056" spans="1:4" x14ac:dyDescent="0.2">
      <c r="A3056" s="158"/>
      <c r="D3056" s="138"/>
    </row>
    <row r="3057" spans="1:4" x14ac:dyDescent="0.2">
      <c r="A3057" s="158"/>
      <c r="D3057" s="138"/>
    </row>
    <row r="3058" spans="1:4" x14ac:dyDescent="0.2">
      <c r="A3058" s="158"/>
      <c r="D3058" s="138"/>
    </row>
    <row r="3059" spans="1:4" x14ac:dyDescent="0.2">
      <c r="A3059" s="158"/>
      <c r="D3059" s="138"/>
    </row>
    <row r="3060" spans="1:4" x14ac:dyDescent="0.2">
      <c r="A3060" s="158"/>
      <c r="D3060" s="138"/>
    </row>
    <row r="3061" spans="1:4" x14ac:dyDescent="0.2">
      <c r="A3061" s="158"/>
      <c r="D3061" s="138"/>
    </row>
    <row r="3062" spans="1:4" x14ac:dyDescent="0.2">
      <c r="A3062" s="158"/>
      <c r="D3062" s="138"/>
    </row>
    <row r="3063" spans="1:4" x14ac:dyDescent="0.2">
      <c r="A3063" s="158"/>
      <c r="D3063" s="138"/>
    </row>
    <row r="3064" spans="1:4" x14ac:dyDescent="0.2">
      <c r="A3064" s="158"/>
      <c r="D3064" s="138"/>
    </row>
    <row r="3065" spans="1:4" x14ac:dyDescent="0.2">
      <c r="A3065" s="158"/>
      <c r="D3065" s="138"/>
    </row>
    <row r="3066" spans="1:4" x14ac:dyDescent="0.2">
      <c r="A3066" s="158"/>
      <c r="D3066" s="138"/>
    </row>
    <row r="3067" spans="1:4" x14ac:dyDescent="0.2">
      <c r="A3067" s="158"/>
      <c r="D3067" s="138"/>
    </row>
    <row r="3068" spans="1:4" x14ac:dyDescent="0.2">
      <c r="A3068" s="158"/>
      <c r="D3068" s="138"/>
    </row>
    <row r="3069" spans="1:4" x14ac:dyDescent="0.2">
      <c r="A3069" s="158"/>
      <c r="D3069" s="138"/>
    </row>
    <row r="3070" spans="1:4" x14ac:dyDescent="0.2">
      <c r="A3070" s="158"/>
      <c r="D3070" s="138"/>
    </row>
    <row r="3071" spans="1:4" x14ac:dyDescent="0.2">
      <c r="A3071" s="158"/>
      <c r="D3071" s="138"/>
    </row>
    <row r="3072" spans="1:4" x14ac:dyDescent="0.2">
      <c r="A3072" s="158"/>
      <c r="D3072" s="138"/>
    </row>
    <row r="3073" spans="1:4" x14ac:dyDescent="0.2">
      <c r="A3073" s="158"/>
      <c r="D3073" s="138"/>
    </row>
    <row r="3074" spans="1:4" x14ac:dyDescent="0.2">
      <c r="A3074" s="158"/>
      <c r="D3074" s="138"/>
    </row>
    <row r="3075" spans="1:4" x14ac:dyDescent="0.2">
      <c r="A3075" s="158"/>
      <c r="D3075" s="138"/>
    </row>
    <row r="3076" spans="1:4" x14ac:dyDescent="0.2">
      <c r="A3076" s="158"/>
      <c r="D3076" s="138"/>
    </row>
    <row r="3077" spans="1:4" x14ac:dyDescent="0.2">
      <c r="A3077" s="158"/>
      <c r="D3077" s="138"/>
    </row>
    <row r="3078" spans="1:4" x14ac:dyDescent="0.2">
      <c r="A3078" s="158"/>
      <c r="D3078" s="138"/>
    </row>
    <row r="3079" spans="1:4" x14ac:dyDescent="0.2">
      <c r="A3079" s="158"/>
      <c r="D3079" s="138"/>
    </row>
    <row r="3080" spans="1:4" x14ac:dyDescent="0.2">
      <c r="A3080" s="158"/>
      <c r="D3080" s="138"/>
    </row>
    <row r="3081" spans="1:4" x14ac:dyDescent="0.2">
      <c r="A3081" s="158"/>
      <c r="D3081" s="138"/>
    </row>
    <row r="3082" spans="1:4" x14ac:dyDescent="0.2">
      <c r="A3082" s="158"/>
      <c r="D3082" s="138"/>
    </row>
    <row r="3083" spans="1:4" x14ac:dyDescent="0.2">
      <c r="A3083" s="158"/>
      <c r="D3083" s="138"/>
    </row>
    <row r="3084" spans="1:4" x14ac:dyDescent="0.2">
      <c r="A3084" s="158"/>
      <c r="D3084" s="138"/>
    </row>
    <row r="3085" spans="1:4" x14ac:dyDescent="0.2">
      <c r="A3085" s="158"/>
      <c r="D3085" s="138"/>
    </row>
    <row r="3086" spans="1:4" x14ac:dyDescent="0.2">
      <c r="A3086" s="158"/>
      <c r="D3086" s="138"/>
    </row>
    <row r="3087" spans="1:4" x14ac:dyDescent="0.2">
      <c r="A3087" s="158"/>
      <c r="D3087" s="138"/>
    </row>
    <row r="3088" spans="1:4" x14ac:dyDescent="0.2">
      <c r="A3088" s="158"/>
      <c r="D3088" s="138"/>
    </row>
    <row r="3089" spans="1:4" x14ac:dyDescent="0.2">
      <c r="A3089" s="158"/>
      <c r="D3089" s="138"/>
    </row>
    <row r="3090" spans="1:4" x14ac:dyDescent="0.2">
      <c r="A3090" s="158"/>
      <c r="D3090" s="138"/>
    </row>
    <row r="3091" spans="1:4" x14ac:dyDescent="0.2">
      <c r="A3091" s="158"/>
      <c r="D3091" s="138"/>
    </row>
    <row r="3092" spans="1:4" x14ac:dyDescent="0.2">
      <c r="A3092" s="158"/>
      <c r="D3092" s="138"/>
    </row>
    <row r="3093" spans="1:4" x14ac:dyDescent="0.2">
      <c r="A3093" s="158"/>
      <c r="D3093" s="138"/>
    </row>
    <row r="3094" spans="1:4" x14ac:dyDescent="0.2">
      <c r="A3094" s="158"/>
      <c r="D3094" s="138"/>
    </row>
    <row r="3095" spans="1:4" x14ac:dyDescent="0.2">
      <c r="A3095" s="158"/>
      <c r="D3095" s="138"/>
    </row>
    <row r="3096" spans="1:4" x14ac:dyDescent="0.2">
      <c r="A3096" s="158"/>
      <c r="D3096" s="138"/>
    </row>
    <row r="3097" spans="1:4" x14ac:dyDescent="0.2">
      <c r="A3097" s="158"/>
      <c r="D3097" s="138"/>
    </row>
    <row r="3098" spans="1:4" x14ac:dyDescent="0.2">
      <c r="A3098" s="158"/>
      <c r="D3098" s="138"/>
    </row>
    <row r="3099" spans="1:4" x14ac:dyDescent="0.2">
      <c r="A3099" s="158"/>
      <c r="D3099" s="138"/>
    </row>
    <row r="3100" spans="1:4" x14ac:dyDescent="0.2">
      <c r="A3100" s="158"/>
      <c r="D3100" s="138"/>
    </row>
    <row r="3101" spans="1:4" x14ac:dyDescent="0.2">
      <c r="A3101" s="158"/>
      <c r="D3101" s="138"/>
    </row>
    <row r="3102" spans="1:4" x14ac:dyDescent="0.2">
      <c r="A3102" s="158"/>
      <c r="D3102" s="138"/>
    </row>
    <row r="3103" spans="1:4" x14ac:dyDescent="0.2">
      <c r="A3103" s="158"/>
      <c r="D3103" s="138"/>
    </row>
    <row r="3104" spans="1:4" x14ac:dyDescent="0.2">
      <c r="A3104" s="158"/>
      <c r="D3104" s="138"/>
    </row>
    <row r="3105" spans="1:4" x14ac:dyDescent="0.2">
      <c r="A3105" s="158"/>
      <c r="D3105" s="138"/>
    </row>
    <row r="3106" spans="1:4" x14ac:dyDescent="0.2">
      <c r="A3106" s="158"/>
      <c r="D3106" s="138"/>
    </row>
    <row r="3107" spans="1:4" x14ac:dyDescent="0.2">
      <c r="A3107" s="158"/>
      <c r="D3107" s="138"/>
    </row>
    <row r="3108" spans="1:4" x14ac:dyDescent="0.2">
      <c r="A3108" s="158"/>
      <c r="D3108" s="138"/>
    </row>
    <row r="3109" spans="1:4" x14ac:dyDescent="0.2">
      <c r="A3109" s="158"/>
      <c r="D3109" s="138"/>
    </row>
    <row r="3110" spans="1:4" x14ac:dyDescent="0.2">
      <c r="A3110" s="158"/>
      <c r="D3110" s="138"/>
    </row>
    <row r="3111" spans="1:4" x14ac:dyDescent="0.2">
      <c r="A3111" s="158"/>
      <c r="D3111" s="138"/>
    </row>
    <row r="3112" spans="1:4" x14ac:dyDescent="0.2">
      <c r="A3112" s="158"/>
      <c r="D3112" s="138"/>
    </row>
    <row r="3113" spans="1:4" x14ac:dyDescent="0.2">
      <c r="A3113" s="158"/>
      <c r="D3113" s="138"/>
    </row>
    <row r="3114" spans="1:4" x14ac:dyDescent="0.2">
      <c r="A3114" s="158"/>
      <c r="D3114" s="138"/>
    </row>
    <row r="3115" spans="1:4" x14ac:dyDescent="0.2">
      <c r="A3115" s="158"/>
      <c r="D3115" s="138"/>
    </row>
    <row r="3116" spans="1:4" x14ac:dyDescent="0.2">
      <c r="A3116" s="158"/>
      <c r="D3116" s="138"/>
    </row>
    <row r="3117" spans="1:4" x14ac:dyDescent="0.2">
      <c r="A3117" s="158"/>
      <c r="D3117" s="138"/>
    </row>
    <row r="3118" spans="1:4" x14ac:dyDescent="0.2">
      <c r="A3118" s="158"/>
      <c r="D3118" s="138"/>
    </row>
    <row r="3119" spans="1:4" x14ac:dyDescent="0.2">
      <c r="A3119" s="158"/>
      <c r="D3119" s="138"/>
    </row>
    <row r="3120" spans="1:4" x14ac:dyDescent="0.2">
      <c r="A3120" s="158"/>
      <c r="D3120" s="138"/>
    </row>
    <row r="3121" spans="1:4" x14ac:dyDescent="0.2">
      <c r="A3121" s="158"/>
      <c r="D3121" s="138"/>
    </row>
    <row r="3122" spans="1:4" x14ac:dyDescent="0.2">
      <c r="A3122" s="158"/>
      <c r="D3122" s="138"/>
    </row>
    <row r="3123" spans="1:4" x14ac:dyDescent="0.2">
      <c r="A3123" s="158"/>
      <c r="D3123" s="138"/>
    </row>
    <row r="3124" spans="1:4" x14ac:dyDescent="0.2">
      <c r="A3124" s="158"/>
      <c r="D3124" s="138"/>
    </row>
    <row r="3125" spans="1:4" x14ac:dyDescent="0.2">
      <c r="A3125" s="158"/>
      <c r="D3125" s="138"/>
    </row>
    <row r="3126" spans="1:4" x14ac:dyDescent="0.2">
      <c r="A3126" s="158"/>
      <c r="D3126" s="138"/>
    </row>
    <row r="3127" spans="1:4" x14ac:dyDescent="0.2">
      <c r="A3127" s="158"/>
      <c r="D3127" s="138"/>
    </row>
    <row r="3128" spans="1:4" x14ac:dyDescent="0.2">
      <c r="A3128" s="158"/>
      <c r="D3128" s="138"/>
    </row>
    <row r="3129" spans="1:4" x14ac:dyDescent="0.2">
      <c r="A3129" s="158"/>
      <c r="D3129" s="138"/>
    </row>
    <row r="3130" spans="1:4" x14ac:dyDescent="0.2">
      <c r="A3130" s="158"/>
      <c r="D3130" s="138"/>
    </row>
    <row r="3131" spans="1:4" x14ac:dyDescent="0.2">
      <c r="A3131" s="158"/>
      <c r="D3131" s="138"/>
    </row>
    <row r="3132" spans="1:4" x14ac:dyDescent="0.2">
      <c r="A3132" s="158"/>
      <c r="D3132" s="138"/>
    </row>
    <row r="3133" spans="1:4" x14ac:dyDescent="0.2">
      <c r="A3133" s="158"/>
      <c r="D3133" s="138"/>
    </row>
    <row r="3134" spans="1:4" x14ac:dyDescent="0.2">
      <c r="A3134" s="158"/>
      <c r="D3134" s="138"/>
    </row>
    <row r="3135" spans="1:4" x14ac:dyDescent="0.2">
      <c r="A3135" s="158"/>
      <c r="D3135" s="138"/>
    </row>
    <row r="3136" spans="1:4" x14ac:dyDescent="0.2">
      <c r="A3136" s="158"/>
      <c r="D3136" s="138"/>
    </row>
    <row r="3137" spans="1:4" x14ac:dyDescent="0.2">
      <c r="A3137" s="158"/>
      <c r="D3137" s="138"/>
    </row>
    <row r="3138" spans="1:4" x14ac:dyDescent="0.2">
      <c r="A3138" s="158"/>
      <c r="D3138" s="138"/>
    </row>
    <row r="3139" spans="1:4" x14ac:dyDescent="0.2">
      <c r="A3139" s="158"/>
      <c r="D3139" s="138"/>
    </row>
    <row r="3140" spans="1:4" x14ac:dyDescent="0.2">
      <c r="A3140" s="158"/>
      <c r="D3140" s="138"/>
    </row>
    <row r="3141" spans="1:4" x14ac:dyDescent="0.2">
      <c r="A3141" s="158"/>
      <c r="D3141" s="138"/>
    </row>
    <row r="3142" spans="1:4" x14ac:dyDescent="0.2">
      <c r="A3142" s="158"/>
      <c r="D3142" s="138"/>
    </row>
    <row r="3143" spans="1:4" x14ac:dyDescent="0.2">
      <c r="A3143" s="158"/>
      <c r="D3143" s="138"/>
    </row>
    <row r="3144" spans="1:4" x14ac:dyDescent="0.2">
      <c r="A3144" s="158"/>
      <c r="D3144" s="138"/>
    </row>
    <row r="3145" spans="1:4" x14ac:dyDescent="0.2">
      <c r="A3145" s="158"/>
      <c r="D3145" s="138"/>
    </row>
    <row r="3146" spans="1:4" x14ac:dyDescent="0.2">
      <c r="A3146" s="158"/>
      <c r="D3146" s="138"/>
    </row>
    <row r="3147" spans="1:4" x14ac:dyDescent="0.2">
      <c r="A3147" s="158"/>
      <c r="D3147" s="138"/>
    </row>
    <row r="3148" spans="1:4" x14ac:dyDescent="0.2">
      <c r="A3148" s="158"/>
      <c r="D3148" s="138"/>
    </row>
    <row r="3149" spans="1:4" x14ac:dyDescent="0.2">
      <c r="A3149" s="158"/>
      <c r="D3149" s="138"/>
    </row>
    <row r="3150" spans="1:4" x14ac:dyDescent="0.2">
      <c r="A3150" s="158"/>
      <c r="D3150" s="138"/>
    </row>
    <row r="3151" spans="1:4" x14ac:dyDescent="0.2">
      <c r="A3151" s="158"/>
      <c r="D3151" s="138"/>
    </row>
    <row r="3152" spans="1:4" x14ac:dyDescent="0.2">
      <c r="A3152" s="158"/>
      <c r="D3152" s="138"/>
    </row>
    <row r="3153" spans="1:4" x14ac:dyDescent="0.2">
      <c r="A3153" s="158"/>
      <c r="D3153" s="138"/>
    </row>
    <row r="3154" spans="1:4" x14ac:dyDescent="0.2">
      <c r="A3154" s="158"/>
      <c r="D3154" s="138"/>
    </row>
    <row r="3155" spans="1:4" x14ac:dyDescent="0.2">
      <c r="A3155" s="158"/>
      <c r="D3155" s="138"/>
    </row>
    <row r="3156" spans="1:4" x14ac:dyDescent="0.2">
      <c r="A3156" s="158"/>
      <c r="D3156" s="138"/>
    </row>
    <row r="3157" spans="1:4" x14ac:dyDescent="0.2">
      <c r="A3157" s="158"/>
      <c r="D3157" s="138"/>
    </row>
    <row r="3158" spans="1:4" x14ac:dyDescent="0.2">
      <c r="A3158" s="158"/>
      <c r="D3158" s="138"/>
    </row>
    <row r="3159" spans="1:4" x14ac:dyDescent="0.2">
      <c r="A3159" s="158"/>
      <c r="D3159" s="138"/>
    </row>
    <row r="3160" spans="1:4" x14ac:dyDescent="0.2">
      <c r="A3160" s="158"/>
      <c r="D3160" s="138"/>
    </row>
    <row r="3161" spans="1:4" x14ac:dyDescent="0.2">
      <c r="A3161" s="158"/>
      <c r="D3161" s="138"/>
    </row>
    <row r="3162" spans="1:4" x14ac:dyDescent="0.2">
      <c r="A3162" s="158"/>
      <c r="D3162" s="138"/>
    </row>
    <row r="3163" spans="1:4" x14ac:dyDescent="0.2">
      <c r="A3163" s="158"/>
      <c r="D3163" s="138"/>
    </row>
    <row r="3164" spans="1:4" x14ac:dyDescent="0.2">
      <c r="A3164" s="158"/>
      <c r="D3164" s="138"/>
    </row>
    <row r="3165" spans="1:4" x14ac:dyDescent="0.2">
      <c r="A3165" s="158"/>
      <c r="D3165" s="138"/>
    </row>
    <row r="3166" spans="1:4" x14ac:dyDescent="0.2">
      <c r="A3166" s="158"/>
      <c r="D3166" s="138"/>
    </row>
    <row r="3167" spans="1:4" x14ac:dyDescent="0.2">
      <c r="A3167" s="158"/>
      <c r="D3167" s="138"/>
    </row>
    <row r="3168" spans="1:4" x14ac:dyDescent="0.2">
      <c r="A3168" s="158"/>
      <c r="D3168" s="138"/>
    </row>
    <row r="3169" spans="1:4" x14ac:dyDescent="0.2">
      <c r="A3169" s="158"/>
      <c r="D3169" s="138"/>
    </row>
    <row r="3170" spans="1:4" x14ac:dyDescent="0.2">
      <c r="A3170" s="158"/>
      <c r="D3170" s="138"/>
    </row>
    <row r="3171" spans="1:4" x14ac:dyDescent="0.2">
      <c r="A3171" s="158"/>
      <c r="D3171" s="138"/>
    </row>
    <row r="3172" spans="1:4" x14ac:dyDescent="0.2">
      <c r="A3172" s="158"/>
      <c r="D3172" s="138"/>
    </row>
    <row r="3173" spans="1:4" x14ac:dyDescent="0.2">
      <c r="A3173" s="158"/>
      <c r="D3173" s="138"/>
    </row>
    <row r="3174" spans="1:4" x14ac:dyDescent="0.2">
      <c r="A3174" s="158"/>
      <c r="D3174" s="138"/>
    </row>
    <row r="3175" spans="1:4" x14ac:dyDescent="0.2">
      <c r="A3175" s="158"/>
      <c r="D3175" s="138"/>
    </row>
    <row r="3176" spans="1:4" x14ac:dyDescent="0.2">
      <c r="A3176" s="158"/>
      <c r="D3176" s="138"/>
    </row>
    <row r="3177" spans="1:4" x14ac:dyDescent="0.2">
      <c r="A3177" s="158"/>
      <c r="D3177" s="138"/>
    </row>
    <row r="3178" spans="1:4" x14ac:dyDescent="0.2">
      <c r="A3178" s="158"/>
      <c r="D3178" s="138"/>
    </row>
    <row r="3179" spans="1:4" x14ac:dyDescent="0.2">
      <c r="A3179" s="158"/>
      <c r="D3179" s="138"/>
    </row>
    <row r="3180" spans="1:4" x14ac:dyDescent="0.2">
      <c r="A3180" s="158"/>
      <c r="D3180" s="138"/>
    </row>
    <row r="3181" spans="1:4" x14ac:dyDescent="0.2">
      <c r="A3181" s="158"/>
      <c r="D3181" s="138"/>
    </row>
    <row r="3182" spans="1:4" x14ac:dyDescent="0.2">
      <c r="A3182" s="158"/>
      <c r="D3182" s="138"/>
    </row>
    <row r="3183" spans="1:4" x14ac:dyDescent="0.2">
      <c r="A3183" s="158"/>
      <c r="D3183" s="138"/>
    </row>
    <row r="3184" spans="1:4" x14ac:dyDescent="0.2">
      <c r="A3184" s="158"/>
      <c r="D3184" s="138"/>
    </row>
    <row r="3185" spans="1:4" x14ac:dyDescent="0.2">
      <c r="A3185" s="158"/>
      <c r="D3185" s="138"/>
    </row>
    <row r="3186" spans="1:4" x14ac:dyDescent="0.2">
      <c r="A3186" s="158"/>
      <c r="D3186" s="138"/>
    </row>
    <row r="3187" spans="1:4" x14ac:dyDescent="0.2">
      <c r="A3187" s="158"/>
      <c r="D3187" s="138"/>
    </row>
    <row r="3188" spans="1:4" x14ac:dyDescent="0.2">
      <c r="A3188" s="158"/>
      <c r="D3188" s="138"/>
    </row>
    <row r="3189" spans="1:4" x14ac:dyDescent="0.2">
      <c r="A3189" s="158"/>
      <c r="D3189" s="138"/>
    </row>
    <row r="3190" spans="1:4" x14ac:dyDescent="0.2">
      <c r="A3190" s="158"/>
      <c r="D3190" s="138"/>
    </row>
    <row r="3191" spans="1:4" x14ac:dyDescent="0.2">
      <c r="A3191" s="158"/>
      <c r="D3191" s="138"/>
    </row>
    <row r="3192" spans="1:4" x14ac:dyDescent="0.2">
      <c r="A3192" s="158"/>
      <c r="D3192" s="138"/>
    </row>
    <row r="3193" spans="1:4" x14ac:dyDescent="0.2">
      <c r="A3193" s="158"/>
      <c r="D3193" s="138"/>
    </row>
    <row r="3194" spans="1:4" x14ac:dyDescent="0.2">
      <c r="A3194" s="158"/>
      <c r="D3194" s="138"/>
    </row>
    <row r="3195" spans="1:4" x14ac:dyDescent="0.2">
      <c r="A3195" s="158"/>
      <c r="D3195" s="138"/>
    </row>
    <row r="3196" spans="1:4" x14ac:dyDescent="0.2">
      <c r="A3196" s="158"/>
      <c r="D3196" s="138"/>
    </row>
    <row r="3197" spans="1:4" x14ac:dyDescent="0.2">
      <c r="A3197" s="158"/>
      <c r="D3197" s="138"/>
    </row>
    <row r="3198" spans="1:4" x14ac:dyDescent="0.2">
      <c r="A3198" s="158"/>
      <c r="D3198" s="138"/>
    </row>
    <row r="3199" spans="1:4" x14ac:dyDescent="0.2">
      <c r="A3199" s="158"/>
      <c r="D3199" s="138"/>
    </row>
    <row r="3200" spans="1:4" x14ac:dyDescent="0.2">
      <c r="A3200" s="158"/>
      <c r="D3200" s="138"/>
    </row>
    <row r="3201" spans="1:4" x14ac:dyDescent="0.2">
      <c r="A3201" s="158"/>
      <c r="D3201" s="138"/>
    </row>
    <row r="3202" spans="1:4" x14ac:dyDescent="0.2">
      <c r="A3202" s="158"/>
      <c r="D3202" s="138"/>
    </row>
    <row r="3203" spans="1:4" x14ac:dyDescent="0.2">
      <c r="A3203" s="158"/>
      <c r="D3203" s="138"/>
    </row>
    <row r="3204" spans="1:4" x14ac:dyDescent="0.2">
      <c r="A3204" s="158"/>
      <c r="D3204" s="138"/>
    </row>
    <row r="3205" spans="1:4" x14ac:dyDescent="0.2">
      <c r="A3205" s="158"/>
      <c r="D3205" s="138"/>
    </row>
    <row r="3206" spans="1:4" x14ac:dyDescent="0.2">
      <c r="A3206" s="158"/>
      <c r="D3206" s="138"/>
    </row>
    <row r="3207" spans="1:4" x14ac:dyDescent="0.2">
      <c r="A3207" s="158"/>
      <c r="D3207" s="138"/>
    </row>
    <row r="3208" spans="1:4" x14ac:dyDescent="0.2">
      <c r="A3208" s="158"/>
      <c r="D3208" s="138"/>
    </row>
    <row r="3209" spans="1:4" x14ac:dyDescent="0.2">
      <c r="A3209" s="158"/>
      <c r="D3209" s="138"/>
    </row>
    <row r="3210" spans="1:4" x14ac:dyDescent="0.2">
      <c r="A3210" s="158"/>
      <c r="D3210" s="138"/>
    </row>
    <row r="3211" spans="1:4" x14ac:dyDescent="0.2">
      <c r="A3211" s="158"/>
      <c r="D3211" s="138"/>
    </row>
    <row r="3212" spans="1:4" x14ac:dyDescent="0.2">
      <c r="A3212" s="158"/>
      <c r="D3212" s="138"/>
    </row>
    <row r="3213" spans="1:4" x14ac:dyDescent="0.2">
      <c r="A3213" s="158"/>
      <c r="D3213" s="138"/>
    </row>
    <row r="3214" spans="1:4" x14ac:dyDescent="0.2">
      <c r="A3214" s="158"/>
      <c r="D3214" s="138"/>
    </row>
    <row r="3215" spans="1:4" x14ac:dyDescent="0.2">
      <c r="A3215" s="158"/>
      <c r="D3215" s="138"/>
    </row>
    <row r="3216" spans="1:4" x14ac:dyDescent="0.2">
      <c r="A3216" s="158"/>
      <c r="D3216" s="138"/>
    </row>
    <row r="3217" spans="1:4" x14ac:dyDescent="0.2">
      <c r="A3217" s="158"/>
      <c r="D3217" s="138"/>
    </row>
    <row r="3218" spans="1:4" x14ac:dyDescent="0.2">
      <c r="A3218" s="158"/>
      <c r="D3218" s="138"/>
    </row>
    <row r="3219" spans="1:4" x14ac:dyDescent="0.2">
      <c r="A3219" s="158"/>
      <c r="D3219" s="138"/>
    </row>
    <row r="3220" spans="1:4" x14ac:dyDescent="0.2">
      <c r="A3220" s="158"/>
      <c r="D3220" s="138"/>
    </row>
    <row r="3221" spans="1:4" x14ac:dyDescent="0.2">
      <c r="A3221" s="158"/>
      <c r="D3221" s="138"/>
    </row>
    <row r="3222" spans="1:4" x14ac:dyDescent="0.2">
      <c r="A3222" s="158"/>
      <c r="D3222" s="138"/>
    </row>
    <row r="3223" spans="1:4" x14ac:dyDescent="0.2">
      <c r="A3223" s="158"/>
      <c r="D3223" s="138"/>
    </row>
    <row r="3224" spans="1:4" x14ac:dyDescent="0.2">
      <c r="A3224" s="158"/>
      <c r="D3224" s="138"/>
    </row>
    <row r="3225" spans="1:4" x14ac:dyDescent="0.2">
      <c r="A3225" s="158"/>
      <c r="D3225" s="138"/>
    </row>
    <row r="3226" spans="1:4" x14ac:dyDescent="0.2">
      <c r="A3226" s="158"/>
      <c r="D3226" s="138"/>
    </row>
    <row r="3227" spans="1:4" x14ac:dyDescent="0.2">
      <c r="A3227" s="158"/>
      <c r="D3227" s="138"/>
    </row>
    <row r="3228" spans="1:4" x14ac:dyDescent="0.2">
      <c r="A3228" s="158"/>
      <c r="D3228" s="138"/>
    </row>
    <row r="3229" spans="1:4" x14ac:dyDescent="0.2">
      <c r="A3229" s="158"/>
      <c r="D3229" s="138"/>
    </row>
    <row r="3230" spans="1:4" x14ac:dyDescent="0.2">
      <c r="A3230" s="158"/>
      <c r="D3230" s="138"/>
    </row>
    <row r="3231" spans="1:4" x14ac:dyDescent="0.2">
      <c r="A3231" s="158"/>
      <c r="D3231" s="138"/>
    </row>
    <row r="3232" spans="1:4" x14ac:dyDescent="0.2">
      <c r="A3232" s="158"/>
      <c r="D3232" s="138"/>
    </row>
    <row r="3233" spans="1:4" x14ac:dyDescent="0.2">
      <c r="A3233" s="158"/>
      <c r="D3233" s="138"/>
    </row>
    <row r="3234" spans="1:4" x14ac:dyDescent="0.2">
      <c r="A3234" s="158"/>
      <c r="D3234" s="138"/>
    </row>
    <row r="3235" spans="1:4" x14ac:dyDescent="0.2">
      <c r="A3235" s="158"/>
      <c r="D3235" s="138"/>
    </row>
    <row r="3236" spans="1:4" x14ac:dyDescent="0.2">
      <c r="A3236" s="158"/>
      <c r="D3236" s="138"/>
    </row>
    <row r="3237" spans="1:4" x14ac:dyDescent="0.2">
      <c r="A3237" s="158"/>
      <c r="D3237" s="138"/>
    </row>
    <row r="3238" spans="1:4" x14ac:dyDescent="0.2">
      <c r="A3238" s="158"/>
      <c r="D3238" s="138"/>
    </row>
    <row r="3239" spans="1:4" x14ac:dyDescent="0.2">
      <c r="A3239" s="158"/>
      <c r="D3239" s="138"/>
    </row>
    <row r="3240" spans="1:4" x14ac:dyDescent="0.2">
      <c r="A3240" s="158"/>
      <c r="D3240" s="138"/>
    </row>
    <row r="3241" spans="1:4" x14ac:dyDescent="0.2">
      <c r="A3241" s="158"/>
      <c r="D3241" s="138"/>
    </row>
    <row r="3242" spans="1:4" x14ac:dyDescent="0.2">
      <c r="A3242" s="158"/>
      <c r="D3242" s="138"/>
    </row>
    <row r="3243" spans="1:4" x14ac:dyDescent="0.2">
      <c r="A3243" s="158"/>
      <c r="D3243" s="138"/>
    </row>
    <row r="3244" spans="1:4" x14ac:dyDescent="0.2">
      <c r="A3244" s="158"/>
      <c r="D3244" s="138"/>
    </row>
    <row r="3245" spans="1:4" x14ac:dyDescent="0.2">
      <c r="A3245" s="158"/>
      <c r="D3245" s="138"/>
    </row>
    <row r="3246" spans="1:4" x14ac:dyDescent="0.2">
      <c r="A3246" s="158"/>
      <c r="D3246" s="138"/>
    </row>
    <row r="3247" spans="1:4" x14ac:dyDescent="0.2">
      <c r="A3247" s="158"/>
      <c r="D3247" s="138"/>
    </row>
    <row r="3248" spans="1:4" x14ac:dyDescent="0.2">
      <c r="A3248" s="158"/>
      <c r="D3248" s="138"/>
    </row>
    <row r="3249" spans="1:4" x14ac:dyDescent="0.2">
      <c r="A3249" s="158"/>
      <c r="D3249" s="138"/>
    </row>
    <row r="3250" spans="1:4" x14ac:dyDescent="0.2">
      <c r="A3250" s="158"/>
      <c r="D3250" s="138"/>
    </row>
    <row r="3251" spans="1:4" x14ac:dyDescent="0.2">
      <c r="A3251" s="158"/>
      <c r="D3251" s="138"/>
    </row>
    <row r="3252" spans="1:4" x14ac:dyDescent="0.2">
      <c r="A3252" s="158"/>
      <c r="D3252" s="138"/>
    </row>
    <row r="3253" spans="1:4" x14ac:dyDescent="0.2">
      <c r="A3253" s="158"/>
      <c r="D3253" s="138"/>
    </row>
    <row r="3254" spans="1:4" x14ac:dyDescent="0.2">
      <c r="A3254" s="158"/>
      <c r="D3254" s="138"/>
    </row>
    <row r="3255" spans="1:4" x14ac:dyDescent="0.2">
      <c r="A3255" s="158"/>
      <c r="D3255" s="138"/>
    </row>
    <row r="3256" spans="1:4" x14ac:dyDescent="0.2">
      <c r="A3256" s="158"/>
      <c r="D3256" s="138"/>
    </row>
    <row r="3257" spans="1:4" x14ac:dyDescent="0.2">
      <c r="A3257" s="158"/>
      <c r="D3257" s="138"/>
    </row>
    <row r="3258" spans="1:4" x14ac:dyDescent="0.2">
      <c r="A3258" s="158"/>
      <c r="D3258" s="138"/>
    </row>
    <row r="3259" spans="1:4" x14ac:dyDescent="0.2">
      <c r="A3259" s="158"/>
      <c r="D3259" s="138"/>
    </row>
    <row r="3260" spans="1:4" x14ac:dyDescent="0.2">
      <c r="A3260" s="158"/>
      <c r="D3260" s="138"/>
    </row>
    <row r="3261" spans="1:4" x14ac:dyDescent="0.2">
      <c r="A3261" s="158"/>
      <c r="D3261" s="138"/>
    </row>
    <row r="3262" spans="1:4" x14ac:dyDescent="0.2">
      <c r="A3262" s="158"/>
      <c r="D3262" s="138"/>
    </row>
    <row r="3263" spans="1:4" x14ac:dyDescent="0.2">
      <c r="A3263" s="158"/>
      <c r="D3263" s="138"/>
    </row>
    <row r="3264" spans="1:4" x14ac:dyDescent="0.2">
      <c r="A3264" s="158"/>
      <c r="D3264" s="138"/>
    </row>
    <row r="3265" spans="1:4" x14ac:dyDescent="0.2">
      <c r="A3265" s="158"/>
      <c r="D3265" s="138"/>
    </row>
    <row r="3266" spans="1:4" x14ac:dyDescent="0.2">
      <c r="A3266" s="158"/>
      <c r="D3266" s="138"/>
    </row>
    <row r="3267" spans="1:4" x14ac:dyDescent="0.2">
      <c r="A3267" s="158"/>
      <c r="D3267" s="138"/>
    </row>
    <row r="3268" spans="1:4" x14ac:dyDescent="0.2">
      <c r="A3268" s="158"/>
      <c r="D3268" s="138"/>
    </row>
    <row r="3269" spans="1:4" x14ac:dyDescent="0.2">
      <c r="A3269" s="158"/>
      <c r="D3269" s="138"/>
    </row>
    <row r="3270" spans="1:4" x14ac:dyDescent="0.2">
      <c r="A3270" s="158"/>
      <c r="D3270" s="138"/>
    </row>
    <row r="3271" spans="1:4" x14ac:dyDescent="0.2">
      <c r="A3271" s="158"/>
      <c r="D3271" s="138"/>
    </row>
    <row r="3272" spans="1:4" x14ac:dyDescent="0.2">
      <c r="A3272" s="158"/>
      <c r="D3272" s="138"/>
    </row>
    <row r="3273" spans="1:4" x14ac:dyDescent="0.2">
      <c r="A3273" s="158"/>
      <c r="D3273" s="138"/>
    </row>
    <row r="3274" spans="1:4" x14ac:dyDescent="0.2">
      <c r="A3274" s="158"/>
      <c r="D3274" s="138"/>
    </row>
    <row r="3275" spans="1:4" x14ac:dyDescent="0.2">
      <c r="A3275" s="158"/>
      <c r="D3275" s="138"/>
    </row>
    <row r="3276" spans="1:4" x14ac:dyDescent="0.2">
      <c r="A3276" s="158"/>
      <c r="D3276" s="138"/>
    </row>
    <row r="3277" spans="1:4" x14ac:dyDescent="0.2">
      <c r="A3277" s="158"/>
      <c r="D3277" s="138"/>
    </row>
    <row r="3278" spans="1:4" x14ac:dyDescent="0.2">
      <c r="A3278" s="158"/>
      <c r="D3278" s="138"/>
    </row>
    <row r="3279" spans="1:4" x14ac:dyDescent="0.2">
      <c r="A3279" s="158"/>
      <c r="D3279" s="138"/>
    </row>
    <row r="3280" spans="1:4" x14ac:dyDescent="0.2">
      <c r="A3280" s="158"/>
      <c r="D3280" s="138"/>
    </row>
    <row r="3281" spans="1:4" x14ac:dyDescent="0.2">
      <c r="A3281" s="158"/>
      <c r="D3281" s="138"/>
    </row>
    <row r="3282" spans="1:4" x14ac:dyDescent="0.2">
      <c r="A3282" s="158"/>
      <c r="D3282" s="138"/>
    </row>
    <row r="3283" spans="1:4" x14ac:dyDescent="0.2">
      <c r="A3283" s="158"/>
      <c r="D3283" s="138"/>
    </row>
    <row r="3284" spans="1:4" x14ac:dyDescent="0.2">
      <c r="A3284" s="158"/>
      <c r="D3284" s="138"/>
    </row>
    <row r="3285" spans="1:4" x14ac:dyDescent="0.2">
      <c r="A3285" s="158"/>
      <c r="D3285" s="138"/>
    </row>
    <row r="3286" spans="1:4" x14ac:dyDescent="0.2">
      <c r="A3286" s="158"/>
      <c r="D3286" s="138"/>
    </row>
    <row r="3287" spans="1:4" x14ac:dyDescent="0.2">
      <c r="A3287" s="158"/>
      <c r="D3287" s="138"/>
    </row>
    <row r="3288" spans="1:4" x14ac:dyDescent="0.2">
      <c r="A3288" s="158"/>
      <c r="D3288" s="138"/>
    </row>
    <row r="3289" spans="1:4" x14ac:dyDescent="0.2">
      <c r="A3289" s="158"/>
      <c r="D3289" s="138"/>
    </row>
    <row r="3290" spans="1:4" x14ac:dyDescent="0.2">
      <c r="A3290" s="158"/>
      <c r="D3290" s="138"/>
    </row>
    <row r="3291" spans="1:4" x14ac:dyDescent="0.2">
      <c r="A3291" s="158"/>
      <c r="D3291" s="138"/>
    </row>
    <row r="3292" spans="1:4" x14ac:dyDescent="0.2">
      <c r="A3292" s="158"/>
      <c r="D3292" s="138"/>
    </row>
    <row r="3293" spans="1:4" x14ac:dyDescent="0.2">
      <c r="A3293" s="158"/>
      <c r="D3293" s="138"/>
    </row>
    <row r="3294" spans="1:4" x14ac:dyDescent="0.2">
      <c r="A3294" s="158"/>
      <c r="D3294" s="138"/>
    </row>
    <row r="3295" spans="1:4" x14ac:dyDescent="0.2">
      <c r="A3295" s="158"/>
      <c r="D3295" s="138"/>
    </row>
    <row r="3296" spans="1:4" x14ac:dyDescent="0.2">
      <c r="A3296" s="158"/>
      <c r="D3296" s="138"/>
    </row>
    <row r="3297" spans="1:4" x14ac:dyDescent="0.2">
      <c r="A3297" s="158"/>
      <c r="D3297" s="138"/>
    </row>
    <row r="3298" spans="1:4" x14ac:dyDescent="0.2">
      <c r="A3298" s="158"/>
      <c r="D3298" s="138"/>
    </row>
    <row r="3299" spans="1:4" x14ac:dyDescent="0.2">
      <c r="A3299" s="158"/>
      <c r="D3299" s="138"/>
    </row>
    <row r="3300" spans="1:4" x14ac:dyDescent="0.2">
      <c r="A3300" s="158"/>
      <c r="D3300" s="138"/>
    </row>
    <row r="3301" spans="1:4" x14ac:dyDescent="0.2">
      <c r="A3301" s="158"/>
      <c r="D3301" s="138"/>
    </row>
    <row r="3302" spans="1:4" x14ac:dyDescent="0.2">
      <c r="A3302" s="158"/>
      <c r="D3302" s="138"/>
    </row>
    <row r="3303" spans="1:4" x14ac:dyDescent="0.2">
      <c r="A3303" s="158"/>
      <c r="D3303" s="138"/>
    </row>
    <row r="3304" spans="1:4" x14ac:dyDescent="0.2">
      <c r="A3304" s="158"/>
      <c r="D3304" s="138"/>
    </row>
    <row r="3305" spans="1:4" x14ac:dyDescent="0.2">
      <c r="A3305" s="158"/>
      <c r="D3305" s="138"/>
    </row>
    <row r="3306" spans="1:4" x14ac:dyDescent="0.2">
      <c r="A3306" s="158"/>
      <c r="D3306" s="138"/>
    </row>
    <row r="3307" spans="1:4" x14ac:dyDescent="0.2">
      <c r="A3307" s="158"/>
      <c r="D3307" s="138"/>
    </row>
    <row r="3308" spans="1:4" x14ac:dyDescent="0.2">
      <c r="A3308" s="158"/>
      <c r="D3308" s="138"/>
    </row>
    <row r="3309" spans="1:4" x14ac:dyDescent="0.2">
      <c r="A3309" s="158"/>
      <c r="D3309" s="138"/>
    </row>
    <row r="3310" spans="1:4" x14ac:dyDescent="0.2">
      <c r="A3310" s="158"/>
      <c r="D3310" s="138"/>
    </row>
    <row r="3311" spans="1:4" x14ac:dyDescent="0.2">
      <c r="A3311" s="158"/>
      <c r="D3311" s="138"/>
    </row>
    <row r="3312" spans="1:4" x14ac:dyDescent="0.2">
      <c r="A3312" s="158"/>
      <c r="D3312" s="138"/>
    </row>
    <row r="3313" spans="1:4" x14ac:dyDescent="0.2">
      <c r="A3313" s="158"/>
      <c r="D3313" s="138"/>
    </row>
    <row r="3314" spans="1:4" x14ac:dyDescent="0.2">
      <c r="A3314" s="158"/>
      <c r="D3314" s="138"/>
    </row>
    <row r="3315" spans="1:4" x14ac:dyDescent="0.2">
      <c r="A3315" s="158"/>
      <c r="D3315" s="138"/>
    </row>
    <row r="3316" spans="1:4" x14ac:dyDescent="0.2">
      <c r="A3316" s="158"/>
      <c r="D3316" s="138"/>
    </row>
    <row r="3317" spans="1:4" x14ac:dyDescent="0.2">
      <c r="A3317" s="158"/>
      <c r="D3317" s="138"/>
    </row>
    <row r="3318" spans="1:4" x14ac:dyDescent="0.2">
      <c r="A3318" s="158"/>
      <c r="D3318" s="138"/>
    </row>
    <row r="3319" spans="1:4" x14ac:dyDescent="0.2">
      <c r="A3319" s="158"/>
      <c r="D3319" s="138"/>
    </row>
    <row r="3320" spans="1:4" x14ac:dyDescent="0.2">
      <c r="A3320" s="158"/>
      <c r="D3320" s="138"/>
    </row>
    <row r="3321" spans="1:4" x14ac:dyDescent="0.2">
      <c r="A3321" s="158"/>
      <c r="D3321" s="138"/>
    </row>
    <row r="3322" spans="1:4" x14ac:dyDescent="0.2">
      <c r="A3322" s="158"/>
      <c r="D3322" s="138"/>
    </row>
    <row r="3323" spans="1:4" x14ac:dyDescent="0.2">
      <c r="A3323" s="158"/>
      <c r="D3323" s="138"/>
    </row>
    <row r="3324" spans="1:4" x14ac:dyDescent="0.2">
      <c r="A3324" s="158"/>
      <c r="D3324" s="138"/>
    </row>
    <row r="3325" spans="1:4" x14ac:dyDescent="0.2">
      <c r="A3325" s="158"/>
      <c r="D3325" s="138"/>
    </row>
    <row r="3326" spans="1:4" x14ac:dyDescent="0.2">
      <c r="A3326" s="158"/>
      <c r="D3326" s="138"/>
    </row>
    <row r="3327" spans="1:4" x14ac:dyDescent="0.2">
      <c r="A3327" s="158"/>
      <c r="D3327" s="138"/>
    </row>
    <row r="3328" spans="1:4" x14ac:dyDescent="0.2">
      <c r="A3328" s="158"/>
      <c r="D3328" s="138"/>
    </row>
    <row r="3329" spans="1:4" x14ac:dyDescent="0.2">
      <c r="A3329" s="158"/>
      <c r="D3329" s="138"/>
    </row>
    <row r="3330" spans="1:4" x14ac:dyDescent="0.2">
      <c r="A3330" s="158"/>
      <c r="D3330" s="138"/>
    </row>
    <row r="3331" spans="1:4" x14ac:dyDescent="0.2">
      <c r="A3331" s="158"/>
      <c r="D3331" s="138"/>
    </row>
    <row r="3332" spans="1:4" x14ac:dyDescent="0.2">
      <c r="A3332" s="158"/>
      <c r="D3332" s="138"/>
    </row>
    <row r="3333" spans="1:4" x14ac:dyDescent="0.2">
      <c r="A3333" s="158"/>
      <c r="D3333" s="138"/>
    </row>
    <row r="3334" spans="1:4" x14ac:dyDescent="0.2">
      <c r="A3334" s="158"/>
      <c r="D3334" s="138"/>
    </row>
    <row r="3335" spans="1:4" x14ac:dyDescent="0.2">
      <c r="A3335" s="158"/>
      <c r="D3335" s="138"/>
    </row>
    <row r="3336" spans="1:4" x14ac:dyDescent="0.2">
      <c r="A3336" s="158"/>
      <c r="D3336" s="138"/>
    </row>
    <row r="3337" spans="1:4" x14ac:dyDescent="0.2">
      <c r="A3337" s="158"/>
      <c r="D3337" s="138"/>
    </row>
    <row r="3338" spans="1:4" x14ac:dyDescent="0.2">
      <c r="A3338" s="158"/>
      <c r="D3338" s="138"/>
    </row>
    <row r="3339" spans="1:4" x14ac:dyDescent="0.2">
      <c r="A3339" s="158"/>
      <c r="D3339" s="138"/>
    </row>
    <row r="3340" spans="1:4" x14ac:dyDescent="0.2">
      <c r="A3340" s="158"/>
      <c r="D3340" s="138"/>
    </row>
    <row r="3341" spans="1:4" x14ac:dyDescent="0.2">
      <c r="A3341" s="158"/>
      <c r="D3341" s="138"/>
    </row>
    <row r="3342" spans="1:4" x14ac:dyDescent="0.2">
      <c r="A3342" s="158"/>
      <c r="D3342" s="138"/>
    </row>
    <row r="3343" spans="1:4" x14ac:dyDescent="0.2">
      <c r="A3343" s="158"/>
      <c r="D3343" s="138"/>
    </row>
    <row r="3344" spans="1:4" x14ac:dyDescent="0.2">
      <c r="A3344" s="158"/>
      <c r="D3344" s="138"/>
    </row>
    <row r="3345" spans="1:4" x14ac:dyDescent="0.2">
      <c r="A3345" s="158"/>
      <c r="D3345" s="138"/>
    </row>
    <row r="3346" spans="1:4" x14ac:dyDescent="0.2">
      <c r="A3346" s="158"/>
      <c r="D3346" s="138"/>
    </row>
    <row r="3347" spans="1:4" x14ac:dyDescent="0.2">
      <c r="A3347" s="158"/>
      <c r="D3347" s="138"/>
    </row>
    <row r="3348" spans="1:4" x14ac:dyDescent="0.2">
      <c r="A3348" s="158"/>
      <c r="D3348" s="138"/>
    </row>
    <row r="3349" spans="1:4" x14ac:dyDescent="0.2">
      <c r="A3349" s="158"/>
      <c r="D3349" s="138"/>
    </row>
    <row r="3350" spans="1:4" x14ac:dyDescent="0.2">
      <c r="A3350" s="158"/>
      <c r="D3350" s="138"/>
    </row>
    <row r="3351" spans="1:4" x14ac:dyDescent="0.2">
      <c r="A3351" s="158"/>
      <c r="D3351" s="138"/>
    </row>
    <row r="3352" spans="1:4" x14ac:dyDescent="0.2">
      <c r="A3352" s="158"/>
      <c r="D3352" s="138"/>
    </row>
    <row r="3353" spans="1:4" x14ac:dyDescent="0.2">
      <c r="A3353" s="158"/>
      <c r="D3353" s="138"/>
    </row>
    <row r="3354" spans="1:4" x14ac:dyDescent="0.2">
      <c r="A3354" s="158"/>
      <c r="D3354" s="138"/>
    </row>
    <row r="3355" spans="1:4" x14ac:dyDescent="0.2">
      <c r="A3355" s="158"/>
      <c r="D3355" s="138"/>
    </row>
    <row r="3356" spans="1:4" x14ac:dyDescent="0.2">
      <c r="A3356" s="158"/>
      <c r="D3356" s="138"/>
    </row>
    <row r="3357" spans="1:4" x14ac:dyDescent="0.2">
      <c r="A3357" s="158"/>
      <c r="D3357" s="138"/>
    </row>
    <row r="3358" spans="1:4" x14ac:dyDescent="0.2">
      <c r="A3358" s="158"/>
      <c r="D3358" s="138"/>
    </row>
    <row r="3359" spans="1:4" x14ac:dyDescent="0.2">
      <c r="A3359" s="158"/>
      <c r="D3359" s="138"/>
    </row>
    <row r="3360" spans="1:4" x14ac:dyDescent="0.2">
      <c r="A3360" s="158"/>
      <c r="D3360" s="138"/>
    </row>
    <row r="3361" spans="1:4" x14ac:dyDescent="0.2">
      <c r="A3361" s="158"/>
      <c r="D3361" s="138"/>
    </row>
    <row r="3362" spans="1:4" x14ac:dyDescent="0.2">
      <c r="A3362" s="158"/>
      <c r="D3362" s="138"/>
    </row>
    <row r="3363" spans="1:4" x14ac:dyDescent="0.2">
      <c r="A3363" s="158"/>
      <c r="D3363" s="138"/>
    </row>
    <row r="3364" spans="1:4" x14ac:dyDescent="0.2">
      <c r="A3364" s="158"/>
      <c r="D3364" s="138"/>
    </row>
    <row r="3365" spans="1:4" x14ac:dyDescent="0.2">
      <c r="A3365" s="158"/>
      <c r="D3365" s="138"/>
    </row>
    <row r="3366" spans="1:4" x14ac:dyDescent="0.2">
      <c r="A3366" s="158"/>
      <c r="D3366" s="138"/>
    </row>
    <row r="3367" spans="1:4" x14ac:dyDescent="0.2">
      <c r="A3367" s="158"/>
      <c r="D3367" s="138"/>
    </row>
    <row r="3368" spans="1:4" x14ac:dyDescent="0.2">
      <c r="A3368" s="158"/>
      <c r="D3368" s="138"/>
    </row>
    <row r="3369" spans="1:4" x14ac:dyDescent="0.2">
      <c r="A3369" s="158"/>
      <c r="D3369" s="138"/>
    </row>
    <row r="3370" spans="1:4" x14ac:dyDescent="0.2">
      <c r="A3370" s="158"/>
      <c r="D3370" s="138"/>
    </row>
    <row r="3371" spans="1:4" x14ac:dyDescent="0.2">
      <c r="A3371" s="158"/>
      <c r="D3371" s="138"/>
    </row>
    <row r="3372" spans="1:4" x14ac:dyDescent="0.2">
      <c r="A3372" s="158"/>
      <c r="D3372" s="138"/>
    </row>
    <row r="3373" spans="1:4" x14ac:dyDescent="0.2">
      <c r="A3373" s="158"/>
      <c r="D3373" s="138"/>
    </row>
    <row r="3374" spans="1:4" x14ac:dyDescent="0.2">
      <c r="A3374" s="158"/>
      <c r="D3374" s="138"/>
    </row>
    <row r="3375" spans="1:4" x14ac:dyDescent="0.2">
      <c r="A3375" s="158"/>
      <c r="D3375" s="138"/>
    </row>
    <row r="3376" spans="1:4" x14ac:dyDescent="0.2">
      <c r="A3376" s="158"/>
      <c r="D3376" s="138"/>
    </row>
    <row r="3377" spans="1:4" x14ac:dyDescent="0.2">
      <c r="A3377" s="158"/>
      <c r="D3377" s="138"/>
    </row>
    <row r="3378" spans="1:4" x14ac:dyDescent="0.2">
      <c r="A3378" s="158"/>
      <c r="D3378" s="138"/>
    </row>
    <row r="3379" spans="1:4" x14ac:dyDescent="0.2">
      <c r="A3379" s="158"/>
      <c r="D3379" s="138"/>
    </row>
    <row r="3380" spans="1:4" x14ac:dyDescent="0.2">
      <c r="A3380" s="158"/>
      <c r="D3380" s="138"/>
    </row>
    <row r="3381" spans="1:4" x14ac:dyDescent="0.2">
      <c r="A3381" s="158"/>
      <c r="D3381" s="138"/>
    </row>
    <row r="3382" spans="1:4" x14ac:dyDescent="0.2">
      <c r="A3382" s="158"/>
      <c r="D3382" s="138"/>
    </row>
    <row r="3383" spans="1:4" x14ac:dyDescent="0.2">
      <c r="A3383" s="158"/>
      <c r="D3383" s="138"/>
    </row>
    <row r="3384" spans="1:4" x14ac:dyDescent="0.2">
      <c r="A3384" s="158"/>
      <c r="D3384" s="138"/>
    </row>
    <row r="3385" spans="1:4" x14ac:dyDescent="0.2">
      <c r="A3385" s="158"/>
      <c r="D3385" s="138"/>
    </row>
    <row r="3386" spans="1:4" x14ac:dyDescent="0.2">
      <c r="A3386" s="158"/>
      <c r="D3386" s="138"/>
    </row>
    <row r="3387" spans="1:4" x14ac:dyDescent="0.2">
      <c r="A3387" s="158"/>
      <c r="D3387" s="138"/>
    </row>
    <row r="3388" spans="1:4" x14ac:dyDescent="0.2">
      <c r="A3388" s="158"/>
      <c r="D3388" s="138"/>
    </row>
    <row r="3389" spans="1:4" x14ac:dyDescent="0.2">
      <c r="A3389" s="158"/>
      <c r="D3389" s="138"/>
    </row>
    <row r="3390" spans="1:4" x14ac:dyDescent="0.2">
      <c r="A3390" s="158"/>
      <c r="D3390" s="138"/>
    </row>
    <row r="3391" spans="1:4" x14ac:dyDescent="0.2">
      <c r="A3391" s="158"/>
      <c r="D3391" s="138"/>
    </row>
    <row r="3392" spans="1:4" x14ac:dyDescent="0.2">
      <c r="A3392" s="158"/>
      <c r="D3392" s="138"/>
    </row>
    <row r="3393" spans="1:4" x14ac:dyDescent="0.2">
      <c r="A3393" s="158"/>
      <c r="D3393" s="138"/>
    </row>
    <row r="3394" spans="1:4" x14ac:dyDescent="0.2">
      <c r="A3394" s="158"/>
      <c r="D3394" s="138"/>
    </row>
    <row r="3395" spans="1:4" x14ac:dyDescent="0.2">
      <c r="A3395" s="158"/>
      <c r="D3395" s="138"/>
    </row>
    <row r="3396" spans="1:4" x14ac:dyDescent="0.2">
      <c r="A3396" s="158"/>
      <c r="D3396" s="138"/>
    </row>
    <row r="3397" spans="1:4" x14ac:dyDescent="0.2">
      <c r="A3397" s="158"/>
      <c r="D3397" s="138"/>
    </row>
    <row r="3398" spans="1:4" x14ac:dyDescent="0.2">
      <c r="A3398" s="158"/>
      <c r="D3398" s="138"/>
    </row>
    <row r="3399" spans="1:4" x14ac:dyDescent="0.2">
      <c r="A3399" s="158"/>
      <c r="D3399" s="138"/>
    </row>
    <row r="3400" spans="1:4" x14ac:dyDescent="0.2">
      <c r="A3400" s="158"/>
      <c r="D3400" s="138"/>
    </row>
    <row r="3401" spans="1:4" x14ac:dyDescent="0.2">
      <c r="A3401" s="158"/>
      <c r="D3401" s="138"/>
    </row>
    <row r="3402" spans="1:4" x14ac:dyDescent="0.2">
      <c r="A3402" s="158"/>
      <c r="D3402" s="138"/>
    </row>
    <row r="3403" spans="1:4" x14ac:dyDescent="0.2">
      <c r="A3403" s="158"/>
      <c r="D3403" s="138"/>
    </row>
    <row r="3404" spans="1:4" x14ac:dyDescent="0.2">
      <c r="A3404" s="158"/>
      <c r="D3404" s="138"/>
    </row>
    <row r="3405" spans="1:4" x14ac:dyDescent="0.2">
      <c r="A3405" s="158"/>
      <c r="D3405" s="138"/>
    </row>
    <row r="3406" spans="1:4" x14ac:dyDescent="0.2">
      <c r="A3406" s="158"/>
      <c r="D3406" s="138"/>
    </row>
    <row r="3407" spans="1:4" x14ac:dyDescent="0.2">
      <c r="A3407" s="158"/>
      <c r="D3407" s="138"/>
    </row>
    <row r="3408" spans="1:4" x14ac:dyDescent="0.2">
      <c r="A3408" s="158"/>
      <c r="D3408" s="138"/>
    </row>
    <row r="3409" spans="1:4" x14ac:dyDescent="0.2">
      <c r="A3409" s="158"/>
      <c r="D3409" s="138"/>
    </row>
    <row r="3410" spans="1:4" x14ac:dyDescent="0.2">
      <c r="A3410" s="158"/>
      <c r="D3410" s="138"/>
    </row>
    <row r="3411" spans="1:4" x14ac:dyDescent="0.2">
      <c r="A3411" s="158"/>
      <c r="D3411" s="138"/>
    </row>
    <row r="3412" spans="1:4" x14ac:dyDescent="0.2">
      <c r="A3412" s="158"/>
      <c r="D3412" s="138"/>
    </row>
    <row r="3413" spans="1:4" x14ac:dyDescent="0.2">
      <c r="A3413" s="158"/>
      <c r="D3413" s="138"/>
    </row>
    <row r="3414" spans="1:4" x14ac:dyDescent="0.2">
      <c r="A3414" s="158"/>
      <c r="D3414" s="138"/>
    </row>
    <row r="3415" spans="1:4" x14ac:dyDescent="0.2">
      <c r="A3415" s="158"/>
      <c r="D3415" s="138"/>
    </row>
    <row r="3416" spans="1:4" x14ac:dyDescent="0.2">
      <c r="A3416" s="158"/>
      <c r="D3416" s="138"/>
    </row>
    <row r="3417" spans="1:4" x14ac:dyDescent="0.2">
      <c r="A3417" s="158"/>
      <c r="D3417" s="138"/>
    </row>
    <row r="3418" spans="1:4" x14ac:dyDescent="0.2">
      <c r="A3418" s="158"/>
      <c r="D3418" s="138"/>
    </row>
    <row r="3419" spans="1:4" x14ac:dyDescent="0.2">
      <c r="A3419" s="158"/>
      <c r="D3419" s="138"/>
    </row>
    <row r="3420" spans="1:4" x14ac:dyDescent="0.2">
      <c r="A3420" s="158"/>
      <c r="D3420" s="138"/>
    </row>
    <row r="3421" spans="1:4" x14ac:dyDescent="0.2">
      <c r="A3421" s="158"/>
      <c r="D3421" s="138"/>
    </row>
    <row r="3422" spans="1:4" x14ac:dyDescent="0.2">
      <c r="A3422" s="158"/>
      <c r="D3422" s="138"/>
    </row>
    <row r="3423" spans="1:4" x14ac:dyDescent="0.2">
      <c r="A3423" s="158"/>
      <c r="D3423" s="138"/>
    </row>
    <row r="3424" spans="1:4" x14ac:dyDescent="0.2">
      <c r="A3424" s="158"/>
      <c r="D3424" s="138"/>
    </row>
    <row r="3425" spans="1:4" x14ac:dyDescent="0.2">
      <c r="A3425" s="158"/>
      <c r="D3425" s="138"/>
    </row>
    <row r="3426" spans="1:4" x14ac:dyDescent="0.2">
      <c r="A3426" s="158"/>
      <c r="D3426" s="138"/>
    </row>
    <row r="3427" spans="1:4" x14ac:dyDescent="0.2">
      <c r="A3427" s="158"/>
      <c r="D3427" s="138"/>
    </row>
    <row r="3428" spans="1:4" x14ac:dyDescent="0.2">
      <c r="A3428" s="158"/>
      <c r="D3428" s="138"/>
    </row>
    <row r="3429" spans="1:4" x14ac:dyDescent="0.2">
      <c r="A3429" s="158"/>
      <c r="D3429" s="138"/>
    </row>
    <row r="3430" spans="1:4" x14ac:dyDescent="0.2">
      <c r="A3430" s="158"/>
      <c r="D3430" s="138"/>
    </row>
    <row r="3431" spans="1:4" x14ac:dyDescent="0.2">
      <c r="A3431" s="158"/>
      <c r="D3431" s="138"/>
    </row>
    <row r="3432" spans="1:4" x14ac:dyDescent="0.2">
      <c r="A3432" s="158"/>
      <c r="D3432" s="138"/>
    </row>
    <row r="3433" spans="1:4" x14ac:dyDescent="0.2">
      <c r="A3433" s="158"/>
      <c r="D3433" s="138"/>
    </row>
    <row r="3434" spans="1:4" x14ac:dyDescent="0.2">
      <c r="A3434" s="158"/>
      <c r="D3434" s="138"/>
    </row>
    <row r="3435" spans="1:4" x14ac:dyDescent="0.2">
      <c r="A3435" s="158"/>
      <c r="D3435" s="138"/>
    </row>
    <row r="3436" spans="1:4" x14ac:dyDescent="0.2">
      <c r="A3436" s="158"/>
      <c r="D3436" s="138"/>
    </row>
    <row r="3437" spans="1:4" x14ac:dyDescent="0.2">
      <c r="A3437" s="158"/>
      <c r="D3437" s="138"/>
    </row>
    <row r="3438" spans="1:4" x14ac:dyDescent="0.2">
      <c r="A3438" s="158"/>
      <c r="D3438" s="138"/>
    </row>
    <row r="3439" spans="1:4" x14ac:dyDescent="0.2">
      <c r="A3439" s="158"/>
      <c r="D3439" s="138"/>
    </row>
    <row r="3440" spans="1:4" x14ac:dyDescent="0.2">
      <c r="A3440" s="158"/>
      <c r="D3440" s="138"/>
    </row>
    <row r="3441" spans="1:4" x14ac:dyDescent="0.2">
      <c r="A3441" s="158"/>
      <c r="D3441" s="138"/>
    </row>
    <row r="3442" spans="1:4" x14ac:dyDescent="0.2">
      <c r="A3442" s="158"/>
      <c r="D3442" s="138"/>
    </row>
    <row r="3443" spans="1:4" x14ac:dyDescent="0.2">
      <c r="A3443" s="158"/>
      <c r="D3443" s="138"/>
    </row>
    <row r="3444" spans="1:4" x14ac:dyDescent="0.2">
      <c r="A3444" s="158"/>
      <c r="D3444" s="138"/>
    </row>
    <row r="3445" spans="1:4" x14ac:dyDescent="0.2">
      <c r="A3445" s="158"/>
      <c r="D3445" s="138"/>
    </row>
    <row r="3446" spans="1:4" x14ac:dyDescent="0.2">
      <c r="A3446" s="158"/>
      <c r="D3446" s="138"/>
    </row>
    <row r="3447" spans="1:4" x14ac:dyDescent="0.2">
      <c r="A3447" s="158"/>
      <c r="D3447" s="138"/>
    </row>
    <row r="3448" spans="1:4" x14ac:dyDescent="0.2">
      <c r="A3448" s="158"/>
      <c r="D3448" s="138"/>
    </row>
    <row r="3449" spans="1:4" x14ac:dyDescent="0.2">
      <c r="A3449" s="158"/>
      <c r="D3449" s="138"/>
    </row>
    <row r="3450" spans="1:4" x14ac:dyDescent="0.2">
      <c r="A3450" s="158"/>
      <c r="D3450" s="138"/>
    </row>
    <row r="3451" spans="1:4" x14ac:dyDescent="0.2">
      <c r="A3451" s="158"/>
      <c r="D3451" s="138"/>
    </row>
    <row r="3452" spans="1:4" x14ac:dyDescent="0.2">
      <c r="A3452" s="158"/>
      <c r="D3452" s="138"/>
    </row>
    <row r="3453" spans="1:4" x14ac:dyDescent="0.2">
      <c r="A3453" s="158"/>
      <c r="D3453" s="138"/>
    </row>
    <row r="3454" spans="1:4" x14ac:dyDescent="0.2">
      <c r="A3454" s="158"/>
      <c r="D3454" s="138"/>
    </row>
    <row r="3455" spans="1:4" x14ac:dyDescent="0.2">
      <c r="A3455" s="158"/>
      <c r="D3455" s="138"/>
    </row>
    <row r="3456" spans="1:4" x14ac:dyDescent="0.2">
      <c r="A3456" s="158"/>
      <c r="D3456" s="138"/>
    </row>
    <row r="3457" spans="1:4" x14ac:dyDescent="0.2">
      <c r="A3457" s="158"/>
      <c r="D3457" s="138"/>
    </row>
    <row r="3458" spans="1:4" x14ac:dyDescent="0.2">
      <c r="A3458" s="158"/>
      <c r="D3458" s="138"/>
    </row>
    <row r="3459" spans="1:4" x14ac:dyDescent="0.2">
      <c r="A3459" s="158"/>
      <c r="D3459" s="138"/>
    </row>
    <row r="3460" spans="1:4" x14ac:dyDescent="0.2">
      <c r="A3460" s="158"/>
      <c r="D3460" s="138"/>
    </row>
    <row r="3461" spans="1:4" x14ac:dyDescent="0.2">
      <c r="A3461" s="158"/>
      <c r="D3461" s="138"/>
    </row>
    <row r="3462" spans="1:4" x14ac:dyDescent="0.2">
      <c r="A3462" s="158"/>
      <c r="D3462" s="138"/>
    </row>
    <row r="3463" spans="1:4" x14ac:dyDescent="0.2">
      <c r="A3463" s="158"/>
      <c r="D3463" s="138"/>
    </row>
    <row r="3464" spans="1:4" x14ac:dyDescent="0.2">
      <c r="A3464" s="158"/>
      <c r="D3464" s="138"/>
    </row>
    <row r="3465" spans="1:4" x14ac:dyDescent="0.2">
      <c r="A3465" s="158"/>
      <c r="D3465" s="138"/>
    </row>
    <row r="3466" spans="1:4" x14ac:dyDescent="0.2">
      <c r="A3466" s="158"/>
      <c r="D3466" s="138"/>
    </row>
    <row r="3467" spans="1:4" x14ac:dyDescent="0.2">
      <c r="A3467" s="158"/>
      <c r="D3467" s="138"/>
    </row>
    <row r="3468" spans="1:4" x14ac:dyDescent="0.2">
      <c r="A3468" s="158"/>
      <c r="D3468" s="138"/>
    </row>
    <row r="3469" spans="1:4" x14ac:dyDescent="0.2">
      <c r="A3469" s="158"/>
      <c r="D3469" s="138"/>
    </row>
    <row r="3470" spans="1:4" x14ac:dyDescent="0.2">
      <c r="A3470" s="158"/>
      <c r="D3470" s="138"/>
    </row>
    <row r="3471" spans="1:4" x14ac:dyDescent="0.2">
      <c r="A3471" s="158"/>
      <c r="D3471" s="138"/>
    </row>
    <row r="3472" spans="1:4" x14ac:dyDescent="0.2">
      <c r="A3472" s="158"/>
      <c r="D3472" s="138"/>
    </row>
    <row r="3473" spans="1:4" x14ac:dyDescent="0.2">
      <c r="A3473" s="158"/>
      <c r="D3473" s="138"/>
    </row>
    <row r="3474" spans="1:4" x14ac:dyDescent="0.2">
      <c r="A3474" s="158"/>
      <c r="D3474" s="138"/>
    </row>
    <row r="3475" spans="1:4" x14ac:dyDescent="0.2">
      <c r="A3475" s="158"/>
      <c r="D3475" s="138"/>
    </row>
    <row r="3476" spans="1:4" x14ac:dyDescent="0.2">
      <c r="A3476" s="158"/>
      <c r="D3476" s="138"/>
    </row>
    <row r="3477" spans="1:4" x14ac:dyDescent="0.2">
      <c r="A3477" s="158"/>
      <c r="D3477" s="138"/>
    </row>
    <row r="3478" spans="1:4" x14ac:dyDescent="0.2">
      <c r="A3478" s="158"/>
      <c r="D3478" s="138"/>
    </row>
    <row r="3479" spans="1:4" x14ac:dyDescent="0.2">
      <c r="A3479" s="158"/>
      <c r="D3479" s="138"/>
    </row>
    <row r="3480" spans="1:4" x14ac:dyDescent="0.2">
      <c r="A3480" s="158"/>
      <c r="D3480" s="138"/>
    </row>
    <row r="3481" spans="1:4" x14ac:dyDescent="0.2">
      <c r="A3481" s="158"/>
      <c r="D3481" s="138"/>
    </row>
    <row r="3482" spans="1:4" x14ac:dyDescent="0.2">
      <c r="A3482" s="158"/>
      <c r="D3482" s="138"/>
    </row>
    <row r="3483" spans="1:4" x14ac:dyDescent="0.2">
      <c r="A3483" s="158"/>
      <c r="D3483" s="138"/>
    </row>
    <row r="3484" spans="1:4" x14ac:dyDescent="0.2">
      <c r="A3484" s="158"/>
      <c r="D3484" s="138"/>
    </row>
    <row r="3485" spans="1:4" x14ac:dyDescent="0.2">
      <c r="A3485" s="158"/>
      <c r="D3485" s="138"/>
    </row>
    <row r="3486" spans="1:4" x14ac:dyDescent="0.2">
      <c r="A3486" s="158"/>
      <c r="D3486" s="138"/>
    </row>
    <row r="3487" spans="1:4" x14ac:dyDescent="0.2">
      <c r="A3487" s="158"/>
      <c r="D3487" s="138"/>
    </row>
    <row r="3488" spans="1:4" x14ac:dyDescent="0.2">
      <c r="A3488" s="158"/>
      <c r="D3488" s="138"/>
    </row>
    <row r="3489" spans="1:4" x14ac:dyDescent="0.2">
      <c r="A3489" s="158"/>
      <c r="D3489" s="138"/>
    </row>
    <row r="3490" spans="1:4" x14ac:dyDescent="0.2">
      <c r="A3490" s="158"/>
      <c r="D3490" s="138"/>
    </row>
    <row r="3491" spans="1:4" x14ac:dyDescent="0.2">
      <c r="A3491" s="158"/>
      <c r="D3491" s="138"/>
    </row>
    <row r="3492" spans="1:4" x14ac:dyDescent="0.2">
      <c r="A3492" s="158"/>
      <c r="D3492" s="138"/>
    </row>
    <row r="3493" spans="1:4" x14ac:dyDescent="0.2">
      <c r="A3493" s="158"/>
      <c r="D3493" s="138"/>
    </row>
    <row r="3494" spans="1:4" x14ac:dyDescent="0.2">
      <c r="A3494" s="158"/>
      <c r="D3494" s="138"/>
    </row>
    <row r="3495" spans="1:4" x14ac:dyDescent="0.2">
      <c r="A3495" s="158"/>
      <c r="D3495" s="138"/>
    </row>
    <row r="3496" spans="1:4" x14ac:dyDescent="0.2">
      <c r="A3496" s="158"/>
      <c r="D3496" s="138"/>
    </row>
    <row r="3497" spans="1:4" x14ac:dyDescent="0.2">
      <c r="A3497" s="158"/>
      <c r="D3497" s="138"/>
    </row>
    <row r="3498" spans="1:4" x14ac:dyDescent="0.2">
      <c r="A3498" s="158"/>
      <c r="D3498" s="138"/>
    </row>
    <row r="3499" spans="1:4" x14ac:dyDescent="0.2">
      <c r="A3499" s="158"/>
      <c r="D3499" s="138"/>
    </row>
    <row r="3500" spans="1:4" x14ac:dyDescent="0.2">
      <c r="A3500" s="158"/>
      <c r="D3500" s="138"/>
    </row>
    <row r="3501" spans="1:4" x14ac:dyDescent="0.2">
      <c r="A3501" s="158"/>
      <c r="D3501" s="138"/>
    </row>
    <row r="3502" spans="1:4" x14ac:dyDescent="0.2">
      <c r="A3502" s="158"/>
      <c r="D3502" s="138"/>
    </row>
    <row r="3503" spans="1:4" x14ac:dyDescent="0.2">
      <c r="A3503" s="158"/>
      <c r="D3503" s="138"/>
    </row>
    <row r="3504" spans="1:4" x14ac:dyDescent="0.2">
      <c r="A3504" s="158"/>
      <c r="D3504" s="138"/>
    </row>
    <row r="3505" spans="1:4" x14ac:dyDescent="0.2">
      <c r="A3505" s="158"/>
      <c r="D3505" s="138"/>
    </row>
    <row r="3506" spans="1:4" x14ac:dyDescent="0.2">
      <c r="A3506" s="158"/>
      <c r="D3506" s="138"/>
    </row>
    <row r="3507" spans="1:4" x14ac:dyDescent="0.2">
      <c r="A3507" s="158"/>
      <c r="D3507" s="138"/>
    </row>
    <row r="3508" spans="1:4" x14ac:dyDescent="0.2">
      <c r="A3508" s="158"/>
      <c r="D3508" s="138"/>
    </row>
    <row r="3509" spans="1:4" x14ac:dyDescent="0.2">
      <c r="A3509" s="158"/>
      <c r="D3509" s="138"/>
    </row>
    <row r="3510" spans="1:4" x14ac:dyDescent="0.2">
      <c r="A3510" s="158"/>
      <c r="D3510" s="138"/>
    </row>
    <row r="3511" spans="1:4" x14ac:dyDescent="0.2">
      <c r="A3511" s="158"/>
      <c r="D3511" s="138"/>
    </row>
    <row r="3512" spans="1:4" x14ac:dyDescent="0.2">
      <c r="A3512" s="158"/>
      <c r="D3512" s="138"/>
    </row>
    <row r="3513" spans="1:4" x14ac:dyDescent="0.2">
      <c r="A3513" s="158"/>
      <c r="D3513" s="138"/>
    </row>
    <row r="3514" spans="1:4" x14ac:dyDescent="0.2">
      <c r="A3514" s="158"/>
      <c r="D3514" s="138"/>
    </row>
    <row r="3515" spans="1:4" x14ac:dyDescent="0.2">
      <c r="A3515" s="158"/>
      <c r="D3515" s="138"/>
    </row>
    <row r="3516" spans="1:4" x14ac:dyDescent="0.2">
      <c r="A3516" s="158"/>
      <c r="D3516" s="138"/>
    </row>
    <row r="3517" spans="1:4" x14ac:dyDescent="0.2">
      <c r="A3517" s="158"/>
      <c r="D3517" s="138"/>
    </row>
    <row r="3518" spans="1:4" x14ac:dyDescent="0.2">
      <c r="A3518" s="158"/>
      <c r="D3518" s="138"/>
    </row>
    <row r="3519" spans="1:4" x14ac:dyDescent="0.2">
      <c r="A3519" s="158"/>
      <c r="D3519" s="138"/>
    </row>
    <row r="3520" spans="1:4" x14ac:dyDescent="0.2">
      <c r="A3520" s="158"/>
      <c r="D3520" s="138"/>
    </row>
    <row r="3521" spans="1:4" x14ac:dyDescent="0.2">
      <c r="A3521" s="158"/>
      <c r="D3521" s="138"/>
    </row>
    <row r="3522" spans="1:4" x14ac:dyDescent="0.2">
      <c r="A3522" s="158"/>
      <c r="D3522" s="138"/>
    </row>
    <row r="3523" spans="1:4" x14ac:dyDescent="0.2">
      <c r="A3523" s="158"/>
      <c r="D3523" s="138"/>
    </row>
    <row r="3524" spans="1:4" x14ac:dyDescent="0.2">
      <c r="A3524" s="158"/>
      <c r="D3524" s="138"/>
    </row>
    <row r="3525" spans="1:4" x14ac:dyDescent="0.2">
      <c r="A3525" s="158"/>
      <c r="D3525" s="138"/>
    </row>
    <row r="3526" spans="1:4" x14ac:dyDescent="0.2">
      <c r="A3526" s="158"/>
      <c r="D3526" s="138"/>
    </row>
    <row r="3527" spans="1:4" x14ac:dyDescent="0.2">
      <c r="A3527" s="158"/>
      <c r="D3527" s="138"/>
    </row>
    <row r="3528" spans="1:4" x14ac:dyDescent="0.2">
      <c r="A3528" s="158"/>
      <c r="D3528" s="138"/>
    </row>
    <row r="3529" spans="1:4" x14ac:dyDescent="0.2">
      <c r="A3529" s="158"/>
      <c r="D3529" s="138"/>
    </row>
    <row r="3530" spans="1:4" x14ac:dyDescent="0.2">
      <c r="A3530" s="158"/>
      <c r="D3530" s="138"/>
    </row>
    <row r="3531" spans="1:4" x14ac:dyDescent="0.2">
      <c r="A3531" s="158"/>
      <c r="D3531" s="138"/>
    </row>
    <row r="3532" spans="1:4" x14ac:dyDescent="0.2">
      <c r="A3532" s="158"/>
      <c r="D3532" s="138"/>
    </row>
    <row r="3533" spans="1:4" x14ac:dyDescent="0.2">
      <c r="A3533" s="158"/>
      <c r="D3533" s="138"/>
    </row>
    <row r="3534" spans="1:4" x14ac:dyDescent="0.2">
      <c r="A3534" s="158"/>
      <c r="D3534" s="138"/>
    </row>
    <row r="3535" spans="1:4" x14ac:dyDescent="0.2">
      <c r="A3535" s="158"/>
      <c r="D3535" s="138"/>
    </row>
    <row r="3536" spans="1:4" x14ac:dyDescent="0.2">
      <c r="A3536" s="158"/>
      <c r="D3536" s="138"/>
    </row>
    <row r="3537" spans="1:4" x14ac:dyDescent="0.2">
      <c r="A3537" s="158"/>
      <c r="D3537" s="138"/>
    </row>
    <row r="3538" spans="1:4" x14ac:dyDescent="0.2">
      <c r="A3538" s="158"/>
      <c r="D3538" s="138"/>
    </row>
    <row r="3539" spans="1:4" x14ac:dyDescent="0.2">
      <c r="A3539" s="158"/>
      <c r="D3539" s="138"/>
    </row>
    <row r="3540" spans="1:4" x14ac:dyDescent="0.2">
      <c r="A3540" s="158"/>
      <c r="D3540" s="138"/>
    </row>
    <row r="3541" spans="1:4" x14ac:dyDescent="0.2">
      <c r="A3541" s="158"/>
      <c r="D3541" s="138"/>
    </row>
    <row r="3542" spans="1:4" x14ac:dyDescent="0.2">
      <c r="A3542" s="158"/>
      <c r="D3542" s="138"/>
    </row>
    <row r="3543" spans="1:4" x14ac:dyDescent="0.2">
      <c r="A3543" s="158"/>
      <c r="D3543" s="138"/>
    </row>
    <row r="3544" spans="1:4" x14ac:dyDescent="0.2">
      <c r="A3544" s="158"/>
      <c r="D3544" s="138"/>
    </row>
    <row r="3545" spans="1:4" x14ac:dyDescent="0.2">
      <c r="A3545" s="158"/>
      <c r="D3545" s="138"/>
    </row>
    <row r="3546" spans="1:4" x14ac:dyDescent="0.2">
      <c r="A3546" s="158"/>
      <c r="D3546" s="138"/>
    </row>
    <row r="3547" spans="1:4" x14ac:dyDescent="0.2">
      <c r="A3547" s="158"/>
      <c r="D3547" s="138"/>
    </row>
    <row r="3548" spans="1:4" x14ac:dyDescent="0.2">
      <c r="A3548" s="158"/>
      <c r="D3548" s="138"/>
    </row>
    <row r="3549" spans="1:4" x14ac:dyDescent="0.2">
      <c r="A3549" s="158"/>
      <c r="D3549" s="138"/>
    </row>
    <row r="3550" spans="1:4" x14ac:dyDescent="0.2">
      <c r="A3550" s="158"/>
      <c r="D3550" s="138"/>
    </row>
    <row r="3551" spans="1:4" x14ac:dyDescent="0.2">
      <c r="A3551" s="158"/>
      <c r="D3551" s="138"/>
    </row>
    <row r="3552" spans="1:4" x14ac:dyDescent="0.2">
      <c r="A3552" s="158"/>
      <c r="D3552" s="138"/>
    </row>
    <row r="3553" spans="1:4" x14ac:dyDescent="0.2">
      <c r="A3553" s="158"/>
      <c r="D3553" s="138"/>
    </row>
    <row r="3554" spans="1:4" x14ac:dyDescent="0.2">
      <c r="A3554" s="158"/>
      <c r="D3554" s="138"/>
    </row>
    <row r="3555" spans="1:4" x14ac:dyDescent="0.2">
      <c r="A3555" s="158"/>
      <c r="D3555" s="138"/>
    </row>
    <row r="3556" spans="1:4" x14ac:dyDescent="0.2">
      <c r="A3556" s="158"/>
      <c r="D3556" s="138"/>
    </row>
    <row r="3557" spans="1:4" x14ac:dyDescent="0.2">
      <c r="A3557" s="158"/>
      <c r="D3557" s="138"/>
    </row>
    <row r="3558" spans="1:4" x14ac:dyDescent="0.2">
      <c r="A3558" s="158"/>
      <c r="D3558" s="138"/>
    </row>
    <row r="3559" spans="1:4" x14ac:dyDescent="0.2">
      <c r="A3559" s="158"/>
      <c r="D3559" s="138"/>
    </row>
    <row r="3560" spans="1:4" x14ac:dyDescent="0.2">
      <c r="A3560" s="158"/>
      <c r="D3560" s="138"/>
    </row>
    <row r="3561" spans="1:4" x14ac:dyDescent="0.2">
      <c r="A3561" s="158"/>
      <c r="D3561" s="138"/>
    </row>
    <row r="3562" spans="1:4" x14ac:dyDescent="0.2">
      <c r="A3562" s="158"/>
      <c r="D3562" s="138"/>
    </row>
    <row r="3563" spans="1:4" x14ac:dyDescent="0.2">
      <c r="A3563" s="158"/>
      <c r="D3563" s="138"/>
    </row>
    <row r="3564" spans="1:4" x14ac:dyDescent="0.2">
      <c r="A3564" s="158"/>
      <c r="D3564" s="138"/>
    </row>
    <row r="3565" spans="1:4" x14ac:dyDescent="0.2">
      <c r="A3565" s="158"/>
      <c r="D3565" s="138"/>
    </row>
    <row r="3566" spans="1:4" x14ac:dyDescent="0.2">
      <c r="A3566" s="158"/>
      <c r="D3566" s="138"/>
    </row>
    <row r="3567" spans="1:4" x14ac:dyDescent="0.2">
      <c r="A3567" s="158"/>
      <c r="D3567" s="138"/>
    </row>
    <row r="3568" spans="1:4" x14ac:dyDescent="0.2">
      <c r="A3568" s="158"/>
      <c r="D3568" s="138"/>
    </row>
    <row r="3569" spans="1:4" x14ac:dyDescent="0.2">
      <c r="A3569" s="158"/>
      <c r="D3569" s="138"/>
    </row>
    <row r="3570" spans="1:4" x14ac:dyDescent="0.2">
      <c r="A3570" s="158"/>
      <c r="D3570" s="138"/>
    </row>
    <row r="3571" spans="1:4" x14ac:dyDescent="0.2">
      <c r="A3571" s="158"/>
      <c r="D3571" s="138"/>
    </row>
    <row r="3572" spans="1:4" x14ac:dyDescent="0.2">
      <c r="A3572" s="158"/>
      <c r="D3572" s="138"/>
    </row>
    <row r="3573" spans="1:4" x14ac:dyDescent="0.2">
      <c r="A3573" s="158"/>
      <c r="D3573" s="138"/>
    </row>
    <row r="3574" spans="1:4" x14ac:dyDescent="0.2">
      <c r="A3574" s="158"/>
      <c r="D3574" s="138"/>
    </row>
    <row r="3575" spans="1:4" x14ac:dyDescent="0.2">
      <c r="A3575" s="158"/>
      <c r="D3575" s="138"/>
    </row>
    <row r="3576" spans="1:4" x14ac:dyDescent="0.2">
      <c r="A3576" s="158"/>
      <c r="D3576" s="138"/>
    </row>
    <row r="3577" spans="1:4" x14ac:dyDescent="0.2">
      <c r="A3577" s="158"/>
      <c r="D3577" s="138"/>
    </row>
    <row r="3578" spans="1:4" x14ac:dyDescent="0.2">
      <c r="A3578" s="158"/>
      <c r="D3578" s="138"/>
    </row>
    <row r="3579" spans="1:4" x14ac:dyDescent="0.2">
      <c r="A3579" s="158"/>
      <c r="D3579" s="138"/>
    </row>
    <row r="3580" spans="1:4" x14ac:dyDescent="0.2">
      <c r="A3580" s="158"/>
      <c r="D3580" s="138"/>
    </row>
    <row r="3581" spans="1:4" x14ac:dyDescent="0.2">
      <c r="A3581" s="158"/>
      <c r="D3581" s="138"/>
    </row>
    <row r="3582" spans="1:4" x14ac:dyDescent="0.2">
      <c r="A3582" s="158"/>
      <c r="D3582" s="138"/>
    </row>
    <row r="3583" spans="1:4" x14ac:dyDescent="0.2">
      <c r="A3583" s="158"/>
      <c r="D3583" s="138"/>
    </row>
    <row r="3584" spans="1:4" x14ac:dyDescent="0.2">
      <c r="A3584" s="158"/>
      <c r="D3584" s="138"/>
    </row>
    <row r="3585" spans="1:4" x14ac:dyDescent="0.2">
      <c r="A3585" s="158"/>
      <c r="D3585" s="138"/>
    </row>
    <row r="3586" spans="1:4" x14ac:dyDescent="0.2">
      <c r="A3586" s="158"/>
      <c r="D3586" s="138"/>
    </row>
    <row r="3587" spans="1:4" x14ac:dyDescent="0.2">
      <c r="A3587" s="158"/>
      <c r="D3587" s="138"/>
    </row>
    <row r="3588" spans="1:4" x14ac:dyDescent="0.2">
      <c r="A3588" s="158"/>
      <c r="D3588" s="138"/>
    </row>
    <row r="3589" spans="1:4" x14ac:dyDescent="0.2">
      <c r="A3589" s="158"/>
      <c r="D3589" s="138"/>
    </row>
    <row r="3590" spans="1:4" x14ac:dyDescent="0.2">
      <c r="A3590" s="158"/>
      <c r="D3590" s="138"/>
    </row>
    <row r="3591" spans="1:4" x14ac:dyDescent="0.2">
      <c r="A3591" s="158"/>
      <c r="D3591" s="138"/>
    </row>
    <row r="3592" spans="1:4" x14ac:dyDescent="0.2">
      <c r="A3592" s="158"/>
      <c r="D3592" s="138"/>
    </row>
    <row r="3593" spans="1:4" x14ac:dyDescent="0.2">
      <c r="A3593" s="158"/>
      <c r="D3593" s="138"/>
    </row>
    <row r="3594" spans="1:4" x14ac:dyDescent="0.2">
      <c r="A3594" s="158"/>
      <c r="D3594" s="138"/>
    </row>
    <row r="3595" spans="1:4" x14ac:dyDescent="0.2">
      <c r="A3595" s="158"/>
      <c r="D3595" s="138"/>
    </row>
    <row r="3596" spans="1:4" x14ac:dyDescent="0.2">
      <c r="A3596" s="158"/>
      <c r="D3596" s="138"/>
    </row>
    <row r="3597" spans="1:4" x14ac:dyDescent="0.2">
      <c r="A3597" s="158"/>
      <c r="D3597" s="138"/>
    </row>
    <row r="3598" spans="1:4" x14ac:dyDescent="0.2">
      <c r="A3598" s="158"/>
      <c r="D3598" s="138"/>
    </row>
    <row r="3599" spans="1:4" x14ac:dyDescent="0.2">
      <c r="A3599" s="158"/>
      <c r="D3599" s="138"/>
    </row>
    <row r="3600" spans="1:4" x14ac:dyDescent="0.2">
      <c r="A3600" s="158"/>
      <c r="D3600" s="138"/>
    </row>
    <row r="3601" spans="1:4" x14ac:dyDescent="0.2">
      <c r="A3601" s="158"/>
      <c r="D3601" s="138"/>
    </row>
    <row r="3602" spans="1:4" x14ac:dyDescent="0.2">
      <c r="A3602" s="158"/>
      <c r="D3602" s="138"/>
    </row>
    <row r="3603" spans="1:4" x14ac:dyDescent="0.2">
      <c r="A3603" s="158"/>
      <c r="D3603" s="138"/>
    </row>
    <row r="3604" spans="1:4" x14ac:dyDescent="0.2">
      <c r="A3604" s="158"/>
      <c r="D3604" s="138"/>
    </row>
    <row r="3605" spans="1:4" x14ac:dyDescent="0.2">
      <c r="A3605" s="158"/>
      <c r="D3605" s="138"/>
    </row>
    <row r="3606" spans="1:4" x14ac:dyDescent="0.2">
      <c r="A3606" s="158"/>
      <c r="D3606" s="138"/>
    </row>
    <row r="3607" spans="1:4" x14ac:dyDescent="0.2">
      <c r="A3607" s="158"/>
      <c r="D3607" s="138"/>
    </row>
    <row r="3608" spans="1:4" x14ac:dyDescent="0.2">
      <c r="A3608" s="158"/>
      <c r="D3608" s="138"/>
    </row>
    <row r="3609" spans="1:4" x14ac:dyDescent="0.2">
      <c r="A3609" s="158"/>
      <c r="D3609" s="138"/>
    </row>
    <row r="3610" spans="1:4" x14ac:dyDescent="0.2">
      <c r="A3610" s="158"/>
      <c r="D3610" s="138"/>
    </row>
    <row r="3611" spans="1:4" x14ac:dyDescent="0.2">
      <c r="A3611" s="158"/>
      <c r="D3611" s="138"/>
    </row>
    <row r="3612" spans="1:4" x14ac:dyDescent="0.2">
      <c r="A3612" s="158"/>
      <c r="D3612" s="138"/>
    </row>
    <row r="3613" spans="1:4" x14ac:dyDescent="0.2">
      <c r="A3613" s="158"/>
      <c r="D3613" s="138"/>
    </row>
    <row r="3614" spans="1:4" x14ac:dyDescent="0.2">
      <c r="A3614" s="158"/>
      <c r="D3614" s="138"/>
    </row>
    <row r="3615" spans="1:4" x14ac:dyDescent="0.2">
      <c r="A3615" s="158"/>
      <c r="D3615" s="138"/>
    </row>
    <row r="3616" spans="1:4" x14ac:dyDescent="0.2">
      <c r="A3616" s="158"/>
      <c r="D3616" s="138"/>
    </row>
    <row r="3617" spans="1:4" x14ac:dyDescent="0.2">
      <c r="A3617" s="158"/>
      <c r="D3617" s="138"/>
    </row>
    <row r="3618" spans="1:4" x14ac:dyDescent="0.2">
      <c r="A3618" s="158"/>
      <c r="D3618" s="138"/>
    </row>
    <row r="3619" spans="1:4" x14ac:dyDescent="0.2">
      <c r="A3619" s="158"/>
      <c r="D3619" s="138"/>
    </row>
    <row r="3620" spans="1:4" x14ac:dyDescent="0.2">
      <c r="A3620" s="158"/>
      <c r="D3620" s="138"/>
    </row>
    <row r="3621" spans="1:4" x14ac:dyDescent="0.2">
      <c r="A3621" s="158"/>
      <c r="D3621" s="138"/>
    </row>
    <row r="3622" spans="1:4" x14ac:dyDescent="0.2">
      <c r="A3622" s="158"/>
      <c r="D3622" s="138"/>
    </row>
    <row r="3623" spans="1:4" x14ac:dyDescent="0.2">
      <c r="A3623" s="158"/>
      <c r="D3623" s="138"/>
    </row>
    <row r="3624" spans="1:4" x14ac:dyDescent="0.2">
      <c r="A3624" s="158"/>
      <c r="D3624" s="138"/>
    </row>
    <row r="3625" spans="1:4" x14ac:dyDescent="0.2">
      <c r="A3625" s="158"/>
      <c r="D3625" s="138"/>
    </row>
    <row r="3626" spans="1:4" x14ac:dyDescent="0.2">
      <c r="A3626" s="158"/>
      <c r="D3626" s="138"/>
    </row>
    <row r="3627" spans="1:4" x14ac:dyDescent="0.2">
      <c r="A3627" s="158"/>
      <c r="D3627" s="138"/>
    </row>
    <row r="3628" spans="1:4" x14ac:dyDescent="0.2">
      <c r="A3628" s="158"/>
      <c r="D3628" s="138"/>
    </row>
    <row r="3629" spans="1:4" x14ac:dyDescent="0.2">
      <c r="A3629" s="158"/>
      <c r="D3629" s="138"/>
    </row>
    <row r="3630" spans="1:4" x14ac:dyDescent="0.2">
      <c r="A3630" s="158"/>
      <c r="D3630" s="138"/>
    </row>
    <row r="3631" spans="1:4" x14ac:dyDescent="0.2">
      <c r="A3631" s="158"/>
      <c r="D3631" s="138"/>
    </row>
    <row r="3632" spans="1:4" x14ac:dyDescent="0.2">
      <c r="A3632" s="158"/>
      <c r="D3632" s="138"/>
    </row>
    <row r="3633" spans="1:4" x14ac:dyDescent="0.2">
      <c r="A3633" s="158"/>
      <c r="D3633" s="138"/>
    </row>
    <row r="3634" spans="1:4" x14ac:dyDescent="0.2">
      <c r="A3634" s="158"/>
      <c r="D3634" s="138"/>
    </row>
    <row r="3635" spans="1:4" x14ac:dyDescent="0.2">
      <c r="A3635" s="158"/>
      <c r="D3635" s="138"/>
    </row>
    <row r="3636" spans="1:4" x14ac:dyDescent="0.2">
      <c r="A3636" s="158"/>
      <c r="D3636" s="138"/>
    </row>
    <row r="3637" spans="1:4" x14ac:dyDescent="0.2">
      <c r="A3637" s="158"/>
      <c r="D3637" s="138"/>
    </row>
    <row r="3638" spans="1:4" x14ac:dyDescent="0.2">
      <c r="A3638" s="158"/>
      <c r="D3638" s="138"/>
    </row>
    <row r="3639" spans="1:4" x14ac:dyDescent="0.2">
      <c r="A3639" s="158"/>
      <c r="D3639" s="138"/>
    </row>
    <row r="3640" spans="1:4" x14ac:dyDescent="0.2">
      <c r="A3640" s="158"/>
      <c r="D3640" s="138"/>
    </row>
    <row r="3641" spans="1:4" x14ac:dyDescent="0.2">
      <c r="A3641" s="158"/>
      <c r="D3641" s="138"/>
    </row>
    <row r="3642" spans="1:4" x14ac:dyDescent="0.2">
      <c r="A3642" s="158"/>
      <c r="D3642" s="138"/>
    </row>
    <row r="3643" spans="1:4" x14ac:dyDescent="0.2">
      <c r="A3643" s="158"/>
      <c r="D3643" s="138"/>
    </row>
    <row r="3644" spans="1:4" x14ac:dyDescent="0.2">
      <c r="A3644" s="158"/>
      <c r="D3644" s="138"/>
    </row>
    <row r="3645" spans="1:4" x14ac:dyDescent="0.2">
      <c r="A3645" s="158"/>
      <c r="D3645" s="138"/>
    </row>
    <row r="3646" spans="1:4" x14ac:dyDescent="0.2">
      <c r="A3646" s="158"/>
      <c r="D3646" s="138"/>
    </row>
    <row r="3647" spans="1:4" x14ac:dyDescent="0.2">
      <c r="A3647" s="158"/>
      <c r="D3647" s="138"/>
    </row>
    <row r="3648" spans="1:4" x14ac:dyDescent="0.2">
      <c r="A3648" s="158"/>
      <c r="D3648" s="138"/>
    </row>
    <row r="3649" spans="1:4" x14ac:dyDescent="0.2">
      <c r="A3649" s="158"/>
      <c r="D3649" s="138"/>
    </row>
    <row r="3650" spans="1:4" x14ac:dyDescent="0.2">
      <c r="A3650" s="158"/>
      <c r="D3650" s="138"/>
    </row>
    <row r="3651" spans="1:4" x14ac:dyDescent="0.2">
      <c r="A3651" s="158"/>
      <c r="D3651" s="138"/>
    </row>
    <row r="3652" spans="1:4" x14ac:dyDescent="0.2">
      <c r="A3652" s="158"/>
      <c r="D3652" s="138"/>
    </row>
    <row r="3653" spans="1:4" x14ac:dyDescent="0.2">
      <c r="A3653" s="158"/>
      <c r="D3653" s="138"/>
    </row>
    <row r="3654" spans="1:4" x14ac:dyDescent="0.2">
      <c r="A3654" s="158"/>
      <c r="D3654" s="138"/>
    </row>
    <row r="3655" spans="1:4" x14ac:dyDescent="0.2">
      <c r="A3655" s="158"/>
      <c r="D3655" s="138"/>
    </row>
    <row r="3656" spans="1:4" x14ac:dyDescent="0.2">
      <c r="A3656" s="158"/>
      <c r="D3656" s="138"/>
    </row>
    <row r="3657" spans="1:4" x14ac:dyDescent="0.2">
      <c r="A3657" s="158"/>
      <c r="D3657" s="138"/>
    </row>
    <row r="3658" spans="1:4" x14ac:dyDescent="0.2">
      <c r="A3658" s="158"/>
      <c r="D3658" s="138"/>
    </row>
    <row r="3659" spans="1:4" x14ac:dyDescent="0.2">
      <c r="A3659" s="158"/>
      <c r="D3659" s="138"/>
    </row>
    <row r="3660" spans="1:4" x14ac:dyDescent="0.2">
      <c r="A3660" s="158"/>
      <c r="D3660" s="138"/>
    </row>
    <row r="3661" spans="1:4" x14ac:dyDescent="0.2">
      <c r="A3661" s="158"/>
      <c r="D3661" s="138"/>
    </row>
    <row r="3662" spans="1:4" x14ac:dyDescent="0.2">
      <c r="A3662" s="158"/>
      <c r="D3662" s="138"/>
    </row>
    <row r="3663" spans="1:4" x14ac:dyDescent="0.2">
      <c r="A3663" s="158"/>
      <c r="D3663" s="138"/>
    </row>
    <row r="3664" spans="1:4" x14ac:dyDescent="0.2">
      <c r="A3664" s="158"/>
      <c r="D3664" s="138"/>
    </row>
    <row r="3665" spans="1:4" x14ac:dyDescent="0.2">
      <c r="A3665" s="158"/>
      <c r="D3665" s="138"/>
    </row>
    <row r="3666" spans="1:4" x14ac:dyDescent="0.2">
      <c r="A3666" s="158"/>
      <c r="D3666" s="138"/>
    </row>
    <row r="3667" spans="1:4" x14ac:dyDescent="0.2">
      <c r="A3667" s="158"/>
      <c r="D3667" s="138"/>
    </row>
    <row r="3668" spans="1:4" x14ac:dyDescent="0.2">
      <c r="A3668" s="158"/>
      <c r="D3668" s="138"/>
    </row>
    <row r="3669" spans="1:4" x14ac:dyDescent="0.2">
      <c r="A3669" s="158"/>
      <c r="D3669" s="138"/>
    </row>
    <row r="3670" spans="1:4" x14ac:dyDescent="0.2">
      <c r="A3670" s="158"/>
      <c r="D3670" s="138"/>
    </row>
    <row r="3671" spans="1:4" x14ac:dyDescent="0.2">
      <c r="A3671" s="158"/>
      <c r="D3671" s="138"/>
    </row>
    <row r="3672" spans="1:4" x14ac:dyDescent="0.2">
      <c r="A3672" s="158"/>
      <c r="D3672" s="138"/>
    </row>
    <row r="3673" spans="1:4" x14ac:dyDescent="0.2">
      <c r="A3673" s="158"/>
      <c r="D3673" s="138"/>
    </row>
    <row r="3674" spans="1:4" x14ac:dyDescent="0.2">
      <c r="A3674" s="158"/>
      <c r="D3674" s="138"/>
    </row>
    <row r="3675" spans="1:4" x14ac:dyDescent="0.2">
      <c r="A3675" s="158"/>
      <c r="D3675" s="138"/>
    </row>
    <row r="3676" spans="1:4" x14ac:dyDescent="0.2">
      <c r="A3676" s="158"/>
      <c r="D3676" s="138"/>
    </row>
    <row r="3677" spans="1:4" x14ac:dyDescent="0.2">
      <c r="A3677" s="158"/>
      <c r="D3677" s="138"/>
    </row>
    <row r="3678" spans="1:4" x14ac:dyDescent="0.2">
      <c r="A3678" s="158"/>
      <c r="D3678" s="138"/>
    </row>
    <row r="3679" spans="1:4" x14ac:dyDescent="0.2">
      <c r="A3679" s="158"/>
      <c r="D3679" s="138"/>
    </row>
    <row r="3680" spans="1:4" x14ac:dyDescent="0.2">
      <c r="A3680" s="158"/>
      <c r="D3680" s="138"/>
    </row>
    <row r="3681" spans="1:4" x14ac:dyDescent="0.2">
      <c r="A3681" s="158"/>
      <c r="D3681" s="138"/>
    </row>
    <row r="3682" spans="1:4" x14ac:dyDescent="0.2">
      <c r="A3682" s="158"/>
      <c r="D3682" s="138"/>
    </row>
    <row r="3683" spans="1:4" x14ac:dyDescent="0.2">
      <c r="A3683" s="158"/>
      <c r="D3683" s="138"/>
    </row>
    <row r="3684" spans="1:4" x14ac:dyDescent="0.2">
      <c r="A3684" s="158"/>
      <c r="D3684" s="138"/>
    </row>
    <row r="3685" spans="1:4" x14ac:dyDescent="0.2">
      <c r="A3685" s="158"/>
      <c r="D3685" s="138"/>
    </row>
    <row r="3686" spans="1:4" x14ac:dyDescent="0.2">
      <c r="A3686" s="158"/>
      <c r="D3686" s="138"/>
    </row>
    <row r="3687" spans="1:4" x14ac:dyDescent="0.2">
      <c r="A3687" s="158"/>
      <c r="D3687" s="138"/>
    </row>
    <row r="3688" spans="1:4" x14ac:dyDescent="0.2">
      <c r="A3688" s="158"/>
      <c r="D3688" s="138"/>
    </row>
    <row r="3689" spans="1:4" x14ac:dyDescent="0.2">
      <c r="A3689" s="158"/>
      <c r="D3689" s="138"/>
    </row>
    <row r="3690" spans="1:4" x14ac:dyDescent="0.2">
      <c r="A3690" s="158"/>
      <c r="D3690" s="138"/>
    </row>
    <row r="3691" spans="1:4" x14ac:dyDescent="0.2">
      <c r="A3691" s="158"/>
      <c r="D3691" s="138"/>
    </row>
    <row r="3692" spans="1:4" x14ac:dyDescent="0.2">
      <c r="A3692" s="158"/>
      <c r="D3692" s="138"/>
    </row>
    <row r="3693" spans="1:4" x14ac:dyDescent="0.2">
      <c r="A3693" s="158"/>
      <c r="D3693" s="138"/>
    </row>
    <row r="3694" spans="1:4" x14ac:dyDescent="0.2">
      <c r="A3694" s="158"/>
      <c r="D3694" s="138"/>
    </row>
    <row r="3695" spans="1:4" x14ac:dyDescent="0.2">
      <c r="A3695" s="158"/>
      <c r="D3695" s="138"/>
    </row>
    <row r="3696" spans="1:4" x14ac:dyDescent="0.2">
      <c r="A3696" s="158"/>
      <c r="D3696" s="138"/>
    </row>
    <row r="3697" spans="1:4" x14ac:dyDescent="0.2">
      <c r="A3697" s="158"/>
      <c r="D3697" s="138"/>
    </row>
    <row r="3698" spans="1:4" x14ac:dyDescent="0.2">
      <c r="A3698" s="158"/>
      <c r="D3698" s="138"/>
    </row>
    <row r="3699" spans="1:4" x14ac:dyDescent="0.2">
      <c r="A3699" s="158"/>
      <c r="D3699" s="138"/>
    </row>
    <row r="3700" spans="1:4" x14ac:dyDescent="0.2">
      <c r="A3700" s="158"/>
      <c r="D3700" s="138"/>
    </row>
    <row r="3701" spans="1:4" x14ac:dyDescent="0.2">
      <c r="A3701" s="158"/>
      <c r="D3701" s="138"/>
    </row>
    <row r="3702" spans="1:4" x14ac:dyDescent="0.2">
      <c r="A3702" s="158"/>
      <c r="D3702" s="138"/>
    </row>
    <row r="3703" spans="1:4" x14ac:dyDescent="0.2">
      <c r="A3703" s="158"/>
      <c r="D3703" s="138"/>
    </row>
    <row r="3704" spans="1:4" x14ac:dyDescent="0.2">
      <c r="A3704" s="158"/>
      <c r="D3704" s="138"/>
    </row>
    <row r="3705" spans="1:4" x14ac:dyDescent="0.2">
      <c r="A3705" s="158"/>
      <c r="D3705" s="138"/>
    </row>
    <row r="3706" spans="1:4" x14ac:dyDescent="0.2">
      <c r="A3706" s="158"/>
      <c r="D3706" s="138"/>
    </row>
    <row r="3707" spans="1:4" x14ac:dyDescent="0.2">
      <c r="A3707" s="158"/>
      <c r="D3707" s="138"/>
    </row>
    <row r="3708" spans="1:4" x14ac:dyDescent="0.2">
      <c r="A3708" s="158"/>
      <c r="D3708" s="138"/>
    </row>
    <row r="3709" spans="1:4" x14ac:dyDescent="0.2">
      <c r="A3709" s="158"/>
      <c r="D3709" s="138"/>
    </row>
    <row r="3710" spans="1:4" x14ac:dyDescent="0.2">
      <c r="A3710" s="158"/>
      <c r="D3710" s="138"/>
    </row>
    <row r="3711" spans="1:4" x14ac:dyDescent="0.2">
      <c r="A3711" s="158"/>
      <c r="D3711" s="138"/>
    </row>
    <row r="3712" spans="1:4" x14ac:dyDescent="0.2">
      <c r="A3712" s="158"/>
      <c r="D3712" s="138"/>
    </row>
    <row r="3713" spans="1:4" x14ac:dyDescent="0.2">
      <c r="A3713" s="158"/>
      <c r="D3713" s="138"/>
    </row>
    <row r="3714" spans="1:4" x14ac:dyDescent="0.2">
      <c r="A3714" s="158"/>
      <c r="D3714" s="138"/>
    </row>
    <row r="3715" spans="1:4" x14ac:dyDescent="0.2">
      <c r="A3715" s="158"/>
      <c r="D3715" s="138"/>
    </row>
    <row r="3716" spans="1:4" x14ac:dyDescent="0.2">
      <c r="A3716" s="158"/>
      <c r="D3716" s="138"/>
    </row>
    <row r="3717" spans="1:4" x14ac:dyDescent="0.2">
      <c r="A3717" s="158"/>
      <c r="D3717" s="138"/>
    </row>
    <row r="3718" spans="1:4" x14ac:dyDescent="0.2">
      <c r="A3718" s="158"/>
      <c r="D3718" s="138"/>
    </row>
    <row r="3719" spans="1:4" x14ac:dyDescent="0.2">
      <c r="A3719" s="158"/>
      <c r="D3719" s="138"/>
    </row>
    <row r="3720" spans="1:4" x14ac:dyDescent="0.2">
      <c r="A3720" s="158"/>
      <c r="D3720" s="138"/>
    </row>
    <row r="3721" spans="1:4" x14ac:dyDescent="0.2">
      <c r="A3721" s="158"/>
      <c r="D3721" s="138"/>
    </row>
    <row r="3722" spans="1:4" x14ac:dyDescent="0.2">
      <c r="A3722" s="158"/>
      <c r="D3722" s="138"/>
    </row>
    <row r="3723" spans="1:4" x14ac:dyDescent="0.2">
      <c r="A3723" s="158"/>
      <c r="D3723" s="138"/>
    </row>
    <row r="3724" spans="1:4" x14ac:dyDescent="0.2">
      <c r="A3724" s="158"/>
      <c r="D3724" s="138"/>
    </row>
    <row r="3725" spans="1:4" x14ac:dyDescent="0.2">
      <c r="A3725" s="158"/>
      <c r="D3725" s="138"/>
    </row>
    <row r="3726" spans="1:4" x14ac:dyDescent="0.2">
      <c r="A3726" s="158"/>
      <c r="D3726" s="138"/>
    </row>
    <row r="3727" spans="1:4" x14ac:dyDescent="0.2">
      <c r="A3727" s="158"/>
      <c r="D3727" s="138"/>
    </row>
    <row r="3728" spans="1:4" x14ac:dyDescent="0.2">
      <c r="A3728" s="158"/>
      <c r="D3728" s="138"/>
    </row>
    <row r="3729" spans="1:4" x14ac:dyDescent="0.2">
      <c r="A3729" s="158"/>
      <c r="D3729" s="138"/>
    </row>
    <row r="3730" spans="1:4" x14ac:dyDescent="0.2">
      <c r="A3730" s="158"/>
      <c r="D3730" s="138"/>
    </row>
    <row r="3731" spans="1:4" x14ac:dyDescent="0.2">
      <c r="A3731" s="158"/>
      <c r="D3731" s="138"/>
    </row>
    <row r="3732" spans="1:4" x14ac:dyDescent="0.2">
      <c r="A3732" s="158"/>
      <c r="D3732" s="138"/>
    </row>
    <row r="3733" spans="1:4" x14ac:dyDescent="0.2">
      <c r="A3733" s="158"/>
      <c r="D3733" s="138"/>
    </row>
    <row r="3734" spans="1:4" x14ac:dyDescent="0.2">
      <c r="A3734" s="158"/>
      <c r="D3734" s="138"/>
    </row>
    <row r="3735" spans="1:4" x14ac:dyDescent="0.2">
      <c r="A3735" s="158"/>
      <c r="D3735" s="138"/>
    </row>
    <row r="3736" spans="1:4" x14ac:dyDescent="0.2">
      <c r="A3736" s="158"/>
      <c r="D3736" s="138"/>
    </row>
    <row r="3737" spans="1:4" x14ac:dyDescent="0.2">
      <c r="A3737" s="158"/>
      <c r="D3737" s="138"/>
    </row>
    <row r="3738" spans="1:4" x14ac:dyDescent="0.2">
      <c r="A3738" s="158"/>
      <c r="D3738" s="138"/>
    </row>
    <row r="3739" spans="1:4" x14ac:dyDescent="0.2">
      <c r="A3739" s="158"/>
      <c r="D3739" s="138"/>
    </row>
    <row r="3740" spans="1:4" x14ac:dyDescent="0.2">
      <c r="A3740" s="158"/>
      <c r="D3740" s="138"/>
    </row>
    <row r="3741" spans="1:4" x14ac:dyDescent="0.2">
      <c r="A3741" s="158"/>
      <c r="D3741" s="138"/>
    </row>
    <row r="3742" spans="1:4" x14ac:dyDescent="0.2">
      <c r="A3742" s="158"/>
      <c r="D3742" s="138"/>
    </row>
    <row r="3743" spans="1:4" x14ac:dyDescent="0.2">
      <c r="A3743" s="158"/>
      <c r="D3743" s="138"/>
    </row>
    <row r="3744" spans="1:4" x14ac:dyDescent="0.2">
      <c r="A3744" s="158"/>
      <c r="D3744" s="138"/>
    </row>
    <row r="3745" spans="1:4" x14ac:dyDescent="0.2">
      <c r="A3745" s="158"/>
      <c r="D3745" s="138"/>
    </row>
    <row r="3746" spans="1:4" x14ac:dyDescent="0.2">
      <c r="A3746" s="158"/>
      <c r="D3746" s="138"/>
    </row>
    <row r="3747" spans="1:4" x14ac:dyDescent="0.2">
      <c r="A3747" s="158"/>
      <c r="D3747" s="138"/>
    </row>
    <row r="3748" spans="1:4" x14ac:dyDescent="0.2">
      <c r="A3748" s="158"/>
      <c r="D3748" s="138"/>
    </row>
    <row r="3749" spans="1:4" x14ac:dyDescent="0.2">
      <c r="A3749" s="158"/>
      <c r="D3749" s="138"/>
    </row>
    <row r="3750" spans="1:4" x14ac:dyDescent="0.2">
      <c r="A3750" s="158"/>
      <c r="D3750" s="138"/>
    </row>
    <row r="3751" spans="1:4" x14ac:dyDescent="0.2">
      <c r="A3751" s="158"/>
      <c r="D3751" s="138"/>
    </row>
    <row r="3752" spans="1:4" x14ac:dyDescent="0.2">
      <c r="A3752" s="158"/>
      <c r="D3752" s="138"/>
    </row>
    <row r="3753" spans="1:4" x14ac:dyDescent="0.2">
      <c r="A3753" s="158"/>
      <c r="D3753" s="138"/>
    </row>
    <row r="3754" spans="1:4" x14ac:dyDescent="0.2">
      <c r="A3754" s="158"/>
      <c r="D3754" s="138"/>
    </row>
    <row r="3755" spans="1:4" x14ac:dyDescent="0.2">
      <c r="A3755" s="158"/>
      <c r="D3755" s="138"/>
    </row>
    <row r="3756" spans="1:4" x14ac:dyDescent="0.2">
      <c r="A3756" s="158"/>
      <c r="D3756" s="138"/>
    </row>
    <row r="3757" spans="1:4" x14ac:dyDescent="0.2">
      <c r="A3757" s="158"/>
      <c r="D3757" s="138"/>
    </row>
    <row r="3758" spans="1:4" x14ac:dyDescent="0.2">
      <c r="A3758" s="158"/>
      <c r="D3758" s="138"/>
    </row>
    <row r="3759" spans="1:4" x14ac:dyDescent="0.2">
      <c r="A3759" s="158"/>
      <c r="D3759" s="138"/>
    </row>
    <row r="3760" spans="1:4" x14ac:dyDescent="0.2">
      <c r="A3760" s="158"/>
      <c r="D3760" s="138"/>
    </row>
    <row r="3761" spans="1:4" x14ac:dyDescent="0.2">
      <c r="A3761" s="158"/>
      <c r="D3761" s="138"/>
    </row>
    <row r="3762" spans="1:4" x14ac:dyDescent="0.2">
      <c r="A3762" s="158"/>
      <c r="D3762" s="138"/>
    </row>
    <row r="3763" spans="1:4" x14ac:dyDescent="0.2">
      <c r="A3763" s="158"/>
      <c r="D3763" s="138"/>
    </row>
    <row r="3764" spans="1:4" x14ac:dyDescent="0.2">
      <c r="A3764" s="158"/>
      <c r="D3764" s="138"/>
    </row>
    <row r="3765" spans="1:4" x14ac:dyDescent="0.2">
      <c r="A3765" s="158"/>
      <c r="D3765" s="138"/>
    </row>
    <row r="3766" spans="1:4" x14ac:dyDescent="0.2">
      <c r="A3766" s="158"/>
      <c r="D3766" s="138"/>
    </row>
    <row r="3767" spans="1:4" x14ac:dyDescent="0.2">
      <c r="A3767" s="158"/>
      <c r="D3767" s="138"/>
    </row>
    <row r="3768" spans="1:4" x14ac:dyDescent="0.2">
      <c r="A3768" s="158"/>
      <c r="D3768" s="138"/>
    </row>
    <row r="3769" spans="1:4" x14ac:dyDescent="0.2">
      <c r="A3769" s="158"/>
      <c r="D3769" s="138"/>
    </row>
    <row r="3770" spans="1:4" x14ac:dyDescent="0.2">
      <c r="A3770" s="158"/>
      <c r="D3770" s="138"/>
    </row>
    <row r="3771" spans="1:4" x14ac:dyDescent="0.2">
      <c r="A3771" s="158"/>
      <c r="D3771" s="138"/>
    </row>
    <row r="3772" spans="1:4" x14ac:dyDescent="0.2">
      <c r="A3772" s="158"/>
      <c r="D3772" s="138"/>
    </row>
    <row r="3773" spans="1:4" x14ac:dyDescent="0.2">
      <c r="A3773" s="158"/>
      <c r="D3773" s="138"/>
    </row>
    <row r="3774" spans="1:4" x14ac:dyDescent="0.2">
      <c r="A3774" s="158"/>
      <c r="D3774" s="138"/>
    </row>
    <row r="3775" spans="1:4" x14ac:dyDescent="0.2">
      <c r="A3775" s="158"/>
      <c r="D3775" s="138"/>
    </row>
    <row r="3776" spans="1:4" x14ac:dyDescent="0.2">
      <c r="A3776" s="158"/>
      <c r="D3776" s="138"/>
    </row>
    <row r="3777" spans="1:4" x14ac:dyDescent="0.2">
      <c r="A3777" s="158"/>
      <c r="D3777" s="138"/>
    </row>
    <row r="3778" spans="1:4" x14ac:dyDescent="0.2">
      <c r="A3778" s="158"/>
      <c r="D3778" s="138"/>
    </row>
    <row r="3779" spans="1:4" x14ac:dyDescent="0.2">
      <c r="A3779" s="158"/>
      <c r="D3779" s="138"/>
    </row>
    <row r="3780" spans="1:4" x14ac:dyDescent="0.2">
      <c r="A3780" s="158"/>
      <c r="D3780" s="138"/>
    </row>
    <row r="3781" spans="1:4" x14ac:dyDescent="0.2">
      <c r="A3781" s="158"/>
      <c r="D3781" s="138"/>
    </row>
    <row r="3782" spans="1:4" x14ac:dyDescent="0.2">
      <c r="A3782" s="158"/>
      <c r="D3782" s="138"/>
    </row>
    <row r="3783" spans="1:4" x14ac:dyDescent="0.2">
      <c r="A3783" s="158"/>
      <c r="D3783" s="138"/>
    </row>
    <row r="3784" spans="1:4" x14ac:dyDescent="0.2">
      <c r="A3784" s="158"/>
      <c r="D3784" s="138"/>
    </row>
    <row r="3785" spans="1:4" x14ac:dyDescent="0.2">
      <c r="A3785" s="158"/>
      <c r="D3785" s="138"/>
    </row>
    <row r="3786" spans="1:4" x14ac:dyDescent="0.2">
      <c r="A3786" s="158"/>
      <c r="D3786" s="138"/>
    </row>
    <row r="3787" spans="1:4" x14ac:dyDescent="0.2">
      <c r="A3787" s="158"/>
      <c r="D3787" s="138"/>
    </row>
    <row r="3788" spans="1:4" x14ac:dyDescent="0.2">
      <c r="A3788" s="158"/>
      <c r="D3788" s="138"/>
    </row>
    <row r="3789" spans="1:4" x14ac:dyDescent="0.2">
      <c r="A3789" s="158"/>
      <c r="D3789" s="138"/>
    </row>
    <row r="3790" spans="1:4" x14ac:dyDescent="0.2">
      <c r="A3790" s="158"/>
      <c r="D3790" s="138"/>
    </row>
    <row r="3791" spans="1:4" x14ac:dyDescent="0.2">
      <c r="A3791" s="158"/>
      <c r="D3791" s="138"/>
    </row>
    <row r="3792" spans="1:4" x14ac:dyDescent="0.2">
      <c r="A3792" s="158"/>
      <c r="D3792" s="138"/>
    </row>
    <row r="3793" spans="1:4" x14ac:dyDescent="0.2">
      <c r="A3793" s="158"/>
      <c r="D3793" s="138"/>
    </row>
    <row r="3794" spans="1:4" x14ac:dyDescent="0.2">
      <c r="A3794" s="158"/>
      <c r="D3794" s="138"/>
    </row>
    <row r="3795" spans="1:4" x14ac:dyDescent="0.2">
      <c r="A3795" s="158"/>
      <c r="D3795" s="138"/>
    </row>
    <row r="3796" spans="1:4" x14ac:dyDescent="0.2">
      <c r="A3796" s="158"/>
      <c r="D3796" s="138"/>
    </row>
    <row r="3797" spans="1:4" x14ac:dyDescent="0.2">
      <c r="A3797" s="158"/>
      <c r="D3797" s="138"/>
    </row>
    <row r="3798" spans="1:4" x14ac:dyDescent="0.2">
      <c r="A3798" s="158"/>
      <c r="D3798" s="138"/>
    </row>
    <row r="3799" spans="1:4" x14ac:dyDescent="0.2">
      <c r="A3799" s="158"/>
      <c r="D3799" s="138"/>
    </row>
    <row r="3800" spans="1:4" x14ac:dyDescent="0.2">
      <c r="A3800" s="158"/>
      <c r="D3800" s="138"/>
    </row>
    <row r="3801" spans="1:4" x14ac:dyDescent="0.2">
      <c r="A3801" s="158"/>
      <c r="D3801" s="138"/>
    </row>
    <row r="3802" spans="1:4" x14ac:dyDescent="0.2">
      <c r="A3802" s="158"/>
      <c r="D3802" s="138"/>
    </row>
    <row r="3803" spans="1:4" x14ac:dyDescent="0.2">
      <c r="A3803" s="158"/>
      <c r="D3803" s="138"/>
    </row>
    <row r="3804" spans="1:4" x14ac:dyDescent="0.2">
      <c r="A3804" s="158"/>
      <c r="D3804" s="138"/>
    </row>
    <row r="3805" spans="1:4" x14ac:dyDescent="0.2">
      <c r="A3805" s="158"/>
      <c r="D3805" s="138"/>
    </row>
    <row r="3806" spans="1:4" x14ac:dyDescent="0.2">
      <c r="A3806" s="158"/>
      <c r="D3806" s="138"/>
    </row>
    <row r="3807" spans="1:4" x14ac:dyDescent="0.2">
      <c r="A3807" s="158"/>
      <c r="D3807" s="138"/>
    </row>
    <row r="3808" spans="1:4" x14ac:dyDescent="0.2">
      <c r="A3808" s="158"/>
      <c r="D3808" s="138"/>
    </row>
    <row r="3809" spans="1:4" x14ac:dyDescent="0.2">
      <c r="A3809" s="158"/>
      <c r="D3809" s="138"/>
    </row>
    <row r="3810" spans="1:4" x14ac:dyDescent="0.2">
      <c r="A3810" s="158"/>
      <c r="D3810" s="138"/>
    </row>
    <row r="3811" spans="1:4" x14ac:dyDescent="0.2">
      <c r="A3811" s="158"/>
      <c r="D3811" s="138"/>
    </row>
    <row r="3812" spans="1:4" x14ac:dyDescent="0.2">
      <c r="A3812" s="158"/>
      <c r="D3812" s="138"/>
    </row>
    <row r="3813" spans="1:4" x14ac:dyDescent="0.2">
      <c r="A3813" s="158"/>
      <c r="D3813" s="138"/>
    </row>
    <row r="3814" spans="1:4" x14ac:dyDescent="0.2">
      <c r="A3814" s="158"/>
      <c r="D3814" s="138"/>
    </row>
    <row r="3815" spans="1:4" x14ac:dyDescent="0.2">
      <c r="A3815" s="158"/>
      <c r="D3815" s="138"/>
    </row>
    <row r="3816" spans="1:4" x14ac:dyDescent="0.2">
      <c r="A3816" s="158"/>
      <c r="D3816" s="138"/>
    </row>
    <row r="3817" spans="1:4" x14ac:dyDescent="0.2">
      <c r="A3817" s="158"/>
      <c r="D3817" s="138"/>
    </row>
    <row r="3818" spans="1:4" x14ac:dyDescent="0.2">
      <c r="A3818" s="158"/>
      <c r="D3818" s="138"/>
    </row>
    <row r="3819" spans="1:4" x14ac:dyDescent="0.2">
      <c r="A3819" s="158"/>
      <c r="D3819" s="138"/>
    </row>
    <row r="3820" spans="1:4" x14ac:dyDescent="0.2">
      <c r="A3820" s="158"/>
      <c r="D3820" s="138"/>
    </row>
    <row r="3821" spans="1:4" x14ac:dyDescent="0.2">
      <c r="A3821" s="158"/>
      <c r="D3821" s="138"/>
    </row>
    <row r="3822" spans="1:4" x14ac:dyDescent="0.2">
      <c r="A3822" s="158"/>
      <c r="D3822" s="138"/>
    </row>
    <row r="3823" spans="1:4" x14ac:dyDescent="0.2">
      <c r="A3823" s="158"/>
      <c r="D3823" s="138"/>
    </row>
    <row r="3824" spans="1:4" x14ac:dyDescent="0.2">
      <c r="A3824" s="158"/>
      <c r="D3824" s="138"/>
    </row>
    <row r="3825" spans="1:4" x14ac:dyDescent="0.2">
      <c r="A3825" s="158"/>
      <c r="D3825" s="138"/>
    </row>
    <row r="3826" spans="1:4" x14ac:dyDescent="0.2">
      <c r="A3826" s="158"/>
      <c r="D3826" s="138"/>
    </row>
    <row r="3827" spans="1:4" x14ac:dyDescent="0.2">
      <c r="A3827" s="158"/>
      <c r="D3827" s="138"/>
    </row>
    <row r="3828" spans="1:4" x14ac:dyDescent="0.2">
      <c r="A3828" s="158"/>
      <c r="D3828" s="138"/>
    </row>
    <row r="3829" spans="1:4" x14ac:dyDescent="0.2">
      <c r="A3829" s="158"/>
      <c r="D3829" s="138"/>
    </row>
    <row r="3830" spans="1:4" x14ac:dyDescent="0.2">
      <c r="A3830" s="158"/>
      <c r="D3830" s="138"/>
    </row>
    <row r="3831" spans="1:4" x14ac:dyDescent="0.2">
      <c r="A3831" s="158"/>
      <c r="D3831" s="138"/>
    </row>
    <row r="3832" spans="1:4" x14ac:dyDescent="0.2">
      <c r="A3832" s="158"/>
      <c r="D3832" s="138"/>
    </row>
    <row r="3833" spans="1:4" x14ac:dyDescent="0.2">
      <c r="A3833" s="158"/>
      <c r="D3833" s="138"/>
    </row>
    <row r="3834" spans="1:4" x14ac:dyDescent="0.2">
      <c r="A3834" s="158"/>
      <c r="D3834" s="138"/>
    </row>
    <row r="3835" spans="1:4" x14ac:dyDescent="0.2">
      <c r="A3835" s="158"/>
      <c r="D3835" s="138"/>
    </row>
    <row r="3836" spans="1:4" x14ac:dyDescent="0.2">
      <c r="A3836" s="158"/>
      <c r="D3836" s="138"/>
    </row>
    <row r="3837" spans="1:4" x14ac:dyDescent="0.2">
      <c r="A3837" s="158"/>
      <c r="D3837" s="138"/>
    </row>
    <row r="3838" spans="1:4" x14ac:dyDescent="0.2">
      <c r="A3838" s="158"/>
      <c r="D3838" s="138"/>
    </row>
    <row r="3839" spans="1:4" x14ac:dyDescent="0.2">
      <c r="A3839" s="158"/>
      <c r="D3839" s="138"/>
    </row>
    <row r="3840" spans="1:4" x14ac:dyDescent="0.2">
      <c r="A3840" s="158"/>
      <c r="D3840" s="138"/>
    </row>
    <row r="3841" spans="1:4" x14ac:dyDescent="0.2">
      <c r="A3841" s="158"/>
      <c r="D3841" s="138"/>
    </row>
    <row r="3842" spans="1:4" x14ac:dyDescent="0.2">
      <c r="A3842" s="158"/>
      <c r="D3842" s="138"/>
    </row>
    <row r="3843" spans="1:4" x14ac:dyDescent="0.2">
      <c r="A3843" s="158"/>
      <c r="D3843" s="138"/>
    </row>
    <row r="3844" spans="1:4" x14ac:dyDescent="0.2">
      <c r="A3844" s="158"/>
      <c r="D3844" s="138"/>
    </row>
    <row r="3845" spans="1:4" x14ac:dyDescent="0.2">
      <c r="A3845" s="158"/>
      <c r="D3845" s="138"/>
    </row>
    <row r="3846" spans="1:4" x14ac:dyDescent="0.2">
      <c r="A3846" s="158"/>
      <c r="D3846" s="138"/>
    </row>
    <row r="3847" spans="1:4" x14ac:dyDescent="0.2">
      <c r="A3847" s="158"/>
      <c r="D3847" s="138"/>
    </row>
    <row r="3848" spans="1:4" x14ac:dyDescent="0.2">
      <c r="A3848" s="158"/>
      <c r="D3848" s="138"/>
    </row>
    <row r="3849" spans="1:4" x14ac:dyDescent="0.2">
      <c r="A3849" s="158"/>
      <c r="D3849" s="138"/>
    </row>
    <row r="3850" spans="1:4" x14ac:dyDescent="0.2">
      <c r="A3850" s="158"/>
      <c r="D3850" s="138"/>
    </row>
    <row r="3851" spans="1:4" x14ac:dyDescent="0.2">
      <c r="A3851" s="158"/>
      <c r="D3851" s="138"/>
    </row>
    <row r="3852" spans="1:4" x14ac:dyDescent="0.2">
      <c r="A3852" s="158"/>
      <c r="D3852" s="138"/>
    </row>
    <row r="3853" spans="1:4" x14ac:dyDescent="0.2">
      <c r="A3853" s="158"/>
      <c r="D3853" s="138"/>
    </row>
    <row r="3854" spans="1:4" x14ac:dyDescent="0.2">
      <c r="A3854" s="158"/>
      <c r="D3854" s="138"/>
    </row>
    <row r="3855" spans="1:4" x14ac:dyDescent="0.2">
      <c r="A3855" s="158"/>
      <c r="D3855" s="138"/>
    </row>
    <row r="3856" spans="1:4" x14ac:dyDescent="0.2">
      <c r="A3856" s="158"/>
      <c r="D3856" s="138"/>
    </row>
    <row r="3857" spans="1:4" x14ac:dyDescent="0.2">
      <c r="A3857" s="158"/>
      <c r="D3857" s="138"/>
    </row>
    <row r="3858" spans="1:4" x14ac:dyDescent="0.2">
      <c r="A3858" s="158"/>
      <c r="D3858" s="138"/>
    </row>
    <row r="3859" spans="1:4" x14ac:dyDescent="0.2">
      <c r="A3859" s="158"/>
      <c r="D3859" s="138"/>
    </row>
    <row r="3860" spans="1:4" x14ac:dyDescent="0.2">
      <c r="A3860" s="158"/>
      <c r="D3860" s="138"/>
    </row>
    <row r="3861" spans="1:4" x14ac:dyDescent="0.2">
      <c r="A3861" s="158"/>
      <c r="D3861" s="138"/>
    </row>
    <row r="3862" spans="1:4" x14ac:dyDescent="0.2">
      <c r="A3862" s="158"/>
      <c r="D3862" s="138"/>
    </row>
    <row r="3863" spans="1:4" x14ac:dyDescent="0.2">
      <c r="A3863" s="158"/>
      <c r="D3863" s="138"/>
    </row>
    <row r="3864" spans="1:4" x14ac:dyDescent="0.2">
      <c r="A3864" s="158"/>
      <c r="D3864" s="138"/>
    </row>
    <row r="3865" spans="1:4" x14ac:dyDescent="0.2">
      <c r="A3865" s="158"/>
      <c r="D3865" s="138"/>
    </row>
    <row r="3866" spans="1:4" x14ac:dyDescent="0.2">
      <c r="A3866" s="158"/>
      <c r="D3866" s="138"/>
    </row>
    <row r="3867" spans="1:4" x14ac:dyDescent="0.2">
      <c r="A3867" s="158"/>
      <c r="D3867" s="138"/>
    </row>
    <row r="3868" spans="1:4" x14ac:dyDescent="0.2">
      <c r="A3868" s="158"/>
      <c r="D3868" s="138"/>
    </row>
    <row r="3869" spans="1:4" x14ac:dyDescent="0.2">
      <c r="A3869" s="158"/>
      <c r="D3869" s="138"/>
    </row>
    <row r="3870" spans="1:4" x14ac:dyDescent="0.2">
      <c r="A3870" s="158"/>
      <c r="D3870" s="138"/>
    </row>
    <row r="3871" spans="1:4" x14ac:dyDescent="0.2">
      <c r="A3871" s="158"/>
      <c r="D3871" s="138"/>
    </row>
    <row r="3872" spans="1:4" x14ac:dyDescent="0.2">
      <c r="A3872" s="158"/>
      <c r="D3872" s="138"/>
    </row>
    <row r="3873" spans="1:4" x14ac:dyDescent="0.2">
      <c r="A3873" s="158"/>
      <c r="D3873" s="138"/>
    </row>
    <row r="3874" spans="1:4" x14ac:dyDescent="0.2">
      <c r="A3874" s="158"/>
      <c r="D3874" s="138"/>
    </row>
    <row r="3875" spans="1:4" x14ac:dyDescent="0.2">
      <c r="A3875" s="158"/>
      <c r="D3875" s="138"/>
    </row>
    <row r="3876" spans="1:4" x14ac:dyDescent="0.2">
      <c r="A3876" s="158"/>
      <c r="D3876" s="138"/>
    </row>
    <row r="3877" spans="1:4" x14ac:dyDescent="0.2">
      <c r="A3877" s="158"/>
      <c r="D3877" s="138"/>
    </row>
    <row r="3878" spans="1:4" x14ac:dyDescent="0.2">
      <c r="A3878" s="158"/>
      <c r="D3878" s="138"/>
    </row>
    <row r="3879" spans="1:4" x14ac:dyDescent="0.2">
      <c r="A3879" s="158"/>
      <c r="D3879" s="138"/>
    </row>
    <row r="3880" spans="1:4" x14ac:dyDescent="0.2">
      <c r="A3880" s="158"/>
      <c r="D3880" s="138"/>
    </row>
    <row r="3881" spans="1:4" x14ac:dyDescent="0.2">
      <c r="A3881" s="158"/>
      <c r="D3881" s="138"/>
    </row>
    <row r="3882" spans="1:4" x14ac:dyDescent="0.2">
      <c r="A3882" s="158"/>
      <c r="D3882" s="138"/>
    </row>
    <row r="3883" spans="1:4" x14ac:dyDescent="0.2">
      <c r="A3883" s="158"/>
      <c r="D3883" s="138"/>
    </row>
    <row r="3884" spans="1:4" x14ac:dyDescent="0.2">
      <c r="A3884" s="158"/>
      <c r="D3884" s="138"/>
    </row>
    <row r="3885" spans="1:4" x14ac:dyDescent="0.2">
      <c r="A3885" s="158"/>
      <c r="D3885" s="138"/>
    </row>
    <row r="3886" spans="1:4" x14ac:dyDescent="0.2">
      <c r="A3886" s="158"/>
      <c r="D3886" s="138"/>
    </row>
    <row r="3887" spans="1:4" x14ac:dyDescent="0.2">
      <c r="A3887" s="158"/>
      <c r="D3887" s="138"/>
    </row>
    <row r="3888" spans="1:4" x14ac:dyDescent="0.2">
      <c r="A3888" s="158"/>
      <c r="D3888" s="138"/>
    </row>
    <row r="3889" spans="1:4" x14ac:dyDescent="0.2">
      <c r="A3889" s="158"/>
      <c r="D3889" s="138"/>
    </row>
    <row r="3890" spans="1:4" x14ac:dyDescent="0.2">
      <c r="A3890" s="158"/>
      <c r="D3890" s="138"/>
    </row>
    <row r="3891" spans="1:4" x14ac:dyDescent="0.2">
      <c r="A3891" s="158"/>
      <c r="D3891" s="138"/>
    </row>
    <row r="3892" spans="1:4" x14ac:dyDescent="0.2">
      <c r="A3892" s="158"/>
      <c r="D3892" s="138"/>
    </row>
    <row r="3893" spans="1:4" x14ac:dyDescent="0.2">
      <c r="A3893" s="158"/>
      <c r="D3893" s="138"/>
    </row>
    <row r="3894" spans="1:4" x14ac:dyDescent="0.2">
      <c r="A3894" s="158"/>
      <c r="D3894" s="138"/>
    </row>
    <row r="3895" spans="1:4" x14ac:dyDescent="0.2">
      <c r="A3895" s="158"/>
      <c r="D3895" s="138"/>
    </row>
    <row r="3896" spans="1:4" x14ac:dyDescent="0.2">
      <c r="A3896" s="158"/>
      <c r="D3896" s="138"/>
    </row>
    <row r="3897" spans="1:4" x14ac:dyDescent="0.2">
      <c r="A3897" s="158"/>
      <c r="D3897" s="138"/>
    </row>
    <row r="3898" spans="1:4" x14ac:dyDescent="0.2">
      <c r="A3898" s="158"/>
      <c r="D3898" s="138"/>
    </row>
    <row r="3899" spans="1:4" x14ac:dyDescent="0.2">
      <c r="A3899" s="158"/>
      <c r="D3899" s="138"/>
    </row>
    <row r="3900" spans="1:4" x14ac:dyDescent="0.2">
      <c r="A3900" s="158"/>
      <c r="D3900" s="138"/>
    </row>
    <row r="3901" spans="1:4" x14ac:dyDescent="0.2">
      <c r="A3901" s="158"/>
      <c r="D3901" s="138"/>
    </row>
    <row r="3902" spans="1:4" x14ac:dyDescent="0.2">
      <c r="A3902" s="158"/>
      <c r="D3902" s="138"/>
    </row>
    <row r="3903" spans="1:4" x14ac:dyDescent="0.2">
      <c r="A3903" s="158"/>
      <c r="D3903" s="138"/>
    </row>
    <row r="3904" spans="1:4" x14ac:dyDescent="0.2">
      <c r="A3904" s="158"/>
      <c r="D3904" s="138"/>
    </row>
    <row r="3905" spans="1:4" x14ac:dyDescent="0.2">
      <c r="A3905" s="158"/>
      <c r="D3905" s="138"/>
    </row>
    <row r="3906" spans="1:4" x14ac:dyDescent="0.2">
      <c r="A3906" s="158"/>
      <c r="D3906" s="138"/>
    </row>
    <row r="3907" spans="1:4" x14ac:dyDescent="0.2">
      <c r="A3907" s="158"/>
      <c r="D3907" s="138"/>
    </row>
    <row r="3908" spans="1:4" x14ac:dyDescent="0.2">
      <c r="A3908" s="158"/>
      <c r="D3908" s="138"/>
    </row>
    <row r="3909" spans="1:4" x14ac:dyDescent="0.2">
      <c r="A3909" s="158"/>
      <c r="D3909" s="138"/>
    </row>
    <row r="3910" spans="1:4" x14ac:dyDescent="0.2">
      <c r="A3910" s="158"/>
      <c r="D3910" s="138"/>
    </row>
    <row r="3911" spans="1:4" x14ac:dyDescent="0.2">
      <c r="A3911" s="158"/>
      <c r="D3911" s="138"/>
    </row>
    <row r="3912" spans="1:4" x14ac:dyDescent="0.2">
      <c r="A3912" s="158"/>
      <c r="D3912" s="138"/>
    </row>
    <row r="3913" spans="1:4" x14ac:dyDescent="0.2">
      <c r="A3913" s="158"/>
      <c r="D3913" s="138"/>
    </row>
    <row r="3914" spans="1:4" x14ac:dyDescent="0.2">
      <c r="A3914" s="158"/>
      <c r="D3914" s="138"/>
    </row>
    <row r="3915" spans="1:4" x14ac:dyDescent="0.2">
      <c r="A3915" s="158"/>
      <c r="D3915" s="138"/>
    </row>
    <row r="3916" spans="1:4" x14ac:dyDescent="0.2">
      <c r="A3916" s="158"/>
      <c r="D3916" s="138"/>
    </row>
    <row r="3917" spans="1:4" x14ac:dyDescent="0.2">
      <c r="A3917" s="158"/>
      <c r="D3917" s="138"/>
    </row>
    <row r="3918" spans="1:4" x14ac:dyDescent="0.2">
      <c r="A3918" s="158"/>
      <c r="D3918" s="138"/>
    </row>
    <row r="3919" spans="1:4" x14ac:dyDescent="0.2">
      <c r="A3919" s="158"/>
      <c r="D3919" s="138"/>
    </row>
    <row r="3920" spans="1:4" x14ac:dyDescent="0.2">
      <c r="A3920" s="158"/>
      <c r="D3920" s="138"/>
    </row>
    <row r="3921" spans="1:4" x14ac:dyDescent="0.2">
      <c r="A3921" s="158"/>
      <c r="D3921" s="138"/>
    </row>
    <row r="3922" spans="1:4" x14ac:dyDescent="0.2">
      <c r="A3922" s="158"/>
      <c r="D3922" s="138"/>
    </row>
    <row r="3923" spans="1:4" x14ac:dyDescent="0.2">
      <c r="A3923" s="158"/>
      <c r="D3923" s="138"/>
    </row>
    <row r="3924" spans="1:4" x14ac:dyDescent="0.2">
      <c r="A3924" s="158"/>
      <c r="D3924" s="138"/>
    </row>
    <row r="3925" spans="1:4" x14ac:dyDescent="0.2">
      <c r="A3925" s="158"/>
      <c r="D3925" s="138"/>
    </row>
    <row r="3926" spans="1:4" x14ac:dyDescent="0.2">
      <c r="A3926" s="158"/>
      <c r="D3926" s="138"/>
    </row>
    <row r="3927" spans="1:4" x14ac:dyDescent="0.2">
      <c r="A3927" s="158"/>
      <c r="D3927" s="138"/>
    </row>
    <row r="3928" spans="1:4" x14ac:dyDescent="0.2">
      <c r="A3928" s="158"/>
      <c r="D3928" s="138"/>
    </row>
    <row r="3929" spans="1:4" x14ac:dyDescent="0.2">
      <c r="A3929" s="158"/>
      <c r="D3929" s="138"/>
    </row>
    <row r="3930" spans="1:4" x14ac:dyDescent="0.2">
      <c r="A3930" s="158"/>
      <c r="D3930" s="138"/>
    </row>
    <row r="3931" spans="1:4" x14ac:dyDescent="0.2">
      <c r="A3931" s="158"/>
      <c r="D3931" s="138"/>
    </row>
    <row r="3932" spans="1:4" x14ac:dyDescent="0.2">
      <c r="A3932" s="158"/>
      <c r="D3932" s="138"/>
    </row>
    <row r="3933" spans="1:4" x14ac:dyDescent="0.2">
      <c r="A3933" s="158"/>
      <c r="D3933" s="138"/>
    </row>
    <row r="3934" spans="1:4" x14ac:dyDescent="0.2">
      <c r="A3934" s="158"/>
      <c r="D3934" s="138"/>
    </row>
    <row r="3935" spans="1:4" x14ac:dyDescent="0.2">
      <c r="A3935" s="158"/>
      <c r="D3935" s="138"/>
    </row>
    <row r="3936" spans="1:4" x14ac:dyDescent="0.2">
      <c r="A3936" s="158"/>
      <c r="D3936" s="138"/>
    </row>
    <row r="3937" spans="1:4" x14ac:dyDescent="0.2">
      <c r="A3937" s="158"/>
      <c r="D3937" s="138"/>
    </row>
    <row r="3938" spans="1:4" x14ac:dyDescent="0.2">
      <c r="A3938" s="158"/>
      <c r="D3938" s="138"/>
    </row>
    <row r="3939" spans="1:4" x14ac:dyDescent="0.2">
      <c r="A3939" s="158"/>
      <c r="D3939" s="138"/>
    </row>
    <row r="3940" spans="1:4" x14ac:dyDescent="0.2">
      <c r="A3940" s="158"/>
      <c r="D3940" s="138"/>
    </row>
    <row r="3941" spans="1:4" x14ac:dyDescent="0.2">
      <c r="A3941" s="158"/>
      <c r="D3941" s="138"/>
    </row>
    <row r="3942" spans="1:4" x14ac:dyDescent="0.2">
      <c r="A3942" s="158"/>
      <c r="D3942" s="138"/>
    </row>
    <row r="3943" spans="1:4" x14ac:dyDescent="0.2">
      <c r="A3943" s="158"/>
      <c r="D3943" s="138"/>
    </row>
    <row r="3944" spans="1:4" x14ac:dyDescent="0.2">
      <c r="A3944" s="158"/>
      <c r="D3944" s="138"/>
    </row>
    <row r="3945" spans="1:4" x14ac:dyDescent="0.2">
      <c r="A3945" s="158"/>
      <c r="D3945" s="138"/>
    </row>
    <row r="3946" spans="1:4" x14ac:dyDescent="0.2">
      <c r="A3946" s="158"/>
      <c r="D3946" s="138"/>
    </row>
    <row r="3947" spans="1:4" x14ac:dyDescent="0.2">
      <c r="A3947" s="158"/>
      <c r="D3947" s="138"/>
    </row>
    <row r="3948" spans="1:4" x14ac:dyDescent="0.2">
      <c r="A3948" s="158"/>
      <c r="D3948" s="138"/>
    </row>
    <row r="3949" spans="1:4" x14ac:dyDescent="0.2">
      <c r="A3949" s="158"/>
      <c r="D3949" s="138"/>
    </row>
    <row r="3950" spans="1:4" x14ac:dyDescent="0.2">
      <c r="A3950" s="158"/>
      <c r="D3950" s="138"/>
    </row>
    <row r="3951" spans="1:4" x14ac:dyDescent="0.2">
      <c r="A3951" s="158"/>
      <c r="D3951" s="138"/>
    </row>
    <row r="3952" spans="1:4" x14ac:dyDescent="0.2">
      <c r="A3952" s="158"/>
      <c r="D3952" s="138"/>
    </row>
    <row r="3953" spans="1:4" x14ac:dyDescent="0.2">
      <c r="A3953" s="158"/>
      <c r="D3953" s="138"/>
    </row>
    <row r="3954" spans="1:4" x14ac:dyDescent="0.2">
      <c r="A3954" s="158"/>
      <c r="D3954" s="138"/>
    </row>
    <row r="3955" spans="1:4" x14ac:dyDescent="0.2">
      <c r="A3955" s="158"/>
      <c r="D3955" s="138"/>
    </row>
    <row r="3956" spans="1:4" x14ac:dyDescent="0.2">
      <c r="A3956" s="158"/>
      <c r="D3956" s="138"/>
    </row>
    <row r="3957" spans="1:4" x14ac:dyDescent="0.2">
      <c r="A3957" s="158"/>
      <c r="D3957" s="138"/>
    </row>
    <row r="3958" spans="1:4" x14ac:dyDescent="0.2">
      <c r="A3958" s="158"/>
      <c r="D3958" s="138"/>
    </row>
    <row r="3959" spans="1:4" x14ac:dyDescent="0.2">
      <c r="A3959" s="158"/>
      <c r="D3959" s="138"/>
    </row>
    <row r="3960" spans="1:4" x14ac:dyDescent="0.2">
      <c r="A3960" s="158"/>
      <c r="D3960" s="138"/>
    </row>
    <row r="3961" spans="1:4" x14ac:dyDescent="0.2">
      <c r="A3961" s="158"/>
      <c r="D3961" s="138"/>
    </row>
    <row r="3962" spans="1:4" x14ac:dyDescent="0.2">
      <c r="A3962" s="158"/>
      <c r="D3962" s="138"/>
    </row>
    <row r="3963" spans="1:4" x14ac:dyDescent="0.2">
      <c r="A3963" s="158"/>
      <c r="D3963" s="138"/>
    </row>
    <row r="3964" spans="1:4" x14ac:dyDescent="0.2">
      <c r="A3964" s="158"/>
      <c r="D3964" s="138"/>
    </row>
    <row r="3965" spans="1:4" x14ac:dyDescent="0.2">
      <c r="A3965" s="158"/>
      <c r="D3965" s="138"/>
    </row>
    <row r="3966" spans="1:4" x14ac:dyDescent="0.2">
      <c r="A3966" s="158"/>
      <c r="D3966" s="138"/>
    </row>
    <row r="3967" spans="1:4" x14ac:dyDescent="0.2">
      <c r="A3967" s="158"/>
      <c r="D3967" s="138"/>
    </row>
    <row r="3968" spans="1:4" x14ac:dyDescent="0.2">
      <c r="A3968" s="158"/>
      <c r="D3968" s="138"/>
    </row>
    <row r="3969" spans="1:4" x14ac:dyDescent="0.2">
      <c r="A3969" s="158"/>
      <c r="D3969" s="138"/>
    </row>
    <row r="3970" spans="1:4" x14ac:dyDescent="0.2">
      <c r="A3970" s="158"/>
      <c r="D3970" s="138"/>
    </row>
    <row r="3971" spans="1:4" x14ac:dyDescent="0.2">
      <c r="A3971" s="158"/>
      <c r="D3971" s="138"/>
    </row>
    <row r="3972" spans="1:4" x14ac:dyDescent="0.2">
      <c r="A3972" s="158"/>
      <c r="D3972" s="138"/>
    </row>
    <row r="3973" spans="1:4" x14ac:dyDescent="0.2">
      <c r="A3973" s="158"/>
      <c r="D3973" s="138"/>
    </row>
    <row r="3974" spans="1:4" x14ac:dyDescent="0.2">
      <c r="A3974" s="158"/>
      <c r="D3974" s="138"/>
    </row>
    <row r="3975" spans="1:4" x14ac:dyDescent="0.2">
      <c r="A3975" s="158"/>
      <c r="D3975" s="138"/>
    </row>
    <row r="3976" spans="1:4" x14ac:dyDescent="0.2">
      <c r="A3976" s="158"/>
      <c r="D3976" s="138"/>
    </row>
    <row r="3977" spans="1:4" x14ac:dyDescent="0.2">
      <c r="A3977" s="158"/>
      <c r="D3977" s="138"/>
    </row>
    <row r="3978" spans="1:4" x14ac:dyDescent="0.2">
      <c r="A3978" s="158"/>
      <c r="D3978" s="138"/>
    </row>
    <row r="3979" spans="1:4" x14ac:dyDescent="0.2">
      <c r="A3979" s="158"/>
      <c r="D3979" s="138"/>
    </row>
    <row r="3980" spans="1:4" x14ac:dyDescent="0.2">
      <c r="A3980" s="158"/>
      <c r="D3980" s="138"/>
    </row>
    <row r="3981" spans="1:4" x14ac:dyDescent="0.2">
      <c r="A3981" s="158"/>
      <c r="D3981" s="138"/>
    </row>
    <row r="3982" spans="1:4" x14ac:dyDescent="0.2">
      <c r="A3982" s="158"/>
      <c r="D3982" s="138"/>
    </row>
    <row r="3983" spans="1:4" x14ac:dyDescent="0.2">
      <c r="A3983" s="158"/>
      <c r="D3983" s="138"/>
    </row>
    <row r="3984" spans="1:4" x14ac:dyDescent="0.2">
      <c r="A3984" s="158"/>
      <c r="D3984" s="138"/>
    </row>
    <row r="3985" spans="1:4" x14ac:dyDescent="0.2">
      <c r="A3985" s="158"/>
      <c r="D3985" s="138"/>
    </row>
    <row r="3986" spans="1:4" x14ac:dyDescent="0.2">
      <c r="A3986" s="158"/>
      <c r="D3986" s="138"/>
    </row>
    <row r="3987" spans="1:4" x14ac:dyDescent="0.2">
      <c r="A3987" s="158"/>
      <c r="D3987" s="138"/>
    </row>
    <row r="3988" spans="1:4" x14ac:dyDescent="0.2">
      <c r="A3988" s="158"/>
      <c r="D3988" s="138"/>
    </row>
    <row r="3989" spans="1:4" x14ac:dyDescent="0.2">
      <c r="A3989" s="158"/>
      <c r="D3989" s="138"/>
    </row>
    <row r="3990" spans="1:4" x14ac:dyDescent="0.2">
      <c r="A3990" s="158"/>
      <c r="D3990" s="138"/>
    </row>
    <row r="3991" spans="1:4" x14ac:dyDescent="0.2">
      <c r="A3991" s="158"/>
      <c r="D3991" s="138"/>
    </row>
    <row r="3992" spans="1:4" x14ac:dyDescent="0.2">
      <c r="A3992" s="158"/>
      <c r="D3992" s="138"/>
    </row>
    <row r="3993" spans="1:4" x14ac:dyDescent="0.2">
      <c r="A3993" s="158"/>
      <c r="D3993" s="138"/>
    </row>
    <row r="3994" spans="1:4" x14ac:dyDescent="0.2">
      <c r="A3994" s="158"/>
      <c r="D3994" s="138"/>
    </row>
    <row r="3995" spans="1:4" x14ac:dyDescent="0.2">
      <c r="A3995" s="158"/>
      <c r="D3995" s="138"/>
    </row>
    <row r="3996" spans="1:4" x14ac:dyDescent="0.2">
      <c r="A3996" s="158"/>
      <c r="D3996" s="138"/>
    </row>
    <row r="3997" spans="1:4" x14ac:dyDescent="0.2">
      <c r="A3997" s="158"/>
      <c r="D3997" s="138"/>
    </row>
    <row r="3998" spans="1:4" x14ac:dyDescent="0.2">
      <c r="A3998" s="158"/>
      <c r="D3998" s="138"/>
    </row>
    <row r="3999" spans="1:4" x14ac:dyDescent="0.2">
      <c r="A3999" s="158"/>
      <c r="D3999" s="138"/>
    </row>
    <row r="4000" spans="1:4" x14ac:dyDescent="0.2">
      <c r="A4000" s="158"/>
      <c r="D4000" s="138"/>
    </row>
    <row r="4001" spans="1:4" x14ac:dyDescent="0.2">
      <c r="A4001" s="158"/>
      <c r="D4001" s="138"/>
    </row>
    <row r="4002" spans="1:4" x14ac:dyDescent="0.2">
      <c r="A4002" s="158"/>
      <c r="D4002" s="138"/>
    </row>
    <row r="4003" spans="1:4" x14ac:dyDescent="0.2">
      <c r="A4003" s="158"/>
      <c r="D4003" s="138"/>
    </row>
    <row r="4004" spans="1:4" x14ac:dyDescent="0.2">
      <c r="A4004" s="158"/>
      <c r="D4004" s="138"/>
    </row>
    <row r="4005" spans="1:4" x14ac:dyDescent="0.2">
      <c r="A4005" s="158"/>
      <c r="D4005" s="138"/>
    </row>
    <row r="4006" spans="1:4" x14ac:dyDescent="0.2">
      <c r="A4006" s="158"/>
      <c r="D4006" s="138"/>
    </row>
    <row r="4007" spans="1:4" x14ac:dyDescent="0.2">
      <c r="A4007" s="158"/>
      <c r="D4007" s="138"/>
    </row>
    <row r="4008" spans="1:4" x14ac:dyDescent="0.2">
      <c r="A4008" s="158"/>
      <c r="D4008" s="138"/>
    </row>
    <row r="4009" spans="1:4" x14ac:dyDescent="0.2">
      <c r="A4009" s="158"/>
      <c r="D4009" s="138"/>
    </row>
    <row r="4010" spans="1:4" x14ac:dyDescent="0.2">
      <c r="A4010" s="158"/>
      <c r="D4010" s="138"/>
    </row>
    <row r="4011" spans="1:4" x14ac:dyDescent="0.2">
      <c r="A4011" s="158"/>
      <c r="D4011" s="138"/>
    </row>
    <row r="4012" spans="1:4" x14ac:dyDescent="0.2">
      <c r="A4012" s="158"/>
      <c r="D4012" s="138"/>
    </row>
    <row r="4013" spans="1:4" x14ac:dyDescent="0.2">
      <c r="A4013" s="158"/>
      <c r="D4013" s="138"/>
    </row>
    <row r="4014" spans="1:4" x14ac:dyDescent="0.2">
      <c r="A4014" s="158"/>
      <c r="D4014" s="138"/>
    </row>
    <row r="4015" spans="1:4" x14ac:dyDescent="0.2">
      <c r="A4015" s="158"/>
      <c r="D4015" s="138"/>
    </row>
    <row r="4016" spans="1:4" x14ac:dyDescent="0.2">
      <c r="A4016" s="158"/>
      <c r="D4016" s="138"/>
    </row>
    <row r="4017" spans="1:4" x14ac:dyDescent="0.2">
      <c r="A4017" s="158"/>
      <c r="D4017" s="138"/>
    </row>
    <row r="4018" spans="1:4" x14ac:dyDescent="0.2">
      <c r="A4018" s="158"/>
      <c r="D4018" s="138"/>
    </row>
    <row r="4019" spans="1:4" x14ac:dyDescent="0.2">
      <c r="A4019" s="158"/>
      <c r="D4019" s="138"/>
    </row>
    <row r="4020" spans="1:4" x14ac:dyDescent="0.2">
      <c r="A4020" s="158"/>
      <c r="D4020" s="138"/>
    </row>
    <row r="4021" spans="1:4" x14ac:dyDescent="0.2">
      <c r="A4021" s="158"/>
      <c r="D4021" s="138"/>
    </row>
    <row r="4022" spans="1:4" x14ac:dyDescent="0.2">
      <c r="A4022" s="158"/>
      <c r="D4022" s="138"/>
    </row>
    <row r="4023" spans="1:4" x14ac:dyDescent="0.2">
      <c r="A4023" s="158"/>
      <c r="D4023" s="138"/>
    </row>
    <row r="4024" spans="1:4" x14ac:dyDescent="0.2">
      <c r="A4024" s="158"/>
      <c r="D4024" s="138"/>
    </row>
    <row r="4025" spans="1:4" x14ac:dyDescent="0.2">
      <c r="A4025" s="158"/>
      <c r="D4025" s="138"/>
    </row>
    <row r="4026" spans="1:4" x14ac:dyDescent="0.2">
      <c r="A4026" s="158"/>
      <c r="D4026" s="138"/>
    </row>
    <row r="4027" spans="1:4" x14ac:dyDescent="0.2">
      <c r="A4027" s="158"/>
      <c r="D4027" s="138"/>
    </row>
    <row r="4028" spans="1:4" x14ac:dyDescent="0.2">
      <c r="A4028" s="158"/>
      <c r="D4028" s="138"/>
    </row>
    <row r="4029" spans="1:4" x14ac:dyDescent="0.2">
      <c r="A4029" s="158"/>
      <c r="D4029" s="138"/>
    </row>
    <row r="4030" spans="1:4" x14ac:dyDescent="0.2">
      <c r="A4030" s="158"/>
      <c r="D4030" s="138"/>
    </row>
    <row r="4031" spans="1:4" x14ac:dyDescent="0.2">
      <c r="A4031" s="158"/>
      <c r="D4031" s="138"/>
    </row>
    <row r="4032" spans="1:4" x14ac:dyDescent="0.2">
      <c r="A4032" s="158"/>
      <c r="D4032" s="138"/>
    </row>
    <row r="4033" spans="1:4" x14ac:dyDescent="0.2">
      <c r="A4033" s="158"/>
      <c r="D4033" s="138"/>
    </row>
    <row r="4034" spans="1:4" x14ac:dyDescent="0.2">
      <c r="A4034" s="158"/>
      <c r="D4034" s="138"/>
    </row>
    <row r="4035" spans="1:4" x14ac:dyDescent="0.2">
      <c r="A4035" s="158"/>
      <c r="D4035" s="138"/>
    </row>
    <row r="4036" spans="1:4" x14ac:dyDescent="0.2">
      <c r="A4036" s="158"/>
      <c r="D4036" s="138"/>
    </row>
    <row r="4037" spans="1:4" x14ac:dyDescent="0.2">
      <c r="A4037" s="158"/>
      <c r="D4037" s="138"/>
    </row>
    <row r="4038" spans="1:4" x14ac:dyDescent="0.2">
      <c r="A4038" s="158"/>
      <c r="D4038" s="138"/>
    </row>
    <row r="4039" spans="1:4" x14ac:dyDescent="0.2">
      <c r="A4039" s="158"/>
      <c r="D4039" s="138"/>
    </row>
    <row r="4040" spans="1:4" x14ac:dyDescent="0.2">
      <c r="A4040" s="158"/>
      <c r="D4040" s="138"/>
    </row>
    <row r="4041" spans="1:4" x14ac:dyDescent="0.2">
      <c r="A4041" s="158"/>
      <c r="D4041" s="138"/>
    </row>
    <row r="4042" spans="1:4" x14ac:dyDescent="0.2">
      <c r="A4042" s="158"/>
      <c r="D4042" s="138"/>
    </row>
    <row r="4043" spans="1:4" x14ac:dyDescent="0.2">
      <c r="A4043" s="158"/>
      <c r="D4043" s="138"/>
    </row>
    <row r="4044" spans="1:4" x14ac:dyDescent="0.2">
      <c r="A4044" s="158"/>
      <c r="D4044" s="138"/>
    </row>
    <row r="4045" spans="1:4" x14ac:dyDescent="0.2">
      <c r="A4045" s="158"/>
      <c r="D4045" s="138"/>
    </row>
    <row r="4046" spans="1:4" x14ac:dyDescent="0.2">
      <c r="A4046" s="158"/>
      <c r="D4046" s="138"/>
    </row>
    <row r="4047" spans="1:4" x14ac:dyDescent="0.2">
      <c r="A4047" s="158"/>
      <c r="D4047" s="138"/>
    </row>
    <row r="4048" spans="1:4" x14ac:dyDescent="0.2">
      <c r="A4048" s="158"/>
      <c r="D4048" s="138"/>
    </row>
    <row r="4049" spans="1:4" x14ac:dyDescent="0.2">
      <c r="A4049" s="158"/>
      <c r="D4049" s="138"/>
    </row>
    <row r="4050" spans="1:4" x14ac:dyDescent="0.2">
      <c r="A4050" s="158"/>
      <c r="D4050" s="138"/>
    </row>
    <row r="4051" spans="1:4" x14ac:dyDescent="0.2">
      <c r="A4051" s="158"/>
      <c r="D4051" s="138"/>
    </row>
    <row r="4052" spans="1:4" x14ac:dyDescent="0.2">
      <c r="A4052" s="158"/>
      <c r="D4052" s="138"/>
    </row>
    <row r="4053" spans="1:4" x14ac:dyDescent="0.2">
      <c r="A4053" s="158"/>
      <c r="D4053" s="138"/>
    </row>
    <row r="4054" spans="1:4" x14ac:dyDescent="0.2">
      <c r="A4054" s="158"/>
      <c r="D4054" s="138"/>
    </row>
    <row r="4055" spans="1:4" x14ac:dyDescent="0.2">
      <c r="A4055" s="158"/>
      <c r="D4055" s="138"/>
    </row>
    <row r="4056" spans="1:4" x14ac:dyDescent="0.2">
      <c r="A4056" s="158"/>
      <c r="D4056" s="138"/>
    </row>
    <row r="4057" spans="1:4" x14ac:dyDescent="0.2">
      <c r="A4057" s="158"/>
      <c r="D4057" s="138"/>
    </row>
    <row r="4058" spans="1:4" x14ac:dyDescent="0.2">
      <c r="A4058" s="158"/>
      <c r="D4058" s="138"/>
    </row>
    <row r="4059" spans="1:4" x14ac:dyDescent="0.2">
      <c r="A4059" s="158"/>
      <c r="D4059" s="138"/>
    </row>
    <row r="4060" spans="1:4" x14ac:dyDescent="0.2">
      <c r="A4060" s="158"/>
      <c r="D4060" s="138"/>
    </row>
    <row r="4061" spans="1:4" x14ac:dyDescent="0.2">
      <c r="A4061" s="158"/>
      <c r="D4061" s="138"/>
    </row>
    <row r="4062" spans="1:4" x14ac:dyDescent="0.2">
      <c r="A4062" s="158"/>
      <c r="D4062" s="138"/>
    </row>
    <row r="4063" spans="1:4" x14ac:dyDescent="0.2">
      <c r="A4063" s="158"/>
      <c r="D4063" s="138"/>
    </row>
    <row r="4064" spans="1:4" x14ac:dyDescent="0.2">
      <c r="A4064" s="158"/>
      <c r="D4064" s="138"/>
    </row>
    <row r="4065" spans="1:4" x14ac:dyDescent="0.2">
      <c r="A4065" s="158"/>
      <c r="D4065" s="138"/>
    </row>
    <row r="4066" spans="1:4" x14ac:dyDescent="0.2">
      <c r="A4066" s="158"/>
      <c r="D4066" s="138"/>
    </row>
    <row r="4067" spans="1:4" x14ac:dyDescent="0.2">
      <c r="A4067" s="158"/>
      <c r="D4067" s="138"/>
    </row>
    <row r="4068" spans="1:4" x14ac:dyDescent="0.2">
      <c r="A4068" s="158"/>
      <c r="D4068" s="138"/>
    </row>
    <row r="4069" spans="1:4" x14ac:dyDescent="0.2">
      <c r="A4069" s="158"/>
      <c r="D4069" s="138"/>
    </row>
    <row r="4070" spans="1:4" x14ac:dyDescent="0.2">
      <c r="A4070" s="158"/>
      <c r="D4070" s="138"/>
    </row>
    <row r="4071" spans="1:4" x14ac:dyDescent="0.2">
      <c r="A4071" s="158"/>
      <c r="D4071" s="138"/>
    </row>
    <row r="4072" spans="1:4" x14ac:dyDescent="0.2">
      <c r="A4072" s="158"/>
      <c r="D4072" s="138"/>
    </row>
    <row r="4073" spans="1:4" x14ac:dyDescent="0.2">
      <c r="A4073" s="158"/>
      <c r="D4073" s="138"/>
    </row>
    <row r="4074" spans="1:4" x14ac:dyDescent="0.2">
      <c r="A4074" s="158"/>
      <c r="D4074" s="138"/>
    </row>
    <row r="4075" spans="1:4" x14ac:dyDescent="0.2">
      <c r="A4075" s="158"/>
      <c r="D4075" s="138"/>
    </row>
    <row r="4076" spans="1:4" x14ac:dyDescent="0.2">
      <c r="A4076" s="158"/>
      <c r="D4076" s="138"/>
    </row>
    <row r="4077" spans="1:4" x14ac:dyDescent="0.2">
      <c r="A4077" s="158"/>
      <c r="D4077" s="138"/>
    </row>
    <row r="4078" spans="1:4" x14ac:dyDescent="0.2">
      <c r="A4078" s="158"/>
      <c r="D4078" s="138"/>
    </row>
    <row r="4079" spans="1:4" x14ac:dyDescent="0.2">
      <c r="A4079" s="158"/>
      <c r="D4079" s="138"/>
    </row>
    <row r="4080" spans="1:4" x14ac:dyDescent="0.2">
      <c r="A4080" s="158"/>
      <c r="D4080" s="138"/>
    </row>
    <row r="4081" spans="1:4" x14ac:dyDescent="0.2">
      <c r="A4081" s="158"/>
      <c r="D4081" s="138"/>
    </row>
    <row r="4082" spans="1:4" x14ac:dyDescent="0.2">
      <c r="A4082" s="158"/>
      <c r="D4082" s="138"/>
    </row>
    <row r="4083" spans="1:4" x14ac:dyDescent="0.2">
      <c r="A4083" s="158"/>
      <c r="D4083" s="138"/>
    </row>
    <row r="4084" spans="1:4" x14ac:dyDescent="0.2">
      <c r="A4084" s="158"/>
      <c r="D4084" s="138"/>
    </row>
    <row r="4085" spans="1:4" x14ac:dyDescent="0.2">
      <c r="A4085" s="158"/>
      <c r="D4085" s="138"/>
    </row>
    <row r="4086" spans="1:4" x14ac:dyDescent="0.2">
      <c r="A4086" s="158"/>
      <c r="D4086" s="138"/>
    </row>
    <row r="4087" spans="1:4" x14ac:dyDescent="0.2">
      <c r="A4087" s="158"/>
      <c r="D4087" s="138"/>
    </row>
    <row r="4088" spans="1:4" x14ac:dyDescent="0.2">
      <c r="A4088" s="158"/>
      <c r="D4088" s="138"/>
    </row>
    <row r="4089" spans="1:4" x14ac:dyDescent="0.2">
      <c r="A4089" s="158"/>
      <c r="D4089" s="138"/>
    </row>
    <row r="4090" spans="1:4" x14ac:dyDescent="0.2">
      <c r="A4090" s="158"/>
      <c r="D4090" s="138"/>
    </row>
    <row r="4091" spans="1:4" x14ac:dyDescent="0.2">
      <c r="A4091" s="158"/>
      <c r="D4091" s="138"/>
    </row>
    <row r="4092" spans="1:4" x14ac:dyDescent="0.2">
      <c r="A4092" s="158"/>
      <c r="D4092" s="138"/>
    </row>
    <row r="4093" spans="1:4" x14ac:dyDescent="0.2">
      <c r="A4093" s="158"/>
      <c r="D4093" s="138"/>
    </row>
    <row r="4094" spans="1:4" x14ac:dyDescent="0.2">
      <c r="A4094" s="158"/>
      <c r="D4094" s="138"/>
    </row>
    <row r="4095" spans="1:4" x14ac:dyDescent="0.2">
      <c r="A4095" s="158"/>
      <c r="D4095" s="138"/>
    </row>
    <row r="4096" spans="1:4" x14ac:dyDescent="0.2">
      <c r="A4096" s="158"/>
      <c r="D4096" s="138"/>
    </row>
    <row r="4097" spans="1:4" x14ac:dyDescent="0.2">
      <c r="A4097" s="158"/>
      <c r="D4097" s="138"/>
    </row>
    <row r="4098" spans="1:4" x14ac:dyDescent="0.2">
      <c r="A4098" s="158"/>
      <c r="D4098" s="138"/>
    </row>
    <row r="4099" spans="1:4" x14ac:dyDescent="0.2">
      <c r="A4099" s="158"/>
      <c r="D4099" s="138"/>
    </row>
    <row r="4100" spans="1:4" x14ac:dyDescent="0.2">
      <c r="A4100" s="158"/>
      <c r="D4100" s="138"/>
    </row>
    <row r="4101" spans="1:4" x14ac:dyDescent="0.2">
      <c r="A4101" s="158"/>
      <c r="D4101" s="138"/>
    </row>
    <row r="4102" spans="1:4" x14ac:dyDescent="0.2">
      <c r="A4102" s="158"/>
      <c r="D4102" s="138"/>
    </row>
    <row r="4103" spans="1:4" x14ac:dyDescent="0.2">
      <c r="A4103" s="158"/>
      <c r="D4103" s="138"/>
    </row>
    <row r="4104" spans="1:4" x14ac:dyDescent="0.2">
      <c r="A4104" s="158"/>
      <c r="D4104" s="138"/>
    </row>
    <row r="4105" spans="1:4" x14ac:dyDescent="0.2">
      <c r="A4105" s="158"/>
      <c r="D4105" s="138"/>
    </row>
    <row r="4106" spans="1:4" x14ac:dyDescent="0.2">
      <c r="A4106" s="158"/>
      <c r="D4106" s="138"/>
    </row>
    <row r="4107" spans="1:4" x14ac:dyDescent="0.2">
      <c r="A4107" s="158"/>
      <c r="D4107" s="138"/>
    </row>
    <row r="4108" spans="1:4" x14ac:dyDescent="0.2">
      <c r="A4108" s="158"/>
      <c r="D4108" s="138"/>
    </row>
    <row r="4109" spans="1:4" x14ac:dyDescent="0.2">
      <c r="A4109" s="158"/>
      <c r="D4109" s="138"/>
    </row>
    <row r="4110" spans="1:4" x14ac:dyDescent="0.2">
      <c r="A4110" s="158"/>
      <c r="D4110" s="138"/>
    </row>
    <row r="4111" spans="1:4" x14ac:dyDescent="0.2">
      <c r="A4111" s="158"/>
      <c r="D4111" s="138"/>
    </row>
    <row r="4112" spans="1:4" x14ac:dyDescent="0.2">
      <c r="A4112" s="158"/>
      <c r="D4112" s="138"/>
    </row>
    <row r="4113" spans="1:4" x14ac:dyDescent="0.2">
      <c r="A4113" s="158"/>
      <c r="D4113" s="138"/>
    </row>
    <row r="4114" spans="1:4" x14ac:dyDescent="0.2">
      <c r="A4114" s="158"/>
      <c r="D4114" s="138"/>
    </row>
    <row r="4115" spans="1:4" x14ac:dyDescent="0.2">
      <c r="A4115" s="158"/>
      <c r="D4115" s="138"/>
    </row>
    <row r="4116" spans="1:4" x14ac:dyDescent="0.2">
      <c r="A4116" s="158"/>
      <c r="D4116" s="138"/>
    </row>
    <row r="4117" spans="1:4" x14ac:dyDescent="0.2">
      <c r="A4117" s="158"/>
      <c r="D4117" s="138"/>
    </row>
    <row r="4118" spans="1:4" x14ac:dyDescent="0.2">
      <c r="A4118" s="158"/>
      <c r="D4118" s="138"/>
    </row>
    <row r="4119" spans="1:4" x14ac:dyDescent="0.2">
      <c r="A4119" s="158"/>
      <c r="D4119" s="138"/>
    </row>
    <row r="4120" spans="1:4" x14ac:dyDescent="0.2">
      <c r="A4120" s="158"/>
      <c r="D4120" s="138"/>
    </row>
    <row r="4121" spans="1:4" x14ac:dyDescent="0.2">
      <c r="A4121" s="158"/>
      <c r="D4121" s="138"/>
    </row>
    <row r="4122" spans="1:4" x14ac:dyDescent="0.2">
      <c r="A4122" s="158"/>
      <c r="D4122" s="138"/>
    </row>
    <row r="4123" spans="1:4" x14ac:dyDescent="0.2">
      <c r="A4123" s="158"/>
      <c r="D4123" s="138"/>
    </row>
    <row r="4124" spans="1:4" x14ac:dyDescent="0.2">
      <c r="A4124" s="158"/>
      <c r="D4124" s="138"/>
    </row>
    <row r="4125" spans="1:4" x14ac:dyDescent="0.2">
      <c r="A4125" s="158"/>
      <c r="D4125" s="138"/>
    </row>
    <row r="4126" spans="1:4" x14ac:dyDescent="0.2">
      <c r="A4126" s="158"/>
      <c r="D4126" s="138"/>
    </row>
    <row r="4127" spans="1:4" x14ac:dyDescent="0.2">
      <c r="A4127" s="158"/>
      <c r="D4127" s="138"/>
    </row>
    <row r="4128" spans="1:4" x14ac:dyDescent="0.2">
      <c r="A4128" s="158"/>
      <c r="D4128" s="138"/>
    </row>
    <row r="4129" spans="1:4" x14ac:dyDescent="0.2">
      <c r="A4129" s="158"/>
      <c r="D4129" s="138"/>
    </row>
    <row r="4130" spans="1:4" x14ac:dyDescent="0.2">
      <c r="A4130" s="158"/>
      <c r="D4130" s="138"/>
    </row>
    <row r="4131" spans="1:4" x14ac:dyDescent="0.2">
      <c r="A4131" s="158"/>
      <c r="D4131" s="138"/>
    </row>
    <row r="4132" spans="1:4" x14ac:dyDescent="0.2">
      <c r="A4132" s="158"/>
      <c r="D4132" s="138"/>
    </row>
    <row r="4133" spans="1:4" x14ac:dyDescent="0.2">
      <c r="A4133" s="158"/>
      <c r="D4133" s="138"/>
    </row>
    <row r="4134" spans="1:4" x14ac:dyDescent="0.2">
      <c r="A4134" s="158"/>
      <c r="D4134" s="138"/>
    </row>
    <row r="4135" spans="1:4" x14ac:dyDescent="0.2">
      <c r="A4135" s="158"/>
      <c r="D4135" s="138"/>
    </row>
    <row r="4136" spans="1:4" x14ac:dyDescent="0.2">
      <c r="A4136" s="158"/>
      <c r="D4136" s="138"/>
    </row>
    <row r="4137" spans="1:4" x14ac:dyDescent="0.2">
      <c r="A4137" s="158"/>
      <c r="D4137" s="138"/>
    </row>
    <row r="4138" spans="1:4" x14ac:dyDescent="0.2">
      <c r="A4138" s="158"/>
      <c r="D4138" s="138"/>
    </row>
    <row r="4139" spans="1:4" x14ac:dyDescent="0.2">
      <c r="A4139" s="158"/>
      <c r="D4139" s="138"/>
    </row>
    <row r="4140" spans="1:4" x14ac:dyDescent="0.2">
      <c r="A4140" s="158"/>
      <c r="D4140" s="138"/>
    </row>
    <row r="4141" spans="1:4" x14ac:dyDescent="0.2">
      <c r="A4141" s="158"/>
      <c r="D4141" s="138"/>
    </row>
    <row r="4142" spans="1:4" x14ac:dyDescent="0.2">
      <c r="A4142" s="158"/>
      <c r="D4142" s="138"/>
    </row>
    <row r="4143" spans="1:4" x14ac:dyDescent="0.2">
      <c r="A4143" s="158"/>
      <c r="D4143" s="138"/>
    </row>
    <row r="4144" spans="1:4" x14ac:dyDescent="0.2">
      <c r="A4144" s="158"/>
      <c r="D4144" s="138"/>
    </row>
    <row r="4145" spans="1:4" x14ac:dyDescent="0.2">
      <c r="A4145" s="158"/>
      <c r="D4145" s="138"/>
    </row>
    <row r="4146" spans="1:4" x14ac:dyDescent="0.2">
      <c r="A4146" s="158"/>
      <c r="D4146" s="138"/>
    </row>
    <row r="4147" spans="1:4" x14ac:dyDescent="0.2">
      <c r="A4147" s="158"/>
      <c r="D4147" s="138"/>
    </row>
    <row r="4148" spans="1:4" x14ac:dyDescent="0.2">
      <c r="A4148" s="158"/>
      <c r="D4148" s="138"/>
    </row>
    <row r="4149" spans="1:4" x14ac:dyDescent="0.2">
      <c r="A4149" s="158"/>
      <c r="D4149" s="138"/>
    </row>
    <row r="4150" spans="1:4" x14ac:dyDescent="0.2">
      <c r="A4150" s="158"/>
      <c r="D4150" s="138"/>
    </row>
    <row r="4151" spans="1:4" x14ac:dyDescent="0.2">
      <c r="A4151" s="158"/>
      <c r="D4151" s="138"/>
    </row>
    <row r="4152" spans="1:4" x14ac:dyDescent="0.2">
      <c r="A4152" s="158"/>
      <c r="D4152" s="138"/>
    </row>
    <row r="4153" spans="1:4" x14ac:dyDescent="0.2">
      <c r="A4153" s="158"/>
      <c r="D4153" s="138"/>
    </row>
    <row r="4154" spans="1:4" x14ac:dyDescent="0.2">
      <c r="A4154" s="158"/>
      <c r="D4154" s="138"/>
    </row>
    <row r="4155" spans="1:4" x14ac:dyDescent="0.2">
      <c r="A4155" s="158"/>
      <c r="D4155" s="138"/>
    </row>
    <row r="4156" spans="1:4" x14ac:dyDescent="0.2">
      <c r="A4156" s="158"/>
      <c r="D4156" s="138"/>
    </row>
    <row r="4157" spans="1:4" x14ac:dyDescent="0.2">
      <c r="A4157" s="158"/>
      <c r="D4157" s="138"/>
    </row>
    <row r="4158" spans="1:4" x14ac:dyDescent="0.2">
      <c r="A4158" s="158"/>
      <c r="D4158" s="138"/>
    </row>
    <row r="4159" spans="1:4" x14ac:dyDescent="0.2">
      <c r="A4159" s="158"/>
      <c r="D4159" s="138"/>
    </row>
    <row r="4160" spans="1:4" x14ac:dyDescent="0.2">
      <c r="A4160" s="158"/>
      <c r="D4160" s="138"/>
    </row>
    <row r="4161" spans="1:4" x14ac:dyDescent="0.2">
      <c r="A4161" s="158"/>
      <c r="D4161" s="138"/>
    </row>
    <row r="4162" spans="1:4" x14ac:dyDescent="0.2">
      <c r="A4162" s="158"/>
      <c r="D4162" s="138"/>
    </row>
    <row r="4163" spans="1:4" x14ac:dyDescent="0.2">
      <c r="A4163" s="158"/>
      <c r="D4163" s="138"/>
    </row>
    <row r="4164" spans="1:4" x14ac:dyDescent="0.2">
      <c r="A4164" s="158"/>
      <c r="D4164" s="138"/>
    </row>
    <row r="4165" spans="1:4" x14ac:dyDescent="0.2">
      <c r="A4165" s="158"/>
      <c r="D4165" s="138"/>
    </row>
    <row r="4166" spans="1:4" x14ac:dyDescent="0.2">
      <c r="A4166" s="158"/>
      <c r="D4166" s="138"/>
    </row>
    <row r="4167" spans="1:4" x14ac:dyDescent="0.2">
      <c r="A4167" s="158"/>
      <c r="D4167" s="138"/>
    </row>
    <row r="4168" spans="1:4" x14ac:dyDescent="0.2">
      <c r="A4168" s="158"/>
      <c r="D4168" s="138"/>
    </row>
    <row r="4169" spans="1:4" x14ac:dyDescent="0.2">
      <c r="A4169" s="158"/>
      <c r="D4169" s="138"/>
    </row>
    <row r="4170" spans="1:4" x14ac:dyDescent="0.2">
      <c r="A4170" s="158"/>
      <c r="D4170" s="138"/>
    </row>
    <row r="4171" spans="1:4" x14ac:dyDescent="0.2">
      <c r="A4171" s="158"/>
      <c r="D4171" s="138"/>
    </row>
    <row r="4172" spans="1:4" x14ac:dyDescent="0.2">
      <c r="A4172" s="158"/>
      <c r="D4172" s="138"/>
    </row>
    <row r="4173" spans="1:4" x14ac:dyDescent="0.2">
      <c r="A4173" s="158"/>
      <c r="D4173" s="138"/>
    </row>
    <row r="4174" spans="1:4" x14ac:dyDescent="0.2">
      <c r="A4174" s="158"/>
      <c r="D4174" s="138"/>
    </row>
    <row r="4175" spans="1:4" x14ac:dyDescent="0.2">
      <c r="A4175" s="158"/>
      <c r="D4175" s="138"/>
    </row>
    <row r="4176" spans="1:4" x14ac:dyDescent="0.2">
      <c r="A4176" s="158"/>
      <c r="D4176" s="138"/>
    </row>
    <row r="4177" spans="1:4" x14ac:dyDescent="0.2">
      <c r="A4177" s="158"/>
      <c r="D4177" s="138"/>
    </row>
    <row r="4178" spans="1:4" x14ac:dyDescent="0.2">
      <c r="A4178" s="158"/>
      <c r="D4178" s="138"/>
    </row>
    <row r="4179" spans="1:4" x14ac:dyDescent="0.2">
      <c r="A4179" s="158"/>
      <c r="D4179" s="138"/>
    </row>
    <row r="4180" spans="1:4" x14ac:dyDescent="0.2">
      <c r="A4180" s="158"/>
      <c r="D4180" s="138"/>
    </row>
    <row r="4181" spans="1:4" x14ac:dyDescent="0.2">
      <c r="A4181" s="158"/>
      <c r="D4181" s="138"/>
    </row>
    <row r="4182" spans="1:4" x14ac:dyDescent="0.2">
      <c r="A4182" s="158"/>
      <c r="D4182" s="138"/>
    </row>
    <row r="4183" spans="1:4" x14ac:dyDescent="0.2">
      <c r="A4183" s="158"/>
      <c r="D4183" s="138"/>
    </row>
    <row r="4184" spans="1:4" x14ac:dyDescent="0.2">
      <c r="A4184" s="158"/>
      <c r="D4184" s="138"/>
    </row>
    <row r="4185" spans="1:4" x14ac:dyDescent="0.2">
      <c r="A4185" s="158"/>
      <c r="D4185" s="138"/>
    </row>
    <row r="4186" spans="1:4" x14ac:dyDescent="0.2">
      <c r="A4186" s="158"/>
      <c r="D4186" s="138"/>
    </row>
    <row r="4187" spans="1:4" x14ac:dyDescent="0.2">
      <c r="A4187" s="158"/>
      <c r="D4187" s="138"/>
    </row>
    <row r="4188" spans="1:4" x14ac:dyDescent="0.2">
      <c r="A4188" s="158"/>
      <c r="D4188" s="138"/>
    </row>
    <row r="4189" spans="1:4" x14ac:dyDescent="0.2">
      <c r="A4189" s="158"/>
      <c r="D4189" s="138"/>
    </row>
    <row r="4190" spans="1:4" x14ac:dyDescent="0.2">
      <c r="A4190" s="158"/>
      <c r="D4190" s="138"/>
    </row>
    <row r="4191" spans="1:4" x14ac:dyDescent="0.2">
      <c r="A4191" s="158"/>
      <c r="D4191" s="138"/>
    </row>
    <row r="4192" spans="1:4" x14ac:dyDescent="0.2">
      <c r="A4192" s="158"/>
      <c r="D4192" s="138"/>
    </row>
    <row r="4193" spans="1:4" x14ac:dyDescent="0.2">
      <c r="A4193" s="158"/>
      <c r="D4193" s="138"/>
    </row>
    <row r="4194" spans="1:4" x14ac:dyDescent="0.2">
      <c r="A4194" s="158"/>
      <c r="D4194" s="138"/>
    </row>
    <row r="4195" spans="1:4" x14ac:dyDescent="0.2">
      <c r="A4195" s="158"/>
      <c r="D4195" s="138"/>
    </row>
    <row r="4196" spans="1:4" x14ac:dyDescent="0.2">
      <c r="A4196" s="158"/>
      <c r="D4196" s="138"/>
    </row>
    <row r="4197" spans="1:4" x14ac:dyDescent="0.2">
      <c r="A4197" s="158"/>
      <c r="D4197" s="138"/>
    </row>
    <row r="4198" spans="1:4" x14ac:dyDescent="0.2">
      <c r="A4198" s="158"/>
      <c r="D4198" s="138"/>
    </row>
    <row r="4199" spans="1:4" x14ac:dyDescent="0.2">
      <c r="A4199" s="158"/>
      <c r="D4199" s="138"/>
    </row>
    <row r="4200" spans="1:4" x14ac:dyDescent="0.2">
      <c r="A4200" s="158"/>
      <c r="D4200" s="138"/>
    </row>
    <row r="4201" spans="1:4" x14ac:dyDescent="0.2">
      <c r="A4201" s="158"/>
      <c r="D4201" s="138"/>
    </row>
    <row r="4202" spans="1:4" x14ac:dyDescent="0.2">
      <c r="A4202" s="158"/>
      <c r="D4202" s="138"/>
    </row>
    <row r="4203" spans="1:4" x14ac:dyDescent="0.2">
      <c r="A4203" s="158"/>
      <c r="D4203" s="138"/>
    </row>
    <row r="4204" spans="1:4" x14ac:dyDescent="0.2">
      <c r="A4204" s="158"/>
      <c r="D4204" s="138"/>
    </row>
    <row r="4205" spans="1:4" x14ac:dyDescent="0.2">
      <c r="A4205" s="158"/>
      <c r="D4205" s="138"/>
    </row>
    <row r="4206" spans="1:4" x14ac:dyDescent="0.2">
      <c r="A4206" s="158"/>
      <c r="D4206" s="138"/>
    </row>
    <row r="4207" spans="1:4" x14ac:dyDescent="0.2">
      <c r="A4207" s="158"/>
      <c r="D4207" s="138"/>
    </row>
    <row r="4208" spans="1:4" x14ac:dyDescent="0.2">
      <c r="A4208" s="158"/>
      <c r="D4208" s="138"/>
    </row>
    <row r="4209" spans="1:4" x14ac:dyDescent="0.2">
      <c r="A4209" s="158"/>
      <c r="D4209" s="138"/>
    </row>
    <row r="4210" spans="1:4" x14ac:dyDescent="0.2">
      <c r="A4210" s="158"/>
      <c r="D4210" s="138"/>
    </row>
    <row r="4211" spans="1:4" x14ac:dyDescent="0.2">
      <c r="A4211" s="158"/>
      <c r="D4211" s="138"/>
    </row>
    <row r="4212" spans="1:4" x14ac:dyDescent="0.2">
      <c r="A4212" s="158"/>
      <c r="D4212" s="138"/>
    </row>
    <row r="4213" spans="1:4" x14ac:dyDescent="0.2">
      <c r="A4213" s="158"/>
      <c r="D4213" s="138"/>
    </row>
    <row r="4214" spans="1:4" x14ac:dyDescent="0.2">
      <c r="A4214" s="158"/>
      <c r="D4214" s="138"/>
    </row>
    <row r="4215" spans="1:4" x14ac:dyDescent="0.2">
      <c r="A4215" s="158"/>
      <c r="D4215" s="138"/>
    </row>
    <row r="4216" spans="1:4" x14ac:dyDescent="0.2">
      <c r="A4216" s="158"/>
      <c r="D4216" s="138"/>
    </row>
    <row r="4217" spans="1:4" x14ac:dyDescent="0.2">
      <c r="A4217" s="158"/>
      <c r="D4217" s="138"/>
    </row>
    <row r="4218" spans="1:4" x14ac:dyDescent="0.2">
      <c r="A4218" s="158"/>
      <c r="D4218" s="138"/>
    </row>
    <row r="4219" spans="1:4" x14ac:dyDescent="0.2">
      <c r="A4219" s="158"/>
      <c r="D4219" s="138"/>
    </row>
    <row r="4220" spans="1:4" x14ac:dyDescent="0.2">
      <c r="A4220" s="158"/>
      <c r="D4220" s="138"/>
    </row>
    <row r="4221" spans="1:4" x14ac:dyDescent="0.2">
      <c r="A4221" s="158"/>
      <c r="D4221" s="138"/>
    </row>
    <row r="4222" spans="1:4" x14ac:dyDescent="0.2">
      <c r="A4222" s="158"/>
      <c r="D4222" s="138"/>
    </row>
    <row r="4223" spans="1:4" x14ac:dyDescent="0.2">
      <c r="A4223" s="158"/>
      <c r="D4223" s="138"/>
    </row>
    <row r="4224" spans="1:4" x14ac:dyDescent="0.2">
      <c r="A4224" s="158"/>
      <c r="D4224" s="138"/>
    </row>
    <row r="4225" spans="1:4" x14ac:dyDescent="0.2">
      <c r="A4225" s="158"/>
      <c r="D4225" s="138"/>
    </row>
    <row r="4226" spans="1:4" x14ac:dyDescent="0.2">
      <c r="A4226" s="158"/>
      <c r="D4226" s="138"/>
    </row>
    <row r="4227" spans="1:4" x14ac:dyDescent="0.2">
      <c r="A4227" s="158"/>
      <c r="D4227" s="138"/>
    </row>
    <row r="4228" spans="1:4" x14ac:dyDescent="0.2">
      <c r="A4228" s="158"/>
      <c r="D4228" s="138"/>
    </row>
    <row r="4229" spans="1:4" x14ac:dyDescent="0.2">
      <c r="A4229" s="158"/>
      <c r="D4229" s="138"/>
    </row>
    <row r="4230" spans="1:4" x14ac:dyDescent="0.2">
      <c r="A4230" s="158"/>
      <c r="D4230" s="138"/>
    </row>
    <row r="4231" spans="1:4" x14ac:dyDescent="0.2">
      <c r="A4231" s="158"/>
      <c r="D4231" s="138"/>
    </row>
    <row r="4232" spans="1:4" x14ac:dyDescent="0.2">
      <c r="A4232" s="158"/>
      <c r="D4232" s="138"/>
    </row>
    <row r="4233" spans="1:4" x14ac:dyDescent="0.2">
      <c r="A4233" s="158"/>
      <c r="D4233" s="138"/>
    </row>
    <row r="4234" spans="1:4" x14ac:dyDescent="0.2">
      <c r="A4234" s="158"/>
      <c r="D4234" s="138"/>
    </row>
    <row r="4235" spans="1:4" x14ac:dyDescent="0.2">
      <c r="A4235" s="158"/>
      <c r="D4235" s="138"/>
    </row>
    <row r="4236" spans="1:4" x14ac:dyDescent="0.2">
      <c r="A4236" s="158"/>
      <c r="D4236" s="138"/>
    </row>
    <row r="4237" spans="1:4" x14ac:dyDescent="0.2">
      <c r="A4237" s="158"/>
      <c r="D4237" s="138"/>
    </row>
    <row r="4238" spans="1:4" x14ac:dyDescent="0.2">
      <c r="A4238" s="158"/>
      <c r="D4238" s="138"/>
    </row>
    <row r="4239" spans="1:4" x14ac:dyDescent="0.2">
      <c r="A4239" s="158"/>
      <c r="D4239" s="138"/>
    </row>
    <row r="4240" spans="1:4" x14ac:dyDescent="0.2">
      <c r="A4240" s="158"/>
      <c r="D4240" s="138"/>
    </row>
    <row r="4241" spans="1:4" x14ac:dyDescent="0.2">
      <c r="A4241" s="158"/>
      <c r="D4241" s="138"/>
    </row>
    <row r="4242" spans="1:4" x14ac:dyDescent="0.2">
      <c r="A4242" s="158"/>
      <c r="D4242" s="138"/>
    </row>
    <row r="4243" spans="1:4" x14ac:dyDescent="0.2">
      <c r="A4243" s="158"/>
      <c r="D4243" s="138"/>
    </row>
    <row r="4244" spans="1:4" x14ac:dyDescent="0.2">
      <c r="A4244" s="158"/>
      <c r="D4244" s="138"/>
    </row>
    <row r="4245" spans="1:4" x14ac:dyDescent="0.2">
      <c r="A4245" s="158"/>
      <c r="D4245" s="138"/>
    </row>
    <row r="4246" spans="1:4" x14ac:dyDescent="0.2">
      <c r="A4246" s="158"/>
      <c r="D4246" s="138"/>
    </row>
    <row r="4247" spans="1:4" x14ac:dyDescent="0.2">
      <c r="A4247" s="158"/>
      <c r="D4247" s="138"/>
    </row>
    <row r="4248" spans="1:4" x14ac:dyDescent="0.2">
      <c r="A4248" s="158"/>
      <c r="D4248" s="138"/>
    </row>
    <row r="4249" spans="1:4" x14ac:dyDescent="0.2">
      <c r="A4249" s="158"/>
      <c r="D4249" s="138"/>
    </row>
    <row r="4250" spans="1:4" x14ac:dyDescent="0.2">
      <c r="A4250" s="158"/>
      <c r="D4250" s="138"/>
    </row>
    <row r="4251" spans="1:4" x14ac:dyDescent="0.2">
      <c r="A4251" s="158"/>
      <c r="D4251" s="138"/>
    </row>
    <row r="4252" spans="1:4" x14ac:dyDescent="0.2">
      <c r="A4252" s="158"/>
      <c r="D4252" s="138"/>
    </row>
    <row r="4253" spans="1:4" x14ac:dyDescent="0.2">
      <c r="A4253" s="158"/>
      <c r="D4253" s="138"/>
    </row>
    <row r="4254" spans="1:4" x14ac:dyDescent="0.2">
      <c r="A4254" s="158"/>
      <c r="D4254" s="138"/>
    </row>
    <row r="4255" spans="1:4" x14ac:dyDescent="0.2">
      <c r="A4255" s="158"/>
      <c r="D4255" s="138"/>
    </row>
    <row r="4256" spans="1:4" x14ac:dyDescent="0.2">
      <c r="A4256" s="158"/>
      <c r="D4256" s="138"/>
    </row>
    <row r="4257" spans="1:4" x14ac:dyDescent="0.2">
      <c r="A4257" s="158"/>
      <c r="D4257" s="138"/>
    </row>
    <row r="4258" spans="1:4" x14ac:dyDescent="0.2">
      <c r="A4258" s="158"/>
      <c r="D4258" s="138"/>
    </row>
    <row r="4259" spans="1:4" x14ac:dyDescent="0.2">
      <c r="A4259" s="158"/>
      <c r="D4259" s="138"/>
    </row>
    <row r="4260" spans="1:4" x14ac:dyDescent="0.2">
      <c r="A4260" s="158"/>
      <c r="D4260" s="138"/>
    </row>
    <row r="4261" spans="1:4" x14ac:dyDescent="0.2">
      <c r="A4261" s="158"/>
      <c r="D4261" s="138"/>
    </row>
    <row r="4262" spans="1:4" x14ac:dyDescent="0.2">
      <c r="A4262" s="158"/>
      <c r="D4262" s="138"/>
    </row>
    <row r="4263" spans="1:4" x14ac:dyDescent="0.2">
      <c r="A4263" s="158"/>
      <c r="D4263" s="138"/>
    </row>
    <row r="4264" spans="1:4" x14ac:dyDescent="0.2">
      <c r="A4264" s="158"/>
      <c r="D4264" s="138"/>
    </row>
    <row r="4265" spans="1:4" x14ac:dyDescent="0.2">
      <c r="A4265" s="158"/>
      <c r="D4265" s="138"/>
    </row>
    <row r="4266" spans="1:4" x14ac:dyDescent="0.2">
      <c r="A4266" s="158"/>
      <c r="D4266" s="138"/>
    </row>
    <row r="4267" spans="1:4" x14ac:dyDescent="0.2">
      <c r="A4267" s="158"/>
      <c r="D4267" s="138"/>
    </row>
    <row r="4268" spans="1:4" x14ac:dyDescent="0.2">
      <c r="A4268" s="158"/>
      <c r="D4268" s="138"/>
    </row>
    <row r="4269" spans="1:4" x14ac:dyDescent="0.2">
      <c r="A4269" s="158"/>
      <c r="D4269" s="138"/>
    </row>
    <row r="4270" spans="1:4" x14ac:dyDescent="0.2">
      <c r="A4270" s="158"/>
      <c r="D4270" s="138"/>
    </row>
    <row r="4271" spans="1:4" x14ac:dyDescent="0.2">
      <c r="A4271" s="158"/>
      <c r="D4271" s="138"/>
    </row>
    <row r="4272" spans="1:4" x14ac:dyDescent="0.2">
      <c r="A4272" s="158"/>
      <c r="D4272" s="138"/>
    </row>
    <row r="4273" spans="1:4" x14ac:dyDescent="0.2">
      <c r="A4273" s="158"/>
      <c r="D4273" s="138"/>
    </row>
    <row r="4274" spans="1:4" x14ac:dyDescent="0.2">
      <c r="A4274" s="158"/>
      <c r="D4274" s="138"/>
    </row>
    <row r="4275" spans="1:4" x14ac:dyDescent="0.2">
      <c r="A4275" s="158"/>
      <c r="D4275" s="138"/>
    </row>
    <row r="4276" spans="1:4" x14ac:dyDescent="0.2">
      <c r="A4276" s="158"/>
      <c r="D4276" s="138"/>
    </row>
    <row r="4277" spans="1:4" x14ac:dyDescent="0.2">
      <c r="A4277" s="158"/>
      <c r="D4277" s="138"/>
    </row>
    <row r="4278" spans="1:4" x14ac:dyDescent="0.2">
      <c r="A4278" s="158"/>
      <c r="D4278" s="138"/>
    </row>
    <row r="4279" spans="1:4" x14ac:dyDescent="0.2">
      <c r="A4279" s="158"/>
      <c r="D4279" s="138"/>
    </row>
    <row r="4280" spans="1:4" x14ac:dyDescent="0.2">
      <c r="A4280" s="158"/>
      <c r="D4280" s="138"/>
    </row>
    <row r="4281" spans="1:4" x14ac:dyDescent="0.2">
      <c r="A4281" s="158"/>
      <c r="D4281" s="138"/>
    </row>
    <row r="4282" spans="1:4" x14ac:dyDescent="0.2">
      <c r="A4282" s="158"/>
      <c r="D4282" s="138"/>
    </row>
    <row r="4283" spans="1:4" x14ac:dyDescent="0.2">
      <c r="A4283" s="158"/>
      <c r="D4283" s="138"/>
    </row>
    <row r="4284" spans="1:4" x14ac:dyDescent="0.2">
      <c r="A4284" s="158"/>
      <c r="D4284" s="138"/>
    </row>
    <row r="4285" spans="1:4" x14ac:dyDescent="0.2">
      <c r="A4285" s="158"/>
      <c r="D4285" s="138"/>
    </row>
    <row r="4286" spans="1:4" x14ac:dyDescent="0.2">
      <c r="A4286" s="158"/>
      <c r="D4286" s="138"/>
    </row>
    <row r="4287" spans="1:4" x14ac:dyDescent="0.2">
      <c r="A4287" s="158"/>
      <c r="D4287" s="138"/>
    </row>
    <row r="4288" spans="1:4" x14ac:dyDescent="0.2">
      <c r="A4288" s="158"/>
      <c r="D4288" s="138"/>
    </row>
    <row r="4289" spans="1:4" x14ac:dyDescent="0.2">
      <c r="A4289" s="158"/>
      <c r="D4289" s="138"/>
    </row>
    <row r="4290" spans="1:4" x14ac:dyDescent="0.2">
      <c r="A4290" s="158"/>
      <c r="D4290" s="138"/>
    </row>
    <row r="4291" spans="1:4" x14ac:dyDescent="0.2">
      <c r="A4291" s="158"/>
      <c r="D4291" s="138"/>
    </row>
    <row r="4292" spans="1:4" x14ac:dyDescent="0.2">
      <c r="A4292" s="158"/>
      <c r="D4292" s="138"/>
    </row>
    <row r="4293" spans="1:4" x14ac:dyDescent="0.2">
      <c r="A4293" s="158"/>
      <c r="D4293" s="138"/>
    </row>
    <row r="4294" spans="1:4" x14ac:dyDescent="0.2">
      <c r="A4294" s="158"/>
      <c r="D4294" s="138"/>
    </row>
    <row r="4295" spans="1:4" x14ac:dyDescent="0.2">
      <c r="A4295" s="158"/>
      <c r="D4295" s="138"/>
    </row>
    <row r="4296" spans="1:4" x14ac:dyDescent="0.2">
      <c r="A4296" s="158"/>
      <c r="D4296" s="138"/>
    </row>
    <row r="4297" spans="1:4" x14ac:dyDescent="0.2">
      <c r="A4297" s="158"/>
      <c r="D4297" s="138"/>
    </row>
    <row r="4298" spans="1:4" x14ac:dyDescent="0.2">
      <c r="A4298" s="158"/>
      <c r="D4298" s="138"/>
    </row>
    <row r="4299" spans="1:4" x14ac:dyDescent="0.2">
      <c r="A4299" s="158"/>
      <c r="D4299" s="138"/>
    </row>
    <row r="4300" spans="1:4" x14ac:dyDescent="0.2">
      <c r="A4300" s="158"/>
      <c r="D4300" s="138"/>
    </row>
    <row r="4301" spans="1:4" x14ac:dyDescent="0.2">
      <c r="A4301" s="158"/>
      <c r="D4301" s="138"/>
    </row>
    <row r="4302" spans="1:4" x14ac:dyDescent="0.2">
      <c r="A4302" s="158"/>
      <c r="D4302" s="138"/>
    </row>
    <row r="4303" spans="1:4" x14ac:dyDescent="0.2">
      <c r="A4303" s="158"/>
      <c r="D4303" s="138"/>
    </row>
    <row r="4304" spans="1:4" x14ac:dyDescent="0.2">
      <c r="A4304" s="158"/>
      <c r="D4304" s="138"/>
    </row>
    <row r="4305" spans="1:4" x14ac:dyDescent="0.2">
      <c r="A4305" s="158"/>
      <c r="D4305" s="138"/>
    </row>
    <row r="4306" spans="1:4" x14ac:dyDescent="0.2">
      <c r="A4306" s="158"/>
      <c r="D4306" s="138"/>
    </row>
    <row r="4307" spans="1:4" x14ac:dyDescent="0.2">
      <c r="A4307" s="158"/>
      <c r="D4307" s="138"/>
    </row>
    <row r="4308" spans="1:4" x14ac:dyDescent="0.2">
      <c r="A4308" s="158"/>
      <c r="D4308" s="138"/>
    </row>
    <row r="4309" spans="1:4" x14ac:dyDescent="0.2">
      <c r="A4309" s="158"/>
      <c r="D4309" s="138"/>
    </row>
    <row r="4310" spans="1:4" x14ac:dyDescent="0.2">
      <c r="A4310" s="158"/>
      <c r="D4310" s="138"/>
    </row>
    <row r="4311" spans="1:4" x14ac:dyDescent="0.2">
      <c r="A4311" s="158"/>
      <c r="D4311" s="138"/>
    </row>
    <row r="4312" spans="1:4" x14ac:dyDescent="0.2">
      <c r="A4312" s="158"/>
      <c r="D4312" s="138"/>
    </row>
    <row r="4313" spans="1:4" x14ac:dyDescent="0.2">
      <c r="A4313" s="158"/>
      <c r="D4313" s="138"/>
    </row>
    <row r="4314" spans="1:4" x14ac:dyDescent="0.2">
      <c r="A4314" s="158"/>
      <c r="D4314" s="138"/>
    </row>
    <row r="4315" spans="1:4" x14ac:dyDescent="0.2">
      <c r="A4315" s="158"/>
      <c r="D4315" s="138"/>
    </row>
    <row r="4316" spans="1:4" x14ac:dyDescent="0.2">
      <c r="A4316" s="158"/>
      <c r="D4316" s="138"/>
    </row>
    <row r="4317" spans="1:4" x14ac:dyDescent="0.2">
      <c r="A4317" s="158"/>
      <c r="D4317" s="138"/>
    </row>
    <row r="4318" spans="1:4" x14ac:dyDescent="0.2">
      <c r="A4318" s="158"/>
      <c r="D4318" s="138"/>
    </row>
    <row r="4319" spans="1:4" x14ac:dyDescent="0.2">
      <c r="A4319" s="158"/>
      <c r="D4319" s="138"/>
    </row>
    <row r="4320" spans="1:4" x14ac:dyDescent="0.2">
      <c r="A4320" s="158"/>
      <c r="D4320" s="138"/>
    </row>
    <row r="4321" spans="1:4" x14ac:dyDescent="0.2">
      <c r="A4321" s="158"/>
      <c r="D4321" s="138"/>
    </row>
    <row r="4322" spans="1:4" x14ac:dyDescent="0.2">
      <c r="A4322" s="158"/>
      <c r="D4322" s="138"/>
    </row>
    <row r="4323" spans="1:4" x14ac:dyDescent="0.2">
      <c r="A4323" s="158"/>
      <c r="D4323" s="138"/>
    </row>
    <row r="4324" spans="1:4" x14ac:dyDescent="0.2">
      <c r="A4324" s="158"/>
      <c r="D4324" s="138"/>
    </row>
    <row r="4325" spans="1:4" x14ac:dyDescent="0.2">
      <c r="A4325" s="158"/>
      <c r="D4325" s="138"/>
    </row>
    <row r="4326" spans="1:4" x14ac:dyDescent="0.2">
      <c r="A4326" s="158"/>
      <c r="D4326" s="138"/>
    </row>
    <row r="4327" spans="1:4" x14ac:dyDescent="0.2">
      <c r="A4327" s="158"/>
      <c r="D4327" s="138"/>
    </row>
    <row r="4328" spans="1:4" x14ac:dyDescent="0.2">
      <c r="A4328" s="158"/>
      <c r="D4328" s="138"/>
    </row>
    <row r="4329" spans="1:4" x14ac:dyDescent="0.2">
      <c r="A4329" s="158"/>
      <c r="D4329" s="138"/>
    </row>
    <row r="4330" spans="1:4" x14ac:dyDescent="0.2">
      <c r="A4330" s="158"/>
      <c r="D4330" s="138"/>
    </row>
    <row r="4331" spans="1:4" x14ac:dyDescent="0.2">
      <c r="A4331" s="158"/>
      <c r="D4331" s="138"/>
    </row>
    <row r="4332" spans="1:4" x14ac:dyDescent="0.2">
      <c r="A4332" s="158"/>
      <c r="D4332" s="138"/>
    </row>
    <row r="4333" spans="1:4" x14ac:dyDescent="0.2">
      <c r="A4333" s="158"/>
      <c r="D4333" s="138"/>
    </row>
    <row r="4334" spans="1:4" x14ac:dyDescent="0.2">
      <c r="A4334" s="158"/>
      <c r="D4334" s="138"/>
    </row>
    <row r="4335" spans="1:4" x14ac:dyDescent="0.2">
      <c r="A4335" s="158"/>
      <c r="D4335" s="138"/>
    </row>
    <row r="4336" spans="1:4" x14ac:dyDescent="0.2">
      <c r="A4336" s="158"/>
      <c r="D4336" s="138"/>
    </row>
    <row r="4337" spans="1:4" x14ac:dyDescent="0.2">
      <c r="A4337" s="158"/>
      <c r="D4337" s="138"/>
    </row>
    <row r="4338" spans="1:4" x14ac:dyDescent="0.2">
      <c r="A4338" s="158"/>
      <c r="D4338" s="138"/>
    </row>
    <row r="4339" spans="1:4" x14ac:dyDescent="0.2">
      <c r="A4339" s="158"/>
      <c r="D4339" s="138"/>
    </row>
    <row r="4340" spans="1:4" x14ac:dyDescent="0.2">
      <c r="A4340" s="158"/>
      <c r="D4340" s="138"/>
    </row>
    <row r="4341" spans="1:4" x14ac:dyDescent="0.2">
      <c r="A4341" s="158"/>
      <c r="D4341" s="138"/>
    </row>
    <row r="4342" spans="1:4" x14ac:dyDescent="0.2">
      <c r="A4342" s="158"/>
      <c r="D4342" s="138"/>
    </row>
    <row r="4343" spans="1:4" x14ac:dyDescent="0.2">
      <c r="A4343" s="158"/>
      <c r="D4343" s="138"/>
    </row>
    <row r="4344" spans="1:4" x14ac:dyDescent="0.2">
      <c r="A4344" s="158"/>
      <c r="D4344" s="138"/>
    </row>
    <row r="4345" spans="1:4" x14ac:dyDescent="0.2">
      <c r="A4345" s="158"/>
      <c r="D4345" s="138"/>
    </row>
    <row r="4346" spans="1:4" x14ac:dyDescent="0.2">
      <c r="A4346" s="158"/>
      <c r="D4346" s="138"/>
    </row>
    <row r="4347" spans="1:4" x14ac:dyDescent="0.2">
      <c r="A4347" s="158"/>
      <c r="D4347" s="138"/>
    </row>
    <row r="4348" spans="1:4" x14ac:dyDescent="0.2">
      <c r="A4348" s="158"/>
      <c r="D4348" s="138"/>
    </row>
    <row r="4349" spans="1:4" x14ac:dyDescent="0.2">
      <c r="A4349" s="158"/>
      <c r="D4349" s="138"/>
    </row>
    <row r="4350" spans="1:4" x14ac:dyDescent="0.2">
      <c r="A4350" s="158"/>
      <c r="D4350" s="138"/>
    </row>
    <row r="4351" spans="1:4" x14ac:dyDescent="0.2">
      <c r="A4351" s="158"/>
      <c r="D4351" s="138"/>
    </row>
    <row r="4352" spans="1:4" x14ac:dyDescent="0.2">
      <c r="A4352" s="158"/>
      <c r="D4352" s="138"/>
    </row>
    <row r="4353" spans="1:4" x14ac:dyDescent="0.2">
      <c r="A4353" s="158"/>
      <c r="D4353" s="138"/>
    </row>
    <row r="4354" spans="1:4" x14ac:dyDescent="0.2">
      <c r="A4354" s="158"/>
      <c r="D4354" s="138"/>
    </row>
    <row r="4355" spans="1:4" x14ac:dyDescent="0.2">
      <c r="A4355" s="158"/>
      <c r="D4355" s="138"/>
    </row>
    <row r="4356" spans="1:4" x14ac:dyDescent="0.2">
      <c r="A4356" s="158"/>
      <c r="D4356" s="138"/>
    </row>
    <row r="4357" spans="1:4" x14ac:dyDescent="0.2">
      <c r="A4357" s="158"/>
      <c r="D4357" s="138"/>
    </row>
    <row r="4358" spans="1:4" x14ac:dyDescent="0.2">
      <c r="A4358" s="158"/>
      <c r="D4358" s="138"/>
    </row>
    <row r="4359" spans="1:4" x14ac:dyDescent="0.2">
      <c r="A4359" s="158"/>
      <c r="D4359" s="138"/>
    </row>
    <row r="4360" spans="1:4" x14ac:dyDescent="0.2">
      <c r="A4360" s="158"/>
      <c r="D4360" s="138"/>
    </row>
    <row r="4361" spans="1:4" x14ac:dyDescent="0.2">
      <c r="A4361" s="158"/>
      <c r="D4361" s="138"/>
    </row>
    <row r="4362" spans="1:4" x14ac:dyDescent="0.2">
      <c r="A4362" s="158"/>
      <c r="D4362" s="138"/>
    </row>
    <row r="4363" spans="1:4" x14ac:dyDescent="0.2">
      <c r="A4363" s="158"/>
      <c r="D4363" s="138"/>
    </row>
    <row r="4364" spans="1:4" x14ac:dyDescent="0.2">
      <c r="A4364" s="158"/>
      <c r="D4364" s="138"/>
    </row>
    <row r="4365" spans="1:4" x14ac:dyDescent="0.2">
      <c r="A4365" s="158"/>
      <c r="D4365" s="138"/>
    </row>
    <row r="4366" spans="1:4" x14ac:dyDescent="0.2">
      <c r="A4366" s="158"/>
      <c r="D4366" s="138"/>
    </row>
    <row r="4367" spans="1:4" x14ac:dyDescent="0.2">
      <c r="A4367" s="158"/>
      <c r="D4367" s="138"/>
    </row>
    <row r="4368" spans="1:4" x14ac:dyDescent="0.2">
      <c r="A4368" s="158"/>
      <c r="D4368" s="138"/>
    </row>
    <row r="4369" spans="1:4" x14ac:dyDescent="0.2">
      <c r="A4369" s="158"/>
      <c r="D4369" s="138"/>
    </row>
    <row r="4370" spans="1:4" x14ac:dyDescent="0.2">
      <c r="A4370" s="158"/>
      <c r="D4370" s="138"/>
    </row>
    <row r="4371" spans="1:4" x14ac:dyDescent="0.2">
      <c r="A4371" s="158"/>
      <c r="D4371" s="138"/>
    </row>
    <row r="4372" spans="1:4" x14ac:dyDescent="0.2">
      <c r="A4372" s="158"/>
      <c r="D4372" s="138"/>
    </row>
    <row r="4373" spans="1:4" x14ac:dyDescent="0.2">
      <c r="A4373" s="158"/>
      <c r="D4373" s="138"/>
    </row>
    <row r="4374" spans="1:4" x14ac:dyDescent="0.2">
      <c r="A4374" s="158"/>
      <c r="D4374" s="138"/>
    </row>
    <row r="4375" spans="1:4" x14ac:dyDescent="0.2">
      <c r="A4375" s="158"/>
      <c r="D4375" s="138"/>
    </row>
    <row r="4376" spans="1:4" x14ac:dyDescent="0.2">
      <c r="A4376" s="158"/>
      <c r="D4376" s="138"/>
    </row>
    <row r="4377" spans="1:4" x14ac:dyDescent="0.2">
      <c r="A4377" s="158"/>
      <c r="D4377" s="138"/>
    </row>
    <row r="4378" spans="1:4" x14ac:dyDescent="0.2">
      <c r="A4378" s="158"/>
      <c r="D4378" s="138"/>
    </row>
    <row r="4379" spans="1:4" x14ac:dyDescent="0.2">
      <c r="A4379" s="158"/>
      <c r="D4379" s="138"/>
    </row>
    <row r="4380" spans="1:4" x14ac:dyDescent="0.2">
      <c r="A4380" s="158"/>
      <c r="D4380" s="138"/>
    </row>
    <row r="4381" spans="1:4" x14ac:dyDescent="0.2">
      <c r="A4381" s="158"/>
      <c r="D4381" s="138"/>
    </row>
    <row r="4382" spans="1:4" x14ac:dyDescent="0.2">
      <c r="A4382" s="158"/>
      <c r="D4382" s="138"/>
    </row>
    <row r="4383" spans="1:4" x14ac:dyDescent="0.2">
      <c r="A4383" s="158"/>
      <c r="D4383" s="138"/>
    </row>
    <row r="4384" spans="1:4" x14ac:dyDescent="0.2">
      <c r="A4384" s="158"/>
      <c r="D4384" s="138"/>
    </row>
    <row r="4385" spans="1:4" x14ac:dyDescent="0.2">
      <c r="A4385" s="158"/>
      <c r="D4385" s="138"/>
    </row>
    <row r="4386" spans="1:4" x14ac:dyDescent="0.2">
      <c r="A4386" s="158"/>
      <c r="D4386" s="138"/>
    </row>
    <row r="4387" spans="1:4" x14ac:dyDescent="0.2">
      <c r="A4387" s="158"/>
      <c r="D4387" s="138"/>
    </row>
    <row r="4388" spans="1:4" x14ac:dyDescent="0.2">
      <c r="A4388" s="158"/>
      <c r="D4388" s="138"/>
    </row>
    <row r="4389" spans="1:4" x14ac:dyDescent="0.2">
      <c r="A4389" s="158"/>
      <c r="D4389" s="138"/>
    </row>
    <row r="4390" spans="1:4" x14ac:dyDescent="0.2">
      <c r="A4390" s="158"/>
      <c r="D4390" s="138"/>
    </row>
    <row r="4391" spans="1:4" x14ac:dyDescent="0.2">
      <c r="A4391" s="158"/>
      <c r="D4391" s="138"/>
    </row>
    <row r="4392" spans="1:4" x14ac:dyDescent="0.2">
      <c r="A4392" s="158"/>
      <c r="D4392" s="138"/>
    </row>
    <row r="4393" spans="1:4" x14ac:dyDescent="0.2">
      <c r="A4393" s="158"/>
      <c r="D4393" s="138"/>
    </row>
    <row r="4394" spans="1:4" x14ac:dyDescent="0.2">
      <c r="A4394" s="158"/>
      <c r="D4394" s="138"/>
    </row>
    <row r="4395" spans="1:4" x14ac:dyDescent="0.2">
      <c r="A4395" s="158"/>
      <c r="D4395" s="138"/>
    </row>
    <row r="4396" spans="1:4" x14ac:dyDescent="0.2">
      <c r="A4396" s="158"/>
      <c r="D4396" s="138"/>
    </row>
    <row r="4397" spans="1:4" x14ac:dyDescent="0.2">
      <c r="A4397" s="158"/>
      <c r="D4397" s="138"/>
    </row>
    <row r="4398" spans="1:4" x14ac:dyDescent="0.2">
      <c r="A4398" s="158"/>
      <c r="D4398" s="138"/>
    </row>
    <row r="4399" spans="1:4" x14ac:dyDescent="0.2">
      <c r="A4399" s="158"/>
      <c r="D4399" s="138"/>
    </row>
    <row r="4400" spans="1:4" x14ac:dyDescent="0.2">
      <c r="A4400" s="158"/>
      <c r="D4400" s="138"/>
    </row>
    <row r="4401" spans="1:4" x14ac:dyDescent="0.2">
      <c r="A4401" s="158"/>
      <c r="D4401" s="138"/>
    </row>
    <row r="4402" spans="1:4" x14ac:dyDescent="0.2">
      <c r="A4402" s="158"/>
      <c r="D4402" s="138"/>
    </row>
    <row r="4403" spans="1:4" x14ac:dyDescent="0.2">
      <c r="A4403" s="158"/>
      <c r="D4403" s="138"/>
    </row>
    <row r="4404" spans="1:4" x14ac:dyDescent="0.2">
      <c r="A4404" s="158"/>
      <c r="D4404" s="138"/>
    </row>
    <row r="4405" spans="1:4" x14ac:dyDescent="0.2">
      <c r="A4405" s="158"/>
      <c r="D4405" s="138"/>
    </row>
    <row r="4406" spans="1:4" x14ac:dyDescent="0.2">
      <c r="A4406" s="158"/>
      <c r="D4406" s="138"/>
    </row>
    <row r="4407" spans="1:4" x14ac:dyDescent="0.2">
      <c r="A4407" s="158"/>
      <c r="D4407" s="138"/>
    </row>
    <row r="4408" spans="1:4" x14ac:dyDescent="0.2">
      <c r="A4408" s="158"/>
      <c r="D4408" s="138"/>
    </row>
    <row r="4409" spans="1:4" x14ac:dyDescent="0.2">
      <c r="A4409" s="158"/>
      <c r="D4409" s="138"/>
    </row>
    <row r="4410" spans="1:4" x14ac:dyDescent="0.2">
      <c r="A4410" s="158"/>
      <c r="D4410" s="138"/>
    </row>
    <row r="4411" spans="1:4" x14ac:dyDescent="0.2">
      <c r="A4411" s="158"/>
      <c r="D4411" s="138"/>
    </row>
    <row r="4412" spans="1:4" x14ac:dyDescent="0.2">
      <c r="A4412" s="158"/>
      <c r="D4412" s="138"/>
    </row>
    <row r="4413" spans="1:4" x14ac:dyDescent="0.2">
      <c r="A4413" s="158"/>
      <c r="D4413" s="138"/>
    </row>
    <row r="4414" spans="1:4" x14ac:dyDescent="0.2">
      <c r="A4414" s="158"/>
      <c r="D4414" s="138"/>
    </row>
    <row r="4415" spans="1:4" x14ac:dyDescent="0.2">
      <c r="A4415" s="158"/>
      <c r="D4415" s="138"/>
    </row>
    <row r="4416" spans="1:4" x14ac:dyDescent="0.2">
      <c r="A4416" s="158"/>
      <c r="D4416" s="138"/>
    </row>
    <row r="4417" spans="1:4" x14ac:dyDescent="0.2">
      <c r="A4417" s="158"/>
      <c r="D4417" s="138"/>
    </row>
    <row r="4418" spans="1:4" x14ac:dyDescent="0.2">
      <c r="A4418" s="158"/>
      <c r="D4418" s="138"/>
    </row>
    <row r="4419" spans="1:4" x14ac:dyDescent="0.2">
      <c r="A4419" s="158"/>
      <c r="D4419" s="138"/>
    </row>
    <row r="4420" spans="1:4" x14ac:dyDescent="0.2">
      <c r="A4420" s="158"/>
      <c r="D4420" s="138"/>
    </row>
    <row r="4421" spans="1:4" x14ac:dyDescent="0.2">
      <c r="A4421" s="158"/>
      <c r="D4421" s="138"/>
    </row>
    <row r="4422" spans="1:4" x14ac:dyDescent="0.2">
      <c r="A4422" s="158"/>
      <c r="D4422" s="138"/>
    </row>
    <row r="4423" spans="1:4" x14ac:dyDescent="0.2">
      <c r="A4423" s="158"/>
      <c r="D4423" s="138"/>
    </row>
    <row r="4424" spans="1:4" x14ac:dyDescent="0.2">
      <c r="A4424" s="158"/>
      <c r="D4424" s="138"/>
    </row>
    <row r="4425" spans="1:4" x14ac:dyDescent="0.2">
      <c r="A4425" s="158"/>
      <c r="D4425" s="138"/>
    </row>
    <row r="4426" spans="1:4" x14ac:dyDescent="0.2">
      <c r="A4426" s="158"/>
      <c r="D4426" s="138"/>
    </row>
    <row r="4427" spans="1:4" x14ac:dyDescent="0.2">
      <c r="A4427" s="158"/>
      <c r="D4427" s="138"/>
    </row>
    <row r="4428" spans="1:4" x14ac:dyDescent="0.2">
      <c r="A4428" s="158"/>
      <c r="D4428" s="138"/>
    </row>
    <row r="4429" spans="1:4" x14ac:dyDescent="0.2">
      <c r="A4429" s="158"/>
      <c r="D4429" s="138"/>
    </row>
    <row r="4430" spans="1:4" x14ac:dyDescent="0.2">
      <c r="A4430" s="158"/>
      <c r="D4430" s="138"/>
    </row>
    <row r="4431" spans="1:4" x14ac:dyDescent="0.2">
      <c r="A4431" s="158"/>
      <c r="D4431" s="138"/>
    </row>
    <row r="4432" spans="1:4" x14ac:dyDescent="0.2">
      <c r="A4432" s="158"/>
      <c r="D4432" s="138"/>
    </row>
    <row r="4433" spans="1:4" x14ac:dyDescent="0.2">
      <c r="A4433" s="158"/>
      <c r="D4433" s="138"/>
    </row>
    <row r="4434" spans="1:4" x14ac:dyDescent="0.2">
      <c r="A4434" s="158"/>
      <c r="D4434" s="138"/>
    </row>
    <row r="4435" spans="1:4" x14ac:dyDescent="0.2">
      <c r="A4435" s="158"/>
      <c r="D4435" s="138"/>
    </row>
    <row r="4436" spans="1:4" x14ac:dyDescent="0.2">
      <c r="A4436" s="158"/>
      <c r="D4436" s="138"/>
    </row>
    <row r="4437" spans="1:4" x14ac:dyDescent="0.2">
      <c r="A4437" s="158"/>
      <c r="D4437" s="138"/>
    </row>
    <row r="4438" spans="1:4" x14ac:dyDescent="0.2">
      <c r="A4438" s="158"/>
      <c r="D4438" s="138"/>
    </row>
    <row r="4439" spans="1:4" x14ac:dyDescent="0.2">
      <c r="A4439" s="158"/>
      <c r="D4439" s="138"/>
    </row>
    <row r="4440" spans="1:4" x14ac:dyDescent="0.2">
      <c r="A4440" s="158"/>
      <c r="D4440" s="138"/>
    </row>
    <row r="4441" spans="1:4" x14ac:dyDescent="0.2">
      <c r="A4441" s="158"/>
      <c r="D4441" s="138"/>
    </row>
    <row r="4442" spans="1:4" x14ac:dyDescent="0.2">
      <c r="A4442" s="158"/>
      <c r="D4442" s="138"/>
    </row>
    <row r="4443" spans="1:4" x14ac:dyDescent="0.2">
      <c r="A4443" s="158"/>
      <c r="D4443" s="138"/>
    </row>
    <row r="4444" spans="1:4" x14ac:dyDescent="0.2">
      <c r="A4444" s="158"/>
      <c r="D4444" s="138"/>
    </row>
    <row r="4445" spans="1:4" x14ac:dyDescent="0.2">
      <c r="A4445" s="158"/>
      <c r="D4445" s="138"/>
    </row>
    <row r="4446" spans="1:4" x14ac:dyDescent="0.2">
      <c r="A4446" s="158"/>
      <c r="D4446" s="138"/>
    </row>
    <row r="4447" spans="1:4" x14ac:dyDescent="0.2">
      <c r="A4447" s="158"/>
      <c r="D4447" s="138"/>
    </row>
    <row r="4448" spans="1:4" x14ac:dyDescent="0.2">
      <c r="A4448" s="158"/>
      <c r="D4448" s="138"/>
    </row>
    <row r="4449" spans="1:4" x14ac:dyDescent="0.2">
      <c r="A4449" s="158"/>
      <c r="D4449" s="138"/>
    </row>
    <row r="4450" spans="1:4" x14ac:dyDescent="0.2">
      <c r="A4450" s="158"/>
      <c r="D4450" s="138"/>
    </row>
    <row r="4451" spans="1:4" x14ac:dyDescent="0.2">
      <c r="A4451" s="158"/>
      <c r="D4451" s="138"/>
    </row>
    <row r="4452" spans="1:4" x14ac:dyDescent="0.2">
      <c r="A4452" s="158"/>
      <c r="D4452" s="138"/>
    </row>
    <row r="4453" spans="1:4" x14ac:dyDescent="0.2">
      <c r="A4453" s="158"/>
      <c r="D4453" s="138"/>
    </row>
    <row r="4454" spans="1:4" x14ac:dyDescent="0.2">
      <c r="A4454" s="158"/>
      <c r="D4454" s="138"/>
    </row>
    <row r="4455" spans="1:4" x14ac:dyDescent="0.2">
      <c r="A4455" s="158"/>
      <c r="D4455" s="138"/>
    </row>
    <row r="4456" spans="1:4" x14ac:dyDescent="0.2">
      <c r="A4456" s="158"/>
      <c r="D4456" s="138"/>
    </row>
    <row r="4457" spans="1:4" x14ac:dyDescent="0.2">
      <c r="A4457" s="158"/>
      <c r="D4457" s="138"/>
    </row>
    <row r="4458" spans="1:4" x14ac:dyDescent="0.2">
      <c r="A4458" s="158"/>
      <c r="D4458" s="138"/>
    </row>
    <row r="4459" spans="1:4" x14ac:dyDescent="0.2">
      <c r="A4459" s="158"/>
      <c r="D4459" s="138"/>
    </row>
    <row r="4460" spans="1:4" x14ac:dyDescent="0.2">
      <c r="A4460" s="158"/>
      <c r="D4460" s="138"/>
    </row>
    <row r="4461" spans="1:4" x14ac:dyDescent="0.2">
      <c r="A4461" s="158"/>
      <c r="D4461" s="138"/>
    </row>
    <row r="4462" spans="1:4" x14ac:dyDescent="0.2">
      <c r="A4462" s="158"/>
      <c r="D4462" s="138"/>
    </row>
    <row r="4463" spans="1:4" x14ac:dyDescent="0.2">
      <c r="A4463" s="158"/>
      <c r="D4463" s="138"/>
    </row>
    <row r="4464" spans="1:4" x14ac:dyDescent="0.2">
      <c r="A4464" s="158"/>
      <c r="D4464" s="138"/>
    </row>
    <row r="4465" spans="1:4" x14ac:dyDescent="0.2">
      <c r="A4465" s="158"/>
      <c r="D4465" s="138"/>
    </row>
    <row r="4466" spans="1:4" x14ac:dyDescent="0.2">
      <c r="A4466" s="158"/>
      <c r="D4466" s="138"/>
    </row>
    <row r="4467" spans="1:4" x14ac:dyDescent="0.2">
      <c r="A4467" s="158"/>
      <c r="D4467" s="138"/>
    </row>
    <row r="4468" spans="1:4" x14ac:dyDescent="0.2">
      <c r="A4468" s="158"/>
      <c r="D4468" s="138"/>
    </row>
    <row r="4469" spans="1:4" x14ac:dyDescent="0.2">
      <c r="A4469" s="158"/>
      <c r="D4469" s="138"/>
    </row>
    <row r="4470" spans="1:4" x14ac:dyDescent="0.2">
      <c r="A4470" s="158"/>
      <c r="D4470" s="138"/>
    </row>
    <row r="4471" spans="1:4" x14ac:dyDescent="0.2">
      <c r="A4471" s="158"/>
      <c r="D4471" s="138"/>
    </row>
    <row r="4472" spans="1:4" x14ac:dyDescent="0.2">
      <c r="A4472" s="158"/>
      <c r="D4472" s="138"/>
    </row>
    <row r="4473" spans="1:4" x14ac:dyDescent="0.2">
      <c r="A4473" s="158"/>
      <c r="D4473" s="138"/>
    </row>
    <row r="4474" spans="1:4" x14ac:dyDescent="0.2">
      <c r="A4474" s="158"/>
      <c r="D4474" s="138"/>
    </row>
    <row r="4475" spans="1:4" x14ac:dyDescent="0.2">
      <c r="A4475" s="158"/>
      <c r="D4475" s="138"/>
    </row>
    <row r="4476" spans="1:4" x14ac:dyDescent="0.2">
      <c r="A4476" s="158"/>
      <c r="D4476" s="138"/>
    </row>
    <row r="4477" spans="1:4" x14ac:dyDescent="0.2">
      <c r="A4477" s="158"/>
      <c r="D4477" s="138"/>
    </row>
    <row r="4478" spans="1:4" x14ac:dyDescent="0.2">
      <c r="A4478" s="158"/>
      <c r="D4478" s="138"/>
    </row>
    <row r="4479" spans="1:4" x14ac:dyDescent="0.2">
      <c r="A4479" s="158"/>
      <c r="D4479" s="138"/>
    </row>
    <row r="4480" spans="1:4" x14ac:dyDescent="0.2">
      <c r="A4480" s="158"/>
      <c r="D4480" s="138"/>
    </row>
    <row r="4481" spans="1:4" x14ac:dyDescent="0.2">
      <c r="A4481" s="158"/>
      <c r="D4481" s="138"/>
    </row>
    <row r="4482" spans="1:4" x14ac:dyDescent="0.2">
      <c r="A4482" s="158"/>
      <c r="D4482" s="138"/>
    </row>
    <row r="4483" spans="1:4" x14ac:dyDescent="0.2">
      <c r="A4483" s="158"/>
      <c r="D4483" s="138"/>
    </row>
    <row r="4484" spans="1:4" x14ac:dyDescent="0.2">
      <c r="A4484" s="158"/>
      <c r="D4484" s="138"/>
    </row>
    <row r="4485" spans="1:4" x14ac:dyDescent="0.2">
      <c r="A4485" s="158"/>
      <c r="D4485" s="138"/>
    </row>
    <row r="4486" spans="1:4" x14ac:dyDescent="0.2">
      <c r="A4486" s="158"/>
      <c r="D4486" s="138"/>
    </row>
    <row r="4487" spans="1:4" x14ac:dyDescent="0.2">
      <c r="A4487" s="158"/>
      <c r="D4487" s="138"/>
    </row>
    <row r="4488" spans="1:4" x14ac:dyDescent="0.2">
      <c r="A4488" s="158"/>
      <c r="D4488" s="138"/>
    </row>
    <row r="4489" spans="1:4" x14ac:dyDescent="0.2">
      <c r="A4489" s="158"/>
      <c r="D4489" s="138"/>
    </row>
    <row r="4490" spans="1:4" x14ac:dyDescent="0.2">
      <c r="A4490" s="158"/>
      <c r="D4490" s="138"/>
    </row>
    <row r="4491" spans="1:4" x14ac:dyDescent="0.2">
      <c r="A4491" s="158"/>
      <c r="D4491" s="138"/>
    </row>
    <row r="4492" spans="1:4" x14ac:dyDescent="0.2">
      <c r="A4492" s="158"/>
      <c r="D4492" s="138"/>
    </row>
    <row r="4493" spans="1:4" x14ac:dyDescent="0.2">
      <c r="A4493" s="158"/>
      <c r="D4493" s="138"/>
    </row>
    <row r="4494" spans="1:4" x14ac:dyDescent="0.2">
      <c r="A4494" s="158"/>
      <c r="D4494" s="138"/>
    </row>
    <row r="4495" spans="1:4" x14ac:dyDescent="0.2">
      <c r="A4495" s="158"/>
      <c r="D4495" s="138"/>
    </row>
    <row r="4496" spans="1:4" x14ac:dyDescent="0.2">
      <c r="A4496" s="158"/>
      <c r="D4496" s="138"/>
    </row>
    <row r="4497" spans="1:4" x14ac:dyDescent="0.2">
      <c r="A4497" s="158"/>
      <c r="D4497" s="138"/>
    </row>
    <row r="4498" spans="1:4" x14ac:dyDescent="0.2">
      <c r="A4498" s="158"/>
      <c r="D4498" s="138"/>
    </row>
    <row r="4499" spans="1:4" x14ac:dyDescent="0.2">
      <c r="A4499" s="158"/>
      <c r="D4499" s="138"/>
    </row>
    <row r="4500" spans="1:4" x14ac:dyDescent="0.2">
      <c r="A4500" s="158"/>
      <c r="D4500" s="138"/>
    </row>
    <row r="4501" spans="1:4" x14ac:dyDescent="0.2">
      <c r="A4501" s="158"/>
      <c r="D4501" s="138"/>
    </row>
    <row r="4502" spans="1:4" x14ac:dyDescent="0.2">
      <c r="A4502" s="158"/>
      <c r="D4502" s="138"/>
    </row>
    <row r="4503" spans="1:4" x14ac:dyDescent="0.2">
      <c r="A4503" s="158"/>
      <c r="D4503" s="138"/>
    </row>
    <row r="4504" spans="1:4" x14ac:dyDescent="0.2">
      <c r="A4504" s="158"/>
      <c r="D4504" s="138"/>
    </row>
    <row r="4505" spans="1:4" x14ac:dyDescent="0.2">
      <c r="A4505" s="158"/>
      <c r="D4505" s="138"/>
    </row>
    <row r="4506" spans="1:4" x14ac:dyDescent="0.2">
      <c r="A4506" s="158"/>
      <c r="D4506" s="138"/>
    </row>
    <row r="4507" spans="1:4" x14ac:dyDescent="0.2">
      <c r="A4507" s="158"/>
      <c r="D4507" s="138"/>
    </row>
    <row r="4508" spans="1:4" x14ac:dyDescent="0.2">
      <c r="A4508" s="158"/>
      <c r="D4508" s="138"/>
    </row>
    <row r="4509" spans="1:4" x14ac:dyDescent="0.2">
      <c r="A4509" s="158"/>
      <c r="D4509" s="138"/>
    </row>
    <row r="4510" spans="1:4" x14ac:dyDescent="0.2">
      <c r="A4510" s="158"/>
      <c r="D4510" s="138"/>
    </row>
    <row r="4511" spans="1:4" x14ac:dyDescent="0.2">
      <c r="A4511" s="158"/>
      <c r="D4511" s="138"/>
    </row>
    <row r="4512" spans="1:4" x14ac:dyDescent="0.2">
      <c r="A4512" s="158"/>
      <c r="D4512" s="138"/>
    </row>
    <row r="4513" spans="1:4" x14ac:dyDescent="0.2">
      <c r="A4513" s="158"/>
      <c r="D4513" s="138"/>
    </row>
    <row r="4514" spans="1:4" x14ac:dyDescent="0.2">
      <c r="A4514" s="158"/>
      <c r="D4514" s="138"/>
    </row>
    <row r="4515" spans="1:4" x14ac:dyDescent="0.2">
      <c r="A4515" s="158"/>
      <c r="D4515" s="138"/>
    </row>
    <row r="4516" spans="1:4" x14ac:dyDescent="0.2">
      <c r="A4516" s="158"/>
      <c r="D4516" s="138"/>
    </row>
    <row r="4517" spans="1:4" x14ac:dyDescent="0.2">
      <c r="A4517" s="158"/>
      <c r="D4517" s="138"/>
    </row>
    <row r="4518" spans="1:4" x14ac:dyDescent="0.2">
      <c r="A4518" s="158"/>
      <c r="D4518" s="138"/>
    </row>
    <row r="4519" spans="1:4" x14ac:dyDescent="0.2">
      <c r="A4519" s="158"/>
      <c r="D4519" s="138"/>
    </row>
    <row r="4520" spans="1:4" x14ac:dyDescent="0.2">
      <c r="A4520" s="158"/>
      <c r="D4520" s="138"/>
    </row>
    <row r="4521" spans="1:4" x14ac:dyDescent="0.2">
      <c r="A4521" s="158"/>
      <c r="D4521" s="138"/>
    </row>
    <row r="4522" spans="1:4" x14ac:dyDescent="0.2">
      <c r="A4522" s="158"/>
      <c r="D4522" s="138"/>
    </row>
    <row r="4523" spans="1:4" x14ac:dyDescent="0.2">
      <c r="A4523" s="158"/>
      <c r="D4523" s="138"/>
    </row>
    <row r="4524" spans="1:4" x14ac:dyDescent="0.2">
      <c r="A4524" s="158"/>
      <c r="D4524" s="138"/>
    </row>
    <row r="4525" spans="1:4" x14ac:dyDescent="0.2">
      <c r="A4525" s="158"/>
      <c r="D4525" s="138"/>
    </row>
    <row r="4526" spans="1:4" x14ac:dyDescent="0.2">
      <c r="A4526" s="158"/>
      <c r="D4526" s="138"/>
    </row>
    <row r="4527" spans="1:4" x14ac:dyDescent="0.2">
      <c r="A4527" s="158"/>
      <c r="D4527" s="138"/>
    </row>
    <row r="4528" spans="1:4" x14ac:dyDescent="0.2">
      <c r="A4528" s="158"/>
      <c r="D4528" s="138"/>
    </row>
    <row r="4529" spans="1:4" x14ac:dyDescent="0.2">
      <c r="A4529" s="158"/>
      <c r="D4529" s="138"/>
    </row>
    <row r="4530" spans="1:4" x14ac:dyDescent="0.2">
      <c r="A4530" s="158"/>
      <c r="D4530" s="138"/>
    </row>
    <row r="4531" spans="1:4" x14ac:dyDescent="0.2">
      <c r="A4531" s="158"/>
      <c r="D4531" s="138"/>
    </row>
    <row r="4532" spans="1:4" x14ac:dyDescent="0.2">
      <c r="A4532" s="158"/>
      <c r="D4532" s="138"/>
    </row>
    <row r="4533" spans="1:4" x14ac:dyDescent="0.2">
      <c r="A4533" s="158"/>
      <c r="D4533" s="138"/>
    </row>
    <row r="4534" spans="1:4" x14ac:dyDescent="0.2">
      <c r="A4534" s="158"/>
      <c r="D4534" s="138"/>
    </row>
    <row r="4535" spans="1:4" x14ac:dyDescent="0.2">
      <c r="A4535" s="158"/>
      <c r="D4535" s="138"/>
    </row>
    <row r="4536" spans="1:4" x14ac:dyDescent="0.2">
      <c r="A4536" s="158"/>
      <c r="D4536" s="138"/>
    </row>
    <row r="4537" spans="1:4" x14ac:dyDescent="0.2">
      <c r="A4537" s="158"/>
      <c r="D4537" s="138"/>
    </row>
    <row r="4538" spans="1:4" x14ac:dyDescent="0.2">
      <c r="A4538" s="158"/>
      <c r="D4538" s="138"/>
    </row>
    <row r="4539" spans="1:4" x14ac:dyDescent="0.2">
      <c r="A4539" s="158"/>
      <c r="D4539" s="138"/>
    </row>
    <row r="4540" spans="1:4" x14ac:dyDescent="0.2">
      <c r="A4540" s="158"/>
      <c r="D4540" s="138"/>
    </row>
    <row r="4541" spans="1:4" x14ac:dyDescent="0.2">
      <c r="A4541" s="158"/>
      <c r="D4541" s="138"/>
    </row>
    <row r="4542" spans="1:4" x14ac:dyDescent="0.2">
      <c r="A4542" s="158"/>
      <c r="D4542" s="138"/>
    </row>
    <row r="4543" spans="1:4" x14ac:dyDescent="0.2">
      <c r="A4543" s="158"/>
      <c r="D4543" s="138"/>
    </row>
    <row r="4544" spans="1:4" x14ac:dyDescent="0.2">
      <c r="A4544" s="158"/>
      <c r="D4544" s="138"/>
    </row>
    <row r="4545" spans="1:4" x14ac:dyDescent="0.2">
      <c r="A4545" s="158"/>
      <c r="D4545" s="138"/>
    </row>
    <row r="4546" spans="1:4" x14ac:dyDescent="0.2">
      <c r="A4546" s="158"/>
      <c r="D4546" s="138"/>
    </row>
    <row r="4547" spans="1:4" x14ac:dyDescent="0.2">
      <c r="A4547" s="158"/>
      <c r="D4547" s="138"/>
    </row>
    <row r="4548" spans="1:4" x14ac:dyDescent="0.2">
      <c r="A4548" s="158"/>
      <c r="D4548" s="138"/>
    </row>
    <row r="4549" spans="1:4" x14ac:dyDescent="0.2">
      <c r="A4549" s="158"/>
      <c r="D4549" s="138"/>
    </row>
    <row r="4550" spans="1:4" x14ac:dyDescent="0.2">
      <c r="A4550" s="158"/>
      <c r="D4550" s="138"/>
    </row>
    <row r="4551" spans="1:4" x14ac:dyDescent="0.2">
      <c r="A4551" s="158"/>
      <c r="D4551" s="138"/>
    </row>
    <row r="4552" spans="1:4" x14ac:dyDescent="0.2">
      <c r="A4552" s="158"/>
      <c r="D4552" s="138"/>
    </row>
    <row r="4553" spans="1:4" x14ac:dyDescent="0.2">
      <c r="A4553" s="158"/>
      <c r="D4553" s="138"/>
    </row>
    <row r="4554" spans="1:4" x14ac:dyDescent="0.2">
      <c r="A4554" s="158"/>
      <c r="D4554" s="138"/>
    </row>
    <row r="4555" spans="1:4" x14ac:dyDescent="0.2">
      <c r="A4555" s="158"/>
      <c r="D4555" s="138"/>
    </row>
    <row r="4556" spans="1:4" x14ac:dyDescent="0.2">
      <c r="A4556" s="158"/>
      <c r="D4556" s="138"/>
    </row>
    <row r="4557" spans="1:4" x14ac:dyDescent="0.2">
      <c r="A4557" s="158"/>
      <c r="D4557" s="138"/>
    </row>
    <row r="4558" spans="1:4" x14ac:dyDescent="0.2">
      <c r="A4558" s="158"/>
      <c r="D4558" s="138"/>
    </row>
    <row r="4559" spans="1:4" x14ac:dyDescent="0.2">
      <c r="A4559" s="158"/>
      <c r="D4559" s="138"/>
    </row>
    <row r="4560" spans="1:4" x14ac:dyDescent="0.2">
      <c r="A4560" s="158"/>
      <c r="D4560" s="138"/>
    </row>
    <row r="4561" spans="1:4" x14ac:dyDescent="0.2">
      <c r="A4561" s="158"/>
      <c r="D4561" s="138"/>
    </row>
    <row r="4562" spans="1:4" x14ac:dyDescent="0.2">
      <c r="A4562" s="158"/>
      <c r="D4562" s="138"/>
    </row>
    <row r="4563" spans="1:4" x14ac:dyDescent="0.2">
      <c r="A4563" s="158"/>
      <c r="D4563" s="138"/>
    </row>
    <row r="4564" spans="1:4" x14ac:dyDescent="0.2">
      <c r="A4564" s="158"/>
      <c r="D4564" s="138"/>
    </row>
    <row r="4565" spans="1:4" x14ac:dyDescent="0.2">
      <c r="A4565" s="158"/>
      <c r="D4565" s="138"/>
    </row>
    <row r="4566" spans="1:4" x14ac:dyDescent="0.2">
      <c r="A4566" s="158"/>
      <c r="D4566" s="138"/>
    </row>
    <row r="4567" spans="1:4" x14ac:dyDescent="0.2">
      <c r="A4567" s="158"/>
      <c r="D4567" s="138"/>
    </row>
    <row r="4568" spans="1:4" x14ac:dyDescent="0.2">
      <c r="A4568" s="158"/>
      <c r="D4568" s="138"/>
    </row>
    <row r="4569" spans="1:4" x14ac:dyDescent="0.2">
      <c r="A4569" s="158"/>
      <c r="D4569" s="138"/>
    </row>
    <row r="4570" spans="1:4" x14ac:dyDescent="0.2">
      <c r="A4570" s="158"/>
      <c r="D4570" s="138"/>
    </row>
    <row r="4571" spans="1:4" x14ac:dyDescent="0.2">
      <c r="A4571" s="158"/>
      <c r="D4571" s="138"/>
    </row>
    <row r="4572" spans="1:4" x14ac:dyDescent="0.2">
      <c r="A4572" s="158"/>
      <c r="D4572" s="138"/>
    </row>
    <row r="4573" spans="1:4" x14ac:dyDescent="0.2">
      <c r="A4573" s="158"/>
      <c r="D4573" s="138"/>
    </row>
    <row r="4574" spans="1:4" x14ac:dyDescent="0.2">
      <c r="A4574" s="158"/>
      <c r="D4574" s="138"/>
    </row>
    <row r="4575" spans="1:4" x14ac:dyDescent="0.2">
      <c r="A4575" s="158"/>
      <c r="D4575" s="138"/>
    </row>
    <row r="4576" spans="1:4" x14ac:dyDescent="0.2">
      <c r="A4576" s="158"/>
      <c r="D4576" s="138"/>
    </row>
    <row r="4577" spans="1:4" x14ac:dyDescent="0.2">
      <c r="A4577" s="158"/>
      <c r="D4577" s="138"/>
    </row>
    <row r="4578" spans="1:4" x14ac:dyDescent="0.2">
      <c r="A4578" s="158"/>
      <c r="D4578" s="138"/>
    </row>
    <row r="4579" spans="1:4" x14ac:dyDescent="0.2">
      <c r="A4579" s="158"/>
      <c r="D4579" s="138"/>
    </row>
    <row r="4580" spans="1:4" x14ac:dyDescent="0.2">
      <c r="A4580" s="158"/>
      <c r="D4580" s="138"/>
    </row>
    <row r="4581" spans="1:4" x14ac:dyDescent="0.2">
      <c r="A4581" s="158"/>
      <c r="D4581" s="138"/>
    </row>
    <row r="4582" spans="1:4" x14ac:dyDescent="0.2">
      <c r="A4582" s="158"/>
      <c r="D4582" s="138"/>
    </row>
    <row r="4583" spans="1:4" x14ac:dyDescent="0.2">
      <c r="A4583" s="158"/>
      <c r="D4583" s="138"/>
    </row>
    <row r="4584" spans="1:4" x14ac:dyDescent="0.2">
      <c r="A4584" s="158"/>
      <c r="D4584" s="138"/>
    </row>
    <row r="4585" spans="1:4" x14ac:dyDescent="0.2">
      <c r="A4585" s="158"/>
      <c r="D4585" s="138"/>
    </row>
    <row r="4586" spans="1:4" x14ac:dyDescent="0.2">
      <c r="A4586" s="158"/>
      <c r="D4586" s="138"/>
    </row>
    <row r="4587" spans="1:4" x14ac:dyDescent="0.2">
      <c r="A4587" s="158"/>
      <c r="D4587" s="138"/>
    </row>
    <row r="4588" spans="1:4" x14ac:dyDescent="0.2">
      <c r="A4588" s="158"/>
      <c r="D4588" s="138"/>
    </row>
    <row r="4589" spans="1:4" x14ac:dyDescent="0.2">
      <c r="A4589" s="158"/>
      <c r="D4589" s="138"/>
    </row>
    <row r="4590" spans="1:4" x14ac:dyDescent="0.2">
      <c r="A4590" s="158"/>
      <c r="D4590" s="138"/>
    </row>
    <row r="4591" spans="1:4" x14ac:dyDescent="0.2">
      <c r="A4591" s="158"/>
      <c r="D4591" s="138"/>
    </row>
    <row r="4592" spans="1:4" x14ac:dyDescent="0.2">
      <c r="A4592" s="158"/>
      <c r="D4592" s="138"/>
    </row>
    <row r="4593" spans="1:4" x14ac:dyDescent="0.2">
      <c r="A4593" s="158"/>
      <c r="D4593" s="138"/>
    </row>
    <row r="4594" spans="1:4" x14ac:dyDescent="0.2">
      <c r="A4594" s="158"/>
      <c r="D4594" s="138"/>
    </row>
    <row r="4595" spans="1:4" x14ac:dyDescent="0.2">
      <c r="A4595" s="158"/>
      <c r="D4595" s="138"/>
    </row>
    <row r="4596" spans="1:4" x14ac:dyDescent="0.2">
      <c r="A4596" s="158"/>
      <c r="D4596" s="138"/>
    </row>
    <row r="4597" spans="1:4" x14ac:dyDescent="0.2">
      <c r="A4597" s="158"/>
      <c r="D4597" s="138"/>
    </row>
    <row r="4598" spans="1:4" x14ac:dyDescent="0.2">
      <c r="A4598" s="158"/>
      <c r="D4598" s="138"/>
    </row>
    <row r="4599" spans="1:4" x14ac:dyDescent="0.2">
      <c r="A4599" s="158"/>
      <c r="D4599" s="138"/>
    </row>
    <row r="4600" spans="1:4" x14ac:dyDescent="0.2">
      <c r="A4600" s="158"/>
      <c r="D4600" s="138"/>
    </row>
    <row r="4601" spans="1:4" x14ac:dyDescent="0.2">
      <c r="A4601" s="158"/>
      <c r="D4601" s="138"/>
    </row>
    <row r="4602" spans="1:4" x14ac:dyDescent="0.2">
      <c r="A4602" s="158"/>
      <c r="D4602" s="138"/>
    </row>
    <row r="4603" spans="1:4" x14ac:dyDescent="0.2">
      <c r="A4603" s="158"/>
      <c r="D4603" s="138"/>
    </row>
    <row r="4604" spans="1:4" x14ac:dyDescent="0.2">
      <c r="A4604" s="158"/>
      <c r="D4604" s="138"/>
    </row>
    <row r="4605" spans="1:4" x14ac:dyDescent="0.2">
      <c r="A4605" s="158"/>
      <c r="D4605" s="138"/>
    </row>
    <row r="4606" spans="1:4" x14ac:dyDescent="0.2">
      <c r="A4606" s="158"/>
      <c r="D4606" s="138"/>
    </row>
    <row r="4607" spans="1:4" x14ac:dyDescent="0.2">
      <c r="A4607" s="158"/>
      <c r="D4607" s="138"/>
    </row>
    <row r="4608" spans="1:4" x14ac:dyDescent="0.2">
      <c r="A4608" s="158"/>
      <c r="D4608" s="138"/>
    </row>
    <row r="4609" spans="1:4" x14ac:dyDescent="0.2">
      <c r="A4609" s="158"/>
      <c r="D4609" s="138"/>
    </row>
    <row r="4610" spans="1:4" x14ac:dyDescent="0.2">
      <c r="A4610" s="158"/>
      <c r="D4610" s="138"/>
    </row>
    <row r="4611" spans="1:4" x14ac:dyDescent="0.2">
      <c r="A4611" s="158"/>
      <c r="D4611" s="138"/>
    </row>
    <row r="4612" spans="1:4" x14ac:dyDescent="0.2">
      <c r="A4612" s="158"/>
      <c r="D4612" s="138"/>
    </row>
    <row r="4613" spans="1:4" x14ac:dyDescent="0.2">
      <c r="A4613" s="158"/>
      <c r="D4613" s="138"/>
    </row>
    <row r="4614" spans="1:4" x14ac:dyDescent="0.2">
      <c r="A4614" s="158"/>
      <c r="D4614" s="138"/>
    </row>
    <row r="4615" spans="1:4" x14ac:dyDescent="0.2">
      <c r="A4615" s="158"/>
      <c r="D4615" s="138"/>
    </row>
    <row r="4616" spans="1:4" x14ac:dyDescent="0.2">
      <c r="A4616" s="158"/>
      <c r="D4616" s="138"/>
    </row>
    <row r="4617" spans="1:4" x14ac:dyDescent="0.2">
      <c r="A4617" s="158"/>
      <c r="D4617" s="138"/>
    </row>
    <row r="4618" spans="1:4" x14ac:dyDescent="0.2">
      <c r="A4618" s="158"/>
      <c r="D4618" s="138"/>
    </row>
    <row r="4619" spans="1:4" x14ac:dyDescent="0.2">
      <c r="A4619" s="158"/>
      <c r="D4619" s="138"/>
    </row>
    <row r="4620" spans="1:4" x14ac:dyDescent="0.2">
      <c r="A4620" s="158"/>
      <c r="D4620" s="138"/>
    </row>
    <row r="4621" spans="1:4" x14ac:dyDescent="0.2">
      <c r="A4621" s="158"/>
      <c r="D4621" s="138"/>
    </row>
    <row r="4622" spans="1:4" x14ac:dyDescent="0.2">
      <c r="A4622" s="158"/>
      <c r="D4622" s="138"/>
    </row>
    <row r="4623" spans="1:4" x14ac:dyDescent="0.2">
      <c r="A4623" s="158"/>
      <c r="D4623" s="138"/>
    </row>
    <row r="4624" spans="1:4" x14ac:dyDescent="0.2">
      <c r="A4624" s="158"/>
      <c r="D4624" s="138"/>
    </row>
    <row r="4625" spans="1:4" x14ac:dyDescent="0.2">
      <c r="A4625" s="158"/>
      <c r="D4625" s="138"/>
    </row>
    <row r="4626" spans="1:4" x14ac:dyDescent="0.2">
      <c r="A4626" s="158"/>
      <c r="D4626" s="138"/>
    </row>
    <row r="4627" spans="1:4" x14ac:dyDescent="0.2">
      <c r="A4627" s="158"/>
      <c r="D4627" s="138"/>
    </row>
    <row r="4628" spans="1:4" x14ac:dyDescent="0.2">
      <c r="A4628" s="158"/>
      <c r="D4628" s="138"/>
    </row>
    <row r="4629" spans="1:4" x14ac:dyDescent="0.2">
      <c r="A4629" s="158"/>
      <c r="D4629" s="138"/>
    </row>
    <row r="4630" spans="1:4" x14ac:dyDescent="0.2">
      <c r="A4630" s="158"/>
      <c r="D4630" s="138"/>
    </row>
    <row r="4631" spans="1:4" x14ac:dyDescent="0.2">
      <c r="A4631" s="158"/>
      <c r="D4631" s="138"/>
    </row>
    <row r="4632" spans="1:4" x14ac:dyDescent="0.2">
      <c r="A4632" s="158"/>
      <c r="D4632" s="138"/>
    </row>
    <row r="4633" spans="1:4" x14ac:dyDescent="0.2">
      <c r="A4633" s="158"/>
      <c r="D4633" s="138"/>
    </row>
    <row r="4634" spans="1:4" x14ac:dyDescent="0.2">
      <c r="A4634" s="158"/>
      <c r="D4634" s="138"/>
    </row>
    <row r="4635" spans="1:4" x14ac:dyDescent="0.2">
      <c r="A4635" s="158"/>
      <c r="D4635" s="138"/>
    </row>
    <row r="4636" spans="1:4" x14ac:dyDescent="0.2">
      <c r="A4636" s="158"/>
      <c r="D4636" s="138"/>
    </row>
    <row r="4637" spans="1:4" x14ac:dyDescent="0.2">
      <c r="A4637" s="158"/>
      <c r="D4637" s="138"/>
    </row>
    <row r="4638" spans="1:4" x14ac:dyDescent="0.2">
      <c r="A4638" s="158"/>
      <c r="D4638" s="138"/>
    </row>
    <row r="4639" spans="1:4" x14ac:dyDescent="0.2">
      <c r="A4639" s="158"/>
      <c r="D4639" s="138"/>
    </row>
    <row r="4640" spans="1:4" x14ac:dyDescent="0.2">
      <c r="A4640" s="158"/>
      <c r="D4640" s="138"/>
    </row>
    <row r="4641" spans="1:4" x14ac:dyDescent="0.2">
      <c r="A4641" s="158"/>
      <c r="D4641" s="138"/>
    </row>
    <row r="4642" spans="1:4" x14ac:dyDescent="0.2">
      <c r="A4642" s="158"/>
      <c r="D4642" s="138"/>
    </row>
    <row r="4643" spans="1:4" x14ac:dyDescent="0.2">
      <c r="A4643" s="158"/>
      <c r="D4643" s="138"/>
    </row>
    <row r="4644" spans="1:4" x14ac:dyDescent="0.2">
      <c r="A4644" s="158"/>
      <c r="D4644" s="138"/>
    </row>
    <row r="4645" spans="1:4" x14ac:dyDescent="0.2">
      <c r="A4645" s="158"/>
      <c r="D4645" s="138"/>
    </row>
    <row r="4646" spans="1:4" x14ac:dyDescent="0.2">
      <c r="A4646" s="158"/>
      <c r="D4646" s="138"/>
    </row>
    <row r="4647" spans="1:4" x14ac:dyDescent="0.2">
      <c r="A4647" s="158"/>
      <c r="D4647" s="138"/>
    </row>
    <row r="4648" spans="1:4" x14ac:dyDescent="0.2">
      <c r="A4648" s="158"/>
      <c r="D4648" s="138"/>
    </row>
    <row r="4649" spans="1:4" x14ac:dyDescent="0.2">
      <c r="A4649" s="158"/>
      <c r="D4649" s="138"/>
    </row>
    <row r="4650" spans="1:4" x14ac:dyDescent="0.2">
      <c r="A4650" s="158"/>
      <c r="D4650" s="138"/>
    </row>
    <row r="4651" spans="1:4" x14ac:dyDescent="0.2">
      <c r="A4651" s="158"/>
      <c r="D4651" s="138"/>
    </row>
    <row r="4652" spans="1:4" x14ac:dyDescent="0.2">
      <c r="A4652" s="158"/>
      <c r="D4652" s="138"/>
    </row>
    <row r="4653" spans="1:4" x14ac:dyDescent="0.2">
      <c r="A4653" s="158"/>
      <c r="D4653" s="138"/>
    </row>
    <row r="4654" spans="1:4" x14ac:dyDescent="0.2">
      <c r="A4654" s="158"/>
      <c r="D4654" s="138"/>
    </row>
    <row r="4655" spans="1:4" x14ac:dyDescent="0.2">
      <c r="A4655" s="158"/>
      <c r="D4655" s="138"/>
    </row>
    <row r="4656" spans="1:4" x14ac:dyDescent="0.2">
      <c r="A4656" s="158"/>
      <c r="D4656" s="138"/>
    </row>
    <row r="4657" spans="1:4" x14ac:dyDescent="0.2">
      <c r="A4657" s="158"/>
      <c r="D4657" s="138"/>
    </row>
    <row r="4658" spans="1:4" x14ac:dyDescent="0.2">
      <c r="A4658" s="158"/>
      <c r="D4658" s="138"/>
    </row>
    <row r="4659" spans="1:4" x14ac:dyDescent="0.2">
      <c r="A4659" s="158"/>
      <c r="D4659" s="138"/>
    </row>
    <row r="4660" spans="1:4" x14ac:dyDescent="0.2">
      <c r="A4660" s="158"/>
      <c r="D4660" s="138"/>
    </row>
    <row r="4661" spans="1:4" x14ac:dyDescent="0.2">
      <c r="A4661" s="158"/>
      <c r="D4661" s="138"/>
    </row>
    <row r="4662" spans="1:4" x14ac:dyDescent="0.2">
      <c r="A4662" s="158"/>
      <c r="D4662" s="138"/>
    </row>
    <row r="4663" spans="1:4" x14ac:dyDescent="0.2">
      <c r="A4663" s="158"/>
      <c r="D4663" s="138"/>
    </row>
    <row r="4664" spans="1:4" x14ac:dyDescent="0.2">
      <c r="A4664" s="158"/>
      <c r="D4664" s="138"/>
    </row>
    <row r="4665" spans="1:4" x14ac:dyDescent="0.2">
      <c r="A4665" s="158"/>
      <c r="D4665" s="138"/>
    </row>
    <row r="4666" spans="1:4" x14ac:dyDescent="0.2">
      <c r="A4666" s="158"/>
      <c r="D4666" s="138"/>
    </row>
    <row r="4667" spans="1:4" x14ac:dyDescent="0.2">
      <c r="A4667" s="158"/>
      <c r="D4667" s="138"/>
    </row>
    <row r="4668" spans="1:4" x14ac:dyDescent="0.2">
      <c r="A4668" s="158"/>
      <c r="D4668" s="138"/>
    </row>
    <row r="4669" spans="1:4" x14ac:dyDescent="0.2">
      <c r="A4669" s="158"/>
      <c r="D4669" s="138"/>
    </row>
    <row r="4670" spans="1:4" x14ac:dyDescent="0.2">
      <c r="A4670" s="158"/>
      <c r="D4670" s="138"/>
    </row>
    <row r="4671" spans="1:4" x14ac:dyDescent="0.2">
      <c r="A4671" s="158"/>
      <c r="D4671" s="138"/>
    </row>
    <row r="4672" spans="1:4" x14ac:dyDescent="0.2">
      <c r="A4672" s="158"/>
      <c r="D4672" s="138"/>
    </row>
    <row r="4673" spans="1:4" x14ac:dyDescent="0.2">
      <c r="A4673" s="158"/>
      <c r="D4673" s="138"/>
    </row>
    <row r="4674" spans="1:4" x14ac:dyDescent="0.2">
      <c r="A4674" s="158"/>
      <c r="D4674" s="138"/>
    </row>
    <row r="4675" spans="1:4" x14ac:dyDescent="0.2">
      <c r="A4675" s="158"/>
      <c r="D4675" s="138"/>
    </row>
    <row r="4676" spans="1:4" x14ac:dyDescent="0.2">
      <c r="A4676" s="158"/>
      <c r="D4676" s="138"/>
    </row>
    <row r="4677" spans="1:4" x14ac:dyDescent="0.2">
      <c r="A4677" s="158"/>
      <c r="D4677" s="138"/>
    </row>
    <row r="4678" spans="1:4" x14ac:dyDescent="0.2">
      <c r="A4678" s="158"/>
      <c r="D4678" s="138"/>
    </row>
    <row r="4679" spans="1:4" x14ac:dyDescent="0.2">
      <c r="A4679" s="158"/>
      <c r="D4679" s="138"/>
    </row>
    <row r="4680" spans="1:4" x14ac:dyDescent="0.2">
      <c r="A4680" s="158"/>
      <c r="D4680" s="138"/>
    </row>
    <row r="4681" spans="1:4" x14ac:dyDescent="0.2">
      <c r="A4681" s="158"/>
      <c r="D4681" s="138"/>
    </row>
    <row r="4682" spans="1:4" x14ac:dyDescent="0.2">
      <c r="A4682" s="158"/>
      <c r="D4682" s="138"/>
    </row>
    <row r="4683" spans="1:4" x14ac:dyDescent="0.2">
      <c r="A4683" s="158"/>
      <c r="D4683" s="138"/>
    </row>
    <row r="4684" spans="1:4" x14ac:dyDescent="0.2">
      <c r="A4684" s="158"/>
      <c r="D4684" s="138"/>
    </row>
    <row r="4685" spans="1:4" x14ac:dyDescent="0.2">
      <c r="A4685" s="158"/>
      <c r="D4685" s="138"/>
    </row>
    <row r="4686" spans="1:4" x14ac:dyDescent="0.2">
      <c r="A4686" s="158"/>
      <c r="D4686" s="138"/>
    </row>
    <row r="4687" spans="1:4" x14ac:dyDescent="0.2">
      <c r="A4687" s="158"/>
      <c r="D4687" s="138"/>
    </row>
    <row r="4688" spans="1:4" x14ac:dyDescent="0.2">
      <c r="A4688" s="158"/>
      <c r="D4688" s="138"/>
    </row>
    <row r="4689" spans="1:4" x14ac:dyDescent="0.2">
      <c r="A4689" s="158"/>
      <c r="D4689" s="138"/>
    </row>
    <row r="4690" spans="1:4" x14ac:dyDescent="0.2">
      <c r="A4690" s="158"/>
      <c r="D4690" s="138"/>
    </row>
    <row r="4691" spans="1:4" x14ac:dyDescent="0.2">
      <c r="A4691" s="158"/>
      <c r="D4691" s="138"/>
    </row>
    <row r="4692" spans="1:4" x14ac:dyDescent="0.2">
      <c r="A4692" s="158"/>
      <c r="D4692" s="138"/>
    </row>
    <row r="4693" spans="1:4" x14ac:dyDescent="0.2">
      <c r="A4693" s="158"/>
      <c r="D4693" s="138"/>
    </row>
    <row r="4694" spans="1:4" x14ac:dyDescent="0.2">
      <c r="A4694" s="158"/>
      <c r="D4694" s="138"/>
    </row>
    <row r="4695" spans="1:4" x14ac:dyDescent="0.2">
      <c r="A4695" s="158"/>
      <c r="D4695" s="138"/>
    </row>
    <row r="4696" spans="1:4" x14ac:dyDescent="0.2">
      <c r="A4696" s="158"/>
      <c r="D4696" s="138"/>
    </row>
    <row r="4697" spans="1:4" x14ac:dyDescent="0.2">
      <c r="A4697" s="158"/>
      <c r="D4697" s="138"/>
    </row>
    <row r="4698" spans="1:4" x14ac:dyDescent="0.2">
      <c r="A4698" s="158"/>
      <c r="D4698" s="138"/>
    </row>
    <row r="4699" spans="1:4" x14ac:dyDescent="0.2">
      <c r="A4699" s="158"/>
      <c r="D4699" s="138"/>
    </row>
    <row r="4700" spans="1:4" x14ac:dyDescent="0.2">
      <c r="A4700" s="158"/>
      <c r="D4700" s="138"/>
    </row>
    <row r="4701" spans="1:4" x14ac:dyDescent="0.2">
      <c r="A4701" s="158"/>
      <c r="D4701" s="138"/>
    </row>
    <row r="4702" spans="1:4" x14ac:dyDescent="0.2">
      <c r="A4702" s="158"/>
      <c r="D4702" s="138"/>
    </row>
    <row r="4703" spans="1:4" x14ac:dyDescent="0.2">
      <c r="A4703" s="158"/>
      <c r="D4703" s="138"/>
    </row>
    <row r="4704" spans="1:4" x14ac:dyDescent="0.2">
      <c r="A4704" s="158"/>
      <c r="D4704" s="138"/>
    </row>
    <row r="4705" spans="1:4" x14ac:dyDescent="0.2">
      <c r="A4705" s="158"/>
      <c r="D4705" s="138"/>
    </row>
    <row r="4706" spans="1:4" x14ac:dyDescent="0.2">
      <c r="A4706" s="158"/>
      <c r="D4706" s="138"/>
    </row>
    <row r="4707" spans="1:4" x14ac:dyDescent="0.2">
      <c r="A4707" s="158"/>
      <c r="D4707" s="138"/>
    </row>
    <row r="4708" spans="1:4" x14ac:dyDescent="0.2">
      <c r="A4708" s="158"/>
      <c r="D4708" s="138"/>
    </row>
    <row r="4709" spans="1:4" x14ac:dyDescent="0.2">
      <c r="A4709" s="158"/>
      <c r="D4709" s="138"/>
    </row>
    <row r="4710" spans="1:4" x14ac:dyDescent="0.2">
      <c r="A4710" s="158"/>
      <c r="D4710" s="138"/>
    </row>
    <row r="4711" spans="1:4" x14ac:dyDescent="0.2">
      <c r="A4711" s="158"/>
      <c r="D4711" s="138"/>
    </row>
    <row r="4712" spans="1:4" x14ac:dyDescent="0.2">
      <c r="A4712" s="158"/>
      <c r="D4712" s="138"/>
    </row>
    <row r="4713" spans="1:4" x14ac:dyDescent="0.2">
      <c r="A4713" s="158"/>
      <c r="D4713" s="138"/>
    </row>
    <row r="4714" spans="1:4" x14ac:dyDescent="0.2">
      <c r="A4714" s="158"/>
      <c r="D4714" s="138"/>
    </row>
    <row r="4715" spans="1:4" x14ac:dyDescent="0.2">
      <c r="A4715" s="158"/>
      <c r="D4715" s="138"/>
    </row>
    <row r="4716" spans="1:4" x14ac:dyDescent="0.2">
      <c r="A4716" s="158"/>
      <c r="D4716" s="138"/>
    </row>
    <row r="4717" spans="1:4" x14ac:dyDescent="0.2">
      <c r="A4717" s="158"/>
      <c r="D4717" s="138"/>
    </row>
    <row r="4718" spans="1:4" x14ac:dyDescent="0.2">
      <c r="A4718" s="158"/>
      <c r="D4718" s="138"/>
    </row>
    <row r="4719" spans="1:4" x14ac:dyDescent="0.2">
      <c r="A4719" s="158"/>
      <c r="D4719" s="138"/>
    </row>
    <row r="4720" spans="1:4" x14ac:dyDescent="0.2">
      <c r="A4720" s="158"/>
      <c r="D4720" s="138"/>
    </row>
    <row r="4721" spans="1:4" x14ac:dyDescent="0.2">
      <c r="A4721" s="158"/>
      <c r="D4721" s="138"/>
    </row>
    <row r="4722" spans="1:4" x14ac:dyDescent="0.2">
      <c r="A4722" s="158"/>
      <c r="D4722" s="138"/>
    </row>
    <row r="4723" spans="1:4" x14ac:dyDescent="0.2">
      <c r="A4723" s="158"/>
      <c r="D4723" s="138"/>
    </row>
    <row r="4724" spans="1:4" x14ac:dyDescent="0.2">
      <c r="A4724" s="158"/>
      <c r="D4724" s="138"/>
    </row>
    <row r="4725" spans="1:4" x14ac:dyDescent="0.2">
      <c r="A4725" s="158"/>
      <c r="D4725" s="138"/>
    </row>
    <row r="4726" spans="1:4" x14ac:dyDescent="0.2">
      <c r="A4726" s="158"/>
      <c r="D4726" s="138"/>
    </row>
    <row r="4727" spans="1:4" x14ac:dyDescent="0.2">
      <c r="A4727" s="158"/>
      <c r="D4727" s="138"/>
    </row>
    <row r="4728" spans="1:4" x14ac:dyDescent="0.2">
      <c r="A4728" s="158"/>
      <c r="D4728" s="138"/>
    </row>
    <row r="4729" spans="1:4" x14ac:dyDescent="0.2">
      <c r="A4729" s="158"/>
      <c r="D4729" s="138"/>
    </row>
    <row r="4730" spans="1:4" x14ac:dyDescent="0.2">
      <c r="A4730" s="158"/>
      <c r="D4730" s="138"/>
    </row>
    <row r="4731" spans="1:4" x14ac:dyDescent="0.2">
      <c r="A4731" s="158"/>
      <c r="D4731" s="138"/>
    </row>
    <row r="4732" spans="1:4" x14ac:dyDescent="0.2">
      <c r="A4732" s="158"/>
      <c r="D4732" s="138"/>
    </row>
    <row r="4733" spans="1:4" x14ac:dyDescent="0.2">
      <c r="A4733" s="158"/>
      <c r="D4733" s="138"/>
    </row>
    <row r="4734" spans="1:4" x14ac:dyDescent="0.2">
      <c r="A4734" s="158"/>
      <c r="D4734" s="138"/>
    </row>
    <row r="4735" spans="1:4" x14ac:dyDescent="0.2">
      <c r="A4735" s="158"/>
      <c r="D4735" s="138"/>
    </row>
    <row r="4736" spans="1:4" x14ac:dyDescent="0.2">
      <c r="A4736" s="158"/>
      <c r="D4736" s="138"/>
    </row>
    <row r="4737" spans="1:4" x14ac:dyDescent="0.2">
      <c r="A4737" s="158"/>
      <c r="D4737" s="138"/>
    </row>
    <row r="4738" spans="1:4" x14ac:dyDescent="0.2">
      <c r="A4738" s="158"/>
      <c r="D4738" s="138"/>
    </row>
    <row r="4739" spans="1:4" x14ac:dyDescent="0.2">
      <c r="A4739" s="158"/>
      <c r="D4739" s="138"/>
    </row>
    <row r="4740" spans="1:4" x14ac:dyDescent="0.2">
      <c r="A4740" s="158"/>
      <c r="D4740" s="138"/>
    </row>
    <row r="4741" spans="1:4" x14ac:dyDescent="0.2">
      <c r="A4741" s="158"/>
      <c r="D4741" s="138"/>
    </row>
    <row r="4742" spans="1:4" x14ac:dyDescent="0.2">
      <c r="A4742" s="158"/>
      <c r="D4742" s="138"/>
    </row>
    <row r="4743" spans="1:4" x14ac:dyDescent="0.2">
      <c r="A4743" s="158"/>
      <c r="D4743" s="138"/>
    </row>
    <row r="4744" spans="1:4" x14ac:dyDescent="0.2">
      <c r="A4744" s="158"/>
      <c r="D4744" s="138"/>
    </row>
    <row r="4745" spans="1:4" x14ac:dyDescent="0.2">
      <c r="A4745" s="158"/>
      <c r="D4745" s="138"/>
    </row>
    <row r="4746" spans="1:4" x14ac:dyDescent="0.2">
      <c r="A4746" s="158"/>
      <c r="D4746" s="138"/>
    </row>
    <row r="4747" spans="1:4" x14ac:dyDescent="0.2">
      <c r="A4747" s="158"/>
      <c r="D4747" s="138"/>
    </row>
    <row r="4748" spans="1:4" x14ac:dyDescent="0.2">
      <c r="A4748" s="158"/>
      <c r="D4748" s="138"/>
    </row>
    <row r="4749" spans="1:4" x14ac:dyDescent="0.2">
      <c r="A4749" s="158"/>
      <c r="D4749" s="138"/>
    </row>
    <row r="4750" spans="1:4" x14ac:dyDescent="0.2">
      <c r="A4750" s="158"/>
      <c r="D4750" s="138"/>
    </row>
    <row r="4751" spans="1:4" x14ac:dyDescent="0.2">
      <c r="A4751" s="158"/>
      <c r="D4751" s="138"/>
    </row>
    <row r="4752" spans="1:4" x14ac:dyDescent="0.2">
      <c r="A4752" s="158"/>
      <c r="D4752" s="138"/>
    </row>
    <row r="4753" spans="1:4" x14ac:dyDescent="0.2">
      <c r="A4753" s="158"/>
      <c r="D4753" s="138"/>
    </row>
    <row r="4754" spans="1:4" x14ac:dyDescent="0.2">
      <c r="A4754" s="158"/>
      <c r="D4754" s="138"/>
    </row>
    <row r="4755" spans="1:4" x14ac:dyDescent="0.2">
      <c r="A4755" s="158"/>
      <c r="D4755" s="138"/>
    </row>
    <row r="4756" spans="1:4" x14ac:dyDescent="0.2">
      <c r="A4756" s="158"/>
      <c r="D4756" s="138"/>
    </row>
    <row r="4757" spans="1:4" x14ac:dyDescent="0.2">
      <c r="A4757" s="158"/>
      <c r="D4757" s="138"/>
    </row>
    <row r="4758" spans="1:4" x14ac:dyDescent="0.2">
      <c r="A4758" s="158"/>
      <c r="D4758" s="138"/>
    </row>
    <row r="4759" spans="1:4" x14ac:dyDescent="0.2">
      <c r="A4759" s="158"/>
      <c r="D4759" s="138"/>
    </row>
    <row r="4760" spans="1:4" x14ac:dyDescent="0.2">
      <c r="A4760" s="158"/>
      <c r="D4760" s="138"/>
    </row>
    <row r="4761" spans="1:4" x14ac:dyDescent="0.2">
      <c r="A4761" s="158"/>
      <c r="D4761" s="138"/>
    </row>
    <row r="4762" spans="1:4" x14ac:dyDescent="0.2">
      <c r="A4762" s="158"/>
      <c r="D4762" s="138"/>
    </row>
    <row r="4763" spans="1:4" x14ac:dyDescent="0.2">
      <c r="A4763" s="158"/>
      <c r="D4763" s="138"/>
    </row>
    <row r="4764" spans="1:4" x14ac:dyDescent="0.2">
      <c r="A4764" s="158"/>
      <c r="D4764" s="138"/>
    </row>
    <row r="4765" spans="1:4" x14ac:dyDescent="0.2">
      <c r="A4765" s="158"/>
      <c r="D4765" s="138"/>
    </row>
    <row r="4766" spans="1:4" x14ac:dyDescent="0.2">
      <c r="A4766" s="158"/>
      <c r="D4766" s="138"/>
    </row>
    <row r="4767" spans="1:4" x14ac:dyDescent="0.2">
      <c r="A4767" s="158"/>
      <c r="D4767" s="138"/>
    </row>
    <row r="4768" spans="1:4" x14ac:dyDescent="0.2">
      <c r="A4768" s="158"/>
      <c r="D4768" s="138"/>
    </row>
    <row r="4769" spans="1:4" x14ac:dyDescent="0.2">
      <c r="A4769" s="158"/>
      <c r="D4769" s="138"/>
    </row>
    <row r="4770" spans="1:4" x14ac:dyDescent="0.2">
      <c r="A4770" s="158"/>
      <c r="D4770" s="138"/>
    </row>
    <row r="4771" spans="1:4" x14ac:dyDescent="0.2">
      <c r="A4771" s="158"/>
      <c r="D4771" s="138"/>
    </row>
    <row r="4772" spans="1:4" x14ac:dyDescent="0.2">
      <c r="A4772" s="158"/>
      <c r="D4772" s="138"/>
    </row>
    <row r="4773" spans="1:4" x14ac:dyDescent="0.2">
      <c r="A4773" s="158"/>
      <c r="D4773" s="138"/>
    </row>
    <row r="4774" spans="1:4" x14ac:dyDescent="0.2">
      <c r="A4774" s="158"/>
      <c r="D4774" s="138"/>
    </row>
    <row r="4775" spans="1:4" x14ac:dyDescent="0.2">
      <c r="A4775" s="158"/>
      <c r="D4775" s="138"/>
    </row>
    <row r="4776" spans="1:4" x14ac:dyDescent="0.2">
      <c r="A4776" s="158"/>
      <c r="D4776" s="138"/>
    </row>
    <row r="4777" spans="1:4" x14ac:dyDescent="0.2">
      <c r="A4777" s="158"/>
      <c r="D4777" s="138"/>
    </row>
    <row r="4778" spans="1:4" x14ac:dyDescent="0.2">
      <c r="A4778" s="158"/>
      <c r="D4778" s="138"/>
    </row>
    <row r="4779" spans="1:4" x14ac:dyDescent="0.2">
      <c r="A4779" s="158"/>
      <c r="D4779" s="138"/>
    </row>
    <row r="4780" spans="1:4" x14ac:dyDescent="0.2">
      <c r="A4780" s="158"/>
      <c r="D4780" s="138"/>
    </row>
    <row r="4781" spans="1:4" x14ac:dyDescent="0.2">
      <c r="A4781" s="158"/>
      <c r="D4781" s="138"/>
    </row>
    <row r="4782" spans="1:4" x14ac:dyDescent="0.2">
      <c r="A4782" s="158"/>
      <c r="D4782" s="138"/>
    </row>
    <row r="4783" spans="1:4" x14ac:dyDescent="0.2">
      <c r="A4783" s="158"/>
      <c r="D4783" s="138"/>
    </row>
    <row r="4784" spans="1:4" x14ac:dyDescent="0.2">
      <c r="A4784" s="158"/>
      <c r="D4784" s="138"/>
    </row>
    <row r="4785" spans="1:4" x14ac:dyDescent="0.2">
      <c r="A4785" s="158"/>
      <c r="D4785" s="138"/>
    </row>
    <row r="4786" spans="1:4" x14ac:dyDescent="0.2">
      <c r="A4786" s="158"/>
      <c r="D4786" s="138"/>
    </row>
    <row r="4787" spans="1:4" x14ac:dyDescent="0.2">
      <c r="A4787" s="158"/>
      <c r="D4787" s="138"/>
    </row>
    <row r="4788" spans="1:4" x14ac:dyDescent="0.2">
      <c r="A4788" s="158"/>
      <c r="D4788" s="138"/>
    </row>
    <row r="4789" spans="1:4" x14ac:dyDescent="0.2">
      <c r="A4789" s="158"/>
      <c r="D4789" s="138"/>
    </row>
    <row r="4790" spans="1:4" x14ac:dyDescent="0.2">
      <c r="A4790" s="158"/>
      <c r="D4790" s="138"/>
    </row>
    <row r="4791" spans="1:4" x14ac:dyDescent="0.2">
      <c r="A4791" s="158"/>
      <c r="D4791" s="138"/>
    </row>
    <row r="4792" spans="1:4" x14ac:dyDescent="0.2">
      <c r="A4792" s="158"/>
      <c r="D4792" s="138"/>
    </row>
    <row r="4793" spans="1:4" x14ac:dyDescent="0.2">
      <c r="A4793" s="158"/>
      <c r="D4793" s="138"/>
    </row>
    <row r="4794" spans="1:4" x14ac:dyDescent="0.2">
      <c r="A4794" s="158"/>
      <c r="D4794" s="138"/>
    </row>
    <row r="4795" spans="1:4" x14ac:dyDescent="0.2">
      <c r="A4795" s="158"/>
      <c r="D4795" s="138"/>
    </row>
    <row r="4796" spans="1:4" x14ac:dyDescent="0.2">
      <c r="A4796" s="158"/>
      <c r="D4796" s="138"/>
    </row>
    <row r="4797" spans="1:4" x14ac:dyDescent="0.2">
      <c r="A4797" s="158"/>
      <c r="D4797" s="138"/>
    </row>
    <row r="4798" spans="1:4" x14ac:dyDescent="0.2">
      <c r="A4798" s="158"/>
      <c r="D4798" s="138"/>
    </row>
    <row r="4799" spans="1:4" x14ac:dyDescent="0.2">
      <c r="A4799" s="158"/>
      <c r="D4799" s="138"/>
    </row>
    <row r="4800" spans="1:4" x14ac:dyDescent="0.2">
      <c r="A4800" s="158"/>
      <c r="D4800" s="138"/>
    </row>
    <row r="4801" spans="1:4" x14ac:dyDescent="0.2">
      <c r="A4801" s="158"/>
      <c r="D4801" s="138"/>
    </row>
    <row r="4802" spans="1:4" x14ac:dyDescent="0.2">
      <c r="A4802" s="158"/>
      <c r="D4802" s="138"/>
    </row>
    <row r="4803" spans="1:4" x14ac:dyDescent="0.2">
      <c r="A4803" s="158"/>
      <c r="D4803" s="138"/>
    </row>
    <row r="4804" spans="1:4" x14ac:dyDescent="0.2">
      <c r="A4804" s="158"/>
      <c r="D4804" s="138"/>
    </row>
    <row r="4805" spans="1:4" x14ac:dyDescent="0.2">
      <c r="A4805" s="158"/>
      <c r="D4805" s="138"/>
    </row>
    <row r="4806" spans="1:4" x14ac:dyDescent="0.2">
      <c r="A4806" s="158"/>
      <c r="D4806" s="138"/>
    </row>
    <row r="4807" spans="1:4" x14ac:dyDescent="0.2">
      <c r="A4807" s="158"/>
      <c r="D4807" s="138"/>
    </row>
    <row r="4808" spans="1:4" x14ac:dyDescent="0.2">
      <c r="A4808" s="158"/>
      <c r="D4808" s="138"/>
    </row>
    <row r="4809" spans="1:4" x14ac:dyDescent="0.2">
      <c r="A4809" s="158"/>
      <c r="D4809" s="138"/>
    </row>
    <row r="4810" spans="1:4" x14ac:dyDescent="0.2">
      <c r="A4810" s="158"/>
      <c r="D4810" s="138"/>
    </row>
    <row r="4811" spans="1:4" x14ac:dyDescent="0.2">
      <c r="A4811" s="158"/>
      <c r="D4811" s="138"/>
    </row>
    <row r="4812" spans="1:4" x14ac:dyDescent="0.2">
      <c r="A4812" s="158"/>
      <c r="D4812" s="138"/>
    </row>
    <row r="4813" spans="1:4" x14ac:dyDescent="0.2">
      <c r="A4813" s="158"/>
      <c r="D4813" s="138"/>
    </row>
    <row r="4814" spans="1:4" x14ac:dyDescent="0.2">
      <c r="A4814" s="158"/>
      <c r="D4814" s="138"/>
    </row>
    <row r="4815" spans="1:4" x14ac:dyDescent="0.2">
      <c r="A4815" s="158"/>
      <c r="D4815" s="138"/>
    </row>
    <row r="4816" spans="1:4" x14ac:dyDescent="0.2">
      <c r="A4816" s="158"/>
      <c r="D4816" s="138"/>
    </row>
    <row r="4817" spans="1:4" x14ac:dyDescent="0.2">
      <c r="A4817" s="158"/>
      <c r="D4817" s="138"/>
    </row>
    <row r="4818" spans="1:4" x14ac:dyDescent="0.2">
      <c r="A4818" s="158"/>
      <c r="D4818" s="138"/>
    </row>
    <row r="4819" spans="1:4" x14ac:dyDescent="0.2">
      <c r="A4819" s="158"/>
      <c r="D4819" s="138"/>
    </row>
    <row r="4820" spans="1:4" x14ac:dyDescent="0.2">
      <c r="A4820" s="158"/>
      <c r="D4820" s="138"/>
    </row>
    <row r="4821" spans="1:4" x14ac:dyDescent="0.2">
      <c r="A4821" s="158"/>
      <c r="D4821" s="138"/>
    </row>
    <row r="4822" spans="1:4" x14ac:dyDescent="0.2">
      <c r="A4822" s="158"/>
      <c r="D4822" s="138"/>
    </row>
    <row r="4823" spans="1:4" x14ac:dyDescent="0.2">
      <c r="A4823" s="158"/>
      <c r="D4823" s="138"/>
    </row>
    <row r="4824" spans="1:4" x14ac:dyDescent="0.2">
      <c r="A4824" s="158"/>
      <c r="D4824" s="138"/>
    </row>
    <row r="4825" spans="1:4" x14ac:dyDescent="0.2">
      <c r="A4825" s="158"/>
      <c r="D4825" s="138"/>
    </row>
    <row r="4826" spans="1:4" x14ac:dyDescent="0.2">
      <c r="A4826" s="158"/>
      <c r="D4826" s="138"/>
    </row>
    <row r="4827" spans="1:4" x14ac:dyDescent="0.2">
      <c r="A4827" s="158"/>
      <c r="D4827" s="138"/>
    </row>
    <row r="4828" spans="1:4" x14ac:dyDescent="0.2">
      <c r="A4828" s="158"/>
      <c r="D4828" s="138"/>
    </row>
    <row r="4829" spans="1:4" x14ac:dyDescent="0.2">
      <c r="A4829" s="158"/>
      <c r="D4829" s="138"/>
    </row>
    <row r="4830" spans="1:4" x14ac:dyDescent="0.2">
      <c r="A4830" s="158"/>
      <c r="D4830" s="138"/>
    </row>
    <row r="4831" spans="1:4" x14ac:dyDescent="0.2">
      <c r="A4831" s="158"/>
      <c r="D4831" s="138"/>
    </row>
    <row r="4832" spans="1:4" x14ac:dyDescent="0.2">
      <c r="A4832" s="158"/>
      <c r="D4832" s="138"/>
    </row>
    <row r="4833" spans="1:4" x14ac:dyDescent="0.2">
      <c r="A4833" s="158"/>
      <c r="D4833" s="138"/>
    </row>
    <row r="4834" spans="1:4" x14ac:dyDescent="0.2">
      <c r="A4834" s="158"/>
      <c r="D4834" s="138"/>
    </row>
    <row r="4835" spans="1:4" x14ac:dyDescent="0.2">
      <c r="A4835" s="158"/>
      <c r="D4835" s="138"/>
    </row>
    <row r="4836" spans="1:4" x14ac:dyDescent="0.2">
      <c r="A4836" s="158"/>
      <c r="D4836" s="138"/>
    </row>
    <row r="4837" spans="1:4" x14ac:dyDescent="0.2">
      <c r="A4837" s="158"/>
      <c r="D4837" s="138"/>
    </row>
    <row r="4838" spans="1:4" x14ac:dyDescent="0.2">
      <c r="A4838" s="158"/>
      <c r="D4838" s="138"/>
    </row>
    <row r="4839" spans="1:4" x14ac:dyDescent="0.2">
      <c r="A4839" s="158"/>
      <c r="D4839" s="138"/>
    </row>
    <row r="4840" spans="1:4" x14ac:dyDescent="0.2">
      <c r="A4840" s="158"/>
      <c r="D4840" s="138"/>
    </row>
    <row r="4841" spans="1:4" x14ac:dyDescent="0.2">
      <c r="A4841" s="158"/>
      <c r="D4841" s="138"/>
    </row>
    <row r="4842" spans="1:4" x14ac:dyDescent="0.2">
      <c r="A4842" s="158"/>
      <c r="D4842" s="138"/>
    </row>
    <row r="4843" spans="1:4" x14ac:dyDescent="0.2">
      <c r="A4843" s="158"/>
      <c r="D4843" s="138"/>
    </row>
    <row r="4844" spans="1:4" x14ac:dyDescent="0.2">
      <c r="A4844" s="158"/>
      <c r="D4844" s="138"/>
    </row>
    <row r="4845" spans="1:4" x14ac:dyDescent="0.2">
      <c r="A4845" s="158"/>
      <c r="D4845" s="138"/>
    </row>
    <row r="4846" spans="1:4" x14ac:dyDescent="0.2">
      <c r="A4846" s="158"/>
      <c r="D4846" s="138"/>
    </row>
    <row r="4847" spans="1:4" x14ac:dyDescent="0.2">
      <c r="A4847" s="158"/>
      <c r="D4847" s="138"/>
    </row>
    <row r="4848" spans="1:4" x14ac:dyDescent="0.2">
      <c r="A4848" s="158"/>
      <c r="D4848" s="138"/>
    </row>
    <row r="4849" spans="1:4" x14ac:dyDescent="0.2">
      <c r="A4849" s="158"/>
      <c r="D4849" s="138"/>
    </row>
    <row r="4850" spans="1:4" x14ac:dyDescent="0.2">
      <c r="A4850" s="158"/>
      <c r="D4850" s="138"/>
    </row>
    <row r="4851" spans="1:4" x14ac:dyDescent="0.2">
      <c r="A4851" s="158"/>
      <c r="D4851" s="138"/>
    </row>
    <row r="4852" spans="1:4" x14ac:dyDescent="0.2">
      <c r="A4852" s="158"/>
      <c r="D4852" s="138"/>
    </row>
    <row r="4853" spans="1:4" x14ac:dyDescent="0.2">
      <c r="A4853" s="158"/>
      <c r="D4853" s="138"/>
    </row>
    <row r="4854" spans="1:4" x14ac:dyDescent="0.2">
      <c r="A4854" s="158"/>
      <c r="D4854" s="138"/>
    </row>
    <row r="4855" spans="1:4" x14ac:dyDescent="0.2">
      <c r="A4855" s="158"/>
      <c r="D4855" s="138"/>
    </row>
    <row r="4856" spans="1:4" x14ac:dyDescent="0.2">
      <c r="A4856" s="158"/>
      <c r="D4856" s="138"/>
    </row>
    <row r="4857" spans="1:4" x14ac:dyDescent="0.2">
      <c r="A4857" s="158"/>
      <c r="D4857" s="138"/>
    </row>
    <row r="4858" spans="1:4" x14ac:dyDescent="0.2">
      <c r="A4858" s="158"/>
      <c r="D4858" s="138"/>
    </row>
    <row r="4859" spans="1:4" x14ac:dyDescent="0.2">
      <c r="A4859" s="158"/>
      <c r="D4859" s="138"/>
    </row>
    <row r="4860" spans="1:4" x14ac:dyDescent="0.2">
      <c r="A4860" s="158"/>
      <c r="D4860" s="138"/>
    </row>
    <row r="4861" spans="1:4" x14ac:dyDescent="0.2">
      <c r="A4861" s="158"/>
      <c r="D4861" s="138"/>
    </row>
    <row r="4862" spans="1:4" x14ac:dyDescent="0.2">
      <c r="A4862" s="158"/>
      <c r="D4862" s="138"/>
    </row>
    <row r="4863" spans="1:4" x14ac:dyDescent="0.2">
      <c r="A4863" s="158"/>
      <c r="D4863" s="138"/>
    </row>
    <row r="4864" spans="1:4" x14ac:dyDescent="0.2">
      <c r="A4864" s="158"/>
      <c r="D4864" s="138"/>
    </row>
    <row r="4865" spans="1:4" x14ac:dyDescent="0.2">
      <c r="A4865" s="158"/>
      <c r="D4865" s="138"/>
    </row>
    <row r="4866" spans="1:4" x14ac:dyDescent="0.2">
      <c r="A4866" s="158"/>
      <c r="D4866" s="138"/>
    </row>
    <row r="4867" spans="1:4" x14ac:dyDescent="0.2">
      <c r="A4867" s="158"/>
      <c r="D4867" s="138"/>
    </row>
    <row r="4868" spans="1:4" x14ac:dyDescent="0.2">
      <c r="A4868" s="158"/>
      <c r="D4868" s="138"/>
    </row>
    <row r="4869" spans="1:4" x14ac:dyDescent="0.2">
      <c r="A4869" s="158"/>
      <c r="D4869" s="138"/>
    </row>
    <row r="4870" spans="1:4" x14ac:dyDescent="0.2">
      <c r="A4870" s="158"/>
      <c r="D4870" s="138"/>
    </row>
    <row r="4871" spans="1:4" x14ac:dyDescent="0.2">
      <c r="A4871" s="158"/>
      <c r="D4871" s="138"/>
    </row>
    <row r="4872" spans="1:4" x14ac:dyDescent="0.2">
      <c r="A4872" s="158"/>
      <c r="D4872" s="138"/>
    </row>
    <row r="4873" spans="1:4" x14ac:dyDescent="0.2">
      <c r="A4873" s="158"/>
      <c r="D4873" s="138"/>
    </row>
    <row r="4874" spans="1:4" x14ac:dyDescent="0.2">
      <c r="A4874" s="158"/>
      <c r="D4874" s="138"/>
    </row>
    <row r="4875" spans="1:4" x14ac:dyDescent="0.2">
      <c r="A4875" s="158"/>
      <c r="D4875" s="138"/>
    </row>
    <row r="4876" spans="1:4" x14ac:dyDescent="0.2">
      <c r="A4876" s="158"/>
      <c r="D4876" s="138"/>
    </row>
    <row r="4877" spans="1:4" x14ac:dyDescent="0.2">
      <c r="A4877" s="158"/>
      <c r="D4877" s="138"/>
    </row>
    <row r="4878" spans="1:4" x14ac:dyDescent="0.2">
      <c r="A4878" s="158"/>
      <c r="D4878" s="138"/>
    </row>
    <row r="4879" spans="1:4" x14ac:dyDescent="0.2">
      <c r="A4879" s="158"/>
      <c r="D4879" s="138"/>
    </row>
    <row r="4880" spans="1:4" x14ac:dyDescent="0.2">
      <c r="A4880" s="158"/>
      <c r="D4880" s="138"/>
    </row>
    <row r="4881" spans="1:4" x14ac:dyDescent="0.2">
      <c r="A4881" s="158"/>
      <c r="D4881" s="138"/>
    </row>
    <row r="4882" spans="1:4" x14ac:dyDescent="0.2">
      <c r="A4882" s="158"/>
      <c r="D4882" s="138"/>
    </row>
    <row r="4883" spans="1:4" x14ac:dyDescent="0.2">
      <c r="A4883" s="158"/>
      <c r="D4883" s="138"/>
    </row>
    <row r="4884" spans="1:4" x14ac:dyDescent="0.2">
      <c r="A4884" s="158"/>
      <c r="D4884" s="138"/>
    </row>
    <row r="4885" spans="1:4" x14ac:dyDescent="0.2">
      <c r="A4885" s="158"/>
      <c r="D4885" s="138"/>
    </row>
    <row r="4886" spans="1:4" x14ac:dyDescent="0.2">
      <c r="A4886" s="158"/>
      <c r="D4886" s="138"/>
    </row>
    <row r="4887" spans="1:4" x14ac:dyDescent="0.2">
      <c r="A4887" s="158"/>
      <c r="D4887" s="138"/>
    </row>
    <row r="4888" spans="1:4" x14ac:dyDescent="0.2">
      <c r="A4888" s="158"/>
      <c r="D4888" s="138"/>
    </row>
    <row r="4889" spans="1:4" x14ac:dyDescent="0.2">
      <c r="A4889" s="158"/>
      <c r="D4889" s="138"/>
    </row>
    <row r="4890" spans="1:4" x14ac:dyDescent="0.2">
      <c r="A4890" s="158"/>
      <c r="D4890" s="138"/>
    </row>
    <row r="4891" spans="1:4" x14ac:dyDescent="0.2">
      <c r="A4891" s="158"/>
      <c r="D4891" s="138"/>
    </row>
    <row r="4892" spans="1:4" x14ac:dyDescent="0.2">
      <c r="A4892" s="158"/>
      <c r="D4892" s="138"/>
    </row>
    <row r="4893" spans="1:4" x14ac:dyDescent="0.2">
      <c r="A4893" s="158"/>
      <c r="D4893" s="138"/>
    </row>
    <row r="4894" spans="1:4" x14ac:dyDescent="0.2">
      <c r="A4894" s="158"/>
      <c r="D4894" s="138"/>
    </row>
    <row r="4895" spans="1:4" x14ac:dyDescent="0.2">
      <c r="A4895" s="158"/>
      <c r="D4895" s="138"/>
    </row>
    <row r="4896" spans="1:4" x14ac:dyDescent="0.2">
      <c r="A4896" s="158"/>
      <c r="D4896" s="138"/>
    </row>
    <row r="4897" spans="1:4" x14ac:dyDescent="0.2">
      <c r="A4897" s="158"/>
      <c r="D4897" s="138"/>
    </row>
    <row r="4898" spans="1:4" x14ac:dyDescent="0.2">
      <c r="A4898" s="158"/>
      <c r="D4898" s="138"/>
    </row>
    <row r="4899" spans="1:4" x14ac:dyDescent="0.2">
      <c r="A4899" s="158"/>
      <c r="D4899" s="138"/>
    </row>
    <row r="4900" spans="1:4" x14ac:dyDescent="0.2">
      <c r="A4900" s="158"/>
      <c r="D4900" s="138"/>
    </row>
    <row r="4901" spans="1:4" x14ac:dyDescent="0.2">
      <c r="A4901" s="158"/>
      <c r="D4901" s="138"/>
    </row>
    <row r="4902" spans="1:4" x14ac:dyDescent="0.2">
      <c r="A4902" s="158"/>
      <c r="D4902" s="138"/>
    </row>
    <row r="4903" spans="1:4" x14ac:dyDescent="0.2">
      <c r="A4903" s="158"/>
      <c r="D4903" s="138"/>
    </row>
    <row r="4904" spans="1:4" x14ac:dyDescent="0.2">
      <c r="A4904" s="158"/>
      <c r="D4904" s="138"/>
    </row>
    <row r="4905" spans="1:4" x14ac:dyDescent="0.2">
      <c r="A4905" s="158"/>
      <c r="D4905" s="138"/>
    </row>
    <row r="4906" spans="1:4" x14ac:dyDescent="0.2">
      <c r="A4906" s="158"/>
      <c r="D4906" s="138"/>
    </row>
    <row r="4907" spans="1:4" x14ac:dyDescent="0.2">
      <c r="A4907" s="158"/>
      <c r="D4907" s="138"/>
    </row>
    <row r="4908" spans="1:4" x14ac:dyDescent="0.2">
      <c r="A4908" s="158"/>
      <c r="D4908" s="138"/>
    </row>
    <row r="4909" spans="1:4" x14ac:dyDescent="0.2">
      <c r="A4909" s="158"/>
      <c r="D4909" s="138"/>
    </row>
    <row r="4910" spans="1:4" x14ac:dyDescent="0.2">
      <c r="A4910" s="158"/>
      <c r="D4910" s="138"/>
    </row>
    <row r="4911" spans="1:4" x14ac:dyDescent="0.2">
      <c r="A4911" s="158"/>
      <c r="D4911" s="138"/>
    </row>
    <row r="4912" spans="1:4" x14ac:dyDescent="0.2">
      <c r="A4912" s="158"/>
      <c r="D4912" s="138"/>
    </row>
    <row r="4913" spans="1:4" x14ac:dyDescent="0.2">
      <c r="A4913" s="158"/>
      <c r="D4913" s="138"/>
    </row>
    <row r="4914" spans="1:4" x14ac:dyDescent="0.2">
      <c r="A4914" s="158"/>
      <c r="D4914" s="138"/>
    </row>
    <row r="4915" spans="1:4" x14ac:dyDescent="0.2">
      <c r="A4915" s="158"/>
      <c r="D4915" s="138"/>
    </row>
    <row r="4916" spans="1:4" x14ac:dyDescent="0.2">
      <c r="A4916" s="158"/>
      <c r="D4916" s="138"/>
    </row>
    <row r="4917" spans="1:4" x14ac:dyDescent="0.2">
      <c r="A4917" s="158"/>
      <c r="D4917" s="138"/>
    </row>
    <row r="4918" spans="1:4" x14ac:dyDescent="0.2">
      <c r="A4918" s="158"/>
      <c r="D4918" s="138"/>
    </row>
    <row r="4919" spans="1:4" x14ac:dyDescent="0.2">
      <c r="A4919" s="158"/>
      <c r="D4919" s="138"/>
    </row>
    <row r="4920" spans="1:4" x14ac:dyDescent="0.2">
      <c r="A4920" s="158"/>
      <c r="D4920" s="138"/>
    </row>
    <row r="4921" spans="1:4" x14ac:dyDescent="0.2">
      <c r="A4921" s="158"/>
      <c r="D4921" s="138"/>
    </row>
    <row r="4922" spans="1:4" x14ac:dyDescent="0.2">
      <c r="A4922" s="158"/>
      <c r="D4922" s="138"/>
    </row>
    <row r="4923" spans="1:4" x14ac:dyDescent="0.2">
      <c r="A4923" s="158"/>
      <c r="D4923" s="138"/>
    </row>
    <row r="4924" spans="1:4" x14ac:dyDescent="0.2">
      <c r="A4924" s="158"/>
      <c r="D4924" s="138"/>
    </row>
    <row r="4925" spans="1:4" x14ac:dyDescent="0.2">
      <c r="A4925" s="158"/>
      <c r="D4925" s="138"/>
    </row>
    <row r="4926" spans="1:4" x14ac:dyDescent="0.2">
      <c r="A4926" s="158"/>
      <c r="D4926" s="138"/>
    </row>
    <row r="4927" spans="1:4" x14ac:dyDescent="0.2">
      <c r="A4927" s="158"/>
      <c r="D4927" s="138"/>
    </row>
    <row r="4928" spans="1:4" x14ac:dyDescent="0.2">
      <c r="A4928" s="158"/>
      <c r="D4928" s="138"/>
    </row>
    <row r="4929" spans="1:4" x14ac:dyDescent="0.2">
      <c r="A4929" s="158"/>
      <c r="D4929" s="138"/>
    </row>
    <row r="4930" spans="1:4" x14ac:dyDescent="0.2">
      <c r="A4930" s="158"/>
      <c r="D4930" s="138"/>
    </row>
    <row r="4931" spans="1:4" x14ac:dyDescent="0.2">
      <c r="A4931" s="158"/>
      <c r="D4931" s="138"/>
    </row>
    <row r="4932" spans="1:4" x14ac:dyDescent="0.2">
      <c r="A4932" s="158"/>
      <c r="D4932" s="138"/>
    </row>
    <row r="4933" spans="1:4" x14ac:dyDescent="0.2">
      <c r="A4933" s="158"/>
      <c r="D4933" s="138"/>
    </row>
    <row r="4934" spans="1:4" x14ac:dyDescent="0.2">
      <c r="A4934" s="158"/>
      <c r="D4934" s="138"/>
    </row>
    <row r="4935" spans="1:4" x14ac:dyDescent="0.2">
      <c r="A4935" s="158"/>
      <c r="D4935" s="138"/>
    </row>
    <row r="4936" spans="1:4" x14ac:dyDescent="0.2">
      <c r="A4936" s="158"/>
      <c r="D4936" s="138"/>
    </row>
    <row r="4937" spans="1:4" x14ac:dyDescent="0.2">
      <c r="A4937" s="158"/>
      <c r="D4937" s="138"/>
    </row>
    <row r="4938" spans="1:4" x14ac:dyDescent="0.2">
      <c r="A4938" s="158"/>
      <c r="D4938" s="138"/>
    </row>
    <row r="4939" spans="1:4" x14ac:dyDescent="0.2">
      <c r="A4939" s="158"/>
      <c r="D4939" s="138"/>
    </row>
    <row r="4940" spans="1:4" x14ac:dyDescent="0.2">
      <c r="A4940" s="158"/>
      <c r="D4940" s="138"/>
    </row>
    <row r="4941" spans="1:4" x14ac:dyDescent="0.2">
      <c r="A4941" s="158"/>
      <c r="D4941" s="138"/>
    </row>
    <row r="4942" spans="1:4" x14ac:dyDescent="0.2">
      <c r="A4942" s="158"/>
      <c r="D4942" s="138"/>
    </row>
    <row r="4943" spans="1:4" x14ac:dyDescent="0.2">
      <c r="A4943" s="158"/>
      <c r="D4943" s="138"/>
    </row>
    <row r="4944" spans="1:4" x14ac:dyDescent="0.2">
      <c r="A4944" s="158"/>
      <c r="D4944" s="138"/>
    </row>
    <row r="4945" spans="1:4" x14ac:dyDescent="0.2">
      <c r="A4945" s="158"/>
      <c r="D4945" s="138"/>
    </row>
    <row r="4946" spans="1:4" x14ac:dyDescent="0.2">
      <c r="A4946" s="158"/>
      <c r="D4946" s="138"/>
    </row>
    <row r="4947" spans="1:4" x14ac:dyDescent="0.2">
      <c r="A4947" s="158"/>
      <c r="D4947" s="138"/>
    </row>
    <row r="4948" spans="1:4" x14ac:dyDescent="0.2">
      <c r="A4948" s="158"/>
      <c r="D4948" s="138"/>
    </row>
    <row r="4949" spans="1:4" x14ac:dyDescent="0.2">
      <c r="A4949" s="158"/>
      <c r="D4949" s="138"/>
    </row>
    <row r="4950" spans="1:4" x14ac:dyDescent="0.2">
      <c r="A4950" s="158"/>
      <c r="D4950" s="138"/>
    </row>
    <row r="4951" spans="1:4" x14ac:dyDescent="0.2">
      <c r="A4951" s="158"/>
      <c r="D4951" s="138"/>
    </row>
    <row r="4952" spans="1:4" x14ac:dyDescent="0.2">
      <c r="A4952" s="158"/>
      <c r="D4952" s="138"/>
    </row>
    <row r="4953" spans="1:4" x14ac:dyDescent="0.2">
      <c r="A4953" s="158"/>
      <c r="D4953" s="138"/>
    </row>
    <row r="4954" spans="1:4" x14ac:dyDescent="0.2">
      <c r="A4954" s="158"/>
      <c r="D4954" s="138"/>
    </row>
    <row r="4955" spans="1:4" x14ac:dyDescent="0.2">
      <c r="A4955" s="158"/>
      <c r="D4955" s="138"/>
    </row>
    <row r="4956" spans="1:4" x14ac:dyDescent="0.2">
      <c r="A4956" s="158"/>
      <c r="D4956" s="138"/>
    </row>
    <row r="4957" spans="1:4" x14ac:dyDescent="0.2">
      <c r="A4957" s="158"/>
      <c r="D4957" s="138"/>
    </row>
    <row r="4958" spans="1:4" x14ac:dyDescent="0.2">
      <c r="A4958" s="158"/>
      <c r="D4958" s="138"/>
    </row>
    <row r="4959" spans="1:4" x14ac:dyDescent="0.2">
      <c r="A4959" s="158"/>
      <c r="D4959" s="138"/>
    </row>
    <row r="4960" spans="1:4" x14ac:dyDescent="0.2">
      <c r="A4960" s="158"/>
      <c r="D4960" s="138"/>
    </row>
    <row r="4961" spans="1:4" x14ac:dyDescent="0.2">
      <c r="A4961" s="158"/>
      <c r="D4961" s="138"/>
    </row>
    <row r="4962" spans="1:4" x14ac:dyDescent="0.2">
      <c r="A4962" s="158"/>
      <c r="D4962" s="138"/>
    </row>
    <row r="4963" spans="1:4" x14ac:dyDescent="0.2">
      <c r="A4963" s="158"/>
      <c r="D4963" s="138"/>
    </row>
    <row r="4964" spans="1:4" x14ac:dyDescent="0.2">
      <c r="A4964" s="158"/>
      <c r="D4964" s="138"/>
    </row>
    <row r="4965" spans="1:4" x14ac:dyDescent="0.2">
      <c r="A4965" s="158"/>
      <c r="D4965" s="138"/>
    </row>
    <row r="4966" spans="1:4" x14ac:dyDescent="0.2">
      <c r="A4966" s="158"/>
      <c r="D4966" s="138"/>
    </row>
    <row r="4967" spans="1:4" x14ac:dyDescent="0.2">
      <c r="A4967" s="158"/>
      <c r="D4967" s="138"/>
    </row>
    <row r="4968" spans="1:4" x14ac:dyDescent="0.2">
      <c r="A4968" s="158"/>
      <c r="D4968" s="138"/>
    </row>
    <row r="4969" spans="1:4" x14ac:dyDescent="0.2">
      <c r="A4969" s="158"/>
      <c r="D4969" s="138"/>
    </row>
    <row r="4970" spans="1:4" x14ac:dyDescent="0.2">
      <c r="A4970" s="158"/>
      <c r="D4970" s="138"/>
    </row>
    <row r="4971" spans="1:4" x14ac:dyDescent="0.2">
      <c r="A4971" s="158"/>
      <c r="D4971" s="138"/>
    </row>
    <row r="4972" spans="1:4" x14ac:dyDescent="0.2">
      <c r="A4972" s="158"/>
      <c r="D4972" s="138"/>
    </row>
    <row r="4973" spans="1:4" x14ac:dyDescent="0.2">
      <c r="A4973" s="158"/>
      <c r="D4973" s="138"/>
    </row>
    <row r="4974" spans="1:4" x14ac:dyDescent="0.2">
      <c r="A4974" s="158"/>
      <c r="D4974" s="138"/>
    </row>
    <row r="4975" spans="1:4" x14ac:dyDescent="0.2">
      <c r="A4975" s="158"/>
      <c r="D4975" s="138"/>
    </row>
    <row r="4976" spans="1:4" x14ac:dyDescent="0.2">
      <c r="A4976" s="158"/>
      <c r="D4976" s="138"/>
    </row>
    <row r="4977" spans="1:4" x14ac:dyDescent="0.2">
      <c r="A4977" s="158"/>
      <c r="D4977" s="138"/>
    </row>
    <row r="4978" spans="1:4" x14ac:dyDescent="0.2">
      <c r="A4978" s="158"/>
      <c r="D4978" s="138"/>
    </row>
    <row r="4979" spans="1:4" x14ac:dyDescent="0.2">
      <c r="A4979" s="158"/>
      <c r="D4979" s="138"/>
    </row>
    <row r="4980" spans="1:4" x14ac:dyDescent="0.2">
      <c r="A4980" s="158"/>
      <c r="D4980" s="138"/>
    </row>
    <row r="4981" spans="1:4" x14ac:dyDescent="0.2">
      <c r="A4981" s="158"/>
      <c r="D4981" s="138"/>
    </row>
    <row r="4982" spans="1:4" x14ac:dyDescent="0.2">
      <c r="A4982" s="158"/>
      <c r="D4982" s="138"/>
    </row>
    <row r="4983" spans="1:4" x14ac:dyDescent="0.2">
      <c r="A4983" s="158"/>
      <c r="D4983" s="138"/>
    </row>
    <row r="4984" spans="1:4" x14ac:dyDescent="0.2">
      <c r="A4984" s="158"/>
      <c r="D4984" s="138"/>
    </row>
    <row r="4985" spans="1:4" x14ac:dyDescent="0.2">
      <c r="A4985" s="158"/>
      <c r="D4985" s="138"/>
    </row>
    <row r="4986" spans="1:4" x14ac:dyDescent="0.2">
      <c r="A4986" s="158"/>
      <c r="D4986" s="138"/>
    </row>
    <row r="4987" spans="1:4" x14ac:dyDescent="0.2">
      <c r="A4987" s="158"/>
      <c r="D4987" s="138"/>
    </row>
    <row r="4988" spans="1:4" x14ac:dyDescent="0.2">
      <c r="A4988" s="158"/>
      <c r="D4988" s="138"/>
    </row>
    <row r="4989" spans="1:4" x14ac:dyDescent="0.2">
      <c r="A4989" s="158"/>
      <c r="D4989" s="138"/>
    </row>
    <row r="4990" spans="1:4" x14ac:dyDescent="0.2">
      <c r="A4990" s="158"/>
      <c r="D4990" s="138"/>
    </row>
    <row r="4991" spans="1:4" x14ac:dyDescent="0.2">
      <c r="A4991" s="158"/>
      <c r="D4991" s="138"/>
    </row>
    <row r="4992" spans="1:4" x14ac:dyDescent="0.2">
      <c r="A4992" s="158"/>
      <c r="D4992" s="138"/>
    </row>
    <row r="4993" spans="1:4" x14ac:dyDescent="0.2">
      <c r="A4993" s="158"/>
      <c r="D4993" s="138"/>
    </row>
    <row r="4994" spans="1:4" x14ac:dyDescent="0.2">
      <c r="A4994" s="158"/>
      <c r="D4994" s="138"/>
    </row>
    <row r="4995" spans="1:4" x14ac:dyDescent="0.2">
      <c r="A4995" s="158"/>
      <c r="D4995" s="138"/>
    </row>
    <row r="4996" spans="1:4" x14ac:dyDescent="0.2">
      <c r="A4996" s="158"/>
      <c r="D4996" s="138"/>
    </row>
    <row r="4997" spans="1:4" x14ac:dyDescent="0.2">
      <c r="A4997" s="158"/>
      <c r="D4997" s="138"/>
    </row>
    <row r="4998" spans="1:4" x14ac:dyDescent="0.2">
      <c r="A4998" s="158"/>
      <c r="D4998" s="138"/>
    </row>
    <row r="4999" spans="1:4" x14ac:dyDescent="0.2">
      <c r="A4999" s="158"/>
      <c r="D4999" s="138"/>
    </row>
    <row r="5000" spans="1:4" x14ac:dyDescent="0.2">
      <c r="A5000" s="158"/>
      <c r="D5000" s="138"/>
    </row>
  </sheetData>
  <sheetProtection password="C66D" sheet="1"/>
  <mergeCells count="8">
    <mergeCell ref="C7:G7"/>
    <mergeCell ref="B57:D57"/>
    <mergeCell ref="A1:G1"/>
    <mergeCell ref="C2:G2"/>
    <mergeCell ref="C3:G3"/>
    <mergeCell ref="C4:G4"/>
    <mergeCell ref="C5:G5"/>
    <mergeCell ref="C6:G6"/>
  </mergeCells>
  <pageMargins left="0.59055118110236204" right="0.39370078740157499" top="0.78740157499999996" bottom="0.78740157499999996" header="0.3" footer="0.3"/>
  <pageSetup paperSize="9" scale="68"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outlinePr summaryBelow="0"/>
  </sheetPr>
  <dimension ref="A1:BH4998"/>
  <sheetViews>
    <sheetView topLeftCell="A134" workbookViewId="0">
      <selection activeCell="F151" sqref="F151:F159"/>
    </sheetView>
  </sheetViews>
  <sheetFormatPr defaultRowHeight="12.75" outlineLevelRow="1" x14ac:dyDescent="0.2"/>
  <cols>
    <col min="1" max="1" width="4.28515625" customWidth="1"/>
    <col min="2" max="2" width="14.42578125" style="161" customWidth="1"/>
    <col min="3" max="3" width="63.7109375" style="161" customWidth="1"/>
    <col min="4" max="4" width="4.5703125" customWidth="1"/>
    <col min="5" max="5" width="10.5703125" customWidth="1"/>
    <col min="6" max="6" width="9.85546875" customWidth="1"/>
    <col min="7" max="7" width="12.7109375" customWidth="1"/>
    <col min="8" max="17" width="0" hidden="1" customWidth="1"/>
    <col min="20" max="23" width="0" hidden="1" customWidth="1"/>
    <col min="29" max="33" width="0" hidden="1" customWidth="1"/>
    <col min="34" max="34" width="112.5703125" hidden="1" customWidth="1"/>
    <col min="35" max="36" width="81.42578125" hidden="1" customWidth="1"/>
    <col min="37" max="39" width="0" hidden="1" customWidth="1"/>
  </cols>
  <sheetData>
    <row r="1" spans="1:60" ht="15.95" customHeight="1" x14ac:dyDescent="0.25">
      <c r="A1" s="301" t="s">
        <v>156</v>
      </c>
      <c r="B1" s="301"/>
      <c r="C1" s="301"/>
      <c r="D1" s="301"/>
      <c r="E1" s="301"/>
      <c r="F1" s="301"/>
      <c r="G1" s="301"/>
      <c r="X1" s="256"/>
      <c r="AE1" t="s">
        <v>157</v>
      </c>
    </row>
    <row r="2" spans="1:60" ht="15.95" customHeight="1" x14ac:dyDescent="0.2">
      <c r="A2" s="159" t="s">
        <v>7</v>
      </c>
      <c r="B2" s="160" t="s">
        <v>45</v>
      </c>
      <c r="C2" s="302" t="s">
        <v>44</v>
      </c>
      <c r="D2" s="303"/>
      <c r="E2" s="303"/>
      <c r="F2" s="303"/>
      <c r="G2" s="304"/>
      <c r="X2" s="256"/>
      <c r="AE2" t="s">
        <v>158</v>
      </c>
    </row>
    <row r="3" spans="1:60" ht="15.95" hidden="1" customHeight="1" x14ac:dyDescent="0.2">
      <c r="A3" s="159" t="s">
        <v>8</v>
      </c>
      <c r="B3" s="160"/>
      <c r="C3" s="303"/>
      <c r="D3" s="303"/>
      <c r="E3" s="303"/>
      <c r="F3" s="303"/>
      <c r="G3" s="304"/>
      <c r="X3" s="256"/>
      <c r="AE3" t="s">
        <v>159</v>
      </c>
    </row>
    <row r="4" spans="1:60" ht="15.95" hidden="1" customHeight="1" x14ac:dyDescent="0.2">
      <c r="A4" s="159" t="s">
        <v>9</v>
      </c>
      <c r="B4" s="160" t="s">
        <v>43</v>
      </c>
      <c r="C4" s="302" t="s">
        <v>44</v>
      </c>
      <c r="D4" s="303"/>
      <c r="E4" s="303"/>
      <c r="F4" s="303"/>
      <c r="G4" s="304"/>
      <c r="X4" s="256"/>
      <c r="AE4" t="s">
        <v>160</v>
      </c>
    </row>
    <row r="5" spans="1:60" ht="15.95" hidden="1" customHeight="1" x14ac:dyDescent="0.2">
      <c r="A5" s="159" t="s">
        <v>161</v>
      </c>
      <c r="B5" s="160" t="s">
        <v>43</v>
      </c>
      <c r="C5" s="302" t="s">
        <v>44</v>
      </c>
      <c r="D5" s="302"/>
      <c r="E5" s="302"/>
      <c r="F5" s="302"/>
      <c r="G5" s="305"/>
      <c r="H5" s="163"/>
      <c r="I5" s="163"/>
      <c r="J5" s="163"/>
      <c r="K5" s="163"/>
      <c r="L5" s="163"/>
      <c r="M5" s="163"/>
      <c r="N5" s="163"/>
      <c r="O5" s="163"/>
      <c r="P5" s="163"/>
      <c r="Q5" s="163"/>
      <c r="R5" s="163"/>
      <c r="S5" s="163"/>
      <c r="T5" s="163"/>
      <c r="U5" s="163"/>
      <c r="V5" s="163"/>
      <c r="W5" s="163"/>
      <c r="X5" s="267"/>
      <c r="Y5" s="163"/>
      <c r="Z5" s="163"/>
      <c r="AA5" s="163"/>
      <c r="AB5" s="163"/>
      <c r="AC5" s="163"/>
      <c r="AD5" s="163"/>
      <c r="AE5" s="163" t="s">
        <v>162</v>
      </c>
    </row>
    <row r="6" spans="1:60" ht="15.95" customHeight="1" x14ac:dyDescent="0.2">
      <c r="A6" s="159" t="s">
        <v>161</v>
      </c>
      <c r="B6" s="164" t="s">
        <v>66</v>
      </c>
      <c r="C6" s="302" t="s">
        <v>67</v>
      </c>
      <c r="D6" s="302"/>
      <c r="E6" s="302"/>
      <c r="F6" s="302"/>
      <c r="G6" s="305"/>
      <c r="H6" s="163"/>
      <c r="I6" s="163"/>
      <c r="J6" s="163"/>
      <c r="K6" s="163"/>
      <c r="L6" s="163"/>
      <c r="M6" s="163"/>
      <c r="N6" s="163"/>
      <c r="O6" s="163"/>
      <c r="P6" s="163"/>
      <c r="Q6" s="163"/>
      <c r="R6" s="163"/>
      <c r="S6" s="163"/>
      <c r="T6" s="163"/>
      <c r="U6" s="163"/>
      <c r="V6" s="163"/>
      <c r="W6" s="163"/>
      <c r="X6" s="267"/>
      <c r="Y6" s="163"/>
      <c r="Z6" s="163"/>
      <c r="AA6" s="163"/>
      <c r="AB6" s="163"/>
      <c r="AC6" s="163"/>
      <c r="AD6" s="163"/>
      <c r="AE6" s="163" t="s">
        <v>163</v>
      </c>
    </row>
    <row r="7" spans="1:60" ht="15.95" customHeight="1" x14ac:dyDescent="0.2">
      <c r="A7" s="165" t="s">
        <v>161</v>
      </c>
      <c r="B7" s="166" t="s">
        <v>68</v>
      </c>
      <c r="C7" s="306" t="s">
        <v>67</v>
      </c>
      <c r="D7" s="306"/>
      <c r="E7" s="306"/>
      <c r="F7" s="306"/>
      <c r="G7" s="307"/>
      <c r="H7" s="163"/>
      <c r="I7" s="163"/>
      <c r="J7" s="163"/>
      <c r="K7" s="163"/>
      <c r="L7" s="163"/>
      <c r="M7" s="163"/>
      <c r="N7" s="163"/>
      <c r="O7" s="163"/>
      <c r="P7" s="163"/>
      <c r="Q7" s="163"/>
      <c r="R7" s="163"/>
      <c r="S7" s="163"/>
      <c r="T7" s="163"/>
      <c r="U7" s="163"/>
      <c r="V7" s="163"/>
      <c r="W7" s="163"/>
      <c r="X7" s="267"/>
      <c r="Y7" s="163"/>
      <c r="Z7" s="163"/>
      <c r="AA7" s="163"/>
      <c r="AB7" s="163"/>
      <c r="AC7" s="163"/>
      <c r="AD7" s="163"/>
      <c r="AE7" s="163" t="s">
        <v>164</v>
      </c>
    </row>
    <row r="8" spans="1:60" x14ac:dyDescent="0.2">
      <c r="A8" s="158"/>
      <c r="D8" s="138"/>
      <c r="X8" s="256"/>
    </row>
    <row r="9" spans="1:60" ht="38.25" x14ac:dyDescent="0.2">
      <c r="A9" s="167" t="s">
        <v>165</v>
      </c>
      <c r="B9" s="170" t="s">
        <v>166</v>
      </c>
      <c r="C9" s="170" t="s">
        <v>167</v>
      </c>
      <c r="D9" s="168" t="s">
        <v>168</v>
      </c>
      <c r="E9" s="169" t="s">
        <v>169</v>
      </c>
      <c r="F9" s="171" t="s">
        <v>170</v>
      </c>
      <c r="G9" s="169" t="s">
        <v>28</v>
      </c>
      <c r="H9" s="172" t="s">
        <v>29</v>
      </c>
      <c r="I9" s="172" t="s">
        <v>174</v>
      </c>
      <c r="J9" s="172" t="s">
        <v>30</v>
      </c>
      <c r="K9" s="172" t="s">
        <v>175</v>
      </c>
      <c r="L9" s="172" t="s">
        <v>176</v>
      </c>
      <c r="M9" s="172" t="s">
        <v>177</v>
      </c>
      <c r="N9" s="172" t="s">
        <v>178</v>
      </c>
      <c r="O9" s="172" t="s">
        <v>179</v>
      </c>
      <c r="P9" s="172" t="s">
        <v>180</v>
      </c>
      <c r="Q9" s="172" t="s">
        <v>181</v>
      </c>
      <c r="R9" s="172" t="s">
        <v>182</v>
      </c>
      <c r="S9" s="172" t="s">
        <v>183</v>
      </c>
      <c r="T9" s="172" t="s">
        <v>184</v>
      </c>
      <c r="U9" s="172" t="s">
        <v>185</v>
      </c>
      <c r="V9" s="172" t="s">
        <v>186</v>
      </c>
      <c r="W9" s="172" t="s">
        <v>187</v>
      </c>
      <c r="X9" s="267"/>
      <c r="Y9" s="163"/>
      <c r="Z9" s="163"/>
      <c r="AA9" s="163"/>
      <c r="AB9" s="163"/>
      <c r="AC9" s="163"/>
      <c r="AD9" s="163" t="s">
        <v>173</v>
      </c>
      <c r="AE9" s="163" t="s">
        <v>171</v>
      </c>
      <c r="AF9" t="s">
        <v>172</v>
      </c>
    </row>
    <row r="10" spans="1:60" x14ac:dyDescent="0.2">
      <c r="A10" s="162"/>
      <c r="B10" s="178"/>
      <c r="C10" s="178"/>
      <c r="D10" s="180"/>
      <c r="E10" s="181"/>
      <c r="F10" s="182"/>
      <c r="G10" s="182"/>
      <c r="H10" s="182"/>
      <c r="I10" s="182"/>
      <c r="J10" s="182"/>
      <c r="K10" s="182"/>
      <c r="L10" s="182"/>
      <c r="M10" s="182"/>
      <c r="N10" s="182"/>
      <c r="O10" s="182"/>
      <c r="P10" s="182"/>
      <c r="Q10" s="182"/>
      <c r="R10" s="183"/>
      <c r="S10" s="183"/>
      <c r="T10" s="182"/>
      <c r="U10" s="182"/>
      <c r="V10" s="183"/>
      <c r="W10" s="183"/>
      <c r="X10" s="256"/>
      <c r="AH10" s="210"/>
      <c r="AI10" s="210"/>
      <c r="AJ10" s="213"/>
    </row>
    <row r="11" spans="1:60" x14ac:dyDescent="0.2">
      <c r="A11" s="179" t="s">
        <v>188</v>
      </c>
      <c r="B11" s="186" t="s">
        <v>75</v>
      </c>
      <c r="C11" s="186" t="s">
        <v>76</v>
      </c>
      <c r="D11" s="187"/>
      <c r="E11" s="188"/>
      <c r="F11" s="189"/>
      <c r="G11" s="190">
        <f>SUMIF(AE12:AE18,"&lt;&gt;NOR",G12:G18)</f>
        <v>0</v>
      </c>
      <c r="H11" s="189"/>
      <c r="I11" s="189">
        <f>SUM(I12:I18)</f>
        <v>0</v>
      </c>
      <c r="J11" s="189"/>
      <c r="K11" s="189">
        <f>SUM(K12:K18)</f>
        <v>1752.7499999999998</v>
      </c>
      <c r="L11" s="189"/>
      <c r="M11" s="189">
        <f>SUM(M12:M18)</f>
        <v>0</v>
      </c>
      <c r="N11" s="189"/>
      <c r="O11" s="189">
        <f>SUM(O12:O18)</f>
        <v>0</v>
      </c>
      <c r="P11" s="189"/>
      <c r="Q11" s="189">
        <f>SUM(Q12:Q18)</f>
        <v>0</v>
      </c>
      <c r="R11" s="191"/>
      <c r="S11" s="191"/>
      <c r="T11" s="189"/>
      <c r="U11" s="189">
        <f>SUM(U12:U18)</f>
        <v>3.8</v>
      </c>
      <c r="V11" s="191"/>
      <c r="W11" s="192"/>
      <c r="X11" s="256"/>
      <c r="AE11" t="s">
        <v>189</v>
      </c>
      <c r="AH11" s="210"/>
      <c r="AI11" s="210"/>
      <c r="AJ11" s="213"/>
    </row>
    <row r="12" spans="1:60" outlineLevel="1" x14ac:dyDescent="0.2">
      <c r="A12" s="193">
        <v>1</v>
      </c>
      <c r="B12" s="194" t="s">
        <v>748</v>
      </c>
      <c r="C12" s="194" t="s">
        <v>749</v>
      </c>
      <c r="D12" s="195" t="s">
        <v>192</v>
      </c>
      <c r="E12" s="196">
        <v>0.69120000000000004</v>
      </c>
      <c r="F12" s="199"/>
      <c r="G12" s="197">
        <f>ROUND(E12*F12,2)</f>
        <v>0</v>
      </c>
      <c r="H12" s="199">
        <v>0</v>
      </c>
      <c r="I12" s="197">
        <f>ROUND(E12*H12,2)</f>
        <v>0</v>
      </c>
      <c r="J12" s="199">
        <v>1262</v>
      </c>
      <c r="K12" s="197">
        <f>ROUND(E12*J12,2)</f>
        <v>872.29</v>
      </c>
      <c r="L12" s="197">
        <v>21</v>
      </c>
      <c r="M12" s="197">
        <f>G12*(1+L12/100)</f>
        <v>0</v>
      </c>
      <c r="N12" s="197">
        <v>0</v>
      </c>
      <c r="O12" s="197">
        <f>ROUND(E12*N12,2)</f>
        <v>0</v>
      </c>
      <c r="P12" s="197">
        <v>0</v>
      </c>
      <c r="Q12" s="197">
        <f>ROUND(E12*P12,2)</f>
        <v>0</v>
      </c>
      <c r="R12" s="198" t="s">
        <v>668</v>
      </c>
      <c r="S12" s="198" t="s">
        <v>194</v>
      </c>
      <c r="T12" s="197">
        <v>3.5329999999999999</v>
      </c>
      <c r="U12" s="197">
        <f>ROUND(E12*T12,2)</f>
        <v>2.44</v>
      </c>
      <c r="V12" s="198"/>
      <c r="W12" s="198"/>
      <c r="X12" s="266"/>
      <c r="Y12" s="176"/>
      <c r="Z12" s="176"/>
      <c r="AA12" s="176"/>
      <c r="AB12" s="176"/>
      <c r="AC12" s="176"/>
      <c r="AD12" s="176"/>
      <c r="AE12" s="176" t="s">
        <v>195</v>
      </c>
      <c r="AF12" s="176">
        <v>9</v>
      </c>
      <c r="AG12" s="176"/>
      <c r="AH12" s="211"/>
      <c r="AI12" s="211"/>
      <c r="AJ12" s="214"/>
      <c r="AK12" s="176"/>
      <c r="AL12" s="176"/>
      <c r="AM12" s="176"/>
      <c r="AN12" s="176"/>
      <c r="AO12" s="176"/>
      <c r="AP12" s="176"/>
      <c r="AQ12" s="176"/>
      <c r="AR12" s="176"/>
      <c r="AS12" s="176"/>
      <c r="AT12" s="176"/>
      <c r="AU12" s="176"/>
      <c r="AV12" s="176"/>
      <c r="AW12" s="176"/>
      <c r="AX12" s="176"/>
      <c r="AY12" s="176"/>
      <c r="AZ12" s="176"/>
      <c r="BA12" s="176"/>
      <c r="BB12" s="176"/>
      <c r="BC12" s="176"/>
      <c r="BD12" s="176"/>
      <c r="BE12" s="176"/>
      <c r="BF12" s="176"/>
      <c r="BG12" s="176"/>
      <c r="BH12" s="176"/>
    </row>
    <row r="13" spans="1:60" outlineLevel="1" x14ac:dyDescent="0.2">
      <c r="A13" s="177"/>
      <c r="B13" s="208" t="s">
        <v>750</v>
      </c>
      <c r="C13" s="209"/>
      <c r="D13" s="200"/>
      <c r="E13" s="201"/>
      <c r="F13" s="184"/>
      <c r="G13" s="184"/>
      <c r="H13" s="184"/>
      <c r="I13" s="184"/>
      <c r="J13" s="184"/>
      <c r="K13" s="184"/>
      <c r="L13" s="184"/>
      <c r="M13" s="184"/>
      <c r="N13" s="184"/>
      <c r="O13" s="184"/>
      <c r="P13" s="184"/>
      <c r="Q13" s="184"/>
      <c r="R13" s="185"/>
      <c r="S13" s="185"/>
      <c r="T13" s="184"/>
      <c r="U13" s="184"/>
      <c r="V13" s="185"/>
      <c r="W13" s="185"/>
      <c r="X13" s="266"/>
      <c r="Y13" s="176"/>
      <c r="Z13" s="176"/>
      <c r="AA13" s="176"/>
      <c r="AB13" s="176"/>
      <c r="AC13" s="176"/>
      <c r="AD13" s="176"/>
      <c r="AE13" s="176" t="s">
        <v>197</v>
      </c>
      <c r="AF13" s="176">
        <v>0</v>
      </c>
      <c r="AG13" s="176"/>
      <c r="AH13" s="211"/>
      <c r="AI13" s="212" t="s">
        <v>750</v>
      </c>
      <c r="AJ13" s="214"/>
      <c r="AK13" s="176"/>
      <c r="AL13" s="176"/>
      <c r="AM13" s="176"/>
      <c r="AN13" s="176"/>
      <c r="AO13" s="176"/>
      <c r="AP13" s="176"/>
      <c r="AQ13" s="176"/>
      <c r="AR13" s="176"/>
      <c r="AS13" s="176"/>
      <c r="AT13" s="176"/>
      <c r="AU13" s="176"/>
      <c r="AV13" s="176"/>
      <c r="AW13" s="176"/>
      <c r="AX13" s="176"/>
      <c r="AY13" s="176"/>
      <c r="AZ13" s="176"/>
      <c r="BA13" s="176"/>
      <c r="BB13" s="176"/>
      <c r="BC13" s="176"/>
      <c r="BD13" s="176"/>
      <c r="BE13" s="176"/>
      <c r="BF13" s="176"/>
      <c r="BG13" s="176"/>
      <c r="BH13" s="176"/>
    </row>
    <row r="14" spans="1:60" outlineLevel="1" x14ac:dyDescent="0.2">
      <c r="A14" s="177"/>
      <c r="B14" s="208" t="s">
        <v>751</v>
      </c>
      <c r="C14" s="209"/>
      <c r="D14" s="200"/>
      <c r="E14" s="201">
        <v>0.69120000000000004</v>
      </c>
      <c r="F14" s="184"/>
      <c r="G14" s="184"/>
      <c r="H14" s="184"/>
      <c r="I14" s="184"/>
      <c r="J14" s="184"/>
      <c r="K14" s="184"/>
      <c r="L14" s="184"/>
      <c r="M14" s="184"/>
      <c r="N14" s="184"/>
      <c r="O14" s="184"/>
      <c r="P14" s="184"/>
      <c r="Q14" s="184"/>
      <c r="R14" s="185"/>
      <c r="S14" s="185"/>
      <c r="T14" s="184"/>
      <c r="U14" s="184"/>
      <c r="V14" s="185"/>
      <c r="W14" s="185"/>
      <c r="X14" s="266"/>
      <c r="Y14" s="176"/>
      <c r="Z14" s="176"/>
      <c r="AA14" s="176"/>
      <c r="AB14" s="176"/>
      <c r="AC14" s="176"/>
      <c r="AD14" s="176"/>
      <c r="AE14" s="176" t="s">
        <v>197</v>
      </c>
      <c r="AF14" s="176">
        <v>0</v>
      </c>
      <c r="AG14" s="176"/>
      <c r="AH14" s="211"/>
      <c r="AI14" s="212" t="s">
        <v>751</v>
      </c>
      <c r="AJ14" s="214"/>
      <c r="AK14" s="176"/>
      <c r="AL14" s="176"/>
      <c r="AM14" s="176"/>
      <c r="AN14" s="176"/>
      <c r="AO14" s="176"/>
      <c r="AP14" s="176"/>
      <c r="AQ14" s="176"/>
      <c r="AR14" s="176"/>
      <c r="AS14" s="176"/>
      <c r="AT14" s="176"/>
      <c r="AU14" s="176"/>
      <c r="AV14" s="176"/>
      <c r="AW14" s="176"/>
      <c r="AX14" s="176"/>
      <c r="AY14" s="176"/>
      <c r="AZ14" s="176"/>
      <c r="BA14" s="176"/>
      <c r="BB14" s="176"/>
      <c r="BC14" s="176"/>
      <c r="BD14" s="176"/>
      <c r="BE14" s="176"/>
      <c r="BF14" s="176"/>
      <c r="BG14" s="176"/>
      <c r="BH14" s="176"/>
    </row>
    <row r="15" spans="1:60" outlineLevel="1" x14ac:dyDescent="0.2">
      <c r="A15" s="193">
        <v>2</v>
      </c>
      <c r="B15" s="194" t="s">
        <v>672</v>
      </c>
      <c r="C15" s="194" t="s">
        <v>673</v>
      </c>
      <c r="D15" s="195" t="s">
        <v>192</v>
      </c>
      <c r="E15" s="196">
        <v>0.69120000000000004</v>
      </c>
      <c r="F15" s="199"/>
      <c r="G15" s="197">
        <f>ROUND(E15*F15,2)</f>
        <v>0</v>
      </c>
      <c r="H15" s="199">
        <v>0</v>
      </c>
      <c r="I15" s="197">
        <f>ROUND(E15*H15,2)</f>
        <v>0</v>
      </c>
      <c r="J15" s="199">
        <v>264.5</v>
      </c>
      <c r="K15" s="197">
        <f>ROUND(E15*J15,2)</f>
        <v>182.82</v>
      </c>
      <c r="L15" s="197">
        <v>21</v>
      </c>
      <c r="M15" s="197">
        <f>G15*(1+L15/100)</f>
        <v>0</v>
      </c>
      <c r="N15" s="197">
        <v>0</v>
      </c>
      <c r="O15" s="197">
        <f>ROUND(E15*N15,2)</f>
        <v>0</v>
      </c>
      <c r="P15" s="197">
        <v>0</v>
      </c>
      <c r="Q15" s="197">
        <f>ROUND(E15*P15,2)</f>
        <v>0</v>
      </c>
      <c r="R15" s="198" t="s">
        <v>668</v>
      </c>
      <c r="S15" s="198" t="s">
        <v>194</v>
      </c>
      <c r="T15" s="197">
        <v>1.0999999999999999E-2</v>
      </c>
      <c r="U15" s="197">
        <f>ROUND(E15*T15,2)</f>
        <v>0.01</v>
      </c>
      <c r="V15" s="198"/>
      <c r="W15" s="198"/>
      <c r="X15" s="266"/>
      <c r="Y15" s="176"/>
      <c r="Z15" s="176"/>
      <c r="AA15" s="176"/>
      <c r="AB15" s="176"/>
      <c r="AC15" s="176"/>
      <c r="AD15" s="176"/>
      <c r="AE15" s="176" t="s">
        <v>195</v>
      </c>
      <c r="AF15" s="176">
        <v>11</v>
      </c>
      <c r="AG15" s="176"/>
      <c r="AH15" s="211"/>
      <c r="AI15" s="211"/>
      <c r="AJ15" s="214"/>
      <c r="AK15" s="176"/>
      <c r="AL15" s="176"/>
      <c r="AM15" s="176"/>
      <c r="AN15" s="176"/>
      <c r="AO15" s="176"/>
      <c r="AP15" s="176"/>
      <c r="AQ15" s="176"/>
      <c r="AR15" s="176"/>
      <c r="AS15" s="176"/>
      <c r="AT15" s="176"/>
      <c r="AU15" s="176"/>
      <c r="AV15" s="176"/>
      <c r="AW15" s="176"/>
      <c r="AX15" s="176"/>
      <c r="AY15" s="176"/>
      <c r="AZ15" s="176"/>
      <c r="BA15" s="176"/>
      <c r="BB15" s="176"/>
      <c r="BC15" s="176"/>
      <c r="BD15" s="176"/>
      <c r="BE15" s="176"/>
      <c r="BF15" s="176"/>
      <c r="BG15" s="176"/>
      <c r="BH15" s="176"/>
    </row>
    <row r="16" spans="1:60" ht="33.75" outlineLevel="1" x14ac:dyDescent="0.2">
      <c r="A16" s="193">
        <v>3</v>
      </c>
      <c r="B16" s="194" t="s">
        <v>752</v>
      </c>
      <c r="C16" s="194" t="s">
        <v>753</v>
      </c>
      <c r="D16" s="195" t="s">
        <v>192</v>
      </c>
      <c r="E16" s="196">
        <v>0.69120000000000004</v>
      </c>
      <c r="F16" s="199"/>
      <c r="G16" s="197">
        <f>ROUND(E16*F16,2)</f>
        <v>0</v>
      </c>
      <c r="H16" s="199">
        <v>0</v>
      </c>
      <c r="I16" s="197">
        <f>ROUND(E16*H16,2)</f>
        <v>0</v>
      </c>
      <c r="J16" s="199">
        <v>713</v>
      </c>
      <c r="K16" s="197">
        <f>ROUND(E16*J16,2)</f>
        <v>492.83</v>
      </c>
      <c r="L16" s="197">
        <v>21</v>
      </c>
      <c r="M16" s="197">
        <f>G16*(1+L16/100)</f>
        <v>0</v>
      </c>
      <c r="N16" s="197">
        <v>0</v>
      </c>
      <c r="O16" s="197">
        <f>ROUND(E16*N16,2)</f>
        <v>0</v>
      </c>
      <c r="P16" s="197">
        <v>0</v>
      </c>
      <c r="Q16" s="197">
        <f>ROUND(E16*P16,2)</f>
        <v>0</v>
      </c>
      <c r="R16" s="198" t="s">
        <v>668</v>
      </c>
      <c r="S16" s="198" t="s">
        <v>194</v>
      </c>
      <c r="T16" s="197">
        <v>1.9379999999999999</v>
      </c>
      <c r="U16" s="197">
        <f>ROUND(E16*T16,2)</f>
        <v>1.34</v>
      </c>
      <c r="V16" s="198"/>
      <c r="W16" s="198"/>
      <c r="X16" s="266"/>
      <c r="Y16" s="176"/>
      <c r="Z16" s="176"/>
      <c r="AA16" s="176"/>
      <c r="AB16" s="176"/>
      <c r="AC16" s="176"/>
      <c r="AD16" s="176"/>
      <c r="AE16" s="176" t="s">
        <v>195</v>
      </c>
      <c r="AF16" s="176">
        <v>12</v>
      </c>
      <c r="AG16" s="176"/>
      <c r="AH16" s="211"/>
      <c r="AI16" s="211"/>
      <c r="AJ16" s="214"/>
      <c r="AK16" s="176"/>
      <c r="AL16" s="176"/>
      <c r="AM16" s="176"/>
      <c r="AN16" s="176"/>
      <c r="AO16" s="176"/>
      <c r="AP16" s="176"/>
      <c r="AQ16" s="176"/>
      <c r="AR16" s="176"/>
      <c r="AS16" s="176"/>
      <c r="AT16" s="176"/>
      <c r="AU16" s="176"/>
      <c r="AV16" s="176"/>
      <c r="AW16" s="176"/>
      <c r="AX16" s="176"/>
      <c r="AY16" s="176"/>
      <c r="AZ16" s="176"/>
      <c r="BA16" s="176"/>
      <c r="BB16" s="176"/>
      <c r="BC16" s="176"/>
      <c r="BD16" s="176"/>
      <c r="BE16" s="176"/>
      <c r="BF16" s="176"/>
      <c r="BG16" s="176"/>
      <c r="BH16" s="176"/>
    </row>
    <row r="17" spans="1:60" ht="22.5" outlineLevel="1" x14ac:dyDescent="0.2">
      <c r="A17" s="193">
        <v>4</v>
      </c>
      <c r="B17" s="194" t="s">
        <v>754</v>
      </c>
      <c r="C17" s="194" t="s">
        <v>677</v>
      </c>
      <c r="D17" s="195" t="s">
        <v>192</v>
      </c>
      <c r="E17" s="196">
        <v>0.69120000000000004</v>
      </c>
      <c r="F17" s="199"/>
      <c r="G17" s="197">
        <f>ROUND(E17*F17,2)</f>
        <v>0</v>
      </c>
      <c r="H17" s="199">
        <v>0</v>
      </c>
      <c r="I17" s="197">
        <f>ROUND(E17*H17,2)</f>
        <v>0</v>
      </c>
      <c r="J17" s="199">
        <v>16.3</v>
      </c>
      <c r="K17" s="197">
        <f>ROUND(E17*J17,2)</f>
        <v>11.27</v>
      </c>
      <c r="L17" s="197">
        <v>21</v>
      </c>
      <c r="M17" s="197">
        <f>G17*(1+L17/100)</f>
        <v>0</v>
      </c>
      <c r="N17" s="197">
        <v>0</v>
      </c>
      <c r="O17" s="197">
        <f>ROUND(E17*N17,2)</f>
        <v>0</v>
      </c>
      <c r="P17" s="197">
        <v>0</v>
      </c>
      <c r="Q17" s="197">
        <f>ROUND(E17*P17,2)</f>
        <v>0</v>
      </c>
      <c r="R17" s="198" t="s">
        <v>668</v>
      </c>
      <c r="S17" s="198" t="s">
        <v>194</v>
      </c>
      <c r="T17" s="197">
        <v>8.9999999999999993E-3</v>
      </c>
      <c r="U17" s="197">
        <f>ROUND(E17*T17,2)</f>
        <v>0.01</v>
      </c>
      <c r="V17" s="198"/>
      <c r="W17" s="198"/>
      <c r="X17" s="266"/>
      <c r="Y17" s="176"/>
      <c r="Z17" s="176"/>
      <c r="AA17" s="176"/>
      <c r="AB17" s="176"/>
      <c r="AC17" s="176"/>
      <c r="AD17" s="176"/>
      <c r="AE17" s="176" t="s">
        <v>195</v>
      </c>
      <c r="AF17" s="176">
        <v>13</v>
      </c>
      <c r="AG17" s="176"/>
      <c r="AH17" s="211"/>
      <c r="AI17" s="211"/>
      <c r="AJ17" s="214"/>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row>
    <row r="18" spans="1:60" outlineLevel="1" x14ac:dyDescent="0.2">
      <c r="A18" s="193">
        <v>5</v>
      </c>
      <c r="B18" s="194" t="s">
        <v>683</v>
      </c>
      <c r="C18" s="194" t="s">
        <v>684</v>
      </c>
      <c r="D18" s="195" t="s">
        <v>192</v>
      </c>
      <c r="E18" s="196">
        <v>0.69120000000000004</v>
      </c>
      <c r="F18" s="199"/>
      <c r="G18" s="197">
        <f>ROUND(E18*F18,2)</f>
        <v>0</v>
      </c>
      <c r="H18" s="199">
        <v>0</v>
      </c>
      <c r="I18" s="197">
        <f>ROUND(E18*H18,2)</f>
        <v>0</v>
      </c>
      <c r="J18" s="199">
        <v>280</v>
      </c>
      <c r="K18" s="197">
        <f>ROUND(E18*J18,2)</f>
        <v>193.54</v>
      </c>
      <c r="L18" s="197">
        <v>21</v>
      </c>
      <c r="M18" s="197">
        <f>G18*(1+L18/100)</f>
        <v>0</v>
      </c>
      <c r="N18" s="197">
        <v>0</v>
      </c>
      <c r="O18" s="197">
        <f>ROUND(E18*N18,2)</f>
        <v>0</v>
      </c>
      <c r="P18" s="197">
        <v>0</v>
      </c>
      <c r="Q18" s="197">
        <f>ROUND(E18*P18,2)</f>
        <v>0</v>
      </c>
      <c r="R18" s="198" t="s">
        <v>668</v>
      </c>
      <c r="S18" s="198" t="s">
        <v>194</v>
      </c>
      <c r="T18" s="197">
        <v>0</v>
      </c>
      <c r="U18" s="197">
        <f>ROUND(E18*T18,2)</f>
        <v>0</v>
      </c>
      <c r="V18" s="198"/>
      <c r="W18" s="198"/>
      <c r="X18" s="266"/>
      <c r="Y18" s="176"/>
      <c r="Z18" s="176"/>
      <c r="AA18" s="176"/>
      <c r="AB18" s="176"/>
      <c r="AC18" s="176"/>
      <c r="AD18" s="176"/>
      <c r="AE18" s="176" t="s">
        <v>195</v>
      </c>
      <c r="AF18" s="176">
        <v>14</v>
      </c>
      <c r="AG18" s="176"/>
      <c r="AH18" s="211"/>
      <c r="AI18" s="211"/>
      <c r="AJ18" s="214"/>
      <c r="AK18" s="176"/>
      <c r="AL18" s="176"/>
      <c r="AM18" s="176"/>
      <c r="AN18" s="176"/>
      <c r="AO18" s="176"/>
      <c r="AP18" s="176"/>
      <c r="AQ18" s="176"/>
      <c r="AR18" s="176"/>
      <c r="AS18" s="176"/>
      <c r="AT18" s="176"/>
      <c r="AU18" s="176"/>
      <c r="AV18" s="176"/>
      <c r="AW18" s="176"/>
      <c r="AX18" s="176"/>
      <c r="AY18" s="176"/>
      <c r="AZ18" s="176"/>
      <c r="BA18" s="176"/>
      <c r="BB18" s="176"/>
      <c r="BC18" s="176"/>
      <c r="BD18" s="176"/>
      <c r="BE18" s="176"/>
      <c r="BF18" s="176"/>
      <c r="BG18" s="176"/>
      <c r="BH18" s="176"/>
    </row>
    <row r="19" spans="1:60" x14ac:dyDescent="0.2">
      <c r="A19" s="162"/>
      <c r="B19" s="178"/>
      <c r="C19" s="178"/>
      <c r="D19" s="180"/>
      <c r="E19" s="181"/>
      <c r="F19" s="182"/>
      <c r="G19" s="182"/>
      <c r="H19" s="182"/>
      <c r="I19" s="182"/>
      <c r="J19" s="182"/>
      <c r="K19" s="182"/>
      <c r="L19" s="182"/>
      <c r="M19" s="182"/>
      <c r="N19" s="182"/>
      <c r="O19" s="182"/>
      <c r="P19" s="182"/>
      <c r="Q19" s="182"/>
      <c r="R19" s="183"/>
      <c r="S19" s="183"/>
      <c r="T19" s="182"/>
      <c r="U19" s="182"/>
      <c r="V19" s="183"/>
      <c r="W19" s="183"/>
      <c r="X19" s="256"/>
      <c r="AH19" s="210"/>
      <c r="AI19" s="210"/>
      <c r="AJ19" s="213"/>
    </row>
    <row r="20" spans="1:60" x14ac:dyDescent="0.2">
      <c r="A20" s="179" t="s">
        <v>188</v>
      </c>
      <c r="B20" s="186" t="s">
        <v>77</v>
      </c>
      <c r="C20" s="186" t="s">
        <v>78</v>
      </c>
      <c r="D20" s="187"/>
      <c r="E20" s="188"/>
      <c r="F20" s="189"/>
      <c r="G20" s="190">
        <f>SUMIF(AE21:AE26,"&lt;&gt;NOR",G21:G26)</f>
        <v>0</v>
      </c>
      <c r="H20" s="189"/>
      <c r="I20" s="189">
        <f>SUM(I21:I26)</f>
        <v>0</v>
      </c>
      <c r="J20" s="189"/>
      <c r="K20" s="189">
        <f>SUM(K21:K26)</f>
        <v>3302.2</v>
      </c>
      <c r="L20" s="189"/>
      <c r="M20" s="189">
        <f>SUM(M21:M26)</f>
        <v>0</v>
      </c>
      <c r="N20" s="189"/>
      <c r="O20" s="189">
        <f>SUM(O21:O26)</f>
        <v>0</v>
      </c>
      <c r="P20" s="189"/>
      <c r="Q20" s="189">
        <f>SUM(Q21:Q26)</f>
        <v>6.8</v>
      </c>
      <c r="R20" s="191"/>
      <c r="S20" s="191"/>
      <c r="T20" s="189"/>
      <c r="U20" s="189">
        <f>SUM(U21:U26)</f>
        <v>5.76</v>
      </c>
      <c r="V20" s="191"/>
      <c r="W20" s="192"/>
      <c r="X20" s="256"/>
      <c r="AE20" t="s">
        <v>189</v>
      </c>
      <c r="AH20" s="210"/>
      <c r="AI20" s="210"/>
      <c r="AJ20" s="213"/>
    </row>
    <row r="21" spans="1:60" ht="22.5" outlineLevel="1" x14ac:dyDescent="0.2">
      <c r="A21" s="193">
        <v>6</v>
      </c>
      <c r="B21" s="194" t="s">
        <v>755</v>
      </c>
      <c r="C21" s="194" t="s">
        <v>756</v>
      </c>
      <c r="D21" s="195" t="s">
        <v>207</v>
      </c>
      <c r="E21" s="196">
        <v>19</v>
      </c>
      <c r="F21" s="199"/>
      <c r="G21" s="197">
        <f>ROUND(E21*F21,2)</f>
        <v>0</v>
      </c>
      <c r="H21" s="199">
        <v>0</v>
      </c>
      <c r="I21" s="197">
        <f>ROUND(E21*H21,2)</f>
        <v>0</v>
      </c>
      <c r="J21" s="199">
        <v>60.8</v>
      </c>
      <c r="K21" s="197">
        <f>ROUND(E21*J21,2)</f>
        <v>1155.2</v>
      </c>
      <c r="L21" s="197">
        <v>21</v>
      </c>
      <c r="M21" s="197">
        <f>G21*(1+L21/100)</f>
        <v>0</v>
      </c>
      <c r="N21" s="197">
        <v>0</v>
      </c>
      <c r="O21" s="197">
        <f>ROUND(E21*N21,2)</f>
        <v>0</v>
      </c>
      <c r="P21" s="197">
        <v>0.13800000000000001</v>
      </c>
      <c r="Q21" s="197">
        <f>ROUND(E21*P21,2)</f>
        <v>2.62</v>
      </c>
      <c r="R21" s="198" t="s">
        <v>687</v>
      </c>
      <c r="S21" s="198" t="s">
        <v>194</v>
      </c>
      <c r="T21" s="197">
        <v>0.16</v>
      </c>
      <c r="U21" s="197">
        <f>ROUND(E21*T21,2)</f>
        <v>3.04</v>
      </c>
      <c r="V21" s="198"/>
      <c r="W21" s="198"/>
      <c r="X21" s="266"/>
      <c r="Y21" s="176"/>
      <c r="Z21" s="176"/>
      <c r="AA21" s="176"/>
      <c r="AB21" s="176"/>
      <c r="AC21" s="176"/>
      <c r="AD21" s="176"/>
      <c r="AE21" s="176" t="s">
        <v>195</v>
      </c>
      <c r="AF21" s="176">
        <v>16</v>
      </c>
      <c r="AG21" s="176"/>
      <c r="AH21" s="211"/>
      <c r="AI21" s="211"/>
      <c r="AJ21" s="214"/>
      <c r="AK21" s="176"/>
      <c r="AL21" s="176"/>
      <c r="AM21" s="176"/>
      <c r="AN21" s="176"/>
      <c r="AO21" s="176"/>
      <c r="AP21" s="176"/>
      <c r="AQ21" s="176"/>
      <c r="AR21" s="176"/>
      <c r="AS21" s="176"/>
      <c r="AT21" s="176"/>
      <c r="AU21" s="176"/>
      <c r="AV21" s="176"/>
      <c r="AW21" s="176"/>
      <c r="AX21" s="176"/>
      <c r="AY21" s="176"/>
      <c r="AZ21" s="176"/>
      <c r="BA21" s="176"/>
      <c r="BB21" s="176"/>
      <c r="BC21" s="176"/>
      <c r="BD21" s="176"/>
      <c r="BE21" s="176"/>
      <c r="BF21" s="176"/>
      <c r="BG21" s="176"/>
      <c r="BH21" s="176"/>
    </row>
    <row r="22" spans="1:60" outlineLevel="1" x14ac:dyDescent="0.2">
      <c r="A22" s="177"/>
      <c r="B22" s="208" t="s">
        <v>757</v>
      </c>
      <c r="C22" s="209"/>
      <c r="D22" s="200"/>
      <c r="E22" s="201"/>
      <c r="F22" s="184"/>
      <c r="G22" s="184"/>
      <c r="H22" s="184"/>
      <c r="I22" s="184"/>
      <c r="J22" s="184"/>
      <c r="K22" s="184"/>
      <c r="L22" s="184"/>
      <c r="M22" s="184"/>
      <c r="N22" s="184"/>
      <c r="O22" s="184"/>
      <c r="P22" s="184"/>
      <c r="Q22" s="184"/>
      <c r="R22" s="185"/>
      <c r="S22" s="185"/>
      <c r="T22" s="184"/>
      <c r="U22" s="184"/>
      <c r="V22" s="185"/>
      <c r="W22" s="185"/>
      <c r="X22" s="266"/>
      <c r="Y22" s="176"/>
      <c r="Z22" s="176"/>
      <c r="AA22" s="176"/>
      <c r="AB22" s="176"/>
      <c r="AC22" s="176"/>
      <c r="AD22" s="176"/>
      <c r="AE22" s="176" t="s">
        <v>197</v>
      </c>
      <c r="AF22" s="176">
        <v>0</v>
      </c>
      <c r="AG22" s="176"/>
      <c r="AH22" s="211"/>
      <c r="AI22" s="212" t="s">
        <v>757</v>
      </c>
      <c r="AJ22" s="214"/>
      <c r="AK22" s="176"/>
      <c r="AL22" s="176"/>
      <c r="AM22" s="176"/>
      <c r="AN22" s="176"/>
      <c r="AO22" s="176"/>
      <c r="AP22" s="176"/>
      <c r="AQ22" s="176"/>
      <c r="AR22" s="176"/>
      <c r="AS22" s="176"/>
      <c r="AT22" s="176"/>
      <c r="AU22" s="176"/>
      <c r="AV22" s="176"/>
      <c r="AW22" s="176"/>
      <c r="AX22" s="176"/>
      <c r="AY22" s="176"/>
      <c r="AZ22" s="176"/>
      <c r="BA22" s="176"/>
      <c r="BB22" s="176"/>
      <c r="BC22" s="176"/>
      <c r="BD22" s="176"/>
      <c r="BE22" s="176"/>
      <c r="BF22" s="176"/>
      <c r="BG22" s="176"/>
      <c r="BH22" s="176"/>
    </row>
    <row r="23" spans="1:60" outlineLevel="1" x14ac:dyDescent="0.2">
      <c r="A23" s="177"/>
      <c r="B23" s="208" t="s">
        <v>758</v>
      </c>
      <c r="C23" s="209"/>
      <c r="D23" s="200"/>
      <c r="E23" s="201">
        <v>19</v>
      </c>
      <c r="F23" s="184"/>
      <c r="G23" s="184"/>
      <c r="H23" s="184"/>
      <c r="I23" s="184"/>
      <c r="J23" s="184"/>
      <c r="K23" s="184"/>
      <c r="L23" s="184"/>
      <c r="M23" s="184"/>
      <c r="N23" s="184"/>
      <c r="O23" s="184"/>
      <c r="P23" s="184"/>
      <c r="Q23" s="184"/>
      <c r="R23" s="185"/>
      <c r="S23" s="185"/>
      <c r="T23" s="184"/>
      <c r="U23" s="184"/>
      <c r="V23" s="185"/>
      <c r="W23" s="185"/>
      <c r="X23" s="266"/>
      <c r="Y23" s="176"/>
      <c r="Z23" s="176"/>
      <c r="AA23" s="176"/>
      <c r="AB23" s="176"/>
      <c r="AC23" s="176"/>
      <c r="AD23" s="176"/>
      <c r="AE23" s="176" t="s">
        <v>197</v>
      </c>
      <c r="AF23" s="176">
        <v>0</v>
      </c>
      <c r="AG23" s="176"/>
      <c r="AH23" s="211"/>
      <c r="AI23" s="212" t="s">
        <v>758</v>
      </c>
      <c r="AJ23" s="214"/>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row>
    <row r="24" spans="1:60" outlineLevel="1" x14ac:dyDescent="0.2">
      <c r="A24" s="193">
        <v>7</v>
      </c>
      <c r="B24" s="194" t="s">
        <v>759</v>
      </c>
      <c r="C24" s="194" t="s">
        <v>760</v>
      </c>
      <c r="D24" s="195" t="s">
        <v>293</v>
      </c>
      <c r="E24" s="196">
        <v>19</v>
      </c>
      <c r="F24" s="199"/>
      <c r="G24" s="197">
        <f>ROUND(E24*F24,2)</f>
        <v>0</v>
      </c>
      <c r="H24" s="199">
        <v>0</v>
      </c>
      <c r="I24" s="197">
        <f>ROUND(E24*H24,2)</f>
        <v>0</v>
      </c>
      <c r="J24" s="199">
        <v>113</v>
      </c>
      <c r="K24" s="197">
        <f>ROUND(E24*J24,2)</f>
        <v>2147</v>
      </c>
      <c r="L24" s="197">
        <v>21</v>
      </c>
      <c r="M24" s="197">
        <f>G24*(1+L24/100)</f>
        <v>0</v>
      </c>
      <c r="N24" s="197">
        <v>0</v>
      </c>
      <c r="O24" s="197">
        <f>ROUND(E24*N24,2)</f>
        <v>0</v>
      </c>
      <c r="P24" s="197">
        <v>0.22</v>
      </c>
      <c r="Q24" s="197">
        <f>ROUND(E24*P24,2)</f>
        <v>4.18</v>
      </c>
      <c r="R24" s="198" t="s">
        <v>687</v>
      </c>
      <c r="S24" s="198" t="s">
        <v>194</v>
      </c>
      <c r="T24" s="197">
        <v>0.14299999999999999</v>
      </c>
      <c r="U24" s="197">
        <f>ROUND(E24*T24,2)</f>
        <v>2.72</v>
      </c>
      <c r="V24" s="198"/>
      <c r="W24" s="198"/>
      <c r="X24" s="266"/>
      <c r="Y24" s="176"/>
      <c r="Z24" s="176"/>
      <c r="AA24" s="176"/>
      <c r="AB24" s="176"/>
      <c r="AC24" s="176"/>
      <c r="AD24" s="176"/>
      <c r="AE24" s="176" t="s">
        <v>195</v>
      </c>
      <c r="AF24" s="176">
        <v>18</v>
      </c>
      <c r="AG24" s="176"/>
      <c r="AH24" s="211"/>
      <c r="AI24" s="211"/>
      <c r="AJ24" s="214"/>
      <c r="AK24" s="176"/>
      <c r="AL24" s="176"/>
      <c r="AM24" s="176"/>
      <c r="AN24" s="176"/>
      <c r="AO24" s="176"/>
      <c r="AP24" s="176"/>
      <c r="AQ24" s="176"/>
      <c r="AR24" s="176"/>
      <c r="AS24" s="176"/>
      <c r="AT24" s="176"/>
      <c r="AU24" s="176"/>
      <c r="AV24" s="176"/>
      <c r="AW24" s="176"/>
      <c r="AX24" s="176"/>
      <c r="AY24" s="176"/>
      <c r="AZ24" s="176"/>
      <c r="BA24" s="176"/>
      <c r="BB24" s="176"/>
      <c r="BC24" s="176"/>
      <c r="BD24" s="176"/>
      <c r="BE24" s="176"/>
      <c r="BF24" s="176"/>
      <c r="BG24" s="176"/>
      <c r="BH24" s="176"/>
    </row>
    <row r="25" spans="1:60" outlineLevel="1" x14ac:dyDescent="0.2">
      <c r="A25" s="177"/>
      <c r="B25" s="208" t="s">
        <v>761</v>
      </c>
      <c r="C25" s="209"/>
      <c r="D25" s="200"/>
      <c r="E25" s="201"/>
      <c r="F25" s="184"/>
      <c r="G25" s="184"/>
      <c r="H25" s="184"/>
      <c r="I25" s="184"/>
      <c r="J25" s="184"/>
      <c r="K25" s="184"/>
      <c r="L25" s="184"/>
      <c r="M25" s="184"/>
      <c r="N25" s="184"/>
      <c r="O25" s="184"/>
      <c r="P25" s="184"/>
      <c r="Q25" s="184"/>
      <c r="R25" s="185"/>
      <c r="S25" s="185"/>
      <c r="T25" s="184"/>
      <c r="U25" s="184"/>
      <c r="V25" s="185"/>
      <c r="W25" s="185"/>
      <c r="X25" s="266"/>
      <c r="Y25" s="176"/>
      <c r="Z25" s="176"/>
      <c r="AA25" s="176"/>
      <c r="AB25" s="176"/>
      <c r="AC25" s="176"/>
      <c r="AD25" s="176"/>
      <c r="AE25" s="176" t="s">
        <v>197</v>
      </c>
      <c r="AF25" s="176">
        <v>0</v>
      </c>
      <c r="AG25" s="176"/>
      <c r="AH25" s="211"/>
      <c r="AI25" s="212" t="s">
        <v>761</v>
      </c>
      <c r="AJ25" s="214"/>
      <c r="AK25" s="176"/>
      <c r="AL25" s="176"/>
      <c r="AM25" s="176"/>
      <c r="AN25" s="176"/>
      <c r="AO25" s="176"/>
      <c r="AP25" s="176"/>
      <c r="AQ25" s="176"/>
      <c r="AR25" s="176"/>
      <c r="AS25" s="176"/>
      <c r="AT25" s="176"/>
      <c r="AU25" s="176"/>
      <c r="AV25" s="176"/>
      <c r="AW25" s="176"/>
      <c r="AX25" s="176"/>
      <c r="AY25" s="176"/>
      <c r="AZ25" s="176"/>
      <c r="BA25" s="176"/>
      <c r="BB25" s="176"/>
      <c r="BC25" s="176"/>
      <c r="BD25" s="176"/>
      <c r="BE25" s="176"/>
      <c r="BF25" s="176"/>
      <c r="BG25" s="176"/>
      <c r="BH25" s="176"/>
    </row>
    <row r="26" spans="1:60" outlineLevel="1" x14ac:dyDescent="0.2">
      <c r="A26" s="177"/>
      <c r="B26" s="208" t="s">
        <v>758</v>
      </c>
      <c r="C26" s="209"/>
      <c r="D26" s="200"/>
      <c r="E26" s="201">
        <v>19</v>
      </c>
      <c r="F26" s="184"/>
      <c r="G26" s="184"/>
      <c r="H26" s="184"/>
      <c r="I26" s="184"/>
      <c r="J26" s="184"/>
      <c r="K26" s="184"/>
      <c r="L26" s="184"/>
      <c r="M26" s="184"/>
      <c r="N26" s="184"/>
      <c r="O26" s="184"/>
      <c r="P26" s="184"/>
      <c r="Q26" s="184"/>
      <c r="R26" s="185"/>
      <c r="S26" s="185"/>
      <c r="T26" s="184"/>
      <c r="U26" s="184"/>
      <c r="V26" s="185"/>
      <c r="W26" s="185"/>
      <c r="X26" s="266"/>
      <c r="Y26" s="176"/>
      <c r="Z26" s="176"/>
      <c r="AA26" s="176"/>
      <c r="AB26" s="176"/>
      <c r="AC26" s="176"/>
      <c r="AD26" s="176"/>
      <c r="AE26" s="176" t="s">
        <v>197</v>
      </c>
      <c r="AF26" s="176">
        <v>0</v>
      </c>
      <c r="AG26" s="176"/>
      <c r="AH26" s="211"/>
      <c r="AI26" s="212" t="s">
        <v>758</v>
      </c>
      <c r="AJ26" s="214"/>
      <c r="AK26" s="176"/>
      <c r="AL26" s="176"/>
      <c r="AM26" s="176"/>
      <c r="AN26" s="176"/>
      <c r="AO26" s="176"/>
      <c r="AP26" s="176"/>
      <c r="AQ26" s="176"/>
      <c r="AR26" s="176"/>
      <c r="AS26" s="176"/>
      <c r="AT26" s="176"/>
      <c r="AU26" s="176"/>
      <c r="AV26" s="176"/>
      <c r="AW26" s="176"/>
      <c r="AX26" s="176"/>
      <c r="AY26" s="176"/>
      <c r="AZ26" s="176"/>
      <c r="BA26" s="176"/>
      <c r="BB26" s="176"/>
      <c r="BC26" s="176"/>
      <c r="BD26" s="176"/>
      <c r="BE26" s="176"/>
      <c r="BF26" s="176"/>
      <c r="BG26" s="176"/>
      <c r="BH26" s="176"/>
    </row>
    <row r="27" spans="1:60" x14ac:dyDescent="0.2">
      <c r="A27" s="162"/>
      <c r="B27" s="178"/>
      <c r="C27" s="178"/>
      <c r="D27" s="180"/>
      <c r="E27" s="181"/>
      <c r="F27" s="182"/>
      <c r="G27" s="182"/>
      <c r="H27" s="182"/>
      <c r="I27" s="182"/>
      <c r="J27" s="182"/>
      <c r="K27" s="182"/>
      <c r="L27" s="182"/>
      <c r="M27" s="182"/>
      <c r="N27" s="182"/>
      <c r="O27" s="182"/>
      <c r="P27" s="182"/>
      <c r="Q27" s="182"/>
      <c r="R27" s="183"/>
      <c r="S27" s="183"/>
      <c r="T27" s="182"/>
      <c r="U27" s="182"/>
      <c r="V27" s="183"/>
      <c r="W27" s="183"/>
      <c r="X27" s="256"/>
      <c r="AH27" s="210"/>
      <c r="AI27" s="210"/>
      <c r="AJ27" s="213"/>
    </row>
    <row r="28" spans="1:60" x14ac:dyDescent="0.2">
      <c r="A28" s="179" t="s">
        <v>188</v>
      </c>
      <c r="B28" s="186" t="s">
        <v>79</v>
      </c>
      <c r="C28" s="186" t="s">
        <v>80</v>
      </c>
      <c r="D28" s="187"/>
      <c r="E28" s="188"/>
      <c r="F28" s="189"/>
      <c r="G28" s="190">
        <f>SUMIF(AE29:AE32,"&lt;&gt;NOR",G29:G32)</f>
        <v>0</v>
      </c>
      <c r="H28" s="189"/>
      <c r="I28" s="189">
        <f>SUM(I29:I32)</f>
        <v>6173.08</v>
      </c>
      <c r="J28" s="189"/>
      <c r="K28" s="189">
        <f>SUM(K29:K32)</f>
        <v>11946.52</v>
      </c>
      <c r="L28" s="189"/>
      <c r="M28" s="189">
        <f>SUM(M29:M32)</f>
        <v>0</v>
      </c>
      <c r="N28" s="189"/>
      <c r="O28" s="189">
        <f>SUM(O29:O32)</f>
        <v>0.05</v>
      </c>
      <c r="P28" s="189"/>
      <c r="Q28" s="189">
        <f>SUM(Q29:Q32)</f>
        <v>0</v>
      </c>
      <c r="R28" s="191"/>
      <c r="S28" s="191"/>
      <c r="T28" s="189"/>
      <c r="U28" s="189">
        <f>SUM(U29:U32)</f>
        <v>29.01</v>
      </c>
      <c r="V28" s="191"/>
      <c r="W28" s="192"/>
      <c r="X28" s="256"/>
      <c r="AE28" t="s">
        <v>189</v>
      </c>
      <c r="AH28" s="210"/>
      <c r="AI28" s="210"/>
      <c r="AJ28" s="213"/>
    </row>
    <row r="29" spans="1:60" outlineLevel="1" x14ac:dyDescent="0.2">
      <c r="A29" s="193">
        <v>8</v>
      </c>
      <c r="B29" s="194" t="s">
        <v>762</v>
      </c>
      <c r="C29" s="194" t="s">
        <v>763</v>
      </c>
      <c r="D29" s="195" t="s">
        <v>207</v>
      </c>
      <c r="E29" s="196">
        <v>194</v>
      </c>
      <c r="F29" s="199"/>
      <c r="G29" s="197">
        <f>ROUND(E29*F29,2)</f>
        <v>0</v>
      </c>
      <c r="H29" s="199">
        <v>5.12</v>
      </c>
      <c r="I29" s="197">
        <f>ROUND(E29*H29,2)</f>
        <v>993.28</v>
      </c>
      <c r="J29" s="199">
        <v>22.18</v>
      </c>
      <c r="K29" s="197">
        <f>ROUND(E29*J29,2)</f>
        <v>4302.92</v>
      </c>
      <c r="L29" s="197">
        <v>21</v>
      </c>
      <c r="M29" s="197">
        <f>G29*(1+L29/100)</f>
        <v>0</v>
      </c>
      <c r="N29" s="197">
        <v>3.0000000000000001E-5</v>
      </c>
      <c r="O29" s="197">
        <f>ROUND(E29*N29,2)</f>
        <v>0.01</v>
      </c>
      <c r="P29" s="197">
        <v>0</v>
      </c>
      <c r="Q29" s="197">
        <f>ROUND(E29*P29,2)</f>
        <v>0</v>
      </c>
      <c r="R29" s="198" t="s">
        <v>214</v>
      </c>
      <c r="S29" s="198" t="s">
        <v>194</v>
      </c>
      <c r="T29" s="197">
        <v>0.06</v>
      </c>
      <c r="U29" s="197">
        <f>ROUND(E29*T29,2)</f>
        <v>11.64</v>
      </c>
      <c r="V29" s="198"/>
      <c r="W29" s="198"/>
      <c r="X29" s="266"/>
      <c r="Y29" s="176"/>
      <c r="Z29" s="176"/>
      <c r="AA29" s="176"/>
      <c r="AB29" s="176"/>
      <c r="AC29" s="176"/>
      <c r="AD29" s="176"/>
      <c r="AE29" s="176" t="s">
        <v>215</v>
      </c>
      <c r="AF29" s="176">
        <v>21</v>
      </c>
      <c r="AG29" s="176"/>
      <c r="AH29" s="211"/>
      <c r="AI29" s="211"/>
      <c r="AJ29" s="214"/>
      <c r="AK29" s="176"/>
      <c r="AL29" s="176"/>
      <c r="AM29" s="176"/>
      <c r="AN29" s="176"/>
      <c r="AO29" s="176"/>
      <c r="AP29" s="176"/>
      <c r="AQ29" s="176"/>
      <c r="AR29" s="176"/>
      <c r="AS29" s="176"/>
      <c r="AT29" s="176"/>
      <c r="AU29" s="176"/>
      <c r="AV29" s="176"/>
      <c r="AW29" s="176"/>
      <c r="AX29" s="176"/>
      <c r="AY29" s="176"/>
      <c r="AZ29" s="176"/>
      <c r="BA29" s="176"/>
      <c r="BB29" s="176"/>
      <c r="BC29" s="176"/>
      <c r="BD29" s="176"/>
      <c r="BE29" s="176"/>
      <c r="BF29" s="176"/>
      <c r="BG29" s="176"/>
      <c r="BH29" s="176"/>
    </row>
    <row r="30" spans="1:60" outlineLevel="1" x14ac:dyDescent="0.2">
      <c r="A30" s="177"/>
      <c r="B30" s="308" t="s">
        <v>764</v>
      </c>
      <c r="C30" s="308"/>
      <c r="D30" s="309"/>
      <c r="E30" s="309"/>
      <c r="F30" s="309"/>
      <c r="G30" s="309"/>
      <c r="H30" s="184"/>
      <c r="I30" s="184"/>
      <c r="J30" s="184"/>
      <c r="K30" s="184"/>
      <c r="L30" s="184"/>
      <c r="M30" s="184"/>
      <c r="N30" s="184"/>
      <c r="O30" s="184"/>
      <c r="P30" s="184"/>
      <c r="Q30" s="184"/>
      <c r="R30" s="185"/>
      <c r="S30" s="185"/>
      <c r="T30" s="184"/>
      <c r="U30" s="184"/>
      <c r="V30" s="185"/>
      <c r="W30" s="185"/>
      <c r="X30" s="266"/>
      <c r="Y30" s="176"/>
      <c r="Z30" s="176"/>
      <c r="AA30" s="176"/>
      <c r="AB30" s="176"/>
      <c r="AC30" s="176"/>
      <c r="AD30" s="176"/>
      <c r="AE30" s="176" t="s">
        <v>221</v>
      </c>
      <c r="AF30" s="176"/>
      <c r="AG30" s="176"/>
      <c r="AH30" s="211" t="str">
        <f>B30</f>
        <v>Včetně prvního pokosení, naložení odpadu a odvezení do 20 km, se složením.</v>
      </c>
      <c r="AI30" s="211"/>
      <c r="AJ30" s="214"/>
      <c r="AK30" s="176"/>
      <c r="AL30" s="176"/>
      <c r="AM30" s="176"/>
      <c r="AN30" s="176"/>
      <c r="AO30" s="176"/>
      <c r="AP30" s="176"/>
      <c r="AQ30" s="176"/>
      <c r="AR30" s="176"/>
      <c r="AS30" s="176"/>
      <c r="AT30" s="176"/>
      <c r="AU30" s="176"/>
      <c r="AV30" s="176"/>
      <c r="AW30" s="176"/>
      <c r="AX30" s="176"/>
      <c r="AY30" s="176"/>
      <c r="AZ30" s="176"/>
      <c r="BA30" s="176"/>
      <c r="BB30" s="176"/>
      <c r="BC30" s="176"/>
      <c r="BD30" s="176"/>
      <c r="BE30" s="176"/>
      <c r="BF30" s="176"/>
      <c r="BG30" s="176"/>
      <c r="BH30" s="176"/>
    </row>
    <row r="31" spans="1:60" outlineLevel="1" x14ac:dyDescent="0.2">
      <c r="A31" s="193">
        <v>9</v>
      </c>
      <c r="B31" s="194" t="s">
        <v>765</v>
      </c>
      <c r="C31" s="194" t="s">
        <v>766</v>
      </c>
      <c r="D31" s="195" t="s">
        <v>207</v>
      </c>
      <c r="E31" s="196">
        <v>194</v>
      </c>
      <c r="F31" s="199"/>
      <c r="G31" s="197">
        <f>ROUND(E31*F31,2)</f>
        <v>0</v>
      </c>
      <c r="H31" s="199">
        <v>26.7</v>
      </c>
      <c r="I31" s="197">
        <f>ROUND(E31*H31,2)</f>
        <v>5179.8</v>
      </c>
      <c r="J31" s="199">
        <v>39.4</v>
      </c>
      <c r="K31" s="197">
        <f>ROUND(E31*J31,2)</f>
        <v>7643.6</v>
      </c>
      <c r="L31" s="197">
        <v>21</v>
      </c>
      <c r="M31" s="197">
        <f>G31*(1+L31/100)</f>
        <v>0</v>
      </c>
      <c r="N31" s="197">
        <v>2.0000000000000001E-4</v>
      </c>
      <c r="O31" s="197">
        <f>ROUND(E31*N31,2)</f>
        <v>0.04</v>
      </c>
      <c r="P31" s="197">
        <v>0</v>
      </c>
      <c r="Q31" s="197">
        <f>ROUND(E31*P31,2)</f>
        <v>0</v>
      </c>
      <c r="R31" s="198" t="s">
        <v>214</v>
      </c>
      <c r="S31" s="198" t="s">
        <v>194</v>
      </c>
      <c r="T31" s="197">
        <v>8.9520000000000002E-2</v>
      </c>
      <c r="U31" s="197">
        <f>ROUND(E31*T31,2)</f>
        <v>17.37</v>
      </c>
      <c r="V31" s="198"/>
      <c r="W31" s="198"/>
      <c r="X31" s="266"/>
      <c r="Y31" s="176"/>
      <c r="Z31" s="176"/>
      <c r="AA31" s="176"/>
      <c r="AB31" s="176"/>
      <c r="AC31" s="176"/>
      <c r="AD31" s="176"/>
      <c r="AE31" s="176" t="s">
        <v>215</v>
      </c>
      <c r="AF31" s="176">
        <v>22</v>
      </c>
      <c r="AG31" s="176"/>
      <c r="AH31" s="211"/>
      <c r="AI31" s="211"/>
      <c r="AJ31" s="214"/>
      <c r="AK31" s="176"/>
      <c r="AL31" s="176"/>
      <c r="AM31" s="176"/>
      <c r="AN31" s="176"/>
      <c r="AO31" s="176"/>
      <c r="AP31" s="176"/>
      <c r="AQ31" s="176"/>
      <c r="AR31" s="176"/>
      <c r="AS31" s="176"/>
      <c r="AT31" s="176"/>
      <c r="AU31" s="176"/>
      <c r="AV31" s="176"/>
      <c r="AW31" s="176"/>
      <c r="AX31" s="176"/>
      <c r="AY31" s="176"/>
      <c r="AZ31" s="176"/>
      <c r="BA31" s="176"/>
      <c r="BB31" s="176"/>
      <c r="BC31" s="176"/>
      <c r="BD31" s="176"/>
      <c r="BE31" s="176"/>
      <c r="BF31" s="176"/>
      <c r="BG31" s="176"/>
      <c r="BH31" s="176"/>
    </row>
    <row r="32" spans="1:60" outlineLevel="1" x14ac:dyDescent="0.2">
      <c r="A32" s="177"/>
      <c r="B32" s="308" t="s">
        <v>767</v>
      </c>
      <c r="C32" s="308"/>
      <c r="D32" s="309"/>
      <c r="E32" s="309"/>
      <c r="F32" s="309"/>
      <c r="G32" s="309"/>
      <c r="H32" s="184"/>
      <c r="I32" s="184"/>
      <c r="J32" s="184"/>
      <c r="K32" s="184"/>
      <c r="L32" s="184"/>
      <c r="M32" s="184"/>
      <c r="N32" s="184"/>
      <c r="O32" s="184"/>
      <c r="P32" s="184"/>
      <c r="Q32" s="184"/>
      <c r="R32" s="185"/>
      <c r="S32" s="185"/>
      <c r="T32" s="184"/>
      <c r="U32" s="184"/>
      <c r="V32" s="185"/>
      <c r="W32" s="185"/>
      <c r="X32" s="266"/>
      <c r="Y32" s="176"/>
      <c r="Z32" s="176"/>
      <c r="AA32" s="176"/>
      <c r="AB32" s="176"/>
      <c r="AC32" s="176"/>
      <c r="AD32" s="176"/>
      <c r="AE32" s="176" t="s">
        <v>221</v>
      </c>
      <c r="AF32" s="176"/>
      <c r="AG32" s="176"/>
      <c r="AH32" s="211" t="str">
        <f>B32</f>
        <v>Včetně přesunu hmot.</v>
      </c>
      <c r="AI32" s="211"/>
      <c r="AJ32" s="214"/>
      <c r="AK32" s="176"/>
      <c r="AL32" s="176"/>
      <c r="AM32" s="176"/>
      <c r="AN32" s="176"/>
      <c r="AO32" s="176"/>
      <c r="AP32" s="176"/>
      <c r="AQ32" s="176"/>
      <c r="AR32" s="176"/>
      <c r="AS32" s="176"/>
      <c r="AT32" s="176"/>
      <c r="AU32" s="176"/>
      <c r="AV32" s="176"/>
      <c r="AW32" s="176"/>
      <c r="AX32" s="176"/>
      <c r="AY32" s="176"/>
      <c r="AZ32" s="176"/>
      <c r="BA32" s="176"/>
      <c r="BB32" s="176"/>
      <c r="BC32" s="176"/>
      <c r="BD32" s="176"/>
      <c r="BE32" s="176"/>
      <c r="BF32" s="176"/>
      <c r="BG32" s="176"/>
      <c r="BH32" s="176"/>
    </row>
    <row r="33" spans="1:60" x14ac:dyDescent="0.2">
      <c r="A33" s="162"/>
      <c r="B33" s="178"/>
      <c r="C33" s="178"/>
      <c r="D33" s="180"/>
      <c r="E33" s="181"/>
      <c r="F33" s="182"/>
      <c r="G33" s="182"/>
      <c r="H33" s="182"/>
      <c r="I33" s="182"/>
      <c r="J33" s="182"/>
      <c r="K33" s="182"/>
      <c r="L33" s="182"/>
      <c r="M33" s="182"/>
      <c r="N33" s="182"/>
      <c r="O33" s="182"/>
      <c r="P33" s="182"/>
      <c r="Q33" s="182"/>
      <c r="R33" s="183"/>
      <c r="S33" s="183"/>
      <c r="T33" s="182"/>
      <c r="U33" s="182"/>
      <c r="V33" s="183"/>
      <c r="W33" s="183"/>
      <c r="X33" s="256"/>
      <c r="AH33" s="210"/>
      <c r="AI33" s="210"/>
      <c r="AJ33" s="213"/>
    </row>
    <row r="34" spans="1:60" x14ac:dyDescent="0.2">
      <c r="A34" s="179" t="s">
        <v>188</v>
      </c>
      <c r="B34" s="186" t="s">
        <v>81</v>
      </c>
      <c r="C34" s="186" t="s">
        <v>82</v>
      </c>
      <c r="D34" s="187"/>
      <c r="E34" s="188"/>
      <c r="F34" s="189"/>
      <c r="G34" s="190">
        <f>SUMIF(AE35:AE37,"&lt;&gt;NOR",G35:G37)</f>
        <v>0</v>
      </c>
      <c r="H34" s="189"/>
      <c r="I34" s="189">
        <f>SUM(I35:I37)</f>
        <v>1786.34</v>
      </c>
      <c r="J34" s="189"/>
      <c r="K34" s="189">
        <f>SUM(K35:K37)</f>
        <v>193.95</v>
      </c>
      <c r="L34" s="189"/>
      <c r="M34" s="189">
        <f>SUM(M35:M37)</f>
        <v>0</v>
      </c>
      <c r="N34" s="189"/>
      <c r="O34" s="189">
        <f>SUM(O35:O37)</f>
        <v>1.75</v>
      </c>
      <c r="P34" s="189"/>
      <c r="Q34" s="189">
        <f>SUM(Q35:Q37)</f>
        <v>0</v>
      </c>
      <c r="R34" s="191"/>
      <c r="S34" s="191"/>
      <c r="T34" s="189"/>
      <c r="U34" s="189">
        <f>SUM(U35:U37)</f>
        <v>0.33</v>
      </c>
      <c r="V34" s="191"/>
      <c r="W34" s="192"/>
      <c r="X34" s="256"/>
      <c r="AE34" t="s">
        <v>189</v>
      </c>
      <c r="AH34" s="210"/>
      <c r="AI34" s="210"/>
      <c r="AJ34" s="213"/>
    </row>
    <row r="35" spans="1:60" outlineLevel="1" x14ac:dyDescent="0.2">
      <c r="A35" s="193">
        <v>10</v>
      </c>
      <c r="B35" s="194" t="s">
        <v>768</v>
      </c>
      <c r="C35" s="194" t="s">
        <v>769</v>
      </c>
      <c r="D35" s="195" t="s">
        <v>192</v>
      </c>
      <c r="E35" s="196">
        <v>0.69120000000000004</v>
      </c>
      <c r="F35" s="199"/>
      <c r="G35" s="197">
        <f>ROUND(E35*F35,2)</f>
        <v>0</v>
      </c>
      <c r="H35" s="199">
        <v>2584.4</v>
      </c>
      <c r="I35" s="197">
        <f>ROUND(E35*H35,2)</f>
        <v>1786.34</v>
      </c>
      <c r="J35" s="199">
        <v>280.60000000000002</v>
      </c>
      <c r="K35" s="197">
        <f>ROUND(E35*J35,2)</f>
        <v>193.95</v>
      </c>
      <c r="L35" s="197">
        <v>21</v>
      </c>
      <c r="M35" s="197">
        <f>G35*(1+L35/100)</f>
        <v>0</v>
      </c>
      <c r="N35" s="197">
        <v>2.5249999999999999</v>
      </c>
      <c r="O35" s="197">
        <f>ROUND(E35*N35,2)</f>
        <v>1.75</v>
      </c>
      <c r="P35" s="197">
        <v>0</v>
      </c>
      <c r="Q35" s="197">
        <f>ROUND(E35*P35,2)</f>
        <v>0</v>
      </c>
      <c r="R35" s="198" t="s">
        <v>208</v>
      </c>
      <c r="S35" s="198" t="s">
        <v>194</v>
      </c>
      <c r="T35" s="197">
        <v>0.47699999999999998</v>
      </c>
      <c r="U35" s="197">
        <f>ROUND(E35*T35,2)</f>
        <v>0.33</v>
      </c>
      <c r="V35" s="198"/>
      <c r="W35" s="198"/>
      <c r="X35" s="266"/>
      <c r="Y35" s="176"/>
      <c r="Z35" s="176"/>
      <c r="AA35" s="176"/>
      <c r="AB35" s="176"/>
      <c r="AC35" s="176"/>
      <c r="AD35" s="176"/>
      <c r="AE35" s="176" t="s">
        <v>195</v>
      </c>
      <c r="AF35" s="176">
        <v>24</v>
      </c>
      <c r="AG35" s="176"/>
      <c r="AH35" s="211"/>
      <c r="AI35" s="211"/>
      <c r="AJ35" s="214"/>
      <c r="AK35" s="176"/>
      <c r="AL35" s="176"/>
      <c r="AM35" s="176"/>
      <c r="AN35" s="176"/>
      <c r="AO35" s="176"/>
      <c r="AP35" s="176"/>
      <c r="AQ35" s="176"/>
      <c r="AR35" s="176"/>
      <c r="AS35" s="176"/>
      <c r="AT35" s="176"/>
      <c r="AU35" s="176"/>
      <c r="AV35" s="176"/>
      <c r="AW35" s="176"/>
      <c r="AX35" s="176"/>
      <c r="AY35" s="176"/>
      <c r="AZ35" s="176"/>
      <c r="BA35" s="176"/>
      <c r="BB35" s="176"/>
      <c r="BC35" s="176"/>
      <c r="BD35" s="176"/>
      <c r="BE35" s="176"/>
      <c r="BF35" s="176"/>
      <c r="BG35" s="176"/>
      <c r="BH35" s="176"/>
    </row>
    <row r="36" spans="1:60" outlineLevel="1" x14ac:dyDescent="0.2">
      <c r="A36" s="177"/>
      <c r="B36" s="208" t="s">
        <v>750</v>
      </c>
      <c r="C36" s="209"/>
      <c r="D36" s="200"/>
      <c r="E36" s="201"/>
      <c r="F36" s="184"/>
      <c r="G36" s="184"/>
      <c r="H36" s="184"/>
      <c r="I36" s="184"/>
      <c r="J36" s="184"/>
      <c r="K36" s="184"/>
      <c r="L36" s="184"/>
      <c r="M36" s="184"/>
      <c r="N36" s="184"/>
      <c r="O36" s="184"/>
      <c r="P36" s="184"/>
      <c r="Q36" s="184"/>
      <c r="R36" s="185"/>
      <c r="S36" s="185"/>
      <c r="T36" s="184"/>
      <c r="U36" s="184"/>
      <c r="V36" s="185"/>
      <c r="W36" s="185"/>
      <c r="X36" s="266"/>
      <c r="Y36" s="176"/>
      <c r="Z36" s="176"/>
      <c r="AA36" s="176"/>
      <c r="AB36" s="176"/>
      <c r="AC36" s="176"/>
      <c r="AD36" s="176"/>
      <c r="AE36" s="176" t="s">
        <v>197</v>
      </c>
      <c r="AF36" s="176">
        <v>0</v>
      </c>
      <c r="AG36" s="176"/>
      <c r="AH36" s="211"/>
      <c r="AI36" s="212" t="s">
        <v>750</v>
      </c>
      <c r="AJ36" s="214"/>
      <c r="AK36" s="176"/>
      <c r="AL36" s="176"/>
      <c r="AM36" s="176"/>
      <c r="AN36" s="176"/>
      <c r="AO36" s="176"/>
      <c r="AP36" s="176"/>
      <c r="AQ36" s="176"/>
      <c r="AR36" s="176"/>
      <c r="AS36" s="176"/>
      <c r="AT36" s="176"/>
      <c r="AU36" s="176"/>
      <c r="AV36" s="176"/>
      <c r="AW36" s="176"/>
      <c r="AX36" s="176"/>
      <c r="AY36" s="176"/>
      <c r="AZ36" s="176"/>
      <c r="BA36" s="176"/>
      <c r="BB36" s="176"/>
      <c r="BC36" s="176"/>
      <c r="BD36" s="176"/>
      <c r="BE36" s="176"/>
      <c r="BF36" s="176"/>
      <c r="BG36" s="176"/>
      <c r="BH36" s="176"/>
    </row>
    <row r="37" spans="1:60" outlineLevel="1" x14ac:dyDescent="0.2">
      <c r="A37" s="177"/>
      <c r="B37" s="208" t="s">
        <v>751</v>
      </c>
      <c r="C37" s="209"/>
      <c r="D37" s="200"/>
      <c r="E37" s="201">
        <v>0.69120000000000004</v>
      </c>
      <c r="F37" s="184"/>
      <c r="G37" s="184"/>
      <c r="H37" s="184"/>
      <c r="I37" s="184"/>
      <c r="J37" s="184"/>
      <c r="K37" s="184"/>
      <c r="L37" s="184"/>
      <c r="M37" s="184"/>
      <c r="N37" s="184"/>
      <c r="O37" s="184"/>
      <c r="P37" s="184"/>
      <c r="Q37" s="184"/>
      <c r="R37" s="185"/>
      <c r="S37" s="185"/>
      <c r="T37" s="184"/>
      <c r="U37" s="184"/>
      <c r="V37" s="185"/>
      <c r="W37" s="185"/>
      <c r="X37" s="266"/>
      <c r="Y37" s="176"/>
      <c r="Z37" s="176"/>
      <c r="AA37" s="176"/>
      <c r="AB37" s="176"/>
      <c r="AC37" s="176"/>
      <c r="AD37" s="176"/>
      <c r="AE37" s="176" t="s">
        <v>197</v>
      </c>
      <c r="AF37" s="176">
        <v>0</v>
      </c>
      <c r="AG37" s="176"/>
      <c r="AH37" s="211"/>
      <c r="AI37" s="212" t="s">
        <v>751</v>
      </c>
      <c r="AJ37" s="214"/>
      <c r="AK37" s="176"/>
      <c r="AL37" s="176"/>
      <c r="AM37" s="176"/>
      <c r="AN37" s="176"/>
      <c r="AO37" s="176"/>
      <c r="AP37" s="176"/>
      <c r="AQ37" s="176"/>
      <c r="AR37" s="176"/>
      <c r="AS37" s="176"/>
      <c r="AT37" s="176"/>
      <c r="AU37" s="176"/>
      <c r="AV37" s="176"/>
      <c r="AW37" s="176"/>
      <c r="AX37" s="176"/>
      <c r="AY37" s="176"/>
      <c r="AZ37" s="176"/>
      <c r="BA37" s="176"/>
      <c r="BB37" s="176"/>
      <c r="BC37" s="176"/>
      <c r="BD37" s="176"/>
      <c r="BE37" s="176"/>
      <c r="BF37" s="176"/>
      <c r="BG37" s="176"/>
      <c r="BH37" s="176"/>
    </row>
    <row r="38" spans="1:60" x14ac:dyDescent="0.2">
      <c r="A38" s="162"/>
      <c r="B38" s="178"/>
      <c r="C38" s="178"/>
      <c r="D38" s="180"/>
      <c r="E38" s="181"/>
      <c r="F38" s="182"/>
      <c r="G38" s="182"/>
      <c r="H38" s="182"/>
      <c r="I38" s="182"/>
      <c r="J38" s="182"/>
      <c r="K38" s="182"/>
      <c r="L38" s="182"/>
      <c r="M38" s="182"/>
      <c r="N38" s="182"/>
      <c r="O38" s="182"/>
      <c r="P38" s="182"/>
      <c r="Q38" s="182"/>
      <c r="R38" s="183"/>
      <c r="S38" s="183"/>
      <c r="T38" s="182"/>
      <c r="U38" s="182"/>
      <c r="V38" s="183"/>
      <c r="W38" s="183"/>
      <c r="X38" s="256"/>
      <c r="AH38" s="210"/>
      <c r="AI38" s="210"/>
      <c r="AJ38" s="213"/>
    </row>
    <row r="39" spans="1:60" x14ac:dyDescent="0.2">
      <c r="A39" s="179" t="s">
        <v>188</v>
      </c>
      <c r="B39" s="186" t="s">
        <v>89</v>
      </c>
      <c r="C39" s="186" t="s">
        <v>90</v>
      </c>
      <c r="D39" s="187"/>
      <c r="E39" s="188"/>
      <c r="F39" s="189"/>
      <c r="G39" s="190">
        <f>SUMIF(AE40:AE45,"&lt;&gt;NOR",G40:G45)</f>
        <v>0</v>
      </c>
      <c r="H39" s="189"/>
      <c r="I39" s="189">
        <f>SUM(I40:I45)</f>
        <v>338.2</v>
      </c>
      <c r="J39" s="189"/>
      <c r="K39" s="189">
        <f>SUM(K40:K45)</f>
        <v>8907.2999999999993</v>
      </c>
      <c r="L39" s="189"/>
      <c r="M39" s="189">
        <f>SUM(M40:M45)</f>
        <v>0</v>
      </c>
      <c r="N39" s="189"/>
      <c r="O39" s="189">
        <f>SUM(O40:O45)</f>
        <v>0.6</v>
      </c>
      <c r="P39" s="189"/>
      <c r="Q39" s="189">
        <f>SUM(Q40:Q45)</f>
        <v>0</v>
      </c>
      <c r="R39" s="191"/>
      <c r="S39" s="191"/>
      <c r="T39" s="189"/>
      <c r="U39" s="189">
        <f>SUM(U40:U45)</f>
        <v>5.23</v>
      </c>
      <c r="V39" s="191"/>
      <c r="W39" s="192"/>
      <c r="X39" s="256"/>
      <c r="AE39" t="s">
        <v>189</v>
      </c>
      <c r="AH39" s="210"/>
      <c r="AI39" s="210"/>
      <c r="AJ39" s="213"/>
    </row>
    <row r="40" spans="1:60" outlineLevel="1" x14ac:dyDescent="0.2">
      <c r="A40" s="193">
        <v>11</v>
      </c>
      <c r="B40" s="194" t="s">
        <v>770</v>
      </c>
      <c r="C40" s="194" t="s">
        <v>771</v>
      </c>
      <c r="D40" s="195" t="s">
        <v>207</v>
      </c>
      <c r="E40" s="196">
        <v>19</v>
      </c>
      <c r="F40" s="199"/>
      <c r="G40" s="197">
        <f>ROUND(E40*F40,2)</f>
        <v>0</v>
      </c>
      <c r="H40" s="199">
        <v>17.8</v>
      </c>
      <c r="I40" s="197">
        <f>ROUND(E40*H40,2)</f>
        <v>338.2</v>
      </c>
      <c r="J40" s="199">
        <v>126.7</v>
      </c>
      <c r="K40" s="197">
        <f>ROUND(E40*J40,2)</f>
        <v>2407.3000000000002</v>
      </c>
      <c r="L40" s="197">
        <v>21</v>
      </c>
      <c r="M40" s="197">
        <f>G40*(1+L40/100)</f>
        <v>0</v>
      </c>
      <c r="N40" s="197">
        <v>3.15E-2</v>
      </c>
      <c r="O40" s="197">
        <f>ROUND(E40*N40,2)</f>
        <v>0.6</v>
      </c>
      <c r="P40" s="197">
        <v>0</v>
      </c>
      <c r="Q40" s="197">
        <f>ROUND(E40*P40,2)</f>
        <v>0</v>
      </c>
      <c r="R40" s="198" t="s">
        <v>687</v>
      </c>
      <c r="S40" s="198" t="s">
        <v>194</v>
      </c>
      <c r="T40" s="197">
        <v>0.27500000000000002</v>
      </c>
      <c r="U40" s="197">
        <f>ROUND(E40*T40,2)</f>
        <v>5.23</v>
      </c>
      <c r="V40" s="198"/>
      <c r="W40" s="198"/>
      <c r="X40" s="266"/>
      <c r="Y40" s="176"/>
      <c r="Z40" s="176"/>
      <c r="AA40" s="176"/>
      <c r="AB40" s="176"/>
      <c r="AC40" s="176"/>
      <c r="AD40" s="176"/>
      <c r="AE40" s="176" t="s">
        <v>195</v>
      </c>
      <c r="AF40" s="176">
        <v>27</v>
      </c>
      <c r="AG40" s="176"/>
      <c r="AH40" s="211"/>
      <c r="AI40" s="211"/>
      <c r="AJ40" s="214"/>
      <c r="AK40" s="176"/>
      <c r="AL40" s="176"/>
      <c r="AM40" s="176"/>
      <c r="AN40" s="176"/>
      <c r="AO40" s="176"/>
      <c r="AP40" s="176"/>
      <c r="AQ40" s="176"/>
      <c r="AR40" s="176"/>
      <c r="AS40" s="176"/>
      <c r="AT40" s="176"/>
      <c r="AU40" s="176"/>
      <c r="AV40" s="176"/>
      <c r="AW40" s="176"/>
      <c r="AX40" s="176"/>
      <c r="AY40" s="176"/>
      <c r="AZ40" s="176"/>
      <c r="BA40" s="176"/>
      <c r="BB40" s="176"/>
      <c r="BC40" s="176"/>
      <c r="BD40" s="176"/>
      <c r="BE40" s="176"/>
      <c r="BF40" s="176"/>
      <c r="BG40" s="176"/>
      <c r="BH40" s="176"/>
    </row>
    <row r="41" spans="1:60" outlineLevel="1" x14ac:dyDescent="0.2">
      <c r="A41" s="177"/>
      <c r="B41" s="208" t="s">
        <v>772</v>
      </c>
      <c r="C41" s="209"/>
      <c r="D41" s="200"/>
      <c r="E41" s="201"/>
      <c r="F41" s="184"/>
      <c r="G41" s="184"/>
      <c r="H41" s="184"/>
      <c r="I41" s="184"/>
      <c r="J41" s="184"/>
      <c r="K41" s="184"/>
      <c r="L41" s="184"/>
      <c r="M41" s="184"/>
      <c r="N41" s="184"/>
      <c r="O41" s="184"/>
      <c r="P41" s="184"/>
      <c r="Q41" s="184"/>
      <c r="R41" s="185"/>
      <c r="S41" s="185"/>
      <c r="T41" s="184"/>
      <c r="U41" s="184"/>
      <c r="V41" s="185"/>
      <c r="W41" s="185"/>
      <c r="X41" s="266"/>
      <c r="Y41" s="176"/>
      <c r="Z41" s="176"/>
      <c r="AA41" s="176"/>
      <c r="AB41" s="176"/>
      <c r="AC41" s="176"/>
      <c r="AD41" s="176"/>
      <c r="AE41" s="176" t="s">
        <v>197</v>
      </c>
      <c r="AF41" s="176">
        <v>0</v>
      </c>
      <c r="AG41" s="176"/>
      <c r="AH41" s="211"/>
      <c r="AI41" s="212" t="s">
        <v>772</v>
      </c>
      <c r="AJ41" s="214"/>
      <c r="AK41" s="176"/>
      <c r="AL41" s="176"/>
      <c r="AM41" s="176"/>
      <c r="AN41" s="176"/>
      <c r="AO41" s="176"/>
      <c r="AP41" s="176"/>
      <c r="AQ41" s="176"/>
      <c r="AR41" s="176"/>
      <c r="AS41" s="176"/>
      <c r="AT41" s="176"/>
      <c r="AU41" s="176"/>
      <c r="AV41" s="176"/>
      <c r="AW41" s="176"/>
      <c r="AX41" s="176"/>
      <c r="AY41" s="176"/>
      <c r="AZ41" s="176"/>
      <c r="BA41" s="176"/>
      <c r="BB41" s="176"/>
      <c r="BC41" s="176"/>
      <c r="BD41" s="176"/>
      <c r="BE41" s="176"/>
      <c r="BF41" s="176"/>
      <c r="BG41" s="176"/>
      <c r="BH41" s="176"/>
    </row>
    <row r="42" spans="1:60" outlineLevel="1" x14ac:dyDescent="0.2">
      <c r="A42" s="177"/>
      <c r="B42" s="208" t="s">
        <v>758</v>
      </c>
      <c r="C42" s="209"/>
      <c r="D42" s="200"/>
      <c r="E42" s="201">
        <v>19</v>
      </c>
      <c r="F42" s="184"/>
      <c r="G42" s="184"/>
      <c r="H42" s="184"/>
      <c r="I42" s="184"/>
      <c r="J42" s="184"/>
      <c r="K42" s="184"/>
      <c r="L42" s="184"/>
      <c r="M42" s="184"/>
      <c r="N42" s="184"/>
      <c r="O42" s="184"/>
      <c r="P42" s="184"/>
      <c r="Q42" s="184"/>
      <c r="R42" s="185"/>
      <c r="S42" s="185"/>
      <c r="T42" s="184"/>
      <c r="U42" s="184"/>
      <c r="V42" s="185"/>
      <c r="W42" s="185"/>
      <c r="X42" s="266"/>
      <c r="Y42" s="176"/>
      <c r="Z42" s="176"/>
      <c r="AA42" s="176"/>
      <c r="AB42" s="176"/>
      <c r="AC42" s="176"/>
      <c r="AD42" s="176"/>
      <c r="AE42" s="176" t="s">
        <v>197</v>
      </c>
      <c r="AF42" s="176">
        <v>0</v>
      </c>
      <c r="AG42" s="176"/>
      <c r="AH42" s="211"/>
      <c r="AI42" s="212" t="s">
        <v>758</v>
      </c>
      <c r="AJ42" s="214"/>
      <c r="AK42" s="176"/>
      <c r="AL42" s="176"/>
      <c r="AM42" s="176"/>
      <c r="AN42" s="176"/>
      <c r="AO42" s="176"/>
      <c r="AP42" s="176"/>
      <c r="AQ42" s="176"/>
      <c r="AR42" s="176"/>
      <c r="AS42" s="176"/>
      <c r="AT42" s="176"/>
      <c r="AU42" s="176"/>
      <c r="AV42" s="176"/>
      <c r="AW42" s="176"/>
      <c r="AX42" s="176"/>
      <c r="AY42" s="176"/>
      <c r="AZ42" s="176"/>
      <c r="BA42" s="176"/>
      <c r="BB42" s="176"/>
      <c r="BC42" s="176"/>
      <c r="BD42" s="176"/>
      <c r="BE42" s="176"/>
      <c r="BF42" s="176"/>
      <c r="BG42" s="176"/>
      <c r="BH42" s="176"/>
    </row>
    <row r="43" spans="1:60" outlineLevel="1" x14ac:dyDescent="0.2">
      <c r="A43" s="193">
        <v>12</v>
      </c>
      <c r="B43" s="194" t="s">
        <v>773</v>
      </c>
      <c r="C43" s="194" t="s">
        <v>774</v>
      </c>
      <c r="D43" s="195" t="s">
        <v>213</v>
      </c>
      <c r="E43" s="196">
        <v>10</v>
      </c>
      <c r="F43" s="199"/>
      <c r="G43" s="197">
        <f>ROUND(E43*F43,2)</f>
        <v>0</v>
      </c>
      <c r="H43" s="199">
        <v>0</v>
      </c>
      <c r="I43" s="197">
        <f>ROUND(E43*H43,2)</f>
        <v>0</v>
      </c>
      <c r="J43" s="199">
        <v>650</v>
      </c>
      <c r="K43" s="197">
        <f>ROUND(E43*J43,2)</f>
        <v>6500</v>
      </c>
      <c r="L43" s="197">
        <v>21</v>
      </c>
      <c r="M43" s="197">
        <f>G43*(1+L43/100)</f>
        <v>0</v>
      </c>
      <c r="N43" s="197">
        <v>0</v>
      </c>
      <c r="O43" s="197">
        <f>ROUND(E43*N43,2)</f>
        <v>0</v>
      </c>
      <c r="P43" s="197">
        <v>0</v>
      </c>
      <c r="Q43" s="197">
        <f>ROUND(E43*P43,2)</f>
        <v>0</v>
      </c>
      <c r="R43" s="198"/>
      <c r="S43" s="198" t="s">
        <v>339</v>
      </c>
      <c r="T43" s="197">
        <v>0</v>
      </c>
      <c r="U43" s="197">
        <f>ROUND(E43*T43,2)</f>
        <v>0</v>
      </c>
      <c r="V43" s="198"/>
      <c r="W43" s="198"/>
      <c r="X43" s="266"/>
      <c r="Y43" s="176"/>
      <c r="Z43" s="176"/>
      <c r="AA43" s="176"/>
      <c r="AB43" s="176"/>
      <c r="AC43" s="176"/>
      <c r="AD43" s="176"/>
      <c r="AE43" s="176" t="s">
        <v>195</v>
      </c>
      <c r="AF43" s="176">
        <v>29</v>
      </c>
      <c r="AG43" s="176"/>
      <c r="AH43" s="211"/>
      <c r="AI43" s="211"/>
      <c r="AJ43" s="214"/>
      <c r="AK43" s="176"/>
      <c r="AL43" s="176"/>
      <c r="AM43" s="176"/>
      <c r="AN43" s="176"/>
      <c r="AO43" s="176"/>
      <c r="AP43" s="176"/>
      <c r="AQ43" s="176"/>
      <c r="AR43" s="176"/>
      <c r="AS43" s="176"/>
      <c r="AT43" s="176"/>
      <c r="AU43" s="176"/>
      <c r="AV43" s="176"/>
      <c r="AW43" s="176"/>
      <c r="AX43" s="176"/>
      <c r="AY43" s="176"/>
      <c r="AZ43" s="176"/>
      <c r="BA43" s="176"/>
      <c r="BB43" s="176"/>
      <c r="BC43" s="176"/>
      <c r="BD43" s="176"/>
      <c r="BE43" s="176"/>
      <c r="BF43" s="176"/>
      <c r="BG43" s="176"/>
      <c r="BH43" s="176"/>
    </row>
    <row r="44" spans="1:60" outlineLevel="1" x14ac:dyDescent="0.2">
      <c r="A44" s="177"/>
      <c r="B44" s="208" t="s">
        <v>775</v>
      </c>
      <c r="C44" s="209"/>
      <c r="D44" s="200"/>
      <c r="E44" s="201"/>
      <c r="F44" s="184"/>
      <c r="G44" s="184"/>
      <c r="H44" s="184"/>
      <c r="I44" s="184"/>
      <c r="J44" s="184"/>
      <c r="K44" s="184"/>
      <c r="L44" s="184"/>
      <c r="M44" s="184"/>
      <c r="N44" s="184"/>
      <c r="O44" s="184"/>
      <c r="P44" s="184"/>
      <c r="Q44" s="184"/>
      <c r="R44" s="185"/>
      <c r="S44" s="185"/>
      <c r="T44" s="184"/>
      <c r="U44" s="184"/>
      <c r="V44" s="185"/>
      <c r="W44" s="185"/>
      <c r="X44" s="266"/>
      <c r="Y44" s="176"/>
      <c r="Z44" s="176"/>
      <c r="AA44" s="176"/>
      <c r="AB44" s="176"/>
      <c r="AC44" s="176"/>
      <c r="AD44" s="176"/>
      <c r="AE44" s="176" t="s">
        <v>197</v>
      </c>
      <c r="AF44" s="176">
        <v>0</v>
      </c>
      <c r="AG44" s="176"/>
      <c r="AH44" s="211"/>
      <c r="AI44" s="212" t="s">
        <v>775</v>
      </c>
      <c r="AJ44" s="214"/>
      <c r="AK44" s="176"/>
      <c r="AL44" s="176"/>
      <c r="AM44" s="176"/>
      <c r="AN44" s="176"/>
      <c r="AO44" s="176"/>
      <c r="AP44" s="176"/>
      <c r="AQ44" s="176"/>
      <c r="AR44" s="176"/>
      <c r="AS44" s="176"/>
      <c r="AT44" s="176"/>
      <c r="AU44" s="176"/>
      <c r="AV44" s="176"/>
      <c r="AW44" s="176"/>
      <c r="AX44" s="176"/>
      <c r="AY44" s="176"/>
      <c r="AZ44" s="176"/>
      <c r="BA44" s="176"/>
      <c r="BB44" s="176"/>
      <c r="BC44" s="176"/>
      <c r="BD44" s="176"/>
      <c r="BE44" s="176"/>
      <c r="BF44" s="176"/>
      <c r="BG44" s="176"/>
      <c r="BH44" s="176"/>
    </row>
    <row r="45" spans="1:60" outlineLevel="1" x14ac:dyDescent="0.2">
      <c r="A45" s="177"/>
      <c r="B45" s="208" t="s">
        <v>776</v>
      </c>
      <c r="C45" s="209"/>
      <c r="D45" s="200"/>
      <c r="E45" s="201">
        <v>10</v>
      </c>
      <c r="F45" s="184"/>
      <c r="G45" s="184"/>
      <c r="H45" s="184"/>
      <c r="I45" s="184"/>
      <c r="J45" s="184"/>
      <c r="K45" s="184"/>
      <c r="L45" s="184"/>
      <c r="M45" s="184"/>
      <c r="N45" s="184"/>
      <c r="O45" s="184"/>
      <c r="P45" s="184"/>
      <c r="Q45" s="184"/>
      <c r="R45" s="185"/>
      <c r="S45" s="185"/>
      <c r="T45" s="184"/>
      <c r="U45" s="184"/>
      <c r="V45" s="185"/>
      <c r="W45" s="185"/>
      <c r="X45" s="266"/>
      <c r="Y45" s="176"/>
      <c r="Z45" s="176"/>
      <c r="AA45" s="176"/>
      <c r="AB45" s="176"/>
      <c r="AC45" s="176"/>
      <c r="AD45" s="176"/>
      <c r="AE45" s="176" t="s">
        <v>197</v>
      </c>
      <c r="AF45" s="176">
        <v>0</v>
      </c>
      <c r="AG45" s="176"/>
      <c r="AH45" s="211"/>
      <c r="AI45" s="212" t="s">
        <v>776</v>
      </c>
      <c r="AJ45" s="214"/>
      <c r="AK45" s="176"/>
      <c r="AL45" s="176"/>
      <c r="AM45" s="176"/>
      <c r="AN45" s="176"/>
      <c r="AO45" s="176"/>
      <c r="AP45" s="176"/>
      <c r="AQ45" s="176"/>
      <c r="AR45" s="176"/>
      <c r="AS45" s="176"/>
      <c r="AT45" s="176"/>
      <c r="AU45" s="176"/>
      <c r="AV45" s="176"/>
      <c r="AW45" s="176"/>
      <c r="AX45" s="176"/>
      <c r="AY45" s="176"/>
      <c r="AZ45" s="176"/>
      <c r="BA45" s="176"/>
      <c r="BB45" s="176"/>
      <c r="BC45" s="176"/>
      <c r="BD45" s="176"/>
      <c r="BE45" s="176"/>
      <c r="BF45" s="176"/>
      <c r="BG45" s="176"/>
      <c r="BH45" s="176"/>
    </row>
    <row r="46" spans="1:60" x14ac:dyDescent="0.2">
      <c r="A46" s="162"/>
      <c r="B46" s="178"/>
      <c r="C46" s="178"/>
      <c r="D46" s="180"/>
      <c r="E46" s="181"/>
      <c r="F46" s="182"/>
      <c r="G46" s="182"/>
      <c r="H46" s="182"/>
      <c r="I46" s="182"/>
      <c r="J46" s="182"/>
      <c r="K46" s="182"/>
      <c r="L46" s="182"/>
      <c r="M46" s="182"/>
      <c r="N46" s="182"/>
      <c r="O46" s="182"/>
      <c r="P46" s="182"/>
      <c r="Q46" s="182"/>
      <c r="R46" s="183"/>
      <c r="S46" s="183"/>
      <c r="T46" s="182"/>
      <c r="U46" s="182"/>
      <c r="V46" s="183"/>
      <c r="W46" s="183"/>
      <c r="X46" s="256"/>
      <c r="AH46" s="210"/>
      <c r="AI46" s="210"/>
      <c r="AJ46" s="213"/>
    </row>
    <row r="47" spans="1:60" x14ac:dyDescent="0.2">
      <c r="A47" s="179" t="s">
        <v>188</v>
      </c>
      <c r="B47" s="186" t="s">
        <v>99</v>
      </c>
      <c r="C47" s="186" t="s">
        <v>100</v>
      </c>
      <c r="D47" s="187"/>
      <c r="E47" s="188"/>
      <c r="F47" s="189"/>
      <c r="G47" s="190">
        <f>SUMIF(AE48:AE50,"&lt;&gt;NOR",G48:G50)</f>
        <v>0</v>
      </c>
      <c r="H47" s="189"/>
      <c r="I47" s="189">
        <f>SUM(I48:I50)</f>
        <v>51727.28</v>
      </c>
      <c r="J47" s="189"/>
      <c r="K47" s="189">
        <f>SUM(K48:K50)</f>
        <v>34612.46</v>
      </c>
      <c r="L47" s="189"/>
      <c r="M47" s="189">
        <f>SUM(M48:M50)</f>
        <v>0</v>
      </c>
      <c r="N47" s="189"/>
      <c r="O47" s="189">
        <f>SUM(O48:O50)</f>
        <v>4.45</v>
      </c>
      <c r="P47" s="189"/>
      <c r="Q47" s="189">
        <f>SUM(Q48:Q50)</f>
        <v>0</v>
      </c>
      <c r="R47" s="191"/>
      <c r="S47" s="191"/>
      <c r="T47" s="189"/>
      <c r="U47" s="189">
        <f>SUM(U48:U50)</f>
        <v>76.97</v>
      </c>
      <c r="V47" s="191"/>
      <c r="W47" s="192"/>
      <c r="X47" s="256"/>
      <c r="AE47" t="s">
        <v>189</v>
      </c>
      <c r="AH47" s="210"/>
      <c r="AI47" s="210"/>
      <c r="AJ47" s="213"/>
    </row>
    <row r="48" spans="1:60" ht="22.5" outlineLevel="1" x14ac:dyDescent="0.2">
      <c r="A48" s="193">
        <v>13</v>
      </c>
      <c r="B48" s="194" t="s">
        <v>777</v>
      </c>
      <c r="C48" s="194" t="s">
        <v>778</v>
      </c>
      <c r="D48" s="195" t="s">
        <v>779</v>
      </c>
      <c r="E48" s="196">
        <v>0.85680000000000001</v>
      </c>
      <c r="F48" s="199"/>
      <c r="G48" s="197">
        <f>ROUND(E48*F48,2)</f>
        <v>0</v>
      </c>
      <c r="H48" s="199">
        <v>60372.639999999999</v>
      </c>
      <c r="I48" s="197">
        <f>ROUND(E48*H48,2)</f>
        <v>51727.28</v>
      </c>
      <c r="J48" s="199">
        <v>40397.360000000001</v>
      </c>
      <c r="K48" s="197">
        <f>ROUND(E48*J48,2)</f>
        <v>34612.46</v>
      </c>
      <c r="L48" s="197">
        <v>21</v>
      </c>
      <c r="M48" s="197">
        <f>G48*(1+L48/100)</f>
        <v>0</v>
      </c>
      <c r="N48" s="197">
        <v>5.1905599999999996</v>
      </c>
      <c r="O48" s="197">
        <f>ROUND(E48*N48,2)</f>
        <v>4.45</v>
      </c>
      <c r="P48" s="197">
        <v>0</v>
      </c>
      <c r="Q48" s="197">
        <f>ROUND(E48*P48,2)</f>
        <v>0</v>
      </c>
      <c r="R48" s="198" t="s">
        <v>214</v>
      </c>
      <c r="S48" s="198" t="s">
        <v>194</v>
      </c>
      <c r="T48" s="197">
        <v>89.836699999999993</v>
      </c>
      <c r="U48" s="197">
        <f>ROUND(E48*T48,2)</f>
        <v>76.97</v>
      </c>
      <c r="V48" s="198"/>
      <c r="W48" s="198"/>
      <c r="X48" s="266"/>
      <c r="Y48" s="176"/>
      <c r="Z48" s="176"/>
      <c r="AA48" s="176"/>
      <c r="AB48" s="176"/>
      <c r="AC48" s="176"/>
      <c r="AD48" s="176"/>
      <c r="AE48" s="176" t="s">
        <v>215</v>
      </c>
      <c r="AF48" s="176">
        <v>32</v>
      </c>
      <c r="AG48" s="176"/>
      <c r="AH48" s="211"/>
      <c r="AI48" s="211"/>
      <c r="AJ48" s="214"/>
      <c r="AK48" s="176"/>
      <c r="AL48" s="176"/>
      <c r="AM48" s="176"/>
      <c r="AN48" s="176"/>
      <c r="AO48" s="176"/>
      <c r="AP48" s="176"/>
      <c r="AQ48" s="176"/>
      <c r="AR48" s="176"/>
      <c r="AS48" s="176"/>
      <c r="AT48" s="176"/>
      <c r="AU48" s="176"/>
      <c r="AV48" s="176"/>
      <c r="AW48" s="176"/>
      <c r="AX48" s="176"/>
      <c r="AY48" s="176"/>
      <c r="AZ48" s="176"/>
      <c r="BA48" s="176"/>
      <c r="BB48" s="176"/>
      <c r="BC48" s="176"/>
      <c r="BD48" s="176"/>
      <c r="BE48" s="176"/>
      <c r="BF48" s="176"/>
      <c r="BG48" s="176"/>
      <c r="BH48" s="176"/>
    </row>
    <row r="49" spans="1:60" outlineLevel="1" x14ac:dyDescent="0.2">
      <c r="A49" s="177"/>
      <c r="B49" s="208" t="s">
        <v>780</v>
      </c>
      <c r="C49" s="209"/>
      <c r="D49" s="200"/>
      <c r="E49" s="201"/>
      <c r="F49" s="184"/>
      <c r="G49" s="184"/>
      <c r="H49" s="184"/>
      <c r="I49" s="184"/>
      <c r="J49" s="184"/>
      <c r="K49" s="184"/>
      <c r="L49" s="184"/>
      <c r="M49" s="184"/>
      <c r="N49" s="184"/>
      <c r="O49" s="184"/>
      <c r="P49" s="184"/>
      <c r="Q49" s="184"/>
      <c r="R49" s="185"/>
      <c r="S49" s="185"/>
      <c r="T49" s="184"/>
      <c r="U49" s="184"/>
      <c r="V49" s="185"/>
      <c r="W49" s="185"/>
      <c r="X49" s="266"/>
      <c r="Y49" s="176"/>
      <c r="Z49" s="176"/>
      <c r="AA49" s="176"/>
      <c r="AB49" s="176"/>
      <c r="AC49" s="176"/>
      <c r="AD49" s="176"/>
      <c r="AE49" s="176" t="s">
        <v>197</v>
      </c>
      <c r="AF49" s="176">
        <v>0</v>
      </c>
      <c r="AG49" s="176"/>
      <c r="AH49" s="211"/>
      <c r="AI49" s="212" t="s">
        <v>780</v>
      </c>
      <c r="AJ49" s="214"/>
      <c r="AK49" s="176"/>
      <c r="AL49" s="176"/>
      <c r="AM49" s="176"/>
      <c r="AN49" s="176"/>
      <c r="AO49" s="176"/>
      <c r="AP49" s="176"/>
      <c r="AQ49" s="176"/>
      <c r="AR49" s="176"/>
      <c r="AS49" s="176"/>
      <c r="AT49" s="176"/>
      <c r="AU49" s="176"/>
      <c r="AV49" s="176"/>
      <c r="AW49" s="176"/>
      <c r="AX49" s="176"/>
      <c r="AY49" s="176"/>
      <c r="AZ49" s="176"/>
      <c r="BA49" s="176"/>
      <c r="BB49" s="176"/>
      <c r="BC49" s="176"/>
      <c r="BD49" s="176"/>
      <c r="BE49" s="176"/>
      <c r="BF49" s="176"/>
      <c r="BG49" s="176"/>
      <c r="BH49" s="176"/>
    </row>
    <row r="50" spans="1:60" outlineLevel="1" x14ac:dyDescent="0.2">
      <c r="A50" s="177"/>
      <c r="B50" s="208" t="s">
        <v>781</v>
      </c>
      <c r="C50" s="209"/>
      <c r="D50" s="200"/>
      <c r="E50" s="201">
        <v>0.85680000000000001</v>
      </c>
      <c r="F50" s="184"/>
      <c r="G50" s="184"/>
      <c r="H50" s="184"/>
      <c r="I50" s="184"/>
      <c r="J50" s="184"/>
      <c r="K50" s="184"/>
      <c r="L50" s="184"/>
      <c r="M50" s="184"/>
      <c r="N50" s="184"/>
      <c r="O50" s="184"/>
      <c r="P50" s="184"/>
      <c r="Q50" s="184"/>
      <c r="R50" s="185"/>
      <c r="S50" s="185"/>
      <c r="T50" s="184"/>
      <c r="U50" s="184"/>
      <c r="V50" s="185"/>
      <c r="W50" s="185"/>
      <c r="X50" s="266"/>
      <c r="Y50" s="176"/>
      <c r="Z50" s="176"/>
      <c r="AA50" s="176"/>
      <c r="AB50" s="176"/>
      <c r="AC50" s="176"/>
      <c r="AD50" s="176"/>
      <c r="AE50" s="176" t="s">
        <v>197</v>
      </c>
      <c r="AF50" s="176">
        <v>0</v>
      </c>
      <c r="AG50" s="176"/>
      <c r="AH50" s="211"/>
      <c r="AI50" s="212" t="s">
        <v>781</v>
      </c>
      <c r="AJ50" s="214"/>
      <c r="AK50" s="176"/>
      <c r="AL50" s="176"/>
      <c r="AM50" s="176"/>
      <c r="AN50" s="176"/>
      <c r="AO50" s="176"/>
      <c r="AP50" s="176"/>
      <c r="AQ50" s="176"/>
      <c r="AR50" s="176"/>
      <c r="AS50" s="176"/>
      <c r="AT50" s="176"/>
      <c r="AU50" s="176"/>
      <c r="AV50" s="176"/>
      <c r="AW50" s="176"/>
      <c r="AX50" s="176"/>
      <c r="AY50" s="176"/>
      <c r="AZ50" s="176"/>
      <c r="BA50" s="176"/>
      <c r="BB50" s="176"/>
      <c r="BC50" s="176"/>
      <c r="BD50" s="176"/>
      <c r="BE50" s="176"/>
      <c r="BF50" s="176"/>
      <c r="BG50" s="176"/>
      <c r="BH50" s="176"/>
    </row>
    <row r="51" spans="1:60" x14ac:dyDescent="0.2">
      <c r="A51" s="162"/>
      <c r="B51" s="178"/>
      <c r="C51" s="178"/>
      <c r="D51" s="180"/>
      <c r="E51" s="181"/>
      <c r="F51" s="182"/>
      <c r="G51" s="182"/>
      <c r="H51" s="182"/>
      <c r="I51" s="182"/>
      <c r="J51" s="182"/>
      <c r="K51" s="182"/>
      <c r="L51" s="182"/>
      <c r="M51" s="182"/>
      <c r="N51" s="182"/>
      <c r="O51" s="182"/>
      <c r="P51" s="182"/>
      <c r="Q51" s="182"/>
      <c r="R51" s="183"/>
      <c r="S51" s="183"/>
      <c r="T51" s="182"/>
      <c r="U51" s="182"/>
      <c r="V51" s="183"/>
      <c r="W51" s="183"/>
      <c r="X51" s="256"/>
      <c r="AH51" s="210"/>
      <c r="AI51" s="210"/>
      <c r="AJ51" s="213"/>
    </row>
    <row r="52" spans="1:60" x14ac:dyDescent="0.2">
      <c r="A52" s="179" t="s">
        <v>188</v>
      </c>
      <c r="B52" s="186" t="s">
        <v>101</v>
      </c>
      <c r="C52" s="186" t="s">
        <v>102</v>
      </c>
      <c r="D52" s="187"/>
      <c r="E52" s="188"/>
      <c r="F52" s="189"/>
      <c r="G52" s="190">
        <f>SUMIF(AE53:AE70,"&lt;&gt;NOR",G53:G70)</f>
        <v>0</v>
      </c>
      <c r="H52" s="189"/>
      <c r="I52" s="189">
        <f>SUM(I53:I70)</f>
        <v>0</v>
      </c>
      <c r="J52" s="189"/>
      <c r="K52" s="189">
        <f>SUM(K53:K70)</f>
        <v>77780</v>
      </c>
      <c r="L52" s="189"/>
      <c r="M52" s="189">
        <f>SUM(M53:M70)</f>
        <v>0</v>
      </c>
      <c r="N52" s="189"/>
      <c r="O52" s="189">
        <f>SUM(O53:O70)</f>
        <v>0.8500000000000002</v>
      </c>
      <c r="P52" s="189"/>
      <c r="Q52" s="189">
        <f>SUM(Q53:Q70)</f>
        <v>0</v>
      </c>
      <c r="R52" s="191"/>
      <c r="S52" s="191"/>
      <c r="T52" s="189"/>
      <c r="U52" s="189">
        <f>SUM(U53:U70)</f>
        <v>0</v>
      </c>
      <c r="V52" s="191"/>
      <c r="W52" s="192"/>
      <c r="X52" s="256"/>
      <c r="AE52" t="s">
        <v>189</v>
      </c>
      <c r="AH52" s="210"/>
      <c r="AI52" s="210"/>
      <c r="AJ52" s="213"/>
    </row>
    <row r="53" spans="1:60" outlineLevel="1" x14ac:dyDescent="0.2">
      <c r="A53" s="193">
        <v>14</v>
      </c>
      <c r="B53" s="194" t="s">
        <v>782</v>
      </c>
      <c r="C53" s="194" t="s">
        <v>783</v>
      </c>
      <c r="D53" s="195" t="s">
        <v>213</v>
      </c>
      <c r="E53" s="196">
        <v>1</v>
      </c>
      <c r="F53" s="199"/>
      <c r="G53" s="197">
        <f>ROUND(E53*F53,2)</f>
        <v>0</v>
      </c>
      <c r="H53" s="199">
        <v>0</v>
      </c>
      <c r="I53" s="197">
        <f>ROUND(E53*H53,2)</f>
        <v>0</v>
      </c>
      <c r="J53" s="199">
        <v>9990</v>
      </c>
      <c r="K53" s="197">
        <f>ROUND(E53*J53,2)</f>
        <v>9990</v>
      </c>
      <c r="L53" s="197">
        <v>21</v>
      </c>
      <c r="M53" s="197">
        <f>G53*(1+L53/100)</f>
        <v>0</v>
      </c>
      <c r="N53" s="197">
        <v>0.2</v>
      </c>
      <c r="O53" s="197">
        <f>ROUND(E53*N53,2)</f>
        <v>0.2</v>
      </c>
      <c r="P53" s="197">
        <v>0</v>
      </c>
      <c r="Q53" s="197">
        <f>ROUND(E53*P53,2)</f>
        <v>0</v>
      </c>
      <c r="R53" s="198"/>
      <c r="S53" s="198" t="s">
        <v>339</v>
      </c>
      <c r="T53" s="197">
        <v>0</v>
      </c>
      <c r="U53" s="197">
        <f>ROUND(E53*T53,2)</f>
        <v>0</v>
      </c>
      <c r="V53" s="198"/>
      <c r="W53" s="198"/>
      <c r="X53" s="266"/>
      <c r="Y53" s="176"/>
      <c r="Z53" s="176"/>
      <c r="AA53" s="176"/>
      <c r="AB53" s="176"/>
      <c r="AC53" s="176"/>
      <c r="AD53" s="176"/>
      <c r="AE53" s="176" t="s">
        <v>195</v>
      </c>
      <c r="AF53" s="176">
        <v>35</v>
      </c>
      <c r="AG53" s="176"/>
      <c r="AH53" s="211"/>
      <c r="AI53" s="211"/>
      <c r="AJ53" s="214"/>
      <c r="AK53" s="176"/>
      <c r="AL53" s="176"/>
      <c r="AM53" s="176"/>
      <c r="AN53" s="176"/>
      <c r="AO53" s="176"/>
      <c r="AP53" s="176"/>
      <c r="AQ53" s="176"/>
      <c r="AR53" s="176"/>
      <c r="AS53" s="176"/>
      <c r="AT53" s="176"/>
      <c r="AU53" s="176"/>
      <c r="AV53" s="176"/>
      <c r="AW53" s="176"/>
      <c r="AX53" s="176"/>
      <c r="AY53" s="176"/>
      <c r="AZ53" s="176"/>
      <c r="BA53" s="176"/>
      <c r="BB53" s="176"/>
      <c r="BC53" s="176"/>
      <c r="BD53" s="176"/>
      <c r="BE53" s="176"/>
      <c r="BF53" s="176"/>
      <c r="BG53" s="176"/>
      <c r="BH53" s="176"/>
    </row>
    <row r="54" spans="1:60" outlineLevel="1" x14ac:dyDescent="0.2">
      <c r="A54" s="177"/>
      <c r="B54" s="208" t="s">
        <v>784</v>
      </c>
      <c r="C54" s="209"/>
      <c r="D54" s="200"/>
      <c r="E54" s="201"/>
      <c r="F54" s="184"/>
      <c r="G54" s="184"/>
      <c r="H54" s="184"/>
      <c r="I54" s="184"/>
      <c r="J54" s="184"/>
      <c r="K54" s="184"/>
      <c r="L54" s="184"/>
      <c r="M54" s="184"/>
      <c r="N54" s="184"/>
      <c r="O54" s="184"/>
      <c r="P54" s="184"/>
      <c r="Q54" s="184"/>
      <c r="R54" s="185"/>
      <c r="S54" s="185"/>
      <c r="T54" s="184"/>
      <c r="U54" s="184"/>
      <c r="V54" s="185"/>
      <c r="W54" s="185"/>
      <c r="X54" s="266"/>
      <c r="Y54" s="176"/>
      <c r="Z54" s="176"/>
      <c r="AA54" s="176"/>
      <c r="AB54" s="176"/>
      <c r="AC54" s="176"/>
      <c r="AD54" s="176"/>
      <c r="AE54" s="176" t="s">
        <v>197</v>
      </c>
      <c r="AF54" s="176">
        <v>0</v>
      </c>
      <c r="AG54" s="176"/>
      <c r="AH54" s="211"/>
      <c r="AI54" s="212" t="s">
        <v>784</v>
      </c>
      <c r="AJ54" s="214"/>
      <c r="AK54" s="176"/>
      <c r="AL54" s="176"/>
      <c r="AM54" s="176"/>
      <c r="AN54" s="176"/>
      <c r="AO54" s="176"/>
      <c r="AP54" s="176"/>
      <c r="AQ54" s="176"/>
      <c r="AR54" s="176"/>
      <c r="AS54" s="176"/>
      <c r="AT54" s="176"/>
      <c r="AU54" s="176"/>
      <c r="AV54" s="176"/>
      <c r="AW54" s="176"/>
      <c r="AX54" s="176"/>
      <c r="AY54" s="176"/>
      <c r="AZ54" s="176"/>
      <c r="BA54" s="176"/>
      <c r="BB54" s="176"/>
      <c r="BC54" s="176"/>
      <c r="BD54" s="176"/>
      <c r="BE54" s="176"/>
      <c r="BF54" s="176"/>
      <c r="BG54" s="176"/>
      <c r="BH54" s="176"/>
    </row>
    <row r="55" spans="1:60" outlineLevel="1" x14ac:dyDescent="0.2">
      <c r="A55" s="177"/>
      <c r="B55" s="208" t="s">
        <v>75</v>
      </c>
      <c r="C55" s="209"/>
      <c r="D55" s="200"/>
      <c r="E55" s="201">
        <v>1</v>
      </c>
      <c r="F55" s="184"/>
      <c r="G55" s="184"/>
      <c r="H55" s="184"/>
      <c r="I55" s="184"/>
      <c r="J55" s="184"/>
      <c r="K55" s="184"/>
      <c r="L55" s="184"/>
      <c r="M55" s="184"/>
      <c r="N55" s="184"/>
      <c r="O55" s="184"/>
      <c r="P55" s="184"/>
      <c r="Q55" s="184"/>
      <c r="R55" s="185"/>
      <c r="S55" s="185"/>
      <c r="T55" s="184"/>
      <c r="U55" s="184"/>
      <c r="V55" s="185"/>
      <c r="W55" s="185"/>
      <c r="X55" s="266"/>
      <c r="Y55" s="176"/>
      <c r="Z55" s="176"/>
      <c r="AA55" s="176"/>
      <c r="AB55" s="176"/>
      <c r="AC55" s="176"/>
      <c r="AD55" s="176"/>
      <c r="AE55" s="176" t="s">
        <v>197</v>
      </c>
      <c r="AF55" s="176">
        <v>0</v>
      </c>
      <c r="AG55" s="176"/>
      <c r="AH55" s="211"/>
      <c r="AI55" s="212" t="s">
        <v>75</v>
      </c>
      <c r="AJ55" s="214"/>
      <c r="AK55" s="176"/>
      <c r="AL55" s="176"/>
      <c r="AM55" s="176"/>
      <c r="AN55" s="176"/>
      <c r="AO55" s="176"/>
      <c r="AP55" s="176"/>
      <c r="AQ55" s="176"/>
      <c r="AR55" s="176"/>
      <c r="AS55" s="176"/>
      <c r="AT55" s="176"/>
      <c r="AU55" s="176"/>
      <c r="AV55" s="176"/>
      <c r="AW55" s="176"/>
      <c r="AX55" s="176"/>
      <c r="AY55" s="176"/>
      <c r="AZ55" s="176"/>
      <c r="BA55" s="176"/>
      <c r="BB55" s="176"/>
      <c r="BC55" s="176"/>
      <c r="BD55" s="176"/>
      <c r="BE55" s="176"/>
      <c r="BF55" s="176"/>
      <c r="BG55" s="176"/>
      <c r="BH55" s="176"/>
    </row>
    <row r="56" spans="1:60" outlineLevel="1" x14ac:dyDescent="0.2">
      <c r="A56" s="193">
        <v>15</v>
      </c>
      <c r="B56" s="194" t="s">
        <v>785</v>
      </c>
      <c r="C56" s="194" t="s">
        <v>786</v>
      </c>
      <c r="D56" s="195" t="s">
        <v>213</v>
      </c>
      <c r="E56" s="196">
        <v>1</v>
      </c>
      <c r="F56" s="199"/>
      <c r="G56" s="197">
        <f>ROUND(E56*F56,2)</f>
        <v>0</v>
      </c>
      <c r="H56" s="199">
        <v>0</v>
      </c>
      <c r="I56" s="197">
        <f>ROUND(E56*H56,2)</f>
        <v>0</v>
      </c>
      <c r="J56" s="199">
        <v>29950</v>
      </c>
      <c r="K56" s="197">
        <f>ROUND(E56*J56,2)</f>
        <v>29950</v>
      </c>
      <c r="L56" s="197">
        <v>21</v>
      </c>
      <c r="M56" s="197">
        <f>G56*(1+L56/100)</f>
        <v>0</v>
      </c>
      <c r="N56" s="197">
        <v>0.4</v>
      </c>
      <c r="O56" s="197">
        <f>ROUND(E56*N56,2)</f>
        <v>0.4</v>
      </c>
      <c r="P56" s="197">
        <v>0</v>
      </c>
      <c r="Q56" s="197">
        <f>ROUND(E56*P56,2)</f>
        <v>0</v>
      </c>
      <c r="R56" s="198"/>
      <c r="S56" s="198" t="s">
        <v>339</v>
      </c>
      <c r="T56" s="197">
        <v>0</v>
      </c>
      <c r="U56" s="197">
        <f>ROUND(E56*T56,2)</f>
        <v>0</v>
      </c>
      <c r="V56" s="198"/>
      <c r="W56" s="198"/>
      <c r="X56" s="266"/>
      <c r="Y56" s="176"/>
      <c r="Z56" s="176"/>
      <c r="AA56" s="176"/>
      <c r="AB56" s="176"/>
      <c r="AC56" s="176"/>
      <c r="AD56" s="176"/>
      <c r="AE56" s="176" t="s">
        <v>195</v>
      </c>
      <c r="AF56" s="176">
        <v>37</v>
      </c>
      <c r="AG56" s="176"/>
      <c r="AH56" s="211"/>
      <c r="AI56" s="211"/>
      <c r="AJ56" s="214"/>
      <c r="AK56" s="176"/>
      <c r="AL56" s="176"/>
      <c r="AM56" s="176"/>
      <c r="AN56" s="176"/>
      <c r="AO56" s="176"/>
      <c r="AP56" s="176"/>
      <c r="AQ56" s="176"/>
      <c r="AR56" s="176"/>
      <c r="AS56" s="176"/>
      <c r="AT56" s="176"/>
      <c r="AU56" s="176"/>
      <c r="AV56" s="176"/>
      <c r="AW56" s="176"/>
      <c r="AX56" s="176"/>
      <c r="AY56" s="176"/>
      <c r="AZ56" s="176"/>
      <c r="BA56" s="176"/>
      <c r="BB56" s="176"/>
      <c r="BC56" s="176"/>
      <c r="BD56" s="176"/>
      <c r="BE56" s="176"/>
      <c r="BF56" s="176"/>
      <c r="BG56" s="176"/>
      <c r="BH56" s="176"/>
    </row>
    <row r="57" spans="1:60" outlineLevel="1" x14ac:dyDescent="0.2">
      <c r="A57" s="177"/>
      <c r="B57" s="208" t="s">
        <v>784</v>
      </c>
      <c r="C57" s="209"/>
      <c r="D57" s="200"/>
      <c r="E57" s="201"/>
      <c r="F57" s="184"/>
      <c r="G57" s="184"/>
      <c r="H57" s="184"/>
      <c r="I57" s="184"/>
      <c r="J57" s="184"/>
      <c r="K57" s="184"/>
      <c r="L57" s="184"/>
      <c r="M57" s="184"/>
      <c r="N57" s="184"/>
      <c r="O57" s="184"/>
      <c r="P57" s="184"/>
      <c r="Q57" s="184"/>
      <c r="R57" s="185"/>
      <c r="S57" s="185"/>
      <c r="T57" s="184"/>
      <c r="U57" s="184"/>
      <c r="V57" s="185"/>
      <c r="W57" s="185"/>
      <c r="X57" s="266"/>
      <c r="Y57" s="176"/>
      <c r="Z57" s="176"/>
      <c r="AA57" s="176"/>
      <c r="AB57" s="176"/>
      <c r="AC57" s="176"/>
      <c r="AD57" s="176"/>
      <c r="AE57" s="176" t="s">
        <v>197</v>
      </c>
      <c r="AF57" s="176">
        <v>0</v>
      </c>
      <c r="AG57" s="176"/>
      <c r="AH57" s="211"/>
      <c r="AI57" s="212" t="s">
        <v>784</v>
      </c>
      <c r="AJ57" s="214"/>
      <c r="AK57" s="176"/>
      <c r="AL57" s="176"/>
      <c r="AM57" s="176"/>
      <c r="AN57" s="176"/>
      <c r="AO57" s="176"/>
      <c r="AP57" s="176"/>
      <c r="AQ57" s="176"/>
      <c r="AR57" s="176"/>
      <c r="AS57" s="176"/>
      <c r="AT57" s="176"/>
      <c r="AU57" s="176"/>
      <c r="AV57" s="176"/>
      <c r="AW57" s="176"/>
      <c r="AX57" s="176"/>
      <c r="AY57" s="176"/>
      <c r="AZ57" s="176"/>
      <c r="BA57" s="176"/>
      <c r="BB57" s="176"/>
      <c r="BC57" s="176"/>
      <c r="BD57" s="176"/>
      <c r="BE57" s="176"/>
      <c r="BF57" s="176"/>
      <c r="BG57" s="176"/>
      <c r="BH57" s="176"/>
    </row>
    <row r="58" spans="1:60" outlineLevel="1" x14ac:dyDescent="0.2">
      <c r="A58" s="177"/>
      <c r="B58" s="208" t="s">
        <v>75</v>
      </c>
      <c r="C58" s="209"/>
      <c r="D58" s="200"/>
      <c r="E58" s="201">
        <v>1</v>
      </c>
      <c r="F58" s="184"/>
      <c r="G58" s="184"/>
      <c r="H58" s="184"/>
      <c r="I58" s="184"/>
      <c r="J58" s="184"/>
      <c r="K58" s="184"/>
      <c r="L58" s="184"/>
      <c r="M58" s="184"/>
      <c r="N58" s="184"/>
      <c r="O58" s="184"/>
      <c r="P58" s="184"/>
      <c r="Q58" s="184"/>
      <c r="R58" s="185"/>
      <c r="S58" s="185"/>
      <c r="T58" s="184"/>
      <c r="U58" s="184"/>
      <c r="V58" s="185"/>
      <c r="W58" s="185"/>
      <c r="X58" s="266"/>
      <c r="Y58" s="176"/>
      <c r="Z58" s="176"/>
      <c r="AA58" s="176"/>
      <c r="AB58" s="176"/>
      <c r="AC58" s="176"/>
      <c r="AD58" s="176"/>
      <c r="AE58" s="176" t="s">
        <v>197</v>
      </c>
      <c r="AF58" s="176">
        <v>0</v>
      </c>
      <c r="AG58" s="176"/>
      <c r="AH58" s="211"/>
      <c r="AI58" s="212" t="s">
        <v>75</v>
      </c>
      <c r="AJ58" s="214"/>
      <c r="AK58" s="176"/>
      <c r="AL58" s="176"/>
      <c r="AM58" s="176"/>
      <c r="AN58" s="176"/>
      <c r="AO58" s="176"/>
      <c r="AP58" s="176"/>
      <c r="AQ58" s="176"/>
      <c r="AR58" s="176"/>
      <c r="AS58" s="176"/>
      <c r="AT58" s="176"/>
      <c r="AU58" s="176"/>
      <c r="AV58" s="176"/>
      <c r="AW58" s="176"/>
      <c r="AX58" s="176"/>
      <c r="AY58" s="176"/>
      <c r="AZ58" s="176"/>
      <c r="BA58" s="176"/>
      <c r="BB58" s="176"/>
      <c r="BC58" s="176"/>
      <c r="BD58" s="176"/>
      <c r="BE58" s="176"/>
      <c r="BF58" s="176"/>
      <c r="BG58" s="176"/>
      <c r="BH58" s="176"/>
    </row>
    <row r="59" spans="1:60" outlineLevel="1" x14ac:dyDescent="0.2">
      <c r="A59" s="193">
        <v>16</v>
      </c>
      <c r="B59" s="194" t="s">
        <v>787</v>
      </c>
      <c r="C59" s="194" t="s">
        <v>788</v>
      </c>
      <c r="D59" s="195" t="s">
        <v>213</v>
      </c>
      <c r="E59" s="196">
        <v>1</v>
      </c>
      <c r="F59" s="199"/>
      <c r="G59" s="197">
        <f>ROUND(E59*F59,2)</f>
        <v>0</v>
      </c>
      <c r="H59" s="199">
        <v>0</v>
      </c>
      <c r="I59" s="197">
        <f>ROUND(E59*H59,2)</f>
        <v>0</v>
      </c>
      <c r="J59" s="199">
        <v>3700</v>
      </c>
      <c r="K59" s="197">
        <f>ROUND(E59*J59,2)</f>
        <v>3700</v>
      </c>
      <c r="L59" s="197">
        <v>21</v>
      </c>
      <c r="M59" s="197">
        <f>G59*(1+L59/100)</f>
        <v>0</v>
      </c>
      <c r="N59" s="197">
        <v>0.05</v>
      </c>
      <c r="O59" s="197">
        <f>ROUND(E59*N59,2)</f>
        <v>0.05</v>
      </c>
      <c r="P59" s="197">
        <v>0</v>
      </c>
      <c r="Q59" s="197">
        <f>ROUND(E59*P59,2)</f>
        <v>0</v>
      </c>
      <c r="R59" s="198"/>
      <c r="S59" s="198" t="s">
        <v>339</v>
      </c>
      <c r="T59" s="197">
        <v>0</v>
      </c>
      <c r="U59" s="197">
        <f>ROUND(E59*T59,2)</f>
        <v>0</v>
      </c>
      <c r="V59" s="198"/>
      <c r="W59" s="198"/>
      <c r="X59" s="266"/>
      <c r="Y59" s="176"/>
      <c r="Z59" s="176"/>
      <c r="AA59" s="176"/>
      <c r="AB59" s="176"/>
      <c r="AC59" s="176"/>
      <c r="AD59" s="176"/>
      <c r="AE59" s="176" t="s">
        <v>195</v>
      </c>
      <c r="AF59" s="176">
        <v>39</v>
      </c>
      <c r="AG59" s="176"/>
      <c r="AH59" s="211"/>
      <c r="AI59" s="211"/>
      <c r="AJ59" s="214"/>
      <c r="AK59" s="176"/>
      <c r="AL59" s="176"/>
      <c r="AM59" s="176"/>
      <c r="AN59" s="176"/>
      <c r="AO59" s="176"/>
      <c r="AP59" s="176"/>
      <c r="AQ59" s="176"/>
      <c r="AR59" s="176"/>
      <c r="AS59" s="176"/>
      <c r="AT59" s="176"/>
      <c r="AU59" s="176"/>
      <c r="AV59" s="176"/>
      <c r="AW59" s="176"/>
      <c r="AX59" s="176"/>
      <c r="AY59" s="176"/>
      <c r="AZ59" s="176"/>
      <c r="BA59" s="176"/>
      <c r="BB59" s="176"/>
      <c r="BC59" s="176"/>
      <c r="BD59" s="176"/>
      <c r="BE59" s="176"/>
      <c r="BF59" s="176"/>
      <c r="BG59" s="176"/>
      <c r="BH59" s="176"/>
    </row>
    <row r="60" spans="1:60" outlineLevel="1" x14ac:dyDescent="0.2">
      <c r="A60" s="177"/>
      <c r="B60" s="208" t="s">
        <v>784</v>
      </c>
      <c r="C60" s="209"/>
      <c r="D60" s="200"/>
      <c r="E60" s="201"/>
      <c r="F60" s="184"/>
      <c r="G60" s="184"/>
      <c r="H60" s="184"/>
      <c r="I60" s="184"/>
      <c r="J60" s="184"/>
      <c r="K60" s="184"/>
      <c r="L60" s="184"/>
      <c r="M60" s="184"/>
      <c r="N60" s="184"/>
      <c r="O60" s="184"/>
      <c r="P60" s="184"/>
      <c r="Q60" s="184"/>
      <c r="R60" s="185"/>
      <c r="S60" s="185"/>
      <c r="T60" s="184"/>
      <c r="U60" s="184"/>
      <c r="V60" s="185"/>
      <c r="W60" s="185"/>
      <c r="X60" s="266"/>
      <c r="Y60" s="176"/>
      <c r="Z60" s="176"/>
      <c r="AA60" s="176"/>
      <c r="AB60" s="176"/>
      <c r="AC60" s="176"/>
      <c r="AD60" s="176"/>
      <c r="AE60" s="176" t="s">
        <v>197</v>
      </c>
      <c r="AF60" s="176">
        <v>0</v>
      </c>
      <c r="AG60" s="176"/>
      <c r="AH60" s="211"/>
      <c r="AI60" s="212" t="s">
        <v>784</v>
      </c>
      <c r="AJ60" s="214"/>
      <c r="AK60" s="176"/>
      <c r="AL60" s="176"/>
      <c r="AM60" s="176"/>
      <c r="AN60" s="176"/>
      <c r="AO60" s="176"/>
      <c r="AP60" s="176"/>
      <c r="AQ60" s="176"/>
      <c r="AR60" s="176"/>
      <c r="AS60" s="176"/>
      <c r="AT60" s="176"/>
      <c r="AU60" s="176"/>
      <c r="AV60" s="176"/>
      <c r="AW60" s="176"/>
      <c r="AX60" s="176"/>
      <c r="AY60" s="176"/>
      <c r="AZ60" s="176"/>
      <c r="BA60" s="176"/>
      <c r="BB60" s="176"/>
      <c r="BC60" s="176"/>
      <c r="BD60" s="176"/>
      <c r="BE60" s="176"/>
      <c r="BF60" s="176"/>
      <c r="BG60" s="176"/>
      <c r="BH60" s="176"/>
    </row>
    <row r="61" spans="1:60" outlineLevel="1" x14ac:dyDescent="0.2">
      <c r="A61" s="177"/>
      <c r="B61" s="208" t="s">
        <v>75</v>
      </c>
      <c r="C61" s="209"/>
      <c r="D61" s="200"/>
      <c r="E61" s="201">
        <v>1</v>
      </c>
      <c r="F61" s="184"/>
      <c r="G61" s="184"/>
      <c r="H61" s="184"/>
      <c r="I61" s="184"/>
      <c r="J61" s="184"/>
      <c r="K61" s="184"/>
      <c r="L61" s="184"/>
      <c r="M61" s="184"/>
      <c r="N61" s="184"/>
      <c r="O61" s="184"/>
      <c r="P61" s="184"/>
      <c r="Q61" s="184"/>
      <c r="R61" s="185"/>
      <c r="S61" s="185"/>
      <c r="T61" s="184"/>
      <c r="U61" s="184"/>
      <c r="V61" s="185"/>
      <c r="W61" s="185"/>
      <c r="X61" s="266"/>
      <c r="Y61" s="176"/>
      <c r="Z61" s="176"/>
      <c r="AA61" s="176"/>
      <c r="AB61" s="176"/>
      <c r="AC61" s="176"/>
      <c r="AD61" s="176"/>
      <c r="AE61" s="176" t="s">
        <v>197</v>
      </c>
      <c r="AF61" s="176">
        <v>0</v>
      </c>
      <c r="AG61" s="176"/>
      <c r="AH61" s="211"/>
      <c r="AI61" s="212" t="s">
        <v>75</v>
      </c>
      <c r="AJ61" s="214"/>
      <c r="AK61" s="176"/>
      <c r="AL61" s="176"/>
      <c r="AM61" s="176"/>
      <c r="AN61" s="176"/>
      <c r="AO61" s="176"/>
      <c r="AP61" s="176"/>
      <c r="AQ61" s="176"/>
      <c r="AR61" s="176"/>
      <c r="AS61" s="176"/>
      <c r="AT61" s="176"/>
      <c r="AU61" s="176"/>
      <c r="AV61" s="176"/>
      <c r="AW61" s="176"/>
      <c r="AX61" s="176"/>
      <c r="AY61" s="176"/>
      <c r="AZ61" s="176"/>
      <c r="BA61" s="176"/>
      <c r="BB61" s="176"/>
      <c r="BC61" s="176"/>
      <c r="BD61" s="176"/>
      <c r="BE61" s="176"/>
      <c r="BF61" s="176"/>
      <c r="BG61" s="176"/>
      <c r="BH61" s="176"/>
    </row>
    <row r="62" spans="1:60" outlineLevel="1" x14ac:dyDescent="0.2">
      <c r="A62" s="193">
        <v>17</v>
      </c>
      <c r="B62" s="194" t="s">
        <v>789</v>
      </c>
      <c r="C62" s="194" t="s">
        <v>790</v>
      </c>
      <c r="D62" s="195" t="s">
        <v>213</v>
      </c>
      <c r="E62" s="196">
        <v>2</v>
      </c>
      <c r="F62" s="199"/>
      <c r="G62" s="197">
        <f>ROUND(E62*F62,2)</f>
        <v>0</v>
      </c>
      <c r="H62" s="199">
        <v>0</v>
      </c>
      <c r="I62" s="197">
        <f>ROUND(E62*H62,2)</f>
        <v>0</v>
      </c>
      <c r="J62" s="199">
        <v>12220</v>
      </c>
      <c r="K62" s="197">
        <f>ROUND(E62*J62,2)</f>
        <v>24440</v>
      </c>
      <c r="L62" s="197">
        <v>21</v>
      </c>
      <c r="M62" s="197">
        <f>G62*(1+L62/100)</f>
        <v>0</v>
      </c>
      <c r="N62" s="197">
        <v>0.08</v>
      </c>
      <c r="O62" s="197">
        <f>ROUND(E62*N62,2)</f>
        <v>0.16</v>
      </c>
      <c r="P62" s="197">
        <v>0</v>
      </c>
      <c r="Q62" s="197">
        <f>ROUND(E62*P62,2)</f>
        <v>0</v>
      </c>
      <c r="R62" s="198"/>
      <c r="S62" s="198" t="s">
        <v>339</v>
      </c>
      <c r="T62" s="197">
        <v>0</v>
      </c>
      <c r="U62" s="197">
        <f>ROUND(E62*T62,2)</f>
        <v>0</v>
      </c>
      <c r="V62" s="198"/>
      <c r="W62" s="198"/>
      <c r="X62" s="266"/>
      <c r="Y62" s="176"/>
      <c r="Z62" s="176"/>
      <c r="AA62" s="176"/>
      <c r="AB62" s="176"/>
      <c r="AC62" s="176"/>
      <c r="AD62" s="176"/>
      <c r="AE62" s="176" t="s">
        <v>195</v>
      </c>
      <c r="AF62" s="176">
        <v>41</v>
      </c>
      <c r="AG62" s="176"/>
      <c r="AH62" s="211"/>
      <c r="AI62" s="211"/>
      <c r="AJ62" s="214"/>
      <c r="AK62" s="176"/>
      <c r="AL62" s="176"/>
      <c r="AM62" s="176"/>
      <c r="AN62" s="176"/>
      <c r="AO62" s="176"/>
      <c r="AP62" s="176"/>
      <c r="AQ62" s="176"/>
      <c r="AR62" s="176"/>
      <c r="AS62" s="176"/>
      <c r="AT62" s="176"/>
      <c r="AU62" s="176"/>
      <c r="AV62" s="176"/>
      <c r="AW62" s="176"/>
      <c r="AX62" s="176"/>
      <c r="AY62" s="176"/>
      <c r="AZ62" s="176"/>
      <c r="BA62" s="176"/>
      <c r="BB62" s="176"/>
      <c r="BC62" s="176"/>
      <c r="BD62" s="176"/>
      <c r="BE62" s="176"/>
      <c r="BF62" s="176"/>
      <c r="BG62" s="176"/>
      <c r="BH62" s="176"/>
    </row>
    <row r="63" spans="1:60" outlineLevel="1" x14ac:dyDescent="0.2">
      <c r="A63" s="177"/>
      <c r="B63" s="208" t="s">
        <v>791</v>
      </c>
      <c r="C63" s="209"/>
      <c r="D63" s="200"/>
      <c r="E63" s="201"/>
      <c r="F63" s="184"/>
      <c r="G63" s="184"/>
      <c r="H63" s="184"/>
      <c r="I63" s="184"/>
      <c r="J63" s="184"/>
      <c r="K63" s="184"/>
      <c r="L63" s="184"/>
      <c r="M63" s="184"/>
      <c r="N63" s="184"/>
      <c r="O63" s="184"/>
      <c r="P63" s="184"/>
      <c r="Q63" s="184"/>
      <c r="R63" s="185"/>
      <c r="S63" s="185"/>
      <c r="T63" s="184"/>
      <c r="U63" s="184"/>
      <c r="V63" s="185"/>
      <c r="W63" s="185"/>
      <c r="X63" s="266"/>
      <c r="Y63" s="176"/>
      <c r="Z63" s="176"/>
      <c r="AA63" s="176"/>
      <c r="AB63" s="176"/>
      <c r="AC63" s="176"/>
      <c r="AD63" s="176"/>
      <c r="AE63" s="176" t="s">
        <v>197</v>
      </c>
      <c r="AF63" s="176">
        <v>0</v>
      </c>
      <c r="AG63" s="176"/>
      <c r="AH63" s="211"/>
      <c r="AI63" s="212" t="s">
        <v>791</v>
      </c>
      <c r="AJ63" s="214"/>
      <c r="AK63" s="176"/>
      <c r="AL63" s="176"/>
      <c r="AM63" s="176"/>
      <c r="AN63" s="176"/>
      <c r="AO63" s="176"/>
      <c r="AP63" s="176"/>
      <c r="AQ63" s="176"/>
      <c r="AR63" s="176"/>
      <c r="AS63" s="176"/>
      <c r="AT63" s="176"/>
      <c r="AU63" s="176"/>
      <c r="AV63" s="176"/>
      <c r="AW63" s="176"/>
      <c r="AX63" s="176"/>
      <c r="AY63" s="176"/>
      <c r="AZ63" s="176"/>
      <c r="BA63" s="176"/>
      <c r="BB63" s="176"/>
      <c r="BC63" s="176"/>
      <c r="BD63" s="176"/>
      <c r="BE63" s="176"/>
      <c r="BF63" s="176"/>
      <c r="BG63" s="176"/>
      <c r="BH63" s="176"/>
    </row>
    <row r="64" spans="1:60" outlineLevel="1" x14ac:dyDescent="0.2">
      <c r="A64" s="177"/>
      <c r="B64" s="208" t="s">
        <v>81</v>
      </c>
      <c r="C64" s="209"/>
      <c r="D64" s="200"/>
      <c r="E64" s="201">
        <v>2</v>
      </c>
      <c r="F64" s="184"/>
      <c r="G64" s="184"/>
      <c r="H64" s="184"/>
      <c r="I64" s="184"/>
      <c r="J64" s="184"/>
      <c r="K64" s="184"/>
      <c r="L64" s="184"/>
      <c r="M64" s="184"/>
      <c r="N64" s="184"/>
      <c r="O64" s="184"/>
      <c r="P64" s="184"/>
      <c r="Q64" s="184"/>
      <c r="R64" s="185"/>
      <c r="S64" s="185"/>
      <c r="T64" s="184"/>
      <c r="U64" s="184"/>
      <c r="V64" s="185"/>
      <c r="W64" s="185"/>
      <c r="X64" s="266"/>
      <c r="Y64" s="176"/>
      <c r="Z64" s="176"/>
      <c r="AA64" s="176"/>
      <c r="AB64" s="176"/>
      <c r="AC64" s="176"/>
      <c r="AD64" s="176"/>
      <c r="AE64" s="176" t="s">
        <v>197</v>
      </c>
      <c r="AF64" s="176">
        <v>0</v>
      </c>
      <c r="AG64" s="176"/>
      <c r="AH64" s="211"/>
      <c r="AI64" s="212" t="s">
        <v>81</v>
      </c>
      <c r="AJ64" s="214"/>
      <c r="AK64" s="176"/>
      <c r="AL64" s="176"/>
      <c r="AM64" s="176"/>
      <c r="AN64" s="176"/>
      <c r="AO64" s="176"/>
      <c r="AP64" s="176"/>
      <c r="AQ64" s="176"/>
      <c r="AR64" s="176"/>
      <c r="AS64" s="176"/>
      <c r="AT64" s="176"/>
      <c r="AU64" s="176"/>
      <c r="AV64" s="176"/>
      <c r="AW64" s="176"/>
      <c r="AX64" s="176"/>
      <c r="AY64" s="176"/>
      <c r="AZ64" s="176"/>
      <c r="BA64" s="176"/>
      <c r="BB64" s="176"/>
      <c r="BC64" s="176"/>
      <c r="BD64" s="176"/>
      <c r="BE64" s="176"/>
      <c r="BF64" s="176"/>
      <c r="BG64" s="176"/>
      <c r="BH64" s="176"/>
    </row>
    <row r="65" spans="1:60" outlineLevel="1" x14ac:dyDescent="0.2">
      <c r="A65" s="193">
        <v>18</v>
      </c>
      <c r="B65" s="194" t="s">
        <v>792</v>
      </c>
      <c r="C65" s="194" t="s">
        <v>793</v>
      </c>
      <c r="D65" s="195" t="s">
        <v>213</v>
      </c>
      <c r="E65" s="196">
        <v>1</v>
      </c>
      <c r="F65" s="199"/>
      <c r="G65" s="197">
        <f>ROUND(E65*F65,2)</f>
        <v>0</v>
      </c>
      <c r="H65" s="199">
        <v>0</v>
      </c>
      <c r="I65" s="197">
        <f>ROUND(E65*H65,2)</f>
        <v>0</v>
      </c>
      <c r="J65" s="199">
        <v>7200</v>
      </c>
      <c r="K65" s="197">
        <f>ROUND(E65*J65,2)</f>
        <v>7200</v>
      </c>
      <c r="L65" s="197">
        <v>21</v>
      </c>
      <c r="M65" s="197">
        <f>G65*(1+L65/100)</f>
        <v>0</v>
      </c>
      <c r="N65" s="197">
        <v>0.03</v>
      </c>
      <c r="O65" s="197">
        <f>ROUND(E65*N65,2)</f>
        <v>0.03</v>
      </c>
      <c r="P65" s="197">
        <v>0</v>
      </c>
      <c r="Q65" s="197">
        <f>ROUND(E65*P65,2)</f>
        <v>0</v>
      </c>
      <c r="R65" s="198"/>
      <c r="S65" s="198" t="s">
        <v>339</v>
      </c>
      <c r="T65" s="197">
        <v>0</v>
      </c>
      <c r="U65" s="197">
        <f>ROUND(E65*T65,2)</f>
        <v>0</v>
      </c>
      <c r="V65" s="198"/>
      <c r="W65" s="198"/>
      <c r="X65" s="266"/>
      <c r="Y65" s="176"/>
      <c r="Z65" s="176"/>
      <c r="AA65" s="176"/>
      <c r="AB65" s="176"/>
      <c r="AC65" s="176"/>
      <c r="AD65" s="176"/>
      <c r="AE65" s="176" t="s">
        <v>195</v>
      </c>
      <c r="AF65" s="176">
        <v>43</v>
      </c>
      <c r="AG65" s="176"/>
      <c r="AH65" s="211"/>
      <c r="AI65" s="211"/>
      <c r="AJ65" s="214"/>
      <c r="AK65" s="176"/>
      <c r="AL65" s="176"/>
      <c r="AM65" s="176"/>
      <c r="AN65" s="176"/>
      <c r="AO65" s="176"/>
      <c r="AP65" s="176"/>
      <c r="AQ65" s="176"/>
      <c r="AR65" s="176"/>
      <c r="AS65" s="176"/>
      <c r="AT65" s="176"/>
      <c r="AU65" s="176"/>
      <c r="AV65" s="176"/>
      <c r="AW65" s="176"/>
      <c r="AX65" s="176"/>
      <c r="AY65" s="176"/>
      <c r="AZ65" s="176"/>
      <c r="BA65" s="176"/>
      <c r="BB65" s="176"/>
      <c r="BC65" s="176"/>
      <c r="BD65" s="176"/>
      <c r="BE65" s="176"/>
      <c r="BF65" s="176"/>
      <c r="BG65" s="176"/>
      <c r="BH65" s="176"/>
    </row>
    <row r="66" spans="1:60" outlineLevel="1" x14ac:dyDescent="0.2">
      <c r="A66" s="177"/>
      <c r="B66" s="208" t="s">
        <v>794</v>
      </c>
      <c r="C66" s="209"/>
      <c r="D66" s="200"/>
      <c r="E66" s="201"/>
      <c r="F66" s="184"/>
      <c r="G66" s="184"/>
      <c r="H66" s="184"/>
      <c r="I66" s="184"/>
      <c r="J66" s="184"/>
      <c r="K66" s="184"/>
      <c r="L66" s="184"/>
      <c r="M66" s="184"/>
      <c r="N66" s="184"/>
      <c r="O66" s="184"/>
      <c r="P66" s="184"/>
      <c r="Q66" s="184"/>
      <c r="R66" s="185"/>
      <c r="S66" s="185"/>
      <c r="T66" s="184"/>
      <c r="U66" s="184"/>
      <c r="V66" s="185"/>
      <c r="W66" s="185"/>
      <c r="X66" s="266"/>
      <c r="Y66" s="176"/>
      <c r="Z66" s="176"/>
      <c r="AA66" s="176"/>
      <c r="AB66" s="176"/>
      <c r="AC66" s="176"/>
      <c r="AD66" s="176"/>
      <c r="AE66" s="176" t="s">
        <v>197</v>
      </c>
      <c r="AF66" s="176">
        <v>0</v>
      </c>
      <c r="AG66" s="176"/>
      <c r="AH66" s="211"/>
      <c r="AI66" s="212" t="s">
        <v>794</v>
      </c>
      <c r="AJ66" s="214"/>
      <c r="AK66" s="176"/>
      <c r="AL66" s="176"/>
      <c r="AM66" s="176"/>
      <c r="AN66" s="176"/>
      <c r="AO66" s="176"/>
      <c r="AP66" s="176"/>
      <c r="AQ66" s="176"/>
      <c r="AR66" s="176"/>
      <c r="AS66" s="176"/>
      <c r="AT66" s="176"/>
      <c r="AU66" s="176"/>
      <c r="AV66" s="176"/>
      <c r="AW66" s="176"/>
      <c r="AX66" s="176"/>
      <c r="AY66" s="176"/>
      <c r="AZ66" s="176"/>
      <c r="BA66" s="176"/>
      <c r="BB66" s="176"/>
      <c r="BC66" s="176"/>
      <c r="BD66" s="176"/>
      <c r="BE66" s="176"/>
      <c r="BF66" s="176"/>
      <c r="BG66" s="176"/>
      <c r="BH66" s="176"/>
    </row>
    <row r="67" spans="1:60" outlineLevel="1" x14ac:dyDescent="0.2">
      <c r="A67" s="177"/>
      <c r="B67" s="208" t="s">
        <v>75</v>
      </c>
      <c r="C67" s="209"/>
      <c r="D67" s="200"/>
      <c r="E67" s="201">
        <v>1</v>
      </c>
      <c r="F67" s="184"/>
      <c r="G67" s="184"/>
      <c r="H67" s="184"/>
      <c r="I67" s="184"/>
      <c r="J67" s="184"/>
      <c r="K67" s="184"/>
      <c r="L67" s="184"/>
      <c r="M67" s="184"/>
      <c r="N67" s="184"/>
      <c r="O67" s="184"/>
      <c r="P67" s="184"/>
      <c r="Q67" s="184"/>
      <c r="R67" s="185"/>
      <c r="S67" s="185"/>
      <c r="T67" s="184"/>
      <c r="U67" s="184"/>
      <c r="V67" s="185"/>
      <c r="W67" s="185"/>
      <c r="X67" s="266"/>
      <c r="Y67" s="176"/>
      <c r="Z67" s="176"/>
      <c r="AA67" s="176"/>
      <c r="AB67" s="176"/>
      <c r="AC67" s="176"/>
      <c r="AD67" s="176"/>
      <c r="AE67" s="176" t="s">
        <v>197</v>
      </c>
      <c r="AF67" s="176">
        <v>0</v>
      </c>
      <c r="AG67" s="176"/>
      <c r="AH67" s="211"/>
      <c r="AI67" s="212" t="s">
        <v>75</v>
      </c>
      <c r="AJ67" s="214"/>
      <c r="AK67" s="176"/>
      <c r="AL67" s="176"/>
      <c r="AM67" s="176"/>
      <c r="AN67" s="176"/>
      <c r="AO67" s="176"/>
      <c r="AP67" s="176"/>
      <c r="AQ67" s="176"/>
      <c r="AR67" s="176"/>
      <c r="AS67" s="176"/>
      <c r="AT67" s="176"/>
      <c r="AU67" s="176"/>
      <c r="AV67" s="176"/>
      <c r="AW67" s="176"/>
      <c r="AX67" s="176"/>
      <c r="AY67" s="176"/>
      <c r="AZ67" s="176"/>
      <c r="BA67" s="176"/>
      <c r="BB67" s="176"/>
      <c r="BC67" s="176"/>
      <c r="BD67" s="176"/>
      <c r="BE67" s="176"/>
      <c r="BF67" s="176"/>
      <c r="BG67" s="176"/>
      <c r="BH67" s="176"/>
    </row>
    <row r="68" spans="1:60" outlineLevel="1" x14ac:dyDescent="0.2">
      <c r="A68" s="193">
        <v>19</v>
      </c>
      <c r="B68" s="194" t="s">
        <v>795</v>
      </c>
      <c r="C68" s="194" t="s">
        <v>796</v>
      </c>
      <c r="D68" s="195" t="s">
        <v>213</v>
      </c>
      <c r="E68" s="196">
        <v>1</v>
      </c>
      <c r="F68" s="199"/>
      <c r="G68" s="197">
        <f>ROUND(E68*F68,2)</f>
        <v>0</v>
      </c>
      <c r="H68" s="199">
        <v>0</v>
      </c>
      <c r="I68" s="197">
        <f>ROUND(E68*H68,2)</f>
        <v>0</v>
      </c>
      <c r="J68" s="199">
        <v>2500</v>
      </c>
      <c r="K68" s="197">
        <f>ROUND(E68*J68,2)</f>
        <v>2500</v>
      </c>
      <c r="L68" s="197">
        <v>21</v>
      </c>
      <c r="M68" s="197">
        <f>G68*(1+L68/100)</f>
        <v>0</v>
      </c>
      <c r="N68" s="197">
        <v>5.0000000000000001E-3</v>
      </c>
      <c r="O68" s="197">
        <f>ROUND(E68*N68,2)</f>
        <v>0.01</v>
      </c>
      <c r="P68" s="197">
        <v>0</v>
      </c>
      <c r="Q68" s="197">
        <f>ROUND(E68*P68,2)</f>
        <v>0</v>
      </c>
      <c r="R68" s="198"/>
      <c r="S68" s="198" t="s">
        <v>339</v>
      </c>
      <c r="T68" s="197">
        <v>0</v>
      </c>
      <c r="U68" s="197">
        <f>ROUND(E68*T68,2)</f>
        <v>0</v>
      </c>
      <c r="V68" s="198"/>
      <c r="W68" s="198"/>
      <c r="X68" s="266"/>
      <c r="Y68" s="176"/>
      <c r="Z68" s="176"/>
      <c r="AA68" s="176"/>
      <c r="AB68" s="176"/>
      <c r="AC68" s="176"/>
      <c r="AD68" s="176"/>
      <c r="AE68" s="176" t="s">
        <v>195</v>
      </c>
      <c r="AF68" s="176">
        <v>45</v>
      </c>
      <c r="AG68" s="176"/>
      <c r="AH68" s="211"/>
      <c r="AI68" s="211"/>
      <c r="AJ68" s="214"/>
      <c r="AK68" s="176"/>
      <c r="AL68" s="176"/>
      <c r="AM68" s="176"/>
      <c r="AN68" s="176"/>
      <c r="AO68" s="176"/>
      <c r="AP68" s="176"/>
      <c r="AQ68" s="176"/>
      <c r="AR68" s="176"/>
      <c r="AS68" s="176"/>
      <c r="AT68" s="176"/>
      <c r="AU68" s="176"/>
      <c r="AV68" s="176"/>
      <c r="AW68" s="176"/>
      <c r="AX68" s="176"/>
      <c r="AY68" s="176"/>
      <c r="AZ68" s="176"/>
      <c r="BA68" s="176"/>
      <c r="BB68" s="176"/>
      <c r="BC68" s="176"/>
      <c r="BD68" s="176"/>
      <c r="BE68" s="176"/>
      <c r="BF68" s="176"/>
      <c r="BG68" s="176"/>
      <c r="BH68" s="176"/>
    </row>
    <row r="69" spans="1:60" outlineLevel="1" x14ac:dyDescent="0.2">
      <c r="A69" s="177"/>
      <c r="B69" s="208" t="s">
        <v>794</v>
      </c>
      <c r="C69" s="209"/>
      <c r="D69" s="200"/>
      <c r="E69" s="201"/>
      <c r="F69" s="184"/>
      <c r="G69" s="184"/>
      <c r="H69" s="184"/>
      <c r="I69" s="184"/>
      <c r="J69" s="184"/>
      <c r="K69" s="184"/>
      <c r="L69" s="184"/>
      <c r="M69" s="184"/>
      <c r="N69" s="184"/>
      <c r="O69" s="184"/>
      <c r="P69" s="184"/>
      <c r="Q69" s="184"/>
      <c r="R69" s="185"/>
      <c r="S69" s="185"/>
      <c r="T69" s="184"/>
      <c r="U69" s="184"/>
      <c r="V69" s="185"/>
      <c r="W69" s="185"/>
      <c r="X69" s="266"/>
      <c r="Y69" s="176"/>
      <c r="Z69" s="176"/>
      <c r="AA69" s="176"/>
      <c r="AB69" s="176"/>
      <c r="AC69" s="176"/>
      <c r="AD69" s="176"/>
      <c r="AE69" s="176" t="s">
        <v>197</v>
      </c>
      <c r="AF69" s="176">
        <v>0</v>
      </c>
      <c r="AG69" s="176"/>
      <c r="AH69" s="211"/>
      <c r="AI69" s="212" t="s">
        <v>794</v>
      </c>
      <c r="AJ69" s="214"/>
      <c r="AK69" s="176"/>
      <c r="AL69" s="176"/>
      <c r="AM69" s="176"/>
      <c r="AN69" s="176"/>
      <c r="AO69" s="176"/>
      <c r="AP69" s="176"/>
      <c r="AQ69" s="176"/>
      <c r="AR69" s="176"/>
      <c r="AS69" s="176"/>
      <c r="AT69" s="176"/>
      <c r="AU69" s="176"/>
      <c r="AV69" s="176"/>
      <c r="AW69" s="176"/>
      <c r="AX69" s="176"/>
      <c r="AY69" s="176"/>
      <c r="AZ69" s="176"/>
      <c r="BA69" s="176"/>
      <c r="BB69" s="176"/>
      <c r="BC69" s="176"/>
      <c r="BD69" s="176"/>
      <c r="BE69" s="176"/>
      <c r="BF69" s="176"/>
      <c r="BG69" s="176"/>
      <c r="BH69" s="176"/>
    </row>
    <row r="70" spans="1:60" outlineLevel="1" x14ac:dyDescent="0.2">
      <c r="A70" s="177"/>
      <c r="B70" s="208" t="s">
        <v>75</v>
      </c>
      <c r="C70" s="209"/>
      <c r="D70" s="200"/>
      <c r="E70" s="201">
        <v>1</v>
      </c>
      <c r="F70" s="184"/>
      <c r="G70" s="184"/>
      <c r="H70" s="184"/>
      <c r="I70" s="184"/>
      <c r="J70" s="184"/>
      <c r="K70" s="184"/>
      <c r="L70" s="184"/>
      <c r="M70" s="184"/>
      <c r="N70" s="184"/>
      <c r="O70" s="184"/>
      <c r="P70" s="184"/>
      <c r="Q70" s="184"/>
      <c r="R70" s="185"/>
      <c r="S70" s="185"/>
      <c r="T70" s="184"/>
      <c r="U70" s="184"/>
      <c r="V70" s="185"/>
      <c r="W70" s="185"/>
      <c r="X70" s="266"/>
      <c r="Y70" s="176"/>
      <c r="Z70" s="176"/>
      <c r="AA70" s="176"/>
      <c r="AB70" s="176"/>
      <c r="AC70" s="176"/>
      <c r="AD70" s="176"/>
      <c r="AE70" s="176" t="s">
        <v>197</v>
      </c>
      <c r="AF70" s="176">
        <v>0</v>
      </c>
      <c r="AG70" s="176"/>
      <c r="AH70" s="211"/>
      <c r="AI70" s="212" t="s">
        <v>75</v>
      </c>
      <c r="AJ70" s="214"/>
      <c r="AK70" s="176"/>
      <c r="AL70" s="176"/>
      <c r="AM70" s="176"/>
      <c r="AN70" s="176"/>
      <c r="AO70" s="176"/>
      <c r="AP70" s="176"/>
      <c r="AQ70" s="176"/>
      <c r="AR70" s="176"/>
      <c r="AS70" s="176"/>
      <c r="AT70" s="176"/>
      <c r="AU70" s="176"/>
      <c r="AV70" s="176"/>
      <c r="AW70" s="176"/>
      <c r="AX70" s="176"/>
      <c r="AY70" s="176"/>
      <c r="AZ70" s="176"/>
      <c r="BA70" s="176"/>
      <c r="BB70" s="176"/>
      <c r="BC70" s="176"/>
      <c r="BD70" s="176"/>
      <c r="BE70" s="176"/>
      <c r="BF70" s="176"/>
      <c r="BG70" s="176"/>
      <c r="BH70" s="176"/>
    </row>
    <row r="71" spans="1:60" x14ac:dyDescent="0.2">
      <c r="A71" s="162"/>
      <c r="B71" s="178"/>
      <c r="C71" s="178"/>
      <c r="D71" s="180"/>
      <c r="E71" s="181"/>
      <c r="F71" s="182"/>
      <c r="G71" s="182"/>
      <c r="H71" s="182"/>
      <c r="I71" s="182"/>
      <c r="J71" s="182"/>
      <c r="K71" s="182"/>
      <c r="L71" s="182"/>
      <c r="M71" s="182"/>
      <c r="N71" s="182"/>
      <c r="O71" s="182"/>
      <c r="P71" s="182"/>
      <c r="Q71" s="182"/>
      <c r="R71" s="183"/>
      <c r="S71" s="183"/>
      <c r="T71" s="182"/>
      <c r="U71" s="182"/>
      <c r="V71" s="183"/>
      <c r="W71" s="183"/>
      <c r="X71" s="256"/>
      <c r="AH71" s="210"/>
      <c r="AI71" s="210"/>
      <c r="AJ71" s="213"/>
    </row>
    <row r="72" spans="1:60" x14ac:dyDescent="0.2">
      <c r="A72" s="179" t="s">
        <v>188</v>
      </c>
      <c r="B72" s="186" t="s">
        <v>117</v>
      </c>
      <c r="C72" s="186" t="s">
        <v>118</v>
      </c>
      <c r="D72" s="187"/>
      <c r="E72" s="188"/>
      <c r="F72" s="189"/>
      <c r="G72" s="190">
        <f>SUMIF(AE73:AE76,"&lt;&gt;NOR",G73:G76)</f>
        <v>0</v>
      </c>
      <c r="H72" s="189"/>
      <c r="I72" s="189">
        <f>SUM(I73:I76)</f>
        <v>0</v>
      </c>
      <c r="J72" s="189"/>
      <c r="K72" s="189">
        <f>SUM(K73:K76)</f>
        <v>621.80999999999995</v>
      </c>
      <c r="L72" s="189"/>
      <c r="M72" s="189">
        <f>SUM(M73:M76)</f>
        <v>0</v>
      </c>
      <c r="N72" s="189"/>
      <c r="O72" s="189">
        <f>SUM(O73:O76)</f>
        <v>0</v>
      </c>
      <c r="P72" s="189"/>
      <c r="Q72" s="189">
        <f>SUM(Q73:Q76)</f>
        <v>0</v>
      </c>
      <c r="R72" s="191"/>
      <c r="S72" s="191"/>
      <c r="T72" s="189"/>
      <c r="U72" s="189">
        <f>SUM(U73:U76)</f>
        <v>0.28000000000000003</v>
      </c>
      <c r="V72" s="191"/>
      <c r="W72" s="192"/>
      <c r="X72" s="256"/>
      <c r="AE72" t="s">
        <v>189</v>
      </c>
      <c r="AH72" s="210"/>
      <c r="AI72" s="210"/>
      <c r="AJ72" s="213"/>
    </row>
    <row r="73" spans="1:60" outlineLevel="1" x14ac:dyDescent="0.2">
      <c r="A73" s="193">
        <v>20</v>
      </c>
      <c r="B73" s="194" t="s">
        <v>797</v>
      </c>
      <c r="C73" s="194" t="s">
        <v>798</v>
      </c>
      <c r="D73" s="195" t="s">
        <v>433</v>
      </c>
      <c r="E73" s="196">
        <v>3.1887799999999999</v>
      </c>
      <c r="F73" s="199"/>
      <c r="G73" s="197">
        <f>ROUND(E73*F73,2)</f>
        <v>0</v>
      </c>
      <c r="H73" s="199">
        <v>0</v>
      </c>
      <c r="I73" s="197">
        <f>ROUND(E73*H73,2)</f>
        <v>0</v>
      </c>
      <c r="J73" s="199">
        <v>195</v>
      </c>
      <c r="K73" s="197">
        <f>ROUND(E73*J73,2)</f>
        <v>621.80999999999995</v>
      </c>
      <c r="L73" s="197">
        <v>21</v>
      </c>
      <c r="M73" s="197">
        <f>G73*(1+L73/100)</f>
        <v>0</v>
      </c>
      <c r="N73" s="197">
        <v>0</v>
      </c>
      <c r="O73" s="197">
        <f>ROUND(E73*N73,2)</f>
        <v>0</v>
      </c>
      <c r="P73" s="197">
        <v>0</v>
      </c>
      <c r="Q73" s="197">
        <f>ROUND(E73*P73,2)</f>
        <v>0</v>
      </c>
      <c r="R73" s="198"/>
      <c r="S73" s="198" t="s">
        <v>339</v>
      </c>
      <c r="T73" s="197">
        <v>8.6999999999999994E-2</v>
      </c>
      <c r="U73" s="197">
        <f>ROUND(E73*T73,2)</f>
        <v>0.28000000000000003</v>
      </c>
      <c r="V73" s="198"/>
      <c r="W73" s="198"/>
      <c r="X73" s="266"/>
      <c r="Y73" s="176"/>
      <c r="Z73" s="176"/>
      <c r="AA73" s="176"/>
      <c r="AB73" s="176"/>
      <c r="AC73" s="176"/>
      <c r="AD73" s="176"/>
      <c r="AE73" s="176" t="s">
        <v>434</v>
      </c>
      <c r="AF73" s="176">
        <v>48</v>
      </c>
      <c r="AG73" s="176"/>
      <c r="AH73" s="211"/>
      <c r="AI73" s="211"/>
      <c r="AJ73" s="214"/>
      <c r="AK73" s="176"/>
      <c r="AL73" s="176"/>
      <c r="AM73" s="176"/>
      <c r="AN73" s="176"/>
      <c r="AO73" s="176"/>
      <c r="AP73" s="176"/>
      <c r="AQ73" s="176"/>
      <c r="AR73" s="176"/>
      <c r="AS73" s="176"/>
      <c r="AT73" s="176"/>
      <c r="AU73" s="176"/>
      <c r="AV73" s="176"/>
      <c r="AW73" s="176"/>
      <c r="AX73" s="176"/>
      <c r="AY73" s="176"/>
      <c r="AZ73" s="176"/>
      <c r="BA73" s="176"/>
      <c r="BB73" s="176"/>
      <c r="BC73" s="176"/>
      <c r="BD73" s="176"/>
      <c r="BE73" s="176"/>
      <c r="BF73" s="176"/>
      <c r="BG73" s="176"/>
      <c r="BH73" s="176"/>
    </row>
    <row r="74" spans="1:60" outlineLevel="1" x14ac:dyDescent="0.2">
      <c r="A74" s="177"/>
      <c r="B74" s="208" t="s">
        <v>435</v>
      </c>
      <c r="C74" s="209"/>
      <c r="D74" s="200"/>
      <c r="E74" s="201"/>
      <c r="F74" s="184"/>
      <c r="G74" s="184"/>
      <c r="H74" s="184"/>
      <c r="I74" s="184"/>
      <c r="J74" s="184"/>
      <c r="K74" s="184"/>
      <c r="L74" s="184"/>
      <c r="M74" s="184"/>
      <c r="N74" s="184"/>
      <c r="O74" s="184"/>
      <c r="P74" s="184"/>
      <c r="Q74" s="184"/>
      <c r="R74" s="185"/>
      <c r="S74" s="185"/>
      <c r="T74" s="184"/>
      <c r="U74" s="184"/>
      <c r="V74" s="185"/>
      <c r="W74" s="185"/>
      <c r="X74" s="266"/>
      <c r="Y74" s="176"/>
      <c r="Z74" s="176"/>
      <c r="AA74" s="176"/>
      <c r="AB74" s="176"/>
      <c r="AC74" s="176"/>
      <c r="AD74" s="176"/>
      <c r="AE74" s="176" t="s">
        <v>197</v>
      </c>
      <c r="AF74" s="176">
        <v>0</v>
      </c>
      <c r="AG74" s="176"/>
      <c r="AH74" s="211"/>
      <c r="AI74" s="212" t="s">
        <v>435</v>
      </c>
      <c r="AJ74" s="214"/>
      <c r="AK74" s="176"/>
      <c r="AL74" s="176"/>
      <c r="AM74" s="176"/>
      <c r="AN74" s="176"/>
      <c r="AO74" s="176"/>
      <c r="AP74" s="176"/>
      <c r="AQ74" s="176"/>
      <c r="AR74" s="176"/>
      <c r="AS74" s="176"/>
      <c r="AT74" s="176"/>
      <c r="AU74" s="176"/>
      <c r="AV74" s="176"/>
      <c r="AW74" s="176"/>
      <c r="AX74" s="176"/>
      <c r="AY74" s="176"/>
      <c r="AZ74" s="176"/>
      <c r="BA74" s="176"/>
      <c r="BB74" s="176"/>
      <c r="BC74" s="176"/>
      <c r="BD74" s="176"/>
      <c r="BE74" s="176"/>
      <c r="BF74" s="176"/>
      <c r="BG74" s="176"/>
      <c r="BH74" s="176"/>
    </row>
    <row r="75" spans="1:60" outlineLevel="1" x14ac:dyDescent="0.2">
      <c r="A75" s="177"/>
      <c r="B75" s="208" t="s">
        <v>799</v>
      </c>
      <c r="C75" s="209"/>
      <c r="D75" s="200"/>
      <c r="E75" s="201"/>
      <c r="F75" s="184"/>
      <c r="G75" s="184"/>
      <c r="H75" s="184"/>
      <c r="I75" s="184"/>
      <c r="J75" s="184"/>
      <c r="K75" s="184"/>
      <c r="L75" s="184"/>
      <c r="M75" s="184"/>
      <c r="N75" s="184"/>
      <c r="O75" s="184"/>
      <c r="P75" s="184"/>
      <c r="Q75" s="184"/>
      <c r="R75" s="185"/>
      <c r="S75" s="185"/>
      <c r="T75" s="184"/>
      <c r="U75" s="184"/>
      <c r="V75" s="185"/>
      <c r="W75" s="185"/>
      <c r="X75" s="266"/>
      <c r="Y75" s="176"/>
      <c r="Z75" s="176"/>
      <c r="AA75" s="176"/>
      <c r="AB75" s="176"/>
      <c r="AC75" s="176"/>
      <c r="AD75" s="176"/>
      <c r="AE75" s="176" t="s">
        <v>197</v>
      </c>
      <c r="AF75" s="176">
        <v>0</v>
      </c>
      <c r="AG75" s="176"/>
      <c r="AH75" s="211"/>
      <c r="AI75" s="212" t="s">
        <v>799</v>
      </c>
      <c r="AJ75" s="214"/>
      <c r="AK75" s="176"/>
      <c r="AL75" s="176"/>
      <c r="AM75" s="176"/>
      <c r="AN75" s="176"/>
      <c r="AO75" s="176"/>
      <c r="AP75" s="176"/>
      <c r="AQ75" s="176"/>
      <c r="AR75" s="176"/>
      <c r="AS75" s="176"/>
      <c r="AT75" s="176"/>
      <c r="AU75" s="176"/>
      <c r="AV75" s="176"/>
      <c r="AW75" s="176"/>
      <c r="AX75" s="176"/>
      <c r="AY75" s="176"/>
      <c r="AZ75" s="176"/>
      <c r="BA75" s="176"/>
      <c r="BB75" s="176"/>
      <c r="BC75" s="176"/>
      <c r="BD75" s="176"/>
      <c r="BE75" s="176"/>
      <c r="BF75" s="176"/>
      <c r="BG75" s="176"/>
      <c r="BH75" s="176"/>
    </row>
    <row r="76" spans="1:60" outlineLevel="1" x14ac:dyDescent="0.2">
      <c r="A76" s="177"/>
      <c r="B76" s="208" t="s">
        <v>800</v>
      </c>
      <c r="C76" s="209"/>
      <c r="D76" s="200"/>
      <c r="E76" s="201">
        <v>3.1887799999999999</v>
      </c>
      <c r="F76" s="184"/>
      <c r="G76" s="184"/>
      <c r="H76" s="184"/>
      <c r="I76" s="184"/>
      <c r="J76" s="184"/>
      <c r="K76" s="184"/>
      <c r="L76" s="184"/>
      <c r="M76" s="184"/>
      <c r="N76" s="184"/>
      <c r="O76" s="184"/>
      <c r="P76" s="184"/>
      <c r="Q76" s="184"/>
      <c r="R76" s="185"/>
      <c r="S76" s="185"/>
      <c r="T76" s="184"/>
      <c r="U76" s="184"/>
      <c r="V76" s="185"/>
      <c r="W76" s="185"/>
      <c r="X76" s="266"/>
      <c r="Y76" s="176"/>
      <c r="Z76" s="176"/>
      <c r="AA76" s="176"/>
      <c r="AB76" s="176"/>
      <c r="AC76" s="176"/>
      <c r="AD76" s="176"/>
      <c r="AE76" s="176" t="s">
        <v>197</v>
      </c>
      <c r="AF76" s="176">
        <v>0</v>
      </c>
      <c r="AG76" s="176"/>
      <c r="AH76" s="211"/>
      <c r="AI76" s="212" t="s">
        <v>800</v>
      </c>
      <c r="AJ76" s="214"/>
      <c r="AK76" s="176"/>
      <c r="AL76" s="176"/>
      <c r="AM76" s="176"/>
      <c r="AN76" s="176"/>
      <c r="AO76" s="176"/>
      <c r="AP76" s="176"/>
      <c r="AQ76" s="176"/>
      <c r="AR76" s="176"/>
      <c r="AS76" s="176"/>
      <c r="AT76" s="176"/>
      <c r="AU76" s="176"/>
      <c r="AV76" s="176"/>
      <c r="AW76" s="176"/>
      <c r="AX76" s="176"/>
      <c r="AY76" s="176"/>
      <c r="AZ76" s="176"/>
      <c r="BA76" s="176"/>
      <c r="BB76" s="176"/>
      <c r="BC76" s="176"/>
      <c r="BD76" s="176"/>
      <c r="BE76" s="176"/>
      <c r="BF76" s="176"/>
      <c r="BG76" s="176"/>
      <c r="BH76" s="176"/>
    </row>
    <row r="77" spans="1:60" x14ac:dyDescent="0.2">
      <c r="A77" s="162"/>
      <c r="B77" s="178"/>
      <c r="C77" s="178"/>
      <c r="D77" s="180"/>
      <c r="E77" s="181"/>
      <c r="F77" s="182"/>
      <c r="G77" s="182"/>
      <c r="H77" s="182"/>
      <c r="I77" s="182"/>
      <c r="J77" s="182"/>
      <c r="K77" s="182"/>
      <c r="L77" s="182"/>
      <c r="M77" s="182"/>
      <c r="N77" s="182"/>
      <c r="O77" s="182"/>
      <c r="P77" s="182"/>
      <c r="Q77" s="182"/>
      <c r="R77" s="183"/>
      <c r="S77" s="183"/>
      <c r="T77" s="182"/>
      <c r="U77" s="182"/>
      <c r="V77" s="183"/>
      <c r="W77" s="183"/>
      <c r="X77" s="256"/>
      <c r="AH77" s="210"/>
      <c r="AI77" s="210"/>
      <c r="AJ77" s="213"/>
    </row>
    <row r="78" spans="1:60" x14ac:dyDescent="0.2">
      <c r="A78" s="179" t="s">
        <v>188</v>
      </c>
      <c r="B78" s="186" t="s">
        <v>127</v>
      </c>
      <c r="C78" s="186" t="s">
        <v>128</v>
      </c>
      <c r="D78" s="187"/>
      <c r="E78" s="188"/>
      <c r="F78" s="189"/>
      <c r="G78" s="190">
        <f>SUMIF(AE79:AE119,"&lt;&gt;NOR",G79:G119)</f>
        <v>0</v>
      </c>
      <c r="H78" s="189"/>
      <c r="I78" s="189">
        <f>SUM(I79:I119)</f>
        <v>9594.18</v>
      </c>
      <c r="J78" s="189"/>
      <c r="K78" s="189">
        <f>SUM(K79:K119)</f>
        <v>28014.62</v>
      </c>
      <c r="L78" s="189"/>
      <c r="M78" s="189">
        <f>SUM(M79:M119)</f>
        <v>0</v>
      </c>
      <c r="N78" s="189"/>
      <c r="O78" s="189">
        <f>SUM(O79:O119)</f>
        <v>0.84000000000000008</v>
      </c>
      <c r="P78" s="189"/>
      <c r="Q78" s="189">
        <f>SUM(Q79:Q119)</f>
        <v>0</v>
      </c>
      <c r="R78" s="191"/>
      <c r="S78" s="191"/>
      <c r="T78" s="189"/>
      <c r="U78" s="189">
        <f>SUM(U79:U119)</f>
        <v>55.170000000000009</v>
      </c>
      <c r="V78" s="191"/>
      <c r="W78" s="192"/>
      <c r="X78" s="256"/>
      <c r="AE78" t="s">
        <v>189</v>
      </c>
      <c r="AH78" s="210"/>
      <c r="AI78" s="210"/>
      <c r="AJ78" s="213"/>
    </row>
    <row r="79" spans="1:60" outlineLevel="1" x14ac:dyDescent="0.2">
      <c r="A79" s="193">
        <v>21</v>
      </c>
      <c r="B79" s="194" t="s">
        <v>801</v>
      </c>
      <c r="C79" s="194" t="s">
        <v>802</v>
      </c>
      <c r="D79" s="195" t="s">
        <v>293</v>
      </c>
      <c r="E79" s="196">
        <v>54.75</v>
      </c>
      <c r="F79" s="199"/>
      <c r="G79" s="197">
        <f>ROUND(E79*F79,2)</f>
        <v>0</v>
      </c>
      <c r="H79" s="199">
        <v>0</v>
      </c>
      <c r="I79" s="197">
        <f>ROUND(E79*H79,2)</f>
        <v>0</v>
      </c>
      <c r="J79" s="199">
        <v>126</v>
      </c>
      <c r="K79" s="197">
        <f>ROUND(E79*J79,2)</f>
        <v>6898.5</v>
      </c>
      <c r="L79" s="197">
        <v>21</v>
      </c>
      <c r="M79" s="197">
        <f>G79*(1+L79/100)</f>
        <v>0</v>
      </c>
      <c r="N79" s="197">
        <v>0</v>
      </c>
      <c r="O79" s="197">
        <f>ROUND(E79*N79,2)</f>
        <v>0</v>
      </c>
      <c r="P79" s="197">
        <v>0</v>
      </c>
      <c r="Q79" s="197">
        <f>ROUND(E79*P79,2)</f>
        <v>0</v>
      </c>
      <c r="R79" s="198" t="s">
        <v>803</v>
      </c>
      <c r="S79" s="198" t="s">
        <v>194</v>
      </c>
      <c r="T79" s="197">
        <v>0.34</v>
      </c>
      <c r="U79" s="197">
        <f>ROUND(E79*T79,2)</f>
        <v>18.62</v>
      </c>
      <c r="V79" s="198"/>
      <c r="W79" s="198"/>
      <c r="X79" s="266"/>
      <c r="Y79" s="176"/>
      <c r="Z79" s="176"/>
      <c r="AA79" s="176"/>
      <c r="AB79" s="176"/>
      <c r="AC79" s="176"/>
      <c r="AD79" s="176"/>
      <c r="AE79" s="176" t="s">
        <v>449</v>
      </c>
      <c r="AF79" s="176">
        <v>50</v>
      </c>
      <c r="AG79" s="176"/>
      <c r="AH79" s="211"/>
      <c r="AI79" s="211"/>
      <c r="AJ79" s="214"/>
      <c r="AK79" s="176"/>
      <c r="AL79" s="176"/>
      <c r="AM79" s="176"/>
      <c r="AN79" s="176"/>
      <c r="AO79" s="176"/>
      <c r="AP79" s="176"/>
      <c r="AQ79" s="176"/>
      <c r="AR79" s="176"/>
      <c r="AS79" s="176"/>
      <c r="AT79" s="176"/>
      <c r="AU79" s="176"/>
      <c r="AV79" s="176"/>
      <c r="AW79" s="176"/>
      <c r="AX79" s="176"/>
      <c r="AY79" s="176"/>
      <c r="AZ79" s="176"/>
      <c r="BA79" s="176"/>
      <c r="BB79" s="176"/>
      <c r="BC79" s="176"/>
      <c r="BD79" s="176"/>
      <c r="BE79" s="176"/>
      <c r="BF79" s="176"/>
      <c r="BG79" s="176"/>
      <c r="BH79" s="176"/>
    </row>
    <row r="80" spans="1:60" outlineLevel="1" x14ac:dyDescent="0.2">
      <c r="A80" s="177"/>
      <c r="B80" s="208" t="s">
        <v>804</v>
      </c>
      <c r="C80" s="209"/>
      <c r="D80" s="200"/>
      <c r="E80" s="201"/>
      <c r="F80" s="184"/>
      <c r="G80" s="184"/>
      <c r="H80" s="184"/>
      <c r="I80" s="184"/>
      <c r="J80" s="184"/>
      <c r="K80" s="184"/>
      <c r="L80" s="184"/>
      <c r="M80" s="184"/>
      <c r="N80" s="184"/>
      <c r="O80" s="184"/>
      <c r="P80" s="184"/>
      <c r="Q80" s="184"/>
      <c r="R80" s="185"/>
      <c r="S80" s="185"/>
      <c r="T80" s="184"/>
      <c r="U80" s="184"/>
      <c r="V80" s="185"/>
      <c r="W80" s="185"/>
      <c r="X80" s="266"/>
      <c r="Y80" s="176"/>
      <c r="Z80" s="176"/>
      <c r="AA80" s="176"/>
      <c r="AB80" s="176"/>
      <c r="AC80" s="176"/>
      <c r="AD80" s="176"/>
      <c r="AE80" s="176" t="s">
        <v>197</v>
      </c>
      <c r="AF80" s="176">
        <v>0</v>
      </c>
      <c r="AG80" s="176"/>
      <c r="AH80" s="211"/>
      <c r="AI80" s="212" t="s">
        <v>804</v>
      </c>
      <c r="AJ80" s="214"/>
      <c r="AK80" s="176"/>
      <c r="AL80" s="176"/>
      <c r="AM80" s="176"/>
      <c r="AN80" s="176"/>
      <c r="AO80" s="176"/>
      <c r="AP80" s="176"/>
      <c r="AQ80" s="176"/>
      <c r="AR80" s="176"/>
      <c r="AS80" s="176"/>
      <c r="AT80" s="176"/>
      <c r="AU80" s="176"/>
      <c r="AV80" s="176"/>
      <c r="AW80" s="176"/>
      <c r="AX80" s="176"/>
      <c r="AY80" s="176"/>
      <c r="AZ80" s="176"/>
      <c r="BA80" s="176"/>
      <c r="BB80" s="176"/>
      <c r="BC80" s="176"/>
      <c r="BD80" s="176"/>
      <c r="BE80" s="176"/>
      <c r="BF80" s="176"/>
      <c r="BG80" s="176"/>
      <c r="BH80" s="176"/>
    </row>
    <row r="81" spans="1:60" outlineLevel="1" x14ac:dyDescent="0.2">
      <c r="A81" s="177"/>
      <c r="B81" s="208" t="s">
        <v>805</v>
      </c>
      <c r="C81" s="209"/>
      <c r="D81" s="200"/>
      <c r="E81" s="201">
        <v>54.75</v>
      </c>
      <c r="F81" s="184"/>
      <c r="G81" s="184"/>
      <c r="H81" s="184"/>
      <c r="I81" s="184"/>
      <c r="J81" s="184"/>
      <c r="K81" s="184"/>
      <c r="L81" s="184"/>
      <c r="M81" s="184"/>
      <c r="N81" s="184"/>
      <c r="O81" s="184"/>
      <c r="P81" s="184"/>
      <c r="Q81" s="184"/>
      <c r="R81" s="185"/>
      <c r="S81" s="185"/>
      <c r="T81" s="184"/>
      <c r="U81" s="184"/>
      <c r="V81" s="185"/>
      <c r="W81" s="185"/>
      <c r="X81" s="266"/>
      <c r="Y81" s="176"/>
      <c r="Z81" s="176"/>
      <c r="AA81" s="176"/>
      <c r="AB81" s="176"/>
      <c r="AC81" s="176"/>
      <c r="AD81" s="176"/>
      <c r="AE81" s="176" t="s">
        <v>197</v>
      </c>
      <c r="AF81" s="176">
        <v>0</v>
      </c>
      <c r="AG81" s="176"/>
      <c r="AH81" s="211"/>
      <c r="AI81" s="212" t="s">
        <v>805</v>
      </c>
      <c r="AJ81" s="214"/>
      <c r="AK81" s="176"/>
      <c r="AL81" s="176"/>
      <c r="AM81" s="176"/>
      <c r="AN81" s="176"/>
      <c r="AO81" s="176"/>
      <c r="AP81" s="176"/>
      <c r="AQ81" s="176"/>
      <c r="AR81" s="176"/>
      <c r="AS81" s="176"/>
      <c r="AT81" s="176"/>
      <c r="AU81" s="176"/>
      <c r="AV81" s="176"/>
      <c r="AW81" s="176"/>
      <c r="AX81" s="176"/>
      <c r="AY81" s="176"/>
      <c r="AZ81" s="176"/>
      <c r="BA81" s="176"/>
      <c r="BB81" s="176"/>
      <c r="BC81" s="176"/>
      <c r="BD81" s="176"/>
      <c r="BE81" s="176"/>
      <c r="BF81" s="176"/>
      <c r="BG81" s="176"/>
      <c r="BH81" s="176"/>
    </row>
    <row r="82" spans="1:60" ht="22.5" outlineLevel="1" x14ac:dyDescent="0.2">
      <c r="A82" s="193">
        <v>22</v>
      </c>
      <c r="B82" s="194" t="s">
        <v>806</v>
      </c>
      <c r="C82" s="194" t="s">
        <v>807</v>
      </c>
      <c r="D82" s="195" t="s">
        <v>293</v>
      </c>
      <c r="E82" s="196">
        <v>10.199999999999999</v>
      </c>
      <c r="F82" s="199"/>
      <c r="G82" s="197">
        <f>ROUND(E82*F82,2)</f>
        <v>0</v>
      </c>
      <c r="H82" s="199">
        <v>7.91</v>
      </c>
      <c r="I82" s="197">
        <f>ROUND(E82*H82,2)</f>
        <v>80.680000000000007</v>
      </c>
      <c r="J82" s="199">
        <v>278.08999999999997</v>
      </c>
      <c r="K82" s="197">
        <f>ROUND(E82*J82,2)</f>
        <v>2836.52</v>
      </c>
      <c r="L82" s="197">
        <v>21</v>
      </c>
      <c r="M82" s="197">
        <f>G82*(1+L82/100)</f>
        <v>0</v>
      </c>
      <c r="N82" s="197">
        <v>2.5500000000000002E-3</v>
      </c>
      <c r="O82" s="197">
        <f>ROUND(E82*N82,2)</f>
        <v>0.03</v>
      </c>
      <c r="P82" s="197">
        <v>0</v>
      </c>
      <c r="Q82" s="197">
        <f>ROUND(E82*P82,2)</f>
        <v>0</v>
      </c>
      <c r="R82" s="198" t="s">
        <v>803</v>
      </c>
      <c r="S82" s="198" t="s">
        <v>194</v>
      </c>
      <c r="T82" s="197">
        <v>0.495</v>
      </c>
      <c r="U82" s="197">
        <f>ROUND(E82*T82,2)</f>
        <v>5.05</v>
      </c>
      <c r="V82" s="198"/>
      <c r="W82" s="198"/>
      <c r="X82" s="266"/>
      <c r="Y82" s="176"/>
      <c r="Z82" s="176"/>
      <c r="AA82" s="176"/>
      <c r="AB82" s="176"/>
      <c r="AC82" s="176"/>
      <c r="AD82" s="176"/>
      <c r="AE82" s="176" t="s">
        <v>449</v>
      </c>
      <c r="AF82" s="176">
        <v>52</v>
      </c>
      <c r="AG82" s="176"/>
      <c r="AH82" s="211"/>
      <c r="AI82" s="211"/>
      <c r="AJ82" s="214"/>
      <c r="AK82" s="176"/>
      <c r="AL82" s="176"/>
      <c r="AM82" s="176"/>
      <c r="AN82" s="176"/>
      <c r="AO82" s="176"/>
      <c r="AP82" s="176"/>
      <c r="AQ82" s="176"/>
      <c r="AR82" s="176"/>
      <c r="AS82" s="176"/>
      <c r="AT82" s="176"/>
      <c r="AU82" s="176"/>
      <c r="AV82" s="176"/>
      <c r="AW82" s="176"/>
      <c r="AX82" s="176"/>
      <c r="AY82" s="176"/>
      <c r="AZ82" s="176"/>
      <c r="BA82" s="176"/>
      <c r="BB82" s="176"/>
      <c r="BC82" s="176"/>
      <c r="BD82" s="176"/>
      <c r="BE82" s="176"/>
      <c r="BF82" s="176"/>
      <c r="BG82" s="176"/>
      <c r="BH82" s="176"/>
    </row>
    <row r="83" spans="1:60" outlineLevel="1" x14ac:dyDescent="0.2">
      <c r="A83" s="177"/>
      <c r="B83" s="208" t="s">
        <v>808</v>
      </c>
      <c r="C83" s="209"/>
      <c r="D83" s="200"/>
      <c r="E83" s="201"/>
      <c r="F83" s="184"/>
      <c r="G83" s="184"/>
      <c r="H83" s="184"/>
      <c r="I83" s="184"/>
      <c r="J83" s="184"/>
      <c r="K83" s="184"/>
      <c r="L83" s="184"/>
      <c r="M83" s="184"/>
      <c r="N83" s="184"/>
      <c r="O83" s="184"/>
      <c r="P83" s="184"/>
      <c r="Q83" s="184"/>
      <c r="R83" s="185"/>
      <c r="S83" s="185"/>
      <c r="T83" s="184"/>
      <c r="U83" s="184"/>
      <c r="V83" s="185"/>
      <c r="W83" s="185"/>
      <c r="X83" s="266"/>
      <c r="Y83" s="176"/>
      <c r="Z83" s="176"/>
      <c r="AA83" s="176"/>
      <c r="AB83" s="176"/>
      <c r="AC83" s="176"/>
      <c r="AD83" s="176"/>
      <c r="AE83" s="176" t="s">
        <v>197</v>
      </c>
      <c r="AF83" s="176">
        <v>0</v>
      </c>
      <c r="AG83" s="176"/>
      <c r="AH83" s="211"/>
      <c r="AI83" s="212" t="s">
        <v>808</v>
      </c>
      <c r="AJ83" s="214"/>
      <c r="AK83" s="176"/>
      <c r="AL83" s="176"/>
      <c r="AM83" s="176"/>
      <c r="AN83" s="176"/>
      <c r="AO83" s="176"/>
      <c r="AP83" s="176"/>
      <c r="AQ83" s="176"/>
      <c r="AR83" s="176"/>
      <c r="AS83" s="176"/>
      <c r="AT83" s="176"/>
      <c r="AU83" s="176"/>
      <c r="AV83" s="176"/>
      <c r="AW83" s="176"/>
      <c r="AX83" s="176"/>
      <c r="AY83" s="176"/>
      <c r="AZ83" s="176"/>
      <c r="BA83" s="176"/>
      <c r="BB83" s="176"/>
      <c r="BC83" s="176"/>
      <c r="BD83" s="176"/>
      <c r="BE83" s="176"/>
      <c r="BF83" s="176"/>
      <c r="BG83" s="176"/>
      <c r="BH83" s="176"/>
    </row>
    <row r="84" spans="1:60" outlineLevel="1" x14ac:dyDescent="0.2">
      <c r="A84" s="177"/>
      <c r="B84" s="208" t="s">
        <v>809</v>
      </c>
      <c r="C84" s="209"/>
      <c r="D84" s="200"/>
      <c r="E84" s="201"/>
      <c r="F84" s="184"/>
      <c r="G84" s="184"/>
      <c r="H84" s="184"/>
      <c r="I84" s="184"/>
      <c r="J84" s="184"/>
      <c r="K84" s="184"/>
      <c r="L84" s="184"/>
      <c r="M84" s="184"/>
      <c r="N84" s="184"/>
      <c r="O84" s="184"/>
      <c r="P84" s="184"/>
      <c r="Q84" s="184"/>
      <c r="R84" s="185"/>
      <c r="S84" s="185"/>
      <c r="T84" s="184"/>
      <c r="U84" s="184"/>
      <c r="V84" s="185"/>
      <c r="W84" s="185"/>
      <c r="X84" s="266"/>
      <c r="Y84" s="176"/>
      <c r="Z84" s="176"/>
      <c r="AA84" s="176"/>
      <c r="AB84" s="176"/>
      <c r="AC84" s="176"/>
      <c r="AD84" s="176"/>
      <c r="AE84" s="176" t="s">
        <v>197</v>
      </c>
      <c r="AF84" s="176">
        <v>0</v>
      </c>
      <c r="AG84" s="176"/>
      <c r="AH84" s="211"/>
      <c r="AI84" s="212" t="s">
        <v>809</v>
      </c>
      <c r="AJ84" s="214"/>
      <c r="AK84" s="176"/>
      <c r="AL84" s="176"/>
      <c r="AM84" s="176"/>
      <c r="AN84" s="176"/>
      <c r="AO84" s="176"/>
      <c r="AP84" s="176"/>
      <c r="AQ84" s="176"/>
      <c r="AR84" s="176"/>
      <c r="AS84" s="176"/>
      <c r="AT84" s="176"/>
      <c r="AU84" s="176"/>
      <c r="AV84" s="176"/>
      <c r="AW84" s="176"/>
      <c r="AX84" s="176"/>
      <c r="AY84" s="176"/>
      <c r="AZ84" s="176"/>
      <c r="BA84" s="176"/>
      <c r="BB84" s="176"/>
      <c r="BC84" s="176"/>
      <c r="BD84" s="176"/>
      <c r="BE84" s="176"/>
      <c r="BF84" s="176"/>
      <c r="BG84" s="176"/>
      <c r="BH84" s="176"/>
    </row>
    <row r="85" spans="1:60" outlineLevel="1" x14ac:dyDescent="0.2">
      <c r="A85" s="177"/>
      <c r="B85" s="208" t="s">
        <v>810</v>
      </c>
      <c r="C85" s="209"/>
      <c r="D85" s="200"/>
      <c r="E85" s="201">
        <v>10.199999999999999</v>
      </c>
      <c r="F85" s="184"/>
      <c r="G85" s="184"/>
      <c r="H85" s="184"/>
      <c r="I85" s="184"/>
      <c r="J85" s="184"/>
      <c r="K85" s="184"/>
      <c r="L85" s="184"/>
      <c r="M85" s="184"/>
      <c r="N85" s="184"/>
      <c r="O85" s="184"/>
      <c r="P85" s="184"/>
      <c r="Q85" s="184"/>
      <c r="R85" s="185"/>
      <c r="S85" s="185"/>
      <c r="T85" s="184"/>
      <c r="U85" s="184"/>
      <c r="V85" s="185"/>
      <c r="W85" s="185"/>
      <c r="X85" s="266"/>
      <c r="Y85" s="176"/>
      <c r="Z85" s="176"/>
      <c r="AA85" s="176"/>
      <c r="AB85" s="176"/>
      <c r="AC85" s="176"/>
      <c r="AD85" s="176"/>
      <c r="AE85" s="176" t="s">
        <v>197</v>
      </c>
      <c r="AF85" s="176">
        <v>0</v>
      </c>
      <c r="AG85" s="176"/>
      <c r="AH85" s="211"/>
      <c r="AI85" s="212" t="s">
        <v>810</v>
      </c>
      <c r="AJ85" s="214"/>
      <c r="AK85" s="176"/>
      <c r="AL85" s="176"/>
      <c r="AM85" s="176"/>
      <c r="AN85" s="176"/>
      <c r="AO85" s="176"/>
      <c r="AP85" s="176"/>
      <c r="AQ85" s="176"/>
      <c r="AR85" s="176"/>
      <c r="AS85" s="176"/>
      <c r="AT85" s="176"/>
      <c r="AU85" s="176"/>
      <c r="AV85" s="176"/>
      <c r="AW85" s="176"/>
      <c r="AX85" s="176"/>
      <c r="AY85" s="176"/>
      <c r="AZ85" s="176"/>
      <c r="BA85" s="176"/>
      <c r="BB85" s="176"/>
      <c r="BC85" s="176"/>
      <c r="BD85" s="176"/>
      <c r="BE85" s="176"/>
      <c r="BF85" s="176"/>
      <c r="BG85" s="176"/>
      <c r="BH85" s="176"/>
    </row>
    <row r="86" spans="1:60" ht="22.5" outlineLevel="1" x14ac:dyDescent="0.2">
      <c r="A86" s="193">
        <v>23</v>
      </c>
      <c r="B86" s="194" t="s">
        <v>811</v>
      </c>
      <c r="C86" s="194" t="s">
        <v>812</v>
      </c>
      <c r="D86" s="195" t="s">
        <v>293</v>
      </c>
      <c r="E86" s="196">
        <v>22.75</v>
      </c>
      <c r="F86" s="199"/>
      <c r="G86" s="197">
        <f>ROUND(E86*F86,2)</f>
        <v>0</v>
      </c>
      <c r="H86" s="199">
        <v>7.91</v>
      </c>
      <c r="I86" s="197">
        <f>ROUND(E86*H86,2)</f>
        <v>179.95</v>
      </c>
      <c r="J86" s="199">
        <v>337.09</v>
      </c>
      <c r="K86" s="197">
        <f>ROUND(E86*J86,2)</f>
        <v>7668.8</v>
      </c>
      <c r="L86" s="197">
        <v>21</v>
      </c>
      <c r="M86" s="197">
        <f>G86*(1+L86/100)</f>
        <v>0</v>
      </c>
      <c r="N86" s="197">
        <v>2.5500000000000002E-3</v>
      </c>
      <c r="O86" s="197">
        <f>ROUND(E86*N86,2)</f>
        <v>0.06</v>
      </c>
      <c r="P86" s="197">
        <v>0</v>
      </c>
      <c r="Q86" s="197">
        <f>ROUND(E86*P86,2)</f>
        <v>0</v>
      </c>
      <c r="R86" s="198" t="s">
        <v>803</v>
      </c>
      <c r="S86" s="198" t="s">
        <v>194</v>
      </c>
      <c r="T86" s="197">
        <v>0.59799999999999998</v>
      </c>
      <c r="U86" s="197">
        <f>ROUND(E86*T86,2)</f>
        <v>13.6</v>
      </c>
      <c r="V86" s="198"/>
      <c r="W86" s="198"/>
      <c r="X86" s="266"/>
      <c r="Y86" s="176"/>
      <c r="Z86" s="176"/>
      <c r="AA86" s="176"/>
      <c r="AB86" s="176"/>
      <c r="AC86" s="176"/>
      <c r="AD86" s="176"/>
      <c r="AE86" s="176" t="s">
        <v>449</v>
      </c>
      <c r="AF86" s="176">
        <v>55</v>
      </c>
      <c r="AG86" s="176"/>
      <c r="AH86" s="211"/>
      <c r="AI86" s="211"/>
      <c r="AJ86" s="214"/>
      <c r="AK86" s="176"/>
      <c r="AL86" s="176"/>
      <c r="AM86" s="176"/>
      <c r="AN86" s="176"/>
      <c r="AO86" s="176"/>
      <c r="AP86" s="176"/>
      <c r="AQ86" s="176"/>
      <c r="AR86" s="176"/>
      <c r="AS86" s="176"/>
      <c r="AT86" s="176"/>
      <c r="AU86" s="176"/>
      <c r="AV86" s="176"/>
      <c r="AW86" s="176"/>
      <c r="AX86" s="176"/>
      <c r="AY86" s="176"/>
      <c r="AZ86" s="176"/>
      <c r="BA86" s="176"/>
      <c r="BB86" s="176"/>
      <c r="BC86" s="176"/>
      <c r="BD86" s="176"/>
      <c r="BE86" s="176"/>
      <c r="BF86" s="176"/>
      <c r="BG86" s="176"/>
      <c r="BH86" s="176"/>
    </row>
    <row r="87" spans="1:60" outlineLevel="1" x14ac:dyDescent="0.2">
      <c r="A87" s="177"/>
      <c r="B87" s="208" t="s">
        <v>813</v>
      </c>
      <c r="C87" s="209"/>
      <c r="D87" s="200"/>
      <c r="E87" s="201"/>
      <c r="F87" s="184"/>
      <c r="G87" s="184"/>
      <c r="H87" s="184"/>
      <c r="I87" s="184"/>
      <c r="J87" s="184"/>
      <c r="K87" s="184"/>
      <c r="L87" s="184"/>
      <c r="M87" s="184"/>
      <c r="N87" s="184"/>
      <c r="O87" s="184"/>
      <c r="P87" s="184"/>
      <c r="Q87" s="184"/>
      <c r="R87" s="185"/>
      <c r="S87" s="185"/>
      <c r="T87" s="184"/>
      <c r="U87" s="184"/>
      <c r="V87" s="185"/>
      <c r="W87" s="185"/>
      <c r="X87" s="266"/>
      <c r="Y87" s="176"/>
      <c r="Z87" s="176"/>
      <c r="AA87" s="176"/>
      <c r="AB87" s="176"/>
      <c r="AC87" s="176"/>
      <c r="AD87" s="176"/>
      <c r="AE87" s="176" t="s">
        <v>197</v>
      </c>
      <c r="AF87" s="176">
        <v>0</v>
      </c>
      <c r="AG87" s="176"/>
      <c r="AH87" s="211"/>
      <c r="AI87" s="212" t="s">
        <v>813</v>
      </c>
      <c r="AJ87" s="214"/>
      <c r="AK87" s="176"/>
      <c r="AL87" s="176"/>
      <c r="AM87" s="176"/>
      <c r="AN87" s="176"/>
      <c r="AO87" s="176"/>
      <c r="AP87" s="176"/>
      <c r="AQ87" s="176"/>
      <c r="AR87" s="176"/>
      <c r="AS87" s="176"/>
      <c r="AT87" s="176"/>
      <c r="AU87" s="176"/>
      <c r="AV87" s="176"/>
      <c r="AW87" s="176"/>
      <c r="AX87" s="176"/>
      <c r="AY87" s="176"/>
      <c r="AZ87" s="176"/>
      <c r="BA87" s="176"/>
      <c r="BB87" s="176"/>
      <c r="BC87" s="176"/>
      <c r="BD87" s="176"/>
      <c r="BE87" s="176"/>
      <c r="BF87" s="176"/>
      <c r="BG87" s="176"/>
      <c r="BH87" s="176"/>
    </row>
    <row r="88" spans="1:60" outlineLevel="1" x14ac:dyDescent="0.2">
      <c r="A88" s="177"/>
      <c r="B88" s="208" t="s">
        <v>814</v>
      </c>
      <c r="C88" s="209"/>
      <c r="D88" s="200"/>
      <c r="E88" s="201">
        <v>22.75</v>
      </c>
      <c r="F88" s="184"/>
      <c r="G88" s="184"/>
      <c r="H88" s="184"/>
      <c r="I88" s="184"/>
      <c r="J88" s="184"/>
      <c r="K88" s="184"/>
      <c r="L88" s="184"/>
      <c r="M88" s="184"/>
      <c r="N88" s="184"/>
      <c r="O88" s="184"/>
      <c r="P88" s="184"/>
      <c r="Q88" s="184"/>
      <c r="R88" s="185"/>
      <c r="S88" s="185"/>
      <c r="T88" s="184"/>
      <c r="U88" s="184"/>
      <c r="V88" s="185"/>
      <c r="W88" s="185"/>
      <c r="X88" s="266"/>
      <c r="Y88" s="176"/>
      <c r="Z88" s="176"/>
      <c r="AA88" s="176"/>
      <c r="AB88" s="176"/>
      <c r="AC88" s="176"/>
      <c r="AD88" s="176"/>
      <c r="AE88" s="176" t="s">
        <v>197</v>
      </c>
      <c r="AF88" s="176">
        <v>0</v>
      </c>
      <c r="AG88" s="176"/>
      <c r="AH88" s="211"/>
      <c r="AI88" s="212" t="s">
        <v>814</v>
      </c>
      <c r="AJ88" s="214"/>
      <c r="AK88" s="176"/>
      <c r="AL88" s="176"/>
      <c r="AM88" s="176"/>
      <c r="AN88" s="176"/>
      <c r="AO88" s="176"/>
      <c r="AP88" s="176"/>
      <c r="AQ88" s="176"/>
      <c r="AR88" s="176"/>
      <c r="AS88" s="176"/>
      <c r="AT88" s="176"/>
      <c r="AU88" s="176"/>
      <c r="AV88" s="176"/>
      <c r="AW88" s="176"/>
      <c r="AX88" s="176"/>
      <c r="AY88" s="176"/>
      <c r="AZ88" s="176"/>
      <c r="BA88" s="176"/>
      <c r="BB88" s="176"/>
      <c r="BC88" s="176"/>
      <c r="BD88" s="176"/>
      <c r="BE88" s="176"/>
      <c r="BF88" s="176"/>
      <c r="BG88" s="176"/>
      <c r="BH88" s="176"/>
    </row>
    <row r="89" spans="1:60" ht="22.5" outlineLevel="1" x14ac:dyDescent="0.2">
      <c r="A89" s="193">
        <v>24</v>
      </c>
      <c r="B89" s="194" t="s">
        <v>815</v>
      </c>
      <c r="C89" s="194" t="s">
        <v>816</v>
      </c>
      <c r="D89" s="195" t="s">
        <v>293</v>
      </c>
      <c r="E89" s="196">
        <v>10.6</v>
      </c>
      <c r="F89" s="199"/>
      <c r="G89" s="197">
        <f>ROUND(E89*F89,2)</f>
        <v>0</v>
      </c>
      <c r="H89" s="199">
        <v>7.91</v>
      </c>
      <c r="I89" s="197">
        <f>ROUND(E89*H89,2)</f>
        <v>83.85</v>
      </c>
      <c r="J89" s="199">
        <v>383.09</v>
      </c>
      <c r="K89" s="197">
        <f>ROUND(E89*J89,2)</f>
        <v>4060.75</v>
      </c>
      <c r="L89" s="197">
        <v>21</v>
      </c>
      <c r="M89" s="197">
        <f>G89*(1+L89/100)</f>
        <v>0</v>
      </c>
      <c r="N89" s="197">
        <v>2.5500000000000002E-3</v>
      </c>
      <c r="O89" s="197">
        <f>ROUND(E89*N89,2)</f>
        <v>0.03</v>
      </c>
      <c r="P89" s="197">
        <v>0</v>
      </c>
      <c r="Q89" s="197">
        <f>ROUND(E89*P89,2)</f>
        <v>0</v>
      </c>
      <c r="R89" s="198" t="s">
        <v>803</v>
      </c>
      <c r="S89" s="198" t="s">
        <v>194</v>
      </c>
      <c r="T89" s="197">
        <v>0.67900000000000005</v>
      </c>
      <c r="U89" s="197">
        <f>ROUND(E89*T89,2)</f>
        <v>7.2</v>
      </c>
      <c r="V89" s="198"/>
      <c r="W89" s="198"/>
      <c r="X89" s="266"/>
      <c r="Y89" s="176"/>
      <c r="Z89" s="176"/>
      <c r="AA89" s="176"/>
      <c r="AB89" s="176"/>
      <c r="AC89" s="176"/>
      <c r="AD89" s="176"/>
      <c r="AE89" s="176" t="s">
        <v>449</v>
      </c>
      <c r="AF89" s="176">
        <v>57</v>
      </c>
      <c r="AG89" s="176"/>
      <c r="AH89" s="211"/>
      <c r="AI89" s="211"/>
      <c r="AJ89" s="214"/>
      <c r="AK89" s="176"/>
      <c r="AL89" s="176"/>
      <c r="AM89" s="176"/>
      <c r="AN89" s="176"/>
      <c r="AO89" s="176"/>
      <c r="AP89" s="176"/>
      <c r="AQ89" s="176"/>
      <c r="AR89" s="176"/>
      <c r="AS89" s="176"/>
      <c r="AT89" s="176"/>
      <c r="AU89" s="176"/>
      <c r="AV89" s="176"/>
      <c r="AW89" s="176"/>
      <c r="AX89" s="176"/>
      <c r="AY89" s="176"/>
      <c r="AZ89" s="176"/>
      <c r="BA89" s="176"/>
      <c r="BB89" s="176"/>
      <c r="BC89" s="176"/>
      <c r="BD89" s="176"/>
      <c r="BE89" s="176"/>
      <c r="BF89" s="176"/>
      <c r="BG89" s="176"/>
      <c r="BH89" s="176"/>
    </row>
    <row r="90" spans="1:60" outlineLevel="1" x14ac:dyDescent="0.2">
      <c r="A90" s="177"/>
      <c r="B90" s="208" t="s">
        <v>817</v>
      </c>
      <c r="C90" s="209"/>
      <c r="D90" s="200"/>
      <c r="E90" s="201"/>
      <c r="F90" s="184"/>
      <c r="G90" s="184"/>
      <c r="H90" s="184"/>
      <c r="I90" s="184"/>
      <c r="J90" s="184"/>
      <c r="K90" s="184"/>
      <c r="L90" s="184"/>
      <c r="M90" s="184"/>
      <c r="N90" s="184"/>
      <c r="O90" s="184"/>
      <c r="P90" s="184"/>
      <c r="Q90" s="184"/>
      <c r="R90" s="185"/>
      <c r="S90" s="185"/>
      <c r="T90" s="184"/>
      <c r="U90" s="184"/>
      <c r="V90" s="185"/>
      <c r="W90" s="185"/>
      <c r="X90" s="266"/>
      <c r="Y90" s="176"/>
      <c r="Z90" s="176"/>
      <c r="AA90" s="176"/>
      <c r="AB90" s="176"/>
      <c r="AC90" s="176"/>
      <c r="AD90" s="176"/>
      <c r="AE90" s="176" t="s">
        <v>197</v>
      </c>
      <c r="AF90" s="176">
        <v>0</v>
      </c>
      <c r="AG90" s="176"/>
      <c r="AH90" s="211"/>
      <c r="AI90" s="212" t="s">
        <v>817</v>
      </c>
      <c r="AJ90" s="214"/>
      <c r="AK90" s="176"/>
      <c r="AL90" s="176"/>
      <c r="AM90" s="176"/>
      <c r="AN90" s="176"/>
      <c r="AO90" s="176"/>
      <c r="AP90" s="176"/>
      <c r="AQ90" s="176"/>
      <c r="AR90" s="176"/>
      <c r="AS90" s="176"/>
      <c r="AT90" s="176"/>
      <c r="AU90" s="176"/>
      <c r="AV90" s="176"/>
      <c r="AW90" s="176"/>
      <c r="AX90" s="176"/>
      <c r="AY90" s="176"/>
      <c r="AZ90" s="176"/>
      <c r="BA90" s="176"/>
      <c r="BB90" s="176"/>
      <c r="BC90" s="176"/>
      <c r="BD90" s="176"/>
      <c r="BE90" s="176"/>
      <c r="BF90" s="176"/>
      <c r="BG90" s="176"/>
      <c r="BH90" s="176"/>
    </row>
    <row r="91" spans="1:60" outlineLevel="1" x14ac:dyDescent="0.2">
      <c r="A91" s="177"/>
      <c r="B91" s="208" t="s">
        <v>818</v>
      </c>
      <c r="C91" s="209"/>
      <c r="D91" s="200"/>
      <c r="E91" s="201">
        <v>10.6</v>
      </c>
      <c r="F91" s="184"/>
      <c r="G91" s="184"/>
      <c r="H91" s="184"/>
      <c r="I91" s="184"/>
      <c r="J91" s="184"/>
      <c r="K91" s="184"/>
      <c r="L91" s="184"/>
      <c r="M91" s="184"/>
      <c r="N91" s="184"/>
      <c r="O91" s="184"/>
      <c r="P91" s="184"/>
      <c r="Q91" s="184"/>
      <c r="R91" s="185"/>
      <c r="S91" s="185"/>
      <c r="T91" s="184"/>
      <c r="U91" s="184"/>
      <c r="V91" s="185"/>
      <c r="W91" s="185"/>
      <c r="X91" s="266"/>
      <c r="Y91" s="176"/>
      <c r="Z91" s="176"/>
      <c r="AA91" s="176"/>
      <c r="AB91" s="176"/>
      <c r="AC91" s="176"/>
      <c r="AD91" s="176"/>
      <c r="AE91" s="176" t="s">
        <v>197</v>
      </c>
      <c r="AF91" s="176">
        <v>0</v>
      </c>
      <c r="AG91" s="176"/>
      <c r="AH91" s="211"/>
      <c r="AI91" s="212" t="s">
        <v>818</v>
      </c>
      <c r="AJ91" s="214"/>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row>
    <row r="92" spans="1:60" ht="22.5" outlineLevel="1" x14ac:dyDescent="0.2">
      <c r="A92" s="193">
        <v>25</v>
      </c>
      <c r="B92" s="194" t="s">
        <v>819</v>
      </c>
      <c r="C92" s="194" t="s">
        <v>820</v>
      </c>
      <c r="D92" s="195" t="s">
        <v>293</v>
      </c>
      <c r="E92" s="196">
        <v>11.2</v>
      </c>
      <c r="F92" s="199"/>
      <c r="G92" s="197">
        <f>ROUND(E92*F92,2)</f>
        <v>0</v>
      </c>
      <c r="H92" s="199">
        <v>7.91</v>
      </c>
      <c r="I92" s="197">
        <f>ROUND(E92*H92,2)</f>
        <v>88.59</v>
      </c>
      <c r="J92" s="199">
        <v>467.09</v>
      </c>
      <c r="K92" s="197">
        <f>ROUND(E92*J92,2)</f>
        <v>5231.41</v>
      </c>
      <c r="L92" s="197">
        <v>21</v>
      </c>
      <c r="M92" s="197">
        <f>G92*(1+L92/100)</f>
        <v>0</v>
      </c>
      <c r="N92" s="197">
        <v>2.5500000000000002E-3</v>
      </c>
      <c r="O92" s="197">
        <f>ROUND(E92*N92,2)</f>
        <v>0.03</v>
      </c>
      <c r="P92" s="197">
        <v>0</v>
      </c>
      <c r="Q92" s="197">
        <f>ROUND(E92*P92,2)</f>
        <v>0</v>
      </c>
      <c r="R92" s="198" t="s">
        <v>803</v>
      </c>
      <c r="S92" s="198" t="s">
        <v>194</v>
      </c>
      <c r="T92" s="197">
        <v>0.82499999999999996</v>
      </c>
      <c r="U92" s="197">
        <f>ROUND(E92*T92,2)</f>
        <v>9.24</v>
      </c>
      <c r="V92" s="198"/>
      <c r="W92" s="198"/>
      <c r="X92" s="266"/>
      <c r="Y92" s="176"/>
      <c r="Z92" s="176"/>
      <c r="AA92" s="176"/>
      <c r="AB92" s="176"/>
      <c r="AC92" s="176"/>
      <c r="AD92" s="176"/>
      <c r="AE92" s="176" t="s">
        <v>449</v>
      </c>
      <c r="AF92" s="176">
        <v>59</v>
      </c>
      <c r="AG92" s="176"/>
      <c r="AH92" s="211"/>
      <c r="AI92" s="211"/>
      <c r="AJ92" s="214"/>
      <c r="AK92" s="176"/>
      <c r="AL92" s="176"/>
      <c r="AM92" s="176"/>
      <c r="AN92" s="176"/>
      <c r="AO92" s="176"/>
      <c r="AP92" s="176"/>
      <c r="AQ92" s="176"/>
      <c r="AR92" s="176"/>
      <c r="AS92" s="176"/>
      <c r="AT92" s="176"/>
      <c r="AU92" s="176"/>
      <c r="AV92" s="176"/>
      <c r="AW92" s="176"/>
      <c r="AX92" s="176"/>
      <c r="AY92" s="176"/>
      <c r="AZ92" s="176"/>
      <c r="BA92" s="176"/>
      <c r="BB92" s="176"/>
      <c r="BC92" s="176"/>
      <c r="BD92" s="176"/>
      <c r="BE92" s="176"/>
      <c r="BF92" s="176"/>
      <c r="BG92" s="176"/>
      <c r="BH92" s="176"/>
    </row>
    <row r="93" spans="1:60" outlineLevel="1" x14ac:dyDescent="0.2">
      <c r="A93" s="177"/>
      <c r="B93" s="208" t="s">
        <v>821</v>
      </c>
      <c r="C93" s="209"/>
      <c r="D93" s="200"/>
      <c r="E93" s="201"/>
      <c r="F93" s="184"/>
      <c r="G93" s="184"/>
      <c r="H93" s="184"/>
      <c r="I93" s="184"/>
      <c r="J93" s="184"/>
      <c r="K93" s="184"/>
      <c r="L93" s="184"/>
      <c r="M93" s="184"/>
      <c r="N93" s="184"/>
      <c r="O93" s="184"/>
      <c r="P93" s="184"/>
      <c r="Q93" s="184"/>
      <c r="R93" s="185"/>
      <c r="S93" s="185"/>
      <c r="T93" s="184"/>
      <c r="U93" s="184"/>
      <c r="V93" s="185"/>
      <c r="W93" s="185"/>
      <c r="X93" s="266"/>
      <c r="Y93" s="176"/>
      <c r="Z93" s="176"/>
      <c r="AA93" s="176"/>
      <c r="AB93" s="176"/>
      <c r="AC93" s="176"/>
      <c r="AD93" s="176"/>
      <c r="AE93" s="176" t="s">
        <v>197</v>
      </c>
      <c r="AF93" s="176">
        <v>0</v>
      </c>
      <c r="AG93" s="176"/>
      <c r="AH93" s="211"/>
      <c r="AI93" s="212" t="s">
        <v>821</v>
      </c>
      <c r="AJ93" s="214"/>
      <c r="AK93" s="176"/>
      <c r="AL93" s="176"/>
      <c r="AM93" s="176"/>
      <c r="AN93" s="176"/>
      <c r="AO93" s="176"/>
      <c r="AP93" s="176"/>
      <c r="AQ93" s="176"/>
      <c r="AR93" s="176"/>
      <c r="AS93" s="176"/>
      <c r="AT93" s="176"/>
      <c r="AU93" s="176"/>
      <c r="AV93" s="176"/>
      <c r="AW93" s="176"/>
      <c r="AX93" s="176"/>
      <c r="AY93" s="176"/>
      <c r="AZ93" s="176"/>
      <c r="BA93" s="176"/>
      <c r="BB93" s="176"/>
      <c r="BC93" s="176"/>
      <c r="BD93" s="176"/>
      <c r="BE93" s="176"/>
      <c r="BF93" s="176"/>
      <c r="BG93" s="176"/>
      <c r="BH93" s="176"/>
    </row>
    <row r="94" spans="1:60" outlineLevel="1" x14ac:dyDescent="0.2">
      <c r="A94" s="177"/>
      <c r="B94" s="208" t="s">
        <v>822</v>
      </c>
      <c r="C94" s="209"/>
      <c r="D94" s="200"/>
      <c r="E94" s="201">
        <v>11.2</v>
      </c>
      <c r="F94" s="184"/>
      <c r="G94" s="184"/>
      <c r="H94" s="184"/>
      <c r="I94" s="184"/>
      <c r="J94" s="184"/>
      <c r="K94" s="184"/>
      <c r="L94" s="184"/>
      <c r="M94" s="184"/>
      <c r="N94" s="184"/>
      <c r="O94" s="184"/>
      <c r="P94" s="184"/>
      <c r="Q94" s="184"/>
      <c r="R94" s="185"/>
      <c r="S94" s="185"/>
      <c r="T94" s="184"/>
      <c r="U94" s="184"/>
      <c r="V94" s="185"/>
      <c r="W94" s="185"/>
      <c r="X94" s="266"/>
      <c r="Y94" s="176"/>
      <c r="Z94" s="176"/>
      <c r="AA94" s="176"/>
      <c r="AB94" s="176"/>
      <c r="AC94" s="176"/>
      <c r="AD94" s="176"/>
      <c r="AE94" s="176" t="s">
        <v>197</v>
      </c>
      <c r="AF94" s="176">
        <v>0</v>
      </c>
      <c r="AG94" s="176"/>
      <c r="AH94" s="211"/>
      <c r="AI94" s="212" t="s">
        <v>822</v>
      </c>
      <c r="AJ94" s="214"/>
      <c r="AK94" s="176"/>
      <c r="AL94" s="176"/>
      <c r="AM94" s="176"/>
      <c r="AN94" s="176"/>
      <c r="AO94" s="176"/>
      <c r="AP94" s="176"/>
      <c r="AQ94" s="176"/>
      <c r="AR94" s="176"/>
      <c r="AS94" s="176"/>
      <c r="AT94" s="176"/>
      <c r="AU94" s="176"/>
      <c r="AV94" s="176"/>
      <c r="AW94" s="176"/>
      <c r="AX94" s="176"/>
      <c r="AY94" s="176"/>
      <c r="AZ94" s="176"/>
      <c r="BA94" s="176"/>
      <c r="BB94" s="176"/>
      <c r="BC94" s="176"/>
      <c r="BD94" s="176"/>
      <c r="BE94" s="176"/>
      <c r="BF94" s="176"/>
      <c r="BG94" s="176"/>
      <c r="BH94" s="176"/>
    </row>
    <row r="95" spans="1:60" outlineLevel="1" x14ac:dyDescent="0.2">
      <c r="A95" s="193">
        <v>26</v>
      </c>
      <c r="B95" s="194" t="s">
        <v>823</v>
      </c>
      <c r="C95" s="194" t="s">
        <v>824</v>
      </c>
      <c r="D95" s="195" t="s">
        <v>192</v>
      </c>
      <c r="E95" s="196">
        <v>1.0957600000000001</v>
      </c>
      <c r="F95" s="199"/>
      <c r="G95" s="197">
        <f>ROUND(E95*F95,2)</f>
        <v>0</v>
      </c>
      <c r="H95" s="199">
        <v>822</v>
      </c>
      <c r="I95" s="197">
        <f>ROUND(E95*H95,2)</f>
        <v>900.71</v>
      </c>
      <c r="J95" s="199">
        <v>0</v>
      </c>
      <c r="K95" s="197">
        <f>ROUND(E95*J95,2)</f>
        <v>0</v>
      </c>
      <c r="L95" s="197">
        <v>21</v>
      </c>
      <c r="M95" s="197">
        <f>G95*(1+L95/100)</f>
        <v>0</v>
      </c>
      <c r="N95" s="197">
        <v>2.9100000000000001E-2</v>
      </c>
      <c r="O95" s="197">
        <f>ROUND(E95*N95,2)</f>
        <v>0.03</v>
      </c>
      <c r="P95" s="197">
        <v>0</v>
      </c>
      <c r="Q95" s="197">
        <f>ROUND(E95*P95,2)</f>
        <v>0</v>
      </c>
      <c r="R95" s="198" t="s">
        <v>803</v>
      </c>
      <c r="S95" s="198" t="s">
        <v>194</v>
      </c>
      <c r="T95" s="197">
        <v>0</v>
      </c>
      <c r="U95" s="197">
        <f>ROUND(E95*T95,2)</f>
        <v>0</v>
      </c>
      <c r="V95" s="198"/>
      <c r="W95" s="198"/>
      <c r="X95" s="266"/>
      <c r="Y95" s="176"/>
      <c r="Z95" s="176"/>
      <c r="AA95" s="176"/>
      <c r="AB95" s="176"/>
      <c r="AC95" s="176"/>
      <c r="AD95" s="176"/>
      <c r="AE95" s="176" t="s">
        <v>449</v>
      </c>
      <c r="AF95" s="176">
        <v>61</v>
      </c>
      <c r="AG95" s="176"/>
      <c r="AH95" s="211"/>
      <c r="AI95" s="211"/>
      <c r="AJ95" s="214"/>
      <c r="AK95" s="176"/>
      <c r="AL95" s="176"/>
      <c r="AM95" s="176"/>
      <c r="AN95" s="176"/>
      <c r="AO95" s="176"/>
      <c r="AP95" s="176"/>
      <c r="AQ95" s="176"/>
      <c r="AR95" s="176"/>
      <c r="AS95" s="176"/>
      <c r="AT95" s="176"/>
      <c r="AU95" s="176"/>
      <c r="AV95" s="176"/>
      <c r="AW95" s="176"/>
      <c r="AX95" s="176"/>
      <c r="AY95" s="176"/>
      <c r="AZ95" s="176"/>
      <c r="BA95" s="176"/>
      <c r="BB95" s="176"/>
      <c r="BC95" s="176"/>
      <c r="BD95" s="176"/>
      <c r="BE95" s="176"/>
      <c r="BF95" s="176"/>
      <c r="BG95" s="176"/>
      <c r="BH95" s="176"/>
    </row>
    <row r="96" spans="1:60" outlineLevel="1" x14ac:dyDescent="0.2">
      <c r="A96" s="177"/>
      <c r="B96" s="208" t="s">
        <v>825</v>
      </c>
      <c r="C96" s="209"/>
      <c r="D96" s="200"/>
      <c r="E96" s="201"/>
      <c r="F96" s="184"/>
      <c r="G96" s="184"/>
      <c r="H96" s="184"/>
      <c r="I96" s="184"/>
      <c r="J96" s="184"/>
      <c r="K96" s="184"/>
      <c r="L96" s="184"/>
      <c r="M96" s="184"/>
      <c r="N96" s="184"/>
      <c r="O96" s="184"/>
      <c r="P96" s="184"/>
      <c r="Q96" s="184"/>
      <c r="R96" s="185"/>
      <c r="S96" s="185"/>
      <c r="T96" s="184"/>
      <c r="U96" s="184"/>
      <c r="V96" s="185"/>
      <c r="W96" s="185"/>
      <c r="X96" s="266"/>
      <c r="Y96" s="176"/>
      <c r="Z96" s="176"/>
      <c r="AA96" s="176"/>
      <c r="AB96" s="176"/>
      <c r="AC96" s="176"/>
      <c r="AD96" s="176"/>
      <c r="AE96" s="176" t="s">
        <v>197</v>
      </c>
      <c r="AF96" s="176">
        <v>0</v>
      </c>
      <c r="AG96" s="176"/>
      <c r="AH96" s="211"/>
      <c r="AI96" s="212" t="s">
        <v>825</v>
      </c>
      <c r="AJ96" s="214"/>
      <c r="AK96" s="176"/>
      <c r="AL96" s="176"/>
      <c r="AM96" s="176"/>
      <c r="AN96" s="176"/>
      <c r="AO96" s="176"/>
      <c r="AP96" s="176"/>
      <c r="AQ96" s="176"/>
      <c r="AR96" s="176"/>
      <c r="AS96" s="176"/>
      <c r="AT96" s="176"/>
      <c r="AU96" s="176"/>
      <c r="AV96" s="176"/>
      <c r="AW96" s="176"/>
      <c r="AX96" s="176"/>
      <c r="AY96" s="176"/>
      <c r="AZ96" s="176"/>
      <c r="BA96" s="176"/>
      <c r="BB96" s="176"/>
      <c r="BC96" s="176"/>
      <c r="BD96" s="176"/>
      <c r="BE96" s="176"/>
      <c r="BF96" s="176"/>
      <c r="BG96" s="176"/>
      <c r="BH96" s="176"/>
    </row>
    <row r="97" spans="1:60" outlineLevel="1" x14ac:dyDescent="0.2">
      <c r="A97" s="177"/>
      <c r="B97" s="208" t="s">
        <v>826</v>
      </c>
      <c r="C97" s="209"/>
      <c r="D97" s="200"/>
      <c r="E97" s="201"/>
      <c r="F97" s="184"/>
      <c r="G97" s="184"/>
      <c r="H97" s="184"/>
      <c r="I97" s="184"/>
      <c r="J97" s="184"/>
      <c r="K97" s="184"/>
      <c r="L97" s="184"/>
      <c r="M97" s="184"/>
      <c r="N97" s="184"/>
      <c r="O97" s="184"/>
      <c r="P97" s="184"/>
      <c r="Q97" s="184"/>
      <c r="R97" s="185"/>
      <c r="S97" s="185"/>
      <c r="T97" s="184"/>
      <c r="U97" s="184"/>
      <c r="V97" s="185"/>
      <c r="W97" s="185"/>
      <c r="X97" s="266"/>
      <c r="Y97" s="176"/>
      <c r="Z97" s="176"/>
      <c r="AA97" s="176"/>
      <c r="AB97" s="176"/>
      <c r="AC97" s="176"/>
      <c r="AD97" s="176"/>
      <c r="AE97" s="176" t="s">
        <v>197</v>
      </c>
      <c r="AF97" s="176">
        <v>0</v>
      </c>
      <c r="AG97" s="176"/>
      <c r="AH97" s="211"/>
      <c r="AI97" s="212" t="s">
        <v>826</v>
      </c>
      <c r="AJ97" s="214"/>
      <c r="AK97" s="176"/>
      <c r="AL97" s="176"/>
      <c r="AM97" s="176"/>
      <c r="AN97" s="176"/>
      <c r="AO97" s="176"/>
      <c r="AP97" s="176"/>
      <c r="AQ97" s="176"/>
      <c r="AR97" s="176"/>
      <c r="AS97" s="176"/>
      <c r="AT97" s="176"/>
      <c r="AU97" s="176"/>
      <c r="AV97" s="176"/>
      <c r="AW97" s="176"/>
      <c r="AX97" s="176"/>
      <c r="AY97" s="176"/>
      <c r="AZ97" s="176"/>
      <c r="BA97" s="176"/>
      <c r="BB97" s="176"/>
      <c r="BC97" s="176"/>
      <c r="BD97" s="176"/>
      <c r="BE97" s="176"/>
      <c r="BF97" s="176"/>
      <c r="BG97" s="176"/>
      <c r="BH97" s="176"/>
    </row>
    <row r="98" spans="1:60" outlineLevel="1" x14ac:dyDescent="0.2">
      <c r="A98" s="177"/>
      <c r="B98" s="208" t="s">
        <v>827</v>
      </c>
      <c r="C98" s="209"/>
      <c r="D98" s="200"/>
      <c r="E98" s="201"/>
      <c r="F98" s="184"/>
      <c r="G98" s="184"/>
      <c r="H98" s="184"/>
      <c r="I98" s="184"/>
      <c r="J98" s="184"/>
      <c r="K98" s="184"/>
      <c r="L98" s="184"/>
      <c r="M98" s="184"/>
      <c r="N98" s="184"/>
      <c r="O98" s="184"/>
      <c r="P98" s="184"/>
      <c r="Q98" s="184"/>
      <c r="R98" s="185"/>
      <c r="S98" s="185"/>
      <c r="T98" s="184"/>
      <c r="U98" s="184"/>
      <c r="V98" s="185"/>
      <c r="W98" s="185"/>
      <c r="X98" s="266"/>
      <c r="Y98" s="176"/>
      <c r="Z98" s="176"/>
      <c r="AA98" s="176"/>
      <c r="AB98" s="176"/>
      <c r="AC98" s="176"/>
      <c r="AD98" s="176"/>
      <c r="AE98" s="176" t="s">
        <v>197</v>
      </c>
      <c r="AF98" s="176">
        <v>0</v>
      </c>
      <c r="AG98" s="176"/>
      <c r="AH98" s="211"/>
      <c r="AI98" s="212" t="s">
        <v>827</v>
      </c>
      <c r="AJ98" s="214"/>
      <c r="AK98" s="176"/>
      <c r="AL98" s="176"/>
      <c r="AM98" s="176"/>
      <c r="AN98" s="176"/>
      <c r="AO98" s="176"/>
      <c r="AP98" s="176"/>
      <c r="AQ98" s="176"/>
      <c r="AR98" s="176"/>
      <c r="AS98" s="176"/>
      <c r="AT98" s="176"/>
      <c r="AU98" s="176"/>
      <c r="AV98" s="176"/>
      <c r="AW98" s="176"/>
      <c r="AX98" s="176"/>
      <c r="AY98" s="176"/>
      <c r="AZ98" s="176"/>
      <c r="BA98" s="176"/>
      <c r="BB98" s="176"/>
      <c r="BC98" s="176"/>
      <c r="BD98" s="176"/>
      <c r="BE98" s="176"/>
      <c r="BF98" s="176"/>
      <c r="BG98" s="176"/>
      <c r="BH98" s="176"/>
    </row>
    <row r="99" spans="1:60" outlineLevel="1" x14ac:dyDescent="0.2">
      <c r="A99" s="177"/>
      <c r="B99" s="208" t="s">
        <v>828</v>
      </c>
      <c r="C99" s="209"/>
      <c r="D99" s="200"/>
      <c r="E99" s="201"/>
      <c r="F99" s="184"/>
      <c r="G99" s="184"/>
      <c r="H99" s="184"/>
      <c r="I99" s="184"/>
      <c r="J99" s="184"/>
      <c r="K99" s="184"/>
      <c r="L99" s="184"/>
      <c r="M99" s="184"/>
      <c r="N99" s="184"/>
      <c r="O99" s="184"/>
      <c r="P99" s="184"/>
      <c r="Q99" s="184"/>
      <c r="R99" s="185"/>
      <c r="S99" s="185"/>
      <c r="T99" s="184"/>
      <c r="U99" s="184"/>
      <c r="V99" s="185"/>
      <c r="W99" s="185"/>
      <c r="X99" s="266"/>
      <c r="Y99" s="176"/>
      <c r="Z99" s="176"/>
      <c r="AA99" s="176"/>
      <c r="AB99" s="176"/>
      <c r="AC99" s="176"/>
      <c r="AD99" s="176"/>
      <c r="AE99" s="176" t="s">
        <v>197</v>
      </c>
      <c r="AF99" s="176">
        <v>0</v>
      </c>
      <c r="AG99" s="176"/>
      <c r="AH99" s="211"/>
      <c r="AI99" s="212" t="s">
        <v>828</v>
      </c>
      <c r="AJ99" s="214"/>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row>
    <row r="100" spans="1:60" outlineLevel="1" x14ac:dyDescent="0.2">
      <c r="A100" s="177"/>
      <c r="B100" s="208" t="s">
        <v>829</v>
      </c>
      <c r="C100" s="209"/>
      <c r="D100" s="200"/>
      <c r="E100" s="201"/>
      <c r="F100" s="184"/>
      <c r="G100" s="184"/>
      <c r="H100" s="184"/>
      <c r="I100" s="184"/>
      <c r="J100" s="184"/>
      <c r="K100" s="184"/>
      <c r="L100" s="184"/>
      <c r="M100" s="184"/>
      <c r="N100" s="184"/>
      <c r="O100" s="184"/>
      <c r="P100" s="184"/>
      <c r="Q100" s="184"/>
      <c r="R100" s="185"/>
      <c r="S100" s="185"/>
      <c r="T100" s="184"/>
      <c r="U100" s="184"/>
      <c r="V100" s="185"/>
      <c r="W100" s="185"/>
      <c r="X100" s="266"/>
      <c r="Y100" s="176"/>
      <c r="Z100" s="176"/>
      <c r="AA100" s="176"/>
      <c r="AB100" s="176"/>
      <c r="AC100" s="176"/>
      <c r="AD100" s="176"/>
      <c r="AE100" s="176" t="s">
        <v>197</v>
      </c>
      <c r="AF100" s="176">
        <v>0</v>
      </c>
      <c r="AG100" s="176"/>
      <c r="AH100" s="211"/>
      <c r="AI100" s="212" t="s">
        <v>829</v>
      </c>
      <c r="AJ100" s="214"/>
      <c r="AK100" s="176"/>
      <c r="AL100" s="176"/>
      <c r="AM100" s="176"/>
      <c r="AN100" s="176"/>
      <c r="AO100" s="176"/>
      <c r="AP100" s="176"/>
      <c r="AQ100" s="176"/>
      <c r="AR100" s="176"/>
      <c r="AS100" s="176"/>
      <c r="AT100" s="176"/>
      <c r="AU100" s="176"/>
      <c r="AV100" s="176"/>
      <c r="AW100" s="176"/>
      <c r="AX100" s="176"/>
      <c r="AY100" s="176"/>
      <c r="AZ100" s="176"/>
      <c r="BA100" s="176"/>
      <c r="BB100" s="176"/>
      <c r="BC100" s="176"/>
      <c r="BD100" s="176"/>
      <c r="BE100" s="176"/>
      <c r="BF100" s="176"/>
      <c r="BG100" s="176"/>
      <c r="BH100" s="176"/>
    </row>
    <row r="101" spans="1:60" outlineLevel="1" x14ac:dyDescent="0.2">
      <c r="A101" s="177"/>
      <c r="B101" s="208" t="s">
        <v>830</v>
      </c>
      <c r="C101" s="209"/>
      <c r="D101" s="200"/>
      <c r="E101" s="201">
        <v>1.0957600000000001</v>
      </c>
      <c r="F101" s="184"/>
      <c r="G101" s="184"/>
      <c r="H101" s="184"/>
      <c r="I101" s="184"/>
      <c r="J101" s="184"/>
      <c r="K101" s="184"/>
      <c r="L101" s="184"/>
      <c r="M101" s="184"/>
      <c r="N101" s="184"/>
      <c r="O101" s="184"/>
      <c r="P101" s="184"/>
      <c r="Q101" s="184"/>
      <c r="R101" s="185"/>
      <c r="S101" s="185"/>
      <c r="T101" s="184"/>
      <c r="U101" s="184"/>
      <c r="V101" s="185"/>
      <c r="W101" s="185"/>
      <c r="X101" s="266"/>
      <c r="Y101" s="176"/>
      <c r="Z101" s="176"/>
      <c r="AA101" s="176"/>
      <c r="AB101" s="176"/>
      <c r="AC101" s="176"/>
      <c r="AD101" s="176"/>
      <c r="AE101" s="176" t="s">
        <v>197</v>
      </c>
      <c r="AF101" s="176">
        <v>0</v>
      </c>
      <c r="AG101" s="176"/>
      <c r="AH101" s="211"/>
      <c r="AI101" s="212" t="s">
        <v>830</v>
      </c>
      <c r="AJ101" s="214"/>
      <c r="AK101" s="176"/>
      <c r="AL101" s="176"/>
      <c r="AM101" s="176"/>
      <c r="AN101" s="176"/>
      <c r="AO101" s="176"/>
      <c r="AP101" s="176"/>
      <c r="AQ101" s="176"/>
      <c r="AR101" s="176"/>
      <c r="AS101" s="176"/>
      <c r="AT101" s="176"/>
      <c r="AU101" s="176"/>
      <c r="AV101" s="176"/>
      <c r="AW101" s="176"/>
      <c r="AX101" s="176"/>
      <c r="AY101" s="176"/>
      <c r="AZ101" s="176"/>
      <c r="BA101" s="176"/>
      <c r="BB101" s="176"/>
      <c r="BC101" s="176"/>
      <c r="BD101" s="176"/>
      <c r="BE101" s="176"/>
      <c r="BF101" s="176"/>
      <c r="BG101" s="176"/>
      <c r="BH101" s="176"/>
    </row>
    <row r="102" spans="1:60" ht="22.5" outlineLevel="1" x14ac:dyDescent="0.2">
      <c r="A102" s="193">
        <v>27</v>
      </c>
      <c r="B102" s="194" t="s">
        <v>831</v>
      </c>
      <c r="C102" s="194" t="s">
        <v>832</v>
      </c>
      <c r="D102" s="195" t="s">
        <v>207</v>
      </c>
      <c r="E102" s="196">
        <v>33.833799999999997</v>
      </c>
      <c r="F102" s="199"/>
      <c r="G102" s="197">
        <f>ROUND(E102*F102,2)</f>
        <v>0</v>
      </c>
      <c r="H102" s="199">
        <v>9.91</v>
      </c>
      <c r="I102" s="197">
        <f>ROUND(E102*H102,2)</f>
        <v>335.29</v>
      </c>
      <c r="J102" s="199">
        <v>4.09</v>
      </c>
      <c r="K102" s="197">
        <f>ROUND(E102*J102,2)</f>
        <v>138.38</v>
      </c>
      <c r="L102" s="197">
        <v>21</v>
      </c>
      <c r="M102" s="197">
        <f>G102*(1+L102/100)</f>
        <v>0</v>
      </c>
      <c r="N102" s="197">
        <v>6.0000000000000002E-5</v>
      </c>
      <c r="O102" s="197">
        <f>ROUND(E102*N102,2)</f>
        <v>0</v>
      </c>
      <c r="P102" s="197">
        <v>0</v>
      </c>
      <c r="Q102" s="197">
        <f>ROUND(E102*P102,2)</f>
        <v>0</v>
      </c>
      <c r="R102" s="198" t="s">
        <v>803</v>
      </c>
      <c r="S102" s="198" t="s">
        <v>194</v>
      </c>
      <c r="T102" s="197">
        <v>0</v>
      </c>
      <c r="U102" s="197">
        <f>ROUND(E102*T102,2)</f>
        <v>0</v>
      </c>
      <c r="V102" s="198"/>
      <c r="W102" s="198"/>
      <c r="X102" s="266"/>
      <c r="Y102" s="176"/>
      <c r="Z102" s="176"/>
      <c r="AA102" s="176"/>
      <c r="AB102" s="176"/>
      <c r="AC102" s="176"/>
      <c r="AD102" s="176"/>
      <c r="AE102" s="176" t="s">
        <v>449</v>
      </c>
      <c r="AF102" s="176">
        <v>67</v>
      </c>
      <c r="AG102" s="176"/>
      <c r="AH102" s="211"/>
      <c r="AI102" s="211"/>
      <c r="AJ102" s="214"/>
      <c r="AK102" s="176"/>
      <c r="AL102" s="176"/>
      <c r="AM102" s="176"/>
      <c r="AN102" s="176"/>
      <c r="AO102" s="176"/>
      <c r="AP102" s="176"/>
      <c r="AQ102" s="176"/>
      <c r="AR102" s="176"/>
      <c r="AS102" s="176"/>
      <c r="AT102" s="176"/>
      <c r="AU102" s="176"/>
      <c r="AV102" s="176"/>
      <c r="AW102" s="176"/>
      <c r="AX102" s="176"/>
      <c r="AY102" s="176"/>
      <c r="AZ102" s="176"/>
      <c r="BA102" s="176"/>
      <c r="BB102" s="176"/>
      <c r="BC102" s="176"/>
      <c r="BD102" s="176"/>
      <c r="BE102" s="176"/>
      <c r="BF102" s="176"/>
      <c r="BG102" s="176"/>
      <c r="BH102" s="176"/>
    </row>
    <row r="103" spans="1:60" outlineLevel="1" x14ac:dyDescent="0.2">
      <c r="A103" s="177"/>
      <c r="B103" s="208" t="s">
        <v>833</v>
      </c>
      <c r="C103" s="209"/>
      <c r="D103" s="200"/>
      <c r="E103" s="201"/>
      <c r="F103" s="184"/>
      <c r="G103" s="184"/>
      <c r="H103" s="184"/>
      <c r="I103" s="184"/>
      <c r="J103" s="184"/>
      <c r="K103" s="184"/>
      <c r="L103" s="184"/>
      <c r="M103" s="184"/>
      <c r="N103" s="184"/>
      <c r="O103" s="184"/>
      <c r="P103" s="184"/>
      <c r="Q103" s="184"/>
      <c r="R103" s="185"/>
      <c r="S103" s="185"/>
      <c r="T103" s="184"/>
      <c r="U103" s="184"/>
      <c r="V103" s="185"/>
      <c r="W103" s="185"/>
      <c r="X103" s="266"/>
      <c r="Y103" s="176"/>
      <c r="Z103" s="176"/>
      <c r="AA103" s="176"/>
      <c r="AB103" s="176"/>
      <c r="AC103" s="176"/>
      <c r="AD103" s="176"/>
      <c r="AE103" s="176" t="s">
        <v>197</v>
      </c>
      <c r="AF103" s="176">
        <v>0</v>
      </c>
      <c r="AG103" s="176"/>
      <c r="AH103" s="211"/>
      <c r="AI103" s="212" t="s">
        <v>833</v>
      </c>
      <c r="AJ103" s="214"/>
      <c r="AK103" s="176"/>
      <c r="AL103" s="176"/>
      <c r="AM103" s="176"/>
      <c r="AN103" s="176"/>
      <c r="AO103" s="176"/>
      <c r="AP103" s="176"/>
      <c r="AQ103" s="176"/>
      <c r="AR103" s="176"/>
      <c r="AS103" s="176"/>
      <c r="AT103" s="176"/>
      <c r="AU103" s="176"/>
      <c r="AV103" s="176"/>
      <c r="AW103" s="176"/>
      <c r="AX103" s="176"/>
      <c r="AY103" s="176"/>
      <c r="AZ103" s="176"/>
      <c r="BA103" s="176"/>
      <c r="BB103" s="176"/>
      <c r="BC103" s="176"/>
      <c r="BD103" s="176"/>
      <c r="BE103" s="176"/>
      <c r="BF103" s="176"/>
      <c r="BG103" s="176"/>
      <c r="BH103" s="176"/>
    </row>
    <row r="104" spans="1:60" outlineLevel="1" x14ac:dyDescent="0.2">
      <c r="A104" s="177"/>
      <c r="B104" s="208" t="s">
        <v>834</v>
      </c>
      <c r="C104" s="209"/>
      <c r="D104" s="200"/>
      <c r="E104" s="201"/>
      <c r="F104" s="184"/>
      <c r="G104" s="184"/>
      <c r="H104" s="184"/>
      <c r="I104" s="184"/>
      <c r="J104" s="184"/>
      <c r="K104" s="184"/>
      <c r="L104" s="184"/>
      <c r="M104" s="184"/>
      <c r="N104" s="184"/>
      <c r="O104" s="184"/>
      <c r="P104" s="184"/>
      <c r="Q104" s="184"/>
      <c r="R104" s="185"/>
      <c r="S104" s="185"/>
      <c r="T104" s="184"/>
      <c r="U104" s="184"/>
      <c r="V104" s="185"/>
      <c r="W104" s="185"/>
      <c r="X104" s="266"/>
      <c r="Y104" s="176"/>
      <c r="Z104" s="176"/>
      <c r="AA104" s="176"/>
      <c r="AB104" s="176"/>
      <c r="AC104" s="176"/>
      <c r="AD104" s="176"/>
      <c r="AE104" s="176" t="s">
        <v>197</v>
      </c>
      <c r="AF104" s="176">
        <v>0</v>
      </c>
      <c r="AG104" s="176"/>
      <c r="AH104" s="211"/>
      <c r="AI104" s="212" t="s">
        <v>834</v>
      </c>
      <c r="AJ104" s="214"/>
      <c r="AK104" s="176"/>
      <c r="AL104" s="176"/>
      <c r="AM104" s="176"/>
      <c r="AN104" s="176"/>
      <c r="AO104" s="176"/>
      <c r="AP104" s="176"/>
      <c r="AQ104" s="176"/>
      <c r="AR104" s="176"/>
      <c r="AS104" s="176"/>
      <c r="AT104" s="176"/>
      <c r="AU104" s="176"/>
      <c r="AV104" s="176"/>
      <c r="AW104" s="176"/>
      <c r="AX104" s="176"/>
      <c r="AY104" s="176"/>
      <c r="AZ104" s="176"/>
      <c r="BA104" s="176"/>
      <c r="BB104" s="176"/>
      <c r="BC104" s="176"/>
      <c r="BD104" s="176"/>
      <c r="BE104" s="176"/>
      <c r="BF104" s="176"/>
      <c r="BG104" s="176"/>
      <c r="BH104" s="176"/>
    </row>
    <row r="105" spans="1:60" outlineLevel="1" x14ac:dyDescent="0.2">
      <c r="A105" s="177"/>
      <c r="B105" s="208" t="s">
        <v>835</v>
      </c>
      <c r="C105" s="209"/>
      <c r="D105" s="200"/>
      <c r="E105" s="201"/>
      <c r="F105" s="184"/>
      <c r="G105" s="184"/>
      <c r="H105" s="184"/>
      <c r="I105" s="184"/>
      <c r="J105" s="184"/>
      <c r="K105" s="184"/>
      <c r="L105" s="184"/>
      <c r="M105" s="184"/>
      <c r="N105" s="184"/>
      <c r="O105" s="184"/>
      <c r="P105" s="184"/>
      <c r="Q105" s="184"/>
      <c r="R105" s="185"/>
      <c r="S105" s="185"/>
      <c r="T105" s="184"/>
      <c r="U105" s="184"/>
      <c r="V105" s="185"/>
      <c r="W105" s="185"/>
      <c r="X105" s="266"/>
      <c r="Y105" s="176"/>
      <c r="Z105" s="176"/>
      <c r="AA105" s="176"/>
      <c r="AB105" s="176"/>
      <c r="AC105" s="176"/>
      <c r="AD105" s="176"/>
      <c r="AE105" s="176" t="s">
        <v>197</v>
      </c>
      <c r="AF105" s="176">
        <v>0</v>
      </c>
      <c r="AG105" s="176"/>
      <c r="AH105" s="211"/>
      <c r="AI105" s="212" t="s">
        <v>835</v>
      </c>
      <c r="AJ105" s="214"/>
      <c r="AK105" s="176"/>
      <c r="AL105" s="176"/>
      <c r="AM105" s="176"/>
      <c r="AN105" s="176"/>
      <c r="AO105" s="176"/>
      <c r="AP105" s="176"/>
      <c r="AQ105" s="176"/>
      <c r="AR105" s="176"/>
      <c r="AS105" s="176"/>
      <c r="AT105" s="176"/>
      <c r="AU105" s="176"/>
      <c r="AV105" s="176"/>
      <c r="AW105" s="176"/>
      <c r="AX105" s="176"/>
      <c r="AY105" s="176"/>
      <c r="AZ105" s="176"/>
      <c r="BA105" s="176"/>
      <c r="BB105" s="176"/>
      <c r="BC105" s="176"/>
      <c r="BD105" s="176"/>
      <c r="BE105" s="176"/>
      <c r="BF105" s="176"/>
      <c r="BG105" s="176"/>
      <c r="BH105" s="176"/>
    </row>
    <row r="106" spans="1:60" outlineLevel="1" x14ac:dyDescent="0.2">
      <c r="A106" s="177"/>
      <c r="B106" s="208" t="s">
        <v>836</v>
      </c>
      <c r="C106" s="209"/>
      <c r="D106" s="200"/>
      <c r="E106" s="201"/>
      <c r="F106" s="184"/>
      <c r="G106" s="184"/>
      <c r="H106" s="184"/>
      <c r="I106" s="184"/>
      <c r="J106" s="184"/>
      <c r="K106" s="184"/>
      <c r="L106" s="184"/>
      <c r="M106" s="184"/>
      <c r="N106" s="184"/>
      <c r="O106" s="184"/>
      <c r="P106" s="184"/>
      <c r="Q106" s="184"/>
      <c r="R106" s="185"/>
      <c r="S106" s="185"/>
      <c r="T106" s="184"/>
      <c r="U106" s="184"/>
      <c r="V106" s="185"/>
      <c r="W106" s="185"/>
      <c r="X106" s="266"/>
      <c r="Y106" s="176"/>
      <c r="Z106" s="176"/>
      <c r="AA106" s="176"/>
      <c r="AB106" s="176"/>
      <c r="AC106" s="176"/>
      <c r="AD106" s="176"/>
      <c r="AE106" s="176" t="s">
        <v>197</v>
      </c>
      <c r="AF106" s="176">
        <v>0</v>
      </c>
      <c r="AG106" s="176"/>
      <c r="AH106" s="211"/>
      <c r="AI106" s="212" t="s">
        <v>836</v>
      </c>
      <c r="AJ106" s="214"/>
      <c r="AK106" s="176"/>
      <c r="AL106" s="176"/>
      <c r="AM106" s="176"/>
      <c r="AN106" s="176"/>
      <c r="AO106" s="176"/>
      <c r="AP106" s="176"/>
      <c r="AQ106" s="176"/>
      <c r="AR106" s="176"/>
      <c r="AS106" s="176"/>
      <c r="AT106" s="176"/>
      <c r="AU106" s="176"/>
      <c r="AV106" s="176"/>
      <c r="AW106" s="176"/>
      <c r="AX106" s="176"/>
      <c r="AY106" s="176"/>
      <c r="AZ106" s="176"/>
      <c r="BA106" s="176"/>
      <c r="BB106" s="176"/>
      <c r="BC106" s="176"/>
      <c r="BD106" s="176"/>
      <c r="BE106" s="176"/>
      <c r="BF106" s="176"/>
      <c r="BG106" s="176"/>
      <c r="BH106" s="176"/>
    </row>
    <row r="107" spans="1:60" outlineLevel="1" x14ac:dyDescent="0.2">
      <c r="A107" s="177"/>
      <c r="B107" s="208" t="s">
        <v>837</v>
      </c>
      <c r="C107" s="209"/>
      <c r="D107" s="200"/>
      <c r="E107" s="201"/>
      <c r="F107" s="184"/>
      <c r="G107" s="184"/>
      <c r="H107" s="184"/>
      <c r="I107" s="184"/>
      <c r="J107" s="184"/>
      <c r="K107" s="184"/>
      <c r="L107" s="184"/>
      <c r="M107" s="184"/>
      <c r="N107" s="184"/>
      <c r="O107" s="184"/>
      <c r="P107" s="184"/>
      <c r="Q107" s="184"/>
      <c r="R107" s="185"/>
      <c r="S107" s="185"/>
      <c r="T107" s="184"/>
      <c r="U107" s="184"/>
      <c r="V107" s="185"/>
      <c r="W107" s="185"/>
      <c r="X107" s="266"/>
      <c r="Y107" s="176"/>
      <c r="Z107" s="176"/>
      <c r="AA107" s="176"/>
      <c r="AB107" s="176"/>
      <c r="AC107" s="176"/>
      <c r="AD107" s="176"/>
      <c r="AE107" s="176" t="s">
        <v>197</v>
      </c>
      <c r="AF107" s="176">
        <v>0</v>
      </c>
      <c r="AG107" s="176"/>
      <c r="AH107" s="211"/>
      <c r="AI107" s="212" t="s">
        <v>837</v>
      </c>
      <c r="AJ107" s="214"/>
      <c r="AK107" s="176"/>
      <c r="AL107" s="176"/>
      <c r="AM107" s="176"/>
      <c r="AN107" s="176"/>
      <c r="AO107" s="176"/>
      <c r="AP107" s="176"/>
      <c r="AQ107" s="176"/>
      <c r="AR107" s="176"/>
      <c r="AS107" s="176"/>
      <c r="AT107" s="176"/>
      <c r="AU107" s="176"/>
      <c r="AV107" s="176"/>
      <c r="AW107" s="176"/>
      <c r="AX107" s="176"/>
      <c r="AY107" s="176"/>
      <c r="AZ107" s="176"/>
      <c r="BA107" s="176"/>
      <c r="BB107" s="176"/>
      <c r="BC107" s="176"/>
      <c r="BD107" s="176"/>
      <c r="BE107" s="176"/>
      <c r="BF107" s="176"/>
      <c r="BG107" s="176"/>
      <c r="BH107" s="176"/>
    </row>
    <row r="108" spans="1:60" outlineLevel="1" x14ac:dyDescent="0.2">
      <c r="A108" s="177"/>
      <c r="B108" s="208" t="s">
        <v>838</v>
      </c>
      <c r="C108" s="209"/>
      <c r="D108" s="200"/>
      <c r="E108" s="201">
        <v>33.833799999999997</v>
      </c>
      <c r="F108" s="184"/>
      <c r="G108" s="184"/>
      <c r="H108" s="184"/>
      <c r="I108" s="184"/>
      <c r="J108" s="184"/>
      <c r="K108" s="184"/>
      <c r="L108" s="184"/>
      <c r="M108" s="184"/>
      <c r="N108" s="184"/>
      <c r="O108" s="184"/>
      <c r="P108" s="184"/>
      <c r="Q108" s="184"/>
      <c r="R108" s="185"/>
      <c r="S108" s="185"/>
      <c r="T108" s="184"/>
      <c r="U108" s="184"/>
      <c r="V108" s="185"/>
      <c r="W108" s="185"/>
      <c r="X108" s="266"/>
      <c r="Y108" s="176"/>
      <c r="Z108" s="176"/>
      <c r="AA108" s="176"/>
      <c r="AB108" s="176"/>
      <c r="AC108" s="176"/>
      <c r="AD108" s="176"/>
      <c r="AE108" s="176" t="s">
        <v>197</v>
      </c>
      <c r="AF108" s="176">
        <v>0</v>
      </c>
      <c r="AG108" s="176"/>
      <c r="AH108" s="211"/>
      <c r="AI108" s="212" t="s">
        <v>838</v>
      </c>
      <c r="AJ108" s="214"/>
      <c r="AK108" s="176"/>
      <c r="AL108" s="176"/>
      <c r="AM108" s="176"/>
      <c r="AN108" s="176"/>
      <c r="AO108" s="176"/>
      <c r="AP108" s="176"/>
      <c r="AQ108" s="176"/>
      <c r="AR108" s="176"/>
      <c r="AS108" s="176"/>
      <c r="AT108" s="176"/>
      <c r="AU108" s="176"/>
      <c r="AV108" s="176"/>
      <c r="AW108" s="176"/>
      <c r="AX108" s="176"/>
      <c r="AY108" s="176"/>
      <c r="AZ108" s="176"/>
      <c r="BA108" s="176"/>
      <c r="BB108" s="176"/>
      <c r="BC108" s="176"/>
      <c r="BD108" s="176"/>
      <c r="BE108" s="176"/>
      <c r="BF108" s="176"/>
      <c r="BG108" s="176"/>
      <c r="BH108" s="176"/>
    </row>
    <row r="109" spans="1:60" outlineLevel="1" x14ac:dyDescent="0.2">
      <c r="A109" s="193">
        <v>28</v>
      </c>
      <c r="B109" s="194" t="s">
        <v>839</v>
      </c>
      <c r="C109" s="194" t="s">
        <v>840</v>
      </c>
      <c r="D109" s="195" t="s">
        <v>192</v>
      </c>
      <c r="E109" s="196">
        <v>1.2053400000000001</v>
      </c>
      <c r="F109" s="199"/>
      <c r="G109" s="197">
        <f>ROUND(E109*F109,2)</f>
        <v>0</v>
      </c>
      <c r="H109" s="199">
        <v>6575</v>
      </c>
      <c r="I109" s="197">
        <f>ROUND(E109*H109,2)</f>
        <v>7925.11</v>
      </c>
      <c r="J109" s="199">
        <v>0</v>
      </c>
      <c r="K109" s="197">
        <f>ROUND(E109*J109,2)</f>
        <v>0</v>
      </c>
      <c r="L109" s="197">
        <v>21</v>
      </c>
      <c r="M109" s="197">
        <f>G109*(1+L109/100)</f>
        <v>0</v>
      </c>
      <c r="N109" s="197">
        <v>0.55000000000000004</v>
      </c>
      <c r="O109" s="197">
        <f>ROUND(E109*N109,2)</f>
        <v>0.66</v>
      </c>
      <c r="P109" s="197">
        <v>0</v>
      </c>
      <c r="Q109" s="197">
        <f>ROUND(E109*P109,2)</f>
        <v>0</v>
      </c>
      <c r="R109" s="198" t="s">
        <v>243</v>
      </c>
      <c r="S109" s="198" t="s">
        <v>194</v>
      </c>
      <c r="T109" s="197">
        <v>0</v>
      </c>
      <c r="U109" s="197">
        <f>ROUND(E109*T109,2)</f>
        <v>0</v>
      </c>
      <c r="V109" s="198"/>
      <c r="W109" s="198"/>
      <c r="X109" s="266"/>
      <c r="Y109" s="176"/>
      <c r="Z109" s="176"/>
      <c r="AA109" s="176"/>
      <c r="AB109" s="176"/>
      <c r="AC109" s="176"/>
      <c r="AD109" s="176"/>
      <c r="AE109" s="176" t="s">
        <v>244</v>
      </c>
      <c r="AF109" s="176">
        <v>73</v>
      </c>
      <c r="AG109" s="176"/>
      <c r="AH109" s="211"/>
      <c r="AI109" s="211"/>
      <c r="AJ109" s="214"/>
      <c r="AK109" s="176"/>
      <c r="AL109" s="176"/>
      <c r="AM109" s="176"/>
      <c r="AN109" s="176"/>
      <c r="AO109" s="176"/>
      <c r="AP109" s="176"/>
      <c r="AQ109" s="176"/>
      <c r="AR109" s="176"/>
      <c r="AS109" s="176"/>
      <c r="AT109" s="176"/>
      <c r="AU109" s="176"/>
      <c r="AV109" s="176"/>
      <c r="AW109" s="176"/>
      <c r="AX109" s="176"/>
      <c r="AY109" s="176"/>
      <c r="AZ109" s="176"/>
      <c r="BA109" s="176"/>
      <c r="BB109" s="176"/>
      <c r="BC109" s="176"/>
      <c r="BD109" s="176"/>
      <c r="BE109" s="176"/>
      <c r="BF109" s="176"/>
      <c r="BG109" s="176"/>
      <c r="BH109" s="176"/>
    </row>
    <row r="110" spans="1:60" outlineLevel="1" x14ac:dyDescent="0.2">
      <c r="A110" s="177"/>
      <c r="B110" s="208" t="s">
        <v>841</v>
      </c>
      <c r="C110" s="209"/>
      <c r="D110" s="200"/>
      <c r="E110" s="201"/>
      <c r="F110" s="184"/>
      <c r="G110" s="184"/>
      <c r="H110" s="184"/>
      <c r="I110" s="184"/>
      <c r="J110" s="184"/>
      <c r="K110" s="184"/>
      <c r="L110" s="184"/>
      <c r="M110" s="184"/>
      <c r="N110" s="184"/>
      <c r="O110" s="184"/>
      <c r="P110" s="184"/>
      <c r="Q110" s="184"/>
      <c r="R110" s="185"/>
      <c r="S110" s="185"/>
      <c r="T110" s="184"/>
      <c r="U110" s="184"/>
      <c r="V110" s="185"/>
      <c r="W110" s="185"/>
      <c r="X110" s="266"/>
      <c r="Y110" s="176"/>
      <c r="Z110" s="176"/>
      <c r="AA110" s="176"/>
      <c r="AB110" s="176"/>
      <c r="AC110" s="176"/>
      <c r="AD110" s="176"/>
      <c r="AE110" s="176" t="s">
        <v>197</v>
      </c>
      <c r="AF110" s="176">
        <v>0</v>
      </c>
      <c r="AG110" s="176"/>
      <c r="AH110" s="211"/>
      <c r="AI110" s="212" t="s">
        <v>841</v>
      </c>
      <c r="AJ110" s="214"/>
      <c r="AK110" s="176"/>
      <c r="AL110" s="176"/>
      <c r="AM110" s="176"/>
      <c r="AN110" s="176"/>
      <c r="AO110" s="176"/>
      <c r="AP110" s="176"/>
      <c r="AQ110" s="176"/>
      <c r="AR110" s="176"/>
      <c r="AS110" s="176"/>
      <c r="AT110" s="176"/>
      <c r="AU110" s="176"/>
      <c r="AV110" s="176"/>
      <c r="AW110" s="176"/>
      <c r="AX110" s="176"/>
      <c r="AY110" s="176"/>
      <c r="AZ110" s="176"/>
      <c r="BA110" s="176"/>
      <c r="BB110" s="176"/>
      <c r="BC110" s="176"/>
      <c r="BD110" s="176"/>
      <c r="BE110" s="176"/>
      <c r="BF110" s="176"/>
      <c r="BG110" s="176"/>
      <c r="BH110" s="176"/>
    </row>
    <row r="111" spans="1:60" outlineLevel="1" x14ac:dyDescent="0.2">
      <c r="A111" s="177"/>
      <c r="B111" s="208" t="s">
        <v>842</v>
      </c>
      <c r="C111" s="209"/>
      <c r="D111" s="200"/>
      <c r="E111" s="201"/>
      <c r="F111" s="184"/>
      <c r="G111" s="184"/>
      <c r="H111" s="184"/>
      <c r="I111" s="184"/>
      <c r="J111" s="184"/>
      <c r="K111" s="184"/>
      <c r="L111" s="184"/>
      <c r="M111" s="184"/>
      <c r="N111" s="184"/>
      <c r="O111" s="184"/>
      <c r="P111" s="184"/>
      <c r="Q111" s="184"/>
      <c r="R111" s="185"/>
      <c r="S111" s="185"/>
      <c r="T111" s="184"/>
      <c r="U111" s="184"/>
      <c r="V111" s="185"/>
      <c r="W111" s="185"/>
      <c r="X111" s="266"/>
      <c r="Y111" s="176"/>
      <c r="Z111" s="176"/>
      <c r="AA111" s="176"/>
      <c r="AB111" s="176"/>
      <c r="AC111" s="176"/>
      <c r="AD111" s="176"/>
      <c r="AE111" s="176" t="s">
        <v>197</v>
      </c>
      <c r="AF111" s="176">
        <v>0</v>
      </c>
      <c r="AG111" s="176"/>
      <c r="AH111" s="211"/>
      <c r="AI111" s="212" t="s">
        <v>842</v>
      </c>
      <c r="AJ111" s="214"/>
      <c r="AK111" s="176"/>
      <c r="AL111" s="176"/>
      <c r="AM111" s="176"/>
      <c r="AN111" s="176"/>
      <c r="AO111" s="176"/>
      <c r="AP111" s="176"/>
      <c r="AQ111" s="176"/>
      <c r="AR111" s="176"/>
      <c r="AS111" s="176"/>
      <c r="AT111" s="176"/>
      <c r="AU111" s="176"/>
      <c r="AV111" s="176"/>
      <c r="AW111" s="176"/>
      <c r="AX111" s="176"/>
      <c r="AY111" s="176"/>
      <c r="AZ111" s="176"/>
      <c r="BA111" s="176"/>
      <c r="BB111" s="176"/>
      <c r="BC111" s="176"/>
      <c r="BD111" s="176"/>
      <c r="BE111" s="176"/>
      <c r="BF111" s="176"/>
      <c r="BG111" s="176"/>
      <c r="BH111" s="176"/>
    </row>
    <row r="112" spans="1:60" outlineLevel="1" x14ac:dyDescent="0.2">
      <c r="A112" s="177"/>
      <c r="B112" s="208" t="s">
        <v>843</v>
      </c>
      <c r="C112" s="209"/>
      <c r="D112" s="200"/>
      <c r="E112" s="201"/>
      <c r="F112" s="184"/>
      <c r="G112" s="184"/>
      <c r="H112" s="184"/>
      <c r="I112" s="184"/>
      <c r="J112" s="184"/>
      <c r="K112" s="184"/>
      <c r="L112" s="184"/>
      <c r="M112" s="184"/>
      <c r="N112" s="184"/>
      <c r="O112" s="184"/>
      <c r="P112" s="184"/>
      <c r="Q112" s="184"/>
      <c r="R112" s="185"/>
      <c r="S112" s="185"/>
      <c r="T112" s="184"/>
      <c r="U112" s="184"/>
      <c r="V112" s="185"/>
      <c r="W112" s="185"/>
      <c r="X112" s="266"/>
      <c r="Y112" s="176"/>
      <c r="Z112" s="176"/>
      <c r="AA112" s="176"/>
      <c r="AB112" s="176"/>
      <c r="AC112" s="176"/>
      <c r="AD112" s="176"/>
      <c r="AE112" s="176" t="s">
        <v>197</v>
      </c>
      <c r="AF112" s="176">
        <v>0</v>
      </c>
      <c r="AG112" s="176"/>
      <c r="AH112" s="211"/>
      <c r="AI112" s="212" t="s">
        <v>843</v>
      </c>
      <c r="AJ112" s="214"/>
      <c r="AK112" s="176"/>
      <c r="AL112" s="176"/>
      <c r="AM112" s="176"/>
      <c r="AN112" s="176"/>
      <c r="AO112" s="176"/>
      <c r="AP112" s="176"/>
      <c r="AQ112" s="176"/>
      <c r="AR112" s="176"/>
      <c r="AS112" s="176"/>
      <c r="AT112" s="176"/>
      <c r="AU112" s="176"/>
      <c r="AV112" s="176"/>
      <c r="AW112" s="176"/>
      <c r="AX112" s="176"/>
      <c r="AY112" s="176"/>
      <c r="AZ112" s="176"/>
      <c r="BA112" s="176"/>
      <c r="BB112" s="176"/>
      <c r="BC112" s="176"/>
      <c r="BD112" s="176"/>
      <c r="BE112" s="176"/>
      <c r="BF112" s="176"/>
      <c r="BG112" s="176"/>
      <c r="BH112" s="176"/>
    </row>
    <row r="113" spans="1:60" outlineLevel="1" x14ac:dyDescent="0.2">
      <c r="A113" s="177"/>
      <c r="B113" s="208" t="s">
        <v>844</v>
      </c>
      <c r="C113" s="209"/>
      <c r="D113" s="200"/>
      <c r="E113" s="201"/>
      <c r="F113" s="184"/>
      <c r="G113" s="184"/>
      <c r="H113" s="184"/>
      <c r="I113" s="184"/>
      <c r="J113" s="184"/>
      <c r="K113" s="184"/>
      <c r="L113" s="184"/>
      <c r="M113" s="184"/>
      <c r="N113" s="184"/>
      <c r="O113" s="184"/>
      <c r="P113" s="184"/>
      <c r="Q113" s="184"/>
      <c r="R113" s="185"/>
      <c r="S113" s="185"/>
      <c r="T113" s="184"/>
      <c r="U113" s="184"/>
      <c r="V113" s="185"/>
      <c r="W113" s="185"/>
      <c r="X113" s="266"/>
      <c r="Y113" s="176"/>
      <c r="Z113" s="176"/>
      <c r="AA113" s="176"/>
      <c r="AB113" s="176"/>
      <c r="AC113" s="176"/>
      <c r="AD113" s="176"/>
      <c r="AE113" s="176" t="s">
        <v>197</v>
      </c>
      <c r="AF113" s="176">
        <v>0</v>
      </c>
      <c r="AG113" s="176"/>
      <c r="AH113" s="211"/>
      <c r="AI113" s="212" t="s">
        <v>844</v>
      </c>
      <c r="AJ113" s="214"/>
      <c r="AK113" s="176"/>
      <c r="AL113" s="176"/>
      <c r="AM113" s="176"/>
      <c r="AN113" s="176"/>
      <c r="AO113" s="176"/>
      <c r="AP113" s="176"/>
      <c r="AQ113" s="176"/>
      <c r="AR113" s="176"/>
      <c r="AS113" s="176"/>
      <c r="AT113" s="176"/>
      <c r="AU113" s="176"/>
      <c r="AV113" s="176"/>
      <c r="AW113" s="176"/>
      <c r="AX113" s="176"/>
      <c r="AY113" s="176"/>
      <c r="AZ113" s="176"/>
      <c r="BA113" s="176"/>
      <c r="BB113" s="176"/>
      <c r="BC113" s="176"/>
      <c r="BD113" s="176"/>
      <c r="BE113" s="176"/>
      <c r="BF113" s="176"/>
      <c r="BG113" s="176"/>
      <c r="BH113" s="176"/>
    </row>
    <row r="114" spans="1:60" outlineLevel="1" x14ac:dyDescent="0.2">
      <c r="A114" s="177"/>
      <c r="B114" s="208" t="s">
        <v>845</v>
      </c>
      <c r="C114" s="209"/>
      <c r="D114" s="200"/>
      <c r="E114" s="201"/>
      <c r="F114" s="184"/>
      <c r="G114" s="184"/>
      <c r="H114" s="184"/>
      <c r="I114" s="184"/>
      <c r="J114" s="184"/>
      <c r="K114" s="184"/>
      <c r="L114" s="184"/>
      <c r="M114" s="184"/>
      <c r="N114" s="184"/>
      <c r="O114" s="184"/>
      <c r="P114" s="184"/>
      <c r="Q114" s="184"/>
      <c r="R114" s="185"/>
      <c r="S114" s="185"/>
      <c r="T114" s="184"/>
      <c r="U114" s="184"/>
      <c r="V114" s="185"/>
      <c r="W114" s="185"/>
      <c r="X114" s="266"/>
      <c r="Y114" s="176"/>
      <c r="Z114" s="176"/>
      <c r="AA114" s="176"/>
      <c r="AB114" s="176"/>
      <c r="AC114" s="176"/>
      <c r="AD114" s="176"/>
      <c r="AE114" s="176" t="s">
        <v>197</v>
      </c>
      <c r="AF114" s="176">
        <v>0</v>
      </c>
      <c r="AG114" s="176"/>
      <c r="AH114" s="211"/>
      <c r="AI114" s="212" t="s">
        <v>845</v>
      </c>
      <c r="AJ114" s="214"/>
      <c r="AK114" s="176"/>
      <c r="AL114" s="176"/>
      <c r="AM114" s="176"/>
      <c r="AN114" s="176"/>
      <c r="AO114" s="176"/>
      <c r="AP114" s="176"/>
      <c r="AQ114" s="176"/>
      <c r="AR114" s="176"/>
      <c r="AS114" s="176"/>
      <c r="AT114" s="176"/>
      <c r="AU114" s="176"/>
      <c r="AV114" s="176"/>
      <c r="AW114" s="176"/>
      <c r="AX114" s="176"/>
      <c r="AY114" s="176"/>
      <c r="AZ114" s="176"/>
      <c r="BA114" s="176"/>
      <c r="BB114" s="176"/>
      <c r="BC114" s="176"/>
      <c r="BD114" s="176"/>
      <c r="BE114" s="176"/>
      <c r="BF114" s="176"/>
      <c r="BG114" s="176"/>
      <c r="BH114" s="176"/>
    </row>
    <row r="115" spans="1:60" outlineLevel="1" x14ac:dyDescent="0.2">
      <c r="A115" s="177"/>
      <c r="B115" s="208" t="s">
        <v>846</v>
      </c>
      <c r="C115" s="209"/>
      <c r="D115" s="200"/>
      <c r="E115" s="201">
        <v>1.2053400000000001</v>
      </c>
      <c r="F115" s="184"/>
      <c r="G115" s="184"/>
      <c r="H115" s="184"/>
      <c r="I115" s="184"/>
      <c r="J115" s="184"/>
      <c r="K115" s="184"/>
      <c r="L115" s="184"/>
      <c r="M115" s="184"/>
      <c r="N115" s="184"/>
      <c r="O115" s="184"/>
      <c r="P115" s="184"/>
      <c r="Q115" s="184"/>
      <c r="R115" s="185"/>
      <c r="S115" s="185"/>
      <c r="T115" s="184"/>
      <c r="U115" s="184"/>
      <c r="V115" s="185"/>
      <c r="W115" s="185"/>
      <c r="X115" s="266"/>
      <c r="Y115" s="176"/>
      <c r="Z115" s="176"/>
      <c r="AA115" s="176"/>
      <c r="AB115" s="176"/>
      <c r="AC115" s="176"/>
      <c r="AD115" s="176"/>
      <c r="AE115" s="176" t="s">
        <v>197</v>
      </c>
      <c r="AF115" s="176">
        <v>0</v>
      </c>
      <c r="AG115" s="176"/>
      <c r="AH115" s="211"/>
      <c r="AI115" s="212" t="s">
        <v>846</v>
      </c>
      <c r="AJ115" s="214"/>
      <c r="AK115" s="176"/>
      <c r="AL115" s="176"/>
      <c r="AM115" s="176"/>
      <c r="AN115" s="176"/>
      <c r="AO115" s="176"/>
      <c r="AP115" s="176"/>
      <c r="AQ115" s="176"/>
      <c r="AR115" s="176"/>
      <c r="AS115" s="176"/>
      <c r="AT115" s="176"/>
      <c r="AU115" s="176"/>
      <c r="AV115" s="176"/>
      <c r="AW115" s="176"/>
      <c r="AX115" s="176"/>
      <c r="AY115" s="176"/>
      <c r="AZ115" s="176"/>
      <c r="BA115" s="176"/>
      <c r="BB115" s="176"/>
      <c r="BC115" s="176"/>
      <c r="BD115" s="176"/>
      <c r="BE115" s="176"/>
      <c r="BF115" s="176"/>
      <c r="BG115" s="176"/>
      <c r="BH115" s="176"/>
    </row>
    <row r="116" spans="1:60" outlineLevel="1" x14ac:dyDescent="0.2">
      <c r="A116" s="193">
        <v>29</v>
      </c>
      <c r="B116" s="194" t="s">
        <v>847</v>
      </c>
      <c r="C116" s="194" t="s">
        <v>848</v>
      </c>
      <c r="D116" s="195" t="s">
        <v>433</v>
      </c>
      <c r="E116" s="196">
        <v>0.83647000000000005</v>
      </c>
      <c r="F116" s="199"/>
      <c r="G116" s="197">
        <f>ROUND(E116*F116,2)</f>
        <v>0</v>
      </c>
      <c r="H116" s="199">
        <v>0</v>
      </c>
      <c r="I116" s="197">
        <f>ROUND(E116*H116,2)</f>
        <v>0</v>
      </c>
      <c r="J116" s="199">
        <v>1411</v>
      </c>
      <c r="K116" s="197">
        <f>ROUND(E116*J116,2)</f>
        <v>1180.26</v>
      </c>
      <c r="L116" s="197">
        <v>21</v>
      </c>
      <c r="M116" s="197">
        <f>G116*(1+L116/100)</f>
        <v>0</v>
      </c>
      <c r="N116" s="197">
        <v>0</v>
      </c>
      <c r="O116" s="197">
        <f>ROUND(E116*N116,2)</f>
        <v>0</v>
      </c>
      <c r="P116" s="197">
        <v>0</v>
      </c>
      <c r="Q116" s="197">
        <f>ROUND(E116*P116,2)</f>
        <v>0</v>
      </c>
      <c r="R116" s="198" t="s">
        <v>803</v>
      </c>
      <c r="S116" s="198" t="s">
        <v>194</v>
      </c>
      <c r="T116" s="197">
        <v>1.7509999999999999</v>
      </c>
      <c r="U116" s="197">
        <f>ROUND(E116*T116,2)</f>
        <v>1.46</v>
      </c>
      <c r="V116" s="198"/>
      <c r="W116" s="198"/>
      <c r="X116" s="266"/>
      <c r="Y116" s="176"/>
      <c r="Z116" s="176"/>
      <c r="AA116" s="176"/>
      <c r="AB116" s="176"/>
      <c r="AC116" s="176"/>
      <c r="AD116" s="176"/>
      <c r="AE116" s="176" t="s">
        <v>434</v>
      </c>
      <c r="AF116" s="176">
        <v>79</v>
      </c>
      <c r="AG116" s="176"/>
      <c r="AH116" s="211"/>
      <c r="AI116" s="211"/>
      <c r="AJ116" s="214"/>
      <c r="AK116" s="176"/>
      <c r="AL116" s="176"/>
      <c r="AM116" s="176"/>
      <c r="AN116" s="176"/>
      <c r="AO116" s="176"/>
      <c r="AP116" s="176"/>
      <c r="AQ116" s="176"/>
      <c r="AR116" s="176"/>
      <c r="AS116" s="176"/>
      <c r="AT116" s="176"/>
      <c r="AU116" s="176"/>
      <c r="AV116" s="176"/>
      <c r="AW116" s="176"/>
      <c r="AX116" s="176"/>
      <c r="AY116" s="176"/>
      <c r="AZ116" s="176"/>
      <c r="BA116" s="176"/>
      <c r="BB116" s="176"/>
      <c r="BC116" s="176"/>
      <c r="BD116" s="176"/>
      <c r="BE116" s="176"/>
      <c r="BF116" s="176"/>
      <c r="BG116" s="176"/>
      <c r="BH116" s="176"/>
    </row>
    <row r="117" spans="1:60" outlineLevel="1" x14ac:dyDescent="0.2">
      <c r="A117" s="177"/>
      <c r="B117" s="208" t="s">
        <v>435</v>
      </c>
      <c r="C117" s="209"/>
      <c r="D117" s="200"/>
      <c r="E117" s="201"/>
      <c r="F117" s="184"/>
      <c r="G117" s="184"/>
      <c r="H117" s="184"/>
      <c r="I117" s="184"/>
      <c r="J117" s="184"/>
      <c r="K117" s="184"/>
      <c r="L117" s="184"/>
      <c r="M117" s="184"/>
      <c r="N117" s="184"/>
      <c r="O117" s="184"/>
      <c r="P117" s="184"/>
      <c r="Q117" s="184"/>
      <c r="R117" s="185"/>
      <c r="S117" s="185"/>
      <c r="T117" s="184"/>
      <c r="U117" s="184"/>
      <c r="V117" s="185"/>
      <c r="W117" s="185"/>
      <c r="X117" s="266"/>
      <c r="Y117" s="176"/>
      <c r="Z117" s="176"/>
      <c r="AA117" s="176"/>
      <c r="AB117" s="176"/>
      <c r="AC117" s="176"/>
      <c r="AD117" s="176"/>
      <c r="AE117" s="176" t="s">
        <v>197</v>
      </c>
      <c r="AF117" s="176">
        <v>0</v>
      </c>
      <c r="AG117" s="176"/>
      <c r="AH117" s="211"/>
      <c r="AI117" s="212" t="s">
        <v>435</v>
      </c>
      <c r="AJ117" s="214"/>
      <c r="AK117" s="176"/>
      <c r="AL117" s="176"/>
      <c r="AM117" s="176"/>
      <c r="AN117" s="176"/>
      <c r="AO117" s="176"/>
      <c r="AP117" s="176"/>
      <c r="AQ117" s="176"/>
      <c r="AR117" s="176"/>
      <c r="AS117" s="176"/>
      <c r="AT117" s="176"/>
      <c r="AU117" s="176"/>
      <c r="AV117" s="176"/>
      <c r="AW117" s="176"/>
      <c r="AX117" s="176"/>
      <c r="AY117" s="176"/>
      <c r="AZ117" s="176"/>
      <c r="BA117" s="176"/>
      <c r="BB117" s="176"/>
      <c r="BC117" s="176"/>
      <c r="BD117" s="176"/>
      <c r="BE117" s="176"/>
      <c r="BF117" s="176"/>
      <c r="BG117" s="176"/>
      <c r="BH117" s="176"/>
    </row>
    <row r="118" spans="1:60" outlineLevel="1" x14ac:dyDescent="0.2">
      <c r="A118" s="177"/>
      <c r="B118" s="208" t="s">
        <v>849</v>
      </c>
      <c r="C118" s="209"/>
      <c r="D118" s="200"/>
      <c r="E118" s="201"/>
      <c r="F118" s="184"/>
      <c r="G118" s="184"/>
      <c r="H118" s="184"/>
      <c r="I118" s="184"/>
      <c r="J118" s="184"/>
      <c r="K118" s="184"/>
      <c r="L118" s="184"/>
      <c r="M118" s="184"/>
      <c r="N118" s="184"/>
      <c r="O118" s="184"/>
      <c r="P118" s="184"/>
      <c r="Q118" s="184"/>
      <c r="R118" s="185"/>
      <c r="S118" s="185"/>
      <c r="T118" s="184"/>
      <c r="U118" s="184"/>
      <c r="V118" s="185"/>
      <c r="W118" s="185"/>
      <c r="X118" s="266"/>
      <c r="Y118" s="176"/>
      <c r="Z118" s="176"/>
      <c r="AA118" s="176"/>
      <c r="AB118" s="176"/>
      <c r="AC118" s="176"/>
      <c r="AD118" s="176"/>
      <c r="AE118" s="176" t="s">
        <v>197</v>
      </c>
      <c r="AF118" s="176">
        <v>0</v>
      </c>
      <c r="AG118" s="176"/>
      <c r="AH118" s="211"/>
      <c r="AI118" s="212" t="s">
        <v>849</v>
      </c>
      <c r="AJ118" s="214"/>
      <c r="AK118" s="176"/>
      <c r="AL118" s="176"/>
      <c r="AM118" s="176"/>
      <c r="AN118" s="176"/>
      <c r="AO118" s="176"/>
      <c r="AP118" s="176"/>
      <c r="AQ118" s="176"/>
      <c r="AR118" s="176"/>
      <c r="AS118" s="176"/>
      <c r="AT118" s="176"/>
      <c r="AU118" s="176"/>
      <c r="AV118" s="176"/>
      <c r="AW118" s="176"/>
      <c r="AX118" s="176"/>
      <c r="AY118" s="176"/>
      <c r="AZ118" s="176"/>
      <c r="BA118" s="176"/>
      <c r="BB118" s="176"/>
      <c r="BC118" s="176"/>
      <c r="BD118" s="176"/>
      <c r="BE118" s="176"/>
      <c r="BF118" s="176"/>
      <c r="BG118" s="176"/>
      <c r="BH118" s="176"/>
    </row>
    <row r="119" spans="1:60" outlineLevel="1" x14ac:dyDescent="0.2">
      <c r="A119" s="177"/>
      <c r="B119" s="208" t="s">
        <v>850</v>
      </c>
      <c r="C119" s="209"/>
      <c r="D119" s="200"/>
      <c r="E119" s="201">
        <v>0.83647000000000005</v>
      </c>
      <c r="F119" s="184"/>
      <c r="G119" s="184"/>
      <c r="H119" s="184"/>
      <c r="I119" s="184"/>
      <c r="J119" s="184"/>
      <c r="K119" s="184"/>
      <c r="L119" s="184"/>
      <c r="M119" s="184"/>
      <c r="N119" s="184"/>
      <c r="O119" s="184"/>
      <c r="P119" s="184"/>
      <c r="Q119" s="184"/>
      <c r="R119" s="185"/>
      <c r="S119" s="185"/>
      <c r="T119" s="184"/>
      <c r="U119" s="184"/>
      <c r="V119" s="185"/>
      <c r="W119" s="185"/>
      <c r="X119" s="266"/>
      <c r="Y119" s="176"/>
      <c r="Z119" s="176"/>
      <c r="AA119" s="176"/>
      <c r="AB119" s="176"/>
      <c r="AC119" s="176"/>
      <c r="AD119" s="176"/>
      <c r="AE119" s="176" t="s">
        <v>197</v>
      </c>
      <c r="AF119" s="176">
        <v>0</v>
      </c>
      <c r="AG119" s="176"/>
      <c r="AH119" s="211"/>
      <c r="AI119" s="212" t="s">
        <v>850</v>
      </c>
      <c r="AJ119" s="214"/>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row>
    <row r="120" spans="1:60" x14ac:dyDescent="0.2">
      <c r="A120" s="162"/>
      <c r="B120" s="178"/>
      <c r="C120" s="178"/>
      <c r="D120" s="180"/>
      <c r="E120" s="181"/>
      <c r="F120" s="182"/>
      <c r="G120" s="182"/>
      <c r="H120" s="182"/>
      <c r="I120" s="182"/>
      <c r="J120" s="182"/>
      <c r="K120" s="182"/>
      <c r="L120" s="182"/>
      <c r="M120" s="182"/>
      <c r="N120" s="182"/>
      <c r="O120" s="182"/>
      <c r="P120" s="182"/>
      <c r="Q120" s="182"/>
      <c r="R120" s="183"/>
      <c r="S120" s="183"/>
      <c r="T120" s="182"/>
      <c r="U120" s="182"/>
      <c r="V120" s="183"/>
      <c r="W120" s="183"/>
      <c r="X120" s="256"/>
      <c r="AH120" s="210"/>
      <c r="AI120" s="210"/>
      <c r="AJ120" s="213"/>
    </row>
    <row r="121" spans="1:60" x14ac:dyDescent="0.2">
      <c r="A121" s="179" t="s">
        <v>188</v>
      </c>
      <c r="B121" s="186" t="s">
        <v>133</v>
      </c>
      <c r="C121" s="186" t="s">
        <v>134</v>
      </c>
      <c r="D121" s="187"/>
      <c r="E121" s="188"/>
      <c r="F121" s="189"/>
      <c r="G121" s="190">
        <f>SUMIF(AE122:AE128,"&lt;&gt;NOR",G122:G128)</f>
        <v>0</v>
      </c>
      <c r="H121" s="189"/>
      <c r="I121" s="189">
        <f>SUM(I122:I128)</f>
        <v>0</v>
      </c>
      <c r="J121" s="189"/>
      <c r="K121" s="189">
        <f>SUM(K122:K128)</f>
        <v>4800</v>
      </c>
      <c r="L121" s="189"/>
      <c r="M121" s="189">
        <f>SUM(M122:M128)</f>
        <v>0</v>
      </c>
      <c r="N121" s="189"/>
      <c r="O121" s="189">
        <f>SUM(O122:O128)</f>
        <v>0</v>
      </c>
      <c r="P121" s="189"/>
      <c r="Q121" s="189">
        <f>SUM(Q122:Q128)</f>
        <v>0</v>
      </c>
      <c r="R121" s="191"/>
      <c r="S121" s="191"/>
      <c r="T121" s="189"/>
      <c r="U121" s="189">
        <f>SUM(U122:U128)</f>
        <v>0</v>
      </c>
      <c r="V121" s="191"/>
      <c r="W121" s="192"/>
      <c r="X121" s="256"/>
      <c r="AE121" t="s">
        <v>189</v>
      </c>
      <c r="AH121" s="210"/>
      <c r="AI121" s="210"/>
      <c r="AJ121" s="213"/>
    </row>
    <row r="122" spans="1:60" outlineLevel="1" x14ac:dyDescent="0.2">
      <c r="A122" s="193">
        <v>30</v>
      </c>
      <c r="B122" s="194" t="s">
        <v>851</v>
      </c>
      <c r="C122" s="194" t="s">
        <v>852</v>
      </c>
      <c r="D122" s="195" t="s">
        <v>213</v>
      </c>
      <c r="E122" s="196">
        <v>4</v>
      </c>
      <c r="F122" s="199"/>
      <c r="G122" s="197">
        <f>ROUND(E122*F122,2)</f>
        <v>0</v>
      </c>
      <c r="H122" s="199">
        <v>0</v>
      </c>
      <c r="I122" s="197">
        <f>ROUND(E122*H122,2)</f>
        <v>0</v>
      </c>
      <c r="J122" s="199">
        <v>1200</v>
      </c>
      <c r="K122" s="197">
        <f>ROUND(E122*J122,2)</f>
        <v>4800</v>
      </c>
      <c r="L122" s="197">
        <v>21</v>
      </c>
      <c r="M122" s="197">
        <f>G122*(1+L122/100)</f>
        <v>0</v>
      </c>
      <c r="N122" s="197">
        <v>0</v>
      </c>
      <c r="O122" s="197">
        <f>ROUND(E122*N122,2)</f>
        <v>0</v>
      </c>
      <c r="P122" s="197">
        <v>0</v>
      </c>
      <c r="Q122" s="197">
        <f>ROUND(E122*P122,2)</f>
        <v>0</v>
      </c>
      <c r="R122" s="198"/>
      <c r="S122" s="198" t="s">
        <v>339</v>
      </c>
      <c r="T122" s="197">
        <v>0</v>
      </c>
      <c r="U122" s="197">
        <f>ROUND(E122*T122,2)</f>
        <v>0</v>
      </c>
      <c r="V122" s="198"/>
      <c r="W122" s="198"/>
      <c r="X122" s="266"/>
      <c r="Y122" s="176"/>
      <c r="Z122" s="176"/>
      <c r="AA122" s="176"/>
      <c r="AB122" s="176"/>
      <c r="AC122" s="176"/>
      <c r="AD122" s="176"/>
      <c r="AE122" s="176" t="s">
        <v>449</v>
      </c>
      <c r="AF122" s="176">
        <v>81</v>
      </c>
      <c r="AG122" s="176"/>
      <c r="AH122" s="211"/>
      <c r="AI122" s="211"/>
      <c r="AJ122" s="214"/>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row>
    <row r="123" spans="1:60" outlineLevel="1" x14ac:dyDescent="0.2">
      <c r="A123" s="177"/>
      <c r="B123" s="208" t="s">
        <v>853</v>
      </c>
      <c r="C123" s="209"/>
      <c r="D123" s="200"/>
      <c r="E123" s="201"/>
      <c r="F123" s="184"/>
      <c r="G123" s="184"/>
      <c r="H123" s="184"/>
      <c r="I123" s="184"/>
      <c r="J123" s="184"/>
      <c r="K123" s="184"/>
      <c r="L123" s="184"/>
      <c r="M123" s="184"/>
      <c r="N123" s="184"/>
      <c r="O123" s="184"/>
      <c r="P123" s="184"/>
      <c r="Q123" s="184"/>
      <c r="R123" s="185"/>
      <c r="S123" s="185"/>
      <c r="T123" s="184"/>
      <c r="U123" s="184"/>
      <c r="V123" s="185"/>
      <c r="W123" s="185"/>
      <c r="X123" s="266"/>
      <c r="Y123" s="176"/>
      <c r="Z123" s="176"/>
      <c r="AA123" s="176"/>
      <c r="AB123" s="176"/>
      <c r="AC123" s="176"/>
      <c r="AD123" s="176"/>
      <c r="AE123" s="176" t="s">
        <v>197</v>
      </c>
      <c r="AF123" s="176">
        <v>0</v>
      </c>
      <c r="AG123" s="176"/>
      <c r="AH123" s="211"/>
      <c r="AI123" s="212" t="s">
        <v>853</v>
      </c>
      <c r="AJ123" s="214"/>
      <c r="AK123" s="176"/>
      <c r="AL123" s="176"/>
      <c r="AM123" s="176"/>
      <c r="AN123" s="176"/>
      <c r="AO123" s="176"/>
      <c r="AP123" s="176"/>
      <c r="AQ123" s="176"/>
      <c r="AR123" s="176"/>
      <c r="AS123" s="176"/>
      <c r="AT123" s="176"/>
      <c r="AU123" s="176"/>
      <c r="AV123" s="176"/>
      <c r="AW123" s="176"/>
      <c r="AX123" s="176"/>
      <c r="AY123" s="176"/>
      <c r="AZ123" s="176"/>
      <c r="BA123" s="176"/>
      <c r="BB123" s="176"/>
      <c r="BC123" s="176"/>
      <c r="BD123" s="176"/>
      <c r="BE123" s="176"/>
      <c r="BF123" s="176"/>
      <c r="BG123" s="176"/>
      <c r="BH123" s="176"/>
    </row>
    <row r="124" spans="1:60" outlineLevel="1" x14ac:dyDescent="0.2">
      <c r="A124" s="177"/>
      <c r="B124" s="208" t="s">
        <v>217</v>
      </c>
      <c r="C124" s="209"/>
      <c r="D124" s="200"/>
      <c r="E124" s="201">
        <v>4</v>
      </c>
      <c r="F124" s="184"/>
      <c r="G124" s="184"/>
      <c r="H124" s="184"/>
      <c r="I124" s="184"/>
      <c r="J124" s="184"/>
      <c r="K124" s="184"/>
      <c r="L124" s="184"/>
      <c r="M124" s="184"/>
      <c r="N124" s="184"/>
      <c r="O124" s="184"/>
      <c r="P124" s="184"/>
      <c r="Q124" s="184"/>
      <c r="R124" s="185"/>
      <c r="S124" s="185"/>
      <c r="T124" s="184"/>
      <c r="U124" s="184"/>
      <c r="V124" s="185"/>
      <c r="W124" s="185"/>
      <c r="X124" s="266"/>
      <c r="Y124" s="176"/>
      <c r="Z124" s="176"/>
      <c r="AA124" s="176"/>
      <c r="AB124" s="176"/>
      <c r="AC124" s="176"/>
      <c r="AD124" s="176"/>
      <c r="AE124" s="176" t="s">
        <v>197</v>
      </c>
      <c r="AF124" s="176">
        <v>0</v>
      </c>
      <c r="AG124" s="176"/>
      <c r="AH124" s="211"/>
      <c r="AI124" s="212" t="s">
        <v>217</v>
      </c>
      <c r="AJ124" s="214"/>
      <c r="AK124" s="176"/>
      <c r="AL124" s="176"/>
      <c r="AM124" s="176"/>
      <c r="AN124" s="176"/>
      <c r="AO124" s="176"/>
      <c r="AP124" s="176"/>
      <c r="AQ124" s="176"/>
      <c r="AR124" s="176"/>
      <c r="AS124" s="176"/>
      <c r="AT124" s="176"/>
      <c r="AU124" s="176"/>
      <c r="AV124" s="176"/>
      <c r="AW124" s="176"/>
      <c r="AX124" s="176"/>
      <c r="AY124" s="176"/>
      <c r="AZ124" s="176"/>
      <c r="BA124" s="176"/>
      <c r="BB124" s="176"/>
      <c r="BC124" s="176"/>
      <c r="BD124" s="176"/>
      <c r="BE124" s="176"/>
      <c r="BF124" s="176"/>
      <c r="BG124" s="176"/>
      <c r="BH124" s="176"/>
    </row>
    <row r="125" spans="1:60" outlineLevel="1" x14ac:dyDescent="0.2">
      <c r="A125" s="193">
        <v>31</v>
      </c>
      <c r="B125" s="194" t="s">
        <v>854</v>
      </c>
      <c r="C125" s="194" t="s">
        <v>855</v>
      </c>
      <c r="D125" s="195" t="s">
        <v>0</v>
      </c>
      <c r="E125" s="329"/>
      <c r="F125" s="199"/>
      <c r="G125" s="197">
        <f>ROUND(E125*F125,2)</f>
        <v>0</v>
      </c>
      <c r="H125" s="199">
        <v>0</v>
      </c>
      <c r="I125" s="197">
        <f>ROUND(E125*H125,2)</f>
        <v>0</v>
      </c>
      <c r="J125" s="199">
        <v>1.8</v>
      </c>
      <c r="K125" s="197">
        <f>ROUND(E125*J125,2)</f>
        <v>0</v>
      </c>
      <c r="L125" s="197">
        <v>21</v>
      </c>
      <c r="M125" s="197">
        <f>G125*(1+L125/100)</f>
        <v>0</v>
      </c>
      <c r="N125" s="197">
        <v>0</v>
      </c>
      <c r="O125" s="197">
        <f>ROUND(E125*N125,2)</f>
        <v>0</v>
      </c>
      <c r="P125" s="197">
        <v>0</v>
      </c>
      <c r="Q125" s="197">
        <f>ROUND(E125*P125,2)</f>
        <v>0</v>
      </c>
      <c r="R125" s="198" t="s">
        <v>856</v>
      </c>
      <c r="S125" s="198" t="s">
        <v>194</v>
      </c>
      <c r="T125" s="197">
        <v>0</v>
      </c>
      <c r="U125" s="197">
        <f>ROUND(E125*T125,2)</f>
        <v>0</v>
      </c>
      <c r="V125" s="198"/>
      <c r="W125" s="198"/>
      <c r="X125" s="266"/>
      <c r="Y125" s="176"/>
      <c r="Z125" s="176"/>
      <c r="AA125" s="176"/>
      <c r="AB125" s="176"/>
      <c r="AC125" s="176"/>
      <c r="AD125" s="176"/>
      <c r="AE125" s="176" t="s">
        <v>434</v>
      </c>
      <c r="AF125" s="176">
        <v>83</v>
      </c>
      <c r="AG125" s="176"/>
      <c r="AH125" s="211"/>
      <c r="AI125" s="211"/>
      <c r="AJ125" s="214"/>
      <c r="AK125" s="176"/>
      <c r="AL125" s="176"/>
      <c r="AM125" s="176"/>
      <c r="AN125" s="176"/>
      <c r="AO125" s="176"/>
      <c r="AP125" s="176"/>
      <c r="AQ125" s="176"/>
      <c r="AR125" s="176"/>
      <c r="AS125" s="176"/>
      <c r="AT125" s="176"/>
      <c r="AU125" s="176"/>
      <c r="AV125" s="176"/>
      <c r="AW125" s="176"/>
      <c r="AX125" s="176"/>
      <c r="AY125" s="176"/>
      <c r="AZ125" s="176"/>
      <c r="BA125" s="176"/>
      <c r="BB125" s="176"/>
      <c r="BC125" s="176"/>
      <c r="BD125" s="176"/>
      <c r="BE125" s="176"/>
      <c r="BF125" s="176"/>
      <c r="BG125" s="176"/>
      <c r="BH125" s="176"/>
    </row>
    <row r="126" spans="1:60" outlineLevel="1" x14ac:dyDescent="0.2">
      <c r="A126" s="177"/>
      <c r="B126" s="208" t="s">
        <v>518</v>
      </c>
      <c r="C126" s="209"/>
      <c r="D126" s="200"/>
      <c r="E126" s="201"/>
      <c r="F126" s="184"/>
      <c r="G126" s="184"/>
      <c r="H126" s="184"/>
      <c r="I126" s="184"/>
      <c r="J126" s="184"/>
      <c r="K126" s="184"/>
      <c r="L126" s="184"/>
      <c r="M126" s="184"/>
      <c r="N126" s="184"/>
      <c r="O126" s="184"/>
      <c r="P126" s="184"/>
      <c r="Q126" s="184"/>
      <c r="R126" s="185"/>
      <c r="S126" s="185"/>
      <c r="T126" s="184"/>
      <c r="U126" s="184"/>
      <c r="V126" s="185"/>
      <c r="W126" s="185"/>
      <c r="X126" s="266"/>
      <c r="Y126" s="176"/>
      <c r="Z126" s="176"/>
      <c r="AA126" s="176"/>
      <c r="AB126" s="176"/>
      <c r="AC126" s="176"/>
      <c r="AD126" s="176"/>
      <c r="AE126" s="176" t="s">
        <v>197</v>
      </c>
      <c r="AF126" s="176">
        <v>0</v>
      </c>
      <c r="AG126" s="176"/>
      <c r="AH126" s="211"/>
      <c r="AI126" s="212" t="s">
        <v>518</v>
      </c>
      <c r="AJ126" s="214"/>
      <c r="AK126" s="176"/>
      <c r="AL126" s="176"/>
      <c r="AM126" s="176"/>
      <c r="AN126" s="176"/>
      <c r="AO126" s="176"/>
      <c r="AP126" s="176"/>
      <c r="AQ126" s="176"/>
      <c r="AR126" s="176"/>
      <c r="AS126" s="176"/>
      <c r="AT126" s="176"/>
      <c r="AU126" s="176"/>
      <c r="AV126" s="176"/>
      <c r="AW126" s="176"/>
      <c r="AX126" s="176"/>
      <c r="AY126" s="176"/>
      <c r="AZ126" s="176"/>
      <c r="BA126" s="176"/>
      <c r="BB126" s="176"/>
      <c r="BC126" s="176"/>
      <c r="BD126" s="176"/>
      <c r="BE126" s="176"/>
      <c r="BF126" s="176"/>
      <c r="BG126" s="176"/>
      <c r="BH126" s="176"/>
    </row>
    <row r="127" spans="1:60" outlineLevel="1" x14ac:dyDescent="0.2">
      <c r="A127" s="177"/>
      <c r="B127" s="208" t="s">
        <v>857</v>
      </c>
      <c r="C127" s="209"/>
      <c r="D127" s="200"/>
      <c r="E127" s="201"/>
      <c r="F127" s="184"/>
      <c r="G127" s="184"/>
      <c r="H127" s="184"/>
      <c r="I127" s="184"/>
      <c r="J127" s="184"/>
      <c r="K127" s="184"/>
      <c r="L127" s="184"/>
      <c r="M127" s="184"/>
      <c r="N127" s="184"/>
      <c r="O127" s="184"/>
      <c r="P127" s="184"/>
      <c r="Q127" s="184"/>
      <c r="R127" s="185"/>
      <c r="S127" s="185"/>
      <c r="T127" s="184"/>
      <c r="U127" s="184"/>
      <c r="V127" s="185"/>
      <c r="W127" s="185"/>
      <c r="X127" s="266"/>
      <c r="Y127" s="176"/>
      <c r="Z127" s="176"/>
      <c r="AA127" s="176"/>
      <c r="AB127" s="176"/>
      <c r="AC127" s="176"/>
      <c r="AD127" s="176"/>
      <c r="AE127" s="176" t="s">
        <v>197</v>
      </c>
      <c r="AF127" s="176">
        <v>0</v>
      </c>
      <c r="AG127" s="176"/>
      <c r="AH127" s="211"/>
      <c r="AI127" s="212" t="s">
        <v>857</v>
      </c>
      <c r="AJ127" s="214"/>
      <c r="AK127" s="176"/>
      <c r="AL127" s="176"/>
      <c r="AM127" s="176"/>
      <c r="AN127" s="176"/>
      <c r="AO127" s="176"/>
      <c r="AP127" s="176"/>
      <c r="AQ127" s="176"/>
      <c r="AR127" s="176"/>
      <c r="AS127" s="176"/>
      <c r="AT127" s="176"/>
      <c r="AU127" s="176"/>
      <c r="AV127" s="176"/>
      <c r="AW127" s="176"/>
      <c r="AX127" s="176"/>
      <c r="AY127" s="176"/>
      <c r="AZ127" s="176"/>
      <c r="BA127" s="176"/>
      <c r="BB127" s="176"/>
      <c r="BC127" s="176"/>
      <c r="BD127" s="176"/>
      <c r="BE127" s="176"/>
      <c r="BF127" s="176"/>
      <c r="BG127" s="176"/>
      <c r="BH127" s="176"/>
    </row>
    <row r="128" spans="1:60" outlineLevel="1" x14ac:dyDescent="0.2">
      <c r="A128" s="177"/>
      <c r="B128" s="208" t="s">
        <v>858</v>
      </c>
      <c r="C128" s="209"/>
      <c r="D128" s="200"/>
      <c r="E128" s="201">
        <v>48</v>
      </c>
      <c r="F128" s="184"/>
      <c r="G128" s="184"/>
      <c r="H128" s="184"/>
      <c r="I128" s="184"/>
      <c r="J128" s="184"/>
      <c r="K128" s="184"/>
      <c r="L128" s="184"/>
      <c r="M128" s="184"/>
      <c r="N128" s="184"/>
      <c r="O128" s="184"/>
      <c r="P128" s="184"/>
      <c r="Q128" s="184"/>
      <c r="R128" s="185"/>
      <c r="S128" s="185"/>
      <c r="T128" s="184"/>
      <c r="U128" s="184"/>
      <c r="V128" s="185"/>
      <c r="W128" s="185"/>
      <c r="X128" s="266"/>
      <c r="Y128" s="176"/>
      <c r="Z128" s="176"/>
      <c r="AA128" s="176"/>
      <c r="AB128" s="176"/>
      <c r="AC128" s="176"/>
      <c r="AD128" s="176"/>
      <c r="AE128" s="176" t="s">
        <v>197</v>
      </c>
      <c r="AF128" s="176">
        <v>0</v>
      </c>
      <c r="AG128" s="176"/>
      <c r="AH128" s="211"/>
      <c r="AI128" s="212" t="s">
        <v>858</v>
      </c>
      <c r="AJ128" s="214"/>
      <c r="AK128" s="176"/>
      <c r="AL128" s="176"/>
      <c r="AM128" s="176"/>
      <c r="AN128" s="176"/>
      <c r="AO128" s="176"/>
      <c r="AP128" s="176"/>
      <c r="AQ128" s="176"/>
      <c r="AR128" s="176"/>
      <c r="AS128" s="176"/>
      <c r="AT128" s="176"/>
      <c r="AU128" s="176"/>
      <c r="AV128" s="176"/>
      <c r="AW128" s="176"/>
      <c r="AX128" s="176"/>
      <c r="AY128" s="176"/>
      <c r="AZ128" s="176"/>
      <c r="BA128" s="176"/>
      <c r="BB128" s="176"/>
      <c r="BC128" s="176"/>
      <c r="BD128" s="176"/>
      <c r="BE128" s="176"/>
      <c r="BF128" s="176"/>
      <c r="BG128" s="176"/>
      <c r="BH128" s="176"/>
    </row>
    <row r="129" spans="1:60" x14ac:dyDescent="0.2">
      <c r="A129" s="162"/>
      <c r="B129" s="178"/>
      <c r="C129" s="178"/>
      <c r="D129" s="180"/>
      <c r="E129" s="181"/>
      <c r="F129" s="182"/>
      <c r="G129" s="182"/>
      <c r="H129" s="182"/>
      <c r="I129" s="182"/>
      <c r="J129" s="182"/>
      <c r="K129" s="182"/>
      <c r="L129" s="182"/>
      <c r="M129" s="182"/>
      <c r="N129" s="182"/>
      <c r="O129" s="182"/>
      <c r="P129" s="182"/>
      <c r="Q129" s="182"/>
      <c r="R129" s="183"/>
      <c r="S129" s="183"/>
      <c r="T129" s="182"/>
      <c r="U129" s="182"/>
      <c r="V129" s="183"/>
      <c r="W129" s="183"/>
      <c r="X129" s="256"/>
      <c r="AH129" s="210"/>
      <c r="AI129" s="210"/>
      <c r="AJ129" s="213"/>
    </row>
    <row r="130" spans="1:60" x14ac:dyDescent="0.2">
      <c r="A130" s="179" t="s">
        <v>188</v>
      </c>
      <c r="B130" s="186" t="s">
        <v>143</v>
      </c>
      <c r="C130" s="186" t="s">
        <v>144</v>
      </c>
      <c r="D130" s="187"/>
      <c r="E130" s="188"/>
      <c r="F130" s="189"/>
      <c r="G130" s="190">
        <f>SUMIF(AE131:AE137,"&lt;&gt;NOR",G131:G137)</f>
        <v>0</v>
      </c>
      <c r="H130" s="189"/>
      <c r="I130" s="189">
        <f>SUM(I131:I137)</f>
        <v>1635.53</v>
      </c>
      <c r="J130" s="189"/>
      <c r="K130" s="189">
        <f>SUM(K131:K137)</f>
        <v>2153.86</v>
      </c>
      <c r="L130" s="189"/>
      <c r="M130" s="189">
        <f>SUM(M131:M137)</f>
        <v>0</v>
      </c>
      <c r="N130" s="189"/>
      <c r="O130" s="189">
        <f>SUM(O131:O137)</f>
        <v>0.01</v>
      </c>
      <c r="P130" s="189"/>
      <c r="Q130" s="189">
        <f>SUM(Q131:Q137)</f>
        <v>0</v>
      </c>
      <c r="R130" s="191"/>
      <c r="S130" s="191"/>
      <c r="T130" s="189"/>
      <c r="U130" s="189">
        <f>SUM(U131:U137)</f>
        <v>4.47</v>
      </c>
      <c r="V130" s="191"/>
      <c r="W130" s="192"/>
      <c r="X130" s="256"/>
      <c r="AE130" t="s">
        <v>189</v>
      </c>
      <c r="AH130" s="210"/>
      <c r="AI130" s="210"/>
      <c r="AJ130" s="213"/>
    </row>
    <row r="131" spans="1:60" outlineLevel="1" x14ac:dyDescent="0.2">
      <c r="A131" s="193">
        <v>32</v>
      </c>
      <c r="B131" s="194" t="s">
        <v>859</v>
      </c>
      <c r="C131" s="194" t="s">
        <v>860</v>
      </c>
      <c r="D131" s="195" t="s">
        <v>207</v>
      </c>
      <c r="E131" s="196">
        <v>33.833799999999997</v>
      </c>
      <c r="F131" s="199"/>
      <c r="G131" s="197">
        <f>ROUND(E131*F131,2)</f>
        <v>0</v>
      </c>
      <c r="H131" s="199">
        <v>48.34</v>
      </c>
      <c r="I131" s="197">
        <f>ROUND(E131*H131,2)</f>
        <v>1635.53</v>
      </c>
      <c r="J131" s="199">
        <v>63.66</v>
      </c>
      <c r="K131" s="197">
        <f>ROUND(E131*J131,2)</f>
        <v>2153.86</v>
      </c>
      <c r="L131" s="197">
        <v>21</v>
      </c>
      <c r="M131" s="197">
        <f>G131*(1+L131/100)</f>
        <v>0</v>
      </c>
      <c r="N131" s="197">
        <v>4.2000000000000002E-4</v>
      </c>
      <c r="O131" s="197">
        <f>ROUND(E131*N131,2)</f>
        <v>0.01</v>
      </c>
      <c r="P131" s="197">
        <v>0</v>
      </c>
      <c r="Q131" s="197">
        <f>ROUND(E131*P131,2)</f>
        <v>0</v>
      </c>
      <c r="R131" s="198" t="s">
        <v>861</v>
      </c>
      <c r="S131" s="198" t="s">
        <v>194</v>
      </c>
      <c r="T131" s="197">
        <v>0.13200000000000001</v>
      </c>
      <c r="U131" s="197">
        <f>ROUND(E131*T131,2)</f>
        <v>4.47</v>
      </c>
      <c r="V131" s="198"/>
      <c r="W131" s="198"/>
      <c r="X131" s="266"/>
      <c r="Y131" s="176"/>
      <c r="Z131" s="176"/>
      <c r="AA131" s="176"/>
      <c r="AB131" s="176"/>
      <c r="AC131" s="176"/>
      <c r="AD131" s="176"/>
      <c r="AE131" s="176" t="s">
        <v>449</v>
      </c>
      <c r="AF131" s="176">
        <v>85</v>
      </c>
      <c r="AG131" s="176"/>
      <c r="AH131" s="211"/>
      <c r="AI131" s="211"/>
      <c r="AJ131" s="214"/>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row>
    <row r="132" spans="1:60" outlineLevel="1" x14ac:dyDescent="0.2">
      <c r="A132" s="177"/>
      <c r="B132" s="208" t="s">
        <v>833</v>
      </c>
      <c r="C132" s="209"/>
      <c r="D132" s="200"/>
      <c r="E132" s="201"/>
      <c r="F132" s="184"/>
      <c r="G132" s="184"/>
      <c r="H132" s="184"/>
      <c r="I132" s="184"/>
      <c r="J132" s="184"/>
      <c r="K132" s="184"/>
      <c r="L132" s="184"/>
      <c r="M132" s="184"/>
      <c r="N132" s="184"/>
      <c r="O132" s="184"/>
      <c r="P132" s="184"/>
      <c r="Q132" s="184"/>
      <c r="R132" s="185"/>
      <c r="S132" s="185"/>
      <c r="T132" s="184"/>
      <c r="U132" s="184"/>
      <c r="V132" s="185"/>
      <c r="W132" s="185"/>
      <c r="X132" s="266"/>
      <c r="Y132" s="176"/>
      <c r="Z132" s="176"/>
      <c r="AA132" s="176"/>
      <c r="AB132" s="176"/>
      <c r="AC132" s="176"/>
      <c r="AD132" s="176"/>
      <c r="AE132" s="176" t="s">
        <v>197</v>
      </c>
      <c r="AF132" s="176">
        <v>0</v>
      </c>
      <c r="AG132" s="176"/>
      <c r="AH132" s="211"/>
      <c r="AI132" s="212" t="s">
        <v>833</v>
      </c>
      <c r="AJ132" s="214"/>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row>
    <row r="133" spans="1:60" outlineLevel="1" x14ac:dyDescent="0.2">
      <c r="A133" s="177"/>
      <c r="B133" s="208" t="s">
        <v>834</v>
      </c>
      <c r="C133" s="209"/>
      <c r="D133" s="200"/>
      <c r="E133" s="201"/>
      <c r="F133" s="184"/>
      <c r="G133" s="184"/>
      <c r="H133" s="184"/>
      <c r="I133" s="184"/>
      <c r="J133" s="184"/>
      <c r="K133" s="184"/>
      <c r="L133" s="184"/>
      <c r="M133" s="184"/>
      <c r="N133" s="184"/>
      <c r="O133" s="184"/>
      <c r="P133" s="184"/>
      <c r="Q133" s="184"/>
      <c r="R133" s="185"/>
      <c r="S133" s="185"/>
      <c r="T133" s="184"/>
      <c r="U133" s="184"/>
      <c r="V133" s="185"/>
      <c r="W133" s="185"/>
      <c r="X133" s="266"/>
      <c r="Y133" s="176"/>
      <c r="Z133" s="176"/>
      <c r="AA133" s="176"/>
      <c r="AB133" s="176"/>
      <c r="AC133" s="176"/>
      <c r="AD133" s="176"/>
      <c r="AE133" s="176" t="s">
        <v>197</v>
      </c>
      <c r="AF133" s="176">
        <v>0</v>
      </c>
      <c r="AG133" s="176"/>
      <c r="AH133" s="211"/>
      <c r="AI133" s="212" t="s">
        <v>834</v>
      </c>
      <c r="AJ133" s="214"/>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row>
    <row r="134" spans="1:60" outlineLevel="1" x14ac:dyDescent="0.2">
      <c r="A134" s="177"/>
      <c r="B134" s="208" t="s">
        <v>835</v>
      </c>
      <c r="C134" s="209"/>
      <c r="D134" s="200"/>
      <c r="E134" s="201"/>
      <c r="F134" s="184"/>
      <c r="G134" s="184"/>
      <c r="H134" s="184"/>
      <c r="I134" s="184"/>
      <c r="J134" s="184"/>
      <c r="K134" s="184"/>
      <c r="L134" s="184"/>
      <c r="M134" s="184"/>
      <c r="N134" s="184"/>
      <c r="O134" s="184"/>
      <c r="P134" s="184"/>
      <c r="Q134" s="184"/>
      <c r="R134" s="185"/>
      <c r="S134" s="185"/>
      <c r="T134" s="184"/>
      <c r="U134" s="184"/>
      <c r="V134" s="185"/>
      <c r="W134" s="185"/>
      <c r="X134" s="266"/>
      <c r="Y134" s="176"/>
      <c r="Z134" s="176"/>
      <c r="AA134" s="176"/>
      <c r="AB134" s="176"/>
      <c r="AC134" s="176"/>
      <c r="AD134" s="176"/>
      <c r="AE134" s="176" t="s">
        <v>197</v>
      </c>
      <c r="AF134" s="176">
        <v>0</v>
      </c>
      <c r="AG134" s="176"/>
      <c r="AH134" s="211"/>
      <c r="AI134" s="212" t="s">
        <v>835</v>
      </c>
      <c r="AJ134" s="214"/>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row>
    <row r="135" spans="1:60" outlineLevel="1" x14ac:dyDescent="0.2">
      <c r="A135" s="177"/>
      <c r="B135" s="208" t="s">
        <v>836</v>
      </c>
      <c r="C135" s="209"/>
      <c r="D135" s="200"/>
      <c r="E135" s="201"/>
      <c r="F135" s="184"/>
      <c r="G135" s="184"/>
      <c r="H135" s="184"/>
      <c r="I135" s="184"/>
      <c r="J135" s="184"/>
      <c r="K135" s="184"/>
      <c r="L135" s="184"/>
      <c r="M135" s="184"/>
      <c r="N135" s="184"/>
      <c r="O135" s="184"/>
      <c r="P135" s="184"/>
      <c r="Q135" s="184"/>
      <c r="R135" s="185"/>
      <c r="S135" s="185"/>
      <c r="T135" s="184"/>
      <c r="U135" s="184"/>
      <c r="V135" s="185"/>
      <c r="W135" s="185"/>
      <c r="X135" s="266"/>
      <c r="Y135" s="176"/>
      <c r="Z135" s="176"/>
      <c r="AA135" s="176"/>
      <c r="AB135" s="176"/>
      <c r="AC135" s="176"/>
      <c r="AD135" s="176"/>
      <c r="AE135" s="176" t="s">
        <v>197</v>
      </c>
      <c r="AF135" s="176">
        <v>0</v>
      </c>
      <c r="AG135" s="176"/>
      <c r="AH135" s="211"/>
      <c r="AI135" s="212" t="s">
        <v>836</v>
      </c>
      <c r="AJ135" s="214"/>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row>
    <row r="136" spans="1:60" outlineLevel="1" x14ac:dyDescent="0.2">
      <c r="A136" s="177"/>
      <c r="B136" s="208" t="s">
        <v>837</v>
      </c>
      <c r="C136" s="209"/>
      <c r="D136" s="200"/>
      <c r="E136" s="201"/>
      <c r="F136" s="184"/>
      <c r="G136" s="184"/>
      <c r="H136" s="184"/>
      <c r="I136" s="184"/>
      <c r="J136" s="184"/>
      <c r="K136" s="184"/>
      <c r="L136" s="184"/>
      <c r="M136" s="184"/>
      <c r="N136" s="184"/>
      <c r="O136" s="184"/>
      <c r="P136" s="184"/>
      <c r="Q136" s="184"/>
      <c r="R136" s="185"/>
      <c r="S136" s="185"/>
      <c r="T136" s="184"/>
      <c r="U136" s="184"/>
      <c r="V136" s="185"/>
      <c r="W136" s="185"/>
      <c r="X136" s="266"/>
      <c r="Y136" s="176"/>
      <c r="Z136" s="176"/>
      <c r="AA136" s="176"/>
      <c r="AB136" s="176"/>
      <c r="AC136" s="176"/>
      <c r="AD136" s="176"/>
      <c r="AE136" s="176" t="s">
        <v>197</v>
      </c>
      <c r="AF136" s="176">
        <v>0</v>
      </c>
      <c r="AG136" s="176"/>
      <c r="AH136" s="211"/>
      <c r="AI136" s="212" t="s">
        <v>837</v>
      </c>
      <c r="AJ136" s="214"/>
      <c r="AK136" s="176"/>
      <c r="AL136" s="176"/>
      <c r="AM136" s="176"/>
      <c r="AN136" s="176"/>
      <c r="AO136" s="176"/>
      <c r="AP136" s="176"/>
      <c r="AQ136" s="176"/>
      <c r="AR136" s="176"/>
      <c r="AS136" s="176"/>
      <c r="AT136" s="176"/>
      <c r="AU136" s="176"/>
      <c r="AV136" s="176"/>
      <c r="AW136" s="176"/>
      <c r="AX136" s="176"/>
      <c r="AY136" s="176"/>
      <c r="AZ136" s="176"/>
      <c r="BA136" s="176"/>
      <c r="BB136" s="176"/>
      <c r="BC136" s="176"/>
      <c r="BD136" s="176"/>
      <c r="BE136" s="176"/>
      <c r="BF136" s="176"/>
      <c r="BG136" s="176"/>
      <c r="BH136" s="176"/>
    </row>
    <row r="137" spans="1:60" outlineLevel="1" x14ac:dyDescent="0.2">
      <c r="A137" s="177"/>
      <c r="B137" s="208" t="s">
        <v>838</v>
      </c>
      <c r="C137" s="209"/>
      <c r="D137" s="200"/>
      <c r="E137" s="201">
        <v>33.833799999999997</v>
      </c>
      <c r="F137" s="184"/>
      <c r="G137" s="184"/>
      <c r="H137" s="184"/>
      <c r="I137" s="184"/>
      <c r="J137" s="184"/>
      <c r="K137" s="184"/>
      <c r="L137" s="184"/>
      <c r="M137" s="184"/>
      <c r="N137" s="184"/>
      <c r="O137" s="184"/>
      <c r="P137" s="184"/>
      <c r="Q137" s="184"/>
      <c r="R137" s="185"/>
      <c r="S137" s="185"/>
      <c r="T137" s="184"/>
      <c r="U137" s="184"/>
      <c r="V137" s="185"/>
      <c r="W137" s="185"/>
      <c r="X137" s="266"/>
      <c r="Y137" s="176"/>
      <c r="Z137" s="176"/>
      <c r="AA137" s="176"/>
      <c r="AB137" s="176"/>
      <c r="AC137" s="176"/>
      <c r="AD137" s="176"/>
      <c r="AE137" s="176" t="s">
        <v>197</v>
      </c>
      <c r="AF137" s="176">
        <v>0</v>
      </c>
      <c r="AG137" s="176"/>
      <c r="AH137" s="211"/>
      <c r="AI137" s="212" t="s">
        <v>838</v>
      </c>
      <c r="AJ137" s="214"/>
      <c r="AK137" s="176"/>
      <c r="AL137" s="176"/>
      <c r="AM137" s="176"/>
      <c r="AN137" s="176"/>
      <c r="AO137" s="176"/>
      <c r="AP137" s="176"/>
      <c r="AQ137" s="176"/>
      <c r="AR137" s="176"/>
      <c r="AS137" s="176"/>
      <c r="AT137" s="176"/>
      <c r="AU137" s="176"/>
      <c r="AV137" s="176"/>
      <c r="AW137" s="176"/>
      <c r="AX137" s="176"/>
      <c r="AY137" s="176"/>
      <c r="AZ137" s="176"/>
      <c r="BA137" s="176"/>
      <c r="BB137" s="176"/>
      <c r="BC137" s="176"/>
      <c r="BD137" s="176"/>
      <c r="BE137" s="176"/>
      <c r="BF137" s="176"/>
      <c r="BG137" s="176"/>
      <c r="BH137" s="176"/>
    </row>
    <row r="138" spans="1:60" x14ac:dyDescent="0.2">
      <c r="A138" s="162"/>
      <c r="B138" s="178"/>
      <c r="C138" s="178"/>
      <c r="D138" s="180"/>
      <c r="E138" s="181"/>
      <c r="F138" s="182"/>
      <c r="G138" s="182"/>
      <c r="H138" s="182"/>
      <c r="I138" s="182"/>
      <c r="J138" s="182"/>
      <c r="K138" s="182"/>
      <c r="L138" s="182"/>
      <c r="M138" s="182"/>
      <c r="N138" s="182"/>
      <c r="O138" s="182"/>
      <c r="P138" s="182"/>
      <c r="Q138" s="182"/>
      <c r="R138" s="183"/>
      <c r="S138" s="183"/>
      <c r="T138" s="182"/>
      <c r="U138" s="182"/>
      <c r="V138" s="183"/>
      <c r="W138" s="183"/>
      <c r="X138" s="256"/>
      <c r="AH138" s="210"/>
      <c r="AI138" s="210"/>
      <c r="AJ138" s="213"/>
    </row>
    <row r="139" spans="1:60" x14ac:dyDescent="0.2">
      <c r="A139" s="179" t="s">
        <v>188</v>
      </c>
      <c r="B139" s="186" t="s">
        <v>151</v>
      </c>
      <c r="C139" s="186" t="s">
        <v>152</v>
      </c>
      <c r="D139" s="187"/>
      <c r="E139" s="188"/>
      <c r="F139" s="189"/>
      <c r="G139" s="190">
        <f>SUMIF(AE140:AE158,"&lt;&gt;NOR",G140:G158)</f>
        <v>0</v>
      </c>
      <c r="H139" s="189"/>
      <c r="I139" s="189">
        <f>SUM(I140:I158)</f>
        <v>0</v>
      </c>
      <c r="J139" s="189"/>
      <c r="K139" s="189">
        <f>SUM(K140:K158)</f>
        <v>6464.62</v>
      </c>
      <c r="L139" s="189"/>
      <c r="M139" s="189">
        <f>SUM(M140:M158)</f>
        <v>0</v>
      </c>
      <c r="N139" s="189"/>
      <c r="O139" s="189">
        <f>SUM(O140:O158)</f>
        <v>0</v>
      </c>
      <c r="P139" s="189"/>
      <c r="Q139" s="189">
        <f>SUM(Q140:Q158)</f>
        <v>0</v>
      </c>
      <c r="R139" s="191"/>
      <c r="S139" s="191"/>
      <c r="T139" s="189"/>
      <c r="U139" s="189">
        <f>SUM(U140:U158)</f>
        <v>5.25</v>
      </c>
      <c r="V139" s="191"/>
      <c r="W139" s="192"/>
      <c r="X139" s="256"/>
      <c r="AE139" t="s">
        <v>189</v>
      </c>
      <c r="AH139" s="210"/>
      <c r="AI139" s="210"/>
      <c r="AJ139" s="213"/>
    </row>
    <row r="140" spans="1:60" outlineLevel="1" x14ac:dyDescent="0.2">
      <c r="A140" s="193">
        <v>33</v>
      </c>
      <c r="B140" s="194" t="s">
        <v>632</v>
      </c>
      <c r="C140" s="194" t="s">
        <v>633</v>
      </c>
      <c r="D140" s="195" t="s">
        <v>433</v>
      </c>
      <c r="E140" s="196">
        <v>6.8019999999999996</v>
      </c>
      <c r="F140" s="199"/>
      <c r="G140" s="197">
        <f>ROUND(E140*F140,2)</f>
        <v>0</v>
      </c>
      <c r="H140" s="199">
        <v>0</v>
      </c>
      <c r="I140" s="197">
        <f>ROUND(E140*H140,2)</f>
        <v>0</v>
      </c>
      <c r="J140" s="199">
        <v>300</v>
      </c>
      <c r="K140" s="197">
        <f>ROUND(E140*J140,2)</f>
        <v>2040.6</v>
      </c>
      <c r="L140" s="197">
        <v>21</v>
      </c>
      <c r="M140" s="197">
        <f>G140*(1+L140/100)</f>
        <v>0</v>
      </c>
      <c r="N140" s="197">
        <v>0</v>
      </c>
      <c r="O140" s="197">
        <f>ROUND(E140*N140,2)</f>
        <v>0</v>
      </c>
      <c r="P140" s="197">
        <v>0</v>
      </c>
      <c r="Q140" s="197">
        <f>ROUND(E140*P140,2)</f>
        <v>0</v>
      </c>
      <c r="R140" s="198" t="s">
        <v>344</v>
      </c>
      <c r="S140" s="198" t="s">
        <v>194</v>
      </c>
      <c r="T140" s="197">
        <v>0</v>
      </c>
      <c r="U140" s="197">
        <f>ROUND(E140*T140,2)</f>
        <v>0</v>
      </c>
      <c r="V140" s="198"/>
      <c r="W140" s="198"/>
      <c r="X140" s="266"/>
      <c r="Y140" s="176"/>
      <c r="Z140" s="176"/>
      <c r="AA140" s="176"/>
      <c r="AB140" s="176"/>
      <c r="AC140" s="176"/>
      <c r="AD140" s="176"/>
      <c r="AE140" s="176" t="s">
        <v>634</v>
      </c>
      <c r="AF140" s="176">
        <v>92</v>
      </c>
      <c r="AG140" s="176"/>
      <c r="AH140" s="211"/>
      <c r="AI140" s="211"/>
      <c r="AJ140" s="214"/>
      <c r="AK140" s="176"/>
      <c r="AL140" s="176"/>
      <c r="AM140" s="176"/>
      <c r="AN140" s="176"/>
      <c r="AO140" s="176"/>
      <c r="AP140" s="176"/>
      <c r="AQ140" s="176"/>
      <c r="AR140" s="176"/>
      <c r="AS140" s="176"/>
      <c r="AT140" s="176"/>
      <c r="AU140" s="176"/>
      <c r="AV140" s="176"/>
      <c r="AW140" s="176"/>
      <c r="AX140" s="176"/>
      <c r="AY140" s="176"/>
      <c r="AZ140" s="176"/>
      <c r="BA140" s="176"/>
      <c r="BB140" s="176"/>
      <c r="BC140" s="176"/>
      <c r="BD140" s="176"/>
      <c r="BE140" s="176"/>
      <c r="BF140" s="176"/>
      <c r="BG140" s="176"/>
      <c r="BH140" s="176"/>
    </row>
    <row r="141" spans="1:60" ht="22.5" outlineLevel="1" x14ac:dyDescent="0.2">
      <c r="A141" s="193">
        <v>34</v>
      </c>
      <c r="B141" s="194" t="s">
        <v>635</v>
      </c>
      <c r="C141" s="194" t="s">
        <v>636</v>
      </c>
      <c r="D141" s="195" t="s">
        <v>433</v>
      </c>
      <c r="E141" s="196">
        <v>6.8019999999999996</v>
      </c>
      <c r="F141" s="199"/>
      <c r="G141" s="197">
        <f>ROUND(E141*F141,2)</f>
        <v>0</v>
      </c>
      <c r="H141" s="199">
        <v>0</v>
      </c>
      <c r="I141" s="197">
        <f>ROUND(E141*H141,2)</f>
        <v>0</v>
      </c>
      <c r="J141" s="199">
        <v>164</v>
      </c>
      <c r="K141" s="197">
        <f>ROUND(E141*J141,2)</f>
        <v>1115.53</v>
      </c>
      <c r="L141" s="197">
        <v>21</v>
      </c>
      <c r="M141" s="197">
        <f>G141*(1+L141/100)</f>
        <v>0</v>
      </c>
      <c r="N141" s="197">
        <v>0</v>
      </c>
      <c r="O141" s="197">
        <f>ROUND(E141*N141,2)</f>
        <v>0</v>
      </c>
      <c r="P141" s="197">
        <v>0</v>
      </c>
      <c r="Q141" s="197">
        <f>ROUND(E141*P141,2)</f>
        <v>0</v>
      </c>
      <c r="R141" s="198" t="s">
        <v>637</v>
      </c>
      <c r="S141" s="198" t="s">
        <v>194</v>
      </c>
      <c r="T141" s="197">
        <v>0.27700000000000002</v>
      </c>
      <c r="U141" s="197">
        <f>ROUND(E141*T141,2)</f>
        <v>1.88</v>
      </c>
      <c r="V141" s="198"/>
      <c r="W141" s="198"/>
      <c r="X141" s="266"/>
      <c r="Y141" s="176"/>
      <c r="Z141" s="176"/>
      <c r="AA141" s="176"/>
      <c r="AB141" s="176"/>
      <c r="AC141" s="176"/>
      <c r="AD141" s="176"/>
      <c r="AE141" s="176" t="s">
        <v>638</v>
      </c>
      <c r="AF141" s="176">
        <v>93</v>
      </c>
      <c r="AG141" s="176"/>
      <c r="AH141" s="211"/>
      <c r="AI141" s="211"/>
      <c r="AJ141" s="214"/>
      <c r="AK141" s="176"/>
      <c r="AL141" s="176"/>
      <c r="AM141" s="176"/>
      <c r="AN141" s="176"/>
      <c r="AO141" s="176"/>
      <c r="AP141" s="176"/>
      <c r="AQ141" s="176"/>
      <c r="AR141" s="176"/>
      <c r="AS141" s="176"/>
      <c r="AT141" s="176"/>
      <c r="AU141" s="176"/>
      <c r="AV141" s="176"/>
      <c r="AW141" s="176"/>
      <c r="AX141" s="176"/>
      <c r="AY141" s="176"/>
      <c r="AZ141" s="176"/>
      <c r="BA141" s="176"/>
      <c r="BB141" s="176"/>
      <c r="BC141" s="176"/>
      <c r="BD141" s="176"/>
      <c r="BE141" s="176"/>
      <c r="BF141" s="176"/>
      <c r="BG141" s="176"/>
      <c r="BH141" s="176"/>
    </row>
    <row r="142" spans="1:60" ht="56.25" outlineLevel="1" x14ac:dyDescent="0.2">
      <c r="A142" s="177"/>
      <c r="B142" s="308" t="s">
        <v>639</v>
      </c>
      <c r="C142" s="308"/>
      <c r="D142" s="328"/>
      <c r="E142" s="328"/>
      <c r="F142" s="328"/>
      <c r="G142" s="328"/>
      <c r="H142" s="184"/>
      <c r="I142" s="184"/>
      <c r="J142" s="184"/>
      <c r="K142" s="184"/>
      <c r="L142" s="184"/>
      <c r="M142" s="184"/>
      <c r="N142" s="184"/>
      <c r="O142" s="184"/>
      <c r="P142" s="184"/>
      <c r="Q142" s="184"/>
      <c r="R142" s="185"/>
      <c r="S142" s="185"/>
      <c r="T142" s="184"/>
      <c r="U142" s="184"/>
      <c r="V142" s="185"/>
      <c r="W142" s="185"/>
      <c r="X142" s="266"/>
      <c r="Y142" s="176"/>
      <c r="Z142" s="176"/>
      <c r="AA142" s="176"/>
      <c r="AB142" s="176"/>
      <c r="AC142" s="176"/>
      <c r="AD142" s="176"/>
      <c r="AE142" s="176" t="s">
        <v>221</v>
      </c>
      <c r="AF142" s="176"/>
      <c r="AG142" s="176"/>
      <c r="AH142" s="211" t="str">
        <f>B142</f>
        <v>Včetně:_x000D_
- při vodorovné dopravě po suchu : přepravy za ztížených provozních podmínek,_x000D_
- při vodorovné dopravě po vodě : vyložení na hromady na suchu nebo na přeložení na dopravní prostředek na suchu do 15 m vodorovně a současně do 4 m svisle,_x000D_
- při nakládání nebo překládání : dopravy do 15 m vodorovně a současně do 4 m svisle.</v>
      </c>
      <c r="AI142" s="211"/>
      <c r="AJ142" s="214"/>
      <c r="AK142" s="176"/>
      <c r="AL142" s="176"/>
      <c r="AM142" s="176"/>
      <c r="AN142" s="176"/>
      <c r="AO142" s="176"/>
      <c r="AP142" s="176"/>
      <c r="AQ142" s="176"/>
      <c r="AR142" s="176"/>
      <c r="AS142" s="176"/>
      <c r="AT142" s="176"/>
      <c r="AU142" s="176"/>
      <c r="AV142" s="176"/>
      <c r="AW142" s="176"/>
      <c r="AX142" s="176"/>
      <c r="AY142" s="176"/>
      <c r="AZ142" s="176"/>
      <c r="BA142" s="176"/>
      <c r="BB142" s="176"/>
      <c r="BC142" s="176"/>
      <c r="BD142" s="176"/>
      <c r="BE142" s="176"/>
      <c r="BF142" s="176"/>
      <c r="BG142" s="176"/>
      <c r="BH142" s="176"/>
    </row>
    <row r="143" spans="1:60" outlineLevel="1" x14ac:dyDescent="0.2">
      <c r="A143" s="177"/>
      <c r="B143" s="208" t="s">
        <v>640</v>
      </c>
      <c r="C143" s="209"/>
      <c r="D143" s="200"/>
      <c r="E143" s="201"/>
      <c r="F143" s="184"/>
      <c r="G143" s="184"/>
      <c r="H143" s="184"/>
      <c r="I143" s="184"/>
      <c r="J143" s="184"/>
      <c r="K143" s="184"/>
      <c r="L143" s="184"/>
      <c r="M143" s="184"/>
      <c r="N143" s="184"/>
      <c r="O143" s="184"/>
      <c r="P143" s="184"/>
      <c r="Q143" s="184"/>
      <c r="R143" s="185"/>
      <c r="S143" s="185"/>
      <c r="T143" s="184"/>
      <c r="U143" s="184"/>
      <c r="V143" s="185"/>
      <c r="W143" s="185"/>
      <c r="X143" s="266"/>
      <c r="Y143" s="176"/>
      <c r="Z143" s="176"/>
      <c r="AA143" s="176"/>
      <c r="AB143" s="176"/>
      <c r="AC143" s="176"/>
      <c r="AD143" s="176"/>
      <c r="AE143" s="176" t="s">
        <v>197</v>
      </c>
      <c r="AF143" s="176">
        <v>0</v>
      </c>
      <c r="AG143" s="176"/>
      <c r="AH143" s="211"/>
      <c r="AI143" s="212" t="s">
        <v>640</v>
      </c>
      <c r="AJ143" s="214"/>
      <c r="AK143" s="176"/>
      <c r="AL143" s="176"/>
      <c r="AM143" s="176"/>
      <c r="AN143" s="176"/>
      <c r="AO143" s="176"/>
      <c r="AP143" s="176"/>
      <c r="AQ143" s="176"/>
      <c r="AR143" s="176"/>
      <c r="AS143" s="176"/>
      <c r="AT143" s="176"/>
      <c r="AU143" s="176"/>
      <c r="AV143" s="176"/>
      <c r="AW143" s="176"/>
      <c r="AX143" s="176"/>
      <c r="AY143" s="176"/>
      <c r="AZ143" s="176"/>
      <c r="BA143" s="176"/>
      <c r="BB143" s="176"/>
      <c r="BC143" s="176"/>
      <c r="BD143" s="176"/>
      <c r="BE143" s="176"/>
      <c r="BF143" s="176"/>
      <c r="BG143" s="176"/>
      <c r="BH143" s="176"/>
    </row>
    <row r="144" spans="1:60" outlineLevel="1" x14ac:dyDescent="0.2">
      <c r="A144" s="177"/>
      <c r="B144" s="208" t="s">
        <v>862</v>
      </c>
      <c r="C144" s="209"/>
      <c r="D144" s="200"/>
      <c r="E144" s="201"/>
      <c r="F144" s="184"/>
      <c r="G144" s="184"/>
      <c r="H144" s="184"/>
      <c r="I144" s="184"/>
      <c r="J144" s="184"/>
      <c r="K144" s="184"/>
      <c r="L144" s="184"/>
      <c r="M144" s="184"/>
      <c r="N144" s="184"/>
      <c r="O144" s="184"/>
      <c r="P144" s="184"/>
      <c r="Q144" s="184"/>
      <c r="R144" s="185"/>
      <c r="S144" s="185"/>
      <c r="T144" s="184"/>
      <c r="U144" s="184"/>
      <c r="V144" s="185"/>
      <c r="W144" s="185"/>
      <c r="X144" s="266"/>
      <c r="Y144" s="176"/>
      <c r="Z144" s="176"/>
      <c r="AA144" s="176"/>
      <c r="AB144" s="176"/>
      <c r="AC144" s="176"/>
      <c r="AD144" s="176"/>
      <c r="AE144" s="176" t="s">
        <v>197</v>
      </c>
      <c r="AF144" s="176">
        <v>0</v>
      </c>
      <c r="AG144" s="176"/>
      <c r="AH144" s="211"/>
      <c r="AI144" s="212" t="s">
        <v>862</v>
      </c>
      <c r="AJ144" s="214"/>
      <c r="AK144" s="176"/>
      <c r="AL144" s="176"/>
      <c r="AM144" s="176"/>
      <c r="AN144" s="176"/>
      <c r="AO144" s="176"/>
      <c r="AP144" s="176"/>
      <c r="AQ144" s="176"/>
      <c r="AR144" s="176"/>
      <c r="AS144" s="176"/>
      <c r="AT144" s="176"/>
      <c r="AU144" s="176"/>
      <c r="AV144" s="176"/>
      <c r="AW144" s="176"/>
      <c r="AX144" s="176"/>
      <c r="AY144" s="176"/>
      <c r="AZ144" s="176"/>
      <c r="BA144" s="176"/>
      <c r="BB144" s="176"/>
      <c r="BC144" s="176"/>
      <c r="BD144" s="176"/>
      <c r="BE144" s="176"/>
      <c r="BF144" s="176"/>
      <c r="BG144" s="176"/>
      <c r="BH144" s="176"/>
    </row>
    <row r="145" spans="1:60" outlineLevel="1" x14ac:dyDescent="0.2">
      <c r="A145" s="177"/>
      <c r="B145" s="208" t="s">
        <v>863</v>
      </c>
      <c r="C145" s="209"/>
      <c r="D145" s="200"/>
      <c r="E145" s="201">
        <v>6.8019999999999996</v>
      </c>
      <c r="F145" s="184"/>
      <c r="G145" s="184"/>
      <c r="H145" s="184"/>
      <c r="I145" s="184"/>
      <c r="J145" s="184"/>
      <c r="K145" s="184"/>
      <c r="L145" s="184"/>
      <c r="M145" s="184"/>
      <c r="N145" s="184"/>
      <c r="O145" s="184"/>
      <c r="P145" s="184"/>
      <c r="Q145" s="184"/>
      <c r="R145" s="185"/>
      <c r="S145" s="185"/>
      <c r="T145" s="184"/>
      <c r="U145" s="184"/>
      <c r="V145" s="185"/>
      <c r="W145" s="185"/>
      <c r="X145" s="266"/>
      <c r="Y145" s="176"/>
      <c r="Z145" s="176"/>
      <c r="AA145" s="176"/>
      <c r="AB145" s="176"/>
      <c r="AC145" s="176"/>
      <c r="AD145" s="176"/>
      <c r="AE145" s="176" t="s">
        <v>197</v>
      </c>
      <c r="AF145" s="176">
        <v>0</v>
      </c>
      <c r="AG145" s="176"/>
      <c r="AH145" s="211"/>
      <c r="AI145" s="212" t="s">
        <v>863</v>
      </c>
      <c r="AJ145" s="214"/>
      <c r="AK145" s="176"/>
      <c r="AL145" s="176"/>
      <c r="AM145" s="176"/>
      <c r="AN145" s="176"/>
      <c r="AO145" s="176"/>
      <c r="AP145" s="176"/>
      <c r="AQ145" s="176"/>
      <c r="AR145" s="176"/>
      <c r="AS145" s="176"/>
      <c r="AT145" s="176"/>
      <c r="AU145" s="176"/>
      <c r="AV145" s="176"/>
      <c r="AW145" s="176"/>
      <c r="AX145" s="176"/>
      <c r="AY145" s="176"/>
      <c r="AZ145" s="176"/>
      <c r="BA145" s="176"/>
      <c r="BB145" s="176"/>
      <c r="BC145" s="176"/>
      <c r="BD145" s="176"/>
      <c r="BE145" s="176"/>
      <c r="BF145" s="176"/>
      <c r="BG145" s="176"/>
      <c r="BH145" s="176"/>
    </row>
    <row r="146" spans="1:60" outlineLevel="1" x14ac:dyDescent="0.2">
      <c r="A146" s="193">
        <v>35</v>
      </c>
      <c r="B146" s="194" t="s">
        <v>649</v>
      </c>
      <c r="C146" s="194" t="s">
        <v>650</v>
      </c>
      <c r="D146" s="195" t="s">
        <v>433</v>
      </c>
      <c r="E146" s="196">
        <v>6.8019999999999996</v>
      </c>
      <c r="F146" s="199"/>
      <c r="G146" s="197">
        <f>ROUND(E146*F146,2)</f>
        <v>0</v>
      </c>
      <c r="H146" s="199">
        <v>0</v>
      </c>
      <c r="I146" s="197">
        <f>ROUND(E146*H146,2)</f>
        <v>0</v>
      </c>
      <c r="J146" s="199">
        <v>225</v>
      </c>
      <c r="K146" s="197">
        <f>ROUND(E146*J146,2)</f>
        <v>1530.45</v>
      </c>
      <c r="L146" s="197">
        <v>21</v>
      </c>
      <c r="M146" s="197">
        <f>G146*(1+L146/100)</f>
        <v>0</v>
      </c>
      <c r="N146" s="197">
        <v>0</v>
      </c>
      <c r="O146" s="197">
        <f>ROUND(E146*N146,2)</f>
        <v>0</v>
      </c>
      <c r="P146" s="197">
        <v>0</v>
      </c>
      <c r="Q146" s="197">
        <f>ROUND(E146*P146,2)</f>
        <v>0</v>
      </c>
      <c r="R146" s="198" t="s">
        <v>344</v>
      </c>
      <c r="S146" s="198" t="s">
        <v>194</v>
      </c>
      <c r="T146" s="197">
        <v>0.49</v>
      </c>
      <c r="U146" s="197">
        <f>ROUND(E146*T146,2)</f>
        <v>3.33</v>
      </c>
      <c r="V146" s="198"/>
      <c r="W146" s="198"/>
      <c r="X146" s="266"/>
      <c r="Y146" s="176"/>
      <c r="Z146" s="176"/>
      <c r="AA146" s="176"/>
      <c r="AB146" s="176"/>
      <c r="AC146" s="176"/>
      <c r="AD146" s="176"/>
      <c r="AE146" s="176" t="s">
        <v>638</v>
      </c>
      <c r="AF146" s="176">
        <v>94</v>
      </c>
      <c r="AG146" s="176"/>
      <c r="AH146" s="211"/>
      <c r="AI146" s="211"/>
      <c r="AJ146" s="214"/>
      <c r="AK146" s="176"/>
      <c r="AL146" s="176"/>
      <c r="AM146" s="176"/>
      <c r="AN146" s="176"/>
      <c r="AO146" s="176"/>
      <c r="AP146" s="176"/>
      <c r="AQ146" s="176"/>
      <c r="AR146" s="176"/>
      <c r="AS146" s="176"/>
      <c r="AT146" s="176"/>
      <c r="AU146" s="176"/>
      <c r="AV146" s="176"/>
      <c r="AW146" s="176"/>
      <c r="AX146" s="176"/>
      <c r="AY146" s="176"/>
      <c r="AZ146" s="176"/>
      <c r="BA146" s="176"/>
      <c r="BB146" s="176"/>
      <c r="BC146" s="176"/>
      <c r="BD146" s="176"/>
      <c r="BE146" s="176"/>
      <c r="BF146" s="176"/>
      <c r="BG146" s="176"/>
      <c r="BH146" s="176"/>
    </row>
    <row r="147" spans="1:60" outlineLevel="1" x14ac:dyDescent="0.2">
      <c r="A147" s="177"/>
      <c r="B147" s="308" t="s">
        <v>651</v>
      </c>
      <c r="C147" s="308"/>
      <c r="D147" s="309"/>
      <c r="E147" s="309"/>
      <c r="F147" s="309"/>
      <c r="G147" s="309"/>
      <c r="H147" s="184"/>
      <c r="I147" s="184"/>
      <c r="J147" s="184"/>
      <c r="K147" s="184"/>
      <c r="L147" s="184"/>
      <c r="M147" s="184"/>
      <c r="N147" s="184"/>
      <c r="O147" s="184"/>
      <c r="P147" s="184"/>
      <c r="Q147" s="184"/>
      <c r="R147" s="185"/>
      <c r="S147" s="185"/>
      <c r="T147" s="184"/>
      <c r="U147" s="184"/>
      <c r="V147" s="185"/>
      <c r="W147" s="185"/>
      <c r="X147" s="266"/>
      <c r="Y147" s="176"/>
      <c r="Z147" s="176"/>
      <c r="AA147" s="176"/>
      <c r="AB147" s="176"/>
      <c r="AC147" s="176"/>
      <c r="AD147" s="176"/>
      <c r="AE147" s="176" t="s">
        <v>221</v>
      </c>
      <c r="AF147" s="176"/>
      <c r="AG147" s="176"/>
      <c r="AH147" s="211" t="str">
        <f>B147</f>
        <v>Včetně naložení na dopravní prostředek a složení na skládku, bez poplatku za skládku.</v>
      </c>
      <c r="AI147" s="211"/>
      <c r="AJ147" s="214"/>
      <c r="AK147" s="176"/>
      <c r="AL147" s="176"/>
      <c r="AM147" s="176"/>
      <c r="AN147" s="176"/>
      <c r="AO147" s="176"/>
      <c r="AP147" s="176"/>
      <c r="AQ147" s="176"/>
      <c r="AR147" s="176"/>
      <c r="AS147" s="176"/>
      <c r="AT147" s="176"/>
      <c r="AU147" s="176"/>
      <c r="AV147" s="176"/>
      <c r="AW147" s="176"/>
      <c r="AX147" s="176"/>
      <c r="AY147" s="176"/>
      <c r="AZ147" s="176"/>
      <c r="BA147" s="176"/>
      <c r="BB147" s="176"/>
      <c r="BC147" s="176"/>
      <c r="BD147" s="176"/>
      <c r="BE147" s="176"/>
      <c r="BF147" s="176"/>
      <c r="BG147" s="176"/>
      <c r="BH147" s="176"/>
    </row>
    <row r="148" spans="1:60" outlineLevel="1" x14ac:dyDescent="0.2">
      <c r="A148" s="177"/>
      <c r="B148" s="208" t="s">
        <v>640</v>
      </c>
      <c r="C148" s="209"/>
      <c r="D148" s="200"/>
      <c r="E148" s="201"/>
      <c r="F148" s="184"/>
      <c r="G148" s="184"/>
      <c r="H148" s="184"/>
      <c r="I148" s="184"/>
      <c r="J148" s="184"/>
      <c r="K148" s="184"/>
      <c r="L148" s="184"/>
      <c r="M148" s="184"/>
      <c r="N148" s="184"/>
      <c r="O148" s="184"/>
      <c r="P148" s="184"/>
      <c r="Q148" s="184"/>
      <c r="R148" s="185"/>
      <c r="S148" s="185"/>
      <c r="T148" s="184"/>
      <c r="U148" s="184"/>
      <c r="V148" s="185"/>
      <c r="W148" s="185"/>
      <c r="X148" s="266"/>
      <c r="Y148" s="176"/>
      <c r="Z148" s="176"/>
      <c r="AA148" s="176"/>
      <c r="AB148" s="176"/>
      <c r="AC148" s="176"/>
      <c r="AD148" s="176"/>
      <c r="AE148" s="176" t="s">
        <v>197</v>
      </c>
      <c r="AF148" s="176">
        <v>0</v>
      </c>
      <c r="AG148" s="176"/>
      <c r="AH148" s="211"/>
      <c r="AI148" s="212" t="s">
        <v>640</v>
      </c>
      <c r="AJ148" s="214"/>
      <c r="AK148" s="176"/>
      <c r="AL148" s="176"/>
      <c r="AM148" s="176"/>
      <c r="AN148" s="176"/>
      <c r="AO148" s="176"/>
      <c r="AP148" s="176"/>
      <c r="AQ148" s="176"/>
      <c r="AR148" s="176"/>
      <c r="AS148" s="176"/>
      <c r="AT148" s="176"/>
      <c r="AU148" s="176"/>
      <c r="AV148" s="176"/>
      <c r="AW148" s="176"/>
      <c r="AX148" s="176"/>
      <c r="AY148" s="176"/>
      <c r="AZ148" s="176"/>
      <c r="BA148" s="176"/>
      <c r="BB148" s="176"/>
      <c r="BC148" s="176"/>
      <c r="BD148" s="176"/>
      <c r="BE148" s="176"/>
      <c r="BF148" s="176"/>
      <c r="BG148" s="176"/>
      <c r="BH148" s="176"/>
    </row>
    <row r="149" spans="1:60" outlineLevel="1" x14ac:dyDescent="0.2">
      <c r="A149" s="177"/>
      <c r="B149" s="208" t="s">
        <v>862</v>
      </c>
      <c r="C149" s="209"/>
      <c r="D149" s="200"/>
      <c r="E149" s="201"/>
      <c r="F149" s="184"/>
      <c r="G149" s="184"/>
      <c r="H149" s="184"/>
      <c r="I149" s="184"/>
      <c r="J149" s="184"/>
      <c r="K149" s="184"/>
      <c r="L149" s="184"/>
      <c r="M149" s="184"/>
      <c r="N149" s="184"/>
      <c r="O149" s="184"/>
      <c r="P149" s="184"/>
      <c r="Q149" s="184"/>
      <c r="R149" s="185"/>
      <c r="S149" s="185"/>
      <c r="T149" s="184"/>
      <c r="U149" s="184"/>
      <c r="V149" s="185"/>
      <c r="W149" s="185"/>
      <c r="X149" s="266"/>
      <c r="Y149" s="176"/>
      <c r="Z149" s="176"/>
      <c r="AA149" s="176"/>
      <c r="AB149" s="176"/>
      <c r="AC149" s="176"/>
      <c r="AD149" s="176"/>
      <c r="AE149" s="176" t="s">
        <v>197</v>
      </c>
      <c r="AF149" s="176">
        <v>0</v>
      </c>
      <c r="AG149" s="176"/>
      <c r="AH149" s="211"/>
      <c r="AI149" s="212" t="s">
        <v>862</v>
      </c>
      <c r="AJ149" s="214"/>
      <c r="AK149" s="176"/>
      <c r="AL149" s="176"/>
      <c r="AM149" s="176"/>
      <c r="AN149" s="176"/>
      <c r="AO149" s="176"/>
      <c r="AP149" s="176"/>
      <c r="AQ149" s="176"/>
      <c r="AR149" s="176"/>
      <c r="AS149" s="176"/>
      <c r="AT149" s="176"/>
      <c r="AU149" s="176"/>
      <c r="AV149" s="176"/>
      <c r="AW149" s="176"/>
      <c r="AX149" s="176"/>
      <c r="AY149" s="176"/>
      <c r="AZ149" s="176"/>
      <c r="BA149" s="176"/>
      <c r="BB149" s="176"/>
      <c r="BC149" s="176"/>
      <c r="BD149" s="176"/>
      <c r="BE149" s="176"/>
      <c r="BF149" s="176"/>
      <c r="BG149" s="176"/>
      <c r="BH149" s="176"/>
    </row>
    <row r="150" spans="1:60" outlineLevel="1" x14ac:dyDescent="0.2">
      <c r="A150" s="177"/>
      <c r="B150" s="208" t="s">
        <v>863</v>
      </c>
      <c r="C150" s="209"/>
      <c r="D150" s="200"/>
      <c r="E150" s="201">
        <v>6.8019999999999996</v>
      </c>
      <c r="F150" s="184"/>
      <c r="G150" s="184"/>
      <c r="H150" s="184"/>
      <c r="I150" s="184"/>
      <c r="J150" s="184"/>
      <c r="K150" s="184"/>
      <c r="L150" s="184"/>
      <c r="M150" s="184"/>
      <c r="N150" s="184"/>
      <c r="O150" s="184"/>
      <c r="P150" s="184"/>
      <c r="Q150" s="184"/>
      <c r="R150" s="185"/>
      <c r="S150" s="185"/>
      <c r="T150" s="184"/>
      <c r="U150" s="184"/>
      <c r="V150" s="185"/>
      <c r="W150" s="185"/>
      <c r="X150" s="266"/>
      <c r="Y150" s="176"/>
      <c r="Z150" s="176"/>
      <c r="AA150" s="176"/>
      <c r="AB150" s="176"/>
      <c r="AC150" s="176"/>
      <c r="AD150" s="176"/>
      <c r="AE150" s="176" t="s">
        <v>197</v>
      </c>
      <c r="AF150" s="176">
        <v>0</v>
      </c>
      <c r="AG150" s="176"/>
      <c r="AH150" s="211"/>
      <c r="AI150" s="212" t="s">
        <v>863</v>
      </c>
      <c r="AJ150" s="214"/>
      <c r="AK150" s="176"/>
      <c r="AL150" s="176"/>
      <c r="AM150" s="176"/>
      <c r="AN150" s="176"/>
      <c r="AO150" s="176"/>
      <c r="AP150" s="176"/>
      <c r="AQ150" s="176"/>
      <c r="AR150" s="176"/>
      <c r="AS150" s="176"/>
      <c r="AT150" s="176"/>
      <c r="AU150" s="176"/>
      <c r="AV150" s="176"/>
      <c r="AW150" s="176"/>
      <c r="AX150" s="176"/>
      <c r="AY150" s="176"/>
      <c r="AZ150" s="176"/>
      <c r="BA150" s="176"/>
      <c r="BB150" s="176"/>
      <c r="BC150" s="176"/>
      <c r="BD150" s="176"/>
      <c r="BE150" s="176"/>
      <c r="BF150" s="176"/>
      <c r="BG150" s="176"/>
      <c r="BH150" s="176"/>
    </row>
    <row r="151" spans="1:60" outlineLevel="1" x14ac:dyDescent="0.2">
      <c r="A151" s="222">
        <v>36</v>
      </c>
      <c r="B151" s="223" t="s">
        <v>652</v>
      </c>
      <c r="C151" s="223" t="s">
        <v>653</v>
      </c>
      <c r="D151" s="224" t="s">
        <v>433</v>
      </c>
      <c r="E151" s="225">
        <v>108.83199999999999</v>
      </c>
      <c r="F151" s="199"/>
      <c r="G151" s="227">
        <f>ROUND(E151*F151,2)</f>
        <v>0</v>
      </c>
      <c r="H151" s="226">
        <v>0</v>
      </c>
      <c r="I151" s="227">
        <f>ROUND(E151*H151,2)</f>
        <v>0</v>
      </c>
      <c r="J151" s="226">
        <v>15.7</v>
      </c>
      <c r="K151" s="227">
        <f>ROUND(E151*J151,2)</f>
        <v>1708.66</v>
      </c>
      <c r="L151" s="227">
        <v>21</v>
      </c>
      <c r="M151" s="227">
        <f>G151*(1+L151/100)</f>
        <v>0</v>
      </c>
      <c r="N151" s="227">
        <v>0</v>
      </c>
      <c r="O151" s="227">
        <f>ROUND(E151*N151,2)</f>
        <v>0</v>
      </c>
      <c r="P151" s="227">
        <v>0</v>
      </c>
      <c r="Q151" s="227">
        <f>ROUND(E151*P151,2)</f>
        <v>0</v>
      </c>
      <c r="R151" s="228" t="s">
        <v>344</v>
      </c>
      <c r="S151" s="228" t="s">
        <v>194</v>
      </c>
      <c r="T151" s="197">
        <v>0</v>
      </c>
      <c r="U151" s="197">
        <f>ROUND(E151*T151,2)</f>
        <v>0</v>
      </c>
      <c r="V151" s="198"/>
      <c r="W151" s="198"/>
      <c r="X151" s="266"/>
      <c r="Y151" s="176"/>
      <c r="Z151" s="176"/>
      <c r="AA151" s="176"/>
      <c r="AB151" s="176"/>
      <c r="AC151" s="176"/>
      <c r="AD151" s="176"/>
      <c r="AE151" s="176" t="s">
        <v>638</v>
      </c>
      <c r="AF151" s="176">
        <v>95</v>
      </c>
      <c r="AG151" s="176"/>
      <c r="AH151" s="211"/>
      <c r="AI151" s="211"/>
      <c r="AJ151" s="214"/>
      <c r="AK151" s="176"/>
      <c r="AL151" s="176"/>
      <c r="AM151" s="176"/>
      <c r="AN151" s="176"/>
      <c r="AO151" s="176"/>
      <c r="AP151" s="176"/>
      <c r="AQ151" s="176"/>
      <c r="AR151" s="176"/>
      <c r="AS151" s="176"/>
      <c r="AT151" s="176"/>
      <c r="AU151" s="176"/>
      <c r="AV151" s="176"/>
      <c r="AW151" s="176"/>
      <c r="AX151" s="176"/>
      <c r="AY151" s="176"/>
      <c r="AZ151" s="176"/>
      <c r="BA151" s="176"/>
      <c r="BB151" s="176"/>
      <c r="BC151" s="176"/>
      <c r="BD151" s="176"/>
      <c r="BE151" s="176"/>
      <c r="BF151" s="176"/>
      <c r="BG151" s="176"/>
      <c r="BH151" s="176"/>
    </row>
    <row r="152" spans="1:60" outlineLevel="1" x14ac:dyDescent="0.2">
      <c r="A152" s="177"/>
      <c r="B152" s="208" t="s">
        <v>640</v>
      </c>
      <c r="C152" s="209"/>
      <c r="D152" s="200"/>
      <c r="E152" s="201"/>
      <c r="F152" s="184"/>
      <c r="G152" s="184"/>
      <c r="H152" s="184"/>
      <c r="I152" s="184"/>
      <c r="J152" s="184"/>
      <c r="K152" s="184"/>
      <c r="L152" s="184"/>
      <c r="M152" s="184"/>
      <c r="N152" s="184"/>
      <c r="O152" s="184"/>
      <c r="P152" s="184"/>
      <c r="Q152" s="184"/>
      <c r="R152" s="185"/>
      <c r="S152" s="185"/>
      <c r="T152" s="184"/>
      <c r="U152" s="184"/>
      <c r="V152" s="185"/>
      <c r="W152" s="185"/>
      <c r="X152" s="266"/>
      <c r="Y152" s="176"/>
      <c r="Z152" s="176"/>
      <c r="AA152" s="176"/>
      <c r="AB152" s="176"/>
      <c r="AC152" s="176"/>
      <c r="AD152" s="176"/>
      <c r="AE152" s="176" t="s">
        <v>197</v>
      </c>
      <c r="AF152" s="176">
        <v>0</v>
      </c>
      <c r="AG152" s="176"/>
      <c r="AH152" s="211"/>
      <c r="AI152" s="212" t="s">
        <v>640</v>
      </c>
      <c r="AJ152" s="214"/>
      <c r="AK152" s="176"/>
      <c r="AL152" s="176"/>
      <c r="AM152" s="176"/>
      <c r="AN152" s="176"/>
      <c r="AO152" s="176"/>
      <c r="AP152" s="176"/>
      <c r="AQ152" s="176"/>
      <c r="AR152" s="176"/>
      <c r="AS152" s="176"/>
      <c r="AT152" s="176"/>
      <c r="AU152" s="176"/>
      <c r="AV152" s="176"/>
      <c r="AW152" s="176"/>
      <c r="AX152" s="176"/>
      <c r="AY152" s="176"/>
      <c r="AZ152" s="176"/>
      <c r="BA152" s="176"/>
      <c r="BB152" s="176"/>
      <c r="BC152" s="176"/>
      <c r="BD152" s="176"/>
      <c r="BE152" s="176"/>
      <c r="BF152" s="176"/>
      <c r="BG152" s="176"/>
      <c r="BH152" s="176"/>
    </row>
    <row r="153" spans="1:60" outlineLevel="1" x14ac:dyDescent="0.2">
      <c r="A153" s="177"/>
      <c r="B153" s="208" t="s">
        <v>862</v>
      </c>
      <c r="C153" s="209"/>
      <c r="D153" s="200"/>
      <c r="E153" s="201"/>
      <c r="F153" s="184"/>
      <c r="G153" s="184"/>
      <c r="H153" s="184"/>
      <c r="I153" s="184"/>
      <c r="J153" s="184"/>
      <c r="K153" s="184"/>
      <c r="L153" s="184"/>
      <c r="M153" s="184"/>
      <c r="N153" s="184"/>
      <c r="O153" s="184"/>
      <c r="P153" s="184"/>
      <c r="Q153" s="184"/>
      <c r="R153" s="185"/>
      <c r="S153" s="185"/>
      <c r="T153" s="184"/>
      <c r="U153" s="184"/>
      <c r="V153" s="185"/>
      <c r="W153" s="185"/>
      <c r="X153" s="266"/>
      <c r="Y153" s="176"/>
      <c r="Z153" s="176"/>
      <c r="AA153" s="176"/>
      <c r="AB153" s="176"/>
      <c r="AC153" s="176"/>
      <c r="AD153" s="176"/>
      <c r="AE153" s="176" t="s">
        <v>197</v>
      </c>
      <c r="AF153" s="176">
        <v>0</v>
      </c>
      <c r="AG153" s="176"/>
      <c r="AH153" s="211"/>
      <c r="AI153" s="212" t="s">
        <v>862</v>
      </c>
      <c r="AJ153" s="214"/>
      <c r="AK153" s="176"/>
      <c r="AL153" s="176"/>
      <c r="AM153" s="176"/>
      <c r="AN153" s="176"/>
      <c r="AO153" s="176"/>
      <c r="AP153" s="176"/>
      <c r="AQ153" s="176"/>
      <c r="AR153" s="176"/>
      <c r="AS153" s="176"/>
      <c r="AT153" s="176"/>
      <c r="AU153" s="176"/>
      <c r="AV153" s="176"/>
      <c r="AW153" s="176"/>
      <c r="AX153" s="176"/>
      <c r="AY153" s="176"/>
      <c r="AZ153" s="176"/>
      <c r="BA153" s="176"/>
      <c r="BB153" s="176"/>
      <c r="BC153" s="176"/>
      <c r="BD153" s="176"/>
      <c r="BE153" s="176"/>
      <c r="BF153" s="176"/>
      <c r="BG153" s="176"/>
      <c r="BH153" s="176"/>
    </row>
    <row r="154" spans="1:60" outlineLevel="1" x14ac:dyDescent="0.2">
      <c r="A154" s="177"/>
      <c r="B154" s="208" t="s">
        <v>864</v>
      </c>
      <c r="C154" s="209"/>
      <c r="D154" s="200"/>
      <c r="E154" s="201">
        <v>108.83199999999999</v>
      </c>
      <c r="F154" s="184"/>
      <c r="G154" s="184"/>
      <c r="H154" s="184"/>
      <c r="I154" s="184"/>
      <c r="J154" s="184"/>
      <c r="K154" s="184"/>
      <c r="L154" s="184"/>
      <c r="M154" s="184"/>
      <c r="N154" s="184"/>
      <c r="O154" s="184"/>
      <c r="P154" s="184"/>
      <c r="Q154" s="184"/>
      <c r="R154" s="185"/>
      <c r="S154" s="185"/>
      <c r="T154" s="184"/>
      <c r="U154" s="184"/>
      <c r="V154" s="185"/>
      <c r="W154" s="185"/>
      <c r="X154" s="266"/>
      <c r="Y154" s="176"/>
      <c r="Z154" s="176"/>
      <c r="AA154" s="176"/>
      <c r="AB154" s="176"/>
      <c r="AC154" s="176"/>
      <c r="AD154" s="176"/>
      <c r="AE154" s="176" t="s">
        <v>197</v>
      </c>
      <c r="AF154" s="176">
        <v>0</v>
      </c>
      <c r="AG154" s="176"/>
      <c r="AH154" s="211"/>
      <c r="AI154" s="212" t="s">
        <v>864</v>
      </c>
      <c r="AJ154" s="214"/>
      <c r="AK154" s="176"/>
      <c r="AL154" s="176"/>
      <c r="AM154" s="176"/>
      <c r="AN154" s="176"/>
      <c r="AO154" s="176"/>
      <c r="AP154" s="176"/>
      <c r="AQ154" s="176"/>
      <c r="AR154" s="176"/>
      <c r="AS154" s="176"/>
      <c r="AT154" s="176"/>
      <c r="AU154" s="176"/>
      <c r="AV154" s="176"/>
      <c r="AW154" s="176"/>
      <c r="AX154" s="176"/>
      <c r="AY154" s="176"/>
      <c r="AZ154" s="176"/>
      <c r="BA154" s="176"/>
      <c r="BB154" s="176"/>
      <c r="BC154" s="176"/>
      <c r="BD154" s="176"/>
      <c r="BE154" s="176"/>
      <c r="BF154" s="176"/>
      <c r="BG154" s="176"/>
      <c r="BH154" s="176"/>
    </row>
    <row r="155" spans="1:60" outlineLevel="1" x14ac:dyDescent="0.2">
      <c r="A155" s="193">
        <v>37</v>
      </c>
      <c r="B155" s="194" t="s">
        <v>660</v>
      </c>
      <c r="C155" s="194" t="s">
        <v>661</v>
      </c>
      <c r="D155" s="195" t="s">
        <v>433</v>
      </c>
      <c r="E155" s="196">
        <v>6.8019999999999996</v>
      </c>
      <c r="F155" s="199"/>
      <c r="G155" s="197">
        <f>ROUND(E155*F155,2)</f>
        <v>0</v>
      </c>
      <c r="H155" s="199">
        <v>0</v>
      </c>
      <c r="I155" s="197">
        <f>ROUND(E155*H155,2)</f>
        <v>0</v>
      </c>
      <c r="J155" s="199">
        <v>10.199999999999999</v>
      </c>
      <c r="K155" s="197">
        <f>ROUND(E155*J155,2)</f>
        <v>69.38</v>
      </c>
      <c r="L155" s="197">
        <v>21</v>
      </c>
      <c r="M155" s="197">
        <f>G155*(1+L155/100)</f>
        <v>0</v>
      </c>
      <c r="N155" s="197">
        <v>0</v>
      </c>
      <c r="O155" s="197">
        <f>ROUND(E155*N155,2)</f>
        <v>0</v>
      </c>
      <c r="P155" s="197">
        <v>0</v>
      </c>
      <c r="Q155" s="197">
        <f>ROUND(E155*P155,2)</f>
        <v>0</v>
      </c>
      <c r="R155" s="198" t="s">
        <v>662</v>
      </c>
      <c r="S155" s="198" t="s">
        <v>194</v>
      </c>
      <c r="T155" s="197">
        <v>6.0000000000000001E-3</v>
      </c>
      <c r="U155" s="197">
        <f>ROUND(E155*T155,2)</f>
        <v>0.04</v>
      </c>
      <c r="V155" s="198"/>
      <c r="W155" s="198"/>
      <c r="X155" s="266"/>
      <c r="Y155" s="176"/>
      <c r="Z155" s="176"/>
      <c r="AA155" s="176"/>
      <c r="AB155" s="176"/>
      <c r="AC155" s="176"/>
      <c r="AD155" s="176"/>
      <c r="AE155" s="176" t="s">
        <v>638</v>
      </c>
      <c r="AF155" s="176">
        <v>96</v>
      </c>
      <c r="AG155" s="176"/>
      <c r="AH155" s="211"/>
      <c r="AI155" s="211"/>
      <c r="AJ155" s="214"/>
      <c r="AK155" s="176"/>
      <c r="AL155" s="176"/>
      <c r="AM155" s="176"/>
      <c r="AN155" s="176"/>
      <c r="AO155" s="176"/>
      <c r="AP155" s="176"/>
      <c r="AQ155" s="176"/>
      <c r="AR155" s="176"/>
      <c r="AS155" s="176"/>
      <c r="AT155" s="176"/>
      <c r="AU155" s="176"/>
      <c r="AV155" s="176"/>
      <c r="AW155" s="176"/>
      <c r="AX155" s="176"/>
      <c r="AY155" s="176"/>
      <c r="AZ155" s="176"/>
      <c r="BA155" s="176"/>
      <c r="BB155" s="176"/>
      <c r="BC155" s="176"/>
      <c r="BD155" s="176"/>
      <c r="BE155" s="176"/>
      <c r="BF155" s="176"/>
      <c r="BG155" s="176"/>
      <c r="BH155" s="176"/>
    </row>
    <row r="156" spans="1:60" outlineLevel="1" x14ac:dyDescent="0.2">
      <c r="A156" s="177"/>
      <c r="B156" s="208" t="s">
        <v>640</v>
      </c>
      <c r="C156" s="209"/>
      <c r="D156" s="200"/>
      <c r="E156" s="201"/>
      <c r="F156" s="184"/>
      <c r="G156" s="184"/>
      <c r="H156" s="184"/>
      <c r="I156" s="184"/>
      <c r="J156" s="184"/>
      <c r="K156" s="184"/>
      <c r="L156" s="184"/>
      <c r="M156" s="184"/>
      <c r="N156" s="184"/>
      <c r="O156" s="184"/>
      <c r="P156" s="184"/>
      <c r="Q156" s="184"/>
      <c r="R156" s="185"/>
      <c r="S156" s="185"/>
      <c r="T156" s="184"/>
      <c r="U156" s="184"/>
      <c r="V156" s="185"/>
      <c r="W156" s="185"/>
      <c r="X156" s="176"/>
      <c r="Y156" s="176"/>
      <c r="Z156" s="176"/>
      <c r="AA156" s="176"/>
      <c r="AB156" s="176"/>
      <c r="AC156" s="176"/>
      <c r="AD156" s="176"/>
      <c r="AE156" s="176" t="s">
        <v>197</v>
      </c>
      <c r="AF156" s="176">
        <v>0</v>
      </c>
      <c r="AG156" s="176"/>
      <c r="AH156" s="211"/>
      <c r="AI156" s="212" t="s">
        <v>640</v>
      </c>
      <c r="AJ156" s="214"/>
      <c r="AK156" s="176"/>
      <c r="AL156" s="176"/>
      <c r="AM156" s="176"/>
      <c r="AN156" s="176"/>
      <c r="AO156" s="176"/>
      <c r="AP156" s="176"/>
      <c r="AQ156" s="176"/>
      <c r="AR156" s="176"/>
      <c r="AS156" s="176"/>
      <c r="AT156" s="176"/>
      <c r="AU156" s="176"/>
      <c r="AV156" s="176"/>
      <c r="AW156" s="176"/>
      <c r="AX156" s="176"/>
      <c r="AY156" s="176"/>
      <c r="AZ156" s="176"/>
      <c r="BA156" s="176"/>
      <c r="BB156" s="176"/>
      <c r="BC156" s="176"/>
      <c r="BD156" s="176"/>
      <c r="BE156" s="176"/>
      <c r="BF156" s="176"/>
      <c r="BG156" s="176"/>
      <c r="BH156" s="176"/>
    </row>
    <row r="157" spans="1:60" outlineLevel="1" x14ac:dyDescent="0.2">
      <c r="A157" s="177"/>
      <c r="B157" s="208" t="s">
        <v>862</v>
      </c>
      <c r="C157" s="209"/>
      <c r="D157" s="200"/>
      <c r="E157" s="201"/>
      <c r="F157" s="184"/>
      <c r="G157" s="184"/>
      <c r="H157" s="184"/>
      <c r="I157" s="184"/>
      <c r="J157" s="184"/>
      <c r="K157" s="184"/>
      <c r="L157" s="184"/>
      <c r="M157" s="184"/>
      <c r="N157" s="184"/>
      <c r="O157" s="184"/>
      <c r="P157" s="184"/>
      <c r="Q157" s="184"/>
      <c r="R157" s="185"/>
      <c r="S157" s="185"/>
      <c r="T157" s="184"/>
      <c r="U157" s="184"/>
      <c r="V157" s="185"/>
      <c r="W157" s="185"/>
      <c r="X157" s="176"/>
      <c r="Y157" s="176"/>
      <c r="Z157" s="176"/>
      <c r="AA157" s="176"/>
      <c r="AB157" s="176"/>
      <c r="AC157" s="176"/>
      <c r="AD157" s="176"/>
      <c r="AE157" s="176" t="s">
        <v>197</v>
      </c>
      <c r="AF157" s="176">
        <v>0</v>
      </c>
      <c r="AG157" s="176"/>
      <c r="AH157" s="211"/>
      <c r="AI157" s="212" t="s">
        <v>862</v>
      </c>
      <c r="AJ157" s="214"/>
      <c r="AK157" s="176"/>
      <c r="AL157" s="176"/>
      <c r="AM157" s="176"/>
      <c r="AN157" s="176"/>
      <c r="AO157" s="176"/>
      <c r="AP157" s="176"/>
      <c r="AQ157" s="176"/>
      <c r="AR157" s="176"/>
      <c r="AS157" s="176"/>
      <c r="AT157" s="176"/>
      <c r="AU157" s="176"/>
      <c r="AV157" s="176"/>
      <c r="AW157" s="176"/>
      <c r="AX157" s="176"/>
      <c r="AY157" s="176"/>
      <c r="AZ157" s="176"/>
      <c r="BA157" s="176"/>
      <c r="BB157" s="176"/>
      <c r="BC157" s="176"/>
      <c r="BD157" s="176"/>
      <c r="BE157" s="176"/>
      <c r="BF157" s="176"/>
      <c r="BG157" s="176"/>
      <c r="BH157" s="176"/>
    </row>
    <row r="158" spans="1:60" outlineLevel="1" x14ac:dyDescent="0.2">
      <c r="A158" s="177"/>
      <c r="B158" s="208" t="s">
        <v>863</v>
      </c>
      <c r="C158" s="209"/>
      <c r="D158" s="200"/>
      <c r="E158" s="201">
        <v>6.8019999999999996</v>
      </c>
      <c r="F158" s="184"/>
      <c r="G158" s="184"/>
      <c r="H158" s="184"/>
      <c r="I158" s="184"/>
      <c r="J158" s="184"/>
      <c r="K158" s="184"/>
      <c r="L158" s="184"/>
      <c r="M158" s="184"/>
      <c r="N158" s="184"/>
      <c r="O158" s="184"/>
      <c r="P158" s="184"/>
      <c r="Q158" s="184"/>
      <c r="R158" s="185"/>
      <c r="S158" s="185"/>
      <c r="T158" s="184"/>
      <c r="U158" s="184"/>
      <c r="V158" s="185"/>
      <c r="W158" s="185"/>
      <c r="X158" s="176"/>
      <c r="Y158" s="176"/>
      <c r="Z158" s="176"/>
      <c r="AA158" s="176"/>
      <c r="AB158" s="176"/>
      <c r="AC158" s="176"/>
      <c r="AD158" s="176"/>
      <c r="AE158" s="176" t="s">
        <v>197</v>
      </c>
      <c r="AF158" s="176">
        <v>0</v>
      </c>
      <c r="AG158" s="176"/>
      <c r="AH158" s="211"/>
      <c r="AI158" s="212" t="s">
        <v>863</v>
      </c>
      <c r="AJ158" s="214"/>
      <c r="AK158" s="176"/>
      <c r="AL158" s="176"/>
      <c r="AM158" s="176"/>
      <c r="AN158" s="176"/>
      <c r="AO158" s="176"/>
      <c r="AP158" s="176"/>
      <c r="AQ158" s="176"/>
      <c r="AR158" s="176"/>
      <c r="AS158" s="176"/>
      <c r="AT158" s="176"/>
      <c r="AU158" s="176"/>
      <c r="AV158" s="176"/>
      <c r="AW158" s="176"/>
      <c r="AX158" s="176"/>
      <c r="AY158" s="176"/>
      <c r="AZ158" s="176"/>
      <c r="BA158" s="176"/>
      <c r="BB158" s="176"/>
      <c r="BC158" s="176"/>
      <c r="BD158" s="176"/>
      <c r="BE158" s="176"/>
      <c r="BF158" s="176"/>
      <c r="BG158" s="176"/>
      <c r="BH158" s="176"/>
    </row>
    <row r="159" spans="1:60" x14ac:dyDescent="0.2">
      <c r="A159" s="162"/>
      <c r="B159" s="178"/>
      <c r="C159" s="178"/>
      <c r="D159" s="180"/>
      <c r="E159" s="181"/>
      <c r="F159" s="182"/>
      <c r="G159" s="182"/>
      <c r="H159" s="182"/>
      <c r="I159" s="182"/>
      <c r="J159" s="182"/>
      <c r="K159" s="182"/>
      <c r="L159" s="182"/>
      <c r="M159" s="182"/>
      <c r="N159" s="182"/>
      <c r="O159" s="182"/>
      <c r="P159" s="182"/>
      <c r="Q159" s="182"/>
      <c r="R159" s="183"/>
      <c r="S159" s="183"/>
      <c r="T159" s="182"/>
      <c r="U159" s="182"/>
      <c r="V159" s="183"/>
      <c r="W159" s="183"/>
      <c r="AC159">
        <v>15</v>
      </c>
      <c r="AD159">
        <v>21</v>
      </c>
      <c r="AH159" s="210"/>
      <c r="AI159" s="210"/>
      <c r="AJ159" s="213"/>
    </row>
    <row r="160" spans="1:60" x14ac:dyDescent="0.2">
      <c r="A160" s="158"/>
      <c r="D160" s="138"/>
    </row>
    <row r="161" spans="1:4" x14ac:dyDescent="0.2">
      <c r="A161" s="158"/>
      <c r="D161" s="138"/>
    </row>
    <row r="162" spans="1:4" x14ac:dyDescent="0.2">
      <c r="A162" s="158"/>
      <c r="D162" s="138"/>
    </row>
    <row r="163" spans="1:4" x14ac:dyDescent="0.2">
      <c r="A163" s="158"/>
      <c r="D163" s="138"/>
    </row>
    <row r="164" spans="1:4" x14ac:dyDescent="0.2">
      <c r="A164" s="158"/>
      <c r="D164" s="138"/>
    </row>
    <row r="165" spans="1:4" x14ac:dyDescent="0.2">
      <c r="A165" s="158"/>
      <c r="D165" s="138"/>
    </row>
    <row r="166" spans="1:4" x14ac:dyDescent="0.2">
      <c r="A166" s="158"/>
      <c r="D166" s="138"/>
    </row>
    <row r="167" spans="1:4" x14ac:dyDescent="0.2">
      <c r="A167" s="158"/>
      <c r="D167" s="138"/>
    </row>
    <row r="168" spans="1:4" x14ac:dyDescent="0.2">
      <c r="A168" s="158"/>
      <c r="D168" s="138"/>
    </row>
    <row r="169" spans="1:4" x14ac:dyDescent="0.2">
      <c r="A169" s="158"/>
      <c r="D169" s="138"/>
    </row>
    <row r="170" spans="1:4" x14ac:dyDescent="0.2">
      <c r="A170" s="158"/>
      <c r="D170" s="138"/>
    </row>
    <row r="171" spans="1:4" x14ac:dyDescent="0.2">
      <c r="A171" s="158"/>
      <c r="D171" s="138"/>
    </row>
    <row r="172" spans="1:4" x14ac:dyDescent="0.2">
      <c r="A172" s="158"/>
      <c r="D172" s="138"/>
    </row>
    <row r="173" spans="1:4" x14ac:dyDescent="0.2">
      <c r="A173" s="158"/>
      <c r="D173" s="138"/>
    </row>
    <row r="174" spans="1:4" x14ac:dyDescent="0.2">
      <c r="A174" s="158"/>
      <c r="D174" s="138"/>
    </row>
    <row r="175" spans="1:4" x14ac:dyDescent="0.2">
      <c r="A175" s="158"/>
      <c r="D175" s="138"/>
    </row>
    <row r="176" spans="1:4" x14ac:dyDescent="0.2">
      <c r="A176" s="158"/>
      <c r="D176" s="138"/>
    </row>
    <row r="177" spans="1:4" x14ac:dyDescent="0.2">
      <c r="A177" s="158"/>
      <c r="D177" s="138"/>
    </row>
    <row r="178" spans="1:4" x14ac:dyDescent="0.2">
      <c r="A178" s="158"/>
      <c r="D178" s="138"/>
    </row>
    <row r="179" spans="1:4" x14ac:dyDescent="0.2">
      <c r="A179" s="158"/>
      <c r="D179" s="138"/>
    </row>
    <row r="180" spans="1:4" x14ac:dyDescent="0.2">
      <c r="A180" s="158"/>
      <c r="D180" s="138"/>
    </row>
    <row r="181" spans="1:4" x14ac:dyDescent="0.2">
      <c r="A181" s="158"/>
      <c r="D181" s="138"/>
    </row>
    <row r="182" spans="1:4" x14ac:dyDescent="0.2">
      <c r="A182" s="158"/>
      <c r="D182" s="138"/>
    </row>
    <row r="183" spans="1:4" x14ac:dyDescent="0.2">
      <c r="A183" s="158"/>
      <c r="D183" s="138"/>
    </row>
    <row r="184" spans="1:4" x14ac:dyDescent="0.2">
      <c r="A184" s="158"/>
      <c r="D184" s="138"/>
    </row>
    <row r="185" spans="1:4" x14ac:dyDescent="0.2">
      <c r="A185" s="158"/>
      <c r="D185" s="138"/>
    </row>
    <row r="186" spans="1:4" x14ac:dyDescent="0.2">
      <c r="A186" s="158"/>
      <c r="D186" s="138"/>
    </row>
    <row r="187" spans="1:4" x14ac:dyDescent="0.2">
      <c r="A187" s="158"/>
      <c r="D187" s="138"/>
    </row>
    <row r="188" spans="1:4" x14ac:dyDescent="0.2">
      <c r="A188" s="158"/>
      <c r="D188" s="138"/>
    </row>
    <row r="189" spans="1:4" x14ac:dyDescent="0.2">
      <c r="A189" s="158"/>
      <c r="D189" s="138"/>
    </row>
    <row r="190" spans="1:4" x14ac:dyDescent="0.2">
      <c r="A190" s="158"/>
      <c r="D190" s="138"/>
    </row>
    <row r="191" spans="1:4" x14ac:dyDescent="0.2">
      <c r="A191" s="158"/>
      <c r="D191" s="138"/>
    </row>
    <row r="192" spans="1:4" x14ac:dyDescent="0.2">
      <c r="A192" s="158"/>
      <c r="D192" s="138"/>
    </row>
    <row r="193" spans="1:4" x14ac:dyDescent="0.2">
      <c r="A193" s="158"/>
      <c r="D193" s="138"/>
    </row>
    <row r="194" spans="1:4" x14ac:dyDescent="0.2">
      <c r="A194" s="158"/>
      <c r="D194" s="138"/>
    </row>
    <row r="195" spans="1:4" x14ac:dyDescent="0.2">
      <c r="A195" s="158"/>
      <c r="D195" s="138"/>
    </row>
    <row r="196" spans="1:4" x14ac:dyDescent="0.2">
      <c r="A196" s="158"/>
      <c r="D196" s="138"/>
    </row>
    <row r="197" spans="1:4" x14ac:dyDescent="0.2">
      <c r="A197" s="158"/>
      <c r="D197" s="138"/>
    </row>
    <row r="198" spans="1:4" x14ac:dyDescent="0.2">
      <c r="A198" s="158"/>
      <c r="D198" s="138"/>
    </row>
    <row r="199" spans="1:4" x14ac:dyDescent="0.2">
      <c r="A199" s="158"/>
      <c r="D199" s="138"/>
    </row>
    <row r="200" spans="1:4" x14ac:dyDescent="0.2">
      <c r="A200" s="158"/>
      <c r="D200" s="138"/>
    </row>
    <row r="201" spans="1:4" x14ac:dyDescent="0.2">
      <c r="A201" s="158"/>
      <c r="D201" s="138"/>
    </row>
    <row r="202" spans="1:4" x14ac:dyDescent="0.2">
      <c r="A202" s="158"/>
      <c r="D202" s="138"/>
    </row>
    <row r="203" spans="1:4" x14ac:dyDescent="0.2">
      <c r="A203" s="158"/>
      <c r="D203" s="138"/>
    </row>
    <row r="204" spans="1:4" x14ac:dyDescent="0.2">
      <c r="A204" s="158"/>
      <c r="D204" s="138"/>
    </row>
    <row r="205" spans="1:4" x14ac:dyDescent="0.2">
      <c r="A205" s="158"/>
      <c r="D205" s="138"/>
    </row>
    <row r="206" spans="1:4" x14ac:dyDescent="0.2">
      <c r="A206" s="158"/>
      <c r="D206" s="138"/>
    </row>
    <row r="207" spans="1:4" x14ac:dyDescent="0.2">
      <c r="A207" s="158"/>
      <c r="D207" s="138"/>
    </row>
    <row r="208" spans="1:4" x14ac:dyDescent="0.2">
      <c r="A208" s="158"/>
      <c r="D208" s="138"/>
    </row>
    <row r="209" spans="1:4" x14ac:dyDescent="0.2">
      <c r="A209" s="158"/>
      <c r="D209" s="138"/>
    </row>
    <row r="210" spans="1:4" x14ac:dyDescent="0.2">
      <c r="A210" s="158"/>
      <c r="D210" s="138"/>
    </row>
    <row r="211" spans="1:4" x14ac:dyDescent="0.2">
      <c r="A211" s="158"/>
      <c r="D211" s="138"/>
    </row>
    <row r="212" spans="1:4" x14ac:dyDescent="0.2">
      <c r="A212" s="158"/>
      <c r="D212" s="138"/>
    </row>
    <row r="213" spans="1:4" x14ac:dyDescent="0.2">
      <c r="A213" s="158"/>
      <c r="D213" s="138"/>
    </row>
    <row r="214" spans="1:4" x14ac:dyDescent="0.2">
      <c r="A214" s="158"/>
      <c r="D214" s="138"/>
    </row>
    <row r="215" spans="1:4" x14ac:dyDescent="0.2">
      <c r="A215" s="158"/>
      <c r="D215" s="138"/>
    </row>
    <row r="216" spans="1:4" x14ac:dyDescent="0.2">
      <c r="A216" s="158"/>
      <c r="D216" s="138"/>
    </row>
    <row r="217" spans="1:4" x14ac:dyDescent="0.2">
      <c r="A217" s="158"/>
      <c r="D217" s="138"/>
    </row>
    <row r="218" spans="1:4" x14ac:dyDescent="0.2">
      <c r="A218" s="158"/>
      <c r="D218" s="138"/>
    </row>
    <row r="219" spans="1:4" x14ac:dyDescent="0.2">
      <c r="A219" s="158"/>
      <c r="D219" s="138"/>
    </row>
    <row r="220" spans="1:4" x14ac:dyDescent="0.2">
      <c r="A220" s="158"/>
      <c r="D220" s="138"/>
    </row>
    <row r="221" spans="1:4" x14ac:dyDescent="0.2">
      <c r="A221" s="158"/>
      <c r="D221" s="138"/>
    </row>
    <row r="222" spans="1:4" x14ac:dyDescent="0.2">
      <c r="A222" s="158"/>
      <c r="D222" s="138"/>
    </row>
    <row r="223" spans="1:4" x14ac:dyDescent="0.2">
      <c r="A223" s="158"/>
      <c r="D223" s="138"/>
    </row>
    <row r="224" spans="1:4" x14ac:dyDescent="0.2">
      <c r="A224" s="158"/>
      <c r="D224" s="138"/>
    </row>
    <row r="225" spans="1:4" x14ac:dyDescent="0.2">
      <c r="A225" s="158"/>
      <c r="D225" s="138"/>
    </row>
    <row r="226" spans="1:4" x14ac:dyDescent="0.2">
      <c r="A226" s="158"/>
      <c r="D226" s="138"/>
    </row>
    <row r="227" spans="1:4" x14ac:dyDescent="0.2">
      <c r="A227" s="158"/>
      <c r="D227" s="138"/>
    </row>
    <row r="228" spans="1:4" x14ac:dyDescent="0.2">
      <c r="A228" s="158"/>
      <c r="D228" s="138"/>
    </row>
    <row r="229" spans="1:4" x14ac:dyDescent="0.2">
      <c r="A229" s="158"/>
      <c r="D229" s="138"/>
    </row>
    <row r="230" spans="1:4" x14ac:dyDescent="0.2">
      <c r="A230" s="158"/>
      <c r="D230" s="138"/>
    </row>
    <row r="231" spans="1:4" x14ac:dyDescent="0.2">
      <c r="A231" s="158"/>
      <c r="D231" s="138"/>
    </row>
    <row r="232" spans="1:4" x14ac:dyDescent="0.2">
      <c r="A232" s="158"/>
      <c r="D232" s="138"/>
    </row>
    <row r="233" spans="1:4" x14ac:dyDescent="0.2">
      <c r="A233" s="158"/>
      <c r="D233" s="138"/>
    </row>
    <row r="234" spans="1:4" x14ac:dyDescent="0.2">
      <c r="A234" s="158"/>
      <c r="D234" s="138"/>
    </row>
    <row r="235" spans="1:4" x14ac:dyDescent="0.2">
      <c r="A235" s="158"/>
      <c r="D235" s="138"/>
    </row>
    <row r="236" spans="1:4" x14ac:dyDescent="0.2">
      <c r="A236" s="158"/>
      <c r="D236" s="138"/>
    </row>
    <row r="237" spans="1:4" x14ac:dyDescent="0.2">
      <c r="A237" s="158"/>
      <c r="D237" s="138"/>
    </row>
    <row r="238" spans="1:4" x14ac:dyDescent="0.2">
      <c r="A238" s="158"/>
      <c r="D238" s="138"/>
    </row>
    <row r="239" spans="1:4" x14ac:dyDescent="0.2">
      <c r="A239" s="158"/>
      <c r="D239" s="138"/>
    </row>
    <row r="240" spans="1:4" x14ac:dyDescent="0.2">
      <c r="A240" s="158"/>
      <c r="D240" s="138"/>
    </row>
    <row r="241" spans="1:4" x14ac:dyDescent="0.2">
      <c r="A241" s="158"/>
      <c r="D241" s="138"/>
    </row>
    <row r="242" spans="1:4" x14ac:dyDescent="0.2">
      <c r="A242" s="158"/>
      <c r="D242" s="138"/>
    </row>
    <row r="243" spans="1:4" x14ac:dyDescent="0.2">
      <c r="A243" s="158"/>
      <c r="D243" s="138"/>
    </row>
    <row r="244" spans="1:4" x14ac:dyDescent="0.2">
      <c r="A244" s="158"/>
      <c r="D244" s="138"/>
    </row>
    <row r="245" spans="1:4" x14ac:dyDescent="0.2">
      <c r="A245" s="158"/>
      <c r="D245" s="138"/>
    </row>
    <row r="246" spans="1:4" x14ac:dyDescent="0.2">
      <c r="A246" s="158"/>
      <c r="D246" s="138"/>
    </row>
    <row r="247" spans="1:4" x14ac:dyDescent="0.2">
      <c r="A247" s="158"/>
      <c r="D247" s="138"/>
    </row>
    <row r="248" spans="1:4" x14ac:dyDescent="0.2">
      <c r="A248" s="158"/>
      <c r="D248" s="138"/>
    </row>
    <row r="249" spans="1:4" x14ac:dyDescent="0.2">
      <c r="A249" s="158"/>
      <c r="D249" s="138"/>
    </row>
    <row r="250" spans="1:4" x14ac:dyDescent="0.2">
      <c r="A250" s="158"/>
      <c r="D250" s="138"/>
    </row>
    <row r="251" spans="1:4" x14ac:dyDescent="0.2">
      <c r="A251" s="158"/>
      <c r="D251" s="138"/>
    </row>
    <row r="252" spans="1:4" x14ac:dyDescent="0.2">
      <c r="A252" s="158"/>
      <c r="D252" s="138"/>
    </row>
    <row r="253" spans="1:4" x14ac:dyDescent="0.2">
      <c r="A253" s="158"/>
      <c r="D253" s="138"/>
    </row>
    <row r="254" spans="1:4" x14ac:dyDescent="0.2">
      <c r="A254" s="158"/>
      <c r="D254" s="138"/>
    </row>
    <row r="255" spans="1:4" x14ac:dyDescent="0.2">
      <c r="A255" s="158"/>
      <c r="D255" s="138"/>
    </row>
    <row r="256" spans="1:4" x14ac:dyDescent="0.2">
      <c r="A256" s="158"/>
      <c r="D256" s="138"/>
    </row>
    <row r="257" spans="1:4" x14ac:dyDescent="0.2">
      <c r="A257" s="158"/>
      <c r="D257" s="138"/>
    </row>
    <row r="258" spans="1:4" x14ac:dyDescent="0.2">
      <c r="A258" s="158"/>
      <c r="D258" s="138"/>
    </row>
    <row r="259" spans="1:4" x14ac:dyDescent="0.2">
      <c r="A259" s="158"/>
      <c r="D259" s="138"/>
    </row>
    <row r="260" spans="1:4" x14ac:dyDescent="0.2">
      <c r="A260" s="158"/>
      <c r="D260" s="138"/>
    </row>
    <row r="261" spans="1:4" x14ac:dyDescent="0.2">
      <c r="A261" s="158"/>
      <c r="D261" s="138"/>
    </row>
    <row r="262" spans="1:4" x14ac:dyDescent="0.2">
      <c r="A262" s="158"/>
      <c r="D262" s="138"/>
    </row>
    <row r="263" spans="1:4" x14ac:dyDescent="0.2">
      <c r="A263" s="158"/>
      <c r="D263" s="138"/>
    </row>
    <row r="264" spans="1:4" x14ac:dyDescent="0.2">
      <c r="A264" s="158"/>
      <c r="D264" s="138"/>
    </row>
    <row r="265" spans="1:4" x14ac:dyDescent="0.2">
      <c r="A265" s="158"/>
      <c r="D265" s="138"/>
    </row>
    <row r="266" spans="1:4" x14ac:dyDescent="0.2">
      <c r="A266" s="158"/>
      <c r="D266" s="138"/>
    </row>
    <row r="267" spans="1:4" x14ac:dyDescent="0.2">
      <c r="A267" s="158"/>
      <c r="D267" s="138"/>
    </row>
    <row r="268" spans="1:4" x14ac:dyDescent="0.2">
      <c r="A268" s="158"/>
      <c r="D268" s="138"/>
    </row>
    <row r="269" spans="1:4" x14ac:dyDescent="0.2">
      <c r="A269" s="158"/>
      <c r="D269" s="138"/>
    </row>
    <row r="270" spans="1:4" x14ac:dyDescent="0.2">
      <c r="A270" s="158"/>
      <c r="D270" s="138"/>
    </row>
    <row r="271" spans="1:4" x14ac:dyDescent="0.2">
      <c r="A271" s="158"/>
      <c r="D271" s="138"/>
    </row>
    <row r="272" spans="1:4" x14ac:dyDescent="0.2">
      <c r="A272" s="158"/>
      <c r="D272" s="138"/>
    </row>
    <row r="273" spans="1:4" x14ac:dyDescent="0.2">
      <c r="A273" s="158"/>
      <c r="D273" s="138"/>
    </row>
    <row r="274" spans="1:4" x14ac:dyDescent="0.2">
      <c r="A274" s="158"/>
      <c r="D274" s="138"/>
    </row>
    <row r="275" spans="1:4" x14ac:dyDescent="0.2">
      <c r="A275" s="158"/>
      <c r="D275" s="138"/>
    </row>
    <row r="276" spans="1:4" x14ac:dyDescent="0.2">
      <c r="A276" s="158"/>
      <c r="D276" s="138"/>
    </row>
    <row r="277" spans="1:4" x14ac:dyDescent="0.2">
      <c r="A277" s="158"/>
      <c r="D277" s="138"/>
    </row>
    <row r="278" spans="1:4" x14ac:dyDescent="0.2">
      <c r="A278" s="158"/>
      <c r="D278" s="138"/>
    </row>
    <row r="279" spans="1:4" x14ac:dyDescent="0.2">
      <c r="A279" s="158"/>
      <c r="D279" s="138"/>
    </row>
    <row r="280" spans="1:4" x14ac:dyDescent="0.2">
      <c r="A280" s="158"/>
      <c r="D280" s="138"/>
    </row>
    <row r="281" spans="1:4" x14ac:dyDescent="0.2">
      <c r="A281" s="158"/>
      <c r="D281" s="138"/>
    </row>
    <row r="282" spans="1:4" x14ac:dyDescent="0.2">
      <c r="A282" s="158"/>
      <c r="D282" s="138"/>
    </row>
    <row r="283" spans="1:4" x14ac:dyDescent="0.2">
      <c r="A283" s="158"/>
      <c r="D283" s="138"/>
    </row>
    <row r="284" spans="1:4" x14ac:dyDescent="0.2">
      <c r="A284" s="158"/>
      <c r="D284" s="138"/>
    </row>
    <row r="285" spans="1:4" x14ac:dyDescent="0.2">
      <c r="A285" s="158"/>
      <c r="D285" s="138"/>
    </row>
    <row r="286" spans="1:4" x14ac:dyDescent="0.2">
      <c r="A286" s="158"/>
      <c r="D286" s="138"/>
    </row>
    <row r="287" spans="1:4" x14ac:dyDescent="0.2">
      <c r="A287" s="158"/>
      <c r="D287" s="138"/>
    </row>
    <row r="288" spans="1:4" x14ac:dyDescent="0.2">
      <c r="A288" s="158"/>
      <c r="D288" s="138"/>
    </row>
    <row r="289" spans="1:4" x14ac:dyDescent="0.2">
      <c r="A289" s="158"/>
      <c r="D289" s="138"/>
    </row>
    <row r="290" spans="1:4" x14ac:dyDescent="0.2">
      <c r="A290" s="158"/>
      <c r="D290" s="138"/>
    </row>
    <row r="291" spans="1:4" x14ac:dyDescent="0.2">
      <c r="A291" s="158"/>
      <c r="D291" s="138"/>
    </row>
    <row r="292" spans="1:4" x14ac:dyDescent="0.2">
      <c r="A292" s="158"/>
      <c r="D292" s="138"/>
    </row>
    <row r="293" spans="1:4" x14ac:dyDescent="0.2">
      <c r="A293" s="158"/>
      <c r="D293" s="138"/>
    </row>
    <row r="294" spans="1:4" x14ac:dyDescent="0.2">
      <c r="A294" s="158"/>
      <c r="D294" s="138"/>
    </row>
    <row r="295" spans="1:4" x14ac:dyDescent="0.2">
      <c r="A295" s="158"/>
      <c r="D295" s="138"/>
    </row>
    <row r="296" spans="1:4" x14ac:dyDescent="0.2">
      <c r="A296" s="158"/>
      <c r="D296" s="138"/>
    </row>
    <row r="297" spans="1:4" x14ac:dyDescent="0.2">
      <c r="A297" s="158"/>
      <c r="D297" s="138"/>
    </row>
    <row r="298" spans="1:4" x14ac:dyDescent="0.2">
      <c r="A298" s="158"/>
      <c r="D298" s="138"/>
    </row>
    <row r="299" spans="1:4" x14ac:dyDescent="0.2">
      <c r="A299" s="158"/>
      <c r="D299" s="138"/>
    </row>
    <row r="300" spans="1:4" x14ac:dyDescent="0.2">
      <c r="A300" s="158"/>
      <c r="D300" s="138"/>
    </row>
    <row r="301" spans="1:4" x14ac:dyDescent="0.2">
      <c r="A301" s="158"/>
      <c r="D301" s="138"/>
    </row>
    <row r="302" spans="1:4" x14ac:dyDescent="0.2">
      <c r="A302" s="158"/>
      <c r="D302" s="138"/>
    </row>
    <row r="303" spans="1:4" x14ac:dyDescent="0.2">
      <c r="A303" s="158"/>
      <c r="D303" s="138"/>
    </row>
    <row r="304" spans="1:4" x14ac:dyDescent="0.2">
      <c r="A304" s="158"/>
      <c r="D304" s="138"/>
    </row>
    <row r="305" spans="1:4" x14ac:dyDescent="0.2">
      <c r="A305" s="158"/>
      <c r="D305" s="138"/>
    </row>
    <row r="306" spans="1:4" x14ac:dyDescent="0.2">
      <c r="A306" s="158"/>
      <c r="D306" s="138"/>
    </row>
    <row r="307" spans="1:4" x14ac:dyDescent="0.2">
      <c r="A307" s="158"/>
      <c r="D307" s="138"/>
    </row>
    <row r="308" spans="1:4" x14ac:dyDescent="0.2">
      <c r="A308" s="158"/>
      <c r="D308" s="138"/>
    </row>
    <row r="309" spans="1:4" x14ac:dyDescent="0.2">
      <c r="A309" s="158"/>
      <c r="D309" s="138"/>
    </row>
    <row r="310" spans="1:4" x14ac:dyDescent="0.2">
      <c r="A310" s="158"/>
      <c r="D310" s="138"/>
    </row>
    <row r="311" spans="1:4" x14ac:dyDescent="0.2">
      <c r="A311" s="158"/>
      <c r="D311" s="138"/>
    </row>
    <row r="312" spans="1:4" x14ac:dyDescent="0.2">
      <c r="A312" s="158"/>
      <c r="D312" s="138"/>
    </row>
    <row r="313" spans="1:4" x14ac:dyDescent="0.2">
      <c r="A313" s="158"/>
      <c r="D313" s="138"/>
    </row>
    <row r="314" spans="1:4" x14ac:dyDescent="0.2">
      <c r="A314" s="158"/>
      <c r="D314" s="138"/>
    </row>
    <row r="315" spans="1:4" x14ac:dyDescent="0.2">
      <c r="A315" s="158"/>
      <c r="D315" s="138"/>
    </row>
    <row r="316" spans="1:4" x14ac:dyDescent="0.2">
      <c r="A316" s="158"/>
      <c r="D316" s="138"/>
    </row>
    <row r="317" spans="1:4" x14ac:dyDescent="0.2">
      <c r="A317" s="158"/>
      <c r="D317" s="138"/>
    </row>
    <row r="318" spans="1:4" x14ac:dyDescent="0.2">
      <c r="A318" s="158"/>
      <c r="D318" s="138"/>
    </row>
    <row r="319" spans="1:4" x14ac:dyDescent="0.2">
      <c r="A319" s="158"/>
      <c r="D319" s="138"/>
    </row>
    <row r="320" spans="1:4" x14ac:dyDescent="0.2">
      <c r="A320" s="158"/>
      <c r="D320" s="138"/>
    </row>
    <row r="321" spans="1:4" x14ac:dyDescent="0.2">
      <c r="A321" s="158"/>
      <c r="D321" s="138"/>
    </row>
    <row r="322" spans="1:4" x14ac:dyDescent="0.2">
      <c r="A322" s="158"/>
      <c r="D322" s="138"/>
    </row>
    <row r="323" spans="1:4" x14ac:dyDescent="0.2">
      <c r="A323" s="158"/>
      <c r="D323" s="138"/>
    </row>
    <row r="324" spans="1:4" x14ac:dyDescent="0.2">
      <c r="A324" s="158"/>
      <c r="D324" s="138"/>
    </row>
    <row r="325" spans="1:4" x14ac:dyDescent="0.2">
      <c r="A325" s="158"/>
      <c r="D325" s="138"/>
    </row>
    <row r="326" spans="1:4" x14ac:dyDescent="0.2">
      <c r="A326" s="158"/>
      <c r="D326" s="138"/>
    </row>
    <row r="327" spans="1:4" x14ac:dyDescent="0.2">
      <c r="A327" s="158"/>
      <c r="D327" s="138"/>
    </row>
    <row r="328" spans="1:4" x14ac:dyDescent="0.2">
      <c r="A328" s="158"/>
      <c r="D328" s="138"/>
    </row>
    <row r="329" spans="1:4" x14ac:dyDescent="0.2">
      <c r="A329" s="158"/>
      <c r="D329" s="138"/>
    </row>
    <row r="330" spans="1:4" x14ac:dyDescent="0.2">
      <c r="A330" s="158"/>
      <c r="D330" s="138"/>
    </row>
    <row r="331" spans="1:4" x14ac:dyDescent="0.2">
      <c r="A331" s="158"/>
      <c r="D331" s="138"/>
    </row>
    <row r="332" spans="1:4" x14ac:dyDescent="0.2">
      <c r="A332" s="158"/>
      <c r="D332" s="138"/>
    </row>
    <row r="333" spans="1:4" x14ac:dyDescent="0.2">
      <c r="A333" s="158"/>
      <c r="D333" s="138"/>
    </row>
    <row r="334" spans="1:4" x14ac:dyDescent="0.2">
      <c r="A334" s="158"/>
      <c r="D334" s="138"/>
    </row>
    <row r="335" spans="1:4" x14ac:dyDescent="0.2">
      <c r="A335" s="158"/>
      <c r="D335" s="138"/>
    </row>
    <row r="336" spans="1:4" x14ac:dyDescent="0.2">
      <c r="A336" s="158"/>
      <c r="D336" s="138"/>
    </row>
    <row r="337" spans="1:4" x14ac:dyDescent="0.2">
      <c r="A337" s="158"/>
      <c r="D337" s="138"/>
    </row>
    <row r="338" spans="1:4" x14ac:dyDescent="0.2">
      <c r="A338" s="158"/>
      <c r="D338" s="138"/>
    </row>
    <row r="339" spans="1:4" x14ac:dyDescent="0.2">
      <c r="A339" s="158"/>
      <c r="D339" s="138"/>
    </row>
    <row r="340" spans="1:4" x14ac:dyDescent="0.2">
      <c r="A340" s="158"/>
      <c r="D340" s="138"/>
    </row>
    <row r="341" spans="1:4" x14ac:dyDescent="0.2">
      <c r="A341" s="158"/>
      <c r="D341" s="138"/>
    </row>
    <row r="342" spans="1:4" x14ac:dyDescent="0.2">
      <c r="A342" s="158"/>
      <c r="D342" s="138"/>
    </row>
    <row r="343" spans="1:4" x14ac:dyDescent="0.2">
      <c r="A343" s="158"/>
      <c r="D343" s="138"/>
    </row>
    <row r="344" spans="1:4" x14ac:dyDescent="0.2">
      <c r="A344" s="158"/>
      <c r="D344" s="138"/>
    </row>
    <row r="345" spans="1:4" x14ac:dyDescent="0.2">
      <c r="A345" s="158"/>
      <c r="D345" s="138"/>
    </row>
    <row r="346" spans="1:4" x14ac:dyDescent="0.2">
      <c r="A346" s="158"/>
      <c r="D346" s="138"/>
    </row>
    <row r="347" spans="1:4" x14ac:dyDescent="0.2">
      <c r="A347" s="158"/>
      <c r="D347" s="138"/>
    </row>
    <row r="348" spans="1:4" x14ac:dyDescent="0.2">
      <c r="A348" s="158"/>
      <c r="D348" s="138"/>
    </row>
    <row r="349" spans="1:4" x14ac:dyDescent="0.2">
      <c r="A349" s="158"/>
      <c r="D349" s="138"/>
    </row>
    <row r="350" spans="1:4" x14ac:dyDescent="0.2">
      <c r="A350" s="158"/>
      <c r="D350" s="138"/>
    </row>
    <row r="351" spans="1:4" x14ac:dyDescent="0.2">
      <c r="A351" s="158"/>
      <c r="D351" s="138"/>
    </row>
    <row r="352" spans="1:4" x14ac:dyDescent="0.2">
      <c r="A352" s="158"/>
      <c r="D352" s="138"/>
    </row>
    <row r="353" spans="1:4" x14ac:dyDescent="0.2">
      <c r="A353" s="158"/>
      <c r="D353" s="138"/>
    </row>
    <row r="354" spans="1:4" x14ac:dyDescent="0.2">
      <c r="A354" s="158"/>
      <c r="D354" s="138"/>
    </row>
    <row r="355" spans="1:4" x14ac:dyDescent="0.2">
      <c r="A355" s="158"/>
      <c r="D355" s="138"/>
    </row>
    <row r="356" spans="1:4" x14ac:dyDescent="0.2">
      <c r="A356" s="158"/>
      <c r="D356" s="138"/>
    </row>
    <row r="357" spans="1:4" x14ac:dyDescent="0.2">
      <c r="A357" s="158"/>
      <c r="D357" s="138"/>
    </row>
    <row r="358" spans="1:4" x14ac:dyDescent="0.2">
      <c r="A358" s="158"/>
      <c r="D358" s="138"/>
    </row>
    <row r="359" spans="1:4" x14ac:dyDescent="0.2">
      <c r="A359" s="158"/>
      <c r="D359" s="138"/>
    </row>
    <row r="360" spans="1:4" x14ac:dyDescent="0.2">
      <c r="A360" s="158"/>
      <c r="D360" s="138"/>
    </row>
    <row r="361" spans="1:4" x14ac:dyDescent="0.2">
      <c r="A361" s="158"/>
      <c r="D361" s="138"/>
    </row>
    <row r="362" spans="1:4" x14ac:dyDescent="0.2">
      <c r="A362" s="158"/>
      <c r="D362" s="138"/>
    </row>
    <row r="363" spans="1:4" x14ac:dyDescent="0.2">
      <c r="A363" s="158"/>
      <c r="D363" s="138"/>
    </row>
    <row r="364" spans="1:4" x14ac:dyDescent="0.2">
      <c r="A364" s="158"/>
      <c r="D364" s="138"/>
    </row>
    <row r="365" spans="1:4" x14ac:dyDescent="0.2">
      <c r="A365" s="158"/>
      <c r="D365" s="138"/>
    </row>
    <row r="366" spans="1:4" x14ac:dyDescent="0.2">
      <c r="A366" s="158"/>
      <c r="D366" s="138"/>
    </row>
    <row r="367" spans="1:4" x14ac:dyDescent="0.2">
      <c r="A367" s="158"/>
      <c r="D367" s="138"/>
    </row>
    <row r="368" spans="1:4" x14ac:dyDescent="0.2">
      <c r="A368" s="158"/>
      <c r="D368" s="138"/>
    </row>
    <row r="369" spans="1:4" x14ac:dyDescent="0.2">
      <c r="A369" s="158"/>
      <c r="D369" s="138"/>
    </row>
    <row r="370" spans="1:4" x14ac:dyDescent="0.2">
      <c r="A370" s="158"/>
      <c r="D370" s="138"/>
    </row>
    <row r="371" spans="1:4" x14ac:dyDescent="0.2">
      <c r="A371" s="158"/>
      <c r="D371" s="138"/>
    </row>
    <row r="372" spans="1:4" x14ac:dyDescent="0.2">
      <c r="A372" s="158"/>
      <c r="D372" s="138"/>
    </row>
    <row r="373" spans="1:4" x14ac:dyDescent="0.2">
      <c r="A373" s="158"/>
      <c r="D373" s="138"/>
    </row>
    <row r="374" spans="1:4" x14ac:dyDescent="0.2">
      <c r="A374" s="158"/>
      <c r="D374" s="138"/>
    </row>
    <row r="375" spans="1:4" x14ac:dyDescent="0.2">
      <c r="A375" s="158"/>
      <c r="D375" s="138"/>
    </row>
    <row r="376" spans="1:4" x14ac:dyDescent="0.2">
      <c r="A376" s="158"/>
      <c r="D376" s="138"/>
    </row>
    <row r="377" spans="1:4" x14ac:dyDescent="0.2">
      <c r="A377" s="158"/>
      <c r="D377" s="138"/>
    </row>
    <row r="378" spans="1:4" x14ac:dyDescent="0.2">
      <c r="A378" s="158"/>
      <c r="D378" s="138"/>
    </row>
    <row r="379" spans="1:4" x14ac:dyDescent="0.2">
      <c r="A379" s="158"/>
      <c r="D379" s="138"/>
    </row>
    <row r="380" spans="1:4" x14ac:dyDescent="0.2">
      <c r="A380" s="158"/>
      <c r="D380" s="138"/>
    </row>
    <row r="381" spans="1:4" x14ac:dyDescent="0.2">
      <c r="A381" s="158"/>
      <c r="D381" s="138"/>
    </row>
    <row r="382" spans="1:4" x14ac:dyDescent="0.2">
      <c r="A382" s="158"/>
      <c r="D382" s="138"/>
    </row>
    <row r="383" spans="1:4" x14ac:dyDescent="0.2">
      <c r="A383" s="158"/>
      <c r="D383" s="138"/>
    </row>
    <row r="384" spans="1:4" x14ac:dyDescent="0.2">
      <c r="A384" s="158"/>
      <c r="D384" s="138"/>
    </row>
    <row r="385" spans="1:4" x14ac:dyDescent="0.2">
      <c r="A385" s="158"/>
      <c r="D385" s="138"/>
    </row>
    <row r="386" spans="1:4" x14ac:dyDescent="0.2">
      <c r="A386" s="158"/>
      <c r="D386" s="138"/>
    </row>
    <row r="387" spans="1:4" x14ac:dyDescent="0.2">
      <c r="A387" s="158"/>
      <c r="D387" s="138"/>
    </row>
    <row r="388" spans="1:4" x14ac:dyDescent="0.2">
      <c r="A388" s="158"/>
      <c r="D388" s="138"/>
    </row>
    <row r="389" spans="1:4" x14ac:dyDescent="0.2">
      <c r="A389" s="158"/>
      <c r="D389" s="138"/>
    </row>
    <row r="390" spans="1:4" x14ac:dyDescent="0.2">
      <c r="A390" s="158"/>
      <c r="D390" s="138"/>
    </row>
    <row r="391" spans="1:4" x14ac:dyDescent="0.2">
      <c r="A391" s="158"/>
      <c r="D391" s="138"/>
    </row>
    <row r="392" spans="1:4" x14ac:dyDescent="0.2">
      <c r="A392" s="158"/>
      <c r="D392" s="138"/>
    </row>
    <row r="393" spans="1:4" x14ac:dyDescent="0.2">
      <c r="A393" s="158"/>
      <c r="D393" s="138"/>
    </row>
    <row r="394" spans="1:4" x14ac:dyDescent="0.2">
      <c r="A394" s="158"/>
      <c r="D394" s="138"/>
    </row>
    <row r="395" spans="1:4" x14ac:dyDescent="0.2">
      <c r="A395" s="158"/>
      <c r="D395" s="138"/>
    </row>
    <row r="396" spans="1:4" x14ac:dyDescent="0.2">
      <c r="A396" s="158"/>
      <c r="D396" s="138"/>
    </row>
    <row r="397" spans="1:4" x14ac:dyDescent="0.2">
      <c r="A397" s="158"/>
      <c r="D397" s="138"/>
    </row>
    <row r="398" spans="1:4" x14ac:dyDescent="0.2">
      <c r="A398" s="158"/>
      <c r="D398" s="138"/>
    </row>
    <row r="399" spans="1:4" x14ac:dyDescent="0.2">
      <c r="A399" s="158"/>
      <c r="D399" s="138"/>
    </row>
    <row r="400" spans="1:4" x14ac:dyDescent="0.2">
      <c r="A400" s="158"/>
      <c r="D400" s="138"/>
    </row>
    <row r="401" spans="1:4" x14ac:dyDescent="0.2">
      <c r="A401" s="158"/>
      <c r="D401" s="138"/>
    </row>
    <row r="402" spans="1:4" x14ac:dyDescent="0.2">
      <c r="A402" s="158"/>
      <c r="D402" s="138"/>
    </row>
    <row r="403" spans="1:4" x14ac:dyDescent="0.2">
      <c r="A403" s="158"/>
      <c r="D403" s="138"/>
    </row>
    <row r="404" spans="1:4" x14ac:dyDescent="0.2">
      <c r="A404" s="158"/>
      <c r="D404" s="138"/>
    </row>
    <row r="405" spans="1:4" x14ac:dyDescent="0.2">
      <c r="A405" s="158"/>
      <c r="D405" s="138"/>
    </row>
    <row r="406" spans="1:4" x14ac:dyDescent="0.2">
      <c r="A406" s="158"/>
      <c r="D406" s="138"/>
    </row>
    <row r="407" spans="1:4" x14ac:dyDescent="0.2">
      <c r="A407" s="158"/>
      <c r="D407" s="138"/>
    </row>
    <row r="408" spans="1:4" x14ac:dyDescent="0.2">
      <c r="A408" s="158"/>
      <c r="D408" s="138"/>
    </row>
    <row r="409" spans="1:4" x14ac:dyDescent="0.2">
      <c r="A409" s="158"/>
      <c r="D409" s="138"/>
    </row>
    <row r="410" spans="1:4" x14ac:dyDescent="0.2">
      <c r="A410" s="158"/>
      <c r="D410" s="138"/>
    </row>
    <row r="411" spans="1:4" x14ac:dyDescent="0.2">
      <c r="A411" s="158"/>
      <c r="D411" s="138"/>
    </row>
    <row r="412" spans="1:4" x14ac:dyDescent="0.2">
      <c r="A412" s="158"/>
      <c r="D412" s="138"/>
    </row>
    <row r="413" spans="1:4" x14ac:dyDescent="0.2">
      <c r="A413" s="158"/>
      <c r="D413" s="138"/>
    </row>
    <row r="414" spans="1:4" x14ac:dyDescent="0.2">
      <c r="A414" s="158"/>
      <c r="D414" s="138"/>
    </row>
    <row r="415" spans="1:4" x14ac:dyDescent="0.2">
      <c r="A415" s="158"/>
      <c r="D415" s="138"/>
    </row>
    <row r="416" spans="1:4" x14ac:dyDescent="0.2">
      <c r="A416" s="158"/>
      <c r="D416" s="138"/>
    </row>
    <row r="417" spans="1:4" x14ac:dyDescent="0.2">
      <c r="A417" s="158"/>
      <c r="D417" s="138"/>
    </row>
    <row r="418" spans="1:4" x14ac:dyDescent="0.2">
      <c r="A418" s="158"/>
      <c r="D418" s="138"/>
    </row>
    <row r="419" spans="1:4" x14ac:dyDescent="0.2">
      <c r="A419" s="158"/>
      <c r="D419" s="138"/>
    </row>
    <row r="420" spans="1:4" x14ac:dyDescent="0.2">
      <c r="A420" s="158"/>
      <c r="D420" s="138"/>
    </row>
    <row r="421" spans="1:4" x14ac:dyDescent="0.2">
      <c r="A421" s="158"/>
      <c r="D421" s="138"/>
    </row>
    <row r="422" spans="1:4" x14ac:dyDescent="0.2">
      <c r="A422" s="158"/>
      <c r="D422" s="138"/>
    </row>
    <row r="423" spans="1:4" x14ac:dyDescent="0.2">
      <c r="A423" s="158"/>
      <c r="D423" s="138"/>
    </row>
    <row r="424" spans="1:4" x14ac:dyDescent="0.2">
      <c r="A424" s="158"/>
      <c r="D424" s="138"/>
    </row>
    <row r="425" spans="1:4" x14ac:dyDescent="0.2">
      <c r="A425" s="158"/>
      <c r="D425" s="138"/>
    </row>
    <row r="426" spans="1:4" x14ac:dyDescent="0.2">
      <c r="A426" s="158"/>
      <c r="D426" s="138"/>
    </row>
    <row r="427" spans="1:4" x14ac:dyDescent="0.2">
      <c r="A427" s="158"/>
      <c r="D427" s="138"/>
    </row>
    <row r="428" spans="1:4" x14ac:dyDescent="0.2">
      <c r="A428" s="158"/>
      <c r="D428" s="138"/>
    </row>
    <row r="429" spans="1:4" x14ac:dyDescent="0.2">
      <c r="A429" s="158"/>
      <c r="D429" s="138"/>
    </row>
    <row r="430" spans="1:4" x14ac:dyDescent="0.2">
      <c r="A430" s="158"/>
      <c r="D430" s="138"/>
    </row>
    <row r="431" spans="1:4" x14ac:dyDescent="0.2">
      <c r="A431" s="158"/>
      <c r="D431" s="138"/>
    </row>
    <row r="432" spans="1:4" x14ac:dyDescent="0.2">
      <c r="A432" s="158"/>
      <c r="D432" s="138"/>
    </row>
    <row r="433" spans="1:4" x14ac:dyDescent="0.2">
      <c r="A433" s="158"/>
      <c r="D433" s="138"/>
    </row>
    <row r="434" spans="1:4" x14ac:dyDescent="0.2">
      <c r="A434" s="158"/>
      <c r="D434" s="138"/>
    </row>
    <row r="435" spans="1:4" x14ac:dyDescent="0.2">
      <c r="A435" s="158"/>
      <c r="D435" s="138"/>
    </row>
    <row r="436" spans="1:4" x14ac:dyDescent="0.2">
      <c r="A436" s="158"/>
      <c r="D436" s="138"/>
    </row>
    <row r="437" spans="1:4" x14ac:dyDescent="0.2">
      <c r="A437" s="158"/>
      <c r="D437" s="138"/>
    </row>
    <row r="438" spans="1:4" x14ac:dyDescent="0.2">
      <c r="A438" s="158"/>
      <c r="D438" s="138"/>
    </row>
    <row r="439" spans="1:4" x14ac:dyDescent="0.2">
      <c r="A439" s="158"/>
      <c r="D439" s="138"/>
    </row>
    <row r="440" spans="1:4" x14ac:dyDescent="0.2">
      <c r="A440" s="158"/>
      <c r="D440" s="138"/>
    </row>
    <row r="441" spans="1:4" x14ac:dyDescent="0.2">
      <c r="A441" s="158"/>
      <c r="D441" s="138"/>
    </row>
    <row r="442" spans="1:4" x14ac:dyDescent="0.2">
      <c r="A442" s="158"/>
      <c r="D442" s="138"/>
    </row>
    <row r="443" spans="1:4" x14ac:dyDescent="0.2">
      <c r="A443" s="158"/>
      <c r="D443" s="138"/>
    </row>
    <row r="444" spans="1:4" x14ac:dyDescent="0.2">
      <c r="A444" s="158"/>
      <c r="D444" s="138"/>
    </row>
    <row r="445" spans="1:4" x14ac:dyDescent="0.2">
      <c r="A445" s="158"/>
      <c r="D445" s="138"/>
    </row>
    <row r="446" spans="1:4" x14ac:dyDescent="0.2">
      <c r="A446" s="158"/>
      <c r="D446" s="138"/>
    </row>
    <row r="447" spans="1:4" x14ac:dyDescent="0.2">
      <c r="A447" s="158"/>
      <c r="D447" s="138"/>
    </row>
    <row r="448" spans="1:4" x14ac:dyDescent="0.2">
      <c r="A448" s="158"/>
      <c r="D448" s="138"/>
    </row>
    <row r="449" spans="1:4" x14ac:dyDescent="0.2">
      <c r="A449" s="158"/>
      <c r="D449" s="138"/>
    </row>
    <row r="450" spans="1:4" x14ac:dyDescent="0.2">
      <c r="A450" s="158"/>
      <c r="D450" s="138"/>
    </row>
    <row r="451" spans="1:4" x14ac:dyDescent="0.2">
      <c r="A451" s="158"/>
      <c r="D451" s="138"/>
    </row>
    <row r="452" spans="1:4" x14ac:dyDescent="0.2">
      <c r="A452" s="158"/>
      <c r="D452" s="138"/>
    </row>
    <row r="453" spans="1:4" x14ac:dyDescent="0.2">
      <c r="A453" s="158"/>
      <c r="D453" s="138"/>
    </row>
    <row r="454" spans="1:4" x14ac:dyDescent="0.2">
      <c r="A454" s="158"/>
      <c r="D454" s="138"/>
    </row>
    <row r="455" spans="1:4" x14ac:dyDescent="0.2">
      <c r="A455" s="158"/>
      <c r="D455" s="138"/>
    </row>
    <row r="456" spans="1:4" x14ac:dyDescent="0.2">
      <c r="A456" s="158"/>
      <c r="D456" s="138"/>
    </row>
    <row r="457" spans="1:4" x14ac:dyDescent="0.2">
      <c r="A457" s="158"/>
      <c r="D457" s="138"/>
    </row>
    <row r="458" spans="1:4" x14ac:dyDescent="0.2">
      <c r="A458" s="158"/>
      <c r="D458" s="138"/>
    </row>
    <row r="459" spans="1:4" x14ac:dyDescent="0.2">
      <c r="A459" s="158"/>
      <c r="D459" s="138"/>
    </row>
    <row r="460" spans="1:4" x14ac:dyDescent="0.2">
      <c r="A460" s="158"/>
      <c r="D460" s="138"/>
    </row>
    <row r="461" spans="1:4" x14ac:dyDescent="0.2">
      <c r="A461" s="158"/>
      <c r="D461" s="138"/>
    </row>
    <row r="462" spans="1:4" x14ac:dyDescent="0.2">
      <c r="A462" s="158"/>
      <c r="D462" s="138"/>
    </row>
    <row r="463" spans="1:4" x14ac:dyDescent="0.2">
      <c r="A463" s="158"/>
      <c r="D463" s="138"/>
    </row>
    <row r="464" spans="1:4" x14ac:dyDescent="0.2">
      <c r="A464" s="158"/>
      <c r="D464" s="138"/>
    </row>
    <row r="465" spans="1:4" x14ac:dyDescent="0.2">
      <c r="A465" s="158"/>
      <c r="D465" s="138"/>
    </row>
    <row r="466" spans="1:4" x14ac:dyDescent="0.2">
      <c r="A466" s="158"/>
      <c r="D466" s="138"/>
    </row>
    <row r="467" spans="1:4" x14ac:dyDescent="0.2">
      <c r="A467" s="158"/>
      <c r="D467" s="138"/>
    </row>
    <row r="468" spans="1:4" x14ac:dyDescent="0.2">
      <c r="A468" s="158"/>
      <c r="D468" s="138"/>
    </row>
    <row r="469" spans="1:4" x14ac:dyDescent="0.2">
      <c r="A469" s="158"/>
      <c r="D469" s="138"/>
    </row>
    <row r="470" spans="1:4" x14ac:dyDescent="0.2">
      <c r="A470" s="158"/>
      <c r="D470" s="138"/>
    </row>
    <row r="471" spans="1:4" x14ac:dyDescent="0.2">
      <c r="A471" s="158"/>
      <c r="D471" s="138"/>
    </row>
    <row r="472" spans="1:4" x14ac:dyDescent="0.2">
      <c r="A472" s="158"/>
      <c r="D472" s="138"/>
    </row>
    <row r="473" spans="1:4" x14ac:dyDescent="0.2">
      <c r="A473" s="158"/>
      <c r="D473" s="138"/>
    </row>
    <row r="474" spans="1:4" x14ac:dyDescent="0.2">
      <c r="A474" s="158"/>
      <c r="D474" s="138"/>
    </row>
    <row r="475" spans="1:4" x14ac:dyDescent="0.2">
      <c r="A475" s="158"/>
      <c r="D475" s="138"/>
    </row>
    <row r="476" spans="1:4" x14ac:dyDescent="0.2">
      <c r="A476" s="158"/>
      <c r="D476" s="138"/>
    </row>
    <row r="477" spans="1:4" x14ac:dyDescent="0.2">
      <c r="A477" s="158"/>
      <c r="D477" s="138"/>
    </row>
    <row r="478" spans="1:4" x14ac:dyDescent="0.2">
      <c r="A478" s="158"/>
      <c r="D478" s="138"/>
    </row>
    <row r="479" spans="1:4" x14ac:dyDescent="0.2">
      <c r="A479" s="158"/>
      <c r="D479" s="138"/>
    </row>
    <row r="480" spans="1:4" x14ac:dyDescent="0.2">
      <c r="A480" s="158"/>
      <c r="D480" s="138"/>
    </row>
    <row r="481" spans="1:4" x14ac:dyDescent="0.2">
      <c r="A481" s="158"/>
      <c r="D481" s="138"/>
    </row>
    <row r="482" spans="1:4" x14ac:dyDescent="0.2">
      <c r="A482" s="158"/>
      <c r="D482" s="138"/>
    </row>
    <row r="483" spans="1:4" x14ac:dyDescent="0.2">
      <c r="A483" s="158"/>
      <c r="D483" s="138"/>
    </row>
    <row r="484" spans="1:4" x14ac:dyDescent="0.2">
      <c r="A484" s="158"/>
      <c r="D484" s="138"/>
    </row>
    <row r="485" spans="1:4" x14ac:dyDescent="0.2">
      <c r="A485" s="158"/>
      <c r="D485" s="138"/>
    </row>
    <row r="486" spans="1:4" x14ac:dyDescent="0.2">
      <c r="A486" s="158"/>
      <c r="D486" s="138"/>
    </row>
    <row r="487" spans="1:4" x14ac:dyDescent="0.2">
      <c r="A487" s="158"/>
      <c r="D487" s="138"/>
    </row>
    <row r="488" spans="1:4" x14ac:dyDescent="0.2">
      <c r="A488" s="158"/>
      <c r="D488" s="138"/>
    </row>
    <row r="489" spans="1:4" x14ac:dyDescent="0.2">
      <c r="A489" s="158"/>
      <c r="D489" s="138"/>
    </row>
    <row r="490" spans="1:4" x14ac:dyDescent="0.2">
      <c r="A490" s="158"/>
      <c r="D490" s="138"/>
    </row>
    <row r="491" spans="1:4" x14ac:dyDescent="0.2">
      <c r="A491" s="158"/>
      <c r="D491" s="138"/>
    </row>
    <row r="492" spans="1:4" x14ac:dyDescent="0.2">
      <c r="A492" s="158"/>
      <c r="D492" s="138"/>
    </row>
    <row r="493" spans="1:4" x14ac:dyDescent="0.2">
      <c r="A493" s="158"/>
      <c r="D493" s="138"/>
    </row>
    <row r="494" spans="1:4" x14ac:dyDescent="0.2">
      <c r="A494" s="158"/>
      <c r="D494" s="138"/>
    </row>
    <row r="495" spans="1:4" x14ac:dyDescent="0.2">
      <c r="A495" s="158"/>
      <c r="D495" s="138"/>
    </row>
    <row r="496" spans="1:4" x14ac:dyDescent="0.2">
      <c r="A496" s="158"/>
      <c r="D496" s="138"/>
    </row>
    <row r="497" spans="1:4" x14ac:dyDescent="0.2">
      <c r="A497" s="158"/>
      <c r="D497" s="138"/>
    </row>
    <row r="498" spans="1:4" x14ac:dyDescent="0.2">
      <c r="A498" s="158"/>
      <c r="D498" s="138"/>
    </row>
    <row r="499" spans="1:4" x14ac:dyDescent="0.2">
      <c r="A499" s="158"/>
      <c r="D499" s="138"/>
    </row>
    <row r="500" spans="1:4" x14ac:dyDescent="0.2">
      <c r="A500" s="158"/>
      <c r="D500" s="138"/>
    </row>
    <row r="501" spans="1:4" x14ac:dyDescent="0.2">
      <c r="A501" s="158"/>
      <c r="D501" s="138"/>
    </row>
    <row r="502" spans="1:4" x14ac:dyDescent="0.2">
      <c r="A502" s="158"/>
      <c r="D502" s="138"/>
    </row>
    <row r="503" spans="1:4" x14ac:dyDescent="0.2">
      <c r="A503" s="158"/>
      <c r="D503" s="138"/>
    </row>
    <row r="504" spans="1:4" x14ac:dyDescent="0.2">
      <c r="A504" s="158"/>
      <c r="D504" s="138"/>
    </row>
    <row r="505" spans="1:4" x14ac:dyDescent="0.2">
      <c r="A505" s="158"/>
      <c r="D505" s="138"/>
    </row>
    <row r="506" spans="1:4" x14ac:dyDescent="0.2">
      <c r="A506" s="158"/>
      <c r="D506" s="138"/>
    </row>
    <row r="507" spans="1:4" x14ac:dyDescent="0.2">
      <c r="A507" s="158"/>
      <c r="D507" s="138"/>
    </row>
    <row r="508" spans="1:4" x14ac:dyDescent="0.2">
      <c r="A508" s="158"/>
      <c r="D508" s="138"/>
    </row>
    <row r="509" spans="1:4" x14ac:dyDescent="0.2">
      <c r="A509" s="158"/>
      <c r="D509" s="138"/>
    </row>
    <row r="510" spans="1:4" x14ac:dyDescent="0.2">
      <c r="A510" s="158"/>
      <c r="D510" s="138"/>
    </row>
    <row r="511" spans="1:4" x14ac:dyDescent="0.2">
      <c r="A511" s="158"/>
      <c r="D511" s="138"/>
    </row>
    <row r="512" spans="1:4" x14ac:dyDescent="0.2">
      <c r="A512" s="158"/>
      <c r="D512" s="138"/>
    </row>
    <row r="513" spans="1:4" x14ac:dyDescent="0.2">
      <c r="A513" s="158"/>
      <c r="D513" s="138"/>
    </row>
    <row r="514" spans="1:4" x14ac:dyDescent="0.2">
      <c r="A514" s="158"/>
      <c r="D514" s="138"/>
    </row>
    <row r="515" spans="1:4" x14ac:dyDescent="0.2">
      <c r="A515" s="158"/>
      <c r="D515" s="138"/>
    </row>
    <row r="516" spans="1:4" x14ac:dyDescent="0.2">
      <c r="A516" s="158"/>
      <c r="D516" s="138"/>
    </row>
    <row r="517" spans="1:4" x14ac:dyDescent="0.2">
      <c r="A517" s="158"/>
      <c r="D517" s="138"/>
    </row>
    <row r="518" spans="1:4" x14ac:dyDescent="0.2">
      <c r="A518" s="158"/>
      <c r="D518" s="138"/>
    </row>
    <row r="519" spans="1:4" x14ac:dyDescent="0.2">
      <c r="A519" s="158"/>
      <c r="D519" s="138"/>
    </row>
    <row r="520" spans="1:4" x14ac:dyDescent="0.2">
      <c r="A520" s="158"/>
      <c r="D520" s="138"/>
    </row>
    <row r="521" spans="1:4" x14ac:dyDescent="0.2">
      <c r="A521" s="158"/>
      <c r="D521" s="138"/>
    </row>
    <row r="522" spans="1:4" x14ac:dyDescent="0.2">
      <c r="A522" s="158"/>
      <c r="D522" s="138"/>
    </row>
    <row r="523" spans="1:4" x14ac:dyDescent="0.2">
      <c r="A523" s="158"/>
      <c r="D523" s="138"/>
    </row>
    <row r="524" spans="1:4" x14ac:dyDescent="0.2">
      <c r="A524" s="158"/>
      <c r="D524" s="138"/>
    </row>
    <row r="525" spans="1:4" x14ac:dyDescent="0.2">
      <c r="A525" s="158"/>
      <c r="D525" s="138"/>
    </row>
    <row r="526" spans="1:4" x14ac:dyDescent="0.2">
      <c r="A526" s="158"/>
      <c r="D526" s="138"/>
    </row>
    <row r="527" spans="1:4" x14ac:dyDescent="0.2">
      <c r="A527" s="158"/>
      <c r="D527" s="138"/>
    </row>
    <row r="528" spans="1:4" x14ac:dyDescent="0.2">
      <c r="A528" s="158"/>
      <c r="D528" s="138"/>
    </row>
    <row r="529" spans="1:4" x14ac:dyDescent="0.2">
      <c r="A529" s="158"/>
      <c r="D529" s="138"/>
    </row>
    <row r="530" spans="1:4" x14ac:dyDescent="0.2">
      <c r="A530" s="158"/>
      <c r="D530" s="138"/>
    </row>
    <row r="531" spans="1:4" x14ac:dyDescent="0.2">
      <c r="A531" s="158"/>
      <c r="D531" s="138"/>
    </row>
    <row r="532" spans="1:4" x14ac:dyDescent="0.2">
      <c r="A532" s="158"/>
      <c r="D532" s="138"/>
    </row>
    <row r="533" spans="1:4" x14ac:dyDescent="0.2">
      <c r="A533" s="158"/>
      <c r="D533" s="138"/>
    </row>
    <row r="534" spans="1:4" x14ac:dyDescent="0.2">
      <c r="A534" s="158"/>
      <c r="D534" s="138"/>
    </row>
    <row r="535" spans="1:4" x14ac:dyDescent="0.2">
      <c r="A535" s="158"/>
      <c r="D535" s="138"/>
    </row>
    <row r="536" spans="1:4" x14ac:dyDescent="0.2">
      <c r="A536" s="158"/>
      <c r="D536" s="138"/>
    </row>
    <row r="537" spans="1:4" x14ac:dyDescent="0.2">
      <c r="A537" s="158"/>
      <c r="D537" s="138"/>
    </row>
    <row r="538" spans="1:4" x14ac:dyDescent="0.2">
      <c r="A538" s="158"/>
      <c r="D538" s="138"/>
    </row>
    <row r="539" spans="1:4" x14ac:dyDescent="0.2">
      <c r="A539" s="158"/>
      <c r="D539" s="138"/>
    </row>
    <row r="540" spans="1:4" x14ac:dyDescent="0.2">
      <c r="A540" s="158"/>
      <c r="D540" s="138"/>
    </row>
    <row r="541" spans="1:4" x14ac:dyDescent="0.2">
      <c r="A541" s="158"/>
      <c r="D541" s="138"/>
    </row>
    <row r="542" spans="1:4" x14ac:dyDescent="0.2">
      <c r="A542" s="158"/>
      <c r="D542" s="138"/>
    </row>
    <row r="543" spans="1:4" x14ac:dyDescent="0.2">
      <c r="A543" s="158"/>
      <c r="D543" s="138"/>
    </row>
    <row r="544" spans="1:4" x14ac:dyDescent="0.2">
      <c r="A544" s="158"/>
      <c r="D544" s="138"/>
    </row>
    <row r="545" spans="1:4" x14ac:dyDescent="0.2">
      <c r="A545" s="158"/>
      <c r="D545" s="138"/>
    </row>
    <row r="546" spans="1:4" x14ac:dyDescent="0.2">
      <c r="A546" s="158"/>
      <c r="D546" s="138"/>
    </row>
    <row r="547" spans="1:4" x14ac:dyDescent="0.2">
      <c r="A547" s="158"/>
      <c r="D547" s="138"/>
    </row>
    <row r="548" spans="1:4" x14ac:dyDescent="0.2">
      <c r="A548" s="158"/>
      <c r="D548" s="138"/>
    </row>
    <row r="549" spans="1:4" x14ac:dyDescent="0.2">
      <c r="A549" s="158"/>
      <c r="D549" s="138"/>
    </row>
    <row r="550" spans="1:4" x14ac:dyDescent="0.2">
      <c r="A550" s="158"/>
      <c r="D550" s="138"/>
    </row>
    <row r="551" spans="1:4" x14ac:dyDescent="0.2">
      <c r="A551" s="158"/>
      <c r="D551" s="138"/>
    </row>
    <row r="552" spans="1:4" x14ac:dyDescent="0.2">
      <c r="A552" s="158"/>
      <c r="D552" s="138"/>
    </row>
    <row r="553" spans="1:4" x14ac:dyDescent="0.2">
      <c r="A553" s="158"/>
      <c r="D553" s="138"/>
    </row>
    <row r="554" spans="1:4" x14ac:dyDescent="0.2">
      <c r="A554" s="158"/>
      <c r="D554" s="138"/>
    </row>
    <row r="555" spans="1:4" x14ac:dyDescent="0.2">
      <c r="A555" s="158"/>
      <c r="D555" s="138"/>
    </row>
    <row r="556" spans="1:4" x14ac:dyDescent="0.2">
      <c r="A556" s="158"/>
      <c r="D556" s="138"/>
    </row>
    <row r="557" spans="1:4" x14ac:dyDescent="0.2">
      <c r="A557" s="158"/>
      <c r="D557" s="138"/>
    </row>
    <row r="558" spans="1:4" x14ac:dyDescent="0.2">
      <c r="A558" s="158"/>
      <c r="D558" s="138"/>
    </row>
    <row r="559" spans="1:4" x14ac:dyDescent="0.2">
      <c r="A559" s="158"/>
      <c r="D559" s="138"/>
    </row>
    <row r="560" spans="1:4" x14ac:dyDescent="0.2">
      <c r="A560" s="158"/>
      <c r="D560" s="138"/>
    </row>
    <row r="561" spans="1:4" x14ac:dyDescent="0.2">
      <c r="A561" s="158"/>
      <c r="D561" s="138"/>
    </row>
    <row r="562" spans="1:4" x14ac:dyDescent="0.2">
      <c r="A562" s="158"/>
      <c r="D562" s="138"/>
    </row>
    <row r="563" spans="1:4" x14ac:dyDescent="0.2">
      <c r="A563" s="158"/>
      <c r="D563" s="138"/>
    </row>
    <row r="564" spans="1:4" x14ac:dyDescent="0.2">
      <c r="A564" s="158"/>
      <c r="D564" s="138"/>
    </row>
    <row r="565" spans="1:4" x14ac:dyDescent="0.2">
      <c r="A565" s="158"/>
      <c r="D565" s="138"/>
    </row>
    <row r="566" spans="1:4" x14ac:dyDescent="0.2">
      <c r="A566" s="158"/>
      <c r="D566" s="138"/>
    </row>
    <row r="567" spans="1:4" x14ac:dyDescent="0.2">
      <c r="A567" s="158"/>
      <c r="D567" s="138"/>
    </row>
    <row r="568" spans="1:4" x14ac:dyDescent="0.2">
      <c r="A568" s="158"/>
      <c r="D568" s="138"/>
    </row>
    <row r="569" spans="1:4" x14ac:dyDescent="0.2">
      <c r="A569" s="158"/>
      <c r="D569" s="138"/>
    </row>
    <row r="570" spans="1:4" x14ac:dyDescent="0.2">
      <c r="A570" s="158"/>
      <c r="D570" s="138"/>
    </row>
    <row r="571" spans="1:4" x14ac:dyDescent="0.2">
      <c r="A571" s="158"/>
      <c r="D571" s="138"/>
    </row>
    <row r="572" spans="1:4" x14ac:dyDescent="0.2">
      <c r="A572" s="158"/>
      <c r="D572" s="138"/>
    </row>
    <row r="573" spans="1:4" x14ac:dyDescent="0.2">
      <c r="A573" s="158"/>
      <c r="D573" s="138"/>
    </row>
    <row r="574" spans="1:4" x14ac:dyDescent="0.2">
      <c r="A574" s="158"/>
      <c r="D574" s="138"/>
    </row>
    <row r="575" spans="1:4" x14ac:dyDescent="0.2">
      <c r="A575" s="158"/>
      <c r="D575" s="138"/>
    </row>
    <row r="576" spans="1:4" x14ac:dyDescent="0.2">
      <c r="A576" s="158"/>
      <c r="D576" s="138"/>
    </row>
    <row r="577" spans="1:4" x14ac:dyDescent="0.2">
      <c r="A577" s="158"/>
      <c r="D577" s="138"/>
    </row>
    <row r="578" spans="1:4" x14ac:dyDescent="0.2">
      <c r="A578" s="158"/>
      <c r="D578" s="138"/>
    </row>
    <row r="579" spans="1:4" x14ac:dyDescent="0.2">
      <c r="A579" s="158"/>
      <c r="D579" s="138"/>
    </row>
    <row r="580" spans="1:4" x14ac:dyDescent="0.2">
      <c r="A580" s="158"/>
      <c r="D580" s="138"/>
    </row>
    <row r="581" spans="1:4" x14ac:dyDescent="0.2">
      <c r="A581" s="158"/>
      <c r="D581" s="138"/>
    </row>
    <row r="582" spans="1:4" x14ac:dyDescent="0.2">
      <c r="A582" s="158"/>
      <c r="D582" s="138"/>
    </row>
    <row r="583" spans="1:4" x14ac:dyDescent="0.2">
      <c r="A583" s="158"/>
      <c r="D583" s="138"/>
    </row>
    <row r="584" spans="1:4" x14ac:dyDescent="0.2">
      <c r="A584" s="158"/>
      <c r="D584" s="138"/>
    </row>
    <row r="585" spans="1:4" x14ac:dyDescent="0.2">
      <c r="A585" s="158"/>
      <c r="D585" s="138"/>
    </row>
    <row r="586" spans="1:4" x14ac:dyDescent="0.2">
      <c r="A586" s="158"/>
      <c r="D586" s="138"/>
    </row>
    <row r="587" spans="1:4" x14ac:dyDescent="0.2">
      <c r="A587" s="158"/>
      <c r="D587" s="138"/>
    </row>
    <row r="588" spans="1:4" x14ac:dyDescent="0.2">
      <c r="A588" s="158"/>
      <c r="D588" s="138"/>
    </row>
    <row r="589" spans="1:4" x14ac:dyDescent="0.2">
      <c r="A589" s="158"/>
      <c r="D589" s="138"/>
    </row>
    <row r="590" spans="1:4" x14ac:dyDescent="0.2">
      <c r="A590" s="158"/>
      <c r="D590" s="138"/>
    </row>
    <row r="591" spans="1:4" x14ac:dyDescent="0.2">
      <c r="A591" s="158"/>
      <c r="D591" s="138"/>
    </row>
    <row r="592" spans="1:4" x14ac:dyDescent="0.2">
      <c r="A592" s="158"/>
      <c r="D592" s="138"/>
    </row>
    <row r="593" spans="1:4" x14ac:dyDescent="0.2">
      <c r="A593" s="158"/>
      <c r="D593" s="138"/>
    </row>
    <row r="594" spans="1:4" x14ac:dyDescent="0.2">
      <c r="A594" s="158"/>
      <c r="D594" s="138"/>
    </row>
    <row r="595" spans="1:4" x14ac:dyDescent="0.2">
      <c r="A595" s="158"/>
      <c r="D595" s="138"/>
    </row>
    <row r="596" spans="1:4" x14ac:dyDescent="0.2">
      <c r="A596" s="158"/>
      <c r="D596" s="138"/>
    </row>
    <row r="597" spans="1:4" x14ac:dyDescent="0.2">
      <c r="A597" s="158"/>
      <c r="D597" s="138"/>
    </row>
    <row r="598" spans="1:4" x14ac:dyDescent="0.2">
      <c r="A598" s="158"/>
      <c r="D598" s="138"/>
    </row>
    <row r="599" spans="1:4" x14ac:dyDescent="0.2">
      <c r="A599" s="158"/>
      <c r="D599" s="138"/>
    </row>
    <row r="600" spans="1:4" x14ac:dyDescent="0.2">
      <c r="A600" s="158"/>
      <c r="D600" s="138"/>
    </row>
    <row r="601" spans="1:4" x14ac:dyDescent="0.2">
      <c r="A601" s="158"/>
      <c r="D601" s="138"/>
    </row>
    <row r="602" spans="1:4" x14ac:dyDescent="0.2">
      <c r="A602" s="158"/>
      <c r="D602" s="138"/>
    </row>
    <row r="603" spans="1:4" x14ac:dyDescent="0.2">
      <c r="A603" s="158"/>
      <c r="D603" s="138"/>
    </row>
    <row r="604" spans="1:4" x14ac:dyDescent="0.2">
      <c r="A604" s="158"/>
      <c r="D604" s="138"/>
    </row>
    <row r="605" spans="1:4" x14ac:dyDescent="0.2">
      <c r="A605" s="158"/>
      <c r="D605" s="138"/>
    </row>
    <row r="606" spans="1:4" x14ac:dyDescent="0.2">
      <c r="A606" s="158"/>
      <c r="D606" s="138"/>
    </row>
    <row r="607" spans="1:4" x14ac:dyDescent="0.2">
      <c r="A607" s="158"/>
      <c r="D607" s="138"/>
    </row>
    <row r="608" spans="1:4" x14ac:dyDescent="0.2">
      <c r="A608" s="158"/>
      <c r="D608" s="138"/>
    </row>
    <row r="609" spans="1:4" x14ac:dyDescent="0.2">
      <c r="A609" s="158"/>
      <c r="D609" s="138"/>
    </row>
    <row r="610" spans="1:4" x14ac:dyDescent="0.2">
      <c r="A610" s="158"/>
      <c r="D610" s="138"/>
    </row>
    <row r="611" spans="1:4" x14ac:dyDescent="0.2">
      <c r="A611" s="158"/>
      <c r="D611" s="138"/>
    </row>
    <row r="612" spans="1:4" x14ac:dyDescent="0.2">
      <c r="A612" s="158"/>
      <c r="D612" s="138"/>
    </row>
    <row r="613" spans="1:4" x14ac:dyDescent="0.2">
      <c r="A613" s="158"/>
      <c r="D613" s="138"/>
    </row>
    <row r="614" spans="1:4" x14ac:dyDescent="0.2">
      <c r="A614" s="158"/>
      <c r="D614" s="138"/>
    </row>
    <row r="615" spans="1:4" x14ac:dyDescent="0.2">
      <c r="A615" s="158"/>
      <c r="D615" s="138"/>
    </row>
    <row r="616" spans="1:4" x14ac:dyDescent="0.2">
      <c r="A616" s="158"/>
      <c r="D616" s="138"/>
    </row>
    <row r="617" spans="1:4" x14ac:dyDescent="0.2">
      <c r="A617" s="158"/>
      <c r="D617" s="138"/>
    </row>
    <row r="618" spans="1:4" x14ac:dyDescent="0.2">
      <c r="A618" s="158"/>
      <c r="D618" s="138"/>
    </row>
    <row r="619" spans="1:4" x14ac:dyDescent="0.2">
      <c r="A619" s="158"/>
      <c r="D619" s="138"/>
    </row>
    <row r="620" spans="1:4" x14ac:dyDescent="0.2">
      <c r="A620" s="158"/>
      <c r="D620" s="138"/>
    </row>
    <row r="621" spans="1:4" x14ac:dyDescent="0.2">
      <c r="A621" s="158"/>
      <c r="D621" s="138"/>
    </row>
    <row r="622" spans="1:4" x14ac:dyDescent="0.2">
      <c r="A622" s="158"/>
      <c r="D622" s="138"/>
    </row>
    <row r="623" spans="1:4" x14ac:dyDescent="0.2">
      <c r="A623" s="158"/>
      <c r="D623" s="138"/>
    </row>
    <row r="624" spans="1:4" x14ac:dyDescent="0.2">
      <c r="A624" s="158"/>
      <c r="D624" s="138"/>
    </row>
    <row r="625" spans="1:4" x14ac:dyDescent="0.2">
      <c r="A625" s="158"/>
      <c r="D625" s="138"/>
    </row>
    <row r="626" spans="1:4" x14ac:dyDescent="0.2">
      <c r="A626" s="158"/>
      <c r="D626" s="138"/>
    </row>
    <row r="627" spans="1:4" x14ac:dyDescent="0.2">
      <c r="A627" s="158"/>
      <c r="D627" s="138"/>
    </row>
    <row r="628" spans="1:4" x14ac:dyDescent="0.2">
      <c r="A628" s="158"/>
      <c r="D628" s="138"/>
    </row>
    <row r="629" spans="1:4" x14ac:dyDescent="0.2">
      <c r="A629" s="158"/>
      <c r="D629" s="138"/>
    </row>
    <row r="630" spans="1:4" x14ac:dyDescent="0.2">
      <c r="A630" s="158"/>
      <c r="D630" s="138"/>
    </row>
    <row r="631" spans="1:4" x14ac:dyDescent="0.2">
      <c r="A631" s="158"/>
      <c r="D631" s="138"/>
    </row>
    <row r="632" spans="1:4" x14ac:dyDescent="0.2">
      <c r="A632" s="158"/>
      <c r="D632" s="138"/>
    </row>
    <row r="633" spans="1:4" x14ac:dyDescent="0.2">
      <c r="A633" s="158"/>
      <c r="D633" s="138"/>
    </row>
    <row r="634" spans="1:4" x14ac:dyDescent="0.2">
      <c r="A634" s="158"/>
      <c r="D634" s="138"/>
    </row>
    <row r="635" spans="1:4" x14ac:dyDescent="0.2">
      <c r="A635" s="158"/>
      <c r="D635" s="138"/>
    </row>
    <row r="636" spans="1:4" x14ac:dyDescent="0.2">
      <c r="A636" s="158"/>
      <c r="D636" s="138"/>
    </row>
    <row r="637" spans="1:4" x14ac:dyDescent="0.2">
      <c r="A637" s="158"/>
      <c r="D637" s="138"/>
    </row>
    <row r="638" spans="1:4" x14ac:dyDescent="0.2">
      <c r="A638" s="158"/>
      <c r="D638" s="138"/>
    </row>
    <row r="639" spans="1:4" x14ac:dyDescent="0.2">
      <c r="A639" s="158"/>
      <c r="D639" s="138"/>
    </row>
    <row r="640" spans="1:4" x14ac:dyDescent="0.2">
      <c r="A640" s="158"/>
      <c r="D640" s="138"/>
    </row>
    <row r="641" spans="1:4" x14ac:dyDescent="0.2">
      <c r="A641" s="158"/>
      <c r="D641" s="138"/>
    </row>
    <row r="642" spans="1:4" x14ac:dyDescent="0.2">
      <c r="A642" s="158"/>
      <c r="D642" s="138"/>
    </row>
    <row r="643" spans="1:4" x14ac:dyDescent="0.2">
      <c r="A643" s="158"/>
      <c r="D643" s="138"/>
    </row>
    <row r="644" spans="1:4" x14ac:dyDescent="0.2">
      <c r="A644" s="158"/>
      <c r="D644" s="138"/>
    </row>
    <row r="645" spans="1:4" x14ac:dyDescent="0.2">
      <c r="A645" s="158"/>
      <c r="D645" s="138"/>
    </row>
    <row r="646" spans="1:4" x14ac:dyDescent="0.2">
      <c r="A646" s="158"/>
      <c r="D646" s="138"/>
    </row>
    <row r="647" spans="1:4" x14ac:dyDescent="0.2">
      <c r="A647" s="158"/>
      <c r="D647" s="138"/>
    </row>
    <row r="648" spans="1:4" x14ac:dyDescent="0.2">
      <c r="A648" s="158"/>
      <c r="D648" s="138"/>
    </row>
    <row r="649" spans="1:4" x14ac:dyDescent="0.2">
      <c r="A649" s="158"/>
      <c r="D649" s="138"/>
    </row>
    <row r="650" spans="1:4" x14ac:dyDescent="0.2">
      <c r="A650" s="158"/>
      <c r="D650" s="138"/>
    </row>
    <row r="651" spans="1:4" x14ac:dyDescent="0.2">
      <c r="A651" s="158"/>
      <c r="D651" s="138"/>
    </row>
    <row r="652" spans="1:4" x14ac:dyDescent="0.2">
      <c r="A652" s="158"/>
      <c r="D652" s="138"/>
    </row>
    <row r="653" spans="1:4" x14ac:dyDescent="0.2">
      <c r="A653" s="158"/>
      <c r="D653" s="138"/>
    </row>
    <row r="654" spans="1:4" x14ac:dyDescent="0.2">
      <c r="A654" s="158"/>
      <c r="D654" s="138"/>
    </row>
    <row r="655" spans="1:4" x14ac:dyDescent="0.2">
      <c r="A655" s="158"/>
      <c r="D655" s="138"/>
    </row>
    <row r="656" spans="1:4" x14ac:dyDescent="0.2">
      <c r="A656" s="158"/>
      <c r="D656" s="138"/>
    </row>
    <row r="657" spans="1:4" x14ac:dyDescent="0.2">
      <c r="A657" s="158"/>
      <c r="D657" s="138"/>
    </row>
    <row r="658" spans="1:4" x14ac:dyDescent="0.2">
      <c r="A658" s="158"/>
      <c r="D658" s="138"/>
    </row>
    <row r="659" spans="1:4" x14ac:dyDescent="0.2">
      <c r="A659" s="158"/>
      <c r="D659" s="138"/>
    </row>
    <row r="660" spans="1:4" x14ac:dyDescent="0.2">
      <c r="A660" s="158"/>
      <c r="D660" s="138"/>
    </row>
    <row r="661" spans="1:4" x14ac:dyDescent="0.2">
      <c r="A661" s="158"/>
      <c r="D661" s="138"/>
    </row>
    <row r="662" spans="1:4" x14ac:dyDescent="0.2">
      <c r="A662" s="158"/>
      <c r="D662" s="138"/>
    </row>
    <row r="663" spans="1:4" x14ac:dyDescent="0.2">
      <c r="A663" s="158"/>
      <c r="D663" s="138"/>
    </row>
    <row r="664" spans="1:4" x14ac:dyDescent="0.2">
      <c r="A664" s="158"/>
      <c r="D664" s="138"/>
    </row>
    <row r="665" spans="1:4" x14ac:dyDescent="0.2">
      <c r="A665" s="158"/>
      <c r="D665" s="138"/>
    </row>
    <row r="666" spans="1:4" x14ac:dyDescent="0.2">
      <c r="A666" s="158"/>
      <c r="D666" s="138"/>
    </row>
    <row r="667" spans="1:4" x14ac:dyDescent="0.2">
      <c r="A667" s="158"/>
      <c r="D667" s="138"/>
    </row>
    <row r="668" spans="1:4" x14ac:dyDescent="0.2">
      <c r="A668" s="158"/>
      <c r="D668" s="138"/>
    </row>
    <row r="669" spans="1:4" x14ac:dyDescent="0.2">
      <c r="A669" s="158"/>
      <c r="D669" s="138"/>
    </row>
    <row r="670" spans="1:4" x14ac:dyDescent="0.2">
      <c r="A670" s="158"/>
      <c r="D670" s="138"/>
    </row>
    <row r="671" spans="1:4" x14ac:dyDescent="0.2">
      <c r="A671" s="158"/>
      <c r="D671" s="138"/>
    </row>
    <row r="672" spans="1:4" x14ac:dyDescent="0.2">
      <c r="A672" s="158"/>
      <c r="D672" s="138"/>
    </row>
    <row r="673" spans="1:4" x14ac:dyDescent="0.2">
      <c r="A673" s="158"/>
      <c r="D673" s="138"/>
    </row>
    <row r="674" spans="1:4" x14ac:dyDescent="0.2">
      <c r="A674" s="158"/>
      <c r="D674" s="138"/>
    </row>
    <row r="675" spans="1:4" x14ac:dyDescent="0.2">
      <c r="A675" s="158"/>
      <c r="D675" s="138"/>
    </row>
    <row r="676" spans="1:4" x14ac:dyDescent="0.2">
      <c r="A676" s="158"/>
      <c r="D676" s="138"/>
    </row>
    <row r="677" spans="1:4" x14ac:dyDescent="0.2">
      <c r="A677" s="158"/>
      <c r="D677" s="138"/>
    </row>
    <row r="678" spans="1:4" x14ac:dyDescent="0.2">
      <c r="A678" s="158"/>
      <c r="D678" s="138"/>
    </row>
    <row r="679" spans="1:4" x14ac:dyDescent="0.2">
      <c r="A679" s="158"/>
      <c r="D679" s="138"/>
    </row>
    <row r="680" spans="1:4" x14ac:dyDescent="0.2">
      <c r="A680" s="158"/>
      <c r="D680" s="138"/>
    </row>
    <row r="681" spans="1:4" x14ac:dyDescent="0.2">
      <c r="A681" s="158"/>
      <c r="D681" s="138"/>
    </row>
    <row r="682" spans="1:4" x14ac:dyDescent="0.2">
      <c r="A682" s="158"/>
      <c r="D682" s="138"/>
    </row>
    <row r="683" spans="1:4" x14ac:dyDescent="0.2">
      <c r="A683" s="158"/>
      <c r="D683" s="138"/>
    </row>
    <row r="684" spans="1:4" x14ac:dyDescent="0.2">
      <c r="A684" s="158"/>
      <c r="D684" s="138"/>
    </row>
    <row r="685" spans="1:4" x14ac:dyDescent="0.2">
      <c r="A685" s="158"/>
      <c r="D685" s="138"/>
    </row>
    <row r="686" spans="1:4" x14ac:dyDescent="0.2">
      <c r="A686" s="158"/>
      <c r="D686" s="138"/>
    </row>
    <row r="687" spans="1:4" x14ac:dyDescent="0.2">
      <c r="A687" s="158"/>
      <c r="D687" s="138"/>
    </row>
    <row r="688" spans="1:4" x14ac:dyDescent="0.2">
      <c r="A688" s="158"/>
      <c r="D688" s="138"/>
    </row>
    <row r="689" spans="1:4" x14ac:dyDescent="0.2">
      <c r="A689" s="158"/>
      <c r="D689" s="138"/>
    </row>
    <row r="690" spans="1:4" x14ac:dyDescent="0.2">
      <c r="A690" s="158"/>
      <c r="D690" s="138"/>
    </row>
    <row r="691" spans="1:4" x14ac:dyDescent="0.2">
      <c r="A691" s="158"/>
      <c r="D691" s="138"/>
    </row>
    <row r="692" spans="1:4" x14ac:dyDescent="0.2">
      <c r="A692" s="158"/>
      <c r="D692" s="138"/>
    </row>
    <row r="693" spans="1:4" x14ac:dyDescent="0.2">
      <c r="A693" s="158"/>
      <c r="D693" s="138"/>
    </row>
    <row r="694" spans="1:4" x14ac:dyDescent="0.2">
      <c r="A694" s="158"/>
      <c r="D694" s="138"/>
    </row>
    <row r="695" spans="1:4" x14ac:dyDescent="0.2">
      <c r="A695" s="158"/>
      <c r="D695" s="138"/>
    </row>
    <row r="696" spans="1:4" x14ac:dyDescent="0.2">
      <c r="A696" s="158"/>
      <c r="D696" s="138"/>
    </row>
    <row r="697" spans="1:4" x14ac:dyDescent="0.2">
      <c r="A697" s="158"/>
      <c r="D697" s="138"/>
    </row>
    <row r="698" spans="1:4" x14ac:dyDescent="0.2">
      <c r="A698" s="158"/>
      <c r="D698" s="138"/>
    </row>
    <row r="699" spans="1:4" x14ac:dyDescent="0.2">
      <c r="A699" s="158"/>
      <c r="D699" s="138"/>
    </row>
    <row r="700" spans="1:4" x14ac:dyDescent="0.2">
      <c r="A700" s="158"/>
      <c r="D700" s="138"/>
    </row>
    <row r="701" spans="1:4" x14ac:dyDescent="0.2">
      <c r="A701" s="158"/>
      <c r="D701" s="138"/>
    </row>
    <row r="702" spans="1:4" x14ac:dyDescent="0.2">
      <c r="A702" s="158"/>
      <c r="D702" s="138"/>
    </row>
    <row r="703" spans="1:4" x14ac:dyDescent="0.2">
      <c r="A703" s="158"/>
      <c r="D703" s="138"/>
    </row>
    <row r="704" spans="1:4" x14ac:dyDescent="0.2">
      <c r="A704" s="158"/>
      <c r="D704" s="138"/>
    </row>
    <row r="705" spans="1:4" x14ac:dyDescent="0.2">
      <c r="A705" s="158"/>
      <c r="D705" s="138"/>
    </row>
    <row r="706" spans="1:4" x14ac:dyDescent="0.2">
      <c r="A706" s="158"/>
      <c r="D706" s="138"/>
    </row>
    <row r="707" spans="1:4" x14ac:dyDescent="0.2">
      <c r="A707" s="158"/>
      <c r="D707" s="138"/>
    </row>
    <row r="708" spans="1:4" x14ac:dyDescent="0.2">
      <c r="A708" s="158"/>
      <c r="D708" s="138"/>
    </row>
    <row r="709" spans="1:4" x14ac:dyDescent="0.2">
      <c r="A709" s="158"/>
      <c r="D709" s="138"/>
    </row>
    <row r="710" spans="1:4" x14ac:dyDescent="0.2">
      <c r="A710" s="158"/>
      <c r="D710" s="138"/>
    </row>
    <row r="711" spans="1:4" x14ac:dyDescent="0.2">
      <c r="A711" s="158"/>
      <c r="D711" s="138"/>
    </row>
    <row r="712" spans="1:4" x14ac:dyDescent="0.2">
      <c r="A712" s="158"/>
      <c r="D712" s="138"/>
    </row>
    <row r="713" spans="1:4" x14ac:dyDescent="0.2">
      <c r="A713" s="158"/>
      <c r="D713" s="138"/>
    </row>
    <row r="714" spans="1:4" x14ac:dyDescent="0.2">
      <c r="A714" s="158"/>
      <c r="D714" s="138"/>
    </row>
    <row r="715" spans="1:4" x14ac:dyDescent="0.2">
      <c r="A715" s="158"/>
      <c r="D715" s="138"/>
    </row>
    <row r="716" spans="1:4" x14ac:dyDescent="0.2">
      <c r="A716" s="158"/>
      <c r="D716" s="138"/>
    </row>
    <row r="717" spans="1:4" x14ac:dyDescent="0.2">
      <c r="A717" s="158"/>
      <c r="D717" s="138"/>
    </row>
    <row r="718" spans="1:4" x14ac:dyDescent="0.2">
      <c r="A718" s="158"/>
      <c r="D718" s="138"/>
    </row>
    <row r="719" spans="1:4" x14ac:dyDescent="0.2">
      <c r="A719" s="158"/>
      <c r="D719" s="138"/>
    </row>
    <row r="720" spans="1:4" x14ac:dyDescent="0.2">
      <c r="A720" s="158"/>
      <c r="D720" s="138"/>
    </row>
    <row r="721" spans="1:4" x14ac:dyDescent="0.2">
      <c r="A721" s="158"/>
      <c r="D721" s="138"/>
    </row>
    <row r="722" spans="1:4" x14ac:dyDescent="0.2">
      <c r="A722" s="158"/>
      <c r="D722" s="138"/>
    </row>
    <row r="723" spans="1:4" x14ac:dyDescent="0.2">
      <c r="A723" s="158"/>
      <c r="D723" s="138"/>
    </row>
    <row r="724" spans="1:4" x14ac:dyDescent="0.2">
      <c r="A724" s="158"/>
      <c r="D724" s="138"/>
    </row>
    <row r="725" spans="1:4" x14ac:dyDescent="0.2">
      <c r="A725" s="158"/>
      <c r="D725" s="138"/>
    </row>
    <row r="726" spans="1:4" x14ac:dyDescent="0.2">
      <c r="A726" s="158"/>
      <c r="D726" s="138"/>
    </row>
    <row r="727" spans="1:4" x14ac:dyDescent="0.2">
      <c r="A727" s="158"/>
      <c r="D727" s="138"/>
    </row>
    <row r="728" spans="1:4" x14ac:dyDescent="0.2">
      <c r="A728" s="158"/>
      <c r="D728" s="138"/>
    </row>
    <row r="729" spans="1:4" x14ac:dyDescent="0.2">
      <c r="A729" s="158"/>
      <c r="D729" s="138"/>
    </row>
    <row r="730" spans="1:4" x14ac:dyDescent="0.2">
      <c r="A730" s="158"/>
      <c r="D730" s="138"/>
    </row>
    <row r="731" spans="1:4" x14ac:dyDescent="0.2">
      <c r="A731" s="158"/>
      <c r="D731" s="138"/>
    </row>
    <row r="732" spans="1:4" x14ac:dyDescent="0.2">
      <c r="A732" s="158"/>
      <c r="D732" s="138"/>
    </row>
    <row r="733" spans="1:4" x14ac:dyDescent="0.2">
      <c r="A733" s="158"/>
      <c r="D733" s="138"/>
    </row>
    <row r="734" spans="1:4" x14ac:dyDescent="0.2">
      <c r="A734" s="158"/>
      <c r="D734" s="138"/>
    </row>
    <row r="735" spans="1:4" x14ac:dyDescent="0.2">
      <c r="A735" s="158"/>
      <c r="D735" s="138"/>
    </row>
    <row r="736" spans="1:4" x14ac:dyDescent="0.2">
      <c r="A736" s="158"/>
      <c r="D736" s="138"/>
    </row>
    <row r="737" spans="1:4" x14ac:dyDescent="0.2">
      <c r="A737" s="158"/>
      <c r="D737" s="138"/>
    </row>
    <row r="738" spans="1:4" x14ac:dyDescent="0.2">
      <c r="A738" s="158"/>
      <c r="D738" s="138"/>
    </row>
    <row r="739" spans="1:4" x14ac:dyDescent="0.2">
      <c r="A739" s="158"/>
      <c r="D739" s="138"/>
    </row>
    <row r="740" spans="1:4" x14ac:dyDescent="0.2">
      <c r="A740" s="158"/>
      <c r="D740" s="138"/>
    </row>
    <row r="741" spans="1:4" x14ac:dyDescent="0.2">
      <c r="A741" s="158"/>
      <c r="D741" s="138"/>
    </row>
    <row r="742" spans="1:4" x14ac:dyDescent="0.2">
      <c r="A742" s="158"/>
      <c r="D742" s="138"/>
    </row>
    <row r="743" spans="1:4" x14ac:dyDescent="0.2">
      <c r="A743" s="158"/>
      <c r="D743" s="138"/>
    </row>
    <row r="744" spans="1:4" x14ac:dyDescent="0.2">
      <c r="A744" s="158"/>
      <c r="D744" s="138"/>
    </row>
    <row r="745" spans="1:4" x14ac:dyDescent="0.2">
      <c r="A745" s="158"/>
      <c r="D745" s="138"/>
    </row>
    <row r="746" spans="1:4" x14ac:dyDescent="0.2">
      <c r="A746" s="158"/>
      <c r="D746" s="138"/>
    </row>
    <row r="747" spans="1:4" x14ac:dyDescent="0.2">
      <c r="A747" s="158"/>
      <c r="D747" s="138"/>
    </row>
    <row r="748" spans="1:4" x14ac:dyDescent="0.2">
      <c r="A748" s="158"/>
      <c r="D748" s="138"/>
    </row>
    <row r="749" spans="1:4" x14ac:dyDescent="0.2">
      <c r="A749" s="158"/>
      <c r="D749" s="138"/>
    </row>
    <row r="750" spans="1:4" x14ac:dyDescent="0.2">
      <c r="A750" s="158"/>
      <c r="D750" s="138"/>
    </row>
    <row r="751" spans="1:4" x14ac:dyDescent="0.2">
      <c r="A751" s="158"/>
      <c r="D751" s="138"/>
    </row>
    <row r="752" spans="1:4" x14ac:dyDescent="0.2">
      <c r="A752" s="158"/>
      <c r="D752" s="138"/>
    </row>
    <row r="753" spans="1:4" x14ac:dyDescent="0.2">
      <c r="A753" s="158"/>
      <c r="D753" s="138"/>
    </row>
    <row r="754" spans="1:4" x14ac:dyDescent="0.2">
      <c r="A754" s="158"/>
      <c r="D754" s="138"/>
    </row>
    <row r="755" spans="1:4" x14ac:dyDescent="0.2">
      <c r="A755" s="158"/>
      <c r="D755" s="138"/>
    </row>
    <row r="756" spans="1:4" x14ac:dyDescent="0.2">
      <c r="A756" s="158"/>
      <c r="D756" s="138"/>
    </row>
    <row r="757" spans="1:4" x14ac:dyDescent="0.2">
      <c r="A757" s="158"/>
      <c r="D757" s="138"/>
    </row>
    <row r="758" spans="1:4" x14ac:dyDescent="0.2">
      <c r="A758" s="158"/>
      <c r="D758" s="138"/>
    </row>
    <row r="759" spans="1:4" x14ac:dyDescent="0.2">
      <c r="A759" s="158"/>
      <c r="D759" s="138"/>
    </row>
    <row r="760" spans="1:4" x14ac:dyDescent="0.2">
      <c r="A760" s="158"/>
      <c r="D760" s="138"/>
    </row>
    <row r="761" spans="1:4" x14ac:dyDescent="0.2">
      <c r="A761" s="158"/>
      <c r="D761" s="138"/>
    </row>
    <row r="762" spans="1:4" x14ac:dyDescent="0.2">
      <c r="A762" s="158"/>
      <c r="D762" s="138"/>
    </row>
    <row r="763" spans="1:4" x14ac:dyDescent="0.2">
      <c r="A763" s="158"/>
      <c r="D763" s="138"/>
    </row>
    <row r="764" spans="1:4" x14ac:dyDescent="0.2">
      <c r="A764" s="158"/>
      <c r="D764" s="138"/>
    </row>
    <row r="765" spans="1:4" x14ac:dyDescent="0.2">
      <c r="A765" s="158"/>
      <c r="D765" s="138"/>
    </row>
    <row r="766" spans="1:4" x14ac:dyDescent="0.2">
      <c r="A766" s="158"/>
      <c r="D766" s="138"/>
    </row>
    <row r="767" spans="1:4" x14ac:dyDescent="0.2">
      <c r="A767" s="158"/>
      <c r="D767" s="138"/>
    </row>
    <row r="768" spans="1:4" x14ac:dyDescent="0.2">
      <c r="A768" s="158"/>
      <c r="D768" s="138"/>
    </row>
    <row r="769" spans="1:4" x14ac:dyDescent="0.2">
      <c r="A769" s="158"/>
      <c r="D769" s="138"/>
    </row>
    <row r="770" spans="1:4" x14ac:dyDescent="0.2">
      <c r="A770" s="158"/>
      <c r="D770" s="138"/>
    </row>
    <row r="771" spans="1:4" x14ac:dyDescent="0.2">
      <c r="A771" s="158"/>
      <c r="D771" s="138"/>
    </row>
    <row r="772" spans="1:4" x14ac:dyDescent="0.2">
      <c r="A772" s="158"/>
      <c r="D772" s="138"/>
    </row>
    <row r="773" spans="1:4" x14ac:dyDescent="0.2">
      <c r="A773" s="158"/>
      <c r="D773" s="138"/>
    </row>
    <row r="774" spans="1:4" x14ac:dyDescent="0.2">
      <c r="A774" s="158"/>
      <c r="D774" s="138"/>
    </row>
    <row r="775" spans="1:4" x14ac:dyDescent="0.2">
      <c r="A775" s="158"/>
      <c r="D775" s="138"/>
    </row>
    <row r="776" spans="1:4" x14ac:dyDescent="0.2">
      <c r="A776" s="158"/>
      <c r="D776" s="138"/>
    </row>
    <row r="777" spans="1:4" x14ac:dyDescent="0.2">
      <c r="A777" s="158"/>
      <c r="D777" s="138"/>
    </row>
    <row r="778" spans="1:4" x14ac:dyDescent="0.2">
      <c r="A778" s="158"/>
      <c r="D778" s="138"/>
    </row>
    <row r="779" spans="1:4" x14ac:dyDescent="0.2">
      <c r="A779" s="158"/>
      <c r="D779" s="138"/>
    </row>
    <row r="780" spans="1:4" x14ac:dyDescent="0.2">
      <c r="A780" s="158"/>
      <c r="D780" s="138"/>
    </row>
    <row r="781" spans="1:4" x14ac:dyDescent="0.2">
      <c r="A781" s="158"/>
      <c r="D781" s="138"/>
    </row>
    <row r="782" spans="1:4" x14ac:dyDescent="0.2">
      <c r="A782" s="158"/>
      <c r="D782" s="138"/>
    </row>
    <row r="783" spans="1:4" x14ac:dyDescent="0.2">
      <c r="A783" s="158"/>
      <c r="D783" s="138"/>
    </row>
    <row r="784" spans="1:4" x14ac:dyDescent="0.2">
      <c r="A784" s="158"/>
      <c r="D784" s="138"/>
    </row>
    <row r="785" spans="1:4" x14ac:dyDescent="0.2">
      <c r="A785" s="158"/>
      <c r="D785" s="138"/>
    </row>
    <row r="786" spans="1:4" x14ac:dyDescent="0.2">
      <c r="A786" s="158"/>
      <c r="D786" s="138"/>
    </row>
    <row r="787" spans="1:4" x14ac:dyDescent="0.2">
      <c r="A787" s="158"/>
      <c r="D787" s="138"/>
    </row>
    <row r="788" spans="1:4" x14ac:dyDescent="0.2">
      <c r="A788" s="158"/>
      <c r="D788" s="138"/>
    </row>
    <row r="789" spans="1:4" x14ac:dyDescent="0.2">
      <c r="A789" s="158"/>
      <c r="D789" s="138"/>
    </row>
    <row r="790" spans="1:4" x14ac:dyDescent="0.2">
      <c r="A790" s="158"/>
      <c r="D790" s="138"/>
    </row>
    <row r="791" spans="1:4" x14ac:dyDescent="0.2">
      <c r="A791" s="158"/>
      <c r="D791" s="138"/>
    </row>
    <row r="792" spans="1:4" x14ac:dyDescent="0.2">
      <c r="A792" s="158"/>
      <c r="D792" s="138"/>
    </row>
    <row r="793" spans="1:4" x14ac:dyDescent="0.2">
      <c r="A793" s="158"/>
      <c r="D793" s="138"/>
    </row>
    <row r="794" spans="1:4" x14ac:dyDescent="0.2">
      <c r="A794" s="158"/>
      <c r="D794" s="138"/>
    </row>
    <row r="795" spans="1:4" x14ac:dyDescent="0.2">
      <c r="A795" s="158"/>
      <c r="D795" s="138"/>
    </row>
    <row r="796" spans="1:4" x14ac:dyDescent="0.2">
      <c r="A796" s="158"/>
      <c r="D796" s="138"/>
    </row>
    <row r="797" spans="1:4" x14ac:dyDescent="0.2">
      <c r="A797" s="158"/>
      <c r="D797" s="138"/>
    </row>
    <row r="798" spans="1:4" x14ac:dyDescent="0.2">
      <c r="A798" s="158"/>
      <c r="D798" s="138"/>
    </row>
    <row r="799" spans="1:4" x14ac:dyDescent="0.2">
      <c r="A799" s="158"/>
      <c r="D799" s="138"/>
    </row>
    <row r="800" spans="1:4" x14ac:dyDescent="0.2">
      <c r="A800" s="158"/>
      <c r="D800" s="138"/>
    </row>
    <row r="801" spans="1:4" x14ac:dyDescent="0.2">
      <c r="A801" s="158"/>
      <c r="D801" s="138"/>
    </row>
    <row r="802" spans="1:4" x14ac:dyDescent="0.2">
      <c r="A802" s="158"/>
      <c r="D802" s="138"/>
    </row>
    <row r="803" spans="1:4" x14ac:dyDescent="0.2">
      <c r="A803" s="158"/>
      <c r="D803" s="138"/>
    </row>
    <row r="804" spans="1:4" x14ac:dyDescent="0.2">
      <c r="A804" s="158"/>
      <c r="D804" s="138"/>
    </row>
    <row r="805" spans="1:4" x14ac:dyDescent="0.2">
      <c r="A805" s="158"/>
      <c r="D805" s="138"/>
    </row>
    <row r="806" spans="1:4" x14ac:dyDescent="0.2">
      <c r="A806" s="158"/>
      <c r="D806" s="138"/>
    </row>
    <row r="807" spans="1:4" x14ac:dyDescent="0.2">
      <c r="A807" s="158"/>
      <c r="D807" s="138"/>
    </row>
    <row r="808" spans="1:4" x14ac:dyDescent="0.2">
      <c r="A808" s="158"/>
      <c r="D808" s="138"/>
    </row>
    <row r="809" spans="1:4" x14ac:dyDescent="0.2">
      <c r="A809" s="158"/>
      <c r="D809" s="138"/>
    </row>
    <row r="810" spans="1:4" x14ac:dyDescent="0.2">
      <c r="A810" s="158"/>
      <c r="D810" s="138"/>
    </row>
    <row r="811" spans="1:4" x14ac:dyDescent="0.2">
      <c r="A811" s="158"/>
      <c r="D811" s="138"/>
    </row>
    <row r="812" spans="1:4" x14ac:dyDescent="0.2">
      <c r="A812" s="158"/>
      <c r="D812" s="138"/>
    </row>
    <row r="813" spans="1:4" x14ac:dyDescent="0.2">
      <c r="A813" s="158"/>
      <c r="D813" s="138"/>
    </row>
    <row r="814" spans="1:4" x14ac:dyDescent="0.2">
      <c r="A814" s="158"/>
      <c r="D814" s="138"/>
    </row>
    <row r="815" spans="1:4" x14ac:dyDescent="0.2">
      <c r="A815" s="158"/>
      <c r="D815" s="138"/>
    </row>
    <row r="816" spans="1:4" x14ac:dyDescent="0.2">
      <c r="A816" s="158"/>
      <c r="D816" s="138"/>
    </row>
    <row r="817" spans="1:4" x14ac:dyDescent="0.2">
      <c r="A817" s="158"/>
      <c r="D817" s="138"/>
    </row>
    <row r="818" spans="1:4" x14ac:dyDescent="0.2">
      <c r="A818" s="158"/>
      <c r="D818" s="138"/>
    </row>
    <row r="819" spans="1:4" x14ac:dyDescent="0.2">
      <c r="A819" s="158"/>
      <c r="D819" s="138"/>
    </row>
    <row r="820" spans="1:4" x14ac:dyDescent="0.2">
      <c r="A820" s="158"/>
      <c r="D820" s="138"/>
    </row>
    <row r="821" spans="1:4" x14ac:dyDescent="0.2">
      <c r="A821" s="158"/>
      <c r="D821" s="138"/>
    </row>
    <row r="822" spans="1:4" x14ac:dyDescent="0.2">
      <c r="A822" s="158"/>
      <c r="D822" s="138"/>
    </row>
    <row r="823" spans="1:4" x14ac:dyDescent="0.2">
      <c r="A823" s="158"/>
      <c r="D823" s="138"/>
    </row>
    <row r="824" spans="1:4" x14ac:dyDescent="0.2">
      <c r="A824" s="158"/>
      <c r="D824" s="138"/>
    </row>
    <row r="825" spans="1:4" x14ac:dyDescent="0.2">
      <c r="A825" s="158"/>
      <c r="D825" s="138"/>
    </row>
    <row r="826" spans="1:4" x14ac:dyDescent="0.2">
      <c r="A826" s="158"/>
      <c r="D826" s="138"/>
    </row>
    <row r="827" spans="1:4" x14ac:dyDescent="0.2">
      <c r="A827" s="158"/>
      <c r="D827" s="138"/>
    </row>
    <row r="828" spans="1:4" x14ac:dyDescent="0.2">
      <c r="A828" s="158"/>
      <c r="D828" s="138"/>
    </row>
    <row r="829" spans="1:4" x14ac:dyDescent="0.2">
      <c r="A829" s="158"/>
      <c r="D829" s="138"/>
    </row>
    <row r="830" spans="1:4" x14ac:dyDescent="0.2">
      <c r="A830" s="158"/>
      <c r="D830" s="138"/>
    </row>
    <row r="831" spans="1:4" x14ac:dyDescent="0.2">
      <c r="A831" s="158"/>
      <c r="D831" s="138"/>
    </row>
    <row r="832" spans="1:4" x14ac:dyDescent="0.2">
      <c r="A832" s="158"/>
      <c r="D832" s="138"/>
    </row>
    <row r="833" spans="1:4" x14ac:dyDescent="0.2">
      <c r="A833" s="158"/>
      <c r="D833" s="138"/>
    </row>
    <row r="834" spans="1:4" x14ac:dyDescent="0.2">
      <c r="A834" s="158"/>
      <c r="D834" s="138"/>
    </row>
    <row r="835" spans="1:4" x14ac:dyDescent="0.2">
      <c r="A835" s="158"/>
      <c r="D835" s="138"/>
    </row>
    <row r="836" spans="1:4" x14ac:dyDescent="0.2">
      <c r="A836" s="158"/>
      <c r="D836" s="138"/>
    </row>
    <row r="837" spans="1:4" x14ac:dyDescent="0.2">
      <c r="A837" s="158"/>
      <c r="D837" s="138"/>
    </row>
    <row r="838" spans="1:4" x14ac:dyDescent="0.2">
      <c r="A838" s="158"/>
      <c r="D838" s="138"/>
    </row>
    <row r="839" spans="1:4" x14ac:dyDescent="0.2">
      <c r="A839" s="158"/>
      <c r="D839" s="138"/>
    </row>
    <row r="840" spans="1:4" x14ac:dyDescent="0.2">
      <c r="A840" s="158"/>
      <c r="D840" s="138"/>
    </row>
    <row r="841" spans="1:4" x14ac:dyDescent="0.2">
      <c r="A841" s="158"/>
      <c r="D841" s="138"/>
    </row>
    <row r="842" spans="1:4" x14ac:dyDescent="0.2">
      <c r="A842" s="158"/>
      <c r="D842" s="138"/>
    </row>
    <row r="843" spans="1:4" x14ac:dyDescent="0.2">
      <c r="A843" s="158"/>
      <c r="D843" s="138"/>
    </row>
    <row r="844" spans="1:4" x14ac:dyDescent="0.2">
      <c r="A844" s="158"/>
      <c r="D844" s="138"/>
    </row>
    <row r="845" spans="1:4" x14ac:dyDescent="0.2">
      <c r="A845" s="158"/>
      <c r="D845" s="138"/>
    </row>
    <row r="846" spans="1:4" x14ac:dyDescent="0.2">
      <c r="A846" s="158"/>
      <c r="D846" s="138"/>
    </row>
    <row r="847" spans="1:4" x14ac:dyDescent="0.2">
      <c r="A847" s="158"/>
      <c r="D847" s="138"/>
    </row>
    <row r="848" spans="1:4" x14ac:dyDescent="0.2">
      <c r="A848" s="158"/>
      <c r="D848" s="138"/>
    </row>
    <row r="849" spans="1:4" x14ac:dyDescent="0.2">
      <c r="A849" s="158"/>
      <c r="D849" s="138"/>
    </row>
    <row r="850" spans="1:4" x14ac:dyDescent="0.2">
      <c r="A850" s="158"/>
      <c r="D850" s="138"/>
    </row>
    <row r="851" spans="1:4" x14ac:dyDescent="0.2">
      <c r="A851" s="158"/>
      <c r="D851" s="138"/>
    </row>
    <row r="852" spans="1:4" x14ac:dyDescent="0.2">
      <c r="A852" s="158"/>
      <c r="D852" s="138"/>
    </row>
    <row r="853" spans="1:4" x14ac:dyDescent="0.2">
      <c r="A853" s="158"/>
      <c r="D853" s="138"/>
    </row>
    <row r="854" spans="1:4" x14ac:dyDescent="0.2">
      <c r="A854" s="158"/>
      <c r="D854" s="138"/>
    </row>
    <row r="855" spans="1:4" x14ac:dyDescent="0.2">
      <c r="A855" s="158"/>
      <c r="D855" s="138"/>
    </row>
    <row r="856" spans="1:4" x14ac:dyDescent="0.2">
      <c r="A856" s="158"/>
      <c r="D856" s="138"/>
    </row>
    <row r="857" spans="1:4" x14ac:dyDescent="0.2">
      <c r="A857" s="158"/>
      <c r="D857" s="138"/>
    </row>
    <row r="858" spans="1:4" x14ac:dyDescent="0.2">
      <c r="A858" s="158"/>
      <c r="D858" s="138"/>
    </row>
    <row r="859" spans="1:4" x14ac:dyDescent="0.2">
      <c r="A859" s="158"/>
      <c r="D859" s="138"/>
    </row>
    <row r="860" spans="1:4" x14ac:dyDescent="0.2">
      <c r="A860" s="158"/>
      <c r="D860" s="138"/>
    </row>
    <row r="861" spans="1:4" x14ac:dyDescent="0.2">
      <c r="A861" s="158"/>
      <c r="D861" s="138"/>
    </row>
    <row r="862" spans="1:4" x14ac:dyDescent="0.2">
      <c r="A862" s="158"/>
      <c r="D862" s="138"/>
    </row>
    <row r="863" spans="1:4" x14ac:dyDescent="0.2">
      <c r="A863" s="158"/>
      <c r="D863" s="138"/>
    </row>
    <row r="864" spans="1:4" x14ac:dyDescent="0.2">
      <c r="A864" s="158"/>
      <c r="D864" s="138"/>
    </row>
    <row r="865" spans="1:4" x14ac:dyDescent="0.2">
      <c r="A865" s="158"/>
      <c r="D865" s="138"/>
    </row>
    <row r="866" spans="1:4" x14ac:dyDescent="0.2">
      <c r="A866" s="158"/>
      <c r="D866" s="138"/>
    </row>
    <row r="867" spans="1:4" x14ac:dyDescent="0.2">
      <c r="A867" s="158"/>
      <c r="D867" s="138"/>
    </row>
    <row r="868" spans="1:4" x14ac:dyDescent="0.2">
      <c r="A868" s="158"/>
      <c r="D868" s="138"/>
    </row>
    <row r="869" spans="1:4" x14ac:dyDescent="0.2">
      <c r="A869" s="158"/>
      <c r="D869" s="138"/>
    </row>
    <row r="870" spans="1:4" x14ac:dyDescent="0.2">
      <c r="A870" s="158"/>
      <c r="D870" s="138"/>
    </row>
    <row r="871" spans="1:4" x14ac:dyDescent="0.2">
      <c r="A871" s="158"/>
      <c r="D871" s="138"/>
    </row>
    <row r="872" spans="1:4" x14ac:dyDescent="0.2">
      <c r="A872" s="158"/>
      <c r="D872" s="138"/>
    </row>
    <row r="873" spans="1:4" x14ac:dyDescent="0.2">
      <c r="A873" s="158"/>
      <c r="D873" s="138"/>
    </row>
    <row r="874" spans="1:4" x14ac:dyDescent="0.2">
      <c r="A874" s="158"/>
      <c r="D874" s="138"/>
    </row>
    <row r="875" spans="1:4" x14ac:dyDescent="0.2">
      <c r="A875" s="158"/>
      <c r="D875" s="138"/>
    </row>
    <row r="876" spans="1:4" x14ac:dyDescent="0.2">
      <c r="A876" s="158"/>
      <c r="D876" s="138"/>
    </row>
    <row r="877" spans="1:4" x14ac:dyDescent="0.2">
      <c r="A877" s="158"/>
      <c r="D877" s="138"/>
    </row>
    <row r="878" spans="1:4" x14ac:dyDescent="0.2">
      <c r="A878" s="158"/>
      <c r="D878" s="138"/>
    </row>
    <row r="879" spans="1:4" x14ac:dyDescent="0.2">
      <c r="A879" s="158"/>
      <c r="D879" s="138"/>
    </row>
    <row r="880" spans="1:4" x14ac:dyDescent="0.2">
      <c r="A880" s="158"/>
      <c r="D880" s="138"/>
    </row>
    <row r="881" spans="1:4" x14ac:dyDescent="0.2">
      <c r="A881" s="158"/>
      <c r="D881" s="138"/>
    </row>
    <row r="882" spans="1:4" x14ac:dyDescent="0.2">
      <c r="A882" s="158"/>
      <c r="D882" s="138"/>
    </row>
    <row r="883" spans="1:4" x14ac:dyDescent="0.2">
      <c r="A883" s="158"/>
      <c r="D883" s="138"/>
    </row>
    <row r="884" spans="1:4" x14ac:dyDescent="0.2">
      <c r="A884" s="158"/>
      <c r="D884" s="138"/>
    </row>
    <row r="885" spans="1:4" x14ac:dyDescent="0.2">
      <c r="A885" s="158"/>
      <c r="D885" s="138"/>
    </row>
    <row r="886" spans="1:4" x14ac:dyDescent="0.2">
      <c r="A886" s="158"/>
      <c r="D886" s="138"/>
    </row>
    <row r="887" spans="1:4" x14ac:dyDescent="0.2">
      <c r="A887" s="158"/>
      <c r="D887" s="138"/>
    </row>
    <row r="888" spans="1:4" x14ac:dyDescent="0.2">
      <c r="A888" s="158"/>
      <c r="D888" s="138"/>
    </row>
    <row r="889" spans="1:4" x14ac:dyDescent="0.2">
      <c r="A889" s="158"/>
      <c r="D889" s="138"/>
    </row>
    <row r="890" spans="1:4" x14ac:dyDescent="0.2">
      <c r="A890" s="158"/>
      <c r="D890" s="138"/>
    </row>
    <row r="891" spans="1:4" x14ac:dyDescent="0.2">
      <c r="A891" s="158"/>
      <c r="D891" s="138"/>
    </row>
    <row r="892" spans="1:4" x14ac:dyDescent="0.2">
      <c r="A892" s="158"/>
      <c r="D892" s="138"/>
    </row>
    <row r="893" spans="1:4" x14ac:dyDescent="0.2">
      <c r="A893" s="158"/>
      <c r="D893" s="138"/>
    </row>
    <row r="894" spans="1:4" x14ac:dyDescent="0.2">
      <c r="A894" s="158"/>
      <c r="D894" s="138"/>
    </row>
    <row r="895" spans="1:4" x14ac:dyDescent="0.2">
      <c r="A895" s="158"/>
      <c r="D895" s="138"/>
    </row>
    <row r="896" spans="1:4" x14ac:dyDescent="0.2">
      <c r="A896" s="158"/>
      <c r="D896" s="138"/>
    </row>
    <row r="897" spans="1:4" x14ac:dyDescent="0.2">
      <c r="A897" s="158"/>
      <c r="D897" s="138"/>
    </row>
    <row r="898" spans="1:4" x14ac:dyDescent="0.2">
      <c r="A898" s="158"/>
      <c r="D898" s="138"/>
    </row>
    <row r="899" spans="1:4" x14ac:dyDescent="0.2">
      <c r="A899" s="158"/>
      <c r="D899" s="138"/>
    </row>
    <row r="900" spans="1:4" x14ac:dyDescent="0.2">
      <c r="A900" s="158"/>
      <c r="D900" s="138"/>
    </row>
    <row r="901" spans="1:4" x14ac:dyDescent="0.2">
      <c r="A901" s="158"/>
      <c r="D901" s="138"/>
    </row>
    <row r="902" spans="1:4" x14ac:dyDescent="0.2">
      <c r="A902" s="158"/>
      <c r="D902" s="138"/>
    </row>
    <row r="903" spans="1:4" x14ac:dyDescent="0.2">
      <c r="A903" s="158"/>
      <c r="D903" s="138"/>
    </row>
    <row r="904" spans="1:4" x14ac:dyDescent="0.2">
      <c r="A904" s="158"/>
      <c r="D904" s="138"/>
    </row>
    <row r="905" spans="1:4" x14ac:dyDescent="0.2">
      <c r="A905" s="158"/>
      <c r="D905" s="138"/>
    </row>
    <row r="906" spans="1:4" x14ac:dyDescent="0.2">
      <c r="A906" s="158"/>
      <c r="D906" s="138"/>
    </row>
    <row r="907" spans="1:4" x14ac:dyDescent="0.2">
      <c r="A907" s="158"/>
      <c r="D907" s="138"/>
    </row>
    <row r="908" spans="1:4" x14ac:dyDescent="0.2">
      <c r="A908" s="158"/>
      <c r="D908" s="138"/>
    </row>
    <row r="909" spans="1:4" x14ac:dyDescent="0.2">
      <c r="A909" s="158"/>
      <c r="D909" s="138"/>
    </row>
    <row r="910" spans="1:4" x14ac:dyDescent="0.2">
      <c r="A910" s="158"/>
      <c r="D910" s="138"/>
    </row>
    <row r="911" spans="1:4" x14ac:dyDescent="0.2">
      <c r="A911" s="158"/>
      <c r="D911" s="138"/>
    </row>
    <row r="912" spans="1:4" x14ac:dyDescent="0.2">
      <c r="A912" s="158"/>
      <c r="D912" s="138"/>
    </row>
    <row r="913" spans="1:4" x14ac:dyDescent="0.2">
      <c r="A913" s="158"/>
      <c r="D913" s="138"/>
    </row>
    <row r="914" spans="1:4" x14ac:dyDescent="0.2">
      <c r="A914" s="158"/>
      <c r="D914" s="138"/>
    </row>
    <row r="915" spans="1:4" x14ac:dyDescent="0.2">
      <c r="A915" s="158"/>
      <c r="D915" s="138"/>
    </row>
    <row r="916" spans="1:4" x14ac:dyDescent="0.2">
      <c r="A916" s="158"/>
      <c r="D916" s="138"/>
    </row>
    <row r="917" spans="1:4" x14ac:dyDescent="0.2">
      <c r="A917" s="158"/>
      <c r="D917" s="138"/>
    </row>
    <row r="918" spans="1:4" x14ac:dyDescent="0.2">
      <c r="A918" s="158"/>
      <c r="D918" s="138"/>
    </row>
    <row r="919" spans="1:4" x14ac:dyDescent="0.2">
      <c r="A919" s="158"/>
      <c r="D919" s="138"/>
    </row>
    <row r="920" spans="1:4" x14ac:dyDescent="0.2">
      <c r="A920" s="158"/>
      <c r="D920" s="138"/>
    </row>
    <row r="921" spans="1:4" x14ac:dyDescent="0.2">
      <c r="A921" s="158"/>
      <c r="D921" s="138"/>
    </row>
    <row r="922" spans="1:4" x14ac:dyDescent="0.2">
      <c r="A922" s="158"/>
      <c r="D922" s="138"/>
    </row>
    <row r="923" spans="1:4" x14ac:dyDescent="0.2">
      <c r="A923" s="158"/>
      <c r="D923" s="138"/>
    </row>
    <row r="924" spans="1:4" x14ac:dyDescent="0.2">
      <c r="A924" s="158"/>
      <c r="D924" s="138"/>
    </row>
    <row r="925" spans="1:4" x14ac:dyDescent="0.2">
      <c r="A925" s="158"/>
      <c r="D925" s="138"/>
    </row>
    <row r="926" spans="1:4" x14ac:dyDescent="0.2">
      <c r="A926" s="158"/>
      <c r="D926" s="138"/>
    </row>
    <row r="927" spans="1:4" x14ac:dyDescent="0.2">
      <c r="A927" s="158"/>
      <c r="D927" s="138"/>
    </row>
    <row r="928" spans="1:4" x14ac:dyDescent="0.2">
      <c r="A928" s="158"/>
      <c r="D928" s="138"/>
    </row>
    <row r="929" spans="1:4" x14ac:dyDescent="0.2">
      <c r="A929" s="158"/>
      <c r="D929" s="138"/>
    </row>
    <row r="930" spans="1:4" x14ac:dyDescent="0.2">
      <c r="A930" s="158"/>
      <c r="D930" s="138"/>
    </row>
    <row r="931" spans="1:4" x14ac:dyDescent="0.2">
      <c r="A931" s="158"/>
      <c r="D931" s="138"/>
    </row>
    <row r="932" spans="1:4" x14ac:dyDescent="0.2">
      <c r="A932" s="158"/>
      <c r="D932" s="138"/>
    </row>
    <row r="933" spans="1:4" x14ac:dyDescent="0.2">
      <c r="A933" s="158"/>
      <c r="D933" s="138"/>
    </row>
    <row r="934" spans="1:4" x14ac:dyDescent="0.2">
      <c r="A934" s="158"/>
      <c r="D934" s="138"/>
    </row>
    <row r="935" spans="1:4" x14ac:dyDescent="0.2">
      <c r="A935" s="158"/>
      <c r="D935" s="138"/>
    </row>
    <row r="936" spans="1:4" x14ac:dyDescent="0.2">
      <c r="A936" s="158"/>
      <c r="D936" s="138"/>
    </row>
    <row r="937" spans="1:4" x14ac:dyDescent="0.2">
      <c r="A937" s="158"/>
      <c r="D937" s="138"/>
    </row>
    <row r="938" spans="1:4" x14ac:dyDescent="0.2">
      <c r="A938" s="158"/>
      <c r="D938" s="138"/>
    </row>
    <row r="939" spans="1:4" x14ac:dyDescent="0.2">
      <c r="A939" s="158"/>
      <c r="D939" s="138"/>
    </row>
    <row r="940" spans="1:4" x14ac:dyDescent="0.2">
      <c r="A940" s="158"/>
      <c r="D940" s="138"/>
    </row>
    <row r="941" spans="1:4" x14ac:dyDescent="0.2">
      <c r="A941" s="158"/>
      <c r="D941" s="138"/>
    </row>
    <row r="942" spans="1:4" x14ac:dyDescent="0.2">
      <c r="A942" s="158"/>
      <c r="D942" s="138"/>
    </row>
    <row r="943" spans="1:4" x14ac:dyDescent="0.2">
      <c r="A943" s="158"/>
      <c r="D943" s="138"/>
    </row>
    <row r="944" spans="1:4" x14ac:dyDescent="0.2">
      <c r="A944" s="158"/>
      <c r="D944" s="138"/>
    </row>
    <row r="945" spans="1:4" x14ac:dyDescent="0.2">
      <c r="A945" s="158"/>
      <c r="D945" s="138"/>
    </row>
    <row r="946" spans="1:4" x14ac:dyDescent="0.2">
      <c r="A946" s="158"/>
      <c r="D946" s="138"/>
    </row>
    <row r="947" spans="1:4" x14ac:dyDescent="0.2">
      <c r="A947" s="158"/>
      <c r="D947" s="138"/>
    </row>
    <row r="948" spans="1:4" x14ac:dyDescent="0.2">
      <c r="A948" s="158"/>
      <c r="D948" s="138"/>
    </row>
    <row r="949" spans="1:4" x14ac:dyDescent="0.2">
      <c r="A949" s="158"/>
      <c r="D949" s="138"/>
    </row>
    <row r="950" spans="1:4" x14ac:dyDescent="0.2">
      <c r="A950" s="158"/>
      <c r="D950" s="138"/>
    </row>
    <row r="951" spans="1:4" x14ac:dyDescent="0.2">
      <c r="A951" s="158"/>
      <c r="D951" s="138"/>
    </row>
    <row r="952" spans="1:4" x14ac:dyDescent="0.2">
      <c r="A952" s="158"/>
      <c r="D952" s="138"/>
    </row>
    <row r="953" spans="1:4" x14ac:dyDescent="0.2">
      <c r="A953" s="158"/>
      <c r="D953" s="138"/>
    </row>
    <row r="954" spans="1:4" x14ac:dyDescent="0.2">
      <c r="A954" s="158"/>
      <c r="D954" s="138"/>
    </row>
    <row r="955" spans="1:4" x14ac:dyDescent="0.2">
      <c r="A955" s="158"/>
      <c r="D955" s="138"/>
    </row>
    <row r="956" spans="1:4" x14ac:dyDescent="0.2">
      <c r="A956" s="158"/>
      <c r="D956" s="138"/>
    </row>
    <row r="957" spans="1:4" x14ac:dyDescent="0.2">
      <c r="A957" s="158"/>
      <c r="D957" s="138"/>
    </row>
    <row r="958" spans="1:4" x14ac:dyDescent="0.2">
      <c r="A958" s="158"/>
      <c r="D958" s="138"/>
    </row>
    <row r="959" spans="1:4" x14ac:dyDescent="0.2">
      <c r="A959" s="158"/>
      <c r="D959" s="138"/>
    </row>
    <row r="960" spans="1:4" x14ac:dyDescent="0.2">
      <c r="A960" s="158"/>
      <c r="D960" s="138"/>
    </row>
    <row r="961" spans="1:4" x14ac:dyDescent="0.2">
      <c r="A961" s="158"/>
      <c r="D961" s="138"/>
    </row>
    <row r="962" spans="1:4" x14ac:dyDescent="0.2">
      <c r="A962" s="158"/>
      <c r="D962" s="138"/>
    </row>
    <row r="963" spans="1:4" x14ac:dyDescent="0.2">
      <c r="A963" s="158"/>
      <c r="D963" s="138"/>
    </row>
    <row r="964" spans="1:4" x14ac:dyDescent="0.2">
      <c r="A964" s="158"/>
      <c r="D964" s="138"/>
    </row>
    <row r="965" spans="1:4" x14ac:dyDescent="0.2">
      <c r="A965" s="158"/>
      <c r="D965" s="138"/>
    </row>
    <row r="966" spans="1:4" x14ac:dyDescent="0.2">
      <c r="A966" s="158"/>
      <c r="D966" s="138"/>
    </row>
    <row r="967" spans="1:4" x14ac:dyDescent="0.2">
      <c r="A967" s="158"/>
      <c r="D967" s="138"/>
    </row>
    <row r="968" spans="1:4" x14ac:dyDescent="0.2">
      <c r="A968" s="158"/>
      <c r="D968" s="138"/>
    </row>
    <row r="969" spans="1:4" x14ac:dyDescent="0.2">
      <c r="A969" s="158"/>
      <c r="D969" s="138"/>
    </row>
    <row r="970" spans="1:4" x14ac:dyDescent="0.2">
      <c r="A970" s="158"/>
      <c r="D970" s="138"/>
    </row>
    <row r="971" spans="1:4" x14ac:dyDescent="0.2">
      <c r="A971" s="158"/>
      <c r="D971" s="138"/>
    </row>
    <row r="972" spans="1:4" x14ac:dyDescent="0.2">
      <c r="A972" s="158"/>
      <c r="D972" s="138"/>
    </row>
    <row r="973" spans="1:4" x14ac:dyDescent="0.2">
      <c r="A973" s="158"/>
      <c r="D973" s="138"/>
    </row>
    <row r="974" spans="1:4" x14ac:dyDescent="0.2">
      <c r="A974" s="158"/>
      <c r="D974" s="138"/>
    </row>
    <row r="975" spans="1:4" x14ac:dyDescent="0.2">
      <c r="A975" s="158"/>
      <c r="D975" s="138"/>
    </row>
    <row r="976" spans="1:4" x14ac:dyDescent="0.2">
      <c r="A976" s="158"/>
      <c r="D976" s="138"/>
    </row>
    <row r="977" spans="1:4" x14ac:dyDescent="0.2">
      <c r="A977" s="158"/>
      <c r="D977" s="138"/>
    </row>
    <row r="978" spans="1:4" x14ac:dyDescent="0.2">
      <c r="A978" s="158"/>
      <c r="D978" s="138"/>
    </row>
    <row r="979" spans="1:4" x14ac:dyDescent="0.2">
      <c r="A979" s="158"/>
      <c r="D979" s="138"/>
    </row>
    <row r="980" spans="1:4" x14ac:dyDescent="0.2">
      <c r="A980" s="158"/>
      <c r="D980" s="138"/>
    </row>
    <row r="981" spans="1:4" x14ac:dyDescent="0.2">
      <c r="A981" s="158"/>
      <c r="D981" s="138"/>
    </row>
    <row r="982" spans="1:4" x14ac:dyDescent="0.2">
      <c r="A982" s="158"/>
      <c r="D982" s="138"/>
    </row>
    <row r="983" spans="1:4" x14ac:dyDescent="0.2">
      <c r="A983" s="158"/>
      <c r="D983" s="138"/>
    </row>
    <row r="984" spans="1:4" x14ac:dyDescent="0.2">
      <c r="A984" s="158"/>
      <c r="D984" s="138"/>
    </row>
    <row r="985" spans="1:4" x14ac:dyDescent="0.2">
      <c r="A985" s="158"/>
      <c r="D985" s="138"/>
    </row>
    <row r="986" spans="1:4" x14ac:dyDescent="0.2">
      <c r="A986" s="158"/>
      <c r="D986" s="138"/>
    </row>
    <row r="987" spans="1:4" x14ac:dyDescent="0.2">
      <c r="A987" s="158"/>
      <c r="D987" s="138"/>
    </row>
    <row r="988" spans="1:4" x14ac:dyDescent="0.2">
      <c r="A988" s="158"/>
      <c r="D988" s="138"/>
    </row>
    <row r="989" spans="1:4" x14ac:dyDescent="0.2">
      <c r="A989" s="158"/>
      <c r="D989" s="138"/>
    </row>
    <row r="990" spans="1:4" x14ac:dyDescent="0.2">
      <c r="A990" s="158"/>
      <c r="D990" s="138"/>
    </row>
    <row r="991" spans="1:4" x14ac:dyDescent="0.2">
      <c r="A991" s="158"/>
      <c r="D991" s="138"/>
    </row>
    <row r="992" spans="1:4" x14ac:dyDescent="0.2">
      <c r="A992" s="158"/>
      <c r="D992" s="138"/>
    </row>
    <row r="993" spans="1:4" x14ac:dyDescent="0.2">
      <c r="A993" s="158"/>
      <c r="D993" s="138"/>
    </row>
    <row r="994" spans="1:4" x14ac:dyDescent="0.2">
      <c r="A994" s="158"/>
      <c r="D994" s="138"/>
    </row>
    <row r="995" spans="1:4" x14ac:dyDescent="0.2">
      <c r="A995" s="158"/>
      <c r="D995" s="138"/>
    </row>
    <row r="996" spans="1:4" x14ac:dyDescent="0.2">
      <c r="A996" s="158"/>
      <c r="D996" s="138"/>
    </row>
    <row r="997" spans="1:4" x14ac:dyDescent="0.2">
      <c r="A997" s="158"/>
      <c r="D997" s="138"/>
    </row>
    <row r="998" spans="1:4" x14ac:dyDescent="0.2">
      <c r="A998" s="158"/>
      <c r="D998" s="138"/>
    </row>
    <row r="999" spans="1:4" x14ac:dyDescent="0.2">
      <c r="A999" s="158"/>
      <c r="D999" s="138"/>
    </row>
    <row r="1000" spans="1:4" x14ac:dyDescent="0.2">
      <c r="A1000" s="158"/>
      <c r="D1000" s="138"/>
    </row>
    <row r="1001" spans="1:4" x14ac:dyDescent="0.2">
      <c r="A1001" s="158"/>
      <c r="D1001" s="138"/>
    </row>
    <row r="1002" spans="1:4" x14ac:dyDescent="0.2">
      <c r="A1002" s="158"/>
      <c r="D1002" s="138"/>
    </row>
    <row r="1003" spans="1:4" x14ac:dyDescent="0.2">
      <c r="A1003" s="158"/>
      <c r="D1003" s="138"/>
    </row>
    <row r="1004" spans="1:4" x14ac:dyDescent="0.2">
      <c r="A1004" s="158"/>
      <c r="D1004" s="138"/>
    </row>
    <row r="1005" spans="1:4" x14ac:dyDescent="0.2">
      <c r="A1005" s="158"/>
      <c r="D1005" s="138"/>
    </row>
    <row r="1006" spans="1:4" x14ac:dyDescent="0.2">
      <c r="A1006" s="158"/>
      <c r="D1006" s="138"/>
    </row>
    <row r="1007" spans="1:4" x14ac:dyDescent="0.2">
      <c r="A1007" s="158"/>
      <c r="D1007" s="138"/>
    </row>
    <row r="1008" spans="1:4" x14ac:dyDescent="0.2">
      <c r="A1008" s="158"/>
      <c r="D1008" s="138"/>
    </row>
    <row r="1009" spans="1:4" x14ac:dyDescent="0.2">
      <c r="A1009" s="158"/>
      <c r="D1009" s="138"/>
    </row>
    <row r="1010" spans="1:4" x14ac:dyDescent="0.2">
      <c r="A1010" s="158"/>
      <c r="D1010" s="138"/>
    </row>
    <row r="1011" spans="1:4" x14ac:dyDescent="0.2">
      <c r="A1011" s="158"/>
      <c r="D1011" s="138"/>
    </row>
    <row r="1012" spans="1:4" x14ac:dyDescent="0.2">
      <c r="A1012" s="158"/>
      <c r="D1012" s="138"/>
    </row>
    <row r="1013" spans="1:4" x14ac:dyDescent="0.2">
      <c r="A1013" s="158"/>
      <c r="D1013" s="138"/>
    </row>
    <row r="1014" spans="1:4" x14ac:dyDescent="0.2">
      <c r="A1014" s="158"/>
      <c r="D1014" s="138"/>
    </row>
    <row r="1015" spans="1:4" x14ac:dyDescent="0.2">
      <c r="A1015" s="158"/>
      <c r="D1015" s="138"/>
    </row>
    <row r="1016" spans="1:4" x14ac:dyDescent="0.2">
      <c r="A1016" s="158"/>
      <c r="D1016" s="138"/>
    </row>
    <row r="1017" spans="1:4" x14ac:dyDescent="0.2">
      <c r="A1017" s="158"/>
      <c r="D1017" s="138"/>
    </row>
    <row r="1018" spans="1:4" x14ac:dyDescent="0.2">
      <c r="A1018" s="158"/>
      <c r="D1018" s="138"/>
    </row>
    <row r="1019" spans="1:4" x14ac:dyDescent="0.2">
      <c r="A1019" s="158"/>
      <c r="D1019" s="138"/>
    </row>
    <row r="1020" spans="1:4" x14ac:dyDescent="0.2">
      <c r="A1020" s="158"/>
      <c r="D1020" s="138"/>
    </row>
    <row r="1021" spans="1:4" x14ac:dyDescent="0.2">
      <c r="A1021" s="158"/>
      <c r="D1021" s="138"/>
    </row>
    <row r="1022" spans="1:4" x14ac:dyDescent="0.2">
      <c r="A1022" s="158"/>
      <c r="D1022" s="138"/>
    </row>
    <row r="1023" spans="1:4" x14ac:dyDescent="0.2">
      <c r="A1023" s="158"/>
      <c r="D1023" s="138"/>
    </row>
    <row r="1024" spans="1:4" x14ac:dyDescent="0.2">
      <c r="A1024" s="158"/>
      <c r="D1024" s="138"/>
    </row>
    <row r="1025" spans="1:4" x14ac:dyDescent="0.2">
      <c r="A1025" s="158"/>
      <c r="D1025" s="138"/>
    </row>
    <row r="1026" spans="1:4" x14ac:dyDescent="0.2">
      <c r="A1026" s="158"/>
      <c r="D1026" s="138"/>
    </row>
    <row r="1027" spans="1:4" x14ac:dyDescent="0.2">
      <c r="A1027" s="158"/>
      <c r="D1027" s="138"/>
    </row>
    <row r="1028" spans="1:4" x14ac:dyDescent="0.2">
      <c r="A1028" s="158"/>
      <c r="D1028" s="138"/>
    </row>
    <row r="1029" spans="1:4" x14ac:dyDescent="0.2">
      <c r="A1029" s="158"/>
      <c r="D1029" s="138"/>
    </row>
    <row r="1030" spans="1:4" x14ac:dyDescent="0.2">
      <c r="A1030" s="158"/>
      <c r="D1030" s="138"/>
    </row>
    <row r="1031" spans="1:4" x14ac:dyDescent="0.2">
      <c r="A1031" s="158"/>
      <c r="D1031" s="138"/>
    </row>
    <row r="1032" spans="1:4" x14ac:dyDescent="0.2">
      <c r="A1032" s="158"/>
      <c r="D1032" s="138"/>
    </row>
    <row r="1033" spans="1:4" x14ac:dyDescent="0.2">
      <c r="A1033" s="158"/>
      <c r="D1033" s="138"/>
    </row>
    <row r="1034" spans="1:4" x14ac:dyDescent="0.2">
      <c r="A1034" s="158"/>
      <c r="D1034" s="138"/>
    </row>
    <row r="1035" spans="1:4" x14ac:dyDescent="0.2">
      <c r="A1035" s="158"/>
      <c r="D1035" s="138"/>
    </row>
    <row r="1036" spans="1:4" x14ac:dyDescent="0.2">
      <c r="A1036" s="158"/>
      <c r="D1036" s="138"/>
    </row>
    <row r="1037" spans="1:4" x14ac:dyDescent="0.2">
      <c r="A1037" s="158"/>
      <c r="D1037" s="138"/>
    </row>
    <row r="1038" spans="1:4" x14ac:dyDescent="0.2">
      <c r="A1038" s="158"/>
      <c r="D1038" s="138"/>
    </row>
    <row r="1039" spans="1:4" x14ac:dyDescent="0.2">
      <c r="A1039" s="158"/>
      <c r="D1039" s="138"/>
    </row>
    <row r="1040" spans="1:4" x14ac:dyDescent="0.2">
      <c r="A1040" s="158"/>
      <c r="D1040" s="138"/>
    </row>
    <row r="1041" spans="1:4" x14ac:dyDescent="0.2">
      <c r="A1041" s="158"/>
      <c r="D1041" s="138"/>
    </row>
    <row r="1042" spans="1:4" x14ac:dyDescent="0.2">
      <c r="A1042" s="158"/>
      <c r="D1042" s="138"/>
    </row>
    <row r="1043" spans="1:4" x14ac:dyDescent="0.2">
      <c r="A1043" s="158"/>
      <c r="D1043" s="138"/>
    </row>
    <row r="1044" spans="1:4" x14ac:dyDescent="0.2">
      <c r="A1044" s="158"/>
      <c r="D1044" s="138"/>
    </row>
    <row r="1045" spans="1:4" x14ac:dyDescent="0.2">
      <c r="A1045" s="158"/>
      <c r="D1045" s="138"/>
    </row>
    <row r="1046" spans="1:4" x14ac:dyDescent="0.2">
      <c r="A1046" s="158"/>
      <c r="D1046" s="138"/>
    </row>
    <row r="1047" spans="1:4" x14ac:dyDescent="0.2">
      <c r="A1047" s="158"/>
      <c r="D1047" s="138"/>
    </row>
    <row r="1048" spans="1:4" x14ac:dyDescent="0.2">
      <c r="A1048" s="158"/>
      <c r="D1048" s="138"/>
    </row>
    <row r="1049" spans="1:4" x14ac:dyDescent="0.2">
      <c r="A1049" s="158"/>
      <c r="D1049" s="138"/>
    </row>
    <row r="1050" spans="1:4" x14ac:dyDescent="0.2">
      <c r="A1050" s="158"/>
      <c r="D1050" s="138"/>
    </row>
    <row r="1051" spans="1:4" x14ac:dyDescent="0.2">
      <c r="A1051" s="158"/>
      <c r="D1051" s="138"/>
    </row>
    <row r="1052" spans="1:4" x14ac:dyDescent="0.2">
      <c r="A1052" s="158"/>
      <c r="D1052" s="138"/>
    </row>
    <row r="1053" spans="1:4" x14ac:dyDescent="0.2">
      <c r="A1053" s="158"/>
      <c r="D1053" s="138"/>
    </row>
    <row r="1054" spans="1:4" x14ac:dyDescent="0.2">
      <c r="A1054" s="158"/>
      <c r="D1054" s="138"/>
    </row>
    <row r="1055" spans="1:4" x14ac:dyDescent="0.2">
      <c r="A1055" s="158"/>
      <c r="D1055" s="138"/>
    </row>
    <row r="1056" spans="1:4" x14ac:dyDescent="0.2">
      <c r="A1056" s="158"/>
      <c r="D1056" s="138"/>
    </row>
    <row r="1057" spans="1:4" x14ac:dyDescent="0.2">
      <c r="A1057" s="158"/>
      <c r="D1057" s="138"/>
    </row>
    <row r="1058" spans="1:4" x14ac:dyDescent="0.2">
      <c r="A1058" s="158"/>
      <c r="D1058" s="138"/>
    </row>
    <row r="1059" spans="1:4" x14ac:dyDescent="0.2">
      <c r="A1059" s="158"/>
      <c r="D1059" s="138"/>
    </row>
    <row r="1060" spans="1:4" x14ac:dyDescent="0.2">
      <c r="A1060" s="158"/>
      <c r="D1060" s="138"/>
    </row>
    <row r="1061" spans="1:4" x14ac:dyDescent="0.2">
      <c r="A1061" s="158"/>
      <c r="D1061" s="138"/>
    </row>
    <row r="1062" spans="1:4" x14ac:dyDescent="0.2">
      <c r="A1062" s="158"/>
      <c r="D1062" s="138"/>
    </row>
    <row r="1063" spans="1:4" x14ac:dyDescent="0.2">
      <c r="A1063" s="158"/>
      <c r="D1063" s="138"/>
    </row>
    <row r="1064" spans="1:4" x14ac:dyDescent="0.2">
      <c r="A1064" s="158"/>
      <c r="D1064" s="138"/>
    </row>
    <row r="1065" spans="1:4" x14ac:dyDescent="0.2">
      <c r="A1065" s="158"/>
      <c r="D1065" s="138"/>
    </row>
    <row r="1066" spans="1:4" x14ac:dyDescent="0.2">
      <c r="A1066" s="158"/>
      <c r="D1066" s="138"/>
    </row>
    <row r="1067" spans="1:4" x14ac:dyDescent="0.2">
      <c r="A1067" s="158"/>
      <c r="D1067" s="138"/>
    </row>
    <row r="1068" spans="1:4" x14ac:dyDescent="0.2">
      <c r="A1068" s="158"/>
      <c r="D1068" s="138"/>
    </row>
    <row r="1069" spans="1:4" x14ac:dyDescent="0.2">
      <c r="A1069" s="158"/>
      <c r="D1069" s="138"/>
    </row>
    <row r="1070" spans="1:4" x14ac:dyDescent="0.2">
      <c r="A1070" s="158"/>
      <c r="D1070" s="138"/>
    </row>
    <row r="1071" spans="1:4" x14ac:dyDescent="0.2">
      <c r="A1071" s="158"/>
      <c r="D1071" s="138"/>
    </row>
    <row r="1072" spans="1:4" x14ac:dyDescent="0.2">
      <c r="A1072" s="158"/>
      <c r="D1072" s="138"/>
    </row>
    <row r="1073" spans="1:4" x14ac:dyDescent="0.2">
      <c r="A1073" s="158"/>
      <c r="D1073" s="138"/>
    </row>
    <row r="1074" spans="1:4" x14ac:dyDescent="0.2">
      <c r="A1074" s="158"/>
      <c r="D1074" s="138"/>
    </row>
    <row r="1075" spans="1:4" x14ac:dyDescent="0.2">
      <c r="A1075" s="158"/>
      <c r="D1075" s="138"/>
    </row>
    <row r="1076" spans="1:4" x14ac:dyDescent="0.2">
      <c r="A1076" s="158"/>
      <c r="D1076" s="138"/>
    </row>
    <row r="1077" spans="1:4" x14ac:dyDescent="0.2">
      <c r="A1077" s="158"/>
      <c r="D1077" s="138"/>
    </row>
    <row r="1078" spans="1:4" x14ac:dyDescent="0.2">
      <c r="A1078" s="158"/>
      <c r="D1078" s="138"/>
    </row>
    <row r="1079" spans="1:4" x14ac:dyDescent="0.2">
      <c r="A1079" s="158"/>
      <c r="D1079" s="138"/>
    </row>
    <row r="1080" spans="1:4" x14ac:dyDescent="0.2">
      <c r="A1080" s="158"/>
      <c r="D1080" s="138"/>
    </row>
    <row r="1081" spans="1:4" x14ac:dyDescent="0.2">
      <c r="A1081" s="158"/>
      <c r="D1081" s="138"/>
    </row>
    <row r="1082" spans="1:4" x14ac:dyDescent="0.2">
      <c r="A1082" s="158"/>
      <c r="D1082" s="138"/>
    </row>
    <row r="1083" spans="1:4" x14ac:dyDescent="0.2">
      <c r="A1083" s="158"/>
      <c r="D1083" s="138"/>
    </row>
    <row r="1084" spans="1:4" x14ac:dyDescent="0.2">
      <c r="A1084" s="158"/>
      <c r="D1084" s="138"/>
    </row>
    <row r="1085" spans="1:4" x14ac:dyDescent="0.2">
      <c r="A1085" s="158"/>
      <c r="D1085" s="138"/>
    </row>
    <row r="1086" spans="1:4" x14ac:dyDescent="0.2">
      <c r="A1086" s="158"/>
      <c r="D1086" s="138"/>
    </row>
    <row r="1087" spans="1:4" x14ac:dyDescent="0.2">
      <c r="A1087" s="158"/>
      <c r="D1087" s="138"/>
    </row>
    <row r="1088" spans="1:4" x14ac:dyDescent="0.2">
      <c r="A1088" s="158"/>
      <c r="D1088" s="138"/>
    </row>
    <row r="1089" spans="1:4" x14ac:dyDescent="0.2">
      <c r="A1089" s="158"/>
      <c r="D1089" s="138"/>
    </row>
    <row r="1090" spans="1:4" x14ac:dyDescent="0.2">
      <c r="A1090" s="158"/>
      <c r="D1090" s="138"/>
    </row>
    <row r="1091" spans="1:4" x14ac:dyDescent="0.2">
      <c r="A1091" s="158"/>
      <c r="D1091" s="138"/>
    </row>
    <row r="1092" spans="1:4" x14ac:dyDescent="0.2">
      <c r="A1092" s="158"/>
      <c r="D1092" s="138"/>
    </row>
    <row r="1093" spans="1:4" x14ac:dyDescent="0.2">
      <c r="A1093" s="158"/>
      <c r="D1093" s="138"/>
    </row>
    <row r="1094" spans="1:4" x14ac:dyDescent="0.2">
      <c r="A1094" s="158"/>
      <c r="D1094" s="138"/>
    </row>
    <row r="1095" spans="1:4" x14ac:dyDescent="0.2">
      <c r="A1095" s="158"/>
      <c r="D1095" s="138"/>
    </row>
    <row r="1096" spans="1:4" x14ac:dyDescent="0.2">
      <c r="A1096" s="158"/>
      <c r="D1096" s="138"/>
    </row>
    <row r="1097" spans="1:4" x14ac:dyDescent="0.2">
      <c r="A1097" s="158"/>
      <c r="D1097" s="138"/>
    </row>
    <row r="1098" spans="1:4" x14ac:dyDescent="0.2">
      <c r="A1098" s="158"/>
      <c r="D1098" s="138"/>
    </row>
    <row r="1099" spans="1:4" x14ac:dyDescent="0.2">
      <c r="A1099" s="158"/>
      <c r="D1099" s="138"/>
    </row>
    <row r="1100" spans="1:4" x14ac:dyDescent="0.2">
      <c r="A1100" s="158"/>
      <c r="D1100" s="138"/>
    </row>
    <row r="1101" spans="1:4" x14ac:dyDescent="0.2">
      <c r="A1101" s="158"/>
      <c r="D1101" s="138"/>
    </row>
    <row r="1102" spans="1:4" x14ac:dyDescent="0.2">
      <c r="A1102" s="158"/>
      <c r="D1102" s="138"/>
    </row>
    <row r="1103" spans="1:4" x14ac:dyDescent="0.2">
      <c r="A1103" s="158"/>
      <c r="D1103" s="138"/>
    </row>
    <row r="1104" spans="1:4" x14ac:dyDescent="0.2">
      <c r="A1104" s="158"/>
      <c r="D1104" s="138"/>
    </row>
    <row r="1105" spans="1:4" x14ac:dyDescent="0.2">
      <c r="A1105" s="158"/>
      <c r="D1105" s="138"/>
    </row>
    <row r="1106" spans="1:4" x14ac:dyDescent="0.2">
      <c r="A1106" s="158"/>
      <c r="D1106" s="138"/>
    </row>
    <row r="1107" spans="1:4" x14ac:dyDescent="0.2">
      <c r="A1107" s="158"/>
      <c r="D1107" s="138"/>
    </row>
    <row r="1108" spans="1:4" x14ac:dyDescent="0.2">
      <c r="A1108" s="158"/>
      <c r="D1108" s="138"/>
    </row>
    <row r="1109" spans="1:4" x14ac:dyDescent="0.2">
      <c r="A1109" s="158"/>
      <c r="D1109" s="138"/>
    </row>
    <row r="1110" spans="1:4" x14ac:dyDescent="0.2">
      <c r="A1110" s="158"/>
      <c r="D1110" s="138"/>
    </row>
    <row r="1111" spans="1:4" x14ac:dyDescent="0.2">
      <c r="A1111" s="158"/>
      <c r="D1111" s="138"/>
    </row>
    <row r="1112" spans="1:4" x14ac:dyDescent="0.2">
      <c r="A1112" s="158"/>
      <c r="D1112" s="138"/>
    </row>
    <row r="1113" spans="1:4" x14ac:dyDescent="0.2">
      <c r="A1113" s="158"/>
      <c r="D1113" s="138"/>
    </row>
    <row r="1114" spans="1:4" x14ac:dyDescent="0.2">
      <c r="A1114" s="158"/>
      <c r="D1114" s="138"/>
    </row>
    <row r="1115" spans="1:4" x14ac:dyDescent="0.2">
      <c r="A1115" s="158"/>
      <c r="D1115" s="138"/>
    </row>
    <row r="1116" spans="1:4" x14ac:dyDescent="0.2">
      <c r="A1116" s="158"/>
      <c r="D1116" s="138"/>
    </row>
    <row r="1117" spans="1:4" x14ac:dyDescent="0.2">
      <c r="A1117" s="158"/>
      <c r="D1117" s="138"/>
    </row>
    <row r="1118" spans="1:4" x14ac:dyDescent="0.2">
      <c r="A1118" s="158"/>
      <c r="D1118" s="138"/>
    </row>
    <row r="1119" spans="1:4" x14ac:dyDescent="0.2">
      <c r="A1119" s="158"/>
      <c r="D1119" s="138"/>
    </row>
    <row r="1120" spans="1:4" x14ac:dyDescent="0.2">
      <c r="A1120" s="158"/>
      <c r="D1120" s="138"/>
    </row>
    <row r="1121" spans="1:4" x14ac:dyDescent="0.2">
      <c r="A1121" s="158"/>
      <c r="D1121" s="138"/>
    </row>
    <row r="1122" spans="1:4" x14ac:dyDescent="0.2">
      <c r="A1122" s="158"/>
      <c r="D1122" s="138"/>
    </row>
    <row r="1123" spans="1:4" x14ac:dyDescent="0.2">
      <c r="A1123" s="158"/>
      <c r="D1123" s="138"/>
    </row>
    <row r="1124" spans="1:4" x14ac:dyDescent="0.2">
      <c r="A1124" s="158"/>
      <c r="D1124" s="138"/>
    </row>
    <row r="1125" spans="1:4" x14ac:dyDescent="0.2">
      <c r="A1125" s="158"/>
      <c r="D1125" s="138"/>
    </row>
    <row r="1126" spans="1:4" x14ac:dyDescent="0.2">
      <c r="A1126" s="158"/>
      <c r="D1126" s="138"/>
    </row>
    <row r="1127" spans="1:4" x14ac:dyDescent="0.2">
      <c r="A1127" s="158"/>
      <c r="D1127" s="138"/>
    </row>
    <row r="1128" spans="1:4" x14ac:dyDescent="0.2">
      <c r="A1128" s="158"/>
      <c r="D1128" s="138"/>
    </row>
    <row r="1129" spans="1:4" x14ac:dyDescent="0.2">
      <c r="A1129" s="158"/>
      <c r="D1129" s="138"/>
    </row>
    <row r="1130" spans="1:4" x14ac:dyDescent="0.2">
      <c r="A1130" s="158"/>
      <c r="D1130" s="138"/>
    </row>
    <row r="1131" spans="1:4" x14ac:dyDescent="0.2">
      <c r="A1131" s="158"/>
      <c r="D1131" s="138"/>
    </row>
    <row r="1132" spans="1:4" x14ac:dyDescent="0.2">
      <c r="A1132" s="158"/>
      <c r="D1132" s="138"/>
    </row>
    <row r="1133" spans="1:4" x14ac:dyDescent="0.2">
      <c r="A1133" s="158"/>
      <c r="D1133" s="138"/>
    </row>
    <row r="1134" spans="1:4" x14ac:dyDescent="0.2">
      <c r="A1134" s="158"/>
      <c r="D1134" s="138"/>
    </row>
    <row r="1135" spans="1:4" x14ac:dyDescent="0.2">
      <c r="A1135" s="158"/>
      <c r="D1135" s="138"/>
    </row>
    <row r="1136" spans="1:4" x14ac:dyDescent="0.2">
      <c r="A1136" s="158"/>
      <c r="D1136" s="138"/>
    </row>
    <row r="1137" spans="1:4" x14ac:dyDescent="0.2">
      <c r="A1137" s="158"/>
      <c r="D1137" s="138"/>
    </row>
    <row r="1138" spans="1:4" x14ac:dyDescent="0.2">
      <c r="A1138" s="158"/>
      <c r="D1138" s="138"/>
    </row>
    <row r="1139" spans="1:4" x14ac:dyDescent="0.2">
      <c r="A1139" s="158"/>
      <c r="D1139" s="138"/>
    </row>
    <row r="1140" spans="1:4" x14ac:dyDescent="0.2">
      <c r="A1140" s="158"/>
      <c r="D1140" s="138"/>
    </row>
    <row r="1141" spans="1:4" x14ac:dyDescent="0.2">
      <c r="A1141" s="158"/>
      <c r="D1141" s="138"/>
    </row>
    <row r="1142" spans="1:4" x14ac:dyDescent="0.2">
      <c r="A1142" s="158"/>
      <c r="D1142" s="138"/>
    </row>
    <row r="1143" spans="1:4" x14ac:dyDescent="0.2">
      <c r="A1143" s="158"/>
      <c r="D1143" s="138"/>
    </row>
    <row r="1144" spans="1:4" x14ac:dyDescent="0.2">
      <c r="A1144" s="158"/>
      <c r="D1144" s="138"/>
    </row>
    <row r="1145" spans="1:4" x14ac:dyDescent="0.2">
      <c r="A1145" s="158"/>
      <c r="D1145" s="138"/>
    </row>
    <row r="1146" spans="1:4" x14ac:dyDescent="0.2">
      <c r="A1146" s="158"/>
      <c r="D1146" s="138"/>
    </row>
    <row r="1147" spans="1:4" x14ac:dyDescent="0.2">
      <c r="A1147" s="158"/>
      <c r="D1147" s="138"/>
    </row>
    <row r="1148" spans="1:4" x14ac:dyDescent="0.2">
      <c r="A1148" s="158"/>
      <c r="D1148" s="138"/>
    </row>
    <row r="1149" spans="1:4" x14ac:dyDescent="0.2">
      <c r="A1149" s="158"/>
      <c r="D1149" s="138"/>
    </row>
    <row r="1150" spans="1:4" x14ac:dyDescent="0.2">
      <c r="A1150" s="158"/>
      <c r="D1150" s="138"/>
    </row>
    <row r="1151" spans="1:4" x14ac:dyDescent="0.2">
      <c r="A1151" s="158"/>
      <c r="D1151" s="138"/>
    </row>
    <row r="1152" spans="1:4" x14ac:dyDescent="0.2">
      <c r="A1152" s="158"/>
      <c r="D1152" s="138"/>
    </row>
    <row r="1153" spans="1:4" x14ac:dyDescent="0.2">
      <c r="A1153" s="158"/>
      <c r="D1153" s="138"/>
    </row>
    <row r="1154" spans="1:4" x14ac:dyDescent="0.2">
      <c r="A1154" s="158"/>
      <c r="D1154" s="138"/>
    </row>
    <row r="1155" spans="1:4" x14ac:dyDescent="0.2">
      <c r="A1155" s="158"/>
      <c r="D1155" s="138"/>
    </row>
    <row r="1156" spans="1:4" x14ac:dyDescent="0.2">
      <c r="A1156" s="158"/>
      <c r="D1156" s="138"/>
    </row>
    <row r="1157" spans="1:4" x14ac:dyDescent="0.2">
      <c r="A1157" s="158"/>
      <c r="D1157" s="138"/>
    </row>
    <row r="1158" spans="1:4" x14ac:dyDescent="0.2">
      <c r="A1158" s="158"/>
      <c r="D1158" s="138"/>
    </row>
    <row r="1159" spans="1:4" x14ac:dyDescent="0.2">
      <c r="A1159" s="158"/>
      <c r="D1159" s="138"/>
    </row>
    <row r="1160" spans="1:4" x14ac:dyDescent="0.2">
      <c r="A1160" s="158"/>
      <c r="D1160" s="138"/>
    </row>
    <row r="1161" spans="1:4" x14ac:dyDescent="0.2">
      <c r="A1161" s="158"/>
      <c r="D1161" s="138"/>
    </row>
    <row r="1162" spans="1:4" x14ac:dyDescent="0.2">
      <c r="A1162" s="158"/>
      <c r="D1162" s="138"/>
    </row>
    <row r="1163" spans="1:4" x14ac:dyDescent="0.2">
      <c r="A1163" s="158"/>
      <c r="D1163" s="138"/>
    </row>
    <row r="1164" spans="1:4" x14ac:dyDescent="0.2">
      <c r="A1164" s="158"/>
      <c r="D1164" s="138"/>
    </row>
    <row r="1165" spans="1:4" x14ac:dyDescent="0.2">
      <c r="A1165" s="158"/>
      <c r="D1165" s="138"/>
    </row>
    <row r="1166" spans="1:4" x14ac:dyDescent="0.2">
      <c r="A1166" s="158"/>
      <c r="D1166" s="138"/>
    </row>
    <row r="1167" spans="1:4" x14ac:dyDescent="0.2">
      <c r="A1167" s="158"/>
      <c r="D1167" s="138"/>
    </row>
    <row r="1168" spans="1:4" x14ac:dyDescent="0.2">
      <c r="A1168" s="158"/>
      <c r="D1168" s="138"/>
    </row>
    <row r="1169" spans="1:4" x14ac:dyDescent="0.2">
      <c r="A1169" s="158"/>
      <c r="D1169" s="138"/>
    </row>
    <row r="1170" spans="1:4" x14ac:dyDescent="0.2">
      <c r="A1170" s="158"/>
      <c r="D1170" s="138"/>
    </row>
    <row r="1171" spans="1:4" x14ac:dyDescent="0.2">
      <c r="A1171" s="158"/>
      <c r="D1171" s="138"/>
    </row>
    <row r="1172" spans="1:4" x14ac:dyDescent="0.2">
      <c r="A1172" s="158"/>
      <c r="D1172" s="138"/>
    </row>
    <row r="1173" spans="1:4" x14ac:dyDescent="0.2">
      <c r="A1173" s="158"/>
      <c r="D1173" s="138"/>
    </row>
    <row r="1174" spans="1:4" x14ac:dyDescent="0.2">
      <c r="A1174" s="158"/>
      <c r="D1174" s="138"/>
    </row>
    <row r="1175" spans="1:4" x14ac:dyDescent="0.2">
      <c r="A1175" s="158"/>
      <c r="D1175" s="138"/>
    </row>
    <row r="1176" spans="1:4" x14ac:dyDescent="0.2">
      <c r="A1176" s="158"/>
      <c r="D1176" s="138"/>
    </row>
    <row r="1177" spans="1:4" x14ac:dyDescent="0.2">
      <c r="A1177" s="158"/>
      <c r="D1177" s="138"/>
    </row>
    <row r="1178" spans="1:4" x14ac:dyDescent="0.2">
      <c r="A1178" s="158"/>
      <c r="D1178" s="138"/>
    </row>
    <row r="1179" spans="1:4" x14ac:dyDescent="0.2">
      <c r="A1179" s="158"/>
      <c r="D1179" s="138"/>
    </row>
    <row r="1180" spans="1:4" x14ac:dyDescent="0.2">
      <c r="A1180" s="158"/>
      <c r="D1180" s="138"/>
    </row>
    <row r="1181" spans="1:4" x14ac:dyDescent="0.2">
      <c r="A1181" s="158"/>
      <c r="D1181" s="138"/>
    </row>
    <row r="1182" spans="1:4" x14ac:dyDescent="0.2">
      <c r="A1182" s="158"/>
      <c r="D1182" s="138"/>
    </row>
    <row r="1183" spans="1:4" x14ac:dyDescent="0.2">
      <c r="A1183" s="158"/>
      <c r="D1183" s="138"/>
    </row>
    <row r="1184" spans="1:4" x14ac:dyDescent="0.2">
      <c r="A1184" s="158"/>
      <c r="D1184" s="138"/>
    </row>
    <row r="1185" spans="1:4" x14ac:dyDescent="0.2">
      <c r="A1185" s="158"/>
      <c r="D1185" s="138"/>
    </row>
    <row r="1186" spans="1:4" x14ac:dyDescent="0.2">
      <c r="A1186" s="158"/>
      <c r="D1186" s="138"/>
    </row>
    <row r="1187" spans="1:4" x14ac:dyDescent="0.2">
      <c r="A1187" s="158"/>
      <c r="D1187" s="138"/>
    </row>
    <row r="1188" spans="1:4" x14ac:dyDescent="0.2">
      <c r="A1188" s="158"/>
      <c r="D1188" s="138"/>
    </row>
    <row r="1189" spans="1:4" x14ac:dyDescent="0.2">
      <c r="A1189" s="158"/>
      <c r="D1189" s="138"/>
    </row>
    <row r="1190" spans="1:4" x14ac:dyDescent="0.2">
      <c r="A1190" s="158"/>
      <c r="D1190" s="138"/>
    </row>
    <row r="1191" spans="1:4" x14ac:dyDescent="0.2">
      <c r="A1191" s="158"/>
      <c r="D1191" s="138"/>
    </row>
    <row r="1192" spans="1:4" x14ac:dyDescent="0.2">
      <c r="A1192" s="158"/>
      <c r="D1192" s="138"/>
    </row>
    <row r="1193" spans="1:4" x14ac:dyDescent="0.2">
      <c r="A1193" s="158"/>
      <c r="D1193" s="138"/>
    </row>
    <row r="1194" spans="1:4" x14ac:dyDescent="0.2">
      <c r="A1194" s="158"/>
      <c r="D1194" s="138"/>
    </row>
    <row r="1195" spans="1:4" x14ac:dyDescent="0.2">
      <c r="A1195" s="158"/>
      <c r="D1195" s="138"/>
    </row>
    <row r="1196" spans="1:4" x14ac:dyDescent="0.2">
      <c r="A1196" s="158"/>
      <c r="D1196" s="138"/>
    </row>
    <row r="1197" spans="1:4" x14ac:dyDescent="0.2">
      <c r="A1197" s="158"/>
      <c r="D1197" s="138"/>
    </row>
    <row r="1198" spans="1:4" x14ac:dyDescent="0.2">
      <c r="A1198" s="158"/>
      <c r="D1198" s="138"/>
    </row>
    <row r="1199" spans="1:4" x14ac:dyDescent="0.2">
      <c r="A1199" s="158"/>
      <c r="D1199" s="138"/>
    </row>
    <row r="1200" spans="1:4" x14ac:dyDescent="0.2">
      <c r="A1200" s="158"/>
      <c r="D1200" s="138"/>
    </row>
    <row r="1201" spans="1:4" x14ac:dyDescent="0.2">
      <c r="A1201" s="158"/>
      <c r="D1201" s="138"/>
    </row>
    <row r="1202" spans="1:4" x14ac:dyDescent="0.2">
      <c r="A1202" s="158"/>
      <c r="D1202" s="138"/>
    </row>
    <row r="1203" spans="1:4" x14ac:dyDescent="0.2">
      <c r="A1203" s="158"/>
      <c r="D1203" s="138"/>
    </row>
    <row r="1204" spans="1:4" x14ac:dyDescent="0.2">
      <c r="A1204" s="158"/>
      <c r="D1204" s="138"/>
    </row>
    <row r="1205" spans="1:4" x14ac:dyDescent="0.2">
      <c r="A1205" s="158"/>
      <c r="D1205" s="138"/>
    </row>
    <row r="1206" spans="1:4" x14ac:dyDescent="0.2">
      <c r="A1206" s="158"/>
      <c r="D1206" s="138"/>
    </row>
    <row r="1207" spans="1:4" x14ac:dyDescent="0.2">
      <c r="A1207" s="158"/>
      <c r="D1207" s="138"/>
    </row>
    <row r="1208" spans="1:4" x14ac:dyDescent="0.2">
      <c r="A1208" s="158"/>
      <c r="D1208" s="138"/>
    </row>
    <row r="1209" spans="1:4" x14ac:dyDescent="0.2">
      <c r="A1209" s="158"/>
      <c r="D1209" s="138"/>
    </row>
    <row r="1210" spans="1:4" x14ac:dyDescent="0.2">
      <c r="A1210" s="158"/>
      <c r="D1210" s="138"/>
    </row>
    <row r="1211" spans="1:4" x14ac:dyDescent="0.2">
      <c r="A1211" s="158"/>
      <c r="D1211" s="138"/>
    </row>
    <row r="1212" spans="1:4" x14ac:dyDescent="0.2">
      <c r="A1212" s="158"/>
      <c r="D1212" s="138"/>
    </row>
    <row r="1213" spans="1:4" x14ac:dyDescent="0.2">
      <c r="A1213" s="158"/>
      <c r="D1213" s="138"/>
    </row>
    <row r="1214" spans="1:4" x14ac:dyDescent="0.2">
      <c r="A1214" s="158"/>
      <c r="D1214" s="138"/>
    </row>
    <row r="1215" spans="1:4" x14ac:dyDescent="0.2">
      <c r="A1215" s="158"/>
      <c r="D1215" s="138"/>
    </row>
    <row r="1216" spans="1:4" x14ac:dyDescent="0.2">
      <c r="A1216" s="158"/>
      <c r="D1216" s="138"/>
    </row>
    <row r="1217" spans="1:4" x14ac:dyDescent="0.2">
      <c r="A1217" s="158"/>
      <c r="D1217" s="138"/>
    </row>
    <row r="1218" spans="1:4" x14ac:dyDescent="0.2">
      <c r="A1218" s="158"/>
      <c r="D1218" s="138"/>
    </row>
    <row r="1219" spans="1:4" x14ac:dyDescent="0.2">
      <c r="A1219" s="158"/>
      <c r="D1219" s="138"/>
    </row>
    <row r="1220" spans="1:4" x14ac:dyDescent="0.2">
      <c r="A1220" s="158"/>
      <c r="D1220" s="138"/>
    </row>
    <row r="1221" spans="1:4" x14ac:dyDescent="0.2">
      <c r="A1221" s="158"/>
      <c r="D1221" s="138"/>
    </row>
    <row r="1222" spans="1:4" x14ac:dyDescent="0.2">
      <c r="A1222" s="158"/>
      <c r="D1222" s="138"/>
    </row>
    <row r="1223" spans="1:4" x14ac:dyDescent="0.2">
      <c r="A1223" s="158"/>
      <c r="D1223" s="138"/>
    </row>
    <row r="1224" spans="1:4" x14ac:dyDescent="0.2">
      <c r="A1224" s="158"/>
      <c r="D1224" s="138"/>
    </row>
    <row r="1225" spans="1:4" x14ac:dyDescent="0.2">
      <c r="A1225" s="158"/>
      <c r="D1225" s="138"/>
    </row>
    <row r="1226" spans="1:4" x14ac:dyDescent="0.2">
      <c r="A1226" s="158"/>
      <c r="D1226" s="138"/>
    </row>
    <row r="1227" spans="1:4" x14ac:dyDescent="0.2">
      <c r="A1227" s="158"/>
      <c r="D1227" s="138"/>
    </row>
    <row r="1228" spans="1:4" x14ac:dyDescent="0.2">
      <c r="A1228" s="158"/>
      <c r="D1228" s="138"/>
    </row>
    <row r="1229" spans="1:4" x14ac:dyDescent="0.2">
      <c r="A1229" s="158"/>
      <c r="D1229" s="138"/>
    </row>
    <row r="1230" spans="1:4" x14ac:dyDescent="0.2">
      <c r="A1230" s="158"/>
      <c r="D1230" s="138"/>
    </row>
    <row r="1231" spans="1:4" x14ac:dyDescent="0.2">
      <c r="A1231" s="158"/>
      <c r="D1231" s="138"/>
    </row>
    <row r="1232" spans="1:4" x14ac:dyDescent="0.2">
      <c r="A1232" s="158"/>
      <c r="D1232" s="138"/>
    </row>
    <row r="1233" spans="1:4" x14ac:dyDescent="0.2">
      <c r="A1233" s="158"/>
      <c r="D1233" s="138"/>
    </row>
    <row r="1234" spans="1:4" x14ac:dyDescent="0.2">
      <c r="A1234" s="158"/>
      <c r="D1234" s="138"/>
    </row>
    <row r="1235" spans="1:4" x14ac:dyDescent="0.2">
      <c r="A1235" s="158"/>
      <c r="D1235" s="138"/>
    </row>
    <row r="1236" spans="1:4" x14ac:dyDescent="0.2">
      <c r="A1236" s="158"/>
      <c r="D1236" s="138"/>
    </row>
    <row r="1237" spans="1:4" x14ac:dyDescent="0.2">
      <c r="A1237" s="158"/>
      <c r="D1237" s="138"/>
    </row>
    <row r="1238" spans="1:4" x14ac:dyDescent="0.2">
      <c r="A1238" s="158"/>
      <c r="D1238" s="138"/>
    </row>
    <row r="1239" spans="1:4" x14ac:dyDescent="0.2">
      <c r="A1239" s="158"/>
      <c r="D1239" s="138"/>
    </row>
    <row r="1240" spans="1:4" x14ac:dyDescent="0.2">
      <c r="A1240" s="158"/>
      <c r="D1240" s="138"/>
    </row>
    <row r="1241" spans="1:4" x14ac:dyDescent="0.2">
      <c r="A1241" s="158"/>
      <c r="D1241" s="138"/>
    </row>
    <row r="1242" spans="1:4" x14ac:dyDescent="0.2">
      <c r="A1242" s="158"/>
      <c r="D1242" s="138"/>
    </row>
    <row r="1243" spans="1:4" x14ac:dyDescent="0.2">
      <c r="A1243" s="158"/>
      <c r="D1243" s="138"/>
    </row>
    <row r="1244" spans="1:4" x14ac:dyDescent="0.2">
      <c r="A1244" s="158"/>
      <c r="D1244" s="138"/>
    </row>
    <row r="1245" spans="1:4" x14ac:dyDescent="0.2">
      <c r="A1245" s="158"/>
      <c r="D1245" s="138"/>
    </row>
    <row r="1246" spans="1:4" x14ac:dyDescent="0.2">
      <c r="A1246" s="158"/>
      <c r="D1246" s="138"/>
    </row>
    <row r="1247" spans="1:4" x14ac:dyDescent="0.2">
      <c r="A1247" s="158"/>
      <c r="D1247" s="138"/>
    </row>
    <row r="1248" spans="1:4" x14ac:dyDescent="0.2">
      <c r="A1248" s="158"/>
      <c r="D1248" s="138"/>
    </row>
    <row r="1249" spans="1:4" x14ac:dyDescent="0.2">
      <c r="A1249" s="158"/>
      <c r="D1249" s="138"/>
    </row>
    <row r="1250" spans="1:4" x14ac:dyDescent="0.2">
      <c r="A1250" s="158"/>
      <c r="D1250" s="138"/>
    </row>
    <row r="1251" spans="1:4" x14ac:dyDescent="0.2">
      <c r="A1251" s="158"/>
      <c r="D1251" s="138"/>
    </row>
    <row r="1252" spans="1:4" x14ac:dyDescent="0.2">
      <c r="A1252" s="158"/>
      <c r="D1252" s="138"/>
    </row>
    <row r="1253" spans="1:4" x14ac:dyDescent="0.2">
      <c r="A1253" s="158"/>
      <c r="D1253" s="138"/>
    </row>
    <row r="1254" spans="1:4" x14ac:dyDescent="0.2">
      <c r="A1254" s="158"/>
      <c r="D1254" s="138"/>
    </row>
    <row r="1255" spans="1:4" x14ac:dyDescent="0.2">
      <c r="A1255" s="158"/>
      <c r="D1255" s="138"/>
    </row>
    <row r="1256" spans="1:4" x14ac:dyDescent="0.2">
      <c r="A1256" s="158"/>
      <c r="D1256" s="138"/>
    </row>
    <row r="1257" spans="1:4" x14ac:dyDescent="0.2">
      <c r="A1257" s="158"/>
      <c r="D1257" s="138"/>
    </row>
    <row r="1258" spans="1:4" x14ac:dyDescent="0.2">
      <c r="A1258" s="158"/>
      <c r="D1258" s="138"/>
    </row>
    <row r="1259" spans="1:4" x14ac:dyDescent="0.2">
      <c r="A1259" s="158"/>
      <c r="D1259" s="138"/>
    </row>
    <row r="1260" spans="1:4" x14ac:dyDescent="0.2">
      <c r="A1260" s="158"/>
      <c r="D1260" s="138"/>
    </row>
    <row r="1261" spans="1:4" x14ac:dyDescent="0.2">
      <c r="A1261" s="158"/>
      <c r="D1261" s="138"/>
    </row>
    <row r="1262" spans="1:4" x14ac:dyDescent="0.2">
      <c r="A1262" s="158"/>
      <c r="D1262" s="138"/>
    </row>
    <row r="1263" spans="1:4" x14ac:dyDescent="0.2">
      <c r="A1263" s="158"/>
      <c r="D1263" s="138"/>
    </row>
    <row r="1264" spans="1:4" x14ac:dyDescent="0.2">
      <c r="A1264" s="158"/>
      <c r="D1264" s="138"/>
    </row>
    <row r="1265" spans="1:4" x14ac:dyDescent="0.2">
      <c r="A1265" s="158"/>
      <c r="D1265" s="138"/>
    </row>
    <row r="1266" spans="1:4" x14ac:dyDescent="0.2">
      <c r="A1266" s="158"/>
      <c r="D1266" s="138"/>
    </row>
    <row r="1267" spans="1:4" x14ac:dyDescent="0.2">
      <c r="A1267" s="158"/>
      <c r="D1267" s="138"/>
    </row>
    <row r="1268" spans="1:4" x14ac:dyDescent="0.2">
      <c r="A1268" s="158"/>
      <c r="D1268" s="138"/>
    </row>
    <row r="1269" spans="1:4" x14ac:dyDescent="0.2">
      <c r="A1269" s="158"/>
      <c r="D1269" s="138"/>
    </row>
    <row r="1270" spans="1:4" x14ac:dyDescent="0.2">
      <c r="A1270" s="158"/>
      <c r="D1270" s="138"/>
    </row>
    <row r="1271" spans="1:4" x14ac:dyDescent="0.2">
      <c r="A1271" s="158"/>
      <c r="D1271" s="138"/>
    </row>
    <row r="1272" spans="1:4" x14ac:dyDescent="0.2">
      <c r="A1272" s="158"/>
      <c r="D1272" s="138"/>
    </row>
    <row r="1273" spans="1:4" x14ac:dyDescent="0.2">
      <c r="A1273" s="158"/>
      <c r="D1273" s="138"/>
    </row>
    <row r="1274" spans="1:4" x14ac:dyDescent="0.2">
      <c r="A1274" s="158"/>
      <c r="D1274" s="138"/>
    </row>
    <row r="1275" spans="1:4" x14ac:dyDescent="0.2">
      <c r="A1275" s="158"/>
      <c r="D1275" s="138"/>
    </row>
    <row r="1276" spans="1:4" x14ac:dyDescent="0.2">
      <c r="A1276" s="158"/>
      <c r="D1276" s="138"/>
    </row>
    <row r="1277" spans="1:4" x14ac:dyDescent="0.2">
      <c r="A1277" s="158"/>
      <c r="D1277" s="138"/>
    </row>
    <row r="1278" spans="1:4" x14ac:dyDescent="0.2">
      <c r="A1278" s="158"/>
      <c r="D1278" s="138"/>
    </row>
    <row r="1279" spans="1:4" x14ac:dyDescent="0.2">
      <c r="A1279" s="158"/>
      <c r="D1279" s="138"/>
    </row>
    <row r="1280" spans="1:4" x14ac:dyDescent="0.2">
      <c r="A1280" s="158"/>
      <c r="D1280" s="138"/>
    </row>
    <row r="1281" spans="1:4" x14ac:dyDescent="0.2">
      <c r="A1281" s="158"/>
      <c r="D1281" s="138"/>
    </row>
    <row r="1282" spans="1:4" x14ac:dyDescent="0.2">
      <c r="A1282" s="158"/>
      <c r="D1282" s="138"/>
    </row>
    <row r="1283" spans="1:4" x14ac:dyDescent="0.2">
      <c r="A1283" s="158"/>
      <c r="D1283" s="138"/>
    </row>
    <row r="1284" spans="1:4" x14ac:dyDescent="0.2">
      <c r="A1284" s="158"/>
      <c r="D1284" s="138"/>
    </row>
    <row r="1285" spans="1:4" x14ac:dyDescent="0.2">
      <c r="A1285" s="158"/>
      <c r="D1285" s="138"/>
    </row>
    <row r="1286" spans="1:4" x14ac:dyDescent="0.2">
      <c r="A1286" s="158"/>
      <c r="D1286" s="138"/>
    </row>
    <row r="1287" spans="1:4" x14ac:dyDescent="0.2">
      <c r="A1287" s="158"/>
      <c r="D1287" s="138"/>
    </row>
    <row r="1288" spans="1:4" x14ac:dyDescent="0.2">
      <c r="A1288" s="158"/>
      <c r="D1288" s="138"/>
    </row>
    <row r="1289" spans="1:4" x14ac:dyDescent="0.2">
      <c r="A1289" s="158"/>
      <c r="D1289" s="138"/>
    </row>
    <row r="1290" spans="1:4" x14ac:dyDescent="0.2">
      <c r="A1290" s="158"/>
      <c r="D1290" s="138"/>
    </row>
    <row r="1291" spans="1:4" x14ac:dyDescent="0.2">
      <c r="A1291" s="158"/>
      <c r="D1291" s="138"/>
    </row>
    <row r="1292" spans="1:4" x14ac:dyDescent="0.2">
      <c r="A1292" s="158"/>
      <c r="D1292" s="138"/>
    </row>
    <row r="1293" spans="1:4" x14ac:dyDescent="0.2">
      <c r="A1293" s="158"/>
      <c r="D1293" s="138"/>
    </row>
    <row r="1294" spans="1:4" x14ac:dyDescent="0.2">
      <c r="A1294" s="158"/>
      <c r="D1294" s="138"/>
    </row>
    <row r="1295" spans="1:4" x14ac:dyDescent="0.2">
      <c r="A1295" s="158"/>
      <c r="D1295" s="138"/>
    </row>
    <row r="1296" spans="1:4" x14ac:dyDescent="0.2">
      <c r="A1296" s="158"/>
      <c r="D1296" s="138"/>
    </row>
    <row r="1297" spans="1:4" x14ac:dyDescent="0.2">
      <c r="A1297" s="158"/>
      <c r="D1297" s="138"/>
    </row>
    <row r="1298" spans="1:4" x14ac:dyDescent="0.2">
      <c r="A1298" s="158"/>
      <c r="D1298" s="138"/>
    </row>
    <row r="1299" spans="1:4" x14ac:dyDescent="0.2">
      <c r="A1299" s="158"/>
      <c r="D1299" s="138"/>
    </row>
    <row r="1300" spans="1:4" x14ac:dyDescent="0.2">
      <c r="A1300" s="158"/>
      <c r="D1300" s="138"/>
    </row>
    <row r="1301" spans="1:4" x14ac:dyDescent="0.2">
      <c r="A1301" s="158"/>
      <c r="D1301" s="138"/>
    </row>
    <row r="1302" spans="1:4" x14ac:dyDescent="0.2">
      <c r="A1302" s="158"/>
      <c r="D1302" s="138"/>
    </row>
    <row r="1303" spans="1:4" x14ac:dyDescent="0.2">
      <c r="A1303" s="158"/>
      <c r="D1303" s="138"/>
    </row>
    <row r="1304" spans="1:4" x14ac:dyDescent="0.2">
      <c r="A1304" s="158"/>
      <c r="D1304" s="138"/>
    </row>
    <row r="1305" spans="1:4" x14ac:dyDescent="0.2">
      <c r="A1305" s="158"/>
      <c r="D1305" s="138"/>
    </row>
    <row r="1306" spans="1:4" x14ac:dyDescent="0.2">
      <c r="A1306" s="158"/>
      <c r="D1306" s="138"/>
    </row>
    <row r="1307" spans="1:4" x14ac:dyDescent="0.2">
      <c r="A1307" s="158"/>
      <c r="D1307" s="138"/>
    </row>
    <row r="1308" spans="1:4" x14ac:dyDescent="0.2">
      <c r="A1308" s="158"/>
      <c r="D1308" s="138"/>
    </row>
    <row r="1309" spans="1:4" x14ac:dyDescent="0.2">
      <c r="A1309" s="158"/>
      <c r="D1309" s="138"/>
    </row>
    <row r="1310" spans="1:4" x14ac:dyDescent="0.2">
      <c r="A1310" s="158"/>
      <c r="D1310" s="138"/>
    </row>
    <row r="1311" spans="1:4" x14ac:dyDescent="0.2">
      <c r="A1311" s="158"/>
      <c r="D1311" s="138"/>
    </row>
    <row r="1312" spans="1:4" x14ac:dyDescent="0.2">
      <c r="A1312" s="158"/>
      <c r="D1312" s="138"/>
    </row>
    <row r="1313" spans="1:4" x14ac:dyDescent="0.2">
      <c r="A1313" s="158"/>
      <c r="D1313" s="138"/>
    </row>
    <row r="1314" spans="1:4" x14ac:dyDescent="0.2">
      <c r="A1314" s="158"/>
      <c r="D1314" s="138"/>
    </row>
    <row r="1315" spans="1:4" x14ac:dyDescent="0.2">
      <c r="A1315" s="158"/>
      <c r="D1315" s="138"/>
    </row>
    <row r="1316" spans="1:4" x14ac:dyDescent="0.2">
      <c r="A1316" s="158"/>
      <c r="D1316" s="138"/>
    </row>
    <row r="1317" spans="1:4" x14ac:dyDescent="0.2">
      <c r="A1317" s="158"/>
      <c r="D1317" s="138"/>
    </row>
    <row r="1318" spans="1:4" x14ac:dyDescent="0.2">
      <c r="A1318" s="158"/>
      <c r="D1318" s="138"/>
    </row>
    <row r="1319" spans="1:4" x14ac:dyDescent="0.2">
      <c r="A1319" s="158"/>
      <c r="D1319" s="138"/>
    </row>
    <row r="1320" spans="1:4" x14ac:dyDescent="0.2">
      <c r="A1320" s="158"/>
      <c r="D1320" s="138"/>
    </row>
    <row r="1321" spans="1:4" x14ac:dyDescent="0.2">
      <c r="A1321" s="158"/>
      <c r="D1321" s="138"/>
    </row>
    <row r="1322" spans="1:4" x14ac:dyDescent="0.2">
      <c r="A1322" s="158"/>
      <c r="D1322" s="138"/>
    </row>
    <row r="1323" spans="1:4" x14ac:dyDescent="0.2">
      <c r="A1323" s="158"/>
      <c r="D1323" s="138"/>
    </row>
    <row r="1324" spans="1:4" x14ac:dyDescent="0.2">
      <c r="A1324" s="158"/>
      <c r="D1324" s="138"/>
    </row>
    <row r="1325" spans="1:4" x14ac:dyDescent="0.2">
      <c r="A1325" s="158"/>
      <c r="D1325" s="138"/>
    </row>
    <row r="1326" spans="1:4" x14ac:dyDescent="0.2">
      <c r="A1326" s="158"/>
      <c r="D1326" s="138"/>
    </row>
    <row r="1327" spans="1:4" x14ac:dyDescent="0.2">
      <c r="A1327" s="158"/>
      <c r="D1327" s="138"/>
    </row>
    <row r="1328" spans="1:4" x14ac:dyDescent="0.2">
      <c r="A1328" s="158"/>
      <c r="D1328" s="138"/>
    </row>
    <row r="1329" spans="1:4" x14ac:dyDescent="0.2">
      <c r="A1329" s="158"/>
      <c r="D1329" s="138"/>
    </row>
    <row r="1330" spans="1:4" x14ac:dyDescent="0.2">
      <c r="A1330" s="158"/>
      <c r="D1330" s="138"/>
    </row>
    <row r="1331" spans="1:4" x14ac:dyDescent="0.2">
      <c r="A1331" s="158"/>
      <c r="D1331" s="138"/>
    </row>
    <row r="1332" spans="1:4" x14ac:dyDescent="0.2">
      <c r="A1332" s="158"/>
      <c r="D1332" s="138"/>
    </row>
    <row r="1333" spans="1:4" x14ac:dyDescent="0.2">
      <c r="A1333" s="158"/>
      <c r="D1333" s="138"/>
    </row>
    <row r="1334" spans="1:4" x14ac:dyDescent="0.2">
      <c r="A1334" s="158"/>
      <c r="D1334" s="138"/>
    </row>
    <row r="1335" spans="1:4" x14ac:dyDescent="0.2">
      <c r="A1335" s="158"/>
      <c r="D1335" s="138"/>
    </row>
    <row r="1336" spans="1:4" x14ac:dyDescent="0.2">
      <c r="A1336" s="158"/>
      <c r="D1336" s="138"/>
    </row>
    <row r="1337" spans="1:4" x14ac:dyDescent="0.2">
      <c r="A1337" s="158"/>
      <c r="D1337" s="138"/>
    </row>
    <row r="1338" spans="1:4" x14ac:dyDescent="0.2">
      <c r="A1338" s="158"/>
      <c r="D1338" s="138"/>
    </row>
    <row r="1339" spans="1:4" x14ac:dyDescent="0.2">
      <c r="A1339" s="158"/>
      <c r="D1339" s="138"/>
    </row>
    <row r="1340" spans="1:4" x14ac:dyDescent="0.2">
      <c r="A1340" s="158"/>
      <c r="D1340" s="138"/>
    </row>
    <row r="1341" spans="1:4" x14ac:dyDescent="0.2">
      <c r="A1341" s="158"/>
      <c r="D1341" s="138"/>
    </row>
    <row r="1342" spans="1:4" x14ac:dyDescent="0.2">
      <c r="A1342" s="158"/>
      <c r="D1342" s="138"/>
    </row>
    <row r="1343" spans="1:4" x14ac:dyDescent="0.2">
      <c r="A1343" s="158"/>
      <c r="D1343" s="138"/>
    </row>
    <row r="1344" spans="1:4" x14ac:dyDescent="0.2">
      <c r="A1344" s="158"/>
      <c r="D1344" s="138"/>
    </row>
    <row r="1345" spans="1:4" x14ac:dyDescent="0.2">
      <c r="A1345" s="158"/>
      <c r="D1345" s="138"/>
    </row>
    <row r="1346" spans="1:4" x14ac:dyDescent="0.2">
      <c r="A1346" s="158"/>
      <c r="D1346" s="138"/>
    </row>
    <row r="1347" spans="1:4" x14ac:dyDescent="0.2">
      <c r="A1347" s="158"/>
      <c r="D1347" s="138"/>
    </row>
    <row r="1348" spans="1:4" x14ac:dyDescent="0.2">
      <c r="A1348" s="158"/>
      <c r="D1348" s="138"/>
    </row>
    <row r="1349" spans="1:4" x14ac:dyDescent="0.2">
      <c r="A1349" s="158"/>
      <c r="D1349" s="138"/>
    </row>
    <row r="1350" spans="1:4" x14ac:dyDescent="0.2">
      <c r="A1350" s="158"/>
      <c r="D1350" s="138"/>
    </row>
    <row r="1351" spans="1:4" x14ac:dyDescent="0.2">
      <c r="A1351" s="158"/>
      <c r="D1351" s="138"/>
    </row>
    <row r="1352" spans="1:4" x14ac:dyDescent="0.2">
      <c r="A1352" s="158"/>
      <c r="D1352" s="138"/>
    </row>
    <row r="1353" spans="1:4" x14ac:dyDescent="0.2">
      <c r="A1353" s="158"/>
      <c r="D1353" s="138"/>
    </row>
    <row r="1354" spans="1:4" x14ac:dyDescent="0.2">
      <c r="A1354" s="158"/>
      <c r="D1354" s="138"/>
    </row>
    <row r="1355" spans="1:4" x14ac:dyDescent="0.2">
      <c r="A1355" s="158"/>
      <c r="D1355" s="138"/>
    </row>
    <row r="1356" spans="1:4" x14ac:dyDescent="0.2">
      <c r="A1356" s="158"/>
      <c r="D1356" s="138"/>
    </row>
    <row r="1357" spans="1:4" x14ac:dyDescent="0.2">
      <c r="A1357" s="158"/>
      <c r="D1357" s="138"/>
    </row>
    <row r="1358" spans="1:4" x14ac:dyDescent="0.2">
      <c r="A1358" s="158"/>
      <c r="D1358" s="138"/>
    </row>
    <row r="1359" spans="1:4" x14ac:dyDescent="0.2">
      <c r="A1359" s="158"/>
      <c r="D1359" s="138"/>
    </row>
    <row r="1360" spans="1:4" x14ac:dyDescent="0.2">
      <c r="A1360" s="158"/>
      <c r="D1360" s="138"/>
    </row>
    <row r="1361" spans="1:4" x14ac:dyDescent="0.2">
      <c r="A1361" s="158"/>
      <c r="D1361" s="138"/>
    </row>
    <row r="1362" spans="1:4" x14ac:dyDescent="0.2">
      <c r="A1362" s="158"/>
      <c r="D1362" s="138"/>
    </row>
    <row r="1363" spans="1:4" x14ac:dyDescent="0.2">
      <c r="A1363" s="158"/>
      <c r="D1363" s="138"/>
    </row>
    <row r="1364" spans="1:4" x14ac:dyDescent="0.2">
      <c r="A1364" s="158"/>
      <c r="D1364" s="138"/>
    </row>
    <row r="1365" spans="1:4" x14ac:dyDescent="0.2">
      <c r="A1365" s="158"/>
      <c r="D1365" s="138"/>
    </row>
    <row r="1366" spans="1:4" x14ac:dyDescent="0.2">
      <c r="A1366" s="158"/>
      <c r="D1366" s="138"/>
    </row>
    <row r="1367" spans="1:4" x14ac:dyDescent="0.2">
      <c r="A1367" s="158"/>
      <c r="D1367" s="138"/>
    </row>
    <row r="1368" spans="1:4" x14ac:dyDescent="0.2">
      <c r="A1368" s="158"/>
      <c r="D1368" s="138"/>
    </row>
    <row r="1369" spans="1:4" x14ac:dyDescent="0.2">
      <c r="A1369" s="158"/>
      <c r="D1369" s="138"/>
    </row>
    <row r="1370" spans="1:4" x14ac:dyDescent="0.2">
      <c r="A1370" s="158"/>
      <c r="D1370" s="138"/>
    </row>
    <row r="1371" spans="1:4" x14ac:dyDescent="0.2">
      <c r="A1371" s="158"/>
      <c r="D1371" s="138"/>
    </row>
    <row r="1372" spans="1:4" x14ac:dyDescent="0.2">
      <c r="A1372" s="158"/>
      <c r="D1372" s="138"/>
    </row>
    <row r="1373" spans="1:4" x14ac:dyDescent="0.2">
      <c r="A1373" s="158"/>
      <c r="D1373" s="138"/>
    </row>
    <row r="1374" spans="1:4" x14ac:dyDescent="0.2">
      <c r="A1374" s="158"/>
      <c r="D1374" s="138"/>
    </row>
    <row r="1375" spans="1:4" x14ac:dyDescent="0.2">
      <c r="A1375" s="158"/>
      <c r="D1375" s="138"/>
    </row>
    <row r="1376" spans="1:4" x14ac:dyDescent="0.2">
      <c r="A1376" s="158"/>
      <c r="D1376" s="138"/>
    </row>
    <row r="1377" spans="1:4" x14ac:dyDescent="0.2">
      <c r="A1377" s="158"/>
      <c r="D1377" s="138"/>
    </row>
    <row r="1378" spans="1:4" x14ac:dyDescent="0.2">
      <c r="A1378" s="158"/>
      <c r="D1378" s="138"/>
    </row>
    <row r="1379" spans="1:4" x14ac:dyDescent="0.2">
      <c r="A1379" s="158"/>
      <c r="D1379" s="138"/>
    </row>
    <row r="1380" spans="1:4" x14ac:dyDescent="0.2">
      <c r="A1380" s="158"/>
      <c r="D1380" s="138"/>
    </row>
    <row r="1381" spans="1:4" x14ac:dyDescent="0.2">
      <c r="A1381" s="158"/>
      <c r="D1381" s="138"/>
    </row>
    <row r="1382" spans="1:4" x14ac:dyDescent="0.2">
      <c r="A1382" s="158"/>
      <c r="D1382" s="138"/>
    </row>
    <row r="1383" spans="1:4" x14ac:dyDescent="0.2">
      <c r="A1383" s="158"/>
      <c r="D1383" s="138"/>
    </row>
    <row r="1384" spans="1:4" x14ac:dyDescent="0.2">
      <c r="A1384" s="158"/>
      <c r="D1384" s="138"/>
    </row>
    <row r="1385" spans="1:4" x14ac:dyDescent="0.2">
      <c r="A1385" s="158"/>
      <c r="D1385" s="138"/>
    </row>
    <row r="1386" spans="1:4" x14ac:dyDescent="0.2">
      <c r="A1386" s="158"/>
      <c r="D1386" s="138"/>
    </row>
    <row r="1387" spans="1:4" x14ac:dyDescent="0.2">
      <c r="A1387" s="158"/>
      <c r="D1387" s="138"/>
    </row>
    <row r="1388" spans="1:4" x14ac:dyDescent="0.2">
      <c r="A1388" s="158"/>
      <c r="D1388" s="138"/>
    </row>
    <row r="1389" spans="1:4" x14ac:dyDescent="0.2">
      <c r="A1389" s="158"/>
      <c r="D1389" s="138"/>
    </row>
    <row r="1390" spans="1:4" x14ac:dyDescent="0.2">
      <c r="A1390" s="158"/>
      <c r="D1390" s="138"/>
    </row>
    <row r="1391" spans="1:4" x14ac:dyDescent="0.2">
      <c r="A1391" s="158"/>
      <c r="D1391" s="138"/>
    </row>
    <row r="1392" spans="1:4" x14ac:dyDescent="0.2">
      <c r="A1392" s="158"/>
      <c r="D1392" s="138"/>
    </row>
    <row r="1393" spans="1:4" x14ac:dyDescent="0.2">
      <c r="A1393" s="158"/>
      <c r="D1393" s="138"/>
    </row>
    <row r="1394" spans="1:4" x14ac:dyDescent="0.2">
      <c r="A1394" s="158"/>
      <c r="D1394" s="138"/>
    </row>
    <row r="1395" spans="1:4" x14ac:dyDescent="0.2">
      <c r="A1395" s="158"/>
      <c r="D1395" s="138"/>
    </row>
    <row r="1396" spans="1:4" x14ac:dyDescent="0.2">
      <c r="A1396" s="158"/>
      <c r="D1396" s="138"/>
    </row>
    <row r="1397" spans="1:4" x14ac:dyDescent="0.2">
      <c r="A1397" s="158"/>
      <c r="D1397" s="138"/>
    </row>
    <row r="1398" spans="1:4" x14ac:dyDescent="0.2">
      <c r="A1398" s="158"/>
      <c r="D1398" s="138"/>
    </row>
    <row r="1399" spans="1:4" x14ac:dyDescent="0.2">
      <c r="A1399" s="158"/>
      <c r="D1399" s="138"/>
    </row>
    <row r="1400" spans="1:4" x14ac:dyDescent="0.2">
      <c r="A1400" s="158"/>
      <c r="D1400" s="138"/>
    </row>
    <row r="1401" spans="1:4" x14ac:dyDescent="0.2">
      <c r="A1401" s="158"/>
      <c r="D1401" s="138"/>
    </row>
    <row r="1402" spans="1:4" x14ac:dyDescent="0.2">
      <c r="A1402" s="158"/>
      <c r="D1402" s="138"/>
    </row>
    <row r="1403" spans="1:4" x14ac:dyDescent="0.2">
      <c r="A1403" s="158"/>
      <c r="D1403" s="138"/>
    </row>
    <row r="1404" spans="1:4" x14ac:dyDescent="0.2">
      <c r="A1404" s="158"/>
      <c r="D1404" s="138"/>
    </row>
    <row r="1405" spans="1:4" x14ac:dyDescent="0.2">
      <c r="A1405" s="158"/>
      <c r="D1405" s="138"/>
    </row>
    <row r="1406" spans="1:4" x14ac:dyDescent="0.2">
      <c r="A1406" s="158"/>
      <c r="D1406" s="138"/>
    </row>
    <row r="1407" spans="1:4" x14ac:dyDescent="0.2">
      <c r="A1407" s="158"/>
      <c r="D1407" s="138"/>
    </row>
    <row r="1408" spans="1:4" x14ac:dyDescent="0.2">
      <c r="A1408" s="158"/>
      <c r="D1408" s="138"/>
    </row>
    <row r="1409" spans="1:4" x14ac:dyDescent="0.2">
      <c r="A1409" s="158"/>
      <c r="D1409" s="138"/>
    </row>
    <row r="1410" spans="1:4" x14ac:dyDescent="0.2">
      <c r="A1410" s="158"/>
      <c r="D1410" s="138"/>
    </row>
    <row r="1411" spans="1:4" x14ac:dyDescent="0.2">
      <c r="A1411" s="158"/>
      <c r="D1411" s="138"/>
    </row>
    <row r="1412" spans="1:4" x14ac:dyDescent="0.2">
      <c r="A1412" s="158"/>
      <c r="D1412" s="138"/>
    </row>
    <row r="1413" spans="1:4" x14ac:dyDescent="0.2">
      <c r="A1413" s="158"/>
      <c r="D1413" s="138"/>
    </row>
    <row r="1414" spans="1:4" x14ac:dyDescent="0.2">
      <c r="A1414" s="158"/>
      <c r="D1414" s="138"/>
    </row>
    <row r="1415" spans="1:4" x14ac:dyDescent="0.2">
      <c r="A1415" s="158"/>
      <c r="D1415" s="138"/>
    </row>
    <row r="1416" spans="1:4" x14ac:dyDescent="0.2">
      <c r="A1416" s="158"/>
      <c r="D1416" s="138"/>
    </row>
    <row r="1417" spans="1:4" x14ac:dyDescent="0.2">
      <c r="A1417" s="158"/>
      <c r="D1417" s="138"/>
    </row>
    <row r="1418" spans="1:4" x14ac:dyDescent="0.2">
      <c r="A1418" s="158"/>
      <c r="D1418" s="138"/>
    </row>
    <row r="1419" spans="1:4" x14ac:dyDescent="0.2">
      <c r="A1419" s="158"/>
      <c r="D1419" s="138"/>
    </row>
    <row r="1420" spans="1:4" x14ac:dyDescent="0.2">
      <c r="A1420" s="158"/>
      <c r="D1420" s="138"/>
    </row>
    <row r="1421" spans="1:4" x14ac:dyDescent="0.2">
      <c r="A1421" s="158"/>
      <c r="D1421" s="138"/>
    </row>
    <row r="1422" spans="1:4" x14ac:dyDescent="0.2">
      <c r="A1422" s="158"/>
      <c r="D1422" s="138"/>
    </row>
    <row r="1423" spans="1:4" x14ac:dyDescent="0.2">
      <c r="A1423" s="158"/>
      <c r="D1423" s="138"/>
    </row>
    <row r="1424" spans="1:4" x14ac:dyDescent="0.2">
      <c r="A1424" s="158"/>
      <c r="D1424" s="138"/>
    </row>
    <row r="1425" spans="1:4" x14ac:dyDescent="0.2">
      <c r="A1425" s="158"/>
      <c r="D1425" s="138"/>
    </row>
    <row r="1426" spans="1:4" x14ac:dyDescent="0.2">
      <c r="A1426" s="158"/>
      <c r="D1426" s="138"/>
    </row>
    <row r="1427" spans="1:4" x14ac:dyDescent="0.2">
      <c r="A1427" s="158"/>
      <c r="D1427" s="138"/>
    </row>
    <row r="1428" spans="1:4" x14ac:dyDescent="0.2">
      <c r="A1428" s="158"/>
      <c r="D1428" s="138"/>
    </row>
    <row r="1429" spans="1:4" x14ac:dyDescent="0.2">
      <c r="A1429" s="158"/>
      <c r="D1429" s="138"/>
    </row>
    <row r="1430" spans="1:4" x14ac:dyDescent="0.2">
      <c r="A1430" s="158"/>
      <c r="D1430" s="138"/>
    </row>
    <row r="1431" spans="1:4" x14ac:dyDescent="0.2">
      <c r="A1431" s="158"/>
      <c r="D1431" s="138"/>
    </row>
    <row r="1432" spans="1:4" x14ac:dyDescent="0.2">
      <c r="A1432" s="158"/>
      <c r="D1432" s="138"/>
    </row>
    <row r="1433" spans="1:4" x14ac:dyDescent="0.2">
      <c r="A1433" s="158"/>
      <c r="D1433" s="138"/>
    </row>
    <row r="1434" spans="1:4" x14ac:dyDescent="0.2">
      <c r="A1434" s="158"/>
      <c r="D1434" s="138"/>
    </row>
    <row r="1435" spans="1:4" x14ac:dyDescent="0.2">
      <c r="A1435" s="158"/>
      <c r="D1435" s="138"/>
    </row>
    <row r="1436" spans="1:4" x14ac:dyDescent="0.2">
      <c r="A1436" s="158"/>
      <c r="D1436" s="138"/>
    </row>
    <row r="1437" spans="1:4" x14ac:dyDescent="0.2">
      <c r="A1437" s="158"/>
      <c r="D1437" s="138"/>
    </row>
    <row r="1438" spans="1:4" x14ac:dyDescent="0.2">
      <c r="A1438" s="158"/>
      <c r="D1438" s="138"/>
    </row>
    <row r="1439" spans="1:4" x14ac:dyDescent="0.2">
      <c r="A1439" s="158"/>
      <c r="D1439" s="138"/>
    </row>
    <row r="1440" spans="1:4" x14ac:dyDescent="0.2">
      <c r="A1440" s="158"/>
      <c r="D1440" s="138"/>
    </row>
    <row r="1441" spans="1:4" x14ac:dyDescent="0.2">
      <c r="A1441" s="158"/>
      <c r="D1441" s="138"/>
    </row>
    <row r="1442" spans="1:4" x14ac:dyDescent="0.2">
      <c r="A1442" s="158"/>
      <c r="D1442" s="138"/>
    </row>
    <row r="1443" spans="1:4" x14ac:dyDescent="0.2">
      <c r="A1443" s="158"/>
      <c r="D1443" s="138"/>
    </row>
    <row r="1444" spans="1:4" x14ac:dyDescent="0.2">
      <c r="A1444" s="158"/>
      <c r="D1444" s="138"/>
    </row>
    <row r="1445" spans="1:4" x14ac:dyDescent="0.2">
      <c r="A1445" s="158"/>
      <c r="D1445" s="138"/>
    </row>
    <row r="1446" spans="1:4" x14ac:dyDescent="0.2">
      <c r="A1446" s="158"/>
      <c r="D1446" s="138"/>
    </row>
    <row r="1447" spans="1:4" x14ac:dyDescent="0.2">
      <c r="A1447" s="158"/>
      <c r="D1447" s="138"/>
    </row>
    <row r="1448" spans="1:4" x14ac:dyDescent="0.2">
      <c r="A1448" s="158"/>
      <c r="D1448" s="138"/>
    </row>
    <row r="1449" spans="1:4" x14ac:dyDescent="0.2">
      <c r="A1449" s="158"/>
      <c r="D1449" s="138"/>
    </row>
    <row r="1450" spans="1:4" x14ac:dyDescent="0.2">
      <c r="A1450" s="158"/>
      <c r="D1450" s="138"/>
    </row>
    <row r="1451" spans="1:4" x14ac:dyDescent="0.2">
      <c r="A1451" s="158"/>
      <c r="D1451" s="138"/>
    </row>
    <row r="1452" spans="1:4" x14ac:dyDescent="0.2">
      <c r="A1452" s="158"/>
      <c r="D1452" s="138"/>
    </row>
    <row r="1453" spans="1:4" x14ac:dyDescent="0.2">
      <c r="A1453" s="158"/>
      <c r="D1453" s="138"/>
    </row>
    <row r="1454" spans="1:4" x14ac:dyDescent="0.2">
      <c r="A1454" s="158"/>
      <c r="D1454" s="138"/>
    </row>
    <row r="1455" spans="1:4" x14ac:dyDescent="0.2">
      <c r="A1455" s="158"/>
      <c r="D1455" s="138"/>
    </row>
    <row r="1456" spans="1:4" x14ac:dyDescent="0.2">
      <c r="A1456" s="158"/>
      <c r="D1456" s="138"/>
    </row>
    <row r="1457" spans="1:4" x14ac:dyDescent="0.2">
      <c r="A1457" s="158"/>
      <c r="D1457" s="138"/>
    </row>
    <row r="1458" spans="1:4" x14ac:dyDescent="0.2">
      <c r="A1458" s="158"/>
      <c r="D1458" s="138"/>
    </row>
    <row r="1459" spans="1:4" x14ac:dyDescent="0.2">
      <c r="A1459" s="158"/>
      <c r="D1459" s="138"/>
    </row>
    <row r="1460" spans="1:4" x14ac:dyDescent="0.2">
      <c r="A1460" s="158"/>
      <c r="D1460" s="138"/>
    </row>
    <row r="1461" spans="1:4" x14ac:dyDescent="0.2">
      <c r="A1461" s="158"/>
      <c r="D1461" s="138"/>
    </row>
    <row r="1462" spans="1:4" x14ac:dyDescent="0.2">
      <c r="A1462" s="158"/>
      <c r="D1462" s="138"/>
    </row>
    <row r="1463" spans="1:4" x14ac:dyDescent="0.2">
      <c r="A1463" s="158"/>
      <c r="D1463" s="138"/>
    </row>
    <row r="1464" spans="1:4" x14ac:dyDescent="0.2">
      <c r="A1464" s="158"/>
      <c r="D1464" s="138"/>
    </row>
    <row r="1465" spans="1:4" x14ac:dyDescent="0.2">
      <c r="A1465" s="158"/>
      <c r="D1465" s="138"/>
    </row>
    <row r="1466" spans="1:4" x14ac:dyDescent="0.2">
      <c r="A1466" s="158"/>
      <c r="D1466" s="138"/>
    </row>
    <row r="1467" spans="1:4" x14ac:dyDescent="0.2">
      <c r="A1467" s="158"/>
      <c r="D1467" s="138"/>
    </row>
    <row r="1468" spans="1:4" x14ac:dyDescent="0.2">
      <c r="A1468" s="158"/>
      <c r="D1468" s="138"/>
    </row>
    <row r="1469" spans="1:4" x14ac:dyDescent="0.2">
      <c r="A1469" s="158"/>
      <c r="D1469" s="138"/>
    </row>
    <row r="1470" spans="1:4" x14ac:dyDescent="0.2">
      <c r="A1470" s="158"/>
      <c r="D1470" s="138"/>
    </row>
    <row r="1471" spans="1:4" x14ac:dyDescent="0.2">
      <c r="A1471" s="158"/>
      <c r="D1471" s="138"/>
    </row>
    <row r="1472" spans="1:4" x14ac:dyDescent="0.2">
      <c r="A1472" s="158"/>
      <c r="D1472" s="138"/>
    </row>
    <row r="1473" spans="1:4" x14ac:dyDescent="0.2">
      <c r="A1473" s="158"/>
      <c r="D1473" s="138"/>
    </row>
    <row r="1474" spans="1:4" x14ac:dyDescent="0.2">
      <c r="A1474" s="158"/>
      <c r="D1474" s="138"/>
    </row>
    <row r="1475" spans="1:4" x14ac:dyDescent="0.2">
      <c r="A1475" s="158"/>
      <c r="D1475" s="138"/>
    </row>
    <row r="1476" spans="1:4" x14ac:dyDescent="0.2">
      <c r="A1476" s="158"/>
      <c r="D1476" s="138"/>
    </row>
    <row r="1477" spans="1:4" x14ac:dyDescent="0.2">
      <c r="A1477" s="158"/>
      <c r="D1477" s="138"/>
    </row>
    <row r="1478" spans="1:4" x14ac:dyDescent="0.2">
      <c r="A1478" s="158"/>
      <c r="D1478" s="138"/>
    </row>
    <row r="1479" spans="1:4" x14ac:dyDescent="0.2">
      <c r="A1479" s="158"/>
      <c r="D1479" s="138"/>
    </row>
    <row r="1480" spans="1:4" x14ac:dyDescent="0.2">
      <c r="A1480" s="158"/>
      <c r="D1480" s="138"/>
    </row>
    <row r="1481" spans="1:4" x14ac:dyDescent="0.2">
      <c r="A1481" s="158"/>
      <c r="D1481" s="138"/>
    </row>
    <row r="1482" spans="1:4" x14ac:dyDescent="0.2">
      <c r="A1482" s="158"/>
      <c r="D1482" s="138"/>
    </row>
    <row r="1483" spans="1:4" x14ac:dyDescent="0.2">
      <c r="A1483" s="158"/>
      <c r="D1483" s="138"/>
    </row>
    <row r="1484" spans="1:4" x14ac:dyDescent="0.2">
      <c r="A1484" s="158"/>
      <c r="D1484" s="138"/>
    </row>
    <row r="1485" spans="1:4" x14ac:dyDescent="0.2">
      <c r="A1485" s="158"/>
      <c r="D1485" s="138"/>
    </row>
    <row r="1486" spans="1:4" x14ac:dyDescent="0.2">
      <c r="A1486" s="158"/>
      <c r="D1486" s="138"/>
    </row>
    <row r="1487" spans="1:4" x14ac:dyDescent="0.2">
      <c r="A1487" s="158"/>
      <c r="D1487" s="138"/>
    </row>
    <row r="1488" spans="1:4" x14ac:dyDescent="0.2">
      <c r="A1488" s="158"/>
      <c r="D1488" s="138"/>
    </row>
    <row r="1489" spans="1:4" x14ac:dyDescent="0.2">
      <c r="A1489" s="158"/>
      <c r="D1489" s="138"/>
    </row>
    <row r="1490" spans="1:4" x14ac:dyDescent="0.2">
      <c r="A1490" s="158"/>
      <c r="D1490" s="138"/>
    </row>
    <row r="1491" spans="1:4" x14ac:dyDescent="0.2">
      <c r="A1491" s="158"/>
      <c r="D1491" s="138"/>
    </row>
    <row r="1492" spans="1:4" x14ac:dyDescent="0.2">
      <c r="A1492" s="158"/>
      <c r="D1492" s="138"/>
    </row>
    <row r="1493" spans="1:4" x14ac:dyDescent="0.2">
      <c r="A1493" s="158"/>
      <c r="D1493" s="138"/>
    </row>
    <row r="1494" spans="1:4" x14ac:dyDescent="0.2">
      <c r="A1494" s="158"/>
      <c r="D1494" s="138"/>
    </row>
    <row r="1495" spans="1:4" x14ac:dyDescent="0.2">
      <c r="A1495" s="158"/>
      <c r="D1495" s="138"/>
    </row>
    <row r="1496" spans="1:4" x14ac:dyDescent="0.2">
      <c r="A1496" s="158"/>
      <c r="D1496" s="138"/>
    </row>
    <row r="1497" spans="1:4" x14ac:dyDescent="0.2">
      <c r="A1497" s="158"/>
      <c r="D1497" s="138"/>
    </row>
    <row r="1498" spans="1:4" x14ac:dyDescent="0.2">
      <c r="A1498" s="158"/>
      <c r="D1498" s="138"/>
    </row>
    <row r="1499" spans="1:4" x14ac:dyDescent="0.2">
      <c r="A1499" s="158"/>
      <c r="D1499" s="138"/>
    </row>
    <row r="1500" spans="1:4" x14ac:dyDescent="0.2">
      <c r="A1500" s="158"/>
      <c r="D1500" s="138"/>
    </row>
    <row r="1501" spans="1:4" x14ac:dyDescent="0.2">
      <c r="A1501" s="158"/>
      <c r="D1501" s="138"/>
    </row>
    <row r="1502" spans="1:4" x14ac:dyDescent="0.2">
      <c r="A1502" s="158"/>
      <c r="D1502" s="138"/>
    </row>
    <row r="1503" spans="1:4" x14ac:dyDescent="0.2">
      <c r="A1503" s="158"/>
      <c r="D1503" s="138"/>
    </row>
    <row r="1504" spans="1:4" x14ac:dyDescent="0.2">
      <c r="A1504" s="158"/>
      <c r="D1504" s="138"/>
    </row>
    <row r="1505" spans="1:4" x14ac:dyDescent="0.2">
      <c r="A1505" s="158"/>
      <c r="D1505" s="138"/>
    </row>
    <row r="1506" spans="1:4" x14ac:dyDescent="0.2">
      <c r="A1506" s="158"/>
      <c r="D1506" s="138"/>
    </row>
    <row r="1507" spans="1:4" x14ac:dyDescent="0.2">
      <c r="A1507" s="158"/>
      <c r="D1507" s="138"/>
    </row>
    <row r="1508" spans="1:4" x14ac:dyDescent="0.2">
      <c r="A1508" s="158"/>
      <c r="D1508" s="138"/>
    </row>
    <row r="1509" spans="1:4" x14ac:dyDescent="0.2">
      <c r="A1509" s="158"/>
      <c r="D1509" s="138"/>
    </row>
    <row r="1510" spans="1:4" x14ac:dyDescent="0.2">
      <c r="A1510" s="158"/>
      <c r="D1510" s="138"/>
    </row>
    <row r="1511" spans="1:4" x14ac:dyDescent="0.2">
      <c r="A1511" s="158"/>
      <c r="D1511" s="138"/>
    </row>
    <row r="1512" spans="1:4" x14ac:dyDescent="0.2">
      <c r="A1512" s="158"/>
      <c r="D1512" s="138"/>
    </row>
    <row r="1513" spans="1:4" x14ac:dyDescent="0.2">
      <c r="A1513" s="158"/>
      <c r="D1513" s="138"/>
    </row>
    <row r="1514" spans="1:4" x14ac:dyDescent="0.2">
      <c r="A1514" s="158"/>
      <c r="D1514" s="138"/>
    </row>
    <row r="1515" spans="1:4" x14ac:dyDescent="0.2">
      <c r="A1515" s="158"/>
      <c r="D1515" s="138"/>
    </row>
    <row r="1516" spans="1:4" x14ac:dyDescent="0.2">
      <c r="A1516" s="158"/>
      <c r="D1516" s="138"/>
    </row>
    <row r="1517" spans="1:4" x14ac:dyDescent="0.2">
      <c r="A1517" s="158"/>
      <c r="D1517" s="138"/>
    </row>
    <row r="1518" spans="1:4" x14ac:dyDescent="0.2">
      <c r="A1518" s="158"/>
      <c r="D1518" s="138"/>
    </row>
    <row r="1519" spans="1:4" x14ac:dyDescent="0.2">
      <c r="A1519" s="158"/>
      <c r="D1519" s="138"/>
    </row>
    <row r="1520" spans="1:4" x14ac:dyDescent="0.2">
      <c r="A1520" s="158"/>
      <c r="D1520" s="138"/>
    </row>
    <row r="1521" spans="1:4" x14ac:dyDescent="0.2">
      <c r="A1521" s="158"/>
      <c r="D1521" s="138"/>
    </row>
    <row r="1522" spans="1:4" x14ac:dyDescent="0.2">
      <c r="A1522" s="158"/>
      <c r="D1522" s="138"/>
    </row>
    <row r="1523" spans="1:4" x14ac:dyDescent="0.2">
      <c r="A1523" s="158"/>
      <c r="D1523" s="138"/>
    </row>
    <row r="1524" spans="1:4" x14ac:dyDescent="0.2">
      <c r="A1524" s="158"/>
      <c r="D1524" s="138"/>
    </row>
    <row r="1525" spans="1:4" x14ac:dyDescent="0.2">
      <c r="A1525" s="158"/>
      <c r="D1525" s="138"/>
    </row>
    <row r="1526" spans="1:4" x14ac:dyDescent="0.2">
      <c r="A1526" s="158"/>
      <c r="D1526" s="138"/>
    </row>
    <row r="1527" spans="1:4" x14ac:dyDescent="0.2">
      <c r="A1527" s="158"/>
      <c r="D1527" s="138"/>
    </row>
    <row r="1528" spans="1:4" x14ac:dyDescent="0.2">
      <c r="A1528" s="158"/>
      <c r="D1528" s="138"/>
    </row>
    <row r="1529" spans="1:4" x14ac:dyDescent="0.2">
      <c r="A1529" s="158"/>
      <c r="D1529" s="138"/>
    </row>
    <row r="1530" spans="1:4" x14ac:dyDescent="0.2">
      <c r="A1530" s="158"/>
      <c r="D1530" s="138"/>
    </row>
    <row r="1531" spans="1:4" x14ac:dyDescent="0.2">
      <c r="A1531" s="158"/>
      <c r="D1531" s="138"/>
    </row>
    <row r="1532" spans="1:4" x14ac:dyDescent="0.2">
      <c r="A1532" s="158"/>
      <c r="D1532" s="138"/>
    </row>
    <row r="1533" spans="1:4" x14ac:dyDescent="0.2">
      <c r="A1533" s="158"/>
      <c r="D1533" s="138"/>
    </row>
    <row r="1534" spans="1:4" x14ac:dyDescent="0.2">
      <c r="A1534" s="158"/>
      <c r="D1534" s="138"/>
    </row>
    <row r="1535" spans="1:4" x14ac:dyDescent="0.2">
      <c r="A1535" s="158"/>
      <c r="D1535" s="138"/>
    </row>
    <row r="1536" spans="1:4" x14ac:dyDescent="0.2">
      <c r="A1536" s="158"/>
      <c r="D1536" s="138"/>
    </row>
    <row r="1537" spans="1:4" x14ac:dyDescent="0.2">
      <c r="A1537" s="158"/>
      <c r="D1537" s="138"/>
    </row>
    <row r="1538" spans="1:4" x14ac:dyDescent="0.2">
      <c r="A1538" s="158"/>
      <c r="D1538" s="138"/>
    </row>
    <row r="1539" spans="1:4" x14ac:dyDescent="0.2">
      <c r="A1539" s="158"/>
      <c r="D1539" s="138"/>
    </row>
    <row r="1540" spans="1:4" x14ac:dyDescent="0.2">
      <c r="A1540" s="158"/>
      <c r="D1540" s="138"/>
    </row>
    <row r="1541" spans="1:4" x14ac:dyDescent="0.2">
      <c r="A1541" s="158"/>
      <c r="D1541" s="138"/>
    </row>
    <row r="1542" spans="1:4" x14ac:dyDescent="0.2">
      <c r="A1542" s="158"/>
      <c r="D1542" s="138"/>
    </row>
    <row r="1543" spans="1:4" x14ac:dyDescent="0.2">
      <c r="A1543" s="158"/>
      <c r="D1543" s="138"/>
    </row>
    <row r="1544" spans="1:4" x14ac:dyDescent="0.2">
      <c r="A1544" s="158"/>
      <c r="D1544" s="138"/>
    </row>
    <row r="1545" spans="1:4" x14ac:dyDescent="0.2">
      <c r="A1545" s="158"/>
      <c r="D1545" s="138"/>
    </row>
    <row r="1546" spans="1:4" x14ac:dyDescent="0.2">
      <c r="A1546" s="158"/>
      <c r="D1546" s="138"/>
    </row>
    <row r="1547" spans="1:4" x14ac:dyDescent="0.2">
      <c r="A1547" s="158"/>
      <c r="D1547" s="138"/>
    </row>
    <row r="1548" spans="1:4" x14ac:dyDescent="0.2">
      <c r="A1548" s="158"/>
      <c r="D1548" s="138"/>
    </row>
    <row r="1549" spans="1:4" x14ac:dyDescent="0.2">
      <c r="A1549" s="158"/>
      <c r="D1549" s="138"/>
    </row>
    <row r="1550" spans="1:4" x14ac:dyDescent="0.2">
      <c r="A1550" s="158"/>
      <c r="D1550" s="138"/>
    </row>
    <row r="1551" spans="1:4" x14ac:dyDescent="0.2">
      <c r="A1551" s="158"/>
      <c r="D1551" s="138"/>
    </row>
    <row r="1552" spans="1:4" x14ac:dyDescent="0.2">
      <c r="A1552" s="158"/>
      <c r="D1552" s="138"/>
    </row>
    <row r="1553" spans="1:4" x14ac:dyDescent="0.2">
      <c r="A1553" s="158"/>
      <c r="D1553" s="138"/>
    </row>
    <row r="1554" spans="1:4" x14ac:dyDescent="0.2">
      <c r="A1554" s="158"/>
      <c r="D1554" s="138"/>
    </row>
    <row r="1555" spans="1:4" x14ac:dyDescent="0.2">
      <c r="A1555" s="158"/>
      <c r="D1555" s="138"/>
    </row>
    <row r="1556" spans="1:4" x14ac:dyDescent="0.2">
      <c r="A1556" s="158"/>
      <c r="D1556" s="138"/>
    </row>
    <row r="1557" spans="1:4" x14ac:dyDescent="0.2">
      <c r="A1557" s="158"/>
      <c r="D1557" s="138"/>
    </row>
    <row r="1558" spans="1:4" x14ac:dyDescent="0.2">
      <c r="A1558" s="158"/>
      <c r="D1558" s="138"/>
    </row>
    <row r="1559" spans="1:4" x14ac:dyDescent="0.2">
      <c r="A1559" s="158"/>
      <c r="D1559" s="138"/>
    </row>
    <row r="1560" spans="1:4" x14ac:dyDescent="0.2">
      <c r="A1560" s="158"/>
      <c r="D1560" s="138"/>
    </row>
    <row r="1561" spans="1:4" x14ac:dyDescent="0.2">
      <c r="A1561" s="158"/>
      <c r="D1561" s="138"/>
    </row>
    <row r="1562" spans="1:4" x14ac:dyDescent="0.2">
      <c r="A1562" s="158"/>
      <c r="D1562" s="138"/>
    </row>
    <row r="1563" spans="1:4" x14ac:dyDescent="0.2">
      <c r="A1563" s="158"/>
      <c r="D1563" s="138"/>
    </row>
    <row r="1564" spans="1:4" x14ac:dyDescent="0.2">
      <c r="A1564" s="158"/>
      <c r="D1564" s="138"/>
    </row>
    <row r="1565" spans="1:4" x14ac:dyDescent="0.2">
      <c r="A1565" s="158"/>
      <c r="D1565" s="138"/>
    </row>
    <row r="1566" spans="1:4" x14ac:dyDescent="0.2">
      <c r="A1566" s="158"/>
      <c r="D1566" s="138"/>
    </row>
    <row r="1567" spans="1:4" x14ac:dyDescent="0.2">
      <c r="A1567" s="158"/>
      <c r="D1567" s="138"/>
    </row>
    <row r="1568" spans="1:4" x14ac:dyDescent="0.2">
      <c r="A1568" s="158"/>
      <c r="D1568" s="138"/>
    </row>
    <row r="1569" spans="1:4" x14ac:dyDescent="0.2">
      <c r="A1569" s="158"/>
      <c r="D1569" s="138"/>
    </row>
    <row r="1570" spans="1:4" x14ac:dyDescent="0.2">
      <c r="A1570" s="158"/>
      <c r="D1570" s="138"/>
    </row>
    <row r="1571" spans="1:4" x14ac:dyDescent="0.2">
      <c r="A1571" s="158"/>
      <c r="D1571" s="138"/>
    </row>
    <row r="1572" spans="1:4" x14ac:dyDescent="0.2">
      <c r="A1572" s="158"/>
      <c r="D1572" s="138"/>
    </row>
    <row r="1573" spans="1:4" x14ac:dyDescent="0.2">
      <c r="A1573" s="158"/>
      <c r="D1573" s="138"/>
    </row>
    <row r="1574" spans="1:4" x14ac:dyDescent="0.2">
      <c r="A1574" s="158"/>
      <c r="D1574" s="138"/>
    </row>
    <row r="1575" spans="1:4" x14ac:dyDescent="0.2">
      <c r="A1575" s="158"/>
      <c r="D1575" s="138"/>
    </row>
    <row r="1576" spans="1:4" x14ac:dyDescent="0.2">
      <c r="A1576" s="158"/>
      <c r="D1576" s="138"/>
    </row>
    <row r="1577" spans="1:4" x14ac:dyDescent="0.2">
      <c r="A1577" s="158"/>
      <c r="D1577" s="138"/>
    </row>
    <row r="1578" spans="1:4" x14ac:dyDescent="0.2">
      <c r="A1578" s="158"/>
      <c r="D1578" s="138"/>
    </row>
    <row r="1579" spans="1:4" x14ac:dyDescent="0.2">
      <c r="A1579" s="158"/>
      <c r="D1579" s="138"/>
    </row>
    <row r="1580" spans="1:4" x14ac:dyDescent="0.2">
      <c r="A1580" s="158"/>
      <c r="D1580" s="138"/>
    </row>
    <row r="1581" spans="1:4" x14ac:dyDescent="0.2">
      <c r="A1581" s="158"/>
      <c r="D1581" s="138"/>
    </row>
    <row r="1582" spans="1:4" x14ac:dyDescent="0.2">
      <c r="A1582" s="158"/>
      <c r="D1582" s="138"/>
    </row>
    <row r="1583" spans="1:4" x14ac:dyDescent="0.2">
      <c r="A1583" s="158"/>
      <c r="D1583" s="138"/>
    </row>
    <row r="1584" spans="1:4" x14ac:dyDescent="0.2">
      <c r="A1584" s="158"/>
      <c r="D1584" s="138"/>
    </row>
    <row r="1585" spans="1:4" x14ac:dyDescent="0.2">
      <c r="A1585" s="158"/>
      <c r="D1585" s="138"/>
    </row>
    <row r="1586" spans="1:4" x14ac:dyDescent="0.2">
      <c r="A1586" s="158"/>
      <c r="D1586" s="138"/>
    </row>
    <row r="1587" spans="1:4" x14ac:dyDescent="0.2">
      <c r="A1587" s="158"/>
      <c r="D1587" s="138"/>
    </row>
    <row r="1588" spans="1:4" x14ac:dyDescent="0.2">
      <c r="A1588" s="158"/>
      <c r="D1588" s="138"/>
    </row>
    <row r="1589" spans="1:4" x14ac:dyDescent="0.2">
      <c r="A1589" s="158"/>
      <c r="D1589" s="138"/>
    </row>
    <row r="1590" spans="1:4" x14ac:dyDescent="0.2">
      <c r="A1590" s="158"/>
      <c r="D1590" s="138"/>
    </row>
    <row r="1591" spans="1:4" x14ac:dyDescent="0.2">
      <c r="A1591" s="158"/>
      <c r="D1591" s="138"/>
    </row>
    <row r="1592" spans="1:4" x14ac:dyDescent="0.2">
      <c r="A1592" s="158"/>
      <c r="D1592" s="138"/>
    </row>
    <row r="1593" spans="1:4" x14ac:dyDescent="0.2">
      <c r="A1593" s="158"/>
      <c r="D1593" s="138"/>
    </row>
    <row r="1594" spans="1:4" x14ac:dyDescent="0.2">
      <c r="A1594" s="158"/>
      <c r="D1594" s="138"/>
    </row>
    <row r="1595" spans="1:4" x14ac:dyDescent="0.2">
      <c r="A1595" s="158"/>
      <c r="D1595" s="138"/>
    </row>
    <row r="1596" spans="1:4" x14ac:dyDescent="0.2">
      <c r="A1596" s="158"/>
      <c r="D1596" s="138"/>
    </row>
    <row r="1597" spans="1:4" x14ac:dyDescent="0.2">
      <c r="A1597" s="158"/>
      <c r="D1597" s="138"/>
    </row>
    <row r="1598" spans="1:4" x14ac:dyDescent="0.2">
      <c r="A1598" s="158"/>
      <c r="D1598" s="138"/>
    </row>
    <row r="1599" spans="1:4" x14ac:dyDescent="0.2">
      <c r="A1599" s="158"/>
      <c r="D1599" s="138"/>
    </row>
    <row r="1600" spans="1:4" x14ac:dyDescent="0.2">
      <c r="A1600" s="158"/>
      <c r="D1600" s="138"/>
    </row>
    <row r="1601" spans="1:4" x14ac:dyDescent="0.2">
      <c r="A1601" s="158"/>
      <c r="D1601" s="138"/>
    </row>
    <row r="1602" spans="1:4" x14ac:dyDescent="0.2">
      <c r="A1602" s="158"/>
      <c r="D1602" s="138"/>
    </row>
    <row r="1603" spans="1:4" x14ac:dyDescent="0.2">
      <c r="A1603" s="158"/>
      <c r="D1603" s="138"/>
    </row>
    <row r="1604" spans="1:4" x14ac:dyDescent="0.2">
      <c r="A1604" s="158"/>
      <c r="D1604" s="138"/>
    </row>
    <row r="1605" spans="1:4" x14ac:dyDescent="0.2">
      <c r="A1605" s="158"/>
      <c r="D1605" s="138"/>
    </row>
    <row r="1606" spans="1:4" x14ac:dyDescent="0.2">
      <c r="A1606" s="158"/>
      <c r="D1606" s="138"/>
    </row>
    <row r="1607" spans="1:4" x14ac:dyDescent="0.2">
      <c r="A1607" s="158"/>
      <c r="D1607" s="138"/>
    </row>
    <row r="1608" spans="1:4" x14ac:dyDescent="0.2">
      <c r="A1608" s="158"/>
      <c r="D1608" s="138"/>
    </row>
    <row r="1609" spans="1:4" x14ac:dyDescent="0.2">
      <c r="A1609" s="158"/>
      <c r="D1609" s="138"/>
    </row>
    <row r="1610" spans="1:4" x14ac:dyDescent="0.2">
      <c r="A1610" s="158"/>
      <c r="D1610" s="138"/>
    </row>
    <row r="1611" spans="1:4" x14ac:dyDescent="0.2">
      <c r="A1611" s="158"/>
      <c r="D1611" s="138"/>
    </row>
    <row r="1612" spans="1:4" x14ac:dyDescent="0.2">
      <c r="A1612" s="158"/>
      <c r="D1612" s="138"/>
    </row>
    <row r="1613" spans="1:4" x14ac:dyDescent="0.2">
      <c r="A1613" s="158"/>
      <c r="D1613" s="138"/>
    </row>
    <row r="1614" spans="1:4" x14ac:dyDescent="0.2">
      <c r="A1614" s="158"/>
      <c r="D1614" s="138"/>
    </row>
    <row r="1615" spans="1:4" x14ac:dyDescent="0.2">
      <c r="A1615" s="158"/>
      <c r="D1615" s="138"/>
    </row>
    <row r="1616" spans="1:4" x14ac:dyDescent="0.2">
      <c r="A1616" s="158"/>
      <c r="D1616" s="138"/>
    </row>
    <row r="1617" spans="1:4" x14ac:dyDescent="0.2">
      <c r="A1617" s="158"/>
      <c r="D1617" s="138"/>
    </row>
    <row r="1618" spans="1:4" x14ac:dyDescent="0.2">
      <c r="A1618" s="158"/>
      <c r="D1618" s="138"/>
    </row>
    <row r="1619" spans="1:4" x14ac:dyDescent="0.2">
      <c r="A1619" s="158"/>
      <c r="D1619" s="138"/>
    </row>
    <row r="1620" spans="1:4" x14ac:dyDescent="0.2">
      <c r="A1620" s="158"/>
      <c r="D1620" s="138"/>
    </row>
    <row r="1621" spans="1:4" x14ac:dyDescent="0.2">
      <c r="A1621" s="158"/>
      <c r="D1621" s="138"/>
    </row>
    <row r="1622" spans="1:4" x14ac:dyDescent="0.2">
      <c r="A1622" s="158"/>
      <c r="D1622" s="138"/>
    </row>
    <row r="1623" spans="1:4" x14ac:dyDescent="0.2">
      <c r="A1623" s="158"/>
      <c r="D1623" s="138"/>
    </row>
    <row r="1624" spans="1:4" x14ac:dyDescent="0.2">
      <c r="A1624" s="158"/>
      <c r="D1624" s="138"/>
    </row>
    <row r="1625" spans="1:4" x14ac:dyDescent="0.2">
      <c r="A1625" s="158"/>
      <c r="D1625" s="138"/>
    </row>
    <row r="1626" spans="1:4" x14ac:dyDescent="0.2">
      <c r="A1626" s="158"/>
      <c r="D1626" s="138"/>
    </row>
    <row r="1627" spans="1:4" x14ac:dyDescent="0.2">
      <c r="A1627" s="158"/>
      <c r="D1627" s="138"/>
    </row>
    <row r="1628" spans="1:4" x14ac:dyDescent="0.2">
      <c r="A1628" s="158"/>
      <c r="D1628" s="138"/>
    </row>
    <row r="1629" spans="1:4" x14ac:dyDescent="0.2">
      <c r="A1629" s="158"/>
      <c r="D1629" s="138"/>
    </row>
    <row r="1630" spans="1:4" x14ac:dyDescent="0.2">
      <c r="A1630" s="158"/>
      <c r="D1630" s="138"/>
    </row>
    <row r="1631" spans="1:4" x14ac:dyDescent="0.2">
      <c r="A1631" s="158"/>
      <c r="D1631" s="138"/>
    </row>
    <row r="1632" spans="1:4" x14ac:dyDescent="0.2">
      <c r="A1632" s="158"/>
      <c r="D1632" s="138"/>
    </row>
    <row r="1633" spans="1:4" x14ac:dyDescent="0.2">
      <c r="A1633" s="158"/>
      <c r="D1633" s="138"/>
    </row>
    <row r="1634" spans="1:4" x14ac:dyDescent="0.2">
      <c r="A1634" s="158"/>
      <c r="D1634" s="138"/>
    </row>
    <row r="1635" spans="1:4" x14ac:dyDescent="0.2">
      <c r="A1635" s="158"/>
      <c r="D1635" s="138"/>
    </row>
    <row r="1636" spans="1:4" x14ac:dyDescent="0.2">
      <c r="A1636" s="158"/>
      <c r="D1636" s="138"/>
    </row>
    <row r="1637" spans="1:4" x14ac:dyDescent="0.2">
      <c r="A1637" s="158"/>
      <c r="D1637" s="138"/>
    </row>
    <row r="1638" spans="1:4" x14ac:dyDescent="0.2">
      <c r="A1638" s="158"/>
      <c r="D1638" s="138"/>
    </row>
    <row r="1639" spans="1:4" x14ac:dyDescent="0.2">
      <c r="A1639" s="158"/>
      <c r="D1639" s="138"/>
    </row>
    <row r="1640" spans="1:4" x14ac:dyDescent="0.2">
      <c r="A1640" s="158"/>
      <c r="D1640" s="138"/>
    </row>
    <row r="1641" spans="1:4" x14ac:dyDescent="0.2">
      <c r="A1641" s="158"/>
      <c r="D1641" s="138"/>
    </row>
    <row r="1642" spans="1:4" x14ac:dyDescent="0.2">
      <c r="A1642" s="158"/>
      <c r="D1642" s="138"/>
    </row>
    <row r="1643" spans="1:4" x14ac:dyDescent="0.2">
      <c r="A1643" s="158"/>
      <c r="D1643" s="138"/>
    </row>
    <row r="1644" spans="1:4" x14ac:dyDescent="0.2">
      <c r="A1644" s="158"/>
      <c r="D1644" s="138"/>
    </row>
    <row r="1645" spans="1:4" x14ac:dyDescent="0.2">
      <c r="A1645" s="158"/>
      <c r="D1645" s="138"/>
    </row>
    <row r="1646" spans="1:4" x14ac:dyDescent="0.2">
      <c r="A1646" s="158"/>
      <c r="D1646" s="138"/>
    </row>
    <row r="1647" spans="1:4" x14ac:dyDescent="0.2">
      <c r="A1647" s="158"/>
      <c r="D1647" s="138"/>
    </row>
    <row r="1648" spans="1:4" x14ac:dyDescent="0.2">
      <c r="A1648" s="158"/>
      <c r="D1648" s="138"/>
    </row>
    <row r="1649" spans="1:4" x14ac:dyDescent="0.2">
      <c r="A1649" s="158"/>
      <c r="D1649" s="138"/>
    </row>
    <row r="1650" spans="1:4" x14ac:dyDescent="0.2">
      <c r="A1650" s="158"/>
      <c r="D1650" s="138"/>
    </row>
    <row r="1651" spans="1:4" x14ac:dyDescent="0.2">
      <c r="A1651" s="158"/>
      <c r="D1651" s="138"/>
    </row>
    <row r="1652" spans="1:4" x14ac:dyDescent="0.2">
      <c r="A1652" s="158"/>
      <c r="D1652" s="138"/>
    </row>
    <row r="1653" spans="1:4" x14ac:dyDescent="0.2">
      <c r="A1653" s="158"/>
      <c r="D1653" s="138"/>
    </row>
    <row r="1654" spans="1:4" x14ac:dyDescent="0.2">
      <c r="A1654" s="158"/>
      <c r="D1654" s="138"/>
    </row>
    <row r="1655" spans="1:4" x14ac:dyDescent="0.2">
      <c r="A1655" s="158"/>
      <c r="D1655" s="138"/>
    </row>
    <row r="1656" spans="1:4" x14ac:dyDescent="0.2">
      <c r="A1656" s="158"/>
      <c r="D1656" s="138"/>
    </row>
    <row r="1657" spans="1:4" x14ac:dyDescent="0.2">
      <c r="A1657" s="158"/>
      <c r="D1657" s="138"/>
    </row>
    <row r="1658" spans="1:4" x14ac:dyDescent="0.2">
      <c r="A1658" s="158"/>
      <c r="D1658" s="138"/>
    </row>
    <row r="1659" spans="1:4" x14ac:dyDescent="0.2">
      <c r="A1659" s="158"/>
      <c r="D1659" s="138"/>
    </row>
    <row r="1660" spans="1:4" x14ac:dyDescent="0.2">
      <c r="A1660" s="158"/>
      <c r="D1660" s="138"/>
    </row>
    <row r="1661" spans="1:4" x14ac:dyDescent="0.2">
      <c r="A1661" s="158"/>
      <c r="D1661" s="138"/>
    </row>
    <row r="1662" spans="1:4" x14ac:dyDescent="0.2">
      <c r="A1662" s="158"/>
      <c r="D1662" s="138"/>
    </row>
    <row r="1663" spans="1:4" x14ac:dyDescent="0.2">
      <c r="A1663" s="158"/>
      <c r="D1663" s="138"/>
    </row>
    <row r="1664" spans="1:4" x14ac:dyDescent="0.2">
      <c r="A1664" s="158"/>
      <c r="D1664" s="138"/>
    </row>
    <row r="1665" spans="1:4" x14ac:dyDescent="0.2">
      <c r="A1665" s="158"/>
      <c r="D1665" s="138"/>
    </row>
    <row r="1666" spans="1:4" x14ac:dyDescent="0.2">
      <c r="A1666" s="158"/>
      <c r="D1666" s="138"/>
    </row>
    <row r="1667" spans="1:4" x14ac:dyDescent="0.2">
      <c r="A1667" s="158"/>
      <c r="D1667" s="138"/>
    </row>
    <row r="1668" spans="1:4" x14ac:dyDescent="0.2">
      <c r="A1668" s="158"/>
      <c r="D1668" s="138"/>
    </row>
    <row r="1669" spans="1:4" x14ac:dyDescent="0.2">
      <c r="A1669" s="158"/>
      <c r="D1669" s="138"/>
    </row>
    <row r="1670" spans="1:4" x14ac:dyDescent="0.2">
      <c r="A1670" s="158"/>
      <c r="D1670" s="138"/>
    </row>
    <row r="1671" spans="1:4" x14ac:dyDescent="0.2">
      <c r="A1671" s="158"/>
      <c r="D1671" s="138"/>
    </row>
    <row r="1672" spans="1:4" x14ac:dyDescent="0.2">
      <c r="A1672" s="158"/>
      <c r="D1672" s="138"/>
    </row>
    <row r="1673" spans="1:4" x14ac:dyDescent="0.2">
      <c r="A1673" s="158"/>
      <c r="D1673" s="138"/>
    </row>
    <row r="1674" spans="1:4" x14ac:dyDescent="0.2">
      <c r="A1674" s="158"/>
      <c r="D1674" s="138"/>
    </row>
    <row r="1675" spans="1:4" x14ac:dyDescent="0.2">
      <c r="A1675" s="158"/>
      <c r="D1675" s="138"/>
    </row>
    <row r="1676" spans="1:4" x14ac:dyDescent="0.2">
      <c r="A1676" s="158"/>
      <c r="D1676" s="138"/>
    </row>
    <row r="1677" spans="1:4" x14ac:dyDescent="0.2">
      <c r="A1677" s="158"/>
      <c r="D1677" s="138"/>
    </row>
    <row r="1678" spans="1:4" x14ac:dyDescent="0.2">
      <c r="A1678" s="158"/>
      <c r="D1678" s="138"/>
    </row>
    <row r="1679" spans="1:4" x14ac:dyDescent="0.2">
      <c r="A1679" s="158"/>
      <c r="D1679" s="138"/>
    </row>
    <row r="1680" spans="1:4" x14ac:dyDescent="0.2">
      <c r="A1680" s="158"/>
      <c r="D1680" s="138"/>
    </row>
    <row r="1681" spans="1:4" x14ac:dyDescent="0.2">
      <c r="A1681" s="158"/>
      <c r="D1681" s="138"/>
    </row>
    <row r="1682" spans="1:4" x14ac:dyDescent="0.2">
      <c r="A1682" s="158"/>
      <c r="D1682" s="138"/>
    </row>
    <row r="1683" spans="1:4" x14ac:dyDescent="0.2">
      <c r="A1683" s="158"/>
      <c r="D1683" s="138"/>
    </row>
    <row r="1684" spans="1:4" x14ac:dyDescent="0.2">
      <c r="A1684" s="158"/>
      <c r="D1684" s="138"/>
    </row>
    <row r="1685" spans="1:4" x14ac:dyDescent="0.2">
      <c r="A1685" s="158"/>
      <c r="D1685" s="138"/>
    </row>
    <row r="1686" spans="1:4" x14ac:dyDescent="0.2">
      <c r="A1686" s="158"/>
      <c r="D1686" s="138"/>
    </row>
    <row r="1687" spans="1:4" x14ac:dyDescent="0.2">
      <c r="A1687" s="158"/>
      <c r="D1687" s="138"/>
    </row>
    <row r="1688" spans="1:4" x14ac:dyDescent="0.2">
      <c r="A1688" s="158"/>
      <c r="D1688" s="138"/>
    </row>
    <row r="1689" spans="1:4" x14ac:dyDescent="0.2">
      <c r="A1689" s="158"/>
      <c r="D1689" s="138"/>
    </row>
    <row r="1690" spans="1:4" x14ac:dyDescent="0.2">
      <c r="A1690" s="158"/>
      <c r="D1690" s="138"/>
    </row>
    <row r="1691" spans="1:4" x14ac:dyDescent="0.2">
      <c r="A1691" s="158"/>
      <c r="D1691" s="138"/>
    </row>
    <row r="1692" spans="1:4" x14ac:dyDescent="0.2">
      <c r="A1692" s="158"/>
      <c r="D1692" s="138"/>
    </row>
    <row r="1693" spans="1:4" x14ac:dyDescent="0.2">
      <c r="A1693" s="158"/>
      <c r="D1693" s="138"/>
    </row>
    <row r="1694" spans="1:4" x14ac:dyDescent="0.2">
      <c r="A1694" s="158"/>
      <c r="D1694" s="138"/>
    </row>
    <row r="1695" spans="1:4" x14ac:dyDescent="0.2">
      <c r="A1695" s="158"/>
      <c r="D1695" s="138"/>
    </row>
    <row r="1696" spans="1:4" x14ac:dyDescent="0.2">
      <c r="A1696" s="158"/>
      <c r="D1696" s="138"/>
    </row>
    <row r="1697" spans="1:4" x14ac:dyDescent="0.2">
      <c r="A1697" s="158"/>
      <c r="D1697" s="138"/>
    </row>
    <row r="1698" spans="1:4" x14ac:dyDescent="0.2">
      <c r="A1698" s="158"/>
      <c r="D1698" s="138"/>
    </row>
    <row r="1699" spans="1:4" x14ac:dyDescent="0.2">
      <c r="A1699" s="158"/>
      <c r="D1699" s="138"/>
    </row>
    <row r="1700" spans="1:4" x14ac:dyDescent="0.2">
      <c r="A1700" s="158"/>
      <c r="D1700" s="138"/>
    </row>
    <row r="1701" spans="1:4" x14ac:dyDescent="0.2">
      <c r="A1701" s="158"/>
      <c r="D1701" s="138"/>
    </row>
    <row r="1702" spans="1:4" x14ac:dyDescent="0.2">
      <c r="A1702" s="158"/>
      <c r="D1702" s="138"/>
    </row>
    <row r="1703" spans="1:4" x14ac:dyDescent="0.2">
      <c r="A1703" s="158"/>
      <c r="D1703" s="138"/>
    </row>
    <row r="1704" spans="1:4" x14ac:dyDescent="0.2">
      <c r="A1704" s="158"/>
      <c r="D1704" s="138"/>
    </row>
    <row r="1705" spans="1:4" x14ac:dyDescent="0.2">
      <c r="A1705" s="158"/>
      <c r="D1705" s="138"/>
    </row>
    <row r="1706" spans="1:4" x14ac:dyDescent="0.2">
      <c r="A1706" s="158"/>
      <c r="D1706" s="138"/>
    </row>
    <row r="1707" spans="1:4" x14ac:dyDescent="0.2">
      <c r="A1707" s="158"/>
      <c r="D1707" s="138"/>
    </row>
    <row r="1708" spans="1:4" x14ac:dyDescent="0.2">
      <c r="A1708" s="158"/>
      <c r="D1708" s="138"/>
    </row>
    <row r="1709" spans="1:4" x14ac:dyDescent="0.2">
      <c r="A1709" s="158"/>
      <c r="D1709" s="138"/>
    </row>
    <row r="1710" spans="1:4" x14ac:dyDescent="0.2">
      <c r="A1710" s="158"/>
      <c r="D1710" s="138"/>
    </row>
    <row r="1711" spans="1:4" x14ac:dyDescent="0.2">
      <c r="A1711" s="158"/>
      <c r="D1711" s="138"/>
    </row>
    <row r="1712" spans="1:4" x14ac:dyDescent="0.2">
      <c r="A1712" s="158"/>
      <c r="D1712" s="138"/>
    </row>
    <row r="1713" spans="1:4" x14ac:dyDescent="0.2">
      <c r="A1713" s="158"/>
      <c r="D1713" s="138"/>
    </row>
    <row r="1714" spans="1:4" x14ac:dyDescent="0.2">
      <c r="A1714" s="158"/>
      <c r="D1714" s="138"/>
    </row>
    <row r="1715" spans="1:4" x14ac:dyDescent="0.2">
      <c r="A1715" s="158"/>
      <c r="D1715" s="138"/>
    </row>
    <row r="1716" spans="1:4" x14ac:dyDescent="0.2">
      <c r="A1716" s="158"/>
      <c r="D1716" s="138"/>
    </row>
    <row r="1717" spans="1:4" x14ac:dyDescent="0.2">
      <c r="A1717" s="158"/>
      <c r="D1717" s="138"/>
    </row>
    <row r="1718" spans="1:4" x14ac:dyDescent="0.2">
      <c r="A1718" s="158"/>
      <c r="D1718" s="138"/>
    </row>
    <row r="1719" spans="1:4" x14ac:dyDescent="0.2">
      <c r="A1719" s="158"/>
      <c r="D1719" s="138"/>
    </row>
    <row r="1720" spans="1:4" x14ac:dyDescent="0.2">
      <c r="A1720" s="158"/>
      <c r="D1720" s="138"/>
    </row>
    <row r="1721" spans="1:4" x14ac:dyDescent="0.2">
      <c r="A1721" s="158"/>
      <c r="D1721" s="138"/>
    </row>
    <row r="1722" spans="1:4" x14ac:dyDescent="0.2">
      <c r="A1722" s="158"/>
      <c r="D1722" s="138"/>
    </row>
    <row r="1723" spans="1:4" x14ac:dyDescent="0.2">
      <c r="A1723" s="158"/>
      <c r="D1723" s="138"/>
    </row>
    <row r="1724" spans="1:4" x14ac:dyDescent="0.2">
      <c r="A1724" s="158"/>
      <c r="D1724" s="138"/>
    </row>
    <row r="1725" spans="1:4" x14ac:dyDescent="0.2">
      <c r="A1725" s="158"/>
      <c r="D1725" s="138"/>
    </row>
    <row r="1726" spans="1:4" x14ac:dyDescent="0.2">
      <c r="A1726" s="158"/>
      <c r="D1726" s="138"/>
    </row>
    <row r="1727" spans="1:4" x14ac:dyDescent="0.2">
      <c r="A1727" s="158"/>
      <c r="D1727" s="138"/>
    </row>
    <row r="1728" spans="1:4" x14ac:dyDescent="0.2">
      <c r="A1728" s="158"/>
      <c r="D1728" s="138"/>
    </row>
    <row r="1729" spans="1:4" x14ac:dyDescent="0.2">
      <c r="A1729" s="158"/>
      <c r="D1729" s="138"/>
    </row>
    <row r="1730" spans="1:4" x14ac:dyDescent="0.2">
      <c r="A1730" s="158"/>
      <c r="D1730" s="138"/>
    </row>
    <row r="1731" spans="1:4" x14ac:dyDescent="0.2">
      <c r="A1731" s="158"/>
      <c r="D1731" s="138"/>
    </row>
    <row r="1732" spans="1:4" x14ac:dyDescent="0.2">
      <c r="A1732" s="158"/>
      <c r="D1732" s="138"/>
    </row>
    <row r="1733" spans="1:4" x14ac:dyDescent="0.2">
      <c r="A1733" s="158"/>
      <c r="D1733" s="138"/>
    </row>
    <row r="1734" spans="1:4" x14ac:dyDescent="0.2">
      <c r="A1734" s="158"/>
      <c r="D1734" s="138"/>
    </row>
    <row r="1735" spans="1:4" x14ac:dyDescent="0.2">
      <c r="A1735" s="158"/>
      <c r="D1735" s="138"/>
    </row>
    <row r="1736" spans="1:4" x14ac:dyDescent="0.2">
      <c r="A1736" s="158"/>
      <c r="D1736" s="138"/>
    </row>
    <row r="1737" spans="1:4" x14ac:dyDescent="0.2">
      <c r="A1737" s="158"/>
      <c r="D1737" s="138"/>
    </row>
    <row r="1738" spans="1:4" x14ac:dyDescent="0.2">
      <c r="A1738" s="158"/>
      <c r="D1738" s="138"/>
    </row>
    <row r="1739" spans="1:4" x14ac:dyDescent="0.2">
      <c r="A1739" s="158"/>
      <c r="D1739" s="138"/>
    </row>
    <row r="1740" spans="1:4" x14ac:dyDescent="0.2">
      <c r="A1740" s="158"/>
      <c r="D1740" s="138"/>
    </row>
    <row r="1741" spans="1:4" x14ac:dyDescent="0.2">
      <c r="A1741" s="158"/>
      <c r="D1741" s="138"/>
    </row>
    <row r="1742" spans="1:4" x14ac:dyDescent="0.2">
      <c r="A1742" s="158"/>
      <c r="D1742" s="138"/>
    </row>
    <row r="1743" spans="1:4" x14ac:dyDescent="0.2">
      <c r="A1743" s="158"/>
      <c r="D1743" s="138"/>
    </row>
    <row r="1744" spans="1:4" x14ac:dyDescent="0.2">
      <c r="A1744" s="158"/>
      <c r="D1744" s="138"/>
    </row>
    <row r="1745" spans="1:4" x14ac:dyDescent="0.2">
      <c r="A1745" s="158"/>
      <c r="D1745" s="138"/>
    </row>
    <row r="1746" spans="1:4" x14ac:dyDescent="0.2">
      <c r="A1746" s="158"/>
      <c r="D1746" s="138"/>
    </row>
    <row r="1747" spans="1:4" x14ac:dyDescent="0.2">
      <c r="A1747" s="158"/>
      <c r="D1747" s="138"/>
    </row>
    <row r="1748" spans="1:4" x14ac:dyDescent="0.2">
      <c r="A1748" s="158"/>
      <c r="D1748" s="138"/>
    </row>
    <row r="1749" spans="1:4" x14ac:dyDescent="0.2">
      <c r="A1749" s="158"/>
      <c r="D1749" s="138"/>
    </row>
    <row r="1750" spans="1:4" x14ac:dyDescent="0.2">
      <c r="A1750" s="158"/>
      <c r="D1750" s="138"/>
    </row>
    <row r="1751" spans="1:4" x14ac:dyDescent="0.2">
      <c r="A1751" s="158"/>
      <c r="D1751" s="138"/>
    </row>
    <row r="1752" spans="1:4" x14ac:dyDescent="0.2">
      <c r="A1752" s="158"/>
      <c r="D1752" s="138"/>
    </row>
    <row r="1753" spans="1:4" x14ac:dyDescent="0.2">
      <c r="A1753" s="158"/>
      <c r="D1753" s="138"/>
    </row>
    <row r="1754" spans="1:4" x14ac:dyDescent="0.2">
      <c r="A1754" s="158"/>
      <c r="D1754" s="138"/>
    </row>
    <row r="1755" spans="1:4" x14ac:dyDescent="0.2">
      <c r="A1755" s="158"/>
      <c r="D1755" s="138"/>
    </row>
    <row r="1756" spans="1:4" x14ac:dyDescent="0.2">
      <c r="A1756" s="158"/>
      <c r="D1756" s="138"/>
    </row>
    <row r="1757" spans="1:4" x14ac:dyDescent="0.2">
      <c r="A1757" s="158"/>
      <c r="D1757" s="138"/>
    </row>
    <row r="1758" spans="1:4" x14ac:dyDescent="0.2">
      <c r="A1758" s="158"/>
      <c r="D1758" s="138"/>
    </row>
    <row r="1759" spans="1:4" x14ac:dyDescent="0.2">
      <c r="A1759" s="158"/>
      <c r="D1759" s="138"/>
    </row>
    <row r="1760" spans="1:4" x14ac:dyDescent="0.2">
      <c r="A1760" s="158"/>
      <c r="D1760" s="138"/>
    </row>
    <row r="1761" spans="1:4" x14ac:dyDescent="0.2">
      <c r="A1761" s="158"/>
      <c r="D1761" s="138"/>
    </row>
    <row r="1762" spans="1:4" x14ac:dyDescent="0.2">
      <c r="A1762" s="158"/>
      <c r="D1762" s="138"/>
    </row>
    <row r="1763" spans="1:4" x14ac:dyDescent="0.2">
      <c r="A1763" s="158"/>
      <c r="D1763" s="138"/>
    </row>
    <row r="1764" spans="1:4" x14ac:dyDescent="0.2">
      <c r="A1764" s="158"/>
      <c r="D1764" s="138"/>
    </row>
    <row r="1765" spans="1:4" x14ac:dyDescent="0.2">
      <c r="A1765" s="158"/>
      <c r="D1765" s="138"/>
    </row>
    <row r="1766" spans="1:4" x14ac:dyDescent="0.2">
      <c r="A1766" s="158"/>
      <c r="D1766" s="138"/>
    </row>
    <row r="1767" spans="1:4" x14ac:dyDescent="0.2">
      <c r="A1767" s="158"/>
      <c r="D1767" s="138"/>
    </row>
    <row r="1768" spans="1:4" x14ac:dyDescent="0.2">
      <c r="A1768" s="158"/>
      <c r="D1768" s="138"/>
    </row>
    <row r="1769" spans="1:4" x14ac:dyDescent="0.2">
      <c r="A1769" s="158"/>
      <c r="D1769" s="138"/>
    </row>
    <row r="1770" spans="1:4" x14ac:dyDescent="0.2">
      <c r="A1770" s="158"/>
      <c r="D1770" s="138"/>
    </row>
    <row r="1771" spans="1:4" x14ac:dyDescent="0.2">
      <c r="A1771" s="158"/>
      <c r="D1771" s="138"/>
    </row>
    <row r="1772" spans="1:4" x14ac:dyDescent="0.2">
      <c r="A1772" s="158"/>
      <c r="D1772" s="138"/>
    </row>
    <row r="1773" spans="1:4" x14ac:dyDescent="0.2">
      <c r="A1773" s="158"/>
      <c r="D1773" s="138"/>
    </row>
    <row r="1774" spans="1:4" x14ac:dyDescent="0.2">
      <c r="A1774" s="158"/>
      <c r="D1774" s="138"/>
    </row>
    <row r="1775" spans="1:4" x14ac:dyDescent="0.2">
      <c r="A1775" s="158"/>
      <c r="D1775" s="138"/>
    </row>
    <row r="1776" spans="1:4" x14ac:dyDescent="0.2">
      <c r="A1776" s="158"/>
      <c r="D1776" s="138"/>
    </row>
    <row r="1777" spans="1:4" x14ac:dyDescent="0.2">
      <c r="A1777" s="158"/>
      <c r="D1777" s="138"/>
    </row>
    <row r="1778" spans="1:4" x14ac:dyDescent="0.2">
      <c r="A1778" s="158"/>
      <c r="D1778" s="138"/>
    </row>
    <row r="1779" spans="1:4" x14ac:dyDescent="0.2">
      <c r="A1779" s="158"/>
      <c r="D1779" s="138"/>
    </row>
    <row r="1780" spans="1:4" x14ac:dyDescent="0.2">
      <c r="A1780" s="158"/>
      <c r="D1780" s="138"/>
    </row>
    <row r="1781" spans="1:4" x14ac:dyDescent="0.2">
      <c r="A1781" s="158"/>
      <c r="D1781" s="138"/>
    </row>
    <row r="1782" spans="1:4" x14ac:dyDescent="0.2">
      <c r="A1782" s="158"/>
      <c r="D1782" s="138"/>
    </row>
    <row r="1783" spans="1:4" x14ac:dyDescent="0.2">
      <c r="A1783" s="158"/>
      <c r="D1783" s="138"/>
    </row>
    <row r="1784" spans="1:4" x14ac:dyDescent="0.2">
      <c r="A1784" s="158"/>
      <c r="D1784" s="138"/>
    </row>
    <row r="1785" spans="1:4" x14ac:dyDescent="0.2">
      <c r="A1785" s="158"/>
      <c r="D1785" s="138"/>
    </row>
    <row r="1786" spans="1:4" x14ac:dyDescent="0.2">
      <c r="A1786" s="158"/>
      <c r="D1786" s="138"/>
    </row>
    <row r="1787" spans="1:4" x14ac:dyDescent="0.2">
      <c r="A1787" s="158"/>
      <c r="D1787" s="138"/>
    </row>
    <row r="1788" spans="1:4" x14ac:dyDescent="0.2">
      <c r="A1788" s="158"/>
      <c r="D1788" s="138"/>
    </row>
    <row r="1789" spans="1:4" x14ac:dyDescent="0.2">
      <c r="A1789" s="158"/>
      <c r="D1789" s="138"/>
    </row>
    <row r="1790" spans="1:4" x14ac:dyDescent="0.2">
      <c r="A1790" s="158"/>
      <c r="D1790" s="138"/>
    </row>
    <row r="1791" spans="1:4" x14ac:dyDescent="0.2">
      <c r="A1791" s="158"/>
      <c r="D1791" s="138"/>
    </row>
    <row r="1792" spans="1:4" x14ac:dyDescent="0.2">
      <c r="A1792" s="158"/>
      <c r="D1792" s="138"/>
    </row>
    <row r="1793" spans="1:4" x14ac:dyDescent="0.2">
      <c r="A1793" s="158"/>
      <c r="D1793" s="138"/>
    </row>
    <row r="1794" spans="1:4" x14ac:dyDescent="0.2">
      <c r="A1794" s="158"/>
      <c r="D1794" s="138"/>
    </row>
    <row r="1795" spans="1:4" x14ac:dyDescent="0.2">
      <c r="A1795" s="158"/>
      <c r="D1795" s="138"/>
    </row>
    <row r="1796" spans="1:4" x14ac:dyDescent="0.2">
      <c r="A1796" s="158"/>
      <c r="D1796" s="138"/>
    </row>
    <row r="1797" spans="1:4" x14ac:dyDescent="0.2">
      <c r="A1797" s="158"/>
      <c r="D1797" s="138"/>
    </row>
    <row r="1798" spans="1:4" x14ac:dyDescent="0.2">
      <c r="A1798" s="158"/>
      <c r="D1798" s="138"/>
    </row>
    <row r="1799" spans="1:4" x14ac:dyDescent="0.2">
      <c r="A1799" s="158"/>
      <c r="D1799" s="138"/>
    </row>
    <row r="1800" spans="1:4" x14ac:dyDescent="0.2">
      <c r="A1800" s="158"/>
      <c r="D1800" s="138"/>
    </row>
    <row r="1801" spans="1:4" x14ac:dyDescent="0.2">
      <c r="A1801" s="158"/>
      <c r="D1801" s="138"/>
    </row>
    <row r="1802" spans="1:4" x14ac:dyDescent="0.2">
      <c r="A1802" s="158"/>
      <c r="D1802" s="138"/>
    </row>
    <row r="1803" spans="1:4" x14ac:dyDescent="0.2">
      <c r="A1803" s="158"/>
      <c r="D1803" s="138"/>
    </row>
    <row r="1804" spans="1:4" x14ac:dyDescent="0.2">
      <c r="A1804" s="158"/>
      <c r="D1804" s="138"/>
    </row>
    <row r="1805" spans="1:4" x14ac:dyDescent="0.2">
      <c r="A1805" s="158"/>
      <c r="D1805" s="138"/>
    </row>
    <row r="1806" spans="1:4" x14ac:dyDescent="0.2">
      <c r="A1806" s="158"/>
      <c r="D1806" s="138"/>
    </row>
    <row r="1807" spans="1:4" x14ac:dyDescent="0.2">
      <c r="A1807" s="158"/>
      <c r="D1807" s="138"/>
    </row>
    <row r="1808" spans="1:4" x14ac:dyDescent="0.2">
      <c r="A1808" s="158"/>
      <c r="D1808" s="138"/>
    </row>
    <row r="1809" spans="1:4" x14ac:dyDescent="0.2">
      <c r="A1809" s="158"/>
      <c r="D1809" s="138"/>
    </row>
    <row r="1810" spans="1:4" x14ac:dyDescent="0.2">
      <c r="A1810" s="158"/>
      <c r="D1810" s="138"/>
    </row>
    <row r="1811" spans="1:4" x14ac:dyDescent="0.2">
      <c r="A1811" s="158"/>
      <c r="D1811" s="138"/>
    </row>
    <row r="1812" spans="1:4" x14ac:dyDescent="0.2">
      <c r="A1812" s="158"/>
      <c r="D1812" s="138"/>
    </row>
    <row r="1813" spans="1:4" x14ac:dyDescent="0.2">
      <c r="A1813" s="158"/>
      <c r="D1813" s="138"/>
    </row>
    <row r="1814" spans="1:4" x14ac:dyDescent="0.2">
      <c r="A1814" s="158"/>
      <c r="D1814" s="138"/>
    </row>
    <row r="1815" spans="1:4" x14ac:dyDescent="0.2">
      <c r="A1815" s="158"/>
      <c r="D1815" s="138"/>
    </row>
    <row r="1816" spans="1:4" x14ac:dyDescent="0.2">
      <c r="A1816" s="158"/>
      <c r="D1816" s="138"/>
    </row>
    <row r="1817" spans="1:4" x14ac:dyDescent="0.2">
      <c r="A1817" s="158"/>
      <c r="D1817" s="138"/>
    </row>
    <row r="1818" spans="1:4" x14ac:dyDescent="0.2">
      <c r="A1818" s="158"/>
      <c r="D1818" s="138"/>
    </row>
    <row r="1819" spans="1:4" x14ac:dyDescent="0.2">
      <c r="A1819" s="158"/>
      <c r="D1819" s="138"/>
    </row>
    <row r="1820" spans="1:4" x14ac:dyDescent="0.2">
      <c r="A1820" s="158"/>
      <c r="D1820" s="138"/>
    </row>
    <row r="1821" spans="1:4" x14ac:dyDescent="0.2">
      <c r="A1821" s="158"/>
      <c r="D1821" s="138"/>
    </row>
    <row r="1822" spans="1:4" x14ac:dyDescent="0.2">
      <c r="A1822" s="158"/>
      <c r="D1822" s="138"/>
    </row>
    <row r="1823" spans="1:4" x14ac:dyDescent="0.2">
      <c r="A1823" s="158"/>
      <c r="D1823" s="138"/>
    </row>
    <row r="1824" spans="1:4" x14ac:dyDescent="0.2">
      <c r="A1824" s="158"/>
      <c r="D1824" s="138"/>
    </row>
    <row r="1825" spans="1:4" x14ac:dyDescent="0.2">
      <c r="A1825" s="158"/>
      <c r="D1825" s="138"/>
    </row>
    <row r="1826" spans="1:4" x14ac:dyDescent="0.2">
      <c r="A1826" s="158"/>
      <c r="D1826" s="138"/>
    </row>
    <row r="1827" spans="1:4" x14ac:dyDescent="0.2">
      <c r="A1827" s="158"/>
      <c r="D1827" s="138"/>
    </row>
    <row r="1828" spans="1:4" x14ac:dyDescent="0.2">
      <c r="A1828" s="158"/>
      <c r="D1828" s="138"/>
    </row>
    <row r="1829" spans="1:4" x14ac:dyDescent="0.2">
      <c r="A1829" s="158"/>
      <c r="D1829" s="138"/>
    </row>
    <row r="1830" spans="1:4" x14ac:dyDescent="0.2">
      <c r="A1830" s="158"/>
      <c r="D1830" s="138"/>
    </row>
    <row r="1831" spans="1:4" x14ac:dyDescent="0.2">
      <c r="A1831" s="158"/>
      <c r="D1831" s="138"/>
    </row>
    <row r="1832" spans="1:4" x14ac:dyDescent="0.2">
      <c r="A1832" s="158"/>
      <c r="D1832" s="138"/>
    </row>
    <row r="1833" spans="1:4" x14ac:dyDescent="0.2">
      <c r="A1833" s="158"/>
      <c r="D1833" s="138"/>
    </row>
    <row r="1834" spans="1:4" x14ac:dyDescent="0.2">
      <c r="A1834" s="158"/>
      <c r="D1834" s="138"/>
    </row>
    <row r="1835" spans="1:4" x14ac:dyDescent="0.2">
      <c r="A1835" s="158"/>
      <c r="D1835" s="138"/>
    </row>
    <row r="1836" spans="1:4" x14ac:dyDescent="0.2">
      <c r="A1836" s="158"/>
      <c r="D1836" s="138"/>
    </row>
    <row r="1837" spans="1:4" x14ac:dyDescent="0.2">
      <c r="A1837" s="158"/>
      <c r="D1837" s="138"/>
    </row>
    <row r="1838" spans="1:4" x14ac:dyDescent="0.2">
      <c r="A1838" s="158"/>
      <c r="D1838" s="138"/>
    </row>
    <row r="1839" spans="1:4" x14ac:dyDescent="0.2">
      <c r="A1839" s="158"/>
      <c r="D1839" s="138"/>
    </row>
    <row r="1840" spans="1:4" x14ac:dyDescent="0.2">
      <c r="A1840" s="158"/>
      <c r="D1840" s="138"/>
    </row>
    <row r="1841" spans="1:4" x14ac:dyDescent="0.2">
      <c r="A1841" s="158"/>
      <c r="D1841" s="138"/>
    </row>
    <row r="1842" spans="1:4" x14ac:dyDescent="0.2">
      <c r="A1842" s="158"/>
      <c r="D1842" s="138"/>
    </row>
    <row r="1843" spans="1:4" x14ac:dyDescent="0.2">
      <c r="A1843" s="158"/>
      <c r="D1843" s="138"/>
    </row>
    <row r="1844" spans="1:4" x14ac:dyDescent="0.2">
      <c r="A1844" s="158"/>
      <c r="D1844" s="138"/>
    </row>
    <row r="1845" spans="1:4" x14ac:dyDescent="0.2">
      <c r="A1845" s="158"/>
      <c r="D1845" s="138"/>
    </row>
    <row r="1846" spans="1:4" x14ac:dyDescent="0.2">
      <c r="A1846" s="158"/>
      <c r="D1846" s="138"/>
    </row>
    <row r="1847" spans="1:4" x14ac:dyDescent="0.2">
      <c r="A1847" s="158"/>
      <c r="D1847" s="138"/>
    </row>
    <row r="1848" spans="1:4" x14ac:dyDescent="0.2">
      <c r="A1848" s="158"/>
      <c r="D1848" s="138"/>
    </row>
    <row r="1849" spans="1:4" x14ac:dyDescent="0.2">
      <c r="A1849" s="158"/>
      <c r="D1849" s="138"/>
    </row>
    <row r="1850" spans="1:4" x14ac:dyDescent="0.2">
      <c r="A1850" s="158"/>
      <c r="D1850" s="138"/>
    </row>
    <row r="1851" spans="1:4" x14ac:dyDescent="0.2">
      <c r="A1851" s="158"/>
      <c r="D1851" s="138"/>
    </row>
    <row r="1852" spans="1:4" x14ac:dyDescent="0.2">
      <c r="A1852" s="158"/>
      <c r="D1852" s="138"/>
    </row>
    <row r="1853" spans="1:4" x14ac:dyDescent="0.2">
      <c r="A1853" s="158"/>
      <c r="D1853" s="138"/>
    </row>
    <row r="1854" spans="1:4" x14ac:dyDescent="0.2">
      <c r="A1854" s="158"/>
      <c r="D1854" s="138"/>
    </row>
    <row r="1855" spans="1:4" x14ac:dyDescent="0.2">
      <c r="A1855" s="158"/>
      <c r="D1855" s="138"/>
    </row>
    <row r="1856" spans="1:4" x14ac:dyDescent="0.2">
      <c r="A1856" s="158"/>
      <c r="D1856" s="138"/>
    </row>
    <row r="1857" spans="1:4" x14ac:dyDescent="0.2">
      <c r="A1857" s="158"/>
      <c r="D1857" s="138"/>
    </row>
    <row r="1858" spans="1:4" x14ac:dyDescent="0.2">
      <c r="A1858" s="158"/>
      <c r="D1858" s="138"/>
    </row>
    <row r="1859" spans="1:4" x14ac:dyDescent="0.2">
      <c r="A1859" s="158"/>
      <c r="D1859" s="138"/>
    </row>
    <row r="1860" spans="1:4" x14ac:dyDescent="0.2">
      <c r="A1860" s="158"/>
      <c r="D1860" s="138"/>
    </row>
    <row r="1861" spans="1:4" x14ac:dyDescent="0.2">
      <c r="A1861" s="158"/>
      <c r="D1861" s="138"/>
    </row>
    <row r="1862" spans="1:4" x14ac:dyDescent="0.2">
      <c r="A1862" s="158"/>
      <c r="D1862" s="138"/>
    </row>
    <row r="1863" spans="1:4" x14ac:dyDescent="0.2">
      <c r="A1863" s="158"/>
      <c r="D1863" s="138"/>
    </row>
    <row r="1864" spans="1:4" x14ac:dyDescent="0.2">
      <c r="A1864" s="158"/>
      <c r="D1864" s="138"/>
    </row>
    <row r="1865" spans="1:4" x14ac:dyDescent="0.2">
      <c r="A1865" s="158"/>
      <c r="D1865" s="138"/>
    </row>
    <row r="1866" spans="1:4" x14ac:dyDescent="0.2">
      <c r="A1866" s="158"/>
      <c r="D1866" s="138"/>
    </row>
    <row r="1867" spans="1:4" x14ac:dyDescent="0.2">
      <c r="A1867" s="158"/>
      <c r="D1867" s="138"/>
    </row>
    <row r="1868" spans="1:4" x14ac:dyDescent="0.2">
      <c r="A1868" s="158"/>
      <c r="D1868" s="138"/>
    </row>
    <row r="1869" spans="1:4" x14ac:dyDescent="0.2">
      <c r="A1869" s="158"/>
      <c r="D1869" s="138"/>
    </row>
    <row r="1870" spans="1:4" x14ac:dyDescent="0.2">
      <c r="A1870" s="158"/>
      <c r="D1870" s="138"/>
    </row>
    <row r="1871" spans="1:4" x14ac:dyDescent="0.2">
      <c r="A1871" s="158"/>
      <c r="D1871" s="138"/>
    </row>
    <row r="1872" spans="1:4" x14ac:dyDescent="0.2">
      <c r="A1872" s="158"/>
      <c r="D1872" s="138"/>
    </row>
    <row r="1873" spans="1:4" x14ac:dyDescent="0.2">
      <c r="A1873" s="158"/>
      <c r="D1873" s="138"/>
    </row>
    <row r="1874" spans="1:4" x14ac:dyDescent="0.2">
      <c r="A1874" s="158"/>
      <c r="D1874" s="138"/>
    </row>
    <row r="1875" spans="1:4" x14ac:dyDescent="0.2">
      <c r="A1875" s="158"/>
      <c r="D1875" s="138"/>
    </row>
    <row r="1876" spans="1:4" x14ac:dyDescent="0.2">
      <c r="A1876" s="158"/>
      <c r="D1876" s="138"/>
    </row>
    <row r="1877" spans="1:4" x14ac:dyDescent="0.2">
      <c r="A1877" s="158"/>
      <c r="D1877" s="138"/>
    </row>
    <row r="1878" spans="1:4" x14ac:dyDescent="0.2">
      <c r="A1878" s="158"/>
      <c r="D1878" s="138"/>
    </row>
    <row r="1879" spans="1:4" x14ac:dyDescent="0.2">
      <c r="A1879" s="158"/>
      <c r="D1879" s="138"/>
    </row>
    <row r="1880" spans="1:4" x14ac:dyDescent="0.2">
      <c r="A1880" s="158"/>
      <c r="D1880" s="138"/>
    </row>
    <row r="1881" spans="1:4" x14ac:dyDescent="0.2">
      <c r="A1881" s="158"/>
      <c r="D1881" s="138"/>
    </row>
    <row r="1882" spans="1:4" x14ac:dyDescent="0.2">
      <c r="A1882" s="158"/>
      <c r="D1882" s="138"/>
    </row>
    <row r="1883" spans="1:4" x14ac:dyDescent="0.2">
      <c r="A1883" s="158"/>
      <c r="D1883" s="138"/>
    </row>
    <row r="1884" spans="1:4" x14ac:dyDescent="0.2">
      <c r="A1884" s="158"/>
      <c r="D1884" s="138"/>
    </row>
    <row r="1885" spans="1:4" x14ac:dyDescent="0.2">
      <c r="A1885" s="158"/>
      <c r="D1885" s="138"/>
    </row>
    <row r="1886" spans="1:4" x14ac:dyDescent="0.2">
      <c r="A1886" s="158"/>
      <c r="D1886" s="138"/>
    </row>
    <row r="1887" spans="1:4" x14ac:dyDescent="0.2">
      <c r="A1887" s="158"/>
      <c r="D1887" s="138"/>
    </row>
    <row r="1888" spans="1:4" x14ac:dyDescent="0.2">
      <c r="A1888" s="158"/>
      <c r="D1888" s="138"/>
    </row>
    <row r="1889" spans="1:4" x14ac:dyDescent="0.2">
      <c r="A1889" s="158"/>
      <c r="D1889" s="138"/>
    </row>
    <row r="1890" spans="1:4" x14ac:dyDescent="0.2">
      <c r="A1890" s="158"/>
      <c r="D1890" s="138"/>
    </row>
    <row r="1891" spans="1:4" x14ac:dyDescent="0.2">
      <c r="A1891" s="158"/>
      <c r="D1891" s="138"/>
    </row>
    <row r="1892" spans="1:4" x14ac:dyDescent="0.2">
      <c r="A1892" s="158"/>
      <c r="D1892" s="138"/>
    </row>
    <row r="1893" spans="1:4" x14ac:dyDescent="0.2">
      <c r="A1893" s="158"/>
      <c r="D1893" s="138"/>
    </row>
    <row r="1894" spans="1:4" x14ac:dyDescent="0.2">
      <c r="A1894" s="158"/>
      <c r="D1894" s="138"/>
    </row>
    <row r="1895" spans="1:4" x14ac:dyDescent="0.2">
      <c r="A1895" s="158"/>
      <c r="D1895" s="138"/>
    </row>
    <row r="1896" spans="1:4" x14ac:dyDescent="0.2">
      <c r="A1896" s="158"/>
      <c r="D1896" s="138"/>
    </row>
    <row r="1897" spans="1:4" x14ac:dyDescent="0.2">
      <c r="A1897" s="158"/>
      <c r="D1897" s="138"/>
    </row>
    <row r="1898" spans="1:4" x14ac:dyDescent="0.2">
      <c r="A1898" s="158"/>
      <c r="D1898" s="138"/>
    </row>
    <row r="1899" spans="1:4" x14ac:dyDescent="0.2">
      <c r="A1899" s="158"/>
      <c r="D1899" s="138"/>
    </row>
    <row r="1900" spans="1:4" x14ac:dyDescent="0.2">
      <c r="A1900" s="158"/>
      <c r="D1900" s="138"/>
    </row>
    <row r="1901" spans="1:4" x14ac:dyDescent="0.2">
      <c r="A1901" s="158"/>
      <c r="D1901" s="138"/>
    </row>
    <row r="1902" spans="1:4" x14ac:dyDescent="0.2">
      <c r="A1902" s="158"/>
      <c r="D1902" s="138"/>
    </row>
    <row r="1903" spans="1:4" x14ac:dyDescent="0.2">
      <c r="A1903" s="158"/>
      <c r="D1903" s="138"/>
    </row>
    <row r="1904" spans="1:4" x14ac:dyDescent="0.2">
      <c r="A1904" s="158"/>
      <c r="D1904" s="138"/>
    </row>
    <row r="1905" spans="1:4" x14ac:dyDescent="0.2">
      <c r="A1905" s="158"/>
      <c r="D1905" s="138"/>
    </row>
    <row r="1906" spans="1:4" x14ac:dyDescent="0.2">
      <c r="A1906" s="158"/>
      <c r="D1906" s="138"/>
    </row>
    <row r="1907" spans="1:4" x14ac:dyDescent="0.2">
      <c r="A1907" s="158"/>
      <c r="D1907" s="138"/>
    </row>
    <row r="1908" spans="1:4" x14ac:dyDescent="0.2">
      <c r="A1908" s="158"/>
      <c r="D1908" s="138"/>
    </row>
    <row r="1909" spans="1:4" x14ac:dyDescent="0.2">
      <c r="A1909" s="158"/>
      <c r="D1909" s="138"/>
    </row>
    <row r="1910" spans="1:4" x14ac:dyDescent="0.2">
      <c r="A1910" s="158"/>
      <c r="D1910" s="138"/>
    </row>
    <row r="1911" spans="1:4" x14ac:dyDescent="0.2">
      <c r="A1911" s="158"/>
      <c r="D1911" s="138"/>
    </row>
    <row r="1912" spans="1:4" x14ac:dyDescent="0.2">
      <c r="A1912" s="158"/>
      <c r="D1912" s="138"/>
    </row>
    <row r="1913" spans="1:4" x14ac:dyDescent="0.2">
      <c r="A1913" s="158"/>
      <c r="D1913" s="138"/>
    </row>
    <row r="1914" spans="1:4" x14ac:dyDescent="0.2">
      <c r="A1914" s="158"/>
      <c r="D1914" s="138"/>
    </row>
    <row r="1915" spans="1:4" x14ac:dyDescent="0.2">
      <c r="A1915" s="158"/>
      <c r="D1915" s="138"/>
    </row>
    <row r="1916" spans="1:4" x14ac:dyDescent="0.2">
      <c r="A1916" s="158"/>
      <c r="D1916" s="138"/>
    </row>
    <row r="1917" spans="1:4" x14ac:dyDescent="0.2">
      <c r="A1917" s="158"/>
      <c r="D1917" s="138"/>
    </row>
    <row r="1918" spans="1:4" x14ac:dyDescent="0.2">
      <c r="A1918" s="158"/>
      <c r="D1918" s="138"/>
    </row>
    <row r="1919" spans="1:4" x14ac:dyDescent="0.2">
      <c r="A1919" s="158"/>
      <c r="D1919" s="138"/>
    </row>
    <row r="1920" spans="1:4" x14ac:dyDescent="0.2">
      <c r="A1920" s="158"/>
      <c r="D1920" s="138"/>
    </row>
    <row r="1921" spans="1:4" x14ac:dyDescent="0.2">
      <c r="A1921" s="158"/>
      <c r="D1921" s="138"/>
    </row>
    <row r="1922" spans="1:4" x14ac:dyDescent="0.2">
      <c r="A1922" s="158"/>
      <c r="D1922" s="138"/>
    </row>
    <row r="1923" spans="1:4" x14ac:dyDescent="0.2">
      <c r="A1923" s="158"/>
      <c r="D1923" s="138"/>
    </row>
    <row r="1924" spans="1:4" x14ac:dyDescent="0.2">
      <c r="A1924" s="158"/>
      <c r="D1924" s="138"/>
    </row>
    <row r="1925" spans="1:4" x14ac:dyDescent="0.2">
      <c r="A1925" s="158"/>
      <c r="D1925" s="138"/>
    </row>
    <row r="1926" spans="1:4" x14ac:dyDescent="0.2">
      <c r="A1926" s="158"/>
      <c r="D1926" s="138"/>
    </row>
    <row r="1927" spans="1:4" x14ac:dyDescent="0.2">
      <c r="A1927" s="158"/>
      <c r="D1927" s="138"/>
    </row>
    <row r="1928" spans="1:4" x14ac:dyDescent="0.2">
      <c r="A1928" s="158"/>
      <c r="D1928" s="138"/>
    </row>
    <row r="1929" spans="1:4" x14ac:dyDescent="0.2">
      <c r="A1929" s="158"/>
      <c r="D1929" s="138"/>
    </row>
    <row r="1930" spans="1:4" x14ac:dyDescent="0.2">
      <c r="A1930" s="158"/>
      <c r="D1930" s="138"/>
    </row>
    <row r="1931" spans="1:4" x14ac:dyDescent="0.2">
      <c r="A1931" s="158"/>
      <c r="D1931" s="138"/>
    </row>
    <row r="1932" spans="1:4" x14ac:dyDescent="0.2">
      <c r="A1932" s="158"/>
      <c r="D1932" s="138"/>
    </row>
    <row r="1933" spans="1:4" x14ac:dyDescent="0.2">
      <c r="A1933" s="158"/>
      <c r="D1933" s="138"/>
    </row>
    <row r="1934" spans="1:4" x14ac:dyDescent="0.2">
      <c r="A1934" s="158"/>
      <c r="D1934" s="138"/>
    </row>
    <row r="1935" spans="1:4" x14ac:dyDescent="0.2">
      <c r="A1935" s="158"/>
      <c r="D1935" s="138"/>
    </row>
    <row r="1936" spans="1:4" x14ac:dyDescent="0.2">
      <c r="A1936" s="158"/>
      <c r="D1936" s="138"/>
    </row>
    <row r="1937" spans="1:4" x14ac:dyDescent="0.2">
      <c r="A1937" s="158"/>
      <c r="D1937" s="138"/>
    </row>
    <row r="1938" spans="1:4" x14ac:dyDescent="0.2">
      <c r="A1938" s="158"/>
      <c r="D1938" s="138"/>
    </row>
    <row r="1939" spans="1:4" x14ac:dyDescent="0.2">
      <c r="A1939" s="158"/>
      <c r="D1939" s="138"/>
    </row>
    <row r="1940" spans="1:4" x14ac:dyDescent="0.2">
      <c r="A1940" s="158"/>
      <c r="D1940" s="138"/>
    </row>
    <row r="1941" spans="1:4" x14ac:dyDescent="0.2">
      <c r="A1941" s="158"/>
      <c r="D1941" s="138"/>
    </row>
    <row r="1942" spans="1:4" x14ac:dyDescent="0.2">
      <c r="A1942" s="158"/>
      <c r="D1942" s="138"/>
    </row>
    <row r="1943" spans="1:4" x14ac:dyDescent="0.2">
      <c r="A1943" s="158"/>
      <c r="D1943" s="138"/>
    </row>
    <row r="1944" spans="1:4" x14ac:dyDescent="0.2">
      <c r="A1944" s="158"/>
      <c r="D1944" s="138"/>
    </row>
    <row r="1945" spans="1:4" x14ac:dyDescent="0.2">
      <c r="A1945" s="158"/>
      <c r="D1945" s="138"/>
    </row>
    <row r="1946" spans="1:4" x14ac:dyDescent="0.2">
      <c r="A1946" s="158"/>
      <c r="D1946" s="138"/>
    </row>
    <row r="1947" spans="1:4" x14ac:dyDescent="0.2">
      <c r="A1947" s="158"/>
      <c r="D1947" s="138"/>
    </row>
    <row r="1948" spans="1:4" x14ac:dyDescent="0.2">
      <c r="A1948" s="158"/>
      <c r="D1948" s="138"/>
    </row>
    <row r="1949" spans="1:4" x14ac:dyDescent="0.2">
      <c r="A1949" s="158"/>
      <c r="D1949" s="138"/>
    </row>
    <row r="1950" spans="1:4" x14ac:dyDescent="0.2">
      <c r="A1950" s="158"/>
      <c r="D1950" s="138"/>
    </row>
    <row r="1951" spans="1:4" x14ac:dyDescent="0.2">
      <c r="A1951" s="158"/>
      <c r="D1951" s="138"/>
    </row>
    <row r="1952" spans="1:4" x14ac:dyDescent="0.2">
      <c r="A1952" s="158"/>
      <c r="D1952" s="138"/>
    </row>
    <row r="1953" spans="1:4" x14ac:dyDescent="0.2">
      <c r="A1953" s="158"/>
      <c r="D1953" s="138"/>
    </row>
    <row r="1954" spans="1:4" x14ac:dyDescent="0.2">
      <c r="A1954" s="158"/>
      <c r="D1954" s="138"/>
    </row>
    <row r="1955" spans="1:4" x14ac:dyDescent="0.2">
      <c r="A1955" s="158"/>
      <c r="D1955" s="138"/>
    </row>
    <row r="1956" spans="1:4" x14ac:dyDescent="0.2">
      <c r="A1956" s="158"/>
      <c r="D1956" s="138"/>
    </row>
    <row r="1957" spans="1:4" x14ac:dyDescent="0.2">
      <c r="A1957" s="158"/>
      <c r="D1957" s="138"/>
    </row>
    <row r="1958" spans="1:4" x14ac:dyDescent="0.2">
      <c r="A1958" s="158"/>
      <c r="D1958" s="138"/>
    </row>
    <row r="1959" spans="1:4" x14ac:dyDescent="0.2">
      <c r="A1959" s="158"/>
      <c r="D1959" s="138"/>
    </row>
    <row r="1960" spans="1:4" x14ac:dyDescent="0.2">
      <c r="A1960" s="158"/>
      <c r="D1960" s="138"/>
    </row>
    <row r="1961" spans="1:4" x14ac:dyDescent="0.2">
      <c r="A1961" s="158"/>
      <c r="D1961" s="138"/>
    </row>
    <row r="1962" spans="1:4" x14ac:dyDescent="0.2">
      <c r="A1962" s="158"/>
      <c r="D1962" s="138"/>
    </row>
    <row r="1963" spans="1:4" x14ac:dyDescent="0.2">
      <c r="A1963" s="158"/>
      <c r="D1963" s="138"/>
    </row>
    <row r="1964" spans="1:4" x14ac:dyDescent="0.2">
      <c r="A1964" s="158"/>
      <c r="D1964" s="138"/>
    </row>
    <row r="1965" spans="1:4" x14ac:dyDescent="0.2">
      <c r="A1965" s="158"/>
      <c r="D1965" s="138"/>
    </row>
    <row r="1966" spans="1:4" x14ac:dyDescent="0.2">
      <c r="A1966" s="158"/>
      <c r="D1966" s="138"/>
    </row>
    <row r="1967" spans="1:4" x14ac:dyDescent="0.2">
      <c r="A1967" s="158"/>
      <c r="D1967" s="138"/>
    </row>
    <row r="1968" spans="1:4" x14ac:dyDescent="0.2">
      <c r="A1968" s="158"/>
      <c r="D1968" s="138"/>
    </row>
    <row r="1969" spans="1:4" x14ac:dyDescent="0.2">
      <c r="A1969" s="158"/>
      <c r="D1969" s="138"/>
    </row>
    <row r="1970" spans="1:4" x14ac:dyDescent="0.2">
      <c r="A1970" s="158"/>
      <c r="D1970" s="138"/>
    </row>
    <row r="1971" spans="1:4" x14ac:dyDescent="0.2">
      <c r="A1971" s="158"/>
      <c r="D1971" s="138"/>
    </row>
    <row r="1972" spans="1:4" x14ac:dyDescent="0.2">
      <c r="A1972" s="158"/>
      <c r="D1972" s="138"/>
    </row>
    <row r="1973" spans="1:4" x14ac:dyDescent="0.2">
      <c r="A1973" s="158"/>
      <c r="D1973" s="138"/>
    </row>
    <row r="1974" spans="1:4" x14ac:dyDescent="0.2">
      <c r="A1974" s="158"/>
      <c r="D1974" s="138"/>
    </row>
    <row r="1975" spans="1:4" x14ac:dyDescent="0.2">
      <c r="A1975" s="158"/>
      <c r="D1975" s="138"/>
    </row>
    <row r="1976" spans="1:4" x14ac:dyDescent="0.2">
      <c r="A1976" s="158"/>
      <c r="D1976" s="138"/>
    </row>
    <row r="1977" spans="1:4" x14ac:dyDescent="0.2">
      <c r="A1977" s="158"/>
      <c r="D1977" s="138"/>
    </row>
    <row r="1978" spans="1:4" x14ac:dyDescent="0.2">
      <c r="A1978" s="158"/>
      <c r="D1978" s="138"/>
    </row>
    <row r="1979" spans="1:4" x14ac:dyDescent="0.2">
      <c r="A1979" s="158"/>
      <c r="D1979" s="138"/>
    </row>
    <row r="1980" spans="1:4" x14ac:dyDescent="0.2">
      <c r="A1980" s="158"/>
      <c r="D1980" s="138"/>
    </row>
    <row r="1981" spans="1:4" x14ac:dyDescent="0.2">
      <c r="A1981" s="158"/>
      <c r="D1981" s="138"/>
    </row>
    <row r="1982" spans="1:4" x14ac:dyDescent="0.2">
      <c r="A1982" s="158"/>
      <c r="D1982" s="138"/>
    </row>
    <row r="1983" spans="1:4" x14ac:dyDescent="0.2">
      <c r="A1983" s="158"/>
      <c r="D1983" s="138"/>
    </row>
    <row r="1984" spans="1:4" x14ac:dyDescent="0.2">
      <c r="A1984" s="158"/>
      <c r="D1984" s="138"/>
    </row>
    <row r="1985" spans="1:4" x14ac:dyDescent="0.2">
      <c r="A1985" s="158"/>
      <c r="D1985" s="138"/>
    </row>
    <row r="1986" spans="1:4" x14ac:dyDescent="0.2">
      <c r="A1986" s="158"/>
      <c r="D1986" s="138"/>
    </row>
    <row r="1987" spans="1:4" x14ac:dyDescent="0.2">
      <c r="A1987" s="158"/>
      <c r="D1987" s="138"/>
    </row>
    <row r="1988" spans="1:4" x14ac:dyDescent="0.2">
      <c r="A1988" s="158"/>
      <c r="D1988" s="138"/>
    </row>
    <row r="1989" spans="1:4" x14ac:dyDescent="0.2">
      <c r="A1989" s="158"/>
      <c r="D1989" s="138"/>
    </row>
    <row r="1990" spans="1:4" x14ac:dyDescent="0.2">
      <c r="A1990" s="158"/>
      <c r="D1990" s="138"/>
    </row>
    <row r="1991" spans="1:4" x14ac:dyDescent="0.2">
      <c r="A1991" s="158"/>
      <c r="D1991" s="138"/>
    </row>
    <row r="1992" spans="1:4" x14ac:dyDescent="0.2">
      <c r="A1992" s="158"/>
      <c r="D1992" s="138"/>
    </row>
    <row r="1993" spans="1:4" x14ac:dyDescent="0.2">
      <c r="A1993" s="158"/>
      <c r="D1993" s="138"/>
    </row>
    <row r="1994" spans="1:4" x14ac:dyDescent="0.2">
      <c r="A1994" s="158"/>
      <c r="D1994" s="138"/>
    </row>
    <row r="1995" spans="1:4" x14ac:dyDescent="0.2">
      <c r="A1995" s="158"/>
      <c r="D1995" s="138"/>
    </row>
    <row r="1996" spans="1:4" x14ac:dyDescent="0.2">
      <c r="A1996" s="158"/>
      <c r="D1996" s="138"/>
    </row>
    <row r="1997" spans="1:4" x14ac:dyDescent="0.2">
      <c r="A1997" s="158"/>
      <c r="D1997" s="138"/>
    </row>
    <row r="1998" spans="1:4" x14ac:dyDescent="0.2">
      <c r="A1998" s="158"/>
      <c r="D1998" s="138"/>
    </row>
    <row r="1999" spans="1:4" x14ac:dyDescent="0.2">
      <c r="A1999" s="158"/>
      <c r="D1999" s="138"/>
    </row>
    <row r="2000" spans="1:4" x14ac:dyDescent="0.2">
      <c r="A2000" s="158"/>
      <c r="D2000" s="138"/>
    </row>
    <row r="2001" spans="1:4" x14ac:dyDescent="0.2">
      <c r="A2001" s="158"/>
      <c r="D2001" s="138"/>
    </row>
    <row r="2002" spans="1:4" x14ac:dyDescent="0.2">
      <c r="A2002" s="158"/>
      <c r="D2002" s="138"/>
    </row>
    <row r="2003" spans="1:4" x14ac:dyDescent="0.2">
      <c r="A2003" s="158"/>
      <c r="D2003" s="138"/>
    </row>
    <row r="2004" spans="1:4" x14ac:dyDescent="0.2">
      <c r="A2004" s="158"/>
      <c r="D2004" s="138"/>
    </row>
    <row r="2005" spans="1:4" x14ac:dyDescent="0.2">
      <c r="A2005" s="158"/>
      <c r="D2005" s="138"/>
    </row>
    <row r="2006" spans="1:4" x14ac:dyDescent="0.2">
      <c r="A2006" s="158"/>
      <c r="D2006" s="138"/>
    </row>
    <row r="2007" spans="1:4" x14ac:dyDescent="0.2">
      <c r="A2007" s="158"/>
      <c r="D2007" s="138"/>
    </row>
    <row r="2008" spans="1:4" x14ac:dyDescent="0.2">
      <c r="A2008" s="158"/>
      <c r="D2008" s="138"/>
    </row>
    <row r="2009" spans="1:4" x14ac:dyDescent="0.2">
      <c r="A2009" s="158"/>
      <c r="D2009" s="138"/>
    </row>
    <row r="2010" spans="1:4" x14ac:dyDescent="0.2">
      <c r="A2010" s="158"/>
      <c r="D2010" s="138"/>
    </row>
    <row r="2011" spans="1:4" x14ac:dyDescent="0.2">
      <c r="A2011" s="158"/>
      <c r="D2011" s="138"/>
    </row>
    <row r="2012" spans="1:4" x14ac:dyDescent="0.2">
      <c r="A2012" s="158"/>
      <c r="D2012" s="138"/>
    </row>
    <row r="2013" spans="1:4" x14ac:dyDescent="0.2">
      <c r="A2013" s="158"/>
      <c r="D2013" s="138"/>
    </row>
    <row r="2014" spans="1:4" x14ac:dyDescent="0.2">
      <c r="A2014" s="158"/>
      <c r="D2014" s="138"/>
    </row>
    <row r="2015" spans="1:4" x14ac:dyDescent="0.2">
      <c r="A2015" s="158"/>
      <c r="D2015" s="138"/>
    </row>
    <row r="2016" spans="1:4" x14ac:dyDescent="0.2">
      <c r="A2016" s="158"/>
      <c r="D2016" s="138"/>
    </row>
    <row r="2017" spans="1:4" x14ac:dyDescent="0.2">
      <c r="A2017" s="158"/>
      <c r="D2017" s="138"/>
    </row>
    <row r="2018" spans="1:4" x14ac:dyDescent="0.2">
      <c r="A2018" s="158"/>
      <c r="D2018" s="138"/>
    </row>
    <row r="2019" spans="1:4" x14ac:dyDescent="0.2">
      <c r="A2019" s="158"/>
      <c r="D2019" s="138"/>
    </row>
    <row r="2020" spans="1:4" x14ac:dyDescent="0.2">
      <c r="A2020" s="158"/>
      <c r="D2020" s="138"/>
    </row>
    <row r="2021" spans="1:4" x14ac:dyDescent="0.2">
      <c r="A2021" s="158"/>
      <c r="D2021" s="138"/>
    </row>
    <row r="2022" spans="1:4" x14ac:dyDescent="0.2">
      <c r="A2022" s="158"/>
      <c r="D2022" s="138"/>
    </row>
    <row r="2023" spans="1:4" x14ac:dyDescent="0.2">
      <c r="A2023" s="158"/>
      <c r="D2023" s="138"/>
    </row>
    <row r="2024" spans="1:4" x14ac:dyDescent="0.2">
      <c r="A2024" s="158"/>
      <c r="D2024" s="138"/>
    </row>
    <row r="2025" spans="1:4" x14ac:dyDescent="0.2">
      <c r="A2025" s="158"/>
      <c r="D2025" s="138"/>
    </row>
    <row r="2026" spans="1:4" x14ac:dyDescent="0.2">
      <c r="A2026" s="158"/>
      <c r="D2026" s="138"/>
    </row>
    <row r="2027" spans="1:4" x14ac:dyDescent="0.2">
      <c r="A2027" s="158"/>
      <c r="D2027" s="138"/>
    </row>
    <row r="2028" spans="1:4" x14ac:dyDescent="0.2">
      <c r="A2028" s="158"/>
      <c r="D2028" s="138"/>
    </row>
    <row r="2029" spans="1:4" x14ac:dyDescent="0.2">
      <c r="A2029" s="158"/>
      <c r="D2029" s="138"/>
    </row>
    <row r="2030" spans="1:4" x14ac:dyDescent="0.2">
      <c r="A2030" s="158"/>
      <c r="D2030" s="138"/>
    </row>
    <row r="2031" spans="1:4" x14ac:dyDescent="0.2">
      <c r="A2031" s="158"/>
      <c r="D2031" s="138"/>
    </row>
    <row r="2032" spans="1:4" x14ac:dyDescent="0.2">
      <c r="A2032" s="158"/>
      <c r="D2032" s="138"/>
    </row>
    <row r="2033" spans="1:4" x14ac:dyDescent="0.2">
      <c r="A2033" s="158"/>
      <c r="D2033" s="138"/>
    </row>
    <row r="2034" spans="1:4" x14ac:dyDescent="0.2">
      <c r="A2034" s="158"/>
      <c r="D2034" s="138"/>
    </row>
    <row r="2035" spans="1:4" x14ac:dyDescent="0.2">
      <c r="A2035" s="158"/>
      <c r="D2035" s="138"/>
    </row>
    <row r="2036" spans="1:4" x14ac:dyDescent="0.2">
      <c r="A2036" s="158"/>
      <c r="D2036" s="138"/>
    </row>
    <row r="2037" spans="1:4" x14ac:dyDescent="0.2">
      <c r="A2037" s="158"/>
      <c r="D2037" s="138"/>
    </row>
    <row r="2038" spans="1:4" x14ac:dyDescent="0.2">
      <c r="A2038" s="158"/>
      <c r="D2038" s="138"/>
    </row>
    <row r="2039" spans="1:4" x14ac:dyDescent="0.2">
      <c r="A2039" s="158"/>
      <c r="D2039" s="138"/>
    </row>
    <row r="2040" spans="1:4" x14ac:dyDescent="0.2">
      <c r="A2040" s="158"/>
      <c r="D2040" s="138"/>
    </row>
    <row r="2041" spans="1:4" x14ac:dyDescent="0.2">
      <c r="A2041" s="158"/>
      <c r="D2041" s="138"/>
    </row>
    <row r="2042" spans="1:4" x14ac:dyDescent="0.2">
      <c r="A2042" s="158"/>
      <c r="D2042" s="138"/>
    </row>
    <row r="2043" spans="1:4" x14ac:dyDescent="0.2">
      <c r="A2043" s="158"/>
      <c r="D2043" s="138"/>
    </row>
    <row r="2044" spans="1:4" x14ac:dyDescent="0.2">
      <c r="A2044" s="158"/>
      <c r="D2044" s="138"/>
    </row>
    <row r="2045" spans="1:4" x14ac:dyDescent="0.2">
      <c r="A2045" s="158"/>
      <c r="D2045" s="138"/>
    </row>
    <row r="2046" spans="1:4" x14ac:dyDescent="0.2">
      <c r="A2046" s="158"/>
      <c r="D2046" s="138"/>
    </row>
    <row r="2047" spans="1:4" x14ac:dyDescent="0.2">
      <c r="A2047" s="158"/>
      <c r="D2047" s="138"/>
    </row>
    <row r="2048" spans="1:4" x14ac:dyDescent="0.2">
      <c r="A2048" s="158"/>
      <c r="D2048" s="138"/>
    </row>
    <row r="2049" spans="1:4" x14ac:dyDescent="0.2">
      <c r="A2049" s="158"/>
      <c r="D2049" s="138"/>
    </row>
    <row r="2050" spans="1:4" x14ac:dyDescent="0.2">
      <c r="A2050" s="158"/>
      <c r="D2050" s="138"/>
    </row>
    <row r="2051" spans="1:4" x14ac:dyDescent="0.2">
      <c r="A2051" s="158"/>
      <c r="D2051" s="138"/>
    </row>
    <row r="2052" spans="1:4" x14ac:dyDescent="0.2">
      <c r="A2052" s="158"/>
      <c r="D2052" s="138"/>
    </row>
    <row r="2053" spans="1:4" x14ac:dyDescent="0.2">
      <c r="A2053" s="158"/>
      <c r="D2053" s="138"/>
    </row>
    <row r="2054" spans="1:4" x14ac:dyDescent="0.2">
      <c r="A2054" s="158"/>
      <c r="D2054" s="138"/>
    </row>
    <row r="2055" spans="1:4" x14ac:dyDescent="0.2">
      <c r="A2055" s="158"/>
      <c r="D2055" s="138"/>
    </row>
    <row r="2056" spans="1:4" x14ac:dyDescent="0.2">
      <c r="A2056" s="158"/>
      <c r="D2056" s="138"/>
    </row>
    <row r="2057" spans="1:4" x14ac:dyDescent="0.2">
      <c r="A2057" s="158"/>
      <c r="D2057" s="138"/>
    </row>
    <row r="2058" spans="1:4" x14ac:dyDescent="0.2">
      <c r="A2058" s="158"/>
      <c r="D2058" s="138"/>
    </row>
    <row r="2059" spans="1:4" x14ac:dyDescent="0.2">
      <c r="A2059" s="158"/>
      <c r="D2059" s="138"/>
    </row>
    <row r="2060" spans="1:4" x14ac:dyDescent="0.2">
      <c r="A2060" s="158"/>
      <c r="D2060" s="138"/>
    </row>
    <row r="2061" spans="1:4" x14ac:dyDescent="0.2">
      <c r="A2061" s="158"/>
      <c r="D2061" s="138"/>
    </row>
    <row r="2062" spans="1:4" x14ac:dyDescent="0.2">
      <c r="A2062" s="158"/>
      <c r="D2062" s="138"/>
    </row>
    <row r="2063" spans="1:4" x14ac:dyDescent="0.2">
      <c r="A2063" s="158"/>
      <c r="D2063" s="138"/>
    </row>
    <row r="2064" spans="1:4" x14ac:dyDescent="0.2">
      <c r="A2064" s="158"/>
      <c r="D2064" s="138"/>
    </row>
    <row r="2065" spans="1:4" x14ac:dyDescent="0.2">
      <c r="A2065" s="158"/>
      <c r="D2065" s="138"/>
    </row>
    <row r="2066" spans="1:4" x14ac:dyDescent="0.2">
      <c r="A2066" s="158"/>
      <c r="D2066" s="138"/>
    </row>
    <row r="2067" spans="1:4" x14ac:dyDescent="0.2">
      <c r="A2067" s="158"/>
      <c r="D2067" s="138"/>
    </row>
    <row r="2068" spans="1:4" x14ac:dyDescent="0.2">
      <c r="A2068" s="158"/>
      <c r="D2068" s="138"/>
    </row>
    <row r="2069" spans="1:4" x14ac:dyDescent="0.2">
      <c r="A2069" s="158"/>
      <c r="D2069" s="138"/>
    </row>
    <row r="2070" spans="1:4" x14ac:dyDescent="0.2">
      <c r="A2070" s="158"/>
      <c r="D2070" s="138"/>
    </row>
    <row r="2071" spans="1:4" x14ac:dyDescent="0.2">
      <c r="A2071" s="158"/>
      <c r="D2071" s="138"/>
    </row>
    <row r="2072" spans="1:4" x14ac:dyDescent="0.2">
      <c r="A2072" s="158"/>
      <c r="D2072" s="138"/>
    </row>
    <row r="2073" spans="1:4" x14ac:dyDescent="0.2">
      <c r="A2073" s="158"/>
      <c r="D2073" s="138"/>
    </row>
    <row r="2074" spans="1:4" x14ac:dyDescent="0.2">
      <c r="A2074" s="158"/>
      <c r="D2074" s="138"/>
    </row>
    <row r="2075" spans="1:4" x14ac:dyDescent="0.2">
      <c r="A2075" s="158"/>
      <c r="D2075" s="138"/>
    </row>
    <row r="2076" spans="1:4" x14ac:dyDescent="0.2">
      <c r="A2076" s="158"/>
      <c r="D2076" s="138"/>
    </row>
    <row r="2077" spans="1:4" x14ac:dyDescent="0.2">
      <c r="A2077" s="158"/>
      <c r="D2077" s="138"/>
    </row>
    <row r="2078" spans="1:4" x14ac:dyDescent="0.2">
      <c r="A2078" s="158"/>
      <c r="D2078" s="138"/>
    </row>
    <row r="2079" spans="1:4" x14ac:dyDescent="0.2">
      <c r="A2079" s="158"/>
      <c r="D2079" s="138"/>
    </row>
    <row r="2080" spans="1:4" x14ac:dyDescent="0.2">
      <c r="A2080" s="158"/>
      <c r="D2080" s="138"/>
    </row>
    <row r="2081" spans="1:4" x14ac:dyDescent="0.2">
      <c r="A2081" s="158"/>
      <c r="D2081" s="138"/>
    </row>
    <row r="2082" spans="1:4" x14ac:dyDescent="0.2">
      <c r="A2082" s="158"/>
      <c r="D2082" s="138"/>
    </row>
    <row r="2083" spans="1:4" x14ac:dyDescent="0.2">
      <c r="A2083" s="158"/>
      <c r="D2083" s="138"/>
    </row>
    <row r="2084" spans="1:4" x14ac:dyDescent="0.2">
      <c r="A2084" s="158"/>
      <c r="D2084" s="138"/>
    </row>
    <row r="2085" spans="1:4" x14ac:dyDescent="0.2">
      <c r="A2085" s="158"/>
      <c r="D2085" s="138"/>
    </row>
    <row r="2086" spans="1:4" x14ac:dyDescent="0.2">
      <c r="A2086" s="158"/>
      <c r="D2086" s="138"/>
    </row>
    <row r="2087" spans="1:4" x14ac:dyDescent="0.2">
      <c r="A2087" s="158"/>
      <c r="D2087" s="138"/>
    </row>
    <row r="2088" spans="1:4" x14ac:dyDescent="0.2">
      <c r="A2088" s="158"/>
      <c r="D2088" s="138"/>
    </row>
    <row r="2089" spans="1:4" x14ac:dyDescent="0.2">
      <c r="A2089" s="158"/>
      <c r="D2089" s="138"/>
    </row>
    <row r="2090" spans="1:4" x14ac:dyDescent="0.2">
      <c r="A2090" s="158"/>
      <c r="D2090" s="138"/>
    </row>
    <row r="2091" spans="1:4" x14ac:dyDescent="0.2">
      <c r="A2091" s="158"/>
      <c r="D2091" s="138"/>
    </row>
    <row r="2092" spans="1:4" x14ac:dyDescent="0.2">
      <c r="A2092" s="158"/>
      <c r="D2092" s="138"/>
    </row>
    <row r="2093" spans="1:4" x14ac:dyDescent="0.2">
      <c r="A2093" s="158"/>
      <c r="D2093" s="138"/>
    </row>
    <row r="2094" spans="1:4" x14ac:dyDescent="0.2">
      <c r="A2094" s="158"/>
      <c r="D2094" s="138"/>
    </row>
    <row r="2095" spans="1:4" x14ac:dyDescent="0.2">
      <c r="A2095" s="158"/>
      <c r="D2095" s="138"/>
    </row>
    <row r="2096" spans="1:4" x14ac:dyDescent="0.2">
      <c r="A2096" s="158"/>
      <c r="D2096" s="138"/>
    </row>
    <row r="2097" spans="1:4" x14ac:dyDescent="0.2">
      <c r="A2097" s="158"/>
      <c r="D2097" s="138"/>
    </row>
    <row r="2098" spans="1:4" x14ac:dyDescent="0.2">
      <c r="A2098" s="158"/>
      <c r="D2098" s="138"/>
    </row>
    <row r="2099" spans="1:4" x14ac:dyDescent="0.2">
      <c r="A2099" s="158"/>
      <c r="D2099" s="138"/>
    </row>
    <row r="2100" spans="1:4" x14ac:dyDescent="0.2">
      <c r="A2100" s="158"/>
      <c r="D2100" s="138"/>
    </row>
    <row r="2101" spans="1:4" x14ac:dyDescent="0.2">
      <c r="A2101" s="158"/>
      <c r="D2101" s="138"/>
    </row>
    <row r="2102" spans="1:4" x14ac:dyDescent="0.2">
      <c r="A2102" s="158"/>
      <c r="D2102" s="138"/>
    </row>
    <row r="2103" spans="1:4" x14ac:dyDescent="0.2">
      <c r="A2103" s="158"/>
      <c r="D2103" s="138"/>
    </row>
    <row r="2104" spans="1:4" x14ac:dyDescent="0.2">
      <c r="A2104" s="158"/>
      <c r="D2104" s="138"/>
    </row>
    <row r="2105" spans="1:4" x14ac:dyDescent="0.2">
      <c r="A2105" s="158"/>
      <c r="D2105" s="138"/>
    </row>
    <row r="2106" spans="1:4" x14ac:dyDescent="0.2">
      <c r="A2106" s="158"/>
      <c r="D2106" s="138"/>
    </row>
    <row r="2107" spans="1:4" x14ac:dyDescent="0.2">
      <c r="A2107" s="158"/>
      <c r="D2107" s="138"/>
    </row>
    <row r="2108" spans="1:4" x14ac:dyDescent="0.2">
      <c r="A2108" s="158"/>
      <c r="D2108" s="138"/>
    </row>
    <row r="2109" spans="1:4" x14ac:dyDescent="0.2">
      <c r="A2109" s="158"/>
      <c r="D2109" s="138"/>
    </row>
    <row r="2110" spans="1:4" x14ac:dyDescent="0.2">
      <c r="A2110" s="158"/>
      <c r="D2110" s="138"/>
    </row>
    <row r="2111" spans="1:4" x14ac:dyDescent="0.2">
      <c r="A2111" s="158"/>
      <c r="D2111" s="138"/>
    </row>
    <row r="2112" spans="1:4" x14ac:dyDescent="0.2">
      <c r="A2112" s="158"/>
      <c r="D2112" s="138"/>
    </row>
    <row r="2113" spans="1:4" x14ac:dyDescent="0.2">
      <c r="A2113" s="158"/>
      <c r="D2113" s="138"/>
    </row>
    <row r="2114" spans="1:4" x14ac:dyDescent="0.2">
      <c r="A2114" s="158"/>
      <c r="D2114" s="138"/>
    </row>
    <row r="2115" spans="1:4" x14ac:dyDescent="0.2">
      <c r="A2115" s="158"/>
      <c r="D2115" s="138"/>
    </row>
    <row r="2116" spans="1:4" x14ac:dyDescent="0.2">
      <c r="A2116" s="158"/>
      <c r="D2116" s="138"/>
    </row>
    <row r="2117" spans="1:4" x14ac:dyDescent="0.2">
      <c r="A2117" s="158"/>
      <c r="D2117" s="138"/>
    </row>
    <row r="2118" spans="1:4" x14ac:dyDescent="0.2">
      <c r="A2118" s="158"/>
      <c r="D2118" s="138"/>
    </row>
    <row r="2119" spans="1:4" x14ac:dyDescent="0.2">
      <c r="A2119" s="158"/>
      <c r="D2119" s="138"/>
    </row>
    <row r="2120" spans="1:4" x14ac:dyDescent="0.2">
      <c r="A2120" s="158"/>
      <c r="D2120" s="138"/>
    </row>
    <row r="2121" spans="1:4" x14ac:dyDescent="0.2">
      <c r="A2121" s="158"/>
      <c r="D2121" s="138"/>
    </row>
    <row r="2122" spans="1:4" x14ac:dyDescent="0.2">
      <c r="A2122" s="158"/>
      <c r="D2122" s="138"/>
    </row>
    <row r="2123" spans="1:4" x14ac:dyDescent="0.2">
      <c r="A2123" s="158"/>
      <c r="D2123" s="138"/>
    </row>
    <row r="2124" spans="1:4" x14ac:dyDescent="0.2">
      <c r="A2124" s="158"/>
      <c r="D2124" s="138"/>
    </row>
    <row r="2125" spans="1:4" x14ac:dyDescent="0.2">
      <c r="A2125" s="158"/>
      <c r="D2125" s="138"/>
    </row>
    <row r="2126" spans="1:4" x14ac:dyDescent="0.2">
      <c r="A2126" s="158"/>
      <c r="D2126" s="138"/>
    </row>
    <row r="2127" spans="1:4" x14ac:dyDescent="0.2">
      <c r="A2127" s="158"/>
      <c r="D2127" s="138"/>
    </row>
    <row r="2128" spans="1:4" x14ac:dyDescent="0.2">
      <c r="A2128" s="158"/>
      <c r="D2128" s="138"/>
    </row>
    <row r="2129" spans="1:4" x14ac:dyDescent="0.2">
      <c r="A2129" s="158"/>
      <c r="D2129" s="138"/>
    </row>
    <row r="2130" spans="1:4" x14ac:dyDescent="0.2">
      <c r="A2130" s="158"/>
      <c r="D2130" s="138"/>
    </row>
    <row r="2131" spans="1:4" x14ac:dyDescent="0.2">
      <c r="A2131" s="158"/>
      <c r="D2131" s="138"/>
    </row>
    <row r="2132" spans="1:4" x14ac:dyDescent="0.2">
      <c r="A2132" s="158"/>
      <c r="D2132" s="138"/>
    </row>
    <row r="2133" spans="1:4" x14ac:dyDescent="0.2">
      <c r="A2133" s="158"/>
      <c r="D2133" s="138"/>
    </row>
    <row r="2134" spans="1:4" x14ac:dyDescent="0.2">
      <c r="A2134" s="158"/>
      <c r="D2134" s="138"/>
    </row>
    <row r="2135" spans="1:4" x14ac:dyDescent="0.2">
      <c r="A2135" s="158"/>
      <c r="D2135" s="138"/>
    </row>
    <row r="2136" spans="1:4" x14ac:dyDescent="0.2">
      <c r="A2136" s="158"/>
      <c r="D2136" s="138"/>
    </row>
    <row r="2137" spans="1:4" x14ac:dyDescent="0.2">
      <c r="A2137" s="158"/>
      <c r="D2137" s="138"/>
    </row>
    <row r="2138" spans="1:4" x14ac:dyDescent="0.2">
      <c r="A2138" s="158"/>
      <c r="D2138" s="138"/>
    </row>
    <row r="2139" spans="1:4" x14ac:dyDescent="0.2">
      <c r="A2139" s="158"/>
      <c r="D2139" s="138"/>
    </row>
    <row r="2140" spans="1:4" x14ac:dyDescent="0.2">
      <c r="A2140" s="158"/>
      <c r="D2140" s="138"/>
    </row>
    <row r="2141" spans="1:4" x14ac:dyDescent="0.2">
      <c r="A2141" s="158"/>
      <c r="D2141" s="138"/>
    </row>
    <row r="2142" spans="1:4" x14ac:dyDescent="0.2">
      <c r="A2142" s="158"/>
      <c r="D2142" s="138"/>
    </row>
    <row r="2143" spans="1:4" x14ac:dyDescent="0.2">
      <c r="A2143" s="158"/>
      <c r="D2143" s="138"/>
    </row>
    <row r="2144" spans="1:4" x14ac:dyDescent="0.2">
      <c r="A2144" s="158"/>
      <c r="D2144" s="138"/>
    </row>
    <row r="2145" spans="1:4" x14ac:dyDescent="0.2">
      <c r="A2145" s="158"/>
      <c r="D2145" s="138"/>
    </row>
    <row r="2146" spans="1:4" x14ac:dyDescent="0.2">
      <c r="A2146" s="158"/>
      <c r="D2146" s="138"/>
    </row>
    <row r="2147" spans="1:4" x14ac:dyDescent="0.2">
      <c r="A2147" s="158"/>
      <c r="D2147" s="138"/>
    </row>
    <row r="2148" spans="1:4" x14ac:dyDescent="0.2">
      <c r="A2148" s="158"/>
      <c r="D2148" s="138"/>
    </row>
    <row r="2149" spans="1:4" x14ac:dyDescent="0.2">
      <c r="A2149" s="158"/>
      <c r="D2149" s="138"/>
    </row>
    <row r="2150" spans="1:4" x14ac:dyDescent="0.2">
      <c r="A2150" s="158"/>
      <c r="D2150" s="138"/>
    </row>
    <row r="2151" spans="1:4" x14ac:dyDescent="0.2">
      <c r="A2151" s="158"/>
      <c r="D2151" s="138"/>
    </row>
    <row r="2152" spans="1:4" x14ac:dyDescent="0.2">
      <c r="A2152" s="158"/>
      <c r="D2152" s="138"/>
    </row>
    <row r="2153" spans="1:4" x14ac:dyDescent="0.2">
      <c r="A2153" s="158"/>
      <c r="D2153" s="138"/>
    </row>
    <row r="2154" spans="1:4" x14ac:dyDescent="0.2">
      <c r="A2154" s="158"/>
      <c r="D2154" s="138"/>
    </row>
    <row r="2155" spans="1:4" x14ac:dyDescent="0.2">
      <c r="A2155" s="158"/>
      <c r="D2155" s="138"/>
    </row>
    <row r="2156" spans="1:4" x14ac:dyDescent="0.2">
      <c r="A2156" s="158"/>
      <c r="D2156" s="138"/>
    </row>
    <row r="2157" spans="1:4" x14ac:dyDescent="0.2">
      <c r="A2157" s="158"/>
      <c r="D2157" s="138"/>
    </row>
    <row r="2158" spans="1:4" x14ac:dyDescent="0.2">
      <c r="A2158" s="158"/>
      <c r="D2158" s="138"/>
    </row>
    <row r="2159" spans="1:4" x14ac:dyDescent="0.2">
      <c r="A2159" s="158"/>
      <c r="D2159" s="138"/>
    </row>
    <row r="2160" spans="1:4" x14ac:dyDescent="0.2">
      <c r="A2160" s="158"/>
      <c r="D2160" s="138"/>
    </row>
    <row r="2161" spans="1:4" x14ac:dyDescent="0.2">
      <c r="A2161" s="158"/>
      <c r="D2161" s="138"/>
    </row>
    <row r="2162" spans="1:4" x14ac:dyDescent="0.2">
      <c r="A2162" s="158"/>
      <c r="D2162" s="138"/>
    </row>
    <row r="2163" spans="1:4" x14ac:dyDescent="0.2">
      <c r="A2163" s="158"/>
      <c r="D2163" s="138"/>
    </row>
    <row r="2164" spans="1:4" x14ac:dyDescent="0.2">
      <c r="A2164" s="158"/>
      <c r="D2164" s="138"/>
    </row>
    <row r="2165" spans="1:4" x14ac:dyDescent="0.2">
      <c r="A2165" s="158"/>
      <c r="D2165" s="138"/>
    </row>
    <row r="2166" spans="1:4" x14ac:dyDescent="0.2">
      <c r="A2166" s="158"/>
      <c r="D2166" s="138"/>
    </row>
    <row r="2167" spans="1:4" x14ac:dyDescent="0.2">
      <c r="A2167" s="158"/>
      <c r="D2167" s="138"/>
    </row>
    <row r="2168" spans="1:4" x14ac:dyDescent="0.2">
      <c r="A2168" s="158"/>
      <c r="D2168" s="138"/>
    </row>
    <row r="2169" spans="1:4" x14ac:dyDescent="0.2">
      <c r="A2169" s="158"/>
      <c r="D2169" s="138"/>
    </row>
    <row r="2170" spans="1:4" x14ac:dyDescent="0.2">
      <c r="A2170" s="158"/>
      <c r="D2170" s="138"/>
    </row>
    <row r="2171" spans="1:4" x14ac:dyDescent="0.2">
      <c r="A2171" s="158"/>
      <c r="D2171" s="138"/>
    </row>
    <row r="2172" spans="1:4" x14ac:dyDescent="0.2">
      <c r="A2172" s="158"/>
      <c r="D2172" s="138"/>
    </row>
    <row r="2173" spans="1:4" x14ac:dyDescent="0.2">
      <c r="A2173" s="158"/>
      <c r="D2173" s="138"/>
    </row>
    <row r="2174" spans="1:4" x14ac:dyDescent="0.2">
      <c r="A2174" s="158"/>
      <c r="D2174" s="138"/>
    </row>
    <row r="2175" spans="1:4" x14ac:dyDescent="0.2">
      <c r="A2175" s="158"/>
      <c r="D2175" s="138"/>
    </row>
    <row r="2176" spans="1:4" x14ac:dyDescent="0.2">
      <c r="A2176" s="158"/>
      <c r="D2176" s="138"/>
    </row>
    <row r="2177" spans="1:4" x14ac:dyDescent="0.2">
      <c r="A2177" s="158"/>
      <c r="D2177" s="138"/>
    </row>
    <row r="2178" spans="1:4" x14ac:dyDescent="0.2">
      <c r="A2178" s="158"/>
      <c r="D2178" s="138"/>
    </row>
    <row r="2179" spans="1:4" x14ac:dyDescent="0.2">
      <c r="A2179" s="158"/>
      <c r="D2179" s="138"/>
    </row>
    <row r="2180" spans="1:4" x14ac:dyDescent="0.2">
      <c r="A2180" s="158"/>
      <c r="D2180" s="138"/>
    </row>
    <row r="2181" spans="1:4" x14ac:dyDescent="0.2">
      <c r="A2181" s="158"/>
      <c r="D2181" s="138"/>
    </row>
    <row r="2182" spans="1:4" x14ac:dyDescent="0.2">
      <c r="A2182" s="158"/>
      <c r="D2182" s="138"/>
    </row>
    <row r="2183" spans="1:4" x14ac:dyDescent="0.2">
      <c r="A2183" s="158"/>
      <c r="D2183" s="138"/>
    </row>
    <row r="2184" spans="1:4" x14ac:dyDescent="0.2">
      <c r="A2184" s="158"/>
      <c r="D2184" s="138"/>
    </row>
    <row r="2185" spans="1:4" x14ac:dyDescent="0.2">
      <c r="A2185" s="158"/>
      <c r="D2185" s="138"/>
    </row>
    <row r="2186" spans="1:4" x14ac:dyDescent="0.2">
      <c r="A2186" s="158"/>
      <c r="D2186" s="138"/>
    </row>
    <row r="2187" spans="1:4" x14ac:dyDescent="0.2">
      <c r="A2187" s="158"/>
      <c r="D2187" s="138"/>
    </row>
    <row r="2188" spans="1:4" x14ac:dyDescent="0.2">
      <c r="A2188" s="158"/>
      <c r="D2188" s="138"/>
    </row>
    <row r="2189" spans="1:4" x14ac:dyDescent="0.2">
      <c r="A2189" s="158"/>
      <c r="D2189" s="138"/>
    </row>
    <row r="2190" spans="1:4" x14ac:dyDescent="0.2">
      <c r="A2190" s="158"/>
      <c r="D2190" s="138"/>
    </row>
    <row r="2191" spans="1:4" x14ac:dyDescent="0.2">
      <c r="A2191" s="158"/>
      <c r="D2191" s="138"/>
    </row>
    <row r="2192" spans="1:4" x14ac:dyDescent="0.2">
      <c r="A2192" s="158"/>
      <c r="D2192" s="138"/>
    </row>
    <row r="2193" spans="1:4" x14ac:dyDescent="0.2">
      <c r="A2193" s="158"/>
      <c r="D2193" s="138"/>
    </row>
    <row r="2194" spans="1:4" x14ac:dyDescent="0.2">
      <c r="A2194" s="158"/>
      <c r="D2194" s="138"/>
    </row>
    <row r="2195" spans="1:4" x14ac:dyDescent="0.2">
      <c r="A2195" s="158"/>
      <c r="D2195" s="138"/>
    </row>
    <row r="2196" spans="1:4" x14ac:dyDescent="0.2">
      <c r="A2196" s="158"/>
      <c r="D2196" s="138"/>
    </row>
    <row r="2197" spans="1:4" x14ac:dyDescent="0.2">
      <c r="A2197" s="158"/>
      <c r="D2197" s="138"/>
    </row>
    <row r="2198" spans="1:4" x14ac:dyDescent="0.2">
      <c r="A2198" s="158"/>
      <c r="D2198" s="138"/>
    </row>
    <row r="2199" spans="1:4" x14ac:dyDescent="0.2">
      <c r="A2199" s="158"/>
      <c r="D2199" s="138"/>
    </row>
    <row r="2200" spans="1:4" x14ac:dyDescent="0.2">
      <c r="A2200" s="158"/>
      <c r="D2200" s="138"/>
    </row>
    <row r="2201" spans="1:4" x14ac:dyDescent="0.2">
      <c r="A2201" s="158"/>
      <c r="D2201" s="138"/>
    </row>
    <row r="2202" spans="1:4" x14ac:dyDescent="0.2">
      <c r="A2202" s="158"/>
      <c r="D2202" s="138"/>
    </row>
    <row r="2203" spans="1:4" x14ac:dyDescent="0.2">
      <c r="A2203" s="158"/>
      <c r="D2203" s="138"/>
    </row>
    <row r="2204" spans="1:4" x14ac:dyDescent="0.2">
      <c r="A2204" s="158"/>
      <c r="D2204" s="138"/>
    </row>
    <row r="2205" spans="1:4" x14ac:dyDescent="0.2">
      <c r="A2205" s="158"/>
      <c r="D2205" s="138"/>
    </row>
    <row r="2206" spans="1:4" x14ac:dyDescent="0.2">
      <c r="A2206" s="158"/>
      <c r="D2206" s="138"/>
    </row>
    <row r="2207" spans="1:4" x14ac:dyDescent="0.2">
      <c r="A2207" s="158"/>
      <c r="D2207" s="138"/>
    </row>
    <row r="2208" spans="1:4" x14ac:dyDescent="0.2">
      <c r="A2208" s="158"/>
      <c r="D2208" s="138"/>
    </row>
    <row r="2209" spans="1:4" x14ac:dyDescent="0.2">
      <c r="A2209" s="158"/>
      <c r="D2209" s="138"/>
    </row>
    <row r="2210" spans="1:4" x14ac:dyDescent="0.2">
      <c r="A2210" s="158"/>
      <c r="D2210" s="138"/>
    </row>
    <row r="2211" spans="1:4" x14ac:dyDescent="0.2">
      <c r="A2211" s="158"/>
      <c r="D2211" s="138"/>
    </row>
    <row r="2212" spans="1:4" x14ac:dyDescent="0.2">
      <c r="A2212" s="158"/>
      <c r="D2212" s="138"/>
    </row>
    <row r="2213" spans="1:4" x14ac:dyDescent="0.2">
      <c r="A2213" s="158"/>
      <c r="D2213" s="138"/>
    </row>
    <row r="2214" spans="1:4" x14ac:dyDescent="0.2">
      <c r="A2214" s="158"/>
      <c r="D2214" s="138"/>
    </row>
    <row r="2215" spans="1:4" x14ac:dyDescent="0.2">
      <c r="A2215" s="158"/>
      <c r="D2215" s="138"/>
    </row>
    <row r="2216" spans="1:4" x14ac:dyDescent="0.2">
      <c r="A2216" s="158"/>
      <c r="D2216" s="138"/>
    </row>
    <row r="2217" spans="1:4" x14ac:dyDescent="0.2">
      <c r="A2217" s="158"/>
      <c r="D2217" s="138"/>
    </row>
    <row r="2218" spans="1:4" x14ac:dyDescent="0.2">
      <c r="A2218" s="158"/>
      <c r="D2218" s="138"/>
    </row>
    <row r="2219" spans="1:4" x14ac:dyDescent="0.2">
      <c r="A2219" s="158"/>
      <c r="D2219" s="138"/>
    </row>
    <row r="2220" spans="1:4" x14ac:dyDescent="0.2">
      <c r="A2220" s="158"/>
      <c r="D2220" s="138"/>
    </row>
    <row r="2221" spans="1:4" x14ac:dyDescent="0.2">
      <c r="A2221" s="158"/>
      <c r="D2221" s="138"/>
    </row>
    <row r="2222" spans="1:4" x14ac:dyDescent="0.2">
      <c r="A2222" s="158"/>
      <c r="D2222" s="138"/>
    </row>
    <row r="2223" spans="1:4" x14ac:dyDescent="0.2">
      <c r="A2223" s="158"/>
      <c r="D2223" s="138"/>
    </row>
    <row r="2224" spans="1:4" x14ac:dyDescent="0.2">
      <c r="A2224" s="158"/>
      <c r="D2224" s="138"/>
    </row>
    <row r="2225" spans="1:4" x14ac:dyDescent="0.2">
      <c r="A2225" s="158"/>
      <c r="D2225" s="138"/>
    </row>
    <row r="2226" spans="1:4" x14ac:dyDescent="0.2">
      <c r="A2226" s="158"/>
      <c r="D2226" s="138"/>
    </row>
    <row r="2227" spans="1:4" x14ac:dyDescent="0.2">
      <c r="A2227" s="158"/>
      <c r="D2227" s="138"/>
    </row>
    <row r="2228" spans="1:4" x14ac:dyDescent="0.2">
      <c r="A2228" s="158"/>
      <c r="D2228" s="138"/>
    </row>
    <row r="2229" spans="1:4" x14ac:dyDescent="0.2">
      <c r="A2229" s="158"/>
      <c r="D2229" s="138"/>
    </row>
    <row r="2230" spans="1:4" x14ac:dyDescent="0.2">
      <c r="A2230" s="158"/>
      <c r="D2230" s="138"/>
    </row>
    <row r="2231" spans="1:4" x14ac:dyDescent="0.2">
      <c r="A2231" s="158"/>
      <c r="D2231" s="138"/>
    </row>
    <row r="2232" spans="1:4" x14ac:dyDescent="0.2">
      <c r="A2232" s="158"/>
      <c r="D2232" s="138"/>
    </row>
    <row r="2233" spans="1:4" x14ac:dyDescent="0.2">
      <c r="A2233" s="158"/>
      <c r="D2233" s="138"/>
    </row>
    <row r="2234" spans="1:4" x14ac:dyDescent="0.2">
      <c r="A2234" s="158"/>
      <c r="D2234" s="138"/>
    </row>
    <row r="2235" spans="1:4" x14ac:dyDescent="0.2">
      <c r="A2235" s="158"/>
      <c r="D2235" s="138"/>
    </row>
    <row r="2236" spans="1:4" x14ac:dyDescent="0.2">
      <c r="A2236" s="158"/>
      <c r="D2236" s="138"/>
    </row>
    <row r="2237" spans="1:4" x14ac:dyDescent="0.2">
      <c r="A2237" s="158"/>
      <c r="D2237" s="138"/>
    </row>
    <row r="2238" spans="1:4" x14ac:dyDescent="0.2">
      <c r="A2238" s="158"/>
      <c r="D2238" s="138"/>
    </row>
    <row r="2239" spans="1:4" x14ac:dyDescent="0.2">
      <c r="A2239" s="158"/>
      <c r="D2239" s="138"/>
    </row>
    <row r="2240" spans="1:4" x14ac:dyDescent="0.2">
      <c r="A2240" s="158"/>
      <c r="D2240" s="138"/>
    </row>
    <row r="2241" spans="1:4" x14ac:dyDescent="0.2">
      <c r="A2241" s="158"/>
      <c r="D2241" s="138"/>
    </row>
    <row r="2242" spans="1:4" x14ac:dyDescent="0.2">
      <c r="A2242" s="158"/>
      <c r="D2242" s="138"/>
    </row>
    <row r="2243" spans="1:4" x14ac:dyDescent="0.2">
      <c r="A2243" s="158"/>
      <c r="D2243" s="138"/>
    </row>
    <row r="2244" spans="1:4" x14ac:dyDescent="0.2">
      <c r="A2244" s="158"/>
      <c r="D2244" s="138"/>
    </row>
    <row r="2245" spans="1:4" x14ac:dyDescent="0.2">
      <c r="A2245" s="158"/>
      <c r="D2245" s="138"/>
    </row>
    <row r="2246" spans="1:4" x14ac:dyDescent="0.2">
      <c r="A2246" s="158"/>
      <c r="D2246" s="138"/>
    </row>
    <row r="2247" spans="1:4" x14ac:dyDescent="0.2">
      <c r="A2247" s="158"/>
      <c r="D2247" s="138"/>
    </row>
    <row r="2248" spans="1:4" x14ac:dyDescent="0.2">
      <c r="A2248" s="158"/>
      <c r="D2248" s="138"/>
    </row>
    <row r="2249" spans="1:4" x14ac:dyDescent="0.2">
      <c r="A2249" s="158"/>
      <c r="D2249" s="138"/>
    </row>
    <row r="2250" spans="1:4" x14ac:dyDescent="0.2">
      <c r="A2250" s="158"/>
      <c r="D2250" s="138"/>
    </row>
    <row r="2251" spans="1:4" x14ac:dyDescent="0.2">
      <c r="A2251" s="158"/>
      <c r="D2251" s="138"/>
    </row>
    <row r="2252" spans="1:4" x14ac:dyDescent="0.2">
      <c r="A2252" s="158"/>
      <c r="D2252" s="138"/>
    </row>
    <row r="2253" spans="1:4" x14ac:dyDescent="0.2">
      <c r="A2253" s="158"/>
      <c r="D2253" s="138"/>
    </row>
    <row r="2254" spans="1:4" x14ac:dyDescent="0.2">
      <c r="A2254" s="158"/>
      <c r="D2254" s="138"/>
    </row>
    <row r="2255" spans="1:4" x14ac:dyDescent="0.2">
      <c r="A2255" s="158"/>
      <c r="D2255" s="138"/>
    </row>
    <row r="2256" spans="1:4" x14ac:dyDescent="0.2">
      <c r="A2256" s="158"/>
      <c r="D2256" s="138"/>
    </row>
    <row r="2257" spans="1:4" x14ac:dyDescent="0.2">
      <c r="A2257" s="158"/>
      <c r="D2257" s="138"/>
    </row>
    <row r="2258" spans="1:4" x14ac:dyDescent="0.2">
      <c r="A2258" s="158"/>
      <c r="D2258" s="138"/>
    </row>
    <row r="2259" spans="1:4" x14ac:dyDescent="0.2">
      <c r="A2259" s="158"/>
      <c r="D2259" s="138"/>
    </row>
    <row r="2260" spans="1:4" x14ac:dyDescent="0.2">
      <c r="A2260" s="158"/>
      <c r="D2260" s="138"/>
    </row>
    <row r="2261" spans="1:4" x14ac:dyDescent="0.2">
      <c r="A2261" s="158"/>
      <c r="D2261" s="138"/>
    </row>
    <row r="2262" spans="1:4" x14ac:dyDescent="0.2">
      <c r="A2262" s="158"/>
      <c r="D2262" s="138"/>
    </row>
    <row r="2263" spans="1:4" x14ac:dyDescent="0.2">
      <c r="A2263" s="158"/>
      <c r="D2263" s="138"/>
    </row>
    <row r="2264" spans="1:4" x14ac:dyDescent="0.2">
      <c r="A2264" s="158"/>
      <c r="D2264" s="138"/>
    </row>
    <row r="2265" spans="1:4" x14ac:dyDescent="0.2">
      <c r="A2265" s="158"/>
      <c r="D2265" s="138"/>
    </row>
    <row r="2266" spans="1:4" x14ac:dyDescent="0.2">
      <c r="A2266" s="158"/>
      <c r="D2266" s="138"/>
    </row>
    <row r="2267" spans="1:4" x14ac:dyDescent="0.2">
      <c r="A2267" s="158"/>
      <c r="D2267" s="138"/>
    </row>
    <row r="2268" spans="1:4" x14ac:dyDescent="0.2">
      <c r="A2268" s="158"/>
      <c r="D2268" s="138"/>
    </row>
    <row r="2269" spans="1:4" x14ac:dyDescent="0.2">
      <c r="A2269" s="158"/>
      <c r="D2269" s="138"/>
    </row>
    <row r="2270" spans="1:4" x14ac:dyDescent="0.2">
      <c r="A2270" s="158"/>
      <c r="D2270" s="138"/>
    </row>
    <row r="2271" spans="1:4" x14ac:dyDescent="0.2">
      <c r="A2271" s="158"/>
      <c r="D2271" s="138"/>
    </row>
    <row r="2272" spans="1:4" x14ac:dyDescent="0.2">
      <c r="A2272" s="158"/>
      <c r="D2272" s="138"/>
    </row>
    <row r="2273" spans="1:4" x14ac:dyDescent="0.2">
      <c r="A2273" s="158"/>
      <c r="D2273" s="138"/>
    </row>
    <row r="2274" spans="1:4" x14ac:dyDescent="0.2">
      <c r="A2274" s="158"/>
      <c r="D2274" s="138"/>
    </row>
    <row r="2275" spans="1:4" x14ac:dyDescent="0.2">
      <c r="A2275" s="158"/>
      <c r="D2275" s="138"/>
    </row>
    <row r="2276" spans="1:4" x14ac:dyDescent="0.2">
      <c r="A2276" s="158"/>
      <c r="D2276" s="138"/>
    </row>
    <row r="2277" spans="1:4" x14ac:dyDescent="0.2">
      <c r="A2277" s="158"/>
      <c r="D2277" s="138"/>
    </row>
    <row r="2278" spans="1:4" x14ac:dyDescent="0.2">
      <c r="A2278" s="158"/>
      <c r="D2278" s="138"/>
    </row>
    <row r="2279" spans="1:4" x14ac:dyDescent="0.2">
      <c r="A2279" s="158"/>
      <c r="D2279" s="138"/>
    </row>
    <row r="2280" spans="1:4" x14ac:dyDescent="0.2">
      <c r="A2280" s="158"/>
      <c r="D2280" s="138"/>
    </row>
    <row r="2281" spans="1:4" x14ac:dyDescent="0.2">
      <c r="A2281" s="158"/>
      <c r="D2281" s="138"/>
    </row>
    <row r="2282" spans="1:4" x14ac:dyDescent="0.2">
      <c r="A2282" s="158"/>
      <c r="D2282" s="138"/>
    </row>
    <row r="2283" spans="1:4" x14ac:dyDescent="0.2">
      <c r="A2283" s="158"/>
      <c r="D2283" s="138"/>
    </row>
    <row r="2284" spans="1:4" x14ac:dyDescent="0.2">
      <c r="A2284" s="158"/>
      <c r="D2284" s="138"/>
    </row>
    <row r="2285" spans="1:4" x14ac:dyDescent="0.2">
      <c r="A2285" s="158"/>
      <c r="D2285" s="138"/>
    </row>
    <row r="2286" spans="1:4" x14ac:dyDescent="0.2">
      <c r="A2286" s="158"/>
      <c r="D2286" s="138"/>
    </row>
    <row r="2287" spans="1:4" x14ac:dyDescent="0.2">
      <c r="A2287" s="158"/>
      <c r="D2287" s="138"/>
    </row>
    <row r="2288" spans="1:4" x14ac:dyDescent="0.2">
      <c r="A2288" s="158"/>
      <c r="D2288" s="138"/>
    </row>
    <row r="2289" spans="1:4" x14ac:dyDescent="0.2">
      <c r="A2289" s="158"/>
      <c r="D2289" s="138"/>
    </row>
    <row r="2290" spans="1:4" x14ac:dyDescent="0.2">
      <c r="A2290" s="158"/>
      <c r="D2290" s="138"/>
    </row>
    <row r="2291" spans="1:4" x14ac:dyDescent="0.2">
      <c r="A2291" s="158"/>
      <c r="D2291" s="138"/>
    </row>
    <row r="2292" spans="1:4" x14ac:dyDescent="0.2">
      <c r="A2292" s="158"/>
      <c r="D2292" s="138"/>
    </row>
    <row r="2293" spans="1:4" x14ac:dyDescent="0.2">
      <c r="A2293" s="158"/>
      <c r="D2293" s="138"/>
    </row>
    <row r="2294" spans="1:4" x14ac:dyDescent="0.2">
      <c r="A2294" s="158"/>
      <c r="D2294" s="138"/>
    </row>
    <row r="2295" spans="1:4" x14ac:dyDescent="0.2">
      <c r="A2295" s="158"/>
      <c r="D2295" s="138"/>
    </row>
    <row r="2296" spans="1:4" x14ac:dyDescent="0.2">
      <c r="A2296" s="158"/>
      <c r="D2296" s="138"/>
    </row>
    <row r="2297" spans="1:4" x14ac:dyDescent="0.2">
      <c r="A2297" s="158"/>
      <c r="D2297" s="138"/>
    </row>
    <row r="2298" spans="1:4" x14ac:dyDescent="0.2">
      <c r="A2298" s="158"/>
      <c r="D2298" s="138"/>
    </row>
    <row r="2299" spans="1:4" x14ac:dyDescent="0.2">
      <c r="A2299" s="158"/>
      <c r="D2299" s="138"/>
    </row>
    <row r="2300" spans="1:4" x14ac:dyDescent="0.2">
      <c r="A2300" s="158"/>
      <c r="D2300" s="138"/>
    </row>
    <row r="2301" spans="1:4" x14ac:dyDescent="0.2">
      <c r="A2301" s="158"/>
      <c r="D2301" s="138"/>
    </row>
    <row r="2302" spans="1:4" x14ac:dyDescent="0.2">
      <c r="A2302" s="158"/>
      <c r="D2302" s="138"/>
    </row>
    <row r="2303" spans="1:4" x14ac:dyDescent="0.2">
      <c r="A2303" s="158"/>
      <c r="D2303" s="138"/>
    </row>
    <row r="2304" spans="1:4" x14ac:dyDescent="0.2">
      <c r="A2304" s="158"/>
      <c r="D2304" s="138"/>
    </row>
    <row r="2305" spans="1:4" x14ac:dyDescent="0.2">
      <c r="A2305" s="158"/>
      <c r="D2305" s="138"/>
    </row>
    <row r="2306" spans="1:4" x14ac:dyDescent="0.2">
      <c r="A2306" s="158"/>
      <c r="D2306" s="138"/>
    </row>
    <row r="2307" spans="1:4" x14ac:dyDescent="0.2">
      <c r="A2307" s="158"/>
      <c r="D2307" s="138"/>
    </row>
    <row r="2308" spans="1:4" x14ac:dyDescent="0.2">
      <c r="A2308" s="158"/>
      <c r="D2308" s="138"/>
    </row>
    <row r="2309" spans="1:4" x14ac:dyDescent="0.2">
      <c r="A2309" s="158"/>
      <c r="D2309" s="138"/>
    </row>
    <row r="2310" spans="1:4" x14ac:dyDescent="0.2">
      <c r="A2310" s="158"/>
      <c r="D2310" s="138"/>
    </row>
    <row r="2311" spans="1:4" x14ac:dyDescent="0.2">
      <c r="A2311" s="158"/>
      <c r="D2311" s="138"/>
    </row>
    <row r="2312" spans="1:4" x14ac:dyDescent="0.2">
      <c r="A2312" s="158"/>
      <c r="D2312" s="138"/>
    </row>
    <row r="2313" spans="1:4" x14ac:dyDescent="0.2">
      <c r="A2313" s="158"/>
      <c r="D2313" s="138"/>
    </row>
    <row r="2314" spans="1:4" x14ac:dyDescent="0.2">
      <c r="A2314" s="158"/>
      <c r="D2314" s="138"/>
    </row>
    <row r="2315" spans="1:4" x14ac:dyDescent="0.2">
      <c r="A2315" s="158"/>
      <c r="D2315" s="138"/>
    </row>
    <row r="2316" spans="1:4" x14ac:dyDescent="0.2">
      <c r="A2316" s="158"/>
      <c r="D2316" s="138"/>
    </row>
    <row r="2317" spans="1:4" x14ac:dyDescent="0.2">
      <c r="A2317" s="158"/>
      <c r="D2317" s="138"/>
    </row>
    <row r="2318" spans="1:4" x14ac:dyDescent="0.2">
      <c r="A2318" s="158"/>
      <c r="D2318" s="138"/>
    </row>
    <row r="2319" spans="1:4" x14ac:dyDescent="0.2">
      <c r="A2319" s="158"/>
      <c r="D2319" s="138"/>
    </row>
    <row r="2320" spans="1:4" x14ac:dyDescent="0.2">
      <c r="A2320" s="158"/>
      <c r="D2320" s="138"/>
    </row>
    <row r="2321" spans="1:4" x14ac:dyDescent="0.2">
      <c r="A2321" s="158"/>
      <c r="D2321" s="138"/>
    </row>
    <row r="2322" spans="1:4" x14ac:dyDescent="0.2">
      <c r="A2322" s="158"/>
      <c r="D2322" s="138"/>
    </row>
    <row r="2323" spans="1:4" x14ac:dyDescent="0.2">
      <c r="A2323" s="158"/>
      <c r="D2323" s="138"/>
    </row>
    <row r="2324" spans="1:4" x14ac:dyDescent="0.2">
      <c r="A2324" s="158"/>
      <c r="D2324" s="138"/>
    </row>
    <row r="2325" spans="1:4" x14ac:dyDescent="0.2">
      <c r="A2325" s="158"/>
      <c r="D2325" s="138"/>
    </row>
    <row r="2326" spans="1:4" x14ac:dyDescent="0.2">
      <c r="A2326" s="158"/>
      <c r="D2326" s="138"/>
    </row>
    <row r="2327" spans="1:4" x14ac:dyDescent="0.2">
      <c r="A2327" s="158"/>
      <c r="D2327" s="138"/>
    </row>
    <row r="2328" spans="1:4" x14ac:dyDescent="0.2">
      <c r="A2328" s="158"/>
      <c r="D2328" s="138"/>
    </row>
    <row r="2329" spans="1:4" x14ac:dyDescent="0.2">
      <c r="A2329" s="158"/>
      <c r="D2329" s="138"/>
    </row>
    <row r="2330" spans="1:4" x14ac:dyDescent="0.2">
      <c r="A2330" s="158"/>
      <c r="D2330" s="138"/>
    </row>
    <row r="2331" spans="1:4" x14ac:dyDescent="0.2">
      <c r="A2331" s="158"/>
      <c r="D2331" s="138"/>
    </row>
    <row r="2332" spans="1:4" x14ac:dyDescent="0.2">
      <c r="A2332" s="158"/>
      <c r="D2332" s="138"/>
    </row>
    <row r="2333" spans="1:4" x14ac:dyDescent="0.2">
      <c r="A2333" s="158"/>
      <c r="D2333" s="138"/>
    </row>
    <row r="2334" spans="1:4" x14ac:dyDescent="0.2">
      <c r="A2334" s="158"/>
      <c r="D2334" s="138"/>
    </row>
    <row r="2335" spans="1:4" x14ac:dyDescent="0.2">
      <c r="A2335" s="158"/>
      <c r="D2335" s="138"/>
    </row>
    <row r="2336" spans="1:4" x14ac:dyDescent="0.2">
      <c r="A2336" s="158"/>
      <c r="D2336" s="138"/>
    </row>
    <row r="2337" spans="1:4" x14ac:dyDescent="0.2">
      <c r="A2337" s="158"/>
      <c r="D2337" s="138"/>
    </row>
    <row r="2338" spans="1:4" x14ac:dyDescent="0.2">
      <c r="A2338" s="158"/>
      <c r="D2338" s="138"/>
    </row>
    <row r="2339" spans="1:4" x14ac:dyDescent="0.2">
      <c r="A2339" s="158"/>
      <c r="D2339" s="138"/>
    </row>
    <row r="2340" spans="1:4" x14ac:dyDescent="0.2">
      <c r="A2340" s="158"/>
      <c r="D2340" s="138"/>
    </row>
    <row r="2341" spans="1:4" x14ac:dyDescent="0.2">
      <c r="A2341" s="158"/>
      <c r="D2341" s="138"/>
    </row>
    <row r="2342" spans="1:4" x14ac:dyDescent="0.2">
      <c r="A2342" s="158"/>
      <c r="D2342" s="138"/>
    </row>
    <row r="2343" spans="1:4" x14ac:dyDescent="0.2">
      <c r="A2343" s="158"/>
      <c r="D2343" s="138"/>
    </row>
    <row r="2344" spans="1:4" x14ac:dyDescent="0.2">
      <c r="A2344" s="158"/>
      <c r="D2344" s="138"/>
    </row>
    <row r="2345" spans="1:4" x14ac:dyDescent="0.2">
      <c r="A2345" s="158"/>
      <c r="D2345" s="138"/>
    </row>
    <row r="2346" spans="1:4" x14ac:dyDescent="0.2">
      <c r="A2346" s="158"/>
      <c r="D2346" s="138"/>
    </row>
    <row r="2347" spans="1:4" x14ac:dyDescent="0.2">
      <c r="A2347" s="158"/>
      <c r="D2347" s="138"/>
    </row>
    <row r="2348" spans="1:4" x14ac:dyDescent="0.2">
      <c r="A2348" s="158"/>
      <c r="D2348" s="138"/>
    </row>
    <row r="2349" spans="1:4" x14ac:dyDescent="0.2">
      <c r="A2349" s="158"/>
      <c r="D2349" s="138"/>
    </row>
    <row r="2350" spans="1:4" x14ac:dyDescent="0.2">
      <c r="A2350" s="158"/>
      <c r="D2350" s="138"/>
    </row>
    <row r="2351" spans="1:4" x14ac:dyDescent="0.2">
      <c r="A2351" s="158"/>
      <c r="D2351" s="138"/>
    </row>
    <row r="2352" spans="1:4" x14ac:dyDescent="0.2">
      <c r="A2352" s="158"/>
      <c r="D2352" s="138"/>
    </row>
    <row r="2353" spans="1:4" x14ac:dyDescent="0.2">
      <c r="A2353" s="158"/>
      <c r="D2353" s="138"/>
    </row>
    <row r="2354" spans="1:4" x14ac:dyDescent="0.2">
      <c r="A2354" s="158"/>
      <c r="D2354" s="138"/>
    </row>
    <row r="2355" spans="1:4" x14ac:dyDescent="0.2">
      <c r="A2355" s="158"/>
      <c r="D2355" s="138"/>
    </row>
    <row r="2356" spans="1:4" x14ac:dyDescent="0.2">
      <c r="A2356" s="158"/>
      <c r="D2356" s="138"/>
    </row>
    <row r="2357" spans="1:4" x14ac:dyDescent="0.2">
      <c r="A2357" s="158"/>
      <c r="D2357" s="138"/>
    </row>
    <row r="2358" spans="1:4" x14ac:dyDescent="0.2">
      <c r="A2358" s="158"/>
      <c r="D2358" s="138"/>
    </row>
    <row r="2359" spans="1:4" x14ac:dyDescent="0.2">
      <c r="A2359" s="158"/>
      <c r="D2359" s="138"/>
    </row>
    <row r="2360" spans="1:4" x14ac:dyDescent="0.2">
      <c r="A2360" s="158"/>
      <c r="D2360" s="138"/>
    </row>
    <row r="2361" spans="1:4" x14ac:dyDescent="0.2">
      <c r="A2361" s="158"/>
      <c r="D2361" s="138"/>
    </row>
    <row r="2362" spans="1:4" x14ac:dyDescent="0.2">
      <c r="A2362" s="158"/>
      <c r="D2362" s="138"/>
    </row>
    <row r="2363" spans="1:4" x14ac:dyDescent="0.2">
      <c r="A2363" s="158"/>
      <c r="D2363" s="138"/>
    </row>
    <row r="2364" spans="1:4" x14ac:dyDescent="0.2">
      <c r="A2364" s="158"/>
      <c r="D2364" s="138"/>
    </row>
    <row r="2365" spans="1:4" x14ac:dyDescent="0.2">
      <c r="A2365" s="158"/>
      <c r="D2365" s="138"/>
    </row>
    <row r="2366" spans="1:4" x14ac:dyDescent="0.2">
      <c r="A2366" s="158"/>
      <c r="D2366" s="138"/>
    </row>
    <row r="2367" spans="1:4" x14ac:dyDescent="0.2">
      <c r="A2367" s="158"/>
      <c r="D2367" s="138"/>
    </row>
    <row r="2368" spans="1:4" x14ac:dyDescent="0.2">
      <c r="A2368" s="158"/>
      <c r="D2368" s="138"/>
    </row>
    <row r="2369" spans="1:4" x14ac:dyDescent="0.2">
      <c r="A2369" s="158"/>
      <c r="D2369" s="138"/>
    </row>
    <row r="2370" spans="1:4" x14ac:dyDescent="0.2">
      <c r="A2370" s="158"/>
      <c r="D2370" s="138"/>
    </row>
    <row r="2371" spans="1:4" x14ac:dyDescent="0.2">
      <c r="A2371" s="158"/>
      <c r="D2371" s="138"/>
    </row>
    <row r="2372" spans="1:4" x14ac:dyDescent="0.2">
      <c r="A2372" s="158"/>
      <c r="D2372" s="138"/>
    </row>
    <row r="2373" spans="1:4" x14ac:dyDescent="0.2">
      <c r="A2373" s="158"/>
      <c r="D2373" s="138"/>
    </row>
    <row r="2374" spans="1:4" x14ac:dyDescent="0.2">
      <c r="A2374" s="158"/>
      <c r="D2374" s="138"/>
    </row>
    <row r="2375" spans="1:4" x14ac:dyDescent="0.2">
      <c r="A2375" s="158"/>
      <c r="D2375" s="138"/>
    </row>
    <row r="2376" spans="1:4" x14ac:dyDescent="0.2">
      <c r="A2376" s="158"/>
      <c r="D2376" s="138"/>
    </row>
    <row r="2377" spans="1:4" x14ac:dyDescent="0.2">
      <c r="A2377" s="158"/>
      <c r="D2377" s="138"/>
    </row>
    <row r="2378" spans="1:4" x14ac:dyDescent="0.2">
      <c r="A2378" s="158"/>
      <c r="D2378" s="138"/>
    </row>
    <row r="2379" spans="1:4" x14ac:dyDescent="0.2">
      <c r="A2379" s="158"/>
      <c r="D2379" s="138"/>
    </row>
    <row r="2380" spans="1:4" x14ac:dyDescent="0.2">
      <c r="A2380" s="158"/>
      <c r="D2380" s="138"/>
    </row>
    <row r="2381" spans="1:4" x14ac:dyDescent="0.2">
      <c r="A2381" s="158"/>
      <c r="D2381" s="138"/>
    </row>
    <row r="2382" spans="1:4" x14ac:dyDescent="0.2">
      <c r="A2382" s="158"/>
      <c r="D2382" s="138"/>
    </row>
    <row r="2383" spans="1:4" x14ac:dyDescent="0.2">
      <c r="A2383" s="158"/>
      <c r="D2383" s="138"/>
    </row>
    <row r="2384" spans="1:4" x14ac:dyDescent="0.2">
      <c r="A2384" s="158"/>
      <c r="D2384" s="138"/>
    </row>
    <row r="2385" spans="1:4" x14ac:dyDescent="0.2">
      <c r="A2385" s="158"/>
      <c r="D2385" s="138"/>
    </row>
    <row r="2386" spans="1:4" x14ac:dyDescent="0.2">
      <c r="A2386" s="158"/>
      <c r="D2386" s="138"/>
    </row>
    <row r="2387" spans="1:4" x14ac:dyDescent="0.2">
      <c r="A2387" s="158"/>
      <c r="D2387" s="138"/>
    </row>
    <row r="2388" spans="1:4" x14ac:dyDescent="0.2">
      <c r="A2388" s="158"/>
      <c r="D2388" s="138"/>
    </row>
    <row r="2389" spans="1:4" x14ac:dyDescent="0.2">
      <c r="A2389" s="158"/>
      <c r="D2389" s="138"/>
    </row>
    <row r="2390" spans="1:4" x14ac:dyDescent="0.2">
      <c r="A2390" s="158"/>
      <c r="D2390" s="138"/>
    </row>
    <row r="2391" spans="1:4" x14ac:dyDescent="0.2">
      <c r="A2391" s="158"/>
      <c r="D2391" s="138"/>
    </row>
    <row r="2392" spans="1:4" x14ac:dyDescent="0.2">
      <c r="A2392" s="158"/>
      <c r="D2392" s="138"/>
    </row>
    <row r="2393" spans="1:4" x14ac:dyDescent="0.2">
      <c r="A2393" s="158"/>
      <c r="D2393" s="138"/>
    </row>
    <row r="2394" spans="1:4" x14ac:dyDescent="0.2">
      <c r="A2394" s="158"/>
      <c r="D2394" s="138"/>
    </row>
    <row r="2395" spans="1:4" x14ac:dyDescent="0.2">
      <c r="A2395" s="158"/>
      <c r="D2395" s="138"/>
    </row>
    <row r="2396" spans="1:4" x14ac:dyDescent="0.2">
      <c r="A2396" s="158"/>
      <c r="D2396" s="138"/>
    </row>
    <row r="2397" spans="1:4" x14ac:dyDescent="0.2">
      <c r="A2397" s="158"/>
      <c r="D2397" s="138"/>
    </row>
    <row r="2398" spans="1:4" x14ac:dyDescent="0.2">
      <c r="A2398" s="158"/>
      <c r="D2398" s="138"/>
    </row>
    <row r="2399" spans="1:4" x14ac:dyDescent="0.2">
      <c r="A2399" s="158"/>
      <c r="D2399" s="138"/>
    </row>
    <row r="2400" spans="1:4" x14ac:dyDescent="0.2">
      <c r="A2400" s="158"/>
      <c r="D2400" s="138"/>
    </row>
    <row r="2401" spans="1:4" x14ac:dyDescent="0.2">
      <c r="A2401" s="158"/>
      <c r="D2401" s="138"/>
    </row>
    <row r="2402" spans="1:4" x14ac:dyDescent="0.2">
      <c r="A2402" s="158"/>
      <c r="D2402" s="138"/>
    </row>
    <row r="2403" spans="1:4" x14ac:dyDescent="0.2">
      <c r="A2403" s="158"/>
      <c r="D2403" s="138"/>
    </row>
    <row r="2404" spans="1:4" x14ac:dyDescent="0.2">
      <c r="A2404" s="158"/>
      <c r="D2404" s="138"/>
    </row>
    <row r="2405" spans="1:4" x14ac:dyDescent="0.2">
      <c r="A2405" s="158"/>
      <c r="D2405" s="138"/>
    </row>
    <row r="2406" spans="1:4" x14ac:dyDescent="0.2">
      <c r="A2406" s="158"/>
      <c r="D2406" s="138"/>
    </row>
    <row r="2407" spans="1:4" x14ac:dyDescent="0.2">
      <c r="A2407" s="158"/>
      <c r="D2407" s="138"/>
    </row>
    <row r="2408" spans="1:4" x14ac:dyDescent="0.2">
      <c r="A2408" s="158"/>
      <c r="D2408" s="138"/>
    </row>
    <row r="2409" spans="1:4" x14ac:dyDescent="0.2">
      <c r="A2409" s="158"/>
      <c r="D2409" s="138"/>
    </row>
    <row r="2410" spans="1:4" x14ac:dyDescent="0.2">
      <c r="A2410" s="158"/>
      <c r="D2410" s="138"/>
    </row>
    <row r="2411" spans="1:4" x14ac:dyDescent="0.2">
      <c r="A2411" s="158"/>
      <c r="D2411" s="138"/>
    </row>
    <row r="2412" spans="1:4" x14ac:dyDescent="0.2">
      <c r="A2412" s="158"/>
      <c r="D2412" s="138"/>
    </row>
    <row r="2413" spans="1:4" x14ac:dyDescent="0.2">
      <c r="A2413" s="158"/>
      <c r="D2413" s="138"/>
    </row>
    <row r="2414" spans="1:4" x14ac:dyDescent="0.2">
      <c r="A2414" s="158"/>
      <c r="D2414" s="138"/>
    </row>
    <row r="2415" spans="1:4" x14ac:dyDescent="0.2">
      <c r="A2415" s="158"/>
      <c r="D2415" s="138"/>
    </row>
    <row r="2416" spans="1:4" x14ac:dyDescent="0.2">
      <c r="A2416" s="158"/>
      <c r="D2416" s="138"/>
    </row>
    <row r="2417" spans="1:4" x14ac:dyDescent="0.2">
      <c r="A2417" s="158"/>
      <c r="D2417" s="138"/>
    </row>
    <row r="2418" spans="1:4" x14ac:dyDescent="0.2">
      <c r="A2418" s="158"/>
      <c r="D2418" s="138"/>
    </row>
    <row r="2419" spans="1:4" x14ac:dyDescent="0.2">
      <c r="A2419" s="158"/>
      <c r="D2419" s="138"/>
    </row>
    <row r="2420" spans="1:4" x14ac:dyDescent="0.2">
      <c r="A2420" s="158"/>
      <c r="D2420" s="138"/>
    </row>
    <row r="2421" spans="1:4" x14ac:dyDescent="0.2">
      <c r="A2421" s="158"/>
      <c r="D2421" s="138"/>
    </row>
    <row r="2422" spans="1:4" x14ac:dyDescent="0.2">
      <c r="A2422" s="158"/>
      <c r="D2422" s="138"/>
    </row>
    <row r="2423" spans="1:4" x14ac:dyDescent="0.2">
      <c r="A2423" s="158"/>
      <c r="D2423" s="138"/>
    </row>
    <row r="2424" spans="1:4" x14ac:dyDescent="0.2">
      <c r="A2424" s="158"/>
      <c r="D2424" s="138"/>
    </row>
    <row r="2425" spans="1:4" x14ac:dyDescent="0.2">
      <c r="A2425" s="158"/>
      <c r="D2425" s="138"/>
    </row>
    <row r="2426" spans="1:4" x14ac:dyDescent="0.2">
      <c r="A2426" s="158"/>
      <c r="D2426" s="138"/>
    </row>
    <row r="2427" spans="1:4" x14ac:dyDescent="0.2">
      <c r="A2427" s="158"/>
      <c r="D2427" s="138"/>
    </row>
    <row r="2428" spans="1:4" x14ac:dyDescent="0.2">
      <c r="A2428" s="158"/>
      <c r="D2428" s="138"/>
    </row>
    <row r="2429" spans="1:4" x14ac:dyDescent="0.2">
      <c r="A2429" s="158"/>
      <c r="D2429" s="138"/>
    </row>
    <row r="2430" spans="1:4" x14ac:dyDescent="0.2">
      <c r="A2430" s="158"/>
      <c r="D2430" s="138"/>
    </row>
    <row r="2431" spans="1:4" x14ac:dyDescent="0.2">
      <c r="A2431" s="158"/>
      <c r="D2431" s="138"/>
    </row>
    <row r="2432" spans="1:4" x14ac:dyDescent="0.2">
      <c r="A2432" s="158"/>
      <c r="D2432" s="138"/>
    </row>
    <row r="2433" spans="1:4" x14ac:dyDescent="0.2">
      <c r="A2433" s="158"/>
      <c r="D2433" s="138"/>
    </row>
    <row r="2434" spans="1:4" x14ac:dyDescent="0.2">
      <c r="A2434" s="158"/>
      <c r="D2434" s="138"/>
    </row>
    <row r="2435" spans="1:4" x14ac:dyDescent="0.2">
      <c r="A2435" s="158"/>
      <c r="D2435" s="138"/>
    </row>
    <row r="2436" spans="1:4" x14ac:dyDescent="0.2">
      <c r="A2436" s="158"/>
      <c r="D2436" s="138"/>
    </row>
    <row r="2437" spans="1:4" x14ac:dyDescent="0.2">
      <c r="A2437" s="158"/>
      <c r="D2437" s="138"/>
    </row>
    <row r="2438" spans="1:4" x14ac:dyDescent="0.2">
      <c r="A2438" s="158"/>
      <c r="D2438" s="138"/>
    </row>
    <row r="2439" spans="1:4" x14ac:dyDescent="0.2">
      <c r="A2439" s="158"/>
      <c r="D2439" s="138"/>
    </row>
    <row r="2440" spans="1:4" x14ac:dyDescent="0.2">
      <c r="A2440" s="158"/>
      <c r="D2440" s="138"/>
    </row>
    <row r="2441" spans="1:4" x14ac:dyDescent="0.2">
      <c r="A2441" s="158"/>
      <c r="D2441" s="138"/>
    </row>
    <row r="2442" spans="1:4" x14ac:dyDescent="0.2">
      <c r="A2442" s="158"/>
      <c r="D2442" s="138"/>
    </row>
    <row r="2443" spans="1:4" x14ac:dyDescent="0.2">
      <c r="A2443" s="158"/>
      <c r="D2443" s="138"/>
    </row>
    <row r="2444" spans="1:4" x14ac:dyDescent="0.2">
      <c r="A2444" s="158"/>
      <c r="D2444" s="138"/>
    </row>
    <row r="2445" spans="1:4" x14ac:dyDescent="0.2">
      <c r="A2445" s="158"/>
      <c r="D2445" s="138"/>
    </row>
    <row r="2446" spans="1:4" x14ac:dyDescent="0.2">
      <c r="A2446" s="158"/>
      <c r="D2446" s="138"/>
    </row>
    <row r="2447" spans="1:4" x14ac:dyDescent="0.2">
      <c r="A2447" s="158"/>
      <c r="D2447" s="138"/>
    </row>
    <row r="2448" spans="1:4" x14ac:dyDescent="0.2">
      <c r="A2448" s="158"/>
      <c r="D2448" s="138"/>
    </row>
    <row r="2449" spans="1:4" x14ac:dyDescent="0.2">
      <c r="A2449" s="158"/>
      <c r="D2449" s="138"/>
    </row>
    <row r="2450" spans="1:4" x14ac:dyDescent="0.2">
      <c r="A2450" s="158"/>
      <c r="D2450" s="138"/>
    </row>
    <row r="2451" spans="1:4" x14ac:dyDescent="0.2">
      <c r="A2451" s="158"/>
      <c r="D2451" s="138"/>
    </row>
    <row r="2452" spans="1:4" x14ac:dyDescent="0.2">
      <c r="A2452" s="158"/>
      <c r="D2452" s="138"/>
    </row>
    <row r="2453" spans="1:4" x14ac:dyDescent="0.2">
      <c r="A2453" s="158"/>
      <c r="D2453" s="138"/>
    </row>
    <row r="2454" spans="1:4" x14ac:dyDescent="0.2">
      <c r="A2454" s="158"/>
      <c r="D2454" s="138"/>
    </row>
    <row r="2455" spans="1:4" x14ac:dyDescent="0.2">
      <c r="A2455" s="158"/>
      <c r="D2455" s="138"/>
    </row>
    <row r="2456" spans="1:4" x14ac:dyDescent="0.2">
      <c r="A2456" s="158"/>
      <c r="D2456" s="138"/>
    </row>
    <row r="2457" spans="1:4" x14ac:dyDescent="0.2">
      <c r="A2457" s="158"/>
      <c r="D2457" s="138"/>
    </row>
    <row r="2458" spans="1:4" x14ac:dyDescent="0.2">
      <c r="A2458" s="158"/>
      <c r="D2458" s="138"/>
    </row>
    <row r="2459" spans="1:4" x14ac:dyDescent="0.2">
      <c r="A2459" s="158"/>
      <c r="D2459" s="138"/>
    </row>
    <row r="2460" spans="1:4" x14ac:dyDescent="0.2">
      <c r="A2460" s="158"/>
      <c r="D2460" s="138"/>
    </row>
    <row r="2461" spans="1:4" x14ac:dyDescent="0.2">
      <c r="A2461" s="158"/>
      <c r="D2461" s="138"/>
    </row>
    <row r="2462" spans="1:4" x14ac:dyDescent="0.2">
      <c r="A2462" s="158"/>
      <c r="D2462" s="138"/>
    </row>
    <row r="2463" spans="1:4" x14ac:dyDescent="0.2">
      <c r="A2463" s="158"/>
      <c r="D2463" s="138"/>
    </row>
    <row r="2464" spans="1:4" x14ac:dyDescent="0.2">
      <c r="A2464" s="158"/>
      <c r="D2464" s="138"/>
    </row>
    <row r="2465" spans="1:4" x14ac:dyDescent="0.2">
      <c r="A2465" s="158"/>
      <c r="D2465" s="138"/>
    </row>
    <row r="2466" spans="1:4" x14ac:dyDescent="0.2">
      <c r="A2466" s="158"/>
      <c r="D2466" s="138"/>
    </row>
    <row r="2467" spans="1:4" x14ac:dyDescent="0.2">
      <c r="A2467" s="158"/>
      <c r="D2467" s="138"/>
    </row>
    <row r="2468" spans="1:4" x14ac:dyDescent="0.2">
      <c r="A2468" s="158"/>
      <c r="D2468" s="138"/>
    </row>
    <row r="2469" spans="1:4" x14ac:dyDescent="0.2">
      <c r="A2469" s="158"/>
      <c r="D2469" s="138"/>
    </row>
    <row r="2470" spans="1:4" x14ac:dyDescent="0.2">
      <c r="A2470" s="158"/>
      <c r="D2470" s="138"/>
    </row>
    <row r="2471" spans="1:4" x14ac:dyDescent="0.2">
      <c r="A2471" s="158"/>
      <c r="D2471" s="138"/>
    </row>
    <row r="2472" spans="1:4" x14ac:dyDescent="0.2">
      <c r="A2472" s="158"/>
      <c r="D2472" s="138"/>
    </row>
    <row r="2473" spans="1:4" x14ac:dyDescent="0.2">
      <c r="A2473" s="158"/>
      <c r="D2473" s="138"/>
    </row>
    <row r="2474" spans="1:4" x14ac:dyDescent="0.2">
      <c r="A2474" s="158"/>
      <c r="D2474" s="138"/>
    </row>
    <row r="2475" spans="1:4" x14ac:dyDescent="0.2">
      <c r="A2475" s="158"/>
      <c r="D2475" s="138"/>
    </row>
    <row r="2476" spans="1:4" x14ac:dyDescent="0.2">
      <c r="A2476" s="158"/>
      <c r="D2476" s="138"/>
    </row>
    <row r="2477" spans="1:4" x14ac:dyDescent="0.2">
      <c r="A2477" s="158"/>
      <c r="D2477" s="138"/>
    </row>
    <row r="2478" spans="1:4" x14ac:dyDescent="0.2">
      <c r="A2478" s="158"/>
      <c r="D2478" s="138"/>
    </row>
    <row r="2479" spans="1:4" x14ac:dyDescent="0.2">
      <c r="A2479" s="158"/>
      <c r="D2479" s="138"/>
    </row>
    <row r="2480" spans="1:4" x14ac:dyDescent="0.2">
      <c r="A2480" s="158"/>
      <c r="D2480" s="138"/>
    </row>
    <row r="2481" spans="1:4" x14ac:dyDescent="0.2">
      <c r="A2481" s="158"/>
      <c r="D2481" s="138"/>
    </row>
    <row r="2482" spans="1:4" x14ac:dyDescent="0.2">
      <c r="A2482" s="158"/>
      <c r="D2482" s="138"/>
    </row>
    <row r="2483" spans="1:4" x14ac:dyDescent="0.2">
      <c r="A2483" s="158"/>
      <c r="D2483" s="138"/>
    </row>
    <row r="2484" spans="1:4" x14ac:dyDescent="0.2">
      <c r="A2484" s="158"/>
      <c r="D2484" s="138"/>
    </row>
    <row r="2485" spans="1:4" x14ac:dyDescent="0.2">
      <c r="A2485" s="158"/>
      <c r="D2485" s="138"/>
    </row>
    <row r="2486" spans="1:4" x14ac:dyDescent="0.2">
      <c r="A2486" s="158"/>
      <c r="D2486" s="138"/>
    </row>
    <row r="2487" spans="1:4" x14ac:dyDescent="0.2">
      <c r="A2487" s="158"/>
      <c r="D2487" s="138"/>
    </row>
    <row r="2488" spans="1:4" x14ac:dyDescent="0.2">
      <c r="A2488" s="158"/>
      <c r="D2488" s="138"/>
    </row>
    <row r="2489" spans="1:4" x14ac:dyDescent="0.2">
      <c r="A2489" s="158"/>
      <c r="D2489" s="138"/>
    </row>
    <row r="2490" spans="1:4" x14ac:dyDescent="0.2">
      <c r="A2490" s="158"/>
      <c r="D2490" s="138"/>
    </row>
    <row r="2491" spans="1:4" x14ac:dyDescent="0.2">
      <c r="A2491" s="158"/>
      <c r="D2491" s="138"/>
    </row>
    <row r="2492" spans="1:4" x14ac:dyDescent="0.2">
      <c r="A2492" s="158"/>
      <c r="D2492" s="138"/>
    </row>
    <row r="2493" spans="1:4" x14ac:dyDescent="0.2">
      <c r="A2493" s="158"/>
      <c r="D2493" s="138"/>
    </row>
    <row r="2494" spans="1:4" x14ac:dyDescent="0.2">
      <c r="A2494" s="158"/>
      <c r="D2494" s="138"/>
    </row>
    <row r="2495" spans="1:4" x14ac:dyDescent="0.2">
      <c r="A2495" s="158"/>
      <c r="D2495" s="138"/>
    </row>
    <row r="2496" spans="1:4" x14ac:dyDescent="0.2">
      <c r="A2496" s="158"/>
      <c r="D2496" s="138"/>
    </row>
    <row r="2497" spans="1:4" x14ac:dyDescent="0.2">
      <c r="A2497" s="158"/>
      <c r="D2497" s="138"/>
    </row>
    <row r="2498" spans="1:4" x14ac:dyDescent="0.2">
      <c r="A2498" s="158"/>
      <c r="D2498" s="138"/>
    </row>
    <row r="2499" spans="1:4" x14ac:dyDescent="0.2">
      <c r="A2499" s="158"/>
      <c r="D2499" s="138"/>
    </row>
    <row r="2500" spans="1:4" x14ac:dyDescent="0.2">
      <c r="A2500" s="158"/>
      <c r="D2500" s="138"/>
    </row>
    <row r="2501" spans="1:4" x14ac:dyDescent="0.2">
      <c r="A2501" s="158"/>
      <c r="D2501" s="138"/>
    </row>
    <row r="2502" spans="1:4" x14ac:dyDescent="0.2">
      <c r="A2502" s="158"/>
      <c r="D2502" s="138"/>
    </row>
    <row r="2503" spans="1:4" x14ac:dyDescent="0.2">
      <c r="A2503" s="158"/>
      <c r="D2503" s="138"/>
    </row>
    <row r="2504" spans="1:4" x14ac:dyDescent="0.2">
      <c r="A2504" s="158"/>
      <c r="D2504" s="138"/>
    </row>
    <row r="2505" spans="1:4" x14ac:dyDescent="0.2">
      <c r="A2505" s="158"/>
      <c r="D2505" s="138"/>
    </row>
    <row r="2506" spans="1:4" x14ac:dyDescent="0.2">
      <c r="A2506" s="158"/>
      <c r="D2506" s="138"/>
    </row>
    <row r="2507" spans="1:4" x14ac:dyDescent="0.2">
      <c r="A2507" s="158"/>
      <c r="D2507" s="138"/>
    </row>
    <row r="2508" spans="1:4" x14ac:dyDescent="0.2">
      <c r="A2508" s="158"/>
      <c r="D2508" s="138"/>
    </row>
    <row r="2509" spans="1:4" x14ac:dyDescent="0.2">
      <c r="A2509" s="158"/>
      <c r="D2509" s="138"/>
    </row>
    <row r="2510" spans="1:4" x14ac:dyDescent="0.2">
      <c r="A2510" s="158"/>
      <c r="D2510" s="138"/>
    </row>
    <row r="2511" spans="1:4" x14ac:dyDescent="0.2">
      <c r="A2511" s="158"/>
      <c r="D2511" s="138"/>
    </row>
    <row r="2512" spans="1:4" x14ac:dyDescent="0.2">
      <c r="A2512" s="158"/>
      <c r="D2512" s="138"/>
    </row>
    <row r="2513" spans="1:4" x14ac:dyDescent="0.2">
      <c r="A2513" s="158"/>
      <c r="D2513" s="138"/>
    </row>
    <row r="2514" spans="1:4" x14ac:dyDescent="0.2">
      <c r="A2514" s="158"/>
      <c r="D2514" s="138"/>
    </row>
    <row r="2515" spans="1:4" x14ac:dyDescent="0.2">
      <c r="A2515" s="158"/>
      <c r="D2515" s="138"/>
    </row>
    <row r="2516" spans="1:4" x14ac:dyDescent="0.2">
      <c r="A2516" s="158"/>
      <c r="D2516" s="138"/>
    </row>
    <row r="2517" spans="1:4" x14ac:dyDescent="0.2">
      <c r="A2517" s="158"/>
      <c r="D2517" s="138"/>
    </row>
    <row r="2518" spans="1:4" x14ac:dyDescent="0.2">
      <c r="A2518" s="158"/>
      <c r="D2518" s="138"/>
    </row>
    <row r="2519" spans="1:4" x14ac:dyDescent="0.2">
      <c r="A2519" s="158"/>
      <c r="D2519" s="138"/>
    </row>
    <row r="2520" spans="1:4" x14ac:dyDescent="0.2">
      <c r="A2520" s="158"/>
      <c r="D2520" s="138"/>
    </row>
    <row r="2521" spans="1:4" x14ac:dyDescent="0.2">
      <c r="A2521" s="158"/>
      <c r="D2521" s="138"/>
    </row>
    <row r="2522" spans="1:4" x14ac:dyDescent="0.2">
      <c r="A2522" s="158"/>
      <c r="D2522" s="138"/>
    </row>
    <row r="2523" spans="1:4" x14ac:dyDescent="0.2">
      <c r="A2523" s="158"/>
      <c r="D2523" s="138"/>
    </row>
    <row r="2524" spans="1:4" x14ac:dyDescent="0.2">
      <c r="A2524" s="158"/>
      <c r="D2524" s="138"/>
    </row>
    <row r="2525" spans="1:4" x14ac:dyDescent="0.2">
      <c r="A2525" s="158"/>
      <c r="D2525" s="138"/>
    </row>
    <row r="2526" spans="1:4" x14ac:dyDescent="0.2">
      <c r="A2526" s="158"/>
      <c r="D2526" s="138"/>
    </row>
    <row r="2527" spans="1:4" x14ac:dyDescent="0.2">
      <c r="A2527" s="158"/>
      <c r="D2527" s="138"/>
    </row>
    <row r="2528" spans="1:4" x14ac:dyDescent="0.2">
      <c r="A2528" s="158"/>
      <c r="D2528" s="138"/>
    </row>
    <row r="2529" spans="1:4" x14ac:dyDescent="0.2">
      <c r="A2529" s="158"/>
      <c r="D2529" s="138"/>
    </row>
    <row r="2530" spans="1:4" x14ac:dyDescent="0.2">
      <c r="A2530" s="158"/>
      <c r="D2530" s="138"/>
    </row>
    <row r="2531" spans="1:4" x14ac:dyDescent="0.2">
      <c r="A2531" s="158"/>
      <c r="D2531" s="138"/>
    </row>
    <row r="2532" spans="1:4" x14ac:dyDescent="0.2">
      <c r="A2532" s="158"/>
      <c r="D2532" s="138"/>
    </row>
    <row r="2533" spans="1:4" x14ac:dyDescent="0.2">
      <c r="A2533" s="158"/>
      <c r="D2533" s="138"/>
    </row>
    <row r="2534" spans="1:4" x14ac:dyDescent="0.2">
      <c r="A2534" s="158"/>
      <c r="D2534" s="138"/>
    </row>
    <row r="2535" spans="1:4" x14ac:dyDescent="0.2">
      <c r="A2535" s="158"/>
      <c r="D2535" s="138"/>
    </row>
    <row r="2536" spans="1:4" x14ac:dyDescent="0.2">
      <c r="A2536" s="158"/>
      <c r="D2536" s="138"/>
    </row>
    <row r="2537" spans="1:4" x14ac:dyDescent="0.2">
      <c r="A2537" s="158"/>
      <c r="D2537" s="138"/>
    </row>
    <row r="2538" spans="1:4" x14ac:dyDescent="0.2">
      <c r="A2538" s="158"/>
      <c r="D2538" s="138"/>
    </row>
    <row r="2539" spans="1:4" x14ac:dyDescent="0.2">
      <c r="A2539" s="158"/>
      <c r="D2539" s="138"/>
    </row>
    <row r="2540" spans="1:4" x14ac:dyDescent="0.2">
      <c r="A2540" s="158"/>
      <c r="D2540" s="138"/>
    </row>
    <row r="2541" spans="1:4" x14ac:dyDescent="0.2">
      <c r="A2541" s="158"/>
      <c r="D2541" s="138"/>
    </row>
    <row r="2542" spans="1:4" x14ac:dyDescent="0.2">
      <c r="A2542" s="158"/>
      <c r="D2542" s="138"/>
    </row>
    <row r="2543" spans="1:4" x14ac:dyDescent="0.2">
      <c r="A2543" s="158"/>
      <c r="D2543" s="138"/>
    </row>
    <row r="2544" spans="1:4" x14ac:dyDescent="0.2">
      <c r="A2544" s="158"/>
      <c r="D2544" s="138"/>
    </row>
    <row r="2545" spans="1:4" x14ac:dyDescent="0.2">
      <c r="A2545" s="158"/>
      <c r="D2545" s="138"/>
    </row>
    <row r="2546" spans="1:4" x14ac:dyDescent="0.2">
      <c r="A2546" s="158"/>
      <c r="D2546" s="138"/>
    </row>
    <row r="2547" spans="1:4" x14ac:dyDescent="0.2">
      <c r="A2547" s="158"/>
      <c r="D2547" s="138"/>
    </row>
    <row r="2548" spans="1:4" x14ac:dyDescent="0.2">
      <c r="A2548" s="158"/>
      <c r="D2548" s="138"/>
    </row>
    <row r="2549" spans="1:4" x14ac:dyDescent="0.2">
      <c r="A2549" s="158"/>
      <c r="D2549" s="138"/>
    </row>
    <row r="2550" spans="1:4" x14ac:dyDescent="0.2">
      <c r="A2550" s="158"/>
      <c r="D2550" s="138"/>
    </row>
    <row r="2551" spans="1:4" x14ac:dyDescent="0.2">
      <c r="A2551" s="158"/>
      <c r="D2551" s="138"/>
    </row>
    <row r="2552" spans="1:4" x14ac:dyDescent="0.2">
      <c r="A2552" s="158"/>
      <c r="D2552" s="138"/>
    </row>
    <row r="2553" spans="1:4" x14ac:dyDescent="0.2">
      <c r="A2553" s="158"/>
      <c r="D2553" s="138"/>
    </row>
    <row r="2554" spans="1:4" x14ac:dyDescent="0.2">
      <c r="A2554" s="158"/>
      <c r="D2554" s="138"/>
    </row>
    <row r="2555" spans="1:4" x14ac:dyDescent="0.2">
      <c r="A2555" s="158"/>
      <c r="D2555" s="138"/>
    </row>
    <row r="2556" spans="1:4" x14ac:dyDescent="0.2">
      <c r="A2556" s="158"/>
      <c r="D2556" s="138"/>
    </row>
    <row r="2557" spans="1:4" x14ac:dyDescent="0.2">
      <c r="A2557" s="158"/>
      <c r="D2557" s="138"/>
    </row>
    <row r="2558" spans="1:4" x14ac:dyDescent="0.2">
      <c r="A2558" s="158"/>
      <c r="D2558" s="138"/>
    </row>
    <row r="2559" spans="1:4" x14ac:dyDescent="0.2">
      <c r="A2559" s="158"/>
      <c r="D2559" s="138"/>
    </row>
    <row r="2560" spans="1:4" x14ac:dyDescent="0.2">
      <c r="A2560" s="158"/>
      <c r="D2560" s="138"/>
    </row>
    <row r="2561" spans="1:4" x14ac:dyDescent="0.2">
      <c r="A2561" s="158"/>
      <c r="D2561" s="138"/>
    </row>
    <row r="2562" spans="1:4" x14ac:dyDescent="0.2">
      <c r="A2562" s="158"/>
      <c r="D2562" s="138"/>
    </row>
    <row r="2563" spans="1:4" x14ac:dyDescent="0.2">
      <c r="A2563" s="158"/>
      <c r="D2563" s="138"/>
    </row>
    <row r="2564" spans="1:4" x14ac:dyDescent="0.2">
      <c r="A2564" s="158"/>
      <c r="D2564" s="138"/>
    </row>
    <row r="2565" spans="1:4" x14ac:dyDescent="0.2">
      <c r="A2565" s="158"/>
      <c r="D2565" s="138"/>
    </row>
    <row r="2566" spans="1:4" x14ac:dyDescent="0.2">
      <c r="A2566" s="158"/>
      <c r="D2566" s="138"/>
    </row>
    <row r="2567" spans="1:4" x14ac:dyDescent="0.2">
      <c r="A2567" s="158"/>
      <c r="D2567" s="138"/>
    </row>
    <row r="2568" spans="1:4" x14ac:dyDescent="0.2">
      <c r="A2568" s="158"/>
      <c r="D2568" s="138"/>
    </row>
    <row r="2569" spans="1:4" x14ac:dyDescent="0.2">
      <c r="A2569" s="158"/>
      <c r="D2569" s="138"/>
    </row>
    <row r="2570" spans="1:4" x14ac:dyDescent="0.2">
      <c r="A2570" s="158"/>
      <c r="D2570" s="138"/>
    </row>
    <row r="2571" spans="1:4" x14ac:dyDescent="0.2">
      <c r="A2571" s="158"/>
      <c r="D2571" s="138"/>
    </row>
    <row r="2572" spans="1:4" x14ac:dyDescent="0.2">
      <c r="A2572" s="158"/>
      <c r="D2572" s="138"/>
    </row>
    <row r="2573" spans="1:4" x14ac:dyDescent="0.2">
      <c r="A2573" s="158"/>
      <c r="D2573" s="138"/>
    </row>
    <row r="2574" spans="1:4" x14ac:dyDescent="0.2">
      <c r="A2574" s="158"/>
      <c r="D2574" s="138"/>
    </row>
    <row r="2575" spans="1:4" x14ac:dyDescent="0.2">
      <c r="A2575" s="158"/>
      <c r="D2575" s="138"/>
    </row>
    <row r="2576" spans="1:4" x14ac:dyDescent="0.2">
      <c r="A2576" s="158"/>
      <c r="D2576" s="138"/>
    </row>
    <row r="2577" spans="1:4" x14ac:dyDescent="0.2">
      <c r="A2577" s="158"/>
      <c r="D2577" s="138"/>
    </row>
    <row r="2578" spans="1:4" x14ac:dyDescent="0.2">
      <c r="A2578" s="158"/>
      <c r="D2578" s="138"/>
    </row>
    <row r="2579" spans="1:4" x14ac:dyDescent="0.2">
      <c r="A2579" s="158"/>
      <c r="D2579" s="138"/>
    </row>
    <row r="2580" spans="1:4" x14ac:dyDescent="0.2">
      <c r="A2580" s="158"/>
      <c r="D2580" s="138"/>
    </row>
    <row r="2581" spans="1:4" x14ac:dyDescent="0.2">
      <c r="A2581" s="158"/>
      <c r="D2581" s="138"/>
    </row>
    <row r="2582" spans="1:4" x14ac:dyDescent="0.2">
      <c r="A2582" s="158"/>
      <c r="D2582" s="138"/>
    </row>
    <row r="2583" spans="1:4" x14ac:dyDescent="0.2">
      <c r="A2583" s="158"/>
      <c r="D2583" s="138"/>
    </row>
    <row r="2584" spans="1:4" x14ac:dyDescent="0.2">
      <c r="A2584" s="158"/>
      <c r="D2584" s="138"/>
    </row>
    <row r="2585" spans="1:4" x14ac:dyDescent="0.2">
      <c r="A2585" s="158"/>
      <c r="D2585" s="138"/>
    </row>
    <row r="2586" spans="1:4" x14ac:dyDescent="0.2">
      <c r="A2586" s="158"/>
      <c r="D2586" s="138"/>
    </row>
    <row r="2587" spans="1:4" x14ac:dyDescent="0.2">
      <c r="A2587" s="158"/>
      <c r="D2587" s="138"/>
    </row>
    <row r="2588" spans="1:4" x14ac:dyDescent="0.2">
      <c r="A2588" s="158"/>
      <c r="D2588" s="138"/>
    </row>
    <row r="2589" spans="1:4" x14ac:dyDescent="0.2">
      <c r="A2589" s="158"/>
      <c r="D2589" s="138"/>
    </row>
    <row r="2590" spans="1:4" x14ac:dyDescent="0.2">
      <c r="A2590" s="158"/>
      <c r="D2590" s="138"/>
    </row>
    <row r="2591" spans="1:4" x14ac:dyDescent="0.2">
      <c r="A2591" s="158"/>
      <c r="D2591" s="138"/>
    </row>
    <row r="2592" spans="1:4" x14ac:dyDescent="0.2">
      <c r="A2592" s="158"/>
      <c r="D2592" s="138"/>
    </row>
    <row r="2593" spans="1:4" x14ac:dyDescent="0.2">
      <c r="A2593" s="158"/>
      <c r="D2593" s="138"/>
    </row>
    <row r="2594" spans="1:4" x14ac:dyDescent="0.2">
      <c r="A2594" s="158"/>
      <c r="D2594" s="138"/>
    </row>
    <row r="2595" spans="1:4" x14ac:dyDescent="0.2">
      <c r="A2595" s="158"/>
      <c r="D2595" s="138"/>
    </row>
    <row r="2596" spans="1:4" x14ac:dyDescent="0.2">
      <c r="A2596" s="158"/>
      <c r="D2596" s="138"/>
    </row>
    <row r="2597" spans="1:4" x14ac:dyDescent="0.2">
      <c r="A2597" s="158"/>
      <c r="D2597" s="138"/>
    </row>
    <row r="2598" spans="1:4" x14ac:dyDescent="0.2">
      <c r="A2598" s="158"/>
      <c r="D2598" s="138"/>
    </row>
    <row r="2599" spans="1:4" x14ac:dyDescent="0.2">
      <c r="A2599" s="158"/>
      <c r="D2599" s="138"/>
    </row>
    <row r="2600" spans="1:4" x14ac:dyDescent="0.2">
      <c r="A2600" s="158"/>
      <c r="D2600" s="138"/>
    </row>
    <row r="2601" spans="1:4" x14ac:dyDescent="0.2">
      <c r="A2601" s="158"/>
      <c r="D2601" s="138"/>
    </row>
    <row r="2602" spans="1:4" x14ac:dyDescent="0.2">
      <c r="A2602" s="158"/>
      <c r="D2602" s="138"/>
    </row>
    <row r="2603" spans="1:4" x14ac:dyDescent="0.2">
      <c r="A2603" s="158"/>
      <c r="D2603" s="138"/>
    </row>
    <row r="2604" spans="1:4" x14ac:dyDescent="0.2">
      <c r="A2604" s="158"/>
      <c r="D2604" s="138"/>
    </row>
    <row r="2605" spans="1:4" x14ac:dyDescent="0.2">
      <c r="A2605" s="158"/>
      <c r="D2605" s="138"/>
    </row>
    <row r="2606" spans="1:4" x14ac:dyDescent="0.2">
      <c r="A2606" s="158"/>
      <c r="D2606" s="138"/>
    </row>
    <row r="2607" spans="1:4" x14ac:dyDescent="0.2">
      <c r="A2607" s="158"/>
      <c r="D2607" s="138"/>
    </row>
    <row r="2608" spans="1:4" x14ac:dyDescent="0.2">
      <c r="A2608" s="158"/>
      <c r="D2608" s="138"/>
    </row>
    <row r="2609" spans="1:4" x14ac:dyDescent="0.2">
      <c r="A2609" s="158"/>
      <c r="D2609" s="138"/>
    </row>
    <row r="2610" spans="1:4" x14ac:dyDescent="0.2">
      <c r="A2610" s="158"/>
      <c r="D2610" s="138"/>
    </row>
    <row r="2611" spans="1:4" x14ac:dyDescent="0.2">
      <c r="A2611" s="158"/>
      <c r="D2611" s="138"/>
    </row>
    <row r="2612" spans="1:4" x14ac:dyDescent="0.2">
      <c r="A2612" s="158"/>
      <c r="D2612" s="138"/>
    </row>
    <row r="2613" spans="1:4" x14ac:dyDescent="0.2">
      <c r="A2613" s="158"/>
      <c r="D2613" s="138"/>
    </row>
    <row r="2614" spans="1:4" x14ac:dyDescent="0.2">
      <c r="A2614" s="158"/>
      <c r="D2614" s="138"/>
    </row>
    <row r="2615" spans="1:4" x14ac:dyDescent="0.2">
      <c r="A2615" s="158"/>
      <c r="D2615" s="138"/>
    </row>
    <row r="2616" spans="1:4" x14ac:dyDescent="0.2">
      <c r="A2616" s="158"/>
      <c r="D2616" s="138"/>
    </row>
    <row r="2617" spans="1:4" x14ac:dyDescent="0.2">
      <c r="A2617" s="158"/>
      <c r="D2617" s="138"/>
    </row>
    <row r="2618" spans="1:4" x14ac:dyDescent="0.2">
      <c r="A2618" s="158"/>
      <c r="D2618" s="138"/>
    </row>
    <row r="2619" spans="1:4" x14ac:dyDescent="0.2">
      <c r="A2619" s="158"/>
      <c r="D2619" s="138"/>
    </row>
    <row r="2620" spans="1:4" x14ac:dyDescent="0.2">
      <c r="A2620" s="158"/>
      <c r="D2620" s="138"/>
    </row>
    <row r="2621" spans="1:4" x14ac:dyDescent="0.2">
      <c r="A2621" s="158"/>
      <c r="D2621" s="138"/>
    </row>
    <row r="2622" spans="1:4" x14ac:dyDescent="0.2">
      <c r="A2622" s="158"/>
      <c r="D2622" s="138"/>
    </row>
    <row r="2623" spans="1:4" x14ac:dyDescent="0.2">
      <c r="A2623" s="158"/>
      <c r="D2623" s="138"/>
    </row>
    <row r="2624" spans="1:4" x14ac:dyDescent="0.2">
      <c r="A2624" s="158"/>
      <c r="D2624" s="138"/>
    </row>
    <row r="2625" spans="1:4" x14ac:dyDescent="0.2">
      <c r="A2625" s="158"/>
      <c r="D2625" s="138"/>
    </row>
    <row r="2626" spans="1:4" x14ac:dyDescent="0.2">
      <c r="A2626" s="158"/>
      <c r="D2626" s="138"/>
    </row>
    <row r="2627" spans="1:4" x14ac:dyDescent="0.2">
      <c r="A2627" s="158"/>
      <c r="D2627" s="138"/>
    </row>
    <row r="2628" spans="1:4" x14ac:dyDescent="0.2">
      <c r="A2628" s="158"/>
      <c r="D2628" s="138"/>
    </row>
    <row r="2629" spans="1:4" x14ac:dyDescent="0.2">
      <c r="A2629" s="158"/>
      <c r="D2629" s="138"/>
    </row>
    <row r="2630" spans="1:4" x14ac:dyDescent="0.2">
      <c r="A2630" s="158"/>
      <c r="D2630" s="138"/>
    </row>
    <row r="2631" spans="1:4" x14ac:dyDescent="0.2">
      <c r="A2631" s="158"/>
      <c r="D2631" s="138"/>
    </row>
    <row r="2632" spans="1:4" x14ac:dyDescent="0.2">
      <c r="A2632" s="158"/>
      <c r="D2632" s="138"/>
    </row>
    <row r="2633" spans="1:4" x14ac:dyDescent="0.2">
      <c r="A2633" s="158"/>
      <c r="D2633" s="138"/>
    </row>
    <row r="2634" spans="1:4" x14ac:dyDescent="0.2">
      <c r="A2634" s="158"/>
      <c r="D2634" s="138"/>
    </row>
    <row r="2635" spans="1:4" x14ac:dyDescent="0.2">
      <c r="A2635" s="158"/>
      <c r="D2635" s="138"/>
    </row>
    <row r="2636" spans="1:4" x14ac:dyDescent="0.2">
      <c r="A2636" s="158"/>
      <c r="D2636" s="138"/>
    </row>
    <row r="2637" spans="1:4" x14ac:dyDescent="0.2">
      <c r="A2637" s="158"/>
      <c r="D2637" s="138"/>
    </row>
    <row r="2638" spans="1:4" x14ac:dyDescent="0.2">
      <c r="A2638" s="158"/>
      <c r="D2638" s="138"/>
    </row>
    <row r="2639" spans="1:4" x14ac:dyDescent="0.2">
      <c r="A2639" s="158"/>
      <c r="D2639" s="138"/>
    </row>
    <row r="2640" spans="1:4" x14ac:dyDescent="0.2">
      <c r="A2640" s="158"/>
      <c r="D2640" s="138"/>
    </row>
    <row r="2641" spans="1:4" x14ac:dyDescent="0.2">
      <c r="A2641" s="158"/>
      <c r="D2641" s="138"/>
    </row>
    <row r="2642" spans="1:4" x14ac:dyDescent="0.2">
      <c r="A2642" s="158"/>
      <c r="D2642" s="138"/>
    </row>
    <row r="2643" spans="1:4" x14ac:dyDescent="0.2">
      <c r="A2643" s="158"/>
      <c r="D2643" s="138"/>
    </row>
    <row r="2644" spans="1:4" x14ac:dyDescent="0.2">
      <c r="A2644" s="158"/>
      <c r="D2644" s="138"/>
    </row>
    <row r="2645" spans="1:4" x14ac:dyDescent="0.2">
      <c r="A2645" s="158"/>
      <c r="D2645" s="138"/>
    </row>
    <row r="2646" spans="1:4" x14ac:dyDescent="0.2">
      <c r="A2646" s="158"/>
      <c r="D2646" s="138"/>
    </row>
    <row r="2647" spans="1:4" x14ac:dyDescent="0.2">
      <c r="A2647" s="158"/>
      <c r="D2647" s="138"/>
    </row>
    <row r="2648" spans="1:4" x14ac:dyDescent="0.2">
      <c r="A2648" s="158"/>
      <c r="D2648" s="138"/>
    </row>
    <row r="2649" spans="1:4" x14ac:dyDescent="0.2">
      <c r="A2649" s="158"/>
      <c r="D2649" s="138"/>
    </row>
    <row r="2650" spans="1:4" x14ac:dyDescent="0.2">
      <c r="A2650" s="158"/>
      <c r="D2650" s="138"/>
    </row>
    <row r="2651" spans="1:4" x14ac:dyDescent="0.2">
      <c r="A2651" s="158"/>
      <c r="D2651" s="138"/>
    </row>
    <row r="2652" spans="1:4" x14ac:dyDescent="0.2">
      <c r="A2652" s="158"/>
      <c r="D2652" s="138"/>
    </row>
    <row r="2653" spans="1:4" x14ac:dyDescent="0.2">
      <c r="A2653" s="158"/>
      <c r="D2653" s="138"/>
    </row>
    <row r="2654" spans="1:4" x14ac:dyDescent="0.2">
      <c r="A2654" s="158"/>
      <c r="D2654" s="138"/>
    </row>
    <row r="2655" spans="1:4" x14ac:dyDescent="0.2">
      <c r="A2655" s="158"/>
      <c r="D2655" s="138"/>
    </row>
    <row r="2656" spans="1:4" x14ac:dyDescent="0.2">
      <c r="A2656" s="158"/>
      <c r="D2656" s="138"/>
    </row>
    <row r="2657" spans="1:4" x14ac:dyDescent="0.2">
      <c r="A2657" s="158"/>
      <c r="D2657" s="138"/>
    </row>
    <row r="2658" spans="1:4" x14ac:dyDescent="0.2">
      <c r="A2658" s="158"/>
      <c r="D2658" s="138"/>
    </row>
    <row r="2659" spans="1:4" x14ac:dyDescent="0.2">
      <c r="A2659" s="158"/>
      <c r="D2659" s="138"/>
    </row>
    <row r="2660" spans="1:4" x14ac:dyDescent="0.2">
      <c r="A2660" s="158"/>
      <c r="D2660" s="138"/>
    </row>
    <row r="2661" spans="1:4" x14ac:dyDescent="0.2">
      <c r="A2661" s="158"/>
      <c r="D2661" s="138"/>
    </row>
    <row r="2662" spans="1:4" x14ac:dyDescent="0.2">
      <c r="A2662" s="158"/>
      <c r="D2662" s="138"/>
    </row>
    <row r="2663" spans="1:4" x14ac:dyDescent="0.2">
      <c r="A2663" s="158"/>
      <c r="D2663" s="138"/>
    </row>
    <row r="2664" spans="1:4" x14ac:dyDescent="0.2">
      <c r="A2664" s="158"/>
      <c r="D2664" s="138"/>
    </row>
    <row r="2665" spans="1:4" x14ac:dyDescent="0.2">
      <c r="A2665" s="158"/>
      <c r="D2665" s="138"/>
    </row>
    <row r="2666" spans="1:4" x14ac:dyDescent="0.2">
      <c r="A2666" s="158"/>
      <c r="D2666" s="138"/>
    </row>
    <row r="2667" spans="1:4" x14ac:dyDescent="0.2">
      <c r="A2667" s="158"/>
      <c r="D2667" s="138"/>
    </row>
    <row r="2668" spans="1:4" x14ac:dyDescent="0.2">
      <c r="A2668" s="158"/>
      <c r="D2668" s="138"/>
    </row>
    <row r="2669" spans="1:4" x14ac:dyDescent="0.2">
      <c r="A2669" s="158"/>
      <c r="D2669" s="138"/>
    </row>
    <row r="2670" spans="1:4" x14ac:dyDescent="0.2">
      <c r="A2670" s="158"/>
      <c r="D2670" s="138"/>
    </row>
    <row r="2671" spans="1:4" x14ac:dyDescent="0.2">
      <c r="A2671" s="158"/>
      <c r="D2671" s="138"/>
    </row>
    <row r="2672" spans="1:4" x14ac:dyDescent="0.2">
      <c r="A2672" s="158"/>
      <c r="D2672" s="138"/>
    </row>
    <row r="2673" spans="1:4" x14ac:dyDescent="0.2">
      <c r="A2673" s="158"/>
      <c r="D2673" s="138"/>
    </row>
    <row r="2674" spans="1:4" x14ac:dyDescent="0.2">
      <c r="A2674" s="158"/>
      <c r="D2674" s="138"/>
    </row>
    <row r="2675" spans="1:4" x14ac:dyDescent="0.2">
      <c r="A2675" s="158"/>
      <c r="D2675" s="138"/>
    </row>
    <row r="2676" spans="1:4" x14ac:dyDescent="0.2">
      <c r="A2676" s="158"/>
      <c r="D2676" s="138"/>
    </row>
    <row r="2677" spans="1:4" x14ac:dyDescent="0.2">
      <c r="A2677" s="158"/>
      <c r="D2677" s="138"/>
    </row>
    <row r="2678" spans="1:4" x14ac:dyDescent="0.2">
      <c r="A2678" s="158"/>
      <c r="D2678" s="138"/>
    </row>
    <row r="2679" spans="1:4" x14ac:dyDescent="0.2">
      <c r="A2679" s="158"/>
      <c r="D2679" s="138"/>
    </row>
    <row r="2680" spans="1:4" x14ac:dyDescent="0.2">
      <c r="A2680" s="158"/>
      <c r="D2680" s="138"/>
    </row>
    <row r="2681" spans="1:4" x14ac:dyDescent="0.2">
      <c r="A2681" s="158"/>
      <c r="D2681" s="138"/>
    </row>
    <row r="2682" spans="1:4" x14ac:dyDescent="0.2">
      <c r="A2682" s="158"/>
      <c r="D2682" s="138"/>
    </row>
    <row r="2683" spans="1:4" x14ac:dyDescent="0.2">
      <c r="A2683" s="158"/>
      <c r="D2683" s="138"/>
    </row>
    <row r="2684" spans="1:4" x14ac:dyDescent="0.2">
      <c r="A2684" s="158"/>
      <c r="D2684" s="138"/>
    </row>
    <row r="2685" spans="1:4" x14ac:dyDescent="0.2">
      <c r="A2685" s="158"/>
      <c r="D2685" s="138"/>
    </row>
    <row r="2686" spans="1:4" x14ac:dyDescent="0.2">
      <c r="A2686" s="158"/>
      <c r="D2686" s="138"/>
    </row>
    <row r="2687" spans="1:4" x14ac:dyDescent="0.2">
      <c r="A2687" s="158"/>
      <c r="D2687" s="138"/>
    </row>
    <row r="2688" spans="1:4" x14ac:dyDescent="0.2">
      <c r="A2688" s="158"/>
      <c r="D2688" s="138"/>
    </row>
    <row r="2689" spans="1:4" x14ac:dyDescent="0.2">
      <c r="A2689" s="158"/>
      <c r="D2689" s="138"/>
    </row>
    <row r="2690" spans="1:4" x14ac:dyDescent="0.2">
      <c r="A2690" s="158"/>
      <c r="D2690" s="138"/>
    </row>
    <row r="2691" spans="1:4" x14ac:dyDescent="0.2">
      <c r="A2691" s="158"/>
      <c r="D2691" s="138"/>
    </row>
    <row r="2692" spans="1:4" x14ac:dyDescent="0.2">
      <c r="A2692" s="158"/>
      <c r="D2692" s="138"/>
    </row>
    <row r="2693" spans="1:4" x14ac:dyDescent="0.2">
      <c r="A2693" s="158"/>
      <c r="D2693" s="138"/>
    </row>
    <row r="2694" spans="1:4" x14ac:dyDescent="0.2">
      <c r="A2694" s="158"/>
      <c r="D2694" s="138"/>
    </row>
    <row r="2695" spans="1:4" x14ac:dyDescent="0.2">
      <c r="A2695" s="158"/>
      <c r="D2695" s="138"/>
    </row>
    <row r="2696" spans="1:4" x14ac:dyDescent="0.2">
      <c r="A2696" s="158"/>
      <c r="D2696" s="138"/>
    </row>
    <row r="2697" spans="1:4" x14ac:dyDescent="0.2">
      <c r="A2697" s="158"/>
      <c r="D2697" s="138"/>
    </row>
    <row r="2698" spans="1:4" x14ac:dyDescent="0.2">
      <c r="A2698" s="158"/>
      <c r="D2698" s="138"/>
    </row>
    <row r="2699" spans="1:4" x14ac:dyDescent="0.2">
      <c r="A2699" s="158"/>
      <c r="D2699" s="138"/>
    </row>
    <row r="2700" spans="1:4" x14ac:dyDescent="0.2">
      <c r="A2700" s="158"/>
      <c r="D2700" s="138"/>
    </row>
    <row r="2701" spans="1:4" x14ac:dyDescent="0.2">
      <c r="A2701" s="158"/>
      <c r="D2701" s="138"/>
    </row>
    <row r="2702" spans="1:4" x14ac:dyDescent="0.2">
      <c r="A2702" s="158"/>
      <c r="D2702" s="138"/>
    </row>
    <row r="2703" spans="1:4" x14ac:dyDescent="0.2">
      <c r="A2703" s="158"/>
      <c r="D2703" s="138"/>
    </row>
    <row r="2704" spans="1:4" x14ac:dyDescent="0.2">
      <c r="A2704" s="158"/>
      <c r="D2704" s="138"/>
    </row>
    <row r="2705" spans="1:4" x14ac:dyDescent="0.2">
      <c r="A2705" s="158"/>
      <c r="D2705" s="138"/>
    </row>
    <row r="2706" spans="1:4" x14ac:dyDescent="0.2">
      <c r="A2706" s="158"/>
      <c r="D2706" s="138"/>
    </row>
    <row r="2707" spans="1:4" x14ac:dyDescent="0.2">
      <c r="A2707" s="158"/>
      <c r="D2707" s="138"/>
    </row>
    <row r="2708" spans="1:4" x14ac:dyDescent="0.2">
      <c r="A2708" s="158"/>
      <c r="D2708" s="138"/>
    </row>
    <row r="2709" spans="1:4" x14ac:dyDescent="0.2">
      <c r="A2709" s="158"/>
      <c r="D2709" s="138"/>
    </row>
    <row r="2710" spans="1:4" x14ac:dyDescent="0.2">
      <c r="A2710" s="158"/>
      <c r="D2710" s="138"/>
    </row>
    <row r="2711" spans="1:4" x14ac:dyDescent="0.2">
      <c r="A2711" s="158"/>
      <c r="D2711" s="138"/>
    </row>
    <row r="2712" spans="1:4" x14ac:dyDescent="0.2">
      <c r="A2712" s="158"/>
      <c r="D2712" s="138"/>
    </row>
    <row r="2713" spans="1:4" x14ac:dyDescent="0.2">
      <c r="A2713" s="158"/>
      <c r="D2713" s="138"/>
    </row>
    <row r="2714" spans="1:4" x14ac:dyDescent="0.2">
      <c r="A2714" s="158"/>
      <c r="D2714" s="138"/>
    </row>
    <row r="2715" spans="1:4" x14ac:dyDescent="0.2">
      <c r="A2715" s="158"/>
      <c r="D2715" s="138"/>
    </row>
    <row r="2716" spans="1:4" x14ac:dyDescent="0.2">
      <c r="A2716" s="158"/>
      <c r="D2716" s="138"/>
    </row>
    <row r="2717" spans="1:4" x14ac:dyDescent="0.2">
      <c r="A2717" s="158"/>
      <c r="D2717" s="138"/>
    </row>
    <row r="2718" spans="1:4" x14ac:dyDescent="0.2">
      <c r="A2718" s="158"/>
      <c r="D2718" s="138"/>
    </row>
    <row r="2719" spans="1:4" x14ac:dyDescent="0.2">
      <c r="A2719" s="158"/>
      <c r="D2719" s="138"/>
    </row>
    <row r="2720" spans="1:4" x14ac:dyDescent="0.2">
      <c r="A2720" s="158"/>
      <c r="D2720" s="138"/>
    </row>
    <row r="2721" spans="1:4" x14ac:dyDescent="0.2">
      <c r="A2721" s="158"/>
      <c r="D2721" s="138"/>
    </row>
    <row r="2722" spans="1:4" x14ac:dyDescent="0.2">
      <c r="A2722" s="158"/>
      <c r="D2722" s="138"/>
    </row>
    <row r="2723" spans="1:4" x14ac:dyDescent="0.2">
      <c r="A2723" s="158"/>
      <c r="D2723" s="138"/>
    </row>
    <row r="2724" spans="1:4" x14ac:dyDescent="0.2">
      <c r="A2724" s="158"/>
      <c r="D2724" s="138"/>
    </row>
    <row r="2725" spans="1:4" x14ac:dyDescent="0.2">
      <c r="A2725" s="158"/>
      <c r="D2725" s="138"/>
    </row>
    <row r="2726" spans="1:4" x14ac:dyDescent="0.2">
      <c r="A2726" s="158"/>
      <c r="D2726" s="138"/>
    </row>
    <row r="2727" spans="1:4" x14ac:dyDescent="0.2">
      <c r="A2727" s="158"/>
      <c r="D2727" s="138"/>
    </row>
    <row r="2728" spans="1:4" x14ac:dyDescent="0.2">
      <c r="A2728" s="158"/>
      <c r="D2728" s="138"/>
    </row>
    <row r="2729" spans="1:4" x14ac:dyDescent="0.2">
      <c r="A2729" s="158"/>
      <c r="D2729" s="138"/>
    </row>
    <row r="2730" spans="1:4" x14ac:dyDescent="0.2">
      <c r="A2730" s="158"/>
      <c r="D2730" s="138"/>
    </row>
    <row r="2731" spans="1:4" x14ac:dyDescent="0.2">
      <c r="A2731" s="158"/>
      <c r="D2731" s="138"/>
    </row>
    <row r="2732" spans="1:4" x14ac:dyDescent="0.2">
      <c r="A2732" s="158"/>
      <c r="D2732" s="138"/>
    </row>
    <row r="2733" spans="1:4" x14ac:dyDescent="0.2">
      <c r="A2733" s="158"/>
      <c r="D2733" s="138"/>
    </row>
    <row r="2734" spans="1:4" x14ac:dyDescent="0.2">
      <c r="A2734" s="158"/>
      <c r="D2734" s="138"/>
    </row>
    <row r="2735" spans="1:4" x14ac:dyDescent="0.2">
      <c r="A2735" s="158"/>
      <c r="D2735" s="138"/>
    </row>
    <row r="2736" spans="1:4" x14ac:dyDescent="0.2">
      <c r="A2736" s="158"/>
      <c r="D2736" s="138"/>
    </row>
    <row r="2737" spans="1:4" x14ac:dyDescent="0.2">
      <c r="A2737" s="158"/>
      <c r="D2737" s="138"/>
    </row>
    <row r="2738" spans="1:4" x14ac:dyDescent="0.2">
      <c r="A2738" s="158"/>
      <c r="D2738" s="138"/>
    </row>
    <row r="2739" spans="1:4" x14ac:dyDescent="0.2">
      <c r="A2739" s="158"/>
      <c r="D2739" s="138"/>
    </row>
    <row r="2740" spans="1:4" x14ac:dyDescent="0.2">
      <c r="A2740" s="158"/>
      <c r="D2740" s="138"/>
    </row>
    <row r="2741" spans="1:4" x14ac:dyDescent="0.2">
      <c r="A2741" s="158"/>
      <c r="D2741" s="138"/>
    </row>
    <row r="2742" spans="1:4" x14ac:dyDescent="0.2">
      <c r="A2742" s="158"/>
      <c r="D2742" s="138"/>
    </row>
    <row r="2743" spans="1:4" x14ac:dyDescent="0.2">
      <c r="A2743" s="158"/>
      <c r="D2743" s="138"/>
    </row>
    <row r="2744" spans="1:4" x14ac:dyDescent="0.2">
      <c r="A2744" s="158"/>
      <c r="D2744" s="138"/>
    </row>
    <row r="2745" spans="1:4" x14ac:dyDescent="0.2">
      <c r="A2745" s="158"/>
      <c r="D2745" s="138"/>
    </row>
    <row r="2746" spans="1:4" x14ac:dyDescent="0.2">
      <c r="A2746" s="158"/>
      <c r="D2746" s="138"/>
    </row>
    <row r="2747" spans="1:4" x14ac:dyDescent="0.2">
      <c r="A2747" s="158"/>
      <c r="D2747" s="138"/>
    </row>
    <row r="2748" spans="1:4" x14ac:dyDescent="0.2">
      <c r="A2748" s="158"/>
      <c r="D2748" s="138"/>
    </row>
    <row r="2749" spans="1:4" x14ac:dyDescent="0.2">
      <c r="A2749" s="158"/>
      <c r="D2749" s="138"/>
    </row>
    <row r="2750" spans="1:4" x14ac:dyDescent="0.2">
      <c r="A2750" s="158"/>
      <c r="D2750" s="138"/>
    </row>
    <row r="2751" spans="1:4" x14ac:dyDescent="0.2">
      <c r="A2751" s="158"/>
      <c r="D2751" s="138"/>
    </row>
    <row r="2752" spans="1:4" x14ac:dyDescent="0.2">
      <c r="A2752" s="158"/>
      <c r="D2752" s="138"/>
    </row>
    <row r="2753" spans="1:4" x14ac:dyDescent="0.2">
      <c r="A2753" s="158"/>
      <c r="D2753" s="138"/>
    </row>
    <row r="2754" spans="1:4" x14ac:dyDescent="0.2">
      <c r="A2754" s="158"/>
      <c r="D2754" s="138"/>
    </row>
    <row r="2755" spans="1:4" x14ac:dyDescent="0.2">
      <c r="A2755" s="158"/>
      <c r="D2755" s="138"/>
    </row>
    <row r="2756" spans="1:4" x14ac:dyDescent="0.2">
      <c r="A2756" s="158"/>
      <c r="D2756" s="138"/>
    </row>
    <row r="2757" spans="1:4" x14ac:dyDescent="0.2">
      <c r="A2757" s="158"/>
      <c r="D2757" s="138"/>
    </row>
    <row r="2758" spans="1:4" x14ac:dyDescent="0.2">
      <c r="A2758" s="158"/>
      <c r="D2758" s="138"/>
    </row>
    <row r="2759" spans="1:4" x14ac:dyDescent="0.2">
      <c r="A2759" s="158"/>
      <c r="D2759" s="138"/>
    </row>
    <row r="2760" spans="1:4" x14ac:dyDescent="0.2">
      <c r="A2760" s="158"/>
      <c r="D2760" s="138"/>
    </row>
    <row r="2761" spans="1:4" x14ac:dyDescent="0.2">
      <c r="A2761" s="158"/>
      <c r="D2761" s="138"/>
    </row>
    <row r="2762" spans="1:4" x14ac:dyDescent="0.2">
      <c r="A2762" s="158"/>
      <c r="D2762" s="138"/>
    </row>
    <row r="2763" spans="1:4" x14ac:dyDescent="0.2">
      <c r="A2763" s="158"/>
      <c r="D2763" s="138"/>
    </row>
    <row r="2764" spans="1:4" x14ac:dyDescent="0.2">
      <c r="A2764" s="158"/>
      <c r="D2764" s="138"/>
    </row>
    <row r="2765" spans="1:4" x14ac:dyDescent="0.2">
      <c r="A2765" s="158"/>
      <c r="D2765" s="138"/>
    </row>
    <row r="2766" spans="1:4" x14ac:dyDescent="0.2">
      <c r="A2766" s="158"/>
      <c r="D2766" s="138"/>
    </row>
    <row r="2767" spans="1:4" x14ac:dyDescent="0.2">
      <c r="A2767" s="158"/>
      <c r="D2767" s="138"/>
    </row>
    <row r="2768" spans="1:4" x14ac:dyDescent="0.2">
      <c r="A2768" s="158"/>
      <c r="D2768" s="138"/>
    </row>
    <row r="2769" spans="1:4" x14ac:dyDescent="0.2">
      <c r="A2769" s="158"/>
      <c r="D2769" s="138"/>
    </row>
    <row r="2770" spans="1:4" x14ac:dyDescent="0.2">
      <c r="A2770" s="158"/>
      <c r="D2770" s="138"/>
    </row>
    <row r="2771" spans="1:4" x14ac:dyDescent="0.2">
      <c r="A2771" s="158"/>
      <c r="D2771" s="138"/>
    </row>
    <row r="2772" spans="1:4" x14ac:dyDescent="0.2">
      <c r="A2772" s="158"/>
      <c r="D2772" s="138"/>
    </row>
    <row r="2773" spans="1:4" x14ac:dyDescent="0.2">
      <c r="A2773" s="158"/>
      <c r="D2773" s="138"/>
    </row>
    <row r="2774" spans="1:4" x14ac:dyDescent="0.2">
      <c r="A2774" s="158"/>
      <c r="D2774" s="138"/>
    </row>
    <row r="2775" spans="1:4" x14ac:dyDescent="0.2">
      <c r="A2775" s="158"/>
      <c r="D2775" s="138"/>
    </row>
    <row r="2776" spans="1:4" x14ac:dyDescent="0.2">
      <c r="A2776" s="158"/>
      <c r="D2776" s="138"/>
    </row>
    <row r="2777" spans="1:4" x14ac:dyDescent="0.2">
      <c r="A2777" s="158"/>
      <c r="D2777" s="138"/>
    </row>
    <row r="2778" spans="1:4" x14ac:dyDescent="0.2">
      <c r="A2778" s="158"/>
      <c r="D2778" s="138"/>
    </row>
    <row r="2779" spans="1:4" x14ac:dyDescent="0.2">
      <c r="A2779" s="158"/>
      <c r="D2779" s="138"/>
    </row>
    <row r="2780" spans="1:4" x14ac:dyDescent="0.2">
      <c r="A2780" s="158"/>
      <c r="D2780" s="138"/>
    </row>
    <row r="2781" spans="1:4" x14ac:dyDescent="0.2">
      <c r="A2781" s="158"/>
      <c r="D2781" s="138"/>
    </row>
    <row r="2782" spans="1:4" x14ac:dyDescent="0.2">
      <c r="A2782" s="158"/>
      <c r="D2782" s="138"/>
    </row>
    <row r="2783" spans="1:4" x14ac:dyDescent="0.2">
      <c r="A2783" s="158"/>
      <c r="D2783" s="138"/>
    </row>
    <row r="2784" spans="1:4" x14ac:dyDescent="0.2">
      <c r="A2784" s="158"/>
      <c r="D2784" s="138"/>
    </row>
    <row r="2785" spans="1:4" x14ac:dyDescent="0.2">
      <c r="A2785" s="158"/>
      <c r="D2785" s="138"/>
    </row>
    <row r="2786" spans="1:4" x14ac:dyDescent="0.2">
      <c r="A2786" s="158"/>
      <c r="D2786" s="138"/>
    </row>
    <row r="2787" spans="1:4" x14ac:dyDescent="0.2">
      <c r="A2787" s="158"/>
      <c r="D2787" s="138"/>
    </row>
    <row r="2788" spans="1:4" x14ac:dyDescent="0.2">
      <c r="A2788" s="158"/>
      <c r="D2788" s="138"/>
    </row>
    <row r="2789" spans="1:4" x14ac:dyDescent="0.2">
      <c r="A2789" s="158"/>
      <c r="D2789" s="138"/>
    </row>
    <row r="2790" spans="1:4" x14ac:dyDescent="0.2">
      <c r="A2790" s="158"/>
      <c r="D2790" s="138"/>
    </row>
    <row r="2791" spans="1:4" x14ac:dyDescent="0.2">
      <c r="A2791" s="158"/>
      <c r="D2791" s="138"/>
    </row>
    <row r="2792" spans="1:4" x14ac:dyDescent="0.2">
      <c r="A2792" s="158"/>
      <c r="D2792" s="138"/>
    </row>
    <row r="2793" spans="1:4" x14ac:dyDescent="0.2">
      <c r="A2793" s="158"/>
      <c r="D2793" s="138"/>
    </row>
    <row r="2794" spans="1:4" x14ac:dyDescent="0.2">
      <c r="A2794" s="158"/>
      <c r="D2794" s="138"/>
    </row>
    <row r="2795" spans="1:4" x14ac:dyDescent="0.2">
      <c r="A2795" s="158"/>
      <c r="D2795" s="138"/>
    </row>
    <row r="2796" spans="1:4" x14ac:dyDescent="0.2">
      <c r="A2796" s="158"/>
      <c r="D2796" s="138"/>
    </row>
    <row r="2797" spans="1:4" x14ac:dyDescent="0.2">
      <c r="A2797" s="158"/>
      <c r="D2797" s="138"/>
    </row>
    <row r="2798" spans="1:4" x14ac:dyDescent="0.2">
      <c r="A2798" s="158"/>
      <c r="D2798" s="138"/>
    </row>
    <row r="2799" spans="1:4" x14ac:dyDescent="0.2">
      <c r="A2799" s="158"/>
      <c r="D2799" s="138"/>
    </row>
    <row r="2800" spans="1:4" x14ac:dyDescent="0.2">
      <c r="A2800" s="158"/>
      <c r="D2800" s="138"/>
    </row>
    <row r="2801" spans="1:4" x14ac:dyDescent="0.2">
      <c r="A2801" s="158"/>
      <c r="D2801" s="138"/>
    </row>
    <row r="2802" spans="1:4" x14ac:dyDescent="0.2">
      <c r="A2802" s="158"/>
      <c r="D2802" s="138"/>
    </row>
    <row r="2803" spans="1:4" x14ac:dyDescent="0.2">
      <c r="A2803" s="158"/>
      <c r="D2803" s="138"/>
    </row>
    <row r="2804" spans="1:4" x14ac:dyDescent="0.2">
      <c r="A2804" s="158"/>
      <c r="D2804" s="138"/>
    </row>
    <row r="2805" spans="1:4" x14ac:dyDescent="0.2">
      <c r="A2805" s="158"/>
      <c r="D2805" s="138"/>
    </row>
    <row r="2806" spans="1:4" x14ac:dyDescent="0.2">
      <c r="A2806" s="158"/>
      <c r="D2806" s="138"/>
    </row>
    <row r="2807" spans="1:4" x14ac:dyDescent="0.2">
      <c r="A2807" s="158"/>
      <c r="D2807" s="138"/>
    </row>
    <row r="2808" spans="1:4" x14ac:dyDescent="0.2">
      <c r="A2808" s="158"/>
      <c r="D2808" s="138"/>
    </row>
    <row r="2809" spans="1:4" x14ac:dyDescent="0.2">
      <c r="A2809" s="158"/>
      <c r="D2809" s="138"/>
    </row>
    <row r="2810" spans="1:4" x14ac:dyDescent="0.2">
      <c r="A2810" s="158"/>
      <c r="D2810" s="138"/>
    </row>
    <row r="2811" spans="1:4" x14ac:dyDescent="0.2">
      <c r="A2811" s="158"/>
      <c r="D2811" s="138"/>
    </row>
    <row r="2812" spans="1:4" x14ac:dyDescent="0.2">
      <c r="A2812" s="158"/>
      <c r="D2812" s="138"/>
    </row>
    <row r="2813" spans="1:4" x14ac:dyDescent="0.2">
      <c r="A2813" s="158"/>
      <c r="D2813" s="138"/>
    </row>
    <row r="2814" spans="1:4" x14ac:dyDescent="0.2">
      <c r="A2814" s="158"/>
      <c r="D2814" s="138"/>
    </row>
    <row r="2815" spans="1:4" x14ac:dyDescent="0.2">
      <c r="A2815" s="158"/>
      <c r="D2815" s="138"/>
    </row>
    <row r="2816" spans="1:4" x14ac:dyDescent="0.2">
      <c r="A2816" s="158"/>
      <c r="D2816" s="138"/>
    </row>
    <row r="2817" spans="1:4" x14ac:dyDescent="0.2">
      <c r="A2817" s="158"/>
      <c r="D2817" s="138"/>
    </row>
    <row r="2818" spans="1:4" x14ac:dyDescent="0.2">
      <c r="A2818" s="158"/>
      <c r="D2818" s="138"/>
    </row>
    <row r="2819" spans="1:4" x14ac:dyDescent="0.2">
      <c r="A2819" s="158"/>
      <c r="D2819" s="138"/>
    </row>
    <row r="2820" spans="1:4" x14ac:dyDescent="0.2">
      <c r="A2820" s="158"/>
      <c r="D2820" s="138"/>
    </row>
    <row r="2821" spans="1:4" x14ac:dyDescent="0.2">
      <c r="A2821" s="158"/>
      <c r="D2821" s="138"/>
    </row>
    <row r="2822" spans="1:4" x14ac:dyDescent="0.2">
      <c r="A2822" s="158"/>
      <c r="D2822" s="138"/>
    </row>
    <row r="2823" spans="1:4" x14ac:dyDescent="0.2">
      <c r="A2823" s="158"/>
      <c r="D2823" s="138"/>
    </row>
    <row r="2824" spans="1:4" x14ac:dyDescent="0.2">
      <c r="A2824" s="158"/>
      <c r="D2824" s="138"/>
    </row>
    <row r="2825" spans="1:4" x14ac:dyDescent="0.2">
      <c r="A2825" s="158"/>
      <c r="D2825" s="138"/>
    </row>
    <row r="2826" spans="1:4" x14ac:dyDescent="0.2">
      <c r="A2826" s="158"/>
      <c r="D2826" s="138"/>
    </row>
    <row r="2827" spans="1:4" x14ac:dyDescent="0.2">
      <c r="A2827" s="158"/>
      <c r="D2827" s="138"/>
    </row>
    <row r="2828" spans="1:4" x14ac:dyDescent="0.2">
      <c r="A2828" s="158"/>
      <c r="D2828" s="138"/>
    </row>
    <row r="2829" spans="1:4" x14ac:dyDescent="0.2">
      <c r="A2829" s="158"/>
      <c r="D2829" s="138"/>
    </row>
    <row r="2830" spans="1:4" x14ac:dyDescent="0.2">
      <c r="A2830" s="158"/>
      <c r="D2830" s="138"/>
    </row>
    <row r="2831" spans="1:4" x14ac:dyDescent="0.2">
      <c r="A2831" s="158"/>
      <c r="D2831" s="138"/>
    </row>
    <row r="2832" spans="1:4" x14ac:dyDescent="0.2">
      <c r="A2832" s="158"/>
      <c r="D2832" s="138"/>
    </row>
    <row r="2833" spans="1:4" x14ac:dyDescent="0.2">
      <c r="A2833" s="158"/>
      <c r="D2833" s="138"/>
    </row>
    <row r="2834" spans="1:4" x14ac:dyDescent="0.2">
      <c r="A2834" s="158"/>
      <c r="D2834" s="138"/>
    </row>
    <row r="2835" spans="1:4" x14ac:dyDescent="0.2">
      <c r="A2835" s="158"/>
      <c r="D2835" s="138"/>
    </row>
    <row r="2836" spans="1:4" x14ac:dyDescent="0.2">
      <c r="A2836" s="158"/>
      <c r="D2836" s="138"/>
    </row>
    <row r="2837" spans="1:4" x14ac:dyDescent="0.2">
      <c r="A2837" s="158"/>
      <c r="D2837" s="138"/>
    </row>
    <row r="2838" spans="1:4" x14ac:dyDescent="0.2">
      <c r="A2838" s="158"/>
      <c r="D2838" s="138"/>
    </row>
    <row r="2839" spans="1:4" x14ac:dyDescent="0.2">
      <c r="A2839" s="158"/>
      <c r="D2839" s="138"/>
    </row>
    <row r="2840" spans="1:4" x14ac:dyDescent="0.2">
      <c r="A2840" s="158"/>
      <c r="D2840" s="138"/>
    </row>
    <row r="2841" spans="1:4" x14ac:dyDescent="0.2">
      <c r="A2841" s="158"/>
      <c r="D2841" s="138"/>
    </row>
    <row r="2842" spans="1:4" x14ac:dyDescent="0.2">
      <c r="A2842" s="158"/>
      <c r="D2842" s="138"/>
    </row>
    <row r="2843" spans="1:4" x14ac:dyDescent="0.2">
      <c r="A2843" s="158"/>
      <c r="D2843" s="138"/>
    </row>
    <row r="2844" spans="1:4" x14ac:dyDescent="0.2">
      <c r="A2844" s="158"/>
      <c r="D2844" s="138"/>
    </row>
    <row r="2845" spans="1:4" x14ac:dyDescent="0.2">
      <c r="A2845" s="158"/>
      <c r="D2845" s="138"/>
    </row>
    <row r="2846" spans="1:4" x14ac:dyDescent="0.2">
      <c r="A2846" s="158"/>
      <c r="D2846" s="138"/>
    </row>
    <row r="2847" spans="1:4" x14ac:dyDescent="0.2">
      <c r="A2847" s="158"/>
      <c r="D2847" s="138"/>
    </row>
    <row r="2848" spans="1:4" x14ac:dyDescent="0.2">
      <c r="A2848" s="158"/>
      <c r="D2848" s="138"/>
    </row>
    <row r="2849" spans="1:4" x14ac:dyDescent="0.2">
      <c r="A2849" s="158"/>
      <c r="D2849" s="138"/>
    </row>
    <row r="2850" spans="1:4" x14ac:dyDescent="0.2">
      <c r="A2850" s="158"/>
      <c r="D2850" s="138"/>
    </row>
    <row r="2851" spans="1:4" x14ac:dyDescent="0.2">
      <c r="A2851" s="158"/>
      <c r="D2851" s="138"/>
    </row>
    <row r="2852" spans="1:4" x14ac:dyDescent="0.2">
      <c r="A2852" s="158"/>
      <c r="D2852" s="138"/>
    </row>
    <row r="2853" spans="1:4" x14ac:dyDescent="0.2">
      <c r="A2853" s="158"/>
      <c r="D2853" s="138"/>
    </row>
    <row r="2854" spans="1:4" x14ac:dyDescent="0.2">
      <c r="A2854" s="158"/>
      <c r="D2854" s="138"/>
    </row>
    <row r="2855" spans="1:4" x14ac:dyDescent="0.2">
      <c r="A2855" s="158"/>
      <c r="D2855" s="138"/>
    </row>
    <row r="2856" spans="1:4" x14ac:dyDescent="0.2">
      <c r="A2856" s="158"/>
      <c r="D2856" s="138"/>
    </row>
    <row r="2857" spans="1:4" x14ac:dyDescent="0.2">
      <c r="A2857" s="158"/>
      <c r="D2857" s="138"/>
    </row>
    <row r="2858" spans="1:4" x14ac:dyDescent="0.2">
      <c r="A2858" s="158"/>
      <c r="D2858" s="138"/>
    </row>
    <row r="2859" spans="1:4" x14ac:dyDescent="0.2">
      <c r="A2859" s="158"/>
      <c r="D2859" s="138"/>
    </row>
    <row r="2860" spans="1:4" x14ac:dyDescent="0.2">
      <c r="A2860" s="158"/>
      <c r="D2860" s="138"/>
    </row>
    <row r="2861" spans="1:4" x14ac:dyDescent="0.2">
      <c r="A2861" s="158"/>
      <c r="D2861" s="138"/>
    </row>
    <row r="2862" spans="1:4" x14ac:dyDescent="0.2">
      <c r="A2862" s="158"/>
      <c r="D2862" s="138"/>
    </row>
    <row r="2863" spans="1:4" x14ac:dyDescent="0.2">
      <c r="A2863" s="158"/>
      <c r="D2863" s="138"/>
    </row>
    <row r="2864" spans="1:4" x14ac:dyDescent="0.2">
      <c r="A2864" s="158"/>
      <c r="D2864" s="138"/>
    </row>
    <row r="2865" spans="1:4" x14ac:dyDescent="0.2">
      <c r="A2865" s="158"/>
      <c r="D2865" s="138"/>
    </row>
    <row r="2866" spans="1:4" x14ac:dyDescent="0.2">
      <c r="A2866" s="158"/>
      <c r="D2866" s="138"/>
    </row>
    <row r="2867" spans="1:4" x14ac:dyDescent="0.2">
      <c r="A2867" s="158"/>
      <c r="D2867" s="138"/>
    </row>
    <row r="2868" spans="1:4" x14ac:dyDescent="0.2">
      <c r="A2868" s="158"/>
      <c r="D2868" s="138"/>
    </row>
    <row r="2869" spans="1:4" x14ac:dyDescent="0.2">
      <c r="A2869" s="158"/>
      <c r="D2869" s="138"/>
    </row>
    <row r="2870" spans="1:4" x14ac:dyDescent="0.2">
      <c r="A2870" s="158"/>
      <c r="D2870" s="138"/>
    </row>
    <row r="2871" spans="1:4" x14ac:dyDescent="0.2">
      <c r="A2871" s="158"/>
      <c r="D2871" s="138"/>
    </row>
    <row r="2872" spans="1:4" x14ac:dyDescent="0.2">
      <c r="A2872" s="158"/>
      <c r="D2872" s="138"/>
    </row>
    <row r="2873" spans="1:4" x14ac:dyDescent="0.2">
      <c r="A2873" s="158"/>
      <c r="D2873" s="138"/>
    </row>
    <row r="2874" spans="1:4" x14ac:dyDescent="0.2">
      <c r="A2874" s="158"/>
      <c r="D2874" s="138"/>
    </row>
    <row r="2875" spans="1:4" x14ac:dyDescent="0.2">
      <c r="A2875" s="158"/>
      <c r="D2875" s="138"/>
    </row>
    <row r="2876" spans="1:4" x14ac:dyDescent="0.2">
      <c r="A2876" s="158"/>
      <c r="D2876" s="138"/>
    </row>
    <row r="2877" spans="1:4" x14ac:dyDescent="0.2">
      <c r="A2877" s="158"/>
      <c r="D2877" s="138"/>
    </row>
    <row r="2878" spans="1:4" x14ac:dyDescent="0.2">
      <c r="A2878" s="158"/>
      <c r="D2878" s="138"/>
    </row>
    <row r="2879" spans="1:4" x14ac:dyDescent="0.2">
      <c r="A2879" s="158"/>
      <c r="D2879" s="138"/>
    </row>
    <row r="2880" spans="1:4" x14ac:dyDescent="0.2">
      <c r="A2880" s="158"/>
      <c r="D2880" s="138"/>
    </row>
    <row r="2881" spans="1:4" x14ac:dyDescent="0.2">
      <c r="A2881" s="158"/>
      <c r="D2881" s="138"/>
    </row>
    <row r="2882" spans="1:4" x14ac:dyDescent="0.2">
      <c r="A2882" s="158"/>
      <c r="D2882" s="138"/>
    </row>
    <row r="2883" spans="1:4" x14ac:dyDescent="0.2">
      <c r="A2883" s="158"/>
      <c r="D2883" s="138"/>
    </row>
    <row r="2884" spans="1:4" x14ac:dyDescent="0.2">
      <c r="A2884" s="158"/>
      <c r="D2884" s="138"/>
    </row>
    <row r="2885" spans="1:4" x14ac:dyDescent="0.2">
      <c r="A2885" s="158"/>
      <c r="D2885" s="138"/>
    </row>
    <row r="2886" spans="1:4" x14ac:dyDescent="0.2">
      <c r="A2886" s="158"/>
      <c r="D2886" s="138"/>
    </row>
    <row r="2887" spans="1:4" x14ac:dyDescent="0.2">
      <c r="A2887" s="158"/>
      <c r="D2887" s="138"/>
    </row>
    <row r="2888" spans="1:4" x14ac:dyDescent="0.2">
      <c r="A2888" s="158"/>
      <c r="D2888" s="138"/>
    </row>
    <row r="2889" spans="1:4" x14ac:dyDescent="0.2">
      <c r="A2889" s="158"/>
      <c r="D2889" s="138"/>
    </row>
    <row r="2890" spans="1:4" x14ac:dyDescent="0.2">
      <c r="A2890" s="158"/>
      <c r="D2890" s="138"/>
    </row>
    <row r="2891" spans="1:4" x14ac:dyDescent="0.2">
      <c r="A2891" s="158"/>
      <c r="D2891" s="138"/>
    </row>
    <row r="2892" spans="1:4" x14ac:dyDescent="0.2">
      <c r="A2892" s="158"/>
      <c r="D2892" s="138"/>
    </row>
    <row r="2893" spans="1:4" x14ac:dyDescent="0.2">
      <c r="A2893" s="158"/>
      <c r="D2893" s="138"/>
    </row>
    <row r="2894" spans="1:4" x14ac:dyDescent="0.2">
      <c r="A2894" s="158"/>
      <c r="D2894" s="138"/>
    </row>
    <row r="2895" spans="1:4" x14ac:dyDescent="0.2">
      <c r="A2895" s="158"/>
      <c r="D2895" s="138"/>
    </row>
    <row r="2896" spans="1:4" x14ac:dyDescent="0.2">
      <c r="A2896" s="158"/>
      <c r="D2896" s="138"/>
    </row>
    <row r="2897" spans="1:4" x14ac:dyDescent="0.2">
      <c r="A2897" s="158"/>
      <c r="D2897" s="138"/>
    </row>
    <row r="2898" spans="1:4" x14ac:dyDescent="0.2">
      <c r="A2898" s="158"/>
      <c r="D2898" s="138"/>
    </row>
    <row r="2899" spans="1:4" x14ac:dyDescent="0.2">
      <c r="A2899" s="158"/>
      <c r="D2899" s="138"/>
    </row>
    <row r="2900" spans="1:4" x14ac:dyDescent="0.2">
      <c r="A2900" s="158"/>
      <c r="D2900" s="138"/>
    </row>
    <row r="2901" spans="1:4" x14ac:dyDescent="0.2">
      <c r="A2901" s="158"/>
      <c r="D2901" s="138"/>
    </row>
    <row r="2902" spans="1:4" x14ac:dyDescent="0.2">
      <c r="A2902" s="158"/>
      <c r="D2902" s="138"/>
    </row>
    <row r="2903" spans="1:4" x14ac:dyDescent="0.2">
      <c r="A2903" s="158"/>
      <c r="D2903" s="138"/>
    </row>
    <row r="2904" spans="1:4" x14ac:dyDescent="0.2">
      <c r="A2904" s="158"/>
      <c r="D2904" s="138"/>
    </row>
    <row r="2905" spans="1:4" x14ac:dyDescent="0.2">
      <c r="A2905" s="158"/>
      <c r="D2905" s="138"/>
    </row>
    <row r="2906" spans="1:4" x14ac:dyDescent="0.2">
      <c r="A2906" s="158"/>
      <c r="D2906" s="138"/>
    </row>
    <row r="2907" spans="1:4" x14ac:dyDescent="0.2">
      <c r="A2907" s="158"/>
      <c r="D2907" s="138"/>
    </row>
    <row r="2908" spans="1:4" x14ac:dyDescent="0.2">
      <c r="A2908" s="158"/>
      <c r="D2908" s="138"/>
    </row>
    <row r="2909" spans="1:4" x14ac:dyDescent="0.2">
      <c r="A2909" s="158"/>
      <c r="D2909" s="138"/>
    </row>
    <row r="2910" spans="1:4" x14ac:dyDescent="0.2">
      <c r="A2910" s="158"/>
      <c r="D2910" s="138"/>
    </row>
    <row r="2911" spans="1:4" x14ac:dyDescent="0.2">
      <c r="A2911" s="158"/>
      <c r="D2911" s="138"/>
    </row>
    <row r="2912" spans="1:4" x14ac:dyDescent="0.2">
      <c r="A2912" s="158"/>
      <c r="D2912" s="138"/>
    </row>
    <row r="2913" spans="1:4" x14ac:dyDescent="0.2">
      <c r="A2913" s="158"/>
      <c r="D2913" s="138"/>
    </row>
    <row r="2914" spans="1:4" x14ac:dyDescent="0.2">
      <c r="A2914" s="158"/>
      <c r="D2914" s="138"/>
    </row>
    <row r="2915" spans="1:4" x14ac:dyDescent="0.2">
      <c r="A2915" s="158"/>
      <c r="D2915" s="138"/>
    </row>
    <row r="2916" spans="1:4" x14ac:dyDescent="0.2">
      <c r="A2916" s="158"/>
      <c r="D2916" s="138"/>
    </row>
    <row r="2917" spans="1:4" x14ac:dyDescent="0.2">
      <c r="A2917" s="158"/>
      <c r="D2917" s="138"/>
    </row>
    <row r="2918" spans="1:4" x14ac:dyDescent="0.2">
      <c r="A2918" s="158"/>
      <c r="D2918" s="138"/>
    </row>
    <row r="2919" spans="1:4" x14ac:dyDescent="0.2">
      <c r="A2919" s="158"/>
      <c r="D2919" s="138"/>
    </row>
    <row r="2920" spans="1:4" x14ac:dyDescent="0.2">
      <c r="A2920" s="158"/>
      <c r="D2920" s="138"/>
    </row>
    <row r="2921" spans="1:4" x14ac:dyDescent="0.2">
      <c r="A2921" s="158"/>
      <c r="D2921" s="138"/>
    </row>
    <row r="2922" spans="1:4" x14ac:dyDescent="0.2">
      <c r="A2922" s="158"/>
      <c r="D2922" s="138"/>
    </row>
    <row r="2923" spans="1:4" x14ac:dyDescent="0.2">
      <c r="A2923" s="158"/>
      <c r="D2923" s="138"/>
    </row>
    <row r="2924" spans="1:4" x14ac:dyDescent="0.2">
      <c r="A2924" s="158"/>
      <c r="D2924" s="138"/>
    </row>
    <row r="2925" spans="1:4" x14ac:dyDescent="0.2">
      <c r="A2925" s="158"/>
      <c r="D2925" s="138"/>
    </row>
    <row r="2926" spans="1:4" x14ac:dyDescent="0.2">
      <c r="A2926" s="158"/>
      <c r="D2926" s="138"/>
    </row>
    <row r="2927" spans="1:4" x14ac:dyDescent="0.2">
      <c r="A2927" s="158"/>
      <c r="D2927" s="138"/>
    </row>
    <row r="2928" spans="1:4" x14ac:dyDescent="0.2">
      <c r="A2928" s="158"/>
      <c r="D2928" s="138"/>
    </row>
    <row r="2929" spans="1:4" x14ac:dyDescent="0.2">
      <c r="A2929" s="158"/>
      <c r="D2929" s="138"/>
    </row>
    <row r="2930" spans="1:4" x14ac:dyDescent="0.2">
      <c r="A2930" s="158"/>
      <c r="D2930" s="138"/>
    </row>
    <row r="2931" spans="1:4" x14ac:dyDescent="0.2">
      <c r="A2931" s="158"/>
      <c r="D2931" s="138"/>
    </row>
    <row r="2932" spans="1:4" x14ac:dyDescent="0.2">
      <c r="A2932" s="158"/>
      <c r="D2932" s="138"/>
    </row>
    <row r="2933" spans="1:4" x14ac:dyDescent="0.2">
      <c r="A2933" s="158"/>
      <c r="D2933" s="138"/>
    </row>
    <row r="2934" spans="1:4" x14ac:dyDescent="0.2">
      <c r="A2934" s="158"/>
      <c r="D2934" s="138"/>
    </row>
    <row r="2935" spans="1:4" x14ac:dyDescent="0.2">
      <c r="A2935" s="158"/>
      <c r="D2935" s="138"/>
    </row>
    <row r="2936" spans="1:4" x14ac:dyDescent="0.2">
      <c r="A2936" s="158"/>
      <c r="D2936" s="138"/>
    </row>
    <row r="2937" spans="1:4" x14ac:dyDescent="0.2">
      <c r="A2937" s="158"/>
      <c r="D2937" s="138"/>
    </row>
    <row r="2938" spans="1:4" x14ac:dyDescent="0.2">
      <c r="A2938" s="158"/>
      <c r="D2938" s="138"/>
    </row>
    <row r="2939" spans="1:4" x14ac:dyDescent="0.2">
      <c r="A2939" s="158"/>
      <c r="D2939" s="138"/>
    </row>
    <row r="2940" spans="1:4" x14ac:dyDescent="0.2">
      <c r="A2940" s="158"/>
      <c r="D2940" s="138"/>
    </row>
    <row r="2941" spans="1:4" x14ac:dyDescent="0.2">
      <c r="A2941" s="158"/>
      <c r="D2941" s="138"/>
    </row>
    <row r="2942" spans="1:4" x14ac:dyDescent="0.2">
      <c r="A2942" s="158"/>
      <c r="D2942" s="138"/>
    </row>
    <row r="2943" spans="1:4" x14ac:dyDescent="0.2">
      <c r="A2943" s="158"/>
      <c r="D2943" s="138"/>
    </row>
    <row r="2944" spans="1:4" x14ac:dyDescent="0.2">
      <c r="A2944" s="158"/>
      <c r="D2944" s="138"/>
    </row>
    <row r="2945" spans="1:4" x14ac:dyDescent="0.2">
      <c r="A2945" s="158"/>
      <c r="D2945" s="138"/>
    </row>
    <row r="2946" spans="1:4" x14ac:dyDescent="0.2">
      <c r="A2946" s="158"/>
      <c r="D2946" s="138"/>
    </row>
    <row r="2947" spans="1:4" x14ac:dyDescent="0.2">
      <c r="A2947" s="158"/>
      <c r="D2947" s="138"/>
    </row>
    <row r="2948" spans="1:4" x14ac:dyDescent="0.2">
      <c r="A2948" s="158"/>
      <c r="D2948" s="138"/>
    </row>
    <row r="2949" spans="1:4" x14ac:dyDescent="0.2">
      <c r="A2949" s="158"/>
      <c r="D2949" s="138"/>
    </row>
    <row r="2950" spans="1:4" x14ac:dyDescent="0.2">
      <c r="A2950" s="158"/>
      <c r="D2950" s="138"/>
    </row>
    <row r="2951" spans="1:4" x14ac:dyDescent="0.2">
      <c r="A2951" s="158"/>
      <c r="D2951" s="138"/>
    </row>
    <row r="2952" spans="1:4" x14ac:dyDescent="0.2">
      <c r="A2952" s="158"/>
      <c r="D2952" s="138"/>
    </row>
    <row r="2953" spans="1:4" x14ac:dyDescent="0.2">
      <c r="A2953" s="158"/>
      <c r="D2953" s="138"/>
    </row>
    <row r="2954" spans="1:4" x14ac:dyDescent="0.2">
      <c r="A2954" s="158"/>
      <c r="D2954" s="138"/>
    </row>
    <row r="2955" spans="1:4" x14ac:dyDescent="0.2">
      <c r="A2955" s="158"/>
      <c r="D2955" s="138"/>
    </row>
    <row r="2956" spans="1:4" x14ac:dyDescent="0.2">
      <c r="A2956" s="158"/>
      <c r="D2956" s="138"/>
    </row>
    <row r="2957" spans="1:4" x14ac:dyDescent="0.2">
      <c r="A2957" s="158"/>
      <c r="D2957" s="138"/>
    </row>
    <row r="2958" spans="1:4" x14ac:dyDescent="0.2">
      <c r="A2958" s="158"/>
      <c r="D2958" s="138"/>
    </row>
    <row r="2959" spans="1:4" x14ac:dyDescent="0.2">
      <c r="A2959" s="158"/>
      <c r="D2959" s="138"/>
    </row>
    <row r="2960" spans="1:4" x14ac:dyDescent="0.2">
      <c r="A2960" s="158"/>
      <c r="D2960" s="138"/>
    </row>
    <row r="2961" spans="1:4" x14ac:dyDescent="0.2">
      <c r="A2961" s="158"/>
      <c r="D2961" s="138"/>
    </row>
    <row r="2962" spans="1:4" x14ac:dyDescent="0.2">
      <c r="A2962" s="158"/>
      <c r="D2962" s="138"/>
    </row>
    <row r="2963" spans="1:4" x14ac:dyDescent="0.2">
      <c r="A2963" s="158"/>
      <c r="D2963" s="138"/>
    </row>
    <row r="2964" spans="1:4" x14ac:dyDescent="0.2">
      <c r="A2964" s="158"/>
      <c r="D2964" s="138"/>
    </row>
    <row r="2965" spans="1:4" x14ac:dyDescent="0.2">
      <c r="A2965" s="158"/>
      <c r="D2965" s="138"/>
    </row>
    <row r="2966" spans="1:4" x14ac:dyDescent="0.2">
      <c r="A2966" s="158"/>
      <c r="D2966" s="138"/>
    </row>
    <row r="2967" spans="1:4" x14ac:dyDescent="0.2">
      <c r="A2967" s="158"/>
      <c r="D2967" s="138"/>
    </row>
    <row r="2968" spans="1:4" x14ac:dyDescent="0.2">
      <c r="A2968" s="158"/>
      <c r="D2968" s="138"/>
    </row>
    <row r="2969" spans="1:4" x14ac:dyDescent="0.2">
      <c r="A2969" s="158"/>
      <c r="D2969" s="138"/>
    </row>
    <row r="2970" spans="1:4" x14ac:dyDescent="0.2">
      <c r="A2970" s="158"/>
      <c r="D2970" s="138"/>
    </row>
    <row r="2971" spans="1:4" x14ac:dyDescent="0.2">
      <c r="A2971" s="158"/>
      <c r="D2971" s="138"/>
    </row>
    <row r="2972" spans="1:4" x14ac:dyDescent="0.2">
      <c r="A2972" s="158"/>
      <c r="D2972" s="138"/>
    </row>
    <row r="2973" spans="1:4" x14ac:dyDescent="0.2">
      <c r="A2973" s="158"/>
      <c r="D2973" s="138"/>
    </row>
    <row r="2974" spans="1:4" x14ac:dyDescent="0.2">
      <c r="A2974" s="158"/>
      <c r="D2974" s="138"/>
    </row>
    <row r="2975" spans="1:4" x14ac:dyDescent="0.2">
      <c r="A2975" s="158"/>
      <c r="D2975" s="138"/>
    </row>
    <row r="2976" spans="1:4" x14ac:dyDescent="0.2">
      <c r="A2976" s="158"/>
      <c r="D2976" s="138"/>
    </row>
    <row r="2977" spans="1:4" x14ac:dyDescent="0.2">
      <c r="A2977" s="158"/>
      <c r="D2977" s="138"/>
    </row>
    <row r="2978" spans="1:4" x14ac:dyDescent="0.2">
      <c r="A2978" s="158"/>
      <c r="D2978" s="138"/>
    </row>
    <row r="2979" spans="1:4" x14ac:dyDescent="0.2">
      <c r="A2979" s="158"/>
      <c r="D2979" s="138"/>
    </row>
    <row r="2980" spans="1:4" x14ac:dyDescent="0.2">
      <c r="A2980" s="158"/>
      <c r="D2980" s="138"/>
    </row>
    <row r="2981" spans="1:4" x14ac:dyDescent="0.2">
      <c r="A2981" s="158"/>
      <c r="D2981" s="138"/>
    </row>
    <row r="2982" spans="1:4" x14ac:dyDescent="0.2">
      <c r="A2982" s="158"/>
      <c r="D2982" s="138"/>
    </row>
    <row r="2983" spans="1:4" x14ac:dyDescent="0.2">
      <c r="A2983" s="158"/>
      <c r="D2983" s="138"/>
    </row>
    <row r="2984" spans="1:4" x14ac:dyDescent="0.2">
      <c r="A2984" s="158"/>
      <c r="D2984" s="138"/>
    </row>
    <row r="2985" spans="1:4" x14ac:dyDescent="0.2">
      <c r="A2985" s="158"/>
      <c r="D2985" s="138"/>
    </row>
    <row r="2986" spans="1:4" x14ac:dyDescent="0.2">
      <c r="A2986" s="158"/>
      <c r="D2986" s="138"/>
    </row>
    <row r="2987" spans="1:4" x14ac:dyDescent="0.2">
      <c r="A2987" s="158"/>
      <c r="D2987" s="138"/>
    </row>
    <row r="2988" spans="1:4" x14ac:dyDescent="0.2">
      <c r="A2988" s="158"/>
      <c r="D2988" s="138"/>
    </row>
    <row r="2989" spans="1:4" x14ac:dyDescent="0.2">
      <c r="A2989" s="158"/>
      <c r="D2989" s="138"/>
    </row>
    <row r="2990" spans="1:4" x14ac:dyDescent="0.2">
      <c r="A2990" s="158"/>
      <c r="D2990" s="138"/>
    </row>
    <row r="2991" spans="1:4" x14ac:dyDescent="0.2">
      <c r="A2991" s="158"/>
      <c r="D2991" s="138"/>
    </row>
    <row r="2992" spans="1:4" x14ac:dyDescent="0.2">
      <c r="A2992" s="158"/>
      <c r="D2992" s="138"/>
    </row>
    <row r="2993" spans="1:4" x14ac:dyDescent="0.2">
      <c r="A2993" s="158"/>
      <c r="D2993" s="138"/>
    </row>
    <row r="2994" spans="1:4" x14ac:dyDescent="0.2">
      <c r="A2994" s="158"/>
      <c r="D2994" s="138"/>
    </row>
    <row r="2995" spans="1:4" x14ac:dyDescent="0.2">
      <c r="A2995" s="158"/>
      <c r="D2995" s="138"/>
    </row>
    <row r="2996" spans="1:4" x14ac:dyDescent="0.2">
      <c r="A2996" s="158"/>
      <c r="D2996" s="138"/>
    </row>
    <row r="2997" spans="1:4" x14ac:dyDescent="0.2">
      <c r="A2997" s="158"/>
      <c r="D2997" s="138"/>
    </row>
    <row r="2998" spans="1:4" x14ac:dyDescent="0.2">
      <c r="A2998" s="158"/>
      <c r="D2998" s="138"/>
    </row>
    <row r="2999" spans="1:4" x14ac:dyDescent="0.2">
      <c r="A2999" s="158"/>
      <c r="D2999" s="138"/>
    </row>
    <row r="3000" spans="1:4" x14ac:dyDescent="0.2">
      <c r="A3000" s="158"/>
      <c r="D3000" s="138"/>
    </row>
    <row r="3001" spans="1:4" x14ac:dyDescent="0.2">
      <c r="A3001" s="158"/>
      <c r="D3001" s="138"/>
    </row>
    <row r="3002" spans="1:4" x14ac:dyDescent="0.2">
      <c r="A3002" s="158"/>
      <c r="D3002" s="138"/>
    </row>
    <row r="3003" spans="1:4" x14ac:dyDescent="0.2">
      <c r="A3003" s="158"/>
      <c r="D3003" s="138"/>
    </row>
    <row r="3004" spans="1:4" x14ac:dyDescent="0.2">
      <c r="A3004" s="158"/>
      <c r="D3004" s="138"/>
    </row>
    <row r="3005" spans="1:4" x14ac:dyDescent="0.2">
      <c r="A3005" s="158"/>
      <c r="D3005" s="138"/>
    </row>
    <row r="3006" spans="1:4" x14ac:dyDescent="0.2">
      <c r="A3006" s="158"/>
      <c r="D3006" s="138"/>
    </row>
    <row r="3007" spans="1:4" x14ac:dyDescent="0.2">
      <c r="A3007" s="158"/>
      <c r="D3007" s="138"/>
    </row>
    <row r="3008" spans="1:4" x14ac:dyDescent="0.2">
      <c r="A3008" s="158"/>
      <c r="D3008" s="138"/>
    </row>
    <row r="3009" spans="1:4" x14ac:dyDescent="0.2">
      <c r="A3009" s="158"/>
      <c r="D3009" s="138"/>
    </row>
    <row r="3010" spans="1:4" x14ac:dyDescent="0.2">
      <c r="A3010" s="158"/>
      <c r="D3010" s="138"/>
    </row>
    <row r="3011" spans="1:4" x14ac:dyDescent="0.2">
      <c r="A3011" s="158"/>
      <c r="D3011" s="138"/>
    </row>
    <row r="3012" spans="1:4" x14ac:dyDescent="0.2">
      <c r="A3012" s="158"/>
      <c r="D3012" s="138"/>
    </row>
    <row r="3013" spans="1:4" x14ac:dyDescent="0.2">
      <c r="A3013" s="158"/>
      <c r="D3013" s="138"/>
    </row>
    <row r="3014" spans="1:4" x14ac:dyDescent="0.2">
      <c r="A3014" s="158"/>
      <c r="D3014" s="138"/>
    </row>
    <row r="3015" spans="1:4" x14ac:dyDescent="0.2">
      <c r="A3015" s="158"/>
      <c r="D3015" s="138"/>
    </row>
    <row r="3016" spans="1:4" x14ac:dyDescent="0.2">
      <c r="A3016" s="158"/>
      <c r="D3016" s="138"/>
    </row>
    <row r="3017" spans="1:4" x14ac:dyDescent="0.2">
      <c r="A3017" s="158"/>
      <c r="D3017" s="138"/>
    </row>
    <row r="3018" spans="1:4" x14ac:dyDescent="0.2">
      <c r="A3018" s="158"/>
      <c r="D3018" s="138"/>
    </row>
    <row r="3019" spans="1:4" x14ac:dyDescent="0.2">
      <c r="A3019" s="158"/>
      <c r="D3019" s="138"/>
    </row>
    <row r="3020" spans="1:4" x14ac:dyDescent="0.2">
      <c r="A3020" s="158"/>
      <c r="D3020" s="138"/>
    </row>
    <row r="3021" spans="1:4" x14ac:dyDescent="0.2">
      <c r="A3021" s="158"/>
      <c r="D3021" s="138"/>
    </row>
    <row r="3022" spans="1:4" x14ac:dyDescent="0.2">
      <c r="A3022" s="158"/>
      <c r="D3022" s="138"/>
    </row>
    <row r="3023" spans="1:4" x14ac:dyDescent="0.2">
      <c r="A3023" s="158"/>
      <c r="D3023" s="138"/>
    </row>
    <row r="3024" spans="1:4" x14ac:dyDescent="0.2">
      <c r="A3024" s="158"/>
      <c r="D3024" s="138"/>
    </row>
    <row r="3025" spans="1:4" x14ac:dyDescent="0.2">
      <c r="A3025" s="158"/>
      <c r="D3025" s="138"/>
    </row>
    <row r="3026" spans="1:4" x14ac:dyDescent="0.2">
      <c r="A3026" s="158"/>
      <c r="D3026" s="138"/>
    </row>
    <row r="3027" spans="1:4" x14ac:dyDescent="0.2">
      <c r="A3027" s="158"/>
      <c r="D3027" s="138"/>
    </row>
    <row r="3028" spans="1:4" x14ac:dyDescent="0.2">
      <c r="A3028" s="158"/>
      <c r="D3028" s="138"/>
    </row>
    <row r="3029" spans="1:4" x14ac:dyDescent="0.2">
      <c r="A3029" s="158"/>
      <c r="D3029" s="138"/>
    </row>
    <row r="3030" spans="1:4" x14ac:dyDescent="0.2">
      <c r="A3030" s="158"/>
      <c r="D3030" s="138"/>
    </row>
    <row r="3031" spans="1:4" x14ac:dyDescent="0.2">
      <c r="A3031" s="158"/>
      <c r="D3031" s="138"/>
    </row>
    <row r="3032" spans="1:4" x14ac:dyDescent="0.2">
      <c r="A3032" s="158"/>
      <c r="D3032" s="138"/>
    </row>
    <row r="3033" spans="1:4" x14ac:dyDescent="0.2">
      <c r="A3033" s="158"/>
      <c r="D3033" s="138"/>
    </row>
    <row r="3034" spans="1:4" x14ac:dyDescent="0.2">
      <c r="A3034" s="158"/>
      <c r="D3034" s="138"/>
    </row>
    <row r="3035" spans="1:4" x14ac:dyDescent="0.2">
      <c r="A3035" s="158"/>
      <c r="D3035" s="138"/>
    </row>
    <row r="3036" spans="1:4" x14ac:dyDescent="0.2">
      <c r="A3036" s="158"/>
      <c r="D3036" s="138"/>
    </row>
    <row r="3037" spans="1:4" x14ac:dyDescent="0.2">
      <c r="A3037" s="158"/>
      <c r="D3037" s="138"/>
    </row>
    <row r="3038" spans="1:4" x14ac:dyDescent="0.2">
      <c r="A3038" s="158"/>
      <c r="D3038" s="138"/>
    </row>
    <row r="3039" spans="1:4" x14ac:dyDescent="0.2">
      <c r="A3039" s="158"/>
      <c r="D3039" s="138"/>
    </row>
    <row r="3040" spans="1:4" x14ac:dyDescent="0.2">
      <c r="A3040" s="158"/>
      <c r="D3040" s="138"/>
    </row>
    <row r="3041" spans="1:4" x14ac:dyDescent="0.2">
      <c r="A3041" s="158"/>
      <c r="D3041" s="138"/>
    </row>
    <row r="3042" spans="1:4" x14ac:dyDescent="0.2">
      <c r="A3042" s="158"/>
      <c r="D3042" s="138"/>
    </row>
    <row r="3043" spans="1:4" x14ac:dyDescent="0.2">
      <c r="A3043" s="158"/>
      <c r="D3043" s="138"/>
    </row>
    <row r="3044" spans="1:4" x14ac:dyDescent="0.2">
      <c r="A3044" s="158"/>
      <c r="D3044" s="138"/>
    </row>
    <row r="3045" spans="1:4" x14ac:dyDescent="0.2">
      <c r="A3045" s="158"/>
      <c r="D3045" s="138"/>
    </row>
    <row r="3046" spans="1:4" x14ac:dyDescent="0.2">
      <c r="A3046" s="158"/>
      <c r="D3046" s="138"/>
    </row>
    <row r="3047" spans="1:4" x14ac:dyDescent="0.2">
      <c r="A3047" s="158"/>
      <c r="D3047" s="138"/>
    </row>
    <row r="3048" spans="1:4" x14ac:dyDescent="0.2">
      <c r="A3048" s="158"/>
      <c r="D3048" s="138"/>
    </row>
    <row r="3049" spans="1:4" x14ac:dyDescent="0.2">
      <c r="A3049" s="158"/>
      <c r="D3049" s="138"/>
    </row>
    <row r="3050" spans="1:4" x14ac:dyDescent="0.2">
      <c r="A3050" s="158"/>
      <c r="D3050" s="138"/>
    </row>
    <row r="3051" spans="1:4" x14ac:dyDescent="0.2">
      <c r="A3051" s="158"/>
      <c r="D3051" s="138"/>
    </row>
    <row r="3052" spans="1:4" x14ac:dyDescent="0.2">
      <c r="A3052" s="158"/>
      <c r="D3052" s="138"/>
    </row>
    <row r="3053" spans="1:4" x14ac:dyDescent="0.2">
      <c r="A3053" s="158"/>
      <c r="D3053" s="138"/>
    </row>
    <row r="3054" spans="1:4" x14ac:dyDescent="0.2">
      <c r="A3054" s="158"/>
      <c r="D3054" s="138"/>
    </row>
    <row r="3055" spans="1:4" x14ac:dyDescent="0.2">
      <c r="A3055" s="158"/>
      <c r="D3055" s="138"/>
    </row>
    <row r="3056" spans="1:4" x14ac:dyDescent="0.2">
      <c r="A3056" s="158"/>
      <c r="D3056" s="138"/>
    </row>
    <row r="3057" spans="1:4" x14ac:dyDescent="0.2">
      <c r="A3057" s="158"/>
      <c r="D3057" s="138"/>
    </row>
    <row r="3058" spans="1:4" x14ac:dyDescent="0.2">
      <c r="A3058" s="158"/>
      <c r="D3058" s="138"/>
    </row>
    <row r="3059" spans="1:4" x14ac:dyDescent="0.2">
      <c r="A3059" s="158"/>
      <c r="D3059" s="138"/>
    </row>
    <row r="3060" spans="1:4" x14ac:dyDescent="0.2">
      <c r="A3060" s="158"/>
      <c r="D3060" s="138"/>
    </row>
    <row r="3061" spans="1:4" x14ac:dyDescent="0.2">
      <c r="A3061" s="158"/>
      <c r="D3061" s="138"/>
    </row>
    <row r="3062" spans="1:4" x14ac:dyDescent="0.2">
      <c r="A3062" s="158"/>
      <c r="D3062" s="138"/>
    </row>
    <row r="3063" spans="1:4" x14ac:dyDescent="0.2">
      <c r="A3063" s="158"/>
      <c r="D3063" s="138"/>
    </row>
    <row r="3064" spans="1:4" x14ac:dyDescent="0.2">
      <c r="A3064" s="158"/>
      <c r="D3064" s="138"/>
    </row>
    <row r="3065" spans="1:4" x14ac:dyDescent="0.2">
      <c r="A3065" s="158"/>
      <c r="D3065" s="138"/>
    </row>
    <row r="3066" spans="1:4" x14ac:dyDescent="0.2">
      <c r="A3066" s="158"/>
      <c r="D3066" s="138"/>
    </row>
    <row r="3067" spans="1:4" x14ac:dyDescent="0.2">
      <c r="A3067" s="158"/>
      <c r="D3067" s="138"/>
    </row>
    <row r="3068" spans="1:4" x14ac:dyDescent="0.2">
      <c r="A3068" s="158"/>
      <c r="D3068" s="138"/>
    </row>
    <row r="3069" spans="1:4" x14ac:dyDescent="0.2">
      <c r="A3069" s="158"/>
      <c r="D3069" s="138"/>
    </row>
    <row r="3070" spans="1:4" x14ac:dyDescent="0.2">
      <c r="A3070" s="158"/>
      <c r="D3070" s="138"/>
    </row>
    <row r="3071" spans="1:4" x14ac:dyDescent="0.2">
      <c r="A3071" s="158"/>
      <c r="D3071" s="138"/>
    </row>
    <row r="3072" spans="1:4" x14ac:dyDescent="0.2">
      <c r="A3072" s="158"/>
      <c r="D3072" s="138"/>
    </row>
    <row r="3073" spans="1:4" x14ac:dyDescent="0.2">
      <c r="A3073" s="158"/>
      <c r="D3073" s="138"/>
    </row>
    <row r="3074" spans="1:4" x14ac:dyDescent="0.2">
      <c r="A3074" s="158"/>
      <c r="D3074" s="138"/>
    </row>
    <row r="3075" spans="1:4" x14ac:dyDescent="0.2">
      <c r="A3075" s="158"/>
      <c r="D3075" s="138"/>
    </row>
    <row r="3076" spans="1:4" x14ac:dyDescent="0.2">
      <c r="A3076" s="158"/>
      <c r="D3076" s="138"/>
    </row>
    <row r="3077" spans="1:4" x14ac:dyDescent="0.2">
      <c r="A3077" s="158"/>
      <c r="D3077" s="138"/>
    </row>
    <row r="3078" spans="1:4" x14ac:dyDescent="0.2">
      <c r="A3078" s="158"/>
      <c r="D3078" s="138"/>
    </row>
    <row r="3079" spans="1:4" x14ac:dyDescent="0.2">
      <c r="A3079" s="158"/>
      <c r="D3079" s="138"/>
    </row>
    <row r="3080" spans="1:4" x14ac:dyDescent="0.2">
      <c r="A3080" s="158"/>
      <c r="D3080" s="138"/>
    </row>
    <row r="3081" spans="1:4" x14ac:dyDescent="0.2">
      <c r="A3081" s="158"/>
      <c r="D3081" s="138"/>
    </row>
    <row r="3082" spans="1:4" x14ac:dyDescent="0.2">
      <c r="A3082" s="158"/>
      <c r="D3082" s="138"/>
    </row>
    <row r="3083" spans="1:4" x14ac:dyDescent="0.2">
      <c r="A3083" s="158"/>
      <c r="D3083" s="138"/>
    </row>
    <row r="3084" spans="1:4" x14ac:dyDescent="0.2">
      <c r="A3084" s="158"/>
      <c r="D3084" s="138"/>
    </row>
    <row r="3085" spans="1:4" x14ac:dyDescent="0.2">
      <c r="A3085" s="158"/>
      <c r="D3085" s="138"/>
    </row>
    <row r="3086" spans="1:4" x14ac:dyDescent="0.2">
      <c r="A3086" s="158"/>
      <c r="D3086" s="138"/>
    </row>
    <row r="3087" spans="1:4" x14ac:dyDescent="0.2">
      <c r="A3087" s="158"/>
      <c r="D3087" s="138"/>
    </row>
    <row r="3088" spans="1:4" x14ac:dyDescent="0.2">
      <c r="A3088" s="158"/>
      <c r="D3088" s="138"/>
    </row>
    <row r="3089" spans="1:4" x14ac:dyDescent="0.2">
      <c r="A3089" s="158"/>
      <c r="D3089" s="138"/>
    </row>
    <row r="3090" spans="1:4" x14ac:dyDescent="0.2">
      <c r="A3090" s="158"/>
      <c r="D3090" s="138"/>
    </row>
    <row r="3091" spans="1:4" x14ac:dyDescent="0.2">
      <c r="A3091" s="158"/>
      <c r="D3091" s="138"/>
    </row>
    <row r="3092" spans="1:4" x14ac:dyDescent="0.2">
      <c r="A3092" s="158"/>
      <c r="D3092" s="138"/>
    </row>
    <row r="3093" spans="1:4" x14ac:dyDescent="0.2">
      <c r="A3093" s="158"/>
      <c r="D3093" s="138"/>
    </row>
    <row r="3094" spans="1:4" x14ac:dyDescent="0.2">
      <c r="A3094" s="158"/>
      <c r="D3094" s="138"/>
    </row>
    <row r="3095" spans="1:4" x14ac:dyDescent="0.2">
      <c r="A3095" s="158"/>
      <c r="D3095" s="138"/>
    </row>
    <row r="3096" spans="1:4" x14ac:dyDescent="0.2">
      <c r="A3096" s="158"/>
      <c r="D3096" s="138"/>
    </row>
    <row r="3097" spans="1:4" x14ac:dyDescent="0.2">
      <c r="A3097" s="158"/>
      <c r="D3097" s="138"/>
    </row>
    <row r="3098" spans="1:4" x14ac:dyDescent="0.2">
      <c r="A3098" s="158"/>
      <c r="D3098" s="138"/>
    </row>
    <row r="3099" spans="1:4" x14ac:dyDescent="0.2">
      <c r="A3099" s="158"/>
      <c r="D3099" s="138"/>
    </row>
    <row r="3100" spans="1:4" x14ac:dyDescent="0.2">
      <c r="A3100" s="158"/>
      <c r="D3100" s="138"/>
    </row>
    <row r="3101" spans="1:4" x14ac:dyDescent="0.2">
      <c r="A3101" s="158"/>
      <c r="D3101" s="138"/>
    </row>
    <row r="3102" spans="1:4" x14ac:dyDescent="0.2">
      <c r="A3102" s="158"/>
      <c r="D3102" s="138"/>
    </row>
    <row r="3103" spans="1:4" x14ac:dyDescent="0.2">
      <c r="A3103" s="158"/>
      <c r="D3103" s="138"/>
    </row>
    <row r="3104" spans="1:4" x14ac:dyDescent="0.2">
      <c r="A3104" s="158"/>
      <c r="D3104" s="138"/>
    </row>
    <row r="3105" spans="1:4" x14ac:dyDescent="0.2">
      <c r="A3105" s="158"/>
      <c r="D3105" s="138"/>
    </row>
    <row r="3106" spans="1:4" x14ac:dyDescent="0.2">
      <c r="A3106" s="158"/>
      <c r="D3106" s="138"/>
    </row>
    <row r="3107" spans="1:4" x14ac:dyDescent="0.2">
      <c r="A3107" s="158"/>
      <c r="D3107" s="138"/>
    </row>
    <row r="3108" spans="1:4" x14ac:dyDescent="0.2">
      <c r="A3108" s="158"/>
      <c r="D3108" s="138"/>
    </row>
    <row r="3109" spans="1:4" x14ac:dyDescent="0.2">
      <c r="A3109" s="158"/>
      <c r="D3109" s="138"/>
    </row>
    <row r="3110" spans="1:4" x14ac:dyDescent="0.2">
      <c r="A3110" s="158"/>
      <c r="D3110" s="138"/>
    </row>
    <row r="3111" spans="1:4" x14ac:dyDescent="0.2">
      <c r="A3111" s="158"/>
      <c r="D3111" s="138"/>
    </row>
    <row r="3112" spans="1:4" x14ac:dyDescent="0.2">
      <c r="A3112" s="158"/>
      <c r="D3112" s="138"/>
    </row>
    <row r="3113" spans="1:4" x14ac:dyDescent="0.2">
      <c r="A3113" s="158"/>
      <c r="D3113" s="138"/>
    </row>
    <row r="3114" spans="1:4" x14ac:dyDescent="0.2">
      <c r="A3114" s="158"/>
      <c r="D3114" s="138"/>
    </row>
    <row r="3115" spans="1:4" x14ac:dyDescent="0.2">
      <c r="A3115" s="158"/>
      <c r="D3115" s="138"/>
    </row>
    <row r="3116" spans="1:4" x14ac:dyDescent="0.2">
      <c r="A3116" s="158"/>
      <c r="D3116" s="138"/>
    </row>
    <row r="3117" spans="1:4" x14ac:dyDescent="0.2">
      <c r="A3117" s="158"/>
      <c r="D3117" s="138"/>
    </row>
    <row r="3118" spans="1:4" x14ac:dyDescent="0.2">
      <c r="A3118" s="158"/>
      <c r="D3118" s="138"/>
    </row>
    <row r="3119" spans="1:4" x14ac:dyDescent="0.2">
      <c r="A3119" s="158"/>
      <c r="D3119" s="138"/>
    </row>
    <row r="3120" spans="1:4" x14ac:dyDescent="0.2">
      <c r="A3120" s="158"/>
      <c r="D3120" s="138"/>
    </row>
    <row r="3121" spans="1:4" x14ac:dyDescent="0.2">
      <c r="A3121" s="158"/>
      <c r="D3121" s="138"/>
    </row>
    <row r="3122" spans="1:4" x14ac:dyDescent="0.2">
      <c r="A3122" s="158"/>
      <c r="D3122" s="138"/>
    </row>
    <row r="3123" spans="1:4" x14ac:dyDescent="0.2">
      <c r="A3123" s="158"/>
      <c r="D3123" s="138"/>
    </row>
    <row r="3124" spans="1:4" x14ac:dyDescent="0.2">
      <c r="A3124" s="158"/>
      <c r="D3124" s="138"/>
    </row>
    <row r="3125" spans="1:4" x14ac:dyDescent="0.2">
      <c r="A3125" s="158"/>
      <c r="D3125" s="138"/>
    </row>
    <row r="3126" spans="1:4" x14ac:dyDescent="0.2">
      <c r="A3126" s="158"/>
      <c r="D3126" s="138"/>
    </row>
    <row r="3127" spans="1:4" x14ac:dyDescent="0.2">
      <c r="A3127" s="158"/>
      <c r="D3127" s="138"/>
    </row>
    <row r="3128" spans="1:4" x14ac:dyDescent="0.2">
      <c r="A3128" s="158"/>
      <c r="D3128" s="138"/>
    </row>
    <row r="3129" spans="1:4" x14ac:dyDescent="0.2">
      <c r="A3129" s="158"/>
      <c r="D3129" s="138"/>
    </row>
    <row r="3130" spans="1:4" x14ac:dyDescent="0.2">
      <c r="A3130" s="158"/>
      <c r="D3130" s="138"/>
    </row>
    <row r="3131" spans="1:4" x14ac:dyDescent="0.2">
      <c r="A3131" s="158"/>
      <c r="D3131" s="138"/>
    </row>
    <row r="3132" spans="1:4" x14ac:dyDescent="0.2">
      <c r="A3132" s="158"/>
      <c r="D3132" s="138"/>
    </row>
    <row r="3133" spans="1:4" x14ac:dyDescent="0.2">
      <c r="A3133" s="158"/>
      <c r="D3133" s="138"/>
    </row>
    <row r="3134" spans="1:4" x14ac:dyDescent="0.2">
      <c r="A3134" s="158"/>
      <c r="D3134" s="138"/>
    </row>
    <row r="3135" spans="1:4" x14ac:dyDescent="0.2">
      <c r="A3135" s="158"/>
      <c r="D3135" s="138"/>
    </row>
    <row r="3136" spans="1:4" x14ac:dyDescent="0.2">
      <c r="A3136" s="158"/>
      <c r="D3136" s="138"/>
    </row>
    <row r="3137" spans="1:4" x14ac:dyDescent="0.2">
      <c r="A3137" s="158"/>
      <c r="D3137" s="138"/>
    </row>
    <row r="3138" spans="1:4" x14ac:dyDescent="0.2">
      <c r="A3138" s="158"/>
      <c r="D3138" s="138"/>
    </row>
    <row r="3139" spans="1:4" x14ac:dyDescent="0.2">
      <c r="A3139" s="158"/>
      <c r="D3139" s="138"/>
    </row>
    <row r="3140" spans="1:4" x14ac:dyDescent="0.2">
      <c r="A3140" s="158"/>
      <c r="D3140" s="138"/>
    </row>
    <row r="3141" spans="1:4" x14ac:dyDescent="0.2">
      <c r="A3141" s="158"/>
      <c r="D3141" s="138"/>
    </row>
    <row r="3142" spans="1:4" x14ac:dyDescent="0.2">
      <c r="A3142" s="158"/>
      <c r="D3142" s="138"/>
    </row>
    <row r="3143" spans="1:4" x14ac:dyDescent="0.2">
      <c r="A3143" s="158"/>
      <c r="D3143" s="138"/>
    </row>
    <row r="3144" spans="1:4" x14ac:dyDescent="0.2">
      <c r="A3144" s="158"/>
      <c r="D3144" s="138"/>
    </row>
    <row r="3145" spans="1:4" x14ac:dyDescent="0.2">
      <c r="A3145" s="158"/>
      <c r="D3145" s="138"/>
    </row>
    <row r="3146" spans="1:4" x14ac:dyDescent="0.2">
      <c r="A3146" s="158"/>
      <c r="D3146" s="138"/>
    </row>
    <row r="3147" spans="1:4" x14ac:dyDescent="0.2">
      <c r="A3147" s="158"/>
      <c r="D3147" s="138"/>
    </row>
    <row r="3148" spans="1:4" x14ac:dyDescent="0.2">
      <c r="A3148" s="158"/>
      <c r="D3148" s="138"/>
    </row>
    <row r="3149" spans="1:4" x14ac:dyDescent="0.2">
      <c r="A3149" s="158"/>
      <c r="D3149" s="138"/>
    </row>
    <row r="3150" spans="1:4" x14ac:dyDescent="0.2">
      <c r="A3150" s="158"/>
      <c r="D3150" s="138"/>
    </row>
    <row r="3151" spans="1:4" x14ac:dyDescent="0.2">
      <c r="A3151" s="158"/>
      <c r="D3151" s="138"/>
    </row>
    <row r="3152" spans="1:4" x14ac:dyDescent="0.2">
      <c r="A3152" s="158"/>
      <c r="D3152" s="138"/>
    </row>
    <row r="3153" spans="1:4" x14ac:dyDescent="0.2">
      <c r="A3153" s="158"/>
      <c r="D3153" s="138"/>
    </row>
    <row r="3154" spans="1:4" x14ac:dyDescent="0.2">
      <c r="A3154" s="158"/>
      <c r="D3154" s="138"/>
    </row>
    <row r="3155" spans="1:4" x14ac:dyDescent="0.2">
      <c r="A3155" s="158"/>
      <c r="D3155" s="138"/>
    </row>
    <row r="3156" spans="1:4" x14ac:dyDescent="0.2">
      <c r="A3156" s="158"/>
      <c r="D3156" s="138"/>
    </row>
    <row r="3157" spans="1:4" x14ac:dyDescent="0.2">
      <c r="A3157" s="158"/>
      <c r="D3157" s="138"/>
    </row>
    <row r="3158" spans="1:4" x14ac:dyDescent="0.2">
      <c r="A3158" s="158"/>
      <c r="D3158" s="138"/>
    </row>
    <row r="3159" spans="1:4" x14ac:dyDescent="0.2">
      <c r="A3159" s="158"/>
      <c r="D3159" s="138"/>
    </row>
    <row r="3160" spans="1:4" x14ac:dyDescent="0.2">
      <c r="A3160" s="158"/>
      <c r="D3160" s="138"/>
    </row>
    <row r="3161" spans="1:4" x14ac:dyDescent="0.2">
      <c r="A3161" s="158"/>
      <c r="D3161" s="138"/>
    </row>
    <row r="3162" spans="1:4" x14ac:dyDescent="0.2">
      <c r="A3162" s="158"/>
      <c r="D3162" s="138"/>
    </row>
    <row r="3163" spans="1:4" x14ac:dyDescent="0.2">
      <c r="A3163" s="158"/>
      <c r="D3163" s="138"/>
    </row>
    <row r="3164" spans="1:4" x14ac:dyDescent="0.2">
      <c r="A3164" s="158"/>
      <c r="D3164" s="138"/>
    </row>
    <row r="3165" spans="1:4" x14ac:dyDescent="0.2">
      <c r="A3165" s="158"/>
      <c r="D3165" s="138"/>
    </row>
    <row r="3166" spans="1:4" x14ac:dyDescent="0.2">
      <c r="A3166" s="158"/>
      <c r="D3166" s="138"/>
    </row>
    <row r="3167" spans="1:4" x14ac:dyDescent="0.2">
      <c r="A3167" s="158"/>
      <c r="D3167" s="138"/>
    </row>
    <row r="3168" spans="1:4" x14ac:dyDescent="0.2">
      <c r="A3168" s="158"/>
      <c r="D3168" s="138"/>
    </row>
    <row r="3169" spans="1:4" x14ac:dyDescent="0.2">
      <c r="A3169" s="158"/>
      <c r="D3169" s="138"/>
    </row>
    <row r="3170" spans="1:4" x14ac:dyDescent="0.2">
      <c r="A3170" s="158"/>
      <c r="D3170" s="138"/>
    </row>
    <row r="3171" spans="1:4" x14ac:dyDescent="0.2">
      <c r="A3171" s="158"/>
      <c r="D3171" s="138"/>
    </row>
    <row r="3172" spans="1:4" x14ac:dyDescent="0.2">
      <c r="A3172" s="158"/>
      <c r="D3172" s="138"/>
    </row>
    <row r="3173" spans="1:4" x14ac:dyDescent="0.2">
      <c r="A3173" s="158"/>
      <c r="D3173" s="138"/>
    </row>
    <row r="3174" spans="1:4" x14ac:dyDescent="0.2">
      <c r="A3174" s="158"/>
      <c r="D3174" s="138"/>
    </row>
    <row r="3175" spans="1:4" x14ac:dyDescent="0.2">
      <c r="A3175" s="158"/>
      <c r="D3175" s="138"/>
    </row>
    <row r="3176" spans="1:4" x14ac:dyDescent="0.2">
      <c r="A3176" s="158"/>
      <c r="D3176" s="138"/>
    </row>
    <row r="3177" spans="1:4" x14ac:dyDescent="0.2">
      <c r="A3177" s="158"/>
      <c r="D3177" s="138"/>
    </row>
    <row r="3178" spans="1:4" x14ac:dyDescent="0.2">
      <c r="A3178" s="158"/>
      <c r="D3178" s="138"/>
    </row>
    <row r="3179" spans="1:4" x14ac:dyDescent="0.2">
      <c r="A3179" s="158"/>
      <c r="D3179" s="138"/>
    </row>
    <row r="3180" spans="1:4" x14ac:dyDescent="0.2">
      <c r="A3180" s="158"/>
      <c r="D3180" s="138"/>
    </row>
    <row r="3181" spans="1:4" x14ac:dyDescent="0.2">
      <c r="A3181" s="158"/>
      <c r="D3181" s="138"/>
    </row>
    <row r="3182" spans="1:4" x14ac:dyDescent="0.2">
      <c r="A3182" s="158"/>
      <c r="D3182" s="138"/>
    </row>
    <row r="3183" spans="1:4" x14ac:dyDescent="0.2">
      <c r="A3183" s="158"/>
      <c r="D3183" s="138"/>
    </row>
    <row r="3184" spans="1:4" x14ac:dyDescent="0.2">
      <c r="A3184" s="158"/>
      <c r="D3184" s="138"/>
    </row>
    <row r="3185" spans="1:4" x14ac:dyDescent="0.2">
      <c r="A3185" s="158"/>
      <c r="D3185" s="138"/>
    </row>
    <row r="3186" spans="1:4" x14ac:dyDescent="0.2">
      <c r="A3186" s="158"/>
      <c r="D3186" s="138"/>
    </row>
    <row r="3187" spans="1:4" x14ac:dyDescent="0.2">
      <c r="A3187" s="158"/>
      <c r="D3187" s="138"/>
    </row>
    <row r="3188" spans="1:4" x14ac:dyDescent="0.2">
      <c r="A3188" s="158"/>
      <c r="D3188" s="138"/>
    </row>
    <row r="3189" spans="1:4" x14ac:dyDescent="0.2">
      <c r="A3189" s="158"/>
      <c r="D3189" s="138"/>
    </row>
    <row r="3190" spans="1:4" x14ac:dyDescent="0.2">
      <c r="A3190" s="158"/>
      <c r="D3190" s="138"/>
    </row>
    <row r="3191" spans="1:4" x14ac:dyDescent="0.2">
      <c r="A3191" s="158"/>
      <c r="D3191" s="138"/>
    </row>
    <row r="3192" spans="1:4" x14ac:dyDescent="0.2">
      <c r="A3192" s="158"/>
      <c r="D3192" s="138"/>
    </row>
    <row r="3193" spans="1:4" x14ac:dyDescent="0.2">
      <c r="A3193" s="158"/>
      <c r="D3193" s="138"/>
    </row>
    <row r="3194" spans="1:4" x14ac:dyDescent="0.2">
      <c r="A3194" s="158"/>
      <c r="D3194" s="138"/>
    </row>
    <row r="3195" spans="1:4" x14ac:dyDescent="0.2">
      <c r="A3195" s="158"/>
      <c r="D3195" s="138"/>
    </row>
    <row r="3196" spans="1:4" x14ac:dyDescent="0.2">
      <c r="A3196" s="158"/>
      <c r="D3196" s="138"/>
    </row>
    <row r="3197" spans="1:4" x14ac:dyDescent="0.2">
      <c r="A3197" s="158"/>
      <c r="D3197" s="138"/>
    </row>
    <row r="3198" spans="1:4" x14ac:dyDescent="0.2">
      <c r="A3198" s="158"/>
      <c r="D3198" s="138"/>
    </row>
    <row r="3199" spans="1:4" x14ac:dyDescent="0.2">
      <c r="A3199" s="158"/>
      <c r="D3199" s="138"/>
    </row>
    <row r="3200" spans="1:4" x14ac:dyDescent="0.2">
      <c r="A3200" s="158"/>
      <c r="D3200" s="138"/>
    </row>
    <row r="3201" spans="1:4" x14ac:dyDescent="0.2">
      <c r="A3201" s="158"/>
      <c r="D3201" s="138"/>
    </row>
    <row r="3202" spans="1:4" x14ac:dyDescent="0.2">
      <c r="A3202" s="158"/>
      <c r="D3202" s="138"/>
    </row>
    <row r="3203" spans="1:4" x14ac:dyDescent="0.2">
      <c r="A3203" s="158"/>
      <c r="D3203" s="138"/>
    </row>
    <row r="3204" spans="1:4" x14ac:dyDescent="0.2">
      <c r="A3204" s="158"/>
      <c r="D3204" s="138"/>
    </row>
    <row r="3205" spans="1:4" x14ac:dyDescent="0.2">
      <c r="A3205" s="158"/>
      <c r="D3205" s="138"/>
    </row>
    <row r="3206" spans="1:4" x14ac:dyDescent="0.2">
      <c r="A3206" s="158"/>
      <c r="D3206" s="138"/>
    </row>
    <row r="3207" spans="1:4" x14ac:dyDescent="0.2">
      <c r="A3207" s="158"/>
      <c r="D3207" s="138"/>
    </row>
    <row r="3208" spans="1:4" x14ac:dyDescent="0.2">
      <c r="A3208" s="158"/>
      <c r="D3208" s="138"/>
    </row>
    <row r="3209" spans="1:4" x14ac:dyDescent="0.2">
      <c r="A3209" s="158"/>
      <c r="D3209" s="138"/>
    </row>
    <row r="3210" spans="1:4" x14ac:dyDescent="0.2">
      <c r="A3210" s="158"/>
      <c r="D3210" s="138"/>
    </row>
    <row r="3211" spans="1:4" x14ac:dyDescent="0.2">
      <c r="A3211" s="158"/>
      <c r="D3211" s="138"/>
    </row>
    <row r="3212" spans="1:4" x14ac:dyDescent="0.2">
      <c r="A3212" s="158"/>
      <c r="D3212" s="138"/>
    </row>
    <row r="3213" spans="1:4" x14ac:dyDescent="0.2">
      <c r="A3213" s="158"/>
      <c r="D3213" s="138"/>
    </row>
    <row r="3214" spans="1:4" x14ac:dyDescent="0.2">
      <c r="A3214" s="158"/>
      <c r="D3214" s="138"/>
    </row>
    <row r="3215" spans="1:4" x14ac:dyDescent="0.2">
      <c r="A3215" s="158"/>
      <c r="D3215" s="138"/>
    </row>
    <row r="3216" spans="1:4" x14ac:dyDescent="0.2">
      <c r="A3216" s="158"/>
      <c r="D3216" s="138"/>
    </row>
    <row r="3217" spans="1:4" x14ac:dyDescent="0.2">
      <c r="A3217" s="158"/>
      <c r="D3217" s="138"/>
    </row>
    <row r="3218" spans="1:4" x14ac:dyDescent="0.2">
      <c r="A3218" s="158"/>
      <c r="D3218" s="138"/>
    </row>
    <row r="3219" spans="1:4" x14ac:dyDescent="0.2">
      <c r="A3219" s="158"/>
      <c r="D3219" s="138"/>
    </row>
    <row r="3220" spans="1:4" x14ac:dyDescent="0.2">
      <c r="A3220" s="158"/>
      <c r="D3220" s="138"/>
    </row>
    <row r="3221" spans="1:4" x14ac:dyDescent="0.2">
      <c r="A3221" s="158"/>
      <c r="D3221" s="138"/>
    </row>
    <row r="3222" spans="1:4" x14ac:dyDescent="0.2">
      <c r="A3222" s="158"/>
      <c r="D3222" s="138"/>
    </row>
    <row r="3223" spans="1:4" x14ac:dyDescent="0.2">
      <c r="A3223" s="158"/>
      <c r="D3223" s="138"/>
    </row>
    <row r="3224" spans="1:4" x14ac:dyDescent="0.2">
      <c r="A3224" s="158"/>
      <c r="D3224" s="138"/>
    </row>
    <row r="3225" spans="1:4" x14ac:dyDescent="0.2">
      <c r="A3225" s="158"/>
      <c r="D3225" s="138"/>
    </row>
    <row r="3226" spans="1:4" x14ac:dyDescent="0.2">
      <c r="A3226" s="158"/>
      <c r="D3226" s="138"/>
    </row>
    <row r="3227" spans="1:4" x14ac:dyDescent="0.2">
      <c r="A3227" s="158"/>
      <c r="D3227" s="138"/>
    </row>
    <row r="3228" spans="1:4" x14ac:dyDescent="0.2">
      <c r="A3228" s="158"/>
      <c r="D3228" s="138"/>
    </row>
    <row r="3229" spans="1:4" x14ac:dyDescent="0.2">
      <c r="A3229" s="158"/>
      <c r="D3229" s="138"/>
    </row>
    <row r="3230" spans="1:4" x14ac:dyDescent="0.2">
      <c r="A3230" s="158"/>
      <c r="D3230" s="138"/>
    </row>
    <row r="3231" spans="1:4" x14ac:dyDescent="0.2">
      <c r="A3231" s="158"/>
      <c r="D3231" s="138"/>
    </row>
    <row r="3232" spans="1:4" x14ac:dyDescent="0.2">
      <c r="A3232" s="158"/>
      <c r="D3232" s="138"/>
    </row>
    <row r="3233" spans="1:4" x14ac:dyDescent="0.2">
      <c r="A3233" s="158"/>
      <c r="D3233" s="138"/>
    </row>
    <row r="3234" spans="1:4" x14ac:dyDescent="0.2">
      <c r="A3234" s="158"/>
      <c r="D3234" s="138"/>
    </row>
    <row r="3235" spans="1:4" x14ac:dyDescent="0.2">
      <c r="A3235" s="158"/>
      <c r="D3235" s="138"/>
    </row>
    <row r="3236" spans="1:4" x14ac:dyDescent="0.2">
      <c r="A3236" s="158"/>
      <c r="D3236" s="138"/>
    </row>
    <row r="3237" spans="1:4" x14ac:dyDescent="0.2">
      <c r="A3237" s="158"/>
      <c r="D3237" s="138"/>
    </row>
    <row r="3238" spans="1:4" x14ac:dyDescent="0.2">
      <c r="A3238" s="158"/>
      <c r="D3238" s="138"/>
    </row>
    <row r="3239" spans="1:4" x14ac:dyDescent="0.2">
      <c r="A3239" s="158"/>
      <c r="D3239" s="138"/>
    </row>
    <row r="3240" spans="1:4" x14ac:dyDescent="0.2">
      <c r="A3240" s="158"/>
      <c r="D3240" s="138"/>
    </row>
    <row r="3241" spans="1:4" x14ac:dyDescent="0.2">
      <c r="A3241" s="158"/>
      <c r="D3241" s="138"/>
    </row>
    <row r="3242" spans="1:4" x14ac:dyDescent="0.2">
      <c r="A3242" s="158"/>
      <c r="D3242" s="138"/>
    </row>
    <row r="3243" spans="1:4" x14ac:dyDescent="0.2">
      <c r="A3243" s="158"/>
      <c r="D3243" s="138"/>
    </row>
    <row r="3244" spans="1:4" x14ac:dyDescent="0.2">
      <c r="A3244" s="158"/>
      <c r="D3244" s="138"/>
    </row>
    <row r="3245" spans="1:4" x14ac:dyDescent="0.2">
      <c r="A3245" s="158"/>
      <c r="D3245" s="138"/>
    </row>
    <row r="3246" spans="1:4" x14ac:dyDescent="0.2">
      <c r="A3246" s="158"/>
      <c r="D3246" s="138"/>
    </row>
    <row r="3247" spans="1:4" x14ac:dyDescent="0.2">
      <c r="A3247" s="158"/>
      <c r="D3247" s="138"/>
    </row>
    <row r="3248" spans="1:4" x14ac:dyDescent="0.2">
      <c r="A3248" s="158"/>
      <c r="D3248" s="138"/>
    </row>
    <row r="3249" spans="1:4" x14ac:dyDescent="0.2">
      <c r="A3249" s="158"/>
      <c r="D3249" s="138"/>
    </row>
    <row r="3250" spans="1:4" x14ac:dyDescent="0.2">
      <c r="A3250" s="158"/>
      <c r="D3250" s="138"/>
    </row>
    <row r="3251" spans="1:4" x14ac:dyDescent="0.2">
      <c r="A3251" s="158"/>
      <c r="D3251" s="138"/>
    </row>
    <row r="3252" spans="1:4" x14ac:dyDescent="0.2">
      <c r="A3252" s="158"/>
      <c r="D3252" s="138"/>
    </row>
    <row r="3253" spans="1:4" x14ac:dyDescent="0.2">
      <c r="A3253" s="158"/>
      <c r="D3253" s="138"/>
    </row>
    <row r="3254" spans="1:4" x14ac:dyDescent="0.2">
      <c r="A3254" s="158"/>
      <c r="D3254" s="138"/>
    </row>
    <row r="3255" spans="1:4" x14ac:dyDescent="0.2">
      <c r="A3255" s="158"/>
      <c r="D3255" s="138"/>
    </row>
    <row r="3256" spans="1:4" x14ac:dyDescent="0.2">
      <c r="A3256" s="158"/>
      <c r="D3256" s="138"/>
    </row>
    <row r="3257" spans="1:4" x14ac:dyDescent="0.2">
      <c r="A3257" s="158"/>
      <c r="D3257" s="138"/>
    </row>
    <row r="3258" spans="1:4" x14ac:dyDescent="0.2">
      <c r="A3258" s="158"/>
      <c r="D3258" s="138"/>
    </row>
    <row r="3259" spans="1:4" x14ac:dyDescent="0.2">
      <c r="A3259" s="158"/>
      <c r="D3259" s="138"/>
    </row>
    <row r="3260" spans="1:4" x14ac:dyDescent="0.2">
      <c r="A3260" s="158"/>
      <c r="D3260" s="138"/>
    </row>
    <row r="3261" spans="1:4" x14ac:dyDescent="0.2">
      <c r="A3261" s="158"/>
      <c r="D3261" s="138"/>
    </row>
    <row r="3262" spans="1:4" x14ac:dyDescent="0.2">
      <c r="A3262" s="158"/>
      <c r="D3262" s="138"/>
    </row>
    <row r="3263" spans="1:4" x14ac:dyDescent="0.2">
      <c r="A3263" s="158"/>
      <c r="D3263" s="138"/>
    </row>
    <row r="3264" spans="1:4" x14ac:dyDescent="0.2">
      <c r="A3264" s="158"/>
      <c r="D3264" s="138"/>
    </row>
    <row r="3265" spans="1:4" x14ac:dyDescent="0.2">
      <c r="A3265" s="158"/>
      <c r="D3265" s="138"/>
    </row>
    <row r="3266" spans="1:4" x14ac:dyDescent="0.2">
      <c r="A3266" s="158"/>
      <c r="D3266" s="138"/>
    </row>
    <row r="3267" spans="1:4" x14ac:dyDescent="0.2">
      <c r="A3267" s="158"/>
      <c r="D3267" s="138"/>
    </row>
    <row r="3268" spans="1:4" x14ac:dyDescent="0.2">
      <c r="A3268" s="158"/>
      <c r="D3268" s="138"/>
    </row>
    <row r="3269" spans="1:4" x14ac:dyDescent="0.2">
      <c r="A3269" s="158"/>
      <c r="D3269" s="138"/>
    </row>
    <row r="3270" spans="1:4" x14ac:dyDescent="0.2">
      <c r="A3270" s="158"/>
      <c r="D3270" s="138"/>
    </row>
    <row r="3271" spans="1:4" x14ac:dyDescent="0.2">
      <c r="A3271" s="158"/>
      <c r="D3271" s="138"/>
    </row>
    <row r="3272" spans="1:4" x14ac:dyDescent="0.2">
      <c r="A3272" s="158"/>
      <c r="D3272" s="138"/>
    </row>
    <row r="3273" spans="1:4" x14ac:dyDescent="0.2">
      <c r="A3273" s="158"/>
      <c r="D3273" s="138"/>
    </row>
    <row r="3274" spans="1:4" x14ac:dyDescent="0.2">
      <c r="A3274" s="158"/>
      <c r="D3274" s="138"/>
    </row>
    <row r="3275" spans="1:4" x14ac:dyDescent="0.2">
      <c r="A3275" s="158"/>
      <c r="D3275" s="138"/>
    </row>
    <row r="3276" spans="1:4" x14ac:dyDescent="0.2">
      <c r="A3276" s="158"/>
      <c r="D3276" s="138"/>
    </row>
    <row r="3277" spans="1:4" x14ac:dyDescent="0.2">
      <c r="A3277" s="158"/>
      <c r="D3277" s="138"/>
    </row>
    <row r="3278" spans="1:4" x14ac:dyDescent="0.2">
      <c r="A3278" s="158"/>
      <c r="D3278" s="138"/>
    </row>
    <row r="3279" spans="1:4" x14ac:dyDescent="0.2">
      <c r="A3279" s="158"/>
      <c r="D3279" s="138"/>
    </row>
    <row r="3280" spans="1:4" x14ac:dyDescent="0.2">
      <c r="A3280" s="158"/>
      <c r="D3280" s="138"/>
    </row>
    <row r="3281" spans="1:4" x14ac:dyDescent="0.2">
      <c r="A3281" s="158"/>
      <c r="D3281" s="138"/>
    </row>
    <row r="3282" spans="1:4" x14ac:dyDescent="0.2">
      <c r="A3282" s="158"/>
      <c r="D3282" s="138"/>
    </row>
    <row r="3283" spans="1:4" x14ac:dyDescent="0.2">
      <c r="A3283" s="158"/>
      <c r="D3283" s="138"/>
    </row>
    <row r="3284" spans="1:4" x14ac:dyDescent="0.2">
      <c r="A3284" s="158"/>
      <c r="D3284" s="138"/>
    </row>
    <row r="3285" spans="1:4" x14ac:dyDescent="0.2">
      <c r="A3285" s="158"/>
      <c r="D3285" s="138"/>
    </row>
    <row r="3286" spans="1:4" x14ac:dyDescent="0.2">
      <c r="A3286" s="158"/>
      <c r="D3286" s="138"/>
    </row>
    <row r="3287" spans="1:4" x14ac:dyDescent="0.2">
      <c r="A3287" s="158"/>
      <c r="D3287" s="138"/>
    </row>
    <row r="3288" spans="1:4" x14ac:dyDescent="0.2">
      <c r="A3288" s="158"/>
      <c r="D3288" s="138"/>
    </row>
    <row r="3289" spans="1:4" x14ac:dyDescent="0.2">
      <c r="A3289" s="158"/>
      <c r="D3289" s="138"/>
    </row>
    <row r="3290" spans="1:4" x14ac:dyDescent="0.2">
      <c r="A3290" s="158"/>
      <c r="D3290" s="138"/>
    </row>
    <row r="3291" spans="1:4" x14ac:dyDescent="0.2">
      <c r="A3291" s="158"/>
      <c r="D3291" s="138"/>
    </row>
    <row r="3292" spans="1:4" x14ac:dyDescent="0.2">
      <c r="A3292" s="158"/>
      <c r="D3292" s="138"/>
    </row>
    <row r="3293" spans="1:4" x14ac:dyDescent="0.2">
      <c r="A3293" s="158"/>
      <c r="D3293" s="138"/>
    </row>
    <row r="3294" spans="1:4" x14ac:dyDescent="0.2">
      <c r="A3294" s="158"/>
      <c r="D3294" s="138"/>
    </row>
    <row r="3295" spans="1:4" x14ac:dyDescent="0.2">
      <c r="A3295" s="158"/>
      <c r="D3295" s="138"/>
    </row>
    <row r="3296" spans="1:4" x14ac:dyDescent="0.2">
      <c r="A3296" s="158"/>
      <c r="D3296" s="138"/>
    </row>
    <row r="3297" spans="1:4" x14ac:dyDescent="0.2">
      <c r="A3297" s="158"/>
      <c r="D3297" s="138"/>
    </row>
    <row r="3298" spans="1:4" x14ac:dyDescent="0.2">
      <c r="A3298" s="158"/>
      <c r="D3298" s="138"/>
    </row>
    <row r="3299" spans="1:4" x14ac:dyDescent="0.2">
      <c r="A3299" s="158"/>
      <c r="D3299" s="138"/>
    </row>
    <row r="3300" spans="1:4" x14ac:dyDescent="0.2">
      <c r="A3300" s="158"/>
      <c r="D3300" s="138"/>
    </row>
    <row r="3301" spans="1:4" x14ac:dyDescent="0.2">
      <c r="A3301" s="158"/>
      <c r="D3301" s="138"/>
    </row>
    <row r="3302" spans="1:4" x14ac:dyDescent="0.2">
      <c r="A3302" s="158"/>
      <c r="D3302" s="138"/>
    </row>
    <row r="3303" spans="1:4" x14ac:dyDescent="0.2">
      <c r="A3303" s="158"/>
      <c r="D3303" s="138"/>
    </row>
    <row r="3304" spans="1:4" x14ac:dyDescent="0.2">
      <c r="A3304" s="158"/>
      <c r="D3304" s="138"/>
    </row>
    <row r="3305" spans="1:4" x14ac:dyDescent="0.2">
      <c r="A3305" s="158"/>
      <c r="D3305" s="138"/>
    </row>
    <row r="3306" spans="1:4" x14ac:dyDescent="0.2">
      <c r="A3306" s="158"/>
      <c r="D3306" s="138"/>
    </row>
    <row r="3307" spans="1:4" x14ac:dyDescent="0.2">
      <c r="A3307" s="158"/>
      <c r="D3307" s="138"/>
    </row>
    <row r="3308" spans="1:4" x14ac:dyDescent="0.2">
      <c r="A3308" s="158"/>
      <c r="D3308" s="138"/>
    </row>
    <row r="3309" spans="1:4" x14ac:dyDescent="0.2">
      <c r="A3309" s="158"/>
      <c r="D3309" s="138"/>
    </row>
    <row r="3310" spans="1:4" x14ac:dyDescent="0.2">
      <c r="A3310" s="158"/>
      <c r="D3310" s="138"/>
    </row>
    <row r="3311" spans="1:4" x14ac:dyDescent="0.2">
      <c r="A3311" s="158"/>
      <c r="D3311" s="138"/>
    </row>
    <row r="3312" spans="1:4" x14ac:dyDescent="0.2">
      <c r="A3312" s="158"/>
      <c r="D3312" s="138"/>
    </row>
    <row r="3313" spans="1:4" x14ac:dyDescent="0.2">
      <c r="A3313" s="158"/>
      <c r="D3313" s="138"/>
    </row>
    <row r="3314" spans="1:4" x14ac:dyDescent="0.2">
      <c r="A3314" s="158"/>
      <c r="D3314" s="138"/>
    </row>
    <row r="3315" spans="1:4" x14ac:dyDescent="0.2">
      <c r="A3315" s="158"/>
      <c r="D3315" s="138"/>
    </row>
    <row r="3316" spans="1:4" x14ac:dyDescent="0.2">
      <c r="A3316" s="158"/>
      <c r="D3316" s="138"/>
    </row>
    <row r="3317" spans="1:4" x14ac:dyDescent="0.2">
      <c r="A3317" s="158"/>
      <c r="D3317" s="138"/>
    </row>
    <row r="3318" spans="1:4" x14ac:dyDescent="0.2">
      <c r="A3318" s="158"/>
      <c r="D3318" s="138"/>
    </row>
    <row r="3319" spans="1:4" x14ac:dyDescent="0.2">
      <c r="A3319" s="158"/>
      <c r="D3319" s="138"/>
    </row>
    <row r="3320" spans="1:4" x14ac:dyDescent="0.2">
      <c r="A3320" s="158"/>
      <c r="D3320" s="138"/>
    </row>
    <row r="3321" spans="1:4" x14ac:dyDescent="0.2">
      <c r="A3321" s="158"/>
      <c r="D3321" s="138"/>
    </row>
    <row r="3322" spans="1:4" x14ac:dyDescent="0.2">
      <c r="A3322" s="158"/>
      <c r="D3322" s="138"/>
    </row>
    <row r="3323" spans="1:4" x14ac:dyDescent="0.2">
      <c r="A3323" s="158"/>
      <c r="D3323" s="138"/>
    </row>
    <row r="3324" spans="1:4" x14ac:dyDescent="0.2">
      <c r="A3324" s="158"/>
      <c r="D3324" s="138"/>
    </row>
    <row r="3325" spans="1:4" x14ac:dyDescent="0.2">
      <c r="A3325" s="158"/>
      <c r="D3325" s="138"/>
    </row>
    <row r="3326" spans="1:4" x14ac:dyDescent="0.2">
      <c r="A3326" s="158"/>
      <c r="D3326" s="138"/>
    </row>
    <row r="3327" spans="1:4" x14ac:dyDescent="0.2">
      <c r="A3327" s="158"/>
      <c r="D3327" s="138"/>
    </row>
    <row r="3328" spans="1:4" x14ac:dyDescent="0.2">
      <c r="A3328" s="158"/>
      <c r="D3328" s="138"/>
    </row>
    <row r="3329" spans="1:4" x14ac:dyDescent="0.2">
      <c r="A3329" s="158"/>
      <c r="D3329" s="138"/>
    </row>
    <row r="3330" spans="1:4" x14ac:dyDescent="0.2">
      <c r="A3330" s="158"/>
      <c r="D3330" s="138"/>
    </row>
    <row r="3331" spans="1:4" x14ac:dyDescent="0.2">
      <c r="A3331" s="158"/>
      <c r="D3331" s="138"/>
    </row>
    <row r="3332" spans="1:4" x14ac:dyDescent="0.2">
      <c r="A3332" s="158"/>
      <c r="D3332" s="138"/>
    </row>
    <row r="3333" spans="1:4" x14ac:dyDescent="0.2">
      <c r="A3333" s="158"/>
      <c r="D3333" s="138"/>
    </row>
    <row r="3334" spans="1:4" x14ac:dyDescent="0.2">
      <c r="A3334" s="158"/>
      <c r="D3334" s="138"/>
    </row>
    <row r="3335" spans="1:4" x14ac:dyDescent="0.2">
      <c r="A3335" s="158"/>
      <c r="D3335" s="138"/>
    </row>
    <row r="3336" spans="1:4" x14ac:dyDescent="0.2">
      <c r="A3336" s="158"/>
      <c r="D3336" s="138"/>
    </row>
    <row r="3337" spans="1:4" x14ac:dyDescent="0.2">
      <c r="A3337" s="158"/>
      <c r="D3337" s="138"/>
    </row>
    <row r="3338" spans="1:4" x14ac:dyDescent="0.2">
      <c r="A3338" s="158"/>
      <c r="D3338" s="138"/>
    </row>
    <row r="3339" spans="1:4" x14ac:dyDescent="0.2">
      <c r="A3339" s="158"/>
      <c r="D3339" s="138"/>
    </row>
    <row r="3340" spans="1:4" x14ac:dyDescent="0.2">
      <c r="A3340" s="158"/>
      <c r="D3340" s="138"/>
    </row>
    <row r="3341" spans="1:4" x14ac:dyDescent="0.2">
      <c r="A3341" s="158"/>
      <c r="D3341" s="138"/>
    </row>
    <row r="3342" spans="1:4" x14ac:dyDescent="0.2">
      <c r="A3342" s="158"/>
      <c r="D3342" s="138"/>
    </row>
    <row r="3343" spans="1:4" x14ac:dyDescent="0.2">
      <c r="A3343" s="158"/>
      <c r="D3343" s="138"/>
    </row>
    <row r="3344" spans="1:4" x14ac:dyDescent="0.2">
      <c r="A3344" s="158"/>
      <c r="D3344" s="138"/>
    </row>
    <row r="3345" spans="1:4" x14ac:dyDescent="0.2">
      <c r="A3345" s="158"/>
      <c r="D3345" s="138"/>
    </row>
    <row r="3346" spans="1:4" x14ac:dyDescent="0.2">
      <c r="A3346" s="158"/>
      <c r="D3346" s="138"/>
    </row>
    <row r="3347" spans="1:4" x14ac:dyDescent="0.2">
      <c r="A3347" s="158"/>
      <c r="D3347" s="138"/>
    </row>
    <row r="3348" spans="1:4" x14ac:dyDescent="0.2">
      <c r="A3348" s="158"/>
      <c r="D3348" s="138"/>
    </row>
    <row r="3349" spans="1:4" x14ac:dyDescent="0.2">
      <c r="A3349" s="158"/>
      <c r="D3349" s="138"/>
    </row>
    <row r="3350" spans="1:4" x14ac:dyDescent="0.2">
      <c r="A3350" s="158"/>
      <c r="D3350" s="138"/>
    </row>
    <row r="3351" spans="1:4" x14ac:dyDescent="0.2">
      <c r="A3351" s="158"/>
      <c r="D3351" s="138"/>
    </row>
    <row r="3352" spans="1:4" x14ac:dyDescent="0.2">
      <c r="A3352" s="158"/>
      <c r="D3352" s="138"/>
    </row>
    <row r="3353" spans="1:4" x14ac:dyDescent="0.2">
      <c r="A3353" s="158"/>
      <c r="D3353" s="138"/>
    </row>
    <row r="3354" spans="1:4" x14ac:dyDescent="0.2">
      <c r="A3354" s="158"/>
      <c r="D3354" s="138"/>
    </row>
    <row r="3355" spans="1:4" x14ac:dyDescent="0.2">
      <c r="A3355" s="158"/>
      <c r="D3355" s="138"/>
    </row>
    <row r="3356" spans="1:4" x14ac:dyDescent="0.2">
      <c r="A3356" s="158"/>
      <c r="D3356" s="138"/>
    </row>
    <row r="3357" spans="1:4" x14ac:dyDescent="0.2">
      <c r="A3357" s="158"/>
      <c r="D3357" s="138"/>
    </row>
    <row r="3358" spans="1:4" x14ac:dyDescent="0.2">
      <c r="A3358" s="158"/>
      <c r="D3358" s="138"/>
    </row>
    <row r="3359" spans="1:4" x14ac:dyDescent="0.2">
      <c r="A3359" s="158"/>
      <c r="D3359" s="138"/>
    </row>
    <row r="3360" spans="1:4" x14ac:dyDescent="0.2">
      <c r="A3360" s="158"/>
      <c r="D3360" s="138"/>
    </row>
    <row r="3361" spans="1:4" x14ac:dyDescent="0.2">
      <c r="A3361" s="158"/>
      <c r="D3361" s="138"/>
    </row>
    <row r="3362" spans="1:4" x14ac:dyDescent="0.2">
      <c r="A3362" s="158"/>
      <c r="D3362" s="138"/>
    </row>
    <row r="3363" spans="1:4" x14ac:dyDescent="0.2">
      <c r="A3363" s="158"/>
      <c r="D3363" s="138"/>
    </row>
    <row r="3364" spans="1:4" x14ac:dyDescent="0.2">
      <c r="A3364" s="158"/>
      <c r="D3364" s="138"/>
    </row>
    <row r="3365" spans="1:4" x14ac:dyDescent="0.2">
      <c r="A3365" s="158"/>
      <c r="D3365" s="138"/>
    </row>
    <row r="3366" spans="1:4" x14ac:dyDescent="0.2">
      <c r="A3366" s="158"/>
      <c r="D3366" s="138"/>
    </row>
    <row r="3367" spans="1:4" x14ac:dyDescent="0.2">
      <c r="A3367" s="158"/>
      <c r="D3367" s="138"/>
    </row>
    <row r="3368" spans="1:4" x14ac:dyDescent="0.2">
      <c r="A3368" s="158"/>
      <c r="D3368" s="138"/>
    </row>
    <row r="3369" spans="1:4" x14ac:dyDescent="0.2">
      <c r="A3369" s="158"/>
      <c r="D3369" s="138"/>
    </row>
    <row r="3370" spans="1:4" x14ac:dyDescent="0.2">
      <c r="A3370" s="158"/>
      <c r="D3370" s="138"/>
    </row>
    <row r="3371" spans="1:4" x14ac:dyDescent="0.2">
      <c r="A3371" s="158"/>
      <c r="D3371" s="138"/>
    </row>
    <row r="3372" spans="1:4" x14ac:dyDescent="0.2">
      <c r="A3372" s="158"/>
      <c r="D3372" s="138"/>
    </row>
    <row r="3373" spans="1:4" x14ac:dyDescent="0.2">
      <c r="A3373" s="158"/>
      <c r="D3373" s="138"/>
    </row>
    <row r="3374" spans="1:4" x14ac:dyDescent="0.2">
      <c r="A3374" s="158"/>
      <c r="D3374" s="138"/>
    </row>
    <row r="3375" spans="1:4" x14ac:dyDescent="0.2">
      <c r="A3375" s="158"/>
      <c r="D3375" s="138"/>
    </row>
    <row r="3376" spans="1:4" x14ac:dyDescent="0.2">
      <c r="A3376" s="158"/>
      <c r="D3376" s="138"/>
    </row>
    <row r="3377" spans="1:4" x14ac:dyDescent="0.2">
      <c r="A3377" s="158"/>
      <c r="D3377" s="138"/>
    </row>
    <row r="3378" spans="1:4" x14ac:dyDescent="0.2">
      <c r="A3378" s="158"/>
      <c r="D3378" s="138"/>
    </row>
    <row r="3379" spans="1:4" x14ac:dyDescent="0.2">
      <c r="A3379" s="158"/>
      <c r="D3379" s="138"/>
    </row>
    <row r="3380" spans="1:4" x14ac:dyDescent="0.2">
      <c r="A3380" s="158"/>
      <c r="D3380" s="138"/>
    </row>
    <row r="3381" spans="1:4" x14ac:dyDescent="0.2">
      <c r="A3381" s="158"/>
      <c r="D3381" s="138"/>
    </row>
    <row r="3382" spans="1:4" x14ac:dyDescent="0.2">
      <c r="A3382" s="158"/>
      <c r="D3382" s="138"/>
    </row>
    <row r="3383" spans="1:4" x14ac:dyDescent="0.2">
      <c r="A3383" s="158"/>
      <c r="D3383" s="138"/>
    </row>
    <row r="3384" spans="1:4" x14ac:dyDescent="0.2">
      <c r="A3384" s="158"/>
      <c r="D3384" s="138"/>
    </row>
    <row r="3385" spans="1:4" x14ac:dyDescent="0.2">
      <c r="A3385" s="158"/>
      <c r="D3385" s="138"/>
    </row>
    <row r="3386" spans="1:4" x14ac:dyDescent="0.2">
      <c r="A3386" s="158"/>
      <c r="D3386" s="138"/>
    </row>
    <row r="3387" spans="1:4" x14ac:dyDescent="0.2">
      <c r="A3387" s="158"/>
      <c r="D3387" s="138"/>
    </row>
    <row r="3388" spans="1:4" x14ac:dyDescent="0.2">
      <c r="A3388" s="158"/>
      <c r="D3388" s="138"/>
    </row>
    <row r="3389" spans="1:4" x14ac:dyDescent="0.2">
      <c r="A3389" s="158"/>
      <c r="D3389" s="138"/>
    </row>
    <row r="3390" spans="1:4" x14ac:dyDescent="0.2">
      <c r="A3390" s="158"/>
      <c r="D3390" s="138"/>
    </row>
    <row r="3391" spans="1:4" x14ac:dyDescent="0.2">
      <c r="A3391" s="158"/>
      <c r="D3391" s="138"/>
    </row>
    <row r="3392" spans="1:4" x14ac:dyDescent="0.2">
      <c r="A3392" s="158"/>
      <c r="D3392" s="138"/>
    </row>
    <row r="3393" spans="1:4" x14ac:dyDescent="0.2">
      <c r="A3393" s="158"/>
      <c r="D3393" s="138"/>
    </row>
    <row r="3394" spans="1:4" x14ac:dyDescent="0.2">
      <c r="A3394" s="158"/>
      <c r="D3394" s="138"/>
    </row>
    <row r="3395" spans="1:4" x14ac:dyDescent="0.2">
      <c r="A3395" s="158"/>
      <c r="D3395" s="138"/>
    </row>
    <row r="3396" spans="1:4" x14ac:dyDescent="0.2">
      <c r="A3396" s="158"/>
      <c r="D3396" s="138"/>
    </row>
    <row r="3397" spans="1:4" x14ac:dyDescent="0.2">
      <c r="A3397" s="158"/>
      <c r="D3397" s="138"/>
    </row>
    <row r="3398" spans="1:4" x14ac:dyDescent="0.2">
      <c r="A3398" s="158"/>
      <c r="D3398" s="138"/>
    </row>
    <row r="3399" spans="1:4" x14ac:dyDescent="0.2">
      <c r="A3399" s="158"/>
      <c r="D3399" s="138"/>
    </row>
    <row r="3400" spans="1:4" x14ac:dyDescent="0.2">
      <c r="A3400" s="158"/>
      <c r="D3400" s="138"/>
    </row>
    <row r="3401" spans="1:4" x14ac:dyDescent="0.2">
      <c r="A3401" s="158"/>
      <c r="D3401" s="138"/>
    </row>
    <row r="3402" spans="1:4" x14ac:dyDescent="0.2">
      <c r="A3402" s="158"/>
      <c r="D3402" s="138"/>
    </row>
    <row r="3403" spans="1:4" x14ac:dyDescent="0.2">
      <c r="A3403" s="158"/>
      <c r="D3403" s="138"/>
    </row>
    <row r="3404" spans="1:4" x14ac:dyDescent="0.2">
      <c r="A3404" s="158"/>
      <c r="D3404" s="138"/>
    </row>
    <row r="3405" spans="1:4" x14ac:dyDescent="0.2">
      <c r="A3405" s="158"/>
      <c r="D3405" s="138"/>
    </row>
    <row r="3406" spans="1:4" x14ac:dyDescent="0.2">
      <c r="A3406" s="158"/>
      <c r="D3406" s="138"/>
    </row>
    <row r="3407" spans="1:4" x14ac:dyDescent="0.2">
      <c r="A3407" s="158"/>
      <c r="D3407" s="138"/>
    </row>
    <row r="3408" spans="1:4" x14ac:dyDescent="0.2">
      <c r="A3408" s="158"/>
      <c r="D3408" s="138"/>
    </row>
    <row r="3409" spans="1:4" x14ac:dyDescent="0.2">
      <c r="A3409" s="158"/>
      <c r="D3409" s="138"/>
    </row>
    <row r="3410" spans="1:4" x14ac:dyDescent="0.2">
      <c r="A3410" s="158"/>
      <c r="D3410" s="138"/>
    </row>
    <row r="3411" spans="1:4" x14ac:dyDescent="0.2">
      <c r="A3411" s="158"/>
      <c r="D3411" s="138"/>
    </row>
    <row r="3412" spans="1:4" x14ac:dyDescent="0.2">
      <c r="A3412" s="158"/>
      <c r="D3412" s="138"/>
    </row>
    <row r="3413" spans="1:4" x14ac:dyDescent="0.2">
      <c r="A3413" s="158"/>
      <c r="D3413" s="138"/>
    </row>
    <row r="3414" spans="1:4" x14ac:dyDescent="0.2">
      <c r="A3414" s="158"/>
      <c r="D3414" s="138"/>
    </row>
    <row r="3415" spans="1:4" x14ac:dyDescent="0.2">
      <c r="A3415" s="158"/>
      <c r="D3415" s="138"/>
    </row>
    <row r="3416" spans="1:4" x14ac:dyDescent="0.2">
      <c r="A3416" s="158"/>
      <c r="D3416" s="138"/>
    </row>
    <row r="3417" spans="1:4" x14ac:dyDescent="0.2">
      <c r="A3417" s="158"/>
      <c r="D3417" s="138"/>
    </row>
    <row r="3418" spans="1:4" x14ac:dyDescent="0.2">
      <c r="A3418" s="158"/>
      <c r="D3418" s="138"/>
    </row>
    <row r="3419" spans="1:4" x14ac:dyDescent="0.2">
      <c r="A3419" s="158"/>
      <c r="D3419" s="138"/>
    </row>
    <row r="3420" spans="1:4" x14ac:dyDescent="0.2">
      <c r="A3420" s="158"/>
      <c r="D3420" s="138"/>
    </row>
    <row r="3421" spans="1:4" x14ac:dyDescent="0.2">
      <c r="A3421" s="158"/>
      <c r="D3421" s="138"/>
    </row>
    <row r="3422" spans="1:4" x14ac:dyDescent="0.2">
      <c r="A3422" s="158"/>
      <c r="D3422" s="138"/>
    </row>
    <row r="3423" spans="1:4" x14ac:dyDescent="0.2">
      <c r="A3423" s="158"/>
      <c r="D3423" s="138"/>
    </row>
    <row r="3424" spans="1:4" x14ac:dyDescent="0.2">
      <c r="A3424" s="158"/>
      <c r="D3424" s="138"/>
    </row>
    <row r="3425" spans="1:4" x14ac:dyDescent="0.2">
      <c r="A3425" s="158"/>
      <c r="D3425" s="138"/>
    </row>
    <row r="3426" spans="1:4" x14ac:dyDescent="0.2">
      <c r="A3426" s="158"/>
      <c r="D3426" s="138"/>
    </row>
    <row r="3427" spans="1:4" x14ac:dyDescent="0.2">
      <c r="A3427" s="158"/>
      <c r="D3427" s="138"/>
    </row>
    <row r="3428" spans="1:4" x14ac:dyDescent="0.2">
      <c r="A3428" s="158"/>
      <c r="D3428" s="138"/>
    </row>
    <row r="3429" spans="1:4" x14ac:dyDescent="0.2">
      <c r="A3429" s="158"/>
      <c r="D3429" s="138"/>
    </row>
    <row r="3430" spans="1:4" x14ac:dyDescent="0.2">
      <c r="A3430" s="158"/>
      <c r="D3430" s="138"/>
    </row>
    <row r="3431" spans="1:4" x14ac:dyDescent="0.2">
      <c r="A3431" s="158"/>
      <c r="D3431" s="138"/>
    </row>
    <row r="3432" spans="1:4" x14ac:dyDescent="0.2">
      <c r="A3432" s="158"/>
      <c r="D3432" s="138"/>
    </row>
    <row r="3433" spans="1:4" x14ac:dyDescent="0.2">
      <c r="A3433" s="158"/>
      <c r="D3433" s="138"/>
    </row>
    <row r="3434" spans="1:4" x14ac:dyDescent="0.2">
      <c r="A3434" s="158"/>
      <c r="D3434" s="138"/>
    </row>
    <row r="3435" spans="1:4" x14ac:dyDescent="0.2">
      <c r="A3435" s="158"/>
      <c r="D3435" s="138"/>
    </row>
    <row r="3436" spans="1:4" x14ac:dyDescent="0.2">
      <c r="A3436" s="158"/>
      <c r="D3436" s="138"/>
    </row>
    <row r="3437" spans="1:4" x14ac:dyDescent="0.2">
      <c r="A3437" s="158"/>
      <c r="D3437" s="138"/>
    </row>
    <row r="3438" spans="1:4" x14ac:dyDescent="0.2">
      <c r="A3438" s="158"/>
      <c r="D3438" s="138"/>
    </row>
    <row r="3439" spans="1:4" x14ac:dyDescent="0.2">
      <c r="A3439" s="158"/>
      <c r="D3439" s="138"/>
    </row>
    <row r="3440" spans="1:4" x14ac:dyDescent="0.2">
      <c r="A3440" s="158"/>
      <c r="D3440" s="138"/>
    </row>
    <row r="3441" spans="1:4" x14ac:dyDescent="0.2">
      <c r="A3441" s="158"/>
      <c r="D3441" s="138"/>
    </row>
    <row r="3442" spans="1:4" x14ac:dyDescent="0.2">
      <c r="A3442" s="158"/>
      <c r="D3442" s="138"/>
    </row>
    <row r="3443" spans="1:4" x14ac:dyDescent="0.2">
      <c r="A3443" s="158"/>
      <c r="D3443" s="138"/>
    </row>
    <row r="3444" spans="1:4" x14ac:dyDescent="0.2">
      <c r="A3444" s="158"/>
      <c r="D3444" s="138"/>
    </row>
    <row r="3445" spans="1:4" x14ac:dyDescent="0.2">
      <c r="A3445" s="158"/>
      <c r="D3445" s="138"/>
    </row>
    <row r="3446" spans="1:4" x14ac:dyDescent="0.2">
      <c r="A3446" s="158"/>
      <c r="D3446" s="138"/>
    </row>
    <row r="3447" spans="1:4" x14ac:dyDescent="0.2">
      <c r="A3447" s="158"/>
      <c r="D3447" s="138"/>
    </row>
    <row r="3448" spans="1:4" x14ac:dyDescent="0.2">
      <c r="A3448" s="158"/>
      <c r="D3448" s="138"/>
    </row>
    <row r="3449" spans="1:4" x14ac:dyDescent="0.2">
      <c r="A3449" s="158"/>
      <c r="D3449" s="138"/>
    </row>
    <row r="3450" spans="1:4" x14ac:dyDescent="0.2">
      <c r="A3450" s="158"/>
      <c r="D3450" s="138"/>
    </row>
    <row r="3451" spans="1:4" x14ac:dyDescent="0.2">
      <c r="A3451" s="158"/>
      <c r="D3451" s="138"/>
    </row>
    <row r="3452" spans="1:4" x14ac:dyDescent="0.2">
      <c r="A3452" s="158"/>
      <c r="D3452" s="138"/>
    </row>
    <row r="3453" spans="1:4" x14ac:dyDescent="0.2">
      <c r="A3453" s="158"/>
      <c r="D3453" s="138"/>
    </row>
    <row r="3454" spans="1:4" x14ac:dyDescent="0.2">
      <c r="A3454" s="158"/>
      <c r="D3454" s="138"/>
    </row>
    <row r="3455" spans="1:4" x14ac:dyDescent="0.2">
      <c r="A3455" s="158"/>
      <c r="D3455" s="138"/>
    </row>
    <row r="3456" spans="1:4" x14ac:dyDescent="0.2">
      <c r="A3456" s="158"/>
      <c r="D3456" s="138"/>
    </row>
    <row r="3457" spans="1:4" x14ac:dyDescent="0.2">
      <c r="A3457" s="158"/>
      <c r="D3457" s="138"/>
    </row>
    <row r="3458" spans="1:4" x14ac:dyDescent="0.2">
      <c r="A3458" s="158"/>
      <c r="D3458" s="138"/>
    </row>
    <row r="3459" spans="1:4" x14ac:dyDescent="0.2">
      <c r="A3459" s="158"/>
      <c r="D3459" s="138"/>
    </row>
    <row r="3460" spans="1:4" x14ac:dyDescent="0.2">
      <c r="A3460" s="158"/>
      <c r="D3460" s="138"/>
    </row>
    <row r="3461" spans="1:4" x14ac:dyDescent="0.2">
      <c r="A3461" s="158"/>
      <c r="D3461" s="138"/>
    </row>
    <row r="3462" spans="1:4" x14ac:dyDescent="0.2">
      <c r="A3462" s="158"/>
      <c r="D3462" s="138"/>
    </row>
    <row r="3463" spans="1:4" x14ac:dyDescent="0.2">
      <c r="A3463" s="158"/>
      <c r="D3463" s="138"/>
    </row>
    <row r="3464" spans="1:4" x14ac:dyDescent="0.2">
      <c r="A3464" s="158"/>
      <c r="D3464" s="138"/>
    </row>
    <row r="3465" spans="1:4" x14ac:dyDescent="0.2">
      <c r="A3465" s="158"/>
      <c r="D3465" s="138"/>
    </row>
    <row r="3466" spans="1:4" x14ac:dyDescent="0.2">
      <c r="A3466" s="158"/>
      <c r="D3466" s="138"/>
    </row>
    <row r="3467" spans="1:4" x14ac:dyDescent="0.2">
      <c r="A3467" s="158"/>
      <c r="D3467" s="138"/>
    </row>
    <row r="3468" spans="1:4" x14ac:dyDescent="0.2">
      <c r="A3468" s="158"/>
      <c r="D3468" s="138"/>
    </row>
    <row r="3469" spans="1:4" x14ac:dyDescent="0.2">
      <c r="A3469" s="158"/>
      <c r="D3469" s="138"/>
    </row>
    <row r="3470" spans="1:4" x14ac:dyDescent="0.2">
      <c r="A3470" s="158"/>
      <c r="D3470" s="138"/>
    </row>
    <row r="3471" spans="1:4" x14ac:dyDescent="0.2">
      <c r="A3471" s="158"/>
      <c r="D3471" s="138"/>
    </row>
    <row r="3472" spans="1:4" x14ac:dyDescent="0.2">
      <c r="A3472" s="158"/>
      <c r="D3472" s="138"/>
    </row>
    <row r="3473" spans="1:4" x14ac:dyDescent="0.2">
      <c r="A3473" s="158"/>
      <c r="D3473" s="138"/>
    </row>
    <row r="3474" spans="1:4" x14ac:dyDescent="0.2">
      <c r="A3474" s="158"/>
      <c r="D3474" s="138"/>
    </row>
    <row r="3475" spans="1:4" x14ac:dyDescent="0.2">
      <c r="A3475" s="158"/>
      <c r="D3475" s="138"/>
    </row>
    <row r="3476" spans="1:4" x14ac:dyDescent="0.2">
      <c r="A3476" s="158"/>
      <c r="D3476" s="138"/>
    </row>
    <row r="3477" spans="1:4" x14ac:dyDescent="0.2">
      <c r="A3477" s="158"/>
      <c r="D3477" s="138"/>
    </row>
    <row r="3478" spans="1:4" x14ac:dyDescent="0.2">
      <c r="A3478" s="158"/>
      <c r="D3478" s="138"/>
    </row>
    <row r="3479" spans="1:4" x14ac:dyDescent="0.2">
      <c r="A3479" s="158"/>
      <c r="D3479" s="138"/>
    </row>
    <row r="3480" spans="1:4" x14ac:dyDescent="0.2">
      <c r="A3480" s="158"/>
      <c r="D3480" s="138"/>
    </row>
    <row r="3481" spans="1:4" x14ac:dyDescent="0.2">
      <c r="A3481" s="158"/>
      <c r="D3481" s="138"/>
    </row>
    <row r="3482" spans="1:4" x14ac:dyDescent="0.2">
      <c r="A3482" s="158"/>
      <c r="D3482" s="138"/>
    </row>
    <row r="3483" spans="1:4" x14ac:dyDescent="0.2">
      <c r="A3483" s="158"/>
      <c r="D3483" s="138"/>
    </row>
    <row r="3484" spans="1:4" x14ac:dyDescent="0.2">
      <c r="A3484" s="158"/>
      <c r="D3484" s="138"/>
    </row>
    <row r="3485" spans="1:4" x14ac:dyDescent="0.2">
      <c r="A3485" s="158"/>
      <c r="D3485" s="138"/>
    </row>
    <row r="3486" spans="1:4" x14ac:dyDescent="0.2">
      <c r="A3486" s="158"/>
      <c r="D3486" s="138"/>
    </row>
    <row r="3487" spans="1:4" x14ac:dyDescent="0.2">
      <c r="A3487" s="158"/>
      <c r="D3487" s="138"/>
    </row>
    <row r="3488" spans="1:4" x14ac:dyDescent="0.2">
      <c r="A3488" s="158"/>
      <c r="D3488" s="138"/>
    </row>
    <row r="3489" spans="1:4" x14ac:dyDescent="0.2">
      <c r="A3489" s="158"/>
      <c r="D3489" s="138"/>
    </row>
    <row r="3490" spans="1:4" x14ac:dyDescent="0.2">
      <c r="A3490" s="158"/>
      <c r="D3490" s="138"/>
    </row>
    <row r="3491" spans="1:4" x14ac:dyDescent="0.2">
      <c r="A3491" s="158"/>
      <c r="D3491" s="138"/>
    </row>
    <row r="3492" spans="1:4" x14ac:dyDescent="0.2">
      <c r="A3492" s="158"/>
      <c r="D3492" s="138"/>
    </row>
    <row r="3493" spans="1:4" x14ac:dyDescent="0.2">
      <c r="A3493" s="158"/>
      <c r="D3493" s="138"/>
    </row>
    <row r="3494" spans="1:4" x14ac:dyDescent="0.2">
      <c r="A3494" s="158"/>
      <c r="D3494" s="138"/>
    </row>
    <row r="3495" spans="1:4" x14ac:dyDescent="0.2">
      <c r="A3495" s="158"/>
      <c r="D3495" s="138"/>
    </row>
    <row r="3496" spans="1:4" x14ac:dyDescent="0.2">
      <c r="A3496" s="158"/>
      <c r="D3496" s="138"/>
    </row>
    <row r="3497" spans="1:4" x14ac:dyDescent="0.2">
      <c r="A3497" s="158"/>
      <c r="D3497" s="138"/>
    </row>
    <row r="3498" spans="1:4" x14ac:dyDescent="0.2">
      <c r="A3498" s="158"/>
      <c r="D3498" s="138"/>
    </row>
    <row r="3499" spans="1:4" x14ac:dyDescent="0.2">
      <c r="A3499" s="158"/>
      <c r="D3499" s="138"/>
    </row>
    <row r="3500" spans="1:4" x14ac:dyDescent="0.2">
      <c r="A3500" s="158"/>
      <c r="D3500" s="138"/>
    </row>
    <row r="3501" spans="1:4" x14ac:dyDescent="0.2">
      <c r="A3501" s="158"/>
      <c r="D3501" s="138"/>
    </row>
    <row r="3502" spans="1:4" x14ac:dyDescent="0.2">
      <c r="A3502" s="158"/>
      <c r="D3502" s="138"/>
    </row>
    <row r="3503" spans="1:4" x14ac:dyDescent="0.2">
      <c r="A3503" s="158"/>
      <c r="D3503" s="138"/>
    </row>
    <row r="3504" spans="1:4" x14ac:dyDescent="0.2">
      <c r="A3504" s="158"/>
      <c r="D3504" s="138"/>
    </row>
    <row r="3505" spans="1:4" x14ac:dyDescent="0.2">
      <c r="A3505" s="158"/>
      <c r="D3505" s="138"/>
    </row>
    <row r="3506" spans="1:4" x14ac:dyDescent="0.2">
      <c r="A3506" s="158"/>
      <c r="D3506" s="138"/>
    </row>
    <row r="3507" spans="1:4" x14ac:dyDescent="0.2">
      <c r="A3507" s="158"/>
      <c r="D3507" s="138"/>
    </row>
    <row r="3508" spans="1:4" x14ac:dyDescent="0.2">
      <c r="A3508" s="158"/>
      <c r="D3508" s="138"/>
    </row>
    <row r="3509" spans="1:4" x14ac:dyDescent="0.2">
      <c r="A3509" s="158"/>
      <c r="D3509" s="138"/>
    </row>
    <row r="3510" spans="1:4" x14ac:dyDescent="0.2">
      <c r="A3510" s="158"/>
      <c r="D3510" s="138"/>
    </row>
    <row r="3511" spans="1:4" x14ac:dyDescent="0.2">
      <c r="A3511" s="158"/>
      <c r="D3511" s="138"/>
    </row>
    <row r="3512" spans="1:4" x14ac:dyDescent="0.2">
      <c r="A3512" s="158"/>
      <c r="D3512" s="138"/>
    </row>
    <row r="3513" spans="1:4" x14ac:dyDescent="0.2">
      <c r="A3513" s="158"/>
      <c r="D3513" s="138"/>
    </row>
    <row r="3514" spans="1:4" x14ac:dyDescent="0.2">
      <c r="A3514" s="158"/>
      <c r="D3514" s="138"/>
    </row>
    <row r="3515" spans="1:4" x14ac:dyDescent="0.2">
      <c r="A3515" s="158"/>
      <c r="D3515" s="138"/>
    </row>
    <row r="3516" spans="1:4" x14ac:dyDescent="0.2">
      <c r="A3516" s="158"/>
      <c r="D3516" s="138"/>
    </row>
    <row r="3517" spans="1:4" x14ac:dyDescent="0.2">
      <c r="A3517" s="158"/>
      <c r="D3517" s="138"/>
    </row>
    <row r="3518" spans="1:4" x14ac:dyDescent="0.2">
      <c r="A3518" s="158"/>
      <c r="D3518" s="138"/>
    </row>
    <row r="3519" spans="1:4" x14ac:dyDescent="0.2">
      <c r="A3519" s="158"/>
      <c r="D3519" s="138"/>
    </row>
    <row r="3520" spans="1:4" x14ac:dyDescent="0.2">
      <c r="A3520" s="158"/>
      <c r="D3520" s="138"/>
    </row>
    <row r="3521" spans="1:4" x14ac:dyDescent="0.2">
      <c r="A3521" s="158"/>
      <c r="D3521" s="138"/>
    </row>
    <row r="3522" spans="1:4" x14ac:dyDescent="0.2">
      <c r="A3522" s="158"/>
      <c r="D3522" s="138"/>
    </row>
    <row r="3523" spans="1:4" x14ac:dyDescent="0.2">
      <c r="A3523" s="158"/>
      <c r="D3523" s="138"/>
    </row>
    <row r="3524" spans="1:4" x14ac:dyDescent="0.2">
      <c r="A3524" s="158"/>
      <c r="D3524" s="138"/>
    </row>
    <row r="3525" spans="1:4" x14ac:dyDescent="0.2">
      <c r="A3525" s="158"/>
      <c r="D3525" s="138"/>
    </row>
    <row r="3526" spans="1:4" x14ac:dyDescent="0.2">
      <c r="A3526" s="158"/>
      <c r="D3526" s="138"/>
    </row>
    <row r="3527" spans="1:4" x14ac:dyDescent="0.2">
      <c r="A3527" s="158"/>
      <c r="D3527" s="138"/>
    </row>
    <row r="3528" spans="1:4" x14ac:dyDescent="0.2">
      <c r="A3528" s="158"/>
      <c r="D3528" s="138"/>
    </row>
    <row r="3529" spans="1:4" x14ac:dyDescent="0.2">
      <c r="A3529" s="158"/>
      <c r="D3529" s="138"/>
    </row>
    <row r="3530" spans="1:4" x14ac:dyDescent="0.2">
      <c r="A3530" s="158"/>
      <c r="D3530" s="138"/>
    </row>
    <row r="3531" spans="1:4" x14ac:dyDescent="0.2">
      <c r="A3531" s="158"/>
      <c r="D3531" s="138"/>
    </row>
    <row r="3532" spans="1:4" x14ac:dyDescent="0.2">
      <c r="A3532" s="158"/>
      <c r="D3532" s="138"/>
    </row>
    <row r="3533" spans="1:4" x14ac:dyDescent="0.2">
      <c r="A3533" s="158"/>
      <c r="D3533" s="138"/>
    </row>
    <row r="3534" spans="1:4" x14ac:dyDescent="0.2">
      <c r="A3534" s="158"/>
      <c r="D3534" s="138"/>
    </row>
    <row r="3535" spans="1:4" x14ac:dyDescent="0.2">
      <c r="A3535" s="158"/>
      <c r="D3535" s="138"/>
    </row>
    <row r="3536" spans="1:4" x14ac:dyDescent="0.2">
      <c r="A3536" s="158"/>
      <c r="D3536" s="138"/>
    </row>
    <row r="3537" spans="1:4" x14ac:dyDescent="0.2">
      <c r="A3537" s="158"/>
      <c r="D3537" s="138"/>
    </row>
    <row r="3538" spans="1:4" x14ac:dyDescent="0.2">
      <c r="A3538" s="158"/>
      <c r="D3538" s="138"/>
    </row>
    <row r="3539" spans="1:4" x14ac:dyDescent="0.2">
      <c r="A3539" s="158"/>
      <c r="D3539" s="138"/>
    </row>
    <row r="3540" spans="1:4" x14ac:dyDescent="0.2">
      <c r="A3540" s="158"/>
      <c r="D3540" s="138"/>
    </row>
    <row r="3541" spans="1:4" x14ac:dyDescent="0.2">
      <c r="A3541" s="158"/>
      <c r="D3541" s="138"/>
    </row>
    <row r="3542" spans="1:4" x14ac:dyDescent="0.2">
      <c r="A3542" s="158"/>
      <c r="D3542" s="138"/>
    </row>
    <row r="3543" spans="1:4" x14ac:dyDescent="0.2">
      <c r="A3543" s="158"/>
      <c r="D3543" s="138"/>
    </row>
    <row r="3544" spans="1:4" x14ac:dyDescent="0.2">
      <c r="A3544" s="158"/>
      <c r="D3544" s="138"/>
    </row>
    <row r="3545" spans="1:4" x14ac:dyDescent="0.2">
      <c r="A3545" s="158"/>
      <c r="D3545" s="138"/>
    </row>
    <row r="3546" spans="1:4" x14ac:dyDescent="0.2">
      <c r="A3546" s="158"/>
      <c r="D3546" s="138"/>
    </row>
    <row r="3547" spans="1:4" x14ac:dyDescent="0.2">
      <c r="A3547" s="158"/>
      <c r="D3547" s="138"/>
    </row>
    <row r="3548" spans="1:4" x14ac:dyDescent="0.2">
      <c r="A3548" s="158"/>
      <c r="D3548" s="138"/>
    </row>
    <row r="3549" spans="1:4" x14ac:dyDescent="0.2">
      <c r="A3549" s="158"/>
      <c r="D3549" s="138"/>
    </row>
    <row r="3550" spans="1:4" x14ac:dyDescent="0.2">
      <c r="A3550" s="158"/>
      <c r="D3550" s="138"/>
    </row>
    <row r="3551" spans="1:4" x14ac:dyDescent="0.2">
      <c r="A3551" s="158"/>
      <c r="D3551" s="138"/>
    </row>
    <row r="3552" spans="1:4" x14ac:dyDescent="0.2">
      <c r="A3552" s="158"/>
      <c r="D3552" s="138"/>
    </row>
    <row r="3553" spans="1:4" x14ac:dyDescent="0.2">
      <c r="A3553" s="158"/>
      <c r="D3553" s="138"/>
    </row>
    <row r="3554" spans="1:4" x14ac:dyDescent="0.2">
      <c r="A3554" s="158"/>
      <c r="D3554" s="138"/>
    </row>
    <row r="3555" spans="1:4" x14ac:dyDescent="0.2">
      <c r="A3555" s="158"/>
      <c r="D3555" s="138"/>
    </row>
    <row r="3556" spans="1:4" x14ac:dyDescent="0.2">
      <c r="A3556" s="158"/>
      <c r="D3556" s="138"/>
    </row>
    <row r="3557" spans="1:4" x14ac:dyDescent="0.2">
      <c r="A3557" s="158"/>
      <c r="D3557" s="138"/>
    </row>
    <row r="3558" spans="1:4" x14ac:dyDescent="0.2">
      <c r="A3558" s="158"/>
      <c r="D3558" s="138"/>
    </row>
    <row r="3559" spans="1:4" x14ac:dyDescent="0.2">
      <c r="A3559" s="158"/>
      <c r="D3559" s="138"/>
    </row>
    <row r="3560" spans="1:4" x14ac:dyDescent="0.2">
      <c r="A3560" s="158"/>
      <c r="D3560" s="138"/>
    </row>
    <row r="3561" spans="1:4" x14ac:dyDescent="0.2">
      <c r="A3561" s="158"/>
      <c r="D3561" s="138"/>
    </row>
    <row r="3562" spans="1:4" x14ac:dyDescent="0.2">
      <c r="A3562" s="158"/>
      <c r="D3562" s="138"/>
    </row>
    <row r="3563" spans="1:4" x14ac:dyDescent="0.2">
      <c r="A3563" s="158"/>
      <c r="D3563" s="138"/>
    </row>
    <row r="3564" spans="1:4" x14ac:dyDescent="0.2">
      <c r="A3564" s="158"/>
      <c r="D3564" s="138"/>
    </row>
    <row r="3565" spans="1:4" x14ac:dyDescent="0.2">
      <c r="A3565" s="158"/>
      <c r="D3565" s="138"/>
    </row>
    <row r="3566" spans="1:4" x14ac:dyDescent="0.2">
      <c r="A3566" s="158"/>
      <c r="D3566" s="138"/>
    </row>
    <row r="3567" spans="1:4" x14ac:dyDescent="0.2">
      <c r="A3567" s="158"/>
      <c r="D3567" s="138"/>
    </row>
    <row r="3568" spans="1:4" x14ac:dyDescent="0.2">
      <c r="A3568" s="158"/>
      <c r="D3568" s="138"/>
    </row>
    <row r="3569" spans="1:4" x14ac:dyDescent="0.2">
      <c r="A3569" s="158"/>
      <c r="D3569" s="138"/>
    </row>
    <row r="3570" spans="1:4" x14ac:dyDescent="0.2">
      <c r="A3570" s="158"/>
      <c r="D3570" s="138"/>
    </row>
    <row r="3571" spans="1:4" x14ac:dyDescent="0.2">
      <c r="A3571" s="158"/>
      <c r="D3571" s="138"/>
    </row>
    <row r="3572" spans="1:4" x14ac:dyDescent="0.2">
      <c r="A3572" s="158"/>
      <c r="D3572" s="138"/>
    </row>
    <row r="3573" spans="1:4" x14ac:dyDescent="0.2">
      <c r="A3573" s="158"/>
      <c r="D3573" s="138"/>
    </row>
    <row r="3574" spans="1:4" x14ac:dyDescent="0.2">
      <c r="A3574" s="158"/>
      <c r="D3574" s="138"/>
    </row>
    <row r="3575" spans="1:4" x14ac:dyDescent="0.2">
      <c r="A3575" s="158"/>
      <c r="D3575" s="138"/>
    </row>
    <row r="3576" spans="1:4" x14ac:dyDescent="0.2">
      <c r="A3576" s="158"/>
      <c r="D3576" s="138"/>
    </row>
    <row r="3577" spans="1:4" x14ac:dyDescent="0.2">
      <c r="A3577" s="158"/>
      <c r="D3577" s="138"/>
    </row>
    <row r="3578" spans="1:4" x14ac:dyDescent="0.2">
      <c r="A3578" s="158"/>
      <c r="D3578" s="138"/>
    </row>
    <row r="3579" spans="1:4" x14ac:dyDescent="0.2">
      <c r="A3579" s="158"/>
      <c r="D3579" s="138"/>
    </row>
    <row r="3580" spans="1:4" x14ac:dyDescent="0.2">
      <c r="A3580" s="158"/>
      <c r="D3580" s="138"/>
    </row>
    <row r="3581" spans="1:4" x14ac:dyDescent="0.2">
      <c r="A3581" s="158"/>
      <c r="D3581" s="138"/>
    </row>
    <row r="3582" spans="1:4" x14ac:dyDescent="0.2">
      <c r="A3582" s="158"/>
      <c r="D3582" s="138"/>
    </row>
    <row r="3583" spans="1:4" x14ac:dyDescent="0.2">
      <c r="A3583" s="158"/>
      <c r="D3583" s="138"/>
    </row>
    <row r="3584" spans="1:4" x14ac:dyDescent="0.2">
      <c r="A3584" s="158"/>
      <c r="D3584" s="138"/>
    </row>
    <row r="3585" spans="1:4" x14ac:dyDescent="0.2">
      <c r="A3585" s="158"/>
      <c r="D3585" s="138"/>
    </row>
    <row r="3586" spans="1:4" x14ac:dyDescent="0.2">
      <c r="A3586" s="158"/>
      <c r="D3586" s="138"/>
    </row>
    <row r="3587" spans="1:4" x14ac:dyDescent="0.2">
      <c r="A3587" s="158"/>
      <c r="D3587" s="138"/>
    </row>
    <row r="3588" spans="1:4" x14ac:dyDescent="0.2">
      <c r="A3588" s="158"/>
      <c r="D3588" s="138"/>
    </row>
    <row r="3589" spans="1:4" x14ac:dyDescent="0.2">
      <c r="A3589" s="158"/>
      <c r="D3589" s="138"/>
    </row>
    <row r="3590" spans="1:4" x14ac:dyDescent="0.2">
      <c r="A3590" s="158"/>
      <c r="D3590" s="138"/>
    </row>
    <row r="3591" spans="1:4" x14ac:dyDescent="0.2">
      <c r="A3591" s="158"/>
      <c r="D3591" s="138"/>
    </row>
    <row r="3592" spans="1:4" x14ac:dyDescent="0.2">
      <c r="A3592" s="158"/>
      <c r="D3592" s="138"/>
    </row>
    <row r="3593" spans="1:4" x14ac:dyDescent="0.2">
      <c r="A3593" s="158"/>
      <c r="D3593" s="138"/>
    </row>
    <row r="3594" spans="1:4" x14ac:dyDescent="0.2">
      <c r="A3594" s="158"/>
      <c r="D3594" s="138"/>
    </row>
    <row r="3595" spans="1:4" x14ac:dyDescent="0.2">
      <c r="A3595" s="158"/>
      <c r="D3595" s="138"/>
    </row>
    <row r="3596" spans="1:4" x14ac:dyDescent="0.2">
      <c r="A3596" s="158"/>
      <c r="D3596" s="138"/>
    </row>
    <row r="3597" spans="1:4" x14ac:dyDescent="0.2">
      <c r="A3597" s="158"/>
      <c r="D3597" s="138"/>
    </row>
    <row r="3598" spans="1:4" x14ac:dyDescent="0.2">
      <c r="A3598" s="158"/>
      <c r="D3598" s="138"/>
    </row>
    <row r="3599" spans="1:4" x14ac:dyDescent="0.2">
      <c r="A3599" s="158"/>
      <c r="D3599" s="138"/>
    </row>
    <row r="3600" spans="1:4" x14ac:dyDescent="0.2">
      <c r="A3600" s="158"/>
      <c r="D3600" s="138"/>
    </row>
    <row r="3601" spans="1:4" x14ac:dyDescent="0.2">
      <c r="A3601" s="158"/>
      <c r="D3601" s="138"/>
    </row>
    <row r="3602" spans="1:4" x14ac:dyDescent="0.2">
      <c r="A3602" s="158"/>
      <c r="D3602" s="138"/>
    </row>
    <row r="3603" spans="1:4" x14ac:dyDescent="0.2">
      <c r="A3603" s="158"/>
      <c r="D3603" s="138"/>
    </row>
    <row r="3604" spans="1:4" x14ac:dyDescent="0.2">
      <c r="A3604" s="158"/>
      <c r="D3604" s="138"/>
    </row>
    <row r="3605" spans="1:4" x14ac:dyDescent="0.2">
      <c r="A3605" s="158"/>
      <c r="D3605" s="138"/>
    </row>
    <row r="3606" spans="1:4" x14ac:dyDescent="0.2">
      <c r="A3606" s="158"/>
      <c r="D3606" s="138"/>
    </row>
    <row r="3607" spans="1:4" x14ac:dyDescent="0.2">
      <c r="A3607" s="158"/>
      <c r="D3607" s="138"/>
    </row>
    <row r="3608" spans="1:4" x14ac:dyDescent="0.2">
      <c r="A3608" s="158"/>
      <c r="D3608" s="138"/>
    </row>
    <row r="3609" spans="1:4" x14ac:dyDescent="0.2">
      <c r="A3609" s="158"/>
      <c r="D3609" s="138"/>
    </row>
    <row r="3610" spans="1:4" x14ac:dyDescent="0.2">
      <c r="A3610" s="158"/>
      <c r="D3610" s="138"/>
    </row>
    <row r="3611" spans="1:4" x14ac:dyDescent="0.2">
      <c r="A3611" s="158"/>
      <c r="D3611" s="138"/>
    </row>
    <row r="3612" spans="1:4" x14ac:dyDescent="0.2">
      <c r="A3612" s="158"/>
      <c r="D3612" s="138"/>
    </row>
    <row r="3613" spans="1:4" x14ac:dyDescent="0.2">
      <c r="A3613" s="158"/>
      <c r="D3613" s="138"/>
    </row>
    <row r="3614" spans="1:4" x14ac:dyDescent="0.2">
      <c r="A3614" s="158"/>
      <c r="D3614" s="138"/>
    </row>
    <row r="3615" spans="1:4" x14ac:dyDescent="0.2">
      <c r="A3615" s="158"/>
      <c r="D3615" s="138"/>
    </row>
    <row r="3616" spans="1:4" x14ac:dyDescent="0.2">
      <c r="A3616" s="158"/>
      <c r="D3616" s="138"/>
    </row>
    <row r="3617" spans="1:4" x14ac:dyDescent="0.2">
      <c r="A3617" s="158"/>
      <c r="D3617" s="138"/>
    </row>
    <row r="3618" spans="1:4" x14ac:dyDescent="0.2">
      <c r="A3618" s="158"/>
      <c r="D3618" s="138"/>
    </row>
    <row r="3619" spans="1:4" x14ac:dyDescent="0.2">
      <c r="A3619" s="158"/>
      <c r="D3619" s="138"/>
    </row>
    <row r="3620" spans="1:4" x14ac:dyDescent="0.2">
      <c r="A3620" s="158"/>
      <c r="D3620" s="138"/>
    </row>
    <row r="3621" spans="1:4" x14ac:dyDescent="0.2">
      <c r="A3621" s="158"/>
      <c r="D3621" s="138"/>
    </row>
    <row r="3622" spans="1:4" x14ac:dyDescent="0.2">
      <c r="A3622" s="158"/>
      <c r="D3622" s="138"/>
    </row>
    <row r="3623" spans="1:4" x14ac:dyDescent="0.2">
      <c r="A3623" s="158"/>
      <c r="D3623" s="138"/>
    </row>
    <row r="3624" spans="1:4" x14ac:dyDescent="0.2">
      <c r="A3624" s="158"/>
      <c r="D3624" s="138"/>
    </row>
    <row r="3625" spans="1:4" x14ac:dyDescent="0.2">
      <c r="A3625" s="158"/>
      <c r="D3625" s="138"/>
    </row>
    <row r="3626" spans="1:4" x14ac:dyDescent="0.2">
      <c r="A3626" s="158"/>
      <c r="D3626" s="138"/>
    </row>
    <row r="3627" spans="1:4" x14ac:dyDescent="0.2">
      <c r="A3627" s="158"/>
      <c r="D3627" s="138"/>
    </row>
    <row r="3628" spans="1:4" x14ac:dyDescent="0.2">
      <c r="A3628" s="158"/>
      <c r="D3628" s="138"/>
    </row>
    <row r="3629" spans="1:4" x14ac:dyDescent="0.2">
      <c r="A3629" s="158"/>
      <c r="D3629" s="138"/>
    </row>
    <row r="3630" spans="1:4" x14ac:dyDescent="0.2">
      <c r="A3630" s="158"/>
      <c r="D3630" s="138"/>
    </row>
    <row r="3631" spans="1:4" x14ac:dyDescent="0.2">
      <c r="A3631" s="158"/>
      <c r="D3631" s="138"/>
    </row>
    <row r="3632" spans="1:4" x14ac:dyDescent="0.2">
      <c r="A3632" s="158"/>
      <c r="D3632" s="138"/>
    </row>
    <row r="3633" spans="1:4" x14ac:dyDescent="0.2">
      <c r="A3633" s="158"/>
      <c r="D3633" s="138"/>
    </row>
    <row r="3634" spans="1:4" x14ac:dyDescent="0.2">
      <c r="A3634" s="158"/>
      <c r="D3634" s="138"/>
    </row>
    <row r="3635" spans="1:4" x14ac:dyDescent="0.2">
      <c r="A3635" s="158"/>
      <c r="D3635" s="138"/>
    </row>
    <row r="3636" spans="1:4" x14ac:dyDescent="0.2">
      <c r="A3636" s="158"/>
      <c r="D3636" s="138"/>
    </row>
    <row r="3637" spans="1:4" x14ac:dyDescent="0.2">
      <c r="A3637" s="158"/>
      <c r="D3637" s="138"/>
    </row>
    <row r="3638" spans="1:4" x14ac:dyDescent="0.2">
      <c r="A3638" s="158"/>
      <c r="D3638" s="138"/>
    </row>
    <row r="3639" spans="1:4" x14ac:dyDescent="0.2">
      <c r="A3639" s="158"/>
      <c r="D3639" s="138"/>
    </row>
    <row r="3640" spans="1:4" x14ac:dyDescent="0.2">
      <c r="A3640" s="158"/>
      <c r="D3640" s="138"/>
    </row>
    <row r="3641" spans="1:4" x14ac:dyDescent="0.2">
      <c r="A3641" s="158"/>
      <c r="D3641" s="138"/>
    </row>
    <row r="3642" spans="1:4" x14ac:dyDescent="0.2">
      <c r="A3642" s="158"/>
      <c r="D3642" s="138"/>
    </row>
    <row r="3643" spans="1:4" x14ac:dyDescent="0.2">
      <c r="A3643" s="158"/>
      <c r="D3643" s="138"/>
    </row>
    <row r="3644" spans="1:4" x14ac:dyDescent="0.2">
      <c r="A3644" s="158"/>
      <c r="D3644" s="138"/>
    </row>
    <row r="3645" spans="1:4" x14ac:dyDescent="0.2">
      <c r="A3645" s="158"/>
      <c r="D3645" s="138"/>
    </row>
    <row r="3646" spans="1:4" x14ac:dyDescent="0.2">
      <c r="A3646" s="158"/>
      <c r="D3646" s="138"/>
    </row>
    <row r="3647" spans="1:4" x14ac:dyDescent="0.2">
      <c r="A3647" s="158"/>
      <c r="D3647" s="138"/>
    </row>
    <row r="3648" spans="1:4" x14ac:dyDescent="0.2">
      <c r="A3648" s="158"/>
      <c r="D3648" s="138"/>
    </row>
    <row r="3649" spans="1:4" x14ac:dyDescent="0.2">
      <c r="A3649" s="158"/>
      <c r="D3649" s="138"/>
    </row>
    <row r="3650" spans="1:4" x14ac:dyDescent="0.2">
      <c r="A3650" s="158"/>
      <c r="D3650" s="138"/>
    </row>
    <row r="3651" spans="1:4" x14ac:dyDescent="0.2">
      <c r="A3651" s="158"/>
      <c r="D3651" s="138"/>
    </row>
    <row r="3652" spans="1:4" x14ac:dyDescent="0.2">
      <c r="A3652" s="158"/>
      <c r="D3652" s="138"/>
    </row>
    <row r="3653" spans="1:4" x14ac:dyDescent="0.2">
      <c r="A3653" s="158"/>
      <c r="D3653" s="138"/>
    </row>
    <row r="3654" spans="1:4" x14ac:dyDescent="0.2">
      <c r="A3654" s="158"/>
      <c r="D3654" s="138"/>
    </row>
    <row r="3655" spans="1:4" x14ac:dyDescent="0.2">
      <c r="A3655" s="158"/>
      <c r="D3655" s="138"/>
    </row>
    <row r="3656" spans="1:4" x14ac:dyDescent="0.2">
      <c r="A3656" s="158"/>
      <c r="D3656" s="138"/>
    </row>
    <row r="3657" spans="1:4" x14ac:dyDescent="0.2">
      <c r="A3657" s="158"/>
      <c r="D3657" s="138"/>
    </row>
    <row r="3658" spans="1:4" x14ac:dyDescent="0.2">
      <c r="A3658" s="158"/>
      <c r="D3658" s="138"/>
    </row>
    <row r="3659" spans="1:4" x14ac:dyDescent="0.2">
      <c r="A3659" s="158"/>
      <c r="D3659" s="138"/>
    </row>
    <row r="3660" spans="1:4" x14ac:dyDescent="0.2">
      <c r="A3660" s="158"/>
      <c r="D3660" s="138"/>
    </row>
    <row r="3661" spans="1:4" x14ac:dyDescent="0.2">
      <c r="A3661" s="158"/>
      <c r="D3661" s="138"/>
    </row>
    <row r="3662" spans="1:4" x14ac:dyDescent="0.2">
      <c r="A3662" s="158"/>
      <c r="D3662" s="138"/>
    </row>
    <row r="3663" spans="1:4" x14ac:dyDescent="0.2">
      <c r="A3663" s="158"/>
      <c r="D3663" s="138"/>
    </row>
    <row r="3664" spans="1:4" x14ac:dyDescent="0.2">
      <c r="A3664" s="158"/>
      <c r="D3664" s="138"/>
    </row>
    <row r="3665" spans="1:4" x14ac:dyDescent="0.2">
      <c r="A3665" s="158"/>
      <c r="D3665" s="138"/>
    </row>
    <row r="3666" spans="1:4" x14ac:dyDescent="0.2">
      <c r="A3666" s="158"/>
      <c r="D3666" s="138"/>
    </row>
    <row r="3667" spans="1:4" x14ac:dyDescent="0.2">
      <c r="A3667" s="158"/>
      <c r="D3667" s="138"/>
    </row>
    <row r="3668" spans="1:4" x14ac:dyDescent="0.2">
      <c r="A3668" s="158"/>
      <c r="D3668" s="138"/>
    </row>
    <row r="3669" spans="1:4" x14ac:dyDescent="0.2">
      <c r="A3669" s="158"/>
      <c r="D3669" s="138"/>
    </row>
    <row r="3670" spans="1:4" x14ac:dyDescent="0.2">
      <c r="A3670" s="158"/>
      <c r="D3670" s="138"/>
    </row>
    <row r="3671" spans="1:4" x14ac:dyDescent="0.2">
      <c r="A3671" s="158"/>
      <c r="D3671" s="138"/>
    </row>
    <row r="3672" spans="1:4" x14ac:dyDescent="0.2">
      <c r="A3672" s="158"/>
      <c r="D3672" s="138"/>
    </row>
    <row r="3673" spans="1:4" x14ac:dyDescent="0.2">
      <c r="A3673" s="158"/>
      <c r="D3673" s="138"/>
    </row>
    <row r="3674" spans="1:4" x14ac:dyDescent="0.2">
      <c r="A3674" s="158"/>
      <c r="D3674" s="138"/>
    </row>
    <row r="3675" spans="1:4" x14ac:dyDescent="0.2">
      <c r="A3675" s="158"/>
      <c r="D3675" s="138"/>
    </row>
    <row r="3676" spans="1:4" x14ac:dyDescent="0.2">
      <c r="A3676" s="158"/>
      <c r="D3676" s="138"/>
    </row>
    <row r="3677" spans="1:4" x14ac:dyDescent="0.2">
      <c r="A3677" s="158"/>
      <c r="D3677" s="138"/>
    </row>
    <row r="3678" spans="1:4" x14ac:dyDescent="0.2">
      <c r="A3678" s="158"/>
      <c r="D3678" s="138"/>
    </row>
    <row r="3679" spans="1:4" x14ac:dyDescent="0.2">
      <c r="A3679" s="158"/>
      <c r="D3679" s="138"/>
    </row>
    <row r="3680" spans="1:4" x14ac:dyDescent="0.2">
      <c r="A3680" s="158"/>
      <c r="D3680" s="138"/>
    </row>
    <row r="3681" spans="1:4" x14ac:dyDescent="0.2">
      <c r="A3681" s="158"/>
      <c r="D3681" s="138"/>
    </row>
    <row r="3682" spans="1:4" x14ac:dyDescent="0.2">
      <c r="A3682" s="158"/>
      <c r="D3682" s="138"/>
    </row>
    <row r="3683" spans="1:4" x14ac:dyDescent="0.2">
      <c r="A3683" s="158"/>
      <c r="D3683" s="138"/>
    </row>
    <row r="3684" spans="1:4" x14ac:dyDescent="0.2">
      <c r="A3684" s="158"/>
      <c r="D3684" s="138"/>
    </row>
    <row r="3685" spans="1:4" x14ac:dyDescent="0.2">
      <c r="A3685" s="158"/>
      <c r="D3685" s="138"/>
    </row>
    <row r="3686" spans="1:4" x14ac:dyDescent="0.2">
      <c r="A3686" s="158"/>
      <c r="D3686" s="138"/>
    </row>
    <row r="3687" spans="1:4" x14ac:dyDescent="0.2">
      <c r="A3687" s="158"/>
      <c r="D3687" s="138"/>
    </row>
    <row r="3688" spans="1:4" x14ac:dyDescent="0.2">
      <c r="A3688" s="158"/>
      <c r="D3688" s="138"/>
    </row>
    <row r="3689" spans="1:4" x14ac:dyDescent="0.2">
      <c r="A3689" s="158"/>
      <c r="D3689" s="138"/>
    </row>
    <row r="3690" spans="1:4" x14ac:dyDescent="0.2">
      <c r="A3690" s="158"/>
      <c r="D3690" s="138"/>
    </row>
    <row r="3691" spans="1:4" x14ac:dyDescent="0.2">
      <c r="A3691" s="158"/>
      <c r="D3691" s="138"/>
    </row>
    <row r="3692" spans="1:4" x14ac:dyDescent="0.2">
      <c r="A3692" s="158"/>
      <c r="D3692" s="138"/>
    </row>
    <row r="3693" spans="1:4" x14ac:dyDescent="0.2">
      <c r="A3693" s="158"/>
      <c r="D3693" s="138"/>
    </row>
    <row r="3694" spans="1:4" x14ac:dyDescent="0.2">
      <c r="A3694" s="158"/>
      <c r="D3694" s="138"/>
    </row>
    <row r="3695" spans="1:4" x14ac:dyDescent="0.2">
      <c r="A3695" s="158"/>
      <c r="D3695" s="138"/>
    </row>
    <row r="3696" spans="1:4" x14ac:dyDescent="0.2">
      <c r="A3696" s="158"/>
      <c r="D3696" s="138"/>
    </row>
    <row r="3697" spans="1:4" x14ac:dyDescent="0.2">
      <c r="A3697" s="158"/>
      <c r="D3697" s="138"/>
    </row>
    <row r="3698" spans="1:4" x14ac:dyDescent="0.2">
      <c r="A3698" s="158"/>
      <c r="D3698" s="138"/>
    </row>
    <row r="3699" spans="1:4" x14ac:dyDescent="0.2">
      <c r="A3699" s="158"/>
      <c r="D3699" s="138"/>
    </row>
    <row r="3700" spans="1:4" x14ac:dyDescent="0.2">
      <c r="A3700" s="158"/>
      <c r="D3700" s="138"/>
    </row>
    <row r="3701" spans="1:4" x14ac:dyDescent="0.2">
      <c r="A3701" s="158"/>
      <c r="D3701" s="138"/>
    </row>
    <row r="3702" spans="1:4" x14ac:dyDescent="0.2">
      <c r="A3702" s="158"/>
      <c r="D3702" s="138"/>
    </row>
    <row r="3703" spans="1:4" x14ac:dyDescent="0.2">
      <c r="A3703" s="158"/>
      <c r="D3703" s="138"/>
    </row>
    <row r="3704" spans="1:4" x14ac:dyDescent="0.2">
      <c r="A3704" s="158"/>
      <c r="D3704" s="138"/>
    </row>
    <row r="3705" spans="1:4" x14ac:dyDescent="0.2">
      <c r="A3705" s="158"/>
      <c r="D3705" s="138"/>
    </row>
    <row r="3706" spans="1:4" x14ac:dyDescent="0.2">
      <c r="A3706" s="158"/>
      <c r="D3706" s="138"/>
    </row>
    <row r="3707" spans="1:4" x14ac:dyDescent="0.2">
      <c r="A3707" s="158"/>
      <c r="D3707" s="138"/>
    </row>
    <row r="3708" spans="1:4" x14ac:dyDescent="0.2">
      <c r="A3708" s="158"/>
      <c r="D3708" s="138"/>
    </row>
    <row r="3709" spans="1:4" x14ac:dyDescent="0.2">
      <c r="A3709" s="158"/>
      <c r="D3709" s="138"/>
    </row>
    <row r="3710" spans="1:4" x14ac:dyDescent="0.2">
      <c r="A3710" s="158"/>
      <c r="D3710" s="138"/>
    </row>
    <row r="3711" spans="1:4" x14ac:dyDescent="0.2">
      <c r="A3711" s="158"/>
      <c r="D3711" s="138"/>
    </row>
    <row r="3712" spans="1:4" x14ac:dyDescent="0.2">
      <c r="A3712" s="158"/>
      <c r="D3712" s="138"/>
    </row>
    <row r="3713" spans="1:4" x14ac:dyDescent="0.2">
      <c r="A3713" s="158"/>
      <c r="D3713" s="138"/>
    </row>
    <row r="3714" spans="1:4" x14ac:dyDescent="0.2">
      <c r="A3714" s="158"/>
      <c r="D3714" s="138"/>
    </row>
    <row r="3715" spans="1:4" x14ac:dyDescent="0.2">
      <c r="A3715" s="158"/>
      <c r="D3715" s="138"/>
    </row>
    <row r="3716" spans="1:4" x14ac:dyDescent="0.2">
      <c r="A3716" s="158"/>
      <c r="D3716" s="138"/>
    </row>
    <row r="3717" spans="1:4" x14ac:dyDescent="0.2">
      <c r="A3717" s="158"/>
      <c r="D3717" s="138"/>
    </row>
    <row r="3718" spans="1:4" x14ac:dyDescent="0.2">
      <c r="A3718" s="158"/>
      <c r="D3718" s="138"/>
    </row>
    <row r="3719" spans="1:4" x14ac:dyDescent="0.2">
      <c r="A3719" s="158"/>
      <c r="D3719" s="138"/>
    </row>
    <row r="3720" spans="1:4" x14ac:dyDescent="0.2">
      <c r="A3720" s="158"/>
      <c r="D3720" s="138"/>
    </row>
    <row r="3721" spans="1:4" x14ac:dyDescent="0.2">
      <c r="A3721" s="158"/>
      <c r="D3721" s="138"/>
    </row>
    <row r="3722" spans="1:4" x14ac:dyDescent="0.2">
      <c r="A3722" s="158"/>
      <c r="D3722" s="138"/>
    </row>
    <row r="3723" spans="1:4" x14ac:dyDescent="0.2">
      <c r="A3723" s="158"/>
      <c r="D3723" s="138"/>
    </row>
    <row r="3724" spans="1:4" x14ac:dyDescent="0.2">
      <c r="A3724" s="158"/>
      <c r="D3724" s="138"/>
    </row>
    <row r="3725" spans="1:4" x14ac:dyDescent="0.2">
      <c r="A3725" s="158"/>
      <c r="D3725" s="138"/>
    </row>
    <row r="3726" spans="1:4" x14ac:dyDescent="0.2">
      <c r="A3726" s="158"/>
      <c r="D3726" s="138"/>
    </row>
    <row r="3727" spans="1:4" x14ac:dyDescent="0.2">
      <c r="A3727" s="158"/>
      <c r="D3727" s="138"/>
    </row>
    <row r="3728" spans="1:4" x14ac:dyDescent="0.2">
      <c r="A3728" s="158"/>
      <c r="D3728" s="138"/>
    </row>
    <row r="3729" spans="1:4" x14ac:dyDescent="0.2">
      <c r="A3729" s="158"/>
      <c r="D3729" s="138"/>
    </row>
    <row r="3730" spans="1:4" x14ac:dyDescent="0.2">
      <c r="A3730" s="158"/>
      <c r="D3730" s="138"/>
    </row>
    <row r="3731" spans="1:4" x14ac:dyDescent="0.2">
      <c r="A3731" s="158"/>
      <c r="D3731" s="138"/>
    </row>
    <row r="3732" spans="1:4" x14ac:dyDescent="0.2">
      <c r="A3732" s="158"/>
      <c r="D3732" s="138"/>
    </row>
    <row r="3733" spans="1:4" x14ac:dyDescent="0.2">
      <c r="A3733" s="158"/>
      <c r="D3733" s="138"/>
    </row>
    <row r="3734" spans="1:4" x14ac:dyDescent="0.2">
      <c r="A3734" s="158"/>
      <c r="D3734" s="138"/>
    </row>
    <row r="3735" spans="1:4" x14ac:dyDescent="0.2">
      <c r="A3735" s="158"/>
      <c r="D3735" s="138"/>
    </row>
    <row r="3736" spans="1:4" x14ac:dyDescent="0.2">
      <c r="A3736" s="158"/>
      <c r="D3736" s="138"/>
    </row>
    <row r="3737" spans="1:4" x14ac:dyDescent="0.2">
      <c r="A3737" s="158"/>
      <c r="D3737" s="138"/>
    </row>
    <row r="3738" spans="1:4" x14ac:dyDescent="0.2">
      <c r="A3738" s="158"/>
      <c r="D3738" s="138"/>
    </row>
    <row r="3739" spans="1:4" x14ac:dyDescent="0.2">
      <c r="A3739" s="158"/>
      <c r="D3739" s="138"/>
    </row>
    <row r="3740" spans="1:4" x14ac:dyDescent="0.2">
      <c r="A3740" s="158"/>
      <c r="D3740" s="138"/>
    </row>
    <row r="3741" spans="1:4" x14ac:dyDescent="0.2">
      <c r="A3741" s="158"/>
      <c r="D3741" s="138"/>
    </row>
    <row r="3742" spans="1:4" x14ac:dyDescent="0.2">
      <c r="A3742" s="158"/>
      <c r="D3742" s="138"/>
    </row>
    <row r="3743" spans="1:4" x14ac:dyDescent="0.2">
      <c r="A3743" s="158"/>
      <c r="D3743" s="138"/>
    </row>
    <row r="3744" spans="1:4" x14ac:dyDescent="0.2">
      <c r="A3744" s="158"/>
      <c r="D3744" s="138"/>
    </row>
    <row r="3745" spans="1:4" x14ac:dyDescent="0.2">
      <c r="A3745" s="158"/>
      <c r="D3745" s="138"/>
    </row>
    <row r="3746" spans="1:4" x14ac:dyDescent="0.2">
      <c r="A3746" s="158"/>
      <c r="D3746" s="138"/>
    </row>
    <row r="3747" spans="1:4" x14ac:dyDescent="0.2">
      <c r="A3747" s="158"/>
      <c r="D3747" s="138"/>
    </row>
    <row r="3748" spans="1:4" x14ac:dyDescent="0.2">
      <c r="A3748" s="158"/>
      <c r="D3748" s="138"/>
    </row>
    <row r="3749" spans="1:4" x14ac:dyDescent="0.2">
      <c r="A3749" s="158"/>
      <c r="D3749" s="138"/>
    </row>
    <row r="3750" spans="1:4" x14ac:dyDescent="0.2">
      <c r="A3750" s="158"/>
      <c r="D3750" s="138"/>
    </row>
    <row r="3751" spans="1:4" x14ac:dyDescent="0.2">
      <c r="A3751" s="158"/>
      <c r="D3751" s="138"/>
    </row>
    <row r="3752" spans="1:4" x14ac:dyDescent="0.2">
      <c r="A3752" s="158"/>
      <c r="D3752" s="138"/>
    </row>
    <row r="3753" spans="1:4" x14ac:dyDescent="0.2">
      <c r="A3753" s="158"/>
      <c r="D3753" s="138"/>
    </row>
    <row r="3754" spans="1:4" x14ac:dyDescent="0.2">
      <c r="A3754" s="158"/>
      <c r="D3754" s="138"/>
    </row>
    <row r="3755" spans="1:4" x14ac:dyDescent="0.2">
      <c r="A3755" s="158"/>
      <c r="D3755" s="138"/>
    </row>
    <row r="3756" spans="1:4" x14ac:dyDescent="0.2">
      <c r="A3756" s="158"/>
      <c r="D3756" s="138"/>
    </row>
    <row r="3757" spans="1:4" x14ac:dyDescent="0.2">
      <c r="A3757" s="158"/>
      <c r="D3757" s="138"/>
    </row>
    <row r="3758" spans="1:4" x14ac:dyDescent="0.2">
      <c r="A3758" s="158"/>
      <c r="D3758" s="138"/>
    </row>
    <row r="3759" spans="1:4" x14ac:dyDescent="0.2">
      <c r="A3759" s="158"/>
      <c r="D3759" s="138"/>
    </row>
    <row r="3760" spans="1:4" x14ac:dyDescent="0.2">
      <c r="A3760" s="158"/>
      <c r="D3760" s="138"/>
    </row>
    <row r="3761" spans="1:4" x14ac:dyDescent="0.2">
      <c r="A3761" s="158"/>
      <c r="D3761" s="138"/>
    </row>
    <row r="3762" spans="1:4" x14ac:dyDescent="0.2">
      <c r="A3762" s="158"/>
      <c r="D3762" s="138"/>
    </row>
    <row r="3763" spans="1:4" x14ac:dyDescent="0.2">
      <c r="A3763" s="158"/>
      <c r="D3763" s="138"/>
    </row>
    <row r="3764" spans="1:4" x14ac:dyDescent="0.2">
      <c r="A3764" s="158"/>
      <c r="D3764" s="138"/>
    </row>
    <row r="3765" spans="1:4" x14ac:dyDescent="0.2">
      <c r="A3765" s="158"/>
      <c r="D3765" s="138"/>
    </row>
    <row r="3766" spans="1:4" x14ac:dyDescent="0.2">
      <c r="A3766" s="158"/>
      <c r="D3766" s="138"/>
    </row>
    <row r="3767" spans="1:4" x14ac:dyDescent="0.2">
      <c r="A3767" s="158"/>
      <c r="D3767" s="138"/>
    </row>
    <row r="3768" spans="1:4" x14ac:dyDescent="0.2">
      <c r="A3768" s="158"/>
      <c r="D3768" s="138"/>
    </row>
    <row r="3769" spans="1:4" x14ac:dyDescent="0.2">
      <c r="A3769" s="158"/>
      <c r="D3769" s="138"/>
    </row>
    <row r="3770" spans="1:4" x14ac:dyDescent="0.2">
      <c r="A3770" s="158"/>
      <c r="D3770" s="138"/>
    </row>
    <row r="3771" spans="1:4" x14ac:dyDescent="0.2">
      <c r="A3771" s="158"/>
      <c r="D3771" s="138"/>
    </row>
    <row r="3772" spans="1:4" x14ac:dyDescent="0.2">
      <c r="A3772" s="158"/>
      <c r="D3772" s="138"/>
    </row>
    <row r="3773" spans="1:4" x14ac:dyDescent="0.2">
      <c r="A3773" s="158"/>
      <c r="D3773" s="138"/>
    </row>
    <row r="3774" spans="1:4" x14ac:dyDescent="0.2">
      <c r="A3774" s="158"/>
      <c r="D3774" s="138"/>
    </row>
    <row r="3775" spans="1:4" x14ac:dyDescent="0.2">
      <c r="A3775" s="158"/>
      <c r="D3775" s="138"/>
    </row>
    <row r="3776" spans="1:4" x14ac:dyDescent="0.2">
      <c r="A3776" s="158"/>
      <c r="D3776" s="138"/>
    </row>
    <row r="3777" spans="1:4" x14ac:dyDescent="0.2">
      <c r="A3777" s="158"/>
      <c r="D3777" s="138"/>
    </row>
    <row r="3778" spans="1:4" x14ac:dyDescent="0.2">
      <c r="A3778" s="158"/>
      <c r="D3778" s="138"/>
    </row>
    <row r="3779" spans="1:4" x14ac:dyDescent="0.2">
      <c r="A3779" s="158"/>
      <c r="D3779" s="138"/>
    </row>
    <row r="3780" spans="1:4" x14ac:dyDescent="0.2">
      <c r="A3780" s="158"/>
      <c r="D3780" s="138"/>
    </row>
    <row r="3781" spans="1:4" x14ac:dyDescent="0.2">
      <c r="A3781" s="158"/>
      <c r="D3781" s="138"/>
    </row>
    <row r="3782" spans="1:4" x14ac:dyDescent="0.2">
      <c r="A3782" s="158"/>
      <c r="D3782" s="138"/>
    </row>
    <row r="3783" spans="1:4" x14ac:dyDescent="0.2">
      <c r="A3783" s="158"/>
      <c r="D3783" s="138"/>
    </row>
    <row r="3784" spans="1:4" x14ac:dyDescent="0.2">
      <c r="A3784" s="158"/>
      <c r="D3784" s="138"/>
    </row>
    <row r="3785" spans="1:4" x14ac:dyDescent="0.2">
      <c r="A3785" s="158"/>
      <c r="D3785" s="138"/>
    </row>
    <row r="3786" spans="1:4" x14ac:dyDescent="0.2">
      <c r="A3786" s="158"/>
      <c r="D3786" s="138"/>
    </row>
    <row r="3787" spans="1:4" x14ac:dyDescent="0.2">
      <c r="A3787" s="158"/>
      <c r="D3787" s="138"/>
    </row>
    <row r="3788" spans="1:4" x14ac:dyDescent="0.2">
      <c r="A3788" s="158"/>
      <c r="D3788" s="138"/>
    </row>
    <row r="3789" spans="1:4" x14ac:dyDescent="0.2">
      <c r="A3789" s="158"/>
      <c r="D3789" s="138"/>
    </row>
    <row r="3790" spans="1:4" x14ac:dyDescent="0.2">
      <c r="A3790" s="158"/>
      <c r="D3790" s="138"/>
    </row>
    <row r="3791" spans="1:4" x14ac:dyDescent="0.2">
      <c r="A3791" s="158"/>
      <c r="D3791" s="138"/>
    </row>
    <row r="3792" spans="1:4" x14ac:dyDescent="0.2">
      <c r="A3792" s="158"/>
      <c r="D3792" s="138"/>
    </row>
    <row r="3793" spans="1:4" x14ac:dyDescent="0.2">
      <c r="A3793" s="158"/>
      <c r="D3793" s="138"/>
    </row>
    <row r="3794" spans="1:4" x14ac:dyDescent="0.2">
      <c r="A3794" s="158"/>
      <c r="D3794" s="138"/>
    </row>
    <row r="3795" spans="1:4" x14ac:dyDescent="0.2">
      <c r="A3795" s="158"/>
      <c r="D3795" s="138"/>
    </row>
    <row r="3796" spans="1:4" x14ac:dyDescent="0.2">
      <c r="A3796" s="158"/>
      <c r="D3796" s="138"/>
    </row>
    <row r="3797" spans="1:4" x14ac:dyDescent="0.2">
      <c r="A3797" s="158"/>
      <c r="D3797" s="138"/>
    </row>
    <row r="3798" spans="1:4" x14ac:dyDescent="0.2">
      <c r="A3798" s="158"/>
      <c r="D3798" s="138"/>
    </row>
    <row r="3799" spans="1:4" x14ac:dyDescent="0.2">
      <c r="A3799" s="158"/>
      <c r="D3799" s="138"/>
    </row>
    <row r="3800" spans="1:4" x14ac:dyDescent="0.2">
      <c r="A3800" s="158"/>
      <c r="D3800" s="138"/>
    </row>
    <row r="3801" spans="1:4" x14ac:dyDescent="0.2">
      <c r="A3801" s="158"/>
      <c r="D3801" s="138"/>
    </row>
    <row r="3802" spans="1:4" x14ac:dyDescent="0.2">
      <c r="A3802" s="158"/>
      <c r="D3802" s="138"/>
    </row>
    <row r="3803" spans="1:4" x14ac:dyDescent="0.2">
      <c r="A3803" s="158"/>
      <c r="D3803" s="138"/>
    </row>
    <row r="3804" spans="1:4" x14ac:dyDescent="0.2">
      <c r="A3804" s="158"/>
      <c r="D3804" s="138"/>
    </row>
    <row r="3805" spans="1:4" x14ac:dyDescent="0.2">
      <c r="A3805" s="158"/>
      <c r="D3805" s="138"/>
    </row>
    <row r="3806" spans="1:4" x14ac:dyDescent="0.2">
      <c r="A3806" s="158"/>
      <c r="D3806" s="138"/>
    </row>
    <row r="3807" spans="1:4" x14ac:dyDescent="0.2">
      <c r="A3807" s="158"/>
      <c r="D3807" s="138"/>
    </row>
    <row r="3808" spans="1:4" x14ac:dyDescent="0.2">
      <c r="A3808" s="158"/>
      <c r="D3808" s="138"/>
    </row>
    <row r="3809" spans="1:4" x14ac:dyDescent="0.2">
      <c r="A3809" s="158"/>
      <c r="D3809" s="138"/>
    </row>
    <row r="3810" spans="1:4" x14ac:dyDescent="0.2">
      <c r="A3810" s="158"/>
      <c r="D3810" s="138"/>
    </row>
    <row r="3811" spans="1:4" x14ac:dyDescent="0.2">
      <c r="A3811" s="158"/>
      <c r="D3811" s="138"/>
    </row>
    <row r="3812" spans="1:4" x14ac:dyDescent="0.2">
      <c r="A3812" s="158"/>
      <c r="D3812" s="138"/>
    </row>
    <row r="3813" spans="1:4" x14ac:dyDescent="0.2">
      <c r="A3813" s="158"/>
      <c r="D3813" s="138"/>
    </row>
    <row r="3814" spans="1:4" x14ac:dyDescent="0.2">
      <c r="A3814" s="158"/>
      <c r="D3814" s="138"/>
    </row>
    <row r="3815" spans="1:4" x14ac:dyDescent="0.2">
      <c r="A3815" s="158"/>
      <c r="D3815" s="138"/>
    </row>
    <row r="3816" spans="1:4" x14ac:dyDescent="0.2">
      <c r="A3816" s="158"/>
      <c r="D3816" s="138"/>
    </row>
    <row r="3817" spans="1:4" x14ac:dyDescent="0.2">
      <c r="A3817" s="158"/>
      <c r="D3817" s="138"/>
    </row>
    <row r="3818" spans="1:4" x14ac:dyDescent="0.2">
      <c r="A3818" s="158"/>
      <c r="D3818" s="138"/>
    </row>
    <row r="3819" spans="1:4" x14ac:dyDescent="0.2">
      <c r="A3819" s="158"/>
      <c r="D3819" s="138"/>
    </row>
    <row r="3820" spans="1:4" x14ac:dyDescent="0.2">
      <c r="A3820" s="158"/>
      <c r="D3820" s="138"/>
    </row>
    <row r="3821" spans="1:4" x14ac:dyDescent="0.2">
      <c r="A3821" s="158"/>
      <c r="D3821" s="138"/>
    </row>
    <row r="3822" spans="1:4" x14ac:dyDescent="0.2">
      <c r="A3822" s="158"/>
      <c r="D3822" s="138"/>
    </row>
    <row r="3823" spans="1:4" x14ac:dyDescent="0.2">
      <c r="A3823" s="158"/>
      <c r="D3823" s="138"/>
    </row>
    <row r="3824" spans="1:4" x14ac:dyDescent="0.2">
      <c r="A3824" s="158"/>
      <c r="D3824" s="138"/>
    </row>
    <row r="3825" spans="1:4" x14ac:dyDescent="0.2">
      <c r="A3825" s="158"/>
      <c r="D3825" s="138"/>
    </row>
    <row r="3826" spans="1:4" x14ac:dyDescent="0.2">
      <c r="A3826" s="158"/>
      <c r="D3826" s="138"/>
    </row>
    <row r="3827" spans="1:4" x14ac:dyDescent="0.2">
      <c r="A3827" s="158"/>
      <c r="D3827" s="138"/>
    </row>
    <row r="3828" spans="1:4" x14ac:dyDescent="0.2">
      <c r="A3828" s="158"/>
      <c r="D3828" s="138"/>
    </row>
    <row r="3829" spans="1:4" x14ac:dyDescent="0.2">
      <c r="A3829" s="158"/>
      <c r="D3829" s="138"/>
    </row>
    <row r="3830" spans="1:4" x14ac:dyDescent="0.2">
      <c r="A3830" s="158"/>
      <c r="D3830" s="138"/>
    </row>
    <row r="3831" spans="1:4" x14ac:dyDescent="0.2">
      <c r="A3831" s="158"/>
      <c r="D3831" s="138"/>
    </row>
    <row r="3832" spans="1:4" x14ac:dyDescent="0.2">
      <c r="A3832" s="158"/>
      <c r="D3832" s="138"/>
    </row>
    <row r="3833" spans="1:4" x14ac:dyDescent="0.2">
      <c r="A3833" s="158"/>
      <c r="D3833" s="138"/>
    </row>
    <row r="3834" spans="1:4" x14ac:dyDescent="0.2">
      <c r="A3834" s="158"/>
      <c r="D3834" s="138"/>
    </row>
    <row r="3835" spans="1:4" x14ac:dyDescent="0.2">
      <c r="A3835" s="158"/>
      <c r="D3835" s="138"/>
    </row>
    <row r="3836" spans="1:4" x14ac:dyDescent="0.2">
      <c r="A3836" s="158"/>
      <c r="D3836" s="138"/>
    </row>
    <row r="3837" spans="1:4" x14ac:dyDescent="0.2">
      <c r="A3837" s="158"/>
      <c r="D3837" s="138"/>
    </row>
    <row r="3838" spans="1:4" x14ac:dyDescent="0.2">
      <c r="A3838" s="158"/>
      <c r="D3838" s="138"/>
    </row>
    <row r="3839" spans="1:4" x14ac:dyDescent="0.2">
      <c r="A3839" s="158"/>
      <c r="D3839" s="138"/>
    </row>
    <row r="3840" spans="1:4" x14ac:dyDescent="0.2">
      <c r="A3840" s="158"/>
      <c r="D3840" s="138"/>
    </row>
    <row r="3841" spans="1:4" x14ac:dyDescent="0.2">
      <c r="A3841" s="158"/>
      <c r="D3841" s="138"/>
    </row>
    <row r="3842" spans="1:4" x14ac:dyDescent="0.2">
      <c r="A3842" s="158"/>
      <c r="D3842" s="138"/>
    </row>
    <row r="3843" spans="1:4" x14ac:dyDescent="0.2">
      <c r="A3843" s="158"/>
      <c r="D3843" s="138"/>
    </row>
    <row r="3844" spans="1:4" x14ac:dyDescent="0.2">
      <c r="A3844" s="158"/>
      <c r="D3844" s="138"/>
    </row>
    <row r="3845" spans="1:4" x14ac:dyDescent="0.2">
      <c r="A3845" s="158"/>
      <c r="D3845" s="138"/>
    </row>
    <row r="3846" spans="1:4" x14ac:dyDescent="0.2">
      <c r="A3846" s="158"/>
      <c r="D3846" s="138"/>
    </row>
    <row r="3847" spans="1:4" x14ac:dyDescent="0.2">
      <c r="A3847" s="158"/>
      <c r="D3847" s="138"/>
    </row>
    <row r="3848" spans="1:4" x14ac:dyDescent="0.2">
      <c r="A3848" s="158"/>
      <c r="D3848" s="138"/>
    </row>
    <row r="3849" spans="1:4" x14ac:dyDescent="0.2">
      <c r="A3849" s="158"/>
      <c r="D3849" s="138"/>
    </row>
    <row r="3850" spans="1:4" x14ac:dyDescent="0.2">
      <c r="A3850" s="158"/>
      <c r="D3850" s="138"/>
    </row>
    <row r="3851" spans="1:4" x14ac:dyDescent="0.2">
      <c r="A3851" s="158"/>
      <c r="D3851" s="138"/>
    </row>
    <row r="3852" spans="1:4" x14ac:dyDescent="0.2">
      <c r="A3852" s="158"/>
      <c r="D3852" s="138"/>
    </row>
    <row r="3853" spans="1:4" x14ac:dyDescent="0.2">
      <c r="A3853" s="158"/>
      <c r="D3853" s="138"/>
    </row>
    <row r="3854" spans="1:4" x14ac:dyDescent="0.2">
      <c r="A3854" s="158"/>
      <c r="D3854" s="138"/>
    </row>
    <row r="3855" spans="1:4" x14ac:dyDescent="0.2">
      <c r="A3855" s="158"/>
      <c r="D3855" s="138"/>
    </row>
    <row r="3856" spans="1:4" x14ac:dyDescent="0.2">
      <c r="A3856" s="158"/>
      <c r="D3856" s="138"/>
    </row>
    <row r="3857" spans="1:4" x14ac:dyDescent="0.2">
      <c r="A3857" s="158"/>
      <c r="D3857" s="138"/>
    </row>
    <row r="3858" spans="1:4" x14ac:dyDescent="0.2">
      <c r="A3858" s="158"/>
      <c r="D3858" s="138"/>
    </row>
    <row r="3859" spans="1:4" x14ac:dyDescent="0.2">
      <c r="A3859" s="158"/>
      <c r="D3859" s="138"/>
    </row>
    <row r="3860" spans="1:4" x14ac:dyDescent="0.2">
      <c r="A3860" s="158"/>
      <c r="D3860" s="138"/>
    </row>
    <row r="3861" spans="1:4" x14ac:dyDescent="0.2">
      <c r="A3861" s="158"/>
      <c r="D3861" s="138"/>
    </row>
    <row r="3862" spans="1:4" x14ac:dyDescent="0.2">
      <c r="A3862" s="158"/>
      <c r="D3862" s="138"/>
    </row>
    <row r="3863" spans="1:4" x14ac:dyDescent="0.2">
      <c r="A3863" s="158"/>
      <c r="D3863" s="138"/>
    </row>
    <row r="3864" spans="1:4" x14ac:dyDescent="0.2">
      <c r="A3864" s="158"/>
      <c r="D3864" s="138"/>
    </row>
    <row r="3865" spans="1:4" x14ac:dyDescent="0.2">
      <c r="A3865" s="158"/>
      <c r="D3865" s="138"/>
    </row>
    <row r="3866" spans="1:4" x14ac:dyDescent="0.2">
      <c r="A3866" s="158"/>
      <c r="D3866" s="138"/>
    </row>
    <row r="3867" spans="1:4" x14ac:dyDescent="0.2">
      <c r="A3867" s="158"/>
      <c r="D3867" s="138"/>
    </row>
    <row r="3868" spans="1:4" x14ac:dyDescent="0.2">
      <c r="A3868" s="158"/>
      <c r="D3868" s="138"/>
    </row>
    <row r="3869" spans="1:4" x14ac:dyDescent="0.2">
      <c r="A3869" s="158"/>
      <c r="D3869" s="138"/>
    </row>
    <row r="3870" spans="1:4" x14ac:dyDescent="0.2">
      <c r="A3870" s="158"/>
      <c r="D3870" s="138"/>
    </row>
    <row r="3871" spans="1:4" x14ac:dyDescent="0.2">
      <c r="A3871" s="158"/>
      <c r="D3871" s="138"/>
    </row>
    <row r="3872" spans="1:4" x14ac:dyDescent="0.2">
      <c r="A3872" s="158"/>
      <c r="D3872" s="138"/>
    </row>
    <row r="3873" spans="1:4" x14ac:dyDescent="0.2">
      <c r="A3873" s="158"/>
      <c r="D3873" s="138"/>
    </row>
    <row r="3874" spans="1:4" x14ac:dyDescent="0.2">
      <c r="A3874" s="158"/>
      <c r="D3874" s="138"/>
    </row>
    <row r="3875" spans="1:4" x14ac:dyDescent="0.2">
      <c r="A3875" s="158"/>
      <c r="D3875" s="138"/>
    </row>
    <row r="3876" spans="1:4" x14ac:dyDescent="0.2">
      <c r="A3876" s="158"/>
      <c r="D3876" s="138"/>
    </row>
    <row r="3877" spans="1:4" x14ac:dyDescent="0.2">
      <c r="A3877" s="158"/>
      <c r="D3877" s="138"/>
    </row>
    <row r="3878" spans="1:4" x14ac:dyDescent="0.2">
      <c r="A3878" s="158"/>
      <c r="D3878" s="138"/>
    </row>
    <row r="3879" spans="1:4" x14ac:dyDescent="0.2">
      <c r="A3879" s="158"/>
      <c r="D3879" s="138"/>
    </row>
    <row r="3880" spans="1:4" x14ac:dyDescent="0.2">
      <c r="A3880" s="158"/>
      <c r="D3880" s="138"/>
    </row>
    <row r="3881" spans="1:4" x14ac:dyDescent="0.2">
      <c r="A3881" s="158"/>
      <c r="D3881" s="138"/>
    </row>
    <row r="3882" spans="1:4" x14ac:dyDescent="0.2">
      <c r="A3882" s="158"/>
      <c r="D3882" s="138"/>
    </row>
    <row r="3883" spans="1:4" x14ac:dyDescent="0.2">
      <c r="A3883" s="158"/>
      <c r="D3883" s="138"/>
    </row>
    <row r="3884" spans="1:4" x14ac:dyDescent="0.2">
      <c r="A3884" s="158"/>
      <c r="D3884" s="138"/>
    </row>
    <row r="3885" spans="1:4" x14ac:dyDescent="0.2">
      <c r="A3885" s="158"/>
      <c r="D3885" s="138"/>
    </row>
    <row r="3886" spans="1:4" x14ac:dyDescent="0.2">
      <c r="A3886" s="158"/>
      <c r="D3886" s="138"/>
    </row>
    <row r="3887" spans="1:4" x14ac:dyDescent="0.2">
      <c r="A3887" s="158"/>
      <c r="D3887" s="138"/>
    </row>
    <row r="3888" spans="1:4" x14ac:dyDescent="0.2">
      <c r="A3888" s="158"/>
      <c r="D3888" s="138"/>
    </row>
    <row r="3889" spans="1:4" x14ac:dyDescent="0.2">
      <c r="A3889" s="158"/>
      <c r="D3889" s="138"/>
    </row>
    <row r="3890" spans="1:4" x14ac:dyDescent="0.2">
      <c r="A3890" s="158"/>
      <c r="D3890" s="138"/>
    </row>
    <row r="3891" spans="1:4" x14ac:dyDescent="0.2">
      <c r="A3891" s="158"/>
      <c r="D3891" s="138"/>
    </row>
    <row r="3892" spans="1:4" x14ac:dyDescent="0.2">
      <c r="A3892" s="158"/>
      <c r="D3892" s="138"/>
    </row>
    <row r="3893" spans="1:4" x14ac:dyDescent="0.2">
      <c r="A3893" s="158"/>
      <c r="D3893" s="138"/>
    </row>
    <row r="3894" spans="1:4" x14ac:dyDescent="0.2">
      <c r="A3894" s="158"/>
      <c r="D3894" s="138"/>
    </row>
    <row r="3895" spans="1:4" x14ac:dyDescent="0.2">
      <c r="A3895" s="158"/>
      <c r="D3895" s="138"/>
    </row>
    <row r="3896" spans="1:4" x14ac:dyDescent="0.2">
      <c r="A3896" s="158"/>
      <c r="D3896" s="138"/>
    </row>
    <row r="3897" spans="1:4" x14ac:dyDescent="0.2">
      <c r="A3897" s="158"/>
      <c r="D3897" s="138"/>
    </row>
    <row r="3898" spans="1:4" x14ac:dyDescent="0.2">
      <c r="A3898" s="158"/>
      <c r="D3898" s="138"/>
    </row>
    <row r="3899" spans="1:4" x14ac:dyDescent="0.2">
      <c r="A3899" s="158"/>
      <c r="D3899" s="138"/>
    </row>
    <row r="3900" spans="1:4" x14ac:dyDescent="0.2">
      <c r="A3900" s="158"/>
      <c r="D3900" s="138"/>
    </row>
    <row r="3901" spans="1:4" x14ac:dyDescent="0.2">
      <c r="A3901" s="158"/>
      <c r="D3901" s="138"/>
    </row>
    <row r="3902" spans="1:4" x14ac:dyDescent="0.2">
      <c r="A3902" s="158"/>
      <c r="D3902" s="138"/>
    </row>
    <row r="3903" spans="1:4" x14ac:dyDescent="0.2">
      <c r="A3903" s="158"/>
      <c r="D3903" s="138"/>
    </row>
    <row r="3904" spans="1:4" x14ac:dyDescent="0.2">
      <c r="A3904" s="158"/>
      <c r="D3904" s="138"/>
    </row>
    <row r="3905" spans="1:4" x14ac:dyDescent="0.2">
      <c r="A3905" s="158"/>
      <c r="D3905" s="138"/>
    </row>
    <row r="3906" spans="1:4" x14ac:dyDescent="0.2">
      <c r="A3906" s="158"/>
      <c r="D3906" s="138"/>
    </row>
    <row r="3907" spans="1:4" x14ac:dyDescent="0.2">
      <c r="A3907" s="158"/>
      <c r="D3907" s="138"/>
    </row>
    <row r="3908" spans="1:4" x14ac:dyDescent="0.2">
      <c r="A3908" s="158"/>
      <c r="D3908" s="138"/>
    </row>
    <row r="3909" spans="1:4" x14ac:dyDescent="0.2">
      <c r="A3909" s="158"/>
      <c r="D3909" s="138"/>
    </row>
    <row r="3910" spans="1:4" x14ac:dyDescent="0.2">
      <c r="A3910" s="158"/>
      <c r="D3910" s="138"/>
    </row>
    <row r="3911" spans="1:4" x14ac:dyDescent="0.2">
      <c r="A3911" s="158"/>
      <c r="D3911" s="138"/>
    </row>
    <row r="3912" spans="1:4" x14ac:dyDescent="0.2">
      <c r="A3912" s="158"/>
      <c r="D3912" s="138"/>
    </row>
    <row r="3913" spans="1:4" x14ac:dyDescent="0.2">
      <c r="A3913" s="158"/>
      <c r="D3913" s="138"/>
    </row>
    <row r="3914" spans="1:4" x14ac:dyDescent="0.2">
      <c r="A3914" s="158"/>
      <c r="D3914" s="138"/>
    </row>
    <row r="3915" spans="1:4" x14ac:dyDescent="0.2">
      <c r="A3915" s="158"/>
      <c r="D3915" s="138"/>
    </row>
    <row r="3916" spans="1:4" x14ac:dyDescent="0.2">
      <c r="A3916" s="158"/>
      <c r="D3916" s="138"/>
    </row>
    <row r="3917" spans="1:4" x14ac:dyDescent="0.2">
      <c r="A3917" s="158"/>
      <c r="D3917" s="138"/>
    </row>
    <row r="3918" spans="1:4" x14ac:dyDescent="0.2">
      <c r="A3918" s="158"/>
      <c r="D3918" s="138"/>
    </row>
    <row r="3919" spans="1:4" x14ac:dyDescent="0.2">
      <c r="A3919" s="158"/>
      <c r="D3919" s="138"/>
    </row>
    <row r="3920" spans="1:4" x14ac:dyDescent="0.2">
      <c r="A3920" s="158"/>
      <c r="D3920" s="138"/>
    </row>
    <row r="3921" spans="1:4" x14ac:dyDescent="0.2">
      <c r="A3921" s="158"/>
      <c r="D3921" s="138"/>
    </row>
    <row r="3922" spans="1:4" x14ac:dyDescent="0.2">
      <c r="A3922" s="158"/>
      <c r="D3922" s="138"/>
    </row>
    <row r="3923" spans="1:4" x14ac:dyDescent="0.2">
      <c r="A3923" s="158"/>
      <c r="D3923" s="138"/>
    </row>
    <row r="3924" spans="1:4" x14ac:dyDescent="0.2">
      <c r="A3924" s="158"/>
      <c r="D3924" s="138"/>
    </row>
    <row r="3925" spans="1:4" x14ac:dyDescent="0.2">
      <c r="A3925" s="158"/>
      <c r="D3925" s="138"/>
    </row>
    <row r="3926" spans="1:4" x14ac:dyDescent="0.2">
      <c r="A3926" s="158"/>
      <c r="D3926" s="138"/>
    </row>
    <row r="3927" spans="1:4" x14ac:dyDescent="0.2">
      <c r="A3927" s="158"/>
      <c r="D3927" s="138"/>
    </row>
    <row r="3928" spans="1:4" x14ac:dyDescent="0.2">
      <c r="A3928" s="158"/>
      <c r="D3928" s="138"/>
    </row>
    <row r="3929" spans="1:4" x14ac:dyDescent="0.2">
      <c r="A3929" s="158"/>
      <c r="D3929" s="138"/>
    </row>
    <row r="3930" spans="1:4" x14ac:dyDescent="0.2">
      <c r="A3930" s="158"/>
      <c r="D3930" s="138"/>
    </row>
    <row r="3931" spans="1:4" x14ac:dyDescent="0.2">
      <c r="A3931" s="158"/>
      <c r="D3931" s="138"/>
    </row>
    <row r="3932" spans="1:4" x14ac:dyDescent="0.2">
      <c r="A3932" s="158"/>
      <c r="D3932" s="138"/>
    </row>
    <row r="3933" spans="1:4" x14ac:dyDescent="0.2">
      <c r="A3933" s="158"/>
      <c r="D3933" s="138"/>
    </row>
    <row r="3934" spans="1:4" x14ac:dyDescent="0.2">
      <c r="A3934" s="158"/>
      <c r="D3934" s="138"/>
    </row>
    <row r="3935" spans="1:4" x14ac:dyDescent="0.2">
      <c r="A3935" s="158"/>
      <c r="D3935" s="138"/>
    </row>
    <row r="3936" spans="1:4" x14ac:dyDescent="0.2">
      <c r="A3936" s="158"/>
      <c r="D3936" s="138"/>
    </row>
    <row r="3937" spans="1:4" x14ac:dyDescent="0.2">
      <c r="A3937" s="158"/>
      <c r="D3937" s="138"/>
    </row>
    <row r="3938" spans="1:4" x14ac:dyDescent="0.2">
      <c r="A3938" s="158"/>
      <c r="D3938" s="138"/>
    </row>
    <row r="3939" spans="1:4" x14ac:dyDescent="0.2">
      <c r="A3939" s="158"/>
      <c r="D3939" s="138"/>
    </row>
    <row r="3940" spans="1:4" x14ac:dyDescent="0.2">
      <c r="A3940" s="158"/>
      <c r="D3940" s="138"/>
    </row>
    <row r="3941" spans="1:4" x14ac:dyDescent="0.2">
      <c r="A3941" s="158"/>
      <c r="D3941" s="138"/>
    </row>
    <row r="3942" spans="1:4" x14ac:dyDescent="0.2">
      <c r="A3942" s="158"/>
      <c r="D3942" s="138"/>
    </row>
    <row r="3943" spans="1:4" x14ac:dyDescent="0.2">
      <c r="A3943" s="158"/>
      <c r="D3943" s="138"/>
    </row>
    <row r="3944" spans="1:4" x14ac:dyDescent="0.2">
      <c r="A3944" s="158"/>
      <c r="D3944" s="138"/>
    </row>
    <row r="3945" spans="1:4" x14ac:dyDescent="0.2">
      <c r="A3945" s="158"/>
      <c r="D3945" s="138"/>
    </row>
    <row r="3946" spans="1:4" x14ac:dyDescent="0.2">
      <c r="A3946" s="158"/>
      <c r="D3946" s="138"/>
    </row>
    <row r="3947" spans="1:4" x14ac:dyDescent="0.2">
      <c r="A3947" s="158"/>
      <c r="D3947" s="138"/>
    </row>
    <row r="3948" spans="1:4" x14ac:dyDescent="0.2">
      <c r="A3948" s="158"/>
      <c r="D3948" s="138"/>
    </row>
    <row r="3949" spans="1:4" x14ac:dyDescent="0.2">
      <c r="A3949" s="158"/>
      <c r="D3949" s="138"/>
    </row>
    <row r="3950" spans="1:4" x14ac:dyDescent="0.2">
      <c r="A3950" s="158"/>
      <c r="D3950" s="138"/>
    </row>
    <row r="3951" spans="1:4" x14ac:dyDescent="0.2">
      <c r="A3951" s="158"/>
      <c r="D3951" s="138"/>
    </row>
    <row r="3952" spans="1:4" x14ac:dyDescent="0.2">
      <c r="A3952" s="158"/>
      <c r="D3952" s="138"/>
    </row>
    <row r="3953" spans="1:4" x14ac:dyDescent="0.2">
      <c r="A3953" s="158"/>
      <c r="D3953" s="138"/>
    </row>
    <row r="3954" spans="1:4" x14ac:dyDescent="0.2">
      <c r="A3954" s="158"/>
      <c r="D3954" s="138"/>
    </row>
    <row r="3955" spans="1:4" x14ac:dyDescent="0.2">
      <c r="A3955" s="158"/>
      <c r="D3955" s="138"/>
    </row>
    <row r="3956" spans="1:4" x14ac:dyDescent="0.2">
      <c r="A3956" s="158"/>
      <c r="D3956" s="138"/>
    </row>
    <row r="3957" spans="1:4" x14ac:dyDescent="0.2">
      <c r="A3957" s="158"/>
      <c r="D3957" s="138"/>
    </row>
    <row r="3958" spans="1:4" x14ac:dyDescent="0.2">
      <c r="A3958" s="158"/>
      <c r="D3958" s="138"/>
    </row>
    <row r="3959" spans="1:4" x14ac:dyDescent="0.2">
      <c r="A3959" s="158"/>
      <c r="D3959" s="138"/>
    </row>
    <row r="3960" spans="1:4" x14ac:dyDescent="0.2">
      <c r="A3960" s="158"/>
      <c r="D3960" s="138"/>
    </row>
    <row r="3961" spans="1:4" x14ac:dyDescent="0.2">
      <c r="A3961" s="158"/>
      <c r="D3961" s="138"/>
    </row>
    <row r="3962" spans="1:4" x14ac:dyDescent="0.2">
      <c r="A3962" s="158"/>
      <c r="D3962" s="138"/>
    </row>
    <row r="3963" spans="1:4" x14ac:dyDescent="0.2">
      <c r="A3963" s="158"/>
      <c r="D3963" s="138"/>
    </row>
    <row r="3964" spans="1:4" x14ac:dyDescent="0.2">
      <c r="A3964" s="158"/>
      <c r="D3964" s="138"/>
    </row>
    <row r="3965" spans="1:4" x14ac:dyDescent="0.2">
      <c r="A3965" s="158"/>
      <c r="D3965" s="138"/>
    </row>
    <row r="3966" spans="1:4" x14ac:dyDescent="0.2">
      <c r="A3966" s="158"/>
      <c r="D3966" s="138"/>
    </row>
    <row r="3967" spans="1:4" x14ac:dyDescent="0.2">
      <c r="A3967" s="158"/>
      <c r="D3967" s="138"/>
    </row>
    <row r="3968" spans="1:4" x14ac:dyDescent="0.2">
      <c r="A3968" s="158"/>
      <c r="D3968" s="138"/>
    </row>
    <row r="3969" spans="1:4" x14ac:dyDescent="0.2">
      <c r="A3969" s="158"/>
      <c r="D3969" s="138"/>
    </row>
    <row r="3970" spans="1:4" x14ac:dyDescent="0.2">
      <c r="A3970" s="158"/>
      <c r="D3970" s="138"/>
    </row>
    <row r="3971" spans="1:4" x14ac:dyDescent="0.2">
      <c r="A3971" s="158"/>
      <c r="D3971" s="138"/>
    </row>
    <row r="3972" spans="1:4" x14ac:dyDescent="0.2">
      <c r="A3972" s="158"/>
      <c r="D3972" s="138"/>
    </row>
    <row r="3973" spans="1:4" x14ac:dyDescent="0.2">
      <c r="A3973" s="158"/>
      <c r="D3973" s="138"/>
    </row>
    <row r="3974" spans="1:4" x14ac:dyDescent="0.2">
      <c r="A3974" s="158"/>
      <c r="D3974" s="138"/>
    </row>
    <row r="3975" spans="1:4" x14ac:dyDescent="0.2">
      <c r="A3975" s="158"/>
      <c r="D3975" s="138"/>
    </row>
    <row r="3976" spans="1:4" x14ac:dyDescent="0.2">
      <c r="A3976" s="158"/>
      <c r="D3976" s="138"/>
    </row>
    <row r="3977" spans="1:4" x14ac:dyDescent="0.2">
      <c r="A3977" s="158"/>
      <c r="D3977" s="138"/>
    </row>
    <row r="3978" spans="1:4" x14ac:dyDescent="0.2">
      <c r="A3978" s="158"/>
      <c r="D3978" s="138"/>
    </row>
    <row r="3979" spans="1:4" x14ac:dyDescent="0.2">
      <c r="A3979" s="158"/>
      <c r="D3979" s="138"/>
    </row>
    <row r="3980" spans="1:4" x14ac:dyDescent="0.2">
      <c r="A3980" s="158"/>
      <c r="D3980" s="138"/>
    </row>
    <row r="3981" spans="1:4" x14ac:dyDescent="0.2">
      <c r="A3981" s="158"/>
      <c r="D3981" s="138"/>
    </row>
    <row r="3982" spans="1:4" x14ac:dyDescent="0.2">
      <c r="A3982" s="158"/>
      <c r="D3982" s="138"/>
    </row>
    <row r="3983" spans="1:4" x14ac:dyDescent="0.2">
      <c r="A3983" s="158"/>
      <c r="D3983" s="138"/>
    </row>
    <row r="3984" spans="1:4" x14ac:dyDescent="0.2">
      <c r="A3984" s="158"/>
      <c r="D3984" s="138"/>
    </row>
    <row r="3985" spans="1:4" x14ac:dyDescent="0.2">
      <c r="A3985" s="158"/>
      <c r="D3985" s="138"/>
    </row>
    <row r="3986" spans="1:4" x14ac:dyDescent="0.2">
      <c r="A3986" s="158"/>
      <c r="D3986" s="138"/>
    </row>
    <row r="3987" spans="1:4" x14ac:dyDescent="0.2">
      <c r="A3987" s="158"/>
      <c r="D3987" s="138"/>
    </row>
    <row r="3988" spans="1:4" x14ac:dyDescent="0.2">
      <c r="A3988" s="158"/>
      <c r="D3988" s="138"/>
    </row>
    <row r="3989" spans="1:4" x14ac:dyDescent="0.2">
      <c r="A3989" s="158"/>
      <c r="D3989" s="138"/>
    </row>
    <row r="3990" spans="1:4" x14ac:dyDescent="0.2">
      <c r="A3990" s="158"/>
      <c r="D3990" s="138"/>
    </row>
    <row r="3991" spans="1:4" x14ac:dyDescent="0.2">
      <c r="A3991" s="158"/>
      <c r="D3991" s="138"/>
    </row>
    <row r="3992" spans="1:4" x14ac:dyDescent="0.2">
      <c r="A3992" s="158"/>
      <c r="D3992" s="138"/>
    </row>
    <row r="3993" spans="1:4" x14ac:dyDescent="0.2">
      <c r="A3993" s="158"/>
      <c r="D3993" s="138"/>
    </row>
    <row r="3994" spans="1:4" x14ac:dyDescent="0.2">
      <c r="A3994" s="158"/>
      <c r="D3994" s="138"/>
    </row>
    <row r="3995" spans="1:4" x14ac:dyDescent="0.2">
      <c r="A3995" s="158"/>
      <c r="D3995" s="138"/>
    </row>
    <row r="3996" spans="1:4" x14ac:dyDescent="0.2">
      <c r="A3996" s="158"/>
      <c r="D3996" s="138"/>
    </row>
    <row r="3997" spans="1:4" x14ac:dyDescent="0.2">
      <c r="A3997" s="158"/>
      <c r="D3997" s="138"/>
    </row>
    <row r="3998" spans="1:4" x14ac:dyDescent="0.2">
      <c r="A3998" s="158"/>
      <c r="D3998" s="138"/>
    </row>
    <row r="3999" spans="1:4" x14ac:dyDescent="0.2">
      <c r="A3999" s="158"/>
      <c r="D3999" s="138"/>
    </row>
    <row r="4000" spans="1:4" x14ac:dyDescent="0.2">
      <c r="A4000" s="158"/>
      <c r="D4000" s="138"/>
    </row>
    <row r="4001" spans="1:4" x14ac:dyDescent="0.2">
      <c r="A4001" s="158"/>
      <c r="D4001" s="138"/>
    </row>
    <row r="4002" spans="1:4" x14ac:dyDescent="0.2">
      <c r="A4002" s="158"/>
      <c r="D4002" s="138"/>
    </row>
    <row r="4003" spans="1:4" x14ac:dyDescent="0.2">
      <c r="A4003" s="158"/>
      <c r="D4003" s="138"/>
    </row>
    <row r="4004" spans="1:4" x14ac:dyDescent="0.2">
      <c r="A4004" s="158"/>
      <c r="D4004" s="138"/>
    </row>
    <row r="4005" spans="1:4" x14ac:dyDescent="0.2">
      <c r="A4005" s="158"/>
      <c r="D4005" s="138"/>
    </row>
    <row r="4006" spans="1:4" x14ac:dyDescent="0.2">
      <c r="A4006" s="158"/>
      <c r="D4006" s="138"/>
    </row>
    <row r="4007" spans="1:4" x14ac:dyDescent="0.2">
      <c r="A4007" s="158"/>
      <c r="D4007" s="138"/>
    </row>
    <row r="4008" spans="1:4" x14ac:dyDescent="0.2">
      <c r="A4008" s="158"/>
      <c r="D4008" s="138"/>
    </row>
    <row r="4009" spans="1:4" x14ac:dyDescent="0.2">
      <c r="A4009" s="158"/>
      <c r="D4009" s="138"/>
    </row>
    <row r="4010" spans="1:4" x14ac:dyDescent="0.2">
      <c r="A4010" s="158"/>
      <c r="D4010" s="138"/>
    </row>
    <row r="4011" spans="1:4" x14ac:dyDescent="0.2">
      <c r="A4011" s="158"/>
      <c r="D4011" s="138"/>
    </row>
    <row r="4012" spans="1:4" x14ac:dyDescent="0.2">
      <c r="A4012" s="158"/>
      <c r="D4012" s="138"/>
    </row>
    <row r="4013" spans="1:4" x14ac:dyDescent="0.2">
      <c r="A4013" s="158"/>
      <c r="D4013" s="138"/>
    </row>
    <row r="4014" spans="1:4" x14ac:dyDescent="0.2">
      <c r="A4014" s="158"/>
      <c r="D4014" s="138"/>
    </row>
    <row r="4015" spans="1:4" x14ac:dyDescent="0.2">
      <c r="A4015" s="158"/>
      <c r="D4015" s="138"/>
    </row>
    <row r="4016" spans="1:4" x14ac:dyDescent="0.2">
      <c r="A4016" s="158"/>
      <c r="D4016" s="138"/>
    </row>
    <row r="4017" spans="1:4" x14ac:dyDescent="0.2">
      <c r="A4017" s="158"/>
      <c r="D4017" s="138"/>
    </row>
    <row r="4018" spans="1:4" x14ac:dyDescent="0.2">
      <c r="A4018" s="158"/>
      <c r="D4018" s="138"/>
    </row>
    <row r="4019" spans="1:4" x14ac:dyDescent="0.2">
      <c r="A4019" s="158"/>
      <c r="D4019" s="138"/>
    </row>
    <row r="4020" spans="1:4" x14ac:dyDescent="0.2">
      <c r="A4020" s="158"/>
      <c r="D4020" s="138"/>
    </row>
    <row r="4021" spans="1:4" x14ac:dyDescent="0.2">
      <c r="A4021" s="158"/>
      <c r="D4021" s="138"/>
    </row>
    <row r="4022" spans="1:4" x14ac:dyDescent="0.2">
      <c r="A4022" s="158"/>
      <c r="D4022" s="138"/>
    </row>
    <row r="4023" spans="1:4" x14ac:dyDescent="0.2">
      <c r="A4023" s="158"/>
      <c r="D4023" s="138"/>
    </row>
    <row r="4024" spans="1:4" x14ac:dyDescent="0.2">
      <c r="A4024" s="158"/>
      <c r="D4024" s="138"/>
    </row>
    <row r="4025" spans="1:4" x14ac:dyDescent="0.2">
      <c r="A4025" s="158"/>
      <c r="D4025" s="138"/>
    </row>
    <row r="4026" spans="1:4" x14ac:dyDescent="0.2">
      <c r="A4026" s="158"/>
      <c r="D4026" s="138"/>
    </row>
    <row r="4027" spans="1:4" x14ac:dyDescent="0.2">
      <c r="A4027" s="158"/>
      <c r="D4027" s="138"/>
    </row>
    <row r="4028" spans="1:4" x14ac:dyDescent="0.2">
      <c r="A4028" s="158"/>
      <c r="D4028" s="138"/>
    </row>
    <row r="4029" spans="1:4" x14ac:dyDescent="0.2">
      <c r="A4029" s="158"/>
      <c r="D4029" s="138"/>
    </row>
    <row r="4030" spans="1:4" x14ac:dyDescent="0.2">
      <c r="A4030" s="158"/>
      <c r="D4030" s="138"/>
    </row>
    <row r="4031" spans="1:4" x14ac:dyDescent="0.2">
      <c r="A4031" s="158"/>
      <c r="D4031" s="138"/>
    </row>
    <row r="4032" spans="1:4" x14ac:dyDescent="0.2">
      <c r="A4032" s="158"/>
      <c r="D4032" s="138"/>
    </row>
    <row r="4033" spans="1:4" x14ac:dyDescent="0.2">
      <c r="A4033" s="158"/>
      <c r="D4033" s="138"/>
    </row>
    <row r="4034" spans="1:4" x14ac:dyDescent="0.2">
      <c r="A4034" s="158"/>
      <c r="D4034" s="138"/>
    </row>
    <row r="4035" spans="1:4" x14ac:dyDescent="0.2">
      <c r="A4035" s="158"/>
      <c r="D4035" s="138"/>
    </row>
    <row r="4036" spans="1:4" x14ac:dyDescent="0.2">
      <c r="A4036" s="158"/>
      <c r="D4036" s="138"/>
    </row>
    <row r="4037" spans="1:4" x14ac:dyDescent="0.2">
      <c r="A4037" s="158"/>
      <c r="D4037" s="138"/>
    </row>
    <row r="4038" spans="1:4" x14ac:dyDescent="0.2">
      <c r="A4038" s="158"/>
      <c r="D4038" s="138"/>
    </row>
    <row r="4039" spans="1:4" x14ac:dyDescent="0.2">
      <c r="A4039" s="158"/>
      <c r="D4039" s="138"/>
    </row>
    <row r="4040" spans="1:4" x14ac:dyDescent="0.2">
      <c r="A4040" s="158"/>
      <c r="D4040" s="138"/>
    </row>
    <row r="4041" spans="1:4" x14ac:dyDescent="0.2">
      <c r="A4041" s="158"/>
      <c r="D4041" s="138"/>
    </row>
    <row r="4042" spans="1:4" x14ac:dyDescent="0.2">
      <c r="A4042" s="158"/>
      <c r="D4042" s="138"/>
    </row>
    <row r="4043" spans="1:4" x14ac:dyDescent="0.2">
      <c r="A4043" s="158"/>
      <c r="D4043" s="138"/>
    </row>
    <row r="4044" spans="1:4" x14ac:dyDescent="0.2">
      <c r="A4044" s="158"/>
      <c r="D4044" s="138"/>
    </row>
    <row r="4045" spans="1:4" x14ac:dyDescent="0.2">
      <c r="A4045" s="158"/>
      <c r="D4045" s="138"/>
    </row>
    <row r="4046" spans="1:4" x14ac:dyDescent="0.2">
      <c r="A4046" s="158"/>
      <c r="D4046" s="138"/>
    </row>
    <row r="4047" spans="1:4" x14ac:dyDescent="0.2">
      <c r="A4047" s="158"/>
      <c r="D4047" s="138"/>
    </row>
    <row r="4048" spans="1:4" x14ac:dyDescent="0.2">
      <c r="A4048" s="158"/>
      <c r="D4048" s="138"/>
    </row>
    <row r="4049" spans="1:4" x14ac:dyDescent="0.2">
      <c r="A4049" s="158"/>
      <c r="D4049" s="138"/>
    </row>
    <row r="4050" spans="1:4" x14ac:dyDescent="0.2">
      <c r="A4050" s="158"/>
      <c r="D4050" s="138"/>
    </row>
    <row r="4051" spans="1:4" x14ac:dyDescent="0.2">
      <c r="A4051" s="158"/>
      <c r="D4051" s="138"/>
    </row>
    <row r="4052" spans="1:4" x14ac:dyDescent="0.2">
      <c r="A4052" s="158"/>
      <c r="D4052" s="138"/>
    </row>
    <row r="4053" spans="1:4" x14ac:dyDescent="0.2">
      <c r="A4053" s="158"/>
      <c r="D4053" s="138"/>
    </row>
    <row r="4054" spans="1:4" x14ac:dyDescent="0.2">
      <c r="A4054" s="158"/>
      <c r="D4054" s="138"/>
    </row>
    <row r="4055" spans="1:4" x14ac:dyDescent="0.2">
      <c r="A4055" s="158"/>
      <c r="D4055" s="138"/>
    </row>
    <row r="4056" spans="1:4" x14ac:dyDescent="0.2">
      <c r="A4056" s="158"/>
      <c r="D4056" s="138"/>
    </row>
    <row r="4057" spans="1:4" x14ac:dyDescent="0.2">
      <c r="A4057" s="158"/>
      <c r="D4057" s="138"/>
    </row>
    <row r="4058" spans="1:4" x14ac:dyDescent="0.2">
      <c r="A4058" s="158"/>
      <c r="D4058" s="138"/>
    </row>
    <row r="4059" spans="1:4" x14ac:dyDescent="0.2">
      <c r="A4059" s="158"/>
      <c r="D4059" s="138"/>
    </row>
    <row r="4060" spans="1:4" x14ac:dyDescent="0.2">
      <c r="A4060" s="158"/>
      <c r="D4060" s="138"/>
    </row>
    <row r="4061" spans="1:4" x14ac:dyDescent="0.2">
      <c r="A4061" s="158"/>
      <c r="D4061" s="138"/>
    </row>
    <row r="4062" spans="1:4" x14ac:dyDescent="0.2">
      <c r="A4062" s="158"/>
      <c r="D4062" s="138"/>
    </row>
    <row r="4063" spans="1:4" x14ac:dyDescent="0.2">
      <c r="A4063" s="158"/>
      <c r="D4063" s="138"/>
    </row>
    <row r="4064" spans="1:4" x14ac:dyDescent="0.2">
      <c r="A4064" s="158"/>
      <c r="D4064" s="138"/>
    </row>
    <row r="4065" spans="1:4" x14ac:dyDescent="0.2">
      <c r="A4065" s="158"/>
      <c r="D4065" s="138"/>
    </row>
    <row r="4066" spans="1:4" x14ac:dyDescent="0.2">
      <c r="A4066" s="158"/>
      <c r="D4066" s="138"/>
    </row>
    <row r="4067" spans="1:4" x14ac:dyDescent="0.2">
      <c r="A4067" s="158"/>
      <c r="D4067" s="138"/>
    </row>
    <row r="4068" spans="1:4" x14ac:dyDescent="0.2">
      <c r="A4068" s="158"/>
      <c r="D4068" s="138"/>
    </row>
    <row r="4069" spans="1:4" x14ac:dyDescent="0.2">
      <c r="A4069" s="158"/>
      <c r="D4069" s="138"/>
    </row>
    <row r="4070" spans="1:4" x14ac:dyDescent="0.2">
      <c r="A4070" s="158"/>
      <c r="D4070" s="138"/>
    </row>
    <row r="4071" spans="1:4" x14ac:dyDescent="0.2">
      <c r="A4071" s="158"/>
      <c r="D4071" s="138"/>
    </row>
    <row r="4072" spans="1:4" x14ac:dyDescent="0.2">
      <c r="A4072" s="158"/>
      <c r="D4072" s="138"/>
    </row>
    <row r="4073" spans="1:4" x14ac:dyDescent="0.2">
      <c r="A4073" s="158"/>
      <c r="D4073" s="138"/>
    </row>
    <row r="4074" spans="1:4" x14ac:dyDescent="0.2">
      <c r="A4074" s="158"/>
      <c r="D4074" s="138"/>
    </row>
    <row r="4075" spans="1:4" x14ac:dyDescent="0.2">
      <c r="A4075" s="158"/>
      <c r="D4075" s="138"/>
    </row>
    <row r="4076" spans="1:4" x14ac:dyDescent="0.2">
      <c r="A4076" s="158"/>
      <c r="D4076" s="138"/>
    </row>
    <row r="4077" spans="1:4" x14ac:dyDescent="0.2">
      <c r="A4077" s="158"/>
      <c r="D4077" s="138"/>
    </row>
    <row r="4078" spans="1:4" x14ac:dyDescent="0.2">
      <c r="A4078" s="158"/>
      <c r="D4078" s="138"/>
    </row>
    <row r="4079" spans="1:4" x14ac:dyDescent="0.2">
      <c r="A4079" s="158"/>
      <c r="D4079" s="138"/>
    </row>
    <row r="4080" spans="1:4" x14ac:dyDescent="0.2">
      <c r="A4080" s="158"/>
      <c r="D4080" s="138"/>
    </row>
    <row r="4081" spans="1:4" x14ac:dyDescent="0.2">
      <c r="A4081" s="158"/>
      <c r="D4081" s="138"/>
    </row>
    <row r="4082" spans="1:4" x14ac:dyDescent="0.2">
      <c r="A4082" s="158"/>
      <c r="D4082" s="138"/>
    </row>
    <row r="4083" spans="1:4" x14ac:dyDescent="0.2">
      <c r="A4083" s="158"/>
      <c r="D4083" s="138"/>
    </row>
    <row r="4084" spans="1:4" x14ac:dyDescent="0.2">
      <c r="A4084" s="158"/>
      <c r="D4084" s="138"/>
    </row>
    <row r="4085" spans="1:4" x14ac:dyDescent="0.2">
      <c r="A4085" s="158"/>
      <c r="D4085" s="138"/>
    </row>
    <row r="4086" spans="1:4" x14ac:dyDescent="0.2">
      <c r="A4086" s="158"/>
      <c r="D4086" s="138"/>
    </row>
    <row r="4087" spans="1:4" x14ac:dyDescent="0.2">
      <c r="A4087" s="158"/>
      <c r="D4087" s="138"/>
    </row>
    <row r="4088" spans="1:4" x14ac:dyDescent="0.2">
      <c r="A4088" s="158"/>
      <c r="D4088" s="138"/>
    </row>
    <row r="4089" spans="1:4" x14ac:dyDescent="0.2">
      <c r="A4089" s="158"/>
      <c r="D4089" s="138"/>
    </row>
    <row r="4090" spans="1:4" x14ac:dyDescent="0.2">
      <c r="A4090" s="158"/>
      <c r="D4090" s="138"/>
    </row>
    <row r="4091" spans="1:4" x14ac:dyDescent="0.2">
      <c r="A4091" s="158"/>
      <c r="D4091" s="138"/>
    </row>
    <row r="4092" spans="1:4" x14ac:dyDescent="0.2">
      <c r="A4092" s="158"/>
      <c r="D4092" s="138"/>
    </row>
    <row r="4093" spans="1:4" x14ac:dyDescent="0.2">
      <c r="A4093" s="158"/>
      <c r="D4093" s="138"/>
    </row>
    <row r="4094" spans="1:4" x14ac:dyDescent="0.2">
      <c r="A4094" s="158"/>
      <c r="D4094" s="138"/>
    </row>
    <row r="4095" spans="1:4" x14ac:dyDescent="0.2">
      <c r="A4095" s="158"/>
      <c r="D4095" s="138"/>
    </row>
    <row r="4096" spans="1:4" x14ac:dyDescent="0.2">
      <c r="A4096" s="158"/>
      <c r="D4096" s="138"/>
    </row>
    <row r="4097" spans="1:4" x14ac:dyDescent="0.2">
      <c r="A4097" s="158"/>
      <c r="D4097" s="138"/>
    </row>
    <row r="4098" spans="1:4" x14ac:dyDescent="0.2">
      <c r="A4098" s="158"/>
      <c r="D4098" s="138"/>
    </row>
    <row r="4099" spans="1:4" x14ac:dyDescent="0.2">
      <c r="A4099" s="158"/>
      <c r="D4099" s="138"/>
    </row>
    <row r="4100" spans="1:4" x14ac:dyDescent="0.2">
      <c r="A4100" s="158"/>
      <c r="D4100" s="138"/>
    </row>
    <row r="4101" spans="1:4" x14ac:dyDescent="0.2">
      <c r="A4101" s="158"/>
      <c r="D4101" s="138"/>
    </row>
    <row r="4102" spans="1:4" x14ac:dyDescent="0.2">
      <c r="A4102" s="158"/>
      <c r="D4102" s="138"/>
    </row>
    <row r="4103" spans="1:4" x14ac:dyDescent="0.2">
      <c r="A4103" s="158"/>
      <c r="D4103" s="138"/>
    </row>
    <row r="4104" spans="1:4" x14ac:dyDescent="0.2">
      <c r="A4104" s="158"/>
      <c r="D4104" s="138"/>
    </row>
    <row r="4105" spans="1:4" x14ac:dyDescent="0.2">
      <c r="A4105" s="158"/>
      <c r="D4105" s="138"/>
    </row>
    <row r="4106" spans="1:4" x14ac:dyDescent="0.2">
      <c r="A4106" s="158"/>
      <c r="D4106" s="138"/>
    </row>
    <row r="4107" spans="1:4" x14ac:dyDescent="0.2">
      <c r="A4107" s="158"/>
      <c r="D4107" s="138"/>
    </row>
    <row r="4108" spans="1:4" x14ac:dyDescent="0.2">
      <c r="A4108" s="158"/>
      <c r="D4108" s="138"/>
    </row>
    <row r="4109" spans="1:4" x14ac:dyDescent="0.2">
      <c r="A4109" s="158"/>
      <c r="D4109" s="138"/>
    </row>
    <row r="4110" spans="1:4" x14ac:dyDescent="0.2">
      <c r="A4110" s="158"/>
      <c r="D4110" s="138"/>
    </row>
    <row r="4111" spans="1:4" x14ac:dyDescent="0.2">
      <c r="A4111" s="158"/>
      <c r="D4111" s="138"/>
    </row>
    <row r="4112" spans="1:4" x14ac:dyDescent="0.2">
      <c r="A4112" s="158"/>
      <c r="D4112" s="138"/>
    </row>
    <row r="4113" spans="1:4" x14ac:dyDescent="0.2">
      <c r="A4113" s="158"/>
      <c r="D4113" s="138"/>
    </row>
    <row r="4114" spans="1:4" x14ac:dyDescent="0.2">
      <c r="A4114" s="158"/>
      <c r="D4114" s="138"/>
    </row>
    <row r="4115" spans="1:4" x14ac:dyDescent="0.2">
      <c r="A4115" s="158"/>
      <c r="D4115" s="138"/>
    </row>
    <row r="4116" spans="1:4" x14ac:dyDescent="0.2">
      <c r="A4116" s="158"/>
      <c r="D4116" s="138"/>
    </row>
    <row r="4117" spans="1:4" x14ac:dyDescent="0.2">
      <c r="A4117" s="158"/>
      <c r="D4117" s="138"/>
    </row>
    <row r="4118" spans="1:4" x14ac:dyDescent="0.2">
      <c r="A4118" s="158"/>
      <c r="D4118" s="138"/>
    </row>
    <row r="4119" spans="1:4" x14ac:dyDescent="0.2">
      <c r="A4119" s="158"/>
      <c r="D4119" s="138"/>
    </row>
    <row r="4120" spans="1:4" x14ac:dyDescent="0.2">
      <c r="A4120" s="158"/>
      <c r="D4120" s="138"/>
    </row>
    <row r="4121" spans="1:4" x14ac:dyDescent="0.2">
      <c r="A4121" s="158"/>
      <c r="D4121" s="138"/>
    </row>
    <row r="4122" spans="1:4" x14ac:dyDescent="0.2">
      <c r="A4122" s="158"/>
      <c r="D4122" s="138"/>
    </row>
    <row r="4123" spans="1:4" x14ac:dyDescent="0.2">
      <c r="A4123" s="158"/>
      <c r="D4123" s="138"/>
    </row>
    <row r="4124" spans="1:4" x14ac:dyDescent="0.2">
      <c r="A4124" s="158"/>
      <c r="D4124" s="138"/>
    </row>
    <row r="4125" spans="1:4" x14ac:dyDescent="0.2">
      <c r="A4125" s="158"/>
      <c r="D4125" s="138"/>
    </row>
    <row r="4126" spans="1:4" x14ac:dyDescent="0.2">
      <c r="A4126" s="158"/>
      <c r="D4126" s="138"/>
    </row>
    <row r="4127" spans="1:4" x14ac:dyDescent="0.2">
      <c r="A4127" s="158"/>
      <c r="D4127" s="138"/>
    </row>
    <row r="4128" spans="1:4" x14ac:dyDescent="0.2">
      <c r="A4128" s="158"/>
      <c r="D4128" s="138"/>
    </row>
    <row r="4129" spans="1:4" x14ac:dyDescent="0.2">
      <c r="A4129" s="158"/>
      <c r="D4129" s="138"/>
    </row>
    <row r="4130" spans="1:4" x14ac:dyDescent="0.2">
      <c r="A4130" s="158"/>
      <c r="D4130" s="138"/>
    </row>
    <row r="4131" spans="1:4" x14ac:dyDescent="0.2">
      <c r="A4131" s="158"/>
      <c r="D4131" s="138"/>
    </row>
    <row r="4132" spans="1:4" x14ac:dyDescent="0.2">
      <c r="A4132" s="158"/>
      <c r="D4132" s="138"/>
    </row>
    <row r="4133" spans="1:4" x14ac:dyDescent="0.2">
      <c r="A4133" s="158"/>
      <c r="D4133" s="138"/>
    </row>
    <row r="4134" spans="1:4" x14ac:dyDescent="0.2">
      <c r="A4134" s="158"/>
      <c r="D4134" s="138"/>
    </row>
    <row r="4135" spans="1:4" x14ac:dyDescent="0.2">
      <c r="A4135" s="158"/>
      <c r="D4135" s="138"/>
    </row>
    <row r="4136" spans="1:4" x14ac:dyDescent="0.2">
      <c r="A4136" s="158"/>
      <c r="D4136" s="138"/>
    </row>
    <row r="4137" spans="1:4" x14ac:dyDescent="0.2">
      <c r="A4137" s="158"/>
      <c r="D4137" s="138"/>
    </row>
    <row r="4138" spans="1:4" x14ac:dyDescent="0.2">
      <c r="A4138" s="158"/>
      <c r="D4138" s="138"/>
    </row>
    <row r="4139" spans="1:4" x14ac:dyDescent="0.2">
      <c r="A4139" s="158"/>
      <c r="D4139" s="138"/>
    </row>
    <row r="4140" spans="1:4" x14ac:dyDescent="0.2">
      <c r="A4140" s="158"/>
      <c r="D4140" s="138"/>
    </row>
    <row r="4141" spans="1:4" x14ac:dyDescent="0.2">
      <c r="A4141" s="158"/>
      <c r="D4141" s="138"/>
    </row>
    <row r="4142" spans="1:4" x14ac:dyDescent="0.2">
      <c r="A4142" s="158"/>
      <c r="D4142" s="138"/>
    </row>
    <row r="4143" spans="1:4" x14ac:dyDescent="0.2">
      <c r="A4143" s="158"/>
      <c r="D4143" s="138"/>
    </row>
    <row r="4144" spans="1:4" x14ac:dyDescent="0.2">
      <c r="A4144" s="158"/>
      <c r="D4144" s="138"/>
    </row>
    <row r="4145" spans="1:4" x14ac:dyDescent="0.2">
      <c r="A4145" s="158"/>
      <c r="D4145" s="138"/>
    </row>
    <row r="4146" spans="1:4" x14ac:dyDescent="0.2">
      <c r="A4146" s="158"/>
      <c r="D4146" s="138"/>
    </row>
    <row r="4147" spans="1:4" x14ac:dyDescent="0.2">
      <c r="A4147" s="158"/>
      <c r="D4147" s="138"/>
    </row>
    <row r="4148" spans="1:4" x14ac:dyDescent="0.2">
      <c r="A4148" s="158"/>
      <c r="D4148" s="138"/>
    </row>
    <row r="4149" spans="1:4" x14ac:dyDescent="0.2">
      <c r="A4149" s="158"/>
      <c r="D4149" s="138"/>
    </row>
    <row r="4150" spans="1:4" x14ac:dyDescent="0.2">
      <c r="A4150" s="158"/>
      <c r="D4150" s="138"/>
    </row>
    <row r="4151" spans="1:4" x14ac:dyDescent="0.2">
      <c r="A4151" s="158"/>
      <c r="D4151" s="138"/>
    </row>
    <row r="4152" spans="1:4" x14ac:dyDescent="0.2">
      <c r="A4152" s="158"/>
      <c r="D4152" s="138"/>
    </row>
    <row r="4153" spans="1:4" x14ac:dyDescent="0.2">
      <c r="A4153" s="158"/>
      <c r="D4153" s="138"/>
    </row>
    <row r="4154" spans="1:4" x14ac:dyDescent="0.2">
      <c r="A4154" s="158"/>
      <c r="D4154" s="138"/>
    </row>
    <row r="4155" spans="1:4" x14ac:dyDescent="0.2">
      <c r="A4155" s="158"/>
      <c r="D4155" s="138"/>
    </row>
    <row r="4156" spans="1:4" x14ac:dyDescent="0.2">
      <c r="A4156" s="158"/>
      <c r="D4156" s="138"/>
    </row>
    <row r="4157" spans="1:4" x14ac:dyDescent="0.2">
      <c r="A4157" s="158"/>
      <c r="D4157" s="138"/>
    </row>
    <row r="4158" spans="1:4" x14ac:dyDescent="0.2">
      <c r="A4158" s="158"/>
      <c r="D4158" s="138"/>
    </row>
    <row r="4159" spans="1:4" x14ac:dyDescent="0.2">
      <c r="A4159" s="158"/>
      <c r="D4159" s="138"/>
    </row>
    <row r="4160" spans="1:4" x14ac:dyDescent="0.2">
      <c r="A4160" s="158"/>
      <c r="D4160" s="138"/>
    </row>
    <row r="4161" spans="1:4" x14ac:dyDescent="0.2">
      <c r="A4161" s="158"/>
      <c r="D4161" s="138"/>
    </row>
    <row r="4162" spans="1:4" x14ac:dyDescent="0.2">
      <c r="A4162" s="158"/>
      <c r="D4162" s="138"/>
    </row>
    <row r="4163" spans="1:4" x14ac:dyDescent="0.2">
      <c r="A4163" s="158"/>
      <c r="D4163" s="138"/>
    </row>
    <row r="4164" spans="1:4" x14ac:dyDescent="0.2">
      <c r="A4164" s="158"/>
      <c r="D4164" s="138"/>
    </row>
    <row r="4165" spans="1:4" x14ac:dyDescent="0.2">
      <c r="A4165" s="158"/>
      <c r="D4165" s="138"/>
    </row>
    <row r="4166" spans="1:4" x14ac:dyDescent="0.2">
      <c r="A4166" s="158"/>
      <c r="D4166" s="138"/>
    </row>
    <row r="4167" spans="1:4" x14ac:dyDescent="0.2">
      <c r="A4167" s="158"/>
      <c r="D4167" s="138"/>
    </row>
    <row r="4168" spans="1:4" x14ac:dyDescent="0.2">
      <c r="A4168" s="158"/>
      <c r="D4168" s="138"/>
    </row>
    <row r="4169" spans="1:4" x14ac:dyDescent="0.2">
      <c r="A4169" s="158"/>
      <c r="D4169" s="138"/>
    </row>
    <row r="4170" spans="1:4" x14ac:dyDescent="0.2">
      <c r="A4170" s="158"/>
      <c r="D4170" s="138"/>
    </row>
    <row r="4171" spans="1:4" x14ac:dyDescent="0.2">
      <c r="A4171" s="158"/>
      <c r="D4171" s="138"/>
    </row>
    <row r="4172" spans="1:4" x14ac:dyDescent="0.2">
      <c r="A4172" s="158"/>
      <c r="D4172" s="138"/>
    </row>
    <row r="4173" spans="1:4" x14ac:dyDescent="0.2">
      <c r="A4173" s="158"/>
      <c r="D4173" s="138"/>
    </row>
    <row r="4174" spans="1:4" x14ac:dyDescent="0.2">
      <c r="A4174" s="158"/>
      <c r="D4174" s="138"/>
    </row>
    <row r="4175" spans="1:4" x14ac:dyDescent="0.2">
      <c r="A4175" s="158"/>
      <c r="D4175" s="138"/>
    </row>
    <row r="4176" spans="1:4" x14ac:dyDescent="0.2">
      <c r="A4176" s="158"/>
      <c r="D4176" s="138"/>
    </row>
    <row r="4177" spans="1:4" x14ac:dyDescent="0.2">
      <c r="A4177" s="158"/>
      <c r="D4177" s="138"/>
    </row>
    <row r="4178" spans="1:4" x14ac:dyDescent="0.2">
      <c r="A4178" s="158"/>
      <c r="D4178" s="138"/>
    </row>
    <row r="4179" spans="1:4" x14ac:dyDescent="0.2">
      <c r="A4179" s="158"/>
      <c r="D4179" s="138"/>
    </row>
    <row r="4180" spans="1:4" x14ac:dyDescent="0.2">
      <c r="A4180" s="158"/>
      <c r="D4180" s="138"/>
    </row>
    <row r="4181" spans="1:4" x14ac:dyDescent="0.2">
      <c r="A4181" s="158"/>
      <c r="D4181" s="138"/>
    </row>
    <row r="4182" spans="1:4" x14ac:dyDescent="0.2">
      <c r="A4182" s="158"/>
      <c r="D4182" s="138"/>
    </row>
    <row r="4183" spans="1:4" x14ac:dyDescent="0.2">
      <c r="A4183" s="158"/>
      <c r="D4183" s="138"/>
    </row>
    <row r="4184" spans="1:4" x14ac:dyDescent="0.2">
      <c r="A4184" s="158"/>
      <c r="D4184" s="138"/>
    </row>
    <row r="4185" spans="1:4" x14ac:dyDescent="0.2">
      <c r="A4185" s="158"/>
      <c r="D4185" s="138"/>
    </row>
    <row r="4186" spans="1:4" x14ac:dyDescent="0.2">
      <c r="A4186" s="158"/>
      <c r="D4186" s="138"/>
    </row>
    <row r="4187" spans="1:4" x14ac:dyDescent="0.2">
      <c r="A4187" s="158"/>
      <c r="D4187" s="138"/>
    </row>
    <row r="4188" spans="1:4" x14ac:dyDescent="0.2">
      <c r="A4188" s="158"/>
      <c r="D4188" s="138"/>
    </row>
    <row r="4189" spans="1:4" x14ac:dyDescent="0.2">
      <c r="A4189" s="158"/>
      <c r="D4189" s="138"/>
    </row>
    <row r="4190" spans="1:4" x14ac:dyDescent="0.2">
      <c r="A4190" s="158"/>
      <c r="D4190" s="138"/>
    </row>
    <row r="4191" spans="1:4" x14ac:dyDescent="0.2">
      <c r="A4191" s="158"/>
      <c r="D4191" s="138"/>
    </row>
    <row r="4192" spans="1:4" x14ac:dyDescent="0.2">
      <c r="A4192" s="158"/>
      <c r="D4192" s="138"/>
    </row>
    <row r="4193" spans="1:4" x14ac:dyDescent="0.2">
      <c r="A4193" s="158"/>
      <c r="D4193" s="138"/>
    </row>
    <row r="4194" spans="1:4" x14ac:dyDescent="0.2">
      <c r="A4194" s="158"/>
      <c r="D4194" s="138"/>
    </row>
    <row r="4195" spans="1:4" x14ac:dyDescent="0.2">
      <c r="A4195" s="158"/>
      <c r="D4195" s="138"/>
    </row>
    <row r="4196" spans="1:4" x14ac:dyDescent="0.2">
      <c r="A4196" s="158"/>
      <c r="D4196" s="138"/>
    </row>
    <row r="4197" spans="1:4" x14ac:dyDescent="0.2">
      <c r="A4197" s="158"/>
      <c r="D4197" s="138"/>
    </row>
    <row r="4198" spans="1:4" x14ac:dyDescent="0.2">
      <c r="A4198" s="158"/>
      <c r="D4198" s="138"/>
    </row>
    <row r="4199" spans="1:4" x14ac:dyDescent="0.2">
      <c r="A4199" s="158"/>
      <c r="D4199" s="138"/>
    </row>
    <row r="4200" spans="1:4" x14ac:dyDescent="0.2">
      <c r="A4200" s="158"/>
      <c r="D4200" s="138"/>
    </row>
    <row r="4201" spans="1:4" x14ac:dyDescent="0.2">
      <c r="A4201" s="158"/>
      <c r="D4201" s="138"/>
    </row>
    <row r="4202" spans="1:4" x14ac:dyDescent="0.2">
      <c r="A4202" s="158"/>
      <c r="D4202" s="138"/>
    </row>
    <row r="4203" spans="1:4" x14ac:dyDescent="0.2">
      <c r="A4203" s="158"/>
      <c r="D4203" s="138"/>
    </row>
    <row r="4204" spans="1:4" x14ac:dyDescent="0.2">
      <c r="A4204" s="158"/>
      <c r="D4204" s="138"/>
    </row>
    <row r="4205" spans="1:4" x14ac:dyDescent="0.2">
      <c r="A4205" s="158"/>
      <c r="D4205" s="138"/>
    </row>
    <row r="4206" spans="1:4" x14ac:dyDescent="0.2">
      <c r="A4206" s="158"/>
      <c r="D4206" s="138"/>
    </row>
    <row r="4207" spans="1:4" x14ac:dyDescent="0.2">
      <c r="A4207" s="158"/>
      <c r="D4207" s="138"/>
    </row>
    <row r="4208" spans="1:4" x14ac:dyDescent="0.2">
      <c r="A4208" s="158"/>
      <c r="D4208" s="138"/>
    </row>
    <row r="4209" spans="1:4" x14ac:dyDescent="0.2">
      <c r="A4209" s="158"/>
      <c r="D4209" s="138"/>
    </row>
    <row r="4210" spans="1:4" x14ac:dyDescent="0.2">
      <c r="A4210" s="158"/>
      <c r="D4210" s="138"/>
    </row>
    <row r="4211" spans="1:4" x14ac:dyDescent="0.2">
      <c r="A4211" s="158"/>
      <c r="D4211" s="138"/>
    </row>
    <row r="4212" spans="1:4" x14ac:dyDescent="0.2">
      <c r="A4212" s="158"/>
      <c r="D4212" s="138"/>
    </row>
    <row r="4213" spans="1:4" x14ac:dyDescent="0.2">
      <c r="A4213" s="158"/>
      <c r="D4213" s="138"/>
    </row>
    <row r="4214" spans="1:4" x14ac:dyDescent="0.2">
      <c r="A4214" s="158"/>
      <c r="D4214" s="138"/>
    </row>
    <row r="4215" spans="1:4" x14ac:dyDescent="0.2">
      <c r="A4215" s="158"/>
      <c r="D4215" s="138"/>
    </row>
    <row r="4216" spans="1:4" x14ac:dyDescent="0.2">
      <c r="A4216" s="158"/>
      <c r="D4216" s="138"/>
    </row>
    <row r="4217" spans="1:4" x14ac:dyDescent="0.2">
      <c r="A4217" s="158"/>
      <c r="D4217" s="138"/>
    </row>
    <row r="4218" spans="1:4" x14ac:dyDescent="0.2">
      <c r="A4218" s="158"/>
      <c r="D4218" s="138"/>
    </row>
    <row r="4219" spans="1:4" x14ac:dyDescent="0.2">
      <c r="A4219" s="158"/>
      <c r="D4219" s="138"/>
    </row>
    <row r="4220" spans="1:4" x14ac:dyDescent="0.2">
      <c r="A4220" s="158"/>
      <c r="D4220" s="138"/>
    </row>
    <row r="4221" spans="1:4" x14ac:dyDescent="0.2">
      <c r="A4221" s="158"/>
      <c r="D4221" s="138"/>
    </row>
    <row r="4222" spans="1:4" x14ac:dyDescent="0.2">
      <c r="A4222" s="158"/>
      <c r="D4222" s="138"/>
    </row>
    <row r="4223" spans="1:4" x14ac:dyDescent="0.2">
      <c r="A4223" s="158"/>
      <c r="D4223" s="138"/>
    </row>
    <row r="4224" spans="1:4" x14ac:dyDescent="0.2">
      <c r="A4224" s="158"/>
      <c r="D4224" s="138"/>
    </row>
    <row r="4225" spans="1:4" x14ac:dyDescent="0.2">
      <c r="A4225" s="158"/>
      <c r="D4225" s="138"/>
    </row>
    <row r="4226" spans="1:4" x14ac:dyDescent="0.2">
      <c r="A4226" s="158"/>
      <c r="D4226" s="138"/>
    </row>
    <row r="4227" spans="1:4" x14ac:dyDescent="0.2">
      <c r="A4227" s="158"/>
      <c r="D4227" s="138"/>
    </row>
    <row r="4228" spans="1:4" x14ac:dyDescent="0.2">
      <c r="A4228" s="158"/>
      <c r="D4228" s="138"/>
    </row>
    <row r="4229" spans="1:4" x14ac:dyDescent="0.2">
      <c r="A4229" s="158"/>
      <c r="D4229" s="138"/>
    </row>
    <row r="4230" spans="1:4" x14ac:dyDescent="0.2">
      <c r="A4230" s="158"/>
      <c r="D4230" s="138"/>
    </row>
    <row r="4231" spans="1:4" x14ac:dyDescent="0.2">
      <c r="A4231" s="158"/>
      <c r="D4231" s="138"/>
    </row>
    <row r="4232" spans="1:4" x14ac:dyDescent="0.2">
      <c r="A4232" s="158"/>
      <c r="D4232" s="138"/>
    </row>
    <row r="4233" spans="1:4" x14ac:dyDescent="0.2">
      <c r="A4233" s="158"/>
      <c r="D4233" s="138"/>
    </row>
    <row r="4234" spans="1:4" x14ac:dyDescent="0.2">
      <c r="A4234" s="158"/>
      <c r="D4234" s="138"/>
    </row>
    <row r="4235" spans="1:4" x14ac:dyDescent="0.2">
      <c r="A4235" s="158"/>
      <c r="D4235" s="138"/>
    </row>
    <row r="4236" spans="1:4" x14ac:dyDescent="0.2">
      <c r="A4236" s="158"/>
      <c r="D4236" s="138"/>
    </row>
    <row r="4237" spans="1:4" x14ac:dyDescent="0.2">
      <c r="A4237" s="158"/>
      <c r="D4237" s="138"/>
    </row>
    <row r="4238" spans="1:4" x14ac:dyDescent="0.2">
      <c r="A4238" s="158"/>
      <c r="D4238" s="138"/>
    </row>
    <row r="4239" spans="1:4" x14ac:dyDescent="0.2">
      <c r="A4239" s="158"/>
      <c r="D4239" s="138"/>
    </row>
    <row r="4240" spans="1:4" x14ac:dyDescent="0.2">
      <c r="A4240" s="158"/>
      <c r="D4240" s="138"/>
    </row>
    <row r="4241" spans="1:4" x14ac:dyDescent="0.2">
      <c r="A4241" s="158"/>
      <c r="D4241" s="138"/>
    </row>
    <row r="4242" spans="1:4" x14ac:dyDescent="0.2">
      <c r="A4242" s="158"/>
      <c r="D4242" s="138"/>
    </row>
    <row r="4243" spans="1:4" x14ac:dyDescent="0.2">
      <c r="A4243" s="158"/>
      <c r="D4243" s="138"/>
    </row>
    <row r="4244" spans="1:4" x14ac:dyDescent="0.2">
      <c r="A4244" s="158"/>
      <c r="D4244" s="138"/>
    </row>
    <row r="4245" spans="1:4" x14ac:dyDescent="0.2">
      <c r="A4245" s="158"/>
      <c r="D4245" s="138"/>
    </row>
    <row r="4246" spans="1:4" x14ac:dyDescent="0.2">
      <c r="A4246" s="158"/>
      <c r="D4246" s="138"/>
    </row>
    <row r="4247" spans="1:4" x14ac:dyDescent="0.2">
      <c r="A4247" s="158"/>
      <c r="D4247" s="138"/>
    </row>
    <row r="4248" spans="1:4" x14ac:dyDescent="0.2">
      <c r="A4248" s="158"/>
      <c r="D4248" s="138"/>
    </row>
    <row r="4249" spans="1:4" x14ac:dyDescent="0.2">
      <c r="A4249" s="158"/>
      <c r="D4249" s="138"/>
    </row>
    <row r="4250" spans="1:4" x14ac:dyDescent="0.2">
      <c r="A4250" s="158"/>
      <c r="D4250" s="138"/>
    </row>
    <row r="4251" spans="1:4" x14ac:dyDescent="0.2">
      <c r="A4251" s="158"/>
      <c r="D4251" s="138"/>
    </row>
    <row r="4252" spans="1:4" x14ac:dyDescent="0.2">
      <c r="A4252" s="158"/>
      <c r="D4252" s="138"/>
    </row>
    <row r="4253" spans="1:4" x14ac:dyDescent="0.2">
      <c r="A4253" s="158"/>
      <c r="D4253" s="138"/>
    </row>
    <row r="4254" spans="1:4" x14ac:dyDescent="0.2">
      <c r="A4254" s="158"/>
      <c r="D4254" s="138"/>
    </row>
    <row r="4255" spans="1:4" x14ac:dyDescent="0.2">
      <c r="A4255" s="158"/>
      <c r="D4255" s="138"/>
    </row>
    <row r="4256" spans="1:4" x14ac:dyDescent="0.2">
      <c r="A4256" s="158"/>
      <c r="D4256" s="138"/>
    </row>
    <row r="4257" spans="1:4" x14ac:dyDescent="0.2">
      <c r="A4257" s="158"/>
      <c r="D4257" s="138"/>
    </row>
    <row r="4258" spans="1:4" x14ac:dyDescent="0.2">
      <c r="A4258" s="158"/>
      <c r="D4258" s="138"/>
    </row>
    <row r="4259" spans="1:4" x14ac:dyDescent="0.2">
      <c r="A4259" s="158"/>
      <c r="D4259" s="138"/>
    </row>
    <row r="4260" spans="1:4" x14ac:dyDescent="0.2">
      <c r="A4260" s="158"/>
      <c r="D4260" s="138"/>
    </row>
    <row r="4261" spans="1:4" x14ac:dyDescent="0.2">
      <c r="A4261" s="158"/>
      <c r="D4261" s="138"/>
    </row>
    <row r="4262" spans="1:4" x14ac:dyDescent="0.2">
      <c r="A4262" s="158"/>
      <c r="D4262" s="138"/>
    </row>
    <row r="4263" spans="1:4" x14ac:dyDescent="0.2">
      <c r="A4263" s="158"/>
      <c r="D4263" s="138"/>
    </row>
    <row r="4264" spans="1:4" x14ac:dyDescent="0.2">
      <c r="A4264" s="158"/>
      <c r="D4264" s="138"/>
    </row>
    <row r="4265" spans="1:4" x14ac:dyDescent="0.2">
      <c r="A4265" s="158"/>
      <c r="D4265" s="138"/>
    </row>
    <row r="4266" spans="1:4" x14ac:dyDescent="0.2">
      <c r="A4266" s="158"/>
      <c r="D4266" s="138"/>
    </row>
    <row r="4267" spans="1:4" x14ac:dyDescent="0.2">
      <c r="A4267" s="158"/>
      <c r="D4267" s="138"/>
    </row>
    <row r="4268" spans="1:4" x14ac:dyDescent="0.2">
      <c r="A4268" s="158"/>
      <c r="D4268" s="138"/>
    </row>
    <row r="4269" spans="1:4" x14ac:dyDescent="0.2">
      <c r="A4269" s="158"/>
      <c r="D4269" s="138"/>
    </row>
    <row r="4270" spans="1:4" x14ac:dyDescent="0.2">
      <c r="A4270" s="158"/>
      <c r="D4270" s="138"/>
    </row>
    <row r="4271" spans="1:4" x14ac:dyDescent="0.2">
      <c r="A4271" s="158"/>
      <c r="D4271" s="138"/>
    </row>
    <row r="4272" spans="1:4" x14ac:dyDescent="0.2">
      <c r="A4272" s="158"/>
      <c r="D4272" s="138"/>
    </row>
    <row r="4273" spans="1:4" x14ac:dyDescent="0.2">
      <c r="A4273" s="158"/>
      <c r="D4273" s="138"/>
    </row>
    <row r="4274" spans="1:4" x14ac:dyDescent="0.2">
      <c r="A4274" s="158"/>
      <c r="D4274" s="138"/>
    </row>
    <row r="4275" spans="1:4" x14ac:dyDescent="0.2">
      <c r="A4275" s="158"/>
      <c r="D4275" s="138"/>
    </row>
    <row r="4276" spans="1:4" x14ac:dyDescent="0.2">
      <c r="A4276" s="158"/>
      <c r="D4276" s="138"/>
    </row>
    <row r="4277" spans="1:4" x14ac:dyDescent="0.2">
      <c r="A4277" s="158"/>
      <c r="D4277" s="138"/>
    </row>
    <row r="4278" spans="1:4" x14ac:dyDescent="0.2">
      <c r="A4278" s="158"/>
      <c r="D4278" s="138"/>
    </row>
    <row r="4279" spans="1:4" x14ac:dyDescent="0.2">
      <c r="A4279" s="158"/>
      <c r="D4279" s="138"/>
    </row>
    <row r="4280" spans="1:4" x14ac:dyDescent="0.2">
      <c r="A4280" s="158"/>
      <c r="D4280" s="138"/>
    </row>
    <row r="4281" spans="1:4" x14ac:dyDescent="0.2">
      <c r="A4281" s="158"/>
      <c r="D4281" s="138"/>
    </row>
    <row r="4282" spans="1:4" x14ac:dyDescent="0.2">
      <c r="A4282" s="158"/>
      <c r="D4282" s="138"/>
    </row>
    <row r="4283" spans="1:4" x14ac:dyDescent="0.2">
      <c r="A4283" s="158"/>
      <c r="D4283" s="138"/>
    </row>
    <row r="4284" spans="1:4" x14ac:dyDescent="0.2">
      <c r="A4284" s="158"/>
      <c r="D4284" s="138"/>
    </row>
    <row r="4285" spans="1:4" x14ac:dyDescent="0.2">
      <c r="A4285" s="158"/>
      <c r="D4285" s="138"/>
    </row>
    <row r="4286" spans="1:4" x14ac:dyDescent="0.2">
      <c r="A4286" s="158"/>
      <c r="D4286" s="138"/>
    </row>
    <row r="4287" spans="1:4" x14ac:dyDescent="0.2">
      <c r="A4287" s="158"/>
      <c r="D4287" s="138"/>
    </row>
    <row r="4288" spans="1:4" x14ac:dyDescent="0.2">
      <c r="A4288" s="158"/>
      <c r="D4288" s="138"/>
    </row>
    <row r="4289" spans="1:4" x14ac:dyDescent="0.2">
      <c r="A4289" s="158"/>
      <c r="D4289" s="138"/>
    </row>
    <row r="4290" spans="1:4" x14ac:dyDescent="0.2">
      <c r="A4290" s="158"/>
      <c r="D4290" s="138"/>
    </row>
    <row r="4291" spans="1:4" x14ac:dyDescent="0.2">
      <c r="A4291" s="158"/>
      <c r="D4291" s="138"/>
    </row>
    <row r="4292" spans="1:4" x14ac:dyDescent="0.2">
      <c r="A4292" s="158"/>
      <c r="D4292" s="138"/>
    </row>
    <row r="4293" spans="1:4" x14ac:dyDescent="0.2">
      <c r="A4293" s="158"/>
      <c r="D4293" s="138"/>
    </row>
    <row r="4294" spans="1:4" x14ac:dyDescent="0.2">
      <c r="A4294" s="158"/>
      <c r="D4294" s="138"/>
    </row>
    <row r="4295" spans="1:4" x14ac:dyDescent="0.2">
      <c r="A4295" s="158"/>
      <c r="D4295" s="138"/>
    </row>
    <row r="4296" spans="1:4" x14ac:dyDescent="0.2">
      <c r="A4296" s="158"/>
      <c r="D4296" s="138"/>
    </row>
    <row r="4297" spans="1:4" x14ac:dyDescent="0.2">
      <c r="A4297" s="158"/>
      <c r="D4297" s="138"/>
    </row>
    <row r="4298" spans="1:4" x14ac:dyDescent="0.2">
      <c r="A4298" s="158"/>
      <c r="D4298" s="138"/>
    </row>
    <row r="4299" spans="1:4" x14ac:dyDescent="0.2">
      <c r="A4299" s="158"/>
      <c r="D4299" s="138"/>
    </row>
    <row r="4300" spans="1:4" x14ac:dyDescent="0.2">
      <c r="A4300" s="158"/>
      <c r="D4300" s="138"/>
    </row>
    <row r="4301" spans="1:4" x14ac:dyDescent="0.2">
      <c r="A4301" s="158"/>
      <c r="D4301" s="138"/>
    </row>
    <row r="4302" spans="1:4" x14ac:dyDescent="0.2">
      <c r="A4302" s="158"/>
      <c r="D4302" s="138"/>
    </row>
    <row r="4303" spans="1:4" x14ac:dyDescent="0.2">
      <c r="A4303" s="158"/>
      <c r="D4303" s="138"/>
    </row>
    <row r="4304" spans="1:4" x14ac:dyDescent="0.2">
      <c r="A4304" s="158"/>
      <c r="D4304" s="138"/>
    </row>
    <row r="4305" spans="1:4" x14ac:dyDescent="0.2">
      <c r="A4305" s="158"/>
      <c r="D4305" s="138"/>
    </row>
    <row r="4306" spans="1:4" x14ac:dyDescent="0.2">
      <c r="A4306" s="158"/>
      <c r="D4306" s="138"/>
    </row>
    <row r="4307" spans="1:4" x14ac:dyDescent="0.2">
      <c r="A4307" s="158"/>
      <c r="D4307" s="138"/>
    </row>
    <row r="4308" spans="1:4" x14ac:dyDescent="0.2">
      <c r="A4308" s="158"/>
      <c r="D4308" s="138"/>
    </row>
    <row r="4309" spans="1:4" x14ac:dyDescent="0.2">
      <c r="A4309" s="158"/>
      <c r="D4309" s="138"/>
    </row>
    <row r="4310" spans="1:4" x14ac:dyDescent="0.2">
      <c r="A4310" s="158"/>
      <c r="D4310" s="138"/>
    </row>
    <row r="4311" spans="1:4" x14ac:dyDescent="0.2">
      <c r="A4311" s="158"/>
      <c r="D4311" s="138"/>
    </row>
    <row r="4312" spans="1:4" x14ac:dyDescent="0.2">
      <c r="A4312" s="158"/>
      <c r="D4312" s="138"/>
    </row>
    <row r="4313" spans="1:4" x14ac:dyDescent="0.2">
      <c r="A4313" s="158"/>
      <c r="D4313" s="138"/>
    </row>
    <row r="4314" spans="1:4" x14ac:dyDescent="0.2">
      <c r="A4314" s="158"/>
      <c r="D4314" s="138"/>
    </row>
    <row r="4315" spans="1:4" x14ac:dyDescent="0.2">
      <c r="A4315" s="158"/>
      <c r="D4315" s="138"/>
    </row>
    <row r="4316" spans="1:4" x14ac:dyDescent="0.2">
      <c r="A4316" s="158"/>
      <c r="D4316" s="138"/>
    </row>
    <row r="4317" spans="1:4" x14ac:dyDescent="0.2">
      <c r="A4317" s="158"/>
      <c r="D4317" s="138"/>
    </row>
    <row r="4318" spans="1:4" x14ac:dyDescent="0.2">
      <c r="A4318" s="158"/>
      <c r="D4318" s="138"/>
    </row>
    <row r="4319" spans="1:4" x14ac:dyDescent="0.2">
      <c r="A4319" s="158"/>
      <c r="D4319" s="138"/>
    </row>
    <row r="4320" spans="1:4" x14ac:dyDescent="0.2">
      <c r="A4320" s="158"/>
      <c r="D4320" s="138"/>
    </row>
    <row r="4321" spans="1:4" x14ac:dyDescent="0.2">
      <c r="A4321" s="158"/>
      <c r="D4321" s="138"/>
    </row>
    <row r="4322" spans="1:4" x14ac:dyDescent="0.2">
      <c r="A4322" s="158"/>
      <c r="D4322" s="138"/>
    </row>
    <row r="4323" spans="1:4" x14ac:dyDescent="0.2">
      <c r="A4323" s="158"/>
      <c r="D4323" s="138"/>
    </row>
    <row r="4324" spans="1:4" x14ac:dyDescent="0.2">
      <c r="A4324" s="158"/>
      <c r="D4324" s="138"/>
    </row>
    <row r="4325" spans="1:4" x14ac:dyDescent="0.2">
      <c r="A4325" s="158"/>
      <c r="D4325" s="138"/>
    </row>
    <row r="4326" spans="1:4" x14ac:dyDescent="0.2">
      <c r="A4326" s="158"/>
      <c r="D4326" s="138"/>
    </row>
    <row r="4327" spans="1:4" x14ac:dyDescent="0.2">
      <c r="A4327" s="158"/>
      <c r="D4327" s="138"/>
    </row>
    <row r="4328" spans="1:4" x14ac:dyDescent="0.2">
      <c r="A4328" s="158"/>
      <c r="D4328" s="138"/>
    </row>
    <row r="4329" spans="1:4" x14ac:dyDescent="0.2">
      <c r="A4329" s="158"/>
      <c r="D4329" s="138"/>
    </row>
    <row r="4330" spans="1:4" x14ac:dyDescent="0.2">
      <c r="A4330" s="158"/>
      <c r="D4330" s="138"/>
    </row>
    <row r="4331" spans="1:4" x14ac:dyDescent="0.2">
      <c r="A4331" s="158"/>
      <c r="D4331" s="138"/>
    </row>
    <row r="4332" spans="1:4" x14ac:dyDescent="0.2">
      <c r="A4332" s="158"/>
      <c r="D4332" s="138"/>
    </row>
    <row r="4333" spans="1:4" x14ac:dyDescent="0.2">
      <c r="A4333" s="158"/>
      <c r="D4333" s="138"/>
    </row>
    <row r="4334" spans="1:4" x14ac:dyDescent="0.2">
      <c r="A4334" s="158"/>
      <c r="D4334" s="138"/>
    </row>
    <row r="4335" spans="1:4" x14ac:dyDescent="0.2">
      <c r="A4335" s="158"/>
      <c r="D4335" s="138"/>
    </row>
    <row r="4336" spans="1:4" x14ac:dyDescent="0.2">
      <c r="A4336" s="158"/>
      <c r="D4336" s="138"/>
    </row>
    <row r="4337" spans="1:4" x14ac:dyDescent="0.2">
      <c r="A4337" s="158"/>
      <c r="D4337" s="138"/>
    </row>
    <row r="4338" spans="1:4" x14ac:dyDescent="0.2">
      <c r="A4338" s="158"/>
      <c r="D4338" s="138"/>
    </row>
    <row r="4339" spans="1:4" x14ac:dyDescent="0.2">
      <c r="A4339" s="158"/>
      <c r="D4339" s="138"/>
    </row>
    <row r="4340" spans="1:4" x14ac:dyDescent="0.2">
      <c r="A4340" s="158"/>
      <c r="D4340" s="138"/>
    </row>
    <row r="4341" spans="1:4" x14ac:dyDescent="0.2">
      <c r="A4341" s="158"/>
      <c r="D4341" s="138"/>
    </row>
    <row r="4342" spans="1:4" x14ac:dyDescent="0.2">
      <c r="A4342" s="158"/>
      <c r="D4342" s="138"/>
    </row>
    <row r="4343" spans="1:4" x14ac:dyDescent="0.2">
      <c r="A4343" s="158"/>
      <c r="D4343" s="138"/>
    </row>
    <row r="4344" spans="1:4" x14ac:dyDescent="0.2">
      <c r="A4344" s="158"/>
      <c r="D4344" s="138"/>
    </row>
    <row r="4345" spans="1:4" x14ac:dyDescent="0.2">
      <c r="A4345" s="158"/>
      <c r="D4345" s="138"/>
    </row>
    <row r="4346" spans="1:4" x14ac:dyDescent="0.2">
      <c r="A4346" s="158"/>
      <c r="D4346" s="138"/>
    </row>
    <row r="4347" spans="1:4" x14ac:dyDescent="0.2">
      <c r="A4347" s="158"/>
      <c r="D4347" s="138"/>
    </row>
    <row r="4348" spans="1:4" x14ac:dyDescent="0.2">
      <c r="A4348" s="158"/>
      <c r="D4348" s="138"/>
    </row>
    <row r="4349" spans="1:4" x14ac:dyDescent="0.2">
      <c r="A4349" s="158"/>
      <c r="D4349" s="138"/>
    </row>
    <row r="4350" spans="1:4" x14ac:dyDescent="0.2">
      <c r="A4350" s="158"/>
      <c r="D4350" s="138"/>
    </row>
    <row r="4351" spans="1:4" x14ac:dyDescent="0.2">
      <c r="A4351" s="158"/>
      <c r="D4351" s="138"/>
    </row>
    <row r="4352" spans="1:4" x14ac:dyDescent="0.2">
      <c r="A4352" s="158"/>
      <c r="D4352" s="138"/>
    </row>
    <row r="4353" spans="1:4" x14ac:dyDescent="0.2">
      <c r="A4353" s="158"/>
      <c r="D4353" s="138"/>
    </row>
    <row r="4354" spans="1:4" x14ac:dyDescent="0.2">
      <c r="A4354" s="158"/>
      <c r="D4354" s="138"/>
    </row>
    <row r="4355" spans="1:4" x14ac:dyDescent="0.2">
      <c r="A4355" s="158"/>
      <c r="D4355" s="138"/>
    </row>
    <row r="4356" spans="1:4" x14ac:dyDescent="0.2">
      <c r="A4356" s="158"/>
      <c r="D4356" s="138"/>
    </row>
    <row r="4357" spans="1:4" x14ac:dyDescent="0.2">
      <c r="A4357" s="158"/>
      <c r="D4357" s="138"/>
    </row>
    <row r="4358" spans="1:4" x14ac:dyDescent="0.2">
      <c r="A4358" s="158"/>
      <c r="D4358" s="138"/>
    </row>
    <row r="4359" spans="1:4" x14ac:dyDescent="0.2">
      <c r="A4359" s="158"/>
      <c r="D4359" s="138"/>
    </row>
    <row r="4360" spans="1:4" x14ac:dyDescent="0.2">
      <c r="A4360" s="158"/>
      <c r="D4360" s="138"/>
    </row>
    <row r="4361" spans="1:4" x14ac:dyDescent="0.2">
      <c r="A4361" s="158"/>
      <c r="D4361" s="138"/>
    </row>
    <row r="4362" spans="1:4" x14ac:dyDescent="0.2">
      <c r="A4362" s="158"/>
      <c r="D4362" s="138"/>
    </row>
    <row r="4363" spans="1:4" x14ac:dyDescent="0.2">
      <c r="A4363" s="158"/>
      <c r="D4363" s="138"/>
    </row>
    <row r="4364" spans="1:4" x14ac:dyDescent="0.2">
      <c r="A4364" s="158"/>
      <c r="D4364" s="138"/>
    </row>
    <row r="4365" spans="1:4" x14ac:dyDescent="0.2">
      <c r="A4365" s="158"/>
      <c r="D4365" s="138"/>
    </row>
    <row r="4366" spans="1:4" x14ac:dyDescent="0.2">
      <c r="A4366" s="158"/>
      <c r="D4366" s="138"/>
    </row>
    <row r="4367" spans="1:4" x14ac:dyDescent="0.2">
      <c r="A4367" s="158"/>
      <c r="D4367" s="138"/>
    </row>
    <row r="4368" spans="1:4" x14ac:dyDescent="0.2">
      <c r="A4368" s="158"/>
      <c r="D4368" s="138"/>
    </row>
    <row r="4369" spans="1:4" x14ac:dyDescent="0.2">
      <c r="A4369" s="158"/>
      <c r="D4369" s="138"/>
    </row>
    <row r="4370" spans="1:4" x14ac:dyDescent="0.2">
      <c r="A4370" s="158"/>
      <c r="D4370" s="138"/>
    </row>
    <row r="4371" spans="1:4" x14ac:dyDescent="0.2">
      <c r="A4371" s="158"/>
      <c r="D4371" s="138"/>
    </row>
    <row r="4372" spans="1:4" x14ac:dyDescent="0.2">
      <c r="A4372" s="158"/>
      <c r="D4372" s="138"/>
    </row>
    <row r="4373" spans="1:4" x14ac:dyDescent="0.2">
      <c r="A4373" s="158"/>
      <c r="D4373" s="138"/>
    </row>
    <row r="4374" spans="1:4" x14ac:dyDescent="0.2">
      <c r="A4374" s="158"/>
      <c r="D4374" s="138"/>
    </row>
    <row r="4375" spans="1:4" x14ac:dyDescent="0.2">
      <c r="A4375" s="158"/>
      <c r="D4375" s="138"/>
    </row>
    <row r="4376" spans="1:4" x14ac:dyDescent="0.2">
      <c r="A4376" s="158"/>
      <c r="D4376" s="138"/>
    </row>
    <row r="4377" spans="1:4" x14ac:dyDescent="0.2">
      <c r="A4377" s="158"/>
      <c r="D4377" s="138"/>
    </row>
    <row r="4378" spans="1:4" x14ac:dyDescent="0.2">
      <c r="A4378" s="158"/>
      <c r="D4378" s="138"/>
    </row>
    <row r="4379" spans="1:4" x14ac:dyDescent="0.2">
      <c r="A4379" s="158"/>
      <c r="D4379" s="138"/>
    </row>
    <row r="4380" spans="1:4" x14ac:dyDescent="0.2">
      <c r="A4380" s="158"/>
      <c r="D4380" s="138"/>
    </row>
    <row r="4381" spans="1:4" x14ac:dyDescent="0.2">
      <c r="A4381" s="158"/>
      <c r="D4381" s="138"/>
    </row>
    <row r="4382" spans="1:4" x14ac:dyDescent="0.2">
      <c r="A4382" s="158"/>
      <c r="D4382" s="138"/>
    </row>
    <row r="4383" spans="1:4" x14ac:dyDescent="0.2">
      <c r="A4383" s="158"/>
      <c r="D4383" s="138"/>
    </row>
    <row r="4384" spans="1:4" x14ac:dyDescent="0.2">
      <c r="A4384" s="158"/>
      <c r="D4384" s="138"/>
    </row>
    <row r="4385" spans="1:4" x14ac:dyDescent="0.2">
      <c r="A4385" s="158"/>
      <c r="D4385" s="138"/>
    </row>
    <row r="4386" spans="1:4" x14ac:dyDescent="0.2">
      <c r="A4386" s="158"/>
      <c r="D4386" s="138"/>
    </row>
    <row r="4387" spans="1:4" x14ac:dyDescent="0.2">
      <c r="A4387" s="158"/>
      <c r="D4387" s="138"/>
    </row>
    <row r="4388" spans="1:4" x14ac:dyDescent="0.2">
      <c r="A4388" s="158"/>
      <c r="D4388" s="138"/>
    </row>
    <row r="4389" spans="1:4" x14ac:dyDescent="0.2">
      <c r="A4389" s="158"/>
      <c r="D4389" s="138"/>
    </row>
    <row r="4390" spans="1:4" x14ac:dyDescent="0.2">
      <c r="A4390" s="158"/>
      <c r="D4390" s="138"/>
    </row>
    <row r="4391" spans="1:4" x14ac:dyDescent="0.2">
      <c r="A4391" s="158"/>
      <c r="D4391" s="138"/>
    </row>
    <row r="4392" spans="1:4" x14ac:dyDescent="0.2">
      <c r="A4392" s="158"/>
      <c r="D4392" s="138"/>
    </row>
    <row r="4393" spans="1:4" x14ac:dyDescent="0.2">
      <c r="A4393" s="158"/>
      <c r="D4393" s="138"/>
    </row>
    <row r="4394" spans="1:4" x14ac:dyDescent="0.2">
      <c r="A4394" s="158"/>
      <c r="D4394" s="138"/>
    </row>
    <row r="4395" spans="1:4" x14ac:dyDescent="0.2">
      <c r="A4395" s="158"/>
      <c r="D4395" s="138"/>
    </row>
    <row r="4396" spans="1:4" x14ac:dyDescent="0.2">
      <c r="A4396" s="158"/>
      <c r="D4396" s="138"/>
    </row>
    <row r="4397" spans="1:4" x14ac:dyDescent="0.2">
      <c r="A4397" s="158"/>
      <c r="D4397" s="138"/>
    </row>
    <row r="4398" spans="1:4" x14ac:dyDescent="0.2">
      <c r="A4398" s="158"/>
      <c r="D4398" s="138"/>
    </row>
    <row r="4399" spans="1:4" x14ac:dyDescent="0.2">
      <c r="A4399" s="158"/>
      <c r="D4399" s="138"/>
    </row>
    <row r="4400" spans="1:4" x14ac:dyDescent="0.2">
      <c r="A4400" s="158"/>
      <c r="D4400" s="138"/>
    </row>
    <row r="4401" spans="1:4" x14ac:dyDescent="0.2">
      <c r="A4401" s="158"/>
      <c r="D4401" s="138"/>
    </row>
    <row r="4402" spans="1:4" x14ac:dyDescent="0.2">
      <c r="A4402" s="158"/>
      <c r="D4402" s="138"/>
    </row>
    <row r="4403" spans="1:4" x14ac:dyDescent="0.2">
      <c r="A4403" s="158"/>
      <c r="D4403" s="138"/>
    </row>
    <row r="4404" spans="1:4" x14ac:dyDescent="0.2">
      <c r="A4404" s="158"/>
      <c r="D4404" s="138"/>
    </row>
    <row r="4405" spans="1:4" x14ac:dyDescent="0.2">
      <c r="A4405" s="158"/>
      <c r="D4405" s="138"/>
    </row>
    <row r="4406" spans="1:4" x14ac:dyDescent="0.2">
      <c r="A4406" s="158"/>
      <c r="D4406" s="138"/>
    </row>
    <row r="4407" spans="1:4" x14ac:dyDescent="0.2">
      <c r="A4407" s="158"/>
      <c r="D4407" s="138"/>
    </row>
    <row r="4408" spans="1:4" x14ac:dyDescent="0.2">
      <c r="A4408" s="158"/>
      <c r="D4408" s="138"/>
    </row>
    <row r="4409" spans="1:4" x14ac:dyDescent="0.2">
      <c r="A4409" s="158"/>
      <c r="D4409" s="138"/>
    </row>
    <row r="4410" spans="1:4" x14ac:dyDescent="0.2">
      <c r="A4410" s="158"/>
      <c r="D4410" s="138"/>
    </row>
    <row r="4411" spans="1:4" x14ac:dyDescent="0.2">
      <c r="A4411" s="158"/>
      <c r="D4411" s="138"/>
    </row>
    <row r="4412" spans="1:4" x14ac:dyDescent="0.2">
      <c r="A4412" s="158"/>
      <c r="D4412" s="138"/>
    </row>
    <row r="4413" spans="1:4" x14ac:dyDescent="0.2">
      <c r="A4413" s="158"/>
      <c r="D4413" s="138"/>
    </row>
    <row r="4414" spans="1:4" x14ac:dyDescent="0.2">
      <c r="A4414" s="158"/>
      <c r="D4414" s="138"/>
    </row>
    <row r="4415" spans="1:4" x14ac:dyDescent="0.2">
      <c r="A4415" s="158"/>
      <c r="D4415" s="138"/>
    </row>
    <row r="4416" spans="1:4" x14ac:dyDescent="0.2">
      <c r="A4416" s="158"/>
      <c r="D4416" s="138"/>
    </row>
    <row r="4417" spans="1:4" x14ac:dyDescent="0.2">
      <c r="A4417" s="158"/>
      <c r="D4417" s="138"/>
    </row>
    <row r="4418" spans="1:4" x14ac:dyDescent="0.2">
      <c r="A4418" s="158"/>
      <c r="D4418" s="138"/>
    </row>
    <row r="4419" spans="1:4" x14ac:dyDescent="0.2">
      <c r="A4419" s="158"/>
      <c r="D4419" s="138"/>
    </row>
    <row r="4420" spans="1:4" x14ac:dyDescent="0.2">
      <c r="A4420" s="158"/>
      <c r="D4420" s="138"/>
    </row>
    <row r="4421" spans="1:4" x14ac:dyDescent="0.2">
      <c r="A4421" s="158"/>
      <c r="D4421" s="138"/>
    </row>
    <row r="4422" spans="1:4" x14ac:dyDescent="0.2">
      <c r="A4422" s="158"/>
      <c r="D4422" s="138"/>
    </row>
    <row r="4423" spans="1:4" x14ac:dyDescent="0.2">
      <c r="A4423" s="158"/>
      <c r="D4423" s="138"/>
    </row>
    <row r="4424" spans="1:4" x14ac:dyDescent="0.2">
      <c r="A4424" s="158"/>
      <c r="D4424" s="138"/>
    </row>
    <row r="4425" spans="1:4" x14ac:dyDescent="0.2">
      <c r="A4425" s="158"/>
      <c r="D4425" s="138"/>
    </row>
    <row r="4426" spans="1:4" x14ac:dyDescent="0.2">
      <c r="A4426" s="158"/>
      <c r="D4426" s="138"/>
    </row>
    <row r="4427" spans="1:4" x14ac:dyDescent="0.2">
      <c r="A4427" s="158"/>
      <c r="D4427" s="138"/>
    </row>
    <row r="4428" spans="1:4" x14ac:dyDescent="0.2">
      <c r="A4428" s="158"/>
      <c r="D4428" s="138"/>
    </row>
    <row r="4429" spans="1:4" x14ac:dyDescent="0.2">
      <c r="A4429" s="158"/>
      <c r="D4429" s="138"/>
    </row>
    <row r="4430" spans="1:4" x14ac:dyDescent="0.2">
      <c r="A4430" s="158"/>
      <c r="D4430" s="138"/>
    </row>
    <row r="4431" spans="1:4" x14ac:dyDescent="0.2">
      <c r="A4431" s="158"/>
      <c r="D4431" s="138"/>
    </row>
    <row r="4432" spans="1:4" x14ac:dyDescent="0.2">
      <c r="A4432" s="158"/>
      <c r="D4432" s="138"/>
    </row>
    <row r="4433" spans="1:4" x14ac:dyDescent="0.2">
      <c r="A4433" s="158"/>
      <c r="D4433" s="138"/>
    </row>
    <row r="4434" spans="1:4" x14ac:dyDescent="0.2">
      <c r="A4434" s="158"/>
      <c r="D4434" s="138"/>
    </row>
    <row r="4435" spans="1:4" x14ac:dyDescent="0.2">
      <c r="A4435" s="158"/>
      <c r="D4435" s="138"/>
    </row>
    <row r="4436" spans="1:4" x14ac:dyDescent="0.2">
      <c r="A4436" s="158"/>
      <c r="D4436" s="138"/>
    </row>
    <row r="4437" spans="1:4" x14ac:dyDescent="0.2">
      <c r="A4437" s="158"/>
      <c r="D4437" s="138"/>
    </row>
    <row r="4438" spans="1:4" x14ac:dyDescent="0.2">
      <c r="A4438" s="158"/>
      <c r="D4438" s="138"/>
    </row>
    <row r="4439" spans="1:4" x14ac:dyDescent="0.2">
      <c r="A4439" s="158"/>
      <c r="D4439" s="138"/>
    </row>
    <row r="4440" spans="1:4" x14ac:dyDescent="0.2">
      <c r="A4440" s="158"/>
      <c r="D4440" s="138"/>
    </row>
    <row r="4441" spans="1:4" x14ac:dyDescent="0.2">
      <c r="A4441" s="158"/>
      <c r="D4441" s="138"/>
    </row>
    <row r="4442" spans="1:4" x14ac:dyDescent="0.2">
      <c r="A4442" s="158"/>
      <c r="D4442" s="138"/>
    </row>
    <row r="4443" spans="1:4" x14ac:dyDescent="0.2">
      <c r="A4443" s="158"/>
      <c r="D4443" s="138"/>
    </row>
    <row r="4444" spans="1:4" x14ac:dyDescent="0.2">
      <c r="A4444" s="158"/>
      <c r="D4444" s="138"/>
    </row>
    <row r="4445" spans="1:4" x14ac:dyDescent="0.2">
      <c r="A4445" s="158"/>
      <c r="D4445" s="138"/>
    </row>
    <row r="4446" spans="1:4" x14ac:dyDescent="0.2">
      <c r="A4446" s="158"/>
      <c r="D4446" s="138"/>
    </row>
    <row r="4447" spans="1:4" x14ac:dyDescent="0.2">
      <c r="A4447" s="158"/>
      <c r="D4447" s="138"/>
    </row>
    <row r="4448" spans="1:4" x14ac:dyDescent="0.2">
      <c r="A4448" s="158"/>
      <c r="D4448" s="138"/>
    </row>
    <row r="4449" spans="1:4" x14ac:dyDescent="0.2">
      <c r="A4449" s="158"/>
      <c r="D4449" s="138"/>
    </row>
    <row r="4450" spans="1:4" x14ac:dyDescent="0.2">
      <c r="A4450" s="158"/>
      <c r="D4450" s="138"/>
    </row>
    <row r="4451" spans="1:4" x14ac:dyDescent="0.2">
      <c r="A4451" s="158"/>
      <c r="D4451" s="138"/>
    </row>
    <row r="4452" spans="1:4" x14ac:dyDescent="0.2">
      <c r="A4452" s="158"/>
      <c r="D4452" s="138"/>
    </row>
    <row r="4453" spans="1:4" x14ac:dyDescent="0.2">
      <c r="A4453" s="158"/>
      <c r="D4453" s="138"/>
    </row>
    <row r="4454" spans="1:4" x14ac:dyDescent="0.2">
      <c r="A4454" s="158"/>
      <c r="D4454" s="138"/>
    </row>
    <row r="4455" spans="1:4" x14ac:dyDescent="0.2">
      <c r="A4455" s="158"/>
      <c r="D4455" s="138"/>
    </row>
    <row r="4456" spans="1:4" x14ac:dyDescent="0.2">
      <c r="A4456" s="158"/>
      <c r="D4456" s="138"/>
    </row>
    <row r="4457" spans="1:4" x14ac:dyDescent="0.2">
      <c r="A4457" s="158"/>
      <c r="D4457" s="138"/>
    </row>
    <row r="4458" spans="1:4" x14ac:dyDescent="0.2">
      <c r="A4458" s="158"/>
      <c r="D4458" s="138"/>
    </row>
    <row r="4459" spans="1:4" x14ac:dyDescent="0.2">
      <c r="A4459" s="158"/>
      <c r="D4459" s="138"/>
    </row>
    <row r="4460" spans="1:4" x14ac:dyDescent="0.2">
      <c r="A4460" s="158"/>
      <c r="D4460" s="138"/>
    </row>
    <row r="4461" spans="1:4" x14ac:dyDescent="0.2">
      <c r="A4461" s="158"/>
      <c r="D4461" s="138"/>
    </row>
    <row r="4462" spans="1:4" x14ac:dyDescent="0.2">
      <c r="A4462" s="158"/>
      <c r="D4462" s="138"/>
    </row>
    <row r="4463" spans="1:4" x14ac:dyDescent="0.2">
      <c r="A4463" s="158"/>
      <c r="D4463" s="138"/>
    </row>
    <row r="4464" spans="1:4" x14ac:dyDescent="0.2">
      <c r="A4464" s="158"/>
      <c r="D4464" s="138"/>
    </row>
    <row r="4465" spans="1:4" x14ac:dyDescent="0.2">
      <c r="A4465" s="158"/>
      <c r="D4465" s="138"/>
    </row>
    <row r="4466" spans="1:4" x14ac:dyDescent="0.2">
      <c r="A4466" s="158"/>
      <c r="D4466" s="138"/>
    </row>
    <row r="4467" spans="1:4" x14ac:dyDescent="0.2">
      <c r="A4467" s="158"/>
      <c r="D4467" s="138"/>
    </row>
    <row r="4468" spans="1:4" x14ac:dyDescent="0.2">
      <c r="A4468" s="158"/>
      <c r="D4468" s="138"/>
    </row>
    <row r="4469" spans="1:4" x14ac:dyDescent="0.2">
      <c r="A4469" s="158"/>
      <c r="D4469" s="138"/>
    </row>
    <row r="4470" spans="1:4" x14ac:dyDescent="0.2">
      <c r="A4470" s="158"/>
      <c r="D4470" s="138"/>
    </row>
    <row r="4471" spans="1:4" x14ac:dyDescent="0.2">
      <c r="A4471" s="158"/>
      <c r="D4471" s="138"/>
    </row>
    <row r="4472" spans="1:4" x14ac:dyDescent="0.2">
      <c r="A4472" s="158"/>
      <c r="D4472" s="138"/>
    </row>
    <row r="4473" spans="1:4" x14ac:dyDescent="0.2">
      <c r="A4473" s="158"/>
      <c r="D4473" s="138"/>
    </row>
    <row r="4474" spans="1:4" x14ac:dyDescent="0.2">
      <c r="A4474" s="158"/>
      <c r="D4474" s="138"/>
    </row>
    <row r="4475" spans="1:4" x14ac:dyDescent="0.2">
      <c r="A4475" s="158"/>
      <c r="D4475" s="138"/>
    </row>
    <row r="4476" spans="1:4" x14ac:dyDescent="0.2">
      <c r="A4476" s="158"/>
      <c r="D4476" s="138"/>
    </row>
    <row r="4477" spans="1:4" x14ac:dyDescent="0.2">
      <c r="A4477" s="158"/>
      <c r="D4477" s="138"/>
    </row>
    <row r="4478" spans="1:4" x14ac:dyDescent="0.2">
      <c r="A4478" s="158"/>
      <c r="D4478" s="138"/>
    </row>
    <row r="4479" spans="1:4" x14ac:dyDescent="0.2">
      <c r="A4479" s="158"/>
      <c r="D4479" s="138"/>
    </row>
    <row r="4480" spans="1:4" x14ac:dyDescent="0.2">
      <c r="A4480" s="158"/>
      <c r="D4480" s="138"/>
    </row>
    <row r="4481" spans="1:4" x14ac:dyDescent="0.2">
      <c r="A4481" s="158"/>
      <c r="D4481" s="138"/>
    </row>
    <row r="4482" spans="1:4" x14ac:dyDescent="0.2">
      <c r="A4482" s="158"/>
      <c r="D4482" s="138"/>
    </row>
    <row r="4483" spans="1:4" x14ac:dyDescent="0.2">
      <c r="A4483" s="158"/>
      <c r="D4483" s="138"/>
    </row>
    <row r="4484" spans="1:4" x14ac:dyDescent="0.2">
      <c r="A4484" s="158"/>
      <c r="D4484" s="138"/>
    </row>
    <row r="4485" spans="1:4" x14ac:dyDescent="0.2">
      <c r="A4485" s="158"/>
      <c r="D4485" s="138"/>
    </row>
    <row r="4486" spans="1:4" x14ac:dyDescent="0.2">
      <c r="A4486" s="158"/>
      <c r="D4486" s="138"/>
    </row>
    <row r="4487" spans="1:4" x14ac:dyDescent="0.2">
      <c r="A4487" s="158"/>
      <c r="D4487" s="138"/>
    </row>
    <row r="4488" spans="1:4" x14ac:dyDescent="0.2">
      <c r="A4488" s="158"/>
      <c r="D4488" s="138"/>
    </row>
    <row r="4489" spans="1:4" x14ac:dyDescent="0.2">
      <c r="A4489" s="158"/>
      <c r="D4489" s="138"/>
    </row>
    <row r="4490" spans="1:4" x14ac:dyDescent="0.2">
      <c r="A4490" s="158"/>
      <c r="D4490" s="138"/>
    </row>
    <row r="4491" spans="1:4" x14ac:dyDescent="0.2">
      <c r="A4491" s="158"/>
      <c r="D4491" s="138"/>
    </row>
    <row r="4492" spans="1:4" x14ac:dyDescent="0.2">
      <c r="A4492" s="158"/>
      <c r="D4492" s="138"/>
    </row>
    <row r="4493" spans="1:4" x14ac:dyDescent="0.2">
      <c r="A4493" s="158"/>
      <c r="D4493" s="138"/>
    </row>
    <row r="4494" spans="1:4" x14ac:dyDescent="0.2">
      <c r="A4494" s="158"/>
      <c r="D4494" s="138"/>
    </row>
    <row r="4495" spans="1:4" x14ac:dyDescent="0.2">
      <c r="A4495" s="158"/>
      <c r="D4495" s="138"/>
    </row>
    <row r="4496" spans="1:4" x14ac:dyDescent="0.2">
      <c r="A4496" s="158"/>
      <c r="D4496" s="138"/>
    </row>
    <row r="4497" spans="1:4" x14ac:dyDescent="0.2">
      <c r="A4497" s="158"/>
      <c r="D4497" s="138"/>
    </row>
    <row r="4498" spans="1:4" x14ac:dyDescent="0.2">
      <c r="A4498" s="158"/>
      <c r="D4498" s="138"/>
    </row>
    <row r="4499" spans="1:4" x14ac:dyDescent="0.2">
      <c r="A4499" s="158"/>
      <c r="D4499" s="138"/>
    </row>
    <row r="4500" spans="1:4" x14ac:dyDescent="0.2">
      <c r="A4500" s="158"/>
      <c r="D4500" s="138"/>
    </row>
    <row r="4501" spans="1:4" x14ac:dyDescent="0.2">
      <c r="A4501" s="158"/>
      <c r="D4501" s="138"/>
    </row>
    <row r="4502" spans="1:4" x14ac:dyDescent="0.2">
      <c r="A4502" s="158"/>
      <c r="D4502" s="138"/>
    </row>
    <row r="4503" spans="1:4" x14ac:dyDescent="0.2">
      <c r="A4503" s="158"/>
      <c r="D4503" s="138"/>
    </row>
    <row r="4504" spans="1:4" x14ac:dyDescent="0.2">
      <c r="A4504" s="158"/>
      <c r="D4504" s="138"/>
    </row>
    <row r="4505" spans="1:4" x14ac:dyDescent="0.2">
      <c r="A4505" s="158"/>
      <c r="D4505" s="138"/>
    </row>
    <row r="4506" spans="1:4" x14ac:dyDescent="0.2">
      <c r="A4506" s="158"/>
      <c r="D4506" s="138"/>
    </row>
    <row r="4507" spans="1:4" x14ac:dyDescent="0.2">
      <c r="A4507" s="158"/>
      <c r="D4507" s="138"/>
    </row>
    <row r="4508" spans="1:4" x14ac:dyDescent="0.2">
      <c r="A4508" s="158"/>
      <c r="D4508" s="138"/>
    </row>
    <row r="4509" spans="1:4" x14ac:dyDescent="0.2">
      <c r="A4509" s="158"/>
      <c r="D4509" s="138"/>
    </row>
    <row r="4510" spans="1:4" x14ac:dyDescent="0.2">
      <c r="A4510" s="158"/>
      <c r="D4510" s="138"/>
    </row>
    <row r="4511" spans="1:4" x14ac:dyDescent="0.2">
      <c r="A4511" s="158"/>
      <c r="D4511" s="138"/>
    </row>
    <row r="4512" spans="1:4" x14ac:dyDescent="0.2">
      <c r="A4512" s="158"/>
      <c r="D4512" s="138"/>
    </row>
    <row r="4513" spans="1:4" x14ac:dyDescent="0.2">
      <c r="A4513" s="158"/>
      <c r="D4513" s="138"/>
    </row>
    <row r="4514" spans="1:4" x14ac:dyDescent="0.2">
      <c r="A4514" s="158"/>
      <c r="D4514" s="138"/>
    </row>
    <row r="4515" spans="1:4" x14ac:dyDescent="0.2">
      <c r="A4515" s="158"/>
      <c r="D4515" s="138"/>
    </row>
    <row r="4516" spans="1:4" x14ac:dyDescent="0.2">
      <c r="A4516" s="158"/>
      <c r="D4516" s="138"/>
    </row>
    <row r="4517" spans="1:4" x14ac:dyDescent="0.2">
      <c r="A4517" s="158"/>
      <c r="D4517" s="138"/>
    </row>
    <row r="4518" spans="1:4" x14ac:dyDescent="0.2">
      <c r="A4518" s="158"/>
      <c r="D4518" s="138"/>
    </row>
    <row r="4519" spans="1:4" x14ac:dyDescent="0.2">
      <c r="A4519" s="158"/>
      <c r="D4519" s="138"/>
    </row>
    <row r="4520" spans="1:4" x14ac:dyDescent="0.2">
      <c r="A4520" s="158"/>
      <c r="D4520" s="138"/>
    </row>
    <row r="4521" spans="1:4" x14ac:dyDescent="0.2">
      <c r="A4521" s="158"/>
      <c r="D4521" s="138"/>
    </row>
    <row r="4522" spans="1:4" x14ac:dyDescent="0.2">
      <c r="A4522" s="158"/>
      <c r="D4522" s="138"/>
    </row>
    <row r="4523" spans="1:4" x14ac:dyDescent="0.2">
      <c r="A4523" s="158"/>
      <c r="D4523" s="138"/>
    </row>
    <row r="4524" spans="1:4" x14ac:dyDescent="0.2">
      <c r="A4524" s="158"/>
      <c r="D4524" s="138"/>
    </row>
    <row r="4525" spans="1:4" x14ac:dyDescent="0.2">
      <c r="A4525" s="158"/>
      <c r="D4525" s="138"/>
    </row>
    <row r="4526" spans="1:4" x14ac:dyDescent="0.2">
      <c r="A4526" s="158"/>
      <c r="D4526" s="138"/>
    </row>
    <row r="4527" spans="1:4" x14ac:dyDescent="0.2">
      <c r="A4527" s="158"/>
      <c r="D4527" s="138"/>
    </row>
    <row r="4528" spans="1:4" x14ac:dyDescent="0.2">
      <c r="A4528" s="158"/>
      <c r="D4528" s="138"/>
    </row>
    <row r="4529" spans="1:4" x14ac:dyDescent="0.2">
      <c r="A4529" s="158"/>
      <c r="D4529" s="138"/>
    </row>
    <row r="4530" spans="1:4" x14ac:dyDescent="0.2">
      <c r="A4530" s="158"/>
      <c r="D4530" s="138"/>
    </row>
    <row r="4531" spans="1:4" x14ac:dyDescent="0.2">
      <c r="A4531" s="158"/>
      <c r="D4531" s="138"/>
    </row>
    <row r="4532" spans="1:4" x14ac:dyDescent="0.2">
      <c r="A4532" s="158"/>
      <c r="D4532" s="138"/>
    </row>
    <row r="4533" spans="1:4" x14ac:dyDescent="0.2">
      <c r="A4533" s="158"/>
      <c r="D4533" s="138"/>
    </row>
    <row r="4534" spans="1:4" x14ac:dyDescent="0.2">
      <c r="A4534" s="158"/>
      <c r="D4534" s="138"/>
    </row>
    <row r="4535" spans="1:4" x14ac:dyDescent="0.2">
      <c r="A4535" s="158"/>
      <c r="D4535" s="138"/>
    </row>
    <row r="4536" spans="1:4" x14ac:dyDescent="0.2">
      <c r="A4536" s="158"/>
      <c r="D4536" s="138"/>
    </row>
    <row r="4537" spans="1:4" x14ac:dyDescent="0.2">
      <c r="A4537" s="158"/>
      <c r="D4537" s="138"/>
    </row>
    <row r="4538" spans="1:4" x14ac:dyDescent="0.2">
      <c r="A4538" s="158"/>
      <c r="D4538" s="138"/>
    </row>
    <row r="4539" spans="1:4" x14ac:dyDescent="0.2">
      <c r="A4539" s="158"/>
      <c r="D4539" s="138"/>
    </row>
    <row r="4540" spans="1:4" x14ac:dyDescent="0.2">
      <c r="A4540" s="158"/>
      <c r="D4540" s="138"/>
    </row>
    <row r="4541" spans="1:4" x14ac:dyDescent="0.2">
      <c r="A4541" s="158"/>
      <c r="D4541" s="138"/>
    </row>
    <row r="4542" spans="1:4" x14ac:dyDescent="0.2">
      <c r="A4542" s="158"/>
      <c r="D4542" s="138"/>
    </row>
    <row r="4543" spans="1:4" x14ac:dyDescent="0.2">
      <c r="A4543" s="158"/>
      <c r="D4543" s="138"/>
    </row>
    <row r="4544" spans="1:4" x14ac:dyDescent="0.2">
      <c r="A4544" s="158"/>
      <c r="D4544" s="138"/>
    </row>
    <row r="4545" spans="1:4" x14ac:dyDescent="0.2">
      <c r="A4545" s="158"/>
      <c r="D4545" s="138"/>
    </row>
    <row r="4546" spans="1:4" x14ac:dyDescent="0.2">
      <c r="A4546" s="158"/>
      <c r="D4546" s="138"/>
    </row>
    <row r="4547" spans="1:4" x14ac:dyDescent="0.2">
      <c r="A4547" s="158"/>
      <c r="D4547" s="138"/>
    </row>
    <row r="4548" spans="1:4" x14ac:dyDescent="0.2">
      <c r="A4548" s="158"/>
      <c r="D4548" s="138"/>
    </row>
    <row r="4549" spans="1:4" x14ac:dyDescent="0.2">
      <c r="A4549" s="158"/>
      <c r="D4549" s="138"/>
    </row>
    <row r="4550" spans="1:4" x14ac:dyDescent="0.2">
      <c r="A4550" s="158"/>
      <c r="D4550" s="138"/>
    </row>
    <row r="4551" spans="1:4" x14ac:dyDescent="0.2">
      <c r="A4551" s="158"/>
      <c r="D4551" s="138"/>
    </row>
    <row r="4552" spans="1:4" x14ac:dyDescent="0.2">
      <c r="A4552" s="158"/>
      <c r="D4552" s="138"/>
    </row>
    <row r="4553" spans="1:4" x14ac:dyDescent="0.2">
      <c r="A4553" s="158"/>
      <c r="D4553" s="138"/>
    </row>
    <row r="4554" spans="1:4" x14ac:dyDescent="0.2">
      <c r="A4554" s="158"/>
      <c r="D4554" s="138"/>
    </row>
    <row r="4555" spans="1:4" x14ac:dyDescent="0.2">
      <c r="A4555" s="158"/>
      <c r="D4555" s="138"/>
    </row>
    <row r="4556" spans="1:4" x14ac:dyDescent="0.2">
      <c r="A4556" s="158"/>
      <c r="D4556" s="138"/>
    </row>
    <row r="4557" spans="1:4" x14ac:dyDescent="0.2">
      <c r="A4557" s="158"/>
      <c r="D4557" s="138"/>
    </row>
    <row r="4558" spans="1:4" x14ac:dyDescent="0.2">
      <c r="A4558" s="158"/>
      <c r="D4558" s="138"/>
    </row>
    <row r="4559" spans="1:4" x14ac:dyDescent="0.2">
      <c r="A4559" s="158"/>
      <c r="D4559" s="138"/>
    </row>
    <row r="4560" spans="1:4" x14ac:dyDescent="0.2">
      <c r="A4560" s="158"/>
      <c r="D4560" s="138"/>
    </row>
    <row r="4561" spans="1:4" x14ac:dyDescent="0.2">
      <c r="A4561" s="158"/>
      <c r="D4561" s="138"/>
    </row>
    <row r="4562" spans="1:4" x14ac:dyDescent="0.2">
      <c r="A4562" s="158"/>
      <c r="D4562" s="138"/>
    </row>
    <row r="4563" spans="1:4" x14ac:dyDescent="0.2">
      <c r="A4563" s="158"/>
      <c r="D4563" s="138"/>
    </row>
    <row r="4564" spans="1:4" x14ac:dyDescent="0.2">
      <c r="A4564" s="158"/>
      <c r="D4564" s="138"/>
    </row>
    <row r="4565" spans="1:4" x14ac:dyDescent="0.2">
      <c r="A4565" s="158"/>
      <c r="D4565" s="138"/>
    </row>
    <row r="4566" spans="1:4" x14ac:dyDescent="0.2">
      <c r="A4566" s="158"/>
      <c r="D4566" s="138"/>
    </row>
    <row r="4567" spans="1:4" x14ac:dyDescent="0.2">
      <c r="A4567" s="158"/>
      <c r="D4567" s="138"/>
    </row>
    <row r="4568" spans="1:4" x14ac:dyDescent="0.2">
      <c r="A4568" s="158"/>
      <c r="D4568" s="138"/>
    </row>
    <row r="4569" spans="1:4" x14ac:dyDescent="0.2">
      <c r="A4569" s="158"/>
      <c r="D4569" s="138"/>
    </row>
    <row r="4570" spans="1:4" x14ac:dyDescent="0.2">
      <c r="A4570" s="158"/>
      <c r="D4570" s="138"/>
    </row>
    <row r="4571" spans="1:4" x14ac:dyDescent="0.2">
      <c r="A4571" s="158"/>
      <c r="D4571" s="138"/>
    </row>
    <row r="4572" spans="1:4" x14ac:dyDescent="0.2">
      <c r="A4572" s="158"/>
      <c r="D4572" s="138"/>
    </row>
    <row r="4573" spans="1:4" x14ac:dyDescent="0.2">
      <c r="A4573" s="158"/>
      <c r="D4573" s="138"/>
    </row>
    <row r="4574" spans="1:4" x14ac:dyDescent="0.2">
      <c r="A4574" s="158"/>
      <c r="D4574" s="138"/>
    </row>
    <row r="4575" spans="1:4" x14ac:dyDescent="0.2">
      <c r="A4575" s="158"/>
      <c r="D4575" s="138"/>
    </row>
    <row r="4576" spans="1:4" x14ac:dyDescent="0.2">
      <c r="A4576" s="158"/>
      <c r="D4576" s="138"/>
    </row>
    <row r="4577" spans="1:4" x14ac:dyDescent="0.2">
      <c r="A4577" s="158"/>
      <c r="D4577" s="138"/>
    </row>
    <row r="4578" spans="1:4" x14ac:dyDescent="0.2">
      <c r="A4578" s="158"/>
      <c r="D4578" s="138"/>
    </row>
    <row r="4579" spans="1:4" x14ac:dyDescent="0.2">
      <c r="A4579" s="158"/>
      <c r="D4579" s="138"/>
    </row>
    <row r="4580" spans="1:4" x14ac:dyDescent="0.2">
      <c r="A4580" s="158"/>
      <c r="D4580" s="138"/>
    </row>
    <row r="4581" spans="1:4" x14ac:dyDescent="0.2">
      <c r="A4581" s="158"/>
      <c r="D4581" s="138"/>
    </row>
    <row r="4582" spans="1:4" x14ac:dyDescent="0.2">
      <c r="A4582" s="158"/>
      <c r="D4582" s="138"/>
    </row>
    <row r="4583" spans="1:4" x14ac:dyDescent="0.2">
      <c r="A4583" s="158"/>
      <c r="D4583" s="138"/>
    </row>
    <row r="4584" spans="1:4" x14ac:dyDescent="0.2">
      <c r="A4584" s="158"/>
      <c r="D4584" s="138"/>
    </row>
    <row r="4585" spans="1:4" x14ac:dyDescent="0.2">
      <c r="A4585" s="158"/>
      <c r="D4585" s="138"/>
    </row>
    <row r="4586" spans="1:4" x14ac:dyDescent="0.2">
      <c r="A4586" s="158"/>
      <c r="D4586" s="138"/>
    </row>
    <row r="4587" spans="1:4" x14ac:dyDescent="0.2">
      <c r="A4587" s="158"/>
      <c r="D4587" s="138"/>
    </row>
    <row r="4588" spans="1:4" x14ac:dyDescent="0.2">
      <c r="A4588" s="158"/>
      <c r="D4588" s="138"/>
    </row>
    <row r="4589" spans="1:4" x14ac:dyDescent="0.2">
      <c r="A4589" s="158"/>
      <c r="D4589" s="138"/>
    </row>
    <row r="4590" spans="1:4" x14ac:dyDescent="0.2">
      <c r="A4590" s="158"/>
      <c r="D4590" s="138"/>
    </row>
    <row r="4591" spans="1:4" x14ac:dyDescent="0.2">
      <c r="A4591" s="158"/>
      <c r="D4591" s="138"/>
    </row>
    <row r="4592" spans="1:4" x14ac:dyDescent="0.2">
      <c r="A4592" s="158"/>
      <c r="D4592" s="138"/>
    </row>
    <row r="4593" spans="1:4" x14ac:dyDescent="0.2">
      <c r="A4593" s="158"/>
      <c r="D4593" s="138"/>
    </row>
    <row r="4594" spans="1:4" x14ac:dyDescent="0.2">
      <c r="A4594" s="158"/>
      <c r="D4594" s="138"/>
    </row>
    <row r="4595" spans="1:4" x14ac:dyDescent="0.2">
      <c r="A4595" s="158"/>
      <c r="D4595" s="138"/>
    </row>
    <row r="4596" spans="1:4" x14ac:dyDescent="0.2">
      <c r="A4596" s="158"/>
      <c r="D4596" s="138"/>
    </row>
    <row r="4597" spans="1:4" x14ac:dyDescent="0.2">
      <c r="A4597" s="158"/>
      <c r="D4597" s="138"/>
    </row>
    <row r="4598" spans="1:4" x14ac:dyDescent="0.2">
      <c r="A4598" s="158"/>
      <c r="D4598" s="138"/>
    </row>
    <row r="4599" spans="1:4" x14ac:dyDescent="0.2">
      <c r="A4599" s="158"/>
      <c r="D4599" s="138"/>
    </row>
    <row r="4600" spans="1:4" x14ac:dyDescent="0.2">
      <c r="A4600" s="158"/>
      <c r="D4600" s="138"/>
    </row>
    <row r="4601" spans="1:4" x14ac:dyDescent="0.2">
      <c r="A4601" s="158"/>
      <c r="D4601" s="138"/>
    </row>
    <row r="4602" spans="1:4" x14ac:dyDescent="0.2">
      <c r="A4602" s="158"/>
      <c r="D4602" s="138"/>
    </row>
    <row r="4603" spans="1:4" x14ac:dyDescent="0.2">
      <c r="A4603" s="158"/>
      <c r="D4603" s="138"/>
    </row>
    <row r="4604" spans="1:4" x14ac:dyDescent="0.2">
      <c r="A4604" s="158"/>
      <c r="D4604" s="138"/>
    </row>
    <row r="4605" spans="1:4" x14ac:dyDescent="0.2">
      <c r="A4605" s="158"/>
      <c r="D4605" s="138"/>
    </row>
    <row r="4606" spans="1:4" x14ac:dyDescent="0.2">
      <c r="A4606" s="158"/>
      <c r="D4606" s="138"/>
    </row>
    <row r="4607" spans="1:4" x14ac:dyDescent="0.2">
      <c r="A4607" s="158"/>
      <c r="D4607" s="138"/>
    </row>
    <row r="4608" spans="1:4" x14ac:dyDescent="0.2">
      <c r="A4608" s="158"/>
      <c r="D4608" s="138"/>
    </row>
    <row r="4609" spans="1:4" x14ac:dyDescent="0.2">
      <c r="A4609" s="158"/>
      <c r="D4609" s="138"/>
    </row>
    <row r="4610" spans="1:4" x14ac:dyDescent="0.2">
      <c r="A4610" s="158"/>
      <c r="D4610" s="138"/>
    </row>
    <row r="4611" spans="1:4" x14ac:dyDescent="0.2">
      <c r="A4611" s="158"/>
      <c r="D4611" s="138"/>
    </row>
    <row r="4612" spans="1:4" x14ac:dyDescent="0.2">
      <c r="A4612" s="158"/>
      <c r="D4612" s="138"/>
    </row>
    <row r="4613" spans="1:4" x14ac:dyDescent="0.2">
      <c r="A4613" s="158"/>
      <c r="D4613" s="138"/>
    </row>
    <row r="4614" spans="1:4" x14ac:dyDescent="0.2">
      <c r="A4614" s="158"/>
      <c r="D4614" s="138"/>
    </row>
    <row r="4615" spans="1:4" x14ac:dyDescent="0.2">
      <c r="A4615" s="158"/>
      <c r="D4615" s="138"/>
    </row>
    <row r="4616" spans="1:4" x14ac:dyDescent="0.2">
      <c r="A4616" s="158"/>
      <c r="D4616" s="138"/>
    </row>
    <row r="4617" spans="1:4" x14ac:dyDescent="0.2">
      <c r="A4617" s="158"/>
      <c r="D4617" s="138"/>
    </row>
    <row r="4618" spans="1:4" x14ac:dyDescent="0.2">
      <c r="A4618" s="158"/>
      <c r="D4618" s="138"/>
    </row>
    <row r="4619" spans="1:4" x14ac:dyDescent="0.2">
      <c r="A4619" s="158"/>
      <c r="D4619" s="138"/>
    </row>
    <row r="4620" spans="1:4" x14ac:dyDescent="0.2">
      <c r="A4620" s="158"/>
      <c r="D4620" s="138"/>
    </row>
    <row r="4621" spans="1:4" x14ac:dyDescent="0.2">
      <c r="A4621" s="158"/>
      <c r="D4621" s="138"/>
    </row>
    <row r="4622" spans="1:4" x14ac:dyDescent="0.2">
      <c r="A4622" s="158"/>
      <c r="D4622" s="138"/>
    </row>
    <row r="4623" spans="1:4" x14ac:dyDescent="0.2">
      <c r="A4623" s="158"/>
      <c r="D4623" s="138"/>
    </row>
    <row r="4624" spans="1:4" x14ac:dyDescent="0.2">
      <c r="A4624" s="158"/>
      <c r="D4624" s="138"/>
    </row>
    <row r="4625" spans="1:4" x14ac:dyDescent="0.2">
      <c r="A4625" s="158"/>
      <c r="D4625" s="138"/>
    </row>
    <row r="4626" spans="1:4" x14ac:dyDescent="0.2">
      <c r="A4626" s="158"/>
      <c r="D4626" s="138"/>
    </row>
    <row r="4627" spans="1:4" x14ac:dyDescent="0.2">
      <c r="A4627" s="158"/>
      <c r="D4627" s="138"/>
    </row>
    <row r="4628" spans="1:4" x14ac:dyDescent="0.2">
      <c r="A4628" s="158"/>
      <c r="D4628" s="138"/>
    </row>
    <row r="4629" spans="1:4" x14ac:dyDescent="0.2">
      <c r="A4629" s="158"/>
      <c r="D4629" s="138"/>
    </row>
    <row r="4630" spans="1:4" x14ac:dyDescent="0.2">
      <c r="A4630" s="158"/>
      <c r="D4630" s="138"/>
    </row>
    <row r="4631" spans="1:4" x14ac:dyDescent="0.2">
      <c r="A4631" s="158"/>
      <c r="D4631" s="138"/>
    </row>
    <row r="4632" spans="1:4" x14ac:dyDescent="0.2">
      <c r="A4632" s="158"/>
      <c r="D4632" s="138"/>
    </row>
    <row r="4633" spans="1:4" x14ac:dyDescent="0.2">
      <c r="A4633" s="158"/>
      <c r="D4633" s="138"/>
    </row>
    <row r="4634" spans="1:4" x14ac:dyDescent="0.2">
      <c r="A4634" s="158"/>
      <c r="D4634" s="138"/>
    </row>
    <row r="4635" spans="1:4" x14ac:dyDescent="0.2">
      <c r="A4635" s="158"/>
      <c r="D4635" s="138"/>
    </row>
    <row r="4636" spans="1:4" x14ac:dyDescent="0.2">
      <c r="A4636" s="158"/>
      <c r="D4636" s="138"/>
    </row>
    <row r="4637" spans="1:4" x14ac:dyDescent="0.2">
      <c r="A4637" s="158"/>
      <c r="D4637" s="138"/>
    </row>
    <row r="4638" spans="1:4" x14ac:dyDescent="0.2">
      <c r="A4638" s="158"/>
      <c r="D4638" s="138"/>
    </row>
    <row r="4639" spans="1:4" x14ac:dyDescent="0.2">
      <c r="A4639" s="158"/>
      <c r="D4639" s="138"/>
    </row>
    <row r="4640" spans="1:4" x14ac:dyDescent="0.2">
      <c r="A4640" s="158"/>
      <c r="D4640" s="138"/>
    </row>
    <row r="4641" spans="1:4" x14ac:dyDescent="0.2">
      <c r="A4641" s="158"/>
      <c r="D4641" s="138"/>
    </row>
    <row r="4642" spans="1:4" x14ac:dyDescent="0.2">
      <c r="A4642" s="158"/>
      <c r="D4642" s="138"/>
    </row>
    <row r="4643" spans="1:4" x14ac:dyDescent="0.2">
      <c r="A4643" s="158"/>
      <c r="D4643" s="138"/>
    </row>
    <row r="4644" spans="1:4" x14ac:dyDescent="0.2">
      <c r="A4644" s="158"/>
      <c r="D4644" s="138"/>
    </row>
    <row r="4645" spans="1:4" x14ac:dyDescent="0.2">
      <c r="A4645" s="158"/>
      <c r="D4645" s="138"/>
    </row>
    <row r="4646" spans="1:4" x14ac:dyDescent="0.2">
      <c r="A4646" s="158"/>
      <c r="D4646" s="138"/>
    </row>
    <row r="4647" spans="1:4" x14ac:dyDescent="0.2">
      <c r="A4647" s="158"/>
      <c r="D4647" s="138"/>
    </row>
    <row r="4648" spans="1:4" x14ac:dyDescent="0.2">
      <c r="A4648" s="158"/>
      <c r="D4648" s="138"/>
    </row>
    <row r="4649" spans="1:4" x14ac:dyDescent="0.2">
      <c r="A4649" s="158"/>
      <c r="D4649" s="138"/>
    </row>
    <row r="4650" spans="1:4" x14ac:dyDescent="0.2">
      <c r="A4650" s="158"/>
      <c r="D4650" s="138"/>
    </row>
    <row r="4651" spans="1:4" x14ac:dyDescent="0.2">
      <c r="A4651" s="158"/>
      <c r="D4651" s="138"/>
    </row>
    <row r="4652" spans="1:4" x14ac:dyDescent="0.2">
      <c r="A4652" s="158"/>
      <c r="D4652" s="138"/>
    </row>
    <row r="4653" spans="1:4" x14ac:dyDescent="0.2">
      <c r="A4653" s="158"/>
      <c r="D4653" s="138"/>
    </row>
    <row r="4654" spans="1:4" x14ac:dyDescent="0.2">
      <c r="A4654" s="158"/>
      <c r="D4654" s="138"/>
    </row>
    <row r="4655" spans="1:4" x14ac:dyDescent="0.2">
      <c r="A4655" s="158"/>
      <c r="D4655" s="138"/>
    </row>
    <row r="4656" spans="1:4" x14ac:dyDescent="0.2">
      <c r="A4656" s="158"/>
      <c r="D4656" s="138"/>
    </row>
    <row r="4657" spans="1:4" x14ac:dyDescent="0.2">
      <c r="A4657" s="158"/>
      <c r="D4657" s="138"/>
    </row>
    <row r="4658" spans="1:4" x14ac:dyDescent="0.2">
      <c r="A4658" s="158"/>
      <c r="D4658" s="138"/>
    </row>
    <row r="4659" spans="1:4" x14ac:dyDescent="0.2">
      <c r="A4659" s="158"/>
      <c r="D4659" s="138"/>
    </row>
    <row r="4660" spans="1:4" x14ac:dyDescent="0.2">
      <c r="A4660" s="158"/>
      <c r="D4660" s="138"/>
    </row>
    <row r="4661" spans="1:4" x14ac:dyDescent="0.2">
      <c r="A4661" s="158"/>
      <c r="D4661" s="138"/>
    </row>
    <row r="4662" spans="1:4" x14ac:dyDescent="0.2">
      <c r="A4662" s="158"/>
      <c r="D4662" s="138"/>
    </row>
    <row r="4663" spans="1:4" x14ac:dyDescent="0.2">
      <c r="A4663" s="158"/>
      <c r="D4663" s="138"/>
    </row>
    <row r="4664" spans="1:4" x14ac:dyDescent="0.2">
      <c r="A4664" s="158"/>
      <c r="D4664" s="138"/>
    </row>
    <row r="4665" spans="1:4" x14ac:dyDescent="0.2">
      <c r="A4665" s="158"/>
      <c r="D4665" s="138"/>
    </row>
    <row r="4666" spans="1:4" x14ac:dyDescent="0.2">
      <c r="A4666" s="158"/>
      <c r="D4666" s="138"/>
    </row>
    <row r="4667" spans="1:4" x14ac:dyDescent="0.2">
      <c r="A4667" s="158"/>
      <c r="D4667" s="138"/>
    </row>
    <row r="4668" spans="1:4" x14ac:dyDescent="0.2">
      <c r="A4668" s="158"/>
      <c r="D4668" s="138"/>
    </row>
    <row r="4669" spans="1:4" x14ac:dyDescent="0.2">
      <c r="A4669" s="158"/>
      <c r="D4669" s="138"/>
    </row>
    <row r="4670" spans="1:4" x14ac:dyDescent="0.2">
      <c r="A4670" s="158"/>
      <c r="D4670" s="138"/>
    </row>
    <row r="4671" spans="1:4" x14ac:dyDescent="0.2">
      <c r="A4671" s="158"/>
      <c r="D4671" s="138"/>
    </row>
    <row r="4672" spans="1:4" x14ac:dyDescent="0.2">
      <c r="A4672" s="158"/>
      <c r="D4672" s="138"/>
    </row>
    <row r="4673" spans="1:4" x14ac:dyDescent="0.2">
      <c r="A4673" s="158"/>
      <c r="D4673" s="138"/>
    </row>
    <row r="4674" spans="1:4" x14ac:dyDescent="0.2">
      <c r="A4674" s="158"/>
      <c r="D4674" s="138"/>
    </row>
    <row r="4675" spans="1:4" x14ac:dyDescent="0.2">
      <c r="A4675" s="158"/>
      <c r="D4675" s="138"/>
    </row>
    <row r="4676" spans="1:4" x14ac:dyDescent="0.2">
      <c r="A4676" s="158"/>
      <c r="D4676" s="138"/>
    </row>
    <row r="4677" spans="1:4" x14ac:dyDescent="0.2">
      <c r="A4677" s="158"/>
      <c r="D4677" s="138"/>
    </row>
    <row r="4678" spans="1:4" x14ac:dyDescent="0.2">
      <c r="A4678" s="158"/>
      <c r="D4678" s="138"/>
    </row>
    <row r="4679" spans="1:4" x14ac:dyDescent="0.2">
      <c r="A4679" s="158"/>
      <c r="D4679" s="138"/>
    </row>
    <row r="4680" spans="1:4" x14ac:dyDescent="0.2">
      <c r="A4680" s="158"/>
      <c r="D4680" s="138"/>
    </row>
    <row r="4681" spans="1:4" x14ac:dyDescent="0.2">
      <c r="A4681" s="158"/>
      <c r="D4681" s="138"/>
    </row>
    <row r="4682" spans="1:4" x14ac:dyDescent="0.2">
      <c r="A4682" s="158"/>
      <c r="D4682" s="138"/>
    </row>
    <row r="4683" spans="1:4" x14ac:dyDescent="0.2">
      <c r="A4683" s="158"/>
      <c r="D4683" s="138"/>
    </row>
    <row r="4684" spans="1:4" x14ac:dyDescent="0.2">
      <c r="A4684" s="158"/>
      <c r="D4684" s="138"/>
    </row>
    <row r="4685" spans="1:4" x14ac:dyDescent="0.2">
      <c r="A4685" s="158"/>
      <c r="D4685" s="138"/>
    </row>
    <row r="4686" spans="1:4" x14ac:dyDescent="0.2">
      <c r="A4686" s="158"/>
      <c r="D4686" s="138"/>
    </row>
    <row r="4687" spans="1:4" x14ac:dyDescent="0.2">
      <c r="A4687" s="158"/>
      <c r="D4687" s="138"/>
    </row>
    <row r="4688" spans="1:4" x14ac:dyDescent="0.2">
      <c r="A4688" s="158"/>
      <c r="D4688" s="138"/>
    </row>
    <row r="4689" spans="1:4" x14ac:dyDescent="0.2">
      <c r="A4689" s="158"/>
      <c r="D4689" s="138"/>
    </row>
    <row r="4690" spans="1:4" x14ac:dyDescent="0.2">
      <c r="A4690" s="158"/>
      <c r="D4690" s="138"/>
    </row>
    <row r="4691" spans="1:4" x14ac:dyDescent="0.2">
      <c r="A4691" s="158"/>
      <c r="D4691" s="138"/>
    </row>
    <row r="4692" spans="1:4" x14ac:dyDescent="0.2">
      <c r="A4692" s="158"/>
      <c r="D4692" s="138"/>
    </row>
    <row r="4693" spans="1:4" x14ac:dyDescent="0.2">
      <c r="A4693" s="158"/>
      <c r="D4693" s="138"/>
    </row>
    <row r="4694" spans="1:4" x14ac:dyDescent="0.2">
      <c r="A4694" s="158"/>
      <c r="D4694" s="138"/>
    </row>
    <row r="4695" spans="1:4" x14ac:dyDescent="0.2">
      <c r="A4695" s="158"/>
      <c r="D4695" s="138"/>
    </row>
    <row r="4696" spans="1:4" x14ac:dyDescent="0.2">
      <c r="A4696" s="158"/>
      <c r="D4696" s="138"/>
    </row>
    <row r="4697" spans="1:4" x14ac:dyDescent="0.2">
      <c r="A4697" s="158"/>
      <c r="D4697" s="138"/>
    </row>
    <row r="4698" spans="1:4" x14ac:dyDescent="0.2">
      <c r="A4698" s="158"/>
      <c r="D4698" s="138"/>
    </row>
    <row r="4699" spans="1:4" x14ac:dyDescent="0.2">
      <c r="A4699" s="158"/>
      <c r="D4699" s="138"/>
    </row>
    <row r="4700" spans="1:4" x14ac:dyDescent="0.2">
      <c r="A4700" s="158"/>
      <c r="D4700" s="138"/>
    </row>
    <row r="4701" spans="1:4" x14ac:dyDescent="0.2">
      <c r="A4701" s="158"/>
      <c r="D4701" s="138"/>
    </row>
    <row r="4702" spans="1:4" x14ac:dyDescent="0.2">
      <c r="A4702" s="158"/>
      <c r="D4702" s="138"/>
    </row>
    <row r="4703" spans="1:4" x14ac:dyDescent="0.2">
      <c r="A4703" s="158"/>
      <c r="D4703" s="138"/>
    </row>
    <row r="4704" spans="1:4" x14ac:dyDescent="0.2">
      <c r="A4704" s="158"/>
      <c r="D4704" s="138"/>
    </row>
    <row r="4705" spans="1:4" x14ac:dyDescent="0.2">
      <c r="A4705" s="158"/>
      <c r="D4705" s="138"/>
    </row>
    <row r="4706" spans="1:4" x14ac:dyDescent="0.2">
      <c r="A4706" s="158"/>
      <c r="D4706" s="138"/>
    </row>
    <row r="4707" spans="1:4" x14ac:dyDescent="0.2">
      <c r="A4707" s="158"/>
      <c r="D4707" s="138"/>
    </row>
    <row r="4708" spans="1:4" x14ac:dyDescent="0.2">
      <c r="A4708" s="158"/>
      <c r="D4708" s="138"/>
    </row>
    <row r="4709" spans="1:4" x14ac:dyDescent="0.2">
      <c r="A4709" s="158"/>
      <c r="D4709" s="138"/>
    </row>
    <row r="4710" spans="1:4" x14ac:dyDescent="0.2">
      <c r="A4710" s="158"/>
      <c r="D4710" s="138"/>
    </row>
    <row r="4711" spans="1:4" x14ac:dyDescent="0.2">
      <c r="A4711" s="158"/>
      <c r="D4711" s="138"/>
    </row>
    <row r="4712" spans="1:4" x14ac:dyDescent="0.2">
      <c r="A4712" s="158"/>
      <c r="D4712" s="138"/>
    </row>
    <row r="4713" spans="1:4" x14ac:dyDescent="0.2">
      <c r="A4713" s="158"/>
      <c r="D4713" s="138"/>
    </row>
    <row r="4714" spans="1:4" x14ac:dyDescent="0.2">
      <c r="A4714" s="158"/>
      <c r="D4714" s="138"/>
    </row>
    <row r="4715" spans="1:4" x14ac:dyDescent="0.2">
      <c r="A4715" s="158"/>
      <c r="D4715" s="138"/>
    </row>
    <row r="4716" spans="1:4" x14ac:dyDescent="0.2">
      <c r="A4716" s="158"/>
      <c r="D4716" s="138"/>
    </row>
    <row r="4717" spans="1:4" x14ac:dyDescent="0.2">
      <c r="A4717" s="158"/>
      <c r="D4717" s="138"/>
    </row>
    <row r="4718" spans="1:4" x14ac:dyDescent="0.2">
      <c r="A4718" s="158"/>
      <c r="D4718" s="138"/>
    </row>
    <row r="4719" spans="1:4" x14ac:dyDescent="0.2">
      <c r="A4719" s="158"/>
      <c r="D4719" s="138"/>
    </row>
    <row r="4720" spans="1:4" x14ac:dyDescent="0.2">
      <c r="A4720" s="158"/>
      <c r="D4720" s="138"/>
    </row>
    <row r="4721" spans="1:4" x14ac:dyDescent="0.2">
      <c r="A4721" s="158"/>
      <c r="D4721" s="138"/>
    </row>
    <row r="4722" spans="1:4" x14ac:dyDescent="0.2">
      <c r="A4722" s="158"/>
      <c r="D4722" s="138"/>
    </row>
    <row r="4723" spans="1:4" x14ac:dyDescent="0.2">
      <c r="A4723" s="158"/>
      <c r="D4723" s="138"/>
    </row>
    <row r="4724" spans="1:4" x14ac:dyDescent="0.2">
      <c r="A4724" s="158"/>
      <c r="D4724" s="138"/>
    </row>
    <row r="4725" spans="1:4" x14ac:dyDescent="0.2">
      <c r="A4725" s="158"/>
      <c r="D4725" s="138"/>
    </row>
    <row r="4726" spans="1:4" x14ac:dyDescent="0.2">
      <c r="A4726" s="158"/>
      <c r="D4726" s="138"/>
    </row>
    <row r="4727" spans="1:4" x14ac:dyDescent="0.2">
      <c r="A4727" s="158"/>
      <c r="D4727" s="138"/>
    </row>
    <row r="4728" spans="1:4" x14ac:dyDescent="0.2">
      <c r="A4728" s="158"/>
      <c r="D4728" s="138"/>
    </row>
    <row r="4729" spans="1:4" x14ac:dyDescent="0.2">
      <c r="A4729" s="158"/>
      <c r="D4729" s="138"/>
    </row>
    <row r="4730" spans="1:4" x14ac:dyDescent="0.2">
      <c r="A4730" s="158"/>
      <c r="D4730" s="138"/>
    </row>
    <row r="4731" spans="1:4" x14ac:dyDescent="0.2">
      <c r="A4731" s="158"/>
      <c r="D4731" s="138"/>
    </row>
    <row r="4732" spans="1:4" x14ac:dyDescent="0.2">
      <c r="A4732" s="158"/>
      <c r="D4732" s="138"/>
    </row>
    <row r="4733" spans="1:4" x14ac:dyDescent="0.2">
      <c r="A4733" s="158"/>
      <c r="D4733" s="138"/>
    </row>
    <row r="4734" spans="1:4" x14ac:dyDescent="0.2">
      <c r="A4734" s="158"/>
      <c r="D4734" s="138"/>
    </row>
    <row r="4735" spans="1:4" x14ac:dyDescent="0.2">
      <c r="A4735" s="158"/>
      <c r="D4735" s="138"/>
    </row>
    <row r="4736" spans="1:4" x14ac:dyDescent="0.2">
      <c r="A4736" s="158"/>
      <c r="D4736" s="138"/>
    </row>
    <row r="4737" spans="1:4" x14ac:dyDescent="0.2">
      <c r="A4737" s="158"/>
      <c r="D4737" s="138"/>
    </row>
    <row r="4738" spans="1:4" x14ac:dyDescent="0.2">
      <c r="A4738" s="158"/>
      <c r="D4738" s="138"/>
    </row>
    <row r="4739" spans="1:4" x14ac:dyDescent="0.2">
      <c r="A4739" s="158"/>
      <c r="D4739" s="138"/>
    </row>
    <row r="4740" spans="1:4" x14ac:dyDescent="0.2">
      <c r="A4740" s="158"/>
      <c r="D4740" s="138"/>
    </row>
    <row r="4741" spans="1:4" x14ac:dyDescent="0.2">
      <c r="A4741" s="158"/>
      <c r="D4741" s="138"/>
    </row>
    <row r="4742" spans="1:4" x14ac:dyDescent="0.2">
      <c r="A4742" s="158"/>
      <c r="D4742" s="138"/>
    </row>
    <row r="4743" spans="1:4" x14ac:dyDescent="0.2">
      <c r="A4743" s="158"/>
      <c r="D4743" s="138"/>
    </row>
    <row r="4744" spans="1:4" x14ac:dyDescent="0.2">
      <c r="A4744" s="158"/>
      <c r="D4744" s="138"/>
    </row>
    <row r="4745" spans="1:4" x14ac:dyDescent="0.2">
      <c r="A4745" s="158"/>
      <c r="D4745" s="138"/>
    </row>
    <row r="4746" spans="1:4" x14ac:dyDescent="0.2">
      <c r="A4746" s="158"/>
      <c r="D4746" s="138"/>
    </row>
    <row r="4747" spans="1:4" x14ac:dyDescent="0.2">
      <c r="A4747" s="158"/>
      <c r="D4747" s="138"/>
    </row>
    <row r="4748" spans="1:4" x14ac:dyDescent="0.2">
      <c r="A4748" s="158"/>
      <c r="D4748" s="138"/>
    </row>
    <row r="4749" spans="1:4" x14ac:dyDescent="0.2">
      <c r="A4749" s="158"/>
      <c r="D4749" s="138"/>
    </row>
    <row r="4750" spans="1:4" x14ac:dyDescent="0.2">
      <c r="A4750" s="158"/>
      <c r="D4750" s="138"/>
    </row>
    <row r="4751" spans="1:4" x14ac:dyDescent="0.2">
      <c r="A4751" s="158"/>
      <c r="D4751" s="138"/>
    </row>
    <row r="4752" spans="1:4" x14ac:dyDescent="0.2">
      <c r="A4752" s="158"/>
      <c r="D4752" s="138"/>
    </row>
    <row r="4753" spans="1:4" x14ac:dyDescent="0.2">
      <c r="A4753" s="158"/>
      <c r="D4753" s="138"/>
    </row>
    <row r="4754" spans="1:4" x14ac:dyDescent="0.2">
      <c r="A4754" s="158"/>
      <c r="D4754" s="138"/>
    </row>
    <row r="4755" spans="1:4" x14ac:dyDescent="0.2">
      <c r="A4755" s="158"/>
      <c r="D4755" s="138"/>
    </row>
    <row r="4756" spans="1:4" x14ac:dyDescent="0.2">
      <c r="A4756" s="158"/>
      <c r="D4756" s="138"/>
    </row>
    <row r="4757" spans="1:4" x14ac:dyDescent="0.2">
      <c r="A4757" s="158"/>
      <c r="D4757" s="138"/>
    </row>
    <row r="4758" spans="1:4" x14ac:dyDescent="0.2">
      <c r="A4758" s="158"/>
      <c r="D4758" s="138"/>
    </row>
    <row r="4759" spans="1:4" x14ac:dyDescent="0.2">
      <c r="A4759" s="158"/>
      <c r="D4759" s="138"/>
    </row>
    <row r="4760" spans="1:4" x14ac:dyDescent="0.2">
      <c r="A4760" s="158"/>
      <c r="D4760" s="138"/>
    </row>
    <row r="4761" spans="1:4" x14ac:dyDescent="0.2">
      <c r="A4761" s="158"/>
      <c r="D4761" s="138"/>
    </row>
    <row r="4762" spans="1:4" x14ac:dyDescent="0.2">
      <c r="A4762" s="158"/>
      <c r="D4762" s="138"/>
    </row>
    <row r="4763" spans="1:4" x14ac:dyDescent="0.2">
      <c r="A4763" s="158"/>
      <c r="D4763" s="138"/>
    </row>
    <row r="4764" spans="1:4" x14ac:dyDescent="0.2">
      <c r="A4764" s="158"/>
      <c r="D4764" s="138"/>
    </row>
    <row r="4765" spans="1:4" x14ac:dyDescent="0.2">
      <c r="A4765" s="158"/>
      <c r="D4765" s="138"/>
    </row>
    <row r="4766" spans="1:4" x14ac:dyDescent="0.2">
      <c r="A4766" s="158"/>
      <c r="D4766" s="138"/>
    </row>
    <row r="4767" spans="1:4" x14ac:dyDescent="0.2">
      <c r="A4767" s="158"/>
      <c r="D4767" s="138"/>
    </row>
    <row r="4768" spans="1:4" x14ac:dyDescent="0.2">
      <c r="A4768" s="158"/>
      <c r="D4768" s="138"/>
    </row>
    <row r="4769" spans="1:4" x14ac:dyDescent="0.2">
      <c r="A4769" s="158"/>
      <c r="D4769" s="138"/>
    </row>
    <row r="4770" spans="1:4" x14ac:dyDescent="0.2">
      <c r="A4770" s="158"/>
      <c r="D4770" s="138"/>
    </row>
    <row r="4771" spans="1:4" x14ac:dyDescent="0.2">
      <c r="A4771" s="158"/>
      <c r="D4771" s="138"/>
    </row>
    <row r="4772" spans="1:4" x14ac:dyDescent="0.2">
      <c r="A4772" s="158"/>
      <c r="D4772" s="138"/>
    </row>
    <row r="4773" spans="1:4" x14ac:dyDescent="0.2">
      <c r="A4773" s="158"/>
      <c r="D4773" s="138"/>
    </row>
    <row r="4774" spans="1:4" x14ac:dyDescent="0.2">
      <c r="A4774" s="158"/>
      <c r="D4774" s="138"/>
    </row>
    <row r="4775" spans="1:4" x14ac:dyDescent="0.2">
      <c r="A4775" s="158"/>
      <c r="D4775" s="138"/>
    </row>
    <row r="4776" spans="1:4" x14ac:dyDescent="0.2">
      <c r="A4776" s="158"/>
      <c r="D4776" s="138"/>
    </row>
    <row r="4777" spans="1:4" x14ac:dyDescent="0.2">
      <c r="A4777" s="158"/>
      <c r="D4777" s="138"/>
    </row>
    <row r="4778" spans="1:4" x14ac:dyDescent="0.2">
      <c r="A4778" s="158"/>
      <c r="D4778" s="138"/>
    </row>
    <row r="4779" spans="1:4" x14ac:dyDescent="0.2">
      <c r="A4779" s="158"/>
      <c r="D4779" s="138"/>
    </row>
    <row r="4780" spans="1:4" x14ac:dyDescent="0.2">
      <c r="A4780" s="158"/>
      <c r="D4780" s="138"/>
    </row>
    <row r="4781" spans="1:4" x14ac:dyDescent="0.2">
      <c r="A4781" s="158"/>
      <c r="D4781" s="138"/>
    </row>
    <row r="4782" spans="1:4" x14ac:dyDescent="0.2">
      <c r="A4782" s="158"/>
      <c r="D4782" s="138"/>
    </row>
    <row r="4783" spans="1:4" x14ac:dyDescent="0.2">
      <c r="A4783" s="158"/>
      <c r="D4783" s="138"/>
    </row>
    <row r="4784" spans="1:4" x14ac:dyDescent="0.2">
      <c r="A4784" s="158"/>
      <c r="D4784" s="138"/>
    </row>
    <row r="4785" spans="1:4" x14ac:dyDescent="0.2">
      <c r="A4785" s="158"/>
      <c r="D4785" s="138"/>
    </row>
    <row r="4786" spans="1:4" x14ac:dyDescent="0.2">
      <c r="A4786" s="158"/>
      <c r="D4786" s="138"/>
    </row>
    <row r="4787" spans="1:4" x14ac:dyDescent="0.2">
      <c r="A4787" s="158"/>
      <c r="D4787" s="138"/>
    </row>
    <row r="4788" spans="1:4" x14ac:dyDescent="0.2">
      <c r="A4788" s="158"/>
      <c r="D4788" s="138"/>
    </row>
    <row r="4789" spans="1:4" x14ac:dyDescent="0.2">
      <c r="A4789" s="158"/>
      <c r="D4789" s="138"/>
    </row>
    <row r="4790" spans="1:4" x14ac:dyDescent="0.2">
      <c r="A4790" s="158"/>
      <c r="D4790" s="138"/>
    </row>
    <row r="4791" spans="1:4" x14ac:dyDescent="0.2">
      <c r="A4791" s="158"/>
      <c r="D4791" s="138"/>
    </row>
    <row r="4792" spans="1:4" x14ac:dyDescent="0.2">
      <c r="A4792" s="158"/>
      <c r="D4792" s="138"/>
    </row>
    <row r="4793" spans="1:4" x14ac:dyDescent="0.2">
      <c r="A4793" s="158"/>
      <c r="D4793" s="138"/>
    </row>
    <row r="4794" spans="1:4" x14ac:dyDescent="0.2">
      <c r="A4794" s="158"/>
      <c r="D4794" s="138"/>
    </row>
    <row r="4795" spans="1:4" x14ac:dyDescent="0.2">
      <c r="A4795" s="158"/>
      <c r="D4795" s="138"/>
    </row>
    <row r="4796" spans="1:4" x14ac:dyDescent="0.2">
      <c r="A4796" s="158"/>
      <c r="D4796" s="138"/>
    </row>
    <row r="4797" spans="1:4" x14ac:dyDescent="0.2">
      <c r="A4797" s="158"/>
      <c r="D4797" s="138"/>
    </row>
    <row r="4798" spans="1:4" x14ac:dyDescent="0.2">
      <c r="A4798" s="158"/>
      <c r="D4798" s="138"/>
    </row>
    <row r="4799" spans="1:4" x14ac:dyDescent="0.2">
      <c r="A4799" s="158"/>
      <c r="D4799" s="138"/>
    </row>
    <row r="4800" spans="1:4" x14ac:dyDescent="0.2">
      <c r="A4800" s="158"/>
      <c r="D4800" s="138"/>
    </row>
    <row r="4801" spans="1:4" x14ac:dyDescent="0.2">
      <c r="A4801" s="158"/>
      <c r="D4801" s="138"/>
    </row>
    <row r="4802" spans="1:4" x14ac:dyDescent="0.2">
      <c r="A4802" s="158"/>
      <c r="D4802" s="138"/>
    </row>
    <row r="4803" spans="1:4" x14ac:dyDescent="0.2">
      <c r="A4803" s="158"/>
      <c r="D4803" s="138"/>
    </row>
    <row r="4804" spans="1:4" x14ac:dyDescent="0.2">
      <c r="A4804" s="158"/>
      <c r="D4804" s="138"/>
    </row>
    <row r="4805" spans="1:4" x14ac:dyDescent="0.2">
      <c r="A4805" s="158"/>
      <c r="D4805" s="138"/>
    </row>
    <row r="4806" spans="1:4" x14ac:dyDescent="0.2">
      <c r="A4806" s="158"/>
      <c r="D4806" s="138"/>
    </row>
    <row r="4807" spans="1:4" x14ac:dyDescent="0.2">
      <c r="A4807" s="158"/>
      <c r="D4807" s="138"/>
    </row>
    <row r="4808" spans="1:4" x14ac:dyDescent="0.2">
      <c r="A4808" s="158"/>
      <c r="D4808" s="138"/>
    </row>
    <row r="4809" spans="1:4" x14ac:dyDescent="0.2">
      <c r="A4809" s="158"/>
      <c r="D4809" s="138"/>
    </row>
    <row r="4810" spans="1:4" x14ac:dyDescent="0.2">
      <c r="A4810" s="158"/>
      <c r="D4810" s="138"/>
    </row>
    <row r="4811" spans="1:4" x14ac:dyDescent="0.2">
      <c r="A4811" s="158"/>
      <c r="D4811" s="138"/>
    </row>
    <row r="4812" spans="1:4" x14ac:dyDescent="0.2">
      <c r="A4812" s="158"/>
      <c r="D4812" s="138"/>
    </row>
    <row r="4813" spans="1:4" x14ac:dyDescent="0.2">
      <c r="A4813" s="158"/>
      <c r="D4813" s="138"/>
    </row>
    <row r="4814" spans="1:4" x14ac:dyDescent="0.2">
      <c r="A4814" s="158"/>
      <c r="D4814" s="138"/>
    </row>
    <row r="4815" spans="1:4" x14ac:dyDescent="0.2">
      <c r="A4815" s="158"/>
      <c r="D4815" s="138"/>
    </row>
    <row r="4816" spans="1:4" x14ac:dyDescent="0.2">
      <c r="A4816" s="158"/>
      <c r="D4816" s="138"/>
    </row>
    <row r="4817" spans="1:4" x14ac:dyDescent="0.2">
      <c r="A4817" s="158"/>
      <c r="D4817" s="138"/>
    </row>
    <row r="4818" spans="1:4" x14ac:dyDescent="0.2">
      <c r="A4818" s="158"/>
      <c r="D4818" s="138"/>
    </row>
    <row r="4819" spans="1:4" x14ac:dyDescent="0.2">
      <c r="A4819" s="158"/>
      <c r="D4819" s="138"/>
    </row>
    <row r="4820" spans="1:4" x14ac:dyDescent="0.2">
      <c r="A4820" s="158"/>
      <c r="D4820" s="138"/>
    </row>
    <row r="4821" spans="1:4" x14ac:dyDescent="0.2">
      <c r="A4821" s="158"/>
      <c r="D4821" s="138"/>
    </row>
    <row r="4822" spans="1:4" x14ac:dyDescent="0.2">
      <c r="A4822" s="158"/>
      <c r="D4822" s="138"/>
    </row>
    <row r="4823" spans="1:4" x14ac:dyDescent="0.2">
      <c r="A4823" s="158"/>
      <c r="D4823" s="138"/>
    </row>
    <row r="4824" spans="1:4" x14ac:dyDescent="0.2">
      <c r="A4824" s="158"/>
      <c r="D4824" s="138"/>
    </row>
    <row r="4825" spans="1:4" x14ac:dyDescent="0.2">
      <c r="A4825" s="158"/>
      <c r="D4825" s="138"/>
    </row>
    <row r="4826" spans="1:4" x14ac:dyDescent="0.2">
      <c r="A4826" s="158"/>
      <c r="D4826" s="138"/>
    </row>
    <row r="4827" spans="1:4" x14ac:dyDescent="0.2">
      <c r="A4827" s="158"/>
      <c r="D4827" s="138"/>
    </row>
    <row r="4828" spans="1:4" x14ac:dyDescent="0.2">
      <c r="A4828" s="158"/>
      <c r="D4828" s="138"/>
    </row>
    <row r="4829" spans="1:4" x14ac:dyDescent="0.2">
      <c r="A4829" s="158"/>
      <c r="D4829" s="138"/>
    </row>
    <row r="4830" spans="1:4" x14ac:dyDescent="0.2">
      <c r="A4830" s="158"/>
      <c r="D4830" s="138"/>
    </row>
    <row r="4831" spans="1:4" x14ac:dyDescent="0.2">
      <c r="A4831" s="158"/>
      <c r="D4831" s="138"/>
    </row>
    <row r="4832" spans="1:4" x14ac:dyDescent="0.2">
      <c r="A4832" s="158"/>
      <c r="D4832" s="138"/>
    </row>
    <row r="4833" spans="1:4" x14ac:dyDescent="0.2">
      <c r="A4833" s="158"/>
      <c r="D4833" s="138"/>
    </row>
    <row r="4834" spans="1:4" x14ac:dyDescent="0.2">
      <c r="A4834" s="158"/>
      <c r="D4834" s="138"/>
    </row>
    <row r="4835" spans="1:4" x14ac:dyDescent="0.2">
      <c r="A4835" s="158"/>
      <c r="D4835" s="138"/>
    </row>
    <row r="4836" spans="1:4" x14ac:dyDescent="0.2">
      <c r="A4836" s="158"/>
      <c r="D4836" s="138"/>
    </row>
    <row r="4837" spans="1:4" x14ac:dyDescent="0.2">
      <c r="A4837" s="158"/>
      <c r="D4837" s="138"/>
    </row>
    <row r="4838" spans="1:4" x14ac:dyDescent="0.2">
      <c r="A4838" s="158"/>
      <c r="D4838" s="138"/>
    </row>
    <row r="4839" spans="1:4" x14ac:dyDescent="0.2">
      <c r="A4839" s="158"/>
      <c r="D4839" s="138"/>
    </row>
    <row r="4840" spans="1:4" x14ac:dyDescent="0.2">
      <c r="A4840" s="158"/>
      <c r="D4840" s="138"/>
    </row>
    <row r="4841" spans="1:4" x14ac:dyDescent="0.2">
      <c r="A4841" s="158"/>
      <c r="D4841" s="138"/>
    </row>
    <row r="4842" spans="1:4" x14ac:dyDescent="0.2">
      <c r="A4842" s="158"/>
      <c r="D4842" s="138"/>
    </row>
    <row r="4843" spans="1:4" x14ac:dyDescent="0.2">
      <c r="A4843" s="158"/>
      <c r="D4843" s="138"/>
    </row>
    <row r="4844" spans="1:4" x14ac:dyDescent="0.2">
      <c r="A4844" s="158"/>
      <c r="D4844" s="138"/>
    </row>
    <row r="4845" spans="1:4" x14ac:dyDescent="0.2">
      <c r="A4845" s="158"/>
      <c r="D4845" s="138"/>
    </row>
    <row r="4846" spans="1:4" x14ac:dyDescent="0.2">
      <c r="A4846" s="158"/>
      <c r="D4846" s="138"/>
    </row>
    <row r="4847" spans="1:4" x14ac:dyDescent="0.2">
      <c r="A4847" s="158"/>
      <c r="D4847" s="138"/>
    </row>
    <row r="4848" spans="1:4" x14ac:dyDescent="0.2">
      <c r="A4848" s="158"/>
      <c r="D4848" s="138"/>
    </row>
    <row r="4849" spans="1:4" x14ac:dyDescent="0.2">
      <c r="A4849" s="158"/>
      <c r="D4849" s="138"/>
    </row>
    <row r="4850" spans="1:4" x14ac:dyDescent="0.2">
      <c r="A4850" s="158"/>
      <c r="D4850" s="138"/>
    </row>
    <row r="4851" spans="1:4" x14ac:dyDescent="0.2">
      <c r="A4851" s="158"/>
      <c r="D4851" s="138"/>
    </row>
    <row r="4852" spans="1:4" x14ac:dyDescent="0.2">
      <c r="A4852" s="158"/>
      <c r="D4852" s="138"/>
    </row>
    <row r="4853" spans="1:4" x14ac:dyDescent="0.2">
      <c r="A4853" s="158"/>
      <c r="D4853" s="138"/>
    </row>
    <row r="4854" spans="1:4" x14ac:dyDescent="0.2">
      <c r="A4854" s="158"/>
      <c r="D4854" s="138"/>
    </row>
    <row r="4855" spans="1:4" x14ac:dyDescent="0.2">
      <c r="A4855" s="158"/>
      <c r="D4855" s="138"/>
    </row>
    <row r="4856" spans="1:4" x14ac:dyDescent="0.2">
      <c r="A4856" s="158"/>
      <c r="D4856" s="138"/>
    </row>
    <row r="4857" spans="1:4" x14ac:dyDescent="0.2">
      <c r="A4857" s="158"/>
      <c r="D4857" s="138"/>
    </row>
    <row r="4858" spans="1:4" x14ac:dyDescent="0.2">
      <c r="A4858" s="158"/>
      <c r="D4858" s="138"/>
    </row>
    <row r="4859" spans="1:4" x14ac:dyDescent="0.2">
      <c r="A4859" s="158"/>
      <c r="D4859" s="138"/>
    </row>
    <row r="4860" spans="1:4" x14ac:dyDescent="0.2">
      <c r="A4860" s="158"/>
      <c r="D4860" s="138"/>
    </row>
    <row r="4861" spans="1:4" x14ac:dyDescent="0.2">
      <c r="A4861" s="158"/>
      <c r="D4861" s="138"/>
    </row>
    <row r="4862" spans="1:4" x14ac:dyDescent="0.2">
      <c r="A4862" s="158"/>
      <c r="D4862" s="138"/>
    </row>
    <row r="4863" spans="1:4" x14ac:dyDescent="0.2">
      <c r="A4863" s="158"/>
      <c r="D4863" s="138"/>
    </row>
    <row r="4864" spans="1:4" x14ac:dyDescent="0.2">
      <c r="A4864" s="158"/>
      <c r="D4864" s="138"/>
    </row>
    <row r="4865" spans="1:4" x14ac:dyDescent="0.2">
      <c r="A4865" s="158"/>
      <c r="D4865" s="138"/>
    </row>
    <row r="4866" spans="1:4" x14ac:dyDescent="0.2">
      <c r="A4866" s="158"/>
      <c r="D4866" s="138"/>
    </row>
    <row r="4867" spans="1:4" x14ac:dyDescent="0.2">
      <c r="A4867" s="158"/>
      <c r="D4867" s="138"/>
    </row>
    <row r="4868" spans="1:4" x14ac:dyDescent="0.2">
      <c r="A4868" s="158"/>
      <c r="D4868" s="138"/>
    </row>
    <row r="4869" spans="1:4" x14ac:dyDescent="0.2">
      <c r="A4869" s="158"/>
      <c r="D4869" s="138"/>
    </row>
    <row r="4870" spans="1:4" x14ac:dyDescent="0.2">
      <c r="A4870" s="158"/>
      <c r="D4870" s="138"/>
    </row>
    <row r="4871" spans="1:4" x14ac:dyDescent="0.2">
      <c r="A4871" s="158"/>
      <c r="D4871" s="138"/>
    </row>
    <row r="4872" spans="1:4" x14ac:dyDescent="0.2">
      <c r="A4872" s="158"/>
      <c r="D4872" s="138"/>
    </row>
    <row r="4873" spans="1:4" x14ac:dyDescent="0.2">
      <c r="A4873" s="158"/>
      <c r="D4873" s="138"/>
    </row>
    <row r="4874" spans="1:4" x14ac:dyDescent="0.2">
      <c r="A4874" s="158"/>
      <c r="D4874" s="138"/>
    </row>
    <row r="4875" spans="1:4" x14ac:dyDescent="0.2">
      <c r="A4875" s="158"/>
      <c r="D4875" s="138"/>
    </row>
    <row r="4876" spans="1:4" x14ac:dyDescent="0.2">
      <c r="A4876" s="158"/>
      <c r="D4876" s="138"/>
    </row>
    <row r="4877" spans="1:4" x14ac:dyDescent="0.2">
      <c r="A4877" s="158"/>
      <c r="D4877" s="138"/>
    </row>
    <row r="4878" spans="1:4" x14ac:dyDescent="0.2">
      <c r="A4878" s="158"/>
      <c r="D4878" s="138"/>
    </row>
    <row r="4879" spans="1:4" x14ac:dyDescent="0.2">
      <c r="A4879" s="158"/>
      <c r="D4879" s="138"/>
    </row>
    <row r="4880" spans="1:4" x14ac:dyDescent="0.2">
      <c r="A4880" s="158"/>
      <c r="D4880" s="138"/>
    </row>
    <row r="4881" spans="1:4" x14ac:dyDescent="0.2">
      <c r="A4881" s="158"/>
      <c r="D4881" s="138"/>
    </row>
    <row r="4882" spans="1:4" x14ac:dyDescent="0.2">
      <c r="A4882" s="158"/>
      <c r="D4882" s="138"/>
    </row>
    <row r="4883" spans="1:4" x14ac:dyDescent="0.2">
      <c r="A4883" s="158"/>
      <c r="D4883" s="138"/>
    </row>
    <row r="4884" spans="1:4" x14ac:dyDescent="0.2">
      <c r="A4884" s="158"/>
      <c r="D4884" s="138"/>
    </row>
    <row r="4885" spans="1:4" x14ac:dyDescent="0.2">
      <c r="A4885" s="158"/>
      <c r="D4885" s="138"/>
    </row>
    <row r="4886" spans="1:4" x14ac:dyDescent="0.2">
      <c r="A4886" s="158"/>
      <c r="D4886" s="138"/>
    </row>
    <row r="4887" spans="1:4" x14ac:dyDescent="0.2">
      <c r="A4887" s="158"/>
      <c r="D4887" s="138"/>
    </row>
    <row r="4888" spans="1:4" x14ac:dyDescent="0.2">
      <c r="A4888" s="158"/>
      <c r="D4888" s="138"/>
    </row>
    <row r="4889" spans="1:4" x14ac:dyDescent="0.2">
      <c r="A4889" s="158"/>
      <c r="D4889" s="138"/>
    </row>
    <row r="4890" spans="1:4" x14ac:dyDescent="0.2">
      <c r="A4890" s="158"/>
      <c r="D4890" s="138"/>
    </row>
    <row r="4891" spans="1:4" x14ac:dyDescent="0.2">
      <c r="A4891" s="158"/>
      <c r="D4891" s="138"/>
    </row>
    <row r="4892" spans="1:4" x14ac:dyDescent="0.2">
      <c r="A4892" s="158"/>
      <c r="D4892" s="138"/>
    </row>
    <row r="4893" spans="1:4" x14ac:dyDescent="0.2">
      <c r="A4893" s="158"/>
      <c r="D4893" s="138"/>
    </row>
    <row r="4894" spans="1:4" x14ac:dyDescent="0.2">
      <c r="A4894" s="158"/>
      <c r="D4894" s="138"/>
    </row>
    <row r="4895" spans="1:4" x14ac:dyDescent="0.2">
      <c r="A4895" s="158"/>
      <c r="D4895" s="138"/>
    </row>
    <row r="4896" spans="1:4" x14ac:dyDescent="0.2">
      <c r="A4896" s="158"/>
      <c r="D4896" s="138"/>
    </row>
    <row r="4897" spans="1:4" x14ac:dyDescent="0.2">
      <c r="A4897" s="158"/>
      <c r="D4897" s="138"/>
    </row>
    <row r="4898" spans="1:4" x14ac:dyDescent="0.2">
      <c r="A4898" s="158"/>
      <c r="D4898" s="138"/>
    </row>
    <row r="4899" spans="1:4" x14ac:dyDescent="0.2">
      <c r="A4899" s="158"/>
      <c r="D4899" s="138"/>
    </row>
    <row r="4900" spans="1:4" x14ac:dyDescent="0.2">
      <c r="A4900" s="158"/>
      <c r="D4900" s="138"/>
    </row>
    <row r="4901" spans="1:4" x14ac:dyDescent="0.2">
      <c r="A4901" s="158"/>
      <c r="D4901" s="138"/>
    </row>
    <row r="4902" spans="1:4" x14ac:dyDescent="0.2">
      <c r="A4902" s="158"/>
      <c r="D4902" s="138"/>
    </row>
    <row r="4903" spans="1:4" x14ac:dyDescent="0.2">
      <c r="A4903" s="158"/>
      <c r="D4903" s="138"/>
    </row>
    <row r="4904" spans="1:4" x14ac:dyDescent="0.2">
      <c r="A4904" s="158"/>
      <c r="D4904" s="138"/>
    </row>
    <row r="4905" spans="1:4" x14ac:dyDescent="0.2">
      <c r="A4905" s="158"/>
      <c r="D4905" s="138"/>
    </row>
    <row r="4906" spans="1:4" x14ac:dyDescent="0.2">
      <c r="A4906" s="158"/>
      <c r="D4906" s="138"/>
    </row>
    <row r="4907" spans="1:4" x14ac:dyDescent="0.2">
      <c r="A4907" s="158"/>
      <c r="D4907" s="138"/>
    </row>
    <row r="4908" spans="1:4" x14ac:dyDescent="0.2">
      <c r="A4908" s="158"/>
      <c r="D4908" s="138"/>
    </row>
    <row r="4909" spans="1:4" x14ac:dyDescent="0.2">
      <c r="A4909" s="158"/>
      <c r="D4909" s="138"/>
    </row>
    <row r="4910" spans="1:4" x14ac:dyDescent="0.2">
      <c r="A4910" s="158"/>
      <c r="D4910" s="138"/>
    </row>
    <row r="4911" spans="1:4" x14ac:dyDescent="0.2">
      <c r="A4911" s="158"/>
      <c r="D4911" s="138"/>
    </row>
    <row r="4912" spans="1:4" x14ac:dyDescent="0.2">
      <c r="A4912" s="158"/>
      <c r="D4912" s="138"/>
    </row>
    <row r="4913" spans="1:4" x14ac:dyDescent="0.2">
      <c r="A4913" s="158"/>
      <c r="D4913" s="138"/>
    </row>
    <row r="4914" spans="1:4" x14ac:dyDescent="0.2">
      <c r="A4914" s="158"/>
      <c r="D4914" s="138"/>
    </row>
    <row r="4915" spans="1:4" x14ac:dyDescent="0.2">
      <c r="A4915" s="158"/>
      <c r="D4915" s="138"/>
    </row>
    <row r="4916" spans="1:4" x14ac:dyDescent="0.2">
      <c r="A4916" s="158"/>
      <c r="D4916" s="138"/>
    </row>
    <row r="4917" spans="1:4" x14ac:dyDescent="0.2">
      <c r="A4917" s="158"/>
      <c r="D4917" s="138"/>
    </row>
    <row r="4918" spans="1:4" x14ac:dyDescent="0.2">
      <c r="A4918" s="158"/>
      <c r="D4918" s="138"/>
    </row>
    <row r="4919" spans="1:4" x14ac:dyDescent="0.2">
      <c r="A4919" s="158"/>
      <c r="D4919" s="138"/>
    </row>
    <row r="4920" spans="1:4" x14ac:dyDescent="0.2">
      <c r="A4920" s="158"/>
      <c r="D4920" s="138"/>
    </row>
    <row r="4921" spans="1:4" x14ac:dyDescent="0.2">
      <c r="A4921" s="158"/>
      <c r="D4921" s="138"/>
    </row>
    <row r="4922" spans="1:4" x14ac:dyDescent="0.2">
      <c r="A4922" s="158"/>
      <c r="D4922" s="138"/>
    </row>
    <row r="4923" spans="1:4" x14ac:dyDescent="0.2">
      <c r="A4923" s="158"/>
      <c r="D4923" s="138"/>
    </row>
    <row r="4924" spans="1:4" x14ac:dyDescent="0.2">
      <c r="A4924" s="158"/>
      <c r="D4924" s="138"/>
    </row>
    <row r="4925" spans="1:4" x14ac:dyDescent="0.2">
      <c r="A4925" s="158"/>
      <c r="D4925" s="138"/>
    </row>
    <row r="4926" spans="1:4" x14ac:dyDescent="0.2">
      <c r="A4926" s="158"/>
      <c r="D4926" s="138"/>
    </row>
    <row r="4927" spans="1:4" x14ac:dyDescent="0.2">
      <c r="A4927" s="158"/>
      <c r="D4927" s="138"/>
    </row>
    <row r="4928" spans="1:4" x14ac:dyDescent="0.2">
      <c r="A4928" s="158"/>
      <c r="D4928" s="138"/>
    </row>
    <row r="4929" spans="1:4" x14ac:dyDescent="0.2">
      <c r="A4929" s="158"/>
      <c r="D4929" s="138"/>
    </row>
    <row r="4930" spans="1:4" x14ac:dyDescent="0.2">
      <c r="A4930" s="158"/>
      <c r="D4930" s="138"/>
    </row>
    <row r="4931" spans="1:4" x14ac:dyDescent="0.2">
      <c r="A4931" s="158"/>
      <c r="D4931" s="138"/>
    </row>
    <row r="4932" spans="1:4" x14ac:dyDescent="0.2">
      <c r="A4932" s="158"/>
      <c r="D4932" s="138"/>
    </row>
    <row r="4933" spans="1:4" x14ac:dyDescent="0.2">
      <c r="A4933" s="158"/>
      <c r="D4933" s="138"/>
    </row>
    <row r="4934" spans="1:4" x14ac:dyDescent="0.2">
      <c r="A4934" s="158"/>
      <c r="D4934" s="138"/>
    </row>
    <row r="4935" spans="1:4" x14ac:dyDescent="0.2">
      <c r="A4935" s="158"/>
      <c r="D4935" s="138"/>
    </row>
    <row r="4936" spans="1:4" x14ac:dyDescent="0.2">
      <c r="A4936" s="158"/>
      <c r="D4936" s="138"/>
    </row>
    <row r="4937" spans="1:4" x14ac:dyDescent="0.2">
      <c r="A4937" s="158"/>
      <c r="D4937" s="138"/>
    </row>
    <row r="4938" spans="1:4" x14ac:dyDescent="0.2">
      <c r="A4938" s="158"/>
      <c r="D4938" s="138"/>
    </row>
    <row r="4939" spans="1:4" x14ac:dyDescent="0.2">
      <c r="A4939" s="158"/>
      <c r="D4939" s="138"/>
    </row>
    <row r="4940" spans="1:4" x14ac:dyDescent="0.2">
      <c r="A4940" s="158"/>
      <c r="D4940" s="138"/>
    </row>
    <row r="4941" spans="1:4" x14ac:dyDescent="0.2">
      <c r="A4941" s="158"/>
      <c r="D4941" s="138"/>
    </row>
    <row r="4942" spans="1:4" x14ac:dyDescent="0.2">
      <c r="A4942" s="158"/>
      <c r="D4942" s="138"/>
    </row>
    <row r="4943" spans="1:4" x14ac:dyDescent="0.2">
      <c r="A4943" s="158"/>
      <c r="D4943" s="138"/>
    </row>
    <row r="4944" spans="1:4" x14ac:dyDescent="0.2">
      <c r="A4944" s="158"/>
      <c r="D4944" s="138"/>
    </row>
    <row r="4945" spans="1:4" x14ac:dyDescent="0.2">
      <c r="A4945" s="158"/>
      <c r="D4945" s="138"/>
    </row>
    <row r="4946" spans="1:4" x14ac:dyDescent="0.2">
      <c r="A4946" s="158"/>
      <c r="D4946" s="138"/>
    </row>
    <row r="4947" spans="1:4" x14ac:dyDescent="0.2">
      <c r="A4947" s="158"/>
      <c r="D4947" s="138"/>
    </row>
    <row r="4948" spans="1:4" x14ac:dyDescent="0.2">
      <c r="A4948" s="158"/>
      <c r="D4948" s="138"/>
    </row>
    <row r="4949" spans="1:4" x14ac:dyDescent="0.2">
      <c r="A4949" s="158"/>
      <c r="D4949" s="138"/>
    </row>
    <row r="4950" spans="1:4" x14ac:dyDescent="0.2">
      <c r="A4950" s="158"/>
      <c r="D4950" s="138"/>
    </row>
    <row r="4951" spans="1:4" x14ac:dyDescent="0.2">
      <c r="A4951" s="158"/>
      <c r="D4951" s="138"/>
    </row>
    <row r="4952" spans="1:4" x14ac:dyDescent="0.2">
      <c r="A4952" s="158"/>
      <c r="D4952" s="138"/>
    </row>
    <row r="4953" spans="1:4" x14ac:dyDescent="0.2">
      <c r="A4953" s="158"/>
      <c r="D4953" s="138"/>
    </row>
    <row r="4954" spans="1:4" x14ac:dyDescent="0.2">
      <c r="A4954" s="158"/>
      <c r="D4954" s="138"/>
    </row>
    <row r="4955" spans="1:4" x14ac:dyDescent="0.2">
      <c r="A4955" s="158"/>
      <c r="D4955" s="138"/>
    </row>
    <row r="4956" spans="1:4" x14ac:dyDescent="0.2">
      <c r="A4956" s="158"/>
      <c r="D4956" s="138"/>
    </row>
    <row r="4957" spans="1:4" x14ac:dyDescent="0.2">
      <c r="A4957" s="158"/>
      <c r="D4957" s="138"/>
    </row>
    <row r="4958" spans="1:4" x14ac:dyDescent="0.2">
      <c r="A4958" s="158"/>
      <c r="D4958" s="138"/>
    </row>
    <row r="4959" spans="1:4" x14ac:dyDescent="0.2">
      <c r="A4959" s="158"/>
      <c r="D4959" s="138"/>
    </row>
    <row r="4960" spans="1:4" x14ac:dyDescent="0.2">
      <c r="A4960" s="158"/>
      <c r="D4960" s="138"/>
    </row>
    <row r="4961" spans="1:4" x14ac:dyDescent="0.2">
      <c r="A4961" s="158"/>
      <c r="D4961" s="138"/>
    </row>
    <row r="4962" spans="1:4" x14ac:dyDescent="0.2">
      <c r="A4962" s="158"/>
      <c r="D4962" s="138"/>
    </row>
    <row r="4963" spans="1:4" x14ac:dyDescent="0.2">
      <c r="A4963" s="158"/>
      <c r="D4963" s="138"/>
    </row>
    <row r="4964" spans="1:4" x14ac:dyDescent="0.2">
      <c r="A4964" s="158"/>
      <c r="D4964" s="138"/>
    </row>
    <row r="4965" spans="1:4" x14ac:dyDescent="0.2">
      <c r="A4965" s="158"/>
      <c r="D4965" s="138"/>
    </row>
    <row r="4966" spans="1:4" x14ac:dyDescent="0.2">
      <c r="A4966" s="158"/>
      <c r="D4966" s="138"/>
    </row>
    <row r="4967" spans="1:4" x14ac:dyDescent="0.2">
      <c r="A4967" s="158"/>
      <c r="D4967" s="138"/>
    </row>
    <row r="4968" spans="1:4" x14ac:dyDescent="0.2">
      <c r="A4968" s="158"/>
      <c r="D4968" s="138"/>
    </row>
    <row r="4969" spans="1:4" x14ac:dyDescent="0.2">
      <c r="A4969" s="158"/>
      <c r="D4969" s="138"/>
    </row>
    <row r="4970" spans="1:4" x14ac:dyDescent="0.2">
      <c r="A4970" s="158"/>
      <c r="D4970" s="138"/>
    </row>
    <row r="4971" spans="1:4" x14ac:dyDescent="0.2">
      <c r="A4971" s="158"/>
      <c r="D4971" s="138"/>
    </row>
    <row r="4972" spans="1:4" x14ac:dyDescent="0.2">
      <c r="A4972" s="158"/>
      <c r="D4972" s="138"/>
    </row>
    <row r="4973" spans="1:4" x14ac:dyDescent="0.2">
      <c r="A4973" s="158"/>
      <c r="D4973" s="138"/>
    </row>
    <row r="4974" spans="1:4" x14ac:dyDescent="0.2">
      <c r="A4974" s="158"/>
      <c r="D4974" s="138"/>
    </row>
    <row r="4975" spans="1:4" x14ac:dyDescent="0.2">
      <c r="A4975" s="158"/>
      <c r="D4975" s="138"/>
    </row>
    <row r="4976" spans="1:4" x14ac:dyDescent="0.2">
      <c r="A4976" s="158"/>
      <c r="D4976" s="138"/>
    </row>
    <row r="4977" spans="1:4" x14ac:dyDescent="0.2">
      <c r="A4977" s="158"/>
      <c r="D4977" s="138"/>
    </row>
    <row r="4978" spans="1:4" x14ac:dyDescent="0.2">
      <c r="A4978" s="158"/>
      <c r="D4978" s="138"/>
    </row>
    <row r="4979" spans="1:4" x14ac:dyDescent="0.2">
      <c r="A4979" s="158"/>
      <c r="D4979" s="138"/>
    </row>
    <row r="4980" spans="1:4" x14ac:dyDescent="0.2">
      <c r="A4980" s="158"/>
      <c r="D4980" s="138"/>
    </row>
    <row r="4981" spans="1:4" x14ac:dyDescent="0.2">
      <c r="A4981" s="158"/>
      <c r="D4981" s="138"/>
    </row>
    <row r="4982" spans="1:4" x14ac:dyDescent="0.2">
      <c r="A4982" s="158"/>
      <c r="D4982" s="138"/>
    </row>
    <row r="4983" spans="1:4" x14ac:dyDescent="0.2">
      <c r="A4983" s="158"/>
      <c r="D4983" s="138"/>
    </row>
    <row r="4984" spans="1:4" x14ac:dyDescent="0.2">
      <c r="A4984" s="158"/>
      <c r="D4984" s="138"/>
    </row>
    <row r="4985" spans="1:4" x14ac:dyDescent="0.2">
      <c r="A4985" s="158"/>
      <c r="D4985" s="138"/>
    </row>
    <row r="4986" spans="1:4" x14ac:dyDescent="0.2">
      <c r="A4986" s="158"/>
      <c r="D4986" s="138"/>
    </row>
    <row r="4987" spans="1:4" x14ac:dyDescent="0.2">
      <c r="A4987" s="158"/>
      <c r="D4987" s="138"/>
    </row>
    <row r="4988" spans="1:4" x14ac:dyDescent="0.2">
      <c r="A4988" s="158"/>
      <c r="D4988" s="138"/>
    </row>
    <row r="4989" spans="1:4" x14ac:dyDescent="0.2">
      <c r="A4989" s="158"/>
      <c r="D4989" s="138"/>
    </row>
    <row r="4990" spans="1:4" x14ac:dyDescent="0.2">
      <c r="A4990" s="158"/>
      <c r="D4990" s="138"/>
    </row>
    <row r="4991" spans="1:4" x14ac:dyDescent="0.2">
      <c r="A4991" s="158"/>
      <c r="D4991" s="138"/>
    </row>
    <row r="4992" spans="1:4" x14ac:dyDescent="0.2">
      <c r="A4992" s="158"/>
      <c r="D4992" s="138"/>
    </row>
    <row r="4993" spans="1:4" x14ac:dyDescent="0.2">
      <c r="A4993" s="158"/>
      <c r="D4993" s="138"/>
    </row>
    <row r="4994" spans="1:4" x14ac:dyDescent="0.2">
      <c r="A4994" s="158"/>
      <c r="D4994" s="138"/>
    </row>
    <row r="4995" spans="1:4" x14ac:dyDescent="0.2">
      <c r="A4995" s="158"/>
      <c r="D4995" s="138"/>
    </row>
    <row r="4996" spans="1:4" x14ac:dyDescent="0.2">
      <c r="A4996" s="158"/>
      <c r="D4996" s="138"/>
    </row>
    <row r="4997" spans="1:4" x14ac:dyDescent="0.2">
      <c r="A4997" s="158"/>
      <c r="D4997" s="138"/>
    </row>
    <row r="4998" spans="1:4" x14ac:dyDescent="0.2">
      <c r="A4998" s="158"/>
      <c r="D4998" s="138"/>
    </row>
  </sheetData>
  <mergeCells count="11">
    <mergeCell ref="C7:G7"/>
    <mergeCell ref="B30:G30"/>
    <mergeCell ref="B32:G32"/>
    <mergeCell ref="B142:G142"/>
    <mergeCell ref="B147:G147"/>
    <mergeCell ref="C6:G6"/>
    <mergeCell ref="A1:G1"/>
    <mergeCell ref="C2:G2"/>
    <mergeCell ref="C3:G3"/>
    <mergeCell ref="C4:G4"/>
    <mergeCell ref="C5:G5"/>
  </mergeCells>
  <pageMargins left="0.59055118110236204" right="0.39370078740157499" top="0.78740157499999996" bottom="0.78740157499999996"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outlinePr summaryBelow="0"/>
  </sheetPr>
  <dimension ref="A1:BH5000"/>
  <sheetViews>
    <sheetView workbookViewId="0">
      <selection activeCell="F24" sqref="F24"/>
    </sheetView>
  </sheetViews>
  <sheetFormatPr defaultRowHeight="12.75" outlineLevelRow="1" x14ac:dyDescent="0.2"/>
  <cols>
    <col min="1" max="1" width="4.28515625" customWidth="1"/>
    <col min="2" max="2" width="14.42578125" style="161" customWidth="1"/>
    <col min="3" max="3" width="63.7109375" style="161" customWidth="1"/>
    <col min="4" max="4" width="4.5703125" customWidth="1"/>
    <col min="5" max="5" width="10.5703125" customWidth="1"/>
    <col min="6" max="6" width="9.85546875" customWidth="1"/>
    <col min="7" max="7" width="12.7109375" customWidth="1"/>
    <col min="8" max="17" width="0" hidden="1" customWidth="1"/>
    <col min="20" max="23" width="0" hidden="1" customWidth="1"/>
    <col min="29" max="33" width="0" hidden="1" customWidth="1"/>
    <col min="34" max="34" width="112.5703125" hidden="1" customWidth="1"/>
    <col min="35" max="36" width="81.42578125" hidden="1" customWidth="1"/>
    <col min="37" max="39" width="0" hidden="1" customWidth="1"/>
  </cols>
  <sheetData>
    <row r="1" spans="1:60" ht="15.95" customHeight="1" x14ac:dyDescent="0.25">
      <c r="A1" s="301" t="s">
        <v>156</v>
      </c>
      <c r="B1" s="301"/>
      <c r="C1" s="301"/>
      <c r="D1" s="301"/>
      <c r="E1" s="301"/>
      <c r="F1" s="301"/>
      <c r="G1" s="301"/>
      <c r="AE1" t="s">
        <v>157</v>
      </c>
    </row>
    <row r="2" spans="1:60" ht="15.95" customHeight="1" x14ac:dyDescent="0.2">
      <c r="A2" s="159" t="s">
        <v>7</v>
      </c>
      <c r="B2" s="160" t="s">
        <v>45</v>
      </c>
      <c r="C2" s="302" t="s">
        <v>44</v>
      </c>
      <c r="D2" s="303"/>
      <c r="E2" s="303"/>
      <c r="F2" s="303"/>
      <c r="G2" s="304"/>
      <c r="AE2" t="s">
        <v>158</v>
      </c>
    </row>
    <row r="3" spans="1:60" ht="15.95" hidden="1" customHeight="1" x14ac:dyDescent="0.2">
      <c r="A3" s="159" t="s">
        <v>8</v>
      </c>
      <c r="B3" s="160"/>
      <c r="C3" s="303"/>
      <c r="D3" s="303"/>
      <c r="E3" s="303"/>
      <c r="F3" s="303"/>
      <c r="G3" s="304"/>
      <c r="AE3" t="s">
        <v>159</v>
      </c>
    </row>
    <row r="4" spans="1:60" ht="15.95" hidden="1" customHeight="1" x14ac:dyDescent="0.2">
      <c r="A4" s="159" t="s">
        <v>9</v>
      </c>
      <c r="B4" s="160" t="s">
        <v>43</v>
      </c>
      <c r="C4" s="302" t="s">
        <v>44</v>
      </c>
      <c r="D4" s="303"/>
      <c r="E4" s="303"/>
      <c r="F4" s="303"/>
      <c r="G4" s="304"/>
      <c r="AE4" t="s">
        <v>160</v>
      </c>
    </row>
    <row r="5" spans="1:60" ht="15.95" hidden="1" customHeight="1" x14ac:dyDescent="0.2">
      <c r="A5" s="159" t="s">
        <v>161</v>
      </c>
      <c r="B5" s="160" t="s">
        <v>43</v>
      </c>
      <c r="C5" s="302" t="s">
        <v>44</v>
      </c>
      <c r="D5" s="302"/>
      <c r="E5" s="302"/>
      <c r="F5" s="302"/>
      <c r="G5" s="305"/>
      <c r="H5" s="163"/>
      <c r="I5" s="163"/>
      <c r="J5" s="163"/>
      <c r="K5" s="163"/>
      <c r="L5" s="163"/>
      <c r="M5" s="163"/>
      <c r="N5" s="163"/>
      <c r="O5" s="163"/>
      <c r="P5" s="163"/>
      <c r="Q5" s="163"/>
      <c r="R5" s="163"/>
      <c r="S5" s="163"/>
      <c r="T5" s="163"/>
      <c r="U5" s="163"/>
      <c r="V5" s="163"/>
      <c r="W5" s="163"/>
      <c r="X5" s="163"/>
      <c r="Y5" s="163"/>
      <c r="Z5" s="163"/>
      <c r="AA5" s="163"/>
      <c r="AB5" s="163"/>
      <c r="AC5" s="163"/>
      <c r="AD5" s="163"/>
      <c r="AE5" s="163" t="s">
        <v>162</v>
      </c>
    </row>
    <row r="6" spans="1:60" ht="15.95" customHeight="1" x14ac:dyDescent="0.2">
      <c r="A6" s="159" t="s">
        <v>161</v>
      </c>
      <c r="B6" s="164" t="s">
        <v>69</v>
      </c>
      <c r="C6" s="302" t="s">
        <v>70</v>
      </c>
      <c r="D6" s="302"/>
      <c r="E6" s="302"/>
      <c r="F6" s="302"/>
      <c r="G6" s="305"/>
      <c r="H6" s="163"/>
      <c r="I6" s="163"/>
      <c r="J6" s="163"/>
      <c r="K6" s="163"/>
      <c r="L6" s="163"/>
      <c r="M6" s="163"/>
      <c r="N6" s="163"/>
      <c r="O6" s="163"/>
      <c r="P6" s="163"/>
      <c r="Q6" s="163"/>
      <c r="R6" s="163"/>
      <c r="S6" s="163"/>
      <c r="T6" s="163"/>
      <c r="U6" s="163"/>
      <c r="V6" s="163"/>
      <c r="W6" s="163"/>
      <c r="X6" s="163"/>
      <c r="Y6" s="163"/>
      <c r="Z6" s="163"/>
      <c r="AA6" s="163"/>
      <c r="AB6" s="163"/>
      <c r="AC6" s="163"/>
      <c r="AD6" s="163"/>
      <c r="AE6" s="163" t="s">
        <v>163</v>
      </c>
    </row>
    <row r="7" spans="1:60" ht="15.95" customHeight="1" x14ac:dyDescent="0.2">
      <c r="A7" s="165" t="s">
        <v>161</v>
      </c>
      <c r="B7" s="166" t="s">
        <v>69</v>
      </c>
      <c r="C7" s="306" t="s">
        <v>70</v>
      </c>
      <c r="D7" s="306"/>
      <c r="E7" s="306"/>
      <c r="F7" s="306"/>
      <c r="G7" s="307"/>
      <c r="H7" s="163"/>
      <c r="I7" s="163"/>
      <c r="J7" s="163"/>
      <c r="K7" s="163"/>
      <c r="L7" s="163"/>
      <c r="M7" s="163"/>
      <c r="N7" s="163"/>
      <c r="O7" s="163"/>
      <c r="P7" s="163"/>
      <c r="Q7" s="163"/>
      <c r="R7" s="163"/>
      <c r="S7" s="163"/>
      <c r="T7" s="163"/>
      <c r="U7" s="163"/>
      <c r="V7" s="163"/>
      <c r="W7" s="163"/>
      <c r="X7" s="163"/>
      <c r="Y7" s="163"/>
      <c r="Z7" s="163"/>
      <c r="AA7" s="163"/>
      <c r="AB7" s="163"/>
      <c r="AC7" s="163"/>
      <c r="AD7" s="163"/>
      <c r="AE7" s="163" t="s">
        <v>164</v>
      </c>
    </row>
    <row r="8" spans="1:60" x14ac:dyDescent="0.2">
      <c r="A8" s="158"/>
      <c r="D8" s="138"/>
    </row>
    <row r="9" spans="1:60" ht="38.25" x14ac:dyDescent="0.2">
      <c r="A9" s="167" t="s">
        <v>165</v>
      </c>
      <c r="B9" s="170" t="s">
        <v>166</v>
      </c>
      <c r="C9" s="170" t="s">
        <v>167</v>
      </c>
      <c r="D9" s="168" t="s">
        <v>168</v>
      </c>
      <c r="E9" s="169" t="s">
        <v>169</v>
      </c>
      <c r="F9" s="171" t="s">
        <v>170</v>
      </c>
      <c r="G9" s="169" t="s">
        <v>28</v>
      </c>
      <c r="H9" s="172" t="s">
        <v>29</v>
      </c>
      <c r="I9" s="172" t="s">
        <v>174</v>
      </c>
      <c r="J9" s="172" t="s">
        <v>30</v>
      </c>
      <c r="K9" s="172" t="s">
        <v>175</v>
      </c>
      <c r="L9" s="172" t="s">
        <v>176</v>
      </c>
      <c r="M9" s="172" t="s">
        <v>177</v>
      </c>
      <c r="N9" s="172" t="s">
        <v>178</v>
      </c>
      <c r="O9" s="172" t="s">
        <v>179</v>
      </c>
      <c r="P9" s="172" t="s">
        <v>180</v>
      </c>
      <c r="Q9" s="172" t="s">
        <v>181</v>
      </c>
      <c r="R9" s="172" t="s">
        <v>182</v>
      </c>
      <c r="S9" s="172" t="s">
        <v>183</v>
      </c>
      <c r="T9" s="172" t="s">
        <v>184</v>
      </c>
      <c r="U9" s="172" t="s">
        <v>185</v>
      </c>
      <c r="V9" s="172" t="s">
        <v>186</v>
      </c>
      <c r="W9" s="172" t="s">
        <v>187</v>
      </c>
      <c r="X9" s="163"/>
      <c r="Y9" s="163"/>
      <c r="Z9" s="163"/>
      <c r="AA9" s="163"/>
      <c r="AB9" s="163"/>
      <c r="AC9" s="163"/>
      <c r="AD9" s="163" t="s">
        <v>173</v>
      </c>
      <c r="AE9" s="163" t="s">
        <v>171</v>
      </c>
      <c r="AF9" t="s">
        <v>172</v>
      </c>
    </row>
    <row r="10" spans="1:60" x14ac:dyDescent="0.2">
      <c r="A10" s="162"/>
      <c r="B10" s="178"/>
      <c r="C10" s="178"/>
      <c r="D10" s="180"/>
      <c r="E10" s="181"/>
      <c r="F10" s="182"/>
      <c r="G10" s="182"/>
      <c r="H10" s="182"/>
      <c r="I10" s="182"/>
      <c r="J10" s="182"/>
      <c r="K10" s="182"/>
      <c r="L10" s="182"/>
      <c r="M10" s="182"/>
      <c r="N10" s="182"/>
      <c r="O10" s="182"/>
      <c r="P10" s="182"/>
      <c r="Q10" s="182"/>
      <c r="R10" s="183"/>
      <c r="S10" s="183"/>
      <c r="T10" s="182"/>
      <c r="U10" s="182"/>
      <c r="V10" s="183"/>
      <c r="W10" s="183"/>
      <c r="AH10" s="210"/>
      <c r="AI10" s="210"/>
      <c r="AJ10" s="213"/>
    </row>
    <row r="11" spans="1:60" x14ac:dyDescent="0.2">
      <c r="A11" s="179" t="s">
        <v>188</v>
      </c>
      <c r="B11" s="186" t="s">
        <v>154</v>
      </c>
      <c r="C11" s="186" t="s">
        <v>26</v>
      </c>
      <c r="D11" s="187"/>
      <c r="E11" s="188"/>
      <c r="F11" s="189"/>
      <c r="G11" s="190">
        <f>SUMIF(AE12:AE17,"&lt;&gt;NOR",G12:G17)</f>
        <v>0</v>
      </c>
      <c r="H11" s="189"/>
      <c r="I11" s="189">
        <f>SUM(I12:I17)</f>
        <v>0</v>
      </c>
      <c r="J11" s="189"/>
      <c r="K11" s="189">
        <f>SUM(K12:K17)</f>
        <v>108000</v>
      </c>
      <c r="L11" s="189"/>
      <c r="M11" s="189">
        <f>SUM(M12:M17)</f>
        <v>0</v>
      </c>
      <c r="N11" s="189"/>
      <c r="O11" s="189">
        <f>SUM(O12:O17)</f>
        <v>0</v>
      </c>
      <c r="P11" s="189"/>
      <c r="Q11" s="189">
        <f>SUM(Q12:Q17)</f>
        <v>0</v>
      </c>
      <c r="R11" s="191"/>
      <c r="S11" s="191"/>
      <c r="T11" s="189"/>
      <c r="U11" s="189">
        <f>SUM(U12:U17)</f>
        <v>0</v>
      </c>
      <c r="V11" s="191"/>
      <c r="W11" s="192"/>
      <c r="AE11" t="s">
        <v>189</v>
      </c>
      <c r="AH11" s="210"/>
      <c r="AI11" s="210"/>
      <c r="AJ11" s="213"/>
    </row>
    <row r="12" spans="1:60" outlineLevel="1" x14ac:dyDescent="0.2">
      <c r="A12" s="193">
        <v>1</v>
      </c>
      <c r="B12" s="194" t="s">
        <v>865</v>
      </c>
      <c r="C12" s="194" t="s">
        <v>866</v>
      </c>
      <c r="D12" s="195" t="s">
        <v>867</v>
      </c>
      <c r="E12" s="196">
        <v>1</v>
      </c>
      <c r="F12" s="199"/>
      <c r="G12" s="197">
        <f>ROUND(E12*F12,2)</f>
        <v>0</v>
      </c>
      <c r="H12" s="199">
        <v>0</v>
      </c>
      <c r="I12" s="197">
        <f>ROUND(E12*H12,2)</f>
        <v>0</v>
      </c>
      <c r="J12" s="199">
        <v>15000</v>
      </c>
      <c r="K12" s="197">
        <f>ROUND(E12*J12,2)</f>
        <v>15000</v>
      </c>
      <c r="L12" s="197">
        <v>21</v>
      </c>
      <c r="M12" s="197">
        <f>G12*(1+L12/100)</f>
        <v>0</v>
      </c>
      <c r="N12" s="197">
        <v>0</v>
      </c>
      <c r="O12" s="197">
        <f>ROUND(E12*N12,2)</f>
        <v>0</v>
      </c>
      <c r="P12" s="197">
        <v>0</v>
      </c>
      <c r="Q12" s="197">
        <f>ROUND(E12*P12,2)</f>
        <v>0</v>
      </c>
      <c r="R12" s="198"/>
      <c r="S12" s="198" t="s">
        <v>339</v>
      </c>
      <c r="T12" s="197">
        <v>0</v>
      </c>
      <c r="U12" s="197">
        <f>ROUND(E12*T12,2)</f>
        <v>0</v>
      </c>
      <c r="V12" s="198"/>
      <c r="W12" s="198"/>
      <c r="X12" s="176"/>
      <c r="Y12" s="176"/>
      <c r="Z12" s="176"/>
      <c r="AA12" s="176"/>
      <c r="AB12" s="176"/>
      <c r="AC12" s="176"/>
      <c r="AD12" s="176"/>
      <c r="AE12" s="176" t="s">
        <v>634</v>
      </c>
      <c r="AF12" s="176">
        <v>9</v>
      </c>
      <c r="AG12" s="176"/>
      <c r="AH12" s="211"/>
      <c r="AI12" s="211"/>
      <c r="AJ12" s="214"/>
      <c r="AK12" s="176"/>
      <c r="AL12" s="176"/>
      <c r="AM12" s="176"/>
      <c r="AN12" s="176"/>
      <c r="AO12" s="176"/>
      <c r="AP12" s="176"/>
      <c r="AQ12" s="176"/>
      <c r="AR12" s="176"/>
      <c r="AS12" s="176"/>
      <c r="AT12" s="176"/>
      <c r="AU12" s="176"/>
      <c r="AV12" s="176"/>
      <c r="AW12" s="176"/>
      <c r="AX12" s="176"/>
      <c r="AY12" s="176"/>
      <c r="AZ12" s="176"/>
      <c r="BA12" s="176"/>
      <c r="BB12" s="176"/>
      <c r="BC12" s="176"/>
      <c r="BD12" s="176"/>
      <c r="BE12" s="176"/>
      <c r="BF12" s="176"/>
      <c r="BG12" s="176"/>
      <c r="BH12" s="176"/>
    </row>
    <row r="13" spans="1:60" outlineLevel="1" x14ac:dyDescent="0.2">
      <c r="A13" s="193">
        <v>2</v>
      </c>
      <c r="B13" s="194" t="s">
        <v>868</v>
      </c>
      <c r="C13" s="194" t="s">
        <v>869</v>
      </c>
      <c r="D13" s="195" t="s">
        <v>867</v>
      </c>
      <c r="E13" s="196">
        <v>1</v>
      </c>
      <c r="F13" s="199"/>
      <c r="G13" s="197">
        <f>ROUND(E13*F13,2)</f>
        <v>0</v>
      </c>
      <c r="H13" s="199">
        <v>0</v>
      </c>
      <c r="I13" s="197">
        <f>ROUND(E13*H13,2)</f>
        <v>0</v>
      </c>
      <c r="J13" s="199">
        <v>15000</v>
      </c>
      <c r="K13" s="197">
        <f>ROUND(E13*J13,2)</f>
        <v>15000</v>
      </c>
      <c r="L13" s="197">
        <v>21</v>
      </c>
      <c r="M13" s="197">
        <f>G13*(1+L13/100)</f>
        <v>0</v>
      </c>
      <c r="N13" s="197">
        <v>0</v>
      </c>
      <c r="O13" s="197">
        <f>ROUND(E13*N13,2)</f>
        <v>0</v>
      </c>
      <c r="P13" s="197">
        <v>0</v>
      </c>
      <c r="Q13" s="197">
        <f>ROUND(E13*P13,2)</f>
        <v>0</v>
      </c>
      <c r="R13" s="198"/>
      <c r="S13" s="198" t="s">
        <v>194</v>
      </c>
      <c r="T13" s="197">
        <v>0</v>
      </c>
      <c r="U13" s="197">
        <f>ROUND(E13*T13,2)</f>
        <v>0</v>
      </c>
      <c r="V13" s="198"/>
      <c r="W13" s="198"/>
      <c r="X13" s="176"/>
      <c r="Y13" s="176"/>
      <c r="Z13" s="176"/>
      <c r="AA13" s="176"/>
      <c r="AB13" s="176"/>
      <c r="AC13" s="176"/>
      <c r="AD13" s="176"/>
      <c r="AE13" s="176" t="s">
        <v>634</v>
      </c>
      <c r="AF13" s="176">
        <v>10</v>
      </c>
      <c r="AG13" s="176"/>
      <c r="AH13" s="211"/>
      <c r="AI13" s="211"/>
      <c r="AJ13" s="214"/>
      <c r="AK13" s="176"/>
      <c r="AL13" s="176"/>
      <c r="AM13" s="176"/>
      <c r="AN13" s="176"/>
      <c r="AO13" s="176"/>
      <c r="AP13" s="176"/>
      <c r="AQ13" s="176"/>
      <c r="AR13" s="176"/>
      <c r="AS13" s="176"/>
      <c r="AT13" s="176"/>
      <c r="AU13" s="176"/>
      <c r="AV13" s="176"/>
      <c r="AW13" s="176"/>
      <c r="AX13" s="176"/>
      <c r="AY13" s="176"/>
      <c r="AZ13" s="176"/>
      <c r="BA13" s="176"/>
      <c r="BB13" s="176"/>
      <c r="BC13" s="176"/>
      <c r="BD13" s="176"/>
      <c r="BE13" s="176"/>
      <c r="BF13" s="176"/>
      <c r="BG13" s="176"/>
      <c r="BH13" s="176"/>
    </row>
    <row r="14" spans="1:60" outlineLevel="1" x14ac:dyDescent="0.2">
      <c r="A14" s="177"/>
      <c r="B14" s="308" t="s">
        <v>870</v>
      </c>
      <c r="C14" s="308"/>
      <c r="D14" s="309"/>
      <c r="E14" s="309"/>
      <c r="F14" s="309"/>
      <c r="G14" s="309"/>
      <c r="H14" s="184"/>
      <c r="I14" s="184"/>
      <c r="J14" s="184"/>
      <c r="K14" s="184"/>
      <c r="L14" s="184"/>
      <c r="M14" s="184"/>
      <c r="N14" s="184"/>
      <c r="O14" s="184"/>
      <c r="P14" s="184"/>
      <c r="Q14" s="184"/>
      <c r="R14" s="185"/>
      <c r="S14" s="185"/>
      <c r="T14" s="184"/>
      <c r="U14" s="184"/>
      <c r="V14" s="185"/>
      <c r="W14" s="185"/>
      <c r="X14" s="176"/>
      <c r="Y14" s="176"/>
      <c r="Z14" s="176"/>
      <c r="AA14" s="176"/>
      <c r="AB14" s="176"/>
      <c r="AC14" s="176"/>
      <c r="AD14" s="176"/>
      <c r="AE14" s="176" t="s">
        <v>221</v>
      </c>
      <c r="AF14" s="176"/>
      <c r="AG14" s="176"/>
      <c r="AH14" s="211" t="str">
        <f>B14</f>
        <v>Zaměření a vytýčení stávajících inženýrských sítí v místě stavby z hlediska jejich ochrany při provádění stavby.</v>
      </c>
      <c r="AI14" s="211"/>
      <c r="AJ14" s="214"/>
      <c r="AK14" s="176"/>
      <c r="AL14" s="176"/>
      <c r="AM14" s="176"/>
      <c r="AN14" s="176"/>
      <c r="AO14" s="176"/>
      <c r="AP14" s="176"/>
      <c r="AQ14" s="176"/>
      <c r="AR14" s="176"/>
      <c r="AS14" s="176"/>
      <c r="AT14" s="176"/>
      <c r="AU14" s="176"/>
      <c r="AV14" s="176"/>
      <c r="AW14" s="176"/>
      <c r="AX14" s="176"/>
      <c r="AY14" s="176"/>
      <c r="AZ14" s="176"/>
      <c r="BA14" s="176"/>
      <c r="BB14" s="176"/>
      <c r="BC14" s="176"/>
      <c r="BD14" s="176"/>
      <c r="BE14" s="176"/>
      <c r="BF14" s="176"/>
      <c r="BG14" s="176"/>
      <c r="BH14" s="176"/>
    </row>
    <row r="15" spans="1:60" outlineLevel="1" x14ac:dyDescent="0.2">
      <c r="A15" s="193">
        <v>3</v>
      </c>
      <c r="B15" s="194" t="s">
        <v>871</v>
      </c>
      <c r="C15" s="194" t="s">
        <v>872</v>
      </c>
      <c r="D15" s="195" t="s">
        <v>867</v>
      </c>
      <c r="E15" s="196">
        <v>1</v>
      </c>
      <c r="F15" s="199"/>
      <c r="G15" s="197">
        <f>ROUND(E15*F15,2)</f>
        <v>0</v>
      </c>
      <c r="H15" s="199">
        <v>0</v>
      </c>
      <c r="I15" s="197">
        <f>ROUND(E15*H15,2)</f>
        <v>0</v>
      </c>
      <c r="J15" s="199">
        <v>68000</v>
      </c>
      <c r="K15" s="197">
        <f>ROUND(E15*J15,2)</f>
        <v>68000</v>
      </c>
      <c r="L15" s="197">
        <v>21</v>
      </c>
      <c r="M15" s="197">
        <f>G15*(1+L15/100)</f>
        <v>0</v>
      </c>
      <c r="N15" s="197">
        <v>0</v>
      </c>
      <c r="O15" s="197">
        <f>ROUND(E15*N15,2)</f>
        <v>0</v>
      </c>
      <c r="P15" s="197">
        <v>0</v>
      </c>
      <c r="Q15" s="197">
        <f>ROUND(E15*P15,2)</f>
        <v>0</v>
      </c>
      <c r="R15" s="198"/>
      <c r="S15" s="198" t="s">
        <v>194</v>
      </c>
      <c r="T15" s="197">
        <v>0</v>
      </c>
      <c r="U15" s="197">
        <f>ROUND(E15*T15,2)</f>
        <v>0</v>
      </c>
      <c r="V15" s="198"/>
      <c r="W15" s="198"/>
      <c r="X15" s="176"/>
      <c r="Y15" s="176"/>
      <c r="Z15" s="176"/>
      <c r="AA15" s="176"/>
      <c r="AB15" s="176"/>
      <c r="AC15" s="176"/>
      <c r="AD15" s="176"/>
      <c r="AE15" s="176" t="s">
        <v>634</v>
      </c>
      <c r="AF15" s="176">
        <v>11</v>
      </c>
      <c r="AG15" s="176"/>
      <c r="AH15" s="211"/>
      <c r="AI15" s="211"/>
      <c r="AJ15" s="214"/>
      <c r="AK15" s="176"/>
      <c r="AL15" s="176"/>
      <c r="AM15" s="176"/>
      <c r="AN15" s="176"/>
      <c r="AO15" s="176"/>
      <c r="AP15" s="176"/>
      <c r="AQ15" s="176"/>
      <c r="AR15" s="176"/>
      <c r="AS15" s="176"/>
      <c r="AT15" s="176"/>
      <c r="AU15" s="176"/>
      <c r="AV15" s="176"/>
      <c r="AW15" s="176"/>
      <c r="AX15" s="176"/>
      <c r="AY15" s="176"/>
      <c r="AZ15" s="176"/>
      <c r="BA15" s="176"/>
      <c r="BB15" s="176"/>
      <c r="BC15" s="176"/>
      <c r="BD15" s="176"/>
      <c r="BE15" s="176"/>
      <c r="BF15" s="176"/>
      <c r="BG15" s="176"/>
      <c r="BH15" s="176"/>
    </row>
    <row r="16" spans="1:60" outlineLevel="1" x14ac:dyDescent="0.2">
      <c r="A16" s="177"/>
      <c r="B16" s="308" t="s">
        <v>873</v>
      </c>
      <c r="C16" s="308"/>
      <c r="D16" s="309"/>
      <c r="E16" s="309"/>
      <c r="F16" s="309"/>
      <c r="G16" s="309"/>
      <c r="H16" s="184"/>
      <c r="I16" s="184"/>
      <c r="J16" s="184"/>
      <c r="K16" s="184"/>
      <c r="L16" s="184"/>
      <c r="M16" s="184"/>
      <c r="N16" s="184"/>
      <c r="O16" s="184"/>
      <c r="P16" s="184"/>
      <c r="Q16" s="184"/>
      <c r="R16" s="185"/>
      <c r="S16" s="185"/>
      <c r="T16" s="184"/>
      <c r="U16" s="184"/>
      <c r="V16" s="185"/>
      <c r="W16" s="185"/>
      <c r="X16" s="176"/>
      <c r="Y16" s="176"/>
      <c r="Z16" s="176"/>
      <c r="AA16" s="176"/>
      <c r="AB16" s="176"/>
      <c r="AC16" s="176"/>
      <c r="AD16" s="176"/>
      <c r="AE16" s="176" t="s">
        <v>221</v>
      </c>
      <c r="AF16" s="176"/>
      <c r="AG16" s="176"/>
      <c r="AH16" s="211" t="str">
        <f>B16</f>
        <v>Veškeré náklady spojené s vybudováním, provozem a odstraněním zařízení staveniště.</v>
      </c>
      <c r="AI16" s="211"/>
      <c r="AJ16" s="214"/>
      <c r="AK16" s="176"/>
      <c r="AL16" s="176"/>
      <c r="AM16" s="176"/>
      <c r="AN16" s="176"/>
      <c r="AO16" s="176"/>
      <c r="AP16" s="176"/>
      <c r="AQ16" s="176"/>
      <c r="AR16" s="176"/>
      <c r="AS16" s="176"/>
      <c r="AT16" s="176"/>
      <c r="AU16" s="176"/>
      <c r="AV16" s="176"/>
      <c r="AW16" s="176"/>
      <c r="AX16" s="176"/>
      <c r="AY16" s="176"/>
      <c r="AZ16" s="176"/>
      <c r="BA16" s="176"/>
      <c r="BB16" s="176"/>
      <c r="BC16" s="176"/>
      <c r="BD16" s="176"/>
      <c r="BE16" s="176"/>
      <c r="BF16" s="176"/>
      <c r="BG16" s="176"/>
      <c r="BH16" s="176"/>
    </row>
    <row r="17" spans="1:60" outlineLevel="1" x14ac:dyDescent="0.2">
      <c r="A17" s="193">
        <v>4</v>
      </c>
      <c r="B17" s="194" t="s">
        <v>874</v>
      </c>
      <c r="C17" s="194" t="s">
        <v>875</v>
      </c>
      <c r="D17" s="195" t="s">
        <v>867</v>
      </c>
      <c r="E17" s="196">
        <v>1</v>
      </c>
      <c r="F17" s="199"/>
      <c r="G17" s="197">
        <f>ROUND(E17*F17,2)</f>
        <v>0</v>
      </c>
      <c r="H17" s="199">
        <v>0</v>
      </c>
      <c r="I17" s="197">
        <f>ROUND(E17*H17,2)</f>
        <v>0</v>
      </c>
      <c r="J17" s="199">
        <v>10000</v>
      </c>
      <c r="K17" s="197">
        <f>ROUND(E17*J17,2)</f>
        <v>10000</v>
      </c>
      <c r="L17" s="197">
        <v>21</v>
      </c>
      <c r="M17" s="197">
        <f>G17*(1+L17/100)</f>
        <v>0</v>
      </c>
      <c r="N17" s="197">
        <v>0</v>
      </c>
      <c r="O17" s="197">
        <f>ROUND(E17*N17,2)</f>
        <v>0</v>
      </c>
      <c r="P17" s="197">
        <v>0</v>
      </c>
      <c r="Q17" s="197">
        <f>ROUND(E17*P17,2)</f>
        <v>0</v>
      </c>
      <c r="R17" s="198"/>
      <c r="S17" s="198" t="s">
        <v>339</v>
      </c>
      <c r="T17" s="197">
        <v>0</v>
      </c>
      <c r="U17" s="197">
        <f>ROUND(E17*T17,2)</f>
        <v>0</v>
      </c>
      <c r="V17" s="198"/>
      <c r="W17" s="198"/>
      <c r="X17" s="176"/>
      <c r="Y17" s="176"/>
      <c r="Z17" s="176"/>
      <c r="AA17" s="176"/>
      <c r="AB17" s="176"/>
      <c r="AC17" s="176"/>
      <c r="AD17" s="176"/>
      <c r="AE17" s="176" t="s">
        <v>634</v>
      </c>
      <c r="AF17" s="176">
        <v>12</v>
      </c>
      <c r="AG17" s="176"/>
      <c r="AH17" s="211"/>
      <c r="AI17" s="211"/>
      <c r="AJ17" s="214"/>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row>
    <row r="18" spans="1:60" x14ac:dyDescent="0.2">
      <c r="A18" s="162"/>
      <c r="B18" s="178"/>
      <c r="C18" s="178"/>
      <c r="D18" s="180"/>
      <c r="E18" s="181"/>
      <c r="F18" s="182"/>
      <c r="G18" s="182"/>
      <c r="H18" s="182"/>
      <c r="I18" s="182"/>
      <c r="J18" s="182"/>
      <c r="K18" s="182"/>
      <c r="L18" s="182"/>
      <c r="M18" s="182"/>
      <c r="N18" s="182"/>
      <c r="O18" s="182"/>
      <c r="P18" s="182"/>
      <c r="Q18" s="182"/>
      <c r="R18" s="183"/>
      <c r="S18" s="183"/>
      <c r="T18" s="182"/>
      <c r="U18" s="182"/>
      <c r="V18" s="183"/>
      <c r="W18" s="183"/>
      <c r="AH18" s="210"/>
      <c r="AI18" s="210"/>
      <c r="AJ18" s="213"/>
    </row>
    <row r="19" spans="1:60" x14ac:dyDescent="0.2">
      <c r="A19" s="179" t="s">
        <v>188</v>
      </c>
      <c r="B19" s="186" t="s">
        <v>155</v>
      </c>
      <c r="C19" s="186" t="s">
        <v>27</v>
      </c>
      <c r="D19" s="187"/>
      <c r="E19" s="188"/>
      <c r="F19" s="189"/>
      <c r="G19" s="190">
        <f>SUMIF(AE20:AE25,"&lt;&gt;NOR",G20:G25)</f>
        <v>0</v>
      </c>
      <c r="H19" s="189"/>
      <c r="I19" s="189">
        <f>SUM(I20:I25)</f>
        <v>0</v>
      </c>
      <c r="J19" s="189"/>
      <c r="K19" s="189">
        <f>SUM(K20:K25)</f>
        <v>42000</v>
      </c>
      <c r="L19" s="189"/>
      <c r="M19" s="189">
        <f>SUM(M20:M25)</f>
        <v>0</v>
      </c>
      <c r="N19" s="189"/>
      <c r="O19" s="189">
        <f>SUM(O20:O25)</f>
        <v>0</v>
      </c>
      <c r="P19" s="189"/>
      <c r="Q19" s="189">
        <f>SUM(Q20:Q25)</f>
        <v>0</v>
      </c>
      <c r="R19" s="191"/>
      <c r="S19" s="191"/>
      <c r="T19" s="189"/>
      <c r="U19" s="189">
        <f>SUM(U20:U25)</f>
        <v>0</v>
      </c>
      <c r="V19" s="191"/>
      <c r="W19" s="192"/>
      <c r="AE19" t="s">
        <v>189</v>
      </c>
      <c r="AH19" s="210"/>
      <c r="AI19" s="210"/>
      <c r="AJ19" s="213"/>
    </row>
    <row r="20" spans="1:60" outlineLevel="1" x14ac:dyDescent="0.2">
      <c r="A20" s="193">
        <v>5</v>
      </c>
      <c r="B20" s="194" t="s">
        <v>876</v>
      </c>
      <c r="C20" s="194" t="s">
        <v>877</v>
      </c>
      <c r="D20" s="195" t="s">
        <v>867</v>
      </c>
      <c r="E20" s="196">
        <v>1</v>
      </c>
      <c r="F20" s="199"/>
      <c r="G20" s="197">
        <f>ROUND(E20*F20,2)</f>
        <v>0</v>
      </c>
      <c r="H20" s="199">
        <v>0</v>
      </c>
      <c r="I20" s="197">
        <f>ROUND(E20*H20,2)</f>
        <v>0</v>
      </c>
      <c r="J20" s="199">
        <v>10000</v>
      </c>
      <c r="K20" s="197">
        <f>ROUND(E20*J20,2)</f>
        <v>10000</v>
      </c>
      <c r="L20" s="197">
        <v>21</v>
      </c>
      <c r="M20" s="197">
        <f>G20*(1+L20/100)</f>
        <v>0</v>
      </c>
      <c r="N20" s="197">
        <v>0</v>
      </c>
      <c r="O20" s="197">
        <f>ROUND(E20*N20,2)</f>
        <v>0</v>
      </c>
      <c r="P20" s="197">
        <v>0</v>
      </c>
      <c r="Q20" s="197">
        <f>ROUND(E20*P20,2)</f>
        <v>0</v>
      </c>
      <c r="R20" s="198"/>
      <c r="S20" s="198" t="s">
        <v>194</v>
      </c>
      <c r="T20" s="197">
        <v>0</v>
      </c>
      <c r="U20" s="197">
        <f>ROUND(E20*T20,2)</f>
        <v>0</v>
      </c>
      <c r="V20" s="198"/>
      <c r="W20" s="198"/>
      <c r="X20" s="176"/>
      <c r="Y20" s="176"/>
      <c r="Z20" s="176"/>
      <c r="AA20" s="176"/>
      <c r="AB20" s="176"/>
      <c r="AC20" s="176"/>
      <c r="AD20" s="176"/>
      <c r="AE20" s="176" t="s">
        <v>634</v>
      </c>
      <c r="AF20" s="176">
        <v>14</v>
      </c>
      <c r="AG20" s="176"/>
      <c r="AH20" s="211"/>
      <c r="AI20" s="211"/>
      <c r="AJ20" s="214"/>
      <c r="AK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BG20" s="176"/>
      <c r="BH20" s="176"/>
    </row>
    <row r="21" spans="1:60" ht="33.75" outlineLevel="1" x14ac:dyDescent="0.2">
      <c r="A21" s="177"/>
      <c r="B21" s="308" t="s">
        <v>878</v>
      </c>
      <c r="C21" s="308"/>
      <c r="D21" s="309"/>
      <c r="E21" s="309"/>
      <c r="F21" s="309"/>
      <c r="G21" s="309"/>
      <c r="H21" s="184"/>
      <c r="I21" s="184"/>
      <c r="J21" s="184"/>
      <c r="K21" s="184"/>
      <c r="L21" s="184"/>
      <c r="M21" s="184"/>
      <c r="N21" s="184"/>
      <c r="O21" s="184"/>
      <c r="P21" s="184"/>
      <c r="Q21" s="184"/>
      <c r="R21" s="185"/>
      <c r="S21" s="185"/>
      <c r="T21" s="184"/>
      <c r="U21" s="184"/>
      <c r="V21" s="185"/>
      <c r="W21" s="185"/>
      <c r="X21" s="176"/>
      <c r="Y21" s="176"/>
      <c r="Z21" s="176"/>
      <c r="AA21" s="176"/>
      <c r="AB21" s="176"/>
      <c r="AC21" s="176"/>
      <c r="AD21" s="176"/>
      <c r="AE21" s="176" t="s">
        <v>221</v>
      </c>
      <c r="AF21" s="176"/>
      <c r="AG21" s="176"/>
      <c r="AH21" s="211" t="str">
        <f>B21</f>
        <v>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v>
      </c>
      <c r="AI21" s="211"/>
      <c r="AJ21" s="214"/>
      <c r="AK21" s="176"/>
      <c r="AL21" s="176"/>
      <c r="AM21" s="176"/>
      <c r="AN21" s="176"/>
      <c r="AO21" s="176"/>
      <c r="AP21" s="176"/>
      <c r="AQ21" s="176"/>
      <c r="AR21" s="176"/>
      <c r="AS21" s="176"/>
      <c r="AT21" s="176"/>
      <c r="AU21" s="176"/>
      <c r="AV21" s="176"/>
      <c r="AW21" s="176"/>
      <c r="AX21" s="176"/>
      <c r="AY21" s="176"/>
      <c r="AZ21" s="176"/>
      <c r="BA21" s="176"/>
      <c r="BB21" s="176"/>
      <c r="BC21" s="176"/>
      <c r="BD21" s="176"/>
      <c r="BE21" s="176"/>
      <c r="BF21" s="176"/>
      <c r="BG21" s="176"/>
      <c r="BH21" s="176"/>
    </row>
    <row r="22" spans="1:60" outlineLevel="1" x14ac:dyDescent="0.2">
      <c r="A22" s="193">
        <v>6</v>
      </c>
      <c r="B22" s="194" t="s">
        <v>879</v>
      </c>
      <c r="C22" s="194" t="s">
        <v>880</v>
      </c>
      <c r="D22" s="195" t="s">
        <v>867</v>
      </c>
      <c r="E22" s="196">
        <v>1</v>
      </c>
      <c r="F22" s="199"/>
      <c r="G22" s="197">
        <f>ROUND(E22*F22,2)</f>
        <v>0</v>
      </c>
      <c r="H22" s="199">
        <v>0</v>
      </c>
      <c r="I22" s="197">
        <f>ROUND(E22*H22,2)</f>
        <v>0</v>
      </c>
      <c r="J22" s="199">
        <v>20000</v>
      </c>
      <c r="K22" s="197">
        <f>ROUND(E22*J22,2)</f>
        <v>20000</v>
      </c>
      <c r="L22" s="197">
        <v>21</v>
      </c>
      <c r="M22" s="197">
        <f>G22*(1+L22/100)</f>
        <v>0</v>
      </c>
      <c r="N22" s="197">
        <v>0</v>
      </c>
      <c r="O22" s="197">
        <f>ROUND(E22*N22,2)</f>
        <v>0</v>
      </c>
      <c r="P22" s="197">
        <v>0</v>
      </c>
      <c r="Q22" s="197">
        <f>ROUND(E22*P22,2)</f>
        <v>0</v>
      </c>
      <c r="R22" s="198"/>
      <c r="S22" s="198" t="s">
        <v>194</v>
      </c>
      <c r="T22" s="197">
        <v>0</v>
      </c>
      <c r="U22" s="197">
        <f>ROUND(E22*T22,2)</f>
        <v>0</v>
      </c>
      <c r="V22" s="198"/>
      <c r="W22" s="198"/>
      <c r="X22" s="176"/>
      <c r="Y22" s="176"/>
      <c r="Z22" s="176"/>
      <c r="AA22" s="176"/>
      <c r="AB22" s="176"/>
      <c r="AC22" s="176"/>
      <c r="AD22" s="176"/>
      <c r="AE22" s="176" t="s">
        <v>634</v>
      </c>
      <c r="AF22" s="176">
        <v>15</v>
      </c>
      <c r="AG22" s="176"/>
      <c r="AH22" s="211"/>
      <c r="AI22" s="211"/>
      <c r="AJ22" s="214"/>
      <c r="AK22" s="176"/>
      <c r="AL22" s="176"/>
      <c r="AM22" s="176"/>
      <c r="AN22" s="176"/>
      <c r="AO22" s="176"/>
      <c r="AP22" s="176"/>
      <c r="AQ22" s="176"/>
      <c r="AR22" s="176"/>
      <c r="AS22" s="176"/>
      <c r="AT22" s="176"/>
      <c r="AU22" s="176"/>
      <c r="AV22" s="176"/>
      <c r="AW22" s="176"/>
      <c r="AX22" s="176"/>
      <c r="AY22" s="176"/>
      <c r="AZ22" s="176"/>
      <c r="BA22" s="176"/>
      <c r="BB22" s="176"/>
      <c r="BC22" s="176"/>
      <c r="BD22" s="176"/>
      <c r="BE22" s="176"/>
      <c r="BF22" s="176"/>
      <c r="BG22" s="176"/>
      <c r="BH22" s="176"/>
    </row>
    <row r="23" spans="1:60" outlineLevel="1" x14ac:dyDescent="0.2">
      <c r="A23" s="177"/>
      <c r="B23" s="308" t="s">
        <v>881</v>
      </c>
      <c r="C23" s="308"/>
      <c r="D23" s="309"/>
      <c r="E23" s="309"/>
      <c r="F23" s="309"/>
      <c r="G23" s="309"/>
      <c r="H23" s="184"/>
      <c r="I23" s="184"/>
      <c r="J23" s="184"/>
      <c r="K23" s="184"/>
      <c r="L23" s="184"/>
      <c r="M23" s="184"/>
      <c r="N23" s="184"/>
      <c r="O23" s="184"/>
      <c r="P23" s="184"/>
      <c r="Q23" s="184"/>
      <c r="R23" s="185"/>
      <c r="S23" s="185"/>
      <c r="T23" s="184"/>
      <c r="U23" s="184"/>
      <c r="V23" s="185"/>
      <c r="W23" s="185"/>
      <c r="X23" s="176"/>
      <c r="Y23" s="176"/>
      <c r="Z23" s="176"/>
      <c r="AA23" s="176"/>
      <c r="AB23" s="176"/>
      <c r="AC23" s="176"/>
      <c r="AD23" s="176"/>
      <c r="AE23" s="176" t="s">
        <v>221</v>
      </c>
      <c r="AF23" s="176"/>
      <c r="AG23" s="176"/>
      <c r="AH23" s="211" t="str">
        <f>B23</f>
        <v>Náklady na vyhotovení dokumentace skutečného provedení stavby a její předání objednateli v požadované formě a požadovaném počtu.</v>
      </c>
      <c r="AI23" s="211"/>
      <c r="AJ23" s="214"/>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row>
    <row r="24" spans="1:60" outlineLevel="1" x14ac:dyDescent="0.2">
      <c r="A24" s="193">
        <v>7</v>
      </c>
      <c r="B24" s="194" t="s">
        <v>882</v>
      </c>
      <c r="C24" s="194" t="s">
        <v>883</v>
      </c>
      <c r="D24" s="195" t="s">
        <v>867</v>
      </c>
      <c r="E24" s="196">
        <v>1</v>
      </c>
      <c r="F24" s="199"/>
      <c r="G24" s="197">
        <f>ROUND(E24*F24,2)</f>
        <v>0</v>
      </c>
      <c r="H24" s="199">
        <v>0</v>
      </c>
      <c r="I24" s="197">
        <f>ROUND(E24*H24,2)</f>
        <v>0</v>
      </c>
      <c r="J24" s="199">
        <v>12000</v>
      </c>
      <c r="K24" s="197">
        <f>ROUND(E24*J24,2)</f>
        <v>12000</v>
      </c>
      <c r="L24" s="197">
        <v>21</v>
      </c>
      <c r="M24" s="197">
        <f>G24*(1+L24/100)</f>
        <v>0</v>
      </c>
      <c r="N24" s="197">
        <v>0</v>
      </c>
      <c r="O24" s="197">
        <f>ROUND(E24*N24,2)</f>
        <v>0</v>
      </c>
      <c r="P24" s="197">
        <v>0</v>
      </c>
      <c r="Q24" s="197">
        <f>ROUND(E24*P24,2)</f>
        <v>0</v>
      </c>
      <c r="R24" s="198"/>
      <c r="S24" s="198" t="s">
        <v>194</v>
      </c>
      <c r="T24" s="197">
        <v>0</v>
      </c>
      <c r="U24" s="197">
        <f>ROUND(E24*T24,2)</f>
        <v>0</v>
      </c>
      <c r="V24" s="198"/>
      <c r="W24" s="198"/>
      <c r="X24" s="176"/>
      <c r="Y24" s="176"/>
      <c r="Z24" s="176"/>
      <c r="AA24" s="176"/>
      <c r="AB24" s="176"/>
      <c r="AC24" s="176"/>
      <c r="AD24" s="176"/>
      <c r="AE24" s="176" t="s">
        <v>634</v>
      </c>
      <c r="AF24" s="176">
        <v>16</v>
      </c>
      <c r="AG24" s="176"/>
      <c r="AH24" s="211"/>
      <c r="AI24" s="211"/>
      <c r="AJ24" s="214"/>
      <c r="AK24" s="176"/>
      <c r="AL24" s="176"/>
      <c r="AM24" s="176"/>
      <c r="AN24" s="176"/>
      <c r="AO24" s="176"/>
      <c r="AP24" s="176"/>
      <c r="AQ24" s="176"/>
      <c r="AR24" s="176"/>
      <c r="AS24" s="176"/>
      <c r="AT24" s="176"/>
      <c r="AU24" s="176"/>
      <c r="AV24" s="176"/>
      <c r="AW24" s="176"/>
      <c r="AX24" s="176"/>
      <c r="AY24" s="176"/>
      <c r="AZ24" s="176"/>
      <c r="BA24" s="176"/>
      <c r="BB24" s="176"/>
      <c r="BC24" s="176"/>
      <c r="BD24" s="176"/>
      <c r="BE24" s="176"/>
      <c r="BF24" s="176"/>
      <c r="BG24" s="176"/>
      <c r="BH24" s="176"/>
    </row>
    <row r="25" spans="1:60" outlineLevel="1" x14ac:dyDescent="0.2">
      <c r="A25" s="177"/>
      <c r="B25" s="308" t="s">
        <v>884</v>
      </c>
      <c r="C25" s="308"/>
      <c r="D25" s="309"/>
      <c r="E25" s="309"/>
      <c r="F25" s="309"/>
      <c r="G25" s="309"/>
      <c r="H25" s="184"/>
      <c r="I25" s="184"/>
      <c r="J25" s="184"/>
      <c r="K25" s="184"/>
      <c r="L25" s="184"/>
      <c r="M25" s="184"/>
      <c r="N25" s="184"/>
      <c r="O25" s="184"/>
      <c r="P25" s="184"/>
      <c r="Q25" s="184"/>
      <c r="R25" s="185"/>
      <c r="S25" s="185"/>
      <c r="T25" s="184"/>
      <c r="U25" s="184"/>
      <c r="V25" s="185"/>
      <c r="W25" s="185"/>
      <c r="X25" s="176"/>
      <c r="Y25" s="176"/>
      <c r="Z25" s="176"/>
      <c r="AA25" s="176"/>
      <c r="AB25" s="176"/>
      <c r="AC25" s="176"/>
      <c r="AD25" s="176"/>
      <c r="AE25" s="176" t="s">
        <v>221</v>
      </c>
      <c r="AF25" s="176"/>
      <c r="AG25" s="176"/>
      <c r="AH25" s="211" t="str">
        <f>B25</f>
        <v>Náklady na provedení skutečného zaměření stavby v rozsahu nezbytném pro zápis změny do katastru nemovitostí.</v>
      </c>
      <c r="AI25" s="211"/>
      <c r="AJ25" s="214"/>
      <c r="AK25" s="176"/>
      <c r="AL25" s="176"/>
      <c r="AM25" s="176"/>
      <c r="AN25" s="176"/>
      <c r="AO25" s="176"/>
      <c r="AP25" s="176"/>
      <c r="AQ25" s="176"/>
      <c r="AR25" s="176"/>
      <c r="AS25" s="176"/>
      <c r="AT25" s="176"/>
      <c r="AU25" s="176"/>
      <c r="AV25" s="176"/>
      <c r="AW25" s="176"/>
      <c r="AX25" s="176"/>
      <c r="AY25" s="176"/>
      <c r="AZ25" s="176"/>
      <c r="BA25" s="176"/>
      <c r="BB25" s="176"/>
      <c r="BC25" s="176"/>
      <c r="BD25" s="176"/>
      <c r="BE25" s="176"/>
      <c r="BF25" s="176"/>
      <c r="BG25" s="176"/>
      <c r="BH25" s="176"/>
    </row>
    <row r="26" spans="1:60" x14ac:dyDescent="0.2">
      <c r="A26" s="162"/>
      <c r="B26" s="178"/>
      <c r="C26" s="178"/>
      <c r="D26" s="180"/>
      <c r="E26" s="181"/>
      <c r="F26" s="182"/>
      <c r="G26" s="182"/>
      <c r="H26" s="182"/>
      <c r="I26" s="182"/>
      <c r="J26" s="182"/>
      <c r="K26" s="182"/>
      <c r="L26" s="182"/>
      <c r="M26" s="182"/>
      <c r="N26" s="182"/>
      <c r="O26" s="182"/>
      <c r="P26" s="182"/>
      <c r="Q26" s="182"/>
      <c r="R26" s="183"/>
      <c r="S26" s="183"/>
      <c r="T26" s="182"/>
      <c r="U26" s="182"/>
      <c r="V26" s="183"/>
      <c r="W26" s="183"/>
      <c r="AC26">
        <v>15</v>
      </c>
      <c r="AD26">
        <v>21</v>
      </c>
      <c r="AH26" s="210"/>
      <c r="AI26" s="210"/>
      <c r="AJ26" s="213"/>
    </row>
    <row r="27" spans="1:60" x14ac:dyDescent="0.2">
      <c r="A27" s="216"/>
      <c r="B27" s="217" t="s">
        <v>28</v>
      </c>
      <c r="C27" s="217"/>
      <c r="D27" s="218"/>
      <c r="E27" s="219"/>
      <c r="F27" s="220"/>
      <c r="G27" s="221">
        <f>G11+G19</f>
        <v>0</v>
      </c>
      <c r="H27" s="182"/>
      <c r="I27" s="182"/>
      <c r="J27" s="182"/>
      <c r="K27" s="182"/>
      <c r="L27" s="182"/>
      <c r="M27" s="182"/>
      <c r="N27" s="182"/>
      <c r="O27" s="182"/>
      <c r="P27" s="182"/>
      <c r="Q27" s="182"/>
      <c r="R27" s="183"/>
      <c r="S27" s="183"/>
      <c r="T27" s="182"/>
      <c r="U27" s="182"/>
      <c r="V27" s="183"/>
      <c r="W27" s="183"/>
      <c r="AC27">
        <f>SUMIF(L7:L25,AC26,G7:G25)</f>
        <v>0</v>
      </c>
      <c r="AD27">
        <f>SUMIF(L7:L25,AD26,G7:G25)</f>
        <v>0</v>
      </c>
      <c r="AE27" t="s">
        <v>663</v>
      </c>
      <c r="AH27" s="210"/>
      <c r="AI27" s="210"/>
      <c r="AJ27" s="213"/>
    </row>
    <row r="28" spans="1:60" x14ac:dyDescent="0.2">
      <c r="A28" s="173"/>
      <c r="B28" s="174"/>
      <c r="C28" s="174"/>
      <c r="D28" s="175"/>
      <c r="E28" s="176"/>
      <c r="F28" s="176"/>
      <c r="G28" s="176"/>
      <c r="AE28" t="s">
        <v>664</v>
      </c>
    </row>
    <row r="29" spans="1:60" x14ac:dyDescent="0.2">
      <c r="A29" s="158"/>
      <c r="D29" s="138"/>
    </row>
    <row r="30" spans="1:60" x14ac:dyDescent="0.2">
      <c r="A30" s="158"/>
      <c r="D30" s="138"/>
    </row>
    <row r="31" spans="1:60" x14ac:dyDescent="0.2">
      <c r="A31" s="158"/>
      <c r="D31" s="138"/>
    </row>
    <row r="32" spans="1:60" x14ac:dyDescent="0.2">
      <c r="A32" s="158"/>
      <c r="D32" s="138"/>
    </row>
    <row r="33" spans="1:4" x14ac:dyDescent="0.2">
      <c r="A33" s="158"/>
      <c r="D33" s="138"/>
    </row>
    <row r="34" spans="1:4" x14ac:dyDescent="0.2">
      <c r="A34" s="158"/>
      <c r="D34" s="138"/>
    </row>
    <row r="35" spans="1:4" x14ac:dyDescent="0.2">
      <c r="A35" s="158"/>
      <c r="D35" s="138"/>
    </row>
    <row r="36" spans="1:4" x14ac:dyDescent="0.2">
      <c r="A36" s="158"/>
      <c r="D36" s="138"/>
    </row>
    <row r="37" spans="1:4" x14ac:dyDescent="0.2">
      <c r="A37" s="158"/>
      <c r="D37" s="138"/>
    </row>
    <row r="38" spans="1:4" x14ac:dyDescent="0.2">
      <c r="A38" s="158"/>
      <c r="D38" s="138"/>
    </row>
    <row r="39" spans="1:4" x14ac:dyDescent="0.2">
      <c r="A39" s="158"/>
      <c r="D39" s="138"/>
    </row>
    <row r="40" spans="1:4" x14ac:dyDescent="0.2">
      <c r="A40" s="158"/>
      <c r="D40" s="138"/>
    </row>
    <row r="41" spans="1:4" x14ac:dyDescent="0.2">
      <c r="A41" s="158"/>
      <c r="D41" s="138"/>
    </row>
    <row r="42" spans="1:4" x14ac:dyDescent="0.2">
      <c r="A42" s="158"/>
      <c r="D42" s="138"/>
    </row>
    <row r="43" spans="1:4" x14ac:dyDescent="0.2">
      <c r="A43" s="158"/>
      <c r="D43" s="138"/>
    </row>
    <row r="44" spans="1:4" x14ac:dyDescent="0.2">
      <c r="A44" s="158"/>
      <c r="D44" s="138"/>
    </row>
    <row r="45" spans="1:4" x14ac:dyDescent="0.2">
      <c r="A45" s="158"/>
      <c r="D45" s="138"/>
    </row>
    <row r="46" spans="1:4" x14ac:dyDescent="0.2">
      <c r="A46" s="158"/>
      <c r="D46" s="138"/>
    </row>
    <row r="47" spans="1:4" x14ac:dyDescent="0.2">
      <c r="A47" s="158"/>
      <c r="D47" s="138"/>
    </row>
    <row r="48" spans="1:4" x14ac:dyDescent="0.2">
      <c r="A48" s="158"/>
      <c r="D48" s="138"/>
    </row>
    <row r="49" spans="1:4" x14ac:dyDescent="0.2">
      <c r="A49" s="158"/>
      <c r="D49" s="138"/>
    </row>
    <row r="50" spans="1:4" x14ac:dyDescent="0.2">
      <c r="A50" s="158"/>
      <c r="D50" s="138"/>
    </row>
    <row r="51" spans="1:4" x14ac:dyDescent="0.2">
      <c r="A51" s="158"/>
      <c r="D51" s="138"/>
    </row>
    <row r="52" spans="1:4" x14ac:dyDescent="0.2">
      <c r="A52" s="158"/>
      <c r="D52" s="138"/>
    </row>
    <row r="53" spans="1:4" x14ac:dyDescent="0.2">
      <c r="A53" s="158"/>
      <c r="D53" s="138"/>
    </row>
    <row r="54" spans="1:4" x14ac:dyDescent="0.2">
      <c r="A54" s="158"/>
      <c r="D54" s="138"/>
    </row>
    <row r="55" spans="1:4" x14ac:dyDescent="0.2">
      <c r="A55" s="158"/>
      <c r="D55" s="138"/>
    </row>
    <row r="56" spans="1:4" x14ac:dyDescent="0.2">
      <c r="A56" s="158"/>
      <c r="D56" s="138"/>
    </row>
    <row r="57" spans="1:4" x14ac:dyDescent="0.2">
      <c r="A57" s="158"/>
      <c r="D57" s="138"/>
    </row>
    <row r="58" spans="1:4" x14ac:dyDescent="0.2">
      <c r="A58" s="158"/>
      <c r="D58" s="138"/>
    </row>
    <row r="59" spans="1:4" x14ac:dyDescent="0.2">
      <c r="A59" s="158"/>
      <c r="D59" s="138"/>
    </row>
    <row r="60" spans="1:4" x14ac:dyDescent="0.2">
      <c r="A60" s="158"/>
      <c r="D60" s="138"/>
    </row>
    <row r="61" spans="1:4" x14ac:dyDescent="0.2">
      <c r="A61" s="158"/>
      <c r="D61" s="138"/>
    </row>
    <row r="62" spans="1:4" x14ac:dyDescent="0.2">
      <c r="A62" s="158"/>
      <c r="D62" s="138"/>
    </row>
    <row r="63" spans="1:4" x14ac:dyDescent="0.2">
      <c r="A63" s="158"/>
      <c r="D63" s="138"/>
    </row>
    <row r="64" spans="1:4" x14ac:dyDescent="0.2">
      <c r="A64" s="158"/>
      <c r="D64" s="138"/>
    </row>
    <row r="65" spans="1:4" x14ac:dyDescent="0.2">
      <c r="A65" s="158"/>
      <c r="D65" s="138"/>
    </row>
    <row r="66" spans="1:4" x14ac:dyDescent="0.2">
      <c r="A66" s="158"/>
      <c r="D66" s="138"/>
    </row>
    <row r="67" spans="1:4" x14ac:dyDescent="0.2">
      <c r="A67" s="158"/>
      <c r="D67" s="138"/>
    </row>
    <row r="68" spans="1:4" x14ac:dyDescent="0.2">
      <c r="A68" s="158"/>
      <c r="D68" s="138"/>
    </row>
    <row r="69" spans="1:4" x14ac:dyDescent="0.2">
      <c r="A69" s="158"/>
      <c r="D69" s="138"/>
    </row>
    <row r="70" spans="1:4" x14ac:dyDescent="0.2">
      <c r="A70" s="158"/>
      <c r="D70" s="138"/>
    </row>
    <row r="71" spans="1:4" x14ac:dyDescent="0.2">
      <c r="A71" s="158"/>
      <c r="D71" s="138"/>
    </row>
    <row r="72" spans="1:4" x14ac:dyDescent="0.2">
      <c r="A72" s="158"/>
      <c r="D72" s="138"/>
    </row>
    <row r="73" spans="1:4" x14ac:dyDescent="0.2">
      <c r="A73" s="158"/>
      <c r="D73" s="138"/>
    </row>
    <row r="74" spans="1:4" x14ac:dyDescent="0.2">
      <c r="A74" s="158"/>
      <c r="D74" s="138"/>
    </row>
    <row r="75" spans="1:4" x14ac:dyDescent="0.2">
      <c r="A75" s="158"/>
      <c r="D75" s="138"/>
    </row>
    <row r="76" spans="1:4" x14ac:dyDescent="0.2">
      <c r="A76" s="158"/>
      <c r="D76" s="138"/>
    </row>
    <row r="77" spans="1:4" x14ac:dyDescent="0.2">
      <c r="A77" s="158"/>
      <c r="D77" s="138"/>
    </row>
    <row r="78" spans="1:4" x14ac:dyDescent="0.2">
      <c r="A78" s="158"/>
      <c r="D78" s="138"/>
    </row>
    <row r="79" spans="1:4" x14ac:dyDescent="0.2">
      <c r="A79" s="158"/>
      <c r="D79" s="138"/>
    </row>
    <row r="80" spans="1:4" x14ac:dyDescent="0.2">
      <c r="A80" s="158"/>
      <c r="D80" s="138"/>
    </row>
    <row r="81" spans="1:4" x14ac:dyDescent="0.2">
      <c r="A81" s="158"/>
      <c r="D81" s="138"/>
    </row>
    <row r="82" spans="1:4" x14ac:dyDescent="0.2">
      <c r="A82" s="158"/>
      <c r="D82" s="138"/>
    </row>
    <row r="83" spans="1:4" x14ac:dyDescent="0.2">
      <c r="A83" s="158"/>
      <c r="D83" s="138"/>
    </row>
    <row r="84" spans="1:4" x14ac:dyDescent="0.2">
      <c r="A84" s="158"/>
      <c r="D84" s="138"/>
    </row>
    <row r="85" spans="1:4" x14ac:dyDescent="0.2">
      <c r="A85" s="158"/>
      <c r="D85" s="138"/>
    </row>
    <row r="86" spans="1:4" x14ac:dyDescent="0.2">
      <c r="A86" s="158"/>
      <c r="D86" s="138"/>
    </row>
    <row r="87" spans="1:4" x14ac:dyDescent="0.2">
      <c r="A87" s="158"/>
      <c r="D87" s="138"/>
    </row>
    <row r="88" spans="1:4" x14ac:dyDescent="0.2">
      <c r="A88" s="158"/>
      <c r="D88" s="138"/>
    </row>
    <row r="89" spans="1:4" x14ac:dyDescent="0.2">
      <c r="A89" s="158"/>
      <c r="D89" s="138"/>
    </row>
    <row r="90" spans="1:4" x14ac:dyDescent="0.2">
      <c r="A90" s="158"/>
      <c r="D90" s="138"/>
    </row>
    <row r="91" spans="1:4" x14ac:dyDescent="0.2">
      <c r="A91" s="158"/>
      <c r="D91" s="138"/>
    </row>
    <row r="92" spans="1:4" x14ac:dyDescent="0.2">
      <c r="A92" s="158"/>
      <c r="D92" s="138"/>
    </row>
    <row r="93" spans="1:4" x14ac:dyDescent="0.2">
      <c r="A93" s="158"/>
      <c r="D93" s="138"/>
    </row>
    <row r="94" spans="1:4" x14ac:dyDescent="0.2">
      <c r="A94" s="158"/>
      <c r="D94" s="138"/>
    </row>
    <row r="95" spans="1:4" x14ac:dyDescent="0.2">
      <c r="A95" s="158"/>
      <c r="D95" s="138"/>
    </row>
    <row r="96" spans="1:4" x14ac:dyDescent="0.2">
      <c r="A96" s="158"/>
      <c r="D96" s="138"/>
    </row>
    <row r="97" spans="1:4" x14ac:dyDescent="0.2">
      <c r="A97" s="158"/>
      <c r="D97" s="138"/>
    </row>
    <row r="98" spans="1:4" x14ac:dyDescent="0.2">
      <c r="A98" s="158"/>
      <c r="D98" s="138"/>
    </row>
    <row r="99" spans="1:4" x14ac:dyDescent="0.2">
      <c r="A99" s="158"/>
      <c r="D99" s="138"/>
    </row>
    <row r="100" spans="1:4" x14ac:dyDescent="0.2">
      <c r="A100" s="158"/>
      <c r="D100" s="138"/>
    </row>
    <row r="101" spans="1:4" x14ac:dyDescent="0.2">
      <c r="A101" s="158"/>
      <c r="D101" s="138"/>
    </row>
    <row r="102" spans="1:4" x14ac:dyDescent="0.2">
      <c r="A102" s="158"/>
      <c r="D102" s="138"/>
    </row>
    <row r="103" spans="1:4" x14ac:dyDescent="0.2">
      <c r="A103" s="158"/>
      <c r="D103" s="138"/>
    </row>
    <row r="104" spans="1:4" x14ac:dyDescent="0.2">
      <c r="A104" s="158"/>
      <c r="D104" s="138"/>
    </row>
    <row r="105" spans="1:4" x14ac:dyDescent="0.2">
      <c r="A105" s="158"/>
      <c r="D105" s="138"/>
    </row>
    <row r="106" spans="1:4" x14ac:dyDescent="0.2">
      <c r="A106" s="158"/>
      <c r="D106" s="138"/>
    </row>
    <row r="107" spans="1:4" x14ac:dyDescent="0.2">
      <c r="A107" s="158"/>
      <c r="D107" s="138"/>
    </row>
    <row r="108" spans="1:4" x14ac:dyDescent="0.2">
      <c r="A108" s="158"/>
      <c r="D108" s="138"/>
    </row>
    <row r="109" spans="1:4" x14ac:dyDescent="0.2">
      <c r="A109" s="158"/>
      <c r="D109" s="138"/>
    </row>
    <row r="110" spans="1:4" x14ac:dyDescent="0.2">
      <c r="A110" s="158"/>
      <c r="D110" s="138"/>
    </row>
    <row r="111" spans="1:4" x14ac:dyDescent="0.2">
      <c r="A111" s="158"/>
      <c r="D111" s="138"/>
    </row>
    <row r="112" spans="1:4" x14ac:dyDescent="0.2">
      <c r="A112" s="158"/>
      <c r="D112" s="138"/>
    </row>
    <row r="113" spans="1:4" x14ac:dyDescent="0.2">
      <c r="A113" s="158"/>
      <c r="D113" s="138"/>
    </row>
    <row r="114" spans="1:4" x14ac:dyDescent="0.2">
      <c r="A114" s="158"/>
      <c r="D114" s="138"/>
    </row>
    <row r="115" spans="1:4" x14ac:dyDescent="0.2">
      <c r="A115" s="158"/>
      <c r="D115" s="138"/>
    </row>
    <row r="116" spans="1:4" x14ac:dyDescent="0.2">
      <c r="A116" s="158"/>
      <c r="D116" s="138"/>
    </row>
    <row r="117" spans="1:4" x14ac:dyDescent="0.2">
      <c r="A117" s="158"/>
      <c r="D117" s="138"/>
    </row>
    <row r="118" spans="1:4" x14ac:dyDescent="0.2">
      <c r="A118" s="158"/>
      <c r="D118" s="138"/>
    </row>
    <row r="119" spans="1:4" x14ac:dyDescent="0.2">
      <c r="A119" s="158"/>
      <c r="D119" s="138"/>
    </row>
    <row r="120" spans="1:4" x14ac:dyDescent="0.2">
      <c r="A120" s="158"/>
      <c r="D120" s="138"/>
    </row>
    <row r="121" spans="1:4" x14ac:dyDescent="0.2">
      <c r="A121" s="158"/>
      <c r="D121" s="138"/>
    </row>
    <row r="122" spans="1:4" x14ac:dyDescent="0.2">
      <c r="A122" s="158"/>
      <c r="D122" s="138"/>
    </row>
    <row r="123" spans="1:4" x14ac:dyDescent="0.2">
      <c r="A123" s="158"/>
      <c r="D123" s="138"/>
    </row>
    <row r="124" spans="1:4" x14ac:dyDescent="0.2">
      <c r="A124" s="158"/>
      <c r="D124" s="138"/>
    </row>
    <row r="125" spans="1:4" x14ac:dyDescent="0.2">
      <c r="A125" s="158"/>
      <c r="D125" s="138"/>
    </row>
    <row r="126" spans="1:4" x14ac:dyDescent="0.2">
      <c r="A126" s="158"/>
      <c r="D126" s="138"/>
    </row>
    <row r="127" spans="1:4" x14ac:dyDescent="0.2">
      <c r="A127" s="158"/>
      <c r="D127" s="138"/>
    </row>
    <row r="128" spans="1:4" x14ac:dyDescent="0.2">
      <c r="A128" s="158"/>
      <c r="D128" s="138"/>
    </row>
    <row r="129" spans="1:4" x14ac:dyDescent="0.2">
      <c r="A129" s="158"/>
      <c r="D129" s="138"/>
    </row>
    <row r="130" spans="1:4" x14ac:dyDescent="0.2">
      <c r="A130" s="158"/>
      <c r="D130" s="138"/>
    </row>
    <row r="131" spans="1:4" x14ac:dyDescent="0.2">
      <c r="A131" s="158"/>
      <c r="D131" s="138"/>
    </row>
    <row r="132" spans="1:4" x14ac:dyDescent="0.2">
      <c r="A132" s="158"/>
      <c r="D132" s="138"/>
    </row>
    <row r="133" spans="1:4" x14ac:dyDescent="0.2">
      <c r="A133" s="158"/>
      <c r="D133" s="138"/>
    </row>
    <row r="134" spans="1:4" x14ac:dyDescent="0.2">
      <c r="A134" s="158"/>
      <c r="D134" s="138"/>
    </row>
    <row r="135" spans="1:4" x14ac:dyDescent="0.2">
      <c r="A135" s="158"/>
      <c r="D135" s="138"/>
    </row>
    <row r="136" spans="1:4" x14ac:dyDescent="0.2">
      <c r="A136" s="158"/>
      <c r="D136" s="138"/>
    </row>
    <row r="137" spans="1:4" x14ac:dyDescent="0.2">
      <c r="A137" s="158"/>
      <c r="D137" s="138"/>
    </row>
    <row r="138" spans="1:4" x14ac:dyDescent="0.2">
      <c r="A138" s="158"/>
      <c r="D138" s="138"/>
    </row>
    <row r="139" spans="1:4" x14ac:dyDescent="0.2">
      <c r="A139" s="158"/>
      <c r="D139" s="138"/>
    </row>
    <row r="140" spans="1:4" x14ac:dyDescent="0.2">
      <c r="A140" s="158"/>
      <c r="D140" s="138"/>
    </row>
    <row r="141" spans="1:4" x14ac:dyDescent="0.2">
      <c r="A141" s="158"/>
      <c r="D141" s="138"/>
    </row>
    <row r="142" spans="1:4" x14ac:dyDescent="0.2">
      <c r="A142" s="158"/>
      <c r="D142" s="138"/>
    </row>
    <row r="143" spans="1:4" x14ac:dyDescent="0.2">
      <c r="A143" s="158"/>
      <c r="D143" s="138"/>
    </row>
    <row r="144" spans="1:4" x14ac:dyDescent="0.2">
      <c r="A144" s="158"/>
      <c r="D144" s="138"/>
    </row>
    <row r="145" spans="1:4" x14ac:dyDescent="0.2">
      <c r="A145" s="158"/>
      <c r="D145" s="138"/>
    </row>
    <row r="146" spans="1:4" x14ac:dyDescent="0.2">
      <c r="A146" s="158"/>
      <c r="D146" s="138"/>
    </row>
    <row r="147" spans="1:4" x14ac:dyDescent="0.2">
      <c r="A147" s="158"/>
      <c r="D147" s="138"/>
    </row>
    <row r="148" spans="1:4" x14ac:dyDescent="0.2">
      <c r="A148" s="158"/>
      <c r="D148" s="138"/>
    </row>
    <row r="149" spans="1:4" x14ac:dyDescent="0.2">
      <c r="A149" s="158"/>
      <c r="D149" s="138"/>
    </row>
    <row r="150" spans="1:4" x14ac:dyDescent="0.2">
      <c r="A150" s="158"/>
      <c r="D150" s="138"/>
    </row>
    <row r="151" spans="1:4" x14ac:dyDescent="0.2">
      <c r="A151" s="158"/>
      <c r="D151" s="138"/>
    </row>
    <row r="152" spans="1:4" x14ac:dyDescent="0.2">
      <c r="A152" s="158"/>
      <c r="D152" s="138"/>
    </row>
    <row r="153" spans="1:4" x14ac:dyDescent="0.2">
      <c r="A153" s="158"/>
      <c r="D153" s="138"/>
    </row>
    <row r="154" spans="1:4" x14ac:dyDescent="0.2">
      <c r="A154" s="158"/>
      <c r="D154" s="138"/>
    </row>
    <row r="155" spans="1:4" x14ac:dyDescent="0.2">
      <c r="A155" s="158"/>
      <c r="D155" s="138"/>
    </row>
    <row r="156" spans="1:4" x14ac:dyDescent="0.2">
      <c r="A156" s="158"/>
      <c r="D156" s="138"/>
    </row>
    <row r="157" spans="1:4" x14ac:dyDescent="0.2">
      <c r="A157" s="158"/>
      <c r="D157" s="138"/>
    </row>
    <row r="158" spans="1:4" x14ac:dyDescent="0.2">
      <c r="A158" s="158"/>
      <c r="D158" s="138"/>
    </row>
    <row r="159" spans="1:4" x14ac:dyDescent="0.2">
      <c r="A159" s="158"/>
      <c r="D159" s="138"/>
    </row>
    <row r="160" spans="1:4" x14ac:dyDescent="0.2">
      <c r="A160" s="158"/>
      <c r="D160" s="138"/>
    </row>
    <row r="161" spans="1:4" x14ac:dyDescent="0.2">
      <c r="A161" s="158"/>
      <c r="D161" s="138"/>
    </row>
    <row r="162" spans="1:4" x14ac:dyDescent="0.2">
      <c r="A162" s="158"/>
      <c r="D162" s="138"/>
    </row>
    <row r="163" spans="1:4" x14ac:dyDescent="0.2">
      <c r="A163" s="158"/>
      <c r="D163" s="138"/>
    </row>
    <row r="164" spans="1:4" x14ac:dyDescent="0.2">
      <c r="A164" s="158"/>
      <c r="D164" s="138"/>
    </row>
    <row r="165" spans="1:4" x14ac:dyDescent="0.2">
      <c r="A165" s="158"/>
      <c r="D165" s="138"/>
    </row>
    <row r="166" spans="1:4" x14ac:dyDescent="0.2">
      <c r="A166" s="158"/>
      <c r="D166" s="138"/>
    </row>
    <row r="167" spans="1:4" x14ac:dyDescent="0.2">
      <c r="A167" s="158"/>
      <c r="D167" s="138"/>
    </row>
    <row r="168" spans="1:4" x14ac:dyDescent="0.2">
      <c r="A168" s="158"/>
      <c r="D168" s="138"/>
    </row>
    <row r="169" spans="1:4" x14ac:dyDescent="0.2">
      <c r="A169" s="158"/>
      <c r="D169" s="138"/>
    </row>
    <row r="170" spans="1:4" x14ac:dyDescent="0.2">
      <c r="A170" s="158"/>
      <c r="D170" s="138"/>
    </row>
    <row r="171" spans="1:4" x14ac:dyDescent="0.2">
      <c r="A171" s="158"/>
      <c r="D171" s="138"/>
    </row>
    <row r="172" spans="1:4" x14ac:dyDescent="0.2">
      <c r="A172" s="158"/>
      <c r="D172" s="138"/>
    </row>
    <row r="173" spans="1:4" x14ac:dyDescent="0.2">
      <c r="A173" s="158"/>
      <c r="D173" s="138"/>
    </row>
    <row r="174" spans="1:4" x14ac:dyDescent="0.2">
      <c r="A174" s="158"/>
      <c r="D174" s="138"/>
    </row>
    <row r="175" spans="1:4" x14ac:dyDescent="0.2">
      <c r="A175" s="158"/>
      <c r="D175" s="138"/>
    </row>
    <row r="176" spans="1:4" x14ac:dyDescent="0.2">
      <c r="A176" s="158"/>
      <c r="D176" s="138"/>
    </row>
    <row r="177" spans="1:4" x14ac:dyDescent="0.2">
      <c r="A177" s="158"/>
      <c r="D177" s="138"/>
    </row>
    <row r="178" spans="1:4" x14ac:dyDescent="0.2">
      <c r="A178" s="158"/>
      <c r="D178" s="138"/>
    </row>
    <row r="179" spans="1:4" x14ac:dyDescent="0.2">
      <c r="A179" s="158"/>
      <c r="D179" s="138"/>
    </row>
    <row r="180" spans="1:4" x14ac:dyDescent="0.2">
      <c r="A180" s="158"/>
      <c r="D180" s="138"/>
    </row>
    <row r="181" spans="1:4" x14ac:dyDescent="0.2">
      <c r="A181" s="158"/>
      <c r="D181" s="138"/>
    </row>
    <row r="182" spans="1:4" x14ac:dyDescent="0.2">
      <c r="A182" s="158"/>
      <c r="D182" s="138"/>
    </row>
    <row r="183" spans="1:4" x14ac:dyDescent="0.2">
      <c r="A183" s="158"/>
      <c r="D183" s="138"/>
    </row>
    <row r="184" spans="1:4" x14ac:dyDescent="0.2">
      <c r="A184" s="158"/>
      <c r="D184" s="138"/>
    </row>
    <row r="185" spans="1:4" x14ac:dyDescent="0.2">
      <c r="A185" s="158"/>
      <c r="D185" s="138"/>
    </row>
    <row r="186" spans="1:4" x14ac:dyDescent="0.2">
      <c r="A186" s="158"/>
      <c r="D186" s="138"/>
    </row>
    <row r="187" spans="1:4" x14ac:dyDescent="0.2">
      <c r="A187" s="158"/>
      <c r="D187" s="138"/>
    </row>
    <row r="188" spans="1:4" x14ac:dyDescent="0.2">
      <c r="A188" s="158"/>
      <c r="D188" s="138"/>
    </row>
    <row r="189" spans="1:4" x14ac:dyDescent="0.2">
      <c r="A189" s="158"/>
      <c r="D189" s="138"/>
    </row>
    <row r="190" spans="1:4" x14ac:dyDescent="0.2">
      <c r="A190" s="158"/>
      <c r="D190" s="138"/>
    </row>
    <row r="191" spans="1:4" x14ac:dyDescent="0.2">
      <c r="A191" s="158"/>
      <c r="D191" s="138"/>
    </row>
    <row r="192" spans="1:4" x14ac:dyDescent="0.2">
      <c r="A192" s="158"/>
      <c r="D192" s="138"/>
    </row>
    <row r="193" spans="1:4" x14ac:dyDescent="0.2">
      <c r="A193" s="158"/>
      <c r="D193" s="138"/>
    </row>
    <row r="194" spans="1:4" x14ac:dyDescent="0.2">
      <c r="A194" s="158"/>
      <c r="D194" s="138"/>
    </row>
    <row r="195" spans="1:4" x14ac:dyDescent="0.2">
      <c r="A195" s="158"/>
      <c r="D195" s="138"/>
    </row>
    <row r="196" spans="1:4" x14ac:dyDescent="0.2">
      <c r="A196" s="158"/>
      <c r="D196" s="138"/>
    </row>
    <row r="197" spans="1:4" x14ac:dyDescent="0.2">
      <c r="A197" s="158"/>
      <c r="D197" s="138"/>
    </row>
    <row r="198" spans="1:4" x14ac:dyDescent="0.2">
      <c r="A198" s="158"/>
      <c r="D198" s="138"/>
    </row>
    <row r="199" spans="1:4" x14ac:dyDescent="0.2">
      <c r="A199" s="158"/>
      <c r="D199" s="138"/>
    </row>
    <row r="200" spans="1:4" x14ac:dyDescent="0.2">
      <c r="A200" s="158"/>
      <c r="D200" s="138"/>
    </row>
    <row r="201" spans="1:4" x14ac:dyDescent="0.2">
      <c r="A201" s="158"/>
      <c r="D201" s="138"/>
    </row>
    <row r="202" spans="1:4" x14ac:dyDescent="0.2">
      <c r="A202" s="158"/>
      <c r="D202" s="138"/>
    </row>
    <row r="203" spans="1:4" x14ac:dyDescent="0.2">
      <c r="A203" s="158"/>
      <c r="D203" s="138"/>
    </row>
    <row r="204" spans="1:4" x14ac:dyDescent="0.2">
      <c r="A204" s="158"/>
      <c r="D204" s="138"/>
    </row>
    <row r="205" spans="1:4" x14ac:dyDescent="0.2">
      <c r="A205" s="158"/>
      <c r="D205" s="138"/>
    </row>
    <row r="206" spans="1:4" x14ac:dyDescent="0.2">
      <c r="A206" s="158"/>
      <c r="D206" s="138"/>
    </row>
    <row r="207" spans="1:4" x14ac:dyDescent="0.2">
      <c r="A207" s="158"/>
      <c r="D207" s="138"/>
    </row>
    <row r="208" spans="1:4" x14ac:dyDescent="0.2">
      <c r="A208" s="158"/>
      <c r="D208" s="138"/>
    </row>
    <row r="209" spans="1:4" x14ac:dyDescent="0.2">
      <c r="A209" s="158"/>
      <c r="D209" s="138"/>
    </row>
    <row r="210" spans="1:4" x14ac:dyDescent="0.2">
      <c r="A210" s="158"/>
      <c r="D210" s="138"/>
    </row>
    <row r="211" spans="1:4" x14ac:dyDescent="0.2">
      <c r="A211" s="158"/>
      <c r="D211" s="138"/>
    </row>
    <row r="212" spans="1:4" x14ac:dyDescent="0.2">
      <c r="A212" s="158"/>
      <c r="D212" s="138"/>
    </row>
    <row r="213" spans="1:4" x14ac:dyDescent="0.2">
      <c r="A213" s="158"/>
      <c r="D213" s="138"/>
    </row>
    <row r="214" spans="1:4" x14ac:dyDescent="0.2">
      <c r="A214" s="158"/>
      <c r="D214" s="138"/>
    </row>
    <row r="215" spans="1:4" x14ac:dyDescent="0.2">
      <c r="A215" s="158"/>
      <c r="D215" s="138"/>
    </row>
    <row r="216" spans="1:4" x14ac:dyDescent="0.2">
      <c r="A216" s="158"/>
      <c r="D216" s="138"/>
    </row>
    <row r="217" spans="1:4" x14ac:dyDescent="0.2">
      <c r="A217" s="158"/>
      <c r="D217" s="138"/>
    </row>
    <row r="218" spans="1:4" x14ac:dyDescent="0.2">
      <c r="A218" s="158"/>
      <c r="D218" s="138"/>
    </row>
    <row r="219" spans="1:4" x14ac:dyDescent="0.2">
      <c r="A219" s="158"/>
      <c r="D219" s="138"/>
    </row>
    <row r="220" spans="1:4" x14ac:dyDescent="0.2">
      <c r="A220" s="158"/>
      <c r="D220" s="138"/>
    </row>
    <row r="221" spans="1:4" x14ac:dyDescent="0.2">
      <c r="A221" s="158"/>
      <c r="D221" s="138"/>
    </row>
    <row r="222" spans="1:4" x14ac:dyDescent="0.2">
      <c r="A222" s="158"/>
      <c r="D222" s="138"/>
    </row>
    <row r="223" spans="1:4" x14ac:dyDescent="0.2">
      <c r="A223" s="158"/>
      <c r="D223" s="138"/>
    </row>
    <row r="224" spans="1:4" x14ac:dyDescent="0.2">
      <c r="A224" s="158"/>
      <c r="D224" s="138"/>
    </row>
    <row r="225" spans="1:4" x14ac:dyDescent="0.2">
      <c r="A225" s="158"/>
      <c r="D225" s="138"/>
    </row>
    <row r="226" spans="1:4" x14ac:dyDescent="0.2">
      <c r="A226" s="158"/>
      <c r="D226" s="138"/>
    </row>
    <row r="227" spans="1:4" x14ac:dyDescent="0.2">
      <c r="A227" s="158"/>
      <c r="D227" s="138"/>
    </row>
    <row r="228" spans="1:4" x14ac:dyDescent="0.2">
      <c r="A228" s="158"/>
      <c r="D228" s="138"/>
    </row>
    <row r="229" spans="1:4" x14ac:dyDescent="0.2">
      <c r="A229" s="158"/>
      <c r="D229" s="138"/>
    </row>
    <row r="230" spans="1:4" x14ac:dyDescent="0.2">
      <c r="A230" s="158"/>
      <c r="D230" s="138"/>
    </row>
    <row r="231" spans="1:4" x14ac:dyDescent="0.2">
      <c r="A231" s="158"/>
      <c r="D231" s="138"/>
    </row>
    <row r="232" spans="1:4" x14ac:dyDescent="0.2">
      <c r="A232" s="158"/>
      <c r="D232" s="138"/>
    </row>
    <row r="233" spans="1:4" x14ac:dyDescent="0.2">
      <c r="A233" s="158"/>
      <c r="D233" s="138"/>
    </row>
    <row r="234" spans="1:4" x14ac:dyDescent="0.2">
      <c r="A234" s="158"/>
      <c r="D234" s="138"/>
    </row>
    <row r="235" spans="1:4" x14ac:dyDescent="0.2">
      <c r="A235" s="158"/>
      <c r="D235" s="138"/>
    </row>
    <row r="236" spans="1:4" x14ac:dyDescent="0.2">
      <c r="A236" s="158"/>
      <c r="D236" s="138"/>
    </row>
    <row r="237" spans="1:4" x14ac:dyDescent="0.2">
      <c r="A237" s="158"/>
      <c r="D237" s="138"/>
    </row>
    <row r="238" spans="1:4" x14ac:dyDescent="0.2">
      <c r="A238" s="158"/>
      <c r="D238" s="138"/>
    </row>
    <row r="239" spans="1:4" x14ac:dyDescent="0.2">
      <c r="A239" s="158"/>
      <c r="D239" s="138"/>
    </row>
    <row r="240" spans="1:4" x14ac:dyDescent="0.2">
      <c r="A240" s="158"/>
      <c r="D240" s="138"/>
    </row>
    <row r="241" spans="1:4" x14ac:dyDescent="0.2">
      <c r="A241" s="158"/>
      <c r="D241" s="138"/>
    </row>
    <row r="242" spans="1:4" x14ac:dyDescent="0.2">
      <c r="A242" s="158"/>
      <c r="D242" s="138"/>
    </row>
    <row r="243" spans="1:4" x14ac:dyDescent="0.2">
      <c r="A243" s="158"/>
      <c r="D243" s="138"/>
    </row>
    <row r="244" spans="1:4" x14ac:dyDescent="0.2">
      <c r="A244" s="158"/>
      <c r="D244" s="138"/>
    </row>
    <row r="245" spans="1:4" x14ac:dyDescent="0.2">
      <c r="A245" s="158"/>
      <c r="D245" s="138"/>
    </row>
    <row r="246" spans="1:4" x14ac:dyDescent="0.2">
      <c r="A246" s="158"/>
      <c r="D246" s="138"/>
    </row>
    <row r="247" spans="1:4" x14ac:dyDescent="0.2">
      <c r="A247" s="158"/>
      <c r="D247" s="138"/>
    </row>
    <row r="248" spans="1:4" x14ac:dyDescent="0.2">
      <c r="A248" s="158"/>
      <c r="D248" s="138"/>
    </row>
    <row r="249" spans="1:4" x14ac:dyDescent="0.2">
      <c r="A249" s="158"/>
      <c r="D249" s="138"/>
    </row>
    <row r="250" spans="1:4" x14ac:dyDescent="0.2">
      <c r="A250" s="158"/>
      <c r="D250" s="138"/>
    </row>
    <row r="251" spans="1:4" x14ac:dyDescent="0.2">
      <c r="A251" s="158"/>
      <c r="D251" s="138"/>
    </row>
    <row r="252" spans="1:4" x14ac:dyDescent="0.2">
      <c r="A252" s="158"/>
      <c r="D252" s="138"/>
    </row>
    <row r="253" spans="1:4" x14ac:dyDescent="0.2">
      <c r="A253" s="158"/>
      <c r="D253" s="138"/>
    </row>
    <row r="254" spans="1:4" x14ac:dyDescent="0.2">
      <c r="A254" s="158"/>
      <c r="D254" s="138"/>
    </row>
    <row r="255" spans="1:4" x14ac:dyDescent="0.2">
      <c r="A255" s="158"/>
      <c r="D255" s="138"/>
    </row>
    <row r="256" spans="1:4" x14ac:dyDescent="0.2">
      <c r="A256" s="158"/>
      <c r="D256" s="138"/>
    </row>
    <row r="257" spans="1:4" x14ac:dyDescent="0.2">
      <c r="A257" s="158"/>
      <c r="D257" s="138"/>
    </row>
    <row r="258" spans="1:4" x14ac:dyDescent="0.2">
      <c r="A258" s="158"/>
      <c r="D258" s="138"/>
    </row>
    <row r="259" spans="1:4" x14ac:dyDescent="0.2">
      <c r="A259" s="158"/>
      <c r="D259" s="138"/>
    </row>
    <row r="260" spans="1:4" x14ac:dyDescent="0.2">
      <c r="A260" s="158"/>
      <c r="D260" s="138"/>
    </row>
    <row r="261" spans="1:4" x14ac:dyDescent="0.2">
      <c r="A261" s="158"/>
      <c r="D261" s="138"/>
    </row>
    <row r="262" spans="1:4" x14ac:dyDescent="0.2">
      <c r="A262" s="158"/>
      <c r="D262" s="138"/>
    </row>
    <row r="263" spans="1:4" x14ac:dyDescent="0.2">
      <c r="A263" s="158"/>
      <c r="D263" s="138"/>
    </row>
    <row r="264" spans="1:4" x14ac:dyDescent="0.2">
      <c r="A264" s="158"/>
      <c r="D264" s="138"/>
    </row>
    <row r="265" spans="1:4" x14ac:dyDescent="0.2">
      <c r="A265" s="158"/>
      <c r="D265" s="138"/>
    </row>
    <row r="266" spans="1:4" x14ac:dyDescent="0.2">
      <c r="A266" s="158"/>
      <c r="D266" s="138"/>
    </row>
    <row r="267" spans="1:4" x14ac:dyDescent="0.2">
      <c r="A267" s="158"/>
      <c r="D267" s="138"/>
    </row>
    <row r="268" spans="1:4" x14ac:dyDescent="0.2">
      <c r="A268" s="158"/>
      <c r="D268" s="138"/>
    </row>
    <row r="269" spans="1:4" x14ac:dyDescent="0.2">
      <c r="A269" s="158"/>
      <c r="D269" s="138"/>
    </row>
    <row r="270" spans="1:4" x14ac:dyDescent="0.2">
      <c r="A270" s="158"/>
      <c r="D270" s="138"/>
    </row>
    <row r="271" spans="1:4" x14ac:dyDescent="0.2">
      <c r="A271" s="158"/>
      <c r="D271" s="138"/>
    </row>
    <row r="272" spans="1:4" x14ac:dyDescent="0.2">
      <c r="A272" s="158"/>
      <c r="D272" s="138"/>
    </row>
    <row r="273" spans="1:4" x14ac:dyDescent="0.2">
      <c r="A273" s="158"/>
      <c r="D273" s="138"/>
    </row>
    <row r="274" spans="1:4" x14ac:dyDescent="0.2">
      <c r="A274" s="158"/>
      <c r="D274" s="138"/>
    </row>
    <row r="275" spans="1:4" x14ac:dyDescent="0.2">
      <c r="A275" s="158"/>
      <c r="D275" s="138"/>
    </row>
    <row r="276" spans="1:4" x14ac:dyDescent="0.2">
      <c r="A276" s="158"/>
      <c r="D276" s="138"/>
    </row>
    <row r="277" spans="1:4" x14ac:dyDescent="0.2">
      <c r="A277" s="158"/>
      <c r="D277" s="138"/>
    </row>
    <row r="278" spans="1:4" x14ac:dyDescent="0.2">
      <c r="A278" s="158"/>
      <c r="D278" s="138"/>
    </row>
    <row r="279" spans="1:4" x14ac:dyDescent="0.2">
      <c r="A279" s="158"/>
      <c r="D279" s="138"/>
    </row>
    <row r="280" spans="1:4" x14ac:dyDescent="0.2">
      <c r="A280" s="158"/>
      <c r="D280" s="138"/>
    </row>
    <row r="281" spans="1:4" x14ac:dyDescent="0.2">
      <c r="A281" s="158"/>
      <c r="D281" s="138"/>
    </row>
    <row r="282" spans="1:4" x14ac:dyDescent="0.2">
      <c r="A282" s="158"/>
      <c r="D282" s="138"/>
    </row>
    <row r="283" spans="1:4" x14ac:dyDescent="0.2">
      <c r="A283" s="158"/>
      <c r="D283" s="138"/>
    </row>
    <row r="284" spans="1:4" x14ac:dyDescent="0.2">
      <c r="A284" s="158"/>
      <c r="D284" s="138"/>
    </row>
    <row r="285" spans="1:4" x14ac:dyDescent="0.2">
      <c r="A285" s="158"/>
      <c r="D285" s="138"/>
    </row>
    <row r="286" spans="1:4" x14ac:dyDescent="0.2">
      <c r="A286" s="158"/>
      <c r="D286" s="138"/>
    </row>
    <row r="287" spans="1:4" x14ac:dyDescent="0.2">
      <c r="A287" s="158"/>
      <c r="D287" s="138"/>
    </row>
    <row r="288" spans="1:4" x14ac:dyDescent="0.2">
      <c r="A288" s="158"/>
      <c r="D288" s="138"/>
    </row>
    <row r="289" spans="1:4" x14ac:dyDescent="0.2">
      <c r="A289" s="158"/>
      <c r="D289" s="138"/>
    </row>
    <row r="290" spans="1:4" x14ac:dyDescent="0.2">
      <c r="A290" s="158"/>
      <c r="D290" s="138"/>
    </row>
    <row r="291" spans="1:4" x14ac:dyDescent="0.2">
      <c r="A291" s="158"/>
      <c r="D291" s="138"/>
    </row>
    <row r="292" spans="1:4" x14ac:dyDescent="0.2">
      <c r="A292" s="158"/>
      <c r="D292" s="138"/>
    </row>
    <row r="293" spans="1:4" x14ac:dyDescent="0.2">
      <c r="A293" s="158"/>
      <c r="D293" s="138"/>
    </row>
    <row r="294" spans="1:4" x14ac:dyDescent="0.2">
      <c r="A294" s="158"/>
      <c r="D294" s="138"/>
    </row>
    <row r="295" spans="1:4" x14ac:dyDescent="0.2">
      <c r="A295" s="158"/>
      <c r="D295" s="138"/>
    </row>
    <row r="296" spans="1:4" x14ac:dyDescent="0.2">
      <c r="A296" s="158"/>
      <c r="D296" s="138"/>
    </row>
    <row r="297" spans="1:4" x14ac:dyDescent="0.2">
      <c r="A297" s="158"/>
      <c r="D297" s="138"/>
    </row>
    <row r="298" spans="1:4" x14ac:dyDescent="0.2">
      <c r="A298" s="158"/>
      <c r="D298" s="138"/>
    </row>
    <row r="299" spans="1:4" x14ac:dyDescent="0.2">
      <c r="A299" s="158"/>
      <c r="D299" s="138"/>
    </row>
    <row r="300" spans="1:4" x14ac:dyDescent="0.2">
      <c r="A300" s="158"/>
      <c r="D300" s="138"/>
    </row>
    <row r="301" spans="1:4" x14ac:dyDescent="0.2">
      <c r="A301" s="158"/>
      <c r="D301" s="138"/>
    </row>
    <row r="302" spans="1:4" x14ac:dyDescent="0.2">
      <c r="A302" s="158"/>
      <c r="D302" s="138"/>
    </row>
    <row r="303" spans="1:4" x14ac:dyDescent="0.2">
      <c r="A303" s="158"/>
      <c r="D303" s="138"/>
    </row>
    <row r="304" spans="1:4" x14ac:dyDescent="0.2">
      <c r="A304" s="158"/>
      <c r="D304" s="138"/>
    </row>
    <row r="305" spans="1:4" x14ac:dyDescent="0.2">
      <c r="A305" s="158"/>
      <c r="D305" s="138"/>
    </row>
    <row r="306" spans="1:4" x14ac:dyDescent="0.2">
      <c r="A306" s="158"/>
      <c r="D306" s="138"/>
    </row>
    <row r="307" spans="1:4" x14ac:dyDescent="0.2">
      <c r="A307" s="158"/>
      <c r="D307" s="138"/>
    </row>
    <row r="308" spans="1:4" x14ac:dyDescent="0.2">
      <c r="A308" s="158"/>
      <c r="D308" s="138"/>
    </row>
    <row r="309" spans="1:4" x14ac:dyDescent="0.2">
      <c r="A309" s="158"/>
      <c r="D309" s="138"/>
    </row>
    <row r="310" spans="1:4" x14ac:dyDescent="0.2">
      <c r="A310" s="158"/>
      <c r="D310" s="138"/>
    </row>
    <row r="311" spans="1:4" x14ac:dyDescent="0.2">
      <c r="A311" s="158"/>
      <c r="D311" s="138"/>
    </row>
    <row r="312" spans="1:4" x14ac:dyDescent="0.2">
      <c r="A312" s="158"/>
      <c r="D312" s="138"/>
    </row>
    <row r="313" spans="1:4" x14ac:dyDescent="0.2">
      <c r="A313" s="158"/>
      <c r="D313" s="138"/>
    </row>
    <row r="314" spans="1:4" x14ac:dyDescent="0.2">
      <c r="A314" s="158"/>
      <c r="D314" s="138"/>
    </row>
    <row r="315" spans="1:4" x14ac:dyDescent="0.2">
      <c r="A315" s="158"/>
      <c r="D315" s="138"/>
    </row>
    <row r="316" spans="1:4" x14ac:dyDescent="0.2">
      <c r="A316" s="158"/>
      <c r="D316" s="138"/>
    </row>
    <row r="317" spans="1:4" x14ac:dyDescent="0.2">
      <c r="A317" s="158"/>
      <c r="D317" s="138"/>
    </row>
    <row r="318" spans="1:4" x14ac:dyDescent="0.2">
      <c r="A318" s="158"/>
      <c r="D318" s="138"/>
    </row>
    <row r="319" spans="1:4" x14ac:dyDescent="0.2">
      <c r="A319" s="158"/>
      <c r="D319" s="138"/>
    </row>
    <row r="320" spans="1:4" x14ac:dyDescent="0.2">
      <c r="A320" s="158"/>
      <c r="D320" s="138"/>
    </row>
    <row r="321" spans="1:4" x14ac:dyDescent="0.2">
      <c r="A321" s="158"/>
      <c r="D321" s="138"/>
    </row>
    <row r="322" spans="1:4" x14ac:dyDescent="0.2">
      <c r="A322" s="158"/>
      <c r="D322" s="138"/>
    </row>
    <row r="323" spans="1:4" x14ac:dyDescent="0.2">
      <c r="A323" s="158"/>
      <c r="D323" s="138"/>
    </row>
    <row r="324" spans="1:4" x14ac:dyDescent="0.2">
      <c r="A324" s="158"/>
      <c r="D324" s="138"/>
    </row>
    <row r="325" spans="1:4" x14ac:dyDescent="0.2">
      <c r="A325" s="158"/>
      <c r="D325" s="138"/>
    </row>
    <row r="326" spans="1:4" x14ac:dyDescent="0.2">
      <c r="A326" s="158"/>
      <c r="D326" s="138"/>
    </row>
    <row r="327" spans="1:4" x14ac:dyDescent="0.2">
      <c r="A327" s="158"/>
      <c r="D327" s="138"/>
    </row>
    <row r="328" spans="1:4" x14ac:dyDescent="0.2">
      <c r="A328" s="158"/>
      <c r="D328" s="138"/>
    </row>
    <row r="329" spans="1:4" x14ac:dyDescent="0.2">
      <c r="A329" s="158"/>
      <c r="D329" s="138"/>
    </row>
    <row r="330" spans="1:4" x14ac:dyDescent="0.2">
      <c r="A330" s="158"/>
      <c r="D330" s="138"/>
    </row>
    <row r="331" spans="1:4" x14ac:dyDescent="0.2">
      <c r="A331" s="158"/>
      <c r="D331" s="138"/>
    </row>
    <row r="332" spans="1:4" x14ac:dyDescent="0.2">
      <c r="A332" s="158"/>
      <c r="D332" s="138"/>
    </row>
    <row r="333" spans="1:4" x14ac:dyDescent="0.2">
      <c r="A333" s="158"/>
      <c r="D333" s="138"/>
    </row>
    <row r="334" spans="1:4" x14ac:dyDescent="0.2">
      <c r="A334" s="158"/>
      <c r="D334" s="138"/>
    </row>
    <row r="335" spans="1:4" x14ac:dyDescent="0.2">
      <c r="A335" s="158"/>
      <c r="D335" s="138"/>
    </row>
    <row r="336" spans="1:4" x14ac:dyDescent="0.2">
      <c r="A336" s="158"/>
      <c r="D336" s="138"/>
    </row>
    <row r="337" spans="1:4" x14ac:dyDescent="0.2">
      <c r="A337" s="158"/>
      <c r="D337" s="138"/>
    </row>
    <row r="338" spans="1:4" x14ac:dyDescent="0.2">
      <c r="A338" s="158"/>
      <c r="D338" s="138"/>
    </row>
    <row r="339" spans="1:4" x14ac:dyDescent="0.2">
      <c r="A339" s="158"/>
      <c r="D339" s="138"/>
    </row>
    <row r="340" spans="1:4" x14ac:dyDescent="0.2">
      <c r="A340" s="158"/>
      <c r="D340" s="138"/>
    </row>
    <row r="341" spans="1:4" x14ac:dyDescent="0.2">
      <c r="A341" s="158"/>
      <c r="D341" s="138"/>
    </row>
    <row r="342" spans="1:4" x14ac:dyDescent="0.2">
      <c r="A342" s="158"/>
      <c r="D342" s="138"/>
    </row>
    <row r="343" spans="1:4" x14ac:dyDescent="0.2">
      <c r="A343" s="158"/>
      <c r="D343" s="138"/>
    </row>
    <row r="344" spans="1:4" x14ac:dyDescent="0.2">
      <c r="A344" s="158"/>
      <c r="D344" s="138"/>
    </row>
    <row r="345" spans="1:4" x14ac:dyDescent="0.2">
      <c r="A345" s="158"/>
      <c r="D345" s="138"/>
    </row>
    <row r="346" spans="1:4" x14ac:dyDescent="0.2">
      <c r="A346" s="158"/>
      <c r="D346" s="138"/>
    </row>
    <row r="347" spans="1:4" x14ac:dyDescent="0.2">
      <c r="A347" s="158"/>
      <c r="D347" s="138"/>
    </row>
    <row r="348" spans="1:4" x14ac:dyDescent="0.2">
      <c r="A348" s="158"/>
      <c r="D348" s="138"/>
    </row>
    <row r="349" spans="1:4" x14ac:dyDescent="0.2">
      <c r="A349" s="158"/>
      <c r="D349" s="138"/>
    </row>
    <row r="350" spans="1:4" x14ac:dyDescent="0.2">
      <c r="A350" s="158"/>
      <c r="D350" s="138"/>
    </row>
    <row r="351" spans="1:4" x14ac:dyDescent="0.2">
      <c r="A351" s="158"/>
      <c r="D351" s="138"/>
    </row>
    <row r="352" spans="1:4" x14ac:dyDescent="0.2">
      <c r="A352" s="158"/>
      <c r="D352" s="138"/>
    </row>
    <row r="353" spans="1:4" x14ac:dyDescent="0.2">
      <c r="A353" s="158"/>
      <c r="D353" s="138"/>
    </row>
    <row r="354" spans="1:4" x14ac:dyDescent="0.2">
      <c r="A354" s="158"/>
      <c r="D354" s="138"/>
    </row>
    <row r="355" spans="1:4" x14ac:dyDescent="0.2">
      <c r="A355" s="158"/>
      <c r="D355" s="138"/>
    </row>
    <row r="356" spans="1:4" x14ac:dyDescent="0.2">
      <c r="A356" s="158"/>
      <c r="D356" s="138"/>
    </row>
    <row r="357" spans="1:4" x14ac:dyDescent="0.2">
      <c r="A357" s="158"/>
      <c r="D357" s="138"/>
    </row>
    <row r="358" spans="1:4" x14ac:dyDescent="0.2">
      <c r="A358" s="158"/>
      <c r="D358" s="138"/>
    </row>
    <row r="359" spans="1:4" x14ac:dyDescent="0.2">
      <c r="A359" s="158"/>
      <c r="D359" s="138"/>
    </row>
    <row r="360" spans="1:4" x14ac:dyDescent="0.2">
      <c r="A360" s="158"/>
      <c r="D360" s="138"/>
    </row>
    <row r="361" spans="1:4" x14ac:dyDescent="0.2">
      <c r="A361" s="158"/>
      <c r="D361" s="138"/>
    </row>
    <row r="362" spans="1:4" x14ac:dyDescent="0.2">
      <c r="A362" s="158"/>
      <c r="D362" s="138"/>
    </row>
    <row r="363" spans="1:4" x14ac:dyDescent="0.2">
      <c r="A363" s="158"/>
      <c r="D363" s="138"/>
    </row>
    <row r="364" spans="1:4" x14ac:dyDescent="0.2">
      <c r="A364" s="158"/>
      <c r="D364" s="138"/>
    </row>
    <row r="365" spans="1:4" x14ac:dyDescent="0.2">
      <c r="A365" s="158"/>
      <c r="D365" s="138"/>
    </row>
    <row r="366" spans="1:4" x14ac:dyDescent="0.2">
      <c r="A366" s="158"/>
      <c r="D366" s="138"/>
    </row>
    <row r="367" spans="1:4" x14ac:dyDescent="0.2">
      <c r="A367" s="158"/>
      <c r="D367" s="138"/>
    </row>
    <row r="368" spans="1:4" x14ac:dyDescent="0.2">
      <c r="A368" s="158"/>
      <c r="D368" s="138"/>
    </row>
    <row r="369" spans="1:4" x14ac:dyDescent="0.2">
      <c r="A369" s="158"/>
      <c r="D369" s="138"/>
    </row>
    <row r="370" spans="1:4" x14ac:dyDescent="0.2">
      <c r="A370" s="158"/>
      <c r="D370" s="138"/>
    </row>
    <row r="371" spans="1:4" x14ac:dyDescent="0.2">
      <c r="A371" s="158"/>
      <c r="D371" s="138"/>
    </row>
    <row r="372" spans="1:4" x14ac:dyDescent="0.2">
      <c r="A372" s="158"/>
      <c r="D372" s="138"/>
    </row>
    <row r="373" spans="1:4" x14ac:dyDescent="0.2">
      <c r="A373" s="158"/>
      <c r="D373" s="138"/>
    </row>
    <row r="374" spans="1:4" x14ac:dyDescent="0.2">
      <c r="A374" s="158"/>
      <c r="D374" s="138"/>
    </row>
    <row r="375" spans="1:4" x14ac:dyDescent="0.2">
      <c r="A375" s="158"/>
      <c r="D375" s="138"/>
    </row>
    <row r="376" spans="1:4" x14ac:dyDescent="0.2">
      <c r="A376" s="158"/>
      <c r="D376" s="138"/>
    </row>
    <row r="377" spans="1:4" x14ac:dyDescent="0.2">
      <c r="A377" s="158"/>
      <c r="D377" s="138"/>
    </row>
    <row r="378" spans="1:4" x14ac:dyDescent="0.2">
      <c r="A378" s="158"/>
      <c r="D378" s="138"/>
    </row>
    <row r="379" spans="1:4" x14ac:dyDescent="0.2">
      <c r="A379" s="158"/>
      <c r="D379" s="138"/>
    </row>
    <row r="380" spans="1:4" x14ac:dyDescent="0.2">
      <c r="A380" s="158"/>
      <c r="D380" s="138"/>
    </row>
    <row r="381" spans="1:4" x14ac:dyDescent="0.2">
      <c r="A381" s="158"/>
      <c r="D381" s="138"/>
    </row>
    <row r="382" spans="1:4" x14ac:dyDescent="0.2">
      <c r="A382" s="158"/>
      <c r="D382" s="138"/>
    </row>
    <row r="383" spans="1:4" x14ac:dyDescent="0.2">
      <c r="A383" s="158"/>
      <c r="D383" s="138"/>
    </row>
    <row r="384" spans="1:4" x14ac:dyDescent="0.2">
      <c r="A384" s="158"/>
      <c r="D384" s="138"/>
    </row>
    <row r="385" spans="1:4" x14ac:dyDescent="0.2">
      <c r="A385" s="158"/>
      <c r="D385" s="138"/>
    </row>
    <row r="386" spans="1:4" x14ac:dyDescent="0.2">
      <c r="A386" s="158"/>
      <c r="D386" s="138"/>
    </row>
    <row r="387" spans="1:4" x14ac:dyDescent="0.2">
      <c r="A387" s="158"/>
      <c r="D387" s="138"/>
    </row>
    <row r="388" spans="1:4" x14ac:dyDescent="0.2">
      <c r="A388" s="158"/>
      <c r="D388" s="138"/>
    </row>
    <row r="389" spans="1:4" x14ac:dyDescent="0.2">
      <c r="A389" s="158"/>
      <c r="D389" s="138"/>
    </row>
    <row r="390" spans="1:4" x14ac:dyDescent="0.2">
      <c r="A390" s="158"/>
      <c r="D390" s="138"/>
    </row>
    <row r="391" spans="1:4" x14ac:dyDescent="0.2">
      <c r="A391" s="158"/>
      <c r="D391" s="138"/>
    </row>
    <row r="392" spans="1:4" x14ac:dyDescent="0.2">
      <c r="A392" s="158"/>
      <c r="D392" s="138"/>
    </row>
    <row r="393" spans="1:4" x14ac:dyDescent="0.2">
      <c r="A393" s="158"/>
      <c r="D393" s="138"/>
    </row>
    <row r="394" spans="1:4" x14ac:dyDescent="0.2">
      <c r="A394" s="158"/>
      <c r="D394" s="138"/>
    </row>
    <row r="395" spans="1:4" x14ac:dyDescent="0.2">
      <c r="A395" s="158"/>
      <c r="D395" s="138"/>
    </row>
    <row r="396" spans="1:4" x14ac:dyDescent="0.2">
      <c r="A396" s="158"/>
      <c r="D396" s="138"/>
    </row>
    <row r="397" spans="1:4" x14ac:dyDescent="0.2">
      <c r="A397" s="158"/>
      <c r="D397" s="138"/>
    </row>
    <row r="398" spans="1:4" x14ac:dyDescent="0.2">
      <c r="A398" s="158"/>
      <c r="D398" s="138"/>
    </row>
    <row r="399" spans="1:4" x14ac:dyDescent="0.2">
      <c r="A399" s="158"/>
      <c r="D399" s="138"/>
    </row>
    <row r="400" spans="1:4" x14ac:dyDescent="0.2">
      <c r="A400" s="158"/>
      <c r="D400" s="138"/>
    </row>
    <row r="401" spans="1:4" x14ac:dyDescent="0.2">
      <c r="A401" s="158"/>
      <c r="D401" s="138"/>
    </row>
    <row r="402" spans="1:4" x14ac:dyDescent="0.2">
      <c r="A402" s="158"/>
      <c r="D402" s="138"/>
    </row>
    <row r="403" spans="1:4" x14ac:dyDescent="0.2">
      <c r="A403" s="158"/>
      <c r="D403" s="138"/>
    </row>
    <row r="404" spans="1:4" x14ac:dyDescent="0.2">
      <c r="A404" s="158"/>
      <c r="D404" s="138"/>
    </row>
    <row r="405" spans="1:4" x14ac:dyDescent="0.2">
      <c r="A405" s="158"/>
      <c r="D405" s="138"/>
    </row>
    <row r="406" spans="1:4" x14ac:dyDescent="0.2">
      <c r="A406" s="158"/>
      <c r="D406" s="138"/>
    </row>
    <row r="407" spans="1:4" x14ac:dyDescent="0.2">
      <c r="A407" s="158"/>
      <c r="D407" s="138"/>
    </row>
    <row r="408" spans="1:4" x14ac:dyDescent="0.2">
      <c r="A408" s="158"/>
      <c r="D408" s="138"/>
    </row>
    <row r="409" spans="1:4" x14ac:dyDescent="0.2">
      <c r="A409" s="158"/>
      <c r="D409" s="138"/>
    </row>
    <row r="410" spans="1:4" x14ac:dyDescent="0.2">
      <c r="A410" s="158"/>
      <c r="D410" s="138"/>
    </row>
    <row r="411" spans="1:4" x14ac:dyDescent="0.2">
      <c r="A411" s="158"/>
      <c r="D411" s="138"/>
    </row>
    <row r="412" spans="1:4" x14ac:dyDescent="0.2">
      <c r="A412" s="158"/>
      <c r="D412" s="138"/>
    </row>
    <row r="413" spans="1:4" x14ac:dyDescent="0.2">
      <c r="A413" s="158"/>
      <c r="D413" s="138"/>
    </row>
    <row r="414" spans="1:4" x14ac:dyDescent="0.2">
      <c r="A414" s="158"/>
      <c r="D414" s="138"/>
    </row>
    <row r="415" spans="1:4" x14ac:dyDescent="0.2">
      <c r="A415" s="158"/>
      <c r="D415" s="138"/>
    </row>
    <row r="416" spans="1:4" x14ac:dyDescent="0.2">
      <c r="A416" s="158"/>
      <c r="D416" s="138"/>
    </row>
    <row r="417" spans="1:4" x14ac:dyDescent="0.2">
      <c r="A417" s="158"/>
      <c r="D417" s="138"/>
    </row>
    <row r="418" spans="1:4" x14ac:dyDescent="0.2">
      <c r="A418" s="158"/>
      <c r="D418" s="138"/>
    </row>
    <row r="419" spans="1:4" x14ac:dyDescent="0.2">
      <c r="A419" s="158"/>
      <c r="D419" s="138"/>
    </row>
    <row r="420" spans="1:4" x14ac:dyDescent="0.2">
      <c r="A420" s="158"/>
      <c r="D420" s="138"/>
    </row>
    <row r="421" spans="1:4" x14ac:dyDescent="0.2">
      <c r="A421" s="158"/>
      <c r="D421" s="138"/>
    </row>
    <row r="422" spans="1:4" x14ac:dyDescent="0.2">
      <c r="A422" s="158"/>
      <c r="D422" s="138"/>
    </row>
    <row r="423" spans="1:4" x14ac:dyDescent="0.2">
      <c r="A423" s="158"/>
      <c r="D423" s="138"/>
    </row>
    <row r="424" spans="1:4" x14ac:dyDescent="0.2">
      <c r="A424" s="158"/>
      <c r="D424" s="138"/>
    </row>
    <row r="425" spans="1:4" x14ac:dyDescent="0.2">
      <c r="A425" s="158"/>
      <c r="D425" s="138"/>
    </row>
    <row r="426" spans="1:4" x14ac:dyDescent="0.2">
      <c r="A426" s="158"/>
      <c r="D426" s="138"/>
    </row>
    <row r="427" spans="1:4" x14ac:dyDescent="0.2">
      <c r="A427" s="158"/>
      <c r="D427" s="138"/>
    </row>
    <row r="428" spans="1:4" x14ac:dyDescent="0.2">
      <c r="A428" s="158"/>
      <c r="D428" s="138"/>
    </row>
    <row r="429" spans="1:4" x14ac:dyDescent="0.2">
      <c r="A429" s="158"/>
      <c r="D429" s="138"/>
    </row>
    <row r="430" spans="1:4" x14ac:dyDescent="0.2">
      <c r="A430" s="158"/>
      <c r="D430" s="138"/>
    </row>
    <row r="431" spans="1:4" x14ac:dyDescent="0.2">
      <c r="A431" s="158"/>
      <c r="D431" s="138"/>
    </row>
    <row r="432" spans="1:4" x14ac:dyDescent="0.2">
      <c r="A432" s="158"/>
      <c r="D432" s="138"/>
    </row>
    <row r="433" spans="1:4" x14ac:dyDescent="0.2">
      <c r="A433" s="158"/>
      <c r="D433" s="138"/>
    </row>
    <row r="434" spans="1:4" x14ac:dyDescent="0.2">
      <c r="A434" s="158"/>
      <c r="D434" s="138"/>
    </row>
    <row r="435" spans="1:4" x14ac:dyDescent="0.2">
      <c r="A435" s="158"/>
      <c r="D435" s="138"/>
    </row>
    <row r="436" spans="1:4" x14ac:dyDescent="0.2">
      <c r="A436" s="158"/>
      <c r="D436" s="138"/>
    </row>
    <row r="437" spans="1:4" x14ac:dyDescent="0.2">
      <c r="A437" s="158"/>
      <c r="D437" s="138"/>
    </row>
    <row r="438" spans="1:4" x14ac:dyDescent="0.2">
      <c r="A438" s="158"/>
      <c r="D438" s="138"/>
    </row>
    <row r="439" spans="1:4" x14ac:dyDescent="0.2">
      <c r="A439" s="158"/>
      <c r="D439" s="138"/>
    </row>
    <row r="440" spans="1:4" x14ac:dyDescent="0.2">
      <c r="A440" s="158"/>
      <c r="D440" s="138"/>
    </row>
    <row r="441" spans="1:4" x14ac:dyDescent="0.2">
      <c r="A441" s="158"/>
      <c r="D441" s="138"/>
    </row>
    <row r="442" spans="1:4" x14ac:dyDescent="0.2">
      <c r="A442" s="158"/>
      <c r="D442" s="138"/>
    </row>
    <row r="443" spans="1:4" x14ac:dyDescent="0.2">
      <c r="A443" s="158"/>
      <c r="D443" s="138"/>
    </row>
    <row r="444" spans="1:4" x14ac:dyDescent="0.2">
      <c r="A444" s="158"/>
      <c r="D444" s="138"/>
    </row>
    <row r="445" spans="1:4" x14ac:dyDescent="0.2">
      <c r="A445" s="158"/>
      <c r="D445" s="138"/>
    </row>
    <row r="446" spans="1:4" x14ac:dyDescent="0.2">
      <c r="A446" s="158"/>
      <c r="D446" s="138"/>
    </row>
    <row r="447" spans="1:4" x14ac:dyDescent="0.2">
      <c r="A447" s="158"/>
      <c r="D447" s="138"/>
    </row>
    <row r="448" spans="1:4" x14ac:dyDescent="0.2">
      <c r="A448" s="158"/>
      <c r="D448" s="138"/>
    </row>
    <row r="449" spans="1:4" x14ac:dyDescent="0.2">
      <c r="A449" s="158"/>
      <c r="D449" s="138"/>
    </row>
    <row r="450" spans="1:4" x14ac:dyDescent="0.2">
      <c r="A450" s="158"/>
      <c r="D450" s="138"/>
    </row>
    <row r="451" spans="1:4" x14ac:dyDescent="0.2">
      <c r="A451" s="158"/>
      <c r="D451" s="138"/>
    </row>
    <row r="452" spans="1:4" x14ac:dyDescent="0.2">
      <c r="A452" s="158"/>
      <c r="D452" s="138"/>
    </row>
    <row r="453" spans="1:4" x14ac:dyDescent="0.2">
      <c r="A453" s="158"/>
      <c r="D453" s="138"/>
    </row>
    <row r="454" spans="1:4" x14ac:dyDescent="0.2">
      <c r="A454" s="158"/>
      <c r="D454" s="138"/>
    </row>
    <row r="455" spans="1:4" x14ac:dyDescent="0.2">
      <c r="A455" s="158"/>
      <c r="D455" s="138"/>
    </row>
    <row r="456" spans="1:4" x14ac:dyDescent="0.2">
      <c r="A456" s="158"/>
      <c r="D456" s="138"/>
    </row>
    <row r="457" spans="1:4" x14ac:dyDescent="0.2">
      <c r="A457" s="158"/>
      <c r="D457" s="138"/>
    </row>
    <row r="458" spans="1:4" x14ac:dyDescent="0.2">
      <c r="A458" s="158"/>
      <c r="D458" s="138"/>
    </row>
    <row r="459" spans="1:4" x14ac:dyDescent="0.2">
      <c r="A459" s="158"/>
      <c r="D459" s="138"/>
    </row>
    <row r="460" spans="1:4" x14ac:dyDescent="0.2">
      <c r="A460" s="158"/>
      <c r="D460" s="138"/>
    </row>
    <row r="461" spans="1:4" x14ac:dyDescent="0.2">
      <c r="A461" s="158"/>
      <c r="D461" s="138"/>
    </row>
    <row r="462" spans="1:4" x14ac:dyDescent="0.2">
      <c r="A462" s="158"/>
      <c r="D462" s="138"/>
    </row>
    <row r="463" spans="1:4" x14ac:dyDescent="0.2">
      <c r="A463" s="158"/>
      <c r="D463" s="138"/>
    </row>
    <row r="464" spans="1:4" x14ac:dyDescent="0.2">
      <c r="A464" s="158"/>
      <c r="D464" s="138"/>
    </row>
    <row r="465" spans="1:4" x14ac:dyDescent="0.2">
      <c r="A465" s="158"/>
      <c r="D465" s="138"/>
    </row>
    <row r="466" spans="1:4" x14ac:dyDescent="0.2">
      <c r="A466" s="158"/>
      <c r="D466" s="138"/>
    </row>
    <row r="467" spans="1:4" x14ac:dyDescent="0.2">
      <c r="A467" s="158"/>
      <c r="D467" s="138"/>
    </row>
    <row r="468" spans="1:4" x14ac:dyDescent="0.2">
      <c r="A468" s="158"/>
      <c r="D468" s="138"/>
    </row>
    <row r="469" spans="1:4" x14ac:dyDescent="0.2">
      <c r="A469" s="158"/>
      <c r="D469" s="138"/>
    </row>
    <row r="470" spans="1:4" x14ac:dyDescent="0.2">
      <c r="A470" s="158"/>
      <c r="D470" s="138"/>
    </row>
    <row r="471" spans="1:4" x14ac:dyDescent="0.2">
      <c r="A471" s="158"/>
      <c r="D471" s="138"/>
    </row>
    <row r="472" spans="1:4" x14ac:dyDescent="0.2">
      <c r="A472" s="158"/>
      <c r="D472" s="138"/>
    </row>
    <row r="473" spans="1:4" x14ac:dyDescent="0.2">
      <c r="A473" s="158"/>
      <c r="D473" s="138"/>
    </row>
    <row r="474" spans="1:4" x14ac:dyDescent="0.2">
      <c r="A474" s="158"/>
      <c r="D474" s="138"/>
    </row>
    <row r="475" spans="1:4" x14ac:dyDescent="0.2">
      <c r="A475" s="158"/>
      <c r="D475" s="138"/>
    </row>
    <row r="476" spans="1:4" x14ac:dyDescent="0.2">
      <c r="A476" s="158"/>
      <c r="D476" s="138"/>
    </row>
    <row r="477" spans="1:4" x14ac:dyDescent="0.2">
      <c r="A477" s="158"/>
      <c r="D477" s="138"/>
    </row>
    <row r="478" spans="1:4" x14ac:dyDescent="0.2">
      <c r="A478" s="158"/>
      <c r="D478" s="138"/>
    </row>
    <row r="479" spans="1:4" x14ac:dyDescent="0.2">
      <c r="A479" s="158"/>
      <c r="D479" s="138"/>
    </row>
    <row r="480" spans="1:4" x14ac:dyDescent="0.2">
      <c r="A480" s="158"/>
      <c r="D480" s="138"/>
    </row>
    <row r="481" spans="1:4" x14ac:dyDescent="0.2">
      <c r="A481" s="158"/>
      <c r="D481" s="138"/>
    </row>
    <row r="482" spans="1:4" x14ac:dyDescent="0.2">
      <c r="A482" s="158"/>
      <c r="D482" s="138"/>
    </row>
    <row r="483" spans="1:4" x14ac:dyDescent="0.2">
      <c r="A483" s="158"/>
      <c r="D483" s="138"/>
    </row>
    <row r="484" spans="1:4" x14ac:dyDescent="0.2">
      <c r="A484" s="158"/>
      <c r="D484" s="138"/>
    </row>
    <row r="485" spans="1:4" x14ac:dyDescent="0.2">
      <c r="A485" s="158"/>
      <c r="D485" s="138"/>
    </row>
    <row r="486" spans="1:4" x14ac:dyDescent="0.2">
      <c r="A486" s="158"/>
      <c r="D486" s="138"/>
    </row>
    <row r="487" spans="1:4" x14ac:dyDescent="0.2">
      <c r="A487" s="158"/>
      <c r="D487" s="138"/>
    </row>
    <row r="488" spans="1:4" x14ac:dyDescent="0.2">
      <c r="A488" s="158"/>
      <c r="D488" s="138"/>
    </row>
    <row r="489" spans="1:4" x14ac:dyDescent="0.2">
      <c r="A489" s="158"/>
      <c r="D489" s="138"/>
    </row>
    <row r="490" spans="1:4" x14ac:dyDescent="0.2">
      <c r="A490" s="158"/>
      <c r="D490" s="138"/>
    </row>
    <row r="491" spans="1:4" x14ac:dyDescent="0.2">
      <c r="A491" s="158"/>
      <c r="D491" s="138"/>
    </row>
    <row r="492" spans="1:4" x14ac:dyDescent="0.2">
      <c r="A492" s="158"/>
      <c r="D492" s="138"/>
    </row>
    <row r="493" spans="1:4" x14ac:dyDescent="0.2">
      <c r="A493" s="158"/>
      <c r="D493" s="138"/>
    </row>
    <row r="494" spans="1:4" x14ac:dyDescent="0.2">
      <c r="A494" s="158"/>
      <c r="D494" s="138"/>
    </row>
    <row r="495" spans="1:4" x14ac:dyDescent="0.2">
      <c r="A495" s="158"/>
      <c r="D495" s="138"/>
    </row>
    <row r="496" spans="1:4" x14ac:dyDescent="0.2">
      <c r="A496" s="158"/>
      <c r="D496" s="138"/>
    </row>
    <row r="497" spans="1:4" x14ac:dyDescent="0.2">
      <c r="A497" s="158"/>
      <c r="D497" s="138"/>
    </row>
    <row r="498" spans="1:4" x14ac:dyDescent="0.2">
      <c r="A498" s="158"/>
      <c r="D498" s="138"/>
    </row>
    <row r="499" spans="1:4" x14ac:dyDescent="0.2">
      <c r="A499" s="158"/>
      <c r="D499" s="138"/>
    </row>
    <row r="500" spans="1:4" x14ac:dyDescent="0.2">
      <c r="A500" s="158"/>
      <c r="D500" s="138"/>
    </row>
    <row r="501" spans="1:4" x14ac:dyDescent="0.2">
      <c r="A501" s="158"/>
      <c r="D501" s="138"/>
    </row>
    <row r="502" spans="1:4" x14ac:dyDescent="0.2">
      <c r="A502" s="158"/>
      <c r="D502" s="138"/>
    </row>
    <row r="503" spans="1:4" x14ac:dyDescent="0.2">
      <c r="A503" s="158"/>
      <c r="D503" s="138"/>
    </row>
    <row r="504" spans="1:4" x14ac:dyDescent="0.2">
      <c r="A504" s="158"/>
      <c r="D504" s="138"/>
    </row>
    <row r="505" spans="1:4" x14ac:dyDescent="0.2">
      <c r="A505" s="158"/>
      <c r="D505" s="138"/>
    </row>
    <row r="506" spans="1:4" x14ac:dyDescent="0.2">
      <c r="A506" s="158"/>
      <c r="D506" s="138"/>
    </row>
    <row r="507" spans="1:4" x14ac:dyDescent="0.2">
      <c r="A507" s="158"/>
      <c r="D507" s="138"/>
    </row>
    <row r="508" spans="1:4" x14ac:dyDescent="0.2">
      <c r="A508" s="158"/>
      <c r="D508" s="138"/>
    </row>
    <row r="509" spans="1:4" x14ac:dyDescent="0.2">
      <c r="A509" s="158"/>
      <c r="D509" s="138"/>
    </row>
    <row r="510" spans="1:4" x14ac:dyDescent="0.2">
      <c r="A510" s="158"/>
      <c r="D510" s="138"/>
    </row>
    <row r="511" spans="1:4" x14ac:dyDescent="0.2">
      <c r="A511" s="158"/>
      <c r="D511" s="138"/>
    </row>
    <row r="512" spans="1:4" x14ac:dyDescent="0.2">
      <c r="A512" s="158"/>
      <c r="D512" s="138"/>
    </row>
    <row r="513" spans="1:4" x14ac:dyDescent="0.2">
      <c r="A513" s="158"/>
      <c r="D513" s="138"/>
    </row>
    <row r="514" spans="1:4" x14ac:dyDescent="0.2">
      <c r="A514" s="158"/>
      <c r="D514" s="138"/>
    </row>
    <row r="515" spans="1:4" x14ac:dyDescent="0.2">
      <c r="A515" s="158"/>
      <c r="D515" s="138"/>
    </row>
    <row r="516" spans="1:4" x14ac:dyDescent="0.2">
      <c r="A516" s="158"/>
      <c r="D516" s="138"/>
    </row>
    <row r="517" spans="1:4" x14ac:dyDescent="0.2">
      <c r="A517" s="158"/>
      <c r="D517" s="138"/>
    </row>
    <row r="518" spans="1:4" x14ac:dyDescent="0.2">
      <c r="A518" s="158"/>
      <c r="D518" s="138"/>
    </row>
    <row r="519" spans="1:4" x14ac:dyDescent="0.2">
      <c r="A519" s="158"/>
      <c r="D519" s="138"/>
    </row>
    <row r="520" spans="1:4" x14ac:dyDescent="0.2">
      <c r="A520" s="158"/>
      <c r="D520" s="138"/>
    </row>
    <row r="521" spans="1:4" x14ac:dyDescent="0.2">
      <c r="A521" s="158"/>
      <c r="D521" s="138"/>
    </row>
    <row r="522" spans="1:4" x14ac:dyDescent="0.2">
      <c r="A522" s="158"/>
      <c r="D522" s="138"/>
    </row>
    <row r="523" spans="1:4" x14ac:dyDescent="0.2">
      <c r="A523" s="158"/>
      <c r="D523" s="138"/>
    </row>
    <row r="524" spans="1:4" x14ac:dyDescent="0.2">
      <c r="A524" s="158"/>
      <c r="D524" s="138"/>
    </row>
    <row r="525" spans="1:4" x14ac:dyDescent="0.2">
      <c r="A525" s="158"/>
      <c r="D525" s="138"/>
    </row>
    <row r="526" spans="1:4" x14ac:dyDescent="0.2">
      <c r="A526" s="158"/>
      <c r="D526" s="138"/>
    </row>
    <row r="527" spans="1:4" x14ac:dyDescent="0.2">
      <c r="A527" s="158"/>
      <c r="D527" s="138"/>
    </row>
    <row r="528" spans="1:4" x14ac:dyDescent="0.2">
      <c r="A528" s="158"/>
      <c r="D528" s="138"/>
    </row>
    <row r="529" spans="1:4" x14ac:dyDescent="0.2">
      <c r="A529" s="158"/>
      <c r="D529" s="138"/>
    </row>
    <row r="530" spans="1:4" x14ac:dyDescent="0.2">
      <c r="A530" s="158"/>
      <c r="D530" s="138"/>
    </row>
    <row r="531" spans="1:4" x14ac:dyDescent="0.2">
      <c r="A531" s="158"/>
      <c r="D531" s="138"/>
    </row>
    <row r="532" spans="1:4" x14ac:dyDescent="0.2">
      <c r="A532" s="158"/>
      <c r="D532" s="138"/>
    </row>
    <row r="533" spans="1:4" x14ac:dyDescent="0.2">
      <c r="A533" s="158"/>
      <c r="D533" s="138"/>
    </row>
    <row r="534" spans="1:4" x14ac:dyDescent="0.2">
      <c r="A534" s="158"/>
      <c r="D534" s="138"/>
    </row>
    <row r="535" spans="1:4" x14ac:dyDescent="0.2">
      <c r="A535" s="158"/>
      <c r="D535" s="138"/>
    </row>
    <row r="536" spans="1:4" x14ac:dyDescent="0.2">
      <c r="A536" s="158"/>
      <c r="D536" s="138"/>
    </row>
    <row r="537" spans="1:4" x14ac:dyDescent="0.2">
      <c r="A537" s="158"/>
      <c r="D537" s="138"/>
    </row>
    <row r="538" spans="1:4" x14ac:dyDescent="0.2">
      <c r="A538" s="158"/>
      <c r="D538" s="138"/>
    </row>
    <row r="539" spans="1:4" x14ac:dyDescent="0.2">
      <c r="A539" s="158"/>
      <c r="D539" s="138"/>
    </row>
    <row r="540" spans="1:4" x14ac:dyDescent="0.2">
      <c r="A540" s="158"/>
      <c r="D540" s="138"/>
    </row>
    <row r="541" spans="1:4" x14ac:dyDescent="0.2">
      <c r="A541" s="158"/>
      <c r="D541" s="138"/>
    </row>
    <row r="542" spans="1:4" x14ac:dyDescent="0.2">
      <c r="A542" s="158"/>
      <c r="D542" s="138"/>
    </row>
    <row r="543" spans="1:4" x14ac:dyDescent="0.2">
      <c r="A543" s="158"/>
      <c r="D543" s="138"/>
    </row>
    <row r="544" spans="1:4" x14ac:dyDescent="0.2">
      <c r="A544" s="158"/>
      <c r="D544" s="138"/>
    </row>
    <row r="545" spans="1:4" x14ac:dyDescent="0.2">
      <c r="A545" s="158"/>
      <c r="D545" s="138"/>
    </row>
    <row r="546" spans="1:4" x14ac:dyDescent="0.2">
      <c r="A546" s="158"/>
      <c r="D546" s="138"/>
    </row>
    <row r="547" spans="1:4" x14ac:dyDescent="0.2">
      <c r="A547" s="158"/>
      <c r="D547" s="138"/>
    </row>
    <row r="548" spans="1:4" x14ac:dyDescent="0.2">
      <c r="A548" s="158"/>
      <c r="D548" s="138"/>
    </row>
    <row r="549" spans="1:4" x14ac:dyDescent="0.2">
      <c r="A549" s="158"/>
      <c r="D549" s="138"/>
    </row>
    <row r="550" spans="1:4" x14ac:dyDescent="0.2">
      <c r="A550" s="158"/>
      <c r="D550" s="138"/>
    </row>
    <row r="551" spans="1:4" x14ac:dyDescent="0.2">
      <c r="A551" s="158"/>
      <c r="D551" s="138"/>
    </row>
    <row r="552" spans="1:4" x14ac:dyDescent="0.2">
      <c r="A552" s="158"/>
      <c r="D552" s="138"/>
    </row>
    <row r="553" spans="1:4" x14ac:dyDescent="0.2">
      <c r="A553" s="158"/>
      <c r="D553" s="138"/>
    </row>
    <row r="554" spans="1:4" x14ac:dyDescent="0.2">
      <c r="A554" s="158"/>
      <c r="D554" s="138"/>
    </row>
    <row r="555" spans="1:4" x14ac:dyDescent="0.2">
      <c r="A555" s="158"/>
      <c r="D555" s="138"/>
    </row>
    <row r="556" spans="1:4" x14ac:dyDescent="0.2">
      <c r="A556" s="158"/>
      <c r="D556" s="138"/>
    </row>
    <row r="557" spans="1:4" x14ac:dyDescent="0.2">
      <c r="A557" s="158"/>
      <c r="D557" s="138"/>
    </row>
    <row r="558" spans="1:4" x14ac:dyDescent="0.2">
      <c r="A558" s="158"/>
      <c r="D558" s="138"/>
    </row>
    <row r="559" spans="1:4" x14ac:dyDescent="0.2">
      <c r="A559" s="158"/>
      <c r="D559" s="138"/>
    </row>
    <row r="560" spans="1:4" x14ac:dyDescent="0.2">
      <c r="A560" s="158"/>
      <c r="D560" s="138"/>
    </row>
    <row r="561" spans="1:4" x14ac:dyDescent="0.2">
      <c r="A561" s="158"/>
      <c r="D561" s="138"/>
    </row>
    <row r="562" spans="1:4" x14ac:dyDescent="0.2">
      <c r="A562" s="158"/>
      <c r="D562" s="138"/>
    </row>
    <row r="563" spans="1:4" x14ac:dyDescent="0.2">
      <c r="A563" s="158"/>
      <c r="D563" s="138"/>
    </row>
    <row r="564" spans="1:4" x14ac:dyDescent="0.2">
      <c r="A564" s="158"/>
      <c r="D564" s="138"/>
    </row>
    <row r="565" spans="1:4" x14ac:dyDescent="0.2">
      <c r="A565" s="158"/>
      <c r="D565" s="138"/>
    </row>
    <row r="566" spans="1:4" x14ac:dyDescent="0.2">
      <c r="A566" s="158"/>
      <c r="D566" s="138"/>
    </row>
    <row r="567" spans="1:4" x14ac:dyDescent="0.2">
      <c r="A567" s="158"/>
      <c r="D567" s="138"/>
    </row>
    <row r="568" spans="1:4" x14ac:dyDescent="0.2">
      <c r="A568" s="158"/>
      <c r="D568" s="138"/>
    </row>
    <row r="569" spans="1:4" x14ac:dyDescent="0.2">
      <c r="A569" s="158"/>
      <c r="D569" s="138"/>
    </row>
    <row r="570" spans="1:4" x14ac:dyDescent="0.2">
      <c r="A570" s="158"/>
      <c r="D570" s="138"/>
    </row>
    <row r="571" spans="1:4" x14ac:dyDescent="0.2">
      <c r="A571" s="158"/>
      <c r="D571" s="138"/>
    </row>
    <row r="572" spans="1:4" x14ac:dyDescent="0.2">
      <c r="A572" s="158"/>
      <c r="D572" s="138"/>
    </row>
    <row r="573" spans="1:4" x14ac:dyDescent="0.2">
      <c r="A573" s="158"/>
      <c r="D573" s="138"/>
    </row>
    <row r="574" spans="1:4" x14ac:dyDescent="0.2">
      <c r="A574" s="158"/>
      <c r="D574" s="138"/>
    </row>
    <row r="575" spans="1:4" x14ac:dyDescent="0.2">
      <c r="A575" s="158"/>
      <c r="D575" s="138"/>
    </row>
    <row r="576" spans="1:4" x14ac:dyDescent="0.2">
      <c r="A576" s="158"/>
      <c r="D576" s="138"/>
    </row>
    <row r="577" spans="1:4" x14ac:dyDescent="0.2">
      <c r="A577" s="158"/>
      <c r="D577" s="138"/>
    </row>
    <row r="578" spans="1:4" x14ac:dyDescent="0.2">
      <c r="A578" s="158"/>
      <c r="D578" s="138"/>
    </row>
    <row r="579" spans="1:4" x14ac:dyDescent="0.2">
      <c r="A579" s="158"/>
      <c r="D579" s="138"/>
    </row>
    <row r="580" spans="1:4" x14ac:dyDescent="0.2">
      <c r="A580" s="158"/>
      <c r="D580" s="138"/>
    </row>
    <row r="581" spans="1:4" x14ac:dyDescent="0.2">
      <c r="A581" s="158"/>
      <c r="D581" s="138"/>
    </row>
    <row r="582" spans="1:4" x14ac:dyDescent="0.2">
      <c r="A582" s="158"/>
      <c r="D582" s="138"/>
    </row>
    <row r="583" spans="1:4" x14ac:dyDescent="0.2">
      <c r="A583" s="158"/>
      <c r="D583" s="138"/>
    </row>
    <row r="584" spans="1:4" x14ac:dyDescent="0.2">
      <c r="A584" s="158"/>
      <c r="D584" s="138"/>
    </row>
    <row r="585" spans="1:4" x14ac:dyDescent="0.2">
      <c r="A585" s="158"/>
      <c r="D585" s="138"/>
    </row>
    <row r="586" spans="1:4" x14ac:dyDescent="0.2">
      <c r="A586" s="158"/>
      <c r="D586" s="138"/>
    </row>
    <row r="587" spans="1:4" x14ac:dyDescent="0.2">
      <c r="A587" s="158"/>
      <c r="D587" s="138"/>
    </row>
    <row r="588" spans="1:4" x14ac:dyDescent="0.2">
      <c r="A588" s="158"/>
      <c r="D588" s="138"/>
    </row>
    <row r="589" spans="1:4" x14ac:dyDescent="0.2">
      <c r="A589" s="158"/>
      <c r="D589" s="138"/>
    </row>
    <row r="590" spans="1:4" x14ac:dyDescent="0.2">
      <c r="A590" s="158"/>
      <c r="D590" s="138"/>
    </row>
    <row r="591" spans="1:4" x14ac:dyDescent="0.2">
      <c r="A591" s="158"/>
      <c r="D591" s="138"/>
    </row>
    <row r="592" spans="1:4" x14ac:dyDescent="0.2">
      <c r="A592" s="158"/>
      <c r="D592" s="138"/>
    </row>
    <row r="593" spans="1:4" x14ac:dyDescent="0.2">
      <c r="A593" s="158"/>
      <c r="D593" s="138"/>
    </row>
    <row r="594" spans="1:4" x14ac:dyDescent="0.2">
      <c r="A594" s="158"/>
      <c r="D594" s="138"/>
    </row>
    <row r="595" spans="1:4" x14ac:dyDescent="0.2">
      <c r="A595" s="158"/>
      <c r="D595" s="138"/>
    </row>
    <row r="596" spans="1:4" x14ac:dyDescent="0.2">
      <c r="A596" s="158"/>
      <c r="D596" s="138"/>
    </row>
    <row r="597" spans="1:4" x14ac:dyDescent="0.2">
      <c r="A597" s="158"/>
      <c r="D597" s="138"/>
    </row>
    <row r="598" spans="1:4" x14ac:dyDescent="0.2">
      <c r="A598" s="158"/>
      <c r="D598" s="138"/>
    </row>
    <row r="599" spans="1:4" x14ac:dyDescent="0.2">
      <c r="A599" s="158"/>
      <c r="D599" s="138"/>
    </row>
    <row r="600" spans="1:4" x14ac:dyDescent="0.2">
      <c r="A600" s="158"/>
      <c r="D600" s="138"/>
    </row>
    <row r="601" spans="1:4" x14ac:dyDescent="0.2">
      <c r="A601" s="158"/>
      <c r="D601" s="138"/>
    </row>
    <row r="602" spans="1:4" x14ac:dyDescent="0.2">
      <c r="A602" s="158"/>
      <c r="D602" s="138"/>
    </row>
    <row r="603" spans="1:4" x14ac:dyDescent="0.2">
      <c r="A603" s="158"/>
      <c r="D603" s="138"/>
    </row>
    <row r="604" spans="1:4" x14ac:dyDescent="0.2">
      <c r="A604" s="158"/>
      <c r="D604" s="138"/>
    </row>
    <row r="605" spans="1:4" x14ac:dyDescent="0.2">
      <c r="A605" s="158"/>
      <c r="D605" s="138"/>
    </row>
    <row r="606" spans="1:4" x14ac:dyDescent="0.2">
      <c r="A606" s="158"/>
      <c r="D606" s="138"/>
    </row>
    <row r="607" spans="1:4" x14ac:dyDescent="0.2">
      <c r="A607" s="158"/>
      <c r="D607" s="138"/>
    </row>
    <row r="608" spans="1:4" x14ac:dyDescent="0.2">
      <c r="A608" s="158"/>
      <c r="D608" s="138"/>
    </row>
    <row r="609" spans="1:4" x14ac:dyDescent="0.2">
      <c r="A609" s="158"/>
      <c r="D609" s="138"/>
    </row>
    <row r="610" spans="1:4" x14ac:dyDescent="0.2">
      <c r="A610" s="158"/>
      <c r="D610" s="138"/>
    </row>
    <row r="611" spans="1:4" x14ac:dyDescent="0.2">
      <c r="A611" s="158"/>
      <c r="D611" s="138"/>
    </row>
    <row r="612" spans="1:4" x14ac:dyDescent="0.2">
      <c r="A612" s="158"/>
      <c r="D612" s="138"/>
    </row>
    <row r="613" spans="1:4" x14ac:dyDescent="0.2">
      <c r="A613" s="158"/>
      <c r="D613" s="138"/>
    </row>
    <row r="614" spans="1:4" x14ac:dyDescent="0.2">
      <c r="A614" s="158"/>
      <c r="D614" s="138"/>
    </row>
    <row r="615" spans="1:4" x14ac:dyDescent="0.2">
      <c r="A615" s="158"/>
      <c r="D615" s="138"/>
    </row>
    <row r="616" spans="1:4" x14ac:dyDescent="0.2">
      <c r="A616" s="158"/>
      <c r="D616" s="138"/>
    </row>
    <row r="617" spans="1:4" x14ac:dyDescent="0.2">
      <c r="A617" s="158"/>
      <c r="D617" s="138"/>
    </row>
    <row r="618" spans="1:4" x14ac:dyDescent="0.2">
      <c r="A618" s="158"/>
      <c r="D618" s="138"/>
    </row>
    <row r="619" spans="1:4" x14ac:dyDescent="0.2">
      <c r="A619" s="158"/>
      <c r="D619" s="138"/>
    </row>
    <row r="620" spans="1:4" x14ac:dyDescent="0.2">
      <c r="A620" s="158"/>
      <c r="D620" s="138"/>
    </row>
    <row r="621" spans="1:4" x14ac:dyDescent="0.2">
      <c r="A621" s="158"/>
      <c r="D621" s="138"/>
    </row>
    <row r="622" spans="1:4" x14ac:dyDescent="0.2">
      <c r="A622" s="158"/>
      <c r="D622" s="138"/>
    </row>
    <row r="623" spans="1:4" x14ac:dyDescent="0.2">
      <c r="A623" s="158"/>
      <c r="D623" s="138"/>
    </row>
    <row r="624" spans="1:4" x14ac:dyDescent="0.2">
      <c r="A624" s="158"/>
      <c r="D624" s="138"/>
    </row>
    <row r="625" spans="1:4" x14ac:dyDescent="0.2">
      <c r="A625" s="158"/>
      <c r="D625" s="138"/>
    </row>
    <row r="626" spans="1:4" x14ac:dyDescent="0.2">
      <c r="A626" s="158"/>
      <c r="D626" s="138"/>
    </row>
    <row r="627" spans="1:4" x14ac:dyDescent="0.2">
      <c r="A627" s="158"/>
      <c r="D627" s="138"/>
    </row>
    <row r="628" spans="1:4" x14ac:dyDescent="0.2">
      <c r="A628" s="158"/>
      <c r="D628" s="138"/>
    </row>
    <row r="629" spans="1:4" x14ac:dyDescent="0.2">
      <c r="A629" s="158"/>
      <c r="D629" s="138"/>
    </row>
    <row r="630" spans="1:4" x14ac:dyDescent="0.2">
      <c r="A630" s="158"/>
      <c r="D630" s="138"/>
    </row>
    <row r="631" spans="1:4" x14ac:dyDescent="0.2">
      <c r="A631" s="158"/>
      <c r="D631" s="138"/>
    </row>
    <row r="632" spans="1:4" x14ac:dyDescent="0.2">
      <c r="A632" s="158"/>
      <c r="D632" s="138"/>
    </row>
    <row r="633" spans="1:4" x14ac:dyDescent="0.2">
      <c r="A633" s="158"/>
      <c r="D633" s="138"/>
    </row>
    <row r="634" spans="1:4" x14ac:dyDescent="0.2">
      <c r="A634" s="158"/>
      <c r="D634" s="138"/>
    </row>
    <row r="635" spans="1:4" x14ac:dyDescent="0.2">
      <c r="A635" s="158"/>
      <c r="D635" s="138"/>
    </row>
    <row r="636" spans="1:4" x14ac:dyDescent="0.2">
      <c r="A636" s="158"/>
      <c r="D636" s="138"/>
    </row>
    <row r="637" spans="1:4" x14ac:dyDescent="0.2">
      <c r="A637" s="158"/>
      <c r="D637" s="138"/>
    </row>
    <row r="638" spans="1:4" x14ac:dyDescent="0.2">
      <c r="A638" s="158"/>
      <c r="D638" s="138"/>
    </row>
    <row r="639" spans="1:4" x14ac:dyDescent="0.2">
      <c r="A639" s="158"/>
      <c r="D639" s="138"/>
    </row>
    <row r="640" spans="1:4" x14ac:dyDescent="0.2">
      <c r="A640" s="158"/>
      <c r="D640" s="138"/>
    </row>
    <row r="641" spans="1:4" x14ac:dyDescent="0.2">
      <c r="A641" s="158"/>
      <c r="D641" s="138"/>
    </row>
    <row r="642" spans="1:4" x14ac:dyDescent="0.2">
      <c r="A642" s="158"/>
      <c r="D642" s="138"/>
    </row>
    <row r="643" spans="1:4" x14ac:dyDescent="0.2">
      <c r="A643" s="158"/>
      <c r="D643" s="138"/>
    </row>
    <row r="644" spans="1:4" x14ac:dyDescent="0.2">
      <c r="A644" s="158"/>
      <c r="D644" s="138"/>
    </row>
    <row r="645" spans="1:4" x14ac:dyDescent="0.2">
      <c r="A645" s="158"/>
      <c r="D645" s="138"/>
    </row>
    <row r="646" spans="1:4" x14ac:dyDescent="0.2">
      <c r="A646" s="158"/>
      <c r="D646" s="138"/>
    </row>
    <row r="647" spans="1:4" x14ac:dyDescent="0.2">
      <c r="A647" s="158"/>
      <c r="D647" s="138"/>
    </row>
    <row r="648" spans="1:4" x14ac:dyDescent="0.2">
      <c r="A648" s="158"/>
      <c r="D648" s="138"/>
    </row>
    <row r="649" spans="1:4" x14ac:dyDescent="0.2">
      <c r="A649" s="158"/>
      <c r="D649" s="138"/>
    </row>
    <row r="650" spans="1:4" x14ac:dyDescent="0.2">
      <c r="A650" s="158"/>
      <c r="D650" s="138"/>
    </row>
    <row r="651" spans="1:4" x14ac:dyDescent="0.2">
      <c r="A651" s="158"/>
      <c r="D651" s="138"/>
    </row>
    <row r="652" spans="1:4" x14ac:dyDescent="0.2">
      <c r="A652" s="158"/>
      <c r="D652" s="138"/>
    </row>
    <row r="653" spans="1:4" x14ac:dyDescent="0.2">
      <c r="A653" s="158"/>
      <c r="D653" s="138"/>
    </row>
    <row r="654" spans="1:4" x14ac:dyDescent="0.2">
      <c r="A654" s="158"/>
      <c r="D654" s="138"/>
    </row>
    <row r="655" spans="1:4" x14ac:dyDescent="0.2">
      <c r="A655" s="158"/>
      <c r="D655" s="138"/>
    </row>
    <row r="656" spans="1:4" x14ac:dyDescent="0.2">
      <c r="A656" s="158"/>
      <c r="D656" s="138"/>
    </row>
    <row r="657" spans="1:4" x14ac:dyDescent="0.2">
      <c r="A657" s="158"/>
      <c r="D657" s="138"/>
    </row>
    <row r="658" spans="1:4" x14ac:dyDescent="0.2">
      <c r="A658" s="158"/>
      <c r="D658" s="138"/>
    </row>
    <row r="659" spans="1:4" x14ac:dyDescent="0.2">
      <c r="A659" s="158"/>
      <c r="D659" s="138"/>
    </row>
    <row r="660" spans="1:4" x14ac:dyDescent="0.2">
      <c r="A660" s="158"/>
      <c r="D660" s="138"/>
    </row>
    <row r="661" spans="1:4" x14ac:dyDescent="0.2">
      <c r="A661" s="158"/>
      <c r="D661" s="138"/>
    </row>
    <row r="662" spans="1:4" x14ac:dyDescent="0.2">
      <c r="A662" s="158"/>
      <c r="D662" s="138"/>
    </row>
    <row r="663" spans="1:4" x14ac:dyDescent="0.2">
      <c r="A663" s="158"/>
      <c r="D663" s="138"/>
    </row>
    <row r="664" spans="1:4" x14ac:dyDescent="0.2">
      <c r="A664" s="158"/>
      <c r="D664" s="138"/>
    </row>
    <row r="665" spans="1:4" x14ac:dyDescent="0.2">
      <c r="A665" s="158"/>
      <c r="D665" s="138"/>
    </row>
    <row r="666" spans="1:4" x14ac:dyDescent="0.2">
      <c r="A666" s="158"/>
      <c r="D666" s="138"/>
    </row>
    <row r="667" spans="1:4" x14ac:dyDescent="0.2">
      <c r="A667" s="158"/>
      <c r="D667" s="138"/>
    </row>
    <row r="668" spans="1:4" x14ac:dyDescent="0.2">
      <c r="A668" s="158"/>
      <c r="D668" s="138"/>
    </row>
    <row r="669" spans="1:4" x14ac:dyDescent="0.2">
      <c r="A669" s="158"/>
      <c r="D669" s="138"/>
    </row>
    <row r="670" spans="1:4" x14ac:dyDescent="0.2">
      <c r="A670" s="158"/>
      <c r="D670" s="138"/>
    </row>
    <row r="671" spans="1:4" x14ac:dyDescent="0.2">
      <c r="A671" s="158"/>
      <c r="D671" s="138"/>
    </row>
    <row r="672" spans="1:4" x14ac:dyDescent="0.2">
      <c r="A672" s="158"/>
      <c r="D672" s="138"/>
    </row>
    <row r="673" spans="1:4" x14ac:dyDescent="0.2">
      <c r="A673" s="158"/>
      <c r="D673" s="138"/>
    </row>
    <row r="674" spans="1:4" x14ac:dyDescent="0.2">
      <c r="A674" s="158"/>
      <c r="D674" s="138"/>
    </row>
    <row r="675" spans="1:4" x14ac:dyDescent="0.2">
      <c r="A675" s="158"/>
      <c r="D675" s="138"/>
    </row>
    <row r="676" spans="1:4" x14ac:dyDescent="0.2">
      <c r="A676" s="158"/>
      <c r="D676" s="138"/>
    </row>
    <row r="677" spans="1:4" x14ac:dyDescent="0.2">
      <c r="A677" s="158"/>
      <c r="D677" s="138"/>
    </row>
    <row r="678" spans="1:4" x14ac:dyDescent="0.2">
      <c r="A678" s="158"/>
      <c r="D678" s="138"/>
    </row>
    <row r="679" spans="1:4" x14ac:dyDescent="0.2">
      <c r="A679" s="158"/>
      <c r="D679" s="138"/>
    </row>
    <row r="680" spans="1:4" x14ac:dyDescent="0.2">
      <c r="A680" s="158"/>
      <c r="D680" s="138"/>
    </row>
    <row r="681" spans="1:4" x14ac:dyDescent="0.2">
      <c r="A681" s="158"/>
      <c r="D681" s="138"/>
    </row>
    <row r="682" spans="1:4" x14ac:dyDescent="0.2">
      <c r="A682" s="158"/>
      <c r="D682" s="138"/>
    </row>
    <row r="683" spans="1:4" x14ac:dyDescent="0.2">
      <c r="A683" s="158"/>
      <c r="D683" s="138"/>
    </row>
    <row r="684" spans="1:4" x14ac:dyDescent="0.2">
      <c r="A684" s="158"/>
      <c r="D684" s="138"/>
    </row>
    <row r="685" spans="1:4" x14ac:dyDescent="0.2">
      <c r="A685" s="158"/>
      <c r="D685" s="138"/>
    </row>
    <row r="686" spans="1:4" x14ac:dyDescent="0.2">
      <c r="A686" s="158"/>
      <c r="D686" s="138"/>
    </row>
    <row r="687" spans="1:4" x14ac:dyDescent="0.2">
      <c r="A687" s="158"/>
      <c r="D687" s="138"/>
    </row>
    <row r="688" spans="1:4" x14ac:dyDescent="0.2">
      <c r="A688" s="158"/>
      <c r="D688" s="138"/>
    </row>
    <row r="689" spans="1:4" x14ac:dyDescent="0.2">
      <c r="A689" s="158"/>
      <c r="D689" s="138"/>
    </row>
    <row r="690" spans="1:4" x14ac:dyDescent="0.2">
      <c r="A690" s="158"/>
      <c r="D690" s="138"/>
    </row>
    <row r="691" spans="1:4" x14ac:dyDescent="0.2">
      <c r="A691" s="158"/>
      <c r="D691" s="138"/>
    </row>
    <row r="692" spans="1:4" x14ac:dyDescent="0.2">
      <c r="A692" s="158"/>
      <c r="D692" s="138"/>
    </row>
    <row r="693" spans="1:4" x14ac:dyDescent="0.2">
      <c r="A693" s="158"/>
      <c r="D693" s="138"/>
    </row>
    <row r="694" spans="1:4" x14ac:dyDescent="0.2">
      <c r="A694" s="158"/>
      <c r="D694" s="138"/>
    </row>
    <row r="695" spans="1:4" x14ac:dyDescent="0.2">
      <c r="A695" s="158"/>
      <c r="D695" s="138"/>
    </row>
    <row r="696" spans="1:4" x14ac:dyDescent="0.2">
      <c r="A696" s="158"/>
      <c r="D696" s="138"/>
    </row>
    <row r="697" spans="1:4" x14ac:dyDescent="0.2">
      <c r="A697" s="158"/>
      <c r="D697" s="138"/>
    </row>
    <row r="698" spans="1:4" x14ac:dyDescent="0.2">
      <c r="A698" s="158"/>
      <c r="D698" s="138"/>
    </row>
    <row r="699" spans="1:4" x14ac:dyDescent="0.2">
      <c r="A699" s="158"/>
      <c r="D699" s="138"/>
    </row>
    <row r="700" spans="1:4" x14ac:dyDescent="0.2">
      <c r="A700" s="158"/>
      <c r="D700" s="138"/>
    </row>
    <row r="701" spans="1:4" x14ac:dyDescent="0.2">
      <c r="A701" s="158"/>
      <c r="D701" s="138"/>
    </row>
    <row r="702" spans="1:4" x14ac:dyDescent="0.2">
      <c r="A702" s="158"/>
      <c r="D702" s="138"/>
    </row>
    <row r="703" spans="1:4" x14ac:dyDescent="0.2">
      <c r="A703" s="158"/>
      <c r="D703" s="138"/>
    </row>
    <row r="704" spans="1:4" x14ac:dyDescent="0.2">
      <c r="A704" s="158"/>
      <c r="D704" s="138"/>
    </row>
    <row r="705" spans="1:4" x14ac:dyDescent="0.2">
      <c r="A705" s="158"/>
      <c r="D705" s="138"/>
    </row>
    <row r="706" spans="1:4" x14ac:dyDescent="0.2">
      <c r="A706" s="158"/>
      <c r="D706" s="138"/>
    </row>
    <row r="707" spans="1:4" x14ac:dyDescent="0.2">
      <c r="A707" s="158"/>
      <c r="D707" s="138"/>
    </row>
    <row r="708" spans="1:4" x14ac:dyDescent="0.2">
      <c r="A708" s="158"/>
      <c r="D708" s="138"/>
    </row>
    <row r="709" spans="1:4" x14ac:dyDescent="0.2">
      <c r="A709" s="158"/>
      <c r="D709" s="138"/>
    </row>
    <row r="710" spans="1:4" x14ac:dyDescent="0.2">
      <c r="A710" s="158"/>
      <c r="D710" s="138"/>
    </row>
    <row r="711" spans="1:4" x14ac:dyDescent="0.2">
      <c r="A711" s="158"/>
      <c r="D711" s="138"/>
    </row>
    <row r="712" spans="1:4" x14ac:dyDescent="0.2">
      <c r="A712" s="158"/>
      <c r="D712" s="138"/>
    </row>
    <row r="713" spans="1:4" x14ac:dyDescent="0.2">
      <c r="A713" s="158"/>
      <c r="D713" s="138"/>
    </row>
    <row r="714" spans="1:4" x14ac:dyDescent="0.2">
      <c r="A714" s="158"/>
      <c r="D714" s="138"/>
    </row>
    <row r="715" spans="1:4" x14ac:dyDescent="0.2">
      <c r="A715" s="158"/>
      <c r="D715" s="138"/>
    </row>
    <row r="716" spans="1:4" x14ac:dyDescent="0.2">
      <c r="A716" s="158"/>
      <c r="D716" s="138"/>
    </row>
    <row r="717" spans="1:4" x14ac:dyDescent="0.2">
      <c r="A717" s="158"/>
      <c r="D717" s="138"/>
    </row>
    <row r="718" spans="1:4" x14ac:dyDescent="0.2">
      <c r="A718" s="158"/>
      <c r="D718" s="138"/>
    </row>
    <row r="719" spans="1:4" x14ac:dyDescent="0.2">
      <c r="A719" s="158"/>
      <c r="D719" s="138"/>
    </row>
    <row r="720" spans="1:4" x14ac:dyDescent="0.2">
      <c r="A720" s="158"/>
      <c r="D720" s="138"/>
    </row>
    <row r="721" spans="1:4" x14ac:dyDescent="0.2">
      <c r="A721" s="158"/>
      <c r="D721" s="138"/>
    </row>
    <row r="722" spans="1:4" x14ac:dyDescent="0.2">
      <c r="A722" s="158"/>
      <c r="D722" s="138"/>
    </row>
    <row r="723" spans="1:4" x14ac:dyDescent="0.2">
      <c r="A723" s="158"/>
      <c r="D723" s="138"/>
    </row>
    <row r="724" spans="1:4" x14ac:dyDescent="0.2">
      <c r="A724" s="158"/>
      <c r="D724" s="138"/>
    </row>
    <row r="725" spans="1:4" x14ac:dyDescent="0.2">
      <c r="A725" s="158"/>
      <c r="D725" s="138"/>
    </row>
    <row r="726" spans="1:4" x14ac:dyDescent="0.2">
      <c r="A726" s="158"/>
      <c r="D726" s="138"/>
    </row>
    <row r="727" spans="1:4" x14ac:dyDescent="0.2">
      <c r="A727" s="158"/>
      <c r="D727" s="138"/>
    </row>
    <row r="728" spans="1:4" x14ac:dyDescent="0.2">
      <c r="A728" s="158"/>
      <c r="D728" s="138"/>
    </row>
    <row r="729" spans="1:4" x14ac:dyDescent="0.2">
      <c r="A729" s="158"/>
      <c r="D729" s="138"/>
    </row>
    <row r="730" spans="1:4" x14ac:dyDescent="0.2">
      <c r="A730" s="158"/>
      <c r="D730" s="138"/>
    </row>
    <row r="731" spans="1:4" x14ac:dyDescent="0.2">
      <c r="A731" s="158"/>
      <c r="D731" s="138"/>
    </row>
    <row r="732" spans="1:4" x14ac:dyDescent="0.2">
      <c r="A732" s="158"/>
      <c r="D732" s="138"/>
    </row>
    <row r="733" spans="1:4" x14ac:dyDescent="0.2">
      <c r="A733" s="158"/>
      <c r="D733" s="138"/>
    </row>
    <row r="734" spans="1:4" x14ac:dyDescent="0.2">
      <c r="A734" s="158"/>
      <c r="D734" s="138"/>
    </row>
    <row r="735" spans="1:4" x14ac:dyDescent="0.2">
      <c r="A735" s="158"/>
      <c r="D735" s="138"/>
    </row>
    <row r="736" spans="1:4" x14ac:dyDescent="0.2">
      <c r="A736" s="158"/>
      <c r="D736" s="138"/>
    </row>
    <row r="737" spans="1:4" x14ac:dyDescent="0.2">
      <c r="A737" s="158"/>
      <c r="D737" s="138"/>
    </row>
    <row r="738" spans="1:4" x14ac:dyDescent="0.2">
      <c r="A738" s="158"/>
      <c r="D738" s="138"/>
    </row>
    <row r="739" spans="1:4" x14ac:dyDescent="0.2">
      <c r="A739" s="158"/>
      <c r="D739" s="138"/>
    </row>
    <row r="740" spans="1:4" x14ac:dyDescent="0.2">
      <c r="A740" s="158"/>
      <c r="D740" s="138"/>
    </row>
    <row r="741" spans="1:4" x14ac:dyDescent="0.2">
      <c r="A741" s="158"/>
      <c r="D741" s="138"/>
    </row>
    <row r="742" spans="1:4" x14ac:dyDescent="0.2">
      <c r="A742" s="158"/>
      <c r="D742" s="138"/>
    </row>
    <row r="743" spans="1:4" x14ac:dyDescent="0.2">
      <c r="A743" s="158"/>
      <c r="D743" s="138"/>
    </row>
    <row r="744" spans="1:4" x14ac:dyDescent="0.2">
      <c r="A744" s="158"/>
      <c r="D744" s="138"/>
    </row>
    <row r="745" spans="1:4" x14ac:dyDescent="0.2">
      <c r="A745" s="158"/>
      <c r="D745" s="138"/>
    </row>
    <row r="746" spans="1:4" x14ac:dyDescent="0.2">
      <c r="A746" s="158"/>
      <c r="D746" s="138"/>
    </row>
    <row r="747" spans="1:4" x14ac:dyDescent="0.2">
      <c r="A747" s="158"/>
      <c r="D747" s="138"/>
    </row>
    <row r="748" spans="1:4" x14ac:dyDescent="0.2">
      <c r="A748" s="158"/>
      <c r="D748" s="138"/>
    </row>
    <row r="749" spans="1:4" x14ac:dyDescent="0.2">
      <c r="A749" s="158"/>
      <c r="D749" s="138"/>
    </row>
    <row r="750" spans="1:4" x14ac:dyDescent="0.2">
      <c r="A750" s="158"/>
      <c r="D750" s="138"/>
    </row>
    <row r="751" spans="1:4" x14ac:dyDescent="0.2">
      <c r="A751" s="158"/>
      <c r="D751" s="138"/>
    </row>
    <row r="752" spans="1:4" x14ac:dyDescent="0.2">
      <c r="A752" s="158"/>
      <c r="D752" s="138"/>
    </row>
    <row r="753" spans="1:4" x14ac:dyDescent="0.2">
      <c r="A753" s="158"/>
      <c r="D753" s="138"/>
    </row>
    <row r="754" spans="1:4" x14ac:dyDescent="0.2">
      <c r="A754" s="158"/>
      <c r="D754" s="138"/>
    </row>
    <row r="755" spans="1:4" x14ac:dyDescent="0.2">
      <c r="A755" s="158"/>
      <c r="D755" s="138"/>
    </row>
    <row r="756" spans="1:4" x14ac:dyDescent="0.2">
      <c r="A756" s="158"/>
      <c r="D756" s="138"/>
    </row>
    <row r="757" spans="1:4" x14ac:dyDescent="0.2">
      <c r="A757" s="158"/>
      <c r="D757" s="138"/>
    </row>
    <row r="758" spans="1:4" x14ac:dyDescent="0.2">
      <c r="A758" s="158"/>
      <c r="D758" s="138"/>
    </row>
    <row r="759" spans="1:4" x14ac:dyDescent="0.2">
      <c r="A759" s="158"/>
      <c r="D759" s="138"/>
    </row>
    <row r="760" spans="1:4" x14ac:dyDescent="0.2">
      <c r="A760" s="158"/>
      <c r="D760" s="138"/>
    </row>
    <row r="761" spans="1:4" x14ac:dyDescent="0.2">
      <c r="A761" s="158"/>
      <c r="D761" s="138"/>
    </row>
    <row r="762" spans="1:4" x14ac:dyDescent="0.2">
      <c r="A762" s="158"/>
      <c r="D762" s="138"/>
    </row>
    <row r="763" spans="1:4" x14ac:dyDescent="0.2">
      <c r="A763" s="158"/>
      <c r="D763" s="138"/>
    </row>
    <row r="764" spans="1:4" x14ac:dyDescent="0.2">
      <c r="A764" s="158"/>
      <c r="D764" s="138"/>
    </row>
    <row r="765" spans="1:4" x14ac:dyDescent="0.2">
      <c r="A765" s="158"/>
      <c r="D765" s="138"/>
    </row>
    <row r="766" spans="1:4" x14ac:dyDescent="0.2">
      <c r="A766" s="158"/>
      <c r="D766" s="138"/>
    </row>
    <row r="767" spans="1:4" x14ac:dyDescent="0.2">
      <c r="A767" s="158"/>
      <c r="D767" s="138"/>
    </row>
    <row r="768" spans="1:4" x14ac:dyDescent="0.2">
      <c r="A768" s="158"/>
      <c r="D768" s="138"/>
    </row>
    <row r="769" spans="1:4" x14ac:dyDescent="0.2">
      <c r="A769" s="158"/>
      <c r="D769" s="138"/>
    </row>
    <row r="770" spans="1:4" x14ac:dyDescent="0.2">
      <c r="A770" s="158"/>
      <c r="D770" s="138"/>
    </row>
    <row r="771" spans="1:4" x14ac:dyDescent="0.2">
      <c r="A771" s="158"/>
      <c r="D771" s="138"/>
    </row>
    <row r="772" spans="1:4" x14ac:dyDescent="0.2">
      <c r="A772" s="158"/>
      <c r="D772" s="138"/>
    </row>
    <row r="773" spans="1:4" x14ac:dyDescent="0.2">
      <c r="A773" s="158"/>
      <c r="D773" s="138"/>
    </row>
    <row r="774" spans="1:4" x14ac:dyDescent="0.2">
      <c r="A774" s="158"/>
      <c r="D774" s="138"/>
    </row>
    <row r="775" spans="1:4" x14ac:dyDescent="0.2">
      <c r="A775" s="158"/>
      <c r="D775" s="138"/>
    </row>
    <row r="776" spans="1:4" x14ac:dyDescent="0.2">
      <c r="A776" s="158"/>
      <c r="D776" s="138"/>
    </row>
    <row r="777" spans="1:4" x14ac:dyDescent="0.2">
      <c r="A777" s="158"/>
      <c r="D777" s="138"/>
    </row>
    <row r="778" spans="1:4" x14ac:dyDescent="0.2">
      <c r="A778" s="158"/>
      <c r="D778" s="138"/>
    </row>
    <row r="779" spans="1:4" x14ac:dyDescent="0.2">
      <c r="A779" s="158"/>
      <c r="D779" s="138"/>
    </row>
    <row r="780" spans="1:4" x14ac:dyDescent="0.2">
      <c r="A780" s="158"/>
      <c r="D780" s="138"/>
    </row>
    <row r="781" spans="1:4" x14ac:dyDescent="0.2">
      <c r="A781" s="158"/>
      <c r="D781" s="138"/>
    </row>
    <row r="782" spans="1:4" x14ac:dyDescent="0.2">
      <c r="A782" s="158"/>
      <c r="D782" s="138"/>
    </row>
    <row r="783" spans="1:4" x14ac:dyDescent="0.2">
      <c r="A783" s="158"/>
      <c r="D783" s="138"/>
    </row>
    <row r="784" spans="1:4" x14ac:dyDescent="0.2">
      <c r="A784" s="158"/>
      <c r="D784" s="138"/>
    </row>
    <row r="785" spans="1:4" x14ac:dyDescent="0.2">
      <c r="A785" s="158"/>
      <c r="D785" s="138"/>
    </row>
    <row r="786" spans="1:4" x14ac:dyDescent="0.2">
      <c r="A786" s="158"/>
      <c r="D786" s="138"/>
    </row>
    <row r="787" spans="1:4" x14ac:dyDescent="0.2">
      <c r="A787" s="158"/>
      <c r="D787" s="138"/>
    </row>
    <row r="788" spans="1:4" x14ac:dyDescent="0.2">
      <c r="A788" s="158"/>
      <c r="D788" s="138"/>
    </row>
    <row r="789" spans="1:4" x14ac:dyDescent="0.2">
      <c r="A789" s="158"/>
      <c r="D789" s="138"/>
    </row>
    <row r="790" spans="1:4" x14ac:dyDescent="0.2">
      <c r="A790" s="158"/>
      <c r="D790" s="138"/>
    </row>
    <row r="791" spans="1:4" x14ac:dyDescent="0.2">
      <c r="A791" s="158"/>
      <c r="D791" s="138"/>
    </row>
    <row r="792" spans="1:4" x14ac:dyDescent="0.2">
      <c r="A792" s="158"/>
      <c r="D792" s="138"/>
    </row>
    <row r="793" spans="1:4" x14ac:dyDescent="0.2">
      <c r="A793" s="158"/>
      <c r="D793" s="138"/>
    </row>
    <row r="794" spans="1:4" x14ac:dyDescent="0.2">
      <c r="A794" s="158"/>
      <c r="D794" s="138"/>
    </row>
    <row r="795" spans="1:4" x14ac:dyDescent="0.2">
      <c r="A795" s="158"/>
      <c r="D795" s="138"/>
    </row>
    <row r="796" spans="1:4" x14ac:dyDescent="0.2">
      <c r="A796" s="158"/>
      <c r="D796" s="138"/>
    </row>
    <row r="797" spans="1:4" x14ac:dyDescent="0.2">
      <c r="A797" s="158"/>
      <c r="D797" s="138"/>
    </row>
    <row r="798" spans="1:4" x14ac:dyDescent="0.2">
      <c r="A798" s="158"/>
      <c r="D798" s="138"/>
    </row>
    <row r="799" spans="1:4" x14ac:dyDescent="0.2">
      <c r="A799" s="158"/>
      <c r="D799" s="138"/>
    </row>
    <row r="800" spans="1:4" x14ac:dyDescent="0.2">
      <c r="A800" s="158"/>
      <c r="D800" s="138"/>
    </row>
    <row r="801" spans="1:4" x14ac:dyDescent="0.2">
      <c r="A801" s="158"/>
      <c r="D801" s="138"/>
    </row>
    <row r="802" spans="1:4" x14ac:dyDescent="0.2">
      <c r="A802" s="158"/>
      <c r="D802" s="138"/>
    </row>
    <row r="803" spans="1:4" x14ac:dyDescent="0.2">
      <c r="A803" s="158"/>
      <c r="D803" s="138"/>
    </row>
    <row r="804" spans="1:4" x14ac:dyDescent="0.2">
      <c r="A804" s="158"/>
      <c r="D804" s="138"/>
    </row>
    <row r="805" spans="1:4" x14ac:dyDescent="0.2">
      <c r="A805" s="158"/>
      <c r="D805" s="138"/>
    </row>
    <row r="806" spans="1:4" x14ac:dyDescent="0.2">
      <c r="A806" s="158"/>
      <c r="D806" s="138"/>
    </row>
    <row r="807" spans="1:4" x14ac:dyDescent="0.2">
      <c r="A807" s="158"/>
      <c r="D807" s="138"/>
    </row>
    <row r="808" spans="1:4" x14ac:dyDescent="0.2">
      <c r="A808" s="158"/>
      <c r="D808" s="138"/>
    </row>
    <row r="809" spans="1:4" x14ac:dyDescent="0.2">
      <c r="A809" s="158"/>
      <c r="D809" s="138"/>
    </row>
    <row r="810" spans="1:4" x14ac:dyDescent="0.2">
      <c r="A810" s="158"/>
      <c r="D810" s="138"/>
    </row>
    <row r="811" spans="1:4" x14ac:dyDescent="0.2">
      <c r="A811" s="158"/>
      <c r="D811" s="138"/>
    </row>
    <row r="812" spans="1:4" x14ac:dyDescent="0.2">
      <c r="A812" s="158"/>
      <c r="D812" s="138"/>
    </row>
    <row r="813" spans="1:4" x14ac:dyDescent="0.2">
      <c r="A813" s="158"/>
      <c r="D813" s="138"/>
    </row>
    <row r="814" spans="1:4" x14ac:dyDescent="0.2">
      <c r="A814" s="158"/>
      <c r="D814" s="138"/>
    </row>
    <row r="815" spans="1:4" x14ac:dyDescent="0.2">
      <c r="A815" s="158"/>
      <c r="D815" s="138"/>
    </row>
    <row r="816" spans="1:4" x14ac:dyDescent="0.2">
      <c r="A816" s="158"/>
      <c r="D816" s="138"/>
    </row>
    <row r="817" spans="1:4" x14ac:dyDescent="0.2">
      <c r="A817" s="158"/>
      <c r="D817" s="138"/>
    </row>
    <row r="818" spans="1:4" x14ac:dyDescent="0.2">
      <c r="A818" s="158"/>
      <c r="D818" s="138"/>
    </row>
    <row r="819" spans="1:4" x14ac:dyDescent="0.2">
      <c r="A819" s="158"/>
      <c r="D819" s="138"/>
    </row>
    <row r="820" spans="1:4" x14ac:dyDescent="0.2">
      <c r="A820" s="158"/>
      <c r="D820" s="138"/>
    </row>
    <row r="821" spans="1:4" x14ac:dyDescent="0.2">
      <c r="A821" s="158"/>
      <c r="D821" s="138"/>
    </row>
    <row r="822" spans="1:4" x14ac:dyDescent="0.2">
      <c r="A822" s="158"/>
      <c r="D822" s="138"/>
    </row>
    <row r="823" spans="1:4" x14ac:dyDescent="0.2">
      <c r="A823" s="158"/>
      <c r="D823" s="138"/>
    </row>
    <row r="824" spans="1:4" x14ac:dyDescent="0.2">
      <c r="A824" s="158"/>
      <c r="D824" s="138"/>
    </row>
    <row r="825" spans="1:4" x14ac:dyDescent="0.2">
      <c r="A825" s="158"/>
      <c r="D825" s="138"/>
    </row>
    <row r="826" spans="1:4" x14ac:dyDescent="0.2">
      <c r="A826" s="158"/>
      <c r="D826" s="138"/>
    </row>
    <row r="827" spans="1:4" x14ac:dyDescent="0.2">
      <c r="A827" s="158"/>
      <c r="D827" s="138"/>
    </row>
    <row r="828" spans="1:4" x14ac:dyDescent="0.2">
      <c r="A828" s="158"/>
      <c r="D828" s="138"/>
    </row>
    <row r="829" spans="1:4" x14ac:dyDescent="0.2">
      <c r="A829" s="158"/>
      <c r="D829" s="138"/>
    </row>
    <row r="830" spans="1:4" x14ac:dyDescent="0.2">
      <c r="A830" s="158"/>
      <c r="D830" s="138"/>
    </row>
    <row r="831" spans="1:4" x14ac:dyDescent="0.2">
      <c r="A831" s="158"/>
      <c r="D831" s="138"/>
    </row>
    <row r="832" spans="1:4" x14ac:dyDescent="0.2">
      <c r="A832" s="158"/>
      <c r="D832" s="138"/>
    </row>
    <row r="833" spans="1:4" x14ac:dyDescent="0.2">
      <c r="A833" s="158"/>
      <c r="D833" s="138"/>
    </row>
    <row r="834" spans="1:4" x14ac:dyDescent="0.2">
      <c r="A834" s="158"/>
      <c r="D834" s="138"/>
    </row>
    <row r="835" spans="1:4" x14ac:dyDescent="0.2">
      <c r="A835" s="158"/>
      <c r="D835" s="138"/>
    </row>
    <row r="836" spans="1:4" x14ac:dyDescent="0.2">
      <c r="A836" s="158"/>
      <c r="D836" s="138"/>
    </row>
    <row r="837" spans="1:4" x14ac:dyDescent="0.2">
      <c r="A837" s="158"/>
      <c r="D837" s="138"/>
    </row>
    <row r="838" spans="1:4" x14ac:dyDescent="0.2">
      <c r="A838" s="158"/>
      <c r="D838" s="138"/>
    </row>
    <row r="839" spans="1:4" x14ac:dyDescent="0.2">
      <c r="A839" s="158"/>
      <c r="D839" s="138"/>
    </row>
    <row r="840" spans="1:4" x14ac:dyDescent="0.2">
      <c r="A840" s="158"/>
      <c r="D840" s="138"/>
    </row>
    <row r="841" spans="1:4" x14ac:dyDescent="0.2">
      <c r="A841" s="158"/>
      <c r="D841" s="138"/>
    </row>
    <row r="842" spans="1:4" x14ac:dyDescent="0.2">
      <c r="A842" s="158"/>
      <c r="D842" s="138"/>
    </row>
    <row r="843" spans="1:4" x14ac:dyDescent="0.2">
      <c r="A843" s="158"/>
      <c r="D843" s="138"/>
    </row>
    <row r="844" spans="1:4" x14ac:dyDescent="0.2">
      <c r="A844" s="158"/>
      <c r="D844" s="138"/>
    </row>
    <row r="845" spans="1:4" x14ac:dyDescent="0.2">
      <c r="A845" s="158"/>
      <c r="D845" s="138"/>
    </row>
    <row r="846" spans="1:4" x14ac:dyDescent="0.2">
      <c r="A846" s="158"/>
      <c r="D846" s="138"/>
    </row>
    <row r="847" spans="1:4" x14ac:dyDescent="0.2">
      <c r="A847" s="158"/>
      <c r="D847" s="138"/>
    </row>
    <row r="848" spans="1:4" x14ac:dyDescent="0.2">
      <c r="A848" s="158"/>
      <c r="D848" s="138"/>
    </row>
    <row r="849" spans="1:4" x14ac:dyDescent="0.2">
      <c r="A849" s="158"/>
      <c r="D849" s="138"/>
    </row>
    <row r="850" spans="1:4" x14ac:dyDescent="0.2">
      <c r="A850" s="158"/>
      <c r="D850" s="138"/>
    </row>
    <row r="851" spans="1:4" x14ac:dyDescent="0.2">
      <c r="A851" s="158"/>
      <c r="D851" s="138"/>
    </row>
    <row r="852" spans="1:4" x14ac:dyDescent="0.2">
      <c r="A852" s="158"/>
      <c r="D852" s="138"/>
    </row>
    <row r="853" spans="1:4" x14ac:dyDescent="0.2">
      <c r="A853" s="158"/>
      <c r="D853" s="138"/>
    </row>
    <row r="854" spans="1:4" x14ac:dyDescent="0.2">
      <c r="A854" s="158"/>
      <c r="D854" s="138"/>
    </row>
    <row r="855" spans="1:4" x14ac:dyDescent="0.2">
      <c r="A855" s="158"/>
      <c r="D855" s="138"/>
    </row>
    <row r="856" spans="1:4" x14ac:dyDescent="0.2">
      <c r="A856" s="158"/>
      <c r="D856" s="138"/>
    </row>
    <row r="857" spans="1:4" x14ac:dyDescent="0.2">
      <c r="A857" s="158"/>
      <c r="D857" s="138"/>
    </row>
    <row r="858" spans="1:4" x14ac:dyDescent="0.2">
      <c r="A858" s="158"/>
      <c r="D858" s="138"/>
    </row>
    <row r="859" spans="1:4" x14ac:dyDescent="0.2">
      <c r="A859" s="158"/>
      <c r="D859" s="138"/>
    </row>
    <row r="860" spans="1:4" x14ac:dyDescent="0.2">
      <c r="A860" s="158"/>
      <c r="D860" s="138"/>
    </row>
    <row r="861" spans="1:4" x14ac:dyDescent="0.2">
      <c r="A861" s="158"/>
      <c r="D861" s="138"/>
    </row>
    <row r="862" spans="1:4" x14ac:dyDescent="0.2">
      <c r="A862" s="158"/>
      <c r="D862" s="138"/>
    </row>
    <row r="863" spans="1:4" x14ac:dyDescent="0.2">
      <c r="A863" s="158"/>
      <c r="D863" s="138"/>
    </row>
    <row r="864" spans="1:4" x14ac:dyDescent="0.2">
      <c r="A864" s="158"/>
      <c r="D864" s="138"/>
    </row>
    <row r="865" spans="1:4" x14ac:dyDescent="0.2">
      <c r="A865" s="158"/>
      <c r="D865" s="138"/>
    </row>
    <row r="866" spans="1:4" x14ac:dyDescent="0.2">
      <c r="A866" s="158"/>
      <c r="D866" s="138"/>
    </row>
    <row r="867" spans="1:4" x14ac:dyDescent="0.2">
      <c r="A867" s="158"/>
      <c r="D867" s="138"/>
    </row>
    <row r="868" spans="1:4" x14ac:dyDescent="0.2">
      <c r="A868" s="158"/>
      <c r="D868" s="138"/>
    </row>
    <row r="869" spans="1:4" x14ac:dyDescent="0.2">
      <c r="A869" s="158"/>
      <c r="D869" s="138"/>
    </row>
    <row r="870" spans="1:4" x14ac:dyDescent="0.2">
      <c r="A870" s="158"/>
      <c r="D870" s="138"/>
    </row>
    <row r="871" spans="1:4" x14ac:dyDescent="0.2">
      <c r="A871" s="158"/>
      <c r="D871" s="138"/>
    </row>
    <row r="872" spans="1:4" x14ac:dyDescent="0.2">
      <c r="A872" s="158"/>
      <c r="D872" s="138"/>
    </row>
    <row r="873" spans="1:4" x14ac:dyDescent="0.2">
      <c r="A873" s="158"/>
      <c r="D873" s="138"/>
    </row>
    <row r="874" spans="1:4" x14ac:dyDescent="0.2">
      <c r="A874" s="158"/>
      <c r="D874" s="138"/>
    </row>
    <row r="875" spans="1:4" x14ac:dyDescent="0.2">
      <c r="A875" s="158"/>
      <c r="D875" s="138"/>
    </row>
    <row r="876" spans="1:4" x14ac:dyDescent="0.2">
      <c r="A876" s="158"/>
      <c r="D876" s="138"/>
    </row>
    <row r="877" spans="1:4" x14ac:dyDescent="0.2">
      <c r="A877" s="158"/>
      <c r="D877" s="138"/>
    </row>
    <row r="878" spans="1:4" x14ac:dyDescent="0.2">
      <c r="A878" s="158"/>
      <c r="D878" s="138"/>
    </row>
    <row r="879" spans="1:4" x14ac:dyDescent="0.2">
      <c r="A879" s="158"/>
      <c r="D879" s="138"/>
    </row>
    <row r="880" spans="1:4" x14ac:dyDescent="0.2">
      <c r="A880" s="158"/>
      <c r="D880" s="138"/>
    </row>
    <row r="881" spans="1:4" x14ac:dyDescent="0.2">
      <c r="A881" s="158"/>
      <c r="D881" s="138"/>
    </row>
    <row r="882" spans="1:4" x14ac:dyDescent="0.2">
      <c r="A882" s="158"/>
      <c r="D882" s="138"/>
    </row>
    <row r="883" spans="1:4" x14ac:dyDescent="0.2">
      <c r="A883" s="158"/>
      <c r="D883" s="138"/>
    </row>
    <row r="884" spans="1:4" x14ac:dyDescent="0.2">
      <c r="A884" s="158"/>
      <c r="D884" s="138"/>
    </row>
    <row r="885" spans="1:4" x14ac:dyDescent="0.2">
      <c r="A885" s="158"/>
      <c r="D885" s="138"/>
    </row>
    <row r="886" spans="1:4" x14ac:dyDescent="0.2">
      <c r="A886" s="158"/>
      <c r="D886" s="138"/>
    </row>
    <row r="887" spans="1:4" x14ac:dyDescent="0.2">
      <c r="A887" s="158"/>
      <c r="D887" s="138"/>
    </row>
    <row r="888" spans="1:4" x14ac:dyDescent="0.2">
      <c r="A888" s="158"/>
      <c r="D888" s="138"/>
    </row>
    <row r="889" spans="1:4" x14ac:dyDescent="0.2">
      <c r="A889" s="158"/>
      <c r="D889" s="138"/>
    </row>
    <row r="890" spans="1:4" x14ac:dyDescent="0.2">
      <c r="A890" s="158"/>
      <c r="D890" s="138"/>
    </row>
    <row r="891" spans="1:4" x14ac:dyDescent="0.2">
      <c r="A891" s="158"/>
      <c r="D891" s="138"/>
    </row>
    <row r="892" spans="1:4" x14ac:dyDescent="0.2">
      <c r="A892" s="158"/>
      <c r="D892" s="138"/>
    </row>
    <row r="893" spans="1:4" x14ac:dyDescent="0.2">
      <c r="A893" s="158"/>
      <c r="D893" s="138"/>
    </row>
    <row r="894" spans="1:4" x14ac:dyDescent="0.2">
      <c r="A894" s="158"/>
      <c r="D894" s="138"/>
    </row>
    <row r="895" spans="1:4" x14ac:dyDescent="0.2">
      <c r="A895" s="158"/>
      <c r="D895" s="138"/>
    </row>
    <row r="896" spans="1:4" x14ac:dyDescent="0.2">
      <c r="A896" s="158"/>
      <c r="D896" s="138"/>
    </row>
    <row r="897" spans="1:4" x14ac:dyDescent="0.2">
      <c r="A897" s="158"/>
      <c r="D897" s="138"/>
    </row>
    <row r="898" spans="1:4" x14ac:dyDescent="0.2">
      <c r="A898" s="158"/>
      <c r="D898" s="138"/>
    </row>
    <row r="899" spans="1:4" x14ac:dyDescent="0.2">
      <c r="A899" s="158"/>
      <c r="D899" s="138"/>
    </row>
    <row r="900" spans="1:4" x14ac:dyDescent="0.2">
      <c r="A900" s="158"/>
      <c r="D900" s="138"/>
    </row>
    <row r="901" spans="1:4" x14ac:dyDescent="0.2">
      <c r="A901" s="158"/>
      <c r="D901" s="138"/>
    </row>
    <row r="902" spans="1:4" x14ac:dyDescent="0.2">
      <c r="A902" s="158"/>
      <c r="D902" s="138"/>
    </row>
    <row r="903" spans="1:4" x14ac:dyDescent="0.2">
      <c r="A903" s="158"/>
      <c r="D903" s="138"/>
    </row>
    <row r="904" spans="1:4" x14ac:dyDescent="0.2">
      <c r="A904" s="158"/>
      <c r="D904" s="138"/>
    </row>
    <row r="905" spans="1:4" x14ac:dyDescent="0.2">
      <c r="A905" s="158"/>
      <c r="D905" s="138"/>
    </row>
    <row r="906" spans="1:4" x14ac:dyDescent="0.2">
      <c r="A906" s="158"/>
      <c r="D906" s="138"/>
    </row>
    <row r="907" spans="1:4" x14ac:dyDescent="0.2">
      <c r="A907" s="158"/>
      <c r="D907" s="138"/>
    </row>
    <row r="908" spans="1:4" x14ac:dyDescent="0.2">
      <c r="A908" s="158"/>
      <c r="D908" s="138"/>
    </row>
    <row r="909" spans="1:4" x14ac:dyDescent="0.2">
      <c r="A909" s="158"/>
      <c r="D909" s="138"/>
    </row>
    <row r="910" spans="1:4" x14ac:dyDescent="0.2">
      <c r="A910" s="158"/>
      <c r="D910" s="138"/>
    </row>
    <row r="911" spans="1:4" x14ac:dyDescent="0.2">
      <c r="A911" s="158"/>
      <c r="D911" s="138"/>
    </row>
    <row r="912" spans="1:4" x14ac:dyDescent="0.2">
      <c r="A912" s="158"/>
      <c r="D912" s="138"/>
    </row>
    <row r="913" spans="1:4" x14ac:dyDescent="0.2">
      <c r="A913" s="158"/>
      <c r="D913" s="138"/>
    </row>
    <row r="914" spans="1:4" x14ac:dyDescent="0.2">
      <c r="A914" s="158"/>
      <c r="D914" s="138"/>
    </row>
    <row r="915" spans="1:4" x14ac:dyDescent="0.2">
      <c r="A915" s="158"/>
      <c r="D915" s="138"/>
    </row>
    <row r="916" spans="1:4" x14ac:dyDescent="0.2">
      <c r="A916" s="158"/>
      <c r="D916" s="138"/>
    </row>
    <row r="917" spans="1:4" x14ac:dyDescent="0.2">
      <c r="A917" s="158"/>
      <c r="D917" s="138"/>
    </row>
    <row r="918" spans="1:4" x14ac:dyDescent="0.2">
      <c r="A918" s="158"/>
      <c r="D918" s="138"/>
    </row>
    <row r="919" spans="1:4" x14ac:dyDescent="0.2">
      <c r="A919" s="158"/>
      <c r="D919" s="138"/>
    </row>
    <row r="920" spans="1:4" x14ac:dyDescent="0.2">
      <c r="A920" s="158"/>
      <c r="D920" s="138"/>
    </row>
    <row r="921" spans="1:4" x14ac:dyDescent="0.2">
      <c r="A921" s="158"/>
      <c r="D921" s="138"/>
    </row>
    <row r="922" spans="1:4" x14ac:dyDescent="0.2">
      <c r="A922" s="158"/>
      <c r="D922" s="138"/>
    </row>
    <row r="923" spans="1:4" x14ac:dyDescent="0.2">
      <c r="A923" s="158"/>
      <c r="D923" s="138"/>
    </row>
    <row r="924" spans="1:4" x14ac:dyDescent="0.2">
      <c r="A924" s="158"/>
      <c r="D924" s="138"/>
    </row>
    <row r="925" spans="1:4" x14ac:dyDescent="0.2">
      <c r="A925" s="158"/>
      <c r="D925" s="138"/>
    </row>
    <row r="926" spans="1:4" x14ac:dyDescent="0.2">
      <c r="A926" s="158"/>
      <c r="D926" s="138"/>
    </row>
    <row r="927" spans="1:4" x14ac:dyDescent="0.2">
      <c r="A927" s="158"/>
      <c r="D927" s="138"/>
    </row>
    <row r="928" spans="1:4" x14ac:dyDescent="0.2">
      <c r="A928" s="158"/>
      <c r="D928" s="138"/>
    </row>
    <row r="929" spans="1:4" x14ac:dyDescent="0.2">
      <c r="A929" s="158"/>
      <c r="D929" s="138"/>
    </row>
    <row r="930" spans="1:4" x14ac:dyDescent="0.2">
      <c r="A930" s="158"/>
      <c r="D930" s="138"/>
    </row>
    <row r="931" spans="1:4" x14ac:dyDescent="0.2">
      <c r="A931" s="158"/>
      <c r="D931" s="138"/>
    </row>
    <row r="932" spans="1:4" x14ac:dyDescent="0.2">
      <c r="A932" s="158"/>
      <c r="D932" s="138"/>
    </row>
    <row r="933" spans="1:4" x14ac:dyDescent="0.2">
      <c r="A933" s="158"/>
      <c r="D933" s="138"/>
    </row>
    <row r="934" spans="1:4" x14ac:dyDescent="0.2">
      <c r="A934" s="158"/>
      <c r="D934" s="138"/>
    </row>
    <row r="935" spans="1:4" x14ac:dyDescent="0.2">
      <c r="A935" s="158"/>
      <c r="D935" s="138"/>
    </row>
    <row r="936" spans="1:4" x14ac:dyDescent="0.2">
      <c r="A936" s="158"/>
      <c r="D936" s="138"/>
    </row>
    <row r="937" spans="1:4" x14ac:dyDescent="0.2">
      <c r="A937" s="158"/>
      <c r="D937" s="138"/>
    </row>
    <row r="938" spans="1:4" x14ac:dyDescent="0.2">
      <c r="A938" s="158"/>
      <c r="D938" s="138"/>
    </row>
    <row r="939" spans="1:4" x14ac:dyDescent="0.2">
      <c r="A939" s="158"/>
      <c r="D939" s="138"/>
    </row>
    <row r="940" spans="1:4" x14ac:dyDescent="0.2">
      <c r="A940" s="158"/>
      <c r="D940" s="138"/>
    </row>
    <row r="941" spans="1:4" x14ac:dyDescent="0.2">
      <c r="A941" s="158"/>
      <c r="D941" s="138"/>
    </row>
    <row r="942" spans="1:4" x14ac:dyDescent="0.2">
      <c r="A942" s="158"/>
      <c r="D942" s="138"/>
    </row>
    <row r="943" spans="1:4" x14ac:dyDescent="0.2">
      <c r="A943" s="158"/>
      <c r="D943" s="138"/>
    </row>
    <row r="944" spans="1:4" x14ac:dyDescent="0.2">
      <c r="A944" s="158"/>
      <c r="D944" s="138"/>
    </row>
    <row r="945" spans="1:4" x14ac:dyDescent="0.2">
      <c r="A945" s="158"/>
      <c r="D945" s="138"/>
    </row>
    <row r="946" spans="1:4" x14ac:dyDescent="0.2">
      <c r="A946" s="158"/>
      <c r="D946" s="138"/>
    </row>
    <row r="947" spans="1:4" x14ac:dyDescent="0.2">
      <c r="A947" s="158"/>
      <c r="D947" s="138"/>
    </row>
    <row r="948" spans="1:4" x14ac:dyDescent="0.2">
      <c r="A948" s="158"/>
      <c r="D948" s="138"/>
    </row>
    <row r="949" spans="1:4" x14ac:dyDescent="0.2">
      <c r="A949" s="158"/>
      <c r="D949" s="138"/>
    </row>
    <row r="950" spans="1:4" x14ac:dyDescent="0.2">
      <c r="A950" s="158"/>
      <c r="D950" s="138"/>
    </row>
    <row r="951" spans="1:4" x14ac:dyDescent="0.2">
      <c r="A951" s="158"/>
      <c r="D951" s="138"/>
    </row>
    <row r="952" spans="1:4" x14ac:dyDescent="0.2">
      <c r="A952" s="158"/>
      <c r="D952" s="138"/>
    </row>
    <row r="953" spans="1:4" x14ac:dyDescent="0.2">
      <c r="A953" s="158"/>
      <c r="D953" s="138"/>
    </row>
    <row r="954" spans="1:4" x14ac:dyDescent="0.2">
      <c r="A954" s="158"/>
      <c r="D954" s="138"/>
    </row>
    <row r="955" spans="1:4" x14ac:dyDescent="0.2">
      <c r="A955" s="158"/>
      <c r="D955" s="138"/>
    </row>
    <row r="956" spans="1:4" x14ac:dyDescent="0.2">
      <c r="A956" s="158"/>
      <c r="D956" s="138"/>
    </row>
    <row r="957" spans="1:4" x14ac:dyDescent="0.2">
      <c r="A957" s="158"/>
      <c r="D957" s="138"/>
    </row>
    <row r="958" spans="1:4" x14ac:dyDescent="0.2">
      <c r="A958" s="158"/>
      <c r="D958" s="138"/>
    </row>
    <row r="959" spans="1:4" x14ac:dyDescent="0.2">
      <c r="A959" s="158"/>
      <c r="D959" s="138"/>
    </row>
    <row r="960" spans="1:4" x14ac:dyDescent="0.2">
      <c r="A960" s="158"/>
      <c r="D960" s="138"/>
    </row>
    <row r="961" spans="1:4" x14ac:dyDescent="0.2">
      <c r="A961" s="158"/>
      <c r="D961" s="138"/>
    </row>
    <row r="962" spans="1:4" x14ac:dyDescent="0.2">
      <c r="A962" s="158"/>
      <c r="D962" s="138"/>
    </row>
    <row r="963" spans="1:4" x14ac:dyDescent="0.2">
      <c r="A963" s="158"/>
      <c r="D963" s="138"/>
    </row>
    <row r="964" spans="1:4" x14ac:dyDescent="0.2">
      <c r="A964" s="158"/>
      <c r="D964" s="138"/>
    </row>
    <row r="965" spans="1:4" x14ac:dyDescent="0.2">
      <c r="A965" s="158"/>
      <c r="D965" s="138"/>
    </row>
    <row r="966" spans="1:4" x14ac:dyDescent="0.2">
      <c r="A966" s="158"/>
      <c r="D966" s="138"/>
    </row>
    <row r="967" spans="1:4" x14ac:dyDescent="0.2">
      <c r="A967" s="158"/>
      <c r="D967" s="138"/>
    </row>
    <row r="968" spans="1:4" x14ac:dyDescent="0.2">
      <c r="A968" s="158"/>
      <c r="D968" s="138"/>
    </row>
    <row r="969" spans="1:4" x14ac:dyDescent="0.2">
      <c r="A969" s="158"/>
      <c r="D969" s="138"/>
    </row>
    <row r="970" spans="1:4" x14ac:dyDescent="0.2">
      <c r="A970" s="158"/>
      <c r="D970" s="138"/>
    </row>
    <row r="971" spans="1:4" x14ac:dyDescent="0.2">
      <c r="A971" s="158"/>
      <c r="D971" s="138"/>
    </row>
    <row r="972" spans="1:4" x14ac:dyDescent="0.2">
      <c r="A972" s="158"/>
      <c r="D972" s="138"/>
    </row>
    <row r="973" spans="1:4" x14ac:dyDescent="0.2">
      <c r="A973" s="158"/>
      <c r="D973" s="138"/>
    </row>
    <row r="974" spans="1:4" x14ac:dyDescent="0.2">
      <c r="A974" s="158"/>
      <c r="D974" s="138"/>
    </row>
    <row r="975" spans="1:4" x14ac:dyDescent="0.2">
      <c r="A975" s="158"/>
      <c r="D975" s="138"/>
    </row>
    <row r="976" spans="1:4" x14ac:dyDescent="0.2">
      <c r="A976" s="158"/>
      <c r="D976" s="138"/>
    </row>
    <row r="977" spans="1:4" x14ac:dyDescent="0.2">
      <c r="A977" s="158"/>
      <c r="D977" s="138"/>
    </row>
    <row r="978" spans="1:4" x14ac:dyDescent="0.2">
      <c r="A978" s="158"/>
      <c r="D978" s="138"/>
    </row>
    <row r="979" spans="1:4" x14ac:dyDescent="0.2">
      <c r="A979" s="158"/>
      <c r="D979" s="138"/>
    </row>
    <row r="980" spans="1:4" x14ac:dyDescent="0.2">
      <c r="A980" s="158"/>
      <c r="D980" s="138"/>
    </row>
    <row r="981" spans="1:4" x14ac:dyDescent="0.2">
      <c r="A981" s="158"/>
      <c r="D981" s="138"/>
    </row>
    <row r="982" spans="1:4" x14ac:dyDescent="0.2">
      <c r="A982" s="158"/>
      <c r="D982" s="138"/>
    </row>
    <row r="983" spans="1:4" x14ac:dyDescent="0.2">
      <c r="A983" s="158"/>
      <c r="D983" s="138"/>
    </row>
    <row r="984" spans="1:4" x14ac:dyDescent="0.2">
      <c r="A984" s="158"/>
      <c r="D984" s="138"/>
    </row>
    <row r="985" spans="1:4" x14ac:dyDescent="0.2">
      <c r="A985" s="158"/>
      <c r="D985" s="138"/>
    </row>
    <row r="986" spans="1:4" x14ac:dyDescent="0.2">
      <c r="A986" s="158"/>
      <c r="D986" s="138"/>
    </row>
    <row r="987" spans="1:4" x14ac:dyDescent="0.2">
      <c r="A987" s="158"/>
      <c r="D987" s="138"/>
    </row>
    <row r="988" spans="1:4" x14ac:dyDescent="0.2">
      <c r="A988" s="158"/>
      <c r="D988" s="138"/>
    </row>
    <row r="989" spans="1:4" x14ac:dyDescent="0.2">
      <c r="A989" s="158"/>
      <c r="D989" s="138"/>
    </row>
    <row r="990" spans="1:4" x14ac:dyDescent="0.2">
      <c r="A990" s="158"/>
      <c r="D990" s="138"/>
    </row>
    <row r="991" spans="1:4" x14ac:dyDescent="0.2">
      <c r="A991" s="158"/>
      <c r="D991" s="138"/>
    </row>
    <row r="992" spans="1:4" x14ac:dyDescent="0.2">
      <c r="A992" s="158"/>
      <c r="D992" s="138"/>
    </row>
    <row r="993" spans="1:4" x14ac:dyDescent="0.2">
      <c r="A993" s="158"/>
      <c r="D993" s="138"/>
    </row>
    <row r="994" spans="1:4" x14ac:dyDescent="0.2">
      <c r="A994" s="158"/>
      <c r="D994" s="138"/>
    </row>
    <row r="995" spans="1:4" x14ac:dyDescent="0.2">
      <c r="A995" s="158"/>
      <c r="D995" s="138"/>
    </row>
    <row r="996" spans="1:4" x14ac:dyDescent="0.2">
      <c r="A996" s="158"/>
      <c r="D996" s="138"/>
    </row>
    <row r="997" spans="1:4" x14ac:dyDescent="0.2">
      <c r="A997" s="158"/>
      <c r="D997" s="138"/>
    </row>
    <row r="998" spans="1:4" x14ac:dyDescent="0.2">
      <c r="A998" s="158"/>
      <c r="D998" s="138"/>
    </row>
    <row r="999" spans="1:4" x14ac:dyDescent="0.2">
      <c r="A999" s="158"/>
      <c r="D999" s="138"/>
    </row>
    <row r="1000" spans="1:4" x14ac:dyDescent="0.2">
      <c r="A1000" s="158"/>
      <c r="D1000" s="138"/>
    </row>
    <row r="1001" spans="1:4" x14ac:dyDescent="0.2">
      <c r="A1001" s="158"/>
      <c r="D1001" s="138"/>
    </row>
    <row r="1002" spans="1:4" x14ac:dyDescent="0.2">
      <c r="A1002" s="158"/>
      <c r="D1002" s="138"/>
    </row>
    <row r="1003" spans="1:4" x14ac:dyDescent="0.2">
      <c r="A1003" s="158"/>
      <c r="D1003" s="138"/>
    </row>
    <row r="1004" spans="1:4" x14ac:dyDescent="0.2">
      <c r="A1004" s="158"/>
      <c r="D1004" s="138"/>
    </row>
    <row r="1005" spans="1:4" x14ac:dyDescent="0.2">
      <c r="A1005" s="158"/>
      <c r="D1005" s="138"/>
    </row>
    <row r="1006" spans="1:4" x14ac:dyDescent="0.2">
      <c r="A1006" s="158"/>
      <c r="D1006" s="138"/>
    </row>
    <row r="1007" spans="1:4" x14ac:dyDescent="0.2">
      <c r="A1007" s="158"/>
      <c r="D1007" s="138"/>
    </row>
    <row r="1008" spans="1:4" x14ac:dyDescent="0.2">
      <c r="A1008" s="158"/>
      <c r="D1008" s="138"/>
    </row>
    <row r="1009" spans="1:4" x14ac:dyDescent="0.2">
      <c r="A1009" s="158"/>
      <c r="D1009" s="138"/>
    </row>
    <row r="1010" spans="1:4" x14ac:dyDescent="0.2">
      <c r="A1010" s="158"/>
      <c r="D1010" s="138"/>
    </row>
    <row r="1011" spans="1:4" x14ac:dyDescent="0.2">
      <c r="A1011" s="158"/>
      <c r="D1011" s="138"/>
    </row>
    <row r="1012" spans="1:4" x14ac:dyDescent="0.2">
      <c r="A1012" s="158"/>
      <c r="D1012" s="138"/>
    </row>
    <row r="1013" spans="1:4" x14ac:dyDescent="0.2">
      <c r="A1013" s="158"/>
      <c r="D1013" s="138"/>
    </row>
    <row r="1014" spans="1:4" x14ac:dyDescent="0.2">
      <c r="A1014" s="158"/>
      <c r="D1014" s="138"/>
    </row>
    <row r="1015" spans="1:4" x14ac:dyDescent="0.2">
      <c r="A1015" s="158"/>
      <c r="D1015" s="138"/>
    </row>
    <row r="1016" spans="1:4" x14ac:dyDescent="0.2">
      <c r="A1016" s="158"/>
      <c r="D1016" s="138"/>
    </row>
    <row r="1017" spans="1:4" x14ac:dyDescent="0.2">
      <c r="A1017" s="158"/>
      <c r="D1017" s="138"/>
    </row>
    <row r="1018" spans="1:4" x14ac:dyDescent="0.2">
      <c r="A1018" s="158"/>
      <c r="D1018" s="138"/>
    </row>
    <row r="1019" spans="1:4" x14ac:dyDescent="0.2">
      <c r="A1019" s="158"/>
      <c r="D1019" s="138"/>
    </row>
    <row r="1020" spans="1:4" x14ac:dyDescent="0.2">
      <c r="A1020" s="158"/>
      <c r="D1020" s="138"/>
    </row>
    <row r="1021" spans="1:4" x14ac:dyDescent="0.2">
      <c r="A1021" s="158"/>
      <c r="D1021" s="138"/>
    </row>
    <row r="1022" spans="1:4" x14ac:dyDescent="0.2">
      <c r="A1022" s="158"/>
      <c r="D1022" s="138"/>
    </row>
    <row r="1023" spans="1:4" x14ac:dyDescent="0.2">
      <c r="A1023" s="158"/>
      <c r="D1023" s="138"/>
    </row>
    <row r="1024" spans="1:4" x14ac:dyDescent="0.2">
      <c r="A1024" s="158"/>
      <c r="D1024" s="138"/>
    </row>
    <row r="1025" spans="1:4" x14ac:dyDescent="0.2">
      <c r="A1025" s="158"/>
      <c r="D1025" s="138"/>
    </row>
    <row r="1026" spans="1:4" x14ac:dyDescent="0.2">
      <c r="A1026" s="158"/>
      <c r="D1026" s="138"/>
    </row>
    <row r="1027" spans="1:4" x14ac:dyDescent="0.2">
      <c r="A1027" s="158"/>
      <c r="D1027" s="138"/>
    </row>
    <row r="1028" spans="1:4" x14ac:dyDescent="0.2">
      <c r="A1028" s="158"/>
      <c r="D1028" s="138"/>
    </row>
    <row r="1029" spans="1:4" x14ac:dyDescent="0.2">
      <c r="A1029" s="158"/>
      <c r="D1029" s="138"/>
    </row>
    <row r="1030" spans="1:4" x14ac:dyDescent="0.2">
      <c r="A1030" s="158"/>
      <c r="D1030" s="138"/>
    </row>
    <row r="1031" spans="1:4" x14ac:dyDescent="0.2">
      <c r="A1031" s="158"/>
      <c r="D1031" s="138"/>
    </row>
    <row r="1032" spans="1:4" x14ac:dyDescent="0.2">
      <c r="A1032" s="158"/>
      <c r="D1032" s="138"/>
    </row>
    <row r="1033" spans="1:4" x14ac:dyDescent="0.2">
      <c r="A1033" s="158"/>
      <c r="D1033" s="138"/>
    </row>
    <row r="1034" spans="1:4" x14ac:dyDescent="0.2">
      <c r="A1034" s="158"/>
      <c r="D1034" s="138"/>
    </row>
    <row r="1035" spans="1:4" x14ac:dyDescent="0.2">
      <c r="A1035" s="158"/>
      <c r="D1035" s="138"/>
    </row>
    <row r="1036" spans="1:4" x14ac:dyDescent="0.2">
      <c r="A1036" s="158"/>
      <c r="D1036" s="138"/>
    </row>
    <row r="1037" spans="1:4" x14ac:dyDescent="0.2">
      <c r="A1037" s="158"/>
      <c r="D1037" s="138"/>
    </row>
    <row r="1038" spans="1:4" x14ac:dyDescent="0.2">
      <c r="A1038" s="158"/>
      <c r="D1038" s="138"/>
    </row>
    <row r="1039" spans="1:4" x14ac:dyDescent="0.2">
      <c r="A1039" s="158"/>
      <c r="D1039" s="138"/>
    </row>
    <row r="1040" spans="1:4" x14ac:dyDescent="0.2">
      <c r="A1040" s="158"/>
      <c r="D1040" s="138"/>
    </row>
    <row r="1041" spans="1:4" x14ac:dyDescent="0.2">
      <c r="A1041" s="158"/>
      <c r="D1041" s="138"/>
    </row>
    <row r="1042" spans="1:4" x14ac:dyDescent="0.2">
      <c r="A1042" s="158"/>
      <c r="D1042" s="138"/>
    </row>
    <row r="1043" spans="1:4" x14ac:dyDescent="0.2">
      <c r="A1043" s="158"/>
      <c r="D1043" s="138"/>
    </row>
    <row r="1044" spans="1:4" x14ac:dyDescent="0.2">
      <c r="A1044" s="158"/>
      <c r="D1044" s="138"/>
    </row>
    <row r="1045" spans="1:4" x14ac:dyDescent="0.2">
      <c r="A1045" s="158"/>
      <c r="D1045" s="138"/>
    </row>
    <row r="1046" spans="1:4" x14ac:dyDescent="0.2">
      <c r="A1046" s="158"/>
      <c r="D1046" s="138"/>
    </row>
    <row r="1047" spans="1:4" x14ac:dyDescent="0.2">
      <c r="A1047" s="158"/>
      <c r="D1047" s="138"/>
    </row>
    <row r="1048" spans="1:4" x14ac:dyDescent="0.2">
      <c r="A1048" s="158"/>
      <c r="D1048" s="138"/>
    </row>
    <row r="1049" spans="1:4" x14ac:dyDescent="0.2">
      <c r="A1049" s="158"/>
      <c r="D1049" s="138"/>
    </row>
    <row r="1050" spans="1:4" x14ac:dyDescent="0.2">
      <c r="A1050" s="158"/>
      <c r="D1050" s="138"/>
    </row>
    <row r="1051" spans="1:4" x14ac:dyDescent="0.2">
      <c r="A1051" s="158"/>
      <c r="D1051" s="138"/>
    </row>
    <row r="1052" spans="1:4" x14ac:dyDescent="0.2">
      <c r="A1052" s="158"/>
      <c r="D1052" s="138"/>
    </row>
    <row r="1053" spans="1:4" x14ac:dyDescent="0.2">
      <c r="A1053" s="158"/>
      <c r="D1053" s="138"/>
    </row>
    <row r="1054" spans="1:4" x14ac:dyDescent="0.2">
      <c r="A1054" s="158"/>
      <c r="D1054" s="138"/>
    </row>
    <row r="1055" spans="1:4" x14ac:dyDescent="0.2">
      <c r="A1055" s="158"/>
      <c r="D1055" s="138"/>
    </row>
    <row r="1056" spans="1:4" x14ac:dyDescent="0.2">
      <c r="A1056" s="158"/>
      <c r="D1056" s="138"/>
    </row>
    <row r="1057" spans="1:4" x14ac:dyDescent="0.2">
      <c r="A1057" s="158"/>
      <c r="D1057" s="138"/>
    </row>
    <row r="1058" spans="1:4" x14ac:dyDescent="0.2">
      <c r="A1058" s="158"/>
      <c r="D1058" s="138"/>
    </row>
    <row r="1059" spans="1:4" x14ac:dyDescent="0.2">
      <c r="A1059" s="158"/>
      <c r="D1059" s="138"/>
    </row>
    <row r="1060" spans="1:4" x14ac:dyDescent="0.2">
      <c r="A1060" s="158"/>
      <c r="D1060" s="138"/>
    </row>
    <row r="1061" spans="1:4" x14ac:dyDescent="0.2">
      <c r="A1061" s="158"/>
      <c r="D1061" s="138"/>
    </row>
    <row r="1062" spans="1:4" x14ac:dyDescent="0.2">
      <c r="A1062" s="158"/>
      <c r="D1062" s="138"/>
    </row>
    <row r="1063" spans="1:4" x14ac:dyDescent="0.2">
      <c r="A1063" s="158"/>
      <c r="D1063" s="138"/>
    </row>
    <row r="1064" spans="1:4" x14ac:dyDescent="0.2">
      <c r="A1064" s="158"/>
      <c r="D1064" s="138"/>
    </row>
    <row r="1065" spans="1:4" x14ac:dyDescent="0.2">
      <c r="A1065" s="158"/>
      <c r="D1065" s="138"/>
    </row>
    <row r="1066" spans="1:4" x14ac:dyDescent="0.2">
      <c r="A1066" s="158"/>
      <c r="D1066" s="138"/>
    </row>
    <row r="1067" spans="1:4" x14ac:dyDescent="0.2">
      <c r="A1067" s="158"/>
      <c r="D1067" s="138"/>
    </row>
    <row r="1068" spans="1:4" x14ac:dyDescent="0.2">
      <c r="A1068" s="158"/>
      <c r="D1068" s="138"/>
    </row>
    <row r="1069" spans="1:4" x14ac:dyDescent="0.2">
      <c r="A1069" s="158"/>
      <c r="D1069" s="138"/>
    </row>
    <row r="1070" spans="1:4" x14ac:dyDescent="0.2">
      <c r="A1070" s="158"/>
      <c r="D1070" s="138"/>
    </row>
    <row r="1071" spans="1:4" x14ac:dyDescent="0.2">
      <c r="A1071" s="158"/>
      <c r="D1071" s="138"/>
    </row>
    <row r="1072" spans="1:4" x14ac:dyDescent="0.2">
      <c r="A1072" s="158"/>
      <c r="D1072" s="138"/>
    </row>
    <row r="1073" spans="1:4" x14ac:dyDescent="0.2">
      <c r="A1073" s="158"/>
      <c r="D1073" s="138"/>
    </row>
    <row r="1074" spans="1:4" x14ac:dyDescent="0.2">
      <c r="A1074" s="158"/>
      <c r="D1074" s="138"/>
    </row>
    <row r="1075" spans="1:4" x14ac:dyDescent="0.2">
      <c r="A1075" s="158"/>
      <c r="D1075" s="138"/>
    </row>
    <row r="1076" spans="1:4" x14ac:dyDescent="0.2">
      <c r="A1076" s="158"/>
      <c r="D1076" s="138"/>
    </row>
    <row r="1077" spans="1:4" x14ac:dyDescent="0.2">
      <c r="A1077" s="158"/>
      <c r="D1077" s="138"/>
    </row>
    <row r="1078" spans="1:4" x14ac:dyDescent="0.2">
      <c r="A1078" s="158"/>
      <c r="D1078" s="138"/>
    </row>
    <row r="1079" spans="1:4" x14ac:dyDescent="0.2">
      <c r="A1079" s="158"/>
      <c r="D1079" s="138"/>
    </row>
    <row r="1080" spans="1:4" x14ac:dyDescent="0.2">
      <c r="A1080" s="158"/>
      <c r="D1080" s="138"/>
    </row>
    <row r="1081" spans="1:4" x14ac:dyDescent="0.2">
      <c r="A1081" s="158"/>
      <c r="D1081" s="138"/>
    </row>
    <row r="1082" spans="1:4" x14ac:dyDescent="0.2">
      <c r="A1082" s="158"/>
      <c r="D1082" s="138"/>
    </row>
    <row r="1083" spans="1:4" x14ac:dyDescent="0.2">
      <c r="A1083" s="158"/>
      <c r="D1083" s="138"/>
    </row>
    <row r="1084" spans="1:4" x14ac:dyDescent="0.2">
      <c r="A1084" s="158"/>
      <c r="D1084" s="138"/>
    </row>
    <row r="1085" spans="1:4" x14ac:dyDescent="0.2">
      <c r="A1085" s="158"/>
      <c r="D1085" s="138"/>
    </row>
    <row r="1086" spans="1:4" x14ac:dyDescent="0.2">
      <c r="A1086" s="158"/>
      <c r="D1086" s="138"/>
    </row>
    <row r="1087" spans="1:4" x14ac:dyDescent="0.2">
      <c r="A1087" s="158"/>
      <c r="D1087" s="138"/>
    </row>
    <row r="1088" spans="1:4" x14ac:dyDescent="0.2">
      <c r="A1088" s="158"/>
      <c r="D1088" s="138"/>
    </row>
    <row r="1089" spans="1:4" x14ac:dyDescent="0.2">
      <c r="A1089" s="158"/>
      <c r="D1089" s="138"/>
    </row>
    <row r="1090" spans="1:4" x14ac:dyDescent="0.2">
      <c r="A1090" s="158"/>
      <c r="D1090" s="138"/>
    </row>
    <row r="1091" spans="1:4" x14ac:dyDescent="0.2">
      <c r="A1091" s="158"/>
      <c r="D1091" s="138"/>
    </row>
    <row r="1092" spans="1:4" x14ac:dyDescent="0.2">
      <c r="A1092" s="158"/>
      <c r="D1092" s="138"/>
    </row>
    <row r="1093" spans="1:4" x14ac:dyDescent="0.2">
      <c r="A1093" s="158"/>
      <c r="D1093" s="138"/>
    </row>
    <row r="1094" spans="1:4" x14ac:dyDescent="0.2">
      <c r="A1094" s="158"/>
      <c r="D1094" s="138"/>
    </row>
    <row r="1095" spans="1:4" x14ac:dyDescent="0.2">
      <c r="A1095" s="158"/>
      <c r="D1095" s="138"/>
    </row>
    <row r="1096" spans="1:4" x14ac:dyDescent="0.2">
      <c r="A1096" s="158"/>
      <c r="D1096" s="138"/>
    </row>
    <row r="1097" spans="1:4" x14ac:dyDescent="0.2">
      <c r="A1097" s="158"/>
      <c r="D1097" s="138"/>
    </row>
    <row r="1098" spans="1:4" x14ac:dyDescent="0.2">
      <c r="A1098" s="158"/>
      <c r="D1098" s="138"/>
    </row>
    <row r="1099" spans="1:4" x14ac:dyDescent="0.2">
      <c r="A1099" s="158"/>
      <c r="D1099" s="138"/>
    </row>
    <row r="1100" spans="1:4" x14ac:dyDescent="0.2">
      <c r="A1100" s="158"/>
      <c r="D1100" s="138"/>
    </row>
    <row r="1101" spans="1:4" x14ac:dyDescent="0.2">
      <c r="A1101" s="158"/>
      <c r="D1101" s="138"/>
    </row>
    <row r="1102" spans="1:4" x14ac:dyDescent="0.2">
      <c r="A1102" s="158"/>
      <c r="D1102" s="138"/>
    </row>
    <row r="1103" spans="1:4" x14ac:dyDescent="0.2">
      <c r="A1103" s="158"/>
      <c r="D1103" s="138"/>
    </row>
    <row r="1104" spans="1:4" x14ac:dyDescent="0.2">
      <c r="A1104" s="158"/>
      <c r="D1104" s="138"/>
    </row>
    <row r="1105" spans="1:4" x14ac:dyDescent="0.2">
      <c r="A1105" s="158"/>
      <c r="D1105" s="138"/>
    </row>
    <row r="1106" spans="1:4" x14ac:dyDescent="0.2">
      <c r="A1106" s="158"/>
      <c r="D1106" s="138"/>
    </row>
    <row r="1107" spans="1:4" x14ac:dyDescent="0.2">
      <c r="A1107" s="158"/>
      <c r="D1107" s="138"/>
    </row>
    <row r="1108" spans="1:4" x14ac:dyDescent="0.2">
      <c r="A1108" s="158"/>
      <c r="D1108" s="138"/>
    </row>
    <row r="1109" spans="1:4" x14ac:dyDescent="0.2">
      <c r="A1109" s="158"/>
      <c r="D1109" s="138"/>
    </row>
    <row r="1110" spans="1:4" x14ac:dyDescent="0.2">
      <c r="A1110" s="158"/>
      <c r="D1110" s="138"/>
    </row>
    <row r="1111" spans="1:4" x14ac:dyDescent="0.2">
      <c r="A1111" s="158"/>
      <c r="D1111" s="138"/>
    </row>
    <row r="1112" spans="1:4" x14ac:dyDescent="0.2">
      <c r="A1112" s="158"/>
      <c r="D1112" s="138"/>
    </row>
    <row r="1113" spans="1:4" x14ac:dyDescent="0.2">
      <c r="A1113" s="158"/>
      <c r="D1113" s="138"/>
    </row>
    <row r="1114" spans="1:4" x14ac:dyDescent="0.2">
      <c r="A1114" s="158"/>
      <c r="D1114" s="138"/>
    </row>
    <row r="1115" spans="1:4" x14ac:dyDescent="0.2">
      <c r="A1115" s="158"/>
      <c r="D1115" s="138"/>
    </row>
    <row r="1116" spans="1:4" x14ac:dyDescent="0.2">
      <c r="A1116" s="158"/>
      <c r="D1116" s="138"/>
    </row>
    <row r="1117" spans="1:4" x14ac:dyDescent="0.2">
      <c r="A1117" s="158"/>
      <c r="D1117" s="138"/>
    </row>
    <row r="1118" spans="1:4" x14ac:dyDescent="0.2">
      <c r="A1118" s="158"/>
      <c r="D1118" s="138"/>
    </row>
    <row r="1119" spans="1:4" x14ac:dyDescent="0.2">
      <c r="A1119" s="158"/>
      <c r="D1119" s="138"/>
    </row>
    <row r="1120" spans="1:4" x14ac:dyDescent="0.2">
      <c r="A1120" s="158"/>
      <c r="D1120" s="138"/>
    </row>
    <row r="1121" spans="1:4" x14ac:dyDescent="0.2">
      <c r="A1121" s="158"/>
      <c r="D1121" s="138"/>
    </row>
    <row r="1122" spans="1:4" x14ac:dyDescent="0.2">
      <c r="A1122" s="158"/>
      <c r="D1122" s="138"/>
    </row>
    <row r="1123" spans="1:4" x14ac:dyDescent="0.2">
      <c r="A1123" s="158"/>
      <c r="D1123" s="138"/>
    </row>
    <row r="1124" spans="1:4" x14ac:dyDescent="0.2">
      <c r="A1124" s="158"/>
      <c r="D1124" s="138"/>
    </row>
    <row r="1125" spans="1:4" x14ac:dyDescent="0.2">
      <c r="A1125" s="158"/>
      <c r="D1125" s="138"/>
    </row>
    <row r="1126" spans="1:4" x14ac:dyDescent="0.2">
      <c r="A1126" s="158"/>
      <c r="D1126" s="138"/>
    </row>
    <row r="1127" spans="1:4" x14ac:dyDescent="0.2">
      <c r="A1127" s="158"/>
      <c r="D1127" s="138"/>
    </row>
    <row r="1128" spans="1:4" x14ac:dyDescent="0.2">
      <c r="A1128" s="158"/>
      <c r="D1128" s="138"/>
    </row>
    <row r="1129" spans="1:4" x14ac:dyDescent="0.2">
      <c r="A1129" s="158"/>
      <c r="D1129" s="138"/>
    </row>
    <row r="1130" spans="1:4" x14ac:dyDescent="0.2">
      <c r="A1130" s="158"/>
      <c r="D1130" s="138"/>
    </row>
    <row r="1131" spans="1:4" x14ac:dyDescent="0.2">
      <c r="A1131" s="158"/>
      <c r="D1131" s="138"/>
    </row>
    <row r="1132" spans="1:4" x14ac:dyDescent="0.2">
      <c r="A1132" s="158"/>
      <c r="D1132" s="138"/>
    </row>
    <row r="1133" spans="1:4" x14ac:dyDescent="0.2">
      <c r="A1133" s="158"/>
      <c r="D1133" s="138"/>
    </row>
    <row r="1134" spans="1:4" x14ac:dyDescent="0.2">
      <c r="A1134" s="158"/>
      <c r="D1134" s="138"/>
    </row>
    <row r="1135" spans="1:4" x14ac:dyDescent="0.2">
      <c r="A1135" s="158"/>
      <c r="D1135" s="138"/>
    </row>
    <row r="1136" spans="1:4" x14ac:dyDescent="0.2">
      <c r="A1136" s="158"/>
      <c r="D1136" s="138"/>
    </row>
    <row r="1137" spans="1:4" x14ac:dyDescent="0.2">
      <c r="A1137" s="158"/>
      <c r="D1137" s="138"/>
    </row>
    <row r="1138" spans="1:4" x14ac:dyDescent="0.2">
      <c r="A1138" s="158"/>
      <c r="D1138" s="138"/>
    </row>
    <row r="1139" spans="1:4" x14ac:dyDescent="0.2">
      <c r="A1139" s="158"/>
      <c r="D1139" s="138"/>
    </row>
    <row r="1140" spans="1:4" x14ac:dyDescent="0.2">
      <c r="A1140" s="158"/>
      <c r="D1140" s="138"/>
    </row>
    <row r="1141" spans="1:4" x14ac:dyDescent="0.2">
      <c r="A1141" s="158"/>
      <c r="D1141" s="138"/>
    </row>
    <row r="1142" spans="1:4" x14ac:dyDescent="0.2">
      <c r="A1142" s="158"/>
      <c r="D1142" s="138"/>
    </row>
    <row r="1143" spans="1:4" x14ac:dyDescent="0.2">
      <c r="A1143" s="158"/>
      <c r="D1143" s="138"/>
    </row>
    <row r="1144" spans="1:4" x14ac:dyDescent="0.2">
      <c r="A1144" s="158"/>
      <c r="D1144" s="138"/>
    </row>
    <row r="1145" spans="1:4" x14ac:dyDescent="0.2">
      <c r="A1145" s="158"/>
      <c r="D1145" s="138"/>
    </row>
    <row r="1146" spans="1:4" x14ac:dyDescent="0.2">
      <c r="A1146" s="158"/>
      <c r="D1146" s="138"/>
    </row>
    <row r="1147" spans="1:4" x14ac:dyDescent="0.2">
      <c r="A1147" s="158"/>
      <c r="D1147" s="138"/>
    </row>
    <row r="1148" spans="1:4" x14ac:dyDescent="0.2">
      <c r="A1148" s="158"/>
      <c r="D1148" s="138"/>
    </row>
    <row r="1149" spans="1:4" x14ac:dyDescent="0.2">
      <c r="A1149" s="158"/>
      <c r="D1149" s="138"/>
    </row>
    <row r="1150" spans="1:4" x14ac:dyDescent="0.2">
      <c r="A1150" s="158"/>
      <c r="D1150" s="138"/>
    </row>
    <row r="1151" spans="1:4" x14ac:dyDescent="0.2">
      <c r="A1151" s="158"/>
      <c r="D1151" s="138"/>
    </row>
    <row r="1152" spans="1:4" x14ac:dyDescent="0.2">
      <c r="A1152" s="158"/>
      <c r="D1152" s="138"/>
    </row>
    <row r="1153" spans="1:4" x14ac:dyDescent="0.2">
      <c r="A1153" s="158"/>
      <c r="D1153" s="138"/>
    </row>
    <row r="1154" spans="1:4" x14ac:dyDescent="0.2">
      <c r="A1154" s="158"/>
      <c r="D1154" s="138"/>
    </row>
    <row r="1155" spans="1:4" x14ac:dyDescent="0.2">
      <c r="A1155" s="158"/>
      <c r="D1155" s="138"/>
    </row>
    <row r="1156" spans="1:4" x14ac:dyDescent="0.2">
      <c r="A1156" s="158"/>
      <c r="D1156" s="138"/>
    </row>
    <row r="1157" spans="1:4" x14ac:dyDescent="0.2">
      <c r="A1157" s="158"/>
      <c r="D1157" s="138"/>
    </row>
    <row r="1158" spans="1:4" x14ac:dyDescent="0.2">
      <c r="A1158" s="158"/>
      <c r="D1158" s="138"/>
    </row>
    <row r="1159" spans="1:4" x14ac:dyDescent="0.2">
      <c r="A1159" s="158"/>
      <c r="D1159" s="138"/>
    </row>
    <row r="1160" spans="1:4" x14ac:dyDescent="0.2">
      <c r="A1160" s="158"/>
      <c r="D1160" s="138"/>
    </row>
    <row r="1161" spans="1:4" x14ac:dyDescent="0.2">
      <c r="A1161" s="158"/>
      <c r="D1161" s="138"/>
    </row>
    <row r="1162" spans="1:4" x14ac:dyDescent="0.2">
      <c r="A1162" s="158"/>
      <c r="D1162" s="138"/>
    </row>
    <row r="1163" spans="1:4" x14ac:dyDescent="0.2">
      <c r="A1163" s="158"/>
      <c r="D1163" s="138"/>
    </row>
    <row r="1164" spans="1:4" x14ac:dyDescent="0.2">
      <c r="A1164" s="158"/>
      <c r="D1164" s="138"/>
    </row>
    <row r="1165" spans="1:4" x14ac:dyDescent="0.2">
      <c r="A1165" s="158"/>
      <c r="D1165" s="138"/>
    </row>
    <row r="1166" spans="1:4" x14ac:dyDescent="0.2">
      <c r="A1166" s="158"/>
      <c r="D1166" s="138"/>
    </row>
    <row r="1167" spans="1:4" x14ac:dyDescent="0.2">
      <c r="A1167" s="158"/>
      <c r="D1167" s="138"/>
    </row>
    <row r="1168" spans="1:4" x14ac:dyDescent="0.2">
      <c r="A1168" s="158"/>
      <c r="D1168" s="138"/>
    </row>
    <row r="1169" spans="1:4" x14ac:dyDescent="0.2">
      <c r="A1169" s="158"/>
      <c r="D1169" s="138"/>
    </row>
    <row r="1170" spans="1:4" x14ac:dyDescent="0.2">
      <c r="A1170" s="158"/>
      <c r="D1170" s="138"/>
    </row>
    <row r="1171" spans="1:4" x14ac:dyDescent="0.2">
      <c r="A1171" s="158"/>
      <c r="D1171" s="138"/>
    </row>
    <row r="1172" spans="1:4" x14ac:dyDescent="0.2">
      <c r="A1172" s="158"/>
      <c r="D1172" s="138"/>
    </row>
    <row r="1173" spans="1:4" x14ac:dyDescent="0.2">
      <c r="A1173" s="158"/>
      <c r="D1173" s="138"/>
    </row>
    <row r="1174" spans="1:4" x14ac:dyDescent="0.2">
      <c r="A1174" s="158"/>
      <c r="D1174" s="138"/>
    </row>
    <row r="1175" spans="1:4" x14ac:dyDescent="0.2">
      <c r="A1175" s="158"/>
      <c r="D1175" s="138"/>
    </row>
    <row r="1176" spans="1:4" x14ac:dyDescent="0.2">
      <c r="A1176" s="158"/>
      <c r="D1176" s="138"/>
    </row>
    <row r="1177" spans="1:4" x14ac:dyDescent="0.2">
      <c r="A1177" s="158"/>
      <c r="D1177" s="138"/>
    </row>
    <row r="1178" spans="1:4" x14ac:dyDescent="0.2">
      <c r="A1178" s="158"/>
      <c r="D1178" s="138"/>
    </row>
    <row r="1179" spans="1:4" x14ac:dyDescent="0.2">
      <c r="A1179" s="158"/>
      <c r="D1179" s="138"/>
    </row>
    <row r="1180" spans="1:4" x14ac:dyDescent="0.2">
      <c r="A1180" s="158"/>
      <c r="D1180" s="138"/>
    </row>
    <row r="1181" spans="1:4" x14ac:dyDescent="0.2">
      <c r="A1181" s="158"/>
      <c r="D1181" s="138"/>
    </row>
    <row r="1182" spans="1:4" x14ac:dyDescent="0.2">
      <c r="A1182" s="158"/>
      <c r="D1182" s="138"/>
    </row>
    <row r="1183" spans="1:4" x14ac:dyDescent="0.2">
      <c r="A1183" s="158"/>
      <c r="D1183" s="138"/>
    </row>
    <row r="1184" spans="1:4" x14ac:dyDescent="0.2">
      <c r="A1184" s="158"/>
      <c r="D1184" s="138"/>
    </row>
    <row r="1185" spans="1:4" x14ac:dyDescent="0.2">
      <c r="A1185" s="158"/>
      <c r="D1185" s="138"/>
    </row>
    <row r="1186" spans="1:4" x14ac:dyDescent="0.2">
      <c r="A1186" s="158"/>
      <c r="D1186" s="138"/>
    </row>
    <row r="1187" spans="1:4" x14ac:dyDescent="0.2">
      <c r="A1187" s="158"/>
      <c r="D1187" s="138"/>
    </row>
    <row r="1188" spans="1:4" x14ac:dyDescent="0.2">
      <c r="A1188" s="158"/>
      <c r="D1188" s="138"/>
    </row>
    <row r="1189" spans="1:4" x14ac:dyDescent="0.2">
      <c r="A1189" s="158"/>
      <c r="D1189" s="138"/>
    </row>
    <row r="1190" spans="1:4" x14ac:dyDescent="0.2">
      <c r="A1190" s="158"/>
      <c r="D1190" s="138"/>
    </row>
    <row r="1191" spans="1:4" x14ac:dyDescent="0.2">
      <c r="A1191" s="158"/>
      <c r="D1191" s="138"/>
    </row>
    <row r="1192" spans="1:4" x14ac:dyDescent="0.2">
      <c r="A1192" s="158"/>
      <c r="D1192" s="138"/>
    </row>
    <row r="1193" spans="1:4" x14ac:dyDescent="0.2">
      <c r="A1193" s="158"/>
      <c r="D1193" s="138"/>
    </row>
    <row r="1194" spans="1:4" x14ac:dyDescent="0.2">
      <c r="A1194" s="158"/>
      <c r="D1194" s="138"/>
    </row>
    <row r="1195" spans="1:4" x14ac:dyDescent="0.2">
      <c r="A1195" s="158"/>
      <c r="D1195" s="138"/>
    </row>
    <row r="1196" spans="1:4" x14ac:dyDescent="0.2">
      <c r="A1196" s="158"/>
      <c r="D1196" s="138"/>
    </row>
    <row r="1197" spans="1:4" x14ac:dyDescent="0.2">
      <c r="A1197" s="158"/>
      <c r="D1197" s="138"/>
    </row>
    <row r="1198" spans="1:4" x14ac:dyDescent="0.2">
      <c r="A1198" s="158"/>
      <c r="D1198" s="138"/>
    </row>
    <row r="1199" spans="1:4" x14ac:dyDescent="0.2">
      <c r="A1199" s="158"/>
      <c r="D1199" s="138"/>
    </row>
    <row r="1200" spans="1:4" x14ac:dyDescent="0.2">
      <c r="A1200" s="158"/>
      <c r="D1200" s="138"/>
    </row>
    <row r="1201" spans="1:4" x14ac:dyDescent="0.2">
      <c r="A1201" s="158"/>
      <c r="D1201" s="138"/>
    </row>
    <row r="1202" spans="1:4" x14ac:dyDescent="0.2">
      <c r="A1202" s="158"/>
      <c r="D1202" s="138"/>
    </row>
    <row r="1203" spans="1:4" x14ac:dyDescent="0.2">
      <c r="A1203" s="158"/>
      <c r="D1203" s="138"/>
    </row>
    <row r="1204" spans="1:4" x14ac:dyDescent="0.2">
      <c r="A1204" s="158"/>
      <c r="D1204" s="138"/>
    </row>
    <row r="1205" spans="1:4" x14ac:dyDescent="0.2">
      <c r="A1205" s="158"/>
      <c r="D1205" s="138"/>
    </row>
    <row r="1206" spans="1:4" x14ac:dyDescent="0.2">
      <c r="A1206" s="158"/>
      <c r="D1206" s="138"/>
    </row>
    <row r="1207" spans="1:4" x14ac:dyDescent="0.2">
      <c r="A1207" s="158"/>
      <c r="D1207" s="138"/>
    </row>
    <row r="1208" spans="1:4" x14ac:dyDescent="0.2">
      <c r="A1208" s="158"/>
      <c r="D1208" s="138"/>
    </row>
    <row r="1209" spans="1:4" x14ac:dyDescent="0.2">
      <c r="A1209" s="158"/>
      <c r="D1209" s="138"/>
    </row>
    <row r="1210" spans="1:4" x14ac:dyDescent="0.2">
      <c r="A1210" s="158"/>
      <c r="D1210" s="138"/>
    </row>
    <row r="1211" spans="1:4" x14ac:dyDescent="0.2">
      <c r="A1211" s="158"/>
      <c r="D1211" s="138"/>
    </row>
    <row r="1212" spans="1:4" x14ac:dyDescent="0.2">
      <c r="A1212" s="158"/>
      <c r="D1212" s="138"/>
    </row>
    <row r="1213" spans="1:4" x14ac:dyDescent="0.2">
      <c r="A1213" s="158"/>
      <c r="D1213" s="138"/>
    </row>
    <row r="1214" spans="1:4" x14ac:dyDescent="0.2">
      <c r="A1214" s="158"/>
      <c r="D1214" s="138"/>
    </row>
    <row r="1215" spans="1:4" x14ac:dyDescent="0.2">
      <c r="A1215" s="158"/>
      <c r="D1215" s="138"/>
    </row>
    <row r="1216" spans="1:4" x14ac:dyDescent="0.2">
      <c r="A1216" s="158"/>
      <c r="D1216" s="138"/>
    </row>
    <row r="1217" spans="1:4" x14ac:dyDescent="0.2">
      <c r="A1217" s="158"/>
      <c r="D1217" s="138"/>
    </row>
    <row r="1218" spans="1:4" x14ac:dyDescent="0.2">
      <c r="A1218" s="158"/>
      <c r="D1218" s="138"/>
    </row>
    <row r="1219" spans="1:4" x14ac:dyDescent="0.2">
      <c r="A1219" s="158"/>
      <c r="D1219" s="138"/>
    </row>
    <row r="1220" spans="1:4" x14ac:dyDescent="0.2">
      <c r="A1220" s="158"/>
      <c r="D1220" s="138"/>
    </row>
    <row r="1221" spans="1:4" x14ac:dyDescent="0.2">
      <c r="A1221" s="158"/>
      <c r="D1221" s="138"/>
    </row>
    <row r="1222" spans="1:4" x14ac:dyDescent="0.2">
      <c r="A1222" s="158"/>
      <c r="D1222" s="138"/>
    </row>
    <row r="1223" spans="1:4" x14ac:dyDescent="0.2">
      <c r="A1223" s="158"/>
      <c r="D1223" s="138"/>
    </row>
    <row r="1224" spans="1:4" x14ac:dyDescent="0.2">
      <c r="A1224" s="158"/>
      <c r="D1224" s="138"/>
    </row>
    <row r="1225" spans="1:4" x14ac:dyDescent="0.2">
      <c r="A1225" s="158"/>
      <c r="D1225" s="138"/>
    </row>
    <row r="1226" spans="1:4" x14ac:dyDescent="0.2">
      <c r="A1226" s="158"/>
      <c r="D1226" s="138"/>
    </row>
    <row r="1227" spans="1:4" x14ac:dyDescent="0.2">
      <c r="A1227" s="158"/>
      <c r="D1227" s="138"/>
    </row>
    <row r="1228" spans="1:4" x14ac:dyDescent="0.2">
      <c r="A1228" s="158"/>
      <c r="D1228" s="138"/>
    </row>
    <row r="1229" spans="1:4" x14ac:dyDescent="0.2">
      <c r="A1229" s="158"/>
      <c r="D1229" s="138"/>
    </row>
    <row r="1230" spans="1:4" x14ac:dyDescent="0.2">
      <c r="A1230" s="158"/>
      <c r="D1230" s="138"/>
    </row>
    <row r="1231" spans="1:4" x14ac:dyDescent="0.2">
      <c r="A1231" s="158"/>
      <c r="D1231" s="138"/>
    </row>
    <row r="1232" spans="1:4" x14ac:dyDescent="0.2">
      <c r="A1232" s="158"/>
      <c r="D1232" s="138"/>
    </row>
    <row r="1233" spans="1:4" x14ac:dyDescent="0.2">
      <c r="A1233" s="158"/>
      <c r="D1233" s="138"/>
    </row>
    <row r="1234" spans="1:4" x14ac:dyDescent="0.2">
      <c r="A1234" s="158"/>
      <c r="D1234" s="138"/>
    </row>
    <row r="1235" spans="1:4" x14ac:dyDescent="0.2">
      <c r="A1235" s="158"/>
      <c r="D1235" s="138"/>
    </row>
    <row r="1236" spans="1:4" x14ac:dyDescent="0.2">
      <c r="A1236" s="158"/>
      <c r="D1236" s="138"/>
    </row>
    <row r="1237" spans="1:4" x14ac:dyDescent="0.2">
      <c r="A1237" s="158"/>
      <c r="D1237" s="138"/>
    </row>
    <row r="1238" spans="1:4" x14ac:dyDescent="0.2">
      <c r="A1238" s="158"/>
      <c r="D1238" s="138"/>
    </row>
    <row r="1239" spans="1:4" x14ac:dyDescent="0.2">
      <c r="A1239" s="158"/>
      <c r="D1239" s="138"/>
    </row>
    <row r="1240" spans="1:4" x14ac:dyDescent="0.2">
      <c r="A1240" s="158"/>
      <c r="D1240" s="138"/>
    </row>
    <row r="1241" spans="1:4" x14ac:dyDescent="0.2">
      <c r="A1241" s="158"/>
      <c r="D1241" s="138"/>
    </row>
    <row r="1242" spans="1:4" x14ac:dyDescent="0.2">
      <c r="A1242" s="158"/>
      <c r="D1242" s="138"/>
    </row>
    <row r="1243" spans="1:4" x14ac:dyDescent="0.2">
      <c r="A1243" s="158"/>
      <c r="D1243" s="138"/>
    </row>
    <row r="1244" spans="1:4" x14ac:dyDescent="0.2">
      <c r="A1244" s="158"/>
      <c r="D1244" s="138"/>
    </row>
    <row r="1245" spans="1:4" x14ac:dyDescent="0.2">
      <c r="A1245" s="158"/>
      <c r="D1245" s="138"/>
    </row>
    <row r="1246" spans="1:4" x14ac:dyDescent="0.2">
      <c r="A1246" s="158"/>
      <c r="D1246" s="138"/>
    </row>
    <row r="1247" spans="1:4" x14ac:dyDescent="0.2">
      <c r="A1247" s="158"/>
      <c r="D1247" s="138"/>
    </row>
    <row r="1248" spans="1:4" x14ac:dyDescent="0.2">
      <c r="A1248" s="158"/>
      <c r="D1248" s="138"/>
    </row>
    <row r="1249" spans="1:4" x14ac:dyDescent="0.2">
      <c r="A1249" s="158"/>
      <c r="D1249" s="138"/>
    </row>
    <row r="1250" spans="1:4" x14ac:dyDescent="0.2">
      <c r="A1250" s="158"/>
      <c r="D1250" s="138"/>
    </row>
    <row r="1251" spans="1:4" x14ac:dyDescent="0.2">
      <c r="A1251" s="158"/>
      <c r="D1251" s="138"/>
    </row>
    <row r="1252" spans="1:4" x14ac:dyDescent="0.2">
      <c r="A1252" s="158"/>
      <c r="D1252" s="138"/>
    </row>
    <row r="1253" spans="1:4" x14ac:dyDescent="0.2">
      <c r="A1253" s="158"/>
      <c r="D1253" s="138"/>
    </row>
    <row r="1254" spans="1:4" x14ac:dyDescent="0.2">
      <c r="A1254" s="158"/>
      <c r="D1254" s="138"/>
    </row>
    <row r="1255" spans="1:4" x14ac:dyDescent="0.2">
      <c r="A1255" s="158"/>
      <c r="D1255" s="138"/>
    </row>
    <row r="1256" spans="1:4" x14ac:dyDescent="0.2">
      <c r="A1256" s="158"/>
      <c r="D1256" s="138"/>
    </row>
    <row r="1257" spans="1:4" x14ac:dyDescent="0.2">
      <c r="A1257" s="158"/>
      <c r="D1257" s="138"/>
    </row>
    <row r="1258" spans="1:4" x14ac:dyDescent="0.2">
      <c r="A1258" s="158"/>
      <c r="D1258" s="138"/>
    </row>
    <row r="1259" spans="1:4" x14ac:dyDescent="0.2">
      <c r="A1259" s="158"/>
      <c r="D1259" s="138"/>
    </row>
    <row r="1260" spans="1:4" x14ac:dyDescent="0.2">
      <c r="A1260" s="158"/>
      <c r="D1260" s="138"/>
    </row>
    <row r="1261" spans="1:4" x14ac:dyDescent="0.2">
      <c r="A1261" s="158"/>
      <c r="D1261" s="138"/>
    </row>
    <row r="1262" spans="1:4" x14ac:dyDescent="0.2">
      <c r="A1262" s="158"/>
      <c r="D1262" s="138"/>
    </row>
    <row r="1263" spans="1:4" x14ac:dyDescent="0.2">
      <c r="A1263" s="158"/>
      <c r="D1263" s="138"/>
    </row>
    <row r="1264" spans="1:4" x14ac:dyDescent="0.2">
      <c r="A1264" s="158"/>
      <c r="D1264" s="138"/>
    </row>
    <row r="1265" spans="1:4" x14ac:dyDescent="0.2">
      <c r="A1265" s="158"/>
      <c r="D1265" s="138"/>
    </row>
    <row r="1266" spans="1:4" x14ac:dyDescent="0.2">
      <c r="A1266" s="158"/>
      <c r="D1266" s="138"/>
    </row>
    <row r="1267" spans="1:4" x14ac:dyDescent="0.2">
      <c r="A1267" s="158"/>
      <c r="D1267" s="138"/>
    </row>
    <row r="1268" spans="1:4" x14ac:dyDescent="0.2">
      <c r="A1268" s="158"/>
      <c r="D1268" s="138"/>
    </row>
    <row r="1269" spans="1:4" x14ac:dyDescent="0.2">
      <c r="A1269" s="158"/>
      <c r="D1269" s="138"/>
    </row>
    <row r="1270" spans="1:4" x14ac:dyDescent="0.2">
      <c r="A1270" s="158"/>
      <c r="D1270" s="138"/>
    </row>
    <row r="1271" spans="1:4" x14ac:dyDescent="0.2">
      <c r="A1271" s="158"/>
      <c r="D1271" s="138"/>
    </row>
    <row r="1272" spans="1:4" x14ac:dyDescent="0.2">
      <c r="A1272" s="158"/>
      <c r="D1272" s="138"/>
    </row>
    <row r="1273" spans="1:4" x14ac:dyDescent="0.2">
      <c r="A1273" s="158"/>
      <c r="D1273" s="138"/>
    </row>
    <row r="1274" spans="1:4" x14ac:dyDescent="0.2">
      <c r="A1274" s="158"/>
      <c r="D1274" s="138"/>
    </row>
    <row r="1275" spans="1:4" x14ac:dyDescent="0.2">
      <c r="A1275" s="158"/>
      <c r="D1275" s="138"/>
    </row>
    <row r="1276" spans="1:4" x14ac:dyDescent="0.2">
      <c r="A1276" s="158"/>
      <c r="D1276" s="138"/>
    </row>
    <row r="1277" spans="1:4" x14ac:dyDescent="0.2">
      <c r="A1277" s="158"/>
      <c r="D1277" s="138"/>
    </row>
    <row r="1278" spans="1:4" x14ac:dyDescent="0.2">
      <c r="A1278" s="158"/>
      <c r="D1278" s="138"/>
    </row>
    <row r="1279" spans="1:4" x14ac:dyDescent="0.2">
      <c r="A1279" s="158"/>
      <c r="D1279" s="138"/>
    </row>
    <row r="1280" spans="1:4" x14ac:dyDescent="0.2">
      <c r="A1280" s="158"/>
      <c r="D1280" s="138"/>
    </row>
    <row r="1281" spans="1:4" x14ac:dyDescent="0.2">
      <c r="A1281" s="158"/>
      <c r="D1281" s="138"/>
    </row>
    <row r="1282" spans="1:4" x14ac:dyDescent="0.2">
      <c r="A1282" s="158"/>
      <c r="D1282" s="138"/>
    </row>
    <row r="1283" spans="1:4" x14ac:dyDescent="0.2">
      <c r="A1283" s="158"/>
      <c r="D1283" s="138"/>
    </row>
    <row r="1284" spans="1:4" x14ac:dyDescent="0.2">
      <c r="A1284" s="158"/>
      <c r="D1284" s="138"/>
    </row>
    <row r="1285" spans="1:4" x14ac:dyDescent="0.2">
      <c r="A1285" s="158"/>
      <c r="D1285" s="138"/>
    </row>
    <row r="1286" spans="1:4" x14ac:dyDescent="0.2">
      <c r="A1286" s="158"/>
      <c r="D1286" s="138"/>
    </row>
    <row r="1287" spans="1:4" x14ac:dyDescent="0.2">
      <c r="A1287" s="158"/>
      <c r="D1287" s="138"/>
    </row>
    <row r="1288" spans="1:4" x14ac:dyDescent="0.2">
      <c r="A1288" s="158"/>
      <c r="D1288" s="138"/>
    </row>
    <row r="1289" spans="1:4" x14ac:dyDescent="0.2">
      <c r="A1289" s="158"/>
      <c r="D1289" s="138"/>
    </row>
    <row r="1290" spans="1:4" x14ac:dyDescent="0.2">
      <c r="A1290" s="158"/>
      <c r="D1290" s="138"/>
    </row>
    <row r="1291" spans="1:4" x14ac:dyDescent="0.2">
      <c r="A1291" s="158"/>
      <c r="D1291" s="138"/>
    </row>
    <row r="1292" spans="1:4" x14ac:dyDescent="0.2">
      <c r="A1292" s="158"/>
      <c r="D1292" s="138"/>
    </row>
    <row r="1293" spans="1:4" x14ac:dyDescent="0.2">
      <c r="A1293" s="158"/>
      <c r="D1293" s="138"/>
    </row>
    <row r="1294" spans="1:4" x14ac:dyDescent="0.2">
      <c r="A1294" s="158"/>
      <c r="D1294" s="138"/>
    </row>
    <row r="1295" spans="1:4" x14ac:dyDescent="0.2">
      <c r="A1295" s="158"/>
      <c r="D1295" s="138"/>
    </row>
    <row r="1296" spans="1:4" x14ac:dyDescent="0.2">
      <c r="A1296" s="158"/>
      <c r="D1296" s="138"/>
    </row>
    <row r="1297" spans="1:4" x14ac:dyDescent="0.2">
      <c r="A1297" s="158"/>
      <c r="D1297" s="138"/>
    </row>
    <row r="1298" spans="1:4" x14ac:dyDescent="0.2">
      <c r="A1298" s="158"/>
      <c r="D1298" s="138"/>
    </row>
    <row r="1299" spans="1:4" x14ac:dyDescent="0.2">
      <c r="A1299" s="158"/>
      <c r="D1299" s="138"/>
    </row>
    <row r="1300" spans="1:4" x14ac:dyDescent="0.2">
      <c r="A1300" s="158"/>
      <c r="D1300" s="138"/>
    </row>
    <row r="1301" spans="1:4" x14ac:dyDescent="0.2">
      <c r="A1301" s="158"/>
      <c r="D1301" s="138"/>
    </row>
    <row r="1302" spans="1:4" x14ac:dyDescent="0.2">
      <c r="A1302" s="158"/>
      <c r="D1302" s="138"/>
    </row>
    <row r="1303" spans="1:4" x14ac:dyDescent="0.2">
      <c r="A1303" s="158"/>
      <c r="D1303" s="138"/>
    </row>
    <row r="1304" spans="1:4" x14ac:dyDescent="0.2">
      <c r="A1304" s="158"/>
      <c r="D1304" s="138"/>
    </row>
    <row r="1305" spans="1:4" x14ac:dyDescent="0.2">
      <c r="A1305" s="158"/>
      <c r="D1305" s="138"/>
    </row>
    <row r="1306" spans="1:4" x14ac:dyDescent="0.2">
      <c r="A1306" s="158"/>
      <c r="D1306" s="138"/>
    </row>
    <row r="1307" spans="1:4" x14ac:dyDescent="0.2">
      <c r="A1307" s="158"/>
      <c r="D1307" s="138"/>
    </row>
    <row r="1308" spans="1:4" x14ac:dyDescent="0.2">
      <c r="A1308" s="158"/>
      <c r="D1308" s="138"/>
    </row>
    <row r="1309" spans="1:4" x14ac:dyDescent="0.2">
      <c r="A1309" s="158"/>
      <c r="D1309" s="138"/>
    </row>
    <row r="1310" spans="1:4" x14ac:dyDescent="0.2">
      <c r="A1310" s="158"/>
      <c r="D1310" s="138"/>
    </row>
    <row r="1311" spans="1:4" x14ac:dyDescent="0.2">
      <c r="A1311" s="158"/>
      <c r="D1311" s="138"/>
    </row>
    <row r="1312" spans="1:4" x14ac:dyDescent="0.2">
      <c r="A1312" s="158"/>
      <c r="D1312" s="138"/>
    </row>
    <row r="1313" spans="1:4" x14ac:dyDescent="0.2">
      <c r="A1313" s="158"/>
      <c r="D1313" s="138"/>
    </row>
    <row r="1314" spans="1:4" x14ac:dyDescent="0.2">
      <c r="A1314" s="158"/>
      <c r="D1314" s="138"/>
    </row>
    <row r="1315" spans="1:4" x14ac:dyDescent="0.2">
      <c r="A1315" s="158"/>
      <c r="D1315" s="138"/>
    </row>
    <row r="1316" spans="1:4" x14ac:dyDescent="0.2">
      <c r="A1316" s="158"/>
      <c r="D1316" s="138"/>
    </row>
    <row r="1317" spans="1:4" x14ac:dyDescent="0.2">
      <c r="A1317" s="158"/>
      <c r="D1317" s="138"/>
    </row>
    <row r="1318" spans="1:4" x14ac:dyDescent="0.2">
      <c r="A1318" s="158"/>
      <c r="D1318" s="138"/>
    </row>
    <row r="1319" spans="1:4" x14ac:dyDescent="0.2">
      <c r="A1319" s="158"/>
      <c r="D1319" s="138"/>
    </row>
    <row r="1320" spans="1:4" x14ac:dyDescent="0.2">
      <c r="A1320" s="158"/>
      <c r="D1320" s="138"/>
    </row>
    <row r="1321" spans="1:4" x14ac:dyDescent="0.2">
      <c r="A1321" s="158"/>
      <c r="D1321" s="138"/>
    </row>
    <row r="1322" spans="1:4" x14ac:dyDescent="0.2">
      <c r="A1322" s="158"/>
      <c r="D1322" s="138"/>
    </row>
    <row r="1323" spans="1:4" x14ac:dyDescent="0.2">
      <c r="A1323" s="158"/>
      <c r="D1323" s="138"/>
    </row>
    <row r="1324" spans="1:4" x14ac:dyDescent="0.2">
      <c r="A1324" s="158"/>
      <c r="D1324" s="138"/>
    </row>
    <row r="1325" spans="1:4" x14ac:dyDescent="0.2">
      <c r="A1325" s="158"/>
      <c r="D1325" s="138"/>
    </row>
    <row r="1326" spans="1:4" x14ac:dyDescent="0.2">
      <c r="A1326" s="158"/>
      <c r="D1326" s="138"/>
    </row>
    <row r="1327" spans="1:4" x14ac:dyDescent="0.2">
      <c r="A1327" s="158"/>
      <c r="D1327" s="138"/>
    </row>
    <row r="1328" spans="1:4" x14ac:dyDescent="0.2">
      <c r="A1328" s="158"/>
      <c r="D1328" s="138"/>
    </row>
    <row r="1329" spans="1:4" x14ac:dyDescent="0.2">
      <c r="A1329" s="158"/>
      <c r="D1329" s="138"/>
    </row>
    <row r="1330" spans="1:4" x14ac:dyDescent="0.2">
      <c r="A1330" s="158"/>
      <c r="D1330" s="138"/>
    </row>
    <row r="1331" spans="1:4" x14ac:dyDescent="0.2">
      <c r="A1331" s="158"/>
      <c r="D1331" s="138"/>
    </row>
    <row r="1332" spans="1:4" x14ac:dyDescent="0.2">
      <c r="A1332" s="158"/>
      <c r="D1332" s="138"/>
    </row>
    <row r="1333" spans="1:4" x14ac:dyDescent="0.2">
      <c r="A1333" s="158"/>
      <c r="D1333" s="138"/>
    </row>
    <row r="1334" spans="1:4" x14ac:dyDescent="0.2">
      <c r="A1334" s="158"/>
      <c r="D1334" s="138"/>
    </row>
    <row r="1335" spans="1:4" x14ac:dyDescent="0.2">
      <c r="A1335" s="158"/>
      <c r="D1335" s="138"/>
    </row>
    <row r="1336" spans="1:4" x14ac:dyDescent="0.2">
      <c r="A1336" s="158"/>
      <c r="D1336" s="138"/>
    </row>
    <row r="1337" spans="1:4" x14ac:dyDescent="0.2">
      <c r="A1337" s="158"/>
      <c r="D1337" s="138"/>
    </row>
    <row r="1338" spans="1:4" x14ac:dyDescent="0.2">
      <c r="A1338" s="158"/>
      <c r="D1338" s="138"/>
    </row>
    <row r="1339" spans="1:4" x14ac:dyDescent="0.2">
      <c r="A1339" s="158"/>
      <c r="D1339" s="138"/>
    </row>
    <row r="1340" spans="1:4" x14ac:dyDescent="0.2">
      <c r="A1340" s="158"/>
      <c r="D1340" s="138"/>
    </row>
    <row r="1341" spans="1:4" x14ac:dyDescent="0.2">
      <c r="A1341" s="158"/>
      <c r="D1341" s="138"/>
    </row>
    <row r="1342" spans="1:4" x14ac:dyDescent="0.2">
      <c r="A1342" s="158"/>
      <c r="D1342" s="138"/>
    </row>
    <row r="1343" spans="1:4" x14ac:dyDescent="0.2">
      <c r="A1343" s="158"/>
      <c r="D1343" s="138"/>
    </row>
    <row r="1344" spans="1:4" x14ac:dyDescent="0.2">
      <c r="A1344" s="158"/>
      <c r="D1344" s="138"/>
    </row>
    <row r="1345" spans="1:4" x14ac:dyDescent="0.2">
      <c r="A1345" s="158"/>
      <c r="D1345" s="138"/>
    </row>
    <row r="1346" spans="1:4" x14ac:dyDescent="0.2">
      <c r="A1346" s="158"/>
      <c r="D1346" s="138"/>
    </row>
    <row r="1347" spans="1:4" x14ac:dyDescent="0.2">
      <c r="A1347" s="158"/>
      <c r="D1347" s="138"/>
    </row>
    <row r="1348" spans="1:4" x14ac:dyDescent="0.2">
      <c r="A1348" s="158"/>
      <c r="D1348" s="138"/>
    </row>
    <row r="1349" spans="1:4" x14ac:dyDescent="0.2">
      <c r="A1349" s="158"/>
      <c r="D1349" s="138"/>
    </row>
    <row r="1350" spans="1:4" x14ac:dyDescent="0.2">
      <c r="A1350" s="158"/>
      <c r="D1350" s="138"/>
    </row>
    <row r="1351" spans="1:4" x14ac:dyDescent="0.2">
      <c r="A1351" s="158"/>
      <c r="D1351" s="138"/>
    </row>
    <row r="1352" spans="1:4" x14ac:dyDescent="0.2">
      <c r="A1352" s="158"/>
      <c r="D1352" s="138"/>
    </row>
    <row r="1353" spans="1:4" x14ac:dyDescent="0.2">
      <c r="A1353" s="158"/>
      <c r="D1353" s="138"/>
    </row>
    <row r="1354" spans="1:4" x14ac:dyDescent="0.2">
      <c r="A1354" s="158"/>
      <c r="D1354" s="138"/>
    </row>
    <row r="1355" spans="1:4" x14ac:dyDescent="0.2">
      <c r="A1355" s="158"/>
      <c r="D1355" s="138"/>
    </row>
    <row r="1356" spans="1:4" x14ac:dyDescent="0.2">
      <c r="A1356" s="158"/>
      <c r="D1356" s="138"/>
    </row>
    <row r="1357" spans="1:4" x14ac:dyDescent="0.2">
      <c r="A1357" s="158"/>
      <c r="D1357" s="138"/>
    </row>
    <row r="1358" spans="1:4" x14ac:dyDescent="0.2">
      <c r="A1358" s="158"/>
      <c r="D1358" s="138"/>
    </row>
    <row r="1359" spans="1:4" x14ac:dyDescent="0.2">
      <c r="A1359" s="158"/>
      <c r="D1359" s="138"/>
    </row>
    <row r="1360" spans="1:4" x14ac:dyDescent="0.2">
      <c r="A1360" s="158"/>
      <c r="D1360" s="138"/>
    </row>
    <row r="1361" spans="1:4" x14ac:dyDescent="0.2">
      <c r="A1361" s="158"/>
      <c r="D1361" s="138"/>
    </row>
    <row r="1362" spans="1:4" x14ac:dyDescent="0.2">
      <c r="A1362" s="158"/>
      <c r="D1362" s="138"/>
    </row>
    <row r="1363" spans="1:4" x14ac:dyDescent="0.2">
      <c r="A1363" s="158"/>
      <c r="D1363" s="138"/>
    </row>
    <row r="1364" spans="1:4" x14ac:dyDescent="0.2">
      <c r="A1364" s="158"/>
      <c r="D1364" s="138"/>
    </row>
    <row r="1365" spans="1:4" x14ac:dyDescent="0.2">
      <c r="A1365" s="158"/>
      <c r="D1365" s="138"/>
    </row>
    <row r="1366" spans="1:4" x14ac:dyDescent="0.2">
      <c r="A1366" s="158"/>
      <c r="D1366" s="138"/>
    </row>
    <row r="1367" spans="1:4" x14ac:dyDescent="0.2">
      <c r="A1367" s="158"/>
      <c r="D1367" s="138"/>
    </row>
    <row r="1368" spans="1:4" x14ac:dyDescent="0.2">
      <c r="A1368" s="158"/>
      <c r="D1368" s="138"/>
    </row>
    <row r="1369" spans="1:4" x14ac:dyDescent="0.2">
      <c r="A1369" s="158"/>
      <c r="D1369" s="138"/>
    </row>
    <row r="1370" spans="1:4" x14ac:dyDescent="0.2">
      <c r="A1370" s="158"/>
      <c r="D1370" s="138"/>
    </row>
    <row r="1371" spans="1:4" x14ac:dyDescent="0.2">
      <c r="A1371" s="158"/>
      <c r="D1371" s="138"/>
    </row>
    <row r="1372" spans="1:4" x14ac:dyDescent="0.2">
      <c r="A1372" s="158"/>
      <c r="D1372" s="138"/>
    </row>
    <row r="1373" spans="1:4" x14ac:dyDescent="0.2">
      <c r="A1373" s="158"/>
      <c r="D1373" s="138"/>
    </row>
    <row r="1374" spans="1:4" x14ac:dyDescent="0.2">
      <c r="A1374" s="158"/>
      <c r="D1374" s="138"/>
    </row>
    <row r="1375" spans="1:4" x14ac:dyDescent="0.2">
      <c r="A1375" s="158"/>
      <c r="D1375" s="138"/>
    </row>
    <row r="1376" spans="1:4" x14ac:dyDescent="0.2">
      <c r="A1376" s="158"/>
      <c r="D1376" s="138"/>
    </row>
    <row r="1377" spans="1:4" x14ac:dyDescent="0.2">
      <c r="A1377" s="158"/>
      <c r="D1377" s="138"/>
    </row>
    <row r="1378" spans="1:4" x14ac:dyDescent="0.2">
      <c r="A1378" s="158"/>
      <c r="D1378" s="138"/>
    </row>
    <row r="1379" spans="1:4" x14ac:dyDescent="0.2">
      <c r="A1379" s="158"/>
      <c r="D1379" s="138"/>
    </row>
    <row r="1380" spans="1:4" x14ac:dyDescent="0.2">
      <c r="A1380" s="158"/>
      <c r="D1380" s="138"/>
    </row>
    <row r="1381" spans="1:4" x14ac:dyDescent="0.2">
      <c r="A1381" s="158"/>
      <c r="D1381" s="138"/>
    </row>
    <row r="1382" spans="1:4" x14ac:dyDescent="0.2">
      <c r="A1382" s="158"/>
      <c r="D1382" s="138"/>
    </row>
    <row r="1383" spans="1:4" x14ac:dyDescent="0.2">
      <c r="A1383" s="158"/>
      <c r="D1383" s="138"/>
    </row>
    <row r="1384" spans="1:4" x14ac:dyDescent="0.2">
      <c r="A1384" s="158"/>
      <c r="D1384" s="138"/>
    </row>
    <row r="1385" spans="1:4" x14ac:dyDescent="0.2">
      <c r="A1385" s="158"/>
      <c r="D1385" s="138"/>
    </row>
    <row r="1386" spans="1:4" x14ac:dyDescent="0.2">
      <c r="A1386" s="158"/>
      <c r="D1386" s="138"/>
    </row>
    <row r="1387" spans="1:4" x14ac:dyDescent="0.2">
      <c r="A1387" s="158"/>
      <c r="D1387" s="138"/>
    </row>
    <row r="1388" spans="1:4" x14ac:dyDescent="0.2">
      <c r="A1388" s="158"/>
      <c r="D1388" s="138"/>
    </row>
    <row r="1389" spans="1:4" x14ac:dyDescent="0.2">
      <c r="A1389" s="158"/>
      <c r="D1389" s="138"/>
    </row>
    <row r="1390" spans="1:4" x14ac:dyDescent="0.2">
      <c r="A1390" s="158"/>
      <c r="D1390" s="138"/>
    </row>
    <row r="1391" spans="1:4" x14ac:dyDescent="0.2">
      <c r="A1391" s="158"/>
      <c r="D1391" s="138"/>
    </row>
    <row r="1392" spans="1:4" x14ac:dyDescent="0.2">
      <c r="A1392" s="158"/>
      <c r="D1392" s="138"/>
    </row>
    <row r="1393" spans="1:4" x14ac:dyDescent="0.2">
      <c r="A1393" s="158"/>
      <c r="D1393" s="138"/>
    </row>
    <row r="1394" spans="1:4" x14ac:dyDescent="0.2">
      <c r="A1394" s="158"/>
      <c r="D1394" s="138"/>
    </row>
    <row r="1395" spans="1:4" x14ac:dyDescent="0.2">
      <c r="A1395" s="158"/>
      <c r="D1395" s="138"/>
    </row>
    <row r="1396" spans="1:4" x14ac:dyDescent="0.2">
      <c r="A1396" s="158"/>
      <c r="D1396" s="138"/>
    </row>
    <row r="1397" spans="1:4" x14ac:dyDescent="0.2">
      <c r="A1397" s="158"/>
      <c r="D1397" s="138"/>
    </row>
    <row r="1398" spans="1:4" x14ac:dyDescent="0.2">
      <c r="A1398" s="158"/>
      <c r="D1398" s="138"/>
    </row>
    <row r="1399" spans="1:4" x14ac:dyDescent="0.2">
      <c r="A1399" s="158"/>
      <c r="D1399" s="138"/>
    </row>
    <row r="1400" spans="1:4" x14ac:dyDescent="0.2">
      <c r="A1400" s="158"/>
      <c r="D1400" s="138"/>
    </row>
    <row r="1401" spans="1:4" x14ac:dyDescent="0.2">
      <c r="A1401" s="158"/>
      <c r="D1401" s="138"/>
    </row>
    <row r="1402" spans="1:4" x14ac:dyDescent="0.2">
      <c r="A1402" s="158"/>
      <c r="D1402" s="138"/>
    </row>
    <row r="1403" spans="1:4" x14ac:dyDescent="0.2">
      <c r="A1403" s="158"/>
      <c r="D1403" s="138"/>
    </row>
    <row r="1404" spans="1:4" x14ac:dyDescent="0.2">
      <c r="A1404" s="158"/>
      <c r="D1404" s="138"/>
    </row>
    <row r="1405" spans="1:4" x14ac:dyDescent="0.2">
      <c r="A1405" s="158"/>
      <c r="D1405" s="138"/>
    </row>
    <row r="1406" spans="1:4" x14ac:dyDescent="0.2">
      <c r="A1406" s="158"/>
      <c r="D1406" s="138"/>
    </row>
    <row r="1407" spans="1:4" x14ac:dyDescent="0.2">
      <c r="A1407" s="158"/>
      <c r="D1407" s="138"/>
    </row>
    <row r="1408" spans="1:4" x14ac:dyDescent="0.2">
      <c r="A1408" s="158"/>
      <c r="D1408" s="138"/>
    </row>
    <row r="1409" spans="1:4" x14ac:dyDescent="0.2">
      <c r="A1409" s="158"/>
      <c r="D1409" s="138"/>
    </row>
    <row r="1410" spans="1:4" x14ac:dyDescent="0.2">
      <c r="A1410" s="158"/>
      <c r="D1410" s="138"/>
    </row>
    <row r="1411" spans="1:4" x14ac:dyDescent="0.2">
      <c r="A1411" s="158"/>
      <c r="D1411" s="138"/>
    </row>
    <row r="1412" spans="1:4" x14ac:dyDescent="0.2">
      <c r="A1412" s="158"/>
      <c r="D1412" s="138"/>
    </row>
    <row r="1413" spans="1:4" x14ac:dyDescent="0.2">
      <c r="A1413" s="158"/>
      <c r="D1413" s="138"/>
    </row>
    <row r="1414" spans="1:4" x14ac:dyDescent="0.2">
      <c r="A1414" s="158"/>
      <c r="D1414" s="138"/>
    </row>
    <row r="1415" spans="1:4" x14ac:dyDescent="0.2">
      <c r="A1415" s="158"/>
      <c r="D1415" s="138"/>
    </row>
    <row r="1416" spans="1:4" x14ac:dyDescent="0.2">
      <c r="A1416" s="158"/>
      <c r="D1416" s="138"/>
    </row>
    <row r="1417" spans="1:4" x14ac:dyDescent="0.2">
      <c r="A1417" s="158"/>
      <c r="D1417" s="138"/>
    </row>
    <row r="1418" spans="1:4" x14ac:dyDescent="0.2">
      <c r="A1418" s="158"/>
      <c r="D1418" s="138"/>
    </row>
    <row r="1419" spans="1:4" x14ac:dyDescent="0.2">
      <c r="A1419" s="158"/>
      <c r="D1419" s="138"/>
    </row>
    <row r="1420" spans="1:4" x14ac:dyDescent="0.2">
      <c r="A1420" s="158"/>
      <c r="D1420" s="138"/>
    </row>
    <row r="1421" spans="1:4" x14ac:dyDescent="0.2">
      <c r="A1421" s="158"/>
      <c r="D1421" s="138"/>
    </row>
    <row r="1422" spans="1:4" x14ac:dyDescent="0.2">
      <c r="A1422" s="158"/>
      <c r="D1422" s="138"/>
    </row>
    <row r="1423" spans="1:4" x14ac:dyDescent="0.2">
      <c r="A1423" s="158"/>
      <c r="D1423" s="138"/>
    </row>
    <row r="1424" spans="1:4" x14ac:dyDescent="0.2">
      <c r="A1424" s="158"/>
      <c r="D1424" s="138"/>
    </row>
    <row r="1425" spans="1:4" x14ac:dyDescent="0.2">
      <c r="A1425" s="158"/>
      <c r="D1425" s="138"/>
    </row>
    <row r="1426" spans="1:4" x14ac:dyDescent="0.2">
      <c r="A1426" s="158"/>
      <c r="D1426" s="138"/>
    </row>
    <row r="1427" spans="1:4" x14ac:dyDescent="0.2">
      <c r="A1427" s="158"/>
      <c r="D1427" s="138"/>
    </row>
    <row r="1428" spans="1:4" x14ac:dyDescent="0.2">
      <c r="A1428" s="158"/>
      <c r="D1428" s="138"/>
    </row>
    <row r="1429" spans="1:4" x14ac:dyDescent="0.2">
      <c r="A1429" s="158"/>
      <c r="D1429" s="138"/>
    </row>
    <row r="1430" spans="1:4" x14ac:dyDescent="0.2">
      <c r="A1430" s="158"/>
      <c r="D1430" s="138"/>
    </row>
    <row r="1431" spans="1:4" x14ac:dyDescent="0.2">
      <c r="A1431" s="158"/>
      <c r="D1431" s="138"/>
    </row>
    <row r="1432" spans="1:4" x14ac:dyDescent="0.2">
      <c r="A1432" s="158"/>
      <c r="D1432" s="138"/>
    </row>
    <row r="1433" spans="1:4" x14ac:dyDescent="0.2">
      <c r="A1433" s="158"/>
      <c r="D1433" s="138"/>
    </row>
    <row r="1434" spans="1:4" x14ac:dyDescent="0.2">
      <c r="A1434" s="158"/>
      <c r="D1434" s="138"/>
    </row>
    <row r="1435" spans="1:4" x14ac:dyDescent="0.2">
      <c r="A1435" s="158"/>
      <c r="D1435" s="138"/>
    </row>
    <row r="1436" spans="1:4" x14ac:dyDescent="0.2">
      <c r="A1436" s="158"/>
      <c r="D1436" s="138"/>
    </row>
    <row r="1437" spans="1:4" x14ac:dyDescent="0.2">
      <c r="A1437" s="158"/>
      <c r="D1437" s="138"/>
    </row>
    <row r="1438" spans="1:4" x14ac:dyDescent="0.2">
      <c r="A1438" s="158"/>
      <c r="D1438" s="138"/>
    </row>
    <row r="1439" spans="1:4" x14ac:dyDescent="0.2">
      <c r="A1439" s="158"/>
      <c r="D1439" s="138"/>
    </row>
    <row r="1440" spans="1:4" x14ac:dyDescent="0.2">
      <c r="A1440" s="158"/>
      <c r="D1440" s="138"/>
    </row>
    <row r="1441" spans="1:4" x14ac:dyDescent="0.2">
      <c r="A1441" s="158"/>
      <c r="D1441" s="138"/>
    </row>
    <row r="1442" spans="1:4" x14ac:dyDescent="0.2">
      <c r="A1442" s="158"/>
      <c r="D1442" s="138"/>
    </row>
    <row r="1443" spans="1:4" x14ac:dyDescent="0.2">
      <c r="A1443" s="158"/>
      <c r="D1443" s="138"/>
    </row>
    <row r="1444" spans="1:4" x14ac:dyDescent="0.2">
      <c r="A1444" s="158"/>
      <c r="D1444" s="138"/>
    </row>
    <row r="1445" spans="1:4" x14ac:dyDescent="0.2">
      <c r="A1445" s="158"/>
      <c r="D1445" s="138"/>
    </row>
    <row r="1446" spans="1:4" x14ac:dyDescent="0.2">
      <c r="A1446" s="158"/>
      <c r="D1446" s="138"/>
    </row>
    <row r="1447" spans="1:4" x14ac:dyDescent="0.2">
      <c r="A1447" s="158"/>
      <c r="D1447" s="138"/>
    </row>
    <row r="1448" spans="1:4" x14ac:dyDescent="0.2">
      <c r="A1448" s="158"/>
      <c r="D1448" s="138"/>
    </row>
    <row r="1449" spans="1:4" x14ac:dyDescent="0.2">
      <c r="A1449" s="158"/>
      <c r="D1449" s="138"/>
    </row>
    <row r="1450" spans="1:4" x14ac:dyDescent="0.2">
      <c r="A1450" s="158"/>
      <c r="D1450" s="138"/>
    </row>
    <row r="1451" spans="1:4" x14ac:dyDescent="0.2">
      <c r="A1451" s="158"/>
      <c r="D1451" s="138"/>
    </row>
    <row r="1452" spans="1:4" x14ac:dyDescent="0.2">
      <c r="A1452" s="158"/>
      <c r="D1452" s="138"/>
    </row>
    <row r="1453" spans="1:4" x14ac:dyDescent="0.2">
      <c r="A1453" s="158"/>
      <c r="D1453" s="138"/>
    </row>
    <row r="1454" spans="1:4" x14ac:dyDescent="0.2">
      <c r="A1454" s="158"/>
      <c r="D1454" s="138"/>
    </row>
    <row r="1455" spans="1:4" x14ac:dyDescent="0.2">
      <c r="A1455" s="158"/>
      <c r="D1455" s="138"/>
    </row>
    <row r="1456" spans="1:4" x14ac:dyDescent="0.2">
      <c r="A1456" s="158"/>
      <c r="D1456" s="138"/>
    </row>
    <row r="1457" spans="1:4" x14ac:dyDescent="0.2">
      <c r="A1457" s="158"/>
      <c r="D1457" s="138"/>
    </row>
    <row r="1458" spans="1:4" x14ac:dyDescent="0.2">
      <c r="A1458" s="158"/>
      <c r="D1458" s="138"/>
    </row>
    <row r="1459" spans="1:4" x14ac:dyDescent="0.2">
      <c r="A1459" s="158"/>
      <c r="D1459" s="138"/>
    </row>
    <row r="1460" spans="1:4" x14ac:dyDescent="0.2">
      <c r="A1460" s="158"/>
      <c r="D1460" s="138"/>
    </row>
    <row r="1461" spans="1:4" x14ac:dyDescent="0.2">
      <c r="A1461" s="158"/>
      <c r="D1461" s="138"/>
    </row>
    <row r="1462" spans="1:4" x14ac:dyDescent="0.2">
      <c r="A1462" s="158"/>
      <c r="D1462" s="138"/>
    </row>
    <row r="1463" spans="1:4" x14ac:dyDescent="0.2">
      <c r="A1463" s="158"/>
      <c r="D1463" s="138"/>
    </row>
    <row r="1464" spans="1:4" x14ac:dyDescent="0.2">
      <c r="A1464" s="158"/>
      <c r="D1464" s="138"/>
    </row>
    <row r="1465" spans="1:4" x14ac:dyDescent="0.2">
      <c r="A1465" s="158"/>
      <c r="D1465" s="138"/>
    </row>
    <row r="1466" spans="1:4" x14ac:dyDescent="0.2">
      <c r="A1466" s="158"/>
      <c r="D1466" s="138"/>
    </row>
    <row r="1467" spans="1:4" x14ac:dyDescent="0.2">
      <c r="A1467" s="158"/>
      <c r="D1467" s="138"/>
    </row>
    <row r="1468" spans="1:4" x14ac:dyDescent="0.2">
      <c r="A1468" s="158"/>
      <c r="D1468" s="138"/>
    </row>
    <row r="1469" spans="1:4" x14ac:dyDescent="0.2">
      <c r="A1469" s="158"/>
      <c r="D1469" s="138"/>
    </row>
    <row r="1470" spans="1:4" x14ac:dyDescent="0.2">
      <c r="A1470" s="158"/>
      <c r="D1470" s="138"/>
    </row>
    <row r="1471" spans="1:4" x14ac:dyDescent="0.2">
      <c r="A1471" s="158"/>
      <c r="D1471" s="138"/>
    </row>
    <row r="1472" spans="1:4" x14ac:dyDescent="0.2">
      <c r="A1472" s="158"/>
      <c r="D1472" s="138"/>
    </row>
    <row r="1473" spans="1:4" x14ac:dyDescent="0.2">
      <c r="A1473" s="158"/>
      <c r="D1473" s="138"/>
    </row>
    <row r="1474" spans="1:4" x14ac:dyDescent="0.2">
      <c r="A1474" s="158"/>
      <c r="D1474" s="138"/>
    </row>
    <row r="1475" spans="1:4" x14ac:dyDescent="0.2">
      <c r="A1475" s="158"/>
      <c r="D1475" s="138"/>
    </row>
    <row r="1476" spans="1:4" x14ac:dyDescent="0.2">
      <c r="A1476" s="158"/>
      <c r="D1476" s="138"/>
    </row>
    <row r="1477" spans="1:4" x14ac:dyDescent="0.2">
      <c r="A1477" s="158"/>
      <c r="D1477" s="138"/>
    </row>
    <row r="1478" spans="1:4" x14ac:dyDescent="0.2">
      <c r="A1478" s="158"/>
      <c r="D1478" s="138"/>
    </row>
    <row r="1479" spans="1:4" x14ac:dyDescent="0.2">
      <c r="A1479" s="158"/>
      <c r="D1479" s="138"/>
    </row>
    <row r="1480" spans="1:4" x14ac:dyDescent="0.2">
      <c r="A1480" s="158"/>
      <c r="D1480" s="138"/>
    </row>
    <row r="1481" spans="1:4" x14ac:dyDescent="0.2">
      <c r="A1481" s="158"/>
      <c r="D1481" s="138"/>
    </row>
    <row r="1482" spans="1:4" x14ac:dyDescent="0.2">
      <c r="A1482" s="158"/>
      <c r="D1482" s="138"/>
    </row>
    <row r="1483" spans="1:4" x14ac:dyDescent="0.2">
      <c r="A1483" s="158"/>
      <c r="D1483" s="138"/>
    </row>
    <row r="1484" spans="1:4" x14ac:dyDescent="0.2">
      <c r="A1484" s="158"/>
      <c r="D1484" s="138"/>
    </row>
    <row r="1485" spans="1:4" x14ac:dyDescent="0.2">
      <c r="A1485" s="158"/>
      <c r="D1485" s="138"/>
    </row>
    <row r="1486" spans="1:4" x14ac:dyDescent="0.2">
      <c r="A1486" s="158"/>
      <c r="D1486" s="138"/>
    </row>
    <row r="1487" spans="1:4" x14ac:dyDescent="0.2">
      <c r="A1487" s="158"/>
      <c r="D1487" s="138"/>
    </row>
    <row r="1488" spans="1:4" x14ac:dyDescent="0.2">
      <c r="A1488" s="158"/>
      <c r="D1488" s="138"/>
    </row>
    <row r="1489" spans="1:4" x14ac:dyDescent="0.2">
      <c r="A1489" s="158"/>
      <c r="D1489" s="138"/>
    </row>
    <row r="1490" spans="1:4" x14ac:dyDescent="0.2">
      <c r="A1490" s="158"/>
      <c r="D1490" s="138"/>
    </row>
    <row r="1491" spans="1:4" x14ac:dyDescent="0.2">
      <c r="A1491" s="158"/>
      <c r="D1491" s="138"/>
    </row>
    <row r="1492" spans="1:4" x14ac:dyDescent="0.2">
      <c r="A1492" s="158"/>
      <c r="D1492" s="138"/>
    </row>
    <row r="1493" spans="1:4" x14ac:dyDescent="0.2">
      <c r="A1493" s="158"/>
      <c r="D1493" s="138"/>
    </row>
    <row r="1494" spans="1:4" x14ac:dyDescent="0.2">
      <c r="A1494" s="158"/>
      <c r="D1494" s="138"/>
    </row>
    <row r="1495" spans="1:4" x14ac:dyDescent="0.2">
      <c r="A1495" s="158"/>
      <c r="D1495" s="138"/>
    </row>
    <row r="1496" spans="1:4" x14ac:dyDescent="0.2">
      <c r="A1496" s="158"/>
      <c r="D1496" s="138"/>
    </row>
    <row r="1497" spans="1:4" x14ac:dyDescent="0.2">
      <c r="A1497" s="158"/>
      <c r="D1497" s="138"/>
    </row>
    <row r="1498" spans="1:4" x14ac:dyDescent="0.2">
      <c r="A1498" s="158"/>
      <c r="D1498" s="138"/>
    </row>
    <row r="1499" spans="1:4" x14ac:dyDescent="0.2">
      <c r="A1499" s="158"/>
      <c r="D1499" s="138"/>
    </row>
    <row r="1500" spans="1:4" x14ac:dyDescent="0.2">
      <c r="A1500" s="158"/>
      <c r="D1500" s="138"/>
    </row>
    <row r="1501" spans="1:4" x14ac:dyDescent="0.2">
      <c r="A1501" s="158"/>
      <c r="D1501" s="138"/>
    </row>
    <row r="1502" spans="1:4" x14ac:dyDescent="0.2">
      <c r="A1502" s="158"/>
      <c r="D1502" s="138"/>
    </row>
    <row r="1503" spans="1:4" x14ac:dyDescent="0.2">
      <c r="A1503" s="158"/>
      <c r="D1503" s="138"/>
    </row>
    <row r="1504" spans="1:4" x14ac:dyDescent="0.2">
      <c r="A1504" s="158"/>
      <c r="D1504" s="138"/>
    </row>
    <row r="1505" spans="1:4" x14ac:dyDescent="0.2">
      <c r="A1505" s="158"/>
      <c r="D1505" s="138"/>
    </row>
    <row r="1506" spans="1:4" x14ac:dyDescent="0.2">
      <c r="A1506" s="158"/>
      <c r="D1506" s="138"/>
    </row>
    <row r="1507" spans="1:4" x14ac:dyDescent="0.2">
      <c r="A1507" s="158"/>
      <c r="D1507" s="138"/>
    </row>
    <row r="1508" spans="1:4" x14ac:dyDescent="0.2">
      <c r="A1508" s="158"/>
      <c r="D1508" s="138"/>
    </row>
    <row r="1509" spans="1:4" x14ac:dyDescent="0.2">
      <c r="A1509" s="158"/>
      <c r="D1509" s="138"/>
    </row>
    <row r="1510" spans="1:4" x14ac:dyDescent="0.2">
      <c r="A1510" s="158"/>
      <c r="D1510" s="138"/>
    </row>
    <row r="1511" spans="1:4" x14ac:dyDescent="0.2">
      <c r="A1511" s="158"/>
      <c r="D1511" s="138"/>
    </row>
    <row r="1512" spans="1:4" x14ac:dyDescent="0.2">
      <c r="A1512" s="158"/>
      <c r="D1512" s="138"/>
    </row>
    <row r="1513" spans="1:4" x14ac:dyDescent="0.2">
      <c r="A1513" s="158"/>
      <c r="D1513" s="138"/>
    </row>
    <row r="1514" spans="1:4" x14ac:dyDescent="0.2">
      <c r="A1514" s="158"/>
      <c r="D1514" s="138"/>
    </row>
    <row r="1515" spans="1:4" x14ac:dyDescent="0.2">
      <c r="A1515" s="158"/>
      <c r="D1515" s="138"/>
    </row>
    <row r="1516" spans="1:4" x14ac:dyDescent="0.2">
      <c r="A1516" s="158"/>
      <c r="D1516" s="138"/>
    </row>
    <row r="1517" spans="1:4" x14ac:dyDescent="0.2">
      <c r="A1517" s="158"/>
      <c r="D1517" s="138"/>
    </row>
    <row r="1518" spans="1:4" x14ac:dyDescent="0.2">
      <c r="A1518" s="158"/>
      <c r="D1518" s="138"/>
    </row>
    <row r="1519" spans="1:4" x14ac:dyDescent="0.2">
      <c r="A1519" s="158"/>
      <c r="D1519" s="138"/>
    </row>
    <row r="1520" spans="1:4" x14ac:dyDescent="0.2">
      <c r="A1520" s="158"/>
      <c r="D1520" s="138"/>
    </row>
    <row r="1521" spans="1:4" x14ac:dyDescent="0.2">
      <c r="A1521" s="158"/>
      <c r="D1521" s="138"/>
    </row>
    <row r="1522" spans="1:4" x14ac:dyDescent="0.2">
      <c r="A1522" s="158"/>
      <c r="D1522" s="138"/>
    </row>
    <row r="1523" spans="1:4" x14ac:dyDescent="0.2">
      <c r="A1523" s="158"/>
      <c r="D1523" s="138"/>
    </row>
    <row r="1524" spans="1:4" x14ac:dyDescent="0.2">
      <c r="A1524" s="158"/>
      <c r="D1524" s="138"/>
    </row>
    <row r="1525" spans="1:4" x14ac:dyDescent="0.2">
      <c r="A1525" s="158"/>
      <c r="D1525" s="138"/>
    </row>
    <row r="1526" spans="1:4" x14ac:dyDescent="0.2">
      <c r="A1526" s="158"/>
      <c r="D1526" s="138"/>
    </row>
    <row r="1527" spans="1:4" x14ac:dyDescent="0.2">
      <c r="A1527" s="158"/>
      <c r="D1527" s="138"/>
    </row>
    <row r="1528" spans="1:4" x14ac:dyDescent="0.2">
      <c r="A1528" s="158"/>
      <c r="D1528" s="138"/>
    </row>
    <row r="1529" spans="1:4" x14ac:dyDescent="0.2">
      <c r="A1529" s="158"/>
      <c r="D1529" s="138"/>
    </row>
    <row r="1530" spans="1:4" x14ac:dyDescent="0.2">
      <c r="A1530" s="158"/>
      <c r="D1530" s="138"/>
    </row>
    <row r="1531" spans="1:4" x14ac:dyDescent="0.2">
      <c r="A1531" s="158"/>
      <c r="D1531" s="138"/>
    </row>
    <row r="1532" spans="1:4" x14ac:dyDescent="0.2">
      <c r="A1532" s="158"/>
      <c r="D1532" s="138"/>
    </row>
    <row r="1533" spans="1:4" x14ac:dyDescent="0.2">
      <c r="A1533" s="158"/>
      <c r="D1533" s="138"/>
    </row>
    <row r="1534" spans="1:4" x14ac:dyDescent="0.2">
      <c r="A1534" s="158"/>
      <c r="D1534" s="138"/>
    </row>
    <row r="1535" spans="1:4" x14ac:dyDescent="0.2">
      <c r="A1535" s="158"/>
      <c r="D1535" s="138"/>
    </row>
    <row r="1536" spans="1:4" x14ac:dyDescent="0.2">
      <c r="A1536" s="158"/>
      <c r="D1536" s="138"/>
    </row>
    <row r="1537" spans="1:4" x14ac:dyDescent="0.2">
      <c r="A1537" s="158"/>
      <c r="D1537" s="138"/>
    </row>
    <row r="1538" spans="1:4" x14ac:dyDescent="0.2">
      <c r="A1538" s="158"/>
      <c r="D1538" s="138"/>
    </row>
    <row r="1539" spans="1:4" x14ac:dyDescent="0.2">
      <c r="A1539" s="158"/>
      <c r="D1539" s="138"/>
    </row>
    <row r="1540" spans="1:4" x14ac:dyDescent="0.2">
      <c r="A1540" s="158"/>
      <c r="D1540" s="138"/>
    </row>
    <row r="1541" spans="1:4" x14ac:dyDescent="0.2">
      <c r="A1541" s="158"/>
      <c r="D1541" s="138"/>
    </row>
    <row r="1542" spans="1:4" x14ac:dyDescent="0.2">
      <c r="A1542" s="158"/>
      <c r="D1542" s="138"/>
    </row>
    <row r="1543" spans="1:4" x14ac:dyDescent="0.2">
      <c r="A1543" s="158"/>
      <c r="D1543" s="138"/>
    </row>
    <row r="1544" spans="1:4" x14ac:dyDescent="0.2">
      <c r="A1544" s="158"/>
      <c r="D1544" s="138"/>
    </row>
    <row r="1545" spans="1:4" x14ac:dyDescent="0.2">
      <c r="A1545" s="158"/>
      <c r="D1545" s="138"/>
    </row>
    <row r="1546" spans="1:4" x14ac:dyDescent="0.2">
      <c r="A1546" s="158"/>
      <c r="D1546" s="138"/>
    </row>
    <row r="1547" spans="1:4" x14ac:dyDescent="0.2">
      <c r="A1547" s="158"/>
      <c r="D1547" s="138"/>
    </row>
    <row r="1548" spans="1:4" x14ac:dyDescent="0.2">
      <c r="A1548" s="158"/>
      <c r="D1548" s="138"/>
    </row>
    <row r="1549" spans="1:4" x14ac:dyDescent="0.2">
      <c r="A1549" s="158"/>
      <c r="D1549" s="138"/>
    </row>
    <row r="1550" spans="1:4" x14ac:dyDescent="0.2">
      <c r="A1550" s="158"/>
      <c r="D1550" s="138"/>
    </row>
    <row r="1551" spans="1:4" x14ac:dyDescent="0.2">
      <c r="A1551" s="158"/>
      <c r="D1551" s="138"/>
    </row>
    <row r="1552" spans="1:4" x14ac:dyDescent="0.2">
      <c r="A1552" s="158"/>
      <c r="D1552" s="138"/>
    </row>
    <row r="1553" spans="1:4" x14ac:dyDescent="0.2">
      <c r="A1553" s="158"/>
      <c r="D1553" s="138"/>
    </row>
    <row r="1554" spans="1:4" x14ac:dyDescent="0.2">
      <c r="A1554" s="158"/>
      <c r="D1554" s="138"/>
    </row>
    <row r="1555" spans="1:4" x14ac:dyDescent="0.2">
      <c r="A1555" s="158"/>
      <c r="D1555" s="138"/>
    </row>
    <row r="1556" spans="1:4" x14ac:dyDescent="0.2">
      <c r="A1556" s="158"/>
      <c r="D1556" s="138"/>
    </row>
    <row r="1557" spans="1:4" x14ac:dyDescent="0.2">
      <c r="A1557" s="158"/>
      <c r="D1557" s="138"/>
    </row>
    <row r="1558" spans="1:4" x14ac:dyDescent="0.2">
      <c r="A1558" s="158"/>
      <c r="D1558" s="138"/>
    </row>
    <row r="1559" spans="1:4" x14ac:dyDescent="0.2">
      <c r="A1559" s="158"/>
      <c r="D1559" s="138"/>
    </row>
    <row r="1560" spans="1:4" x14ac:dyDescent="0.2">
      <c r="A1560" s="158"/>
      <c r="D1560" s="138"/>
    </row>
    <row r="1561" spans="1:4" x14ac:dyDescent="0.2">
      <c r="A1561" s="158"/>
      <c r="D1561" s="138"/>
    </row>
    <row r="1562" spans="1:4" x14ac:dyDescent="0.2">
      <c r="A1562" s="158"/>
      <c r="D1562" s="138"/>
    </row>
    <row r="1563" spans="1:4" x14ac:dyDescent="0.2">
      <c r="A1563" s="158"/>
      <c r="D1563" s="138"/>
    </row>
    <row r="1564" spans="1:4" x14ac:dyDescent="0.2">
      <c r="A1564" s="158"/>
      <c r="D1564" s="138"/>
    </row>
    <row r="1565" spans="1:4" x14ac:dyDescent="0.2">
      <c r="A1565" s="158"/>
      <c r="D1565" s="138"/>
    </row>
    <row r="1566" spans="1:4" x14ac:dyDescent="0.2">
      <c r="A1566" s="158"/>
      <c r="D1566" s="138"/>
    </row>
    <row r="1567" spans="1:4" x14ac:dyDescent="0.2">
      <c r="A1567" s="158"/>
      <c r="D1567" s="138"/>
    </row>
    <row r="1568" spans="1:4" x14ac:dyDescent="0.2">
      <c r="A1568" s="158"/>
      <c r="D1568" s="138"/>
    </row>
    <row r="1569" spans="1:4" x14ac:dyDescent="0.2">
      <c r="A1569" s="158"/>
      <c r="D1569" s="138"/>
    </row>
    <row r="1570" spans="1:4" x14ac:dyDescent="0.2">
      <c r="A1570" s="158"/>
      <c r="D1570" s="138"/>
    </row>
    <row r="1571" spans="1:4" x14ac:dyDescent="0.2">
      <c r="A1571" s="158"/>
      <c r="D1571" s="138"/>
    </row>
    <row r="1572" spans="1:4" x14ac:dyDescent="0.2">
      <c r="A1572" s="158"/>
      <c r="D1572" s="138"/>
    </row>
    <row r="1573" spans="1:4" x14ac:dyDescent="0.2">
      <c r="A1573" s="158"/>
      <c r="D1573" s="138"/>
    </row>
    <row r="1574" spans="1:4" x14ac:dyDescent="0.2">
      <c r="A1574" s="158"/>
      <c r="D1574" s="138"/>
    </row>
    <row r="1575" spans="1:4" x14ac:dyDescent="0.2">
      <c r="A1575" s="158"/>
      <c r="D1575" s="138"/>
    </row>
    <row r="1576" spans="1:4" x14ac:dyDescent="0.2">
      <c r="A1576" s="158"/>
      <c r="D1576" s="138"/>
    </row>
    <row r="1577" spans="1:4" x14ac:dyDescent="0.2">
      <c r="A1577" s="158"/>
      <c r="D1577" s="138"/>
    </row>
    <row r="1578" spans="1:4" x14ac:dyDescent="0.2">
      <c r="A1578" s="158"/>
      <c r="D1578" s="138"/>
    </row>
    <row r="1579" spans="1:4" x14ac:dyDescent="0.2">
      <c r="A1579" s="158"/>
      <c r="D1579" s="138"/>
    </row>
    <row r="1580" spans="1:4" x14ac:dyDescent="0.2">
      <c r="A1580" s="158"/>
      <c r="D1580" s="138"/>
    </row>
    <row r="1581" spans="1:4" x14ac:dyDescent="0.2">
      <c r="A1581" s="158"/>
      <c r="D1581" s="138"/>
    </row>
    <row r="1582" spans="1:4" x14ac:dyDescent="0.2">
      <c r="A1582" s="158"/>
      <c r="D1582" s="138"/>
    </row>
    <row r="1583" spans="1:4" x14ac:dyDescent="0.2">
      <c r="A1583" s="158"/>
      <c r="D1583" s="138"/>
    </row>
    <row r="1584" spans="1:4" x14ac:dyDescent="0.2">
      <c r="A1584" s="158"/>
      <c r="D1584" s="138"/>
    </row>
    <row r="1585" spans="1:4" x14ac:dyDescent="0.2">
      <c r="A1585" s="158"/>
      <c r="D1585" s="138"/>
    </row>
    <row r="1586" spans="1:4" x14ac:dyDescent="0.2">
      <c r="A1586" s="158"/>
      <c r="D1586" s="138"/>
    </row>
    <row r="1587" spans="1:4" x14ac:dyDescent="0.2">
      <c r="A1587" s="158"/>
      <c r="D1587" s="138"/>
    </row>
    <row r="1588" spans="1:4" x14ac:dyDescent="0.2">
      <c r="A1588" s="158"/>
      <c r="D1588" s="138"/>
    </row>
    <row r="1589" spans="1:4" x14ac:dyDescent="0.2">
      <c r="A1589" s="158"/>
      <c r="D1589" s="138"/>
    </row>
    <row r="1590" spans="1:4" x14ac:dyDescent="0.2">
      <c r="A1590" s="158"/>
      <c r="D1590" s="138"/>
    </row>
    <row r="1591" spans="1:4" x14ac:dyDescent="0.2">
      <c r="A1591" s="158"/>
      <c r="D1591" s="138"/>
    </row>
    <row r="1592" spans="1:4" x14ac:dyDescent="0.2">
      <c r="A1592" s="158"/>
      <c r="D1592" s="138"/>
    </row>
    <row r="1593" spans="1:4" x14ac:dyDescent="0.2">
      <c r="A1593" s="158"/>
      <c r="D1593" s="138"/>
    </row>
    <row r="1594" spans="1:4" x14ac:dyDescent="0.2">
      <c r="A1594" s="158"/>
      <c r="D1594" s="138"/>
    </row>
    <row r="1595" spans="1:4" x14ac:dyDescent="0.2">
      <c r="A1595" s="158"/>
      <c r="D1595" s="138"/>
    </row>
    <row r="1596" spans="1:4" x14ac:dyDescent="0.2">
      <c r="A1596" s="158"/>
      <c r="D1596" s="138"/>
    </row>
    <row r="1597" spans="1:4" x14ac:dyDescent="0.2">
      <c r="A1597" s="158"/>
      <c r="D1597" s="138"/>
    </row>
    <row r="1598" spans="1:4" x14ac:dyDescent="0.2">
      <c r="A1598" s="158"/>
      <c r="D1598" s="138"/>
    </row>
    <row r="1599" spans="1:4" x14ac:dyDescent="0.2">
      <c r="A1599" s="158"/>
      <c r="D1599" s="138"/>
    </row>
    <row r="1600" spans="1:4" x14ac:dyDescent="0.2">
      <c r="A1600" s="158"/>
      <c r="D1600" s="138"/>
    </row>
    <row r="1601" spans="1:4" x14ac:dyDescent="0.2">
      <c r="A1601" s="158"/>
      <c r="D1601" s="138"/>
    </row>
    <row r="1602" spans="1:4" x14ac:dyDescent="0.2">
      <c r="A1602" s="158"/>
      <c r="D1602" s="138"/>
    </row>
    <row r="1603" spans="1:4" x14ac:dyDescent="0.2">
      <c r="A1603" s="158"/>
      <c r="D1603" s="138"/>
    </row>
    <row r="1604" spans="1:4" x14ac:dyDescent="0.2">
      <c r="A1604" s="158"/>
      <c r="D1604" s="138"/>
    </row>
    <row r="1605" spans="1:4" x14ac:dyDescent="0.2">
      <c r="A1605" s="158"/>
      <c r="D1605" s="138"/>
    </row>
    <row r="1606" spans="1:4" x14ac:dyDescent="0.2">
      <c r="A1606" s="158"/>
      <c r="D1606" s="138"/>
    </row>
    <row r="1607" spans="1:4" x14ac:dyDescent="0.2">
      <c r="A1607" s="158"/>
      <c r="D1607" s="138"/>
    </row>
    <row r="1608" spans="1:4" x14ac:dyDescent="0.2">
      <c r="A1608" s="158"/>
      <c r="D1608" s="138"/>
    </row>
    <row r="1609" spans="1:4" x14ac:dyDescent="0.2">
      <c r="A1609" s="158"/>
      <c r="D1609" s="138"/>
    </row>
    <row r="1610" spans="1:4" x14ac:dyDescent="0.2">
      <c r="A1610" s="158"/>
      <c r="D1610" s="138"/>
    </row>
    <row r="1611" spans="1:4" x14ac:dyDescent="0.2">
      <c r="A1611" s="158"/>
      <c r="D1611" s="138"/>
    </row>
    <row r="1612" spans="1:4" x14ac:dyDescent="0.2">
      <c r="A1612" s="158"/>
      <c r="D1612" s="138"/>
    </row>
    <row r="1613" spans="1:4" x14ac:dyDescent="0.2">
      <c r="A1613" s="158"/>
      <c r="D1613" s="138"/>
    </row>
    <row r="1614" spans="1:4" x14ac:dyDescent="0.2">
      <c r="A1614" s="158"/>
      <c r="D1614" s="138"/>
    </row>
    <row r="1615" spans="1:4" x14ac:dyDescent="0.2">
      <c r="A1615" s="158"/>
      <c r="D1615" s="138"/>
    </row>
    <row r="1616" spans="1:4" x14ac:dyDescent="0.2">
      <c r="A1616" s="158"/>
      <c r="D1616" s="138"/>
    </row>
    <row r="1617" spans="1:4" x14ac:dyDescent="0.2">
      <c r="A1617" s="158"/>
      <c r="D1617" s="138"/>
    </row>
    <row r="1618" spans="1:4" x14ac:dyDescent="0.2">
      <c r="A1618" s="158"/>
      <c r="D1618" s="138"/>
    </row>
    <row r="1619" spans="1:4" x14ac:dyDescent="0.2">
      <c r="A1619" s="158"/>
      <c r="D1619" s="138"/>
    </row>
    <row r="1620" spans="1:4" x14ac:dyDescent="0.2">
      <c r="A1620" s="158"/>
      <c r="D1620" s="138"/>
    </row>
    <row r="1621" spans="1:4" x14ac:dyDescent="0.2">
      <c r="A1621" s="158"/>
      <c r="D1621" s="138"/>
    </row>
    <row r="1622" spans="1:4" x14ac:dyDescent="0.2">
      <c r="A1622" s="158"/>
      <c r="D1622" s="138"/>
    </row>
    <row r="1623" spans="1:4" x14ac:dyDescent="0.2">
      <c r="A1623" s="158"/>
      <c r="D1623" s="138"/>
    </row>
    <row r="1624" spans="1:4" x14ac:dyDescent="0.2">
      <c r="A1624" s="158"/>
      <c r="D1624" s="138"/>
    </row>
    <row r="1625" spans="1:4" x14ac:dyDescent="0.2">
      <c r="A1625" s="158"/>
      <c r="D1625" s="138"/>
    </row>
    <row r="1626" spans="1:4" x14ac:dyDescent="0.2">
      <c r="A1626" s="158"/>
      <c r="D1626" s="138"/>
    </row>
    <row r="1627" spans="1:4" x14ac:dyDescent="0.2">
      <c r="A1627" s="158"/>
      <c r="D1627" s="138"/>
    </row>
    <row r="1628" spans="1:4" x14ac:dyDescent="0.2">
      <c r="A1628" s="158"/>
      <c r="D1628" s="138"/>
    </row>
    <row r="1629" spans="1:4" x14ac:dyDescent="0.2">
      <c r="A1629" s="158"/>
      <c r="D1629" s="138"/>
    </row>
    <row r="1630" spans="1:4" x14ac:dyDescent="0.2">
      <c r="A1630" s="158"/>
      <c r="D1630" s="138"/>
    </row>
    <row r="1631" spans="1:4" x14ac:dyDescent="0.2">
      <c r="A1631" s="158"/>
      <c r="D1631" s="138"/>
    </row>
    <row r="1632" spans="1:4" x14ac:dyDescent="0.2">
      <c r="A1632" s="158"/>
      <c r="D1632" s="138"/>
    </row>
    <row r="1633" spans="1:4" x14ac:dyDescent="0.2">
      <c r="A1633" s="158"/>
      <c r="D1633" s="138"/>
    </row>
    <row r="1634" spans="1:4" x14ac:dyDescent="0.2">
      <c r="A1634" s="158"/>
      <c r="D1634" s="138"/>
    </row>
    <row r="1635" spans="1:4" x14ac:dyDescent="0.2">
      <c r="A1635" s="158"/>
      <c r="D1635" s="138"/>
    </row>
    <row r="1636" spans="1:4" x14ac:dyDescent="0.2">
      <c r="A1636" s="158"/>
      <c r="D1636" s="138"/>
    </row>
    <row r="1637" spans="1:4" x14ac:dyDescent="0.2">
      <c r="A1637" s="158"/>
      <c r="D1637" s="138"/>
    </row>
    <row r="1638" spans="1:4" x14ac:dyDescent="0.2">
      <c r="A1638" s="158"/>
      <c r="D1638" s="138"/>
    </row>
    <row r="1639" spans="1:4" x14ac:dyDescent="0.2">
      <c r="A1639" s="158"/>
      <c r="D1639" s="138"/>
    </row>
    <row r="1640" spans="1:4" x14ac:dyDescent="0.2">
      <c r="A1640" s="158"/>
      <c r="D1640" s="138"/>
    </row>
    <row r="1641" spans="1:4" x14ac:dyDescent="0.2">
      <c r="A1641" s="158"/>
      <c r="D1641" s="138"/>
    </row>
    <row r="1642" spans="1:4" x14ac:dyDescent="0.2">
      <c r="A1642" s="158"/>
      <c r="D1642" s="138"/>
    </row>
    <row r="1643" spans="1:4" x14ac:dyDescent="0.2">
      <c r="A1643" s="158"/>
      <c r="D1643" s="138"/>
    </row>
    <row r="1644" spans="1:4" x14ac:dyDescent="0.2">
      <c r="A1644" s="158"/>
      <c r="D1644" s="138"/>
    </row>
    <row r="1645" spans="1:4" x14ac:dyDescent="0.2">
      <c r="A1645" s="158"/>
      <c r="D1645" s="138"/>
    </row>
    <row r="1646" spans="1:4" x14ac:dyDescent="0.2">
      <c r="A1646" s="158"/>
      <c r="D1646" s="138"/>
    </row>
    <row r="1647" spans="1:4" x14ac:dyDescent="0.2">
      <c r="A1647" s="158"/>
      <c r="D1647" s="138"/>
    </row>
    <row r="1648" spans="1:4" x14ac:dyDescent="0.2">
      <c r="A1648" s="158"/>
      <c r="D1648" s="138"/>
    </row>
    <row r="1649" spans="1:4" x14ac:dyDescent="0.2">
      <c r="A1649" s="158"/>
      <c r="D1649" s="138"/>
    </row>
    <row r="1650" spans="1:4" x14ac:dyDescent="0.2">
      <c r="A1650" s="158"/>
      <c r="D1650" s="138"/>
    </row>
    <row r="1651" spans="1:4" x14ac:dyDescent="0.2">
      <c r="A1651" s="158"/>
      <c r="D1651" s="138"/>
    </row>
    <row r="1652" spans="1:4" x14ac:dyDescent="0.2">
      <c r="A1652" s="158"/>
      <c r="D1652" s="138"/>
    </row>
    <row r="1653" spans="1:4" x14ac:dyDescent="0.2">
      <c r="A1653" s="158"/>
      <c r="D1653" s="138"/>
    </row>
    <row r="1654" spans="1:4" x14ac:dyDescent="0.2">
      <c r="A1654" s="158"/>
      <c r="D1654" s="138"/>
    </row>
    <row r="1655" spans="1:4" x14ac:dyDescent="0.2">
      <c r="A1655" s="158"/>
      <c r="D1655" s="138"/>
    </row>
    <row r="1656" spans="1:4" x14ac:dyDescent="0.2">
      <c r="A1656" s="158"/>
      <c r="D1656" s="138"/>
    </row>
    <row r="1657" spans="1:4" x14ac:dyDescent="0.2">
      <c r="A1657" s="158"/>
      <c r="D1657" s="138"/>
    </row>
    <row r="1658" spans="1:4" x14ac:dyDescent="0.2">
      <c r="A1658" s="158"/>
      <c r="D1658" s="138"/>
    </row>
    <row r="1659" spans="1:4" x14ac:dyDescent="0.2">
      <c r="A1659" s="158"/>
      <c r="D1659" s="138"/>
    </row>
    <row r="1660" spans="1:4" x14ac:dyDescent="0.2">
      <c r="A1660" s="158"/>
      <c r="D1660" s="138"/>
    </row>
    <row r="1661" spans="1:4" x14ac:dyDescent="0.2">
      <c r="A1661" s="158"/>
      <c r="D1661" s="138"/>
    </row>
    <row r="1662" spans="1:4" x14ac:dyDescent="0.2">
      <c r="A1662" s="158"/>
      <c r="D1662" s="138"/>
    </row>
    <row r="1663" spans="1:4" x14ac:dyDescent="0.2">
      <c r="A1663" s="158"/>
      <c r="D1663" s="138"/>
    </row>
    <row r="1664" spans="1:4" x14ac:dyDescent="0.2">
      <c r="A1664" s="158"/>
      <c r="D1664" s="138"/>
    </row>
    <row r="1665" spans="1:4" x14ac:dyDescent="0.2">
      <c r="A1665" s="158"/>
      <c r="D1665" s="138"/>
    </row>
    <row r="1666" spans="1:4" x14ac:dyDescent="0.2">
      <c r="A1666" s="158"/>
      <c r="D1666" s="138"/>
    </row>
    <row r="1667" spans="1:4" x14ac:dyDescent="0.2">
      <c r="A1667" s="158"/>
      <c r="D1667" s="138"/>
    </row>
    <row r="1668" spans="1:4" x14ac:dyDescent="0.2">
      <c r="A1668" s="158"/>
      <c r="D1668" s="138"/>
    </row>
    <row r="1669" spans="1:4" x14ac:dyDescent="0.2">
      <c r="A1669" s="158"/>
      <c r="D1669" s="138"/>
    </row>
    <row r="1670" spans="1:4" x14ac:dyDescent="0.2">
      <c r="A1670" s="158"/>
      <c r="D1670" s="138"/>
    </row>
    <row r="1671" spans="1:4" x14ac:dyDescent="0.2">
      <c r="A1671" s="158"/>
      <c r="D1671" s="138"/>
    </row>
    <row r="1672" spans="1:4" x14ac:dyDescent="0.2">
      <c r="A1672" s="158"/>
      <c r="D1672" s="138"/>
    </row>
    <row r="1673" spans="1:4" x14ac:dyDescent="0.2">
      <c r="A1673" s="158"/>
      <c r="D1673" s="138"/>
    </row>
    <row r="1674" spans="1:4" x14ac:dyDescent="0.2">
      <c r="A1674" s="158"/>
      <c r="D1674" s="138"/>
    </row>
    <row r="1675" spans="1:4" x14ac:dyDescent="0.2">
      <c r="A1675" s="158"/>
      <c r="D1675" s="138"/>
    </row>
    <row r="1676" spans="1:4" x14ac:dyDescent="0.2">
      <c r="A1676" s="158"/>
      <c r="D1676" s="138"/>
    </row>
    <row r="1677" spans="1:4" x14ac:dyDescent="0.2">
      <c r="A1677" s="158"/>
      <c r="D1677" s="138"/>
    </row>
    <row r="1678" spans="1:4" x14ac:dyDescent="0.2">
      <c r="A1678" s="158"/>
      <c r="D1678" s="138"/>
    </row>
    <row r="1679" spans="1:4" x14ac:dyDescent="0.2">
      <c r="A1679" s="158"/>
      <c r="D1679" s="138"/>
    </row>
    <row r="1680" spans="1:4" x14ac:dyDescent="0.2">
      <c r="A1680" s="158"/>
      <c r="D1680" s="138"/>
    </row>
    <row r="1681" spans="1:4" x14ac:dyDescent="0.2">
      <c r="A1681" s="158"/>
      <c r="D1681" s="138"/>
    </row>
    <row r="1682" spans="1:4" x14ac:dyDescent="0.2">
      <c r="A1682" s="158"/>
      <c r="D1682" s="138"/>
    </row>
    <row r="1683" spans="1:4" x14ac:dyDescent="0.2">
      <c r="A1683" s="158"/>
      <c r="D1683" s="138"/>
    </row>
    <row r="1684" spans="1:4" x14ac:dyDescent="0.2">
      <c r="A1684" s="158"/>
      <c r="D1684" s="138"/>
    </row>
    <row r="1685" spans="1:4" x14ac:dyDescent="0.2">
      <c r="A1685" s="158"/>
      <c r="D1685" s="138"/>
    </row>
    <row r="1686" spans="1:4" x14ac:dyDescent="0.2">
      <c r="A1686" s="158"/>
      <c r="D1686" s="138"/>
    </row>
    <row r="1687" spans="1:4" x14ac:dyDescent="0.2">
      <c r="A1687" s="158"/>
      <c r="D1687" s="138"/>
    </row>
    <row r="1688" spans="1:4" x14ac:dyDescent="0.2">
      <c r="A1688" s="158"/>
      <c r="D1688" s="138"/>
    </row>
    <row r="1689" spans="1:4" x14ac:dyDescent="0.2">
      <c r="A1689" s="158"/>
      <c r="D1689" s="138"/>
    </row>
    <row r="1690" spans="1:4" x14ac:dyDescent="0.2">
      <c r="A1690" s="158"/>
      <c r="D1690" s="138"/>
    </row>
    <row r="1691" spans="1:4" x14ac:dyDescent="0.2">
      <c r="A1691" s="158"/>
      <c r="D1691" s="138"/>
    </row>
    <row r="1692" spans="1:4" x14ac:dyDescent="0.2">
      <c r="A1692" s="158"/>
      <c r="D1692" s="138"/>
    </row>
    <row r="1693" spans="1:4" x14ac:dyDescent="0.2">
      <c r="A1693" s="158"/>
      <c r="D1693" s="138"/>
    </row>
    <row r="1694" spans="1:4" x14ac:dyDescent="0.2">
      <c r="A1694" s="158"/>
      <c r="D1694" s="138"/>
    </row>
    <row r="1695" spans="1:4" x14ac:dyDescent="0.2">
      <c r="A1695" s="158"/>
      <c r="D1695" s="138"/>
    </row>
    <row r="1696" spans="1:4" x14ac:dyDescent="0.2">
      <c r="A1696" s="158"/>
      <c r="D1696" s="138"/>
    </row>
    <row r="1697" spans="1:4" x14ac:dyDescent="0.2">
      <c r="A1697" s="158"/>
      <c r="D1697" s="138"/>
    </row>
    <row r="1698" spans="1:4" x14ac:dyDescent="0.2">
      <c r="A1698" s="158"/>
      <c r="D1698" s="138"/>
    </row>
    <row r="1699" spans="1:4" x14ac:dyDescent="0.2">
      <c r="A1699" s="158"/>
      <c r="D1699" s="138"/>
    </row>
    <row r="1700" spans="1:4" x14ac:dyDescent="0.2">
      <c r="A1700" s="158"/>
      <c r="D1700" s="138"/>
    </row>
    <row r="1701" spans="1:4" x14ac:dyDescent="0.2">
      <c r="A1701" s="158"/>
      <c r="D1701" s="138"/>
    </row>
    <row r="1702" spans="1:4" x14ac:dyDescent="0.2">
      <c r="A1702" s="158"/>
      <c r="D1702" s="138"/>
    </row>
    <row r="1703" spans="1:4" x14ac:dyDescent="0.2">
      <c r="A1703" s="158"/>
      <c r="D1703" s="138"/>
    </row>
    <row r="1704" spans="1:4" x14ac:dyDescent="0.2">
      <c r="A1704" s="158"/>
      <c r="D1704" s="138"/>
    </row>
    <row r="1705" spans="1:4" x14ac:dyDescent="0.2">
      <c r="A1705" s="158"/>
      <c r="D1705" s="138"/>
    </row>
    <row r="1706" spans="1:4" x14ac:dyDescent="0.2">
      <c r="A1706" s="158"/>
      <c r="D1706" s="138"/>
    </row>
    <row r="1707" spans="1:4" x14ac:dyDescent="0.2">
      <c r="A1707" s="158"/>
      <c r="D1707" s="138"/>
    </row>
    <row r="1708" spans="1:4" x14ac:dyDescent="0.2">
      <c r="A1708" s="158"/>
      <c r="D1708" s="138"/>
    </row>
    <row r="1709" spans="1:4" x14ac:dyDescent="0.2">
      <c r="A1709" s="158"/>
      <c r="D1709" s="138"/>
    </row>
    <row r="1710" spans="1:4" x14ac:dyDescent="0.2">
      <c r="A1710" s="158"/>
      <c r="D1710" s="138"/>
    </row>
    <row r="1711" spans="1:4" x14ac:dyDescent="0.2">
      <c r="A1711" s="158"/>
      <c r="D1711" s="138"/>
    </row>
    <row r="1712" spans="1:4" x14ac:dyDescent="0.2">
      <c r="A1712" s="158"/>
      <c r="D1712" s="138"/>
    </row>
    <row r="1713" spans="1:4" x14ac:dyDescent="0.2">
      <c r="A1713" s="158"/>
      <c r="D1713" s="138"/>
    </row>
    <row r="1714" spans="1:4" x14ac:dyDescent="0.2">
      <c r="A1714" s="158"/>
      <c r="D1714" s="138"/>
    </row>
    <row r="1715" spans="1:4" x14ac:dyDescent="0.2">
      <c r="A1715" s="158"/>
      <c r="D1715" s="138"/>
    </row>
    <row r="1716" spans="1:4" x14ac:dyDescent="0.2">
      <c r="A1716" s="158"/>
      <c r="D1716" s="138"/>
    </row>
    <row r="1717" spans="1:4" x14ac:dyDescent="0.2">
      <c r="A1717" s="158"/>
      <c r="D1717" s="138"/>
    </row>
    <row r="1718" spans="1:4" x14ac:dyDescent="0.2">
      <c r="A1718" s="158"/>
      <c r="D1718" s="138"/>
    </row>
    <row r="1719" spans="1:4" x14ac:dyDescent="0.2">
      <c r="A1719" s="158"/>
      <c r="D1719" s="138"/>
    </row>
    <row r="1720" spans="1:4" x14ac:dyDescent="0.2">
      <c r="A1720" s="158"/>
      <c r="D1720" s="138"/>
    </row>
    <row r="1721" spans="1:4" x14ac:dyDescent="0.2">
      <c r="A1721" s="158"/>
      <c r="D1721" s="138"/>
    </row>
    <row r="1722" spans="1:4" x14ac:dyDescent="0.2">
      <c r="A1722" s="158"/>
      <c r="D1722" s="138"/>
    </row>
    <row r="1723" spans="1:4" x14ac:dyDescent="0.2">
      <c r="A1723" s="158"/>
      <c r="D1723" s="138"/>
    </row>
    <row r="1724" spans="1:4" x14ac:dyDescent="0.2">
      <c r="A1724" s="158"/>
      <c r="D1724" s="138"/>
    </row>
    <row r="1725" spans="1:4" x14ac:dyDescent="0.2">
      <c r="A1725" s="158"/>
      <c r="D1725" s="138"/>
    </row>
    <row r="1726" spans="1:4" x14ac:dyDescent="0.2">
      <c r="A1726" s="158"/>
      <c r="D1726" s="138"/>
    </row>
    <row r="1727" spans="1:4" x14ac:dyDescent="0.2">
      <c r="A1727" s="158"/>
      <c r="D1727" s="138"/>
    </row>
    <row r="1728" spans="1:4" x14ac:dyDescent="0.2">
      <c r="A1728" s="158"/>
      <c r="D1728" s="138"/>
    </row>
    <row r="1729" spans="1:4" x14ac:dyDescent="0.2">
      <c r="A1729" s="158"/>
      <c r="D1729" s="138"/>
    </row>
    <row r="1730" spans="1:4" x14ac:dyDescent="0.2">
      <c r="A1730" s="158"/>
      <c r="D1730" s="138"/>
    </row>
    <row r="1731" spans="1:4" x14ac:dyDescent="0.2">
      <c r="A1731" s="158"/>
      <c r="D1731" s="138"/>
    </row>
    <row r="1732" spans="1:4" x14ac:dyDescent="0.2">
      <c r="A1732" s="158"/>
      <c r="D1732" s="138"/>
    </row>
    <row r="1733" spans="1:4" x14ac:dyDescent="0.2">
      <c r="A1733" s="158"/>
      <c r="D1733" s="138"/>
    </row>
    <row r="1734" spans="1:4" x14ac:dyDescent="0.2">
      <c r="A1734" s="158"/>
      <c r="D1734" s="138"/>
    </row>
    <row r="1735" spans="1:4" x14ac:dyDescent="0.2">
      <c r="A1735" s="158"/>
      <c r="D1735" s="138"/>
    </row>
    <row r="1736" spans="1:4" x14ac:dyDescent="0.2">
      <c r="A1736" s="158"/>
      <c r="D1736" s="138"/>
    </row>
    <row r="1737" spans="1:4" x14ac:dyDescent="0.2">
      <c r="A1737" s="158"/>
      <c r="D1737" s="138"/>
    </row>
    <row r="1738" spans="1:4" x14ac:dyDescent="0.2">
      <c r="A1738" s="158"/>
      <c r="D1738" s="138"/>
    </row>
    <row r="1739" spans="1:4" x14ac:dyDescent="0.2">
      <c r="A1739" s="158"/>
      <c r="D1739" s="138"/>
    </row>
    <row r="1740" spans="1:4" x14ac:dyDescent="0.2">
      <c r="A1740" s="158"/>
      <c r="D1740" s="138"/>
    </row>
    <row r="1741" spans="1:4" x14ac:dyDescent="0.2">
      <c r="A1741" s="158"/>
      <c r="D1741" s="138"/>
    </row>
    <row r="1742" spans="1:4" x14ac:dyDescent="0.2">
      <c r="A1742" s="158"/>
      <c r="D1742" s="138"/>
    </row>
    <row r="1743" spans="1:4" x14ac:dyDescent="0.2">
      <c r="A1743" s="158"/>
      <c r="D1743" s="138"/>
    </row>
    <row r="1744" spans="1:4" x14ac:dyDescent="0.2">
      <c r="A1744" s="158"/>
      <c r="D1744" s="138"/>
    </row>
    <row r="1745" spans="1:4" x14ac:dyDescent="0.2">
      <c r="A1745" s="158"/>
      <c r="D1745" s="138"/>
    </row>
    <row r="1746" spans="1:4" x14ac:dyDescent="0.2">
      <c r="A1746" s="158"/>
      <c r="D1746" s="138"/>
    </row>
    <row r="1747" spans="1:4" x14ac:dyDescent="0.2">
      <c r="A1747" s="158"/>
      <c r="D1747" s="138"/>
    </row>
    <row r="1748" spans="1:4" x14ac:dyDescent="0.2">
      <c r="A1748" s="158"/>
      <c r="D1748" s="138"/>
    </row>
    <row r="1749" spans="1:4" x14ac:dyDescent="0.2">
      <c r="A1749" s="158"/>
      <c r="D1749" s="138"/>
    </row>
    <row r="1750" spans="1:4" x14ac:dyDescent="0.2">
      <c r="A1750" s="158"/>
      <c r="D1750" s="138"/>
    </row>
    <row r="1751" spans="1:4" x14ac:dyDescent="0.2">
      <c r="A1751" s="158"/>
      <c r="D1751" s="138"/>
    </row>
    <row r="1752" spans="1:4" x14ac:dyDescent="0.2">
      <c r="A1752" s="158"/>
      <c r="D1752" s="138"/>
    </row>
    <row r="1753" spans="1:4" x14ac:dyDescent="0.2">
      <c r="A1753" s="158"/>
      <c r="D1753" s="138"/>
    </row>
    <row r="1754" spans="1:4" x14ac:dyDescent="0.2">
      <c r="A1754" s="158"/>
      <c r="D1754" s="138"/>
    </row>
    <row r="1755" spans="1:4" x14ac:dyDescent="0.2">
      <c r="A1755" s="158"/>
      <c r="D1755" s="138"/>
    </row>
    <row r="1756" spans="1:4" x14ac:dyDescent="0.2">
      <c r="A1756" s="158"/>
      <c r="D1756" s="138"/>
    </row>
    <row r="1757" spans="1:4" x14ac:dyDescent="0.2">
      <c r="A1757" s="158"/>
      <c r="D1757" s="138"/>
    </row>
    <row r="1758" spans="1:4" x14ac:dyDescent="0.2">
      <c r="A1758" s="158"/>
      <c r="D1758" s="138"/>
    </row>
    <row r="1759" spans="1:4" x14ac:dyDescent="0.2">
      <c r="A1759" s="158"/>
      <c r="D1759" s="138"/>
    </row>
    <row r="1760" spans="1:4" x14ac:dyDescent="0.2">
      <c r="A1760" s="158"/>
      <c r="D1760" s="138"/>
    </row>
    <row r="1761" spans="1:4" x14ac:dyDescent="0.2">
      <c r="A1761" s="158"/>
      <c r="D1761" s="138"/>
    </row>
    <row r="1762" spans="1:4" x14ac:dyDescent="0.2">
      <c r="A1762" s="158"/>
      <c r="D1762" s="138"/>
    </row>
    <row r="1763" spans="1:4" x14ac:dyDescent="0.2">
      <c r="A1763" s="158"/>
      <c r="D1763" s="138"/>
    </row>
    <row r="1764" spans="1:4" x14ac:dyDescent="0.2">
      <c r="A1764" s="158"/>
      <c r="D1764" s="138"/>
    </row>
    <row r="1765" spans="1:4" x14ac:dyDescent="0.2">
      <c r="A1765" s="158"/>
      <c r="D1765" s="138"/>
    </row>
    <row r="1766" spans="1:4" x14ac:dyDescent="0.2">
      <c r="A1766" s="158"/>
      <c r="D1766" s="138"/>
    </row>
    <row r="1767" spans="1:4" x14ac:dyDescent="0.2">
      <c r="A1767" s="158"/>
      <c r="D1767" s="138"/>
    </row>
    <row r="1768" spans="1:4" x14ac:dyDescent="0.2">
      <c r="A1768" s="158"/>
      <c r="D1768" s="138"/>
    </row>
    <row r="1769" spans="1:4" x14ac:dyDescent="0.2">
      <c r="A1769" s="158"/>
      <c r="D1769" s="138"/>
    </row>
    <row r="1770" spans="1:4" x14ac:dyDescent="0.2">
      <c r="A1770" s="158"/>
      <c r="D1770" s="138"/>
    </row>
    <row r="1771" spans="1:4" x14ac:dyDescent="0.2">
      <c r="A1771" s="158"/>
      <c r="D1771" s="138"/>
    </row>
    <row r="1772" spans="1:4" x14ac:dyDescent="0.2">
      <c r="A1772" s="158"/>
      <c r="D1772" s="138"/>
    </row>
    <row r="1773" spans="1:4" x14ac:dyDescent="0.2">
      <c r="A1773" s="158"/>
      <c r="D1773" s="138"/>
    </row>
    <row r="1774" spans="1:4" x14ac:dyDescent="0.2">
      <c r="A1774" s="158"/>
      <c r="D1774" s="138"/>
    </row>
    <row r="1775" spans="1:4" x14ac:dyDescent="0.2">
      <c r="A1775" s="158"/>
      <c r="D1775" s="138"/>
    </row>
    <row r="1776" spans="1:4" x14ac:dyDescent="0.2">
      <c r="A1776" s="158"/>
      <c r="D1776" s="138"/>
    </row>
    <row r="1777" spans="1:4" x14ac:dyDescent="0.2">
      <c r="A1777" s="158"/>
      <c r="D1777" s="138"/>
    </row>
    <row r="1778" spans="1:4" x14ac:dyDescent="0.2">
      <c r="A1778" s="158"/>
      <c r="D1778" s="138"/>
    </row>
    <row r="1779" spans="1:4" x14ac:dyDescent="0.2">
      <c r="A1779" s="158"/>
      <c r="D1779" s="138"/>
    </row>
    <row r="1780" spans="1:4" x14ac:dyDescent="0.2">
      <c r="A1780" s="158"/>
      <c r="D1780" s="138"/>
    </row>
    <row r="1781" spans="1:4" x14ac:dyDescent="0.2">
      <c r="A1781" s="158"/>
      <c r="D1781" s="138"/>
    </row>
    <row r="1782" spans="1:4" x14ac:dyDescent="0.2">
      <c r="A1782" s="158"/>
      <c r="D1782" s="138"/>
    </row>
    <row r="1783" spans="1:4" x14ac:dyDescent="0.2">
      <c r="A1783" s="158"/>
      <c r="D1783" s="138"/>
    </row>
    <row r="1784" spans="1:4" x14ac:dyDescent="0.2">
      <c r="A1784" s="158"/>
      <c r="D1784" s="138"/>
    </row>
    <row r="1785" spans="1:4" x14ac:dyDescent="0.2">
      <c r="A1785" s="158"/>
      <c r="D1785" s="138"/>
    </row>
    <row r="1786" spans="1:4" x14ac:dyDescent="0.2">
      <c r="A1786" s="158"/>
      <c r="D1786" s="138"/>
    </row>
    <row r="1787" spans="1:4" x14ac:dyDescent="0.2">
      <c r="A1787" s="158"/>
      <c r="D1787" s="138"/>
    </row>
    <row r="1788" spans="1:4" x14ac:dyDescent="0.2">
      <c r="A1788" s="158"/>
      <c r="D1788" s="138"/>
    </row>
    <row r="1789" spans="1:4" x14ac:dyDescent="0.2">
      <c r="A1789" s="158"/>
      <c r="D1789" s="138"/>
    </row>
    <row r="1790" spans="1:4" x14ac:dyDescent="0.2">
      <c r="A1790" s="158"/>
      <c r="D1790" s="138"/>
    </row>
    <row r="1791" spans="1:4" x14ac:dyDescent="0.2">
      <c r="A1791" s="158"/>
      <c r="D1791" s="138"/>
    </row>
    <row r="1792" spans="1:4" x14ac:dyDescent="0.2">
      <c r="A1792" s="158"/>
      <c r="D1792" s="138"/>
    </row>
    <row r="1793" spans="1:4" x14ac:dyDescent="0.2">
      <c r="A1793" s="158"/>
      <c r="D1793" s="138"/>
    </row>
    <row r="1794" spans="1:4" x14ac:dyDescent="0.2">
      <c r="A1794" s="158"/>
      <c r="D1794" s="138"/>
    </row>
    <row r="1795" spans="1:4" x14ac:dyDescent="0.2">
      <c r="A1795" s="158"/>
      <c r="D1795" s="138"/>
    </row>
    <row r="1796" spans="1:4" x14ac:dyDescent="0.2">
      <c r="A1796" s="158"/>
      <c r="D1796" s="138"/>
    </row>
    <row r="1797" spans="1:4" x14ac:dyDescent="0.2">
      <c r="A1797" s="158"/>
      <c r="D1797" s="138"/>
    </row>
    <row r="1798" spans="1:4" x14ac:dyDescent="0.2">
      <c r="A1798" s="158"/>
      <c r="D1798" s="138"/>
    </row>
    <row r="1799" spans="1:4" x14ac:dyDescent="0.2">
      <c r="A1799" s="158"/>
      <c r="D1799" s="138"/>
    </row>
    <row r="1800" spans="1:4" x14ac:dyDescent="0.2">
      <c r="A1800" s="158"/>
      <c r="D1800" s="138"/>
    </row>
    <row r="1801" spans="1:4" x14ac:dyDescent="0.2">
      <c r="A1801" s="158"/>
      <c r="D1801" s="138"/>
    </row>
    <row r="1802" spans="1:4" x14ac:dyDescent="0.2">
      <c r="A1802" s="158"/>
      <c r="D1802" s="138"/>
    </row>
    <row r="1803" spans="1:4" x14ac:dyDescent="0.2">
      <c r="A1803" s="158"/>
      <c r="D1803" s="138"/>
    </row>
    <row r="1804" spans="1:4" x14ac:dyDescent="0.2">
      <c r="A1804" s="158"/>
      <c r="D1804" s="138"/>
    </row>
    <row r="1805" spans="1:4" x14ac:dyDescent="0.2">
      <c r="A1805" s="158"/>
      <c r="D1805" s="138"/>
    </row>
    <row r="1806" spans="1:4" x14ac:dyDescent="0.2">
      <c r="A1806" s="158"/>
      <c r="D1806" s="138"/>
    </row>
    <row r="1807" spans="1:4" x14ac:dyDescent="0.2">
      <c r="A1807" s="158"/>
      <c r="D1807" s="138"/>
    </row>
    <row r="1808" spans="1:4" x14ac:dyDescent="0.2">
      <c r="A1808" s="158"/>
      <c r="D1808" s="138"/>
    </row>
    <row r="1809" spans="1:4" x14ac:dyDescent="0.2">
      <c r="A1809" s="158"/>
      <c r="D1809" s="138"/>
    </row>
    <row r="1810" spans="1:4" x14ac:dyDescent="0.2">
      <c r="A1810" s="158"/>
      <c r="D1810" s="138"/>
    </row>
    <row r="1811" spans="1:4" x14ac:dyDescent="0.2">
      <c r="A1811" s="158"/>
      <c r="D1811" s="138"/>
    </row>
    <row r="1812" spans="1:4" x14ac:dyDescent="0.2">
      <c r="A1812" s="158"/>
      <c r="D1812" s="138"/>
    </row>
    <row r="1813" spans="1:4" x14ac:dyDescent="0.2">
      <c r="A1813" s="158"/>
      <c r="D1813" s="138"/>
    </row>
    <row r="1814" spans="1:4" x14ac:dyDescent="0.2">
      <c r="A1814" s="158"/>
      <c r="D1814" s="138"/>
    </row>
    <row r="1815" spans="1:4" x14ac:dyDescent="0.2">
      <c r="A1815" s="158"/>
      <c r="D1815" s="138"/>
    </row>
    <row r="1816" spans="1:4" x14ac:dyDescent="0.2">
      <c r="A1816" s="158"/>
      <c r="D1816" s="138"/>
    </row>
    <row r="1817" spans="1:4" x14ac:dyDescent="0.2">
      <c r="A1817" s="158"/>
      <c r="D1817" s="138"/>
    </row>
    <row r="1818" spans="1:4" x14ac:dyDescent="0.2">
      <c r="A1818" s="158"/>
      <c r="D1818" s="138"/>
    </row>
    <row r="1819" spans="1:4" x14ac:dyDescent="0.2">
      <c r="A1819" s="158"/>
      <c r="D1819" s="138"/>
    </row>
    <row r="1820" spans="1:4" x14ac:dyDescent="0.2">
      <c r="A1820" s="158"/>
      <c r="D1820" s="138"/>
    </row>
    <row r="1821" spans="1:4" x14ac:dyDescent="0.2">
      <c r="A1821" s="158"/>
      <c r="D1821" s="138"/>
    </row>
    <row r="1822" spans="1:4" x14ac:dyDescent="0.2">
      <c r="A1822" s="158"/>
      <c r="D1822" s="138"/>
    </row>
    <row r="1823" spans="1:4" x14ac:dyDescent="0.2">
      <c r="A1823" s="158"/>
      <c r="D1823" s="138"/>
    </row>
    <row r="1824" spans="1:4" x14ac:dyDescent="0.2">
      <c r="A1824" s="158"/>
      <c r="D1824" s="138"/>
    </row>
    <row r="1825" spans="1:4" x14ac:dyDescent="0.2">
      <c r="A1825" s="158"/>
      <c r="D1825" s="138"/>
    </row>
    <row r="1826" spans="1:4" x14ac:dyDescent="0.2">
      <c r="A1826" s="158"/>
      <c r="D1826" s="138"/>
    </row>
    <row r="1827" spans="1:4" x14ac:dyDescent="0.2">
      <c r="A1827" s="158"/>
      <c r="D1827" s="138"/>
    </row>
    <row r="1828" spans="1:4" x14ac:dyDescent="0.2">
      <c r="A1828" s="158"/>
      <c r="D1828" s="138"/>
    </row>
    <row r="1829" spans="1:4" x14ac:dyDescent="0.2">
      <c r="A1829" s="158"/>
      <c r="D1829" s="138"/>
    </row>
    <row r="1830" spans="1:4" x14ac:dyDescent="0.2">
      <c r="A1830" s="158"/>
      <c r="D1830" s="138"/>
    </row>
    <row r="1831" spans="1:4" x14ac:dyDescent="0.2">
      <c r="A1831" s="158"/>
      <c r="D1831" s="138"/>
    </row>
    <row r="1832" spans="1:4" x14ac:dyDescent="0.2">
      <c r="A1832" s="158"/>
      <c r="D1832" s="138"/>
    </row>
    <row r="1833" spans="1:4" x14ac:dyDescent="0.2">
      <c r="A1833" s="158"/>
      <c r="D1833" s="138"/>
    </row>
    <row r="1834" spans="1:4" x14ac:dyDescent="0.2">
      <c r="A1834" s="158"/>
      <c r="D1834" s="138"/>
    </row>
    <row r="1835" spans="1:4" x14ac:dyDescent="0.2">
      <c r="A1835" s="158"/>
      <c r="D1835" s="138"/>
    </row>
    <row r="1836" spans="1:4" x14ac:dyDescent="0.2">
      <c r="A1836" s="158"/>
      <c r="D1836" s="138"/>
    </row>
    <row r="1837" spans="1:4" x14ac:dyDescent="0.2">
      <c r="A1837" s="158"/>
      <c r="D1837" s="138"/>
    </row>
    <row r="1838" spans="1:4" x14ac:dyDescent="0.2">
      <c r="A1838" s="158"/>
      <c r="D1838" s="138"/>
    </row>
    <row r="1839" spans="1:4" x14ac:dyDescent="0.2">
      <c r="A1839" s="158"/>
      <c r="D1839" s="138"/>
    </row>
    <row r="1840" spans="1:4" x14ac:dyDescent="0.2">
      <c r="A1840" s="158"/>
      <c r="D1840" s="138"/>
    </row>
    <row r="1841" spans="1:4" x14ac:dyDescent="0.2">
      <c r="A1841" s="158"/>
      <c r="D1841" s="138"/>
    </row>
    <row r="1842" spans="1:4" x14ac:dyDescent="0.2">
      <c r="A1842" s="158"/>
      <c r="D1842" s="138"/>
    </row>
    <row r="1843" spans="1:4" x14ac:dyDescent="0.2">
      <c r="A1843" s="158"/>
      <c r="D1843" s="138"/>
    </row>
    <row r="1844" spans="1:4" x14ac:dyDescent="0.2">
      <c r="A1844" s="158"/>
      <c r="D1844" s="138"/>
    </row>
    <row r="1845" spans="1:4" x14ac:dyDescent="0.2">
      <c r="A1845" s="158"/>
      <c r="D1845" s="138"/>
    </row>
    <row r="1846" spans="1:4" x14ac:dyDescent="0.2">
      <c r="A1846" s="158"/>
      <c r="D1846" s="138"/>
    </row>
    <row r="1847" spans="1:4" x14ac:dyDescent="0.2">
      <c r="A1847" s="158"/>
      <c r="D1847" s="138"/>
    </row>
    <row r="1848" spans="1:4" x14ac:dyDescent="0.2">
      <c r="A1848" s="158"/>
      <c r="D1848" s="138"/>
    </row>
    <row r="1849" spans="1:4" x14ac:dyDescent="0.2">
      <c r="A1849" s="158"/>
      <c r="D1849" s="138"/>
    </row>
    <row r="1850" spans="1:4" x14ac:dyDescent="0.2">
      <c r="A1850" s="158"/>
      <c r="D1850" s="138"/>
    </row>
    <row r="1851" spans="1:4" x14ac:dyDescent="0.2">
      <c r="A1851" s="158"/>
      <c r="D1851" s="138"/>
    </row>
    <row r="1852" spans="1:4" x14ac:dyDescent="0.2">
      <c r="A1852" s="158"/>
      <c r="D1852" s="138"/>
    </row>
    <row r="1853" spans="1:4" x14ac:dyDescent="0.2">
      <c r="A1853" s="158"/>
      <c r="D1853" s="138"/>
    </row>
    <row r="1854" spans="1:4" x14ac:dyDescent="0.2">
      <c r="A1854" s="158"/>
      <c r="D1854" s="138"/>
    </row>
    <row r="1855" spans="1:4" x14ac:dyDescent="0.2">
      <c r="A1855" s="158"/>
      <c r="D1855" s="138"/>
    </row>
    <row r="1856" spans="1:4" x14ac:dyDescent="0.2">
      <c r="A1856" s="158"/>
      <c r="D1856" s="138"/>
    </row>
    <row r="1857" spans="1:4" x14ac:dyDescent="0.2">
      <c r="A1857" s="158"/>
      <c r="D1857" s="138"/>
    </row>
    <row r="1858" spans="1:4" x14ac:dyDescent="0.2">
      <c r="A1858" s="158"/>
      <c r="D1858" s="138"/>
    </row>
    <row r="1859" spans="1:4" x14ac:dyDescent="0.2">
      <c r="A1859" s="158"/>
      <c r="D1859" s="138"/>
    </row>
    <row r="1860" spans="1:4" x14ac:dyDescent="0.2">
      <c r="A1860" s="158"/>
      <c r="D1860" s="138"/>
    </row>
    <row r="1861" spans="1:4" x14ac:dyDescent="0.2">
      <c r="A1861" s="158"/>
      <c r="D1861" s="138"/>
    </row>
    <row r="1862" spans="1:4" x14ac:dyDescent="0.2">
      <c r="A1862" s="158"/>
      <c r="D1862" s="138"/>
    </row>
    <row r="1863" spans="1:4" x14ac:dyDescent="0.2">
      <c r="A1863" s="158"/>
      <c r="D1863" s="138"/>
    </row>
    <row r="1864" spans="1:4" x14ac:dyDescent="0.2">
      <c r="A1864" s="158"/>
      <c r="D1864" s="138"/>
    </row>
    <row r="1865" spans="1:4" x14ac:dyDescent="0.2">
      <c r="A1865" s="158"/>
      <c r="D1865" s="138"/>
    </row>
    <row r="1866" spans="1:4" x14ac:dyDescent="0.2">
      <c r="A1866" s="158"/>
      <c r="D1866" s="138"/>
    </row>
    <row r="1867" spans="1:4" x14ac:dyDescent="0.2">
      <c r="A1867" s="158"/>
      <c r="D1867" s="138"/>
    </row>
    <row r="1868" spans="1:4" x14ac:dyDescent="0.2">
      <c r="A1868" s="158"/>
      <c r="D1868" s="138"/>
    </row>
    <row r="1869" spans="1:4" x14ac:dyDescent="0.2">
      <c r="A1869" s="158"/>
      <c r="D1869" s="138"/>
    </row>
    <row r="1870" spans="1:4" x14ac:dyDescent="0.2">
      <c r="A1870" s="158"/>
      <c r="D1870" s="138"/>
    </row>
    <row r="1871" spans="1:4" x14ac:dyDescent="0.2">
      <c r="A1871" s="158"/>
      <c r="D1871" s="138"/>
    </row>
    <row r="1872" spans="1:4" x14ac:dyDescent="0.2">
      <c r="A1872" s="158"/>
      <c r="D1872" s="138"/>
    </row>
    <row r="1873" spans="1:4" x14ac:dyDescent="0.2">
      <c r="A1873" s="158"/>
      <c r="D1873" s="138"/>
    </row>
    <row r="1874" spans="1:4" x14ac:dyDescent="0.2">
      <c r="A1874" s="158"/>
      <c r="D1874" s="138"/>
    </row>
    <row r="1875" spans="1:4" x14ac:dyDescent="0.2">
      <c r="A1875" s="158"/>
      <c r="D1875" s="138"/>
    </row>
    <row r="1876" spans="1:4" x14ac:dyDescent="0.2">
      <c r="A1876" s="158"/>
      <c r="D1876" s="138"/>
    </row>
    <row r="1877" spans="1:4" x14ac:dyDescent="0.2">
      <c r="A1877" s="158"/>
      <c r="D1877" s="138"/>
    </row>
    <row r="1878" spans="1:4" x14ac:dyDescent="0.2">
      <c r="A1878" s="158"/>
      <c r="D1878" s="138"/>
    </row>
    <row r="1879" spans="1:4" x14ac:dyDescent="0.2">
      <c r="A1879" s="158"/>
      <c r="D1879" s="138"/>
    </row>
    <row r="1880" spans="1:4" x14ac:dyDescent="0.2">
      <c r="A1880" s="158"/>
      <c r="D1880" s="138"/>
    </row>
    <row r="1881" spans="1:4" x14ac:dyDescent="0.2">
      <c r="A1881" s="158"/>
      <c r="D1881" s="138"/>
    </row>
    <row r="1882" spans="1:4" x14ac:dyDescent="0.2">
      <c r="A1882" s="158"/>
      <c r="D1882" s="138"/>
    </row>
    <row r="1883" spans="1:4" x14ac:dyDescent="0.2">
      <c r="A1883" s="158"/>
      <c r="D1883" s="138"/>
    </row>
    <row r="1884" spans="1:4" x14ac:dyDescent="0.2">
      <c r="A1884" s="158"/>
      <c r="D1884" s="138"/>
    </row>
    <row r="1885" spans="1:4" x14ac:dyDescent="0.2">
      <c r="A1885" s="158"/>
      <c r="D1885" s="138"/>
    </row>
    <row r="1886" spans="1:4" x14ac:dyDescent="0.2">
      <c r="A1886" s="158"/>
      <c r="D1886" s="138"/>
    </row>
    <row r="1887" spans="1:4" x14ac:dyDescent="0.2">
      <c r="A1887" s="158"/>
      <c r="D1887" s="138"/>
    </row>
    <row r="1888" spans="1:4" x14ac:dyDescent="0.2">
      <c r="A1888" s="158"/>
      <c r="D1888" s="138"/>
    </row>
    <row r="1889" spans="1:4" x14ac:dyDescent="0.2">
      <c r="A1889" s="158"/>
      <c r="D1889" s="138"/>
    </row>
    <row r="1890" spans="1:4" x14ac:dyDescent="0.2">
      <c r="A1890" s="158"/>
      <c r="D1890" s="138"/>
    </row>
    <row r="1891" spans="1:4" x14ac:dyDescent="0.2">
      <c r="A1891" s="158"/>
      <c r="D1891" s="138"/>
    </row>
    <row r="1892" spans="1:4" x14ac:dyDescent="0.2">
      <c r="A1892" s="158"/>
      <c r="D1892" s="138"/>
    </row>
    <row r="1893" spans="1:4" x14ac:dyDescent="0.2">
      <c r="A1893" s="158"/>
      <c r="D1893" s="138"/>
    </row>
    <row r="1894" spans="1:4" x14ac:dyDescent="0.2">
      <c r="A1894" s="158"/>
      <c r="D1894" s="138"/>
    </row>
    <row r="1895" spans="1:4" x14ac:dyDescent="0.2">
      <c r="A1895" s="158"/>
      <c r="D1895" s="138"/>
    </row>
    <row r="1896" spans="1:4" x14ac:dyDescent="0.2">
      <c r="A1896" s="158"/>
      <c r="D1896" s="138"/>
    </row>
    <row r="1897" spans="1:4" x14ac:dyDescent="0.2">
      <c r="A1897" s="158"/>
      <c r="D1897" s="138"/>
    </row>
    <row r="1898" spans="1:4" x14ac:dyDescent="0.2">
      <c r="A1898" s="158"/>
      <c r="D1898" s="138"/>
    </row>
    <row r="1899" spans="1:4" x14ac:dyDescent="0.2">
      <c r="A1899" s="158"/>
      <c r="D1899" s="138"/>
    </row>
    <row r="1900" spans="1:4" x14ac:dyDescent="0.2">
      <c r="A1900" s="158"/>
      <c r="D1900" s="138"/>
    </row>
    <row r="1901" spans="1:4" x14ac:dyDescent="0.2">
      <c r="A1901" s="158"/>
      <c r="D1901" s="138"/>
    </row>
    <row r="1902" spans="1:4" x14ac:dyDescent="0.2">
      <c r="A1902" s="158"/>
      <c r="D1902" s="138"/>
    </row>
    <row r="1903" spans="1:4" x14ac:dyDescent="0.2">
      <c r="A1903" s="158"/>
      <c r="D1903" s="138"/>
    </row>
    <row r="1904" spans="1:4" x14ac:dyDescent="0.2">
      <c r="A1904" s="158"/>
      <c r="D1904" s="138"/>
    </row>
    <row r="1905" spans="1:4" x14ac:dyDescent="0.2">
      <c r="A1905" s="158"/>
      <c r="D1905" s="138"/>
    </row>
    <row r="1906" spans="1:4" x14ac:dyDescent="0.2">
      <c r="A1906" s="158"/>
      <c r="D1906" s="138"/>
    </row>
    <row r="1907" spans="1:4" x14ac:dyDescent="0.2">
      <c r="A1907" s="158"/>
      <c r="D1907" s="138"/>
    </row>
    <row r="1908" spans="1:4" x14ac:dyDescent="0.2">
      <c r="A1908" s="158"/>
      <c r="D1908" s="138"/>
    </row>
    <row r="1909" spans="1:4" x14ac:dyDescent="0.2">
      <c r="A1909" s="158"/>
      <c r="D1909" s="138"/>
    </row>
    <row r="1910" spans="1:4" x14ac:dyDescent="0.2">
      <c r="A1910" s="158"/>
      <c r="D1910" s="138"/>
    </row>
    <row r="1911" spans="1:4" x14ac:dyDescent="0.2">
      <c r="A1911" s="158"/>
      <c r="D1911" s="138"/>
    </row>
    <row r="1912" spans="1:4" x14ac:dyDescent="0.2">
      <c r="A1912" s="158"/>
      <c r="D1912" s="138"/>
    </row>
    <row r="1913" spans="1:4" x14ac:dyDescent="0.2">
      <c r="A1913" s="158"/>
      <c r="D1913" s="138"/>
    </row>
    <row r="1914" spans="1:4" x14ac:dyDescent="0.2">
      <c r="A1914" s="158"/>
      <c r="D1914" s="138"/>
    </row>
    <row r="1915" spans="1:4" x14ac:dyDescent="0.2">
      <c r="A1915" s="158"/>
      <c r="D1915" s="138"/>
    </row>
    <row r="1916" spans="1:4" x14ac:dyDescent="0.2">
      <c r="A1916" s="158"/>
      <c r="D1916" s="138"/>
    </row>
    <row r="1917" spans="1:4" x14ac:dyDescent="0.2">
      <c r="A1917" s="158"/>
      <c r="D1917" s="138"/>
    </row>
    <row r="1918" spans="1:4" x14ac:dyDescent="0.2">
      <c r="A1918" s="158"/>
      <c r="D1918" s="138"/>
    </row>
    <row r="1919" spans="1:4" x14ac:dyDescent="0.2">
      <c r="A1919" s="158"/>
      <c r="D1919" s="138"/>
    </row>
    <row r="1920" spans="1:4" x14ac:dyDescent="0.2">
      <c r="A1920" s="158"/>
      <c r="D1920" s="138"/>
    </row>
    <row r="1921" spans="1:4" x14ac:dyDescent="0.2">
      <c r="A1921" s="158"/>
      <c r="D1921" s="138"/>
    </row>
    <row r="1922" spans="1:4" x14ac:dyDescent="0.2">
      <c r="A1922" s="158"/>
      <c r="D1922" s="138"/>
    </row>
    <row r="1923" spans="1:4" x14ac:dyDescent="0.2">
      <c r="A1923" s="158"/>
      <c r="D1923" s="138"/>
    </row>
    <row r="1924" spans="1:4" x14ac:dyDescent="0.2">
      <c r="A1924" s="158"/>
      <c r="D1924" s="138"/>
    </row>
    <row r="1925" spans="1:4" x14ac:dyDescent="0.2">
      <c r="A1925" s="158"/>
      <c r="D1925" s="138"/>
    </row>
    <row r="1926" spans="1:4" x14ac:dyDescent="0.2">
      <c r="A1926" s="158"/>
      <c r="D1926" s="138"/>
    </row>
    <row r="1927" spans="1:4" x14ac:dyDescent="0.2">
      <c r="A1927" s="158"/>
      <c r="D1927" s="138"/>
    </row>
    <row r="1928" spans="1:4" x14ac:dyDescent="0.2">
      <c r="A1928" s="158"/>
      <c r="D1928" s="138"/>
    </row>
    <row r="1929" spans="1:4" x14ac:dyDescent="0.2">
      <c r="A1929" s="158"/>
      <c r="D1929" s="138"/>
    </row>
    <row r="1930" spans="1:4" x14ac:dyDescent="0.2">
      <c r="A1930" s="158"/>
      <c r="D1930" s="138"/>
    </row>
    <row r="1931" spans="1:4" x14ac:dyDescent="0.2">
      <c r="A1931" s="158"/>
      <c r="D1931" s="138"/>
    </row>
    <row r="1932" spans="1:4" x14ac:dyDescent="0.2">
      <c r="A1932" s="158"/>
      <c r="D1932" s="138"/>
    </row>
    <row r="1933" spans="1:4" x14ac:dyDescent="0.2">
      <c r="A1933" s="158"/>
      <c r="D1933" s="138"/>
    </row>
    <row r="1934" spans="1:4" x14ac:dyDescent="0.2">
      <c r="A1934" s="158"/>
      <c r="D1934" s="138"/>
    </row>
    <row r="1935" spans="1:4" x14ac:dyDescent="0.2">
      <c r="A1935" s="158"/>
      <c r="D1935" s="138"/>
    </row>
    <row r="1936" spans="1:4" x14ac:dyDescent="0.2">
      <c r="A1936" s="158"/>
      <c r="D1936" s="138"/>
    </row>
    <row r="1937" spans="1:4" x14ac:dyDescent="0.2">
      <c r="A1937" s="158"/>
      <c r="D1937" s="138"/>
    </row>
    <row r="1938" spans="1:4" x14ac:dyDescent="0.2">
      <c r="A1938" s="158"/>
      <c r="D1938" s="138"/>
    </row>
    <row r="1939" spans="1:4" x14ac:dyDescent="0.2">
      <c r="A1939" s="158"/>
      <c r="D1939" s="138"/>
    </row>
    <row r="1940" spans="1:4" x14ac:dyDescent="0.2">
      <c r="A1940" s="158"/>
      <c r="D1940" s="138"/>
    </row>
    <row r="1941" spans="1:4" x14ac:dyDescent="0.2">
      <c r="A1941" s="158"/>
      <c r="D1941" s="138"/>
    </row>
    <row r="1942" spans="1:4" x14ac:dyDescent="0.2">
      <c r="A1942" s="158"/>
      <c r="D1942" s="138"/>
    </row>
    <row r="1943" spans="1:4" x14ac:dyDescent="0.2">
      <c r="A1943" s="158"/>
      <c r="D1943" s="138"/>
    </row>
    <row r="1944" spans="1:4" x14ac:dyDescent="0.2">
      <c r="A1944" s="158"/>
      <c r="D1944" s="138"/>
    </row>
    <row r="1945" spans="1:4" x14ac:dyDescent="0.2">
      <c r="A1945" s="158"/>
      <c r="D1945" s="138"/>
    </row>
    <row r="1946" spans="1:4" x14ac:dyDescent="0.2">
      <c r="A1946" s="158"/>
      <c r="D1946" s="138"/>
    </row>
    <row r="1947" spans="1:4" x14ac:dyDescent="0.2">
      <c r="A1947" s="158"/>
      <c r="D1947" s="138"/>
    </row>
    <row r="1948" spans="1:4" x14ac:dyDescent="0.2">
      <c r="A1948" s="158"/>
      <c r="D1948" s="138"/>
    </row>
    <row r="1949" spans="1:4" x14ac:dyDescent="0.2">
      <c r="A1949" s="158"/>
      <c r="D1949" s="138"/>
    </row>
    <row r="1950" spans="1:4" x14ac:dyDescent="0.2">
      <c r="A1950" s="158"/>
      <c r="D1950" s="138"/>
    </row>
    <row r="1951" spans="1:4" x14ac:dyDescent="0.2">
      <c r="A1951" s="158"/>
      <c r="D1951" s="138"/>
    </row>
    <row r="1952" spans="1:4" x14ac:dyDescent="0.2">
      <c r="A1952" s="158"/>
      <c r="D1952" s="138"/>
    </row>
    <row r="1953" spans="1:4" x14ac:dyDescent="0.2">
      <c r="A1953" s="158"/>
      <c r="D1953" s="138"/>
    </row>
    <row r="1954" spans="1:4" x14ac:dyDescent="0.2">
      <c r="A1954" s="158"/>
      <c r="D1954" s="138"/>
    </row>
    <row r="1955" spans="1:4" x14ac:dyDescent="0.2">
      <c r="A1955" s="158"/>
      <c r="D1955" s="138"/>
    </row>
    <row r="1956" spans="1:4" x14ac:dyDescent="0.2">
      <c r="A1956" s="158"/>
      <c r="D1956" s="138"/>
    </row>
    <row r="1957" spans="1:4" x14ac:dyDescent="0.2">
      <c r="A1957" s="158"/>
      <c r="D1957" s="138"/>
    </row>
    <row r="1958" spans="1:4" x14ac:dyDescent="0.2">
      <c r="A1958" s="158"/>
      <c r="D1958" s="138"/>
    </row>
    <row r="1959" spans="1:4" x14ac:dyDescent="0.2">
      <c r="A1959" s="158"/>
      <c r="D1959" s="138"/>
    </row>
    <row r="1960" spans="1:4" x14ac:dyDescent="0.2">
      <c r="A1960" s="158"/>
      <c r="D1960" s="138"/>
    </row>
    <row r="1961" spans="1:4" x14ac:dyDescent="0.2">
      <c r="A1961" s="158"/>
      <c r="D1961" s="138"/>
    </row>
    <row r="1962" spans="1:4" x14ac:dyDescent="0.2">
      <c r="A1962" s="158"/>
      <c r="D1962" s="138"/>
    </row>
    <row r="1963" spans="1:4" x14ac:dyDescent="0.2">
      <c r="A1963" s="158"/>
      <c r="D1963" s="138"/>
    </row>
    <row r="1964" spans="1:4" x14ac:dyDescent="0.2">
      <c r="A1964" s="158"/>
      <c r="D1964" s="138"/>
    </row>
    <row r="1965" spans="1:4" x14ac:dyDescent="0.2">
      <c r="A1965" s="158"/>
      <c r="D1965" s="138"/>
    </row>
    <row r="1966" spans="1:4" x14ac:dyDescent="0.2">
      <c r="A1966" s="158"/>
      <c r="D1966" s="138"/>
    </row>
    <row r="1967" spans="1:4" x14ac:dyDescent="0.2">
      <c r="A1967" s="158"/>
      <c r="D1967" s="138"/>
    </row>
    <row r="1968" spans="1:4" x14ac:dyDescent="0.2">
      <c r="A1968" s="158"/>
      <c r="D1968" s="138"/>
    </row>
    <row r="1969" spans="1:4" x14ac:dyDescent="0.2">
      <c r="A1969" s="158"/>
      <c r="D1969" s="138"/>
    </row>
    <row r="1970" spans="1:4" x14ac:dyDescent="0.2">
      <c r="A1970" s="158"/>
      <c r="D1970" s="138"/>
    </row>
    <row r="1971" spans="1:4" x14ac:dyDescent="0.2">
      <c r="A1971" s="158"/>
      <c r="D1971" s="138"/>
    </row>
    <row r="1972" spans="1:4" x14ac:dyDescent="0.2">
      <c r="A1972" s="158"/>
      <c r="D1972" s="138"/>
    </row>
    <row r="1973" spans="1:4" x14ac:dyDescent="0.2">
      <c r="A1973" s="158"/>
      <c r="D1973" s="138"/>
    </row>
    <row r="1974" spans="1:4" x14ac:dyDescent="0.2">
      <c r="A1974" s="158"/>
      <c r="D1974" s="138"/>
    </row>
    <row r="1975" spans="1:4" x14ac:dyDescent="0.2">
      <c r="A1975" s="158"/>
      <c r="D1975" s="138"/>
    </row>
    <row r="1976" spans="1:4" x14ac:dyDescent="0.2">
      <c r="A1976" s="158"/>
      <c r="D1976" s="138"/>
    </row>
    <row r="1977" spans="1:4" x14ac:dyDescent="0.2">
      <c r="A1977" s="158"/>
      <c r="D1977" s="138"/>
    </row>
    <row r="1978" spans="1:4" x14ac:dyDescent="0.2">
      <c r="A1978" s="158"/>
      <c r="D1978" s="138"/>
    </row>
    <row r="1979" spans="1:4" x14ac:dyDescent="0.2">
      <c r="A1979" s="158"/>
      <c r="D1979" s="138"/>
    </row>
    <row r="1980" spans="1:4" x14ac:dyDescent="0.2">
      <c r="A1980" s="158"/>
      <c r="D1980" s="138"/>
    </row>
    <row r="1981" spans="1:4" x14ac:dyDescent="0.2">
      <c r="A1981" s="158"/>
      <c r="D1981" s="138"/>
    </row>
    <row r="1982" spans="1:4" x14ac:dyDescent="0.2">
      <c r="A1982" s="158"/>
      <c r="D1982" s="138"/>
    </row>
    <row r="1983" spans="1:4" x14ac:dyDescent="0.2">
      <c r="A1983" s="158"/>
      <c r="D1983" s="138"/>
    </row>
    <row r="1984" spans="1:4" x14ac:dyDescent="0.2">
      <c r="A1984" s="158"/>
      <c r="D1984" s="138"/>
    </row>
    <row r="1985" spans="1:4" x14ac:dyDescent="0.2">
      <c r="A1985" s="158"/>
      <c r="D1985" s="138"/>
    </row>
    <row r="1986" spans="1:4" x14ac:dyDescent="0.2">
      <c r="A1986" s="158"/>
      <c r="D1986" s="138"/>
    </row>
    <row r="1987" spans="1:4" x14ac:dyDescent="0.2">
      <c r="A1987" s="158"/>
      <c r="D1987" s="138"/>
    </row>
    <row r="1988" spans="1:4" x14ac:dyDescent="0.2">
      <c r="A1988" s="158"/>
      <c r="D1988" s="138"/>
    </row>
    <row r="1989" spans="1:4" x14ac:dyDescent="0.2">
      <c r="A1989" s="158"/>
      <c r="D1989" s="138"/>
    </row>
    <row r="1990" spans="1:4" x14ac:dyDescent="0.2">
      <c r="A1990" s="158"/>
      <c r="D1990" s="138"/>
    </row>
    <row r="1991" spans="1:4" x14ac:dyDescent="0.2">
      <c r="A1991" s="158"/>
      <c r="D1991" s="138"/>
    </row>
    <row r="1992" spans="1:4" x14ac:dyDescent="0.2">
      <c r="A1992" s="158"/>
      <c r="D1992" s="138"/>
    </row>
    <row r="1993" spans="1:4" x14ac:dyDescent="0.2">
      <c r="A1993" s="158"/>
      <c r="D1993" s="138"/>
    </row>
    <row r="1994" spans="1:4" x14ac:dyDescent="0.2">
      <c r="A1994" s="158"/>
      <c r="D1994" s="138"/>
    </row>
    <row r="1995" spans="1:4" x14ac:dyDescent="0.2">
      <c r="A1995" s="158"/>
      <c r="D1995" s="138"/>
    </row>
    <row r="1996" spans="1:4" x14ac:dyDescent="0.2">
      <c r="A1996" s="158"/>
      <c r="D1996" s="138"/>
    </row>
    <row r="1997" spans="1:4" x14ac:dyDescent="0.2">
      <c r="A1997" s="158"/>
      <c r="D1997" s="138"/>
    </row>
    <row r="1998" spans="1:4" x14ac:dyDescent="0.2">
      <c r="A1998" s="158"/>
      <c r="D1998" s="138"/>
    </row>
    <row r="1999" spans="1:4" x14ac:dyDescent="0.2">
      <c r="A1999" s="158"/>
      <c r="D1999" s="138"/>
    </row>
    <row r="2000" spans="1:4" x14ac:dyDescent="0.2">
      <c r="A2000" s="158"/>
      <c r="D2000" s="138"/>
    </row>
    <row r="2001" spans="1:4" x14ac:dyDescent="0.2">
      <c r="A2001" s="158"/>
      <c r="D2001" s="138"/>
    </row>
    <row r="2002" spans="1:4" x14ac:dyDescent="0.2">
      <c r="A2002" s="158"/>
      <c r="D2002" s="138"/>
    </row>
    <row r="2003" spans="1:4" x14ac:dyDescent="0.2">
      <c r="A2003" s="158"/>
      <c r="D2003" s="138"/>
    </row>
    <row r="2004" spans="1:4" x14ac:dyDescent="0.2">
      <c r="A2004" s="158"/>
      <c r="D2004" s="138"/>
    </row>
    <row r="2005" spans="1:4" x14ac:dyDescent="0.2">
      <c r="A2005" s="158"/>
      <c r="D2005" s="138"/>
    </row>
    <row r="2006" spans="1:4" x14ac:dyDescent="0.2">
      <c r="A2006" s="158"/>
      <c r="D2006" s="138"/>
    </row>
    <row r="2007" spans="1:4" x14ac:dyDescent="0.2">
      <c r="A2007" s="158"/>
      <c r="D2007" s="138"/>
    </row>
    <row r="2008" spans="1:4" x14ac:dyDescent="0.2">
      <c r="A2008" s="158"/>
      <c r="D2008" s="138"/>
    </row>
    <row r="2009" spans="1:4" x14ac:dyDescent="0.2">
      <c r="A2009" s="158"/>
      <c r="D2009" s="138"/>
    </row>
    <row r="2010" spans="1:4" x14ac:dyDescent="0.2">
      <c r="A2010" s="158"/>
      <c r="D2010" s="138"/>
    </row>
    <row r="2011" spans="1:4" x14ac:dyDescent="0.2">
      <c r="A2011" s="158"/>
      <c r="D2011" s="138"/>
    </row>
    <row r="2012" spans="1:4" x14ac:dyDescent="0.2">
      <c r="A2012" s="158"/>
      <c r="D2012" s="138"/>
    </row>
    <row r="2013" spans="1:4" x14ac:dyDescent="0.2">
      <c r="A2013" s="158"/>
      <c r="D2013" s="138"/>
    </row>
    <row r="2014" spans="1:4" x14ac:dyDescent="0.2">
      <c r="A2014" s="158"/>
      <c r="D2014" s="138"/>
    </row>
    <row r="2015" spans="1:4" x14ac:dyDescent="0.2">
      <c r="A2015" s="158"/>
      <c r="D2015" s="138"/>
    </row>
    <row r="2016" spans="1:4" x14ac:dyDescent="0.2">
      <c r="A2016" s="158"/>
      <c r="D2016" s="138"/>
    </row>
    <row r="2017" spans="1:4" x14ac:dyDescent="0.2">
      <c r="A2017" s="158"/>
      <c r="D2017" s="138"/>
    </row>
    <row r="2018" spans="1:4" x14ac:dyDescent="0.2">
      <c r="A2018" s="158"/>
      <c r="D2018" s="138"/>
    </row>
    <row r="2019" spans="1:4" x14ac:dyDescent="0.2">
      <c r="A2019" s="158"/>
      <c r="D2019" s="138"/>
    </row>
    <row r="2020" spans="1:4" x14ac:dyDescent="0.2">
      <c r="A2020" s="158"/>
      <c r="D2020" s="138"/>
    </row>
    <row r="2021" spans="1:4" x14ac:dyDescent="0.2">
      <c r="A2021" s="158"/>
      <c r="D2021" s="138"/>
    </row>
    <row r="2022" spans="1:4" x14ac:dyDescent="0.2">
      <c r="A2022" s="158"/>
      <c r="D2022" s="138"/>
    </row>
    <row r="2023" spans="1:4" x14ac:dyDescent="0.2">
      <c r="A2023" s="158"/>
      <c r="D2023" s="138"/>
    </row>
    <row r="2024" spans="1:4" x14ac:dyDescent="0.2">
      <c r="A2024" s="158"/>
      <c r="D2024" s="138"/>
    </row>
    <row r="2025" spans="1:4" x14ac:dyDescent="0.2">
      <c r="A2025" s="158"/>
      <c r="D2025" s="138"/>
    </row>
    <row r="2026" spans="1:4" x14ac:dyDescent="0.2">
      <c r="A2026" s="158"/>
      <c r="D2026" s="138"/>
    </row>
    <row r="2027" spans="1:4" x14ac:dyDescent="0.2">
      <c r="A2027" s="158"/>
      <c r="D2027" s="138"/>
    </row>
    <row r="2028" spans="1:4" x14ac:dyDescent="0.2">
      <c r="A2028" s="158"/>
      <c r="D2028" s="138"/>
    </row>
    <row r="2029" spans="1:4" x14ac:dyDescent="0.2">
      <c r="A2029" s="158"/>
      <c r="D2029" s="138"/>
    </row>
    <row r="2030" spans="1:4" x14ac:dyDescent="0.2">
      <c r="A2030" s="158"/>
      <c r="D2030" s="138"/>
    </row>
    <row r="2031" spans="1:4" x14ac:dyDescent="0.2">
      <c r="A2031" s="158"/>
      <c r="D2031" s="138"/>
    </row>
    <row r="2032" spans="1:4" x14ac:dyDescent="0.2">
      <c r="A2032" s="158"/>
      <c r="D2032" s="138"/>
    </row>
    <row r="2033" spans="1:4" x14ac:dyDescent="0.2">
      <c r="A2033" s="158"/>
      <c r="D2033" s="138"/>
    </row>
    <row r="2034" spans="1:4" x14ac:dyDescent="0.2">
      <c r="A2034" s="158"/>
      <c r="D2034" s="138"/>
    </row>
    <row r="2035" spans="1:4" x14ac:dyDescent="0.2">
      <c r="A2035" s="158"/>
      <c r="D2035" s="138"/>
    </row>
    <row r="2036" spans="1:4" x14ac:dyDescent="0.2">
      <c r="A2036" s="158"/>
      <c r="D2036" s="138"/>
    </row>
    <row r="2037" spans="1:4" x14ac:dyDescent="0.2">
      <c r="A2037" s="158"/>
      <c r="D2037" s="138"/>
    </row>
    <row r="2038" spans="1:4" x14ac:dyDescent="0.2">
      <c r="A2038" s="158"/>
      <c r="D2038" s="138"/>
    </row>
    <row r="2039" spans="1:4" x14ac:dyDescent="0.2">
      <c r="A2039" s="158"/>
      <c r="D2039" s="138"/>
    </row>
    <row r="2040" spans="1:4" x14ac:dyDescent="0.2">
      <c r="A2040" s="158"/>
      <c r="D2040" s="138"/>
    </row>
    <row r="2041" spans="1:4" x14ac:dyDescent="0.2">
      <c r="A2041" s="158"/>
      <c r="D2041" s="138"/>
    </row>
    <row r="2042" spans="1:4" x14ac:dyDescent="0.2">
      <c r="A2042" s="158"/>
      <c r="D2042" s="138"/>
    </row>
    <row r="2043" spans="1:4" x14ac:dyDescent="0.2">
      <c r="A2043" s="158"/>
      <c r="D2043" s="138"/>
    </row>
    <row r="2044" spans="1:4" x14ac:dyDescent="0.2">
      <c r="A2044" s="158"/>
      <c r="D2044" s="138"/>
    </row>
    <row r="2045" spans="1:4" x14ac:dyDescent="0.2">
      <c r="A2045" s="158"/>
      <c r="D2045" s="138"/>
    </row>
    <row r="2046" spans="1:4" x14ac:dyDescent="0.2">
      <c r="A2046" s="158"/>
      <c r="D2046" s="138"/>
    </row>
    <row r="2047" spans="1:4" x14ac:dyDescent="0.2">
      <c r="A2047" s="158"/>
      <c r="D2047" s="138"/>
    </row>
    <row r="2048" spans="1:4" x14ac:dyDescent="0.2">
      <c r="A2048" s="158"/>
      <c r="D2048" s="138"/>
    </row>
    <row r="2049" spans="1:4" x14ac:dyDescent="0.2">
      <c r="A2049" s="158"/>
      <c r="D2049" s="138"/>
    </row>
    <row r="2050" spans="1:4" x14ac:dyDescent="0.2">
      <c r="A2050" s="158"/>
      <c r="D2050" s="138"/>
    </row>
    <row r="2051" spans="1:4" x14ac:dyDescent="0.2">
      <c r="A2051" s="158"/>
      <c r="D2051" s="138"/>
    </row>
    <row r="2052" spans="1:4" x14ac:dyDescent="0.2">
      <c r="A2052" s="158"/>
      <c r="D2052" s="138"/>
    </row>
    <row r="2053" spans="1:4" x14ac:dyDescent="0.2">
      <c r="A2053" s="158"/>
      <c r="D2053" s="138"/>
    </row>
    <row r="2054" spans="1:4" x14ac:dyDescent="0.2">
      <c r="A2054" s="158"/>
      <c r="D2054" s="138"/>
    </row>
    <row r="2055" spans="1:4" x14ac:dyDescent="0.2">
      <c r="A2055" s="158"/>
      <c r="D2055" s="138"/>
    </row>
    <row r="2056" spans="1:4" x14ac:dyDescent="0.2">
      <c r="A2056" s="158"/>
      <c r="D2056" s="138"/>
    </row>
    <row r="2057" spans="1:4" x14ac:dyDescent="0.2">
      <c r="A2057" s="158"/>
      <c r="D2057" s="138"/>
    </row>
    <row r="2058" spans="1:4" x14ac:dyDescent="0.2">
      <c r="A2058" s="158"/>
      <c r="D2058" s="138"/>
    </row>
    <row r="2059" spans="1:4" x14ac:dyDescent="0.2">
      <c r="A2059" s="158"/>
      <c r="D2059" s="138"/>
    </row>
    <row r="2060" spans="1:4" x14ac:dyDescent="0.2">
      <c r="A2060" s="158"/>
      <c r="D2060" s="138"/>
    </row>
    <row r="2061" spans="1:4" x14ac:dyDescent="0.2">
      <c r="A2061" s="158"/>
      <c r="D2061" s="138"/>
    </row>
    <row r="2062" spans="1:4" x14ac:dyDescent="0.2">
      <c r="A2062" s="158"/>
      <c r="D2062" s="138"/>
    </row>
    <row r="2063" spans="1:4" x14ac:dyDescent="0.2">
      <c r="A2063" s="158"/>
      <c r="D2063" s="138"/>
    </row>
    <row r="2064" spans="1:4" x14ac:dyDescent="0.2">
      <c r="A2064" s="158"/>
      <c r="D2064" s="138"/>
    </row>
    <row r="2065" spans="1:4" x14ac:dyDescent="0.2">
      <c r="A2065" s="158"/>
      <c r="D2065" s="138"/>
    </row>
    <row r="2066" spans="1:4" x14ac:dyDescent="0.2">
      <c r="A2066" s="158"/>
      <c r="D2066" s="138"/>
    </row>
    <row r="2067" spans="1:4" x14ac:dyDescent="0.2">
      <c r="A2067" s="158"/>
      <c r="D2067" s="138"/>
    </row>
    <row r="2068" spans="1:4" x14ac:dyDescent="0.2">
      <c r="A2068" s="158"/>
      <c r="D2068" s="138"/>
    </row>
    <row r="2069" spans="1:4" x14ac:dyDescent="0.2">
      <c r="A2069" s="158"/>
      <c r="D2069" s="138"/>
    </row>
    <row r="2070" spans="1:4" x14ac:dyDescent="0.2">
      <c r="A2070" s="158"/>
      <c r="D2070" s="138"/>
    </row>
    <row r="2071" spans="1:4" x14ac:dyDescent="0.2">
      <c r="A2071" s="158"/>
      <c r="D2071" s="138"/>
    </row>
    <row r="2072" spans="1:4" x14ac:dyDescent="0.2">
      <c r="A2072" s="158"/>
      <c r="D2072" s="138"/>
    </row>
    <row r="2073" spans="1:4" x14ac:dyDescent="0.2">
      <c r="A2073" s="158"/>
      <c r="D2073" s="138"/>
    </row>
    <row r="2074" spans="1:4" x14ac:dyDescent="0.2">
      <c r="A2074" s="158"/>
      <c r="D2074" s="138"/>
    </row>
    <row r="2075" spans="1:4" x14ac:dyDescent="0.2">
      <c r="A2075" s="158"/>
      <c r="D2075" s="138"/>
    </row>
    <row r="2076" spans="1:4" x14ac:dyDescent="0.2">
      <c r="A2076" s="158"/>
      <c r="D2076" s="138"/>
    </row>
    <row r="2077" spans="1:4" x14ac:dyDescent="0.2">
      <c r="A2077" s="158"/>
      <c r="D2077" s="138"/>
    </row>
    <row r="2078" spans="1:4" x14ac:dyDescent="0.2">
      <c r="A2078" s="158"/>
      <c r="D2078" s="138"/>
    </row>
    <row r="2079" spans="1:4" x14ac:dyDescent="0.2">
      <c r="A2079" s="158"/>
      <c r="D2079" s="138"/>
    </row>
    <row r="2080" spans="1:4" x14ac:dyDescent="0.2">
      <c r="A2080" s="158"/>
      <c r="D2080" s="138"/>
    </row>
    <row r="2081" spans="1:4" x14ac:dyDescent="0.2">
      <c r="A2081" s="158"/>
      <c r="D2081" s="138"/>
    </row>
    <row r="2082" spans="1:4" x14ac:dyDescent="0.2">
      <c r="A2082" s="158"/>
      <c r="D2082" s="138"/>
    </row>
    <row r="2083" spans="1:4" x14ac:dyDescent="0.2">
      <c r="A2083" s="158"/>
      <c r="D2083" s="138"/>
    </row>
    <row r="2084" spans="1:4" x14ac:dyDescent="0.2">
      <c r="A2084" s="158"/>
      <c r="D2084" s="138"/>
    </row>
    <row r="2085" spans="1:4" x14ac:dyDescent="0.2">
      <c r="A2085" s="158"/>
      <c r="D2085" s="138"/>
    </row>
    <row r="2086" spans="1:4" x14ac:dyDescent="0.2">
      <c r="A2086" s="158"/>
      <c r="D2086" s="138"/>
    </row>
    <row r="2087" spans="1:4" x14ac:dyDescent="0.2">
      <c r="A2087" s="158"/>
      <c r="D2087" s="138"/>
    </row>
    <row r="2088" spans="1:4" x14ac:dyDescent="0.2">
      <c r="A2088" s="158"/>
      <c r="D2088" s="138"/>
    </row>
    <row r="2089" spans="1:4" x14ac:dyDescent="0.2">
      <c r="A2089" s="158"/>
      <c r="D2089" s="138"/>
    </row>
    <row r="2090" spans="1:4" x14ac:dyDescent="0.2">
      <c r="A2090" s="158"/>
      <c r="D2090" s="138"/>
    </row>
    <row r="2091" spans="1:4" x14ac:dyDescent="0.2">
      <c r="A2091" s="158"/>
      <c r="D2091" s="138"/>
    </row>
    <row r="2092" spans="1:4" x14ac:dyDescent="0.2">
      <c r="A2092" s="158"/>
      <c r="D2092" s="138"/>
    </row>
    <row r="2093" spans="1:4" x14ac:dyDescent="0.2">
      <c r="A2093" s="158"/>
      <c r="D2093" s="138"/>
    </row>
    <row r="2094" spans="1:4" x14ac:dyDescent="0.2">
      <c r="A2094" s="158"/>
      <c r="D2094" s="138"/>
    </row>
    <row r="2095" spans="1:4" x14ac:dyDescent="0.2">
      <c r="A2095" s="158"/>
      <c r="D2095" s="138"/>
    </row>
    <row r="2096" spans="1:4" x14ac:dyDescent="0.2">
      <c r="A2096" s="158"/>
      <c r="D2096" s="138"/>
    </row>
    <row r="2097" spans="1:4" x14ac:dyDescent="0.2">
      <c r="A2097" s="158"/>
      <c r="D2097" s="138"/>
    </row>
    <row r="2098" spans="1:4" x14ac:dyDescent="0.2">
      <c r="A2098" s="158"/>
      <c r="D2098" s="138"/>
    </row>
    <row r="2099" spans="1:4" x14ac:dyDescent="0.2">
      <c r="A2099" s="158"/>
      <c r="D2099" s="138"/>
    </row>
    <row r="2100" spans="1:4" x14ac:dyDescent="0.2">
      <c r="A2100" s="158"/>
      <c r="D2100" s="138"/>
    </row>
    <row r="2101" spans="1:4" x14ac:dyDescent="0.2">
      <c r="A2101" s="158"/>
      <c r="D2101" s="138"/>
    </row>
    <row r="2102" spans="1:4" x14ac:dyDescent="0.2">
      <c r="A2102" s="158"/>
      <c r="D2102" s="138"/>
    </row>
    <row r="2103" spans="1:4" x14ac:dyDescent="0.2">
      <c r="A2103" s="158"/>
      <c r="D2103" s="138"/>
    </row>
    <row r="2104" spans="1:4" x14ac:dyDescent="0.2">
      <c r="A2104" s="158"/>
      <c r="D2104" s="138"/>
    </row>
    <row r="2105" spans="1:4" x14ac:dyDescent="0.2">
      <c r="A2105" s="158"/>
      <c r="D2105" s="138"/>
    </row>
    <row r="2106" spans="1:4" x14ac:dyDescent="0.2">
      <c r="A2106" s="158"/>
      <c r="D2106" s="138"/>
    </row>
    <row r="2107" spans="1:4" x14ac:dyDescent="0.2">
      <c r="A2107" s="158"/>
      <c r="D2107" s="138"/>
    </row>
    <row r="2108" spans="1:4" x14ac:dyDescent="0.2">
      <c r="A2108" s="158"/>
      <c r="D2108" s="138"/>
    </row>
    <row r="2109" spans="1:4" x14ac:dyDescent="0.2">
      <c r="A2109" s="158"/>
      <c r="D2109" s="138"/>
    </row>
    <row r="2110" spans="1:4" x14ac:dyDescent="0.2">
      <c r="A2110" s="158"/>
      <c r="D2110" s="138"/>
    </row>
    <row r="2111" spans="1:4" x14ac:dyDescent="0.2">
      <c r="A2111" s="158"/>
      <c r="D2111" s="138"/>
    </row>
    <row r="2112" spans="1:4" x14ac:dyDescent="0.2">
      <c r="A2112" s="158"/>
      <c r="D2112" s="138"/>
    </row>
    <row r="2113" spans="1:4" x14ac:dyDescent="0.2">
      <c r="A2113" s="158"/>
      <c r="D2113" s="138"/>
    </row>
    <row r="2114" spans="1:4" x14ac:dyDescent="0.2">
      <c r="A2114" s="158"/>
      <c r="D2114" s="138"/>
    </row>
    <row r="2115" spans="1:4" x14ac:dyDescent="0.2">
      <c r="A2115" s="158"/>
      <c r="D2115" s="138"/>
    </row>
    <row r="2116" spans="1:4" x14ac:dyDescent="0.2">
      <c r="A2116" s="158"/>
      <c r="D2116" s="138"/>
    </row>
    <row r="2117" spans="1:4" x14ac:dyDescent="0.2">
      <c r="A2117" s="158"/>
      <c r="D2117" s="138"/>
    </row>
    <row r="2118" spans="1:4" x14ac:dyDescent="0.2">
      <c r="A2118" s="158"/>
      <c r="D2118" s="138"/>
    </row>
    <row r="2119" spans="1:4" x14ac:dyDescent="0.2">
      <c r="A2119" s="158"/>
      <c r="D2119" s="138"/>
    </row>
    <row r="2120" spans="1:4" x14ac:dyDescent="0.2">
      <c r="A2120" s="158"/>
      <c r="D2120" s="138"/>
    </row>
    <row r="2121" spans="1:4" x14ac:dyDescent="0.2">
      <c r="A2121" s="158"/>
      <c r="D2121" s="138"/>
    </row>
    <row r="2122" spans="1:4" x14ac:dyDescent="0.2">
      <c r="A2122" s="158"/>
      <c r="D2122" s="138"/>
    </row>
    <row r="2123" spans="1:4" x14ac:dyDescent="0.2">
      <c r="A2123" s="158"/>
      <c r="D2123" s="138"/>
    </row>
    <row r="2124" spans="1:4" x14ac:dyDescent="0.2">
      <c r="A2124" s="158"/>
      <c r="D2124" s="138"/>
    </row>
    <row r="2125" spans="1:4" x14ac:dyDescent="0.2">
      <c r="A2125" s="158"/>
      <c r="D2125" s="138"/>
    </row>
    <row r="2126" spans="1:4" x14ac:dyDescent="0.2">
      <c r="A2126" s="158"/>
      <c r="D2126" s="138"/>
    </row>
    <row r="2127" spans="1:4" x14ac:dyDescent="0.2">
      <c r="A2127" s="158"/>
      <c r="D2127" s="138"/>
    </row>
    <row r="2128" spans="1:4" x14ac:dyDescent="0.2">
      <c r="A2128" s="158"/>
      <c r="D2128" s="138"/>
    </row>
    <row r="2129" spans="1:4" x14ac:dyDescent="0.2">
      <c r="A2129" s="158"/>
      <c r="D2129" s="138"/>
    </row>
    <row r="2130" spans="1:4" x14ac:dyDescent="0.2">
      <c r="A2130" s="158"/>
      <c r="D2130" s="138"/>
    </row>
    <row r="2131" spans="1:4" x14ac:dyDescent="0.2">
      <c r="A2131" s="158"/>
      <c r="D2131" s="138"/>
    </row>
    <row r="2132" spans="1:4" x14ac:dyDescent="0.2">
      <c r="A2132" s="158"/>
      <c r="D2132" s="138"/>
    </row>
    <row r="2133" spans="1:4" x14ac:dyDescent="0.2">
      <c r="A2133" s="158"/>
      <c r="D2133" s="138"/>
    </row>
    <row r="2134" spans="1:4" x14ac:dyDescent="0.2">
      <c r="A2134" s="158"/>
      <c r="D2134" s="138"/>
    </row>
    <row r="2135" spans="1:4" x14ac:dyDescent="0.2">
      <c r="A2135" s="158"/>
      <c r="D2135" s="138"/>
    </row>
    <row r="2136" spans="1:4" x14ac:dyDescent="0.2">
      <c r="A2136" s="158"/>
      <c r="D2136" s="138"/>
    </row>
    <row r="2137" spans="1:4" x14ac:dyDescent="0.2">
      <c r="A2137" s="158"/>
      <c r="D2137" s="138"/>
    </row>
    <row r="2138" spans="1:4" x14ac:dyDescent="0.2">
      <c r="A2138" s="158"/>
      <c r="D2138" s="138"/>
    </row>
    <row r="2139" spans="1:4" x14ac:dyDescent="0.2">
      <c r="A2139" s="158"/>
      <c r="D2139" s="138"/>
    </row>
    <row r="2140" spans="1:4" x14ac:dyDescent="0.2">
      <c r="A2140" s="158"/>
      <c r="D2140" s="138"/>
    </row>
    <row r="2141" spans="1:4" x14ac:dyDescent="0.2">
      <c r="A2141" s="158"/>
      <c r="D2141" s="138"/>
    </row>
    <row r="2142" spans="1:4" x14ac:dyDescent="0.2">
      <c r="A2142" s="158"/>
      <c r="D2142" s="138"/>
    </row>
    <row r="2143" spans="1:4" x14ac:dyDescent="0.2">
      <c r="A2143" s="158"/>
      <c r="D2143" s="138"/>
    </row>
    <row r="2144" spans="1:4" x14ac:dyDescent="0.2">
      <c r="A2144" s="158"/>
      <c r="D2144" s="138"/>
    </row>
    <row r="2145" spans="1:4" x14ac:dyDescent="0.2">
      <c r="A2145" s="158"/>
      <c r="D2145" s="138"/>
    </row>
    <row r="2146" spans="1:4" x14ac:dyDescent="0.2">
      <c r="A2146" s="158"/>
      <c r="D2146" s="138"/>
    </row>
    <row r="2147" spans="1:4" x14ac:dyDescent="0.2">
      <c r="A2147" s="158"/>
      <c r="D2147" s="138"/>
    </row>
    <row r="2148" spans="1:4" x14ac:dyDescent="0.2">
      <c r="A2148" s="158"/>
      <c r="D2148" s="138"/>
    </row>
    <row r="2149" spans="1:4" x14ac:dyDescent="0.2">
      <c r="A2149" s="158"/>
      <c r="D2149" s="138"/>
    </row>
    <row r="2150" spans="1:4" x14ac:dyDescent="0.2">
      <c r="A2150" s="158"/>
      <c r="D2150" s="138"/>
    </row>
    <row r="2151" spans="1:4" x14ac:dyDescent="0.2">
      <c r="A2151" s="158"/>
      <c r="D2151" s="138"/>
    </row>
    <row r="2152" spans="1:4" x14ac:dyDescent="0.2">
      <c r="A2152" s="158"/>
      <c r="D2152" s="138"/>
    </row>
    <row r="2153" spans="1:4" x14ac:dyDescent="0.2">
      <c r="A2153" s="158"/>
      <c r="D2153" s="138"/>
    </row>
    <row r="2154" spans="1:4" x14ac:dyDescent="0.2">
      <c r="A2154" s="158"/>
      <c r="D2154" s="138"/>
    </row>
    <row r="2155" spans="1:4" x14ac:dyDescent="0.2">
      <c r="A2155" s="158"/>
      <c r="D2155" s="138"/>
    </row>
    <row r="2156" spans="1:4" x14ac:dyDescent="0.2">
      <c r="A2156" s="158"/>
      <c r="D2156" s="138"/>
    </row>
    <row r="2157" spans="1:4" x14ac:dyDescent="0.2">
      <c r="A2157" s="158"/>
      <c r="D2157" s="138"/>
    </row>
    <row r="2158" spans="1:4" x14ac:dyDescent="0.2">
      <c r="A2158" s="158"/>
      <c r="D2158" s="138"/>
    </row>
    <row r="2159" spans="1:4" x14ac:dyDescent="0.2">
      <c r="A2159" s="158"/>
      <c r="D2159" s="138"/>
    </row>
    <row r="2160" spans="1:4" x14ac:dyDescent="0.2">
      <c r="A2160" s="158"/>
      <c r="D2160" s="138"/>
    </row>
    <row r="2161" spans="1:4" x14ac:dyDescent="0.2">
      <c r="A2161" s="158"/>
      <c r="D2161" s="138"/>
    </row>
    <row r="2162" spans="1:4" x14ac:dyDescent="0.2">
      <c r="A2162" s="158"/>
      <c r="D2162" s="138"/>
    </row>
    <row r="2163" spans="1:4" x14ac:dyDescent="0.2">
      <c r="A2163" s="158"/>
      <c r="D2163" s="138"/>
    </row>
    <row r="2164" spans="1:4" x14ac:dyDescent="0.2">
      <c r="A2164" s="158"/>
      <c r="D2164" s="138"/>
    </row>
    <row r="2165" spans="1:4" x14ac:dyDescent="0.2">
      <c r="A2165" s="158"/>
      <c r="D2165" s="138"/>
    </row>
    <row r="2166" spans="1:4" x14ac:dyDescent="0.2">
      <c r="A2166" s="158"/>
      <c r="D2166" s="138"/>
    </row>
    <row r="2167" spans="1:4" x14ac:dyDescent="0.2">
      <c r="A2167" s="158"/>
      <c r="D2167" s="138"/>
    </row>
    <row r="2168" spans="1:4" x14ac:dyDescent="0.2">
      <c r="A2168" s="158"/>
      <c r="D2168" s="138"/>
    </row>
    <row r="2169" spans="1:4" x14ac:dyDescent="0.2">
      <c r="A2169" s="158"/>
      <c r="D2169" s="138"/>
    </row>
    <row r="2170" spans="1:4" x14ac:dyDescent="0.2">
      <c r="A2170" s="158"/>
      <c r="D2170" s="138"/>
    </row>
    <row r="2171" spans="1:4" x14ac:dyDescent="0.2">
      <c r="A2171" s="158"/>
      <c r="D2171" s="138"/>
    </row>
    <row r="2172" spans="1:4" x14ac:dyDescent="0.2">
      <c r="A2172" s="158"/>
      <c r="D2172" s="138"/>
    </row>
    <row r="2173" spans="1:4" x14ac:dyDescent="0.2">
      <c r="A2173" s="158"/>
      <c r="D2173" s="138"/>
    </row>
    <row r="2174" spans="1:4" x14ac:dyDescent="0.2">
      <c r="A2174" s="158"/>
      <c r="D2174" s="138"/>
    </row>
    <row r="2175" spans="1:4" x14ac:dyDescent="0.2">
      <c r="A2175" s="158"/>
      <c r="D2175" s="138"/>
    </row>
    <row r="2176" spans="1:4" x14ac:dyDescent="0.2">
      <c r="A2176" s="158"/>
      <c r="D2176" s="138"/>
    </row>
    <row r="2177" spans="1:4" x14ac:dyDescent="0.2">
      <c r="A2177" s="158"/>
      <c r="D2177" s="138"/>
    </row>
    <row r="2178" spans="1:4" x14ac:dyDescent="0.2">
      <c r="A2178" s="158"/>
      <c r="D2178" s="138"/>
    </row>
    <row r="2179" spans="1:4" x14ac:dyDescent="0.2">
      <c r="A2179" s="158"/>
      <c r="D2179" s="138"/>
    </row>
    <row r="2180" spans="1:4" x14ac:dyDescent="0.2">
      <c r="A2180" s="158"/>
      <c r="D2180" s="138"/>
    </row>
    <row r="2181" spans="1:4" x14ac:dyDescent="0.2">
      <c r="A2181" s="158"/>
      <c r="D2181" s="138"/>
    </row>
    <row r="2182" spans="1:4" x14ac:dyDescent="0.2">
      <c r="A2182" s="158"/>
      <c r="D2182" s="138"/>
    </row>
    <row r="2183" spans="1:4" x14ac:dyDescent="0.2">
      <c r="A2183" s="158"/>
      <c r="D2183" s="138"/>
    </row>
    <row r="2184" spans="1:4" x14ac:dyDescent="0.2">
      <c r="A2184" s="158"/>
      <c r="D2184" s="138"/>
    </row>
    <row r="2185" spans="1:4" x14ac:dyDescent="0.2">
      <c r="A2185" s="158"/>
      <c r="D2185" s="138"/>
    </row>
    <row r="2186" spans="1:4" x14ac:dyDescent="0.2">
      <c r="A2186" s="158"/>
      <c r="D2186" s="138"/>
    </row>
    <row r="2187" spans="1:4" x14ac:dyDescent="0.2">
      <c r="A2187" s="158"/>
      <c r="D2187" s="138"/>
    </row>
    <row r="2188" spans="1:4" x14ac:dyDescent="0.2">
      <c r="A2188" s="158"/>
      <c r="D2188" s="138"/>
    </row>
    <row r="2189" spans="1:4" x14ac:dyDescent="0.2">
      <c r="A2189" s="158"/>
      <c r="D2189" s="138"/>
    </row>
    <row r="2190" spans="1:4" x14ac:dyDescent="0.2">
      <c r="A2190" s="158"/>
      <c r="D2190" s="138"/>
    </row>
    <row r="2191" spans="1:4" x14ac:dyDescent="0.2">
      <c r="A2191" s="158"/>
      <c r="D2191" s="138"/>
    </row>
    <row r="2192" spans="1:4" x14ac:dyDescent="0.2">
      <c r="A2192" s="158"/>
      <c r="D2192" s="138"/>
    </row>
    <row r="2193" spans="1:4" x14ac:dyDescent="0.2">
      <c r="A2193" s="158"/>
      <c r="D2193" s="138"/>
    </row>
    <row r="2194" spans="1:4" x14ac:dyDescent="0.2">
      <c r="A2194" s="158"/>
      <c r="D2194" s="138"/>
    </row>
    <row r="2195" spans="1:4" x14ac:dyDescent="0.2">
      <c r="A2195" s="158"/>
      <c r="D2195" s="138"/>
    </row>
    <row r="2196" spans="1:4" x14ac:dyDescent="0.2">
      <c r="A2196" s="158"/>
      <c r="D2196" s="138"/>
    </row>
    <row r="2197" spans="1:4" x14ac:dyDescent="0.2">
      <c r="A2197" s="158"/>
      <c r="D2197" s="138"/>
    </row>
    <row r="2198" spans="1:4" x14ac:dyDescent="0.2">
      <c r="A2198" s="158"/>
      <c r="D2198" s="138"/>
    </row>
    <row r="2199" spans="1:4" x14ac:dyDescent="0.2">
      <c r="A2199" s="158"/>
      <c r="D2199" s="138"/>
    </row>
    <row r="2200" spans="1:4" x14ac:dyDescent="0.2">
      <c r="A2200" s="158"/>
      <c r="D2200" s="138"/>
    </row>
    <row r="2201" spans="1:4" x14ac:dyDescent="0.2">
      <c r="A2201" s="158"/>
      <c r="D2201" s="138"/>
    </row>
    <row r="2202" spans="1:4" x14ac:dyDescent="0.2">
      <c r="A2202" s="158"/>
      <c r="D2202" s="138"/>
    </row>
    <row r="2203" spans="1:4" x14ac:dyDescent="0.2">
      <c r="A2203" s="158"/>
      <c r="D2203" s="138"/>
    </row>
    <row r="2204" spans="1:4" x14ac:dyDescent="0.2">
      <c r="A2204" s="158"/>
      <c r="D2204" s="138"/>
    </row>
    <row r="2205" spans="1:4" x14ac:dyDescent="0.2">
      <c r="A2205" s="158"/>
      <c r="D2205" s="138"/>
    </row>
    <row r="2206" spans="1:4" x14ac:dyDescent="0.2">
      <c r="A2206" s="158"/>
      <c r="D2206" s="138"/>
    </row>
    <row r="2207" spans="1:4" x14ac:dyDescent="0.2">
      <c r="A2207" s="158"/>
      <c r="D2207" s="138"/>
    </row>
    <row r="2208" spans="1:4" x14ac:dyDescent="0.2">
      <c r="A2208" s="158"/>
      <c r="D2208" s="138"/>
    </row>
    <row r="2209" spans="1:4" x14ac:dyDescent="0.2">
      <c r="A2209" s="158"/>
      <c r="D2209" s="138"/>
    </row>
    <row r="2210" spans="1:4" x14ac:dyDescent="0.2">
      <c r="A2210" s="158"/>
      <c r="D2210" s="138"/>
    </row>
    <row r="2211" spans="1:4" x14ac:dyDescent="0.2">
      <c r="A2211" s="158"/>
      <c r="D2211" s="138"/>
    </row>
    <row r="2212" spans="1:4" x14ac:dyDescent="0.2">
      <c r="A2212" s="158"/>
      <c r="D2212" s="138"/>
    </row>
    <row r="2213" spans="1:4" x14ac:dyDescent="0.2">
      <c r="A2213" s="158"/>
      <c r="D2213" s="138"/>
    </row>
    <row r="2214" spans="1:4" x14ac:dyDescent="0.2">
      <c r="A2214" s="158"/>
      <c r="D2214" s="138"/>
    </row>
    <row r="2215" spans="1:4" x14ac:dyDescent="0.2">
      <c r="A2215" s="158"/>
      <c r="D2215" s="138"/>
    </row>
    <row r="2216" spans="1:4" x14ac:dyDescent="0.2">
      <c r="A2216" s="158"/>
      <c r="D2216" s="138"/>
    </row>
    <row r="2217" spans="1:4" x14ac:dyDescent="0.2">
      <c r="A2217" s="158"/>
      <c r="D2217" s="138"/>
    </row>
    <row r="2218" spans="1:4" x14ac:dyDescent="0.2">
      <c r="A2218" s="158"/>
      <c r="D2218" s="138"/>
    </row>
    <row r="2219" spans="1:4" x14ac:dyDescent="0.2">
      <c r="A2219" s="158"/>
      <c r="D2219" s="138"/>
    </row>
    <row r="2220" spans="1:4" x14ac:dyDescent="0.2">
      <c r="A2220" s="158"/>
      <c r="D2220" s="138"/>
    </row>
    <row r="2221" spans="1:4" x14ac:dyDescent="0.2">
      <c r="A2221" s="158"/>
      <c r="D2221" s="138"/>
    </row>
    <row r="2222" spans="1:4" x14ac:dyDescent="0.2">
      <c r="A2222" s="158"/>
      <c r="D2222" s="138"/>
    </row>
    <row r="2223" spans="1:4" x14ac:dyDescent="0.2">
      <c r="A2223" s="158"/>
      <c r="D2223" s="138"/>
    </row>
    <row r="2224" spans="1:4" x14ac:dyDescent="0.2">
      <c r="A2224" s="158"/>
      <c r="D2224" s="138"/>
    </row>
    <row r="2225" spans="1:4" x14ac:dyDescent="0.2">
      <c r="A2225" s="158"/>
      <c r="D2225" s="138"/>
    </row>
    <row r="2226" spans="1:4" x14ac:dyDescent="0.2">
      <c r="A2226" s="158"/>
      <c r="D2226" s="138"/>
    </row>
    <row r="2227" spans="1:4" x14ac:dyDescent="0.2">
      <c r="A2227" s="158"/>
      <c r="D2227" s="138"/>
    </row>
    <row r="2228" spans="1:4" x14ac:dyDescent="0.2">
      <c r="A2228" s="158"/>
      <c r="D2228" s="138"/>
    </row>
    <row r="2229" spans="1:4" x14ac:dyDescent="0.2">
      <c r="A2229" s="158"/>
      <c r="D2229" s="138"/>
    </row>
    <row r="2230" spans="1:4" x14ac:dyDescent="0.2">
      <c r="A2230" s="158"/>
      <c r="D2230" s="138"/>
    </row>
    <row r="2231" spans="1:4" x14ac:dyDescent="0.2">
      <c r="A2231" s="158"/>
      <c r="D2231" s="138"/>
    </row>
    <row r="2232" spans="1:4" x14ac:dyDescent="0.2">
      <c r="A2232" s="158"/>
      <c r="D2232" s="138"/>
    </row>
    <row r="2233" spans="1:4" x14ac:dyDescent="0.2">
      <c r="A2233" s="158"/>
      <c r="D2233" s="138"/>
    </row>
    <row r="2234" spans="1:4" x14ac:dyDescent="0.2">
      <c r="A2234" s="158"/>
      <c r="D2234" s="138"/>
    </row>
    <row r="2235" spans="1:4" x14ac:dyDescent="0.2">
      <c r="A2235" s="158"/>
      <c r="D2235" s="138"/>
    </row>
    <row r="2236" spans="1:4" x14ac:dyDescent="0.2">
      <c r="A2236" s="158"/>
      <c r="D2236" s="138"/>
    </row>
    <row r="2237" spans="1:4" x14ac:dyDescent="0.2">
      <c r="A2237" s="158"/>
      <c r="D2237" s="138"/>
    </row>
    <row r="2238" spans="1:4" x14ac:dyDescent="0.2">
      <c r="A2238" s="158"/>
      <c r="D2238" s="138"/>
    </row>
    <row r="2239" spans="1:4" x14ac:dyDescent="0.2">
      <c r="A2239" s="158"/>
      <c r="D2239" s="138"/>
    </row>
    <row r="2240" spans="1:4" x14ac:dyDescent="0.2">
      <c r="A2240" s="158"/>
      <c r="D2240" s="138"/>
    </row>
    <row r="2241" spans="1:4" x14ac:dyDescent="0.2">
      <c r="A2241" s="158"/>
      <c r="D2241" s="138"/>
    </row>
    <row r="2242" spans="1:4" x14ac:dyDescent="0.2">
      <c r="A2242" s="158"/>
      <c r="D2242" s="138"/>
    </row>
    <row r="2243" spans="1:4" x14ac:dyDescent="0.2">
      <c r="A2243" s="158"/>
      <c r="D2243" s="138"/>
    </row>
    <row r="2244" spans="1:4" x14ac:dyDescent="0.2">
      <c r="A2244" s="158"/>
      <c r="D2244" s="138"/>
    </row>
    <row r="2245" spans="1:4" x14ac:dyDescent="0.2">
      <c r="A2245" s="158"/>
      <c r="D2245" s="138"/>
    </row>
    <row r="2246" spans="1:4" x14ac:dyDescent="0.2">
      <c r="A2246" s="158"/>
      <c r="D2246" s="138"/>
    </row>
    <row r="2247" spans="1:4" x14ac:dyDescent="0.2">
      <c r="A2247" s="158"/>
      <c r="D2247" s="138"/>
    </row>
    <row r="2248" spans="1:4" x14ac:dyDescent="0.2">
      <c r="A2248" s="158"/>
      <c r="D2248" s="138"/>
    </row>
    <row r="2249" spans="1:4" x14ac:dyDescent="0.2">
      <c r="A2249" s="158"/>
      <c r="D2249" s="138"/>
    </row>
    <row r="2250" spans="1:4" x14ac:dyDescent="0.2">
      <c r="A2250" s="158"/>
      <c r="D2250" s="138"/>
    </row>
    <row r="2251" spans="1:4" x14ac:dyDescent="0.2">
      <c r="A2251" s="158"/>
      <c r="D2251" s="138"/>
    </row>
    <row r="2252" spans="1:4" x14ac:dyDescent="0.2">
      <c r="A2252" s="158"/>
      <c r="D2252" s="138"/>
    </row>
    <row r="2253" spans="1:4" x14ac:dyDescent="0.2">
      <c r="A2253" s="158"/>
      <c r="D2253" s="138"/>
    </row>
    <row r="2254" spans="1:4" x14ac:dyDescent="0.2">
      <c r="A2254" s="158"/>
      <c r="D2254" s="138"/>
    </row>
    <row r="2255" spans="1:4" x14ac:dyDescent="0.2">
      <c r="A2255" s="158"/>
      <c r="D2255" s="138"/>
    </row>
    <row r="2256" spans="1:4" x14ac:dyDescent="0.2">
      <c r="A2256" s="158"/>
      <c r="D2256" s="138"/>
    </row>
    <row r="2257" spans="1:4" x14ac:dyDescent="0.2">
      <c r="A2257" s="158"/>
      <c r="D2257" s="138"/>
    </row>
    <row r="2258" spans="1:4" x14ac:dyDescent="0.2">
      <c r="A2258" s="158"/>
      <c r="D2258" s="138"/>
    </row>
    <row r="2259" spans="1:4" x14ac:dyDescent="0.2">
      <c r="A2259" s="158"/>
      <c r="D2259" s="138"/>
    </row>
    <row r="2260" spans="1:4" x14ac:dyDescent="0.2">
      <c r="A2260" s="158"/>
      <c r="D2260" s="138"/>
    </row>
    <row r="2261" spans="1:4" x14ac:dyDescent="0.2">
      <c r="A2261" s="158"/>
      <c r="D2261" s="138"/>
    </row>
    <row r="2262" spans="1:4" x14ac:dyDescent="0.2">
      <c r="A2262" s="158"/>
      <c r="D2262" s="138"/>
    </row>
    <row r="2263" spans="1:4" x14ac:dyDescent="0.2">
      <c r="A2263" s="158"/>
      <c r="D2263" s="138"/>
    </row>
    <row r="2264" spans="1:4" x14ac:dyDescent="0.2">
      <c r="A2264" s="158"/>
      <c r="D2264" s="138"/>
    </row>
    <row r="2265" spans="1:4" x14ac:dyDescent="0.2">
      <c r="A2265" s="158"/>
      <c r="D2265" s="138"/>
    </row>
    <row r="2266" spans="1:4" x14ac:dyDescent="0.2">
      <c r="A2266" s="158"/>
      <c r="D2266" s="138"/>
    </row>
    <row r="2267" spans="1:4" x14ac:dyDescent="0.2">
      <c r="A2267" s="158"/>
      <c r="D2267" s="138"/>
    </row>
    <row r="2268" spans="1:4" x14ac:dyDescent="0.2">
      <c r="A2268" s="158"/>
      <c r="D2268" s="138"/>
    </row>
    <row r="2269" spans="1:4" x14ac:dyDescent="0.2">
      <c r="A2269" s="158"/>
      <c r="D2269" s="138"/>
    </row>
    <row r="2270" spans="1:4" x14ac:dyDescent="0.2">
      <c r="A2270" s="158"/>
      <c r="D2270" s="138"/>
    </row>
    <row r="2271" spans="1:4" x14ac:dyDescent="0.2">
      <c r="A2271" s="158"/>
      <c r="D2271" s="138"/>
    </row>
    <row r="2272" spans="1:4" x14ac:dyDescent="0.2">
      <c r="A2272" s="158"/>
      <c r="D2272" s="138"/>
    </row>
    <row r="2273" spans="1:4" x14ac:dyDescent="0.2">
      <c r="A2273" s="158"/>
      <c r="D2273" s="138"/>
    </row>
    <row r="2274" spans="1:4" x14ac:dyDescent="0.2">
      <c r="A2274" s="158"/>
      <c r="D2274" s="138"/>
    </row>
    <row r="2275" spans="1:4" x14ac:dyDescent="0.2">
      <c r="A2275" s="158"/>
      <c r="D2275" s="138"/>
    </row>
    <row r="2276" spans="1:4" x14ac:dyDescent="0.2">
      <c r="A2276" s="158"/>
      <c r="D2276" s="138"/>
    </row>
    <row r="2277" spans="1:4" x14ac:dyDescent="0.2">
      <c r="A2277" s="158"/>
      <c r="D2277" s="138"/>
    </row>
    <row r="2278" spans="1:4" x14ac:dyDescent="0.2">
      <c r="A2278" s="158"/>
      <c r="D2278" s="138"/>
    </row>
    <row r="2279" spans="1:4" x14ac:dyDescent="0.2">
      <c r="A2279" s="158"/>
      <c r="D2279" s="138"/>
    </row>
    <row r="2280" spans="1:4" x14ac:dyDescent="0.2">
      <c r="A2280" s="158"/>
      <c r="D2280" s="138"/>
    </row>
    <row r="2281" spans="1:4" x14ac:dyDescent="0.2">
      <c r="A2281" s="158"/>
      <c r="D2281" s="138"/>
    </row>
    <row r="2282" spans="1:4" x14ac:dyDescent="0.2">
      <c r="A2282" s="158"/>
      <c r="D2282" s="138"/>
    </row>
    <row r="2283" spans="1:4" x14ac:dyDescent="0.2">
      <c r="A2283" s="158"/>
      <c r="D2283" s="138"/>
    </row>
    <row r="2284" spans="1:4" x14ac:dyDescent="0.2">
      <c r="A2284" s="158"/>
      <c r="D2284" s="138"/>
    </row>
    <row r="2285" spans="1:4" x14ac:dyDescent="0.2">
      <c r="A2285" s="158"/>
      <c r="D2285" s="138"/>
    </row>
    <row r="2286" spans="1:4" x14ac:dyDescent="0.2">
      <c r="A2286" s="158"/>
      <c r="D2286" s="138"/>
    </row>
    <row r="2287" spans="1:4" x14ac:dyDescent="0.2">
      <c r="A2287" s="158"/>
      <c r="D2287" s="138"/>
    </row>
    <row r="2288" spans="1:4" x14ac:dyDescent="0.2">
      <c r="A2288" s="158"/>
      <c r="D2288" s="138"/>
    </row>
    <row r="2289" spans="1:4" x14ac:dyDescent="0.2">
      <c r="A2289" s="158"/>
      <c r="D2289" s="138"/>
    </row>
    <row r="2290" spans="1:4" x14ac:dyDescent="0.2">
      <c r="A2290" s="158"/>
      <c r="D2290" s="138"/>
    </row>
    <row r="2291" spans="1:4" x14ac:dyDescent="0.2">
      <c r="A2291" s="158"/>
      <c r="D2291" s="138"/>
    </row>
    <row r="2292" spans="1:4" x14ac:dyDescent="0.2">
      <c r="A2292" s="158"/>
      <c r="D2292" s="138"/>
    </row>
    <row r="2293" spans="1:4" x14ac:dyDescent="0.2">
      <c r="A2293" s="158"/>
      <c r="D2293" s="138"/>
    </row>
    <row r="2294" spans="1:4" x14ac:dyDescent="0.2">
      <c r="A2294" s="158"/>
      <c r="D2294" s="138"/>
    </row>
    <row r="2295" spans="1:4" x14ac:dyDescent="0.2">
      <c r="A2295" s="158"/>
      <c r="D2295" s="138"/>
    </row>
    <row r="2296" spans="1:4" x14ac:dyDescent="0.2">
      <c r="A2296" s="158"/>
      <c r="D2296" s="138"/>
    </row>
    <row r="2297" spans="1:4" x14ac:dyDescent="0.2">
      <c r="A2297" s="158"/>
      <c r="D2297" s="138"/>
    </row>
    <row r="2298" spans="1:4" x14ac:dyDescent="0.2">
      <c r="A2298" s="158"/>
      <c r="D2298" s="138"/>
    </row>
    <row r="2299" spans="1:4" x14ac:dyDescent="0.2">
      <c r="A2299" s="158"/>
      <c r="D2299" s="138"/>
    </row>
    <row r="2300" spans="1:4" x14ac:dyDescent="0.2">
      <c r="A2300" s="158"/>
      <c r="D2300" s="138"/>
    </row>
    <row r="2301" spans="1:4" x14ac:dyDescent="0.2">
      <c r="A2301" s="158"/>
      <c r="D2301" s="138"/>
    </row>
    <row r="2302" spans="1:4" x14ac:dyDescent="0.2">
      <c r="A2302" s="158"/>
      <c r="D2302" s="138"/>
    </row>
    <row r="2303" spans="1:4" x14ac:dyDescent="0.2">
      <c r="A2303" s="158"/>
      <c r="D2303" s="138"/>
    </row>
    <row r="2304" spans="1:4" x14ac:dyDescent="0.2">
      <c r="A2304" s="158"/>
      <c r="D2304" s="138"/>
    </row>
    <row r="2305" spans="1:4" x14ac:dyDescent="0.2">
      <c r="A2305" s="158"/>
      <c r="D2305" s="138"/>
    </row>
    <row r="2306" spans="1:4" x14ac:dyDescent="0.2">
      <c r="A2306" s="158"/>
      <c r="D2306" s="138"/>
    </row>
    <row r="2307" spans="1:4" x14ac:dyDescent="0.2">
      <c r="A2307" s="158"/>
      <c r="D2307" s="138"/>
    </row>
    <row r="2308" spans="1:4" x14ac:dyDescent="0.2">
      <c r="A2308" s="158"/>
      <c r="D2308" s="138"/>
    </row>
    <row r="2309" spans="1:4" x14ac:dyDescent="0.2">
      <c r="A2309" s="158"/>
      <c r="D2309" s="138"/>
    </row>
    <row r="2310" spans="1:4" x14ac:dyDescent="0.2">
      <c r="A2310" s="158"/>
      <c r="D2310" s="138"/>
    </row>
    <row r="2311" spans="1:4" x14ac:dyDescent="0.2">
      <c r="A2311" s="158"/>
      <c r="D2311" s="138"/>
    </row>
    <row r="2312" spans="1:4" x14ac:dyDescent="0.2">
      <c r="A2312" s="158"/>
      <c r="D2312" s="138"/>
    </row>
    <row r="2313" spans="1:4" x14ac:dyDescent="0.2">
      <c r="A2313" s="158"/>
      <c r="D2313" s="138"/>
    </row>
    <row r="2314" spans="1:4" x14ac:dyDescent="0.2">
      <c r="A2314" s="158"/>
      <c r="D2314" s="138"/>
    </row>
    <row r="2315" spans="1:4" x14ac:dyDescent="0.2">
      <c r="A2315" s="158"/>
      <c r="D2315" s="138"/>
    </row>
    <row r="2316" spans="1:4" x14ac:dyDescent="0.2">
      <c r="A2316" s="158"/>
      <c r="D2316" s="138"/>
    </row>
    <row r="2317" spans="1:4" x14ac:dyDescent="0.2">
      <c r="A2317" s="158"/>
      <c r="D2317" s="138"/>
    </row>
    <row r="2318" spans="1:4" x14ac:dyDescent="0.2">
      <c r="A2318" s="158"/>
      <c r="D2318" s="138"/>
    </row>
    <row r="2319" spans="1:4" x14ac:dyDescent="0.2">
      <c r="A2319" s="158"/>
      <c r="D2319" s="138"/>
    </row>
    <row r="2320" spans="1:4" x14ac:dyDescent="0.2">
      <c r="A2320" s="158"/>
      <c r="D2320" s="138"/>
    </row>
    <row r="2321" spans="1:4" x14ac:dyDescent="0.2">
      <c r="A2321" s="158"/>
      <c r="D2321" s="138"/>
    </row>
    <row r="2322" spans="1:4" x14ac:dyDescent="0.2">
      <c r="A2322" s="158"/>
      <c r="D2322" s="138"/>
    </row>
    <row r="2323" spans="1:4" x14ac:dyDescent="0.2">
      <c r="A2323" s="158"/>
      <c r="D2323" s="138"/>
    </row>
    <row r="2324" spans="1:4" x14ac:dyDescent="0.2">
      <c r="A2324" s="158"/>
      <c r="D2324" s="138"/>
    </row>
    <row r="2325" spans="1:4" x14ac:dyDescent="0.2">
      <c r="A2325" s="158"/>
      <c r="D2325" s="138"/>
    </row>
    <row r="2326" spans="1:4" x14ac:dyDescent="0.2">
      <c r="A2326" s="158"/>
      <c r="D2326" s="138"/>
    </row>
    <row r="2327" spans="1:4" x14ac:dyDescent="0.2">
      <c r="A2327" s="158"/>
      <c r="D2327" s="138"/>
    </row>
    <row r="2328" spans="1:4" x14ac:dyDescent="0.2">
      <c r="A2328" s="158"/>
      <c r="D2328" s="138"/>
    </row>
    <row r="2329" spans="1:4" x14ac:dyDescent="0.2">
      <c r="A2329" s="158"/>
      <c r="D2329" s="138"/>
    </row>
    <row r="2330" spans="1:4" x14ac:dyDescent="0.2">
      <c r="A2330" s="158"/>
      <c r="D2330" s="138"/>
    </row>
    <row r="2331" spans="1:4" x14ac:dyDescent="0.2">
      <c r="A2331" s="158"/>
      <c r="D2331" s="138"/>
    </row>
    <row r="2332" spans="1:4" x14ac:dyDescent="0.2">
      <c r="A2332" s="158"/>
      <c r="D2332" s="138"/>
    </row>
    <row r="2333" spans="1:4" x14ac:dyDescent="0.2">
      <c r="A2333" s="158"/>
      <c r="D2333" s="138"/>
    </row>
    <row r="2334" spans="1:4" x14ac:dyDescent="0.2">
      <c r="A2334" s="158"/>
      <c r="D2334" s="138"/>
    </row>
    <row r="2335" spans="1:4" x14ac:dyDescent="0.2">
      <c r="A2335" s="158"/>
      <c r="D2335" s="138"/>
    </row>
    <row r="2336" spans="1:4" x14ac:dyDescent="0.2">
      <c r="A2336" s="158"/>
      <c r="D2336" s="138"/>
    </row>
    <row r="2337" spans="1:4" x14ac:dyDescent="0.2">
      <c r="A2337" s="158"/>
      <c r="D2337" s="138"/>
    </row>
    <row r="2338" spans="1:4" x14ac:dyDescent="0.2">
      <c r="A2338" s="158"/>
      <c r="D2338" s="138"/>
    </row>
    <row r="2339" spans="1:4" x14ac:dyDescent="0.2">
      <c r="A2339" s="158"/>
      <c r="D2339" s="138"/>
    </row>
    <row r="2340" spans="1:4" x14ac:dyDescent="0.2">
      <c r="A2340" s="158"/>
      <c r="D2340" s="138"/>
    </row>
    <row r="2341" spans="1:4" x14ac:dyDescent="0.2">
      <c r="A2341" s="158"/>
      <c r="D2341" s="138"/>
    </row>
    <row r="2342" spans="1:4" x14ac:dyDescent="0.2">
      <c r="A2342" s="158"/>
      <c r="D2342" s="138"/>
    </row>
    <row r="2343" spans="1:4" x14ac:dyDescent="0.2">
      <c r="A2343" s="158"/>
      <c r="D2343" s="138"/>
    </row>
    <row r="2344" spans="1:4" x14ac:dyDescent="0.2">
      <c r="A2344" s="158"/>
      <c r="D2344" s="138"/>
    </row>
    <row r="2345" spans="1:4" x14ac:dyDescent="0.2">
      <c r="A2345" s="158"/>
      <c r="D2345" s="138"/>
    </row>
    <row r="2346" spans="1:4" x14ac:dyDescent="0.2">
      <c r="A2346" s="158"/>
      <c r="D2346" s="138"/>
    </row>
    <row r="2347" spans="1:4" x14ac:dyDescent="0.2">
      <c r="A2347" s="158"/>
      <c r="D2347" s="138"/>
    </row>
    <row r="2348" spans="1:4" x14ac:dyDescent="0.2">
      <c r="A2348" s="158"/>
      <c r="D2348" s="138"/>
    </row>
    <row r="2349" spans="1:4" x14ac:dyDescent="0.2">
      <c r="A2349" s="158"/>
      <c r="D2349" s="138"/>
    </row>
    <row r="2350" spans="1:4" x14ac:dyDescent="0.2">
      <c r="A2350" s="158"/>
      <c r="D2350" s="138"/>
    </row>
    <row r="2351" spans="1:4" x14ac:dyDescent="0.2">
      <c r="A2351" s="158"/>
      <c r="D2351" s="138"/>
    </row>
    <row r="2352" spans="1:4" x14ac:dyDescent="0.2">
      <c r="A2352" s="158"/>
      <c r="D2352" s="138"/>
    </row>
    <row r="2353" spans="1:4" x14ac:dyDescent="0.2">
      <c r="A2353" s="158"/>
      <c r="D2353" s="138"/>
    </row>
    <row r="2354" spans="1:4" x14ac:dyDescent="0.2">
      <c r="A2354" s="158"/>
      <c r="D2354" s="138"/>
    </row>
    <row r="2355" spans="1:4" x14ac:dyDescent="0.2">
      <c r="A2355" s="158"/>
      <c r="D2355" s="138"/>
    </row>
    <row r="2356" spans="1:4" x14ac:dyDescent="0.2">
      <c r="A2356" s="158"/>
      <c r="D2356" s="138"/>
    </row>
    <row r="2357" spans="1:4" x14ac:dyDescent="0.2">
      <c r="A2357" s="158"/>
      <c r="D2357" s="138"/>
    </row>
    <row r="2358" spans="1:4" x14ac:dyDescent="0.2">
      <c r="A2358" s="158"/>
      <c r="D2358" s="138"/>
    </row>
    <row r="2359" spans="1:4" x14ac:dyDescent="0.2">
      <c r="A2359" s="158"/>
      <c r="D2359" s="138"/>
    </row>
    <row r="2360" spans="1:4" x14ac:dyDescent="0.2">
      <c r="A2360" s="158"/>
      <c r="D2360" s="138"/>
    </row>
    <row r="2361" spans="1:4" x14ac:dyDescent="0.2">
      <c r="A2361" s="158"/>
      <c r="D2361" s="138"/>
    </row>
    <row r="2362" spans="1:4" x14ac:dyDescent="0.2">
      <c r="A2362" s="158"/>
      <c r="D2362" s="138"/>
    </row>
    <row r="2363" spans="1:4" x14ac:dyDescent="0.2">
      <c r="A2363" s="158"/>
      <c r="D2363" s="138"/>
    </row>
    <row r="2364" spans="1:4" x14ac:dyDescent="0.2">
      <c r="A2364" s="158"/>
      <c r="D2364" s="138"/>
    </row>
    <row r="2365" spans="1:4" x14ac:dyDescent="0.2">
      <c r="A2365" s="158"/>
      <c r="D2365" s="138"/>
    </row>
    <row r="2366" spans="1:4" x14ac:dyDescent="0.2">
      <c r="A2366" s="158"/>
      <c r="D2366" s="138"/>
    </row>
    <row r="2367" spans="1:4" x14ac:dyDescent="0.2">
      <c r="A2367" s="158"/>
      <c r="D2367" s="138"/>
    </row>
    <row r="2368" spans="1:4" x14ac:dyDescent="0.2">
      <c r="A2368" s="158"/>
      <c r="D2368" s="138"/>
    </row>
    <row r="2369" spans="1:4" x14ac:dyDescent="0.2">
      <c r="A2369" s="158"/>
      <c r="D2369" s="138"/>
    </row>
    <row r="2370" spans="1:4" x14ac:dyDescent="0.2">
      <c r="A2370" s="158"/>
      <c r="D2370" s="138"/>
    </row>
    <row r="2371" spans="1:4" x14ac:dyDescent="0.2">
      <c r="A2371" s="158"/>
      <c r="D2371" s="138"/>
    </row>
    <row r="2372" spans="1:4" x14ac:dyDescent="0.2">
      <c r="A2372" s="158"/>
      <c r="D2372" s="138"/>
    </row>
    <row r="2373" spans="1:4" x14ac:dyDescent="0.2">
      <c r="A2373" s="158"/>
      <c r="D2373" s="138"/>
    </row>
    <row r="2374" spans="1:4" x14ac:dyDescent="0.2">
      <c r="A2374" s="158"/>
      <c r="D2374" s="138"/>
    </row>
    <row r="2375" spans="1:4" x14ac:dyDescent="0.2">
      <c r="A2375" s="158"/>
      <c r="D2375" s="138"/>
    </row>
    <row r="2376" spans="1:4" x14ac:dyDescent="0.2">
      <c r="A2376" s="158"/>
      <c r="D2376" s="138"/>
    </row>
    <row r="2377" spans="1:4" x14ac:dyDescent="0.2">
      <c r="A2377" s="158"/>
      <c r="D2377" s="138"/>
    </row>
    <row r="2378" spans="1:4" x14ac:dyDescent="0.2">
      <c r="A2378" s="158"/>
      <c r="D2378" s="138"/>
    </row>
    <row r="2379" spans="1:4" x14ac:dyDescent="0.2">
      <c r="A2379" s="158"/>
      <c r="D2379" s="138"/>
    </row>
    <row r="2380" spans="1:4" x14ac:dyDescent="0.2">
      <c r="A2380" s="158"/>
      <c r="D2380" s="138"/>
    </row>
    <row r="2381" spans="1:4" x14ac:dyDescent="0.2">
      <c r="A2381" s="158"/>
      <c r="D2381" s="138"/>
    </row>
    <row r="2382" spans="1:4" x14ac:dyDescent="0.2">
      <c r="A2382" s="158"/>
      <c r="D2382" s="138"/>
    </row>
    <row r="2383" spans="1:4" x14ac:dyDescent="0.2">
      <c r="A2383" s="158"/>
      <c r="D2383" s="138"/>
    </row>
    <row r="2384" spans="1:4" x14ac:dyDescent="0.2">
      <c r="A2384" s="158"/>
      <c r="D2384" s="138"/>
    </row>
    <row r="2385" spans="1:4" x14ac:dyDescent="0.2">
      <c r="A2385" s="158"/>
      <c r="D2385" s="138"/>
    </row>
    <row r="2386" spans="1:4" x14ac:dyDescent="0.2">
      <c r="A2386" s="158"/>
      <c r="D2386" s="138"/>
    </row>
    <row r="2387" spans="1:4" x14ac:dyDescent="0.2">
      <c r="A2387" s="158"/>
      <c r="D2387" s="138"/>
    </row>
    <row r="2388" spans="1:4" x14ac:dyDescent="0.2">
      <c r="A2388" s="158"/>
      <c r="D2388" s="138"/>
    </row>
    <row r="2389" spans="1:4" x14ac:dyDescent="0.2">
      <c r="A2389" s="158"/>
      <c r="D2389" s="138"/>
    </row>
    <row r="2390" spans="1:4" x14ac:dyDescent="0.2">
      <c r="A2390" s="158"/>
      <c r="D2390" s="138"/>
    </row>
    <row r="2391" spans="1:4" x14ac:dyDescent="0.2">
      <c r="A2391" s="158"/>
      <c r="D2391" s="138"/>
    </row>
    <row r="2392" spans="1:4" x14ac:dyDescent="0.2">
      <c r="A2392" s="158"/>
      <c r="D2392" s="138"/>
    </row>
    <row r="2393" spans="1:4" x14ac:dyDescent="0.2">
      <c r="A2393" s="158"/>
      <c r="D2393" s="138"/>
    </row>
    <row r="2394" spans="1:4" x14ac:dyDescent="0.2">
      <c r="A2394" s="158"/>
      <c r="D2394" s="138"/>
    </row>
    <row r="2395" spans="1:4" x14ac:dyDescent="0.2">
      <c r="A2395" s="158"/>
      <c r="D2395" s="138"/>
    </row>
    <row r="2396" spans="1:4" x14ac:dyDescent="0.2">
      <c r="A2396" s="158"/>
      <c r="D2396" s="138"/>
    </row>
    <row r="2397" spans="1:4" x14ac:dyDescent="0.2">
      <c r="A2397" s="158"/>
      <c r="D2397" s="138"/>
    </row>
    <row r="2398" spans="1:4" x14ac:dyDescent="0.2">
      <c r="A2398" s="158"/>
      <c r="D2398" s="138"/>
    </row>
    <row r="2399" spans="1:4" x14ac:dyDescent="0.2">
      <c r="A2399" s="158"/>
      <c r="D2399" s="138"/>
    </row>
    <row r="2400" spans="1:4" x14ac:dyDescent="0.2">
      <c r="A2400" s="158"/>
      <c r="D2400" s="138"/>
    </row>
    <row r="2401" spans="1:4" x14ac:dyDescent="0.2">
      <c r="A2401" s="158"/>
      <c r="D2401" s="138"/>
    </row>
    <row r="2402" spans="1:4" x14ac:dyDescent="0.2">
      <c r="A2402" s="158"/>
      <c r="D2402" s="138"/>
    </row>
    <row r="2403" spans="1:4" x14ac:dyDescent="0.2">
      <c r="A2403" s="158"/>
      <c r="D2403" s="138"/>
    </row>
    <row r="2404" spans="1:4" x14ac:dyDescent="0.2">
      <c r="A2404" s="158"/>
      <c r="D2404" s="138"/>
    </row>
    <row r="2405" spans="1:4" x14ac:dyDescent="0.2">
      <c r="A2405" s="158"/>
      <c r="D2405" s="138"/>
    </row>
    <row r="2406" spans="1:4" x14ac:dyDescent="0.2">
      <c r="A2406" s="158"/>
      <c r="D2406" s="138"/>
    </row>
    <row r="2407" spans="1:4" x14ac:dyDescent="0.2">
      <c r="A2407" s="158"/>
      <c r="D2407" s="138"/>
    </row>
    <row r="2408" spans="1:4" x14ac:dyDescent="0.2">
      <c r="A2408" s="158"/>
      <c r="D2408" s="138"/>
    </row>
    <row r="2409" spans="1:4" x14ac:dyDescent="0.2">
      <c r="A2409" s="158"/>
      <c r="D2409" s="138"/>
    </row>
    <row r="2410" spans="1:4" x14ac:dyDescent="0.2">
      <c r="A2410" s="158"/>
      <c r="D2410" s="138"/>
    </row>
    <row r="2411" spans="1:4" x14ac:dyDescent="0.2">
      <c r="A2411" s="158"/>
      <c r="D2411" s="138"/>
    </row>
    <row r="2412" spans="1:4" x14ac:dyDescent="0.2">
      <c r="A2412" s="158"/>
      <c r="D2412" s="138"/>
    </row>
    <row r="2413" spans="1:4" x14ac:dyDescent="0.2">
      <c r="A2413" s="158"/>
      <c r="D2413" s="138"/>
    </row>
    <row r="2414" spans="1:4" x14ac:dyDescent="0.2">
      <c r="A2414" s="158"/>
      <c r="D2414" s="138"/>
    </row>
    <row r="2415" spans="1:4" x14ac:dyDescent="0.2">
      <c r="A2415" s="158"/>
      <c r="D2415" s="138"/>
    </row>
    <row r="2416" spans="1:4" x14ac:dyDescent="0.2">
      <c r="A2416" s="158"/>
      <c r="D2416" s="138"/>
    </row>
    <row r="2417" spans="1:4" x14ac:dyDescent="0.2">
      <c r="A2417" s="158"/>
      <c r="D2417" s="138"/>
    </row>
    <row r="2418" spans="1:4" x14ac:dyDescent="0.2">
      <c r="A2418" s="158"/>
      <c r="D2418" s="138"/>
    </row>
    <row r="2419" spans="1:4" x14ac:dyDescent="0.2">
      <c r="A2419" s="158"/>
      <c r="D2419" s="138"/>
    </row>
    <row r="2420" spans="1:4" x14ac:dyDescent="0.2">
      <c r="A2420" s="158"/>
      <c r="D2420" s="138"/>
    </row>
    <row r="2421" spans="1:4" x14ac:dyDescent="0.2">
      <c r="A2421" s="158"/>
      <c r="D2421" s="138"/>
    </row>
    <row r="2422" spans="1:4" x14ac:dyDescent="0.2">
      <c r="A2422" s="158"/>
      <c r="D2422" s="138"/>
    </row>
    <row r="2423" spans="1:4" x14ac:dyDescent="0.2">
      <c r="A2423" s="158"/>
      <c r="D2423" s="138"/>
    </row>
    <row r="2424" spans="1:4" x14ac:dyDescent="0.2">
      <c r="A2424" s="158"/>
      <c r="D2424" s="138"/>
    </row>
    <row r="2425" spans="1:4" x14ac:dyDescent="0.2">
      <c r="A2425" s="158"/>
      <c r="D2425" s="138"/>
    </row>
    <row r="2426" spans="1:4" x14ac:dyDescent="0.2">
      <c r="A2426" s="158"/>
      <c r="D2426" s="138"/>
    </row>
    <row r="2427" spans="1:4" x14ac:dyDescent="0.2">
      <c r="A2427" s="158"/>
      <c r="D2427" s="138"/>
    </row>
    <row r="2428" spans="1:4" x14ac:dyDescent="0.2">
      <c r="A2428" s="158"/>
      <c r="D2428" s="138"/>
    </row>
    <row r="2429" spans="1:4" x14ac:dyDescent="0.2">
      <c r="A2429" s="158"/>
      <c r="D2429" s="138"/>
    </row>
    <row r="2430" spans="1:4" x14ac:dyDescent="0.2">
      <c r="A2430" s="158"/>
      <c r="D2430" s="138"/>
    </row>
    <row r="2431" spans="1:4" x14ac:dyDescent="0.2">
      <c r="A2431" s="158"/>
      <c r="D2431" s="138"/>
    </row>
    <row r="2432" spans="1:4" x14ac:dyDescent="0.2">
      <c r="A2432" s="158"/>
      <c r="D2432" s="138"/>
    </row>
    <row r="2433" spans="1:4" x14ac:dyDescent="0.2">
      <c r="A2433" s="158"/>
      <c r="D2433" s="138"/>
    </row>
    <row r="2434" spans="1:4" x14ac:dyDescent="0.2">
      <c r="A2434" s="158"/>
      <c r="D2434" s="138"/>
    </row>
    <row r="2435" spans="1:4" x14ac:dyDescent="0.2">
      <c r="A2435" s="158"/>
      <c r="D2435" s="138"/>
    </row>
    <row r="2436" spans="1:4" x14ac:dyDescent="0.2">
      <c r="A2436" s="158"/>
      <c r="D2436" s="138"/>
    </row>
    <row r="2437" spans="1:4" x14ac:dyDescent="0.2">
      <c r="A2437" s="158"/>
      <c r="D2437" s="138"/>
    </row>
    <row r="2438" spans="1:4" x14ac:dyDescent="0.2">
      <c r="A2438" s="158"/>
      <c r="D2438" s="138"/>
    </row>
    <row r="2439" spans="1:4" x14ac:dyDescent="0.2">
      <c r="A2439" s="158"/>
      <c r="D2439" s="138"/>
    </row>
    <row r="2440" spans="1:4" x14ac:dyDescent="0.2">
      <c r="A2440" s="158"/>
      <c r="D2440" s="138"/>
    </row>
    <row r="2441" spans="1:4" x14ac:dyDescent="0.2">
      <c r="A2441" s="158"/>
      <c r="D2441" s="138"/>
    </row>
    <row r="2442" spans="1:4" x14ac:dyDescent="0.2">
      <c r="A2442" s="158"/>
      <c r="D2442" s="138"/>
    </row>
    <row r="2443" spans="1:4" x14ac:dyDescent="0.2">
      <c r="A2443" s="158"/>
      <c r="D2443" s="138"/>
    </row>
    <row r="2444" spans="1:4" x14ac:dyDescent="0.2">
      <c r="A2444" s="158"/>
      <c r="D2444" s="138"/>
    </row>
    <row r="2445" spans="1:4" x14ac:dyDescent="0.2">
      <c r="A2445" s="158"/>
      <c r="D2445" s="138"/>
    </row>
    <row r="2446" spans="1:4" x14ac:dyDescent="0.2">
      <c r="A2446" s="158"/>
      <c r="D2446" s="138"/>
    </row>
    <row r="2447" spans="1:4" x14ac:dyDescent="0.2">
      <c r="A2447" s="158"/>
      <c r="D2447" s="138"/>
    </row>
    <row r="2448" spans="1:4" x14ac:dyDescent="0.2">
      <c r="A2448" s="158"/>
      <c r="D2448" s="138"/>
    </row>
    <row r="2449" spans="1:4" x14ac:dyDescent="0.2">
      <c r="A2449" s="158"/>
      <c r="D2449" s="138"/>
    </row>
    <row r="2450" spans="1:4" x14ac:dyDescent="0.2">
      <c r="A2450" s="158"/>
      <c r="D2450" s="138"/>
    </row>
    <row r="2451" spans="1:4" x14ac:dyDescent="0.2">
      <c r="A2451" s="158"/>
      <c r="D2451" s="138"/>
    </row>
    <row r="2452" spans="1:4" x14ac:dyDescent="0.2">
      <c r="A2452" s="158"/>
      <c r="D2452" s="138"/>
    </row>
    <row r="2453" spans="1:4" x14ac:dyDescent="0.2">
      <c r="A2453" s="158"/>
      <c r="D2453" s="138"/>
    </row>
    <row r="2454" spans="1:4" x14ac:dyDescent="0.2">
      <c r="A2454" s="158"/>
      <c r="D2454" s="138"/>
    </row>
    <row r="2455" spans="1:4" x14ac:dyDescent="0.2">
      <c r="A2455" s="158"/>
      <c r="D2455" s="138"/>
    </row>
    <row r="2456" spans="1:4" x14ac:dyDescent="0.2">
      <c r="A2456" s="158"/>
      <c r="D2456" s="138"/>
    </row>
    <row r="2457" spans="1:4" x14ac:dyDescent="0.2">
      <c r="A2457" s="158"/>
      <c r="D2457" s="138"/>
    </row>
    <row r="2458" spans="1:4" x14ac:dyDescent="0.2">
      <c r="A2458" s="158"/>
      <c r="D2458" s="138"/>
    </row>
    <row r="2459" spans="1:4" x14ac:dyDescent="0.2">
      <c r="A2459" s="158"/>
      <c r="D2459" s="138"/>
    </row>
    <row r="2460" spans="1:4" x14ac:dyDescent="0.2">
      <c r="A2460" s="158"/>
      <c r="D2460" s="138"/>
    </row>
    <row r="2461" spans="1:4" x14ac:dyDescent="0.2">
      <c r="A2461" s="158"/>
      <c r="D2461" s="138"/>
    </row>
    <row r="2462" spans="1:4" x14ac:dyDescent="0.2">
      <c r="A2462" s="158"/>
      <c r="D2462" s="138"/>
    </row>
    <row r="2463" spans="1:4" x14ac:dyDescent="0.2">
      <c r="A2463" s="158"/>
      <c r="D2463" s="138"/>
    </row>
    <row r="2464" spans="1:4" x14ac:dyDescent="0.2">
      <c r="A2464" s="158"/>
      <c r="D2464" s="138"/>
    </row>
    <row r="2465" spans="1:4" x14ac:dyDescent="0.2">
      <c r="A2465" s="158"/>
      <c r="D2465" s="138"/>
    </row>
    <row r="2466" spans="1:4" x14ac:dyDescent="0.2">
      <c r="A2466" s="158"/>
      <c r="D2466" s="138"/>
    </row>
    <row r="2467" spans="1:4" x14ac:dyDescent="0.2">
      <c r="A2467" s="158"/>
      <c r="D2467" s="138"/>
    </row>
    <row r="2468" spans="1:4" x14ac:dyDescent="0.2">
      <c r="A2468" s="158"/>
      <c r="D2468" s="138"/>
    </row>
    <row r="2469" spans="1:4" x14ac:dyDescent="0.2">
      <c r="A2469" s="158"/>
      <c r="D2469" s="138"/>
    </row>
    <row r="2470" spans="1:4" x14ac:dyDescent="0.2">
      <c r="A2470" s="158"/>
      <c r="D2470" s="138"/>
    </row>
    <row r="2471" spans="1:4" x14ac:dyDescent="0.2">
      <c r="A2471" s="158"/>
      <c r="D2471" s="138"/>
    </row>
    <row r="2472" spans="1:4" x14ac:dyDescent="0.2">
      <c r="A2472" s="158"/>
      <c r="D2472" s="138"/>
    </row>
    <row r="2473" spans="1:4" x14ac:dyDescent="0.2">
      <c r="A2473" s="158"/>
      <c r="D2473" s="138"/>
    </row>
    <row r="2474" spans="1:4" x14ac:dyDescent="0.2">
      <c r="A2474" s="158"/>
      <c r="D2474" s="138"/>
    </row>
    <row r="2475" spans="1:4" x14ac:dyDescent="0.2">
      <c r="A2475" s="158"/>
      <c r="D2475" s="138"/>
    </row>
    <row r="2476" spans="1:4" x14ac:dyDescent="0.2">
      <c r="A2476" s="158"/>
      <c r="D2476" s="138"/>
    </row>
    <row r="2477" spans="1:4" x14ac:dyDescent="0.2">
      <c r="A2477" s="158"/>
      <c r="D2477" s="138"/>
    </row>
    <row r="2478" spans="1:4" x14ac:dyDescent="0.2">
      <c r="A2478" s="158"/>
      <c r="D2478" s="138"/>
    </row>
    <row r="2479" spans="1:4" x14ac:dyDescent="0.2">
      <c r="A2479" s="158"/>
      <c r="D2479" s="138"/>
    </row>
    <row r="2480" spans="1:4" x14ac:dyDescent="0.2">
      <c r="A2480" s="158"/>
      <c r="D2480" s="138"/>
    </row>
    <row r="2481" spans="1:4" x14ac:dyDescent="0.2">
      <c r="A2481" s="158"/>
      <c r="D2481" s="138"/>
    </row>
    <row r="2482" spans="1:4" x14ac:dyDescent="0.2">
      <c r="A2482" s="158"/>
      <c r="D2482" s="138"/>
    </row>
    <row r="2483" spans="1:4" x14ac:dyDescent="0.2">
      <c r="A2483" s="158"/>
      <c r="D2483" s="138"/>
    </row>
    <row r="2484" spans="1:4" x14ac:dyDescent="0.2">
      <c r="A2484" s="158"/>
      <c r="D2484" s="138"/>
    </row>
    <row r="2485" spans="1:4" x14ac:dyDescent="0.2">
      <c r="A2485" s="158"/>
      <c r="D2485" s="138"/>
    </row>
    <row r="2486" spans="1:4" x14ac:dyDescent="0.2">
      <c r="A2486" s="158"/>
      <c r="D2486" s="138"/>
    </row>
    <row r="2487" spans="1:4" x14ac:dyDescent="0.2">
      <c r="A2487" s="158"/>
      <c r="D2487" s="138"/>
    </row>
    <row r="2488" spans="1:4" x14ac:dyDescent="0.2">
      <c r="A2488" s="158"/>
      <c r="D2488" s="138"/>
    </row>
    <row r="2489" spans="1:4" x14ac:dyDescent="0.2">
      <c r="A2489" s="158"/>
      <c r="D2489" s="138"/>
    </row>
    <row r="2490" spans="1:4" x14ac:dyDescent="0.2">
      <c r="A2490" s="158"/>
      <c r="D2490" s="138"/>
    </row>
    <row r="2491" spans="1:4" x14ac:dyDescent="0.2">
      <c r="A2491" s="158"/>
      <c r="D2491" s="138"/>
    </row>
    <row r="2492" spans="1:4" x14ac:dyDescent="0.2">
      <c r="A2492" s="158"/>
      <c r="D2492" s="138"/>
    </row>
    <row r="2493" spans="1:4" x14ac:dyDescent="0.2">
      <c r="A2493" s="158"/>
      <c r="D2493" s="138"/>
    </row>
    <row r="2494" spans="1:4" x14ac:dyDescent="0.2">
      <c r="A2494" s="158"/>
      <c r="D2494" s="138"/>
    </row>
    <row r="2495" spans="1:4" x14ac:dyDescent="0.2">
      <c r="A2495" s="158"/>
      <c r="D2495" s="138"/>
    </row>
    <row r="2496" spans="1:4" x14ac:dyDescent="0.2">
      <c r="A2496" s="158"/>
      <c r="D2496" s="138"/>
    </row>
    <row r="2497" spans="1:4" x14ac:dyDescent="0.2">
      <c r="A2497" s="158"/>
      <c r="D2497" s="138"/>
    </row>
    <row r="2498" spans="1:4" x14ac:dyDescent="0.2">
      <c r="A2498" s="158"/>
      <c r="D2498" s="138"/>
    </row>
    <row r="2499" spans="1:4" x14ac:dyDescent="0.2">
      <c r="A2499" s="158"/>
      <c r="D2499" s="138"/>
    </row>
    <row r="2500" spans="1:4" x14ac:dyDescent="0.2">
      <c r="A2500" s="158"/>
      <c r="D2500" s="138"/>
    </row>
    <row r="2501" spans="1:4" x14ac:dyDescent="0.2">
      <c r="A2501" s="158"/>
      <c r="D2501" s="138"/>
    </row>
    <row r="2502" spans="1:4" x14ac:dyDescent="0.2">
      <c r="A2502" s="158"/>
      <c r="D2502" s="138"/>
    </row>
    <row r="2503" spans="1:4" x14ac:dyDescent="0.2">
      <c r="A2503" s="158"/>
      <c r="D2503" s="138"/>
    </row>
    <row r="2504" spans="1:4" x14ac:dyDescent="0.2">
      <c r="A2504" s="158"/>
      <c r="D2504" s="138"/>
    </row>
    <row r="2505" spans="1:4" x14ac:dyDescent="0.2">
      <c r="A2505" s="158"/>
      <c r="D2505" s="138"/>
    </row>
    <row r="2506" spans="1:4" x14ac:dyDescent="0.2">
      <c r="A2506" s="158"/>
      <c r="D2506" s="138"/>
    </row>
    <row r="2507" spans="1:4" x14ac:dyDescent="0.2">
      <c r="A2507" s="158"/>
      <c r="D2507" s="138"/>
    </row>
    <row r="2508" spans="1:4" x14ac:dyDescent="0.2">
      <c r="A2508" s="158"/>
      <c r="D2508" s="138"/>
    </row>
    <row r="2509" spans="1:4" x14ac:dyDescent="0.2">
      <c r="A2509" s="158"/>
      <c r="D2509" s="138"/>
    </row>
    <row r="2510" spans="1:4" x14ac:dyDescent="0.2">
      <c r="A2510" s="158"/>
      <c r="D2510" s="138"/>
    </row>
    <row r="2511" spans="1:4" x14ac:dyDescent="0.2">
      <c r="A2511" s="158"/>
      <c r="D2511" s="138"/>
    </row>
    <row r="2512" spans="1:4" x14ac:dyDescent="0.2">
      <c r="A2512" s="158"/>
      <c r="D2512" s="138"/>
    </row>
    <row r="2513" spans="1:4" x14ac:dyDescent="0.2">
      <c r="A2513" s="158"/>
      <c r="D2513" s="138"/>
    </row>
    <row r="2514" spans="1:4" x14ac:dyDescent="0.2">
      <c r="A2514" s="158"/>
      <c r="D2514" s="138"/>
    </row>
    <row r="2515" spans="1:4" x14ac:dyDescent="0.2">
      <c r="A2515" s="158"/>
      <c r="D2515" s="138"/>
    </row>
    <row r="2516" spans="1:4" x14ac:dyDescent="0.2">
      <c r="A2516" s="158"/>
      <c r="D2516" s="138"/>
    </row>
    <row r="2517" spans="1:4" x14ac:dyDescent="0.2">
      <c r="A2517" s="158"/>
      <c r="D2517" s="138"/>
    </row>
    <row r="2518" spans="1:4" x14ac:dyDescent="0.2">
      <c r="A2518" s="158"/>
      <c r="D2518" s="138"/>
    </row>
    <row r="2519" spans="1:4" x14ac:dyDescent="0.2">
      <c r="A2519" s="158"/>
      <c r="D2519" s="138"/>
    </row>
    <row r="2520" spans="1:4" x14ac:dyDescent="0.2">
      <c r="A2520" s="158"/>
      <c r="D2520" s="138"/>
    </row>
    <row r="2521" spans="1:4" x14ac:dyDescent="0.2">
      <c r="A2521" s="158"/>
      <c r="D2521" s="138"/>
    </row>
    <row r="2522" spans="1:4" x14ac:dyDescent="0.2">
      <c r="A2522" s="158"/>
      <c r="D2522" s="138"/>
    </row>
    <row r="2523" spans="1:4" x14ac:dyDescent="0.2">
      <c r="A2523" s="158"/>
      <c r="D2523" s="138"/>
    </row>
    <row r="2524" spans="1:4" x14ac:dyDescent="0.2">
      <c r="A2524" s="158"/>
      <c r="D2524" s="138"/>
    </row>
    <row r="2525" spans="1:4" x14ac:dyDescent="0.2">
      <c r="A2525" s="158"/>
      <c r="D2525" s="138"/>
    </row>
    <row r="2526" spans="1:4" x14ac:dyDescent="0.2">
      <c r="A2526" s="158"/>
      <c r="D2526" s="138"/>
    </row>
    <row r="2527" spans="1:4" x14ac:dyDescent="0.2">
      <c r="A2527" s="158"/>
      <c r="D2527" s="138"/>
    </row>
    <row r="2528" spans="1:4" x14ac:dyDescent="0.2">
      <c r="A2528" s="158"/>
      <c r="D2528" s="138"/>
    </row>
    <row r="2529" spans="1:4" x14ac:dyDescent="0.2">
      <c r="A2529" s="158"/>
      <c r="D2529" s="138"/>
    </row>
    <row r="2530" spans="1:4" x14ac:dyDescent="0.2">
      <c r="A2530" s="158"/>
      <c r="D2530" s="138"/>
    </row>
    <row r="2531" spans="1:4" x14ac:dyDescent="0.2">
      <c r="A2531" s="158"/>
      <c r="D2531" s="138"/>
    </row>
    <row r="2532" spans="1:4" x14ac:dyDescent="0.2">
      <c r="A2532" s="158"/>
      <c r="D2532" s="138"/>
    </row>
    <row r="2533" spans="1:4" x14ac:dyDescent="0.2">
      <c r="A2533" s="158"/>
      <c r="D2533" s="138"/>
    </row>
    <row r="2534" spans="1:4" x14ac:dyDescent="0.2">
      <c r="A2534" s="158"/>
      <c r="D2534" s="138"/>
    </row>
    <row r="2535" spans="1:4" x14ac:dyDescent="0.2">
      <c r="A2535" s="158"/>
      <c r="D2535" s="138"/>
    </row>
    <row r="2536" spans="1:4" x14ac:dyDescent="0.2">
      <c r="A2536" s="158"/>
      <c r="D2536" s="138"/>
    </row>
    <row r="2537" spans="1:4" x14ac:dyDescent="0.2">
      <c r="A2537" s="158"/>
      <c r="D2537" s="138"/>
    </row>
    <row r="2538" spans="1:4" x14ac:dyDescent="0.2">
      <c r="A2538" s="158"/>
      <c r="D2538" s="138"/>
    </row>
    <row r="2539" spans="1:4" x14ac:dyDescent="0.2">
      <c r="A2539" s="158"/>
      <c r="D2539" s="138"/>
    </row>
    <row r="2540" spans="1:4" x14ac:dyDescent="0.2">
      <c r="A2540" s="158"/>
      <c r="D2540" s="138"/>
    </row>
    <row r="2541" spans="1:4" x14ac:dyDescent="0.2">
      <c r="A2541" s="158"/>
      <c r="D2541" s="138"/>
    </row>
    <row r="2542" spans="1:4" x14ac:dyDescent="0.2">
      <c r="A2542" s="158"/>
      <c r="D2542" s="138"/>
    </row>
    <row r="2543" spans="1:4" x14ac:dyDescent="0.2">
      <c r="A2543" s="158"/>
      <c r="D2543" s="138"/>
    </row>
    <row r="2544" spans="1:4" x14ac:dyDescent="0.2">
      <c r="A2544" s="158"/>
      <c r="D2544" s="138"/>
    </row>
    <row r="2545" spans="1:4" x14ac:dyDescent="0.2">
      <c r="A2545" s="158"/>
      <c r="D2545" s="138"/>
    </row>
    <row r="2546" spans="1:4" x14ac:dyDescent="0.2">
      <c r="A2546" s="158"/>
      <c r="D2546" s="138"/>
    </row>
    <row r="2547" spans="1:4" x14ac:dyDescent="0.2">
      <c r="A2547" s="158"/>
      <c r="D2547" s="138"/>
    </row>
    <row r="2548" spans="1:4" x14ac:dyDescent="0.2">
      <c r="A2548" s="158"/>
      <c r="D2548" s="138"/>
    </row>
    <row r="2549" spans="1:4" x14ac:dyDescent="0.2">
      <c r="A2549" s="158"/>
      <c r="D2549" s="138"/>
    </row>
    <row r="2550" spans="1:4" x14ac:dyDescent="0.2">
      <c r="A2550" s="158"/>
      <c r="D2550" s="138"/>
    </row>
    <row r="2551" spans="1:4" x14ac:dyDescent="0.2">
      <c r="A2551" s="158"/>
      <c r="D2551" s="138"/>
    </row>
    <row r="2552" spans="1:4" x14ac:dyDescent="0.2">
      <c r="A2552" s="158"/>
      <c r="D2552" s="138"/>
    </row>
    <row r="2553" spans="1:4" x14ac:dyDescent="0.2">
      <c r="A2553" s="158"/>
      <c r="D2553" s="138"/>
    </row>
    <row r="2554" spans="1:4" x14ac:dyDescent="0.2">
      <c r="A2554" s="158"/>
      <c r="D2554" s="138"/>
    </row>
    <row r="2555" spans="1:4" x14ac:dyDescent="0.2">
      <c r="A2555" s="158"/>
      <c r="D2555" s="138"/>
    </row>
    <row r="2556" spans="1:4" x14ac:dyDescent="0.2">
      <c r="A2556" s="158"/>
      <c r="D2556" s="138"/>
    </row>
    <row r="2557" spans="1:4" x14ac:dyDescent="0.2">
      <c r="A2557" s="158"/>
      <c r="D2557" s="138"/>
    </row>
    <row r="2558" spans="1:4" x14ac:dyDescent="0.2">
      <c r="A2558" s="158"/>
      <c r="D2558" s="138"/>
    </row>
    <row r="2559" spans="1:4" x14ac:dyDescent="0.2">
      <c r="A2559" s="158"/>
      <c r="D2559" s="138"/>
    </row>
    <row r="2560" spans="1:4" x14ac:dyDescent="0.2">
      <c r="A2560" s="158"/>
      <c r="D2560" s="138"/>
    </row>
    <row r="2561" spans="1:4" x14ac:dyDescent="0.2">
      <c r="A2561" s="158"/>
      <c r="D2561" s="138"/>
    </row>
    <row r="2562" spans="1:4" x14ac:dyDescent="0.2">
      <c r="A2562" s="158"/>
      <c r="D2562" s="138"/>
    </row>
    <row r="2563" spans="1:4" x14ac:dyDescent="0.2">
      <c r="A2563" s="158"/>
      <c r="D2563" s="138"/>
    </row>
    <row r="2564" spans="1:4" x14ac:dyDescent="0.2">
      <c r="A2564" s="158"/>
      <c r="D2564" s="138"/>
    </row>
    <row r="2565" spans="1:4" x14ac:dyDescent="0.2">
      <c r="A2565" s="158"/>
      <c r="D2565" s="138"/>
    </row>
    <row r="2566" spans="1:4" x14ac:dyDescent="0.2">
      <c r="A2566" s="158"/>
      <c r="D2566" s="138"/>
    </row>
    <row r="2567" spans="1:4" x14ac:dyDescent="0.2">
      <c r="A2567" s="158"/>
      <c r="D2567" s="138"/>
    </row>
    <row r="2568" spans="1:4" x14ac:dyDescent="0.2">
      <c r="A2568" s="158"/>
      <c r="D2568" s="138"/>
    </row>
    <row r="2569" spans="1:4" x14ac:dyDescent="0.2">
      <c r="A2569" s="158"/>
      <c r="D2569" s="138"/>
    </row>
    <row r="2570" spans="1:4" x14ac:dyDescent="0.2">
      <c r="A2570" s="158"/>
      <c r="D2570" s="138"/>
    </row>
    <row r="2571" spans="1:4" x14ac:dyDescent="0.2">
      <c r="A2571" s="158"/>
      <c r="D2571" s="138"/>
    </row>
    <row r="2572" spans="1:4" x14ac:dyDescent="0.2">
      <c r="A2572" s="158"/>
      <c r="D2572" s="138"/>
    </row>
    <row r="2573" spans="1:4" x14ac:dyDescent="0.2">
      <c r="A2573" s="158"/>
      <c r="D2573" s="138"/>
    </row>
    <row r="2574" spans="1:4" x14ac:dyDescent="0.2">
      <c r="A2574" s="158"/>
      <c r="D2574" s="138"/>
    </row>
    <row r="2575" spans="1:4" x14ac:dyDescent="0.2">
      <c r="A2575" s="158"/>
      <c r="D2575" s="138"/>
    </row>
    <row r="2576" spans="1:4" x14ac:dyDescent="0.2">
      <c r="A2576" s="158"/>
      <c r="D2576" s="138"/>
    </row>
    <row r="2577" spans="1:4" x14ac:dyDescent="0.2">
      <c r="A2577" s="158"/>
      <c r="D2577" s="138"/>
    </row>
    <row r="2578" spans="1:4" x14ac:dyDescent="0.2">
      <c r="A2578" s="158"/>
      <c r="D2578" s="138"/>
    </row>
    <row r="2579" spans="1:4" x14ac:dyDescent="0.2">
      <c r="A2579" s="158"/>
      <c r="D2579" s="138"/>
    </row>
    <row r="2580" spans="1:4" x14ac:dyDescent="0.2">
      <c r="A2580" s="158"/>
      <c r="D2580" s="138"/>
    </row>
    <row r="2581" spans="1:4" x14ac:dyDescent="0.2">
      <c r="A2581" s="158"/>
      <c r="D2581" s="138"/>
    </row>
    <row r="2582" spans="1:4" x14ac:dyDescent="0.2">
      <c r="A2582" s="158"/>
      <c r="D2582" s="138"/>
    </row>
    <row r="2583" spans="1:4" x14ac:dyDescent="0.2">
      <c r="A2583" s="158"/>
      <c r="D2583" s="138"/>
    </row>
    <row r="2584" spans="1:4" x14ac:dyDescent="0.2">
      <c r="A2584" s="158"/>
      <c r="D2584" s="138"/>
    </row>
    <row r="2585" spans="1:4" x14ac:dyDescent="0.2">
      <c r="A2585" s="158"/>
      <c r="D2585" s="138"/>
    </row>
    <row r="2586" spans="1:4" x14ac:dyDescent="0.2">
      <c r="A2586" s="158"/>
      <c r="D2586" s="138"/>
    </row>
    <row r="2587" spans="1:4" x14ac:dyDescent="0.2">
      <c r="A2587" s="158"/>
      <c r="D2587" s="138"/>
    </row>
    <row r="2588" spans="1:4" x14ac:dyDescent="0.2">
      <c r="A2588" s="158"/>
      <c r="D2588" s="138"/>
    </row>
    <row r="2589" spans="1:4" x14ac:dyDescent="0.2">
      <c r="A2589" s="158"/>
      <c r="D2589" s="138"/>
    </row>
    <row r="2590" spans="1:4" x14ac:dyDescent="0.2">
      <c r="A2590" s="158"/>
      <c r="D2590" s="138"/>
    </row>
    <row r="2591" spans="1:4" x14ac:dyDescent="0.2">
      <c r="A2591" s="158"/>
      <c r="D2591" s="138"/>
    </row>
    <row r="2592" spans="1:4" x14ac:dyDescent="0.2">
      <c r="A2592" s="158"/>
      <c r="D2592" s="138"/>
    </row>
    <row r="2593" spans="1:4" x14ac:dyDescent="0.2">
      <c r="A2593" s="158"/>
      <c r="D2593" s="138"/>
    </row>
    <row r="2594" spans="1:4" x14ac:dyDescent="0.2">
      <c r="A2594" s="158"/>
      <c r="D2594" s="138"/>
    </row>
    <row r="2595" spans="1:4" x14ac:dyDescent="0.2">
      <c r="A2595" s="158"/>
      <c r="D2595" s="138"/>
    </row>
    <row r="2596" spans="1:4" x14ac:dyDescent="0.2">
      <c r="A2596" s="158"/>
      <c r="D2596" s="138"/>
    </row>
    <row r="2597" spans="1:4" x14ac:dyDescent="0.2">
      <c r="A2597" s="158"/>
      <c r="D2597" s="138"/>
    </row>
    <row r="2598" spans="1:4" x14ac:dyDescent="0.2">
      <c r="A2598" s="158"/>
      <c r="D2598" s="138"/>
    </row>
    <row r="2599" spans="1:4" x14ac:dyDescent="0.2">
      <c r="A2599" s="158"/>
      <c r="D2599" s="138"/>
    </row>
    <row r="2600" spans="1:4" x14ac:dyDescent="0.2">
      <c r="A2600" s="158"/>
      <c r="D2600" s="138"/>
    </row>
    <row r="2601" spans="1:4" x14ac:dyDescent="0.2">
      <c r="A2601" s="158"/>
      <c r="D2601" s="138"/>
    </row>
    <row r="2602" spans="1:4" x14ac:dyDescent="0.2">
      <c r="A2602" s="158"/>
      <c r="D2602" s="138"/>
    </row>
    <row r="2603" spans="1:4" x14ac:dyDescent="0.2">
      <c r="A2603" s="158"/>
      <c r="D2603" s="138"/>
    </row>
    <row r="2604" spans="1:4" x14ac:dyDescent="0.2">
      <c r="A2604" s="158"/>
      <c r="D2604" s="138"/>
    </row>
    <row r="2605" spans="1:4" x14ac:dyDescent="0.2">
      <c r="A2605" s="158"/>
      <c r="D2605" s="138"/>
    </row>
    <row r="2606" spans="1:4" x14ac:dyDescent="0.2">
      <c r="A2606" s="158"/>
      <c r="D2606" s="138"/>
    </row>
    <row r="2607" spans="1:4" x14ac:dyDescent="0.2">
      <c r="A2607" s="158"/>
      <c r="D2607" s="138"/>
    </row>
    <row r="2608" spans="1:4" x14ac:dyDescent="0.2">
      <c r="A2608" s="158"/>
      <c r="D2608" s="138"/>
    </row>
    <row r="2609" spans="1:4" x14ac:dyDescent="0.2">
      <c r="A2609" s="158"/>
      <c r="D2609" s="138"/>
    </row>
    <row r="2610" spans="1:4" x14ac:dyDescent="0.2">
      <c r="A2610" s="158"/>
      <c r="D2610" s="138"/>
    </row>
    <row r="2611" spans="1:4" x14ac:dyDescent="0.2">
      <c r="A2611" s="158"/>
      <c r="D2611" s="138"/>
    </row>
    <row r="2612" spans="1:4" x14ac:dyDescent="0.2">
      <c r="A2612" s="158"/>
      <c r="D2612" s="138"/>
    </row>
    <row r="2613" spans="1:4" x14ac:dyDescent="0.2">
      <c r="A2613" s="158"/>
      <c r="D2613" s="138"/>
    </row>
    <row r="2614" spans="1:4" x14ac:dyDescent="0.2">
      <c r="A2614" s="158"/>
      <c r="D2614" s="138"/>
    </row>
    <row r="2615" spans="1:4" x14ac:dyDescent="0.2">
      <c r="A2615" s="158"/>
      <c r="D2615" s="138"/>
    </row>
    <row r="2616" spans="1:4" x14ac:dyDescent="0.2">
      <c r="A2616" s="158"/>
      <c r="D2616" s="138"/>
    </row>
    <row r="2617" spans="1:4" x14ac:dyDescent="0.2">
      <c r="A2617" s="158"/>
      <c r="D2617" s="138"/>
    </row>
    <row r="2618" spans="1:4" x14ac:dyDescent="0.2">
      <c r="A2618" s="158"/>
      <c r="D2618" s="138"/>
    </row>
    <row r="2619" spans="1:4" x14ac:dyDescent="0.2">
      <c r="A2619" s="158"/>
      <c r="D2619" s="138"/>
    </row>
    <row r="2620" spans="1:4" x14ac:dyDescent="0.2">
      <c r="A2620" s="158"/>
      <c r="D2620" s="138"/>
    </row>
    <row r="2621" spans="1:4" x14ac:dyDescent="0.2">
      <c r="A2621" s="158"/>
      <c r="D2621" s="138"/>
    </row>
    <row r="2622" spans="1:4" x14ac:dyDescent="0.2">
      <c r="A2622" s="158"/>
      <c r="D2622" s="138"/>
    </row>
    <row r="2623" spans="1:4" x14ac:dyDescent="0.2">
      <c r="A2623" s="158"/>
      <c r="D2623" s="138"/>
    </row>
    <row r="2624" spans="1:4" x14ac:dyDescent="0.2">
      <c r="A2624" s="158"/>
      <c r="D2624" s="138"/>
    </row>
    <row r="2625" spans="1:4" x14ac:dyDescent="0.2">
      <c r="A2625" s="158"/>
      <c r="D2625" s="138"/>
    </row>
    <row r="2626" spans="1:4" x14ac:dyDescent="0.2">
      <c r="A2626" s="158"/>
      <c r="D2626" s="138"/>
    </row>
    <row r="2627" spans="1:4" x14ac:dyDescent="0.2">
      <c r="A2627" s="158"/>
      <c r="D2627" s="138"/>
    </row>
    <row r="2628" spans="1:4" x14ac:dyDescent="0.2">
      <c r="A2628" s="158"/>
      <c r="D2628" s="138"/>
    </row>
    <row r="2629" spans="1:4" x14ac:dyDescent="0.2">
      <c r="A2629" s="158"/>
      <c r="D2629" s="138"/>
    </row>
    <row r="2630" spans="1:4" x14ac:dyDescent="0.2">
      <c r="A2630" s="158"/>
      <c r="D2630" s="138"/>
    </row>
    <row r="2631" spans="1:4" x14ac:dyDescent="0.2">
      <c r="A2631" s="158"/>
      <c r="D2631" s="138"/>
    </row>
    <row r="2632" spans="1:4" x14ac:dyDescent="0.2">
      <c r="A2632" s="158"/>
      <c r="D2632" s="138"/>
    </row>
    <row r="2633" spans="1:4" x14ac:dyDescent="0.2">
      <c r="A2633" s="158"/>
      <c r="D2633" s="138"/>
    </row>
    <row r="2634" spans="1:4" x14ac:dyDescent="0.2">
      <c r="A2634" s="158"/>
      <c r="D2634" s="138"/>
    </row>
    <row r="2635" spans="1:4" x14ac:dyDescent="0.2">
      <c r="A2635" s="158"/>
      <c r="D2635" s="138"/>
    </row>
    <row r="2636" spans="1:4" x14ac:dyDescent="0.2">
      <c r="A2636" s="158"/>
      <c r="D2636" s="138"/>
    </row>
    <row r="2637" spans="1:4" x14ac:dyDescent="0.2">
      <c r="A2637" s="158"/>
      <c r="D2637" s="138"/>
    </row>
    <row r="2638" spans="1:4" x14ac:dyDescent="0.2">
      <c r="A2638" s="158"/>
      <c r="D2638" s="138"/>
    </row>
    <row r="2639" spans="1:4" x14ac:dyDescent="0.2">
      <c r="A2639" s="158"/>
      <c r="D2639" s="138"/>
    </row>
    <row r="2640" spans="1:4" x14ac:dyDescent="0.2">
      <c r="A2640" s="158"/>
      <c r="D2640" s="138"/>
    </row>
    <row r="2641" spans="1:4" x14ac:dyDescent="0.2">
      <c r="A2641" s="158"/>
      <c r="D2641" s="138"/>
    </row>
    <row r="2642" spans="1:4" x14ac:dyDescent="0.2">
      <c r="A2642" s="158"/>
      <c r="D2642" s="138"/>
    </row>
    <row r="2643" spans="1:4" x14ac:dyDescent="0.2">
      <c r="A2643" s="158"/>
      <c r="D2643" s="138"/>
    </row>
    <row r="2644" spans="1:4" x14ac:dyDescent="0.2">
      <c r="A2644" s="158"/>
      <c r="D2644" s="138"/>
    </row>
    <row r="2645" spans="1:4" x14ac:dyDescent="0.2">
      <c r="A2645" s="158"/>
      <c r="D2645" s="138"/>
    </row>
    <row r="2646" spans="1:4" x14ac:dyDescent="0.2">
      <c r="A2646" s="158"/>
      <c r="D2646" s="138"/>
    </row>
    <row r="2647" spans="1:4" x14ac:dyDescent="0.2">
      <c r="A2647" s="158"/>
      <c r="D2647" s="138"/>
    </row>
    <row r="2648" spans="1:4" x14ac:dyDescent="0.2">
      <c r="A2648" s="158"/>
      <c r="D2648" s="138"/>
    </row>
    <row r="2649" spans="1:4" x14ac:dyDescent="0.2">
      <c r="A2649" s="158"/>
      <c r="D2649" s="138"/>
    </row>
    <row r="2650" spans="1:4" x14ac:dyDescent="0.2">
      <c r="A2650" s="158"/>
      <c r="D2650" s="138"/>
    </row>
    <row r="2651" spans="1:4" x14ac:dyDescent="0.2">
      <c r="A2651" s="158"/>
      <c r="D2651" s="138"/>
    </row>
    <row r="2652" spans="1:4" x14ac:dyDescent="0.2">
      <c r="A2652" s="158"/>
      <c r="D2652" s="138"/>
    </row>
    <row r="2653" spans="1:4" x14ac:dyDescent="0.2">
      <c r="A2653" s="158"/>
      <c r="D2653" s="138"/>
    </row>
    <row r="2654" spans="1:4" x14ac:dyDescent="0.2">
      <c r="A2654" s="158"/>
      <c r="D2654" s="138"/>
    </row>
    <row r="2655" spans="1:4" x14ac:dyDescent="0.2">
      <c r="A2655" s="158"/>
      <c r="D2655" s="138"/>
    </row>
    <row r="2656" spans="1:4" x14ac:dyDescent="0.2">
      <c r="A2656" s="158"/>
      <c r="D2656" s="138"/>
    </row>
    <row r="2657" spans="1:4" x14ac:dyDescent="0.2">
      <c r="A2657" s="158"/>
      <c r="D2657" s="138"/>
    </row>
    <row r="2658" spans="1:4" x14ac:dyDescent="0.2">
      <c r="A2658" s="158"/>
      <c r="D2658" s="138"/>
    </row>
    <row r="2659" spans="1:4" x14ac:dyDescent="0.2">
      <c r="A2659" s="158"/>
      <c r="D2659" s="138"/>
    </row>
    <row r="2660" spans="1:4" x14ac:dyDescent="0.2">
      <c r="A2660" s="158"/>
      <c r="D2660" s="138"/>
    </row>
    <row r="2661" spans="1:4" x14ac:dyDescent="0.2">
      <c r="A2661" s="158"/>
      <c r="D2661" s="138"/>
    </row>
    <row r="2662" spans="1:4" x14ac:dyDescent="0.2">
      <c r="A2662" s="158"/>
      <c r="D2662" s="138"/>
    </row>
    <row r="2663" spans="1:4" x14ac:dyDescent="0.2">
      <c r="A2663" s="158"/>
      <c r="D2663" s="138"/>
    </row>
    <row r="2664" spans="1:4" x14ac:dyDescent="0.2">
      <c r="A2664" s="158"/>
      <c r="D2664" s="138"/>
    </row>
    <row r="2665" spans="1:4" x14ac:dyDescent="0.2">
      <c r="A2665" s="158"/>
      <c r="D2665" s="138"/>
    </row>
    <row r="2666" spans="1:4" x14ac:dyDescent="0.2">
      <c r="A2666" s="158"/>
      <c r="D2666" s="138"/>
    </row>
    <row r="2667" spans="1:4" x14ac:dyDescent="0.2">
      <c r="A2667" s="158"/>
      <c r="D2667" s="138"/>
    </row>
    <row r="2668" spans="1:4" x14ac:dyDescent="0.2">
      <c r="A2668" s="158"/>
      <c r="D2668" s="138"/>
    </row>
    <row r="2669" spans="1:4" x14ac:dyDescent="0.2">
      <c r="A2669" s="158"/>
      <c r="D2669" s="138"/>
    </row>
    <row r="2670" spans="1:4" x14ac:dyDescent="0.2">
      <c r="A2670" s="158"/>
      <c r="D2670" s="138"/>
    </row>
    <row r="2671" spans="1:4" x14ac:dyDescent="0.2">
      <c r="A2671" s="158"/>
      <c r="D2671" s="138"/>
    </row>
    <row r="2672" spans="1:4" x14ac:dyDescent="0.2">
      <c r="A2672" s="158"/>
      <c r="D2672" s="138"/>
    </row>
    <row r="2673" spans="1:4" x14ac:dyDescent="0.2">
      <c r="A2673" s="158"/>
      <c r="D2673" s="138"/>
    </row>
    <row r="2674" spans="1:4" x14ac:dyDescent="0.2">
      <c r="A2674" s="158"/>
      <c r="D2674" s="138"/>
    </row>
    <row r="2675" spans="1:4" x14ac:dyDescent="0.2">
      <c r="A2675" s="158"/>
      <c r="D2675" s="138"/>
    </row>
    <row r="2676" spans="1:4" x14ac:dyDescent="0.2">
      <c r="A2676" s="158"/>
      <c r="D2676" s="138"/>
    </row>
    <row r="2677" spans="1:4" x14ac:dyDescent="0.2">
      <c r="A2677" s="158"/>
      <c r="D2677" s="138"/>
    </row>
    <row r="2678" spans="1:4" x14ac:dyDescent="0.2">
      <c r="A2678" s="158"/>
      <c r="D2678" s="138"/>
    </row>
    <row r="2679" spans="1:4" x14ac:dyDescent="0.2">
      <c r="A2679" s="158"/>
      <c r="D2679" s="138"/>
    </row>
    <row r="2680" spans="1:4" x14ac:dyDescent="0.2">
      <c r="A2680" s="158"/>
      <c r="D2680" s="138"/>
    </row>
    <row r="2681" spans="1:4" x14ac:dyDescent="0.2">
      <c r="A2681" s="158"/>
      <c r="D2681" s="138"/>
    </row>
    <row r="2682" spans="1:4" x14ac:dyDescent="0.2">
      <c r="A2682" s="158"/>
      <c r="D2682" s="138"/>
    </row>
    <row r="2683" spans="1:4" x14ac:dyDescent="0.2">
      <c r="A2683" s="158"/>
      <c r="D2683" s="138"/>
    </row>
    <row r="2684" spans="1:4" x14ac:dyDescent="0.2">
      <c r="A2684" s="158"/>
      <c r="D2684" s="138"/>
    </row>
    <row r="2685" spans="1:4" x14ac:dyDescent="0.2">
      <c r="A2685" s="158"/>
      <c r="D2685" s="138"/>
    </row>
    <row r="2686" spans="1:4" x14ac:dyDescent="0.2">
      <c r="A2686" s="158"/>
      <c r="D2686" s="138"/>
    </row>
    <row r="2687" spans="1:4" x14ac:dyDescent="0.2">
      <c r="A2687" s="158"/>
      <c r="D2687" s="138"/>
    </row>
    <row r="2688" spans="1:4" x14ac:dyDescent="0.2">
      <c r="A2688" s="158"/>
      <c r="D2688" s="138"/>
    </row>
    <row r="2689" spans="1:4" x14ac:dyDescent="0.2">
      <c r="A2689" s="158"/>
      <c r="D2689" s="138"/>
    </row>
    <row r="2690" spans="1:4" x14ac:dyDescent="0.2">
      <c r="A2690" s="158"/>
      <c r="D2690" s="138"/>
    </row>
    <row r="2691" spans="1:4" x14ac:dyDescent="0.2">
      <c r="A2691" s="158"/>
      <c r="D2691" s="138"/>
    </row>
    <row r="2692" spans="1:4" x14ac:dyDescent="0.2">
      <c r="A2692" s="158"/>
      <c r="D2692" s="138"/>
    </row>
    <row r="2693" spans="1:4" x14ac:dyDescent="0.2">
      <c r="A2693" s="158"/>
      <c r="D2693" s="138"/>
    </row>
    <row r="2694" spans="1:4" x14ac:dyDescent="0.2">
      <c r="A2694" s="158"/>
      <c r="D2694" s="138"/>
    </row>
    <row r="2695" spans="1:4" x14ac:dyDescent="0.2">
      <c r="A2695" s="158"/>
      <c r="D2695" s="138"/>
    </row>
    <row r="2696" spans="1:4" x14ac:dyDescent="0.2">
      <c r="A2696" s="158"/>
      <c r="D2696" s="138"/>
    </row>
    <row r="2697" spans="1:4" x14ac:dyDescent="0.2">
      <c r="A2697" s="158"/>
      <c r="D2697" s="138"/>
    </row>
    <row r="2698" spans="1:4" x14ac:dyDescent="0.2">
      <c r="A2698" s="158"/>
      <c r="D2698" s="138"/>
    </row>
    <row r="2699" spans="1:4" x14ac:dyDescent="0.2">
      <c r="A2699" s="158"/>
      <c r="D2699" s="138"/>
    </row>
    <row r="2700" spans="1:4" x14ac:dyDescent="0.2">
      <c r="A2700" s="158"/>
      <c r="D2700" s="138"/>
    </row>
    <row r="2701" spans="1:4" x14ac:dyDescent="0.2">
      <c r="A2701" s="158"/>
      <c r="D2701" s="138"/>
    </row>
    <row r="2702" spans="1:4" x14ac:dyDescent="0.2">
      <c r="A2702" s="158"/>
      <c r="D2702" s="138"/>
    </row>
    <row r="2703" spans="1:4" x14ac:dyDescent="0.2">
      <c r="A2703" s="158"/>
      <c r="D2703" s="138"/>
    </row>
    <row r="2704" spans="1:4" x14ac:dyDescent="0.2">
      <c r="A2704" s="158"/>
      <c r="D2704" s="138"/>
    </row>
    <row r="2705" spans="1:4" x14ac:dyDescent="0.2">
      <c r="A2705" s="158"/>
      <c r="D2705" s="138"/>
    </row>
    <row r="2706" spans="1:4" x14ac:dyDescent="0.2">
      <c r="A2706" s="158"/>
      <c r="D2706" s="138"/>
    </row>
    <row r="2707" spans="1:4" x14ac:dyDescent="0.2">
      <c r="A2707" s="158"/>
      <c r="D2707" s="138"/>
    </row>
    <row r="2708" spans="1:4" x14ac:dyDescent="0.2">
      <c r="A2708" s="158"/>
      <c r="D2708" s="138"/>
    </row>
    <row r="2709" spans="1:4" x14ac:dyDescent="0.2">
      <c r="A2709" s="158"/>
      <c r="D2709" s="138"/>
    </row>
    <row r="2710" spans="1:4" x14ac:dyDescent="0.2">
      <c r="A2710" s="158"/>
      <c r="D2710" s="138"/>
    </row>
    <row r="2711" spans="1:4" x14ac:dyDescent="0.2">
      <c r="A2711" s="158"/>
      <c r="D2711" s="138"/>
    </row>
    <row r="2712" spans="1:4" x14ac:dyDescent="0.2">
      <c r="A2712" s="158"/>
      <c r="D2712" s="138"/>
    </row>
    <row r="2713" spans="1:4" x14ac:dyDescent="0.2">
      <c r="A2713" s="158"/>
      <c r="D2713" s="138"/>
    </row>
    <row r="2714" spans="1:4" x14ac:dyDescent="0.2">
      <c r="A2714" s="158"/>
      <c r="D2714" s="138"/>
    </row>
    <row r="2715" spans="1:4" x14ac:dyDescent="0.2">
      <c r="A2715" s="158"/>
      <c r="D2715" s="138"/>
    </row>
    <row r="2716" spans="1:4" x14ac:dyDescent="0.2">
      <c r="A2716" s="158"/>
      <c r="D2716" s="138"/>
    </row>
    <row r="2717" spans="1:4" x14ac:dyDescent="0.2">
      <c r="A2717" s="158"/>
      <c r="D2717" s="138"/>
    </row>
    <row r="2718" spans="1:4" x14ac:dyDescent="0.2">
      <c r="A2718" s="158"/>
      <c r="D2718" s="138"/>
    </row>
    <row r="2719" spans="1:4" x14ac:dyDescent="0.2">
      <c r="A2719" s="158"/>
      <c r="D2719" s="138"/>
    </row>
    <row r="2720" spans="1:4" x14ac:dyDescent="0.2">
      <c r="A2720" s="158"/>
      <c r="D2720" s="138"/>
    </row>
    <row r="2721" spans="1:4" x14ac:dyDescent="0.2">
      <c r="A2721" s="158"/>
      <c r="D2721" s="138"/>
    </row>
    <row r="2722" spans="1:4" x14ac:dyDescent="0.2">
      <c r="A2722" s="158"/>
      <c r="D2722" s="138"/>
    </row>
    <row r="2723" spans="1:4" x14ac:dyDescent="0.2">
      <c r="A2723" s="158"/>
      <c r="D2723" s="138"/>
    </row>
    <row r="2724" spans="1:4" x14ac:dyDescent="0.2">
      <c r="A2724" s="158"/>
      <c r="D2724" s="138"/>
    </row>
    <row r="2725" spans="1:4" x14ac:dyDescent="0.2">
      <c r="A2725" s="158"/>
      <c r="D2725" s="138"/>
    </row>
    <row r="2726" spans="1:4" x14ac:dyDescent="0.2">
      <c r="A2726" s="158"/>
      <c r="D2726" s="138"/>
    </row>
    <row r="2727" spans="1:4" x14ac:dyDescent="0.2">
      <c r="A2727" s="158"/>
      <c r="D2727" s="138"/>
    </row>
    <row r="2728" spans="1:4" x14ac:dyDescent="0.2">
      <c r="A2728" s="158"/>
      <c r="D2728" s="138"/>
    </row>
    <row r="2729" spans="1:4" x14ac:dyDescent="0.2">
      <c r="A2729" s="158"/>
      <c r="D2729" s="138"/>
    </row>
    <row r="2730" spans="1:4" x14ac:dyDescent="0.2">
      <c r="A2730" s="158"/>
      <c r="D2730" s="138"/>
    </row>
    <row r="2731" spans="1:4" x14ac:dyDescent="0.2">
      <c r="A2731" s="158"/>
      <c r="D2731" s="138"/>
    </row>
    <row r="2732" spans="1:4" x14ac:dyDescent="0.2">
      <c r="A2732" s="158"/>
      <c r="D2732" s="138"/>
    </row>
    <row r="2733" spans="1:4" x14ac:dyDescent="0.2">
      <c r="A2733" s="158"/>
      <c r="D2733" s="138"/>
    </row>
    <row r="2734" spans="1:4" x14ac:dyDescent="0.2">
      <c r="A2734" s="158"/>
      <c r="D2734" s="138"/>
    </row>
    <row r="2735" spans="1:4" x14ac:dyDescent="0.2">
      <c r="A2735" s="158"/>
      <c r="D2735" s="138"/>
    </row>
    <row r="2736" spans="1:4" x14ac:dyDescent="0.2">
      <c r="A2736" s="158"/>
      <c r="D2736" s="138"/>
    </row>
    <row r="2737" spans="1:4" x14ac:dyDescent="0.2">
      <c r="A2737" s="158"/>
      <c r="D2737" s="138"/>
    </row>
    <row r="2738" spans="1:4" x14ac:dyDescent="0.2">
      <c r="A2738" s="158"/>
      <c r="D2738" s="138"/>
    </row>
    <row r="2739" spans="1:4" x14ac:dyDescent="0.2">
      <c r="A2739" s="158"/>
      <c r="D2739" s="138"/>
    </row>
    <row r="2740" spans="1:4" x14ac:dyDescent="0.2">
      <c r="A2740" s="158"/>
      <c r="D2740" s="138"/>
    </row>
    <row r="2741" spans="1:4" x14ac:dyDescent="0.2">
      <c r="A2741" s="158"/>
      <c r="D2741" s="138"/>
    </row>
    <row r="2742" spans="1:4" x14ac:dyDescent="0.2">
      <c r="A2742" s="158"/>
      <c r="D2742" s="138"/>
    </row>
    <row r="2743" spans="1:4" x14ac:dyDescent="0.2">
      <c r="A2743" s="158"/>
      <c r="D2743" s="138"/>
    </row>
    <row r="2744" spans="1:4" x14ac:dyDescent="0.2">
      <c r="A2744" s="158"/>
      <c r="D2744" s="138"/>
    </row>
    <row r="2745" spans="1:4" x14ac:dyDescent="0.2">
      <c r="A2745" s="158"/>
      <c r="D2745" s="138"/>
    </row>
    <row r="2746" spans="1:4" x14ac:dyDescent="0.2">
      <c r="A2746" s="158"/>
      <c r="D2746" s="138"/>
    </row>
    <row r="2747" spans="1:4" x14ac:dyDescent="0.2">
      <c r="A2747" s="158"/>
      <c r="D2747" s="138"/>
    </row>
    <row r="2748" spans="1:4" x14ac:dyDescent="0.2">
      <c r="A2748" s="158"/>
      <c r="D2748" s="138"/>
    </row>
    <row r="2749" spans="1:4" x14ac:dyDescent="0.2">
      <c r="A2749" s="158"/>
      <c r="D2749" s="138"/>
    </row>
    <row r="2750" spans="1:4" x14ac:dyDescent="0.2">
      <c r="A2750" s="158"/>
      <c r="D2750" s="138"/>
    </row>
    <row r="2751" spans="1:4" x14ac:dyDescent="0.2">
      <c r="A2751" s="158"/>
      <c r="D2751" s="138"/>
    </row>
    <row r="2752" spans="1:4" x14ac:dyDescent="0.2">
      <c r="A2752" s="158"/>
      <c r="D2752" s="138"/>
    </row>
    <row r="2753" spans="1:4" x14ac:dyDescent="0.2">
      <c r="A2753" s="158"/>
      <c r="D2753" s="138"/>
    </row>
    <row r="2754" spans="1:4" x14ac:dyDescent="0.2">
      <c r="A2754" s="158"/>
      <c r="D2754" s="138"/>
    </row>
    <row r="2755" spans="1:4" x14ac:dyDescent="0.2">
      <c r="A2755" s="158"/>
      <c r="D2755" s="138"/>
    </row>
    <row r="2756" spans="1:4" x14ac:dyDescent="0.2">
      <c r="A2756" s="158"/>
      <c r="D2756" s="138"/>
    </row>
    <row r="2757" spans="1:4" x14ac:dyDescent="0.2">
      <c r="A2757" s="158"/>
      <c r="D2757" s="138"/>
    </row>
    <row r="2758" spans="1:4" x14ac:dyDescent="0.2">
      <c r="A2758" s="158"/>
      <c r="D2758" s="138"/>
    </row>
    <row r="2759" spans="1:4" x14ac:dyDescent="0.2">
      <c r="A2759" s="158"/>
      <c r="D2759" s="138"/>
    </row>
    <row r="2760" spans="1:4" x14ac:dyDescent="0.2">
      <c r="A2760" s="158"/>
      <c r="D2760" s="138"/>
    </row>
    <row r="2761" spans="1:4" x14ac:dyDescent="0.2">
      <c r="A2761" s="158"/>
      <c r="D2761" s="138"/>
    </row>
    <row r="2762" spans="1:4" x14ac:dyDescent="0.2">
      <c r="A2762" s="158"/>
      <c r="D2762" s="138"/>
    </row>
    <row r="2763" spans="1:4" x14ac:dyDescent="0.2">
      <c r="A2763" s="158"/>
      <c r="D2763" s="138"/>
    </row>
    <row r="2764" spans="1:4" x14ac:dyDescent="0.2">
      <c r="A2764" s="158"/>
      <c r="D2764" s="138"/>
    </row>
    <row r="2765" spans="1:4" x14ac:dyDescent="0.2">
      <c r="A2765" s="158"/>
      <c r="D2765" s="138"/>
    </row>
    <row r="2766" spans="1:4" x14ac:dyDescent="0.2">
      <c r="A2766" s="158"/>
      <c r="D2766" s="138"/>
    </row>
    <row r="2767" spans="1:4" x14ac:dyDescent="0.2">
      <c r="A2767" s="158"/>
      <c r="D2767" s="138"/>
    </row>
    <row r="2768" spans="1:4" x14ac:dyDescent="0.2">
      <c r="A2768" s="158"/>
      <c r="D2768" s="138"/>
    </row>
    <row r="2769" spans="1:4" x14ac:dyDescent="0.2">
      <c r="A2769" s="158"/>
      <c r="D2769" s="138"/>
    </row>
    <row r="2770" spans="1:4" x14ac:dyDescent="0.2">
      <c r="A2770" s="158"/>
      <c r="D2770" s="138"/>
    </row>
    <row r="2771" spans="1:4" x14ac:dyDescent="0.2">
      <c r="A2771" s="158"/>
      <c r="D2771" s="138"/>
    </row>
    <row r="2772" spans="1:4" x14ac:dyDescent="0.2">
      <c r="A2772" s="158"/>
      <c r="D2772" s="138"/>
    </row>
    <row r="2773" spans="1:4" x14ac:dyDescent="0.2">
      <c r="A2773" s="158"/>
      <c r="D2773" s="138"/>
    </row>
    <row r="2774" spans="1:4" x14ac:dyDescent="0.2">
      <c r="A2774" s="158"/>
      <c r="D2774" s="138"/>
    </row>
    <row r="2775" spans="1:4" x14ac:dyDescent="0.2">
      <c r="A2775" s="158"/>
      <c r="D2775" s="138"/>
    </row>
    <row r="2776" spans="1:4" x14ac:dyDescent="0.2">
      <c r="A2776" s="158"/>
      <c r="D2776" s="138"/>
    </row>
    <row r="2777" spans="1:4" x14ac:dyDescent="0.2">
      <c r="A2777" s="158"/>
      <c r="D2777" s="138"/>
    </row>
    <row r="2778" spans="1:4" x14ac:dyDescent="0.2">
      <c r="A2778" s="158"/>
      <c r="D2778" s="138"/>
    </row>
    <row r="2779" spans="1:4" x14ac:dyDescent="0.2">
      <c r="A2779" s="158"/>
      <c r="D2779" s="138"/>
    </row>
    <row r="2780" spans="1:4" x14ac:dyDescent="0.2">
      <c r="A2780" s="158"/>
      <c r="D2780" s="138"/>
    </row>
    <row r="2781" spans="1:4" x14ac:dyDescent="0.2">
      <c r="A2781" s="158"/>
      <c r="D2781" s="138"/>
    </row>
    <row r="2782" spans="1:4" x14ac:dyDescent="0.2">
      <c r="A2782" s="158"/>
      <c r="D2782" s="138"/>
    </row>
    <row r="2783" spans="1:4" x14ac:dyDescent="0.2">
      <c r="A2783" s="158"/>
      <c r="D2783" s="138"/>
    </row>
    <row r="2784" spans="1:4" x14ac:dyDescent="0.2">
      <c r="A2784" s="158"/>
      <c r="D2784" s="138"/>
    </row>
    <row r="2785" spans="1:4" x14ac:dyDescent="0.2">
      <c r="A2785" s="158"/>
      <c r="D2785" s="138"/>
    </row>
    <row r="2786" spans="1:4" x14ac:dyDescent="0.2">
      <c r="A2786" s="158"/>
      <c r="D2786" s="138"/>
    </row>
    <row r="2787" spans="1:4" x14ac:dyDescent="0.2">
      <c r="A2787" s="158"/>
      <c r="D2787" s="138"/>
    </row>
    <row r="2788" spans="1:4" x14ac:dyDescent="0.2">
      <c r="A2788" s="158"/>
      <c r="D2788" s="138"/>
    </row>
    <row r="2789" spans="1:4" x14ac:dyDescent="0.2">
      <c r="A2789" s="158"/>
      <c r="D2789" s="138"/>
    </row>
    <row r="2790" spans="1:4" x14ac:dyDescent="0.2">
      <c r="A2790" s="158"/>
      <c r="D2790" s="138"/>
    </row>
    <row r="2791" spans="1:4" x14ac:dyDescent="0.2">
      <c r="A2791" s="158"/>
      <c r="D2791" s="138"/>
    </row>
    <row r="2792" spans="1:4" x14ac:dyDescent="0.2">
      <c r="A2792" s="158"/>
      <c r="D2792" s="138"/>
    </row>
    <row r="2793" spans="1:4" x14ac:dyDescent="0.2">
      <c r="A2793" s="158"/>
      <c r="D2793" s="138"/>
    </row>
    <row r="2794" spans="1:4" x14ac:dyDescent="0.2">
      <c r="A2794" s="158"/>
      <c r="D2794" s="138"/>
    </row>
    <row r="2795" spans="1:4" x14ac:dyDescent="0.2">
      <c r="A2795" s="158"/>
      <c r="D2795" s="138"/>
    </row>
    <row r="2796" spans="1:4" x14ac:dyDescent="0.2">
      <c r="A2796" s="158"/>
      <c r="D2796" s="138"/>
    </row>
    <row r="2797" spans="1:4" x14ac:dyDescent="0.2">
      <c r="A2797" s="158"/>
      <c r="D2797" s="138"/>
    </row>
    <row r="2798" spans="1:4" x14ac:dyDescent="0.2">
      <c r="A2798" s="158"/>
      <c r="D2798" s="138"/>
    </row>
    <row r="2799" spans="1:4" x14ac:dyDescent="0.2">
      <c r="A2799" s="158"/>
      <c r="D2799" s="138"/>
    </row>
    <row r="2800" spans="1:4" x14ac:dyDescent="0.2">
      <c r="A2800" s="158"/>
      <c r="D2800" s="138"/>
    </row>
    <row r="2801" spans="1:4" x14ac:dyDescent="0.2">
      <c r="A2801" s="158"/>
      <c r="D2801" s="138"/>
    </row>
    <row r="2802" spans="1:4" x14ac:dyDescent="0.2">
      <c r="A2802" s="158"/>
      <c r="D2802" s="138"/>
    </row>
    <row r="2803" spans="1:4" x14ac:dyDescent="0.2">
      <c r="A2803" s="158"/>
      <c r="D2803" s="138"/>
    </row>
    <row r="2804" spans="1:4" x14ac:dyDescent="0.2">
      <c r="A2804" s="158"/>
      <c r="D2804" s="138"/>
    </row>
    <row r="2805" spans="1:4" x14ac:dyDescent="0.2">
      <c r="A2805" s="158"/>
      <c r="D2805" s="138"/>
    </row>
    <row r="2806" spans="1:4" x14ac:dyDescent="0.2">
      <c r="A2806" s="158"/>
      <c r="D2806" s="138"/>
    </row>
    <row r="2807" spans="1:4" x14ac:dyDescent="0.2">
      <c r="A2807" s="158"/>
      <c r="D2807" s="138"/>
    </row>
    <row r="2808" spans="1:4" x14ac:dyDescent="0.2">
      <c r="A2808" s="158"/>
      <c r="D2808" s="138"/>
    </row>
    <row r="2809" spans="1:4" x14ac:dyDescent="0.2">
      <c r="A2809" s="158"/>
      <c r="D2809" s="138"/>
    </row>
    <row r="2810" spans="1:4" x14ac:dyDescent="0.2">
      <c r="A2810" s="158"/>
      <c r="D2810" s="138"/>
    </row>
    <row r="2811" spans="1:4" x14ac:dyDescent="0.2">
      <c r="A2811" s="158"/>
      <c r="D2811" s="138"/>
    </row>
    <row r="2812" spans="1:4" x14ac:dyDescent="0.2">
      <c r="A2812" s="158"/>
      <c r="D2812" s="138"/>
    </row>
    <row r="2813" spans="1:4" x14ac:dyDescent="0.2">
      <c r="A2813" s="158"/>
      <c r="D2813" s="138"/>
    </row>
    <row r="2814" spans="1:4" x14ac:dyDescent="0.2">
      <c r="A2814" s="158"/>
      <c r="D2814" s="138"/>
    </row>
    <row r="2815" spans="1:4" x14ac:dyDescent="0.2">
      <c r="A2815" s="158"/>
      <c r="D2815" s="138"/>
    </row>
    <row r="2816" spans="1:4" x14ac:dyDescent="0.2">
      <c r="A2816" s="158"/>
      <c r="D2816" s="138"/>
    </row>
    <row r="2817" spans="1:4" x14ac:dyDescent="0.2">
      <c r="A2817" s="158"/>
      <c r="D2817" s="138"/>
    </row>
    <row r="2818" spans="1:4" x14ac:dyDescent="0.2">
      <c r="A2818" s="158"/>
      <c r="D2818" s="138"/>
    </row>
    <row r="2819" spans="1:4" x14ac:dyDescent="0.2">
      <c r="A2819" s="158"/>
      <c r="D2819" s="138"/>
    </row>
    <row r="2820" spans="1:4" x14ac:dyDescent="0.2">
      <c r="A2820" s="158"/>
      <c r="D2820" s="138"/>
    </row>
    <row r="2821" spans="1:4" x14ac:dyDescent="0.2">
      <c r="A2821" s="158"/>
      <c r="D2821" s="138"/>
    </row>
    <row r="2822" spans="1:4" x14ac:dyDescent="0.2">
      <c r="A2822" s="158"/>
      <c r="D2822" s="138"/>
    </row>
    <row r="2823" spans="1:4" x14ac:dyDescent="0.2">
      <c r="A2823" s="158"/>
      <c r="D2823" s="138"/>
    </row>
    <row r="2824" spans="1:4" x14ac:dyDescent="0.2">
      <c r="A2824" s="158"/>
      <c r="D2824" s="138"/>
    </row>
    <row r="2825" spans="1:4" x14ac:dyDescent="0.2">
      <c r="A2825" s="158"/>
      <c r="D2825" s="138"/>
    </row>
    <row r="2826" spans="1:4" x14ac:dyDescent="0.2">
      <c r="A2826" s="158"/>
      <c r="D2826" s="138"/>
    </row>
    <row r="2827" spans="1:4" x14ac:dyDescent="0.2">
      <c r="A2827" s="158"/>
      <c r="D2827" s="138"/>
    </row>
    <row r="2828" spans="1:4" x14ac:dyDescent="0.2">
      <c r="A2828" s="158"/>
      <c r="D2828" s="138"/>
    </row>
    <row r="2829" spans="1:4" x14ac:dyDescent="0.2">
      <c r="A2829" s="158"/>
      <c r="D2829" s="138"/>
    </row>
    <row r="2830" spans="1:4" x14ac:dyDescent="0.2">
      <c r="A2830" s="158"/>
      <c r="D2830" s="138"/>
    </row>
    <row r="2831" spans="1:4" x14ac:dyDescent="0.2">
      <c r="A2831" s="158"/>
      <c r="D2831" s="138"/>
    </row>
    <row r="2832" spans="1:4" x14ac:dyDescent="0.2">
      <c r="A2832" s="158"/>
      <c r="D2832" s="138"/>
    </row>
    <row r="2833" spans="1:4" x14ac:dyDescent="0.2">
      <c r="A2833" s="158"/>
      <c r="D2833" s="138"/>
    </row>
    <row r="2834" spans="1:4" x14ac:dyDescent="0.2">
      <c r="A2834" s="158"/>
      <c r="D2834" s="138"/>
    </row>
    <row r="2835" spans="1:4" x14ac:dyDescent="0.2">
      <c r="A2835" s="158"/>
      <c r="D2835" s="138"/>
    </row>
    <row r="2836" spans="1:4" x14ac:dyDescent="0.2">
      <c r="A2836" s="158"/>
      <c r="D2836" s="138"/>
    </row>
    <row r="2837" spans="1:4" x14ac:dyDescent="0.2">
      <c r="A2837" s="158"/>
      <c r="D2837" s="138"/>
    </row>
    <row r="2838" spans="1:4" x14ac:dyDescent="0.2">
      <c r="A2838" s="158"/>
      <c r="D2838" s="138"/>
    </row>
    <row r="2839" spans="1:4" x14ac:dyDescent="0.2">
      <c r="A2839" s="158"/>
      <c r="D2839" s="138"/>
    </row>
    <row r="2840" spans="1:4" x14ac:dyDescent="0.2">
      <c r="A2840" s="158"/>
      <c r="D2840" s="138"/>
    </row>
    <row r="2841" spans="1:4" x14ac:dyDescent="0.2">
      <c r="A2841" s="158"/>
      <c r="D2841" s="138"/>
    </row>
    <row r="2842" spans="1:4" x14ac:dyDescent="0.2">
      <c r="A2842" s="158"/>
      <c r="D2842" s="138"/>
    </row>
    <row r="2843" spans="1:4" x14ac:dyDescent="0.2">
      <c r="A2843" s="158"/>
      <c r="D2843" s="138"/>
    </row>
    <row r="2844" spans="1:4" x14ac:dyDescent="0.2">
      <c r="A2844" s="158"/>
      <c r="D2844" s="138"/>
    </row>
    <row r="2845" spans="1:4" x14ac:dyDescent="0.2">
      <c r="A2845" s="158"/>
      <c r="D2845" s="138"/>
    </row>
    <row r="2846" spans="1:4" x14ac:dyDescent="0.2">
      <c r="A2846" s="158"/>
      <c r="D2846" s="138"/>
    </row>
    <row r="2847" spans="1:4" x14ac:dyDescent="0.2">
      <c r="A2847" s="158"/>
      <c r="D2847" s="138"/>
    </row>
    <row r="2848" spans="1:4" x14ac:dyDescent="0.2">
      <c r="A2848" s="158"/>
      <c r="D2848" s="138"/>
    </row>
    <row r="2849" spans="1:4" x14ac:dyDescent="0.2">
      <c r="A2849" s="158"/>
      <c r="D2849" s="138"/>
    </row>
    <row r="2850" spans="1:4" x14ac:dyDescent="0.2">
      <c r="A2850" s="158"/>
      <c r="D2850" s="138"/>
    </row>
    <row r="2851" spans="1:4" x14ac:dyDescent="0.2">
      <c r="A2851" s="158"/>
      <c r="D2851" s="138"/>
    </row>
    <row r="2852" spans="1:4" x14ac:dyDescent="0.2">
      <c r="A2852" s="158"/>
      <c r="D2852" s="138"/>
    </row>
    <row r="2853" spans="1:4" x14ac:dyDescent="0.2">
      <c r="A2853" s="158"/>
      <c r="D2853" s="138"/>
    </row>
    <row r="2854" spans="1:4" x14ac:dyDescent="0.2">
      <c r="A2854" s="158"/>
      <c r="D2854" s="138"/>
    </row>
    <row r="2855" spans="1:4" x14ac:dyDescent="0.2">
      <c r="A2855" s="158"/>
      <c r="D2855" s="138"/>
    </row>
    <row r="2856" spans="1:4" x14ac:dyDescent="0.2">
      <c r="A2856" s="158"/>
      <c r="D2856" s="138"/>
    </row>
    <row r="2857" spans="1:4" x14ac:dyDescent="0.2">
      <c r="A2857" s="158"/>
      <c r="D2857" s="138"/>
    </row>
    <row r="2858" spans="1:4" x14ac:dyDescent="0.2">
      <c r="A2858" s="158"/>
      <c r="D2858" s="138"/>
    </row>
    <row r="2859" spans="1:4" x14ac:dyDescent="0.2">
      <c r="A2859" s="158"/>
      <c r="D2859" s="138"/>
    </row>
    <row r="2860" spans="1:4" x14ac:dyDescent="0.2">
      <c r="A2860" s="158"/>
      <c r="D2860" s="138"/>
    </row>
    <row r="2861" spans="1:4" x14ac:dyDescent="0.2">
      <c r="A2861" s="158"/>
      <c r="D2861" s="138"/>
    </row>
    <row r="2862" spans="1:4" x14ac:dyDescent="0.2">
      <c r="A2862" s="158"/>
      <c r="D2862" s="138"/>
    </row>
    <row r="2863" spans="1:4" x14ac:dyDescent="0.2">
      <c r="A2863" s="158"/>
      <c r="D2863" s="138"/>
    </row>
    <row r="2864" spans="1:4" x14ac:dyDescent="0.2">
      <c r="A2864" s="158"/>
      <c r="D2864" s="138"/>
    </row>
    <row r="2865" spans="1:4" x14ac:dyDescent="0.2">
      <c r="A2865" s="158"/>
      <c r="D2865" s="138"/>
    </row>
    <row r="2866" spans="1:4" x14ac:dyDescent="0.2">
      <c r="A2866" s="158"/>
      <c r="D2866" s="138"/>
    </row>
    <row r="2867" spans="1:4" x14ac:dyDescent="0.2">
      <c r="A2867" s="158"/>
      <c r="D2867" s="138"/>
    </row>
    <row r="2868" spans="1:4" x14ac:dyDescent="0.2">
      <c r="A2868" s="158"/>
      <c r="D2868" s="138"/>
    </row>
    <row r="2869" spans="1:4" x14ac:dyDescent="0.2">
      <c r="A2869" s="158"/>
      <c r="D2869" s="138"/>
    </row>
    <row r="2870" spans="1:4" x14ac:dyDescent="0.2">
      <c r="A2870" s="158"/>
      <c r="D2870" s="138"/>
    </row>
    <row r="2871" spans="1:4" x14ac:dyDescent="0.2">
      <c r="A2871" s="158"/>
      <c r="D2871" s="138"/>
    </row>
    <row r="2872" spans="1:4" x14ac:dyDescent="0.2">
      <c r="A2872" s="158"/>
      <c r="D2872" s="138"/>
    </row>
    <row r="2873" spans="1:4" x14ac:dyDescent="0.2">
      <c r="A2873" s="158"/>
      <c r="D2873" s="138"/>
    </row>
    <row r="2874" spans="1:4" x14ac:dyDescent="0.2">
      <c r="A2874" s="158"/>
      <c r="D2874" s="138"/>
    </row>
    <row r="2875" spans="1:4" x14ac:dyDescent="0.2">
      <c r="A2875" s="158"/>
      <c r="D2875" s="138"/>
    </row>
    <row r="2876" spans="1:4" x14ac:dyDescent="0.2">
      <c r="A2876" s="158"/>
      <c r="D2876" s="138"/>
    </row>
    <row r="2877" spans="1:4" x14ac:dyDescent="0.2">
      <c r="A2877" s="158"/>
      <c r="D2877" s="138"/>
    </row>
    <row r="2878" spans="1:4" x14ac:dyDescent="0.2">
      <c r="A2878" s="158"/>
      <c r="D2878" s="138"/>
    </row>
    <row r="2879" spans="1:4" x14ac:dyDescent="0.2">
      <c r="A2879" s="158"/>
      <c r="D2879" s="138"/>
    </row>
    <row r="2880" spans="1:4" x14ac:dyDescent="0.2">
      <c r="A2880" s="158"/>
      <c r="D2880" s="138"/>
    </row>
    <row r="2881" spans="1:4" x14ac:dyDescent="0.2">
      <c r="A2881" s="158"/>
      <c r="D2881" s="138"/>
    </row>
    <row r="2882" spans="1:4" x14ac:dyDescent="0.2">
      <c r="A2882" s="158"/>
      <c r="D2882" s="138"/>
    </row>
    <row r="2883" spans="1:4" x14ac:dyDescent="0.2">
      <c r="A2883" s="158"/>
      <c r="D2883" s="138"/>
    </row>
    <row r="2884" spans="1:4" x14ac:dyDescent="0.2">
      <c r="A2884" s="158"/>
      <c r="D2884" s="138"/>
    </row>
    <row r="2885" spans="1:4" x14ac:dyDescent="0.2">
      <c r="A2885" s="158"/>
      <c r="D2885" s="138"/>
    </row>
    <row r="2886" spans="1:4" x14ac:dyDescent="0.2">
      <c r="A2886" s="158"/>
      <c r="D2886" s="138"/>
    </row>
    <row r="2887" spans="1:4" x14ac:dyDescent="0.2">
      <c r="A2887" s="158"/>
      <c r="D2887" s="138"/>
    </row>
    <row r="2888" spans="1:4" x14ac:dyDescent="0.2">
      <c r="A2888" s="158"/>
      <c r="D2888" s="138"/>
    </row>
    <row r="2889" spans="1:4" x14ac:dyDescent="0.2">
      <c r="A2889" s="158"/>
      <c r="D2889" s="138"/>
    </row>
    <row r="2890" spans="1:4" x14ac:dyDescent="0.2">
      <c r="A2890" s="158"/>
      <c r="D2890" s="138"/>
    </row>
    <row r="2891" spans="1:4" x14ac:dyDescent="0.2">
      <c r="A2891" s="158"/>
      <c r="D2891" s="138"/>
    </row>
    <row r="2892" spans="1:4" x14ac:dyDescent="0.2">
      <c r="A2892" s="158"/>
      <c r="D2892" s="138"/>
    </row>
    <row r="2893" spans="1:4" x14ac:dyDescent="0.2">
      <c r="A2893" s="158"/>
      <c r="D2893" s="138"/>
    </row>
    <row r="2894" spans="1:4" x14ac:dyDescent="0.2">
      <c r="A2894" s="158"/>
      <c r="D2894" s="138"/>
    </row>
    <row r="2895" spans="1:4" x14ac:dyDescent="0.2">
      <c r="A2895" s="158"/>
      <c r="D2895" s="138"/>
    </row>
    <row r="2896" spans="1:4" x14ac:dyDescent="0.2">
      <c r="A2896" s="158"/>
      <c r="D2896" s="138"/>
    </row>
    <row r="2897" spans="1:4" x14ac:dyDescent="0.2">
      <c r="A2897" s="158"/>
      <c r="D2897" s="138"/>
    </row>
    <row r="2898" spans="1:4" x14ac:dyDescent="0.2">
      <c r="A2898" s="158"/>
      <c r="D2898" s="138"/>
    </row>
    <row r="2899" spans="1:4" x14ac:dyDescent="0.2">
      <c r="A2899" s="158"/>
      <c r="D2899" s="138"/>
    </row>
    <row r="2900" spans="1:4" x14ac:dyDescent="0.2">
      <c r="A2900" s="158"/>
      <c r="D2900" s="138"/>
    </row>
    <row r="2901" spans="1:4" x14ac:dyDescent="0.2">
      <c r="A2901" s="158"/>
      <c r="D2901" s="138"/>
    </row>
    <row r="2902" spans="1:4" x14ac:dyDescent="0.2">
      <c r="A2902" s="158"/>
      <c r="D2902" s="138"/>
    </row>
    <row r="2903" spans="1:4" x14ac:dyDescent="0.2">
      <c r="A2903" s="158"/>
      <c r="D2903" s="138"/>
    </row>
    <row r="2904" spans="1:4" x14ac:dyDescent="0.2">
      <c r="A2904" s="158"/>
      <c r="D2904" s="138"/>
    </row>
    <row r="2905" spans="1:4" x14ac:dyDescent="0.2">
      <c r="A2905" s="158"/>
      <c r="D2905" s="138"/>
    </row>
    <row r="2906" spans="1:4" x14ac:dyDescent="0.2">
      <c r="A2906" s="158"/>
      <c r="D2906" s="138"/>
    </row>
    <row r="2907" spans="1:4" x14ac:dyDescent="0.2">
      <c r="A2907" s="158"/>
      <c r="D2907" s="138"/>
    </row>
    <row r="2908" spans="1:4" x14ac:dyDescent="0.2">
      <c r="A2908" s="158"/>
      <c r="D2908" s="138"/>
    </row>
    <row r="2909" spans="1:4" x14ac:dyDescent="0.2">
      <c r="A2909" s="158"/>
      <c r="D2909" s="138"/>
    </row>
    <row r="2910" spans="1:4" x14ac:dyDescent="0.2">
      <c r="A2910" s="158"/>
      <c r="D2910" s="138"/>
    </row>
    <row r="2911" spans="1:4" x14ac:dyDescent="0.2">
      <c r="A2911" s="158"/>
      <c r="D2911" s="138"/>
    </row>
    <row r="2912" spans="1:4" x14ac:dyDescent="0.2">
      <c r="A2912" s="158"/>
      <c r="D2912" s="138"/>
    </row>
    <row r="2913" spans="1:4" x14ac:dyDescent="0.2">
      <c r="A2913" s="158"/>
      <c r="D2913" s="138"/>
    </row>
    <row r="2914" spans="1:4" x14ac:dyDescent="0.2">
      <c r="A2914" s="158"/>
      <c r="D2914" s="138"/>
    </row>
    <row r="2915" spans="1:4" x14ac:dyDescent="0.2">
      <c r="A2915" s="158"/>
      <c r="D2915" s="138"/>
    </row>
    <row r="2916" spans="1:4" x14ac:dyDescent="0.2">
      <c r="A2916" s="158"/>
      <c r="D2916" s="138"/>
    </row>
    <row r="2917" spans="1:4" x14ac:dyDescent="0.2">
      <c r="A2917" s="158"/>
      <c r="D2917" s="138"/>
    </row>
    <row r="2918" spans="1:4" x14ac:dyDescent="0.2">
      <c r="A2918" s="158"/>
      <c r="D2918" s="138"/>
    </row>
    <row r="2919" spans="1:4" x14ac:dyDescent="0.2">
      <c r="A2919" s="158"/>
      <c r="D2919" s="138"/>
    </row>
    <row r="2920" spans="1:4" x14ac:dyDescent="0.2">
      <c r="A2920" s="158"/>
      <c r="D2920" s="138"/>
    </row>
    <row r="2921" spans="1:4" x14ac:dyDescent="0.2">
      <c r="A2921" s="158"/>
      <c r="D2921" s="138"/>
    </row>
    <row r="2922" spans="1:4" x14ac:dyDescent="0.2">
      <c r="A2922" s="158"/>
      <c r="D2922" s="138"/>
    </row>
    <row r="2923" spans="1:4" x14ac:dyDescent="0.2">
      <c r="A2923" s="158"/>
      <c r="D2923" s="138"/>
    </row>
    <row r="2924" spans="1:4" x14ac:dyDescent="0.2">
      <c r="A2924" s="158"/>
      <c r="D2924" s="138"/>
    </row>
    <row r="2925" spans="1:4" x14ac:dyDescent="0.2">
      <c r="A2925" s="158"/>
      <c r="D2925" s="138"/>
    </row>
    <row r="2926" spans="1:4" x14ac:dyDescent="0.2">
      <c r="A2926" s="158"/>
      <c r="D2926" s="138"/>
    </row>
    <row r="2927" spans="1:4" x14ac:dyDescent="0.2">
      <c r="A2927" s="158"/>
      <c r="D2927" s="138"/>
    </row>
    <row r="2928" spans="1:4" x14ac:dyDescent="0.2">
      <c r="A2928" s="158"/>
      <c r="D2928" s="138"/>
    </row>
    <row r="2929" spans="1:4" x14ac:dyDescent="0.2">
      <c r="A2929" s="158"/>
      <c r="D2929" s="138"/>
    </row>
    <row r="2930" spans="1:4" x14ac:dyDescent="0.2">
      <c r="A2930" s="158"/>
      <c r="D2930" s="138"/>
    </row>
    <row r="2931" spans="1:4" x14ac:dyDescent="0.2">
      <c r="A2931" s="158"/>
      <c r="D2931" s="138"/>
    </row>
    <row r="2932" spans="1:4" x14ac:dyDescent="0.2">
      <c r="A2932" s="158"/>
      <c r="D2932" s="138"/>
    </row>
    <row r="2933" spans="1:4" x14ac:dyDescent="0.2">
      <c r="A2933" s="158"/>
      <c r="D2933" s="138"/>
    </row>
    <row r="2934" spans="1:4" x14ac:dyDescent="0.2">
      <c r="A2934" s="158"/>
      <c r="D2934" s="138"/>
    </row>
    <row r="2935" spans="1:4" x14ac:dyDescent="0.2">
      <c r="A2935" s="158"/>
      <c r="D2935" s="138"/>
    </row>
    <row r="2936" spans="1:4" x14ac:dyDescent="0.2">
      <c r="A2936" s="158"/>
      <c r="D2936" s="138"/>
    </row>
    <row r="2937" spans="1:4" x14ac:dyDescent="0.2">
      <c r="A2937" s="158"/>
      <c r="D2937" s="138"/>
    </row>
    <row r="2938" spans="1:4" x14ac:dyDescent="0.2">
      <c r="A2938" s="158"/>
      <c r="D2938" s="138"/>
    </row>
    <row r="2939" spans="1:4" x14ac:dyDescent="0.2">
      <c r="A2939" s="158"/>
      <c r="D2939" s="138"/>
    </row>
    <row r="2940" spans="1:4" x14ac:dyDescent="0.2">
      <c r="A2940" s="158"/>
      <c r="D2940" s="138"/>
    </row>
    <row r="2941" spans="1:4" x14ac:dyDescent="0.2">
      <c r="A2941" s="158"/>
      <c r="D2941" s="138"/>
    </row>
    <row r="2942" spans="1:4" x14ac:dyDescent="0.2">
      <c r="A2942" s="158"/>
      <c r="D2942" s="138"/>
    </row>
    <row r="2943" spans="1:4" x14ac:dyDescent="0.2">
      <c r="A2943" s="158"/>
      <c r="D2943" s="138"/>
    </row>
    <row r="2944" spans="1:4" x14ac:dyDescent="0.2">
      <c r="A2944" s="158"/>
      <c r="D2944" s="138"/>
    </row>
    <row r="2945" spans="1:4" x14ac:dyDescent="0.2">
      <c r="A2945" s="158"/>
      <c r="D2945" s="138"/>
    </row>
    <row r="2946" spans="1:4" x14ac:dyDescent="0.2">
      <c r="A2946" s="158"/>
      <c r="D2946" s="138"/>
    </row>
    <row r="2947" spans="1:4" x14ac:dyDescent="0.2">
      <c r="A2947" s="158"/>
      <c r="D2947" s="138"/>
    </row>
    <row r="2948" spans="1:4" x14ac:dyDescent="0.2">
      <c r="A2948" s="158"/>
      <c r="D2948" s="138"/>
    </row>
    <row r="2949" spans="1:4" x14ac:dyDescent="0.2">
      <c r="A2949" s="158"/>
      <c r="D2949" s="138"/>
    </row>
    <row r="2950" spans="1:4" x14ac:dyDescent="0.2">
      <c r="A2950" s="158"/>
      <c r="D2950" s="138"/>
    </row>
    <row r="2951" spans="1:4" x14ac:dyDescent="0.2">
      <c r="A2951" s="158"/>
      <c r="D2951" s="138"/>
    </row>
    <row r="2952" spans="1:4" x14ac:dyDescent="0.2">
      <c r="A2952" s="158"/>
      <c r="D2952" s="138"/>
    </row>
    <row r="2953" spans="1:4" x14ac:dyDescent="0.2">
      <c r="A2953" s="158"/>
      <c r="D2953" s="138"/>
    </row>
    <row r="2954" spans="1:4" x14ac:dyDescent="0.2">
      <c r="A2954" s="158"/>
      <c r="D2954" s="138"/>
    </row>
    <row r="2955" spans="1:4" x14ac:dyDescent="0.2">
      <c r="A2955" s="158"/>
      <c r="D2955" s="138"/>
    </row>
    <row r="2956" spans="1:4" x14ac:dyDescent="0.2">
      <c r="A2956" s="158"/>
      <c r="D2956" s="138"/>
    </row>
    <row r="2957" spans="1:4" x14ac:dyDescent="0.2">
      <c r="A2957" s="158"/>
      <c r="D2957" s="138"/>
    </row>
    <row r="2958" spans="1:4" x14ac:dyDescent="0.2">
      <c r="A2958" s="158"/>
      <c r="D2958" s="138"/>
    </row>
    <row r="2959" spans="1:4" x14ac:dyDescent="0.2">
      <c r="A2959" s="158"/>
      <c r="D2959" s="138"/>
    </row>
    <row r="2960" spans="1:4" x14ac:dyDescent="0.2">
      <c r="A2960" s="158"/>
      <c r="D2960" s="138"/>
    </row>
    <row r="2961" spans="1:4" x14ac:dyDescent="0.2">
      <c r="A2961" s="158"/>
      <c r="D2961" s="138"/>
    </row>
    <row r="2962" spans="1:4" x14ac:dyDescent="0.2">
      <c r="A2962" s="158"/>
      <c r="D2962" s="138"/>
    </row>
    <row r="2963" spans="1:4" x14ac:dyDescent="0.2">
      <c r="A2963" s="158"/>
      <c r="D2963" s="138"/>
    </row>
    <row r="2964" spans="1:4" x14ac:dyDescent="0.2">
      <c r="A2964" s="158"/>
      <c r="D2964" s="138"/>
    </row>
    <row r="2965" spans="1:4" x14ac:dyDescent="0.2">
      <c r="A2965" s="158"/>
      <c r="D2965" s="138"/>
    </row>
    <row r="2966" spans="1:4" x14ac:dyDescent="0.2">
      <c r="A2966" s="158"/>
      <c r="D2966" s="138"/>
    </row>
    <row r="2967" spans="1:4" x14ac:dyDescent="0.2">
      <c r="A2967" s="158"/>
      <c r="D2967" s="138"/>
    </row>
    <row r="2968" spans="1:4" x14ac:dyDescent="0.2">
      <c r="A2968" s="158"/>
      <c r="D2968" s="138"/>
    </row>
    <row r="2969" spans="1:4" x14ac:dyDescent="0.2">
      <c r="A2969" s="158"/>
      <c r="D2969" s="138"/>
    </row>
    <row r="2970" spans="1:4" x14ac:dyDescent="0.2">
      <c r="A2970" s="158"/>
      <c r="D2970" s="138"/>
    </row>
    <row r="2971" spans="1:4" x14ac:dyDescent="0.2">
      <c r="A2971" s="158"/>
      <c r="D2971" s="138"/>
    </row>
    <row r="2972" spans="1:4" x14ac:dyDescent="0.2">
      <c r="A2972" s="158"/>
      <c r="D2972" s="138"/>
    </row>
    <row r="2973" spans="1:4" x14ac:dyDescent="0.2">
      <c r="A2973" s="158"/>
      <c r="D2973" s="138"/>
    </row>
    <row r="2974" spans="1:4" x14ac:dyDescent="0.2">
      <c r="A2974" s="158"/>
      <c r="D2974" s="138"/>
    </row>
    <row r="2975" spans="1:4" x14ac:dyDescent="0.2">
      <c r="A2975" s="158"/>
      <c r="D2975" s="138"/>
    </row>
    <row r="2976" spans="1:4" x14ac:dyDescent="0.2">
      <c r="A2976" s="158"/>
      <c r="D2976" s="138"/>
    </row>
    <row r="2977" spans="1:4" x14ac:dyDescent="0.2">
      <c r="A2977" s="158"/>
      <c r="D2977" s="138"/>
    </row>
    <row r="2978" spans="1:4" x14ac:dyDescent="0.2">
      <c r="A2978" s="158"/>
      <c r="D2978" s="138"/>
    </row>
    <row r="2979" spans="1:4" x14ac:dyDescent="0.2">
      <c r="A2979" s="158"/>
      <c r="D2979" s="138"/>
    </row>
    <row r="2980" spans="1:4" x14ac:dyDescent="0.2">
      <c r="A2980" s="158"/>
      <c r="D2980" s="138"/>
    </row>
    <row r="2981" spans="1:4" x14ac:dyDescent="0.2">
      <c r="A2981" s="158"/>
      <c r="D2981" s="138"/>
    </row>
    <row r="2982" spans="1:4" x14ac:dyDescent="0.2">
      <c r="A2982" s="158"/>
      <c r="D2982" s="138"/>
    </row>
    <row r="2983" spans="1:4" x14ac:dyDescent="0.2">
      <c r="A2983" s="158"/>
      <c r="D2983" s="138"/>
    </row>
    <row r="2984" spans="1:4" x14ac:dyDescent="0.2">
      <c r="A2984" s="158"/>
      <c r="D2984" s="138"/>
    </row>
    <row r="2985" spans="1:4" x14ac:dyDescent="0.2">
      <c r="A2985" s="158"/>
      <c r="D2985" s="138"/>
    </row>
    <row r="2986" spans="1:4" x14ac:dyDescent="0.2">
      <c r="A2986" s="158"/>
      <c r="D2986" s="138"/>
    </row>
    <row r="2987" spans="1:4" x14ac:dyDescent="0.2">
      <c r="A2987" s="158"/>
      <c r="D2987" s="138"/>
    </row>
    <row r="2988" spans="1:4" x14ac:dyDescent="0.2">
      <c r="A2988" s="158"/>
      <c r="D2988" s="138"/>
    </row>
    <row r="2989" spans="1:4" x14ac:dyDescent="0.2">
      <c r="A2989" s="158"/>
      <c r="D2989" s="138"/>
    </row>
    <row r="2990" spans="1:4" x14ac:dyDescent="0.2">
      <c r="A2990" s="158"/>
      <c r="D2990" s="138"/>
    </row>
    <row r="2991" spans="1:4" x14ac:dyDescent="0.2">
      <c r="A2991" s="158"/>
      <c r="D2991" s="138"/>
    </row>
    <row r="2992" spans="1:4" x14ac:dyDescent="0.2">
      <c r="A2992" s="158"/>
      <c r="D2992" s="138"/>
    </row>
    <row r="2993" spans="1:4" x14ac:dyDescent="0.2">
      <c r="A2993" s="158"/>
      <c r="D2993" s="138"/>
    </row>
    <row r="2994" spans="1:4" x14ac:dyDescent="0.2">
      <c r="A2994" s="158"/>
      <c r="D2994" s="138"/>
    </row>
    <row r="2995" spans="1:4" x14ac:dyDescent="0.2">
      <c r="A2995" s="158"/>
      <c r="D2995" s="138"/>
    </row>
    <row r="2996" spans="1:4" x14ac:dyDescent="0.2">
      <c r="A2996" s="158"/>
      <c r="D2996" s="138"/>
    </row>
    <row r="2997" spans="1:4" x14ac:dyDescent="0.2">
      <c r="A2997" s="158"/>
      <c r="D2997" s="138"/>
    </row>
    <row r="2998" spans="1:4" x14ac:dyDescent="0.2">
      <c r="A2998" s="158"/>
      <c r="D2998" s="138"/>
    </row>
    <row r="2999" spans="1:4" x14ac:dyDescent="0.2">
      <c r="A2999" s="158"/>
      <c r="D2999" s="138"/>
    </row>
    <row r="3000" spans="1:4" x14ac:dyDescent="0.2">
      <c r="A3000" s="158"/>
      <c r="D3000" s="138"/>
    </row>
    <row r="3001" spans="1:4" x14ac:dyDescent="0.2">
      <c r="A3001" s="158"/>
      <c r="D3001" s="138"/>
    </row>
    <row r="3002" spans="1:4" x14ac:dyDescent="0.2">
      <c r="A3002" s="158"/>
      <c r="D3002" s="138"/>
    </row>
    <row r="3003" spans="1:4" x14ac:dyDescent="0.2">
      <c r="A3003" s="158"/>
      <c r="D3003" s="138"/>
    </row>
    <row r="3004" spans="1:4" x14ac:dyDescent="0.2">
      <c r="A3004" s="158"/>
      <c r="D3004" s="138"/>
    </row>
    <row r="3005" spans="1:4" x14ac:dyDescent="0.2">
      <c r="A3005" s="158"/>
      <c r="D3005" s="138"/>
    </row>
    <row r="3006" spans="1:4" x14ac:dyDescent="0.2">
      <c r="A3006" s="158"/>
      <c r="D3006" s="138"/>
    </row>
    <row r="3007" spans="1:4" x14ac:dyDescent="0.2">
      <c r="A3007" s="158"/>
      <c r="D3007" s="138"/>
    </row>
    <row r="3008" spans="1:4" x14ac:dyDescent="0.2">
      <c r="A3008" s="158"/>
      <c r="D3008" s="138"/>
    </row>
    <row r="3009" spans="1:4" x14ac:dyDescent="0.2">
      <c r="A3009" s="158"/>
      <c r="D3009" s="138"/>
    </row>
    <row r="3010" spans="1:4" x14ac:dyDescent="0.2">
      <c r="A3010" s="158"/>
      <c r="D3010" s="138"/>
    </row>
    <row r="3011" spans="1:4" x14ac:dyDescent="0.2">
      <c r="A3011" s="158"/>
      <c r="D3011" s="138"/>
    </row>
    <row r="3012" spans="1:4" x14ac:dyDescent="0.2">
      <c r="A3012" s="158"/>
      <c r="D3012" s="138"/>
    </row>
    <row r="3013" spans="1:4" x14ac:dyDescent="0.2">
      <c r="A3013" s="158"/>
      <c r="D3013" s="138"/>
    </row>
    <row r="3014" spans="1:4" x14ac:dyDescent="0.2">
      <c r="A3014" s="158"/>
      <c r="D3014" s="138"/>
    </row>
    <row r="3015" spans="1:4" x14ac:dyDescent="0.2">
      <c r="A3015" s="158"/>
      <c r="D3015" s="138"/>
    </row>
    <row r="3016" spans="1:4" x14ac:dyDescent="0.2">
      <c r="A3016" s="158"/>
      <c r="D3016" s="138"/>
    </row>
    <row r="3017" spans="1:4" x14ac:dyDescent="0.2">
      <c r="A3017" s="158"/>
      <c r="D3017" s="138"/>
    </row>
    <row r="3018" spans="1:4" x14ac:dyDescent="0.2">
      <c r="A3018" s="158"/>
      <c r="D3018" s="138"/>
    </row>
    <row r="3019" spans="1:4" x14ac:dyDescent="0.2">
      <c r="A3019" s="158"/>
      <c r="D3019" s="138"/>
    </row>
    <row r="3020" spans="1:4" x14ac:dyDescent="0.2">
      <c r="A3020" s="158"/>
      <c r="D3020" s="138"/>
    </row>
    <row r="3021" spans="1:4" x14ac:dyDescent="0.2">
      <c r="A3021" s="158"/>
      <c r="D3021" s="138"/>
    </row>
    <row r="3022" spans="1:4" x14ac:dyDescent="0.2">
      <c r="A3022" s="158"/>
      <c r="D3022" s="138"/>
    </row>
    <row r="3023" spans="1:4" x14ac:dyDescent="0.2">
      <c r="A3023" s="158"/>
      <c r="D3023" s="138"/>
    </row>
    <row r="3024" spans="1:4" x14ac:dyDescent="0.2">
      <c r="A3024" s="158"/>
      <c r="D3024" s="138"/>
    </row>
    <row r="3025" spans="1:4" x14ac:dyDescent="0.2">
      <c r="A3025" s="158"/>
      <c r="D3025" s="138"/>
    </row>
    <row r="3026" spans="1:4" x14ac:dyDescent="0.2">
      <c r="A3026" s="158"/>
      <c r="D3026" s="138"/>
    </row>
    <row r="3027" spans="1:4" x14ac:dyDescent="0.2">
      <c r="A3027" s="158"/>
      <c r="D3027" s="138"/>
    </row>
    <row r="3028" spans="1:4" x14ac:dyDescent="0.2">
      <c r="A3028" s="158"/>
      <c r="D3028" s="138"/>
    </row>
    <row r="3029" spans="1:4" x14ac:dyDescent="0.2">
      <c r="A3029" s="158"/>
      <c r="D3029" s="138"/>
    </row>
    <row r="3030" spans="1:4" x14ac:dyDescent="0.2">
      <c r="A3030" s="158"/>
      <c r="D3030" s="138"/>
    </row>
    <row r="3031" spans="1:4" x14ac:dyDescent="0.2">
      <c r="A3031" s="158"/>
      <c r="D3031" s="138"/>
    </row>
    <row r="3032" spans="1:4" x14ac:dyDescent="0.2">
      <c r="A3032" s="158"/>
      <c r="D3032" s="138"/>
    </row>
    <row r="3033" spans="1:4" x14ac:dyDescent="0.2">
      <c r="A3033" s="158"/>
      <c r="D3033" s="138"/>
    </row>
    <row r="3034" spans="1:4" x14ac:dyDescent="0.2">
      <c r="A3034" s="158"/>
      <c r="D3034" s="138"/>
    </row>
    <row r="3035" spans="1:4" x14ac:dyDescent="0.2">
      <c r="A3035" s="158"/>
      <c r="D3035" s="138"/>
    </row>
    <row r="3036" spans="1:4" x14ac:dyDescent="0.2">
      <c r="A3036" s="158"/>
      <c r="D3036" s="138"/>
    </row>
    <row r="3037" spans="1:4" x14ac:dyDescent="0.2">
      <c r="A3037" s="158"/>
      <c r="D3037" s="138"/>
    </row>
    <row r="3038" spans="1:4" x14ac:dyDescent="0.2">
      <c r="A3038" s="158"/>
      <c r="D3038" s="138"/>
    </row>
    <row r="3039" spans="1:4" x14ac:dyDescent="0.2">
      <c r="A3039" s="158"/>
      <c r="D3039" s="138"/>
    </row>
    <row r="3040" spans="1:4" x14ac:dyDescent="0.2">
      <c r="A3040" s="158"/>
      <c r="D3040" s="138"/>
    </row>
    <row r="3041" spans="1:4" x14ac:dyDescent="0.2">
      <c r="A3041" s="158"/>
      <c r="D3041" s="138"/>
    </row>
    <row r="3042" spans="1:4" x14ac:dyDescent="0.2">
      <c r="A3042" s="158"/>
      <c r="D3042" s="138"/>
    </row>
    <row r="3043" spans="1:4" x14ac:dyDescent="0.2">
      <c r="A3043" s="158"/>
      <c r="D3043" s="138"/>
    </row>
    <row r="3044" spans="1:4" x14ac:dyDescent="0.2">
      <c r="A3044" s="158"/>
      <c r="D3044" s="138"/>
    </row>
    <row r="3045" spans="1:4" x14ac:dyDescent="0.2">
      <c r="A3045" s="158"/>
      <c r="D3045" s="138"/>
    </row>
    <row r="3046" spans="1:4" x14ac:dyDescent="0.2">
      <c r="A3046" s="158"/>
      <c r="D3046" s="138"/>
    </row>
    <row r="3047" spans="1:4" x14ac:dyDescent="0.2">
      <c r="A3047" s="158"/>
      <c r="D3047" s="138"/>
    </row>
    <row r="3048" spans="1:4" x14ac:dyDescent="0.2">
      <c r="A3048" s="158"/>
      <c r="D3048" s="138"/>
    </row>
    <row r="3049" spans="1:4" x14ac:dyDescent="0.2">
      <c r="A3049" s="158"/>
      <c r="D3049" s="138"/>
    </row>
    <row r="3050" spans="1:4" x14ac:dyDescent="0.2">
      <c r="A3050" s="158"/>
      <c r="D3050" s="138"/>
    </row>
    <row r="3051" spans="1:4" x14ac:dyDescent="0.2">
      <c r="A3051" s="158"/>
      <c r="D3051" s="138"/>
    </row>
    <row r="3052" spans="1:4" x14ac:dyDescent="0.2">
      <c r="A3052" s="158"/>
      <c r="D3052" s="138"/>
    </row>
    <row r="3053" spans="1:4" x14ac:dyDescent="0.2">
      <c r="A3053" s="158"/>
      <c r="D3053" s="138"/>
    </row>
    <row r="3054" spans="1:4" x14ac:dyDescent="0.2">
      <c r="A3054" s="158"/>
      <c r="D3054" s="138"/>
    </row>
    <row r="3055" spans="1:4" x14ac:dyDescent="0.2">
      <c r="A3055" s="158"/>
      <c r="D3055" s="138"/>
    </row>
    <row r="3056" spans="1:4" x14ac:dyDescent="0.2">
      <c r="A3056" s="158"/>
      <c r="D3056" s="138"/>
    </row>
    <row r="3057" spans="1:4" x14ac:dyDescent="0.2">
      <c r="A3057" s="158"/>
      <c r="D3057" s="138"/>
    </row>
    <row r="3058" spans="1:4" x14ac:dyDescent="0.2">
      <c r="A3058" s="158"/>
      <c r="D3058" s="138"/>
    </row>
    <row r="3059" spans="1:4" x14ac:dyDescent="0.2">
      <c r="A3059" s="158"/>
      <c r="D3059" s="138"/>
    </row>
    <row r="3060" spans="1:4" x14ac:dyDescent="0.2">
      <c r="A3060" s="158"/>
      <c r="D3060" s="138"/>
    </row>
    <row r="3061" spans="1:4" x14ac:dyDescent="0.2">
      <c r="A3061" s="158"/>
      <c r="D3061" s="138"/>
    </row>
    <row r="3062" spans="1:4" x14ac:dyDescent="0.2">
      <c r="A3062" s="158"/>
      <c r="D3062" s="138"/>
    </row>
    <row r="3063" spans="1:4" x14ac:dyDescent="0.2">
      <c r="A3063" s="158"/>
      <c r="D3063" s="138"/>
    </row>
    <row r="3064" spans="1:4" x14ac:dyDescent="0.2">
      <c r="A3064" s="158"/>
      <c r="D3064" s="138"/>
    </row>
    <row r="3065" spans="1:4" x14ac:dyDescent="0.2">
      <c r="A3065" s="158"/>
      <c r="D3065" s="138"/>
    </row>
    <row r="3066" spans="1:4" x14ac:dyDescent="0.2">
      <c r="A3066" s="158"/>
      <c r="D3066" s="138"/>
    </row>
    <row r="3067" spans="1:4" x14ac:dyDescent="0.2">
      <c r="A3067" s="158"/>
      <c r="D3067" s="138"/>
    </row>
    <row r="3068" spans="1:4" x14ac:dyDescent="0.2">
      <c r="A3068" s="158"/>
      <c r="D3068" s="138"/>
    </row>
    <row r="3069" spans="1:4" x14ac:dyDescent="0.2">
      <c r="A3069" s="158"/>
      <c r="D3069" s="138"/>
    </row>
    <row r="3070" spans="1:4" x14ac:dyDescent="0.2">
      <c r="A3070" s="158"/>
      <c r="D3070" s="138"/>
    </row>
    <row r="3071" spans="1:4" x14ac:dyDescent="0.2">
      <c r="A3071" s="158"/>
      <c r="D3071" s="138"/>
    </row>
    <row r="3072" spans="1:4" x14ac:dyDescent="0.2">
      <c r="A3072" s="158"/>
      <c r="D3072" s="138"/>
    </row>
    <row r="3073" spans="1:4" x14ac:dyDescent="0.2">
      <c r="A3073" s="158"/>
      <c r="D3073" s="138"/>
    </row>
    <row r="3074" spans="1:4" x14ac:dyDescent="0.2">
      <c r="A3074" s="158"/>
      <c r="D3074" s="138"/>
    </row>
    <row r="3075" spans="1:4" x14ac:dyDescent="0.2">
      <c r="A3075" s="158"/>
      <c r="D3075" s="138"/>
    </row>
    <row r="3076" spans="1:4" x14ac:dyDescent="0.2">
      <c r="A3076" s="158"/>
      <c r="D3076" s="138"/>
    </row>
    <row r="3077" spans="1:4" x14ac:dyDescent="0.2">
      <c r="A3077" s="158"/>
      <c r="D3077" s="138"/>
    </row>
    <row r="3078" spans="1:4" x14ac:dyDescent="0.2">
      <c r="A3078" s="158"/>
      <c r="D3078" s="138"/>
    </row>
    <row r="3079" spans="1:4" x14ac:dyDescent="0.2">
      <c r="A3079" s="158"/>
      <c r="D3079" s="138"/>
    </row>
    <row r="3080" spans="1:4" x14ac:dyDescent="0.2">
      <c r="A3080" s="158"/>
      <c r="D3080" s="138"/>
    </row>
    <row r="3081" spans="1:4" x14ac:dyDescent="0.2">
      <c r="A3081" s="158"/>
      <c r="D3081" s="138"/>
    </row>
    <row r="3082" spans="1:4" x14ac:dyDescent="0.2">
      <c r="A3082" s="158"/>
      <c r="D3082" s="138"/>
    </row>
    <row r="3083" spans="1:4" x14ac:dyDescent="0.2">
      <c r="A3083" s="158"/>
      <c r="D3083" s="138"/>
    </row>
    <row r="3084" spans="1:4" x14ac:dyDescent="0.2">
      <c r="A3084" s="158"/>
      <c r="D3084" s="138"/>
    </row>
    <row r="3085" spans="1:4" x14ac:dyDescent="0.2">
      <c r="A3085" s="158"/>
      <c r="D3085" s="138"/>
    </row>
    <row r="3086" spans="1:4" x14ac:dyDescent="0.2">
      <c r="A3086" s="158"/>
      <c r="D3086" s="138"/>
    </row>
    <row r="3087" spans="1:4" x14ac:dyDescent="0.2">
      <c r="A3087" s="158"/>
      <c r="D3087" s="138"/>
    </row>
    <row r="3088" spans="1:4" x14ac:dyDescent="0.2">
      <c r="A3088" s="158"/>
      <c r="D3088" s="138"/>
    </row>
    <row r="3089" spans="1:4" x14ac:dyDescent="0.2">
      <c r="A3089" s="158"/>
      <c r="D3089" s="138"/>
    </row>
    <row r="3090" spans="1:4" x14ac:dyDescent="0.2">
      <c r="A3090" s="158"/>
      <c r="D3090" s="138"/>
    </row>
    <row r="3091" spans="1:4" x14ac:dyDescent="0.2">
      <c r="A3091" s="158"/>
      <c r="D3091" s="138"/>
    </row>
    <row r="3092" spans="1:4" x14ac:dyDescent="0.2">
      <c r="A3092" s="158"/>
      <c r="D3092" s="138"/>
    </row>
    <row r="3093" spans="1:4" x14ac:dyDescent="0.2">
      <c r="A3093" s="158"/>
      <c r="D3093" s="138"/>
    </row>
    <row r="3094" spans="1:4" x14ac:dyDescent="0.2">
      <c r="A3094" s="158"/>
      <c r="D3094" s="138"/>
    </row>
    <row r="3095" spans="1:4" x14ac:dyDescent="0.2">
      <c r="A3095" s="158"/>
      <c r="D3095" s="138"/>
    </row>
    <row r="3096" spans="1:4" x14ac:dyDescent="0.2">
      <c r="A3096" s="158"/>
      <c r="D3096" s="138"/>
    </row>
    <row r="3097" spans="1:4" x14ac:dyDescent="0.2">
      <c r="A3097" s="158"/>
      <c r="D3097" s="138"/>
    </row>
    <row r="3098" spans="1:4" x14ac:dyDescent="0.2">
      <c r="A3098" s="158"/>
      <c r="D3098" s="138"/>
    </row>
    <row r="3099" spans="1:4" x14ac:dyDescent="0.2">
      <c r="A3099" s="158"/>
      <c r="D3099" s="138"/>
    </row>
    <row r="3100" spans="1:4" x14ac:dyDescent="0.2">
      <c r="A3100" s="158"/>
      <c r="D3100" s="138"/>
    </row>
    <row r="3101" spans="1:4" x14ac:dyDescent="0.2">
      <c r="A3101" s="158"/>
      <c r="D3101" s="138"/>
    </row>
    <row r="3102" spans="1:4" x14ac:dyDescent="0.2">
      <c r="A3102" s="158"/>
      <c r="D3102" s="138"/>
    </row>
    <row r="3103" spans="1:4" x14ac:dyDescent="0.2">
      <c r="A3103" s="158"/>
      <c r="D3103" s="138"/>
    </row>
    <row r="3104" spans="1:4" x14ac:dyDescent="0.2">
      <c r="A3104" s="158"/>
      <c r="D3104" s="138"/>
    </row>
    <row r="3105" spans="1:4" x14ac:dyDescent="0.2">
      <c r="A3105" s="158"/>
      <c r="D3105" s="138"/>
    </row>
    <row r="3106" spans="1:4" x14ac:dyDescent="0.2">
      <c r="A3106" s="158"/>
      <c r="D3106" s="138"/>
    </row>
    <row r="3107" spans="1:4" x14ac:dyDescent="0.2">
      <c r="A3107" s="158"/>
      <c r="D3107" s="138"/>
    </row>
    <row r="3108" spans="1:4" x14ac:dyDescent="0.2">
      <c r="A3108" s="158"/>
      <c r="D3108" s="138"/>
    </row>
    <row r="3109" spans="1:4" x14ac:dyDescent="0.2">
      <c r="A3109" s="158"/>
      <c r="D3109" s="138"/>
    </row>
    <row r="3110" spans="1:4" x14ac:dyDescent="0.2">
      <c r="A3110" s="158"/>
      <c r="D3110" s="138"/>
    </row>
    <row r="3111" spans="1:4" x14ac:dyDescent="0.2">
      <c r="A3111" s="158"/>
      <c r="D3111" s="138"/>
    </row>
    <row r="3112" spans="1:4" x14ac:dyDescent="0.2">
      <c r="A3112" s="158"/>
      <c r="D3112" s="138"/>
    </row>
    <row r="3113" spans="1:4" x14ac:dyDescent="0.2">
      <c r="A3113" s="158"/>
      <c r="D3113" s="138"/>
    </row>
    <row r="3114" spans="1:4" x14ac:dyDescent="0.2">
      <c r="A3114" s="158"/>
      <c r="D3114" s="138"/>
    </row>
    <row r="3115" spans="1:4" x14ac:dyDescent="0.2">
      <c r="A3115" s="158"/>
      <c r="D3115" s="138"/>
    </row>
    <row r="3116" spans="1:4" x14ac:dyDescent="0.2">
      <c r="A3116" s="158"/>
      <c r="D3116" s="138"/>
    </row>
    <row r="3117" spans="1:4" x14ac:dyDescent="0.2">
      <c r="A3117" s="158"/>
      <c r="D3117" s="138"/>
    </row>
    <row r="3118" spans="1:4" x14ac:dyDescent="0.2">
      <c r="A3118" s="158"/>
      <c r="D3118" s="138"/>
    </row>
    <row r="3119" spans="1:4" x14ac:dyDescent="0.2">
      <c r="A3119" s="158"/>
      <c r="D3119" s="138"/>
    </row>
    <row r="3120" spans="1:4" x14ac:dyDescent="0.2">
      <c r="A3120" s="158"/>
      <c r="D3120" s="138"/>
    </row>
    <row r="3121" spans="1:4" x14ac:dyDescent="0.2">
      <c r="A3121" s="158"/>
      <c r="D3121" s="138"/>
    </row>
    <row r="3122" spans="1:4" x14ac:dyDescent="0.2">
      <c r="A3122" s="158"/>
      <c r="D3122" s="138"/>
    </row>
    <row r="3123" spans="1:4" x14ac:dyDescent="0.2">
      <c r="A3123" s="158"/>
      <c r="D3123" s="138"/>
    </row>
    <row r="3124" spans="1:4" x14ac:dyDescent="0.2">
      <c r="A3124" s="158"/>
      <c r="D3124" s="138"/>
    </row>
    <row r="3125" spans="1:4" x14ac:dyDescent="0.2">
      <c r="A3125" s="158"/>
      <c r="D3125" s="138"/>
    </row>
    <row r="3126" spans="1:4" x14ac:dyDescent="0.2">
      <c r="A3126" s="158"/>
      <c r="D3126" s="138"/>
    </row>
    <row r="3127" spans="1:4" x14ac:dyDescent="0.2">
      <c r="A3127" s="158"/>
      <c r="D3127" s="138"/>
    </row>
    <row r="3128" spans="1:4" x14ac:dyDescent="0.2">
      <c r="A3128" s="158"/>
      <c r="D3128" s="138"/>
    </row>
    <row r="3129" spans="1:4" x14ac:dyDescent="0.2">
      <c r="A3129" s="158"/>
      <c r="D3129" s="138"/>
    </row>
    <row r="3130" spans="1:4" x14ac:dyDescent="0.2">
      <c r="A3130" s="158"/>
      <c r="D3130" s="138"/>
    </row>
    <row r="3131" spans="1:4" x14ac:dyDescent="0.2">
      <c r="A3131" s="158"/>
      <c r="D3131" s="138"/>
    </row>
    <row r="3132" spans="1:4" x14ac:dyDescent="0.2">
      <c r="A3132" s="158"/>
      <c r="D3132" s="138"/>
    </row>
    <row r="3133" spans="1:4" x14ac:dyDescent="0.2">
      <c r="A3133" s="158"/>
      <c r="D3133" s="138"/>
    </row>
    <row r="3134" spans="1:4" x14ac:dyDescent="0.2">
      <c r="A3134" s="158"/>
      <c r="D3134" s="138"/>
    </row>
    <row r="3135" spans="1:4" x14ac:dyDescent="0.2">
      <c r="A3135" s="158"/>
      <c r="D3135" s="138"/>
    </row>
    <row r="3136" spans="1:4" x14ac:dyDescent="0.2">
      <c r="A3136" s="158"/>
      <c r="D3136" s="138"/>
    </row>
    <row r="3137" spans="1:4" x14ac:dyDescent="0.2">
      <c r="A3137" s="158"/>
      <c r="D3137" s="138"/>
    </row>
    <row r="3138" spans="1:4" x14ac:dyDescent="0.2">
      <c r="A3138" s="158"/>
      <c r="D3138" s="138"/>
    </row>
    <row r="3139" spans="1:4" x14ac:dyDescent="0.2">
      <c r="A3139" s="158"/>
      <c r="D3139" s="138"/>
    </row>
    <row r="3140" spans="1:4" x14ac:dyDescent="0.2">
      <c r="A3140" s="158"/>
      <c r="D3140" s="138"/>
    </row>
    <row r="3141" spans="1:4" x14ac:dyDescent="0.2">
      <c r="A3141" s="158"/>
      <c r="D3141" s="138"/>
    </row>
    <row r="3142" spans="1:4" x14ac:dyDescent="0.2">
      <c r="A3142" s="158"/>
      <c r="D3142" s="138"/>
    </row>
    <row r="3143" spans="1:4" x14ac:dyDescent="0.2">
      <c r="A3143" s="158"/>
      <c r="D3143" s="138"/>
    </row>
    <row r="3144" spans="1:4" x14ac:dyDescent="0.2">
      <c r="A3144" s="158"/>
      <c r="D3144" s="138"/>
    </row>
    <row r="3145" spans="1:4" x14ac:dyDescent="0.2">
      <c r="A3145" s="158"/>
      <c r="D3145" s="138"/>
    </row>
    <row r="3146" spans="1:4" x14ac:dyDescent="0.2">
      <c r="A3146" s="158"/>
      <c r="D3146" s="138"/>
    </row>
    <row r="3147" spans="1:4" x14ac:dyDescent="0.2">
      <c r="A3147" s="158"/>
      <c r="D3147" s="138"/>
    </row>
    <row r="3148" spans="1:4" x14ac:dyDescent="0.2">
      <c r="A3148" s="158"/>
      <c r="D3148" s="138"/>
    </row>
    <row r="3149" spans="1:4" x14ac:dyDescent="0.2">
      <c r="A3149" s="158"/>
      <c r="D3149" s="138"/>
    </row>
    <row r="3150" spans="1:4" x14ac:dyDescent="0.2">
      <c r="A3150" s="158"/>
      <c r="D3150" s="138"/>
    </row>
    <row r="3151" spans="1:4" x14ac:dyDescent="0.2">
      <c r="A3151" s="158"/>
      <c r="D3151" s="138"/>
    </row>
    <row r="3152" spans="1:4" x14ac:dyDescent="0.2">
      <c r="A3152" s="158"/>
      <c r="D3152" s="138"/>
    </row>
    <row r="3153" spans="1:4" x14ac:dyDescent="0.2">
      <c r="A3153" s="158"/>
      <c r="D3153" s="138"/>
    </row>
    <row r="3154" spans="1:4" x14ac:dyDescent="0.2">
      <c r="A3154" s="158"/>
      <c r="D3154" s="138"/>
    </row>
    <row r="3155" spans="1:4" x14ac:dyDescent="0.2">
      <c r="A3155" s="158"/>
      <c r="D3155" s="138"/>
    </row>
    <row r="3156" spans="1:4" x14ac:dyDescent="0.2">
      <c r="A3156" s="158"/>
      <c r="D3156" s="138"/>
    </row>
    <row r="3157" spans="1:4" x14ac:dyDescent="0.2">
      <c r="A3157" s="158"/>
      <c r="D3157" s="138"/>
    </row>
    <row r="3158" spans="1:4" x14ac:dyDescent="0.2">
      <c r="A3158" s="158"/>
      <c r="D3158" s="138"/>
    </row>
    <row r="3159" spans="1:4" x14ac:dyDescent="0.2">
      <c r="A3159" s="158"/>
      <c r="D3159" s="138"/>
    </row>
    <row r="3160" spans="1:4" x14ac:dyDescent="0.2">
      <c r="A3160" s="158"/>
      <c r="D3160" s="138"/>
    </row>
    <row r="3161" spans="1:4" x14ac:dyDescent="0.2">
      <c r="A3161" s="158"/>
      <c r="D3161" s="138"/>
    </row>
    <row r="3162" spans="1:4" x14ac:dyDescent="0.2">
      <c r="A3162" s="158"/>
      <c r="D3162" s="138"/>
    </row>
    <row r="3163" spans="1:4" x14ac:dyDescent="0.2">
      <c r="A3163" s="158"/>
      <c r="D3163" s="138"/>
    </row>
    <row r="3164" spans="1:4" x14ac:dyDescent="0.2">
      <c r="A3164" s="158"/>
      <c r="D3164" s="138"/>
    </row>
    <row r="3165" spans="1:4" x14ac:dyDescent="0.2">
      <c r="A3165" s="158"/>
      <c r="D3165" s="138"/>
    </row>
    <row r="3166" spans="1:4" x14ac:dyDescent="0.2">
      <c r="A3166" s="158"/>
      <c r="D3166" s="138"/>
    </row>
    <row r="3167" spans="1:4" x14ac:dyDescent="0.2">
      <c r="A3167" s="158"/>
      <c r="D3167" s="138"/>
    </row>
    <row r="3168" spans="1:4" x14ac:dyDescent="0.2">
      <c r="A3168" s="158"/>
      <c r="D3168" s="138"/>
    </row>
    <row r="3169" spans="1:4" x14ac:dyDescent="0.2">
      <c r="A3169" s="158"/>
      <c r="D3169" s="138"/>
    </row>
    <row r="3170" spans="1:4" x14ac:dyDescent="0.2">
      <c r="A3170" s="158"/>
      <c r="D3170" s="138"/>
    </row>
    <row r="3171" spans="1:4" x14ac:dyDescent="0.2">
      <c r="A3171" s="158"/>
      <c r="D3171" s="138"/>
    </row>
    <row r="3172" spans="1:4" x14ac:dyDescent="0.2">
      <c r="A3172" s="158"/>
      <c r="D3172" s="138"/>
    </row>
    <row r="3173" spans="1:4" x14ac:dyDescent="0.2">
      <c r="A3173" s="158"/>
      <c r="D3173" s="138"/>
    </row>
    <row r="3174" spans="1:4" x14ac:dyDescent="0.2">
      <c r="A3174" s="158"/>
      <c r="D3174" s="138"/>
    </row>
    <row r="3175" spans="1:4" x14ac:dyDescent="0.2">
      <c r="A3175" s="158"/>
      <c r="D3175" s="138"/>
    </row>
    <row r="3176" spans="1:4" x14ac:dyDescent="0.2">
      <c r="A3176" s="158"/>
      <c r="D3176" s="138"/>
    </row>
    <row r="3177" spans="1:4" x14ac:dyDescent="0.2">
      <c r="A3177" s="158"/>
      <c r="D3177" s="138"/>
    </row>
    <row r="3178" spans="1:4" x14ac:dyDescent="0.2">
      <c r="A3178" s="158"/>
      <c r="D3178" s="138"/>
    </row>
    <row r="3179" spans="1:4" x14ac:dyDescent="0.2">
      <c r="A3179" s="158"/>
      <c r="D3179" s="138"/>
    </row>
    <row r="3180" spans="1:4" x14ac:dyDescent="0.2">
      <c r="A3180" s="158"/>
      <c r="D3180" s="138"/>
    </row>
    <row r="3181" spans="1:4" x14ac:dyDescent="0.2">
      <c r="A3181" s="158"/>
      <c r="D3181" s="138"/>
    </row>
    <row r="3182" spans="1:4" x14ac:dyDescent="0.2">
      <c r="A3182" s="158"/>
      <c r="D3182" s="138"/>
    </row>
    <row r="3183" spans="1:4" x14ac:dyDescent="0.2">
      <c r="A3183" s="158"/>
      <c r="D3183" s="138"/>
    </row>
    <row r="3184" spans="1:4" x14ac:dyDescent="0.2">
      <c r="A3184" s="158"/>
      <c r="D3184" s="138"/>
    </row>
    <row r="3185" spans="1:4" x14ac:dyDescent="0.2">
      <c r="A3185" s="158"/>
      <c r="D3185" s="138"/>
    </row>
    <row r="3186" spans="1:4" x14ac:dyDescent="0.2">
      <c r="A3186" s="158"/>
      <c r="D3186" s="138"/>
    </row>
    <row r="3187" spans="1:4" x14ac:dyDescent="0.2">
      <c r="A3187" s="158"/>
      <c r="D3187" s="138"/>
    </row>
    <row r="3188" spans="1:4" x14ac:dyDescent="0.2">
      <c r="A3188" s="158"/>
      <c r="D3188" s="138"/>
    </row>
    <row r="3189" spans="1:4" x14ac:dyDescent="0.2">
      <c r="A3189" s="158"/>
      <c r="D3189" s="138"/>
    </row>
    <row r="3190" spans="1:4" x14ac:dyDescent="0.2">
      <c r="A3190" s="158"/>
      <c r="D3190" s="138"/>
    </row>
    <row r="3191" spans="1:4" x14ac:dyDescent="0.2">
      <c r="A3191" s="158"/>
      <c r="D3191" s="138"/>
    </row>
    <row r="3192" spans="1:4" x14ac:dyDescent="0.2">
      <c r="A3192" s="158"/>
      <c r="D3192" s="138"/>
    </row>
    <row r="3193" spans="1:4" x14ac:dyDescent="0.2">
      <c r="A3193" s="158"/>
      <c r="D3193" s="138"/>
    </row>
    <row r="3194" spans="1:4" x14ac:dyDescent="0.2">
      <c r="A3194" s="158"/>
      <c r="D3194" s="138"/>
    </row>
    <row r="3195" spans="1:4" x14ac:dyDescent="0.2">
      <c r="A3195" s="158"/>
      <c r="D3195" s="138"/>
    </row>
    <row r="3196" spans="1:4" x14ac:dyDescent="0.2">
      <c r="A3196" s="158"/>
      <c r="D3196" s="138"/>
    </row>
    <row r="3197" spans="1:4" x14ac:dyDescent="0.2">
      <c r="A3197" s="158"/>
      <c r="D3197" s="138"/>
    </row>
    <row r="3198" spans="1:4" x14ac:dyDescent="0.2">
      <c r="A3198" s="158"/>
      <c r="D3198" s="138"/>
    </row>
    <row r="3199" spans="1:4" x14ac:dyDescent="0.2">
      <c r="A3199" s="158"/>
      <c r="D3199" s="138"/>
    </row>
    <row r="3200" spans="1:4" x14ac:dyDescent="0.2">
      <c r="A3200" s="158"/>
      <c r="D3200" s="138"/>
    </row>
    <row r="3201" spans="1:4" x14ac:dyDescent="0.2">
      <c r="A3201" s="158"/>
      <c r="D3201" s="138"/>
    </row>
    <row r="3202" spans="1:4" x14ac:dyDescent="0.2">
      <c r="A3202" s="158"/>
      <c r="D3202" s="138"/>
    </row>
    <row r="3203" spans="1:4" x14ac:dyDescent="0.2">
      <c r="A3203" s="158"/>
      <c r="D3203" s="138"/>
    </row>
    <row r="3204" spans="1:4" x14ac:dyDescent="0.2">
      <c r="A3204" s="158"/>
      <c r="D3204" s="138"/>
    </row>
    <row r="3205" spans="1:4" x14ac:dyDescent="0.2">
      <c r="A3205" s="158"/>
      <c r="D3205" s="138"/>
    </row>
    <row r="3206" spans="1:4" x14ac:dyDescent="0.2">
      <c r="A3206" s="158"/>
      <c r="D3206" s="138"/>
    </row>
    <row r="3207" spans="1:4" x14ac:dyDescent="0.2">
      <c r="A3207" s="158"/>
      <c r="D3207" s="138"/>
    </row>
    <row r="3208" spans="1:4" x14ac:dyDescent="0.2">
      <c r="A3208" s="158"/>
      <c r="D3208" s="138"/>
    </row>
    <row r="3209" spans="1:4" x14ac:dyDescent="0.2">
      <c r="A3209" s="158"/>
      <c r="D3209" s="138"/>
    </row>
    <row r="3210" spans="1:4" x14ac:dyDescent="0.2">
      <c r="A3210" s="158"/>
      <c r="D3210" s="138"/>
    </row>
    <row r="3211" spans="1:4" x14ac:dyDescent="0.2">
      <c r="A3211" s="158"/>
      <c r="D3211" s="138"/>
    </row>
    <row r="3212" spans="1:4" x14ac:dyDescent="0.2">
      <c r="A3212" s="158"/>
      <c r="D3212" s="138"/>
    </row>
    <row r="3213" spans="1:4" x14ac:dyDescent="0.2">
      <c r="A3213" s="158"/>
      <c r="D3213" s="138"/>
    </row>
    <row r="3214" spans="1:4" x14ac:dyDescent="0.2">
      <c r="A3214" s="158"/>
      <c r="D3214" s="138"/>
    </row>
    <row r="3215" spans="1:4" x14ac:dyDescent="0.2">
      <c r="A3215" s="158"/>
      <c r="D3215" s="138"/>
    </row>
    <row r="3216" spans="1:4" x14ac:dyDescent="0.2">
      <c r="A3216" s="158"/>
      <c r="D3216" s="138"/>
    </row>
    <row r="3217" spans="1:4" x14ac:dyDescent="0.2">
      <c r="A3217" s="158"/>
      <c r="D3217" s="138"/>
    </row>
    <row r="3218" spans="1:4" x14ac:dyDescent="0.2">
      <c r="A3218" s="158"/>
      <c r="D3218" s="138"/>
    </row>
    <row r="3219" spans="1:4" x14ac:dyDescent="0.2">
      <c r="A3219" s="158"/>
      <c r="D3219" s="138"/>
    </row>
    <row r="3220" spans="1:4" x14ac:dyDescent="0.2">
      <c r="A3220" s="158"/>
      <c r="D3220" s="138"/>
    </row>
    <row r="3221" spans="1:4" x14ac:dyDescent="0.2">
      <c r="A3221" s="158"/>
      <c r="D3221" s="138"/>
    </row>
    <row r="3222" spans="1:4" x14ac:dyDescent="0.2">
      <c r="A3222" s="158"/>
      <c r="D3222" s="138"/>
    </row>
    <row r="3223" spans="1:4" x14ac:dyDescent="0.2">
      <c r="A3223" s="158"/>
      <c r="D3223" s="138"/>
    </row>
    <row r="3224" spans="1:4" x14ac:dyDescent="0.2">
      <c r="A3224" s="158"/>
      <c r="D3224" s="138"/>
    </row>
    <row r="3225" spans="1:4" x14ac:dyDescent="0.2">
      <c r="A3225" s="158"/>
      <c r="D3225" s="138"/>
    </row>
    <row r="3226" spans="1:4" x14ac:dyDescent="0.2">
      <c r="A3226" s="158"/>
      <c r="D3226" s="138"/>
    </row>
    <row r="3227" spans="1:4" x14ac:dyDescent="0.2">
      <c r="A3227" s="158"/>
      <c r="D3227" s="138"/>
    </row>
    <row r="3228" spans="1:4" x14ac:dyDescent="0.2">
      <c r="A3228" s="158"/>
      <c r="D3228" s="138"/>
    </row>
    <row r="3229" spans="1:4" x14ac:dyDescent="0.2">
      <c r="A3229" s="158"/>
      <c r="D3229" s="138"/>
    </row>
    <row r="3230" spans="1:4" x14ac:dyDescent="0.2">
      <c r="A3230" s="158"/>
      <c r="D3230" s="138"/>
    </row>
    <row r="3231" spans="1:4" x14ac:dyDescent="0.2">
      <c r="A3231" s="158"/>
      <c r="D3231" s="138"/>
    </row>
    <row r="3232" spans="1:4" x14ac:dyDescent="0.2">
      <c r="A3232" s="158"/>
      <c r="D3232" s="138"/>
    </row>
    <row r="3233" spans="1:4" x14ac:dyDescent="0.2">
      <c r="A3233" s="158"/>
      <c r="D3233" s="138"/>
    </row>
    <row r="3234" spans="1:4" x14ac:dyDescent="0.2">
      <c r="A3234" s="158"/>
      <c r="D3234" s="138"/>
    </row>
    <row r="3235" spans="1:4" x14ac:dyDescent="0.2">
      <c r="A3235" s="158"/>
      <c r="D3235" s="138"/>
    </row>
    <row r="3236" spans="1:4" x14ac:dyDescent="0.2">
      <c r="A3236" s="158"/>
      <c r="D3236" s="138"/>
    </row>
    <row r="3237" spans="1:4" x14ac:dyDescent="0.2">
      <c r="A3237" s="158"/>
      <c r="D3237" s="138"/>
    </row>
    <row r="3238" spans="1:4" x14ac:dyDescent="0.2">
      <c r="A3238" s="158"/>
      <c r="D3238" s="138"/>
    </row>
    <row r="3239" spans="1:4" x14ac:dyDescent="0.2">
      <c r="A3239" s="158"/>
      <c r="D3239" s="138"/>
    </row>
    <row r="3240" spans="1:4" x14ac:dyDescent="0.2">
      <c r="A3240" s="158"/>
      <c r="D3240" s="138"/>
    </row>
    <row r="3241" spans="1:4" x14ac:dyDescent="0.2">
      <c r="A3241" s="158"/>
      <c r="D3241" s="138"/>
    </row>
    <row r="3242" spans="1:4" x14ac:dyDescent="0.2">
      <c r="A3242" s="158"/>
      <c r="D3242" s="138"/>
    </row>
    <row r="3243" spans="1:4" x14ac:dyDescent="0.2">
      <c r="A3243" s="158"/>
      <c r="D3243" s="138"/>
    </row>
    <row r="3244" spans="1:4" x14ac:dyDescent="0.2">
      <c r="A3244" s="158"/>
      <c r="D3244" s="138"/>
    </row>
    <row r="3245" spans="1:4" x14ac:dyDescent="0.2">
      <c r="A3245" s="158"/>
      <c r="D3245" s="138"/>
    </row>
    <row r="3246" spans="1:4" x14ac:dyDescent="0.2">
      <c r="A3246" s="158"/>
      <c r="D3246" s="138"/>
    </row>
    <row r="3247" spans="1:4" x14ac:dyDescent="0.2">
      <c r="A3247" s="158"/>
      <c r="D3247" s="138"/>
    </row>
    <row r="3248" spans="1:4" x14ac:dyDescent="0.2">
      <c r="A3248" s="158"/>
      <c r="D3248" s="138"/>
    </row>
    <row r="3249" spans="1:4" x14ac:dyDescent="0.2">
      <c r="A3249" s="158"/>
      <c r="D3249" s="138"/>
    </row>
    <row r="3250" spans="1:4" x14ac:dyDescent="0.2">
      <c r="A3250" s="158"/>
      <c r="D3250" s="138"/>
    </row>
    <row r="3251" spans="1:4" x14ac:dyDescent="0.2">
      <c r="A3251" s="158"/>
      <c r="D3251" s="138"/>
    </row>
    <row r="3252" spans="1:4" x14ac:dyDescent="0.2">
      <c r="A3252" s="158"/>
      <c r="D3252" s="138"/>
    </row>
    <row r="3253" spans="1:4" x14ac:dyDescent="0.2">
      <c r="A3253" s="158"/>
      <c r="D3253" s="138"/>
    </row>
    <row r="3254" spans="1:4" x14ac:dyDescent="0.2">
      <c r="A3254" s="158"/>
      <c r="D3254" s="138"/>
    </row>
    <row r="3255" spans="1:4" x14ac:dyDescent="0.2">
      <c r="A3255" s="158"/>
      <c r="D3255" s="138"/>
    </row>
    <row r="3256" spans="1:4" x14ac:dyDescent="0.2">
      <c r="A3256" s="158"/>
      <c r="D3256" s="138"/>
    </row>
    <row r="3257" spans="1:4" x14ac:dyDescent="0.2">
      <c r="A3257" s="158"/>
      <c r="D3257" s="138"/>
    </row>
    <row r="3258" spans="1:4" x14ac:dyDescent="0.2">
      <c r="A3258" s="158"/>
      <c r="D3258" s="138"/>
    </row>
    <row r="3259" spans="1:4" x14ac:dyDescent="0.2">
      <c r="A3259" s="158"/>
      <c r="D3259" s="138"/>
    </row>
    <row r="3260" spans="1:4" x14ac:dyDescent="0.2">
      <c r="A3260" s="158"/>
      <c r="D3260" s="138"/>
    </row>
    <row r="3261" spans="1:4" x14ac:dyDescent="0.2">
      <c r="A3261" s="158"/>
      <c r="D3261" s="138"/>
    </row>
    <row r="3262" spans="1:4" x14ac:dyDescent="0.2">
      <c r="A3262" s="158"/>
      <c r="D3262" s="138"/>
    </row>
    <row r="3263" spans="1:4" x14ac:dyDescent="0.2">
      <c r="A3263" s="158"/>
      <c r="D3263" s="138"/>
    </row>
    <row r="3264" spans="1:4" x14ac:dyDescent="0.2">
      <c r="A3264" s="158"/>
      <c r="D3264" s="138"/>
    </row>
    <row r="3265" spans="1:4" x14ac:dyDescent="0.2">
      <c r="A3265" s="158"/>
      <c r="D3265" s="138"/>
    </row>
    <row r="3266" spans="1:4" x14ac:dyDescent="0.2">
      <c r="A3266" s="158"/>
      <c r="D3266" s="138"/>
    </row>
    <row r="3267" spans="1:4" x14ac:dyDescent="0.2">
      <c r="A3267" s="158"/>
      <c r="D3267" s="138"/>
    </row>
    <row r="3268" spans="1:4" x14ac:dyDescent="0.2">
      <c r="A3268" s="158"/>
      <c r="D3268" s="138"/>
    </row>
    <row r="3269" spans="1:4" x14ac:dyDescent="0.2">
      <c r="A3269" s="158"/>
      <c r="D3269" s="138"/>
    </row>
    <row r="3270" spans="1:4" x14ac:dyDescent="0.2">
      <c r="A3270" s="158"/>
      <c r="D3270" s="138"/>
    </row>
    <row r="3271" spans="1:4" x14ac:dyDescent="0.2">
      <c r="A3271" s="158"/>
      <c r="D3271" s="138"/>
    </row>
    <row r="3272" spans="1:4" x14ac:dyDescent="0.2">
      <c r="A3272" s="158"/>
      <c r="D3272" s="138"/>
    </row>
    <row r="3273" spans="1:4" x14ac:dyDescent="0.2">
      <c r="A3273" s="158"/>
      <c r="D3273" s="138"/>
    </row>
    <row r="3274" spans="1:4" x14ac:dyDescent="0.2">
      <c r="A3274" s="158"/>
      <c r="D3274" s="138"/>
    </row>
    <row r="3275" spans="1:4" x14ac:dyDescent="0.2">
      <c r="A3275" s="158"/>
      <c r="D3275" s="138"/>
    </row>
    <row r="3276" spans="1:4" x14ac:dyDescent="0.2">
      <c r="A3276" s="158"/>
      <c r="D3276" s="138"/>
    </row>
    <row r="3277" spans="1:4" x14ac:dyDescent="0.2">
      <c r="A3277" s="158"/>
      <c r="D3277" s="138"/>
    </row>
    <row r="3278" spans="1:4" x14ac:dyDescent="0.2">
      <c r="A3278" s="158"/>
      <c r="D3278" s="138"/>
    </row>
    <row r="3279" spans="1:4" x14ac:dyDescent="0.2">
      <c r="A3279" s="158"/>
      <c r="D3279" s="138"/>
    </row>
    <row r="3280" spans="1:4" x14ac:dyDescent="0.2">
      <c r="A3280" s="158"/>
      <c r="D3280" s="138"/>
    </row>
    <row r="3281" spans="1:4" x14ac:dyDescent="0.2">
      <c r="A3281" s="158"/>
      <c r="D3281" s="138"/>
    </row>
    <row r="3282" spans="1:4" x14ac:dyDescent="0.2">
      <c r="A3282" s="158"/>
      <c r="D3282" s="138"/>
    </row>
    <row r="3283" spans="1:4" x14ac:dyDescent="0.2">
      <c r="A3283" s="158"/>
      <c r="D3283" s="138"/>
    </row>
    <row r="3284" spans="1:4" x14ac:dyDescent="0.2">
      <c r="A3284" s="158"/>
      <c r="D3284" s="138"/>
    </row>
    <row r="3285" spans="1:4" x14ac:dyDescent="0.2">
      <c r="A3285" s="158"/>
      <c r="D3285" s="138"/>
    </row>
    <row r="3286" spans="1:4" x14ac:dyDescent="0.2">
      <c r="A3286" s="158"/>
      <c r="D3286" s="138"/>
    </row>
    <row r="3287" spans="1:4" x14ac:dyDescent="0.2">
      <c r="A3287" s="158"/>
      <c r="D3287" s="138"/>
    </row>
    <row r="3288" spans="1:4" x14ac:dyDescent="0.2">
      <c r="A3288" s="158"/>
      <c r="D3288" s="138"/>
    </row>
    <row r="3289" spans="1:4" x14ac:dyDescent="0.2">
      <c r="A3289" s="158"/>
      <c r="D3289" s="138"/>
    </row>
    <row r="3290" spans="1:4" x14ac:dyDescent="0.2">
      <c r="A3290" s="158"/>
      <c r="D3290" s="138"/>
    </row>
    <row r="3291" spans="1:4" x14ac:dyDescent="0.2">
      <c r="A3291" s="158"/>
      <c r="D3291" s="138"/>
    </row>
    <row r="3292" spans="1:4" x14ac:dyDescent="0.2">
      <c r="A3292" s="158"/>
      <c r="D3292" s="138"/>
    </row>
    <row r="3293" spans="1:4" x14ac:dyDescent="0.2">
      <c r="A3293" s="158"/>
      <c r="D3293" s="138"/>
    </row>
    <row r="3294" spans="1:4" x14ac:dyDescent="0.2">
      <c r="A3294" s="158"/>
      <c r="D3294" s="138"/>
    </row>
    <row r="3295" spans="1:4" x14ac:dyDescent="0.2">
      <c r="A3295" s="158"/>
      <c r="D3295" s="138"/>
    </row>
    <row r="3296" spans="1:4" x14ac:dyDescent="0.2">
      <c r="A3296" s="158"/>
      <c r="D3296" s="138"/>
    </row>
    <row r="3297" spans="1:4" x14ac:dyDescent="0.2">
      <c r="A3297" s="158"/>
      <c r="D3297" s="138"/>
    </row>
    <row r="3298" spans="1:4" x14ac:dyDescent="0.2">
      <c r="A3298" s="158"/>
      <c r="D3298" s="138"/>
    </row>
    <row r="3299" spans="1:4" x14ac:dyDescent="0.2">
      <c r="A3299" s="158"/>
      <c r="D3299" s="138"/>
    </row>
    <row r="3300" spans="1:4" x14ac:dyDescent="0.2">
      <c r="A3300" s="158"/>
      <c r="D3300" s="138"/>
    </row>
    <row r="3301" spans="1:4" x14ac:dyDescent="0.2">
      <c r="A3301" s="158"/>
      <c r="D3301" s="138"/>
    </row>
    <row r="3302" spans="1:4" x14ac:dyDescent="0.2">
      <c r="A3302" s="158"/>
      <c r="D3302" s="138"/>
    </row>
    <row r="3303" spans="1:4" x14ac:dyDescent="0.2">
      <c r="A3303" s="158"/>
      <c r="D3303" s="138"/>
    </row>
    <row r="3304" spans="1:4" x14ac:dyDescent="0.2">
      <c r="A3304" s="158"/>
      <c r="D3304" s="138"/>
    </row>
    <row r="3305" spans="1:4" x14ac:dyDescent="0.2">
      <c r="A3305" s="158"/>
      <c r="D3305" s="138"/>
    </row>
    <row r="3306" spans="1:4" x14ac:dyDescent="0.2">
      <c r="A3306" s="158"/>
      <c r="D3306" s="138"/>
    </row>
    <row r="3307" spans="1:4" x14ac:dyDescent="0.2">
      <c r="A3307" s="158"/>
      <c r="D3307" s="138"/>
    </row>
    <row r="3308" spans="1:4" x14ac:dyDescent="0.2">
      <c r="A3308" s="158"/>
      <c r="D3308" s="138"/>
    </row>
    <row r="3309" spans="1:4" x14ac:dyDescent="0.2">
      <c r="A3309" s="158"/>
      <c r="D3309" s="138"/>
    </row>
    <row r="3310" spans="1:4" x14ac:dyDescent="0.2">
      <c r="A3310" s="158"/>
      <c r="D3310" s="138"/>
    </row>
    <row r="3311" spans="1:4" x14ac:dyDescent="0.2">
      <c r="A3311" s="158"/>
      <c r="D3311" s="138"/>
    </row>
    <row r="3312" spans="1:4" x14ac:dyDescent="0.2">
      <c r="A3312" s="158"/>
      <c r="D3312" s="138"/>
    </row>
    <row r="3313" spans="1:4" x14ac:dyDescent="0.2">
      <c r="A3313" s="158"/>
      <c r="D3313" s="138"/>
    </row>
    <row r="3314" spans="1:4" x14ac:dyDescent="0.2">
      <c r="A3314" s="158"/>
      <c r="D3314" s="138"/>
    </row>
    <row r="3315" spans="1:4" x14ac:dyDescent="0.2">
      <c r="A3315" s="158"/>
      <c r="D3315" s="138"/>
    </row>
    <row r="3316" spans="1:4" x14ac:dyDescent="0.2">
      <c r="A3316" s="158"/>
      <c r="D3316" s="138"/>
    </row>
    <row r="3317" spans="1:4" x14ac:dyDescent="0.2">
      <c r="A3317" s="158"/>
      <c r="D3317" s="138"/>
    </row>
    <row r="3318" spans="1:4" x14ac:dyDescent="0.2">
      <c r="A3318" s="158"/>
      <c r="D3318" s="138"/>
    </row>
    <row r="3319" spans="1:4" x14ac:dyDescent="0.2">
      <c r="A3319" s="158"/>
      <c r="D3319" s="138"/>
    </row>
    <row r="3320" spans="1:4" x14ac:dyDescent="0.2">
      <c r="A3320" s="158"/>
      <c r="D3320" s="138"/>
    </row>
    <row r="3321" spans="1:4" x14ac:dyDescent="0.2">
      <c r="A3321" s="158"/>
      <c r="D3321" s="138"/>
    </row>
    <row r="3322" spans="1:4" x14ac:dyDescent="0.2">
      <c r="A3322" s="158"/>
      <c r="D3322" s="138"/>
    </row>
    <row r="3323" spans="1:4" x14ac:dyDescent="0.2">
      <c r="A3323" s="158"/>
      <c r="D3323" s="138"/>
    </row>
    <row r="3324" spans="1:4" x14ac:dyDescent="0.2">
      <c r="A3324" s="158"/>
      <c r="D3324" s="138"/>
    </row>
    <row r="3325" spans="1:4" x14ac:dyDescent="0.2">
      <c r="A3325" s="158"/>
      <c r="D3325" s="138"/>
    </row>
    <row r="3326" spans="1:4" x14ac:dyDescent="0.2">
      <c r="A3326" s="158"/>
      <c r="D3326" s="138"/>
    </row>
    <row r="3327" spans="1:4" x14ac:dyDescent="0.2">
      <c r="A3327" s="158"/>
      <c r="D3327" s="138"/>
    </row>
    <row r="3328" spans="1:4" x14ac:dyDescent="0.2">
      <c r="A3328" s="158"/>
      <c r="D3328" s="138"/>
    </row>
    <row r="3329" spans="1:4" x14ac:dyDescent="0.2">
      <c r="A3329" s="158"/>
      <c r="D3329" s="138"/>
    </row>
    <row r="3330" spans="1:4" x14ac:dyDescent="0.2">
      <c r="A3330" s="158"/>
      <c r="D3330" s="138"/>
    </row>
    <row r="3331" spans="1:4" x14ac:dyDescent="0.2">
      <c r="A3331" s="158"/>
      <c r="D3331" s="138"/>
    </row>
    <row r="3332" spans="1:4" x14ac:dyDescent="0.2">
      <c r="A3332" s="158"/>
      <c r="D3332" s="138"/>
    </row>
    <row r="3333" spans="1:4" x14ac:dyDescent="0.2">
      <c r="A3333" s="158"/>
      <c r="D3333" s="138"/>
    </row>
    <row r="3334" spans="1:4" x14ac:dyDescent="0.2">
      <c r="A3334" s="158"/>
      <c r="D3334" s="138"/>
    </row>
    <row r="3335" spans="1:4" x14ac:dyDescent="0.2">
      <c r="A3335" s="158"/>
      <c r="D3335" s="138"/>
    </row>
    <row r="3336" spans="1:4" x14ac:dyDescent="0.2">
      <c r="A3336" s="158"/>
      <c r="D3336" s="138"/>
    </row>
    <row r="3337" spans="1:4" x14ac:dyDescent="0.2">
      <c r="A3337" s="158"/>
      <c r="D3337" s="138"/>
    </row>
    <row r="3338" spans="1:4" x14ac:dyDescent="0.2">
      <c r="A3338" s="158"/>
      <c r="D3338" s="138"/>
    </row>
    <row r="3339" spans="1:4" x14ac:dyDescent="0.2">
      <c r="A3339" s="158"/>
      <c r="D3339" s="138"/>
    </row>
    <row r="3340" spans="1:4" x14ac:dyDescent="0.2">
      <c r="A3340" s="158"/>
      <c r="D3340" s="138"/>
    </row>
    <row r="3341" spans="1:4" x14ac:dyDescent="0.2">
      <c r="A3341" s="158"/>
      <c r="D3341" s="138"/>
    </row>
    <row r="3342" spans="1:4" x14ac:dyDescent="0.2">
      <c r="A3342" s="158"/>
      <c r="D3342" s="138"/>
    </row>
    <row r="3343" spans="1:4" x14ac:dyDescent="0.2">
      <c r="A3343" s="158"/>
      <c r="D3343" s="138"/>
    </row>
    <row r="3344" spans="1:4" x14ac:dyDescent="0.2">
      <c r="A3344" s="158"/>
      <c r="D3344" s="138"/>
    </row>
    <row r="3345" spans="1:4" x14ac:dyDescent="0.2">
      <c r="A3345" s="158"/>
      <c r="D3345" s="138"/>
    </row>
    <row r="3346" spans="1:4" x14ac:dyDescent="0.2">
      <c r="A3346" s="158"/>
      <c r="D3346" s="138"/>
    </row>
    <row r="3347" spans="1:4" x14ac:dyDescent="0.2">
      <c r="A3347" s="158"/>
      <c r="D3347" s="138"/>
    </row>
    <row r="3348" spans="1:4" x14ac:dyDescent="0.2">
      <c r="A3348" s="158"/>
      <c r="D3348" s="138"/>
    </row>
    <row r="3349" spans="1:4" x14ac:dyDescent="0.2">
      <c r="A3349" s="158"/>
      <c r="D3349" s="138"/>
    </row>
    <row r="3350" spans="1:4" x14ac:dyDescent="0.2">
      <c r="A3350" s="158"/>
      <c r="D3350" s="138"/>
    </row>
    <row r="3351" spans="1:4" x14ac:dyDescent="0.2">
      <c r="A3351" s="158"/>
      <c r="D3351" s="138"/>
    </row>
    <row r="3352" spans="1:4" x14ac:dyDescent="0.2">
      <c r="A3352" s="158"/>
      <c r="D3352" s="138"/>
    </row>
    <row r="3353" spans="1:4" x14ac:dyDescent="0.2">
      <c r="A3353" s="158"/>
      <c r="D3353" s="138"/>
    </row>
    <row r="3354" spans="1:4" x14ac:dyDescent="0.2">
      <c r="A3354" s="158"/>
      <c r="D3354" s="138"/>
    </row>
    <row r="3355" spans="1:4" x14ac:dyDescent="0.2">
      <c r="A3355" s="158"/>
      <c r="D3355" s="138"/>
    </row>
    <row r="3356" spans="1:4" x14ac:dyDescent="0.2">
      <c r="A3356" s="158"/>
      <c r="D3356" s="138"/>
    </row>
    <row r="3357" spans="1:4" x14ac:dyDescent="0.2">
      <c r="A3357" s="158"/>
      <c r="D3357" s="138"/>
    </row>
    <row r="3358" spans="1:4" x14ac:dyDescent="0.2">
      <c r="A3358" s="158"/>
      <c r="D3358" s="138"/>
    </row>
    <row r="3359" spans="1:4" x14ac:dyDescent="0.2">
      <c r="A3359" s="158"/>
      <c r="D3359" s="138"/>
    </row>
    <row r="3360" spans="1:4" x14ac:dyDescent="0.2">
      <c r="A3360" s="158"/>
      <c r="D3360" s="138"/>
    </row>
    <row r="3361" spans="1:4" x14ac:dyDescent="0.2">
      <c r="A3361" s="158"/>
      <c r="D3361" s="138"/>
    </row>
    <row r="3362" spans="1:4" x14ac:dyDescent="0.2">
      <c r="A3362" s="158"/>
      <c r="D3362" s="138"/>
    </row>
    <row r="3363" spans="1:4" x14ac:dyDescent="0.2">
      <c r="A3363" s="158"/>
      <c r="D3363" s="138"/>
    </row>
    <row r="3364" spans="1:4" x14ac:dyDescent="0.2">
      <c r="A3364" s="158"/>
      <c r="D3364" s="138"/>
    </row>
    <row r="3365" spans="1:4" x14ac:dyDescent="0.2">
      <c r="A3365" s="158"/>
      <c r="D3365" s="138"/>
    </row>
    <row r="3366" spans="1:4" x14ac:dyDescent="0.2">
      <c r="A3366" s="158"/>
      <c r="D3366" s="138"/>
    </row>
    <row r="3367" spans="1:4" x14ac:dyDescent="0.2">
      <c r="A3367" s="158"/>
      <c r="D3367" s="138"/>
    </row>
    <row r="3368" spans="1:4" x14ac:dyDescent="0.2">
      <c r="A3368" s="158"/>
      <c r="D3368" s="138"/>
    </row>
    <row r="3369" spans="1:4" x14ac:dyDescent="0.2">
      <c r="A3369" s="158"/>
      <c r="D3369" s="138"/>
    </row>
    <row r="3370" spans="1:4" x14ac:dyDescent="0.2">
      <c r="A3370" s="158"/>
      <c r="D3370" s="138"/>
    </row>
    <row r="3371" spans="1:4" x14ac:dyDescent="0.2">
      <c r="A3371" s="158"/>
      <c r="D3371" s="138"/>
    </row>
    <row r="3372" spans="1:4" x14ac:dyDescent="0.2">
      <c r="A3372" s="158"/>
      <c r="D3372" s="138"/>
    </row>
    <row r="3373" spans="1:4" x14ac:dyDescent="0.2">
      <c r="A3373" s="158"/>
      <c r="D3373" s="138"/>
    </row>
    <row r="3374" spans="1:4" x14ac:dyDescent="0.2">
      <c r="A3374" s="158"/>
      <c r="D3374" s="138"/>
    </row>
    <row r="3375" spans="1:4" x14ac:dyDescent="0.2">
      <c r="A3375" s="158"/>
      <c r="D3375" s="138"/>
    </row>
    <row r="3376" spans="1:4" x14ac:dyDescent="0.2">
      <c r="A3376" s="158"/>
      <c r="D3376" s="138"/>
    </row>
    <row r="3377" spans="1:4" x14ac:dyDescent="0.2">
      <c r="A3377" s="158"/>
      <c r="D3377" s="138"/>
    </row>
    <row r="3378" spans="1:4" x14ac:dyDescent="0.2">
      <c r="A3378" s="158"/>
      <c r="D3378" s="138"/>
    </row>
    <row r="3379" spans="1:4" x14ac:dyDescent="0.2">
      <c r="A3379" s="158"/>
      <c r="D3379" s="138"/>
    </row>
    <row r="3380" spans="1:4" x14ac:dyDescent="0.2">
      <c r="A3380" s="158"/>
      <c r="D3380" s="138"/>
    </row>
    <row r="3381" spans="1:4" x14ac:dyDescent="0.2">
      <c r="A3381" s="158"/>
      <c r="D3381" s="138"/>
    </row>
    <row r="3382" spans="1:4" x14ac:dyDescent="0.2">
      <c r="A3382" s="158"/>
      <c r="D3382" s="138"/>
    </row>
    <row r="3383" spans="1:4" x14ac:dyDescent="0.2">
      <c r="A3383" s="158"/>
      <c r="D3383" s="138"/>
    </row>
    <row r="3384" spans="1:4" x14ac:dyDescent="0.2">
      <c r="A3384" s="158"/>
      <c r="D3384" s="138"/>
    </row>
    <row r="3385" spans="1:4" x14ac:dyDescent="0.2">
      <c r="A3385" s="158"/>
      <c r="D3385" s="138"/>
    </row>
    <row r="3386" spans="1:4" x14ac:dyDescent="0.2">
      <c r="A3386" s="158"/>
      <c r="D3386" s="138"/>
    </row>
    <row r="3387" spans="1:4" x14ac:dyDescent="0.2">
      <c r="A3387" s="158"/>
      <c r="D3387" s="138"/>
    </row>
    <row r="3388" spans="1:4" x14ac:dyDescent="0.2">
      <c r="A3388" s="158"/>
      <c r="D3388" s="138"/>
    </row>
    <row r="3389" spans="1:4" x14ac:dyDescent="0.2">
      <c r="A3389" s="158"/>
      <c r="D3389" s="138"/>
    </row>
    <row r="3390" spans="1:4" x14ac:dyDescent="0.2">
      <c r="A3390" s="158"/>
      <c r="D3390" s="138"/>
    </row>
    <row r="3391" spans="1:4" x14ac:dyDescent="0.2">
      <c r="A3391" s="158"/>
      <c r="D3391" s="138"/>
    </row>
    <row r="3392" spans="1:4" x14ac:dyDescent="0.2">
      <c r="A3392" s="158"/>
      <c r="D3392" s="138"/>
    </row>
    <row r="3393" spans="1:4" x14ac:dyDescent="0.2">
      <c r="A3393" s="158"/>
      <c r="D3393" s="138"/>
    </row>
    <row r="3394" spans="1:4" x14ac:dyDescent="0.2">
      <c r="A3394" s="158"/>
      <c r="D3394" s="138"/>
    </row>
    <row r="3395" spans="1:4" x14ac:dyDescent="0.2">
      <c r="A3395" s="158"/>
      <c r="D3395" s="138"/>
    </row>
    <row r="3396" spans="1:4" x14ac:dyDescent="0.2">
      <c r="A3396" s="158"/>
      <c r="D3396" s="138"/>
    </row>
    <row r="3397" spans="1:4" x14ac:dyDescent="0.2">
      <c r="A3397" s="158"/>
      <c r="D3397" s="138"/>
    </row>
    <row r="3398" spans="1:4" x14ac:dyDescent="0.2">
      <c r="A3398" s="158"/>
      <c r="D3398" s="138"/>
    </row>
    <row r="3399" spans="1:4" x14ac:dyDescent="0.2">
      <c r="A3399" s="158"/>
      <c r="D3399" s="138"/>
    </row>
    <row r="3400" spans="1:4" x14ac:dyDescent="0.2">
      <c r="A3400" s="158"/>
      <c r="D3400" s="138"/>
    </row>
    <row r="3401" spans="1:4" x14ac:dyDescent="0.2">
      <c r="A3401" s="158"/>
      <c r="D3401" s="138"/>
    </row>
    <row r="3402" spans="1:4" x14ac:dyDescent="0.2">
      <c r="A3402" s="158"/>
      <c r="D3402" s="138"/>
    </row>
    <row r="3403" spans="1:4" x14ac:dyDescent="0.2">
      <c r="A3403" s="158"/>
      <c r="D3403" s="138"/>
    </row>
    <row r="3404" spans="1:4" x14ac:dyDescent="0.2">
      <c r="A3404" s="158"/>
      <c r="D3404" s="138"/>
    </row>
    <row r="3405" spans="1:4" x14ac:dyDescent="0.2">
      <c r="A3405" s="158"/>
      <c r="D3405" s="138"/>
    </row>
    <row r="3406" spans="1:4" x14ac:dyDescent="0.2">
      <c r="A3406" s="158"/>
      <c r="D3406" s="138"/>
    </row>
    <row r="3407" spans="1:4" x14ac:dyDescent="0.2">
      <c r="A3407" s="158"/>
      <c r="D3407" s="138"/>
    </row>
    <row r="3408" spans="1:4" x14ac:dyDescent="0.2">
      <c r="A3408" s="158"/>
      <c r="D3408" s="138"/>
    </row>
    <row r="3409" spans="1:4" x14ac:dyDescent="0.2">
      <c r="A3409" s="158"/>
      <c r="D3409" s="138"/>
    </row>
    <row r="3410" spans="1:4" x14ac:dyDescent="0.2">
      <c r="A3410" s="158"/>
      <c r="D3410" s="138"/>
    </row>
    <row r="3411" spans="1:4" x14ac:dyDescent="0.2">
      <c r="A3411" s="158"/>
      <c r="D3411" s="138"/>
    </row>
    <row r="3412" spans="1:4" x14ac:dyDescent="0.2">
      <c r="A3412" s="158"/>
      <c r="D3412" s="138"/>
    </row>
    <row r="3413" spans="1:4" x14ac:dyDescent="0.2">
      <c r="A3413" s="158"/>
      <c r="D3413" s="138"/>
    </row>
    <row r="3414" spans="1:4" x14ac:dyDescent="0.2">
      <c r="A3414" s="158"/>
      <c r="D3414" s="138"/>
    </row>
    <row r="3415" spans="1:4" x14ac:dyDescent="0.2">
      <c r="A3415" s="158"/>
      <c r="D3415" s="138"/>
    </row>
    <row r="3416" spans="1:4" x14ac:dyDescent="0.2">
      <c r="A3416" s="158"/>
      <c r="D3416" s="138"/>
    </row>
    <row r="3417" spans="1:4" x14ac:dyDescent="0.2">
      <c r="A3417" s="158"/>
      <c r="D3417" s="138"/>
    </row>
    <row r="3418" spans="1:4" x14ac:dyDescent="0.2">
      <c r="A3418" s="158"/>
      <c r="D3418" s="138"/>
    </row>
    <row r="3419" spans="1:4" x14ac:dyDescent="0.2">
      <c r="A3419" s="158"/>
      <c r="D3419" s="138"/>
    </row>
    <row r="3420" spans="1:4" x14ac:dyDescent="0.2">
      <c r="A3420" s="158"/>
      <c r="D3420" s="138"/>
    </row>
    <row r="3421" spans="1:4" x14ac:dyDescent="0.2">
      <c r="A3421" s="158"/>
      <c r="D3421" s="138"/>
    </row>
    <row r="3422" spans="1:4" x14ac:dyDescent="0.2">
      <c r="A3422" s="158"/>
      <c r="D3422" s="138"/>
    </row>
    <row r="3423" spans="1:4" x14ac:dyDescent="0.2">
      <c r="A3423" s="158"/>
      <c r="D3423" s="138"/>
    </row>
    <row r="3424" spans="1:4" x14ac:dyDescent="0.2">
      <c r="A3424" s="158"/>
      <c r="D3424" s="138"/>
    </row>
    <row r="3425" spans="1:4" x14ac:dyDescent="0.2">
      <c r="A3425" s="158"/>
      <c r="D3425" s="138"/>
    </row>
    <row r="3426" spans="1:4" x14ac:dyDescent="0.2">
      <c r="A3426" s="158"/>
      <c r="D3426" s="138"/>
    </row>
    <row r="3427" spans="1:4" x14ac:dyDescent="0.2">
      <c r="A3427" s="158"/>
      <c r="D3427" s="138"/>
    </row>
    <row r="3428" spans="1:4" x14ac:dyDescent="0.2">
      <c r="A3428" s="158"/>
      <c r="D3428" s="138"/>
    </row>
    <row r="3429" spans="1:4" x14ac:dyDescent="0.2">
      <c r="A3429" s="158"/>
      <c r="D3429" s="138"/>
    </row>
    <row r="3430" spans="1:4" x14ac:dyDescent="0.2">
      <c r="A3430" s="158"/>
      <c r="D3430" s="138"/>
    </row>
    <row r="3431" spans="1:4" x14ac:dyDescent="0.2">
      <c r="A3431" s="158"/>
      <c r="D3431" s="138"/>
    </row>
    <row r="3432" spans="1:4" x14ac:dyDescent="0.2">
      <c r="A3432" s="158"/>
      <c r="D3432" s="138"/>
    </row>
    <row r="3433" spans="1:4" x14ac:dyDescent="0.2">
      <c r="A3433" s="158"/>
      <c r="D3433" s="138"/>
    </row>
    <row r="3434" spans="1:4" x14ac:dyDescent="0.2">
      <c r="A3434" s="158"/>
      <c r="D3434" s="138"/>
    </row>
    <row r="3435" spans="1:4" x14ac:dyDescent="0.2">
      <c r="A3435" s="158"/>
      <c r="D3435" s="138"/>
    </row>
    <row r="3436" spans="1:4" x14ac:dyDescent="0.2">
      <c r="A3436" s="158"/>
      <c r="D3436" s="138"/>
    </row>
    <row r="3437" spans="1:4" x14ac:dyDescent="0.2">
      <c r="A3437" s="158"/>
      <c r="D3437" s="138"/>
    </row>
    <row r="3438" spans="1:4" x14ac:dyDescent="0.2">
      <c r="A3438" s="158"/>
      <c r="D3438" s="138"/>
    </row>
    <row r="3439" spans="1:4" x14ac:dyDescent="0.2">
      <c r="A3439" s="158"/>
      <c r="D3439" s="138"/>
    </row>
    <row r="3440" spans="1:4" x14ac:dyDescent="0.2">
      <c r="A3440" s="158"/>
      <c r="D3440" s="138"/>
    </row>
    <row r="3441" spans="1:4" x14ac:dyDescent="0.2">
      <c r="A3441" s="158"/>
      <c r="D3441" s="138"/>
    </row>
    <row r="3442" spans="1:4" x14ac:dyDescent="0.2">
      <c r="A3442" s="158"/>
      <c r="D3442" s="138"/>
    </row>
    <row r="3443" spans="1:4" x14ac:dyDescent="0.2">
      <c r="A3443" s="158"/>
      <c r="D3443" s="138"/>
    </row>
    <row r="3444" spans="1:4" x14ac:dyDescent="0.2">
      <c r="A3444" s="158"/>
      <c r="D3444" s="138"/>
    </row>
    <row r="3445" spans="1:4" x14ac:dyDescent="0.2">
      <c r="A3445" s="158"/>
      <c r="D3445" s="138"/>
    </row>
    <row r="3446" spans="1:4" x14ac:dyDescent="0.2">
      <c r="A3446" s="158"/>
      <c r="D3446" s="138"/>
    </row>
    <row r="3447" spans="1:4" x14ac:dyDescent="0.2">
      <c r="A3447" s="158"/>
      <c r="D3447" s="138"/>
    </row>
    <row r="3448" spans="1:4" x14ac:dyDescent="0.2">
      <c r="A3448" s="158"/>
      <c r="D3448" s="138"/>
    </row>
    <row r="3449" spans="1:4" x14ac:dyDescent="0.2">
      <c r="A3449" s="158"/>
      <c r="D3449" s="138"/>
    </row>
    <row r="3450" spans="1:4" x14ac:dyDescent="0.2">
      <c r="A3450" s="158"/>
      <c r="D3450" s="138"/>
    </row>
    <row r="3451" spans="1:4" x14ac:dyDescent="0.2">
      <c r="A3451" s="158"/>
      <c r="D3451" s="138"/>
    </row>
    <row r="3452" spans="1:4" x14ac:dyDescent="0.2">
      <c r="A3452" s="158"/>
      <c r="D3452" s="138"/>
    </row>
    <row r="3453" spans="1:4" x14ac:dyDescent="0.2">
      <c r="A3453" s="158"/>
      <c r="D3453" s="138"/>
    </row>
    <row r="3454" spans="1:4" x14ac:dyDescent="0.2">
      <c r="A3454" s="158"/>
      <c r="D3454" s="138"/>
    </row>
    <row r="3455" spans="1:4" x14ac:dyDescent="0.2">
      <c r="A3455" s="158"/>
      <c r="D3455" s="138"/>
    </row>
    <row r="3456" spans="1:4" x14ac:dyDescent="0.2">
      <c r="A3456" s="158"/>
      <c r="D3456" s="138"/>
    </row>
    <row r="3457" spans="1:4" x14ac:dyDescent="0.2">
      <c r="A3457" s="158"/>
      <c r="D3457" s="138"/>
    </row>
    <row r="3458" spans="1:4" x14ac:dyDescent="0.2">
      <c r="A3458" s="158"/>
      <c r="D3458" s="138"/>
    </row>
    <row r="3459" spans="1:4" x14ac:dyDescent="0.2">
      <c r="A3459" s="158"/>
      <c r="D3459" s="138"/>
    </row>
    <row r="3460" spans="1:4" x14ac:dyDescent="0.2">
      <c r="A3460" s="158"/>
      <c r="D3460" s="138"/>
    </row>
    <row r="3461" spans="1:4" x14ac:dyDescent="0.2">
      <c r="A3461" s="158"/>
      <c r="D3461" s="138"/>
    </row>
    <row r="3462" spans="1:4" x14ac:dyDescent="0.2">
      <c r="A3462" s="158"/>
      <c r="D3462" s="138"/>
    </row>
    <row r="3463" spans="1:4" x14ac:dyDescent="0.2">
      <c r="A3463" s="158"/>
      <c r="D3463" s="138"/>
    </row>
    <row r="3464" spans="1:4" x14ac:dyDescent="0.2">
      <c r="A3464" s="158"/>
      <c r="D3464" s="138"/>
    </row>
    <row r="3465" spans="1:4" x14ac:dyDescent="0.2">
      <c r="A3465" s="158"/>
      <c r="D3465" s="138"/>
    </row>
    <row r="3466" spans="1:4" x14ac:dyDescent="0.2">
      <c r="A3466" s="158"/>
      <c r="D3466" s="138"/>
    </row>
    <row r="3467" spans="1:4" x14ac:dyDescent="0.2">
      <c r="A3467" s="158"/>
      <c r="D3467" s="138"/>
    </row>
    <row r="3468" spans="1:4" x14ac:dyDescent="0.2">
      <c r="A3468" s="158"/>
      <c r="D3468" s="138"/>
    </row>
    <row r="3469" spans="1:4" x14ac:dyDescent="0.2">
      <c r="A3469" s="158"/>
      <c r="D3469" s="138"/>
    </row>
    <row r="3470" spans="1:4" x14ac:dyDescent="0.2">
      <c r="A3470" s="158"/>
      <c r="D3470" s="138"/>
    </row>
    <row r="3471" spans="1:4" x14ac:dyDescent="0.2">
      <c r="A3471" s="158"/>
      <c r="D3471" s="138"/>
    </row>
    <row r="3472" spans="1:4" x14ac:dyDescent="0.2">
      <c r="A3472" s="158"/>
      <c r="D3472" s="138"/>
    </row>
    <row r="3473" spans="1:4" x14ac:dyDescent="0.2">
      <c r="A3473" s="158"/>
      <c r="D3473" s="138"/>
    </row>
    <row r="3474" spans="1:4" x14ac:dyDescent="0.2">
      <c r="A3474" s="158"/>
      <c r="D3474" s="138"/>
    </row>
    <row r="3475" spans="1:4" x14ac:dyDescent="0.2">
      <c r="A3475" s="158"/>
      <c r="D3475" s="138"/>
    </row>
    <row r="3476" spans="1:4" x14ac:dyDescent="0.2">
      <c r="A3476" s="158"/>
      <c r="D3476" s="138"/>
    </row>
    <row r="3477" spans="1:4" x14ac:dyDescent="0.2">
      <c r="A3477" s="158"/>
      <c r="D3477" s="138"/>
    </row>
    <row r="3478" spans="1:4" x14ac:dyDescent="0.2">
      <c r="A3478" s="158"/>
      <c r="D3478" s="138"/>
    </row>
    <row r="3479" spans="1:4" x14ac:dyDescent="0.2">
      <c r="A3479" s="158"/>
      <c r="D3479" s="138"/>
    </row>
    <row r="3480" spans="1:4" x14ac:dyDescent="0.2">
      <c r="A3480" s="158"/>
      <c r="D3480" s="138"/>
    </row>
    <row r="3481" spans="1:4" x14ac:dyDescent="0.2">
      <c r="A3481" s="158"/>
      <c r="D3481" s="138"/>
    </row>
    <row r="3482" spans="1:4" x14ac:dyDescent="0.2">
      <c r="A3482" s="158"/>
      <c r="D3482" s="138"/>
    </row>
    <row r="3483" spans="1:4" x14ac:dyDescent="0.2">
      <c r="A3483" s="158"/>
      <c r="D3483" s="138"/>
    </row>
    <row r="3484" spans="1:4" x14ac:dyDescent="0.2">
      <c r="A3484" s="158"/>
      <c r="D3484" s="138"/>
    </row>
    <row r="3485" spans="1:4" x14ac:dyDescent="0.2">
      <c r="A3485" s="158"/>
      <c r="D3485" s="138"/>
    </row>
    <row r="3486" spans="1:4" x14ac:dyDescent="0.2">
      <c r="A3486" s="158"/>
      <c r="D3486" s="138"/>
    </row>
    <row r="3487" spans="1:4" x14ac:dyDescent="0.2">
      <c r="A3487" s="158"/>
      <c r="D3487" s="138"/>
    </row>
    <row r="3488" spans="1:4" x14ac:dyDescent="0.2">
      <c r="A3488" s="158"/>
      <c r="D3488" s="138"/>
    </row>
    <row r="3489" spans="1:4" x14ac:dyDescent="0.2">
      <c r="A3489" s="158"/>
      <c r="D3489" s="138"/>
    </row>
    <row r="3490" spans="1:4" x14ac:dyDescent="0.2">
      <c r="A3490" s="158"/>
      <c r="D3490" s="138"/>
    </row>
    <row r="3491" spans="1:4" x14ac:dyDescent="0.2">
      <c r="A3491" s="158"/>
      <c r="D3491" s="138"/>
    </row>
    <row r="3492" spans="1:4" x14ac:dyDescent="0.2">
      <c r="A3492" s="158"/>
      <c r="D3492" s="138"/>
    </row>
    <row r="3493" spans="1:4" x14ac:dyDescent="0.2">
      <c r="A3493" s="158"/>
      <c r="D3493" s="138"/>
    </row>
    <row r="3494" spans="1:4" x14ac:dyDescent="0.2">
      <c r="A3494" s="158"/>
      <c r="D3494" s="138"/>
    </row>
    <row r="3495" spans="1:4" x14ac:dyDescent="0.2">
      <c r="A3495" s="158"/>
      <c r="D3495" s="138"/>
    </row>
    <row r="3496" spans="1:4" x14ac:dyDescent="0.2">
      <c r="A3496" s="158"/>
      <c r="D3496" s="138"/>
    </row>
    <row r="3497" spans="1:4" x14ac:dyDescent="0.2">
      <c r="A3497" s="158"/>
      <c r="D3497" s="138"/>
    </row>
    <row r="3498" spans="1:4" x14ac:dyDescent="0.2">
      <c r="A3498" s="158"/>
      <c r="D3498" s="138"/>
    </row>
    <row r="3499" spans="1:4" x14ac:dyDescent="0.2">
      <c r="A3499" s="158"/>
      <c r="D3499" s="138"/>
    </row>
    <row r="3500" spans="1:4" x14ac:dyDescent="0.2">
      <c r="A3500" s="158"/>
      <c r="D3500" s="138"/>
    </row>
    <row r="3501" spans="1:4" x14ac:dyDescent="0.2">
      <c r="A3501" s="158"/>
      <c r="D3501" s="138"/>
    </row>
    <row r="3502" spans="1:4" x14ac:dyDescent="0.2">
      <c r="A3502" s="158"/>
      <c r="D3502" s="138"/>
    </row>
    <row r="3503" spans="1:4" x14ac:dyDescent="0.2">
      <c r="A3503" s="158"/>
      <c r="D3503" s="138"/>
    </row>
    <row r="3504" spans="1:4" x14ac:dyDescent="0.2">
      <c r="A3504" s="158"/>
      <c r="D3504" s="138"/>
    </row>
    <row r="3505" spans="1:4" x14ac:dyDescent="0.2">
      <c r="A3505" s="158"/>
      <c r="D3505" s="138"/>
    </row>
    <row r="3506" spans="1:4" x14ac:dyDescent="0.2">
      <c r="A3506" s="158"/>
      <c r="D3506" s="138"/>
    </row>
    <row r="3507" spans="1:4" x14ac:dyDescent="0.2">
      <c r="A3507" s="158"/>
      <c r="D3507" s="138"/>
    </row>
    <row r="3508" spans="1:4" x14ac:dyDescent="0.2">
      <c r="A3508" s="158"/>
      <c r="D3508" s="138"/>
    </row>
    <row r="3509" spans="1:4" x14ac:dyDescent="0.2">
      <c r="A3509" s="158"/>
      <c r="D3509" s="138"/>
    </row>
    <row r="3510" spans="1:4" x14ac:dyDescent="0.2">
      <c r="A3510" s="158"/>
      <c r="D3510" s="138"/>
    </row>
    <row r="3511" spans="1:4" x14ac:dyDescent="0.2">
      <c r="A3511" s="158"/>
      <c r="D3511" s="138"/>
    </row>
    <row r="3512" spans="1:4" x14ac:dyDescent="0.2">
      <c r="A3512" s="158"/>
      <c r="D3512" s="138"/>
    </row>
    <row r="3513" spans="1:4" x14ac:dyDescent="0.2">
      <c r="A3513" s="158"/>
      <c r="D3513" s="138"/>
    </row>
    <row r="3514" spans="1:4" x14ac:dyDescent="0.2">
      <c r="A3514" s="158"/>
      <c r="D3514" s="138"/>
    </row>
    <row r="3515" spans="1:4" x14ac:dyDescent="0.2">
      <c r="A3515" s="158"/>
      <c r="D3515" s="138"/>
    </row>
    <row r="3516" spans="1:4" x14ac:dyDescent="0.2">
      <c r="A3516" s="158"/>
      <c r="D3516" s="138"/>
    </row>
    <row r="3517" spans="1:4" x14ac:dyDescent="0.2">
      <c r="A3517" s="158"/>
      <c r="D3517" s="138"/>
    </row>
    <row r="3518" spans="1:4" x14ac:dyDescent="0.2">
      <c r="A3518" s="158"/>
      <c r="D3518" s="138"/>
    </row>
    <row r="3519" spans="1:4" x14ac:dyDescent="0.2">
      <c r="A3519" s="158"/>
      <c r="D3519" s="138"/>
    </row>
    <row r="3520" spans="1:4" x14ac:dyDescent="0.2">
      <c r="A3520" s="158"/>
      <c r="D3520" s="138"/>
    </row>
    <row r="3521" spans="1:4" x14ac:dyDescent="0.2">
      <c r="A3521" s="158"/>
      <c r="D3521" s="138"/>
    </row>
    <row r="3522" spans="1:4" x14ac:dyDescent="0.2">
      <c r="A3522" s="158"/>
      <c r="D3522" s="138"/>
    </row>
    <row r="3523" spans="1:4" x14ac:dyDescent="0.2">
      <c r="A3523" s="158"/>
      <c r="D3523" s="138"/>
    </row>
    <row r="3524" spans="1:4" x14ac:dyDescent="0.2">
      <c r="A3524" s="158"/>
      <c r="D3524" s="138"/>
    </row>
    <row r="3525" spans="1:4" x14ac:dyDescent="0.2">
      <c r="A3525" s="158"/>
      <c r="D3525" s="138"/>
    </row>
    <row r="3526" spans="1:4" x14ac:dyDescent="0.2">
      <c r="A3526" s="158"/>
      <c r="D3526" s="138"/>
    </row>
    <row r="3527" spans="1:4" x14ac:dyDescent="0.2">
      <c r="A3527" s="158"/>
      <c r="D3527" s="138"/>
    </row>
    <row r="3528" spans="1:4" x14ac:dyDescent="0.2">
      <c r="A3528" s="158"/>
      <c r="D3528" s="138"/>
    </row>
    <row r="3529" spans="1:4" x14ac:dyDescent="0.2">
      <c r="A3529" s="158"/>
      <c r="D3529" s="138"/>
    </row>
    <row r="3530" spans="1:4" x14ac:dyDescent="0.2">
      <c r="A3530" s="158"/>
      <c r="D3530" s="138"/>
    </row>
    <row r="3531" spans="1:4" x14ac:dyDescent="0.2">
      <c r="A3531" s="158"/>
      <c r="D3531" s="138"/>
    </row>
    <row r="3532" spans="1:4" x14ac:dyDescent="0.2">
      <c r="A3532" s="158"/>
      <c r="D3532" s="138"/>
    </row>
    <row r="3533" spans="1:4" x14ac:dyDescent="0.2">
      <c r="A3533" s="158"/>
      <c r="D3533" s="138"/>
    </row>
    <row r="3534" spans="1:4" x14ac:dyDescent="0.2">
      <c r="A3534" s="158"/>
      <c r="D3534" s="138"/>
    </row>
    <row r="3535" spans="1:4" x14ac:dyDescent="0.2">
      <c r="A3535" s="158"/>
      <c r="D3535" s="138"/>
    </row>
    <row r="3536" spans="1:4" x14ac:dyDescent="0.2">
      <c r="A3536" s="158"/>
      <c r="D3536" s="138"/>
    </row>
    <row r="3537" spans="1:4" x14ac:dyDescent="0.2">
      <c r="A3537" s="158"/>
      <c r="D3537" s="138"/>
    </row>
    <row r="3538" spans="1:4" x14ac:dyDescent="0.2">
      <c r="A3538" s="158"/>
      <c r="D3538" s="138"/>
    </row>
    <row r="3539" spans="1:4" x14ac:dyDescent="0.2">
      <c r="A3539" s="158"/>
      <c r="D3539" s="138"/>
    </row>
    <row r="3540" spans="1:4" x14ac:dyDescent="0.2">
      <c r="A3540" s="158"/>
      <c r="D3540" s="138"/>
    </row>
    <row r="3541" spans="1:4" x14ac:dyDescent="0.2">
      <c r="A3541" s="158"/>
      <c r="D3541" s="138"/>
    </row>
    <row r="3542" spans="1:4" x14ac:dyDescent="0.2">
      <c r="A3542" s="158"/>
      <c r="D3542" s="138"/>
    </row>
    <row r="3543" spans="1:4" x14ac:dyDescent="0.2">
      <c r="A3543" s="158"/>
      <c r="D3543" s="138"/>
    </row>
    <row r="3544" spans="1:4" x14ac:dyDescent="0.2">
      <c r="A3544" s="158"/>
      <c r="D3544" s="138"/>
    </row>
    <row r="3545" spans="1:4" x14ac:dyDescent="0.2">
      <c r="A3545" s="158"/>
      <c r="D3545" s="138"/>
    </row>
    <row r="3546" spans="1:4" x14ac:dyDescent="0.2">
      <c r="A3546" s="158"/>
      <c r="D3546" s="138"/>
    </row>
    <row r="3547" spans="1:4" x14ac:dyDescent="0.2">
      <c r="A3547" s="158"/>
      <c r="D3547" s="138"/>
    </row>
    <row r="3548" spans="1:4" x14ac:dyDescent="0.2">
      <c r="A3548" s="158"/>
      <c r="D3548" s="138"/>
    </row>
    <row r="3549" spans="1:4" x14ac:dyDescent="0.2">
      <c r="A3549" s="158"/>
      <c r="D3549" s="138"/>
    </row>
    <row r="3550" spans="1:4" x14ac:dyDescent="0.2">
      <c r="A3550" s="158"/>
      <c r="D3550" s="138"/>
    </row>
    <row r="3551" spans="1:4" x14ac:dyDescent="0.2">
      <c r="A3551" s="158"/>
      <c r="D3551" s="138"/>
    </row>
    <row r="3552" spans="1:4" x14ac:dyDescent="0.2">
      <c r="A3552" s="158"/>
      <c r="D3552" s="138"/>
    </row>
    <row r="3553" spans="1:4" x14ac:dyDescent="0.2">
      <c r="A3553" s="158"/>
      <c r="D3553" s="138"/>
    </row>
    <row r="3554" spans="1:4" x14ac:dyDescent="0.2">
      <c r="A3554" s="158"/>
      <c r="D3554" s="138"/>
    </row>
    <row r="3555" spans="1:4" x14ac:dyDescent="0.2">
      <c r="A3555" s="158"/>
      <c r="D3555" s="138"/>
    </row>
    <row r="3556" spans="1:4" x14ac:dyDescent="0.2">
      <c r="A3556" s="158"/>
      <c r="D3556" s="138"/>
    </row>
    <row r="3557" spans="1:4" x14ac:dyDescent="0.2">
      <c r="A3557" s="158"/>
      <c r="D3557" s="138"/>
    </row>
    <row r="3558" spans="1:4" x14ac:dyDescent="0.2">
      <c r="A3558" s="158"/>
      <c r="D3558" s="138"/>
    </row>
    <row r="3559" spans="1:4" x14ac:dyDescent="0.2">
      <c r="A3559" s="158"/>
      <c r="D3559" s="138"/>
    </row>
    <row r="3560" spans="1:4" x14ac:dyDescent="0.2">
      <c r="A3560" s="158"/>
      <c r="D3560" s="138"/>
    </row>
    <row r="3561" spans="1:4" x14ac:dyDescent="0.2">
      <c r="A3561" s="158"/>
      <c r="D3561" s="138"/>
    </row>
    <row r="3562" spans="1:4" x14ac:dyDescent="0.2">
      <c r="A3562" s="158"/>
      <c r="D3562" s="138"/>
    </row>
    <row r="3563" spans="1:4" x14ac:dyDescent="0.2">
      <c r="A3563" s="158"/>
      <c r="D3563" s="138"/>
    </row>
    <row r="3564" spans="1:4" x14ac:dyDescent="0.2">
      <c r="A3564" s="158"/>
      <c r="D3564" s="138"/>
    </row>
    <row r="3565" spans="1:4" x14ac:dyDescent="0.2">
      <c r="A3565" s="158"/>
      <c r="D3565" s="138"/>
    </row>
    <row r="3566" spans="1:4" x14ac:dyDescent="0.2">
      <c r="A3566" s="158"/>
      <c r="D3566" s="138"/>
    </row>
    <row r="3567" spans="1:4" x14ac:dyDescent="0.2">
      <c r="A3567" s="158"/>
      <c r="D3567" s="138"/>
    </row>
    <row r="3568" spans="1:4" x14ac:dyDescent="0.2">
      <c r="A3568" s="158"/>
      <c r="D3568" s="138"/>
    </row>
    <row r="3569" spans="1:4" x14ac:dyDescent="0.2">
      <c r="A3569" s="158"/>
      <c r="D3569" s="138"/>
    </row>
    <row r="3570" spans="1:4" x14ac:dyDescent="0.2">
      <c r="A3570" s="158"/>
      <c r="D3570" s="138"/>
    </row>
    <row r="3571" spans="1:4" x14ac:dyDescent="0.2">
      <c r="A3571" s="158"/>
      <c r="D3571" s="138"/>
    </row>
    <row r="3572" spans="1:4" x14ac:dyDescent="0.2">
      <c r="A3572" s="158"/>
      <c r="D3572" s="138"/>
    </row>
    <row r="3573" spans="1:4" x14ac:dyDescent="0.2">
      <c r="A3573" s="158"/>
      <c r="D3573" s="138"/>
    </row>
    <row r="3574" spans="1:4" x14ac:dyDescent="0.2">
      <c r="A3574" s="158"/>
      <c r="D3574" s="138"/>
    </row>
    <row r="3575" spans="1:4" x14ac:dyDescent="0.2">
      <c r="A3575" s="158"/>
      <c r="D3575" s="138"/>
    </row>
    <row r="3576" spans="1:4" x14ac:dyDescent="0.2">
      <c r="A3576" s="158"/>
      <c r="D3576" s="138"/>
    </row>
    <row r="3577" spans="1:4" x14ac:dyDescent="0.2">
      <c r="A3577" s="158"/>
      <c r="D3577" s="138"/>
    </row>
    <row r="3578" spans="1:4" x14ac:dyDescent="0.2">
      <c r="A3578" s="158"/>
      <c r="D3578" s="138"/>
    </row>
    <row r="3579" spans="1:4" x14ac:dyDescent="0.2">
      <c r="A3579" s="158"/>
      <c r="D3579" s="138"/>
    </row>
    <row r="3580" spans="1:4" x14ac:dyDescent="0.2">
      <c r="A3580" s="158"/>
      <c r="D3580" s="138"/>
    </row>
    <row r="3581" spans="1:4" x14ac:dyDescent="0.2">
      <c r="A3581" s="158"/>
      <c r="D3581" s="138"/>
    </row>
    <row r="3582" spans="1:4" x14ac:dyDescent="0.2">
      <c r="A3582" s="158"/>
      <c r="D3582" s="138"/>
    </row>
    <row r="3583" spans="1:4" x14ac:dyDescent="0.2">
      <c r="A3583" s="158"/>
      <c r="D3583" s="138"/>
    </row>
    <row r="3584" spans="1:4" x14ac:dyDescent="0.2">
      <c r="A3584" s="158"/>
      <c r="D3584" s="138"/>
    </row>
    <row r="3585" spans="1:4" x14ac:dyDescent="0.2">
      <c r="A3585" s="158"/>
      <c r="D3585" s="138"/>
    </row>
    <row r="3586" spans="1:4" x14ac:dyDescent="0.2">
      <c r="A3586" s="158"/>
      <c r="D3586" s="138"/>
    </row>
    <row r="3587" spans="1:4" x14ac:dyDescent="0.2">
      <c r="A3587" s="158"/>
      <c r="D3587" s="138"/>
    </row>
    <row r="3588" spans="1:4" x14ac:dyDescent="0.2">
      <c r="A3588" s="158"/>
      <c r="D3588" s="138"/>
    </row>
    <row r="3589" spans="1:4" x14ac:dyDescent="0.2">
      <c r="A3589" s="158"/>
      <c r="D3589" s="138"/>
    </row>
    <row r="3590" spans="1:4" x14ac:dyDescent="0.2">
      <c r="A3590" s="158"/>
      <c r="D3590" s="138"/>
    </row>
    <row r="3591" spans="1:4" x14ac:dyDescent="0.2">
      <c r="A3591" s="158"/>
      <c r="D3591" s="138"/>
    </row>
    <row r="3592" spans="1:4" x14ac:dyDescent="0.2">
      <c r="A3592" s="158"/>
      <c r="D3592" s="138"/>
    </row>
    <row r="3593" spans="1:4" x14ac:dyDescent="0.2">
      <c r="A3593" s="158"/>
      <c r="D3593" s="138"/>
    </row>
    <row r="3594" spans="1:4" x14ac:dyDescent="0.2">
      <c r="A3594" s="158"/>
      <c r="D3594" s="138"/>
    </row>
    <row r="3595" spans="1:4" x14ac:dyDescent="0.2">
      <c r="A3595" s="158"/>
      <c r="D3595" s="138"/>
    </row>
    <row r="3596" spans="1:4" x14ac:dyDescent="0.2">
      <c r="A3596" s="158"/>
      <c r="D3596" s="138"/>
    </row>
    <row r="3597" spans="1:4" x14ac:dyDescent="0.2">
      <c r="A3597" s="158"/>
      <c r="D3597" s="138"/>
    </row>
    <row r="3598" spans="1:4" x14ac:dyDescent="0.2">
      <c r="A3598" s="158"/>
      <c r="D3598" s="138"/>
    </row>
    <row r="3599" spans="1:4" x14ac:dyDescent="0.2">
      <c r="A3599" s="158"/>
      <c r="D3599" s="138"/>
    </row>
    <row r="3600" spans="1:4" x14ac:dyDescent="0.2">
      <c r="A3600" s="158"/>
      <c r="D3600" s="138"/>
    </row>
    <row r="3601" spans="1:4" x14ac:dyDescent="0.2">
      <c r="A3601" s="158"/>
      <c r="D3601" s="138"/>
    </row>
    <row r="3602" spans="1:4" x14ac:dyDescent="0.2">
      <c r="A3602" s="158"/>
      <c r="D3602" s="138"/>
    </row>
    <row r="3603" spans="1:4" x14ac:dyDescent="0.2">
      <c r="A3603" s="158"/>
      <c r="D3603" s="138"/>
    </row>
    <row r="3604" spans="1:4" x14ac:dyDescent="0.2">
      <c r="A3604" s="158"/>
      <c r="D3604" s="138"/>
    </row>
    <row r="3605" spans="1:4" x14ac:dyDescent="0.2">
      <c r="A3605" s="158"/>
      <c r="D3605" s="138"/>
    </row>
    <row r="3606" spans="1:4" x14ac:dyDescent="0.2">
      <c r="A3606" s="158"/>
      <c r="D3606" s="138"/>
    </row>
    <row r="3607" spans="1:4" x14ac:dyDescent="0.2">
      <c r="A3607" s="158"/>
      <c r="D3607" s="138"/>
    </row>
    <row r="3608" spans="1:4" x14ac:dyDescent="0.2">
      <c r="A3608" s="158"/>
      <c r="D3608" s="138"/>
    </row>
    <row r="3609" spans="1:4" x14ac:dyDescent="0.2">
      <c r="A3609" s="158"/>
      <c r="D3609" s="138"/>
    </row>
    <row r="3610" spans="1:4" x14ac:dyDescent="0.2">
      <c r="A3610" s="158"/>
      <c r="D3610" s="138"/>
    </row>
    <row r="3611" spans="1:4" x14ac:dyDescent="0.2">
      <c r="A3611" s="158"/>
      <c r="D3611" s="138"/>
    </row>
    <row r="3612" spans="1:4" x14ac:dyDescent="0.2">
      <c r="A3612" s="158"/>
      <c r="D3612" s="138"/>
    </row>
    <row r="3613" spans="1:4" x14ac:dyDescent="0.2">
      <c r="A3613" s="158"/>
      <c r="D3613" s="138"/>
    </row>
    <row r="3614" spans="1:4" x14ac:dyDescent="0.2">
      <c r="A3614" s="158"/>
      <c r="D3614" s="138"/>
    </row>
    <row r="3615" spans="1:4" x14ac:dyDescent="0.2">
      <c r="A3615" s="158"/>
      <c r="D3615" s="138"/>
    </row>
    <row r="3616" spans="1:4" x14ac:dyDescent="0.2">
      <c r="A3616" s="158"/>
      <c r="D3616" s="138"/>
    </row>
    <row r="3617" spans="1:4" x14ac:dyDescent="0.2">
      <c r="A3617" s="158"/>
      <c r="D3617" s="138"/>
    </row>
    <row r="3618" spans="1:4" x14ac:dyDescent="0.2">
      <c r="A3618" s="158"/>
      <c r="D3618" s="138"/>
    </row>
    <row r="3619" spans="1:4" x14ac:dyDescent="0.2">
      <c r="A3619" s="158"/>
      <c r="D3619" s="138"/>
    </row>
    <row r="3620" spans="1:4" x14ac:dyDescent="0.2">
      <c r="A3620" s="158"/>
      <c r="D3620" s="138"/>
    </row>
    <row r="3621" spans="1:4" x14ac:dyDescent="0.2">
      <c r="A3621" s="158"/>
      <c r="D3621" s="138"/>
    </row>
    <row r="3622" spans="1:4" x14ac:dyDescent="0.2">
      <c r="A3622" s="158"/>
      <c r="D3622" s="138"/>
    </row>
    <row r="3623" spans="1:4" x14ac:dyDescent="0.2">
      <c r="A3623" s="158"/>
      <c r="D3623" s="138"/>
    </row>
    <row r="3624" spans="1:4" x14ac:dyDescent="0.2">
      <c r="A3624" s="158"/>
      <c r="D3624" s="138"/>
    </row>
    <row r="3625" spans="1:4" x14ac:dyDescent="0.2">
      <c r="A3625" s="158"/>
      <c r="D3625" s="138"/>
    </row>
    <row r="3626" spans="1:4" x14ac:dyDescent="0.2">
      <c r="A3626" s="158"/>
      <c r="D3626" s="138"/>
    </row>
    <row r="3627" spans="1:4" x14ac:dyDescent="0.2">
      <c r="A3627" s="158"/>
      <c r="D3627" s="138"/>
    </row>
    <row r="3628" spans="1:4" x14ac:dyDescent="0.2">
      <c r="A3628" s="158"/>
      <c r="D3628" s="138"/>
    </row>
    <row r="3629" spans="1:4" x14ac:dyDescent="0.2">
      <c r="A3629" s="158"/>
      <c r="D3629" s="138"/>
    </row>
    <row r="3630" spans="1:4" x14ac:dyDescent="0.2">
      <c r="A3630" s="158"/>
      <c r="D3630" s="138"/>
    </row>
    <row r="3631" spans="1:4" x14ac:dyDescent="0.2">
      <c r="A3631" s="158"/>
      <c r="D3631" s="138"/>
    </row>
    <row r="3632" spans="1:4" x14ac:dyDescent="0.2">
      <c r="A3632" s="158"/>
      <c r="D3632" s="138"/>
    </row>
    <row r="3633" spans="1:4" x14ac:dyDescent="0.2">
      <c r="A3633" s="158"/>
      <c r="D3633" s="138"/>
    </row>
    <row r="3634" spans="1:4" x14ac:dyDescent="0.2">
      <c r="A3634" s="158"/>
      <c r="D3634" s="138"/>
    </row>
    <row r="3635" spans="1:4" x14ac:dyDescent="0.2">
      <c r="A3635" s="158"/>
      <c r="D3635" s="138"/>
    </row>
    <row r="3636" spans="1:4" x14ac:dyDescent="0.2">
      <c r="A3636" s="158"/>
      <c r="D3636" s="138"/>
    </row>
    <row r="3637" spans="1:4" x14ac:dyDescent="0.2">
      <c r="A3637" s="158"/>
      <c r="D3637" s="138"/>
    </row>
    <row r="3638" spans="1:4" x14ac:dyDescent="0.2">
      <c r="A3638" s="158"/>
      <c r="D3638" s="138"/>
    </row>
    <row r="3639" spans="1:4" x14ac:dyDescent="0.2">
      <c r="A3639" s="158"/>
      <c r="D3639" s="138"/>
    </row>
    <row r="3640" spans="1:4" x14ac:dyDescent="0.2">
      <c r="A3640" s="158"/>
      <c r="D3640" s="138"/>
    </row>
    <row r="3641" spans="1:4" x14ac:dyDescent="0.2">
      <c r="A3641" s="158"/>
      <c r="D3641" s="138"/>
    </row>
    <row r="3642" spans="1:4" x14ac:dyDescent="0.2">
      <c r="A3642" s="158"/>
      <c r="D3642" s="138"/>
    </row>
    <row r="3643" spans="1:4" x14ac:dyDescent="0.2">
      <c r="A3643" s="158"/>
      <c r="D3643" s="138"/>
    </row>
    <row r="3644" spans="1:4" x14ac:dyDescent="0.2">
      <c r="A3644" s="158"/>
      <c r="D3644" s="138"/>
    </row>
    <row r="3645" spans="1:4" x14ac:dyDescent="0.2">
      <c r="A3645" s="158"/>
      <c r="D3645" s="138"/>
    </row>
    <row r="3646" spans="1:4" x14ac:dyDescent="0.2">
      <c r="A3646" s="158"/>
      <c r="D3646" s="138"/>
    </row>
    <row r="3647" spans="1:4" x14ac:dyDescent="0.2">
      <c r="A3647" s="158"/>
      <c r="D3647" s="138"/>
    </row>
    <row r="3648" spans="1:4" x14ac:dyDescent="0.2">
      <c r="A3648" s="158"/>
      <c r="D3648" s="138"/>
    </row>
    <row r="3649" spans="1:4" x14ac:dyDescent="0.2">
      <c r="A3649" s="158"/>
      <c r="D3649" s="138"/>
    </row>
    <row r="3650" spans="1:4" x14ac:dyDescent="0.2">
      <c r="A3650" s="158"/>
      <c r="D3650" s="138"/>
    </row>
    <row r="3651" spans="1:4" x14ac:dyDescent="0.2">
      <c r="A3651" s="158"/>
      <c r="D3651" s="138"/>
    </row>
    <row r="3652" spans="1:4" x14ac:dyDescent="0.2">
      <c r="A3652" s="158"/>
      <c r="D3652" s="138"/>
    </row>
    <row r="3653" spans="1:4" x14ac:dyDescent="0.2">
      <c r="A3653" s="158"/>
      <c r="D3653" s="138"/>
    </row>
    <row r="3654" spans="1:4" x14ac:dyDescent="0.2">
      <c r="A3654" s="158"/>
      <c r="D3654" s="138"/>
    </row>
    <row r="3655" spans="1:4" x14ac:dyDescent="0.2">
      <c r="A3655" s="158"/>
      <c r="D3655" s="138"/>
    </row>
    <row r="3656" spans="1:4" x14ac:dyDescent="0.2">
      <c r="A3656" s="158"/>
      <c r="D3656" s="138"/>
    </row>
    <row r="3657" spans="1:4" x14ac:dyDescent="0.2">
      <c r="A3657" s="158"/>
      <c r="D3657" s="138"/>
    </row>
    <row r="3658" spans="1:4" x14ac:dyDescent="0.2">
      <c r="A3658" s="158"/>
      <c r="D3658" s="138"/>
    </row>
    <row r="3659" spans="1:4" x14ac:dyDescent="0.2">
      <c r="A3659" s="158"/>
      <c r="D3659" s="138"/>
    </row>
    <row r="3660" spans="1:4" x14ac:dyDescent="0.2">
      <c r="A3660" s="158"/>
      <c r="D3660" s="138"/>
    </row>
    <row r="3661" spans="1:4" x14ac:dyDescent="0.2">
      <c r="A3661" s="158"/>
      <c r="D3661" s="138"/>
    </row>
    <row r="3662" spans="1:4" x14ac:dyDescent="0.2">
      <c r="A3662" s="158"/>
      <c r="D3662" s="138"/>
    </row>
    <row r="3663" spans="1:4" x14ac:dyDescent="0.2">
      <c r="A3663" s="158"/>
      <c r="D3663" s="138"/>
    </row>
    <row r="3664" spans="1:4" x14ac:dyDescent="0.2">
      <c r="A3664" s="158"/>
      <c r="D3664" s="138"/>
    </row>
    <row r="3665" spans="1:4" x14ac:dyDescent="0.2">
      <c r="A3665" s="158"/>
      <c r="D3665" s="138"/>
    </row>
    <row r="3666" spans="1:4" x14ac:dyDescent="0.2">
      <c r="A3666" s="158"/>
      <c r="D3666" s="138"/>
    </row>
    <row r="3667" spans="1:4" x14ac:dyDescent="0.2">
      <c r="A3667" s="158"/>
      <c r="D3667" s="138"/>
    </row>
    <row r="3668" spans="1:4" x14ac:dyDescent="0.2">
      <c r="A3668" s="158"/>
      <c r="D3668" s="138"/>
    </row>
    <row r="3669" spans="1:4" x14ac:dyDescent="0.2">
      <c r="A3669" s="158"/>
      <c r="D3669" s="138"/>
    </row>
    <row r="3670" spans="1:4" x14ac:dyDescent="0.2">
      <c r="A3670" s="158"/>
      <c r="D3670" s="138"/>
    </row>
    <row r="3671" spans="1:4" x14ac:dyDescent="0.2">
      <c r="A3671" s="158"/>
      <c r="D3671" s="138"/>
    </row>
    <row r="3672" spans="1:4" x14ac:dyDescent="0.2">
      <c r="A3672" s="158"/>
      <c r="D3672" s="138"/>
    </row>
    <row r="3673" spans="1:4" x14ac:dyDescent="0.2">
      <c r="A3673" s="158"/>
      <c r="D3673" s="138"/>
    </row>
    <row r="3674" spans="1:4" x14ac:dyDescent="0.2">
      <c r="A3674" s="158"/>
      <c r="D3674" s="138"/>
    </row>
    <row r="3675" spans="1:4" x14ac:dyDescent="0.2">
      <c r="A3675" s="158"/>
      <c r="D3675" s="138"/>
    </row>
    <row r="3676" spans="1:4" x14ac:dyDescent="0.2">
      <c r="A3676" s="158"/>
      <c r="D3676" s="138"/>
    </row>
    <row r="3677" spans="1:4" x14ac:dyDescent="0.2">
      <c r="A3677" s="158"/>
      <c r="D3677" s="138"/>
    </row>
    <row r="3678" spans="1:4" x14ac:dyDescent="0.2">
      <c r="A3678" s="158"/>
      <c r="D3678" s="138"/>
    </row>
    <row r="3679" spans="1:4" x14ac:dyDescent="0.2">
      <c r="A3679" s="158"/>
      <c r="D3679" s="138"/>
    </row>
    <row r="3680" spans="1:4" x14ac:dyDescent="0.2">
      <c r="A3680" s="158"/>
      <c r="D3680" s="138"/>
    </row>
    <row r="3681" spans="1:4" x14ac:dyDescent="0.2">
      <c r="A3681" s="158"/>
      <c r="D3681" s="138"/>
    </row>
    <row r="3682" spans="1:4" x14ac:dyDescent="0.2">
      <c r="A3682" s="158"/>
      <c r="D3682" s="138"/>
    </row>
    <row r="3683" spans="1:4" x14ac:dyDescent="0.2">
      <c r="A3683" s="158"/>
      <c r="D3683" s="138"/>
    </row>
    <row r="3684" spans="1:4" x14ac:dyDescent="0.2">
      <c r="A3684" s="158"/>
      <c r="D3684" s="138"/>
    </row>
    <row r="3685" spans="1:4" x14ac:dyDescent="0.2">
      <c r="A3685" s="158"/>
      <c r="D3685" s="138"/>
    </row>
    <row r="3686" spans="1:4" x14ac:dyDescent="0.2">
      <c r="A3686" s="158"/>
      <c r="D3686" s="138"/>
    </row>
    <row r="3687" spans="1:4" x14ac:dyDescent="0.2">
      <c r="A3687" s="158"/>
      <c r="D3687" s="138"/>
    </row>
    <row r="3688" spans="1:4" x14ac:dyDescent="0.2">
      <c r="A3688" s="158"/>
      <c r="D3688" s="138"/>
    </row>
    <row r="3689" spans="1:4" x14ac:dyDescent="0.2">
      <c r="A3689" s="158"/>
      <c r="D3689" s="138"/>
    </row>
    <row r="3690" spans="1:4" x14ac:dyDescent="0.2">
      <c r="A3690" s="158"/>
      <c r="D3690" s="138"/>
    </row>
    <row r="3691" spans="1:4" x14ac:dyDescent="0.2">
      <c r="A3691" s="158"/>
      <c r="D3691" s="138"/>
    </row>
    <row r="3692" spans="1:4" x14ac:dyDescent="0.2">
      <c r="A3692" s="158"/>
      <c r="D3692" s="138"/>
    </row>
    <row r="3693" spans="1:4" x14ac:dyDescent="0.2">
      <c r="A3693" s="158"/>
      <c r="D3693" s="138"/>
    </row>
    <row r="3694" spans="1:4" x14ac:dyDescent="0.2">
      <c r="A3694" s="158"/>
      <c r="D3694" s="138"/>
    </row>
    <row r="3695" spans="1:4" x14ac:dyDescent="0.2">
      <c r="A3695" s="158"/>
      <c r="D3695" s="138"/>
    </row>
    <row r="3696" spans="1:4" x14ac:dyDescent="0.2">
      <c r="A3696" s="158"/>
      <c r="D3696" s="138"/>
    </row>
    <row r="3697" spans="1:4" x14ac:dyDescent="0.2">
      <c r="A3697" s="158"/>
      <c r="D3697" s="138"/>
    </row>
    <row r="3698" spans="1:4" x14ac:dyDescent="0.2">
      <c r="A3698" s="158"/>
      <c r="D3698" s="138"/>
    </row>
    <row r="3699" spans="1:4" x14ac:dyDescent="0.2">
      <c r="A3699" s="158"/>
      <c r="D3699" s="138"/>
    </row>
    <row r="3700" spans="1:4" x14ac:dyDescent="0.2">
      <c r="A3700" s="158"/>
      <c r="D3700" s="138"/>
    </row>
    <row r="3701" spans="1:4" x14ac:dyDescent="0.2">
      <c r="A3701" s="158"/>
      <c r="D3701" s="138"/>
    </row>
    <row r="3702" spans="1:4" x14ac:dyDescent="0.2">
      <c r="A3702" s="158"/>
      <c r="D3702" s="138"/>
    </row>
    <row r="3703" spans="1:4" x14ac:dyDescent="0.2">
      <c r="A3703" s="158"/>
      <c r="D3703" s="138"/>
    </row>
    <row r="3704" spans="1:4" x14ac:dyDescent="0.2">
      <c r="A3704" s="158"/>
      <c r="D3704" s="138"/>
    </row>
    <row r="3705" spans="1:4" x14ac:dyDescent="0.2">
      <c r="A3705" s="158"/>
      <c r="D3705" s="138"/>
    </row>
    <row r="3706" spans="1:4" x14ac:dyDescent="0.2">
      <c r="A3706" s="158"/>
      <c r="D3706" s="138"/>
    </row>
    <row r="3707" spans="1:4" x14ac:dyDescent="0.2">
      <c r="A3707" s="158"/>
      <c r="D3707" s="138"/>
    </row>
    <row r="3708" spans="1:4" x14ac:dyDescent="0.2">
      <c r="A3708" s="158"/>
      <c r="D3708" s="138"/>
    </row>
    <row r="3709" spans="1:4" x14ac:dyDescent="0.2">
      <c r="A3709" s="158"/>
      <c r="D3709" s="138"/>
    </row>
    <row r="3710" spans="1:4" x14ac:dyDescent="0.2">
      <c r="A3710" s="158"/>
      <c r="D3710" s="138"/>
    </row>
    <row r="3711" spans="1:4" x14ac:dyDescent="0.2">
      <c r="A3711" s="158"/>
      <c r="D3711" s="138"/>
    </row>
    <row r="3712" spans="1:4" x14ac:dyDescent="0.2">
      <c r="A3712" s="158"/>
      <c r="D3712" s="138"/>
    </row>
    <row r="3713" spans="1:4" x14ac:dyDescent="0.2">
      <c r="A3713" s="158"/>
      <c r="D3713" s="138"/>
    </row>
    <row r="3714" spans="1:4" x14ac:dyDescent="0.2">
      <c r="A3714" s="158"/>
      <c r="D3714" s="138"/>
    </row>
    <row r="3715" spans="1:4" x14ac:dyDescent="0.2">
      <c r="A3715" s="158"/>
      <c r="D3715" s="138"/>
    </row>
    <row r="3716" spans="1:4" x14ac:dyDescent="0.2">
      <c r="A3716" s="158"/>
      <c r="D3716" s="138"/>
    </row>
    <row r="3717" spans="1:4" x14ac:dyDescent="0.2">
      <c r="A3717" s="158"/>
      <c r="D3717" s="138"/>
    </row>
    <row r="3718" spans="1:4" x14ac:dyDescent="0.2">
      <c r="A3718" s="158"/>
      <c r="D3718" s="138"/>
    </row>
    <row r="3719" spans="1:4" x14ac:dyDescent="0.2">
      <c r="A3719" s="158"/>
      <c r="D3719" s="138"/>
    </row>
    <row r="3720" spans="1:4" x14ac:dyDescent="0.2">
      <c r="A3720" s="158"/>
      <c r="D3720" s="138"/>
    </row>
    <row r="3721" spans="1:4" x14ac:dyDescent="0.2">
      <c r="A3721" s="158"/>
      <c r="D3721" s="138"/>
    </row>
    <row r="3722" spans="1:4" x14ac:dyDescent="0.2">
      <c r="A3722" s="158"/>
      <c r="D3722" s="138"/>
    </row>
    <row r="3723" spans="1:4" x14ac:dyDescent="0.2">
      <c r="A3723" s="158"/>
      <c r="D3723" s="138"/>
    </row>
    <row r="3724" spans="1:4" x14ac:dyDescent="0.2">
      <c r="A3724" s="158"/>
      <c r="D3724" s="138"/>
    </row>
    <row r="3725" spans="1:4" x14ac:dyDescent="0.2">
      <c r="A3725" s="158"/>
      <c r="D3725" s="138"/>
    </row>
    <row r="3726" spans="1:4" x14ac:dyDescent="0.2">
      <c r="A3726" s="158"/>
      <c r="D3726" s="138"/>
    </row>
    <row r="3727" spans="1:4" x14ac:dyDescent="0.2">
      <c r="A3727" s="158"/>
      <c r="D3727" s="138"/>
    </row>
    <row r="3728" spans="1:4" x14ac:dyDescent="0.2">
      <c r="A3728" s="158"/>
      <c r="D3728" s="138"/>
    </row>
    <row r="3729" spans="1:4" x14ac:dyDescent="0.2">
      <c r="A3729" s="158"/>
      <c r="D3729" s="138"/>
    </row>
    <row r="3730" spans="1:4" x14ac:dyDescent="0.2">
      <c r="A3730" s="158"/>
      <c r="D3730" s="138"/>
    </row>
    <row r="3731" spans="1:4" x14ac:dyDescent="0.2">
      <c r="A3731" s="158"/>
      <c r="D3731" s="138"/>
    </row>
    <row r="3732" spans="1:4" x14ac:dyDescent="0.2">
      <c r="A3732" s="158"/>
      <c r="D3732" s="138"/>
    </row>
    <row r="3733" spans="1:4" x14ac:dyDescent="0.2">
      <c r="A3733" s="158"/>
      <c r="D3733" s="138"/>
    </row>
    <row r="3734" spans="1:4" x14ac:dyDescent="0.2">
      <c r="A3734" s="158"/>
      <c r="D3734" s="138"/>
    </row>
    <row r="3735" spans="1:4" x14ac:dyDescent="0.2">
      <c r="A3735" s="158"/>
      <c r="D3735" s="138"/>
    </row>
    <row r="3736" spans="1:4" x14ac:dyDescent="0.2">
      <c r="A3736" s="158"/>
      <c r="D3736" s="138"/>
    </row>
    <row r="3737" spans="1:4" x14ac:dyDescent="0.2">
      <c r="A3737" s="158"/>
      <c r="D3737" s="138"/>
    </row>
    <row r="3738" spans="1:4" x14ac:dyDescent="0.2">
      <c r="A3738" s="158"/>
      <c r="D3738" s="138"/>
    </row>
    <row r="3739" spans="1:4" x14ac:dyDescent="0.2">
      <c r="A3739" s="158"/>
      <c r="D3739" s="138"/>
    </row>
    <row r="3740" spans="1:4" x14ac:dyDescent="0.2">
      <c r="A3740" s="158"/>
      <c r="D3740" s="138"/>
    </row>
    <row r="3741" spans="1:4" x14ac:dyDescent="0.2">
      <c r="A3741" s="158"/>
      <c r="D3741" s="138"/>
    </row>
    <row r="3742" spans="1:4" x14ac:dyDescent="0.2">
      <c r="A3742" s="158"/>
      <c r="D3742" s="138"/>
    </row>
    <row r="3743" spans="1:4" x14ac:dyDescent="0.2">
      <c r="A3743" s="158"/>
      <c r="D3743" s="138"/>
    </row>
    <row r="3744" spans="1:4" x14ac:dyDescent="0.2">
      <c r="A3744" s="158"/>
      <c r="D3744" s="138"/>
    </row>
    <row r="3745" spans="1:4" x14ac:dyDescent="0.2">
      <c r="A3745" s="158"/>
      <c r="D3745" s="138"/>
    </row>
    <row r="3746" spans="1:4" x14ac:dyDescent="0.2">
      <c r="A3746" s="158"/>
      <c r="D3746" s="138"/>
    </row>
    <row r="3747" spans="1:4" x14ac:dyDescent="0.2">
      <c r="A3747" s="158"/>
      <c r="D3747" s="138"/>
    </row>
    <row r="3748" spans="1:4" x14ac:dyDescent="0.2">
      <c r="A3748" s="158"/>
      <c r="D3748" s="138"/>
    </row>
    <row r="3749" spans="1:4" x14ac:dyDescent="0.2">
      <c r="A3749" s="158"/>
      <c r="D3749" s="138"/>
    </row>
    <row r="3750" spans="1:4" x14ac:dyDescent="0.2">
      <c r="A3750" s="158"/>
      <c r="D3750" s="138"/>
    </row>
    <row r="3751" spans="1:4" x14ac:dyDescent="0.2">
      <c r="A3751" s="158"/>
      <c r="D3751" s="138"/>
    </row>
    <row r="3752" spans="1:4" x14ac:dyDescent="0.2">
      <c r="A3752" s="158"/>
      <c r="D3752" s="138"/>
    </row>
    <row r="3753" spans="1:4" x14ac:dyDescent="0.2">
      <c r="A3753" s="158"/>
      <c r="D3753" s="138"/>
    </row>
    <row r="3754" spans="1:4" x14ac:dyDescent="0.2">
      <c r="A3754" s="158"/>
      <c r="D3754" s="138"/>
    </row>
    <row r="3755" spans="1:4" x14ac:dyDescent="0.2">
      <c r="A3755" s="158"/>
      <c r="D3755" s="138"/>
    </row>
    <row r="3756" spans="1:4" x14ac:dyDescent="0.2">
      <c r="A3756" s="158"/>
      <c r="D3756" s="138"/>
    </row>
    <row r="3757" spans="1:4" x14ac:dyDescent="0.2">
      <c r="A3757" s="158"/>
      <c r="D3757" s="138"/>
    </row>
    <row r="3758" spans="1:4" x14ac:dyDescent="0.2">
      <c r="A3758" s="158"/>
      <c r="D3758" s="138"/>
    </row>
    <row r="3759" spans="1:4" x14ac:dyDescent="0.2">
      <c r="A3759" s="158"/>
      <c r="D3759" s="138"/>
    </row>
    <row r="3760" spans="1:4" x14ac:dyDescent="0.2">
      <c r="A3760" s="158"/>
      <c r="D3760" s="138"/>
    </row>
    <row r="3761" spans="1:4" x14ac:dyDescent="0.2">
      <c r="A3761" s="158"/>
      <c r="D3761" s="138"/>
    </row>
    <row r="3762" spans="1:4" x14ac:dyDescent="0.2">
      <c r="A3762" s="158"/>
      <c r="D3762" s="138"/>
    </row>
    <row r="3763" spans="1:4" x14ac:dyDescent="0.2">
      <c r="A3763" s="158"/>
      <c r="D3763" s="138"/>
    </row>
    <row r="3764" spans="1:4" x14ac:dyDescent="0.2">
      <c r="A3764" s="158"/>
      <c r="D3764" s="138"/>
    </row>
    <row r="3765" spans="1:4" x14ac:dyDescent="0.2">
      <c r="A3765" s="158"/>
      <c r="D3765" s="138"/>
    </row>
    <row r="3766" spans="1:4" x14ac:dyDescent="0.2">
      <c r="A3766" s="158"/>
      <c r="D3766" s="138"/>
    </row>
    <row r="3767" spans="1:4" x14ac:dyDescent="0.2">
      <c r="A3767" s="158"/>
      <c r="D3767" s="138"/>
    </row>
    <row r="3768" spans="1:4" x14ac:dyDescent="0.2">
      <c r="A3768" s="158"/>
      <c r="D3768" s="138"/>
    </row>
    <row r="3769" spans="1:4" x14ac:dyDescent="0.2">
      <c r="A3769" s="158"/>
      <c r="D3769" s="138"/>
    </row>
    <row r="3770" spans="1:4" x14ac:dyDescent="0.2">
      <c r="A3770" s="158"/>
      <c r="D3770" s="138"/>
    </row>
    <row r="3771" spans="1:4" x14ac:dyDescent="0.2">
      <c r="A3771" s="158"/>
      <c r="D3771" s="138"/>
    </row>
    <row r="3772" spans="1:4" x14ac:dyDescent="0.2">
      <c r="A3772" s="158"/>
      <c r="D3772" s="138"/>
    </row>
    <row r="3773" spans="1:4" x14ac:dyDescent="0.2">
      <c r="A3773" s="158"/>
      <c r="D3773" s="138"/>
    </row>
    <row r="3774" spans="1:4" x14ac:dyDescent="0.2">
      <c r="A3774" s="158"/>
      <c r="D3774" s="138"/>
    </row>
    <row r="3775" spans="1:4" x14ac:dyDescent="0.2">
      <c r="A3775" s="158"/>
      <c r="D3775" s="138"/>
    </row>
    <row r="3776" spans="1:4" x14ac:dyDescent="0.2">
      <c r="A3776" s="158"/>
      <c r="D3776" s="138"/>
    </row>
    <row r="3777" spans="1:4" x14ac:dyDescent="0.2">
      <c r="A3777" s="158"/>
      <c r="D3777" s="138"/>
    </row>
    <row r="3778" spans="1:4" x14ac:dyDescent="0.2">
      <c r="A3778" s="158"/>
      <c r="D3778" s="138"/>
    </row>
    <row r="3779" spans="1:4" x14ac:dyDescent="0.2">
      <c r="A3779" s="158"/>
      <c r="D3779" s="138"/>
    </row>
    <row r="3780" spans="1:4" x14ac:dyDescent="0.2">
      <c r="A3780" s="158"/>
      <c r="D3780" s="138"/>
    </row>
    <row r="3781" spans="1:4" x14ac:dyDescent="0.2">
      <c r="A3781" s="158"/>
      <c r="D3781" s="138"/>
    </row>
    <row r="3782" spans="1:4" x14ac:dyDescent="0.2">
      <c r="A3782" s="158"/>
      <c r="D3782" s="138"/>
    </row>
    <row r="3783" spans="1:4" x14ac:dyDescent="0.2">
      <c r="A3783" s="158"/>
      <c r="D3783" s="138"/>
    </row>
    <row r="3784" spans="1:4" x14ac:dyDescent="0.2">
      <c r="A3784" s="158"/>
      <c r="D3784" s="138"/>
    </row>
    <row r="3785" spans="1:4" x14ac:dyDescent="0.2">
      <c r="A3785" s="158"/>
      <c r="D3785" s="138"/>
    </row>
    <row r="3786" spans="1:4" x14ac:dyDescent="0.2">
      <c r="A3786" s="158"/>
      <c r="D3786" s="138"/>
    </row>
    <row r="3787" spans="1:4" x14ac:dyDescent="0.2">
      <c r="A3787" s="158"/>
      <c r="D3787" s="138"/>
    </row>
    <row r="3788" spans="1:4" x14ac:dyDescent="0.2">
      <c r="A3788" s="158"/>
      <c r="D3788" s="138"/>
    </row>
    <row r="3789" spans="1:4" x14ac:dyDescent="0.2">
      <c r="A3789" s="158"/>
      <c r="D3789" s="138"/>
    </row>
    <row r="3790" spans="1:4" x14ac:dyDescent="0.2">
      <c r="A3790" s="158"/>
      <c r="D3790" s="138"/>
    </row>
    <row r="3791" spans="1:4" x14ac:dyDescent="0.2">
      <c r="A3791" s="158"/>
      <c r="D3791" s="138"/>
    </row>
    <row r="3792" spans="1:4" x14ac:dyDescent="0.2">
      <c r="A3792" s="158"/>
      <c r="D3792" s="138"/>
    </row>
    <row r="3793" spans="1:4" x14ac:dyDescent="0.2">
      <c r="A3793" s="158"/>
      <c r="D3793" s="138"/>
    </row>
    <row r="3794" spans="1:4" x14ac:dyDescent="0.2">
      <c r="A3794" s="158"/>
      <c r="D3794" s="138"/>
    </row>
    <row r="3795" spans="1:4" x14ac:dyDescent="0.2">
      <c r="A3795" s="158"/>
      <c r="D3795" s="138"/>
    </row>
    <row r="3796" spans="1:4" x14ac:dyDescent="0.2">
      <c r="A3796" s="158"/>
      <c r="D3796" s="138"/>
    </row>
    <row r="3797" spans="1:4" x14ac:dyDescent="0.2">
      <c r="A3797" s="158"/>
      <c r="D3797" s="138"/>
    </row>
    <row r="3798" spans="1:4" x14ac:dyDescent="0.2">
      <c r="A3798" s="158"/>
      <c r="D3798" s="138"/>
    </row>
    <row r="3799" spans="1:4" x14ac:dyDescent="0.2">
      <c r="A3799" s="158"/>
      <c r="D3799" s="138"/>
    </row>
    <row r="3800" spans="1:4" x14ac:dyDescent="0.2">
      <c r="A3800" s="158"/>
      <c r="D3800" s="138"/>
    </row>
    <row r="3801" spans="1:4" x14ac:dyDescent="0.2">
      <c r="A3801" s="158"/>
      <c r="D3801" s="138"/>
    </row>
    <row r="3802" spans="1:4" x14ac:dyDescent="0.2">
      <c r="A3802" s="158"/>
      <c r="D3802" s="138"/>
    </row>
    <row r="3803" spans="1:4" x14ac:dyDescent="0.2">
      <c r="A3803" s="158"/>
      <c r="D3803" s="138"/>
    </row>
    <row r="3804" spans="1:4" x14ac:dyDescent="0.2">
      <c r="A3804" s="158"/>
      <c r="D3804" s="138"/>
    </row>
    <row r="3805" spans="1:4" x14ac:dyDescent="0.2">
      <c r="A3805" s="158"/>
      <c r="D3805" s="138"/>
    </row>
    <row r="3806" spans="1:4" x14ac:dyDescent="0.2">
      <c r="A3806" s="158"/>
      <c r="D3806" s="138"/>
    </row>
    <row r="3807" spans="1:4" x14ac:dyDescent="0.2">
      <c r="A3807" s="158"/>
      <c r="D3807" s="138"/>
    </row>
    <row r="3808" spans="1:4" x14ac:dyDescent="0.2">
      <c r="A3808" s="158"/>
      <c r="D3808" s="138"/>
    </row>
    <row r="3809" spans="1:4" x14ac:dyDescent="0.2">
      <c r="A3809" s="158"/>
      <c r="D3809" s="138"/>
    </row>
    <row r="3810" spans="1:4" x14ac:dyDescent="0.2">
      <c r="A3810" s="158"/>
      <c r="D3810" s="138"/>
    </row>
    <row r="3811" spans="1:4" x14ac:dyDescent="0.2">
      <c r="A3811" s="158"/>
      <c r="D3811" s="138"/>
    </row>
    <row r="3812" spans="1:4" x14ac:dyDescent="0.2">
      <c r="A3812" s="158"/>
      <c r="D3812" s="138"/>
    </row>
    <row r="3813" spans="1:4" x14ac:dyDescent="0.2">
      <c r="A3813" s="158"/>
      <c r="D3813" s="138"/>
    </row>
    <row r="3814" spans="1:4" x14ac:dyDescent="0.2">
      <c r="A3814" s="158"/>
      <c r="D3814" s="138"/>
    </row>
    <row r="3815" spans="1:4" x14ac:dyDescent="0.2">
      <c r="A3815" s="158"/>
      <c r="D3815" s="138"/>
    </row>
    <row r="3816" spans="1:4" x14ac:dyDescent="0.2">
      <c r="A3816" s="158"/>
      <c r="D3816" s="138"/>
    </row>
    <row r="3817" spans="1:4" x14ac:dyDescent="0.2">
      <c r="A3817" s="158"/>
      <c r="D3817" s="138"/>
    </row>
    <row r="3818" spans="1:4" x14ac:dyDescent="0.2">
      <c r="A3818" s="158"/>
      <c r="D3818" s="138"/>
    </row>
    <row r="3819" spans="1:4" x14ac:dyDescent="0.2">
      <c r="A3819" s="158"/>
      <c r="D3819" s="138"/>
    </row>
    <row r="3820" spans="1:4" x14ac:dyDescent="0.2">
      <c r="A3820" s="158"/>
      <c r="D3820" s="138"/>
    </row>
    <row r="3821" spans="1:4" x14ac:dyDescent="0.2">
      <c r="A3821" s="158"/>
      <c r="D3821" s="138"/>
    </row>
    <row r="3822" spans="1:4" x14ac:dyDescent="0.2">
      <c r="A3822" s="158"/>
      <c r="D3822" s="138"/>
    </row>
    <row r="3823" spans="1:4" x14ac:dyDescent="0.2">
      <c r="A3823" s="158"/>
      <c r="D3823" s="138"/>
    </row>
    <row r="3824" spans="1:4" x14ac:dyDescent="0.2">
      <c r="A3824" s="158"/>
      <c r="D3824" s="138"/>
    </row>
    <row r="3825" spans="1:4" x14ac:dyDescent="0.2">
      <c r="A3825" s="158"/>
      <c r="D3825" s="138"/>
    </row>
    <row r="3826" spans="1:4" x14ac:dyDescent="0.2">
      <c r="A3826" s="158"/>
      <c r="D3826" s="138"/>
    </row>
    <row r="3827" spans="1:4" x14ac:dyDescent="0.2">
      <c r="A3827" s="158"/>
      <c r="D3827" s="138"/>
    </row>
    <row r="3828" spans="1:4" x14ac:dyDescent="0.2">
      <c r="A3828" s="158"/>
      <c r="D3828" s="138"/>
    </row>
    <row r="3829" spans="1:4" x14ac:dyDescent="0.2">
      <c r="A3829" s="158"/>
      <c r="D3829" s="138"/>
    </row>
    <row r="3830" spans="1:4" x14ac:dyDescent="0.2">
      <c r="A3830" s="158"/>
      <c r="D3830" s="138"/>
    </row>
    <row r="3831" spans="1:4" x14ac:dyDescent="0.2">
      <c r="A3831" s="158"/>
      <c r="D3831" s="138"/>
    </row>
    <row r="3832" spans="1:4" x14ac:dyDescent="0.2">
      <c r="A3832" s="158"/>
      <c r="D3832" s="138"/>
    </row>
    <row r="3833" spans="1:4" x14ac:dyDescent="0.2">
      <c r="A3833" s="158"/>
      <c r="D3833" s="138"/>
    </row>
    <row r="3834" spans="1:4" x14ac:dyDescent="0.2">
      <c r="A3834" s="158"/>
      <c r="D3834" s="138"/>
    </row>
    <row r="3835" spans="1:4" x14ac:dyDescent="0.2">
      <c r="A3835" s="158"/>
      <c r="D3835" s="138"/>
    </row>
    <row r="3836" spans="1:4" x14ac:dyDescent="0.2">
      <c r="A3836" s="158"/>
      <c r="D3836" s="138"/>
    </row>
    <row r="3837" spans="1:4" x14ac:dyDescent="0.2">
      <c r="A3837" s="158"/>
      <c r="D3837" s="138"/>
    </row>
    <row r="3838" spans="1:4" x14ac:dyDescent="0.2">
      <c r="A3838" s="158"/>
      <c r="D3838" s="138"/>
    </row>
    <row r="3839" spans="1:4" x14ac:dyDescent="0.2">
      <c r="A3839" s="158"/>
      <c r="D3839" s="138"/>
    </row>
    <row r="3840" spans="1:4" x14ac:dyDescent="0.2">
      <c r="A3840" s="158"/>
      <c r="D3840" s="138"/>
    </row>
    <row r="3841" spans="1:4" x14ac:dyDescent="0.2">
      <c r="A3841" s="158"/>
      <c r="D3841" s="138"/>
    </row>
    <row r="3842" spans="1:4" x14ac:dyDescent="0.2">
      <c r="A3842" s="158"/>
      <c r="D3842" s="138"/>
    </row>
    <row r="3843" spans="1:4" x14ac:dyDescent="0.2">
      <c r="A3843" s="158"/>
      <c r="D3843" s="138"/>
    </row>
    <row r="3844" spans="1:4" x14ac:dyDescent="0.2">
      <c r="A3844" s="158"/>
      <c r="D3844" s="138"/>
    </row>
    <row r="3845" spans="1:4" x14ac:dyDescent="0.2">
      <c r="A3845" s="158"/>
      <c r="D3845" s="138"/>
    </row>
    <row r="3846" spans="1:4" x14ac:dyDescent="0.2">
      <c r="A3846" s="158"/>
      <c r="D3846" s="138"/>
    </row>
    <row r="3847" spans="1:4" x14ac:dyDescent="0.2">
      <c r="A3847" s="158"/>
      <c r="D3847" s="138"/>
    </row>
    <row r="3848" spans="1:4" x14ac:dyDescent="0.2">
      <c r="A3848" s="158"/>
      <c r="D3848" s="138"/>
    </row>
    <row r="3849" spans="1:4" x14ac:dyDescent="0.2">
      <c r="A3849" s="158"/>
      <c r="D3849" s="138"/>
    </row>
    <row r="3850" spans="1:4" x14ac:dyDescent="0.2">
      <c r="A3850" s="158"/>
      <c r="D3850" s="138"/>
    </row>
    <row r="3851" spans="1:4" x14ac:dyDescent="0.2">
      <c r="A3851" s="158"/>
      <c r="D3851" s="138"/>
    </row>
    <row r="3852" spans="1:4" x14ac:dyDescent="0.2">
      <c r="A3852" s="158"/>
      <c r="D3852" s="138"/>
    </row>
    <row r="3853" spans="1:4" x14ac:dyDescent="0.2">
      <c r="A3853" s="158"/>
      <c r="D3853" s="138"/>
    </row>
    <row r="3854" spans="1:4" x14ac:dyDescent="0.2">
      <c r="A3854" s="158"/>
      <c r="D3854" s="138"/>
    </row>
    <row r="3855" spans="1:4" x14ac:dyDescent="0.2">
      <c r="A3855" s="158"/>
      <c r="D3855" s="138"/>
    </row>
    <row r="3856" spans="1:4" x14ac:dyDescent="0.2">
      <c r="A3856" s="158"/>
      <c r="D3856" s="138"/>
    </row>
    <row r="3857" spans="1:4" x14ac:dyDescent="0.2">
      <c r="A3857" s="158"/>
      <c r="D3857" s="138"/>
    </row>
    <row r="3858" spans="1:4" x14ac:dyDescent="0.2">
      <c r="A3858" s="158"/>
      <c r="D3858" s="138"/>
    </row>
    <row r="3859" spans="1:4" x14ac:dyDescent="0.2">
      <c r="A3859" s="158"/>
      <c r="D3859" s="138"/>
    </row>
    <row r="3860" spans="1:4" x14ac:dyDescent="0.2">
      <c r="A3860" s="158"/>
      <c r="D3860" s="138"/>
    </row>
    <row r="3861" spans="1:4" x14ac:dyDescent="0.2">
      <c r="A3861" s="158"/>
      <c r="D3861" s="138"/>
    </row>
    <row r="3862" spans="1:4" x14ac:dyDescent="0.2">
      <c r="A3862" s="158"/>
      <c r="D3862" s="138"/>
    </row>
    <row r="3863" spans="1:4" x14ac:dyDescent="0.2">
      <c r="A3863" s="158"/>
      <c r="D3863" s="138"/>
    </row>
    <row r="3864" spans="1:4" x14ac:dyDescent="0.2">
      <c r="A3864" s="158"/>
      <c r="D3864" s="138"/>
    </row>
    <row r="3865" spans="1:4" x14ac:dyDescent="0.2">
      <c r="A3865" s="158"/>
      <c r="D3865" s="138"/>
    </row>
    <row r="3866" spans="1:4" x14ac:dyDescent="0.2">
      <c r="A3866" s="158"/>
      <c r="D3866" s="138"/>
    </row>
    <row r="3867" spans="1:4" x14ac:dyDescent="0.2">
      <c r="A3867" s="158"/>
      <c r="D3867" s="138"/>
    </row>
    <row r="3868" spans="1:4" x14ac:dyDescent="0.2">
      <c r="A3868" s="158"/>
      <c r="D3868" s="138"/>
    </row>
    <row r="3869" spans="1:4" x14ac:dyDescent="0.2">
      <c r="A3869" s="158"/>
      <c r="D3869" s="138"/>
    </row>
    <row r="3870" spans="1:4" x14ac:dyDescent="0.2">
      <c r="A3870" s="158"/>
      <c r="D3870" s="138"/>
    </row>
    <row r="3871" spans="1:4" x14ac:dyDescent="0.2">
      <c r="A3871" s="158"/>
      <c r="D3871" s="138"/>
    </row>
    <row r="3872" spans="1:4" x14ac:dyDescent="0.2">
      <c r="A3872" s="158"/>
      <c r="D3872" s="138"/>
    </row>
    <row r="3873" spans="1:4" x14ac:dyDescent="0.2">
      <c r="A3873" s="158"/>
      <c r="D3873" s="138"/>
    </row>
    <row r="3874" spans="1:4" x14ac:dyDescent="0.2">
      <c r="A3874" s="158"/>
      <c r="D3874" s="138"/>
    </row>
    <row r="3875" spans="1:4" x14ac:dyDescent="0.2">
      <c r="A3875" s="158"/>
      <c r="D3875" s="138"/>
    </row>
    <row r="3876" spans="1:4" x14ac:dyDescent="0.2">
      <c r="A3876" s="158"/>
      <c r="D3876" s="138"/>
    </row>
    <row r="3877" spans="1:4" x14ac:dyDescent="0.2">
      <c r="A3877" s="158"/>
      <c r="D3877" s="138"/>
    </row>
    <row r="3878" spans="1:4" x14ac:dyDescent="0.2">
      <c r="A3878" s="158"/>
      <c r="D3878" s="138"/>
    </row>
    <row r="3879" spans="1:4" x14ac:dyDescent="0.2">
      <c r="A3879" s="158"/>
      <c r="D3879" s="138"/>
    </row>
    <row r="3880" spans="1:4" x14ac:dyDescent="0.2">
      <c r="A3880" s="158"/>
      <c r="D3880" s="138"/>
    </row>
    <row r="3881" spans="1:4" x14ac:dyDescent="0.2">
      <c r="A3881" s="158"/>
      <c r="D3881" s="138"/>
    </row>
    <row r="3882" spans="1:4" x14ac:dyDescent="0.2">
      <c r="A3882" s="158"/>
      <c r="D3882" s="138"/>
    </row>
    <row r="3883" spans="1:4" x14ac:dyDescent="0.2">
      <c r="A3883" s="158"/>
      <c r="D3883" s="138"/>
    </row>
    <row r="3884" spans="1:4" x14ac:dyDescent="0.2">
      <c r="A3884" s="158"/>
      <c r="D3884" s="138"/>
    </row>
    <row r="3885" spans="1:4" x14ac:dyDescent="0.2">
      <c r="A3885" s="158"/>
      <c r="D3885" s="138"/>
    </row>
    <row r="3886" spans="1:4" x14ac:dyDescent="0.2">
      <c r="A3886" s="158"/>
      <c r="D3886" s="138"/>
    </row>
    <row r="3887" spans="1:4" x14ac:dyDescent="0.2">
      <c r="A3887" s="158"/>
      <c r="D3887" s="138"/>
    </row>
    <row r="3888" spans="1:4" x14ac:dyDescent="0.2">
      <c r="A3888" s="158"/>
      <c r="D3888" s="138"/>
    </row>
    <row r="3889" spans="1:4" x14ac:dyDescent="0.2">
      <c r="A3889" s="158"/>
      <c r="D3889" s="138"/>
    </row>
    <row r="3890" spans="1:4" x14ac:dyDescent="0.2">
      <c r="A3890" s="158"/>
      <c r="D3890" s="138"/>
    </row>
    <row r="3891" spans="1:4" x14ac:dyDescent="0.2">
      <c r="A3891" s="158"/>
      <c r="D3891" s="138"/>
    </row>
    <row r="3892" spans="1:4" x14ac:dyDescent="0.2">
      <c r="A3892" s="158"/>
      <c r="D3892" s="138"/>
    </row>
    <row r="3893" spans="1:4" x14ac:dyDescent="0.2">
      <c r="A3893" s="158"/>
      <c r="D3893" s="138"/>
    </row>
    <row r="3894" spans="1:4" x14ac:dyDescent="0.2">
      <c r="A3894" s="158"/>
      <c r="D3894" s="138"/>
    </row>
    <row r="3895" spans="1:4" x14ac:dyDescent="0.2">
      <c r="A3895" s="158"/>
      <c r="D3895" s="138"/>
    </row>
    <row r="3896" spans="1:4" x14ac:dyDescent="0.2">
      <c r="A3896" s="158"/>
      <c r="D3896" s="138"/>
    </row>
    <row r="3897" spans="1:4" x14ac:dyDescent="0.2">
      <c r="A3897" s="158"/>
      <c r="D3897" s="138"/>
    </row>
    <row r="3898" spans="1:4" x14ac:dyDescent="0.2">
      <c r="A3898" s="158"/>
      <c r="D3898" s="138"/>
    </row>
    <row r="3899" spans="1:4" x14ac:dyDescent="0.2">
      <c r="A3899" s="158"/>
      <c r="D3899" s="138"/>
    </row>
    <row r="3900" spans="1:4" x14ac:dyDescent="0.2">
      <c r="A3900" s="158"/>
      <c r="D3900" s="138"/>
    </row>
    <row r="3901" spans="1:4" x14ac:dyDescent="0.2">
      <c r="A3901" s="158"/>
      <c r="D3901" s="138"/>
    </row>
    <row r="3902" spans="1:4" x14ac:dyDescent="0.2">
      <c r="A3902" s="158"/>
      <c r="D3902" s="138"/>
    </row>
    <row r="3903" spans="1:4" x14ac:dyDescent="0.2">
      <c r="A3903" s="158"/>
      <c r="D3903" s="138"/>
    </row>
    <row r="3904" spans="1:4" x14ac:dyDescent="0.2">
      <c r="A3904" s="158"/>
      <c r="D3904" s="138"/>
    </row>
    <row r="3905" spans="1:4" x14ac:dyDescent="0.2">
      <c r="A3905" s="158"/>
      <c r="D3905" s="138"/>
    </row>
    <row r="3906" spans="1:4" x14ac:dyDescent="0.2">
      <c r="A3906" s="158"/>
      <c r="D3906" s="138"/>
    </row>
    <row r="3907" spans="1:4" x14ac:dyDescent="0.2">
      <c r="A3907" s="158"/>
      <c r="D3907" s="138"/>
    </row>
    <row r="3908" spans="1:4" x14ac:dyDescent="0.2">
      <c r="A3908" s="158"/>
      <c r="D3908" s="138"/>
    </row>
    <row r="3909" spans="1:4" x14ac:dyDescent="0.2">
      <c r="A3909" s="158"/>
      <c r="D3909" s="138"/>
    </row>
    <row r="3910" spans="1:4" x14ac:dyDescent="0.2">
      <c r="A3910" s="158"/>
      <c r="D3910" s="138"/>
    </row>
    <row r="3911" spans="1:4" x14ac:dyDescent="0.2">
      <c r="A3911" s="158"/>
      <c r="D3911" s="138"/>
    </row>
    <row r="3912" spans="1:4" x14ac:dyDescent="0.2">
      <c r="A3912" s="158"/>
      <c r="D3912" s="138"/>
    </row>
    <row r="3913" spans="1:4" x14ac:dyDescent="0.2">
      <c r="A3913" s="158"/>
      <c r="D3913" s="138"/>
    </row>
    <row r="3914" spans="1:4" x14ac:dyDescent="0.2">
      <c r="A3914" s="158"/>
      <c r="D3914" s="138"/>
    </row>
    <row r="3915" spans="1:4" x14ac:dyDescent="0.2">
      <c r="A3915" s="158"/>
      <c r="D3915" s="138"/>
    </row>
    <row r="3916" spans="1:4" x14ac:dyDescent="0.2">
      <c r="A3916" s="158"/>
      <c r="D3916" s="138"/>
    </row>
    <row r="3917" spans="1:4" x14ac:dyDescent="0.2">
      <c r="A3917" s="158"/>
      <c r="D3917" s="138"/>
    </row>
    <row r="3918" spans="1:4" x14ac:dyDescent="0.2">
      <c r="A3918" s="158"/>
      <c r="D3918" s="138"/>
    </row>
    <row r="3919" spans="1:4" x14ac:dyDescent="0.2">
      <c r="A3919" s="158"/>
      <c r="D3919" s="138"/>
    </row>
    <row r="3920" spans="1:4" x14ac:dyDescent="0.2">
      <c r="A3920" s="158"/>
      <c r="D3920" s="138"/>
    </row>
    <row r="3921" spans="1:4" x14ac:dyDescent="0.2">
      <c r="A3921" s="158"/>
      <c r="D3921" s="138"/>
    </row>
    <row r="3922" spans="1:4" x14ac:dyDescent="0.2">
      <c r="A3922" s="158"/>
      <c r="D3922" s="138"/>
    </row>
    <row r="3923" spans="1:4" x14ac:dyDescent="0.2">
      <c r="A3923" s="158"/>
      <c r="D3923" s="138"/>
    </row>
    <row r="3924" spans="1:4" x14ac:dyDescent="0.2">
      <c r="A3924" s="158"/>
      <c r="D3924" s="138"/>
    </row>
    <row r="3925" spans="1:4" x14ac:dyDescent="0.2">
      <c r="A3925" s="158"/>
      <c r="D3925" s="138"/>
    </row>
    <row r="3926" spans="1:4" x14ac:dyDescent="0.2">
      <c r="A3926" s="158"/>
      <c r="D3926" s="138"/>
    </row>
    <row r="3927" spans="1:4" x14ac:dyDescent="0.2">
      <c r="A3927" s="158"/>
      <c r="D3927" s="138"/>
    </row>
    <row r="3928" spans="1:4" x14ac:dyDescent="0.2">
      <c r="A3928" s="158"/>
      <c r="D3928" s="138"/>
    </row>
    <row r="3929" spans="1:4" x14ac:dyDescent="0.2">
      <c r="A3929" s="158"/>
      <c r="D3929" s="138"/>
    </row>
    <row r="3930" spans="1:4" x14ac:dyDescent="0.2">
      <c r="A3930" s="158"/>
      <c r="D3930" s="138"/>
    </row>
    <row r="3931" spans="1:4" x14ac:dyDescent="0.2">
      <c r="A3931" s="158"/>
      <c r="D3931" s="138"/>
    </row>
    <row r="3932" spans="1:4" x14ac:dyDescent="0.2">
      <c r="A3932" s="158"/>
      <c r="D3932" s="138"/>
    </row>
    <row r="3933" spans="1:4" x14ac:dyDescent="0.2">
      <c r="A3933" s="158"/>
      <c r="D3933" s="138"/>
    </row>
    <row r="3934" spans="1:4" x14ac:dyDescent="0.2">
      <c r="A3934" s="158"/>
      <c r="D3934" s="138"/>
    </row>
    <row r="3935" spans="1:4" x14ac:dyDescent="0.2">
      <c r="A3935" s="158"/>
      <c r="D3935" s="138"/>
    </row>
    <row r="3936" spans="1:4" x14ac:dyDescent="0.2">
      <c r="A3936" s="158"/>
      <c r="D3936" s="138"/>
    </row>
    <row r="3937" spans="1:4" x14ac:dyDescent="0.2">
      <c r="A3937" s="158"/>
      <c r="D3937" s="138"/>
    </row>
    <row r="3938" spans="1:4" x14ac:dyDescent="0.2">
      <c r="A3938" s="158"/>
      <c r="D3938" s="138"/>
    </row>
    <row r="3939" spans="1:4" x14ac:dyDescent="0.2">
      <c r="A3939" s="158"/>
      <c r="D3939" s="138"/>
    </row>
    <row r="3940" spans="1:4" x14ac:dyDescent="0.2">
      <c r="A3940" s="158"/>
      <c r="D3940" s="138"/>
    </row>
    <row r="3941" spans="1:4" x14ac:dyDescent="0.2">
      <c r="A3941" s="158"/>
      <c r="D3941" s="138"/>
    </row>
    <row r="3942" spans="1:4" x14ac:dyDescent="0.2">
      <c r="A3942" s="158"/>
      <c r="D3942" s="138"/>
    </row>
    <row r="3943" spans="1:4" x14ac:dyDescent="0.2">
      <c r="A3943" s="158"/>
      <c r="D3943" s="138"/>
    </row>
    <row r="3944" spans="1:4" x14ac:dyDescent="0.2">
      <c r="A3944" s="158"/>
      <c r="D3944" s="138"/>
    </row>
    <row r="3945" spans="1:4" x14ac:dyDescent="0.2">
      <c r="A3945" s="158"/>
      <c r="D3945" s="138"/>
    </row>
    <row r="3946" spans="1:4" x14ac:dyDescent="0.2">
      <c r="A3946" s="158"/>
      <c r="D3946" s="138"/>
    </row>
    <row r="3947" spans="1:4" x14ac:dyDescent="0.2">
      <c r="A3947" s="158"/>
      <c r="D3947" s="138"/>
    </row>
    <row r="3948" spans="1:4" x14ac:dyDescent="0.2">
      <c r="A3948" s="158"/>
      <c r="D3948" s="138"/>
    </row>
    <row r="3949" spans="1:4" x14ac:dyDescent="0.2">
      <c r="A3949" s="158"/>
      <c r="D3949" s="138"/>
    </row>
    <row r="3950" spans="1:4" x14ac:dyDescent="0.2">
      <c r="A3950" s="158"/>
      <c r="D3950" s="138"/>
    </row>
    <row r="3951" spans="1:4" x14ac:dyDescent="0.2">
      <c r="A3951" s="158"/>
      <c r="D3951" s="138"/>
    </row>
    <row r="3952" spans="1:4" x14ac:dyDescent="0.2">
      <c r="A3952" s="158"/>
      <c r="D3952" s="138"/>
    </row>
    <row r="3953" spans="1:4" x14ac:dyDescent="0.2">
      <c r="A3953" s="158"/>
      <c r="D3953" s="138"/>
    </row>
    <row r="3954" spans="1:4" x14ac:dyDescent="0.2">
      <c r="A3954" s="158"/>
      <c r="D3954" s="138"/>
    </row>
    <row r="3955" spans="1:4" x14ac:dyDescent="0.2">
      <c r="A3955" s="158"/>
      <c r="D3955" s="138"/>
    </row>
    <row r="3956" spans="1:4" x14ac:dyDescent="0.2">
      <c r="A3956" s="158"/>
      <c r="D3956" s="138"/>
    </row>
    <row r="3957" spans="1:4" x14ac:dyDescent="0.2">
      <c r="A3957" s="158"/>
      <c r="D3957" s="138"/>
    </row>
    <row r="3958" spans="1:4" x14ac:dyDescent="0.2">
      <c r="A3958" s="158"/>
      <c r="D3958" s="138"/>
    </row>
    <row r="3959" spans="1:4" x14ac:dyDescent="0.2">
      <c r="A3959" s="158"/>
      <c r="D3959" s="138"/>
    </row>
    <row r="3960" spans="1:4" x14ac:dyDescent="0.2">
      <c r="A3960" s="158"/>
      <c r="D3960" s="138"/>
    </row>
    <row r="3961" spans="1:4" x14ac:dyDescent="0.2">
      <c r="A3961" s="158"/>
      <c r="D3961" s="138"/>
    </row>
    <row r="3962" spans="1:4" x14ac:dyDescent="0.2">
      <c r="A3962" s="158"/>
      <c r="D3962" s="138"/>
    </row>
    <row r="3963" spans="1:4" x14ac:dyDescent="0.2">
      <c r="A3963" s="158"/>
      <c r="D3963" s="138"/>
    </row>
    <row r="3964" spans="1:4" x14ac:dyDescent="0.2">
      <c r="A3964" s="158"/>
      <c r="D3964" s="138"/>
    </row>
    <row r="3965" spans="1:4" x14ac:dyDescent="0.2">
      <c r="A3965" s="158"/>
      <c r="D3965" s="138"/>
    </row>
    <row r="3966" spans="1:4" x14ac:dyDescent="0.2">
      <c r="A3966" s="158"/>
      <c r="D3966" s="138"/>
    </row>
    <row r="3967" spans="1:4" x14ac:dyDescent="0.2">
      <c r="A3967" s="158"/>
      <c r="D3967" s="138"/>
    </row>
    <row r="3968" spans="1:4" x14ac:dyDescent="0.2">
      <c r="A3968" s="158"/>
      <c r="D3968" s="138"/>
    </row>
    <row r="3969" spans="1:4" x14ac:dyDescent="0.2">
      <c r="A3969" s="158"/>
      <c r="D3969" s="138"/>
    </row>
    <row r="3970" spans="1:4" x14ac:dyDescent="0.2">
      <c r="A3970" s="158"/>
      <c r="D3970" s="138"/>
    </row>
    <row r="3971" spans="1:4" x14ac:dyDescent="0.2">
      <c r="A3971" s="158"/>
      <c r="D3971" s="138"/>
    </row>
    <row r="3972" spans="1:4" x14ac:dyDescent="0.2">
      <c r="A3972" s="158"/>
      <c r="D3972" s="138"/>
    </row>
    <row r="3973" spans="1:4" x14ac:dyDescent="0.2">
      <c r="A3973" s="158"/>
      <c r="D3973" s="138"/>
    </row>
    <row r="3974" spans="1:4" x14ac:dyDescent="0.2">
      <c r="A3974" s="158"/>
      <c r="D3974" s="138"/>
    </row>
    <row r="3975" spans="1:4" x14ac:dyDescent="0.2">
      <c r="A3975" s="158"/>
      <c r="D3975" s="138"/>
    </row>
    <row r="3976" spans="1:4" x14ac:dyDescent="0.2">
      <c r="A3976" s="158"/>
      <c r="D3976" s="138"/>
    </row>
    <row r="3977" spans="1:4" x14ac:dyDescent="0.2">
      <c r="A3977" s="158"/>
      <c r="D3977" s="138"/>
    </row>
    <row r="3978" spans="1:4" x14ac:dyDescent="0.2">
      <c r="A3978" s="158"/>
      <c r="D3978" s="138"/>
    </row>
    <row r="3979" spans="1:4" x14ac:dyDescent="0.2">
      <c r="A3979" s="158"/>
      <c r="D3979" s="138"/>
    </row>
    <row r="3980" spans="1:4" x14ac:dyDescent="0.2">
      <c r="A3980" s="158"/>
      <c r="D3980" s="138"/>
    </row>
    <row r="3981" spans="1:4" x14ac:dyDescent="0.2">
      <c r="A3981" s="158"/>
      <c r="D3981" s="138"/>
    </row>
    <row r="3982" spans="1:4" x14ac:dyDescent="0.2">
      <c r="A3982" s="158"/>
      <c r="D3982" s="138"/>
    </row>
    <row r="3983" spans="1:4" x14ac:dyDescent="0.2">
      <c r="A3983" s="158"/>
      <c r="D3983" s="138"/>
    </row>
    <row r="3984" spans="1:4" x14ac:dyDescent="0.2">
      <c r="A3984" s="158"/>
      <c r="D3984" s="138"/>
    </row>
    <row r="3985" spans="1:4" x14ac:dyDescent="0.2">
      <c r="A3985" s="158"/>
      <c r="D3985" s="138"/>
    </row>
    <row r="3986" spans="1:4" x14ac:dyDescent="0.2">
      <c r="A3986" s="158"/>
      <c r="D3986" s="138"/>
    </row>
    <row r="3987" spans="1:4" x14ac:dyDescent="0.2">
      <c r="A3987" s="158"/>
      <c r="D3987" s="138"/>
    </row>
    <row r="3988" spans="1:4" x14ac:dyDescent="0.2">
      <c r="A3988" s="158"/>
      <c r="D3988" s="138"/>
    </row>
    <row r="3989" spans="1:4" x14ac:dyDescent="0.2">
      <c r="A3989" s="158"/>
      <c r="D3989" s="138"/>
    </row>
    <row r="3990" spans="1:4" x14ac:dyDescent="0.2">
      <c r="A3990" s="158"/>
      <c r="D3990" s="138"/>
    </row>
    <row r="3991" spans="1:4" x14ac:dyDescent="0.2">
      <c r="A3991" s="158"/>
      <c r="D3991" s="138"/>
    </row>
    <row r="3992" spans="1:4" x14ac:dyDescent="0.2">
      <c r="A3992" s="158"/>
      <c r="D3992" s="138"/>
    </row>
    <row r="3993" spans="1:4" x14ac:dyDescent="0.2">
      <c r="A3993" s="158"/>
      <c r="D3993" s="138"/>
    </row>
    <row r="3994" spans="1:4" x14ac:dyDescent="0.2">
      <c r="A3994" s="158"/>
      <c r="D3994" s="138"/>
    </row>
    <row r="3995" spans="1:4" x14ac:dyDescent="0.2">
      <c r="A3995" s="158"/>
      <c r="D3995" s="138"/>
    </row>
    <row r="3996" spans="1:4" x14ac:dyDescent="0.2">
      <c r="A3996" s="158"/>
      <c r="D3996" s="138"/>
    </row>
    <row r="3997" spans="1:4" x14ac:dyDescent="0.2">
      <c r="A3997" s="158"/>
      <c r="D3997" s="138"/>
    </row>
    <row r="3998" spans="1:4" x14ac:dyDescent="0.2">
      <c r="A3998" s="158"/>
      <c r="D3998" s="138"/>
    </row>
    <row r="3999" spans="1:4" x14ac:dyDescent="0.2">
      <c r="A3999" s="158"/>
      <c r="D3999" s="138"/>
    </row>
    <row r="4000" spans="1:4" x14ac:dyDescent="0.2">
      <c r="A4000" s="158"/>
      <c r="D4000" s="138"/>
    </row>
    <row r="4001" spans="1:4" x14ac:dyDescent="0.2">
      <c r="A4001" s="158"/>
      <c r="D4001" s="138"/>
    </row>
    <row r="4002" spans="1:4" x14ac:dyDescent="0.2">
      <c r="A4002" s="158"/>
      <c r="D4002" s="138"/>
    </row>
    <row r="4003" spans="1:4" x14ac:dyDescent="0.2">
      <c r="A4003" s="158"/>
      <c r="D4003" s="138"/>
    </row>
    <row r="4004" spans="1:4" x14ac:dyDescent="0.2">
      <c r="A4004" s="158"/>
      <c r="D4004" s="138"/>
    </row>
    <row r="4005" spans="1:4" x14ac:dyDescent="0.2">
      <c r="A4005" s="158"/>
      <c r="D4005" s="138"/>
    </row>
    <row r="4006" spans="1:4" x14ac:dyDescent="0.2">
      <c r="A4006" s="158"/>
      <c r="D4006" s="138"/>
    </row>
    <row r="4007" spans="1:4" x14ac:dyDescent="0.2">
      <c r="A4007" s="158"/>
      <c r="D4007" s="138"/>
    </row>
    <row r="4008" spans="1:4" x14ac:dyDescent="0.2">
      <c r="A4008" s="158"/>
      <c r="D4008" s="138"/>
    </row>
    <row r="4009" spans="1:4" x14ac:dyDescent="0.2">
      <c r="A4009" s="158"/>
      <c r="D4009" s="138"/>
    </row>
    <row r="4010" spans="1:4" x14ac:dyDescent="0.2">
      <c r="A4010" s="158"/>
      <c r="D4010" s="138"/>
    </row>
    <row r="4011" spans="1:4" x14ac:dyDescent="0.2">
      <c r="A4011" s="158"/>
      <c r="D4011" s="138"/>
    </row>
    <row r="4012" spans="1:4" x14ac:dyDescent="0.2">
      <c r="A4012" s="158"/>
      <c r="D4012" s="138"/>
    </row>
    <row r="4013" spans="1:4" x14ac:dyDescent="0.2">
      <c r="A4013" s="158"/>
      <c r="D4013" s="138"/>
    </row>
    <row r="4014" spans="1:4" x14ac:dyDescent="0.2">
      <c r="A4014" s="158"/>
      <c r="D4014" s="138"/>
    </row>
    <row r="4015" spans="1:4" x14ac:dyDescent="0.2">
      <c r="A4015" s="158"/>
      <c r="D4015" s="138"/>
    </row>
    <row r="4016" spans="1:4" x14ac:dyDescent="0.2">
      <c r="A4016" s="158"/>
      <c r="D4016" s="138"/>
    </row>
    <row r="4017" spans="1:4" x14ac:dyDescent="0.2">
      <c r="A4017" s="158"/>
      <c r="D4017" s="138"/>
    </row>
    <row r="4018" spans="1:4" x14ac:dyDescent="0.2">
      <c r="A4018" s="158"/>
      <c r="D4018" s="138"/>
    </row>
    <row r="4019" spans="1:4" x14ac:dyDescent="0.2">
      <c r="A4019" s="158"/>
      <c r="D4019" s="138"/>
    </row>
    <row r="4020" spans="1:4" x14ac:dyDescent="0.2">
      <c r="A4020" s="158"/>
      <c r="D4020" s="138"/>
    </row>
    <row r="4021" spans="1:4" x14ac:dyDescent="0.2">
      <c r="A4021" s="158"/>
      <c r="D4021" s="138"/>
    </row>
    <row r="4022" spans="1:4" x14ac:dyDescent="0.2">
      <c r="A4022" s="158"/>
      <c r="D4022" s="138"/>
    </row>
    <row r="4023" spans="1:4" x14ac:dyDescent="0.2">
      <c r="A4023" s="158"/>
      <c r="D4023" s="138"/>
    </row>
    <row r="4024" spans="1:4" x14ac:dyDescent="0.2">
      <c r="A4024" s="158"/>
      <c r="D4024" s="138"/>
    </row>
    <row r="4025" spans="1:4" x14ac:dyDescent="0.2">
      <c r="A4025" s="158"/>
      <c r="D4025" s="138"/>
    </row>
    <row r="4026" spans="1:4" x14ac:dyDescent="0.2">
      <c r="A4026" s="158"/>
      <c r="D4026" s="138"/>
    </row>
    <row r="4027" spans="1:4" x14ac:dyDescent="0.2">
      <c r="A4027" s="158"/>
      <c r="D4027" s="138"/>
    </row>
    <row r="4028" spans="1:4" x14ac:dyDescent="0.2">
      <c r="A4028" s="158"/>
      <c r="D4028" s="138"/>
    </row>
    <row r="4029" spans="1:4" x14ac:dyDescent="0.2">
      <c r="A4029" s="158"/>
      <c r="D4029" s="138"/>
    </row>
    <row r="4030" spans="1:4" x14ac:dyDescent="0.2">
      <c r="A4030" s="158"/>
      <c r="D4030" s="138"/>
    </row>
    <row r="4031" spans="1:4" x14ac:dyDescent="0.2">
      <c r="A4031" s="158"/>
      <c r="D4031" s="138"/>
    </row>
    <row r="4032" spans="1:4" x14ac:dyDescent="0.2">
      <c r="A4032" s="158"/>
      <c r="D4032" s="138"/>
    </row>
    <row r="4033" spans="1:4" x14ac:dyDescent="0.2">
      <c r="A4033" s="158"/>
      <c r="D4033" s="138"/>
    </row>
    <row r="4034" spans="1:4" x14ac:dyDescent="0.2">
      <c r="A4034" s="158"/>
      <c r="D4034" s="138"/>
    </row>
    <row r="4035" spans="1:4" x14ac:dyDescent="0.2">
      <c r="A4035" s="158"/>
      <c r="D4035" s="138"/>
    </row>
    <row r="4036" spans="1:4" x14ac:dyDescent="0.2">
      <c r="A4036" s="158"/>
      <c r="D4036" s="138"/>
    </row>
    <row r="4037" spans="1:4" x14ac:dyDescent="0.2">
      <c r="A4037" s="158"/>
      <c r="D4037" s="138"/>
    </row>
    <row r="4038" spans="1:4" x14ac:dyDescent="0.2">
      <c r="A4038" s="158"/>
      <c r="D4038" s="138"/>
    </row>
    <row r="4039" spans="1:4" x14ac:dyDescent="0.2">
      <c r="A4039" s="158"/>
      <c r="D4039" s="138"/>
    </row>
    <row r="4040" spans="1:4" x14ac:dyDescent="0.2">
      <c r="A4040" s="158"/>
      <c r="D4040" s="138"/>
    </row>
    <row r="4041" spans="1:4" x14ac:dyDescent="0.2">
      <c r="A4041" s="158"/>
      <c r="D4041" s="138"/>
    </row>
    <row r="4042" spans="1:4" x14ac:dyDescent="0.2">
      <c r="A4042" s="158"/>
      <c r="D4042" s="138"/>
    </row>
    <row r="4043" spans="1:4" x14ac:dyDescent="0.2">
      <c r="A4043" s="158"/>
      <c r="D4043" s="138"/>
    </row>
    <row r="4044" spans="1:4" x14ac:dyDescent="0.2">
      <c r="A4044" s="158"/>
      <c r="D4044" s="138"/>
    </row>
    <row r="4045" spans="1:4" x14ac:dyDescent="0.2">
      <c r="A4045" s="158"/>
      <c r="D4045" s="138"/>
    </row>
    <row r="4046" spans="1:4" x14ac:dyDescent="0.2">
      <c r="A4046" s="158"/>
      <c r="D4046" s="138"/>
    </row>
    <row r="4047" spans="1:4" x14ac:dyDescent="0.2">
      <c r="A4047" s="158"/>
      <c r="D4047" s="138"/>
    </row>
    <row r="4048" spans="1:4" x14ac:dyDescent="0.2">
      <c r="A4048" s="158"/>
      <c r="D4048" s="138"/>
    </row>
    <row r="4049" spans="1:4" x14ac:dyDescent="0.2">
      <c r="A4049" s="158"/>
      <c r="D4049" s="138"/>
    </row>
    <row r="4050" spans="1:4" x14ac:dyDescent="0.2">
      <c r="A4050" s="158"/>
      <c r="D4050" s="138"/>
    </row>
    <row r="4051" spans="1:4" x14ac:dyDescent="0.2">
      <c r="A4051" s="158"/>
      <c r="D4051" s="138"/>
    </row>
    <row r="4052" spans="1:4" x14ac:dyDescent="0.2">
      <c r="A4052" s="158"/>
      <c r="D4052" s="138"/>
    </row>
    <row r="4053" spans="1:4" x14ac:dyDescent="0.2">
      <c r="A4053" s="158"/>
      <c r="D4053" s="138"/>
    </row>
    <row r="4054" spans="1:4" x14ac:dyDescent="0.2">
      <c r="A4054" s="158"/>
      <c r="D4054" s="138"/>
    </row>
    <row r="4055" spans="1:4" x14ac:dyDescent="0.2">
      <c r="A4055" s="158"/>
      <c r="D4055" s="138"/>
    </row>
    <row r="4056" spans="1:4" x14ac:dyDescent="0.2">
      <c r="A4056" s="158"/>
      <c r="D4056" s="138"/>
    </row>
    <row r="4057" spans="1:4" x14ac:dyDescent="0.2">
      <c r="A4057" s="158"/>
      <c r="D4057" s="138"/>
    </row>
    <row r="4058" spans="1:4" x14ac:dyDescent="0.2">
      <c r="A4058" s="158"/>
      <c r="D4058" s="138"/>
    </row>
    <row r="4059" spans="1:4" x14ac:dyDescent="0.2">
      <c r="A4059" s="158"/>
      <c r="D4059" s="138"/>
    </row>
    <row r="4060" spans="1:4" x14ac:dyDescent="0.2">
      <c r="A4060" s="158"/>
      <c r="D4060" s="138"/>
    </row>
    <row r="4061" spans="1:4" x14ac:dyDescent="0.2">
      <c r="A4061" s="158"/>
      <c r="D4061" s="138"/>
    </row>
    <row r="4062" spans="1:4" x14ac:dyDescent="0.2">
      <c r="A4062" s="158"/>
      <c r="D4062" s="138"/>
    </row>
    <row r="4063" spans="1:4" x14ac:dyDescent="0.2">
      <c r="A4063" s="158"/>
      <c r="D4063" s="138"/>
    </row>
    <row r="4064" spans="1:4" x14ac:dyDescent="0.2">
      <c r="A4064" s="158"/>
      <c r="D4064" s="138"/>
    </row>
    <row r="4065" spans="1:4" x14ac:dyDescent="0.2">
      <c r="A4065" s="158"/>
      <c r="D4065" s="138"/>
    </row>
    <row r="4066" spans="1:4" x14ac:dyDescent="0.2">
      <c r="A4066" s="158"/>
      <c r="D4066" s="138"/>
    </row>
    <row r="4067" spans="1:4" x14ac:dyDescent="0.2">
      <c r="A4067" s="158"/>
      <c r="D4067" s="138"/>
    </row>
    <row r="4068" spans="1:4" x14ac:dyDescent="0.2">
      <c r="A4068" s="158"/>
      <c r="D4068" s="138"/>
    </row>
    <row r="4069" spans="1:4" x14ac:dyDescent="0.2">
      <c r="A4069" s="158"/>
      <c r="D4069" s="138"/>
    </row>
    <row r="4070" spans="1:4" x14ac:dyDescent="0.2">
      <c r="A4070" s="158"/>
      <c r="D4070" s="138"/>
    </row>
    <row r="4071" spans="1:4" x14ac:dyDescent="0.2">
      <c r="A4071" s="158"/>
      <c r="D4071" s="138"/>
    </row>
    <row r="4072" spans="1:4" x14ac:dyDescent="0.2">
      <c r="A4072" s="158"/>
      <c r="D4072" s="138"/>
    </row>
    <row r="4073" spans="1:4" x14ac:dyDescent="0.2">
      <c r="A4073" s="158"/>
      <c r="D4073" s="138"/>
    </row>
    <row r="4074" spans="1:4" x14ac:dyDescent="0.2">
      <c r="A4074" s="158"/>
      <c r="D4074" s="138"/>
    </row>
    <row r="4075" spans="1:4" x14ac:dyDescent="0.2">
      <c r="A4075" s="158"/>
      <c r="D4075" s="138"/>
    </row>
    <row r="4076" spans="1:4" x14ac:dyDescent="0.2">
      <c r="A4076" s="158"/>
      <c r="D4076" s="138"/>
    </row>
    <row r="4077" spans="1:4" x14ac:dyDescent="0.2">
      <c r="A4077" s="158"/>
      <c r="D4077" s="138"/>
    </row>
    <row r="4078" spans="1:4" x14ac:dyDescent="0.2">
      <c r="A4078" s="158"/>
      <c r="D4078" s="138"/>
    </row>
    <row r="4079" spans="1:4" x14ac:dyDescent="0.2">
      <c r="A4079" s="158"/>
      <c r="D4079" s="138"/>
    </row>
    <row r="4080" spans="1:4" x14ac:dyDescent="0.2">
      <c r="A4080" s="158"/>
      <c r="D4080" s="138"/>
    </row>
    <row r="4081" spans="1:4" x14ac:dyDescent="0.2">
      <c r="A4081" s="158"/>
      <c r="D4081" s="138"/>
    </row>
    <row r="4082" spans="1:4" x14ac:dyDescent="0.2">
      <c r="A4082" s="158"/>
      <c r="D4082" s="138"/>
    </row>
    <row r="4083" spans="1:4" x14ac:dyDescent="0.2">
      <c r="A4083" s="158"/>
      <c r="D4083" s="138"/>
    </row>
    <row r="4084" spans="1:4" x14ac:dyDescent="0.2">
      <c r="A4084" s="158"/>
      <c r="D4084" s="138"/>
    </row>
    <row r="4085" spans="1:4" x14ac:dyDescent="0.2">
      <c r="A4085" s="158"/>
      <c r="D4085" s="138"/>
    </row>
    <row r="4086" spans="1:4" x14ac:dyDescent="0.2">
      <c r="A4086" s="158"/>
      <c r="D4086" s="138"/>
    </row>
    <row r="4087" spans="1:4" x14ac:dyDescent="0.2">
      <c r="A4087" s="158"/>
      <c r="D4087" s="138"/>
    </row>
    <row r="4088" spans="1:4" x14ac:dyDescent="0.2">
      <c r="A4088" s="158"/>
      <c r="D4088" s="138"/>
    </row>
    <row r="4089" spans="1:4" x14ac:dyDescent="0.2">
      <c r="A4089" s="158"/>
      <c r="D4089" s="138"/>
    </row>
    <row r="4090" spans="1:4" x14ac:dyDescent="0.2">
      <c r="A4090" s="158"/>
      <c r="D4090" s="138"/>
    </row>
    <row r="4091" spans="1:4" x14ac:dyDescent="0.2">
      <c r="A4091" s="158"/>
      <c r="D4091" s="138"/>
    </row>
    <row r="4092" spans="1:4" x14ac:dyDescent="0.2">
      <c r="A4092" s="158"/>
      <c r="D4092" s="138"/>
    </row>
    <row r="4093" spans="1:4" x14ac:dyDescent="0.2">
      <c r="A4093" s="158"/>
      <c r="D4093" s="138"/>
    </row>
    <row r="4094" spans="1:4" x14ac:dyDescent="0.2">
      <c r="A4094" s="158"/>
      <c r="D4094" s="138"/>
    </row>
    <row r="4095" spans="1:4" x14ac:dyDescent="0.2">
      <c r="A4095" s="158"/>
      <c r="D4095" s="138"/>
    </row>
    <row r="4096" spans="1:4" x14ac:dyDescent="0.2">
      <c r="A4096" s="158"/>
      <c r="D4096" s="138"/>
    </row>
    <row r="4097" spans="1:4" x14ac:dyDescent="0.2">
      <c r="A4097" s="158"/>
      <c r="D4097" s="138"/>
    </row>
    <row r="4098" spans="1:4" x14ac:dyDescent="0.2">
      <c r="A4098" s="158"/>
      <c r="D4098" s="138"/>
    </row>
    <row r="4099" spans="1:4" x14ac:dyDescent="0.2">
      <c r="A4099" s="158"/>
      <c r="D4099" s="138"/>
    </row>
    <row r="4100" spans="1:4" x14ac:dyDescent="0.2">
      <c r="A4100" s="158"/>
      <c r="D4100" s="138"/>
    </row>
    <row r="4101" spans="1:4" x14ac:dyDescent="0.2">
      <c r="A4101" s="158"/>
      <c r="D4101" s="138"/>
    </row>
    <row r="4102" spans="1:4" x14ac:dyDescent="0.2">
      <c r="A4102" s="158"/>
      <c r="D4102" s="138"/>
    </row>
    <row r="4103" spans="1:4" x14ac:dyDescent="0.2">
      <c r="A4103" s="158"/>
      <c r="D4103" s="138"/>
    </row>
    <row r="4104" spans="1:4" x14ac:dyDescent="0.2">
      <c r="A4104" s="158"/>
      <c r="D4104" s="138"/>
    </row>
    <row r="4105" spans="1:4" x14ac:dyDescent="0.2">
      <c r="A4105" s="158"/>
      <c r="D4105" s="138"/>
    </row>
    <row r="4106" spans="1:4" x14ac:dyDescent="0.2">
      <c r="A4106" s="158"/>
      <c r="D4106" s="138"/>
    </row>
    <row r="4107" spans="1:4" x14ac:dyDescent="0.2">
      <c r="A4107" s="158"/>
      <c r="D4107" s="138"/>
    </row>
    <row r="4108" spans="1:4" x14ac:dyDescent="0.2">
      <c r="A4108" s="158"/>
      <c r="D4108" s="138"/>
    </row>
    <row r="4109" spans="1:4" x14ac:dyDescent="0.2">
      <c r="A4109" s="158"/>
      <c r="D4109" s="138"/>
    </row>
    <row r="4110" spans="1:4" x14ac:dyDescent="0.2">
      <c r="A4110" s="158"/>
      <c r="D4110" s="138"/>
    </row>
    <row r="4111" spans="1:4" x14ac:dyDescent="0.2">
      <c r="A4111" s="158"/>
      <c r="D4111" s="138"/>
    </row>
    <row r="4112" spans="1:4" x14ac:dyDescent="0.2">
      <c r="A4112" s="158"/>
      <c r="D4112" s="138"/>
    </row>
    <row r="4113" spans="1:4" x14ac:dyDescent="0.2">
      <c r="A4113" s="158"/>
      <c r="D4113" s="138"/>
    </row>
    <row r="4114" spans="1:4" x14ac:dyDescent="0.2">
      <c r="A4114" s="158"/>
      <c r="D4114" s="138"/>
    </row>
    <row r="4115" spans="1:4" x14ac:dyDescent="0.2">
      <c r="A4115" s="158"/>
      <c r="D4115" s="138"/>
    </row>
    <row r="4116" spans="1:4" x14ac:dyDescent="0.2">
      <c r="A4116" s="158"/>
      <c r="D4116" s="138"/>
    </row>
    <row r="4117" spans="1:4" x14ac:dyDescent="0.2">
      <c r="A4117" s="158"/>
      <c r="D4117" s="138"/>
    </row>
    <row r="4118" spans="1:4" x14ac:dyDescent="0.2">
      <c r="A4118" s="158"/>
      <c r="D4118" s="138"/>
    </row>
    <row r="4119" spans="1:4" x14ac:dyDescent="0.2">
      <c r="A4119" s="158"/>
      <c r="D4119" s="138"/>
    </row>
    <row r="4120" spans="1:4" x14ac:dyDescent="0.2">
      <c r="A4120" s="158"/>
      <c r="D4120" s="138"/>
    </row>
    <row r="4121" spans="1:4" x14ac:dyDescent="0.2">
      <c r="A4121" s="158"/>
      <c r="D4121" s="138"/>
    </row>
    <row r="4122" spans="1:4" x14ac:dyDescent="0.2">
      <c r="A4122" s="158"/>
      <c r="D4122" s="138"/>
    </row>
    <row r="4123" spans="1:4" x14ac:dyDescent="0.2">
      <c r="A4123" s="158"/>
      <c r="D4123" s="138"/>
    </row>
    <row r="4124" spans="1:4" x14ac:dyDescent="0.2">
      <c r="A4124" s="158"/>
      <c r="D4124" s="138"/>
    </row>
    <row r="4125" spans="1:4" x14ac:dyDescent="0.2">
      <c r="A4125" s="158"/>
      <c r="D4125" s="138"/>
    </row>
    <row r="4126" spans="1:4" x14ac:dyDescent="0.2">
      <c r="A4126" s="158"/>
      <c r="D4126" s="138"/>
    </row>
    <row r="4127" spans="1:4" x14ac:dyDescent="0.2">
      <c r="A4127" s="158"/>
      <c r="D4127" s="138"/>
    </row>
    <row r="4128" spans="1:4" x14ac:dyDescent="0.2">
      <c r="A4128" s="158"/>
      <c r="D4128" s="138"/>
    </row>
    <row r="4129" spans="1:4" x14ac:dyDescent="0.2">
      <c r="A4129" s="158"/>
      <c r="D4129" s="138"/>
    </row>
    <row r="4130" spans="1:4" x14ac:dyDescent="0.2">
      <c r="A4130" s="158"/>
      <c r="D4130" s="138"/>
    </row>
    <row r="4131" spans="1:4" x14ac:dyDescent="0.2">
      <c r="A4131" s="158"/>
      <c r="D4131" s="138"/>
    </row>
    <row r="4132" spans="1:4" x14ac:dyDescent="0.2">
      <c r="A4132" s="158"/>
      <c r="D4132" s="138"/>
    </row>
    <row r="4133" spans="1:4" x14ac:dyDescent="0.2">
      <c r="A4133" s="158"/>
      <c r="D4133" s="138"/>
    </row>
    <row r="4134" spans="1:4" x14ac:dyDescent="0.2">
      <c r="A4134" s="158"/>
      <c r="D4134" s="138"/>
    </row>
    <row r="4135" spans="1:4" x14ac:dyDescent="0.2">
      <c r="A4135" s="158"/>
      <c r="D4135" s="138"/>
    </row>
    <row r="4136" spans="1:4" x14ac:dyDescent="0.2">
      <c r="A4136" s="158"/>
      <c r="D4136" s="138"/>
    </row>
    <row r="4137" spans="1:4" x14ac:dyDescent="0.2">
      <c r="A4137" s="158"/>
      <c r="D4137" s="138"/>
    </row>
    <row r="4138" spans="1:4" x14ac:dyDescent="0.2">
      <c r="A4138" s="158"/>
      <c r="D4138" s="138"/>
    </row>
    <row r="4139" spans="1:4" x14ac:dyDescent="0.2">
      <c r="A4139" s="158"/>
      <c r="D4139" s="138"/>
    </row>
    <row r="4140" spans="1:4" x14ac:dyDescent="0.2">
      <c r="A4140" s="158"/>
      <c r="D4140" s="138"/>
    </row>
    <row r="4141" spans="1:4" x14ac:dyDescent="0.2">
      <c r="A4141" s="158"/>
      <c r="D4141" s="138"/>
    </row>
    <row r="4142" spans="1:4" x14ac:dyDescent="0.2">
      <c r="A4142" s="158"/>
      <c r="D4142" s="138"/>
    </row>
    <row r="4143" spans="1:4" x14ac:dyDescent="0.2">
      <c r="A4143" s="158"/>
      <c r="D4143" s="138"/>
    </row>
    <row r="4144" spans="1:4" x14ac:dyDescent="0.2">
      <c r="A4144" s="158"/>
      <c r="D4144" s="138"/>
    </row>
    <row r="4145" spans="1:4" x14ac:dyDescent="0.2">
      <c r="A4145" s="158"/>
      <c r="D4145" s="138"/>
    </row>
    <row r="4146" spans="1:4" x14ac:dyDescent="0.2">
      <c r="A4146" s="158"/>
      <c r="D4146" s="138"/>
    </row>
    <row r="4147" spans="1:4" x14ac:dyDescent="0.2">
      <c r="A4147" s="158"/>
      <c r="D4147" s="138"/>
    </row>
    <row r="4148" spans="1:4" x14ac:dyDescent="0.2">
      <c r="A4148" s="158"/>
      <c r="D4148" s="138"/>
    </row>
    <row r="4149" spans="1:4" x14ac:dyDescent="0.2">
      <c r="A4149" s="158"/>
      <c r="D4149" s="138"/>
    </row>
    <row r="4150" spans="1:4" x14ac:dyDescent="0.2">
      <c r="A4150" s="158"/>
      <c r="D4150" s="138"/>
    </row>
    <row r="4151" spans="1:4" x14ac:dyDescent="0.2">
      <c r="A4151" s="158"/>
      <c r="D4151" s="138"/>
    </row>
    <row r="4152" spans="1:4" x14ac:dyDescent="0.2">
      <c r="A4152" s="158"/>
      <c r="D4152" s="138"/>
    </row>
    <row r="4153" spans="1:4" x14ac:dyDescent="0.2">
      <c r="A4153" s="158"/>
      <c r="D4153" s="138"/>
    </row>
    <row r="4154" spans="1:4" x14ac:dyDescent="0.2">
      <c r="A4154" s="158"/>
      <c r="D4154" s="138"/>
    </row>
    <row r="4155" spans="1:4" x14ac:dyDescent="0.2">
      <c r="A4155" s="158"/>
      <c r="D4155" s="138"/>
    </row>
    <row r="4156" spans="1:4" x14ac:dyDescent="0.2">
      <c r="A4156" s="158"/>
      <c r="D4156" s="138"/>
    </row>
    <row r="4157" spans="1:4" x14ac:dyDescent="0.2">
      <c r="A4157" s="158"/>
      <c r="D4157" s="138"/>
    </row>
    <row r="4158" spans="1:4" x14ac:dyDescent="0.2">
      <c r="A4158" s="158"/>
      <c r="D4158" s="138"/>
    </row>
    <row r="4159" spans="1:4" x14ac:dyDescent="0.2">
      <c r="A4159" s="158"/>
      <c r="D4159" s="138"/>
    </row>
    <row r="4160" spans="1:4" x14ac:dyDescent="0.2">
      <c r="A4160" s="158"/>
      <c r="D4160" s="138"/>
    </row>
    <row r="4161" spans="1:4" x14ac:dyDescent="0.2">
      <c r="A4161" s="158"/>
      <c r="D4161" s="138"/>
    </row>
    <row r="4162" spans="1:4" x14ac:dyDescent="0.2">
      <c r="A4162" s="158"/>
      <c r="D4162" s="138"/>
    </row>
    <row r="4163" spans="1:4" x14ac:dyDescent="0.2">
      <c r="A4163" s="158"/>
      <c r="D4163" s="138"/>
    </row>
    <row r="4164" spans="1:4" x14ac:dyDescent="0.2">
      <c r="A4164" s="158"/>
      <c r="D4164" s="138"/>
    </row>
    <row r="4165" spans="1:4" x14ac:dyDescent="0.2">
      <c r="A4165" s="158"/>
      <c r="D4165" s="138"/>
    </row>
    <row r="4166" spans="1:4" x14ac:dyDescent="0.2">
      <c r="A4166" s="158"/>
      <c r="D4166" s="138"/>
    </row>
    <row r="4167" spans="1:4" x14ac:dyDescent="0.2">
      <c r="A4167" s="158"/>
      <c r="D4167" s="138"/>
    </row>
    <row r="4168" spans="1:4" x14ac:dyDescent="0.2">
      <c r="A4168" s="158"/>
      <c r="D4168" s="138"/>
    </row>
    <row r="4169" spans="1:4" x14ac:dyDescent="0.2">
      <c r="A4169" s="158"/>
      <c r="D4169" s="138"/>
    </row>
    <row r="4170" spans="1:4" x14ac:dyDescent="0.2">
      <c r="A4170" s="158"/>
      <c r="D4170" s="138"/>
    </row>
    <row r="4171" spans="1:4" x14ac:dyDescent="0.2">
      <c r="A4171" s="158"/>
      <c r="D4171" s="138"/>
    </row>
    <row r="4172" spans="1:4" x14ac:dyDescent="0.2">
      <c r="A4172" s="158"/>
      <c r="D4172" s="138"/>
    </row>
    <row r="4173" spans="1:4" x14ac:dyDescent="0.2">
      <c r="A4173" s="158"/>
      <c r="D4173" s="138"/>
    </row>
    <row r="4174" spans="1:4" x14ac:dyDescent="0.2">
      <c r="A4174" s="158"/>
      <c r="D4174" s="138"/>
    </row>
    <row r="4175" spans="1:4" x14ac:dyDescent="0.2">
      <c r="A4175" s="158"/>
      <c r="D4175" s="138"/>
    </row>
    <row r="4176" spans="1:4" x14ac:dyDescent="0.2">
      <c r="A4176" s="158"/>
      <c r="D4176" s="138"/>
    </row>
    <row r="4177" spans="1:4" x14ac:dyDescent="0.2">
      <c r="A4177" s="158"/>
      <c r="D4177" s="138"/>
    </row>
    <row r="4178" spans="1:4" x14ac:dyDescent="0.2">
      <c r="A4178" s="158"/>
      <c r="D4178" s="138"/>
    </row>
    <row r="4179" spans="1:4" x14ac:dyDescent="0.2">
      <c r="A4179" s="158"/>
      <c r="D4179" s="138"/>
    </row>
    <row r="4180" spans="1:4" x14ac:dyDescent="0.2">
      <c r="A4180" s="158"/>
      <c r="D4180" s="138"/>
    </row>
    <row r="4181" spans="1:4" x14ac:dyDescent="0.2">
      <c r="A4181" s="158"/>
      <c r="D4181" s="138"/>
    </row>
    <row r="4182" spans="1:4" x14ac:dyDescent="0.2">
      <c r="A4182" s="158"/>
      <c r="D4182" s="138"/>
    </row>
    <row r="4183" spans="1:4" x14ac:dyDescent="0.2">
      <c r="A4183" s="158"/>
      <c r="D4183" s="138"/>
    </row>
    <row r="4184" spans="1:4" x14ac:dyDescent="0.2">
      <c r="A4184" s="158"/>
      <c r="D4184" s="138"/>
    </row>
    <row r="4185" spans="1:4" x14ac:dyDescent="0.2">
      <c r="A4185" s="158"/>
      <c r="D4185" s="138"/>
    </row>
    <row r="4186" spans="1:4" x14ac:dyDescent="0.2">
      <c r="A4186" s="158"/>
      <c r="D4186" s="138"/>
    </row>
    <row r="4187" spans="1:4" x14ac:dyDescent="0.2">
      <c r="A4187" s="158"/>
      <c r="D4187" s="138"/>
    </row>
    <row r="4188" spans="1:4" x14ac:dyDescent="0.2">
      <c r="A4188" s="158"/>
      <c r="D4188" s="138"/>
    </row>
    <row r="4189" spans="1:4" x14ac:dyDescent="0.2">
      <c r="A4189" s="158"/>
      <c r="D4189" s="138"/>
    </row>
    <row r="4190" spans="1:4" x14ac:dyDescent="0.2">
      <c r="A4190" s="158"/>
      <c r="D4190" s="138"/>
    </row>
    <row r="4191" spans="1:4" x14ac:dyDescent="0.2">
      <c r="A4191" s="158"/>
      <c r="D4191" s="138"/>
    </row>
    <row r="4192" spans="1:4" x14ac:dyDescent="0.2">
      <c r="A4192" s="158"/>
      <c r="D4192" s="138"/>
    </row>
    <row r="4193" spans="1:4" x14ac:dyDescent="0.2">
      <c r="A4193" s="158"/>
      <c r="D4193" s="138"/>
    </row>
    <row r="4194" spans="1:4" x14ac:dyDescent="0.2">
      <c r="A4194" s="158"/>
      <c r="D4194" s="138"/>
    </row>
    <row r="4195" spans="1:4" x14ac:dyDescent="0.2">
      <c r="A4195" s="158"/>
      <c r="D4195" s="138"/>
    </row>
    <row r="4196" spans="1:4" x14ac:dyDescent="0.2">
      <c r="A4196" s="158"/>
      <c r="D4196" s="138"/>
    </row>
    <row r="4197" spans="1:4" x14ac:dyDescent="0.2">
      <c r="A4197" s="158"/>
      <c r="D4197" s="138"/>
    </row>
    <row r="4198" spans="1:4" x14ac:dyDescent="0.2">
      <c r="A4198" s="158"/>
      <c r="D4198" s="138"/>
    </row>
    <row r="4199" spans="1:4" x14ac:dyDescent="0.2">
      <c r="A4199" s="158"/>
      <c r="D4199" s="138"/>
    </row>
    <row r="4200" spans="1:4" x14ac:dyDescent="0.2">
      <c r="A4200" s="158"/>
      <c r="D4200" s="138"/>
    </row>
    <row r="4201" spans="1:4" x14ac:dyDescent="0.2">
      <c r="A4201" s="158"/>
      <c r="D4201" s="138"/>
    </row>
    <row r="4202" spans="1:4" x14ac:dyDescent="0.2">
      <c r="A4202" s="158"/>
      <c r="D4202" s="138"/>
    </row>
    <row r="4203" spans="1:4" x14ac:dyDescent="0.2">
      <c r="A4203" s="158"/>
      <c r="D4203" s="138"/>
    </row>
    <row r="4204" spans="1:4" x14ac:dyDescent="0.2">
      <c r="A4204" s="158"/>
      <c r="D4204" s="138"/>
    </row>
    <row r="4205" spans="1:4" x14ac:dyDescent="0.2">
      <c r="A4205" s="158"/>
      <c r="D4205" s="138"/>
    </row>
    <row r="4206" spans="1:4" x14ac:dyDescent="0.2">
      <c r="A4206" s="158"/>
      <c r="D4206" s="138"/>
    </row>
    <row r="4207" spans="1:4" x14ac:dyDescent="0.2">
      <c r="A4207" s="158"/>
      <c r="D4207" s="138"/>
    </row>
    <row r="4208" spans="1:4" x14ac:dyDescent="0.2">
      <c r="A4208" s="158"/>
      <c r="D4208" s="138"/>
    </row>
    <row r="4209" spans="1:4" x14ac:dyDescent="0.2">
      <c r="A4209" s="158"/>
      <c r="D4209" s="138"/>
    </row>
    <row r="4210" spans="1:4" x14ac:dyDescent="0.2">
      <c r="A4210" s="158"/>
      <c r="D4210" s="138"/>
    </row>
    <row r="4211" spans="1:4" x14ac:dyDescent="0.2">
      <c r="A4211" s="158"/>
      <c r="D4211" s="138"/>
    </row>
    <row r="4212" spans="1:4" x14ac:dyDescent="0.2">
      <c r="A4212" s="158"/>
      <c r="D4212" s="138"/>
    </row>
    <row r="4213" spans="1:4" x14ac:dyDescent="0.2">
      <c r="A4213" s="158"/>
      <c r="D4213" s="138"/>
    </row>
    <row r="4214" spans="1:4" x14ac:dyDescent="0.2">
      <c r="A4214" s="158"/>
      <c r="D4214" s="138"/>
    </row>
    <row r="4215" spans="1:4" x14ac:dyDescent="0.2">
      <c r="A4215" s="158"/>
      <c r="D4215" s="138"/>
    </row>
    <row r="4216" spans="1:4" x14ac:dyDescent="0.2">
      <c r="A4216" s="158"/>
      <c r="D4216" s="138"/>
    </row>
    <row r="4217" spans="1:4" x14ac:dyDescent="0.2">
      <c r="A4217" s="158"/>
      <c r="D4217" s="138"/>
    </row>
    <row r="4218" spans="1:4" x14ac:dyDescent="0.2">
      <c r="A4218" s="158"/>
      <c r="D4218" s="138"/>
    </row>
    <row r="4219" spans="1:4" x14ac:dyDescent="0.2">
      <c r="A4219" s="158"/>
      <c r="D4219" s="138"/>
    </row>
    <row r="4220" spans="1:4" x14ac:dyDescent="0.2">
      <c r="A4220" s="158"/>
      <c r="D4220" s="138"/>
    </row>
    <row r="4221" spans="1:4" x14ac:dyDescent="0.2">
      <c r="A4221" s="158"/>
      <c r="D4221" s="138"/>
    </row>
    <row r="4222" spans="1:4" x14ac:dyDescent="0.2">
      <c r="A4222" s="158"/>
      <c r="D4222" s="138"/>
    </row>
    <row r="4223" spans="1:4" x14ac:dyDescent="0.2">
      <c r="A4223" s="158"/>
      <c r="D4223" s="138"/>
    </row>
    <row r="4224" spans="1:4" x14ac:dyDescent="0.2">
      <c r="A4224" s="158"/>
      <c r="D4224" s="138"/>
    </row>
    <row r="4225" spans="1:4" x14ac:dyDescent="0.2">
      <c r="A4225" s="158"/>
      <c r="D4225" s="138"/>
    </row>
    <row r="4226" spans="1:4" x14ac:dyDescent="0.2">
      <c r="A4226" s="158"/>
      <c r="D4226" s="138"/>
    </row>
    <row r="4227" spans="1:4" x14ac:dyDescent="0.2">
      <c r="A4227" s="158"/>
      <c r="D4227" s="138"/>
    </row>
    <row r="4228" spans="1:4" x14ac:dyDescent="0.2">
      <c r="A4228" s="158"/>
      <c r="D4228" s="138"/>
    </row>
    <row r="4229" spans="1:4" x14ac:dyDescent="0.2">
      <c r="A4229" s="158"/>
      <c r="D4229" s="138"/>
    </row>
    <row r="4230" spans="1:4" x14ac:dyDescent="0.2">
      <c r="A4230" s="158"/>
      <c r="D4230" s="138"/>
    </row>
    <row r="4231" spans="1:4" x14ac:dyDescent="0.2">
      <c r="A4231" s="158"/>
      <c r="D4231" s="138"/>
    </row>
    <row r="4232" spans="1:4" x14ac:dyDescent="0.2">
      <c r="A4232" s="158"/>
      <c r="D4232" s="138"/>
    </row>
    <row r="4233" spans="1:4" x14ac:dyDescent="0.2">
      <c r="A4233" s="158"/>
      <c r="D4233" s="138"/>
    </row>
    <row r="4234" spans="1:4" x14ac:dyDescent="0.2">
      <c r="A4234" s="158"/>
      <c r="D4234" s="138"/>
    </row>
    <row r="4235" spans="1:4" x14ac:dyDescent="0.2">
      <c r="A4235" s="158"/>
      <c r="D4235" s="138"/>
    </row>
    <row r="4236" spans="1:4" x14ac:dyDescent="0.2">
      <c r="A4236" s="158"/>
      <c r="D4236" s="138"/>
    </row>
    <row r="4237" spans="1:4" x14ac:dyDescent="0.2">
      <c r="A4237" s="158"/>
      <c r="D4237" s="138"/>
    </row>
    <row r="4238" spans="1:4" x14ac:dyDescent="0.2">
      <c r="A4238" s="158"/>
      <c r="D4238" s="138"/>
    </row>
    <row r="4239" spans="1:4" x14ac:dyDescent="0.2">
      <c r="A4239" s="158"/>
      <c r="D4239" s="138"/>
    </row>
    <row r="4240" spans="1:4" x14ac:dyDescent="0.2">
      <c r="A4240" s="158"/>
      <c r="D4240" s="138"/>
    </row>
    <row r="4241" spans="1:4" x14ac:dyDescent="0.2">
      <c r="A4241" s="158"/>
      <c r="D4241" s="138"/>
    </row>
    <row r="4242" spans="1:4" x14ac:dyDescent="0.2">
      <c r="A4242" s="158"/>
      <c r="D4242" s="138"/>
    </row>
    <row r="4243" spans="1:4" x14ac:dyDescent="0.2">
      <c r="A4243" s="158"/>
      <c r="D4243" s="138"/>
    </row>
    <row r="4244" spans="1:4" x14ac:dyDescent="0.2">
      <c r="A4244" s="158"/>
      <c r="D4244" s="138"/>
    </row>
    <row r="4245" spans="1:4" x14ac:dyDescent="0.2">
      <c r="A4245" s="158"/>
      <c r="D4245" s="138"/>
    </row>
    <row r="4246" spans="1:4" x14ac:dyDescent="0.2">
      <c r="A4246" s="158"/>
      <c r="D4246" s="138"/>
    </row>
    <row r="4247" spans="1:4" x14ac:dyDescent="0.2">
      <c r="A4247" s="158"/>
      <c r="D4247" s="138"/>
    </row>
    <row r="4248" spans="1:4" x14ac:dyDescent="0.2">
      <c r="A4248" s="158"/>
      <c r="D4248" s="138"/>
    </row>
    <row r="4249" spans="1:4" x14ac:dyDescent="0.2">
      <c r="A4249" s="158"/>
      <c r="D4249" s="138"/>
    </row>
    <row r="4250" spans="1:4" x14ac:dyDescent="0.2">
      <c r="A4250" s="158"/>
      <c r="D4250" s="138"/>
    </row>
    <row r="4251" spans="1:4" x14ac:dyDescent="0.2">
      <c r="A4251" s="158"/>
      <c r="D4251" s="138"/>
    </row>
    <row r="4252" spans="1:4" x14ac:dyDescent="0.2">
      <c r="A4252" s="158"/>
      <c r="D4252" s="138"/>
    </row>
    <row r="4253" spans="1:4" x14ac:dyDescent="0.2">
      <c r="A4253" s="158"/>
      <c r="D4253" s="138"/>
    </row>
    <row r="4254" spans="1:4" x14ac:dyDescent="0.2">
      <c r="A4254" s="158"/>
      <c r="D4254" s="138"/>
    </row>
    <row r="4255" spans="1:4" x14ac:dyDescent="0.2">
      <c r="A4255" s="158"/>
      <c r="D4255" s="138"/>
    </row>
    <row r="4256" spans="1:4" x14ac:dyDescent="0.2">
      <c r="A4256" s="158"/>
      <c r="D4256" s="138"/>
    </row>
    <row r="4257" spans="1:4" x14ac:dyDescent="0.2">
      <c r="A4257" s="158"/>
      <c r="D4257" s="138"/>
    </row>
    <row r="4258" spans="1:4" x14ac:dyDescent="0.2">
      <c r="A4258" s="158"/>
      <c r="D4258" s="138"/>
    </row>
    <row r="4259" spans="1:4" x14ac:dyDescent="0.2">
      <c r="A4259" s="158"/>
      <c r="D4259" s="138"/>
    </row>
    <row r="4260" spans="1:4" x14ac:dyDescent="0.2">
      <c r="A4260" s="158"/>
      <c r="D4260" s="138"/>
    </row>
    <row r="4261" spans="1:4" x14ac:dyDescent="0.2">
      <c r="A4261" s="158"/>
      <c r="D4261" s="138"/>
    </row>
    <row r="4262" spans="1:4" x14ac:dyDescent="0.2">
      <c r="A4262" s="158"/>
      <c r="D4262" s="138"/>
    </row>
    <row r="4263" spans="1:4" x14ac:dyDescent="0.2">
      <c r="A4263" s="158"/>
      <c r="D4263" s="138"/>
    </row>
    <row r="4264" spans="1:4" x14ac:dyDescent="0.2">
      <c r="A4264" s="158"/>
      <c r="D4264" s="138"/>
    </row>
    <row r="4265" spans="1:4" x14ac:dyDescent="0.2">
      <c r="A4265" s="158"/>
      <c r="D4265" s="138"/>
    </row>
    <row r="4266" spans="1:4" x14ac:dyDescent="0.2">
      <c r="A4266" s="158"/>
      <c r="D4266" s="138"/>
    </row>
    <row r="4267" spans="1:4" x14ac:dyDescent="0.2">
      <c r="A4267" s="158"/>
      <c r="D4267" s="138"/>
    </row>
    <row r="4268" spans="1:4" x14ac:dyDescent="0.2">
      <c r="A4268" s="158"/>
      <c r="D4268" s="138"/>
    </row>
    <row r="4269" spans="1:4" x14ac:dyDescent="0.2">
      <c r="A4269" s="158"/>
      <c r="D4269" s="138"/>
    </row>
    <row r="4270" spans="1:4" x14ac:dyDescent="0.2">
      <c r="A4270" s="158"/>
      <c r="D4270" s="138"/>
    </row>
    <row r="4271" spans="1:4" x14ac:dyDescent="0.2">
      <c r="A4271" s="158"/>
      <c r="D4271" s="138"/>
    </row>
    <row r="4272" spans="1:4" x14ac:dyDescent="0.2">
      <c r="A4272" s="158"/>
      <c r="D4272" s="138"/>
    </row>
    <row r="4273" spans="1:4" x14ac:dyDescent="0.2">
      <c r="A4273" s="158"/>
      <c r="D4273" s="138"/>
    </row>
    <row r="4274" spans="1:4" x14ac:dyDescent="0.2">
      <c r="A4274" s="158"/>
      <c r="D4274" s="138"/>
    </row>
    <row r="4275" spans="1:4" x14ac:dyDescent="0.2">
      <c r="A4275" s="158"/>
      <c r="D4275" s="138"/>
    </row>
    <row r="4276" spans="1:4" x14ac:dyDescent="0.2">
      <c r="A4276" s="158"/>
      <c r="D4276" s="138"/>
    </row>
    <row r="4277" spans="1:4" x14ac:dyDescent="0.2">
      <c r="A4277" s="158"/>
      <c r="D4277" s="138"/>
    </row>
    <row r="4278" spans="1:4" x14ac:dyDescent="0.2">
      <c r="A4278" s="158"/>
      <c r="D4278" s="138"/>
    </row>
    <row r="4279" spans="1:4" x14ac:dyDescent="0.2">
      <c r="A4279" s="158"/>
      <c r="D4279" s="138"/>
    </row>
    <row r="4280" spans="1:4" x14ac:dyDescent="0.2">
      <c r="A4280" s="158"/>
      <c r="D4280" s="138"/>
    </row>
    <row r="4281" spans="1:4" x14ac:dyDescent="0.2">
      <c r="A4281" s="158"/>
      <c r="D4281" s="138"/>
    </row>
    <row r="4282" spans="1:4" x14ac:dyDescent="0.2">
      <c r="A4282" s="158"/>
      <c r="D4282" s="138"/>
    </row>
    <row r="4283" spans="1:4" x14ac:dyDescent="0.2">
      <c r="A4283" s="158"/>
      <c r="D4283" s="138"/>
    </row>
    <row r="4284" spans="1:4" x14ac:dyDescent="0.2">
      <c r="A4284" s="158"/>
      <c r="D4284" s="138"/>
    </row>
    <row r="4285" spans="1:4" x14ac:dyDescent="0.2">
      <c r="A4285" s="158"/>
      <c r="D4285" s="138"/>
    </row>
    <row r="4286" spans="1:4" x14ac:dyDescent="0.2">
      <c r="A4286" s="158"/>
      <c r="D4286" s="138"/>
    </row>
    <row r="4287" spans="1:4" x14ac:dyDescent="0.2">
      <c r="A4287" s="158"/>
      <c r="D4287" s="138"/>
    </row>
    <row r="4288" spans="1:4" x14ac:dyDescent="0.2">
      <c r="A4288" s="158"/>
      <c r="D4288" s="138"/>
    </row>
    <row r="4289" spans="1:4" x14ac:dyDescent="0.2">
      <c r="A4289" s="158"/>
      <c r="D4289" s="138"/>
    </row>
    <row r="4290" spans="1:4" x14ac:dyDescent="0.2">
      <c r="A4290" s="158"/>
      <c r="D4290" s="138"/>
    </row>
    <row r="4291" spans="1:4" x14ac:dyDescent="0.2">
      <c r="A4291" s="158"/>
      <c r="D4291" s="138"/>
    </row>
    <row r="4292" spans="1:4" x14ac:dyDescent="0.2">
      <c r="A4292" s="158"/>
      <c r="D4292" s="138"/>
    </row>
    <row r="4293" spans="1:4" x14ac:dyDescent="0.2">
      <c r="A4293" s="158"/>
      <c r="D4293" s="138"/>
    </row>
    <row r="4294" spans="1:4" x14ac:dyDescent="0.2">
      <c r="A4294" s="158"/>
      <c r="D4294" s="138"/>
    </row>
    <row r="4295" spans="1:4" x14ac:dyDescent="0.2">
      <c r="A4295" s="158"/>
      <c r="D4295" s="138"/>
    </row>
    <row r="4296" spans="1:4" x14ac:dyDescent="0.2">
      <c r="A4296" s="158"/>
      <c r="D4296" s="138"/>
    </row>
    <row r="4297" spans="1:4" x14ac:dyDescent="0.2">
      <c r="A4297" s="158"/>
      <c r="D4297" s="138"/>
    </row>
    <row r="4298" spans="1:4" x14ac:dyDescent="0.2">
      <c r="A4298" s="158"/>
      <c r="D4298" s="138"/>
    </row>
    <row r="4299" spans="1:4" x14ac:dyDescent="0.2">
      <c r="A4299" s="158"/>
      <c r="D4299" s="138"/>
    </row>
    <row r="4300" spans="1:4" x14ac:dyDescent="0.2">
      <c r="A4300" s="158"/>
      <c r="D4300" s="138"/>
    </row>
    <row r="4301" spans="1:4" x14ac:dyDescent="0.2">
      <c r="A4301" s="158"/>
      <c r="D4301" s="138"/>
    </row>
    <row r="4302" spans="1:4" x14ac:dyDescent="0.2">
      <c r="A4302" s="158"/>
      <c r="D4302" s="138"/>
    </row>
    <row r="4303" spans="1:4" x14ac:dyDescent="0.2">
      <c r="A4303" s="158"/>
      <c r="D4303" s="138"/>
    </row>
    <row r="4304" spans="1:4" x14ac:dyDescent="0.2">
      <c r="A4304" s="158"/>
      <c r="D4304" s="138"/>
    </row>
    <row r="4305" spans="1:4" x14ac:dyDescent="0.2">
      <c r="A4305" s="158"/>
      <c r="D4305" s="138"/>
    </row>
    <row r="4306" spans="1:4" x14ac:dyDescent="0.2">
      <c r="A4306" s="158"/>
      <c r="D4306" s="138"/>
    </row>
    <row r="4307" spans="1:4" x14ac:dyDescent="0.2">
      <c r="A4307" s="158"/>
      <c r="D4307" s="138"/>
    </row>
    <row r="4308" spans="1:4" x14ac:dyDescent="0.2">
      <c r="A4308" s="158"/>
      <c r="D4308" s="138"/>
    </row>
    <row r="4309" spans="1:4" x14ac:dyDescent="0.2">
      <c r="A4309" s="158"/>
      <c r="D4309" s="138"/>
    </row>
    <row r="4310" spans="1:4" x14ac:dyDescent="0.2">
      <c r="A4310" s="158"/>
      <c r="D4310" s="138"/>
    </row>
    <row r="4311" spans="1:4" x14ac:dyDescent="0.2">
      <c r="A4311" s="158"/>
      <c r="D4311" s="138"/>
    </row>
    <row r="4312" spans="1:4" x14ac:dyDescent="0.2">
      <c r="A4312" s="158"/>
      <c r="D4312" s="138"/>
    </row>
    <row r="4313" spans="1:4" x14ac:dyDescent="0.2">
      <c r="A4313" s="158"/>
      <c r="D4313" s="138"/>
    </row>
    <row r="4314" spans="1:4" x14ac:dyDescent="0.2">
      <c r="A4314" s="158"/>
      <c r="D4314" s="138"/>
    </row>
    <row r="4315" spans="1:4" x14ac:dyDescent="0.2">
      <c r="A4315" s="158"/>
      <c r="D4315" s="138"/>
    </row>
    <row r="4316" spans="1:4" x14ac:dyDescent="0.2">
      <c r="A4316" s="158"/>
      <c r="D4316" s="138"/>
    </row>
    <row r="4317" spans="1:4" x14ac:dyDescent="0.2">
      <c r="A4317" s="158"/>
      <c r="D4317" s="138"/>
    </row>
    <row r="4318" spans="1:4" x14ac:dyDescent="0.2">
      <c r="A4318" s="158"/>
      <c r="D4318" s="138"/>
    </row>
    <row r="4319" spans="1:4" x14ac:dyDescent="0.2">
      <c r="A4319" s="158"/>
      <c r="D4319" s="138"/>
    </row>
    <row r="4320" spans="1:4" x14ac:dyDescent="0.2">
      <c r="A4320" s="158"/>
      <c r="D4320" s="138"/>
    </row>
    <row r="4321" spans="1:4" x14ac:dyDescent="0.2">
      <c r="A4321" s="158"/>
      <c r="D4321" s="138"/>
    </row>
    <row r="4322" spans="1:4" x14ac:dyDescent="0.2">
      <c r="A4322" s="158"/>
      <c r="D4322" s="138"/>
    </row>
    <row r="4323" spans="1:4" x14ac:dyDescent="0.2">
      <c r="A4323" s="158"/>
      <c r="D4323" s="138"/>
    </row>
    <row r="4324" spans="1:4" x14ac:dyDescent="0.2">
      <c r="A4324" s="158"/>
      <c r="D4324" s="138"/>
    </row>
    <row r="4325" spans="1:4" x14ac:dyDescent="0.2">
      <c r="A4325" s="158"/>
      <c r="D4325" s="138"/>
    </row>
    <row r="4326" spans="1:4" x14ac:dyDescent="0.2">
      <c r="A4326" s="158"/>
      <c r="D4326" s="138"/>
    </row>
    <row r="4327" spans="1:4" x14ac:dyDescent="0.2">
      <c r="A4327" s="158"/>
      <c r="D4327" s="138"/>
    </row>
    <row r="4328" spans="1:4" x14ac:dyDescent="0.2">
      <c r="A4328" s="158"/>
      <c r="D4328" s="138"/>
    </row>
    <row r="4329" spans="1:4" x14ac:dyDescent="0.2">
      <c r="A4329" s="158"/>
      <c r="D4329" s="138"/>
    </row>
    <row r="4330" spans="1:4" x14ac:dyDescent="0.2">
      <c r="A4330" s="158"/>
      <c r="D4330" s="138"/>
    </row>
    <row r="4331" spans="1:4" x14ac:dyDescent="0.2">
      <c r="A4331" s="158"/>
      <c r="D4331" s="138"/>
    </row>
    <row r="4332" spans="1:4" x14ac:dyDescent="0.2">
      <c r="A4332" s="158"/>
      <c r="D4332" s="138"/>
    </row>
    <row r="4333" spans="1:4" x14ac:dyDescent="0.2">
      <c r="A4333" s="158"/>
      <c r="D4333" s="138"/>
    </row>
    <row r="4334" spans="1:4" x14ac:dyDescent="0.2">
      <c r="A4334" s="158"/>
      <c r="D4334" s="138"/>
    </row>
    <row r="4335" spans="1:4" x14ac:dyDescent="0.2">
      <c r="A4335" s="158"/>
      <c r="D4335" s="138"/>
    </row>
    <row r="4336" spans="1:4" x14ac:dyDescent="0.2">
      <c r="A4336" s="158"/>
      <c r="D4336" s="138"/>
    </row>
    <row r="4337" spans="1:4" x14ac:dyDescent="0.2">
      <c r="A4337" s="158"/>
      <c r="D4337" s="138"/>
    </row>
    <row r="4338" spans="1:4" x14ac:dyDescent="0.2">
      <c r="A4338" s="158"/>
      <c r="D4338" s="138"/>
    </row>
    <row r="4339" spans="1:4" x14ac:dyDescent="0.2">
      <c r="A4339" s="158"/>
      <c r="D4339" s="138"/>
    </row>
    <row r="4340" spans="1:4" x14ac:dyDescent="0.2">
      <c r="A4340" s="158"/>
      <c r="D4340" s="138"/>
    </row>
    <row r="4341" spans="1:4" x14ac:dyDescent="0.2">
      <c r="A4341" s="158"/>
      <c r="D4341" s="138"/>
    </row>
    <row r="4342" spans="1:4" x14ac:dyDescent="0.2">
      <c r="A4342" s="158"/>
      <c r="D4342" s="138"/>
    </row>
    <row r="4343" spans="1:4" x14ac:dyDescent="0.2">
      <c r="A4343" s="158"/>
      <c r="D4343" s="138"/>
    </row>
    <row r="4344" spans="1:4" x14ac:dyDescent="0.2">
      <c r="A4344" s="158"/>
      <c r="D4344" s="138"/>
    </row>
    <row r="4345" spans="1:4" x14ac:dyDescent="0.2">
      <c r="A4345" s="158"/>
      <c r="D4345" s="138"/>
    </row>
    <row r="4346" spans="1:4" x14ac:dyDescent="0.2">
      <c r="A4346" s="158"/>
      <c r="D4346" s="138"/>
    </row>
    <row r="4347" spans="1:4" x14ac:dyDescent="0.2">
      <c r="A4347" s="158"/>
      <c r="D4347" s="138"/>
    </row>
    <row r="4348" spans="1:4" x14ac:dyDescent="0.2">
      <c r="A4348" s="158"/>
      <c r="D4348" s="138"/>
    </row>
    <row r="4349" spans="1:4" x14ac:dyDescent="0.2">
      <c r="A4349" s="158"/>
      <c r="D4349" s="138"/>
    </row>
    <row r="4350" spans="1:4" x14ac:dyDescent="0.2">
      <c r="A4350" s="158"/>
      <c r="D4350" s="138"/>
    </row>
    <row r="4351" spans="1:4" x14ac:dyDescent="0.2">
      <c r="A4351" s="158"/>
      <c r="D4351" s="138"/>
    </row>
    <row r="4352" spans="1:4" x14ac:dyDescent="0.2">
      <c r="A4352" s="158"/>
      <c r="D4352" s="138"/>
    </row>
    <row r="4353" spans="1:4" x14ac:dyDescent="0.2">
      <c r="A4353" s="158"/>
      <c r="D4353" s="138"/>
    </row>
    <row r="4354" spans="1:4" x14ac:dyDescent="0.2">
      <c r="A4354" s="158"/>
      <c r="D4354" s="138"/>
    </row>
    <row r="4355" spans="1:4" x14ac:dyDescent="0.2">
      <c r="A4355" s="158"/>
      <c r="D4355" s="138"/>
    </row>
    <row r="4356" spans="1:4" x14ac:dyDescent="0.2">
      <c r="A4356" s="158"/>
      <c r="D4356" s="138"/>
    </row>
    <row r="4357" spans="1:4" x14ac:dyDescent="0.2">
      <c r="A4357" s="158"/>
      <c r="D4357" s="138"/>
    </row>
    <row r="4358" spans="1:4" x14ac:dyDescent="0.2">
      <c r="A4358" s="158"/>
      <c r="D4358" s="138"/>
    </row>
    <row r="4359" spans="1:4" x14ac:dyDescent="0.2">
      <c r="A4359" s="158"/>
      <c r="D4359" s="138"/>
    </row>
    <row r="4360" spans="1:4" x14ac:dyDescent="0.2">
      <c r="A4360" s="158"/>
      <c r="D4360" s="138"/>
    </row>
    <row r="4361" spans="1:4" x14ac:dyDescent="0.2">
      <c r="A4361" s="158"/>
      <c r="D4361" s="138"/>
    </row>
    <row r="4362" spans="1:4" x14ac:dyDescent="0.2">
      <c r="A4362" s="158"/>
      <c r="D4362" s="138"/>
    </row>
    <row r="4363" spans="1:4" x14ac:dyDescent="0.2">
      <c r="A4363" s="158"/>
      <c r="D4363" s="138"/>
    </row>
    <row r="4364" spans="1:4" x14ac:dyDescent="0.2">
      <c r="A4364" s="158"/>
      <c r="D4364" s="138"/>
    </row>
    <row r="4365" spans="1:4" x14ac:dyDescent="0.2">
      <c r="A4365" s="158"/>
      <c r="D4365" s="138"/>
    </row>
    <row r="4366" spans="1:4" x14ac:dyDescent="0.2">
      <c r="A4366" s="158"/>
      <c r="D4366" s="138"/>
    </row>
    <row r="4367" spans="1:4" x14ac:dyDescent="0.2">
      <c r="A4367" s="158"/>
      <c r="D4367" s="138"/>
    </row>
    <row r="4368" spans="1:4" x14ac:dyDescent="0.2">
      <c r="A4368" s="158"/>
      <c r="D4368" s="138"/>
    </row>
    <row r="4369" spans="1:4" x14ac:dyDescent="0.2">
      <c r="A4369" s="158"/>
      <c r="D4369" s="138"/>
    </row>
    <row r="4370" spans="1:4" x14ac:dyDescent="0.2">
      <c r="A4370" s="158"/>
      <c r="D4370" s="138"/>
    </row>
    <row r="4371" spans="1:4" x14ac:dyDescent="0.2">
      <c r="A4371" s="158"/>
      <c r="D4371" s="138"/>
    </row>
    <row r="4372" spans="1:4" x14ac:dyDescent="0.2">
      <c r="A4372" s="158"/>
      <c r="D4372" s="138"/>
    </row>
    <row r="4373" spans="1:4" x14ac:dyDescent="0.2">
      <c r="A4373" s="158"/>
      <c r="D4373" s="138"/>
    </row>
    <row r="4374" spans="1:4" x14ac:dyDescent="0.2">
      <c r="A4374" s="158"/>
      <c r="D4374" s="138"/>
    </row>
    <row r="4375" spans="1:4" x14ac:dyDescent="0.2">
      <c r="A4375" s="158"/>
      <c r="D4375" s="138"/>
    </row>
    <row r="4376" spans="1:4" x14ac:dyDescent="0.2">
      <c r="A4376" s="158"/>
      <c r="D4376" s="138"/>
    </row>
    <row r="4377" spans="1:4" x14ac:dyDescent="0.2">
      <c r="A4377" s="158"/>
      <c r="D4377" s="138"/>
    </row>
    <row r="4378" spans="1:4" x14ac:dyDescent="0.2">
      <c r="A4378" s="158"/>
      <c r="D4378" s="138"/>
    </row>
    <row r="4379" spans="1:4" x14ac:dyDescent="0.2">
      <c r="A4379" s="158"/>
      <c r="D4379" s="138"/>
    </row>
    <row r="4380" spans="1:4" x14ac:dyDescent="0.2">
      <c r="A4380" s="158"/>
      <c r="D4380" s="138"/>
    </row>
    <row r="4381" spans="1:4" x14ac:dyDescent="0.2">
      <c r="A4381" s="158"/>
      <c r="D4381" s="138"/>
    </row>
    <row r="4382" spans="1:4" x14ac:dyDescent="0.2">
      <c r="A4382" s="158"/>
      <c r="D4382" s="138"/>
    </row>
    <row r="4383" spans="1:4" x14ac:dyDescent="0.2">
      <c r="A4383" s="158"/>
      <c r="D4383" s="138"/>
    </row>
    <row r="4384" spans="1:4" x14ac:dyDescent="0.2">
      <c r="A4384" s="158"/>
      <c r="D4384" s="138"/>
    </row>
    <row r="4385" spans="1:4" x14ac:dyDescent="0.2">
      <c r="A4385" s="158"/>
      <c r="D4385" s="138"/>
    </row>
    <row r="4386" spans="1:4" x14ac:dyDescent="0.2">
      <c r="A4386" s="158"/>
      <c r="D4386" s="138"/>
    </row>
    <row r="4387" spans="1:4" x14ac:dyDescent="0.2">
      <c r="A4387" s="158"/>
      <c r="D4387" s="138"/>
    </row>
    <row r="4388" spans="1:4" x14ac:dyDescent="0.2">
      <c r="A4388" s="158"/>
      <c r="D4388" s="138"/>
    </row>
    <row r="4389" spans="1:4" x14ac:dyDescent="0.2">
      <c r="A4389" s="158"/>
      <c r="D4389" s="138"/>
    </row>
    <row r="4390" spans="1:4" x14ac:dyDescent="0.2">
      <c r="A4390" s="158"/>
      <c r="D4390" s="138"/>
    </row>
    <row r="4391" spans="1:4" x14ac:dyDescent="0.2">
      <c r="A4391" s="158"/>
      <c r="D4391" s="138"/>
    </row>
    <row r="4392" spans="1:4" x14ac:dyDescent="0.2">
      <c r="A4392" s="158"/>
      <c r="D4392" s="138"/>
    </row>
    <row r="4393" spans="1:4" x14ac:dyDescent="0.2">
      <c r="A4393" s="158"/>
      <c r="D4393" s="138"/>
    </row>
    <row r="4394" spans="1:4" x14ac:dyDescent="0.2">
      <c r="A4394" s="158"/>
      <c r="D4394" s="138"/>
    </row>
    <row r="4395" spans="1:4" x14ac:dyDescent="0.2">
      <c r="A4395" s="158"/>
      <c r="D4395" s="138"/>
    </row>
    <row r="4396" spans="1:4" x14ac:dyDescent="0.2">
      <c r="A4396" s="158"/>
      <c r="D4396" s="138"/>
    </row>
    <row r="4397" spans="1:4" x14ac:dyDescent="0.2">
      <c r="A4397" s="158"/>
      <c r="D4397" s="138"/>
    </row>
    <row r="4398" spans="1:4" x14ac:dyDescent="0.2">
      <c r="A4398" s="158"/>
      <c r="D4398" s="138"/>
    </row>
    <row r="4399" spans="1:4" x14ac:dyDescent="0.2">
      <c r="A4399" s="158"/>
      <c r="D4399" s="138"/>
    </row>
    <row r="4400" spans="1:4" x14ac:dyDescent="0.2">
      <c r="A4400" s="158"/>
      <c r="D4400" s="138"/>
    </row>
    <row r="4401" spans="1:4" x14ac:dyDescent="0.2">
      <c r="A4401" s="158"/>
      <c r="D4401" s="138"/>
    </row>
    <row r="4402" spans="1:4" x14ac:dyDescent="0.2">
      <c r="A4402" s="158"/>
      <c r="D4402" s="138"/>
    </row>
    <row r="4403" spans="1:4" x14ac:dyDescent="0.2">
      <c r="A4403" s="158"/>
      <c r="D4403" s="138"/>
    </row>
    <row r="4404" spans="1:4" x14ac:dyDescent="0.2">
      <c r="A4404" s="158"/>
      <c r="D4404" s="138"/>
    </row>
    <row r="4405" spans="1:4" x14ac:dyDescent="0.2">
      <c r="A4405" s="158"/>
      <c r="D4405" s="138"/>
    </row>
    <row r="4406" spans="1:4" x14ac:dyDescent="0.2">
      <c r="A4406" s="158"/>
      <c r="D4406" s="138"/>
    </row>
    <row r="4407" spans="1:4" x14ac:dyDescent="0.2">
      <c r="A4407" s="158"/>
      <c r="D4407" s="138"/>
    </row>
    <row r="4408" spans="1:4" x14ac:dyDescent="0.2">
      <c r="A4408" s="158"/>
      <c r="D4408" s="138"/>
    </row>
    <row r="4409" spans="1:4" x14ac:dyDescent="0.2">
      <c r="A4409" s="158"/>
      <c r="D4409" s="138"/>
    </row>
    <row r="4410" spans="1:4" x14ac:dyDescent="0.2">
      <c r="A4410" s="158"/>
      <c r="D4410" s="138"/>
    </row>
    <row r="4411" spans="1:4" x14ac:dyDescent="0.2">
      <c r="A4411" s="158"/>
      <c r="D4411" s="138"/>
    </row>
    <row r="4412" spans="1:4" x14ac:dyDescent="0.2">
      <c r="A4412" s="158"/>
      <c r="D4412" s="138"/>
    </row>
    <row r="4413" spans="1:4" x14ac:dyDescent="0.2">
      <c r="A4413" s="158"/>
      <c r="D4413" s="138"/>
    </row>
    <row r="4414" spans="1:4" x14ac:dyDescent="0.2">
      <c r="A4414" s="158"/>
      <c r="D4414" s="138"/>
    </row>
    <row r="4415" spans="1:4" x14ac:dyDescent="0.2">
      <c r="A4415" s="158"/>
      <c r="D4415" s="138"/>
    </row>
    <row r="4416" spans="1:4" x14ac:dyDescent="0.2">
      <c r="A4416" s="158"/>
      <c r="D4416" s="138"/>
    </row>
    <row r="4417" spans="1:4" x14ac:dyDescent="0.2">
      <c r="A4417" s="158"/>
      <c r="D4417" s="138"/>
    </row>
    <row r="4418" spans="1:4" x14ac:dyDescent="0.2">
      <c r="A4418" s="158"/>
      <c r="D4418" s="138"/>
    </row>
    <row r="4419" spans="1:4" x14ac:dyDescent="0.2">
      <c r="A4419" s="158"/>
      <c r="D4419" s="138"/>
    </row>
    <row r="4420" spans="1:4" x14ac:dyDescent="0.2">
      <c r="A4420" s="158"/>
      <c r="D4420" s="138"/>
    </row>
    <row r="4421" spans="1:4" x14ac:dyDescent="0.2">
      <c r="A4421" s="158"/>
      <c r="D4421" s="138"/>
    </row>
    <row r="4422" spans="1:4" x14ac:dyDescent="0.2">
      <c r="A4422" s="158"/>
      <c r="D4422" s="138"/>
    </row>
    <row r="4423" spans="1:4" x14ac:dyDescent="0.2">
      <c r="A4423" s="158"/>
      <c r="D4423" s="138"/>
    </row>
    <row r="4424" spans="1:4" x14ac:dyDescent="0.2">
      <c r="A4424" s="158"/>
      <c r="D4424" s="138"/>
    </row>
    <row r="4425" spans="1:4" x14ac:dyDescent="0.2">
      <c r="A4425" s="158"/>
      <c r="D4425" s="138"/>
    </row>
    <row r="4426" spans="1:4" x14ac:dyDescent="0.2">
      <c r="A4426" s="158"/>
      <c r="D4426" s="138"/>
    </row>
    <row r="4427" spans="1:4" x14ac:dyDescent="0.2">
      <c r="A4427" s="158"/>
      <c r="D4427" s="138"/>
    </row>
    <row r="4428" spans="1:4" x14ac:dyDescent="0.2">
      <c r="A4428" s="158"/>
      <c r="D4428" s="138"/>
    </row>
    <row r="4429" spans="1:4" x14ac:dyDescent="0.2">
      <c r="A4429" s="158"/>
      <c r="D4429" s="138"/>
    </row>
    <row r="4430" spans="1:4" x14ac:dyDescent="0.2">
      <c r="A4430" s="158"/>
      <c r="D4430" s="138"/>
    </row>
    <row r="4431" spans="1:4" x14ac:dyDescent="0.2">
      <c r="A4431" s="158"/>
      <c r="D4431" s="138"/>
    </row>
    <row r="4432" spans="1:4" x14ac:dyDescent="0.2">
      <c r="A4432" s="158"/>
      <c r="D4432" s="138"/>
    </row>
    <row r="4433" spans="1:4" x14ac:dyDescent="0.2">
      <c r="A4433" s="158"/>
      <c r="D4433" s="138"/>
    </row>
    <row r="4434" spans="1:4" x14ac:dyDescent="0.2">
      <c r="A4434" s="158"/>
      <c r="D4434" s="138"/>
    </row>
    <row r="4435" spans="1:4" x14ac:dyDescent="0.2">
      <c r="A4435" s="158"/>
      <c r="D4435" s="138"/>
    </row>
    <row r="4436" spans="1:4" x14ac:dyDescent="0.2">
      <c r="A4436" s="158"/>
      <c r="D4436" s="138"/>
    </row>
    <row r="4437" spans="1:4" x14ac:dyDescent="0.2">
      <c r="A4437" s="158"/>
      <c r="D4437" s="138"/>
    </row>
    <row r="4438" spans="1:4" x14ac:dyDescent="0.2">
      <c r="A4438" s="158"/>
      <c r="D4438" s="138"/>
    </row>
    <row r="4439" spans="1:4" x14ac:dyDescent="0.2">
      <c r="A4439" s="158"/>
      <c r="D4439" s="138"/>
    </row>
    <row r="4440" spans="1:4" x14ac:dyDescent="0.2">
      <c r="A4440" s="158"/>
      <c r="D4440" s="138"/>
    </row>
    <row r="4441" spans="1:4" x14ac:dyDescent="0.2">
      <c r="A4441" s="158"/>
      <c r="D4441" s="138"/>
    </row>
    <row r="4442" spans="1:4" x14ac:dyDescent="0.2">
      <c r="A4442" s="158"/>
      <c r="D4442" s="138"/>
    </row>
    <row r="4443" spans="1:4" x14ac:dyDescent="0.2">
      <c r="A4443" s="158"/>
      <c r="D4443" s="138"/>
    </row>
    <row r="4444" spans="1:4" x14ac:dyDescent="0.2">
      <c r="A4444" s="158"/>
      <c r="D4444" s="138"/>
    </row>
    <row r="4445" spans="1:4" x14ac:dyDescent="0.2">
      <c r="A4445" s="158"/>
      <c r="D4445" s="138"/>
    </row>
    <row r="4446" spans="1:4" x14ac:dyDescent="0.2">
      <c r="A4446" s="158"/>
      <c r="D4446" s="138"/>
    </row>
    <row r="4447" spans="1:4" x14ac:dyDescent="0.2">
      <c r="A4447" s="158"/>
      <c r="D4447" s="138"/>
    </row>
    <row r="4448" spans="1:4" x14ac:dyDescent="0.2">
      <c r="A4448" s="158"/>
      <c r="D4448" s="138"/>
    </row>
    <row r="4449" spans="1:4" x14ac:dyDescent="0.2">
      <c r="A4449" s="158"/>
      <c r="D4449" s="138"/>
    </row>
    <row r="4450" spans="1:4" x14ac:dyDescent="0.2">
      <c r="A4450" s="158"/>
      <c r="D4450" s="138"/>
    </row>
    <row r="4451" spans="1:4" x14ac:dyDescent="0.2">
      <c r="A4451" s="158"/>
      <c r="D4451" s="138"/>
    </row>
    <row r="4452" spans="1:4" x14ac:dyDescent="0.2">
      <c r="A4452" s="158"/>
      <c r="D4452" s="138"/>
    </row>
    <row r="4453" spans="1:4" x14ac:dyDescent="0.2">
      <c r="A4453" s="158"/>
      <c r="D4453" s="138"/>
    </row>
    <row r="4454" spans="1:4" x14ac:dyDescent="0.2">
      <c r="A4454" s="158"/>
      <c r="D4454" s="138"/>
    </row>
    <row r="4455" spans="1:4" x14ac:dyDescent="0.2">
      <c r="A4455" s="158"/>
      <c r="D4455" s="138"/>
    </row>
    <row r="4456" spans="1:4" x14ac:dyDescent="0.2">
      <c r="A4456" s="158"/>
      <c r="D4456" s="138"/>
    </row>
    <row r="4457" spans="1:4" x14ac:dyDescent="0.2">
      <c r="A4457" s="158"/>
      <c r="D4457" s="138"/>
    </row>
    <row r="4458" spans="1:4" x14ac:dyDescent="0.2">
      <c r="A4458" s="158"/>
      <c r="D4458" s="138"/>
    </row>
    <row r="4459" spans="1:4" x14ac:dyDescent="0.2">
      <c r="A4459" s="158"/>
      <c r="D4459" s="138"/>
    </row>
    <row r="4460" spans="1:4" x14ac:dyDescent="0.2">
      <c r="A4460" s="158"/>
      <c r="D4460" s="138"/>
    </row>
    <row r="4461" spans="1:4" x14ac:dyDescent="0.2">
      <c r="A4461" s="158"/>
      <c r="D4461" s="138"/>
    </row>
    <row r="4462" spans="1:4" x14ac:dyDescent="0.2">
      <c r="A4462" s="158"/>
      <c r="D4462" s="138"/>
    </row>
    <row r="4463" spans="1:4" x14ac:dyDescent="0.2">
      <c r="A4463" s="158"/>
      <c r="D4463" s="138"/>
    </row>
    <row r="4464" spans="1:4" x14ac:dyDescent="0.2">
      <c r="A4464" s="158"/>
      <c r="D4464" s="138"/>
    </row>
    <row r="4465" spans="1:4" x14ac:dyDescent="0.2">
      <c r="A4465" s="158"/>
      <c r="D4465" s="138"/>
    </row>
    <row r="4466" spans="1:4" x14ac:dyDescent="0.2">
      <c r="A4466" s="158"/>
      <c r="D4466" s="138"/>
    </row>
    <row r="4467" spans="1:4" x14ac:dyDescent="0.2">
      <c r="A4467" s="158"/>
      <c r="D4467" s="138"/>
    </row>
    <row r="4468" spans="1:4" x14ac:dyDescent="0.2">
      <c r="A4468" s="158"/>
      <c r="D4468" s="138"/>
    </row>
    <row r="4469" spans="1:4" x14ac:dyDescent="0.2">
      <c r="A4469" s="158"/>
      <c r="D4469" s="138"/>
    </row>
    <row r="4470" spans="1:4" x14ac:dyDescent="0.2">
      <c r="A4470" s="158"/>
      <c r="D4470" s="138"/>
    </row>
    <row r="4471" spans="1:4" x14ac:dyDescent="0.2">
      <c r="A4471" s="158"/>
      <c r="D4471" s="138"/>
    </row>
    <row r="4472" spans="1:4" x14ac:dyDescent="0.2">
      <c r="A4472" s="158"/>
      <c r="D4472" s="138"/>
    </row>
    <row r="4473" spans="1:4" x14ac:dyDescent="0.2">
      <c r="A4473" s="158"/>
      <c r="D4473" s="138"/>
    </row>
    <row r="4474" spans="1:4" x14ac:dyDescent="0.2">
      <c r="A4474" s="158"/>
      <c r="D4474" s="138"/>
    </row>
    <row r="4475" spans="1:4" x14ac:dyDescent="0.2">
      <c r="A4475" s="158"/>
      <c r="D4475" s="138"/>
    </row>
    <row r="4476" spans="1:4" x14ac:dyDescent="0.2">
      <c r="A4476" s="158"/>
      <c r="D4476" s="138"/>
    </row>
    <row r="4477" spans="1:4" x14ac:dyDescent="0.2">
      <c r="A4477" s="158"/>
      <c r="D4477" s="138"/>
    </row>
    <row r="4478" spans="1:4" x14ac:dyDescent="0.2">
      <c r="A4478" s="158"/>
      <c r="D4478" s="138"/>
    </row>
    <row r="4479" spans="1:4" x14ac:dyDescent="0.2">
      <c r="A4479" s="158"/>
      <c r="D4479" s="138"/>
    </row>
    <row r="4480" spans="1:4" x14ac:dyDescent="0.2">
      <c r="A4480" s="158"/>
      <c r="D4480" s="138"/>
    </row>
    <row r="4481" spans="1:4" x14ac:dyDescent="0.2">
      <c r="A4481" s="158"/>
      <c r="D4481" s="138"/>
    </row>
    <row r="4482" spans="1:4" x14ac:dyDescent="0.2">
      <c r="A4482" s="158"/>
      <c r="D4482" s="138"/>
    </row>
    <row r="4483" spans="1:4" x14ac:dyDescent="0.2">
      <c r="A4483" s="158"/>
      <c r="D4483" s="138"/>
    </row>
    <row r="4484" spans="1:4" x14ac:dyDescent="0.2">
      <c r="A4484" s="158"/>
      <c r="D4484" s="138"/>
    </row>
    <row r="4485" spans="1:4" x14ac:dyDescent="0.2">
      <c r="A4485" s="158"/>
      <c r="D4485" s="138"/>
    </row>
    <row r="4486" spans="1:4" x14ac:dyDescent="0.2">
      <c r="A4486" s="158"/>
      <c r="D4486" s="138"/>
    </row>
    <row r="4487" spans="1:4" x14ac:dyDescent="0.2">
      <c r="A4487" s="158"/>
      <c r="D4487" s="138"/>
    </row>
    <row r="4488" spans="1:4" x14ac:dyDescent="0.2">
      <c r="A4488" s="158"/>
      <c r="D4488" s="138"/>
    </row>
    <row r="4489" spans="1:4" x14ac:dyDescent="0.2">
      <c r="A4489" s="158"/>
      <c r="D4489" s="138"/>
    </row>
    <row r="4490" spans="1:4" x14ac:dyDescent="0.2">
      <c r="A4490" s="158"/>
      <c r="D4490" s="138"/>
    </row>
    <row r="4491" spans="1:4" x14ac:dyDescent="0.2">
      <c r="A4491" s="158"/>
      <c r="D4491" s="138"/>
    </row>
    <row r="4492" spans="1:4" x14ac:dyDescent="0.2">
      <c r="A4492" s="158"/>
      <c r="D4492" s="138"/>
    </row>
    <row r="4493" spans="1:4" x14ac:dyDescent="0.2">
      <c r="A4493" s="158"/>
      <c r="D4493" s="138"/>
    </row>
    <row r="4494" spans="1:4" x14ac:dyDescent="0.2">
      <c r="A4494" s="158"/>
      <c r="D4494" s="138"/>
    </row>
    <row r="4495" spans="1:4" x14ac:dyDescent="0.2">
      <c r="A4495" s="158"/>
      <c r="D4495" s="138"/>
    </row>
    <row r="4496" spans="1:4" x14ac:dyDescent="0.2">
      <c r="A4496" s="158"/>
      <c r="D4496" s="138"/>
    </row>
    <row r="4497" spans="1:4" x14ac:dyDescent="0.2">
      <c r="A4497" s="158"/>
      <c r="D4497" s="138"/>
    </row>
    <row r="4498" spans="1:4" x14ac:dyDescent="0.2">
      <c r="A4498" s="158"/>
      <c r="D4498" s="138"/>
    </row>
    <row r="4499" spans="1:4" x14ac:dyDescent="0.2">
      <c r="A4499" s="158"/>
      <c r="D4499" s="138"/>
    </row>
    <row r="4500" spans="1:4" x14ac:dyDescent="0.2">
      <c r="A4500" s="158"/>
      <c r="D4500" s="138"/>
    </row>
    <row r="4501" spans="1:4" x14ac:dyDescent="0.2">
      <c r="A4501" s="158"/>
      <c r="D4501" s="138"/>
    </row>
    <row r="4502" spans="1:4" x14ac:dyDescent="0.2">
      <c r="A4502" s="158"/>
      <c r="D4502" s="138"/>
    </row>
    <row r="4503" spans="1:4" x14ac:dyDescent="0.2">
      <c r="A4503" s="158"/>
      <c r="D4503" s="138"/>
    </row>
    <row r="4504" spans="1:4" x14ac:dyDescent="0.2">
      <c r="A4504" s="158"/>
      <c r="D4504" s="138"/>
    </row>
    <row r="4505" spans="1:4" x14ac:dyDescent="0.2">
      <c r="A4505" s="158"/>
      <c r="D4505" s="138"/>
    </row>
    <row r="4506" spans="1:4" x14ac:dyDescent="0.2">
      <c r="A4506" s="158"/>
      <c r="D4506" s="138"/>
    </row>
    <row r="4507" spans="1:4" x14ac:dyDescent="0.2">
      <c r="A4507" s="158"/>
      <c r="D4507" s="138"/>
    </row>
    <row r="4508" spans="1:4" x14ac:dyDescent="0.2">
      <c r="A4508" s="158"/>
      <c r="D4508" s="138"/>
    </row>
    <row r="4509" spans="1:4" x14ac:dyDescent="0.2">
      <c r="A4509" s="158"/>
      <c r="D4509" s="138"/>
    </row>
    <row r="4510" spans="1:4" x14ac:dyDescent="0.2">
      <c r="A4510" s="158"/>
      <c r="D4510" s="138"/>
    </row>
    <row r="4511" spans="1:4" x14ac:dyDescent="0.2">
      <c r="A4511" s="158"/>
      <c r="D4511" s="138"/>
    </row>
    <row r="4512" spans="1:4" x14ac:dyDescent="0.2">
      <c r="A4512" s="158"/>
      <c r="D4512" s="138"/>
    </row>
    <row r="4513" spans="1:4" x14ac:dyDescent="0.2">
      <c r="A4513" s="158"/>
      <c r="D4513" s="138"/>
    </row>
    <row r="4514" spans="1:4" x14ac:dyDescent="0.2">
      <c r="A4514" s="158"/>
      <c r="D4514" s="138"/>
    </row>
    <row r="4515" spans="1:4" x14ac:dyDescent="0.2">
      <c r="A4515" s="158"/>
      <c r="D4515" s="138"/>
    </row>
    <row r="4516" spans="1:4" x14ac:dyDescent="0.2">
      <c r="A4516" s="158"/>
      <c r="D4516" s="138"/>
    </row>
    <row r="4517" spans="1:4" x14ac:dyDescent="0.2">
      <c r="A4517" s="158"/>
      <c r="D4517" s="138"/>
    </row>
    <row r="4518" spans="1:4" x14ac:dyDescent="0.2">
      <c r="A4518" s="158"/>
      <c r="D4518" s="138"/>
    </row>
    <row r="4519" spans="1:4" x14ac:dyDescent="0.2">
      <c r="A4519" s="158"/>
      <c r="D4519" s="138"/>
    </row>
    <row r="4520" spans="1:4" x14ac:dyDescent="0.2">
      <c r="A4520" s="158"/>
      <c r="D4520" s="138"/>
    </row>
    <row r="4521" spans="1:4" x14ac:dyDescent="0.2">
      <c r="A4521" s="158"/>
      <c r="D4521" s="138"/>
    </row>
    <row r="4522" spans="1:4" x14ac:dyDescent="0.2">
      <c r="A4522" s="158"/>
      <c r="D4522" s="138"/>
    </row>
    <row r="4523" spans="1:4" x14ac:dyDescent="0.2">
      <c r="A4523" s="158"/>
      <c r="D4523" s="138"/>
    </row>
    <row r="4524" spans="1:4" x14ac:dyDescent="0.2">
      <c r="A4524" s="158"/>
      <c r="D4524" s="138"/>
    </row>
    <row r="4525" spans="1:4" x14ac:dyDescent="0.2">
      <c r="A4525" s="158"/>
      <c r="D4525" s="138"/>
    </row>
    <row r="4526" spans="1:4" x14ac:dyDescent="0.2">
      <c r="A4526" s="158"/>
      <c r="D4526" s="138"/>
    </row>
    <row r="4527" spans="1:4" x14ac:dyDescent="0.2">
      <c r="A4527" s="158"/>
      <c r="D4527" s="138"/>
    </row>
    <row r="4528" spans="1:4" x14ac:dyDescent="0.2">
      <c r="A4528" s="158"/>
      <c r="D4528" s="138"/>
    </row>
    <row r="4529" spans="1:4" x14ac:dyDescent="0.2">
      <c r="A4529" s="158"/>
      <c r="D4529" s="138"/>
    </row>
    <row r="4530" spans="1:4" x14ac:dyDescent="0.2">
      <c r="A4530" s="158"/>
      <c r="D4530" s="138"/>
    </row>
    <row r="4531" spans="1:4" x14ac:dyDescent="0.2">
      <c r="A4531" s="158"/>
      <c r="D4531" s="138"/>
    </row>
    <row r="4532" spans="1:4" x14ac:dyDescent="0.2">
      <c r="A4532" s="158"/>
      <c r="D4532" s="138"/>
    </row>
    <row r="4533" spans="1:4" x14ac:dyDescent="0.2">
      <c r="A4533" s="158"/>
      <c r="D4533" s="138"/>
    </row>
    <row r="4534" spans="1:4" x14ac:dyDescent="0.2">
      <c r="A4534" s="158"/>
      <c r="D4534" s="138"/>
    </row>
    <row r="4535" spans="1:4" x14ac:dyDescent="0.2">
      <c r="A4535" s="158"/>
      <c r="D4535" s="138"/>
    </row>
    <row r="4536" spans="1:4" x14ac:dyDescent="0.2">
      <c r="A4536" s="158"/>
      <c r="D4536" s="138"/>
    </row>
    <row r="4537" spans="1:4" x14ac:dyDescent="0.2">
      <c r="A4537" s="158"/>
      <c r="D4537" s="138"/>
    </row>
    <row r="4538" spans="1:4" x14ac:dyDescent="0.2">
      <c r="A4538" s="158"/>
      <c r="D4538" s="138"/>
    </row>
    <row r="4539" spans="1:4" x14ac:dyDescent="0.2">
      <c r="A4539" s="158"/>
      <c r="D4539" s="138"/>
    </row>
    <row r="4540" spans="1:4" x14ac:dyDescent="0.2">
      <c r="A4540" s="158"/>
      <c r="D4540" s="138"/>
    </row>
    <row r="4541" spans="1:4" x14ac:dyDescent="0.2">
      <c r="A4541" s="158"/>
      <c r="D4541" s="138"/>
    </row>
    <row r="4542" spans="1:4" x14ac:dyDescent="0.2">
      <c r="A4542" s="158"/>
      <c r="D4542" s="138"/>
    </row>
    <row r="4543" spans="1:4" x14ac:dyDescent="0.2">
      <c r="A4543" s="158"/>
      <c r="D4543" s="138"/>
    </row>
    <row r="4544" spans="1:4" x14ac:dyDescent="0.2">
      <c r="A4544" s="158"/>
      <c r="D4544" s="138"/>
    </row>
    <row r="4545" spans="1:4" x14ac:dyDescent="0.2">
      <c r="A4545" s="158"/>
      <c r="D4545" s="138"/>
    </row>
    <row r="4546" spans="1:4" x14ac:dyDescent="0.2">
      <c r="A4546" s="158"/>
      <c r="D4546" s="138"/>
    </row>
    <row r="4547" spans="1:4" x14ac:dyDescent="0.2">
      <c r="A4547" s="158"/>
      <c r="D4547" s="138"/>
    </row>
    <row r="4548" spans="1:4" x14ac:dyDescent="0.2">
      <c r="A4548" s="158"/>
      <c r="D4548" s="138"/>
    </row>
    <row r="4549" spans="1:4" x14ac:dyDescent="0.2">
      <c r="A4549" s="158"/>
      <c r="D4549" s="138"/>
    </row>
    <row r="4550" spans="1:4" x14ac:dyDescent="0.2">
      <c r="A4550" s="158"/>
      <c r="D4550" s="138"/>
    </row>
    <row r="4551" spans="1:4" x14ac:dyDescent="0.2">
      <c r="A4551" s="158"/>
      <c r="D4551" s="138"/>
    </row>
    <row r="4552" spans="1:4" x14ac:dyDescent="0.2">
      <c r="A4552" s="158"/>
      <c r="D4552" s="138"/>
    </row>
    <row r="4553" spans="1:4" x14ac:dyDescent="0.2">
      <c r="A4553" s="158"/>
      <c r="D4553" s="138"/>
    </row>
    <row r="4554" spans="1:4" x14ac:dyDescent="0.2">
      <c r="A4554" s="158"/>
      <c r="D4554" s="138"/>
    </row>
    <row r="4555" spans="1:4" x14ac:dyDescent="0.2">
      <c r="A4555" s="158"/>
      <c r="D4555" s="138"/>
    </row>
    <row r="4556" spans="1:4" x14ac:dyDescent="0.2">
      <c r="A4556" s="158"/>
      <c r="D4556" s="138"/>
    </row>
    <row r="4557" spans="1:4" x14ac:dyDescent="0.2">
      <c r="A4557" s="158"/>
      <c r="D4557" s="138"/>
    </row>
    <row r="4558" spans="1:4" x14ac:dyDescent="0.2">
      <c r="A4558" s="158"/>
      <c r="D4558" s="138"/>
    </row>
    <row r="4559" spans="1:4" x14ac:dyDescent="0.2">
      <c r="A4559" s="158"/>
      <c r="D4559" s="138"/>
    </row>
    <row r="4560" spans="1:4" x14ac:dyDescent="0.2">
      <c r="A4560" s="158"/>
      <c r="D4560" s="138"/>
    </row>
    <row r="4561" spans="1:4" x14ac:dyDescent="0.2">
      <c r="A4561" s="158"/>
      <c r="D4561" s="138"/>
    </row>
    <row r="4562" spans="1:4" x14ac:dyDescent="0.2">
      <c r="A4562" s="158"/>
      <c r="D4562" s="138"/>
    </row>
    <row r="4563" spans="1:4" x14ac:dyDescent="0.2">
      <c r="A4563" s="158"/>
      <c r="D4563" s="138"/>
    </row>
    <row r="4564" spans="1:4" x14ac:dyDescent="0.2">
      <c r="A4564" s="158"/>
      <c r="D4564" s="138"/>
    </row>
    <row r="4565" spans="1:4" x14ac:dyDescent="0.2">
      <c r="A4565" s="158"/>
      <c r="D4565" s="138"/>
    </row>
    <row r="4566" spans="1:4" x14ac:dyDescent="0.2">
      <c r="A4566" s="158"/>
      <c r="D4566" s="138"/>
    </row>
    <row r="4567" spans="1:4" x14ac:dyDescent="0.2">
      <c r="A4567" s="158"/>
      <c r="D4567" s="138"/>
    </row>
    <row r="4568" spans="1:4" x14ac:dyDescent="0.2">
      <c r="A4568" s="158"/>
      <c r="D4568" s="138"/>
    </row>
    <row r="4569" spans="1:4" x14ac:dyDescent="0.2">
      <c r="A4569" s="158"/>
      <c r="D4569" s="138"/>
    </row>
    <row r="4570" spans="1:4" x14ac:dyDescent="0.2">
      <c r="A4570" s="158"/>
      <c r="D4570" s="138"/>
    </row>
    <row r="4571" spans="1:4" x14ac:dyDescent="0.2">
      <c r="A4571" s="158"/>
      <c r="D4571" s="138"/>
    </row>
    <row r="4572" spans="1:4" x14ac:dyDescent="0.2">
      <c r="A4572" s="158"/>
      <c r="D4572" s="138"/>
    </row>
    <row r="4573" spans="1:4" x14ac:dyDescent="0.2">
      <c r="A4573" s="158"/>
      <c r="D4573" s="138"/>
    </row>
    <row r="4574" spans="1:4" x14ac:dyDescent="0.2">
      <c r="A4574" s="158"/>
      <c r="D4574" s="138"/>
    </row>
    <row r="4575" spans="1:4" x14ac:dyDescent="0.2">
      <c r="A4575" s="158"/>
      <c r="D4575" s="138"/>
    </row>
    <row r="4576" spans="1:4" x14ac:dyDescent="0.2">
      <c r="A4576" s="158"/>
      <c r="D4576" s="138"/>
    </row>
    <row r="4577" spans="1:4" x14ac:dyDescent="0.2">
      <c r="A4577" s="158"/>
      <c r="D4577" s="138"/>
    </row>
    <row r="4578" spans="1:4" x14ac:dyDescent="0.2">
      <c r="A4578" s="158"/>
      <c r="D4578" s="138"/>
    </row>
    <row r="4579" spans="1:4" x14ac:dyDescent="0.2">
      <c r="A4579" s="158"/>
      <c r="D4579" s="138"/>
    </row>
    <row r="4580" spans="1:4" x14ac:dyDescent="0.2">
      <c r="A4580" s="158"/>
      <c r="D4580" s="138"/>
    </row>
    <row r="4581" spans="1:4" x14ac:dyDescent="0.2">
      <c r="A4581" s="158"/>
      <c r="D4581" s="138"/>
    </row>
    <row r="4582" spans="1:4" x14ac:dyDescent="0.2">
      <c r="A4582" s="158"/>
      <c r="D4582" s="138"/>
    </row>
    <row r="4583" spans="1:4" x14ac:dyDescent="0.2">
      <c r="A4583" s="158"/>
      <c r="D4583" s="138"/>
    </row>
    <row r="4584" spans="1:4" x14ac:dyDescent="0.2">
      <c r="A4584" s="158"/>
      <c r="D4584" s="138"/>
    </row>
    <row r="4585" spans="1:4" x14ac:dyDescent="0.2">
      <c r="A4585" s="158"/>
      <c r="D4585" s="138"/>
    </row>
    <row r="4586" spans="1:4" x14ac:dyDescent="0.2">
      <c r="A4586" s="158"/>
      <c r="D4586" s="138"/>
    </row>
    <row r="4587" spans="1:4" x14ac:dyDescent="0.2">
      <c r="A4587" s="158"/>
      <c r="D4587" s="138"/>
    </row>
    <row r="4588" spans="1:4" x14ac:dyDescent="0.2">
      <c r="A4588" s="158"/>
      <c r="D4588" s="138"/>
    </row>
    <row r="4589" spans="1:4" x14ac:dyDescent="0.2">
      <c r="A4589" s="158"/>
      <c r="D4589" s="138"/>
    </row>
    <row r="4590" spans="1:4" x14ac:dyDescent="0.2">
      <c r="A4590" s="158"/>
      <c r="D4590" s="138"/>
    </row>
    <row r="4591" spans="1:4" x14ac:dyDescent="0.2">
      <c r="A4591" s="158"/>
      <c r="D4591" s="138"/>
    </row>
    <row r="4592" spans="1:4" x14ac:dyDescent="0.2">
      <c r="A4592" s="158"/>
      <c r="D4592" s="138"/>
    </row>
    <row r="4593" spans="1:4" x14ac:dyDescent="0.2">
      <c r="A4593" s="158"/>
      <c r="D4593" s="138"/>
    </row>
    <row r="4594" spans="1:4" x14ac:dyDescent="0.2">
      <c r="A4594" s="158"/>
      <c r="D4594" s="138"/>
    </row>
    <row r="4595" spans="1:4" x14ac:dyDescent="0.2">
      <c r="A4595" s="158"/>
      <c r="D4595" s="138"/>
    </row>
    <row r="4596" spans="1:4" x14ac:dyDescent="0.2">
      <c r="A4596" s="158"/>
      <c r="D4596" s="138"/>
    </row>
    <row r="4597" spans="1:4" x14ac:dyDescent="0.2">
      <c r="A4597" s="158"/>
      <c r="D4597" s="138"/>
    </row>
    <row r="4598" spans="1:4" x14ac:dyDescent="0.2">
      <c r="A4598" s="158"/>
      <c r="D4598" s="138"/>
    </row>
    <row r="4599" spans="1:4" x14ac:dyDescent="0.2">
      <c r="A4599" s="158"/>
      <c r="D4599" s="138"/>
    </row>
    <row r="4600" spans="1:4" x14ac:dyDescent="0.2">
      <c r="A4600" s="158"/>
      <c r="D4600" s="138"/>
    </row>
    <row r="4601" spans="1:4" x14ac:dyDescent="0.2">
      <c r="A4601" s="158"/>
      <c r="D4601" s="138"/>
    </row>
    <row r="4602" spans="1:4" x14ac:dyDescent="0.2">
      <c r="A4602" s="158"/>
      <c r="D4602" s="138"/>
    </row>
    <row r="4603" spans="1:4" x14ac:dyDescent="0.2">
      <c r="A4603" s="158"/>
      <c r="D4603" s="138"/>
    </row>
    <row r="4604" spans="1:4" x14ac:dyDescent="0.2">
      <c r="A4604" s="158"/>
      <c r="D4604" s="138"/>
    </row>
    <row r="4605" spans="1:4" x14ac:dyDescent="0.2">
      <c r="A4605" s="158"/>
      <c r="D4605" s="138"/>
    </row>
    <row r="4606" spans="1:4" x14ac:dyDescent="0.2">
      <c r="A4606" s="158"/>
      <c r="D4606" s="138"/>
    </row>
    <row r="4607" spans="1:4" x14ac:dyDescent="0.2">
      <c r="A4607" s="158"/>
      <c r="D4607" s="138"/>
    </row>
    <row r="4608" spans="1:4" x14ac:dyDescent="0.2">
      <c r="A4608" s="158"/>
      <c r="D4608" s="138"/>
    </row>
    <row r="4609" spans="1:4" x14ac:dyDescent="0.2">
      <c r="A4609" s="158"/>
      <c r="D4609" s="138"/>
    </row>
    <row r="4610" spans="1:4" x14ac:dyDescent="0.2">
      <c r="A4610" s="158"/>
      <c r="D4610" s="138"/>
    </row>
    <row r="4611" spans="1:4" x14ac:dyDescent="0.2">
      <c r="A4611" s="158"/>
      <c r="D4611" s="138"/>
    </row>
    <row r="4612" spans="1:4" x14ac:dyDescent="0.2">
      <c r="A4612" s="158"/>
      <c r="D4612" s="138"/>
    </row>
    <row r="4613" spans="1:4" x14ac:dyDescent="0.2">
      <c r="A4613" s="158"/>
      <c r="D4613" s="138"/>
    </row>
    <row r="4614" spans="1:4" x14ac:dyDescent="0.2">
      <c r="A4614" s="158"/>
      <c r="D4614" s="138"/>
    </row>
    <row r="4615" spans="1:4" x14ac:dyDescent="0.2">
      <c r="A4615" s="158"/>
      <c r="D4615" s="138"/>
    </row>
    <row r="4616" spans="1:4" x14ac:dyDescent="0.2">
      <c r="A4616" s="158"/>
      <c r="D4616" s="138"/>
    </row>
    <row r="4617" spans="1:4" x14ac:dyDescent="0.2">
      <c r="A4617" s="158"/>
      <c r="D4617" s="138"/>
    </row>
    <row r="4618" spans="1:4" x14ac:dyDescent="0.2">
      <c r="A4618" s="158"/>
      <c r="D4618" s="138"/>
    </row>
    <row r="4619" spans="1:4" x14ac:dyDescent="0.2">
      <c r="A4619" s="158"/>
      <c r="D4619" s="138"/>
    </row>
    <row r="4620" spans="1:4" x14ac:dyDescent="0.2">
      <c r="A4620" s="158"/>
      <c r="D4620" s="138"/>
    </row>
    <row r="4621" spans="1:4" x14ac:dyDescent="0.2">
      <c r="A4621" s="158"/>
      <c r="D4621" s="138"/>
    </row>
    <row r="4622" spans="1:4" x14ac:dyDescent="0.2">
      <c r="A4622" s="158"/>
      <c r="D4622" s="138"/>
    </row>
    <row r="4623" spans="1:4" x14ac:dyDescent="0.2">
      <c r="A4623" s="158"/>
      <c r="D4623" s="138"/>
    </row>
    <row r="4624" spans="1:4" x14ac:dyDescent="0.2">
      <c r="A4624" s="158"/>
      <c r="D4624" s="138"/>
    </row>
    <row r="4625" spans="1:4" x14ac:dyDescent="0.2">
      <c r="A4625" s="158"/>
      <c r="D4625" s="138"/>
    </row>
    <row r="4626" spans="1:4" x14ac:dyDescent="0.2">
      <c r="A4626" s="158"/>
      <c r="D4626" s="138"/>
    </row>
    <row r="4627" spans="1:4" x14ac:dyDescent="0.2">
      <c r="A4627" s="158"/>
      <c r="D4627" s="138"/>
    </row>
    <row r="4628" spans="1:4" x14ac:dyDescent="0.2">
      <c r="A4628" s="158"/>
      <c r="D4628" s="138"/>
    </row>
    <row r="4629" spans="1:4" x14ac:dyDescent="0.2">
      <c r="A4629" s="158"/>
      <c r="D4629" s="138"/>
    </row>
    <row r="4630" spans="1:4" x14ac:dyDescent="0.2">
      <c r="A4630" s="158"/>
      <c r="D4630" s="138"/>
    </row>
    <row r="4631" spans="1:4" x14ac:dyDescent="0.2">
      <c r="A4631" s="158"/>
      <c r="D4631" s="138"/>
    </row>
    <row r="4632" spans="1:4" x14ac:dyDescent="0.2">
      <c r="A4632" s="158"/>
      <c r="D4632" s="138"/>
    </row>
    <row r="4633" spans="1:4" x14ac:dyDescent="0.2">
      <c r="A4633" s="158"/>
      <c r="D4633" s="138"/>
    </row>
    <row r="4634" spans="1:4" x14ac:dyDescent="0.2">
      <c r="A4634" s="158"/>
      <c r="D4634" s="138"/>
    </row>
    <row r="4635" spans="1:4" x14ac:dyDescent="0.2">
      <c r="A4635" s="158"/>
      <c r="D4635" s="138"/>
    </row>
    <row r="4636" spans="1:4" x14ac:dyDescent="0.2">
      <c r="A4636" s="158"/>
      <c r="D4636" s="138"/>
    </row>
    <row r="4637" spans="1:4" x14ac:dyDescent="0.2">
      <c r="A4637" s="158"/>
      <c r="D4637" s="138"/>
    </row>
    <row r="4638" spans="1:4" x14ac:dyDescent="0.2">
      <c r="A4638" s="158"/>
      <c r="D4638" s="138"/>
    </row>
    <row r="4639" spans="1:4" x14ac:dyDescent="0.2">
      <c r="A4639" s="158"/>
      <c r="D4639" s="138"/>
    </row>
    <row r="4640" spans="1:4" x14ac:dyDescent="0.2">
      <c r="A4640" s="158"/>
      <c r="D4640" s="138"/>
    </row>
    <row r="4641" spans="1:4" x14ac:dyDescent="0.2">
      <c r="A4641" s="158"/>
      <c r="D4641" s="138"/>
    </row>
    <row r="4642" spans="1:4" x14ac:dyDescent="0.2">
      <c r="A4642" s="158"/>
      <c r="D4642" s="138"/>
    </row>
    <row r="4643" spans="1:4" x14ac:dyDescent="0.2">
      <c r="A4643" s="158"/>
      <c r="D4643" s="138"/>
    </row>
    <row r="4644" spans="1:4" x14ac:dyDescent="0.2">
      <c r="A4644" s="158"/>
      <c r="D4644" s="138"/>
    </row>
    <row r="4645" spans="1:4" x14ac:dyDescent="0.2">
      <c r="A4645" s="158"/>
      <c r="D4645" s="138"/>
    </row>
    <row r="4646" spans="1:4" x14ac:dyDescent="0.2">
      <c r="A4646" s="158"/>
      <c r="D4646" s="138"/>
    </row>
    <row r="4647" spans="1:4" x14ac:dyDescent="0.2">
      <c r="A4647" s="158"/>
      <c r="D4647" s="138"/>
    </row>
    <row r="4648" spans="1:4" x14ac:dyDescent="0.2">
      <c r="A4648" s="158"/>
      <c r="D4648" s="138"/>
    </row>
    <row r="4649" spans="1:4" x14ac:dyDescent="0.2">
      <c r="A4649" s="158"/>
      <c r="D4649" s="138"/>
    </row>
    <row r="4650" spans="1:4" x14ac:dyDescent="0.2">
      <c r="A4650" s="158"/>
      <c r="D4650" s="138"/>
    </row>
    <row r="4651" spans="1:4" x14ac:dyDescent="0.2">
      <c r="A4651" s="158"/>
      <c r="D4651" s="138"/>
    </row>
    <row r="4652" spans="1:4" x14ac:dyDescent="0.2">
      <c r="A4652" s="158"/>
      <c r="D4652" s="138"/>
    </row>
    <row r="4653" spans="1:4" x14ac:dyDescent="0.2">
      <c r="A4653" s="158"/>
      <c r="D4653" s="138"/>
    </row>
    <row r="4654" spans="1:4" x14ac:dyDescent="0.2">
      <c r="A4654" s="158"/>
      <c r="D4654" s="138"/>
    </row>
    <row r="4655" spans="1:4" x14ac:dyDescent="0.2">
      <c r="A4655" s="158"/>
      <c r="D4655" s="138"/>
    </row>
    <row r="4656" spans="1:4" x14ac:dyDescent="0.2">
      <c r="A4656" s="158"/>
      <c r="D4656" s="138"/>
    </row>
    <row r="4657" spans="1:4" x14ac:dyDescent="0.2">
      <c r="A4657" s="158"/>
      <c r="D4657" s="138"/>
    </row>
    <row r="4658" spans="1:4" x14ac:dyDescent="0.2">
      <c r="A4658" s="158"/>
      <c r="D4658" s="138"/>
    </row>
    <row r="4659" spans="1:4" x14ac:dyDescent="0.2">
      <c r="A4659" s="158"/>
      <c r="D4659" s="138"/>
    </row>
    <row r="4660" spans="1:4" x14ac:dyDescent="0.2">
      <c r="A4660" s="158"/>
      <c r="D4660" s="138"/>
    </row>
    <row r="4661" spans="1:4" x14ac:dyDescent="0.2">
      <c r="A4661" s="158"/>
      <c r="D4661" s="138"/>
    </row>
    <row r="4662" spans="1:4" x14ac:dyDescent="0.2">
      <c r="A4662" s="158"/>
      <c r="D4662" s="138"/>
    </row>
    <row r="4663" spans="1:4" x14ac:dyDescent="0.2">
      <c r="A4663" s="158"/>
      <c r="D4663" s="138"/>
    </row>
    <row r="4664" spans="1:4" x14ac:dyDescent="0.2">
      <c r="A4664" s="158"/>
      <c r="D4664" s="138"/>
    </row>
    <row r="4665" spans="1:4" x14ac:dyDescent="0.2">
      <c r="A4665" s="158"/>
      <c r="D4665" s="138"/>
    </row>
    <row r="4666" spans="1:4" x14ac:dyDescent="0.2">
      <c r="A4666" s="158"/>
      <c r="D4666" s="138"/>
    </row>
    <row r="4667" spans="1:4" x14ac:dyDescent="0.2">
      <c r="A4667" s="158"/>
      <c r="D4667" s="138"/>
    </row>
    <row r="4668" spans="1:4" x14ac:dyDescent="0.2">
      <c r="A4668" s="158"/>
      <c r="D4668" s="138"/>
    </row>
    <row r="4669" spans="1:4" x14ac:dyDescent="0.2">
      <c r="A4669" s="158"/>
      <c r="D4669" s="138"/>
    </row>
    <row r="4670" spans="1:4" x14ac:dyDescent="0.2">
      <c r="A4670" s="158"/>
      <c r="D4670" s="138"/>
    </row>
    <row r="4671" spans="1:4" x14ac:dyDescent="0.2">
      <c r="A4671" s="158"/>
      <c r="D4671" s="138"/>
    </row>
    <row r="4672" spans="1:4" x14ac:dyDescent="0.2">
      <c r="A4672" s="158"/>
      <c r="D4672" s="138"/>
    </row>
    <row r="4673" spans="1:4" x14ac:dyDescent="0.2">
      <c r="A4673" s="158"/>
      <c r="D4673" s="138"/>
    </row>
    <row r="4674" spans="1:4" x14ac:dyDescent="0.2">
      <c r="A4674" s="158"/>
      <c r="D4674" s="138"/>
    </row>
    <row r="4675" spans="1:4" x14ac:dyDescent="0.2">
      <c r="A4675" s="158"/>
      <c r="D4675" s="138"/>
    </row>
    <row r="4676" spans="1:4" x14ac:dyDescent="0.2">
      <c r="A4676" s="158"/>
      <c r="D4676" s="138"/>
    </row>
    <row r="4677" spans="1:4" x14ac:dyDescent="0.2">
      <c r="A4677" s="158"/>
      <c r="D4677" s="138"/>
    </row>
    <row r="4678" spans="1:4" x14ac:dyDescent="0.2">
      <c r="A4678" s="158"/>
      <c r="D4678" s="138"/>
    </row>
    <row r="4679" spans="1:4" x14ac:dyDescent="0.2">
      <c r="A4679" s="158"/>
      <c r="D4679" s="138"/>
    </row>
    <row r="4680" spans="1:4" x14ac:dyDescent="0.2">
      <c r="A4680" s="158"/>
      <c r="D4680" s="138"/>
    </row>
    <row r="4681" spans="1:4" x14ac:dyDescent="0.2">
      <c r="A4681" s="158"/>
      <c r="D4681" s="138"/>
    </row>
    <row r="4682" spans="1:4" x14ac:dyDescent="0.2">
      <c r="A4682" s="158"/>
      <c r="D4682" s="138"/>
    </row>
    <row r="4683" spans="1:4" x14ac:dyDescent="0.2">
      <c r="A4683" s="158"/>
      <c r="D4683" s="138"/>
    </row>
    <row r="4684" spans="1:4" x14ac:dyDescent="0.2">
      <c r="A4684" s="158"/>
      <c r="D4684" s="138"/>
    </row>
    <row r="4685" spans="1:4" x14ac:dyDescent="0.2">
      <c r="A4685" s="158"/>
      <c r="D4685" s="138"/>
    </row>
    <row r="4686" spans="1:4" x14ac:dyDescent="0.2">
      <c r="A4686" s="158"/>
      <c r="D4686" s="138"/>
    </row>
    <row r="4687" spans="1:4" x14ac:dyDescent="0.2">
      <c r="A4687" s="158"/>
      <c r="D4687" s="138"/>
    </row>
    <row r="4688" spans="1:4" x14ac:dyDescent="0.2">
      <c r="A4688" s="158"/>
      <c r="D4688" s="138"/>
    </row>
    <row r="4689" spans="1:4" x14ac:dyDescent="0.2">
      <c r="A4689" s="158"/>
      <c r="D4689" s="138"/>
    </row>
    <row r="4690" spans="1:4" x14ac:dyDescent="0.2">
      <c r="A4690" s="158"/>
      <c r="D4690" s="138"/>
    </row>
    <row r="4691" spans="1:4" x14ac:dyDescent="0.2">
      <c r="A4691" s="158"/>
      <c r="D4691" s="138"/>
    </row>
    <row r="4692" spans="1:4" x14ac:dyDescent="0.2">
      <c r="A4692" s="158"/>
      <c r="D4692" s="138"/>
    </row>
    <row r="4693" spans="1:4" x14ac:dyDescent="0.2">
      <c r="A4693" s="158"/>
      <c r="D4693" s="138"/>
    </row>
    <row r="4694" spans="1:4" x14ac:dyDescent="0.2">
      <c r="A4694" s="158"/>
      <c r="D4694" s="138"/>
    </row>
    <row r="4695" spans="1:4" x14ac:dyDescent="0.2">
      <c r="A4695" s="158"/>
      <c r="D4695" s="138"/>
    </row>
    <row r="4696" spans="1:4" x14ac:dyDescent="0.2">
      <c r="A4696" s="158"/>
      <c r="D4696" s="138"/>
    </row>
    <row r="4697" spans="1:4" x14ac:dyDescent="0.2">
      <c r="A4697" s="158"/>
      <c r="D4697" s="138"/>
    </row>
    <row r="4698" spans="1:4" x14ac:dyDescent="0.2">
      <c r="A4698" s="158"/>
      <c r="D4698" s="138"/>
    </row>
    <row r="4699" spans="1:4" x14ac:dyDescent="0.2">
      <c r="A4699" s="158"/>
      <c r="D4699" s="138"/>
    </row>
    <row r="4700" spans="1:4" x14ac:dyDescent="0.2">
      <c r="A4700" s="158"/>
      <c r="D4700" s="138"/>
    </row>
    <row r="4701" spans="1:4" x14ac:dyDescent="0.2">
      <c r="A4701" s="158"/>
      <c r="D4701" s="138"/>
    </row>
    <row r="4702" spans="1:4" x14ac:dyDescent="0.2">
      <c r="A4702" s="158"/>
      <c r="D4702" s="138"/>
    </row>
    <row r="4703" spans="1:4" x14ac:dyDescent="0.2">
      <c r="A4703" s="158"/>
      <c r="D4703" s="138"/>
    </row>
    <row r="4704" spans="1:4" x14ac:dyDescent="0.2">
      <c r="A4704" s="158"/>
      <c r="D4704" s="138"/>
    </row>
    <row r="4705" spans="1:4" x14ac:dyDescent="0.2">
      <c r="A4705" s="158"/>
      <c r="D4705" s="138"/>
    </row>
    <row r="4706" spans="1:4" x14ac:dyDescent="0.2">
      <c r="A4706" s="158"/>
      <c r="D4706" s="138"/>
    </row>
    <row r="4707" spans="1:4" x14ac:dyDescent="0.2">
      <c r="A4707" s="158"/>
      <c r="D4707" s="138"/>
    </row>
    <row r="4708" spans="1:4" x14ac:dyDescent="0.2">
      <c r="A4708" s="158"/>
      <c r="D4708" s="138"/>
    </row>
    <row r="4709" spans="1:4" x14ac:dyDescent="0.2">
      <c r="A4709" s="158"/>
      <c r="D4709" s="138"/>
    </row>
    <row r="4710" spans="1:4" x14ac:dyDescent="0.2">
      <c r="A4710" s="158"/>
      <c r="D4710" s="138"/>
    </row>
    <row r="4711" spans="1:4" x14ac:dyDescent="0.2">
      <c r="A4711" s="158"/>
      <c r="D4711" s="138"/>
    </row>
    <row r="4712" spans="1:4" x14ac:dyDescent="0.2">
      <c r="A4712" s="158"/>
      <c r="D4712" s="138"/>
    </row>
    <row r="4713" spans="1:4" x14ac:dyDescent="0.2">
      <c r="A4713" s="158"/>
      <c r="D4713" s="138"/>
    </row>
    <row r="4714" spans="1:4" x14ac:dyDescent="0.2">
      <c r="A4714" s="158"/>
      <c r="D4714" s="138"/>
    </row>
    <row r="4715" spans="1:4" x14ac:dyDescent="0.2">
      <c r="A4715" s="158"/>
      <c r="D4715" s="138"/>
    </row>
    <row r="4716" spans="1:4" x14ac:dyDescent="0.2">
      <c r="A4716" s="158"/>
      <c r="D4716" s="138"/>
    </row>
    <row r="4717" spans="1:4" x14ac:dyDescent="0.2">
      <c r="A4717" s="158"/>
      <c r="D4717" s="138"/>
    </row>
    <row r="4718" spans="1:4" x14ac:dyDescent="0.2">
      <c r="A4718" s="158"/>
      <c r="D4718" s="138"/>
    </row>
    <row r="4719" spans="1:4" x14ac:dyDescent="0.2">
      <c r="A4719" s="158"/>
      <c r="D4719" s="138"/>
    </row>
    <row r="4720" spans="1:4" x14ac:dyDescent="0.2">
      <c r="A4720" s="158"/>
      <c r="D4720" s="138"/>
    </row>
    <row r="4721" spans="1:4" x14ac:dyDescent="0.2">
      <c r="A4721" s="158"/>
      <c r="D4721" s="138"/>
    </row>
    <row r="4722" spans="1:4" x14ac:dyDescent="0.2">
      <c r="A4722" s="158"/>
      <c r="D4722" s="138"/>
    </row>
    <row r="4723" spans="1:4" x14ac:dyDescent="0.2">
      <c r="A4723" s="158"/>
      <c r="D4723" s="138"/>
    </row>
    <row r="4724" spans="1:4" x14ac:dyDescent="0.2">
      <c r="A4724" s="158"/>
      <c r="D4724" s="138"/>
    </row>
    <row r="4725" spans="1:4" x14ac:dyDescent="0.2">
      <c r="A4725" s="158"/>
      <c r="D4725" s="138"/>
    </row>
    <row r="4726" spans="1:4" x14ac:dyDescent="0.2">
      <c r="A4726" s="158"/>
      <c r="D4726" s="138"/>
    </row>
    <row r="4727" spans="1:4" x14ac:dyDescent="0.2">
      <c r="A4727" s="158"/>
      <c r="D4727" s="138"/>
    </row>
    <row r="4728" spans="1:4" x14ac:dyDescent="0.2">
      <c r="A4728" s="158"/>
      <c r="D4728" s="138"/>
    </row>
    <row r="4729" spans="1:4" x14ac:dyDescent="0.2">
      <c r="A4729" s="158"/>
      <c r="D4729" s="138"/>
    </row>
    <row r="4730" spans="1:4" x14ac:dyDescent="0.2">
      <c r="A4730" s="158"/>
      <c r="D4730" s="138"/>
    </row>
    <row r="4731" spans="1:4" x14ac:dyDescent="0.2">
      <c r="A4731" s="158"/>
      <c r="D4731" s="138"/>
    </row>
    <row r="4732" spans="1:4" x14ac:dyDescent="0.2">
      <c r="A4732" s="158"/>
      <c r="D4732" s="138"/>
    </row>
    <row r="4733" spans="1:4" x14ac:dyDescent="0.2">
      <c r="A4733" s="158"/>
      <c r="D4733" s="138"/>
    </row>
    <row r="4734" spans="1:4" x14ac:dyDescent="0.2">
      <c r="A4734" s="158"/>
      <c r="D4734" s="138"/>
    </row>
    <row r="4735" spans="1:4" x14ac:dyDescent="0.2">
      <c r="A4735" s="158"/>
      <c r="D4735" s="138"/>
    </row>
    <row r="4736" spans="1:4" x14ac:dyDescent="0.2">
      <c r="A4736" s="158"/>
      <c r="D4736" s="138"/>
    </row>
    <row r="4737" spans="1:4" x14ac:dyDescent="0.2">
      <c r="A4737" s="158"/>
      <c r="D4737" s="138"/>
    </row>
    <row r="4738" spans="1:4" x14ac:dyDescent="0.2">
      <c r="A4738" s="158"/>
      <c r="D4738" s="138"/>
    </row>
    <row r="4739" spans="1:4" x14ac:dyDescent="0.2">
      <c r="A4739" s="158"/>
      <c r="D4739" s="138"/>
    </row>
    <row r="4740" spans="1:4" x14ac:dyDescent="0.2">
      <c r="A4740" s="158"/>
      <c r="D4740" s="138"/>
    </row>
    <row r="4741" spans="1:4" x14ac:dyDescent="0.2">
      <c r="A4741" s="158"/>
      <c r="D4741" s="138"/>
    </row>
    <row r="4742" spans="1:4" x14ac:dyDescent="0.2">
      <c r="A4742" s="158"/>
      <c r="D4742" s="138"/>
    </row>
    <row r="4743" spans="1:4" x14ac:dyDescent="0.2">
      <c r="A4743" s="158"/>
      <c r="D4743" s="138"/>
    </row>
    <row r="4744" spans="1:4" x14ac:dyDescent="0.2">
      <c r="A4744" s="158"/>
      <c r="D4744" s="138"/>
    </row>
    <row r="4745" spans="1:4" x14ac:dyDescent="0.2">
      <c r="A4745" s="158"/>
      <c r="D4745" s="138"/>
    </row>
    <row r="4746" spans="1:4" x14ac:dyDescent="0.2">
      <c r="A4746" s="158"/>
      <c r="D4746" s="138"/>
    </row>
    <row r="4747" spans="1:4" x14ac:dyDescent="0.2">
      <c r="A4747" s="158"/>
      <c r="D4747" s="138"/>
    </row>
    <row r="4748" spans="1:4" x14ac:dyDescent="0.2">
      <c r="A4748" s="158"/>
      <c r="D4748" s="138"/>
    </row>
    <row r="4749" spans="1:4" x14ac:dyDescent="0.2">
      <c r="A4749" s="158"/>
      <c r="D4749" s="138"/>
    </row>
    <row r="4750" spans="1:4" x14ac:dyDescent="0.2">
      <c r="A4750" s="158"/>
      <c r="D4750" s="138"/>
    </row>
    <row r="4751" spans="1:4" x14ac:dyDescent="0.2">
      <c r="A4751" s="158"/>
      <c r="D4751" s="138"/>
    </row>
    <row r="4752" spans="1:4" x14ac:dyDescent="0.2">
      <c r="A4752" s="158"/>
      <c r="D4752" s="138"/>
    </row>
    <row r="4753" spans="1:4" x14ac:dyDescent="0.2">
      <c r="A4753" s="158"/>
      <c r="D4753" s="138"/>
    </row>
    <row r="4754" spans="1:4" x14ac:dyDescent="0.2">
      <c r="A4754" s="158"/>
      <c r="D4754" s="138"/>
    </row>
    <row r="4755" spans="1:4" x14ac:dyDescent="0.2">
      <c r="A4755" s="158"/>
      <c r="D4755" s="138"/>
    </row>
    <row r="4756" spans="1:4" x14ac:dyDescent="0.2">
      <c r="A4756" s="158"/>
      <c r="D4756" s="138"/>
    </row>
    <row r="4757" spans="1:4" x14ac:dyDescent="0.2">
      <c r="A4757" s="158"/>
      <c r="D4757" s="138"/>
    </row>
    <row r="4758" spans="1:4" x14ac:dyDescent="0.2">
      <c r="A4758" s="158"/>
      <c r="D4758" s="138"/>
    </row>
    <row r="4759" spans="1:4" x14ac:dyDescent="0.2">
      <c r="A4759" s="158"/>
      <c r="D4759" s="138"/>
    </row>
    <row r="4760" spans="1:4" x14ac:dyDescent="0.2">
      <c r="A4760" s="158"/>
      <c r="D4760" s="138"/>
    </row>
    <row r="4761" spans="1:4" x14ac:dyDescent="0.2">
      <c r="A4761" s="158"/>
      <c r="D4761" s="138"/>
    </row>
    <row r="4762" spans="1:4" x14ac:dyDescent="0.2">
      <c r="A4762" s="158"/>
      <c r="D4762" s="138"/>
    </row>
    <row r="4763" spans="1:4" x14ac:dyDescent="0.2">
      <c r="A4763" s="158"/>
      <c r="D4763" s="138"/>
    </row>
    <row r="4764" spans="1:4" x14ac:dyDescent="0.2">
      <c r="A4764" s="158"/>
      <c r="D4764" s="138"/>
    </row>
    <row r="4765" spans="1:4" x14ac:dyDescent="0.2">
      <c r="A4765" s="158"/>
      <c r="D4765" s="138"/>
    </row>
    <row r="4766" spans="1:4" x14ac:dyDescent="0.2">
      <c r="A4766" s="158"/>
      <c r="D4766" s="138"/>
    </row>
    <row r="4767" spans="1:4" x14ac:dyDescent="0.2">
      <c r="A4767" s="158"/>
      <c r="D4767" s="138"/>
    </row>
    <row r="4768" spans="1:4" x14ac:dyDescent="0.2">
      <c r="A4768" s="158"/>
      <c r="D4768" s="138"/>
    </row>
    <row r="4769" spans="1:4" x14ac:dyDescent="0.2">
      <c r="A4769" s="158"/>
      <c r="D4769" s="138"/>
    </row>
    <row r="4770" spans="1:4" x14ac:dyDescent="0.2">
      <c r="A4770" s="158"/>
      <c r="D4770" s="138"/>
    </row>
    <row r="4771" spans="1:4" x14ac:dyDescent="0.2">
      <c r="A4771" s="158"/>
      <c r="D4771" s="138"/>
    </row>
    <row r="4772" spans="1:4" x14ac:dyDescent="0.2">
      <c r="A4772" s="158"/>
      <c r="D4772" s="138"/>
    </row>
    <row r="4773" spans="1:4" x14ac:dyDescent="0.2">
      <c r="A4773" s="158"/>
      <c r="D4773" s="138"/>
    </row>
    <row r="4774" spans="1:4" x14ac:dyDescent="0.2">
      <c r="A4774" s="158"/>
      <c r="D4774" s="138"/>
    </row>
    <row r="4775" spans="1:4" x14ac:dyDescent="0.2">
      <c r="A4775" s="158"/>
      <c r="D4775" s="138"/>
    </row>
    <row r="4776" spans="1:4" x14ac:dyDescent="0.2">
      <c r="A4776" s="158"/>
      <c r="D4776" s="138"/>
    </row>
    <row r="4777" spans="1:4" x14ac:dyDescent="0.2">
      <c r="A4777" s="158"/>
      <c r="D4777" s="138"/>
    </row>
    <row r="4778" spans="1:4" x14ac:dyDescent="0.2">
      <c r="A4778" s="158"/>
      <c r="D4778" s="138"/>
    </row>
    <row r="4779" spans="1:4" x14ac:dyDescent="0.2">
      <c r="A4779" s="158"/>
      <c r="D4779" s="138"/>
    </row>
    <row r="4780" spans="1:4" x14ac:dyDescent="0.2">
      <c r="A4780" s="158"/>
      <c r="D4780" s="138"/>
    </row>
    <row r="4781" spans="1:4" x14ac:dyDescent="0.2">
      <c r="A4781" s="158"/>
      <c r="D4781" s="138"/>
    </row>
    <row r="4782" spans="1:4" x14ac:dyDescent="0.2">
      <c r="A4782" s="158"/>
      <c r="D4782" s="138"/>
    </row>
    <row r="4783" spans="1:4" x14ac:dyDescent="0.2">
      <c r="A4783" s="158"/>
      <c r="D4783" s="138"/>
    </row>
    <row r="4784" spans="1:4" x14ac:dyDescent="0.2">
      <c r="A4784" s="158"/>
      <c r="D4784" s="138"/>
    </row>
    <row r="4785" spans="1:4" x14ac:dyDescent="0.2">
      <c r="A4785" s="158"/>
      <c r="D4785" s="138"/>
    </row>
    <row r="4786" spans="1:4" x14ac:dyDescent="0.2">
      <c r="A4786" s="158"/>
      <c r="D4786" s="138"/>
    </row>
    <row r="4787" spans="1:4" x14ac:dyDescent="0.2">
      <c r="A4787" s="158"/>
      <c r="D4787" s="138"/>
    </row>
    <row r="4788" spans="1:4" x14ac:dyDescent="0.2">
      <c r="A4788" s="158"/>
      <c r="D4788" s="138"/>
    </row>
    <row r="4789" spans="1:4" x14ac:dyDescent="0.2">
      <c r="A4789" s="158"/>
      <c r="D4789" s="138"/>
    </row>
    <row r="4790" spans="1:4" x14ac:dyDescent="0.2">
      <c r="A4790" s="158"/>
      <c r="D4790" s="138"/>
    </row>
    <row r="4791" spans="1:4" x14ac:dyDescent="0.2">
      <c r="A4791" s="158"/>
      <c r="D4791" s="138"/>
    </row>
    <row r="4792" spans="1:4" x14ac:dyDescent="0.2">
      <c r="A4792" s="158"/>
      <c r="D4792" s="138"/>
    </row>
    <row r="4793" spans="1:4" x14ac:dyDescent="0.2">
      <c r="A4793" s="158"/>
      <c r="D4793" s="138"/>
    </row>
    <row r="4794" spans="1:4" x14ac:dyDescent="0.2">
      <c r="A4794" s="158"/>
      <c r="D4794" s="138"/>
    </row>
    <row r="4795" spans="1:4" x14ac:dyDescent="0.2">
      <c r="A4795" s="158"/>
      <c r="D4795" s="138"/>
    </row>
    <row r="4796" spans="1:4" x14ac:dyDescent="0.2">
      <c r="A4796" s="158"/>
      <c r="D4796" s="138"/>
    </row>
    <row r="4797" spans="1:4" x14ac:dyDescent="0.2">
      <c r="A4797" s="158"/>
      <c r="D4797" s="138"/>
    </row>
    <row r="4798" spans="1:4" x14ac:dyDescent="0.2">
      <c r="A4798" s="158"/>
      <c r="D4798" s="138"/>
    </row>
    <row r="4799" spans="1:4" x14ac:dyDescent="0.2">
      <c r="A4799" s="158"/>
      <c r="D4799" s="138"/>
    </row>
    <row r="4800" spans="1:4" x14ac:dyDescent="0.2">
      <c r="A4800" s="158"/>
      <c r="D4800" s="138"/>
    </row>
    <row r="4801" spans="1:4" x14ac:dyDescent="0.2">
      <c r="A4801" s="158"/>
      <c r="D4801" s="138"/>
    </row>
    <row r="4802" spans="1:4" x14ac:dyDescent="0.2">
      <c r="A4802" s="158"/>
      <c r="D4802" s="138"/>
    </row>
    <row r="4803" spans="1:4" x14ac:dyDescent="0.2">
      <c r="A4803" s="158"/>
      <c r="D4803" s="138"/>
    </row>
    <row r="4804" spans="1:4" x14ac:dyDescent="0.2">
      <c r="A4804" s="158"/>
      <c r="D4804" s="138"/>
    </row>
    <row r="4805" spans="1:4" x14ac:dyDescent="0.2">
      <c r="A4805" s="158"/>
      <c r="D4805" s="138"/>
    </row>
    <row r="4806" spans="1:4" x14ac:dyDescent="0.2">
      <c r="A4806" s="158"/>
      <c r="D4806" s="138"/>
    </row>
    <row r="4807" spans="1:4" x14ac:dyDescent="0.2">
      <c r="A4807" s="158"/>
      <c r="D4807" s="138"/>
    </row>
    <row r="4808" spans="1:4" x14ac:dyDescent="0.2">
      <c r="A4808" s="158"/>
      <c r="D4808" s="138"/>
    </row>
    <row r="4809" spans="1:4" x14ac:dyDescent="0.2">
      <c r="A4809" s="158"/>
      <c r="D4809" s="138"/>
    </row>
    <row r="4810" spans="1:4" x14ac:dyDescent="0.2">
      <c r="A4810" s="158"/>
      <c r="D4810" s="138"/>
    </row>
    <row r="4811" spans="1:4" x14ac:dyDescent="0.2">
      <c r="A4811" s="158"/>
      <c r="D4811" s="138"/>
    </row>
    <row r="4812" spans="1:4" x14ac:dyDescent="0.2">
      <c r="A4812" s="158"/>
      <c r="D4812" s="138"/>
    </row>
    <row r="4813" spans="1:4" x14ac:dyDescent="0.2">
      <c r="A4813" s="158"/>
      <c r="D4813" s="138"/>
    </row>
    <row r="4814" spans="1:4" x14ac:dyDescent="0.2">
      <c r="A4814" s="158"/>
      <c r="D4814" s="138"/>
    </row>
    <row r="4815" spans="1:4" x14ac:dyDescent="0.2">
      <c r="A4815" s="158"/>
      <c r="D4815" s="138"/>
    </row>
    <row r="4816" spans="1:4" x14ac:dyDescent="0.2">
      <c r="A4816" s="158"/>
      <c r="D4816" s="138"/>
    </row>
    <row r="4817" spans="1:4" x14ac:dyDescent="0.2">
      <c r="A4817" s="158"/>
      <c r="D4817" s="138"/>
    </row>
    <row r="4818" spans="1:4" x14ac:dyDescent="0.2">
      <c r="A4818" s="158"/>
      <c r="D4818" s="138"/>
    </row>
    <row r="4819" spans="1:4" x14ac:dyDescent="0.2">
      <c r="A4819" s="158"/>
      <c r="D4819" s="138"/>
    </row>
    <row r="4820" spans="1:4" x14ac:dyDescent="0.2">
      <c r="A4820" s="158"/>
      <c r="D4820" s="138"/>
    </row>
    <row r="4821" spans="1:4" x14ac:dyDescent="0.2">
      <c r="A4821" s="158"/>
      <c r="D4821" s="138"/>
    </row>
    <row r="4822" spans="1:4" x14ac:dyDescent="0.2">
      <c r="A4822" s="158"/>
      <c r="D4822" s="138"/>
    </row>
    <row r="4823" spans="1:4" x14ac:dyDescent="0.2">
      <c r="A4823" s="158"/>
      <c r="D4823" s="138"/>
    </row>
    <row r="4824" spans="1:4" x14ac:dyDescent="0.2">
      <c r="A4824" s="158"/>
      <c r="D4824" s="138"/>
    </row>
    <row r="4825" spans="1:4" x14ac:dyDescent="0.2">
      <c r="A4825" s="158"/>
      <c r="D4825" s="138"/>
    </row>
    <row r="4826" spans="1:4" x14ac:dyDescent="0.2">
      <c r="A4826" s="158"/>
      <c r="D4826" s="138"/>
    </row>
    <row r="4827" spans="1:4" x14ac:dyDescent="0.2">
      <c r="A4827" s="158"/>
      <c r="D4827" s="138"/>
    </row>
    <row r="4828" spans="1:4" x14ac:dyDescent="0.2">
      <c r="A4828" s="158"/>
      <c r="D4828" s="138"/>
    </row>
    <row r="4829" spans="1:4" x14ac:dyDescent="0.2">
      <c r="A4829" s="158"/>
      <c r="D4829" s="138"/>
    </row>
    <row r="4830" spans="1:4" x14ac:dyDescent="0.2">
      <c r="A4830" s="158"/>
      <c r="D4830" s="138"/>
    </row>
    <row r="4831" spans="1:4" x14ac:dyDescent="0.2">
      <c r="A4831" s="158"/>
      <c r="D4831" s="138"/>
    </row>
    <row r="4832" spans="1:4" x14ac:dyDescent="0.2">
      <c r="A4832" s="158"/>
      <c r="D4832" s="138"/>
    </row>
    <row r="4833" spans="1:4" x14ac:dyDescent="0.2">
      <c r="A4833" s="158"/>
      <c r="D4833" s="138"/>
    </row>
    <row r="4834" spans="1:4" x14ac:dyDescent="0.2">
      <c r="A4834" s="158"/>
      <c r="D4834" s="138"/>
    </row>
    <row r="4835" spans="1:4" x14ac:dyDescent="0.2">
      <c r="A4835" s="158"/>
      <c r="D4835" s="138"/>
    </row>
    <row r="4836" spans="1:4" x14ac:dyDescent="0.2">
      <c r="A4836" s="158"/>
      <c r="D4836" s="138"/>
    </row>
    <row r="4837" spans="1:4" x14ac:dyDescent="0.2">
      <c r="A4837" s="158"/>
      <c r="D4837" s="138"/>
    </row>
    <row r="4838" spans="1:4" x14ac:dyDescent="0.2">
      <c r="A4838" s="158"/>
      <c r="D4838" s="138"/>
    </row>
    <row r="4839" spans="1:4" x14ac:dyDescent="0.2">
      <c r="A4839" s="158"/>
      <c r="D4839" s="138"/>
    </row>
    <row r="4840" spans="1:4" x14ac:dyDescent="0.2">
      <c r="A4840" s="158"/>
      <c r="D4840" s="138"/>
    </row>
    <row r="4841" spans="1:4" x14ac:dyDescent="0.2">
      <c r="A4841" s="158"/>
      <c r="D4841" s="138"/>
    </row>
    <row r="4842" spans="1:4" x14ac:dyDescent="0.2">
      <c r="A4842" s="158"/>
      <c r="D4842" s="138"/>
    </row>
    <row r="4843" spans="1:4" x14ac:dyDescent="0.2">
      <c r="A4843" s="158"/>
      <c r="D4843" s="138"/>
    </row>
    <row r="4844" spans="1:4" x14ac:dyDescent="0.2">
      <c r="A4844" s="158"/>
      <c r="D4844" s="138"/>
    </row>
    <row r="4845" spans="1:4" x14ac:dyDescent="0.2">
      <c r="A4845" s="158"/>
      <c r="D4845" s="138"/>
    </row>
    <row r="4846" spans="1:4" x14ac:dyDescent="0.2">
      <c r="A4846" s="158"/>
      <c r="D4846" s="138"/>
    </row>
    <row r="4847" spans="1:4" x14ac:dyDescent="0.2">
      <c r="A4847" s="158"/>
      <c r="D4847" s="138"/>
    </row>
    <row r="4848" spans="1:4" x14ac:dyDescent="0.2">
      <c r="A4848" s="158"/>
      <c r="D4848" s="138"/>
    </row>
    <row r="4849" spans="1:4" x14ac:dyDescent="0.2">
      <c r="A4849" s="158"/>
      <c r="D4849" s="138"/>
    </row>
    <row r="4850" spans="1:4" x14ac:dyDescent="0.2">
      <c r="A4850" s="158"/>
      <c r="D4850" s="138"/>
    </row>
    <row r="4851" spans="1:4" x14ac:dyDescent="0.2">
      <c r="A4851" s="158"/>
      <c r="D4851" s="138"/>
    </row>
    <row r="4852" spans="1:4" x14ac:dyDescent="0.2">
      <c r="A4852" s="158"/>
      <c r="D4852" s="138"/>
    </row>
    <row r="4853" spans="1:4" x14ac:dyDescent="0.2">
      <c r="A4853" s="158"/>
      <c r="D4853" s="138"/>
    </row>
    <row r="4854" spans="1:4" x14ac:dyDescent="0.2">
      <c r="A4854" s="158"/>
      <c r="D4854" s="138"/>
    </row>
    <row r="4855" spans="1:4" x14ac:dyDescent="0.2">
      <c r="A4855" s="158"/>
      <c r="D4855" s="138"/>
    </row>
    <row r="4856" spans="1:4" x14ac:dyDescent="0.2">
      <c r="A4856" s="158"/>
      <c r="D4856" s="138"/>
    </row>
    <row r="4857" spans="1:4" x14ac:dyDescent="0.2">
      <c r="A4857" s="158"/>
      <c r="D4857" s="138"/>
    </row>
    <row r="4858" spans="1:4" x14ac:dyDescent="0.2">
      <c r="A4858" s="158"/>
      <c r="D4858" s="138"/>
    </row>
    <row r="4859" spans="1:4" x14ac:dyDescent="0.2">
      <c r="A4859" s="158"/>
      <c r="D4859" s="138"/>
    </row>
    <row r="4860" spans="1:4" x14ac:dyDescent="0.2">
      <c r="A4860" s="158"/>
      <c r="D4860" s="138"/>
    </row>
    <row r="4861" spans="1:4" x14ac:dyDescent="0.2">
      <c r="A4861" s="158"/>
      <c r="D4861" s="138"/>
    </row>
    <row r="4862" spans="1:4" x14ac:dyDescent="0.2">
      <c r="A4862" s="158"/>
      <c r="D4862" s="138"/>
    </row>
    <row r="4863" spans="1:4" x14ac:dyDescent="0.2">
      <c r="A4863" s="158"/>
      <c r="D4863" s="138"/>
    </row>
    <row r="4864" spans="1:4" x14ac:dyDescent="0.2">
      <c r="A4864" s="158"/>
      <c r="D4864" s="138"/>
    </row>
    <row r="4865" spans="1:4" x14ac:dyDescent="0.2">
      <c r="A4865" s="158"/>
      <c r="D4865" s="138"/>
    </row>
    <row r="4866" spans="1:4" x14ac:dyDescent="0.2">
      <c r="A4866" s="158"/>
      <c r="D4866" s="138"/>
    </row>
    <row r="4867" spans="1:4" x14ac:dyDescent="0.2">
      <c r="A4867" s="158"/>
      <c r="D4867" s="138"/>
    </row>
    <row r="4868" spans="1:4" x14ac:dyDescent="0.2">
      <c r="A4868" s="158"/>
      <c r="D4868" s="138"/>
    </row>
    <row r="4869" spans="1:4" x14ac:dyDescent="0.2">
      <c r="A4869" s="158"/>
      <c r="D4869" s="138"/>
    </row>
    <row r="4870" spans="1:4" x14ac:dyDescent="0.2">
      <c r="A4870" s="158"/>
      <c r="D4870" s="138"/>
    </row>
    <row r="4871" spans="1:4" x14ac:dyDescent="0.2">
      <c r="A4871" s="158"/>
      <c r="D4871" s="138"/>
    </row>
    <row r="4872" spans="1:4" x14ac:dyDescent="0.2">
      <c r="A4872" s="158"/>
      <c r="D4872" s="138"/>
    </row>
    <row r="4873" spans="1:4" x14ac:dyDescent="0.2">
      <c r="A4873" s="158"/>
      <c r="D4873" s="138"/>
    </row>
    <row r="4874" spans="1:4" x14ac:dyDescent="0.2">
      <c r="A4874" s="158"/>
      <c r="D4874" s="138"/>
    </row>
    <row r="4875" spans="1:4" x14ac:dyDescent="0.2">
      <c r="A4875" s="158"/>
      <c r="D4875" s="138"/>
    </row>
    <row r="4876" spans="1:4" x14ac:dyDescent="0.2">
      <c r="A4876" s="158"/>
      <c r="D4876" s="138"/>
    </row>
    <row r="4877" spans="1:4" x14ac:dyDescent="0.2">
      <c r="A4877" s="158"/>
      <c r="D4877" s="138"/>
    </row>
    <row r="4878" spans="1:4" x14ac:dyDescent="0.2">
      <c r="A4878" s="158"/>
      <c r="D4878" s="138"/>
    </row>
    <row r="4879" spans="1:4" x14ac:dyDescent="0.2">
      <c r="A4879" s="158"/>
      <c r="D4879" s="138"/>
    </row>
    <row r="4880" spans="1:4" x14ac:dyDescent="0.2">
      <c r="A4880" s="158"/>
      <c r="D4880" s="138"/>
    </row>
    <row r="4881" spans="1:4" x14ac:dyDescent="0.2">
      <c r="A4881" s="158"/>
      <c r="D4881" s="138"/>
    </row>
    <row r="4882" spans="1:4" x14ac:dyDescent="0.2">
      <c r="A4882" s="158"/>
      <c r="D4882" s="138"/>
    </row>
    <row r="4883" spans="1:4" x14ac:dyDescent="0.2">
      <c r="A4883" s="158"/>
      <c r="D4883" s="138"/>
    </row>
    <row r="4884" spans="1:4" x14ac:dyDescent="0.2">
      <c r="A4884" s="158"/>
      <c r="D4884" s="138"/>
    </row>
    <row r="4885" spans="1:4" x14ac:dyDescent="0.2">
      <c r="A4885" s="158"/>
      <c r="D4885" s="138"/>
    </row>
    <row r="4886" spans="1:4" x14ac:dyDescent="0.2">
      <c r="A4886" s="158"/>
      <c r="D4886" s="138"/>
    </row>
    <row r="4887" spans="1:4" x14ac:dyDescent="0.2">
      <c r="A4887" s="158"/>
      <c r="D4887" s="138"/>
    </row>
    <row r="4888" spans="1:4" x14ac:dyDescent="0.2">
      <c r="A4888" s="158"/>
      <c r="D4888" s="138"/>
    </row>
    <row r="4889" spans="1:4" x14ac:dyDescent="0.2">
      <c r="A4889" s="158"/>
      <c r="D4889" s="138"/>
    </row>
    <row r="4890" spans="1:4" x14ac:dyDescent="0.2">
      <c r="A4890" s="158"/>
      <c r="D4890" s="138"/>
    </row>
    <row r="4891" spans="1:4" x14ac:dyDescent="0.2">
      <c r="A4891" s="158"/>
      <c r="D4891" s="138"/>
    </row>
    <row r="4892" spans="1:4" x14ac:dyDescent="0.2">
      <c r="A4892" s="158"/>
      <c r="D4892" s="138"/>
    </row>
    <row r="4893" spans="1:4" x14ac:dyDescent="0.2">
      <c r="A4893" s="158"/>
      <c r="D4893" s="138"/>
    </row>
    <row r="4894" spans="1:4" x14ac:dyDescent="0.2">
      <c r="A4894" s="158"/>
      <c r="D4894" s="138"/>
    </row>
    <row r="4895" spans="1:4" x14ac:dyDescent="0.2">
      <c r="A4895" s="158"/>
      <c r="D4895" s="138"/>
    </row>
    <row r="4896" spans="1:4" x14ac:dyDescent="0.2">
      <c r="A4896" s="158"/>
      <c r="D4896" s="138"/>
    </row>
    <row r="4897" spans="1:4" x14ac:dyDescent="0.2">
      <c r="A4897" s="158"/>
      <c r="D4897" s="138"/>
    </row>
    <row r="4898" spans="1:4" x14ac:dyDescent="0.2">
      <c r="A4898" s="158"/>
      <c r="D4898" s="138"/>
    </row>
    <row r="4899" spans="1:4" x14ac:dyDescent="0.2">
      <c r="A4899" s="158"/>
      <c r="D4899" s="138"/>
    </row>
    <row r="4900" spans="1:4" x14ac:dyDescent="0.2">
      <c r="A4900" s="158"/>
      <c r="D4900" s="138"/>
    </row>
    <row r="4901" spans="1:4" x14ac:dyDescent="0.2">
      <c r="A4901" s="158"/>
      <c r="D4901" s="138"/>
    </row>
    <row r="4902" spans="1:4" x14ac:dyDescent="0.2">
      <c r="A4902" s="158"/>
      <c r="D4902" s="138"/>
    </row>
    <row r="4903" spans="1:4" x14ac:dyDescent="0.2">
      <c r="A4903" s="158"/>
      <c r="D4903" s="138"/>
    </row>
    <row r="4904" spans="1:4" x14ac:dyDescent="0.2">
      <c r="A4904" s="158"/>
      <c r="D4904" s="138"/>
    </row>
    <row r="4905" spans="1:4" x14ac:dyDescent="0.2">
      <c r="A4905" s="158"/>
      <c r="D4905" s="138"/>
    </row>
    <row r="4906" spans="1:4" x14ac:dyDescent="0.2">
      <c r="A4906" s="158"/>
      <c r="D4906" s="138"/>
    </row>
    <row r="4907" spans="1:4" x14ac:dyDescent="0.2">
      <c r="A4907" s="158"/>
      <c r="D4907" s="138"/>
    </row>
    <row r="4908" spans="1:4" x14ac:dyDescent="0.2">
      <c r="A4908" s="158"/>
      <c r="D4908" s="138"/>
    </row>
    <row r="4909" spans="1:4" x14ac:dyDescent="0.2">
      <c r="A4909" s="158"/>
      <c r="D4909" s="138"/>
    </row>
    <row r="4910" spans="1:4" x14ac:dyDescent="0.2">
      <c r="A4910" s="158"/>
      <c r="D4910" s="138"/>
    </row>
    <row r="4911" spans="1:4" x14ac:dyDescent="0.2">
      <c r="A4911" s="158"/>
      <c r="D4911" s="138"/>
    </row>
    <row r="4912" spans="1:4" x14ac:dyDescent="0.2">
      <c r="A4912" s="158"/>
      <c r="D4912" s="138"/>
    </row>
    <row r="4913" spans="1:4" x14ac:dyDescent="0.2">
      <c r="A4913" s="158"/>
      <c r="D4913" s="138"/>
    </row>
    <row r="4914" spans="1:4" x14ac:dyDescent="0.2">
      <c r="A4914" s="158"/>
      <c r="D4914" s="138"/>
    </row>
    <row r="4915" spans="1:4" x14ac:dyDescent="0.2">
      <c r="A4915" s="158"/>
      <c r="D4915" s="138"/>
    </row>
    <row r="4916" spans="1:4" x14ac:dyDescent="0.2">
      <c r="A4916" s="158"/>
      <c r="D4916" s="138"/>
    </row>
    <row r="4917" spans="1:4" x14ac:dyDescent="0.2">
      <c r="A4917" s="158"/>
      <c r="D4917" s="138"/>
    </row>
    <row r="4918" spans="1:4" x14ac:dyDescent="0.2">
      <c r="A4918" s="158"/>
      <c r="D4918" s="138"/>
    </row>
    <row r="4919" spans="1:4" x14ac:dyDescent="0.2">
      <c r="A4919" s="158"/>
      <c r="D4919" s="138"/>
    </row>
    <row r="4920" spans="1:4" x14ac:dyDescent="0.2">
      <c r="A4920" s="158"/>
      <c r="D4920" s="138"/>
    </row>
    <row r="4921" spans="1:4" x14ac:dyDescent="0.2">
      <c r="A4921" s="158"/>
      <c r="D4921" s="138"/>
    </row>
    <row r="4922" spans="1:4" x14ac:dyDescent="0.2">
      <c r="A4922" s="158"/>
      <c r="D4922" s="138"/>
    </row>
    <row r="4923" spans="1:4" x14ac:dyDescent="0.2">
      <c r="A4923" s="158"/>
      <c r="D4923" s="138"/>
    </row>
    <row r="4924" spans="1:4" x14ac:dyDescent="0.2">
      <c r="A4924" s="158"/>
      <c r="D4924" s="138"/>
    </row>
    <row r="4925" spans="1:4" x14ac:dyDescent="0.2">
      <c r="A4925" s="158"/>
      <c r="D4925" s="138"/>
    </row>
    <row r="4926" spans="1:4" x14ac:dyDescent="0.2">
      <c r="A4926" s="158"/>
      <c r="D4926" s="138"/>
    </row>
    <row r="4927" spans="1:4" x14ac:dyDescent="0.2">
      <c r="A4927" s="158"/>
      <c r="D4927" s="138"/>
    </row>
    <row r="4928" spans="1:4" x14ac:dyDescent="0.2">
      <c r="A4928" s="158"/>
      <c r="D4928" s="138"/>
    </row>
    <row r="4929" spans="1:4" x14ac:dyDescent="0.2">
      <c r="A4929" s="158"/>
      <c r="D4929" s="138"/>
    </row>
    <row r="4930" spans="1:4" x14ac:dyDescent="0.2">
      <c r="A4930" s="158"/>
      <c r="D4930" s="138"/>
    </row>
    <row r="4931" spans="1:4" x14ac:dyDescent="0.2">
      <c r="A4931" s="158"/>
      <c r="D4931" s="138"/>
    </row>
    <row r="4932" spans="1:4" x14ac:dyDescent="0.2">
      <c r="A4932" s="158"/>
      <c r="D4932" s="138"/>
    </row>
    <row r="4933" spans="1:4" x14ac:dyDescent="0.2">
      <c r="A4933" s="158"/>
      <c r="D4933" s="138"/>
    </row>
    <row r="4934" spans="1:4" x14ac:dyDescent="0.2">
      <c r="A4934" s="158"/>
      <c r="D4934" s="138"/>
    </row>
    <row r="4935" spans="1:4" x14ac:dyDescent="0.2">
      <c r="A4935" s="158"/>
      <c r="D4935" s="138"/>
    </row>
    <row r="4936" spans="1:4" x14ac:dyDescent="0.2">
      <c r="A4936" s="158"/>
      <c r="D4936" s="138"/>
    </row>
    <row r="4937" spans="1:4" x14ac:dyDescent="0.2">
      <c r="A4937" s="158"/>
      <c r="D4937" s="138"/>
    </row>
    <row r="4938" spans="1:4" x14ac:dyDescent="0.2">
      <c r="A4938" s="158"/>
      <c r="D4938" s="138"/>
    </row>
    <row r="4939" spans="1:4" x14ac:dyDescent="0.2">
      <c r="A4939" s="158"/>
      <c r="D4939" s="138"/>
    </row>
    <row r="4940" spans="1:4" x14ac:dyDescent="0.2">
      <c r="A4940" s="158"/>
      <c r="D4940" s="138"/>
    </row>
    <row r="4941" spans="1:4" x14ac:dyDescent="0.2">
      <c r="A4941" s="158"/>
      <c r="D4941" s="138"/>
    </row>
    <row r="4942" spans="1:4" x14ac:dyDescent="0.2">
      <c r="A4942" s="158"/>
      <c r="D4942" s="138"/>
    </row>
    <row r="4943" spans="1:4" x14ac:dyDescent="0.2">
      <c r="A4943" s="158"/>
      <c r="D4943" s="138"/>
    </row>
    <row r="4944" spans="1:4" x14ac:dyDescent="0.2">
      <c r="A4944" s="158"/>
      <c r="D4944" s="138"/>
    </row>
    <row r="4945" spans="1:4" x14ac:dyDescent="0.2">
      <c r="A4945" s="158"/>
      <c r="D4945" s="138"/>
    </row>
    <row r="4946" spans="1:4" x14ac:dyDescent="0.2">
      <c r="A4946" s="158"/>
      <c r="D4946" s="138"/>
    </row>
    <row r="4947" spans="1:4" x14ac:dyDescent="0.2">
      <c r="A4947" s="158"/>
      <c r="D4947" s="138"/>
    </row>
    <row r="4948" spans="1:4" x14ac:dyDescent="0.2">
      <c r="A4948" s="158"/>
      <c r="D4948" s="138"/>
    </row>
    <row r="4949" spans="1:4" x14ac:dyDescent="0.2">
      <c r="A4949" s="158"/>
      <c r="D4949" s="138"/>
    </row>
    <row r="4950" spans="1:4" x14ac:dyDescent="0.2">
      <c r="A4950" s="158"/>
      <c r="D4950" s="138"/>
    </row>
    <row r="4951" spans="1:4" x14ac:dyDescent="0.2">
      <c r="A4951" s="158"/>
      <c r="D4951" s="138"/>
    </row>
    <row r="4952" spans="1:4" x14ac:dyDescent="0.2">
      <c r="A4952" s="158"/>
      <c r="D4952" s="138"/>
    </row>
    <row r="4953" spans="1:4" x14ac:dyDescent="0.2">
      <c r="A4953" s="158"/>
      <c r="D4953" s="138"/>
    </row>
    <row r="4954" spans="1:4" x14ac:dyDescent="0.2">
      <c r="A4954" s="158"/>
      <c r="D4954" s="138"/>
    </row>
    <row r="4955" spans="1:4" x14ac:dyDescent="0.2">
      <c r="A4955" s="158"/>
      <c r="D4955" s="138"/>
    </row>
    <row r="4956" spans="1:4" x14ac:dyDescent="0.2">
      <c r="A4956" s="158"/>
      <c r="D4956" s="138"/>
    </row>
    <row r="4957" spans="1:4" x14ac:dyDescent="0.2">
      <c r="A4957" s="158"/>
      <c r="D4957" s="138"/>
    </row>
    <row r="4958" spans="1:4" x14ac:dyDescent="0.2">
      <c r="A4958" s="158"/>
      <c r="D4958" s="138"/>
    </row>
    <row r="4959" spans="1:4" x14ac:dyDescent="0.2">
      <c r="A4959" s="158"/>
      <c r="D4959" s="138"/>
    </row>
    <row r="4960" spans="1:4" x14ac:dyDescent="0.2">
      <c r="A4960" s="158"/>
      <c r="D4960" s="138"/>
    </row>
    <row r="4961" spans="1:4" x14ac:dyDescent="0.2">
      <c r="A4961" s="158"/>
      <c r="D4961" s="138"/>
    </row>
    <row r="4962" spans="1:4" x14ac:dyDescent="0.2">
      <c r="A4962" s="158"/>
      <c r="D4962" s="138"/>
    </row>
    <row r="4963" spans="1:4" x14ac:dyDescent="0.2">
      <c r="A4963" s="158"/>
      <c r="D4963" s="138"/>
    </row>
    <row r="4964" spans="1:4" x14ac:dyDescent="0.2">
      <c r="A4964" s="158"/>
      <c r="D4964" s="138"/>
    </row>
    <row r="4965" spans="1:4" x14ac:dyDescent="0.2">
      <c r="A4965" s="158"/>
      <c r="D4965" s="138"/>
    </row>
    <row r="4966" spans="1:4" x14ac:dyDescent="0.2">
      <c r="A4966" s="158"/>
      <c r="D4966" s="138"/>
    </row>
    <row r="4967" spans="1:4" x14ac:dyDescent="0.2">
      <c r="A4967" s="158"/>
      <c r="D4967" s="138"/>
    </row>
    <row r="4968" spans="1:4" x14ac:dyDescent="0.2">
      <c r="A4968" s="158"/>
      <c r="D4968" s="138"/>
    </row>
    <row r="4969" spans="1:4" x14ac:dyDescent="0.2">
      <c r="A4969" s="158"/>
      <c r="D4969" s="138"/>
    </row>
    <row r="4970" spans="1:4" x14ac:dyDescent="0.2">
      <c r="A4970" s="158"/>
      <c r="D4970" s="138"/>
    </row>
    <row r="4971" spans="1:4" x14ac:dyDescent="0.2">
      <c r="A4971" s="158"/>
      <c r="D4971" s="138"/>
    </row>
    <row r="4972" spans="1:4" x14ac:dyDescent="0.2">
      <c r="A4972" s="158"/>
      <c r="D4972" s="138"/>
    </row>
    <row r="4973" spans="1:4" x14ac:dyDescent="0.2">
      <c r="A4973" s="158"/>
      <c r="D4973" s="138"/>
    </row>
    <row r="4974" spans="1:4" x14ac:dyDescent="0.2">
      <c r="A4974" s="158"/>
      <c r="D4974" s="138"/>
    </row>
    <row r="4975" spans="1:4" x14ac:dyDescent="0.2">
      <c r="A4975" s="158"/>
      <c r="D4975" s="138"/>
    </row>
    <row r="4976" spans="1:4" x14ac:dyDescent="0.2">
      <c r="A4976" s="158"/>
      <c r="D4976" s="138"/>
    </row>
    <row r="4977" spans="1:4" x14ac:dyDescent="0.2">
      <c r="A4977" s="158"/>
      <c r="D4977" s="138"/>
    </row>
    <row r="4978" spans="1:4" x14ac:dyDescent="0.2">
      <c r="A4978" s="158"/>
      <c r="D4978" s="138"/>
    </row>
    <row r="4979" spans="1:4" x14ac:dyDescent="0.2">
      <c r="A4979" s="158"/>
      <c r="D4979" s="138"/>
    </row>
    <row r="4980" spans="1:4" x14ac:dyDescent="0.2">
      <c r="A4980" s="158"/>
      <c r="D4980" s="138"/>
    </row>
    <row r="4981" spans="1:4" x14ac:dyDescent="0.2">
      <c r="A4981" s="158"/>
      <c r="D4981" s="138"/>
    </row>
    <row r="4982" spans="1:4" x14ac:dyDescent="0.2">
      <c r="A4982" s="158"/>
      <c r="D4982" s="138"/>
    </row>
    <row r="4983" spans="1:4" x14ac:dyDescent="0.2">
      <c r="A4983" s="158"/>
      <c r="D4983" s="138"/>
    </row>
    <row r="4984" spans="1:4" x14ac:dyDescent="0.2">
      <c r="A4984" s="158"/>
      <c r="D4984" s="138"/>
    </row>
    <row r="4985" spans="1:4" x14ac:dyDescent="0.2">
      <c r="A4985" s="158"/>
      <c r="D4985" s="138"/>
    </row>
    <row r="4986" spans="1:4" x14ac:dyDescent="0.2">
      <c r="A4986" s="158"/>
      <c r="D4986" s="138"/>
    </row>
    <row r="4987" spans="1:4" x14ac:dyDescent="0.2">
      <c r="A4987" s="158"/>
      <c r="D4987" s="138"/>
    </row>
    <row r="4988" spans="1:4" x14ac:dyDescent="0.2">
      <c r="A4988" s="158"/>
      <c r="D4988" s="138"/>
    </row>
    <row r="4989" spans="1:4" x14ac:dyDescent="0.2">
      <c r="A4989" s="158"/>
      <c r="D4989" s="138"/>
    </row>
    <row r="4990" spans="1:4" x14ac:dyDescent="0.2">
      <c r="A4990" s="158"/>
      <c r="D4990" s="138"/>
    </row>
    <row r="4991" spans="1:4" x14ac:dyDescent="0.2">
      <c r="A4991" s="158"/>
      <c r="D4991" s="138"/>
    </row>
    <row r="4992" spans="1:4" x14ac:dyDescent="0.2">
      <c r="A4992" s="158"/>
      <c r="D4992" s="138"/>
    </row>
    <row r="4993" spans="1:4" x14ac:dyDescent="0.2">
      <c r="A4993" s="158"/>
      <c r="D4993" s="138"/>
    </row>
    <row r="4994" spans="1:4" x14ac:dyDescent="0.2">
      <c r="A4994" s="158"/>
      <c r="D4994" s="138"/>
    </row>
    <row r="4995" spans="1:4" x14ac:dyDescent="0.2">
      <c r="A4995" s="158"/>
      <c r="D4995" s="138"/>
    </row>
    <row r="4996" spans="1:4" x14ac:dyDescent="0.2">
      <c r="A4996" s="158"/>
      <c r="D4996" s="138"/>
    </row>
    <row r="4997" spans="1:4" x14ac:dyDescent="0.2">
      <c r="A4997" s="158"/>
      <c r="D4997" s="138"/>
    </row>
    <row r="4998" spans="1:4" x14ac:dyDescent="0.2">
      <c r="A4998" s="158"/>
      <c r="D4998" s="138"/>
    </row>
    <row r="4999" spans="1:4" x14ac:dyDescent="0.2">
      <c r="A4999" s="158"/>
      <c r="D4999" s="138"/>
    </row>
    <row r="5000" spans="1:4" x14ac:dyDescent="0.2">
      <c r="A5000" s="158"/>
      <c r="D5000" s="138"/>
    </row>
  </sheetData>
  <sheetProtection password="C66D" sheet="1"/>
  <mergeCells count="12">
    <mergeCell ref="B25:G25"/>
    <mergeCell ref="A1:G1"/>
    <mergeCell ref="C2:G2"/>
    <mergeCell ref="C3:G3"/>
    <mergeCell ref="C4:G4"/>
    <mergeCell ref="C5:G5"/>
    <mergeCell ref="C6:G6"/>
    <mergeCell ref="C7:G7"/>
    <mergeCell ref="B14:G14"/>
    <mergeCell ref="B16:G16"/>
    <mergeCell ref="B21:G21"/>
    <mergeCell ref="B23:G23"/>
  </mergeCells>
  <pageMargins left="0.59055118110236204" right="0.39370078740157499" top="0.78740157499999996" bottom="0.78740157499999996" header="0.3" footer="0.3"/>
  <pageSetup paperSize="9"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O96"/>
  <sheetViews>
    <sheetView topLeftCell="B11" zoomScale="120" zoomScaleNormal="120" workbookViewId="0">
      <selection activeCell="G42" sqref="G42"/>
    </sheetView>
  </sheetViews>
  <sheetFormatPr defaultColWidth="9" defaultRowHeight="12.75" x14ac:dyDescent="0.2"/>
  <cols>
    <col min="1" max="1" width="8.5703125" hidden="1" customWidth="1"/>
    <col min="2" max="2" width="9.140625" customWidth="1"/>
    <col min="3" max="3" width="7.42578125" customWidth="1"/>
    <col min="4" max="4" width="13.42578125" customWidth="1"/>
    <col min="5" max="5" width="12.140625" customWidth="1"/>
    <col min="6" max="6" width="11.42578125" customWidth="1"/>
    <col min="7" max="7" width="12.7109375" style="1" customWidth="1"/>
    <col min="8" max="8" width="12.7109375" customWidth="1"/>
    <col min="9" max="9" width="12.7109375" style="1" customWidth="1"/>
    <col min="10" max="10" width="6.7109375" style="1" customWidth="1"/>
    <col min="11" max="11" width="4.28515625" customWidth="1"/>
    <col min="12" max="15" width="10.7109375" customWidth="1"/>
  </cols>
  <sheetData>
    <row r="1" spans="1:15" ht="33.75" customHeight="1" x14ac:dyDescent="0.2">
      <c r="A1" s="4" t="s">
        <v>40</v>
      </c>
      <c r="B1" s="278" t="s">
        <v>41</v>
      </c>
      <c r="C1" s="279"/>
      <c r="D1" s="279"/>
      <c r="E1" s="279"/>
      <c r="F1" s="279"/>
      <c r="G1" s="279"/>
      <c r="H1" s="279"/>
      <c r="I1" s="279"/>
      <c r="J1" s="280"/>
    </row>
    <row r="2" spans="1:15" ht="23.25" customHeight="1" x14ac:dyDescent="0.2">
      <c r="A2" s="4"/>
      <c r="B2" s="89" t="s">
        <v>21</v>
      </c>
      <c r="C2" s="90"/>
      <c r="D2" s="91" t="s">
        <v>45</v>
      </c>
      <c r="E2" s="91" t="s">
        <v>44</v>
      </c>
      <c r="F2" s="92"/>
      <c r="G2" s="93"/>
      <c r="H2" s="92"/>
      <c r="I2" s="93"/>
      <c r="J2" s="85"/>
      <c r="O2" s="2"/>
    </row>
    <row r="3" spans="1:15" ht="23.25" hidden="1" customHeight="1" x14ac:dyDescent="0.2">
      <c r="A3" s="4"/>
      <c r="B3" s="94"/>
      <c r="C3" s="95"/>
      <c r="D3" s="96"/>
      <c r="E3" s="96"/>
      <c r="F3" s="97"/>
      <c r="G3" s="97"/>
      <c r="H3" s="95"/>
      <c r="I3" s="98"/>
      <c r="J3" s="86"/>
    </row>
    <row r="4" spans="1:15" ht="23.25" customHeight="1" x14ac:dyDescent="0.2">
      <c r="A4" s="88">
        <v>286080</v>
      </c>
      <c r="B4" s="94"/>
      <c r="C4" s="99"/>
      <c r="D4" s="100" t="s">
        <v>43</v>
      </c>
      <c r="E4" s="100" t="s">
        <v>44</v>
      </c>
      <c r="F4" s="101"/>
      <c r="G4" s="102"/>
      <c r="H4" s="101"/>
      <c r="I4" s="102"/>
      <c r="J4" s="87"/>
    </row>
    <row r="5" spans="1:15" ht="24" customHeight="1" x14ac:dyDescent="0.2">
      <c r="A5" s="4"/>
      <c r="B5" s="56" t="s">
        <v>42</v>
      </c>
      <c r="C5" s="39"/>
      <c r="D5" s="53"/>
      <c r="E5" s="42"/>
      <c r="F5" s="42"/>
      <c r="G5" s="42"/>
      <c r="H5" s="43" t="s">
        <v>33</v>
      </c>
      <c r="I5" s="53"/>
      <c r="J5" s="57"/>
    </row>
    <row r="6" spans="1:15" ht="15.75" customHeight="1" x14ac:dyDescent="0.2">
      <c r="A6" s="4"/>
      <c r="B6" s="58"/>
      <c r="C6" s="15"/>
      <c r="D6" s="23"/>
      <c r="E6" s="24"/>
      <c r="F6" s="24"/>
      <c r="G6" s="24"/>
      <c r="H6" s="16" t="s">
        <v>34</v>
      </c>
      <c r="I6" s="23"/>
      <c r="J6" s="59"/>
    </row>
    <row r="7" spans="1:15" ht="15.75" customHeight="1" x14ac:dyDescent="0.2">
      <c r="A7" s="4"/>
      <c r="B7" s="60"/>
      <c r="C7" s="36"/>
      <c r="D7" s="54"/>
      <c r="E7" s="54"/>
      <c r="F7" s="44"/>
      <c r="G7" s="44"/>
      <c r="H7" s="44"/>
      <c r="I7" s="44"/>
      <c r="J7" s="61"/>
    </row>
    <row r="8" spans="1:15" ht="24" hidden="1" customHeight="1" x14ac:dyDescent="0.2">
      <c r="A8" s="4"/>
      <c r="B8" s="55" t="s">
        <v>19</v>
      </c>
      <c r="C8" s="4"/>
      <c r="D8" s="25"/>
      <c r="E8" s="26"/>
      <c r="F8" s="26"/>
      <c r="G8" s="27"/>
      <c r="H8" s="16" t="s">
        <v>33</v>
      </c>
      <c r="I8" s="23"/>
      <c r="J8" s="59"/>
    </row>
    <row r="9" spans="1:15" ht="15.75" hidden="1" customHeight="1" x14ac:dyDescent="0.2">
      <c r="A9" s="4"/>
      <c r="B9" s="62"/>
      <c r="C9" s="4"/>
      <c r="D9" s="25"/>
      <c r="E9" s="26"/>
      <c r="F9" s="26"/>
      <c r="G9" s="27"/>
      <c r="H9" s="16" t="s">
        <v>34</v>
      </c>
      <c r="I9" s="23"/>
      <c r="J9" s="59"/>
    </row>
    <row r="10" spans="1:15" ht="15.75" hidden="1" customHeight="1" x14ac:dyDescent="0.2">
      <c r="A10" s="4"/>
      <c r="B10" s="63"/>
      <c r="C10" s="4"/>
      <c r="D10" s="23"/>
      <c r="E10" s="25"/>
      <c r="F10" s="24"/>
      <c r="G10" s="27"/>
      <c r="H10" s="27"/>
      <c r="I10" s="45"/>
      <c r="J10" s="59"/>
    </row>
    <row r="11" spans="1:15" ht="24" customHeight="1" x14ac:dyDescent="0.2">
      <c r="A11" s="4"/>
      <c r="B11" s="56" t="s">
        <v>18</v>
      </c>
      <c r="C11" s="39"/>
      <c r="D11" s="281"/>
      <c r="E11" s="281"/>
      <c r="F11" s="281"/>
      <c r="G11" s="281"/>
      <c r="H11" s="43" t="s">
        <v>33</v>
      </c>
      <c r="I11" s="247"/>
      <c r="J11" s="57"/>
    </row>
    <row r="12" spans="1:15" ht="15.75" customHeight="1" x14ac:dyDescent="0.2">
      <c r="A12" s="4"/>
      <c r="B12" s="58"/>
      <c r="C12" s="15"/>
      <c r="D12" s="282"/>
      <c r="E12" s="282"/>
      <c r="F12" s="282"/>
      <c r="G12" s="282"/>
      <c r="H12" s="16" t="s">
        <v>34</v>
      </c>
      <c r="I12" s="248"/>
      <c r="J12" s="59"/>
    </row>
    <row r="13" spans="1:15" ht="15.75" customHeight="1" x14ac:dyDescent="0.2">
      <c r="A13" s="4"/>
      <c r="B13" s="60"/>
      <c r="C13" s="36"/>
      <c r="D13" s="249"/>
      <c r="E13" s="283"/>
      <c r="F13" s="283"/>
      <c r="G13" s="283"/>
      <c r="H13" s="283"/>
      <c r="I13" s="44"/>
      <c r="J13" s="61"/>
    </row>
    <row r="14" spans="1:15" ht="24" hidden="1" customHeight="1" x14ac:dyDescent="0.2">
      <c r="A14" s="4"/>
      <c r="B14" s="64" t="s">
        <v>20</v>
      </c>
      <c r="C14" s="46"/>
      <c r="D14" s="47"/>
      <c r="E14" s="15"/>
      <c r="F14" s="15"/>
      <c r="G14" s="15"/>
      <c r="H14" s="16"/>
      <c r="I14" s="15"/>
      <c r="J14" s="65"/>
    </row>
    <row r="15" spans="1:15" ht="32.25" customHeight="1" x14ac:dyDescent="0.2">
      <c r="A15" s="4"/>
      <c r="B15" s="63" t="s">
        <v>31</v>
      </c>
      <c r="C15" s="28"/>
      <c r="D15" s="19"/>
      <c r="E15" s="284"/>
      <c r="F15" s="284"/>
      <c r="G15" s="293"/>
      <c r="H15" s="293"/>
      <c r="I15" s="293" t="s">
        <v>28</v>
      </c>
      <c r="J15" s="294"/>
    </row>
    <row r="16" spans="1:15" ht="23.25" customHeight="1" x14ac:dyDescent="0.2">
      <c r="A16" s="156" t="s">
        <v>23</v>
      </c>
      <c r="B16" s="157" t="s">
        <v>23</v>
      </c>
      <c r="C16" s="29"/>
      <c r="D16" s="30"/>
      <c r="E16" s="274"/>
      <c r="F16" s="276"/>
      <c r="G16" s="274"/>
      <c r="H16" s="275"/>
      <c r="I16" s="276">
        <f>SUMIF(F57:F95,A16,I57:I95)+SUMIF(F57:F95,"PSU",I57:I95)</f>
        <v>0</v>
      </c>
      <c r="J16" s="275"/>
      <c r="L16" s="254"/>
    </row>
    <row r="17" spans="1:12" ht="23.25" customHeight="1" x14ac:dyDescent="0.2">
      <c r="A17" s="156" t="s">
        <v>24</v>
      </c>
      <c r="B17" s="157" t="s">
        <v>24</v>
      </c>
      <c r="C17" s="29"/>
      <c r="D17" s="30"/>
      <c r="E17" s="274"/>
      <c r="F17" s="276"/>
      <c r="G17" s="274"/>
      <c r="H17" s="275"/>
      <c r="I17" s="276">
        <f>SUMIF(F57:F95,A17,I57:I95)</f>
        <v>0</v>
      </c>
      <c r="J17" s="275"/>
      <c r="L17" s="254"/>
    </row>
    <row r="18" spans="1:12" ht="23.25" customHeight="1" x14ac:dyDescent="0.2">
      <c r="A18" s="156" t="s">
        <v>25</v>
      </c>
      <c r="B18" s="157" t="s">
        <v>25</v>
      </c>
      <c r="C18" s="29"/>
      <c r="D18" s="30"/>
      <c r="E18" s="274"/>
      <c r="F18" s="276"/>
      <c r="G18" s="274"/>
      <c r="H18" s="275"/>
      <c r="I18" s="276">
        <f>SUMIF(F57:F95,A18,I57:I95)</f>
        <v>0</v>
      </c>
      <c r="J18" s="275"/>
    </row>
    <row r="19" spans="1:12" ht="23.25" customHeight="1" x14ac:dyDescent="0.2">
      <c r="A19" s="156" t="s">
        <v>154</v>
      </c>
      <c r="B19" s="157" t="s">
        <v>154</v>
      </c>
      <c r="C19" s="29"/>
      <c r="D19" s="30"/>
      <c r="E19" s="274"/>
      <c r="F19" s="276"/>
      <c r="G19" s="274"/>
      <c r="H19" s="275"/>
      <c r="I19" s="276">
        <f>SUMIF(F57:F95,A19,I57:I95)</f>
        <v>0</v>
      </c>
      <c r="J19" s="275"/>
    </row>
    <row r="20" spans="1:12" ht="23.25" customHeight="1" x14ac:dyDescent="0.2">
      <c r="A20" s="156" t="s">
        <v>155</v>
      </c>
      <c r="B20" s="157" t="s">
        <v>155</v>
      </c>
      <c r="C20" s="29"/>
      <c r="D20" s="30"/>
      <c r="E20" s="274"/>
      <c r="F20" s="276"/>
      <c r="G20" s="274"/>
      <c r="H20" s="275"/>
      <c r="I20" s="276">
        <f>SUMIF(F57:F95,A20,I57:I95)</f>
        <v>0</v>
      </c>
      <c r="J20" s="275"/>
    </row>
    <row r="21" spans="1:12" ht="23.25" customHeight="1" x14ac:dyDescent="0.2">
      <c r="A21" s="4"/>
      <c r="B21" s="67" t="s">
        <v>28</v>
      </c>
      <c r="C21" s="31"/>
      <c r="D21" s="32"/>
      <c r="E21" s="290"/>
      <c r="F21" s="291"/>
      <c r="G21" s="290"/>
      <c r="H21" s="292"/>
      <c r="I21" s="291">
        <f>SUM(I16:J20)</f>
        <v>0</v>
      </c>
      <c r="J21" s="292"/>
    </row>
    <row r="22" spans="1:12" ht="33" customHeight="1" x14ac:dyDescent="0.2">
      <c r="A22" s="4"/>
      <c r="B22" s="63" t="s">
        <v>32</v>
      </c>
      <c r="C22" s="12"/>
      <c r="D22" s="4"/>
      <c r="E22" s="33"/>
      <c r="F22" s="34"/>
      <c r="G22" s="15"/>
      <c r="H22" s="15"/>
      <c r="I22" s="15"/>
      <c r="J22" s="68"/>
      <c r="L22" s="261"/>
    </row>
    <row r="23" spans="1:12" ht="23.25" customHeight="1" x14ac:dyDescent="0.2">
      <c r="A23" s="4"/>
      <c r="B23" s="69" t="s">
        <v>11</v>
      </c>
      <c r="C23" s="38"/>
      <c r="D23" s="39"/>
      <c r="E23" s="82">
        <v>15</v>
      </c>
      <c r="F23" s="40" t="s">
        <v>0</v>
      </c>
      <c r="G23" s="277">
        <f>ZakladDPHSniVypocet</f>
        <v>0</v>
      </c>
      <c r="H23" s="277"/>
      <c r="I23" s="277"/>
      <c r="J23" s="70" t="str">
        <f t="shared" ref="J23:J28" si="0">Mena</f>
        <v>CZK</v>
      </c>
    </row>
    <row r="24" spans="1:12" ht="23.25" hidden="1" customHeight="1" x14ac:dyDescent="0.2">
      <c r="A24" s="4"/>
      <c r="B24" s="66" t="s">
        <v>12</v>
      </c>
      <c r="C24" s="29"/>
      <c r="D24" s="30"/>
      <c r="E24" s="83">
        <f>SazbaDPH1</f>
        <v>0</v>
      </c>
      <c r="F24" s="41" t="s">
        <v>0</v>
      </c>
      <c r="G24" s="289">
        <v>0</v>
      </c>
      <c r="H24" s="289"/>
      <c r="I24" s="289"/>
      <c r="J24" s="71" t="str">
        <f t="shared" si="0"/>
        <v>CZK</v>
      </c>
    </row>
    <row r="25" spans="1:12" ht="21" customHeight="1" x14ac:dyDescent="0.2">
      <c r="A25" s="4"/>
      <c r="B25" s="66" t="s">
        <v>13</v>
      </c>
      <c r="C25" s="29"/>
      <c r="D25" s="30"/>
      <c r="E25" s="83">
        <v>21</v>
      </c>
      <c r="F25" s="41" t="s">
        <v>0</v>
      </c>
      <c r="G25" s="272">
        <f>ZakladDPHZaklVypocet</f>
        <v>0</v>
      </c>
      <c r="H25" s="272"/>
      <c r="I25" s="272"/>
      <c r="J25" s="71" t="str">
        <f t="shared" si="0"/>
        <v>CZK</v>
      </c>
    </row>
    <row r="26" spans="1:12" ht="0.75" customHeight="1" x14ac:dyDescent="0.2">
      <c r="A26" s="4"/>
      <c r="B26" s="72" t="s">
        <v>14</v>
      </c>
      <c r="C26" s="35"/>
      <c r="D26" s="36"/>
      <c r="E26" s="84">
        <f>SazbaDPH2</f>
        <v>0</v>
      </c>
      <c r="F26" s="37" t="s">
        <v>0</v>
      </c>
      <c r="G26" s="285"/>
      <c r="H26" s="285"/>
      <c r="I26" s="285"/>
      <c r="J26" s="73" t="str">
        <f t="shared" si="0"/>
        <v>CZK</v>
      </c>
    </row>
    <row r="27" spans="1:12" ht="23.25" customHeight="1" x14ac:dyDescent="0.2">
      <c r="A27" s="4"/>
      <c r="B27" s="74" t="s">
        <v>4</v>
      </c>
      <c r="C27" s="12"/>
      <c r="D27" s="14"/>
      <c r="E27" s="12"/>
      <c r="F27" s="13"/>
      <c r="G27" s="286">
        <f>0</f>
        <v>0</v>
      </c>
      <c r="H27" s="286"/>
      <c r="I27" s="286"/>
      <c r="J27" s="68" t="str">
        <f t="shared" si="0"/>
        <v>CZK</v>
      </c>
    </row>
    <row r="28" spans="1:12" ht="27.75" customHeight="1" x14ac:dyDescent="0.2">
      <c r="A28" s="4"/>
      <c r="B28" s="130" t="s">
        <v>22</v>
      </c>
      <c r="C28" s="131"/>
      <c r="D28" s="131"/>
      <c r="E28" s="132"/>
      <c r="F28" s="133"/>
      <c r="G28" s="287">
        <f>ZakladDPHSniVypocet+ZakladDPHZaklVypocet</f>
        <v>0</v>
      </c>
      <c r="H28" s="288"/>
      <c r="I28" s="288"/>
      <c r="J28" s="134" t="str">
        <f t="shared" si="0"/>
        <v>CZK</v>
      </c>
    </row>
    <row r="29" spans="1:12" ht="27.75" hidden="1" customHeight="1" x14ac:dyDescent="0.2">
      <c r="A29" s="4"/>
      <c r="B29" s="130" t="s">
        <v>35</v>
      </c>
      <c r="C29" s="135"/>
      <c r="D29" s="135"/>
      <c r="E29" s="135"/>
      <c r="F29" s="135"/>
      <c r="G29" s="287">
        <f>ZakladDPHSni+DPHSni+ZakladDPHZakl+DPHZakl+Zaokrouhleni</f>
        <v>1236496.3700000001</v>
      </c>
      <c r="H29" s="287"/>
      <c r="I29" s="287"/>
      <c r="J29" s="136" t="s">
        <v>72</v>
      </c>
    </row>
    <row r="30" spans="1:12" ht="12.75" customHeight="1" x14ac:dyDescent="0.2">
      <c r="A30" s="4"/>
      <c r="B30" s="62"/>
      <c r="C30" s="4"/>
      <c r="D30" s="4"/>
      <c r="E30" s="4"/>
      <c r="F30" s="4"/>
      <c r="G30" s="19"/>
      <c r="H30" s="4"/>
      <c r="I30" s="19"/>
      <c r="J30" s="75"/>
    </row>
    <row r="31" spans="1:12" ht="30" customHeight="1" x14ac:dyDescent="0.2">
      <c r="A31" s="4"/>
      <c r="B31" s="62"/>
      <c r="C31" s="4"/>
      <c r="D31" s="4"/>
      <c r="E31" s="4"/>
      <c r="F31" s="4"/>
      <c r="G31" s="19"/>
      <c r="H31" s="4"/>
      <c r="I31" s="19"/>
      <c r="J31" s="75"/>
    </row>
    <row r="32" spans="1:12" ht="18.75" customHeight="1" x14ac:dyDescent="0.2">
      <c r="A32" s="4"/>
      <c r="B32" s="76" t="s">
        <v>39</v>
      </c>
      <c r="C32" s="48"/>
      <c r="D32" s="49"/>
      <c r="E32" s="49"/>
      <c r="F32" s="11" t="s">
        <v>10</v>
      </c>
      <c r="G32" s="49"/>
      <c r="H32" s="50"/>
      <c r="I32" s="49"/>
      <c r="J32" s="75"/>
    </row>
    <row r="33" spans="1:12" ht="47.25" customHeight="1" x14ac:dyDescent="0.2">
      <c r="A33" s="4"/>
      <c r="B33" s="62"/>
      <c r="C33" s="4"/>
      <c r="D33" s="4"/>
      <c r="E33" s="4"/>
      <c r="F33" s="4"/>
      <c r="G33" s="19"/>
      <c r="H33" s="4"/>
      <c r="I33" s="19"/>
      <c r="J33" s="75"/>
    </row>
    <row r="34" spans="1:12" s="18" customFormat="1" ht="18.75" customHeight="1" x14ac:dyDescent="0.2">
      <c r="A34" s="17"/>
      <c r="B34" s="77"/>
      <c r="C34" s="51"/>
      <c r="D34" s="51"/>
      <c r="E34" s="51"/>
      <c r="F34" s="17"/>
      <c r="G34" s="52"/>
      <c r="H34" s="51"/>
      <c r="I34" s="52"/>
      <c r="J34" s="78"/>
    </row>
    <row r="35" spans="1:12" ht="12.75" customHeight="1" x14ac:dyDescent="0.2">
      <c r="A35" s="4"/>
      <c r="B35" s="62"/>
      <c r="C35" s="273" t="s">
        <v>2</v>
      </c>
      <c r="D35" s="273"/>
      <c r="E35" s="273"/>
      <c r="F35" s="4"/>
      <c r="G35" s="19"/>
      <c r="H35" s="250" t="s">
        <v>3</v>
      </c>
      <c r="I35" s="19"/>
      <c r="J35" s="75"/>
    </row>
    <row r="36" spans="1:12" ht="13.5" customHeight="1" x14ac:dyDescent="0.2">
      <c r="A36" s="4"/>
      <c r="B36" s="79"/>
      <c r="C36" s="36"/>
      <c r="D36" s="36"/>
      <c r="E36" s="36"/>
      <c r="F36" s="36"/>
      <c r="G36" s="80"/>
      <c r="H36" s="36"/>
      <c r="I36" s="80"/>
      <c r="J36" s="81"/>
    </row>
    <row r="37" spans="1:12" ht="27" customHeight="1" x14ac:dyDescent="0.25">
      <c r="B37" s="20" t="s">
        <v>15</v>
      </c>
      <c r="C37" s="3"/>
      <c r="D37" s="3"/>
      <c r="E37" s="3"/>
      <c r="F37" s="119"/>
      <c r="G37" s="119"/>
      <c r="H37" s="119"/>
      <c r="I37" s="119"/>
      <c r="J37" s="3"/>
    </row>
    <row r="38" spans="1:12" ht="29.25" customHeight="1" x14ac:dyDescent="0.2">
      <c r="A38" s="106" t="s">
        <v>36</v>
      </c>
      <c r="B38" s="107" t="s">
        <v>16</v>
      </c>
      <c r="C38" s="108" t="s">
        <v>5</v>
      </c>
      <c r="D38" s="108"/>
      <c r="E38" s="109"/>
      <c r="F38" s="120" t="str">
        <f>B23</f>
        <v>Základ pro sníženou DPH</v>
      </c>
      <c r="G38" s="120" t="str">
        <f>B25</f>
        <v>Základ pro základní DPH</v>
      </c>
      <c r="H38" s="121" t="s">
        <v>17</v>
      </c>
      <c r="I38" s="122" t="s">
        <v>1</v>
      </c>
      <c r="J38" s="110" t="s">
        <v>0</v>
      </c>
    </row>
    <row r="39" spans="1:12" ht="23.25" customHeight="1" x14ac:dyDescent="0.2">
      <c r="A39" s="111">
        <v>1</v>
      </c>
      <c r="B39" s="112" t="s">
        <v>43</v>
      </c>
      <c r="C39" s="269" t="s">
        <v>44</v>
      </c>
      <c r="D39" s="269"/>
      <c r="E39" s="269"/>
      <c r="F39" s="123"/>
      <c r="G39" s="123">
        <f>SUM(G41:G50)</f>
        <v>0</v>
      </c>
      <c r="H39" s="124"/>
      <c r="I39" s="125">
        <f t="shared" ref="I39:I49" si="1">F39+G39+H39</f>
        <v>0</v>
      </c>
      <c r="J39" s="116" t="str">
        <f t="shared" ref="J39:J50" si="2">IF(CenaCelkemVypocet=0,"",I39/CenaCelkemVypocet*100)</f>
        <v/>
      </c>
    </row>
    <row r="40" spans="1:12" ht="23.25" customHeight="1" x14ac:dyDescent="0.2">
      <c r="A40" s="111">
        <v>2</v>
      </c>
      <c r="B40" s="113" t="s">
        <v>46</v>
      </c>
      <c r="C40" s="269" t="s">
        <v>47</v>
      </c>
      <c r="D40" s="269"/>
      <c r="E40" s="269"/>
      <c r="F40" s="124"/>
      <c r="G40" s="124">
        <f>SUM(G41:G50)</f>
        <v>0</v>
      </c>
      <c r="H40" s="124"/>
      <c r="I40" s="125">
        <f t="shared" si="1"/>
        <v>0</v>
      </c>
      <c r="J40" s="116" t="str">
        <f t="shared" si="2"/>
        <v/>
      </c>
    </row>
    <row r="41" spans="1:12" ht="23.25" customHeight="1" x14ac:dyDescent="0.2">
      <c r="A41" s="111">
        <v>3</v>
      </c>
      <c r="B41" s="114" t="s">
        <v>2640</v>
      </c>
      <c r="C41" s="269" t="s">
        <v>2841</v>
      </c>
      <c r="D41" s="269"/>
      <c r="E41" s="269"/>
      <c r="F41" s="124"/>
      <c r="G41" s="124">
        <f>'DOT-D.1.1.1'!G904+'DOT-D.1.4.2'!G79</f>
        <v>0</v>
      </c>
      <c r="H41" s="124"/>
      <c r="I41" s="125">
        <f t="shared" si="1"/>
        <v>0</v>
      </c>
      <c r="J41" s="116" t="str">
        <f t="shared" si="2"/>
        <v/>
      </c>
      <c r="L41" s="254"/>
    </row>
    <row r="42" spans="1:12" ht="23.25" customHeight="1" x14ac:dyDescent="0.2">
      <c r="A42" s="111">
        <v>3</v>
      </c>
      <c r="B42" s="114" t="s">
        <v>50</v>
      </c>
      <c r="C42" s="269" t="s">
        <v>51</v>
      </c>
      <c r="D42" s="269"/>
      <c r="E42" s="269"/>
      <c r="F42" s="124">
        <f>'NEDOT-D.1.1.3'!AC10</f>
        <v>0</v>
      </c>
      <c r="G42" s="124">
        <f>'DOT-D.1.1.3'!G10+'DOT-D.1.1.3'!G23+'DOT-D.1.1.3'!G34+'DOT-D.1.1.3'!G62+'DOT-D.1.1.3'!G81+'DOT-D.1.1.3'!G88+'DOT-D.1.1.3'!G96+'DOT-D.1.1.3'!G136+'DOT-D.1.1.3'!G218+'DOT-D.1.1.3'!G233+'DOT-D.1.1.3'!G246+'DOT-D.1.1.3'!G251+'DOT-D.1.1.3'!G270+'DOT-D.1.1.3'!G275+'DOT-D.1.1.3'!G278+'DOT-D.1.1.3'!G281+'DOT-D.1.1.3'!G347+'DOT-D.1.1.3'!G371+'DOT-D.1.1.3'!G379+'DOT-D.1.1.3'!G405+'DOT-D.1.1.3'!G418+'DOT-D.1.1.3'!G439+'DOT-D.1.1.3'!G475+'DOT-D.1.1.3'!G497+'DOT-D.1.1.3'!G517+'DOT-D.1.1.3'!G549+'DOT-D.1.1.3'!G601+'DOT-D.1.1.3'!G653+'DOT-D.1.1.3'!G665+'DOT-D.1.1.3'!G677+'DOT-D.1.1.3'!G691+'DOT-D.1.1.3'!G709</f>
        <v>0</v>
      </c>
      <c r="H42" s="124"/>
      <c r="I42" s="125">
        <f t="shared" si="1"/>
        <v>0</v>
      </c>
      <c r="J42" s="116" t="str">
        <f t="shared" si="2"/>
        <v/>
      </c>
      <c r="L42" s="254"/>
    </row>
    <row r="43" spans="1:12" ht="23.25" customHeight="1" x14ac:dyDescent="0.2">
      <c r="A43" s="111">
        <v>3</v>
      </c>
      <c r="B43" s="114" t="s">
        <v>52</v>
      </c>
      <c r="C43" s="269" t="s">
        <v>2642</v>
      </c>
      <c r="D43" s="269"/>
      <c r="E43" s="269"/>
      <c r="F43" s="124">
        <f>'NEDOT-D.1.4.1.1'!AC10</f>
        <v>0</v>
      </c>
      <c r="G43" s="124">
        <f>'DOT-D.1.4.1.1'!G11+'DOT-D.1.4.1.1'!G27+'DOT-D.1.4.1.1'!G52</f>
        <v>0</v>
      </c>
      <c r="H43" s="124"/>
      <c r="I43" s="125">
        <f t="shared" si="1"/>
        <v>0</v>
      </c>
      <c r="J43" s="116" t="str">
        <f t="shared" si="2"/>
        <v/>
      </c>
      <c r="L43" s="254"/>
    </row>
    <row r="44" spans="1:12" ht="23.25" customHeight="1" x14ac:dyDescent="0.2">
      <c r="A44" s="111">
        <v>3</v>
      </c>
      <c r="B44" s="114" t="s">
        <v>54</v>
      </c>
      <c r="C44" s="269" t="s">
        <v>55</v>
      </c>
      <c r="D44" s="269"/>
      <c r="E44" s="269"/>
      <c r="F44" s="124">
        <f>'NEDOT-D.1.4.1.2'!AC11</f>
        <v>0</v>
      </c>
      <c r="G44" s="124">
        <f>'DOT-D.1.4.1.2'!G13+'DOT-D.1.4.1.2'!G35+'DOT-D.1.4.1.2'!G62</f>
        <v>0</v>
      </c>
      <c r="H44" s="124"/>
      <c r="I44" s="125">
        <f t="shared" si="1"/>
        <v>0</v>
      </c>
      <c r="J44" s="116" t="str">
        <f t="shared" si="2"/>
        <v/>
      </c>
    </row>
    <row r="45" spans="1:12" ht="23.25" customHeight="1" x14ac:dyDescent="0.2">
      <c r="A45" s="111">
        <v>3</v>
      </c>
      <c r="B45" s="114" t="s">
        <v>56</v>
      </c>
      <c r="C45" s="269" t="s">
        <v>2643</v>
      </c>
      <c r="D45" s="269"/>
      <c r="E45" s="269"/>
      <c r="F45" s="124">
        <f>'NEDOT-D.1.4.2'!AC10</f>
        <v>0</v>
      </c>
      <c r="G45" s="124">
        <f>'DOT-D.1.4.2'!G13+'DOT-D.1.4.2'!G23+'DOT-D.1.4.2'!G39+'DOT-D.1.4.2'!G53</f>
        <v>0</v>
      </c>
      <c r="H45" s="124"/>
      <c r="I45" s="125">
        <f t="shared" si="1"/>
        <v>0</v>
      </c>
      <c r="J45" s="116" t="str">
        <f t="shared" si="2"/>
        <v/>
      </c>
    </row>
    <row r="46" spans="1:12" ht="23.25" customHeight="1" x14ac:dyDescent="0.2">
      <c r="A46" s="111">
        <v>3</v>
      </c>
      <c r="B46" s="114" t="s">
        <v>58</v>
      </c>
      <c r="C46" s="269" t="s">
        <v>2644</v>
      </c>
      <c r="D46" s="269"/>
      <c r="E46" s="269"/>
      <c r="F46" s="124">
        <f>'NEDOT-D.1.4.3.1'!AC10</f>
        <v>0</v>
      </c>
      <c r="G46" s="124">
        <f>'DOT-D.1.4.3.1'!G14</f>
        <v>0</v>
      </c>
      <c r="H46" s="124"/>
      <c r="I46" s="125">
        <f t="shared" si="1"/>
        <v>0</v>
      </c>
      <c r="J46" s="116" t="str">
        <f t="shared" si="2"/>
        <v/>
      </c>
    </row>
    <row r="47" spans="1:12" ht="23.25" customHeight="1" x14ac:dyDescent="0.2">
      <c r="A47" s="111">
        <v>3</v>
      </c>
      <c r="B47" s="114" t="s">
        <v>60</v>
      </c>
      <c r="C47" s="269" t="s">
        <v>61</v>
      </c>
      <c r="D47" s="269"/>
      <c r="E47" s="269"/>
      <c r="F47" s="124">
        <f>'NEDOT-D.1.4.3.2'!AC11</f>
        <v>0</v>
      </c>
      <c r="G47" s="124">
        <f>'DOT-D.1.4.3.2'!G12+'DOT-D.1.4.3.2'!G132</f>
        <v>0</v>
      </c>
      <c r="H47" s="124"/>
      <c r="I47" s="125">
        <f t="shared" si="1"/>
        <v>0</v>
      </c>
      <c r="J47" s="116" t="str">
        <f t="shared" si="2"/>
        <v/>
      </c>
    </row>
    <row r="48" spans="1:12" ht="23.25" customHeight="1" x14ac:dyDescent="0.2">
      <c r="A48" s="111">
        <v>3</v>
      </c>
      <c r="B48" s="114" t="s">
        <v>62</v>
      </c>
      <c r="C48" s="269" t="s">
        <v>2645</v>
      </c>
      <c r="D48" s="269"/>
      <c r="E48" s="269"/>
      <c r="F48" s="124">
        <f>'NEDOT-D.1.4.4'!AC12</f>
        <v>0</v>
      </c>
      <c r="G48" s="124">
        <f>'DOT-D.1.4.4'!G12+'DOT-D.1.4.4'!G24+'DOT-D.1.4.4'!G57+'DOT-D.1.4.4'!G83+'DOT-D.1.4.4'!G91</f>
        <v>0</v>
      </c>
      <c r="H48" s="124"/>
      <c r="I48" s="125">
        <f t="shared" si="1"/>
        <v>0</v>
      </c>
      <c r="J48" s="116" t="str">
        <f t="shared" si="2"/>
        <v/>
      </c>
    </row>
    <row r="49" spans="1:12" ht="23.25" customHeight="1" x14ac:dyDescent="0.2">
      <c r="A49" s="111">
        <v>2</v>
      </c>
      <c r="B49" s="113" t="s">
        <v>69</v>
      </c>
      <c r="C49" s="269" t="s">
        <v>70</v>
      </c>
      <c r="D49" s="269"/>
      <c r="E49" s="269"/>
      <c r="F49" s="124">
        <f>'NEDOT-OVN'!AC27</f>
        <v>0</v>
      </c>
      <c r="G49" s="124">
        <f>'DOT-OVN'!G11</f>
        <v>0</v>
      </c>
      <c r="H49" s="124"/>
      <c r="I49" s="125">
        <f t="shared" si="1"/>
        <v>0</v>
      </c>
      <c r="J49" s="116" t="str">
        <f t="shared" si="2"/>
        <v/>
      </c>
    </row>
    <row r="50" spans="1:12" ht="23.25" customHeight="1" x14ac:dyDescent="0.2">
      <c r="A50" s="111">
        <v>3</v>
      </c>
      <c r="B50" s="115" t="s">
        <v>69</v>
      </c>
      <c r="C50" s="269" t="s">
        <v>70</v>
      </c>
      <c r="D50" s="269"/>
      <c r="E50" s="269"/>
      <c r="F50" s="126">
        <f>'NEDOT-OVN'!AC27</f>
        <v>0</v>
      </c>
      <c r="G50" s="126">
        <f>'DOT-OVN'!G19</f>
        <v>0</v>
      </c>
      <c r="H50" s="126"/>
      <c r="I50" s="127">
        <f>F50+G50+H50</f>
        <v>0</v>
      </c>
      <c r="J50" s="117" t="str">
        <f t="shared" si="2"/>
        <v/>
      </c>
      <c r="L50" s="254"/>
    </row>
    <row r="51" spans="1:12" ht="23.25" customHeight="1" x14ac:dyDescent="0.2">
      <c r="A51" s="106"/>
      <c r="B51" s="270" t="s">
        <v>71</v>
      </c>
      <c r="C51" s="271"/>
      <c r="D51" s="271"/>
      <c r="E51" s="271"/>
      <c r="F51" s="128">
        <f>SUMIF(A39:A50,"=1",F39:F50)</f>
        <v>0</v>
      </c>
      <c r="G51" s="128">
        <f>SUMIF(A39:A50,"=1",G39:G50)</f>
        <v>0</v>
      </c>
      <c r="H51" s="128">
        <f>SUMIF(A39:A50,"=1",H39:H50)</f>
        <v>0</v>
      </c>
      <c r="I51" s="129">
        <f>SUMIF(A39:A50,"=1",I39:I50)</f>
        <v>0</v>
      </c>
      <c r="J51" s="118">
        <f>SUMIF(A39:A50,"=1",J39:J50)</f>
        <v>0</v>
      </c>
    </row>
    <row r="52" spans="1:12" x14ac:dyDescent="0.2">
      <c r="G52" s="262"/>
    </row>
    <row r="55" spans="1:12" ht="15.75" x14ac:dyDescent="0.25">
      <c r="B55" s="137" t="s">
        <v>73</v>
      </c>
    </row>
    <row r="56" spans="1:12" ht="23.25" customHeight="1" x14ac:dyDescent="0.2">
      <c r="A56" s="139"/>
      <c r="B56" s="140" t="s">
        <v>16</v>
      </c>
      <c r="C56" s="109" t="s">
        <v>5</v>
      </c>
      <c r="D56" s="109"/>
      <c r="E56" s="109"/>
      <c r="F56" s="141" t="s">
        <v>74</v>
      </c>
      <c r="G56" s="142"/>
      <c r="H56" s="142"/>
      <c r="I56" s="143" t="s">
        <v>28</v>
      </c>
      <c r="J56" s="143" t="s">
        <v>0</v>
      </c>
    </row>
    <row r="57" spans="1:12" ht="23.25" customHeight="1" x14ac:dyDescent="0.2">
      <c r="A57" s="106"/>
      <c r="B57" s="112" t="s">
        <v>68</v>
      </c>
      <c r="C57" s="269" t="s">
        <v>76</v>
      </c>
      <c r="D57" s="269"/>
      <c r="E57" s="269"/>
      <c r="F57" s="144" t="s">
        <v>23</v>
      </c>
      <c r="G57" s="123"/>
      <c r="H57" s="123"/>
      <c r="I57" s="151">
        <f>'DOT-D.1.1.3'!G10</f>
        <v>0</v>
      </c>
      <c r="J57" s="148" t="str">
        <f>IF(I96=0,"",I57/I96*100)</f>
        <v/>
      </c>
    </row>
    <row r="58" spans="1:12" ht="23.25" customHeight="1" x14ac:dyDescent="0.2">
      <c r="A58" s="106"/>
      <c r="B58" s="112" t="s">
        <v>81</v>
      </c>
      <c r="C58" s="269" t="s">
        <v>82</v>
      </c>
      <c r="D58" s="269"/>
      <c r="E58" s="269"/>
      <c r="F58" s="144" t="s">
        <v>23</v>
      </c>
      <c r="G58" s="123"/>
      <c r="H58" s="123"/>
      <c r="I58" s="151">
        <f>'DOT-D.1.1.3'!G23</f>
        <v>0</v>
      </c>
      <c r="J58" s="148"/>
    </row>
    <row r="59" spans="1:12" ht="23.25" customHeight="1" x14ac:dyDescent="0.2">
      <c r="A59" s="106"/>
      <c r="B59" s="112" t="s">
        <v>83</v>
      </c>
      <c r="C59" s="269" t="s">
        <v>84</v>
      </c>
      <c r="D59" s="269"/>
      <c r="E59" s="269"/>
      <c r="F59" s="144" t="s">
        <v>23</v>
      </c>
      <c r="G59" s="123"/>
      <c r="H59" s="123"/>
      <c r="I59" s="151">
        <f>'DOT-D.1.1.1'!G11+'DOT-D.1.1.3'!G34</f>
        <v>0</v>
      </c>
      <c r="J59" s="148" t="str">
        <f>IF(I96=0,"",I59/I96*100)</f>
        <v/>
      </c>
    </row>
    <row r="60" spans="1:12" ht="23.25" customHeight="1" x14ac:dyDescent="0.2">
      <c r="A60" s="106"/>
      <c r="B60" s="112" t="s">
        <v>85</v>
      </c>
      <c r="C60" s="269" t="s">
        <v>86</v>
      </c>
      <c r="D60" s="269"/>
      <c r="E60" s="269"/>
      <c r="F60" s="144" t="s">
        <v>23</v>
      </c>
      <c r="G60" s="123"/>
      <c r="H60" s="123"/>
      <c r="I60" s="151">
        <f>'DOT-D.1.1.1'!G52+'DOT-D.1.1.3'!G62</f>
        <v>0</v>
      </c>
      <c r="J60" s="148" t="str">
        <f>IF(I96=0,"",I60/I96*100)</f>
        <v/>
      </c>
    </row>
    <row r="61" spans="1:12" ht="23.25" customHeight="1" x14ac:dyDescent="0.2">
      <c r="A61" s="106"/>
      <c r="B61" s="112" t="s">
        <v>217</v>
      </c>
      <c r="C61" s="269" t="s">
        <v>1522</v>
      </c>
      <c r="D61" s="269"/>
      <c r="E61" s="269"/>
      <c r="F61" s="144" t="s">
        <v>23</v>
      </c>
      <c r="G61" s="123"/>
      <c r="H61" s="123"/>
      <c r="I61" s="151">
        <f>'DOT-D.1.1.3'!G81</f>
        <v>0</v>
      </c>
      <c r="J61" s="148"/>
      <c r="L61" s="254"/>
    </row>
    <row r="62" spans="1:12" ht="23.25" customHeight="1" x14ac:dyDescent="0.2">
      <c r="A62" s="106"/>
      <c r="B62" s="112" t="s">
        <v>1529</v>
      </c>
      <c r="C62" s="269" t="s">
        <v>1530</v>
      </c>
      <c r="D62" s="269"/>
      <c r="E62" s="269"/>
      <c r="F62" s="144" t="s">
        <v>23</v>
      </c>
      <c r="G62" s="123"/>
      <c r="H62" s="123"/>
      <c r="I62" s="151">
        <f>'DOT-D.1.1.3'!G88</f>
        <v>0</v>
      </c>
      <c r="J62" s="148"/>
    </row>
    <row r="63" spans="1:12" ht="23.25" customHeight="1" x14ac:dyDescent="0.2">
      <c r="A63" s="106"/>
      <c r="B63" s="112" t="s">
        <v>93</v>
      </c>
      <c r="C63" s="269" t="s">
        <v>94</v>
      </c>
      <c r="D63" s="269"/>
      <c r="E63" s="269"/>
      <c r="F63" s="144" t="s">
        <v>23</v>
      </c>
      <c r="G63" s="123"/>
      <c r="H63" s="123"/>
      <c r="I63" s="151">
        <f>'DOT-D.1.1.1'!G88+'DOT-D.1.1.3'!G96</f>
        <v>0</v>
      </c>
      <c r="J63" s="148" t="str">
        <f>IF(I96=0,"",I63/I96*100)</f>
        <v/>
      </c>
    </row>
    <row r="64" spans="1:12" ht="23.25" customHeight="1" x14ac:dyDescent="0.2">
      <c r="A64" s="106"/>
      <c r="B64" s="112" t="s">
        <v>1575</v>
      </c>
      <c r="C64" s="269" t="s">
        <v>1576</v>
      </c>
      <c r="D64" s="269"/>
      <c r="E64" s="269"/>
      <c r="F64" s="144" t="s">
        <v>23</v>
      </c>
      <c r="G64" s="123"/>
      <c r="H64" s="123"/>
      <c r="I64" s="151">
        <f>'DOT-D.1.1.3'!G136</f>
        <v>0</v>
      </c>
      <c r="J64" s="148"/>
    </row>
    <row r="65" spans="1:14" ht="23.25" customHeight="1" x14ac:dyDescent="0.2">
      <c r="A65" s="106"/>
      <c r="B65" s="112" t="s">
        <v>95</v>
      </c>
      <c r="C65" s="269" t="s">
        <v>96</v>
      </c>
      <c r="D65" s="269"/>
      <c r="E65" s="269"/>
      <c r="F65" s="144" t="s">
        <v>23</v>
      </c>
      <c r="G65" s="123"/>
      <c r="H65" s="123"/>
      <c r="I65" s="151">
        <f>'DOT-D.1.1.1'!G197+'DOT-D.1.1.3'!G218</f>
        <v>0</v>
      </c>
      <c r="J65" s="148" t="str">
        <f>IF(I96=0,"",I65/I96*100)</f>
        <v/>
      </c>
    </row>
    <row r="66" spans="1:14" ht="23.25" customHeight="1" x14ac:dyDescent="0.2">
      <c r="A66" s="106"/>
      <c r="B66" s="112" t="s">
        <v>97</v>
      </c>
      <c r="C66" s="269" t="s">
        <v>98</v>
      </c>
      <c r="D66" s="269"/>
      <c r="E66" s="269"/>
      <c r="F66" s="144" t="s">
        <v>23</v>
      </c>
      <c r="G66" s="123"/>
      <c r="H66" s="123"/>
      <c r="I66" s="151">
        <f>'DOT-D.1.1.1'!G211+'DOT-D.1.1.3'!G233</f>
        <v>0</v>
      </c>
      <c r="J66" s="148" t="str">
        <f>IF(I96=0,"",I66/I96*100)</f>
        <v/>
      </c>
    </row>
    <row r="67" spans="1:14" ht="23.25" customHeight="1" x14ac:dyDescent="0.2">
      <c r="A67" s="106"/>
      <c r="B67" s="112" t="s">
        <v>99</v>
      </c>
      <c r="C67" s="269" t="s">
        <v>100</v>
      </c>
      <c r="D67" s="269"/>
      <c r="E67" s="269"/>
      <c r="F67" s="144" t="s">
        <v>23</v>
      </c>
      <c r="G67" s="123"/>
      <c r="H67" s="123"/>
      <c r="I67" s="151">
        <f>'DOT-D.1.1.1'!G223+'DOT-D.1.1.3'!G246</f>
        <v>0</v>
      </c>
      <c r="J67" s="148" t="str">
        <f>IF(I96=0,"",I67/I96*100)</f>
        <v/>
      </c>
    </row>
    <row r="68" spans="1:14" ht="23.25" customHeight="1" x14ac:dyDescent="0.2">
      <c r="A68" s="106"/>
      <c r="B68" s="112" t="s">
        <v>105</v>
      </c>
      <c r="C68" s="269" t="s">
        <v>106</v>
      </c>
      <c r="D68" s="269"/>
      <c r="E68" s="269"/>
      <c r="F68" s="144" t="s">
        <v>23</v>
      </c>
      <c r="G68" s="123"/>
      <c r="H68" s="123"/>
      <c r="I68" s="151">
        <f>'DOT-D.1.1.1'!G228+'DOT-D.1.1.3'!G251</f>
        <v>0</v>
      </c>
      <c r="J68" s="148" t="str">
        <f>IF(I96=0,"",I68/I96*100)</f>
        <v/>
      </c>
    </row>
    <row r="69" spans="1:14" ht="23.25" customHeight="1" x14ac:dyDescent="0.2">
      <c r="A69" s="106"/>
      <c r="B69" s="112" t="s">
        <v>107</v>
      </c>
      <c r="C69" s="269" t="s">
        <v>108</v>
      </c>
      <c r="D69" s="269"/>
      <c r="E69" s="269"/>
      <c r="F69" s="144" t="s">
        <v>23</v>
      </c>
      <c r="G69" s="123"/>
      <c r="H69" s="123"/>
      <c r="I69" s="151">
        <f>'DOT-D.1.1.1'!G233+'DOT-D.1.1.3'!G270</f>
        <v>0</v>
      </c>
      <c r="J69" s="148" t="str">
        <f>IF(I96=0,"",I69/I96*100)</f>
        <v/>
      </c>
    </row>
    <row r="70" spans="1:14" ht="23.25" customHeight="1" x14ac:dyDescent="0.2">
      <c r="A70" s="106"/>
      <c r="B70" s="112" t="s">
        <v>109</v>
      </c>
      <c r="C70" s="269" t="s">
        <v>110</v>
      </c>
      <c r="D70" s="269"/>
      <c r="E70" s="269"/>
      <c r="F70" s="144" t="s">
        <v>23</v>
      </c>
      <c r="G70" s="123"/>
      <c r="H70" s="123"/>
      <c r="I70" s="151">
        <f>'DOT-D.1.1.1'!G238+'DOT-D.1.1.3'!G275</f>
        <v>0</v>
      </c>
      <c r="J70" s="148" t="str">
        <f>IF(I96=0,"",I70/I96*100)</f>
        <v/>
      </c>
    </row>
    <row r="71" spans="1:14" ht="23.25" customHeight="1" x14ac:dyDescent="0.2">
      <c r="A71" s="106"/>
      <c r="B71" s="112" t="s">
        <v>111</v>
      </c>
      <c r="C71" s="269" t="s">
        <v>112</v>
      </c>
      <c r="D71" s="269"/>
      <c r="E71" s="269"/>
      <c r="F71" s="144" t="s">
        <v>23</v>
      </c>
      <c r="G71" s="123"/>
      <c r="H71" s="123"/>
      <c r="I71" s="151">
        <f>'DOT-D.1.1.1'!G241+'DOT-D.1.1.3'!G278</f>
        <v>0</v>
      </c>
      <c r="J71" s="148" t="str">
        <f>IF(I96=0,"",I71/I96*100)</f>
        <v/>
      </c>
    </row>
    <row r="72" spans="1:14" ht="23.25" customHeight="1" x14ac:dyDescent="0.2">
      <c r="A72" s="106"/>
      <c r="B72" s="112" t="s">
        <v>113</v>
      </c>
      <c r="C72" s="269" t="s">
        <v>114</v>
      </c>
      <c r="D72" s="269"/>
      <c r="E72" s="269"/>
      <c r="F72" s="144" t="s">
        <v>23</v>
      </c>
      <c r="G72" s="123"/>
      <c r="H72" s="123"/>
      <c r="I72" s="151">
        <f>'DOT-D.1.1.1'!G244+'DOT-D.1.1.3'!G281</f>
        <v>0</v>
      </c>
      <c r="J72" s="148" t="str">
        <f>IF(I96=0,"",I72/I96*100)</f>
        <v/>
      </c>
    </row>
    <row r="73" spans="1:14" ht="23.25" customHeight="1" x14ac:dyDescent="0.2">
      <c r="A73" s="106"/>
      <c r="B73" s="112" t="s">
        <v>115</v>
      </c>
      <c r="C73" s="269" t="s">
        <v>116</v>
      </c>
      <c r="D73" s="269"/>
      <c r="E73" s="269"/>
      <c r="F73" s="144" t="s">
        <v>23</v>
      </c>
      <c r="G73" s="123"/>
      <c r="H73" s="123"/>
      <c r="I73" s="151">
        <f>'DOT-D.1.1.1'!G361+'DOT-D.1.1.3'!G347</f>
        <v>0</v>
      </c>
      <c r="J73" s="148" t="str">
        <f>IF(I96=0,"",I73/I96*100)</f>
        <v/>
      </c>
    </row>
    <row r="74" spans="1:14" ht="23.25" customHeight="1" x14ac:dyDescent="0.2">
      <c r="A74" s="106"/>
      <c r="B74" s="112" t="s">
        <v>117</v>
      </c>
      <c r="C74" s="269" t="s">
        <v>118</v>
      </c>
      <c r="D74" s="269"/>
      <c r="E74" s="269"/>
      <c r="F74" s="144" t="s">
        <v>23</v>
      </c>
      <c r="G74" s="123"/>
      <c r="H74" s="123"/>
      <c r="I74" s="151">
        <f>'DOT-D.1.1.1'!G423+'DOT-D.1.1.3'!G371</f>
        <v>0</v>
      </c>
      <c r="J74" s="148" t="str">
        <f>IF(I96=0,"",I74/I96*100)</f>
        <v/>
      </c>
    </row>
    <row r="75" spans="1:14" ht="23.25" customHeight="1" x14ac:dyDescent="0.2">
      <c r="A75" s="106"/>
      <c r="B75" s="112" t="s">
        <v>119</v>
      </c>
      <c r="C75" s="269" t="s">
        <v>120</v>
      </c>
      <c r="D75" s="269"/>
      <c r="E75" s="269"/>
      <c r="F75" s="144" t="s">
        <v>24</v>
      </c>
      <c r="G75" s="123"/>
      <c r="H75" s="123"/>
      <c r="I75" s="151">
        <f>'DOT-D.1.1.1'!G430+'DOT-D.1.1.3'!G379</f>
        <v>0</v>
      </c>
      <c r="J75" s="148" t="str">
        <f>IF(I96=0,"",I75/I96*100)</f>
        <v/>
      </c>
    </row>
    <row r="76" spans="1:14" ht="23.25" customHeight="1" x14ac:dyDescent="0.2">
      <c r="A76" s="106"/>
      <c r="B76" s="112" t="s">
        <v>1834</v>
      </c>
      <c r="C76" s="269" t="s">
        <v>1835</v>
      </c>
      <c r="D76" s="269"/>
      <c r="E76" s="269"/>
      <c r="F76" s="144" t="s">
        <v>24</v>
      </c>
      <c r="G76" s="123"/>
      <c r="H76" s="123"/>
      <c r="I76" s="151">
        <f>'DOT-D.1.1.3'!G405</f>
        <v>0</v>
      </c>
      <c r="J76" s="148"/>
      <c r="L76" s="254"/>
    </row>
    <row r="77" spans="1:14" ht="23.25" customHeight="1" x14ac:dyDescent="0.2">
      <c r="A77" s="106"/>
      <c r="B77" s="112" t="s">
        <v>121</v>
      </c>
      <c r="C77" s="269" t="s">
        <v>122</v>
      </c>
      <c r="D77" s="269"/>
      <c r="E77" s="269"/>
      <c r="F77" s="144" t="s">
        <v>24</v>
      </c>
      <c r="G77" s="123"/>
      <c r="H77" s="123"/>
      <c r="I77" s="151">
        <f>'DOT-D.1.4.1.1'!G11+'DOT-D.1.4.1.1'!G27+'DOT-D.1.4.1.1'!G52+'DOT-D.1.4.1.2'!G13+'DOT-D.1.4.1.2'!G35+'DOT-D.1.4.1.2'!G62</f>
        <v>0</v>
      </c>
      <c r="J77" s="148" t="str">
        <f>IF(I96=0,"",I77/I96*100)</f>
        <v/>
      </c>
      <c r="K77" s="255"/>
      <c r="L77" s="254"/>
      <c r="M77" s="254"/>
    </row>
    <row r="78" spans="1:14" ht="23.25" customHeight="1" x14ac:dyDescent="0.2">
      <c r="A78" s="106"/>
      <c r="B78" s="112" t="s">
        <v>123</v>
      </c>
      <c r="C78" s="269" t="s">
        <v>124</v>
      </c>
      <c r="D78" s="269"/>
      <c r="E78" s="269"/>
      <c r="F78" s="144" t="s">
        <v>24</v>
      </c>
      <c r="G78" s="123"/>
      <c r="H78" s="123"/>
      <c r="I78" s="151">
        <f>'DOT-D.1.4.4'!G12+'DOT-D.1.4.4'!G24+'DOT-D.1.4.4'!G57+'DOT-D.1.4.4'!G83+'DOT-D.1.4.4'!G91</f>
        <v>0</v>
      </c>
      <c r="J78" s="148" t="str">
        <f>IF(I96=0,"",I78/I96*100)</f>
        <v/>
      </c>
      <c r="K78" s="255"/>
      <c r="L78" s="254"/>
      <c r="M78" s="254"/>
      <c r="N78" s="254"/>
    </row>
    <row r="79" spans="1:14" ht="23.25" customHeight="1" x14ac:dyDescent="0.2">
      <c r="A79" s="106"/>
      <c r="B79" s="112" t="s">
        <v>125</v>
      </c>
      <c r="C79" s="269" t="s">
        <v>126</v>
      </c>
      <c r="D79" s="269"/>
      <c r="E79" s="269"/>
      <c r="F79" s="144" t="s">
        <v>24</v>
      </c>
      <c r="G79" s="123"/>
      <c r="H79" s="123"/>
      <c r="I79" s="151">
        <f>'DOT-D.1.4.2'!G13+'DOT-D.1.4.2'!G23+'DOT-D.1.4.2'!G39+'DOT-D.1.4.2'!G53</f>
        <v>0</v>
      </c>
      <c r="J79" s="148" t="str">
        <f>IF(I96=0,"",I79/I96*100)</f>
        <v/>
      </c>
      <c r="K79" s="255"/>
      <c r="L79" s="254"/>
    </row>
    <row r="80" spans="1:14" ht="23.25" customHeight="1" x14ac:dyDescent="0.2">
      <c r="A80" s="106"/>
      <c r="B80" s="112" t="s">
        <v>127</v>
      </c>
      <c r="C80" s="269" t="s">
        <v>128</v>
      </c>
      <c r="D80" s="269"/>
      <c r="E80" s="269"/>
      <c r="F80" s="144" t="s">
        <v>24</v>
      </c>
      <c r="G80" s="123"/>
      <c r="H80" s="123"/>
      <c r="I80" s="151">
        <f>'DOT-D.1.1.3'!G418</f>
        <v>0</v>
      </c>
      <c r="J80" s="148"/>
      <c r="L80" s="254"/>
    </row>
    <row r="81" spans="1:14" ht="23.25" customHeight="1" x14ac:dyDescent="0.2">
      <c r="A81" s="106"/>
      <c r="B81" s="112" t="s">
        <v>129</v>
      </c>
      <c r="C81" s="269" t="s">
        <v>130</v>
      </c>
      <c r="D81" s="269"/>
      <c r="E81" s="269"/>
      <c r="F81" s="144" t="s">
        <v>24</v>
      </c>
      <c r="G81" s="123"/>
      <c r="H81" s="123"/>
      <c r="I81" s="151">
        <f>'DOT-D.1.1.1'!G437+'DOT-D.1.1.3'!G439</f>
        <v>0</v>
      </c>
      <c r="J81" s="148" t="str">
        <f>IF(I96=0,"",I81/I96*100)</f>
        <v/>
      </c>
      <c r="L81" s="254"/>
      <c r="M81" s="254"/>
    </row>
    <row r="82" spans="1:14" ht="23.25" customHeight="1" x14ac:dyDescent="0.2">
      <c r="A82" s="106"/>
      <c r="B82" s="112" t="s">
        <v>1896</v>
      </c>
      <c r="C82" s="269" t="s">
        <v>2871</v>
      </c>
      <c r="D82" s="269"/>
      <c r="E82" s="269"/>
      <c r="F82" s="144" t="s">
        <v>24</v>
      </c>
      <c r="G82" s="123"/>
      <c r="H82" s="123"/>
      <c r="I82" s="151">
        <f>'DOT-D.1.1.3'!G475</f>
        <v>0</v>
      </c>
      <c r="J82" s="148"/>
      <c r="L82" s="254"/>
      <c r="M82" s="254"/>
      <c r="N82" s="254"/>
    </row>
    <row r="83" spans="1:14" ht="23.25" customHeight="1" x14ac:dyDescent="0.2">
      <c r="A83" s="106"/>
      <c r="B83" s="112" t="s">
        <v>131</v>
      </c>
      <c r="C83" s="269" t="s">
        <v>132</v>
      </c>
      <c r="D83" s="269"/>
      <c r="E83" s="269"/>
      <c r="F83" s="144" t="s">
        <v>24</v>
      </c>
      <c r="G83" s="123"/>
      <c r="H83" s="123"/>
      <c r="I83" s="151">
        <f>'DOT-D.1.1.1'!G447+'DOT-D.1.1.3'!G497</f>
        <v>0</v>
      </c>
      <c r="J83" s="148" t="str">
        <f>IF(I96=0,"",I83/I96*100)</f>
        <v/>
      </c>
    </row>
    <row r="84" spans="1:14" ht="23.25" customHeight="1" x14ac:dyDescent="0.2">
      <c r="A84" s="106"/>
      <c r="B84" s="112" t="s">
        <v>133</v>
      </c>
      <c r="C84" s="269" t="s">
        <v>134</v>
      </c>
      <c r="D84" s="269"/>
      <c r="E84" s="269"/>
      <c r="F84" s="144" t="s">
        <v>24</v>
      </c>
      <c r="G84" s="123"/>
      <c r="H84" s="123"/>
      <c r="I84" s="151">
        <f>'DOT-D.1.1.3'!G517</f>
        <v>0</v>
      </c>
      <c r="J84" s="148"/>
    </row>
    <row r="85" spans="1:14" ht="23.25" customHeight="1" x14ac:dyDescent="0.2">
      <c r="A85" s="106"/>
      <c r="B85" s="112" t="s">
        <v>135</v>
      </c>
      <c r="C85" s="269" t="s">
        <v>136</v>
      </c>
      <c r="D85" s="269"/>
      <c r="E85" s="269"/>
      <c r="F85" s="144" t="s">
        <v>24</v>
      </c>
      <c r="G85" s="123"/>
      <c r="H85" s="123"/>
      <c r="I85" s="151">
        <f>'DOT-D.1.1.1'!G510+'DOT-D.1.1.3'!G549</f>
        <v>0</v>
      </c>
      <c r="J85" s="148" t="str">
        <f>IF(I96=0,"",I85/I96*100)</f>
        <v/>
      </c>
    </row>
    <row r="86" spans="1:14" ht="23.25" customHeight="1" x14ac:dyDescent="0.2">
      <c r="A86" s="106"/>
      <c r="B86" s="112" t="s">
        <v>137</v>
      </c>
      <c r="C86" s="269" t="s">
        <v>138</v>
      </c>
      <c r="D86" s="269"/>
      <c r="E86" s="269"/>
      <c r="F86" s="144" t="s">
        <v>24</v>
      </c>
      <c r="G86" s="123"/>
      <c r="H86" s="123"/>
      <c r="I86" s="151">
        <f>'DOT-D.1.1.1'!G548+'DOT-D.1.1.3'!G601</f>
        <v>0</v>
      </c>
      <c r="J86" s="148" t="str">
        <f>IF(I96=0,"",I86/I96*100)</f>
        <v/>
      </c>
    </row>
    <row r="87" spans="1:14" ht="23.25" customHeight="1" x14ac:dyDescent="0.2">
      <c r="A87" s="106"/>
      <c r="B87" s="112" t="s">
        <v>139</v>
      </c>
      <c r="C87" s="269" t="s">
        <v>140</v>
      </c>
      <c r="D87" s="269"/>
      <c r="E87" s="269"/>
      <c r="F87" s="144" t="s">
        <v>24</v>
      </c>
      <c r="G87" s="123"/>
      <c r="H87" s="123"/>
      <c r="I87" s="151">
        <f>'DOT-D.1.1.1'!G616+'DOT-D.1.1.3'!G653</f>
        <v>0</v>
      </c>
      <c r="J87" s="148" t="str">
        <f>IF(I96=0,"",I87/I96*100)</f>
        <v/>
      </c>
    </row>
    <row r="88" spans="1:14" ht="23.25" customHeight="1" x14ac:dyDescent="0.2">
      <c r="A88" s="106"/>
      <c r="B88" s="112" t="s">
        <v>141</v>
      </c>
      <c r="C88" s="269" t="s">
        <v>142</v>
      </c>
      <c r="D88" s="269"/>
      <c r="E88" s="269"/>
      <c r="F88" s="144" t="s">
        <v>24</v>
      </c>
      <c r="G88" s="123"/>
      <c r="H88" s="123"/>
      <c r="I88" s="151">
        <f>+'DOT-D.1.1.3'!G665+'DOT-D.1.1.1'!G723</f>
        <v>0</v>
      </c>
      <c r="J88" s="148" t="str">
        <f>IF(I96=0,"",I88/I96*100)</f>
        <v/>
      </c>
    </row>
    <row r="89" spans="1:14" ht="23.25" customHeight="1" x14ac:dyDescent="0.2">
      <c r="A89" s="106"/>
      <c r="B89" s="112" t="s">
        <v>143</v>
      </c>
      <c r="C89" s="269" t="s">
        <v>144</v>
      </c>
      <c r="D89" s="269"/>
      <c r="E89" s="269"/>
      <c r="F89" s="144" t="s">
        <v>24</v>
      </c>
      <c r="G89" s="123"/>
      <c r="H89" s="123"/>
      <c r="I89" s="151">
        <f>'DOT-D.1.1.1'!G767+'DOT-D.1.1.3'!G677+'DOT-D.1.4.2'!G79</f>
        <v>0</v>
      </c>
      <c r="J89" s="148" t="str">
        <f>IF(I96=0,"",I89/I96*100)</f>
        <v/>
      </c>
    </row>
    <row r="90" spans="1:14" ht="23.25" customHeight="1" x14ac:dyDescent="0.2">
      <c r="A90" s="106"/>
      <c r="B90" s="112" t="s">
        <v>145</v>
      </c>
      <c r="C90" s="269" t="s">
        <v>146</v>
      </c>
      <c r="D90" s="269"/>
      <c r="E90" s="269"/>
      <c r="F90" s="144" t="s">
        <v>24</v>
      </c>
      <c r="G90" s="123"/>
      <c r="H90" s="123"/>
      <c r="I90" s="151">
        <f>'DOT-D.1.1.1'!G770+'DOT-D.1.1.3'!G691</f>
        <v>0</v>
      </c>
      <c r="J90" s="148" t="str">
        <f>IF(I96=0,"",I90/I96*100)</f>
        <v/>
      </c>
    </row>
    <row r="91" spans="1:14" ht="23.25" customHeight="1" x14ac:dyDescent="0.2">
      <c r="A91" s="106"/>
      <c r="B91" s="112" t="s">
        <v>147</v>
      </c>
      <c r="C91" s="269" t="s">
        <v>148</v>
      </c>
      <c r="D91" s="269"/>
      <c r="E91" s="269"/>
      <c r="F91" s="144" t="s">
        <v>24</v>
      </c>
      <c r="G91" s="123"/>
      <c r="H91" s="123"/>
      <c r="I91" s="151">
        <f>'DOT-D.1.1.1'!G853</f>
        <v>0</v>
      </c>
      <c r="J91" s="148" t="str">
        <f>IF(I96=0,"",I91/I96*100)</f>
        <v/>
      </c>
    </row>
    <row r="92" spans="1:14" ht="23.25" customHeight="1" x14ac:dyDescent="0.2">
      <c r="A92" s="106"/>
      <c r="B92" s="112" t="s">
        <v>149</v>
      </c>
      <c r="C92" s="269" t="s">
        <v>150</v>
      </c>
      <c r="D92" s="269"/>
      <c r="E92" s="269"/>
      <c r="F92" s="144" t="s">
        <v>25</v>
      </c>
      <c r="G92" s="123"/>
      <c r="H92" s="123"/>
      <c r="I92" s="151">
        <f>'DOT-D.1.4.3.1'!G14+'DOT-D.1.4.3.2'!G12+'DOT-D.1.4.3.2'!G132</f>
        <v>0</v>
      </c>
      <c r="J92" s="148" t="str">
        <f>IF(I96=0,"",I92/I96*100)</f>
        <v/>
      </c>
      <c r="K92" s="255"/>
    </row>
    <row r="93" spans="1:14" ht="23.25" customHeight="1" x14ac:dyDescent="0.2">
      <c r="A93" s="106"/>
      <c r="B93" s="112" t="s">
        <v>151</v>
      </c>
      <c r="C93" s="269" t="s">
        <v>152</v>
      </c>
      <c r="D93" s="269"/>
      <c r="E93" s="269"/>
      <c r="F93" s="144" t="s">
        <v>153</v>
      </c>
      <c r="G93" s="123"/>
      <c r="H93" s="123"/>
      <c r="I93" s="151">
        <f>'DOT-D.1.1.1'!G858+'DOT-D.1.1.3'!G709</f>
        <v>0</v>
      </c>
      <c r="J93" s="148" t="str">
        <f>IF(I96=0,"",I93/I96*100)</f>
        <v/>
      </c>
    </row>
    <row r="94" spans="1:14" ht="23.25" customHeight="1" x14ac:dyDescent="0.2">
      <c r="A94" s="106"/>
      <c r="B94" s="112" t="s">
        <v>154</v>
      </c>
      <c r="C94" s="269" t="s">
        <v>26</v>
      </c>
      <c r="D94" s="269"/>
      <c r="E94" s="269"/>
      <c r="F94" s="144" t="s">
        <v>154</v>
      </c>
      <c r="G94" s="123"/>
      <c r="H94" s="123"/>
      <c r="I94" s="151">
        <f>'DOT-OVN'!G11</f>
        <v>0</v>
      </c>
      <c r="J94" s="148" t="str">
        <f>IF(I96=0,"",I94/I96*100)</f>
        <v/>
      </c>
      <c r="K94" s="255"/>
    </row>
    <row r="95" spans="1:14" ht="23.25" customHeight="1" x14ac:dyDescent="0.2">
      <c r="A95" s="106"/>
      <c r="B95" s="145" t="s">
        <v>155</v>
      </c>
      <c r="C95" s="269" t="s">
        <v>27</v>
      </c>
      <c r="D95" s="269"/>
      <c r="E95" s="269"/>
      <c r="F95" s="146" t="s">
        <v>155</v>
      </c>
      <c r="G95" s="152"/>
      <c r="H95" s="152"/>
      <c r="I95" s="153">
        <f>'DOT-OVN'!G19</f>
        <v>0</v>
      </c>
      <c r="J95" s="149" t="str">
        <f>IF(I96=0,"",I95/I96*100)</f>
        <v/>
      </c>
      <c r="K95" s="255"/>
    </row>
    <row r="96" spans="1:14" ht="23.25" customHeight="1" x14ac:dyDescent="0.2">
      <c r="A96" s="106"/>
      <c r="B96" s="270" t="s">
        <v>1</v>
      </c>
      <c r="C96" s="271"/>
      <c r="D96" s="271"/>
      <c r="E96" s="271"/>
      <c r="F96" s="147"/>
      <c r="G96" s="154"/>
      <c r="H96" s="154"/>
      <c r="I96" s="155">
        <f>SUM(I57:I95)</f>
        <v>0</v>
      </c>
      <c r="J96" s="150">
        <f>SUM(J57:J95)</f>
        <v>0</v>
      </c>
    </row>
  </sheetData>
  <mergeCells count="86">
    <mergeCell ref="C82:E82"/>
    <mergeCell ref="C80:E80"/>
    <mergeCell ref="C76:E76"/>
    <mergeCell ref="C64:E64"/>
    <mergeCell ref="C62:E62"/>
    <mergeCell ref="C75:E75"/>
    <mergeCell ref="C77:E77"/>
    <mergeCell ref="C78:E78"/>
    <mergeCell ref="C79:E79"/>
    <mergeCell ref="C81:E81"/>
    <mergeCell ref="C74:E74"/>
    <mergeCell ref="C65:E65"/>
    <mergeCell ref="C66:E66"/>
    <mergeCell ref="C67:E67"/>
    <mergeCell ref="C68:E68"/>
    <mergeCell ref="C69:E69"/>
    <mergeCell ref="C95:E95"/>
    <mergeCell ref="B96:E96"/>
    <mergeCell ref="C89:E89"/>
    <mergeCell ref="C90:E90"/>
    <mergeCell ref="C91:E91"/>
    <mergeCell ref="C92:E92"/>
    <mergeCell ref="C93:E93"/>
    <mergeCell ref="C94:E94"/>
    <mergeCell ref="C83:E83"/>
    <mergeCell ref="C85:E85"/>
    <mergeCell ref="C86:E86"/>
    <mergeCell ref="C87:E87"/>
    <mergeCell ref="C88:E88"/>
    <mergeCell ref="C84:E84"/>
    <mergeCell ref="C70:E70"/>
    <mergeCell ref="C71:E71"/>
    <mergeCell ref="C72:E72"/>
    <mergeCell ref="C73:E73"/>
    <mergeCell ref="C59:E59"/>
    <mergeCell ref="C60:E60"/>
    <mergeCell ref="C63:E63"/>
    <mergeCell ref="C46:E46"/>
    <mergeCell ref="C47:E47"/>
    <mergeCell ref="B51:E51"/>
    <mergeCell ref="C57:E57"/>
    <mergeCell ref="C61:E61"/>
    <mergeCell ref="C58:E58"/>
    <mergeCell ref="C49:E49"/>
    <mergeCell ref="C50:E50"/>
    <mergeCell ref="C48:E48"/>
    <mergeCell ref="C42:E42"/>
    <mergeCell ref="G23:I23"/>
    <mergeCell ref="G24:I24"/>
    <mergeCell ref="G25:I25"/>
    <mergeCell ref="G26:I26"/>
    <mergeCell ref="G27:I27"/>
    <mergeCell ref="G28:I28"/>
    <mergeCell ref="G29:I29"/>
    <mergeCell ref="C35:E35"/>
    <mergeCell ref="C39:E39"/>
    <mergeCell ref="C40:E40"/>
    <mergeCell ref="C41:E41"/>
    <mergeCell ref="C43:E43"/>
    <mergeCell ref="C44:E44"/>
    <mergeCell ref="C45:E45"/>
    <mergeCell ref="E20:F20"/>
    <mergeCell ref="G20:H20"/>
    <mergeCell ref="I20:J20"/>
    <mergeCell ref="E21:F21"/>
    <mergeCell ref="G21:H21"/>
    <mergeCell ref="I21:J21"/>
    <mergeCell ref="E18:F18"/>
    <mergeCell ref="G18:H18"/>
    <mergeCell ref="I18:J18"/>
    <mergeCell ref="E19:F19"/>
    <mergeCell ref="G19:H19"/>
    <mergeCell ref="I19:J19"/>
    <mergeCell ref="E16:F16"/>
    <mergeCell ref="G16:H16"/>
    <mergeCell ref="I16:J16"/>
    <mergeCell ref="E17:F17"/>
    <mergeCell ref="G17:H17"/>
    <mergeCell ref="I17:J17"/>
    <mergeCell ref="B1:J1"/>
    <mergeCell ref="D11:G11"/>
    <mergeCell ref="D12:G12"/>
    <mergeCell ref="E13:H13"/>
    <mergeCell ref="E15:F15"/>
    <mergeCell ref="G15:H15"/>
    <mergeCell ref="I15:J15"/>
  </mergeCells>
  <pageMargins left="0.7" right="0.7" top="0.75" bottom="0.75"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H5000"/>
  <sheetViews>
    <sheetView topLeftCell="A627" workbookViewId="0">
      <selection activeCell="F902" sqref="F902"/>
    </sheetView>
  </sheetViews>
  <sheetFormatPr defaultRowHeight="12.75" outlineLevelRow="1" x14ac:dyDescent="0.2"/>
  <cols>
    <col min="1" max="1" width="4.28515625" customWidth="1"/>
    <col min="2" max="2" width="14.42578125" style="161" customWidth="1"/>
    <col min="3" max="3" width="63.7109375" style="161" customWidth="1"/>
    <col min="4" max="4" width="4.5703125" customWidth="1"/>
    <col min="5" max="5" width="10.5703125" customWidth="1"/>
    <col min="6" max="6" width="9.85546875" customWidth="1"/>
    <col min="7" max="7" width="12.7109375" customWidth="1"/>
    <col min="8" max="17" width="0" hidden="1" customWidth="1"/>
    <col min="20" max="23" width="0" hidden="1" customWidth="1"/>
    <col min="29" max="33" width="0" hidden="1" customWidth="1"/>
    <col min="34" max="34" width="112.5703125" hidden="1" customWidth="1"/>
    <col min="35" max="36" width="81.42578125" hidden="1" customWidth="1"/>
    <col min="37" max="39" width="0" hidden="1" customWidth="1"/>
  </cols>
  <sheetData>
    <row r="1" spans="1:60" ht="15.75" x14ac:dyDescent="0.25">
      <c r="A1" s="301" t="s">
        <v>156</v>
      </c>
      <c r="B1" s="301"/>
      <c r="C1" s="301"/>
      <c r="D1" s="301"/>
      <c r="E1" s="301"/>
      <c r="F1" s="301"/>
      <c r="G1" s="301"/>
      <c r="AE1" t="s">
        <v>157</v>
      </c>
    </row>
    <row r="2" spans="1:60" x14ac:dyDescent="0.2">
      <c r="A2" s="159" t="s">
        <v>7</v>
      </c>
      <c r="B2" s="251" t="s">
        <v>45</v>
      </c>
      <c r="C2" s="302" t="s">
        <v>44</v>
      </c>
      <c r="D2" s="303"/>
      <c r="E2" s="303"/>
      <c r="F2" s="303"/>
      <c r="G2" s="304"/>
      <c r="AE2" t="s">
        <v>158</v>
      </c>
    </row>
    <row r="3" spans="1:60" hidden="1" x14ac:dyDescent="0.2">
      <c r="A3" s="159" t="s">
        <v>8</v>
      </c>
      <c r="B3" s="251"/>
      <c r="C3" s="303"/>
      <c r="D3" s="303"/>
      <c r="E3" s="303"/>
      <c r="F3" s="303"/>
      <c r="G3" s="304"/>
      <c r="AE3" t="s">
        <v>159</v>
      </c>
    </row>
    <row r="4" spans="1:60" hidden="1" x14ac:dyDescent="0.2">
      <c r="A4" s="159" t="s">
        <v>9</v>
      </c>
      <c r="B4" s="251" t="s">
        <v>2641</v>
      </c>
      <c r="C4" s="302" t="s">
        <v>44</v>
      </c>
      <c r="D4" s="303"/>
      <c r="E4" s="303"/>
      <c r="F4" s="303"/>
      <c r="G4" s="304"/>
      <c r="AE4" t="s">
        <v>160</v>
      </c>
    </row>
    <row r="5" spans="1:60" hidden="1" x14ac:dyDescent="0.2">
      <c r="A5" s="159" t="s">
        <v>161</v>
      </c>
      <c r="B5" s="251" t="s">
        <v>2641</v>
      </c>
      <c r="C5" s="302" t="s">
        <v>44</v>
      </c>
      <c r="D5" s="302"/>
      <c r="E5" s="302"/>
      <c r="F5" s="302"/>
      <c r="G5" s="305"/>
      <c r="H5" s="163"/>
      <c r="I5" s="163"/>
      <c r="J5" s="163"/>
      <c r="K5" s="163"/>
      <c r="L5" s="163"/>
      <c r="M5" s="163"/>
      <c r="N5" s="163"/>
      <c r="O5" s="163"/>
      <c r="P5" s="163"/>
      <c r="Q5" s="163"/>
      <c r="R5" s="163"/>
      <c r="S5" s="163"/>
      <c r="T5" s="163"/>
      <c r="U5" s="163"/>
      <c r="V5" s="163"/>
      <c r="W5" s="163"/>
      <c r="X5" s="163"/>
      <c r="Y5" s="163"/>
      <c r="Z5" s="163"/>
      <c r="AA5" s="163"/>
      <c r="AB5" s="163"/>
      <c r="AC5" s="163"/>
      <c r="AD5" s="163"/>
      <c r="AE5" s="163" t="s">
        <v>162</v>
      </c>
    </row>
    <row r="6" spans="1:60" x14ac:dyDescent="0.2">
      <c r="A6" s="159" t="s">
        <v>161</v>
      </c>
      <c r="B6" s="164" t="s">
        <v>46</v>
      </c>
      <c r="C6" s="302" t="s">
        <v>47</v>
      </c>
      <c r="D6" s="302"/>
      <c r="E6" s="302"/>
      <c r="F6" s="302"/>
      <c r="G6" s="305"/>
      <c r="H6" s="163"/>
      <c r="I6" s="163"/>
      <c r="J6" s="163"/>
      <c r="K6" s="163"/>
      <c r="L6" s="163"/>
      <c r="M6" s="163"/>
      <c r="N6" s="163"/>
      <c r="O6" s="163"/>
      <c r="P6" s="163"/>
      <c r="Q6" s="163"/>
      <c r="R6" s="163"/>
      <c r="S6" s="163"/>
      <c r="T6" s="163"/>
      <c r="U6" s="163"/>
      <c r="V6" s="163"/>
      <c r="W6" s="163"/>
      <c r="X6" s="163"/>
      <c r="Y6" s="163"/>
      <c r="Z6" s="163"/>
      <c r="AA6" s="163"/>
      <c r="AB6" s="163"/>
      <c r="AC6" s="163"/>
      <c r="AD6" s="163"/>
      <c r="AE6" s="163" t="s">
        <v>163</v>
      </c>
    </row>
    <row r="7" spans="1:60" x14ac:dyDescent="0.2">
      <c r="A7" s="165" t="s">
        <v>161</v>
      </c>
      <c r="B7" s="166" t="s">
        <v>2640</v>
      </c>
      <c r="C7" s="306" t="s">
        <v>2639</v>
      </c>
      <c r="D7" s="306"/>
      <c r="E7" s="306"/>
      <c r="F7" s="306"/>
      <c r="G7" s="307"/>
      <c r="H7" s="163"/>
      <c r="I7" s="163"/>
      <c r="J7" s="163"/>
      <c r="K7" s="163"/>
      <c r="L7" s="163"/>
      <c r="M7" s="163"/>
      <c r="N7" s="163"/>
      <c r="O7" s="163"/>
      <c r="P7" s="163"/>
      <c r="Q7" s="163"/>
      <c r="R7" s="163"/>
      <c r="S7" s="163"/>
      <c r="T7" s="163"/>
      <c r="U7" s="163"/>
      <c r="V7" s="163"/>
      <c r="W7" s="163"/>
      <c r="X7" s="163"/>
      <c r="Y7" s="163"/>
      <c r="Z7" s="163"/>
      <c r="AA7" s="163"/>
      <c r="AB7" s="163"/>
      <c r="AC7" s="163"/>
      <c r="AD7" s="163"/>
      <c r="AE7" s="163" t="s">
        <v>164</v>
      </c>
    </row>
    <row r="8" spans="1:60" x14ac:dyDescent="0.2">
      <c r="A8" s="158"/>
      <c r="D8" s="138"/>
    </row>
    <row r="9" spans="1:60" ht="38.25" x14ac:dyDescent="0.2">
      <c r="A9" s="167" t="s">
        <v>165</v>
      </c>
      <c r="B9" s="170" t="s">
        <v>166</v>
      </c>
      <c r="C9" s="170" t="s">
        <v>167</v>
      </c>
      <c r="D9" s="168" t="s">
        <v>168</v>
      </c>
      <c r="E9" s="169" t="s">
        <v>169</v>
      </c>
      <c r="F9" s="171" t="s">
        <v>170</v>
      </c>
      <c r="G9" s="169" t="s">
        <v>28</v>
      </c>
      <c r="H9" s="172" t="s">
        <v>29</v>
      </c>
      <c r="I9" s="172" t="s">
        <v>174</v>
      </c>
      <c r="J9" s="172" t="s">
        <v>30</v>
      </c>
      <c r="K9" s="172" t="s">
        <v>175</v>
      </c>
      <c r="L9" s="172" t="s">
        <v>176</v>
      </c>
      <c r="M9" s="172" t="s">
        <v>177</v>
      </c>
      <c r="N9" s="172" t="s">
        <v>178</v>
      </c>
      <c r="O9" s="172" t="s">
        <v>179</v>
      </c>
      <c r="P9" s="172" t="s">
        <v>180</v>
      </c>
      <c r="Q9" s="172" t="s">
        <v>181</v>
      </c>
      <c r="R9" s="172" t="s">
        <v>182</v>
      </c>
      <c r="S9" s="172" t="s">
        <v>183</v>
      </c>
      <c r="T9" s="172" t="s">
        <v>184</v>
      </c>
      <c r="U9" s="172" t="s">
        <v>185</v>
      </c>
      <c r="V9" s="172" t="s">
        <v>186</v>
      </c>
      <c r="W9" s="172" t="s">
        <v>187</v>
      </c>
      <c r="X9" s="267"/>
      <c r="Y9" s="163"/>
      <c r="Z9" s="163"/>
      <c r="AA9" s="163"/>
      <c r="AB9" s="163"/>
      <c r="AC9" s="163"/>
      <c r="AD9" s="163" t="s">
        <v>173</v>
      </c>
      <c r="AE9" s="163" t="s">
        <v>171</v>
      </c>
      <c r="AF9" t="s">
        <v>172</v>
      </c>
    </row>
    <row r="10" spans="1:60" x14ac:dyDescent="0.2">
      <c r="A10" s="162"/>
      <c r="B10" s="178"/>
      <c r="C10" s="178"/>
      <c r="D10" s="180"/>
      <c r="E10" s="181"/>
      <c r="F10" s="182"/>
      <c r="G10" s="182"/>
      <c r="H10" s="182"/>
      <c r="I10" s="182"/>
      <c r="J10" s="182"/>
      <c r="K10" s="182"/>
      <c r="L10" s="182"/>
      <c r="M10" s="182"/>
      <c r="N10" s="182"/>
      <c r="O10" s="182"/>
      <c r="P10" s="182"/>
      <c r="Q10" s="182"/>
      <c r="R10" s="183"/>
      <c r="S10" s="183"/>
      <c r="T10" s="182"/>
      <c r="U10" s="182"/>
      <c r="V10" s="183"/>
      <c r="W10" s="183"/>
      <c r="X10" s="256"/>
      <c r="AH10" s="210"/>
      <c r="AI10" s="210"/>
      <c r="AJ10" s="213"/>
    </row>
    <row r="11" spans="1:60" x14ac:dyDescent="0.2">
      <c r="A11" s="179" t="s">
        <v>188</v>
      </c>
      <c r="B11" s="186" t="s">
        <v>83</v>
      </c>
      <c r="C11" s="186" t="s">
        <v>84</v>
      </c>
      <c r="D11" s="187"/>
      <c r="E11" s="188"/>
      <c r="F11" s="189"/>
      <c r="G11" s="190">
        <f>SUMIF(AE12:AE50,"&lt;&gt;NOR",G12:G50)</f>
        <v>0</v>
      </c>
      <c r="H11" s="189"/>
      <c r="I11" s="189">
        <f>SUM(I12:I50)</f>
        <v>205769.29000000004</v>
      </c>
      <c r="J11" s="189"/>
      <c r="K11" s="189">
        <f>SUM(K12:K50)</f>
        <v>88303.09</v>
      </c>
      <c r="L11" s="189"/>
      <c r="M11" s="189">
        <f>SUM(M12:M50)</f>
        <v>0</v>
      </c>
      <c r="N11" s="189"/>
      <c r="O11" s="189">
        <f>SUM(O12:O50)</f>
        <v>37.36</v>
      </c>
      <c r="P11" s="189"/>
      <c r="Q11" s="189">
        <f>SUM(Q12:Q50)</f>
        <v>1.35</v>
      </c>
      <c r="R11" s="191"/>
      <c r="S11" s="191"/>
      <c r="T11" s="189"/>
      <c r="U11" s="189">
        <f>SUM(U12:U50)</f>
        <v>212.26000000000002</v>
      </c>
      <c r="V11" s="191"/>
      <c r="W11" s="192"/>
      <c r="X11" s="256"/>
      <c r="AE11" t="s">
        <v>189</v>
      </c>
      <c r="AH11" s="210"/>
      <c r="AI11" s="210"/>
      <c r="AJ11" s="213"/>
    </row>
    <row r="12" spans="1:60" ht="22.5" outlineLevel="1" x14ac:dyDescent="0.2">
      <c r="A12" s="193">
        <v>1</v>
      </c>
      <c r="B12" s="194" t="s">
        <v>190</v>
      </c>
      <c r="C12" s="194" t="s">
        <v>191</v>
      </c>
      <c r="D12" s="195" t="s">
        <v>192</v>
      </c>
      <c r="E12" s="196">
        <v>7.3094900000000003</v>
      </c>
      <c r="F12" s="199"/>
      <c r="G12" s="197">
        <f>ROUND(E12*F12,2)</f>
        <v>0</v>
      </c>
      <c r="H12" s="199">
        <v>4202.09</v>
      </c>
      <c r="I12" s="197">
        <f>ROUND(E12*H12,2)</f>
        <v>30715.13</v>
      </c>
      <c r="J12" s="199">
        <v>3132.91</v>
      </c>
      <c r="K12" s="197">
        <f>ROUND(E12*J12,2)</f>
        <v>22899.97</v>
      </c>
      <c r="L12" s="197">
        <v>21</v>
      </c>
      <c r="M12" s="197">
        <f>G12*(1+L12/100)</f>
        <v>0</v>
      </c>
      <c r="N12" s="197">
        <v>0.58179999999999998</v>
      </c>
      <c r="O12" s="197">
        <f>ROUND(E12*N12,2)</f>
        <v>4.25</v>
      </c>
      <c r="P12" s="197">
        <v>0</v>
      </c>
      <c r="Q12" s="197">
        <f>ROUND(E12*P12,2)</f>
        <v>0</v>
      </c>
      <c r="R12" s="198" t="s">
        <v>193</v>
      </c>
      <c r="S12" s="198" t="s">
        <v>194</v>
      </c>
      <c r="T12" s="197">
        <v>7.3976800000000003</v>
      </c>
      <c r="U12" s="197">
        <f>ROUND(E12*T12,2)</f>
        <v>54.07</v>
      </c>
      <c r="V12" s="198"/>
      <c r="W12" s="198"/>
      <c r="X12" s="266"/>
      <c r="Y12" s="176"/>
      <c r="Z12" s="176"/>
      <c r="AA12" s="176"/>
      <c r="AB12" s="176"/>
      <c r="AC12" s="176"/>
      <c r="AD12" s="176"/>
      <c r="AE12" s="176" t="s">
        <v>195</v>
      </c>
      <c r="AF12" s="176">
        <v>9</v>
      </c>
      <c r="AG12" s="176"/>
      <c r="AH12" s="211"/>
      <c r="AI12" s="211"/>
      <c r="AJ12" s="214"/>
      <c r="AK12" s="176"/>
      <c r="AL12" s="176"/>
      <c r="AM12" s="176"/>
      <c r="AN12" s="176"/>
      <c r="AO12" s="176"/>
      <c r="AP12" s="176"/>
      <c r="AQ12" s="176"/>
      <c r="AR12" s="176"/>
      <c r="AS12" s="176"/>
      <c r="AT12" s="176"/>
      <c r="AU12" s="176"/>
      <c r="AV12" s="176"/>
      <c r="AW12" s="176"/>
      <c r="AX12" s="176"/>
      <c r="AY12" s="176"/>
      <c r="AZ12" s="176"/>
      <c r="BA12" s="176"/>
      <c r="BB12" s="176"/>
      <c r="BC12" s="176"/>
      <c r="BD12" s="176"/>
      <c r="BE12" s="176"/>
      <c r="BF12" s="176"/>
      <c r="BG12" s="176"/>
      <c r="BH12" s="176"/>
    </row>
    <row r="13" spans="1:60" outlineLevel="1" x14ac:dyDescent="0.2">
      <c r="A13" s="177"/>
      <c r="B13" s="299" t="s">
        <v>2638</v>
      </c>
      <c r="C13" s="299"/>
      <c r="D13" s="300"/>
      <c r="E13" s="201"/>
      <c r="F13" s="184"/>
      <c r="G13" s="184"/>
      <c r="H13" s="184"/>
      <c r="I13" s="184"/>
      <c r="J13" s="184"/>
      <c r="K13" s="184"/>
      <c r="L13" s="184"/>
      <c r="M13" s="184"/>
      <c r="N13" s="184"/>
      <c r="O13" s="184"/>
      <c r="P13" s="184"/>
      <c r="Q13" s="184"/>
      <c r="R13" s="185"/>
      <c r="S13" s="185"/>
      <c r="T13" s="184"/>
      <c r="U13" s="184"/>
      <c r="V13" s="185"/>
      <c r="W13" s="185"/>
      <c r="X13" s="266"/>
      <c r="Y13" s="176"/>
      <c r="Z13" s="176"/>
      <c r="AA13" s="176"/>
      <c r="AB13" s="176"/>
      <c r="AC13" s="176"/>
      <c r="AD13" s="176"/>
      <c r="AE13" s="176" t="s">
        <v>197</v>
      </c>
      <c r="AF13" s="176">
        <v>0</v>
      </c>
      <c r="AG13" s="176"/>
      <c r="AH13" s="211"/>
      <c r="AI13" s="212" t="s">
        <v>2638</v>
      </c>
      <c r="AJ13" s="214"/>
      <c r="AK13" s="176"/>
      <c r="AL13" s="176"/>
      <c r="AM13" s="176"/>
      <c r="AN13" s="176"/>
      <c r="AO13" s="176"/>
      <c r="AP13" s="176"/>
      <c r="AQ13" s="176"/>
      <c r="AR13" s="176"/>
      <c r="AS13" s="176"/>
      <c r="AT13" s="176"/>
      <c r="AU13" s="176"/>
      <c r="AV13" s="176"/>
      <c r="AW13" s="176"/>
      <c r="AX13" s="176"/>
      <c r="AY13" s="176"/>
      <c r="AZ13" s="176"/>
      <c r="BA13" s="176"/>
      <c r="BB13" s="176"/>
      <c r="BC13" s="176"/>
      <c r="BD13" s="176"/>
      <c r="BE13" s="176"/>
      <c r="BF13" s="176"/>
      <c r="BG13" s="176"/>
      <c r="BH13" s="176"/>
    </row>
    <row r="14" spans="1:60" outlineLevel="1" x14ac:dyDescent="0.2">
      <c r="A14" s="177"/>
      <c r="B14" s="299" t="s">
        <v>2637</v>
      </c>
      <c r="C14" s="299"/>
      <c r="D14" s="300"/>
      <c r="E14" s="201"/>
      <c r="F14" s="184"/>
      <c r="G14" s="184"/>
      <c r="H14" s="184"/>
      <c r="I14" s="184"/>
      <c r="J14" s="184"/>
      <c r="K14" s="184"/>
      <c r="L14" s="184"/>
      <c r="M14" s="184"/>
      <c r="N14" s="184"/>
      <c r="O14" s="184"/>
      <c r="P14" s="184"/>
      <c r="Q14" s="184"/>
      <c r="R14" s="185"/>
      <c r="S14" s="185"/>
      <c r="T14" s="184"/>
      <c r="U14" s="184"/>
      <c r="V14" s="185"/>
      <c r="W14" s="185"/>
      <c r="X14" s="266"/>
      <c r="Y14" s="176"/>
      <c r="Z14" s="176"/>
      <c r="AA14" s="176"/>
      <c r="AB14" s="176"/>
      <c r="AC14" s="176"/>
      <c r="AD14" s="176"/>
      <c r="AE14" s="176" t="s">
        <v>197</v>
      </c>
      <c r="AF14" s="176">
        <v>0</v>
      </c>
      <c r="AG14" s="176"/>
      <c r="AH14" s="211"/>
      <c r="AI14" s="212" t="s">
        <v>2637</v>
      </c>
      <c r="AJ14" s="214"/>
      <c r="AK14" s="176"/>
      <c r="AL14" s="176"/>
      <c r="AM14" s="176"/>
      <c r="AN14" s="176"/>
      <c r="AO14" s="176"/>
      <c r="AP14" s="176"/>
      <c r="AQ14" s="176"/>
      <c r="AR14" s="176"/>
      <c r="AS14" s="176"/>
      <c r="AT14" s="176"/>
      <c r="AU14" s="176"/>
      <c r="AV14" s="176"/>
      <c r="AW14" s="176"/>
      <c r="AX14" s="176"/>
      <c r="AY14" s="176"/>
      <c r="AZ14" s="176"/>
      <c r="BA14" s="176"/>
      <c r="BB14" s="176"/>
      <c r="BC14" s="176"/>
      <c r="BD14" s="176"/>
      <c r="BE14" s="176"/>
      <c r="BF14" s="176"/>
      <c r="BG14" s="176"/>
      <c r="BH14" s="176"/>
    </row>
    <row r="15" spans="1:60" outlineLevel="1" x14ac:dyDescent="0.2">
      <c r="A15" s="177"/>
      <c r="B15" s="208" t="s">
        <v>2636</v>
      </c>
      <c r="C15" s="209"/>
      <c r="D15" s="200"/>
      <c r="E15" s="201"/>
      <c r="F15" s="184"/>
      <c r="G15" s="184"/>
      <c r="H15" s="184"/>
      <c r="I15" s="184"/>
      <c r="J15" s="184"/>
      <c r="K15" s="184"/>
      <c r="L15" s="184"/>
      <c r="M15" s="184"/>
      <c r="N15" s="184"/>
      <c r="O15" s="184"/>
      <c r="P15" s="184"/>
      <c r="Q15" s="184"/>
      <c r="R15" s="185"/>
      <c r="S15" s="185"/>
      <c r="T15" s="184"/>
      <c r="U15" s="184"/>
      <c r="V15" s="185"/>
      <c r="W15" s="185"/>
      <c r="X15" s="266"/>
      <c r="Y15" s="176"/>
      <c r="Z15" s="176"/>
      <c r="AA15" s="176"/>
      <c r="AB15" s="176"/>
      <c r="AC15" s="176"/>
      <c r="AD15" s="176"/>
      <c r="AE15" s="176" t="s">
        <v>197</v>
      </c>
      <c r="AF15" s="176">
        <v>0</v>
      </c>
      <c r="AG15" s="176"/>
      <c r="AH15" s="211"/>
      <c r="AI15" s="212" t="s">
        <v>2636</v>
      </c>
      <c r="AJ15" s="214"/>
      <c r="AK15" s="176"/>
      <c r="AL15" s="176"/>
      <c r="AM15" s="176"/>
      <c r="AN15" s="176"/>
      <c r="AO15" s="176"/>
      <c r="AP15" s="176"/>
      <c r="AQ15" s="176"/>
      <c r="AR15" s="176"/>
      <c r="AS15" s="176"/>
      <c r="AT15" s="176"/>
      <c r="AU15" s="176"/>
      <c r="AV15" s="176"/>
      <c r="AW15" s="176"/>
      <c r="AX15" s="176"/>
      <c r="AY15" s="176"/>
      <c r="AZ15" s="176"/>
      <c r="BA15" s="176"/>
      <c r="BB15" s="176"/>
      <c r="BC15" s="176"/>
      <c r="BD15" s="176"/>
      <c r="BE15" s="176"/>
      <c r="BF15" s="176"/>
      <c r="BG15" s="176"/>
      <c r="BH15" s="176"/>
    </row>
    <row r="16" spans="1:60" outlineLevel="1" x14ac:dyDescent="0.2">
      <c r="A16" s="177"/>
      <c r="B16" s="208" t="s">
        <v>2635</v>
      </c>
      <c r="C16" s="209"/>
      <c r="D16" s="200"/>
      <c r="E16" s="201">
        <v>7.3094900000000003</v>
      </c>
      <c r="F16" s="184"/>
      <c r="G16" s="184"/>
      <c r="H16" s="184"/>
      <c r="I16" s="184"/>
      <c r="J16" s="184"/>
      <c r="K16" s="184"/>
      <c r="L16" s="184"/>
      <c r="M16" s="184"/>
      <c r="N16" s="184"/>
      <c r="O16" s="184"/>
      <c r="P16" s="184"/>
      <c r="Q16" s="184"/>
      <c r="R16" s="185"/>
      <c r="S16" s="185"/>
      <c r="T16" s="184"/>
      <c r="U16" s="184"/>
      <c r="V16" s="185"/>
      <c r="W16" s="185"/>
      <c r="X16" s="266"/>
      <c r="Y16" s="176"/>
      <c r="Z16" s="176"/>
      <c r="AA16" s="176"/>
      <c r="AB16" s="176"/>
      <c r="AC16" s="176"/>
      <c r="AD16" s="176"/>
      <c r="AE16" s="176" t="s">
        <v>197</v>
      </c>
      <c r="AF16" s="176">
        <v>0</v>
      </c>
      <c r="AG16" s="176"/>
      <c r="AH16" s="211"/>
      <c r="AI16" s="212" t="s">
        <v>2635</v>
      </c>
      <c r="AJ16" s="214"/>
      <c r="AK16" s="176"/>
      <c r="AL16" s="176"/>
      <c r="AM16" s="176"/>
      <c r="AN16" s="176"/>
      <c r="AO16" s="176"/>
      <c r="AP16" s="176"/>
      <c r="AQ16" s="176"/>
      <c r="AR16" s="176"/>
      <c r="AS16" s="176"/>
      <c r="AT16" s="176"/>
      <c r="AU16" s="176"/>
      <c r="AV16" s="176"/>
      <c r="AW16" s="176"/>
      <c r="AX16" s="176"/>
      <c r="AY16" s="176"/>
      <c r="AZ16" s="176"/>
      <c r="BA16" s="176"/>
      <c r="BB16" s="176"/>
      <c r="BC16" s="176"/>
      <c r="BD16" s="176"/>
      <c r="BE16" s="176"/>
      <c r="BF16" s="176"/>
      <c r="BG16" s="176"/>
      <c r="BH16" s="176"/>
    </row>
    <row r="17" spans="1:60" ht="22.5" outlineLevel="1" x14ac:dyDescent="0.2">
      <c r="A17" s="193">
        <v>2</v>
      </c>
      <c r="B17" s="194" t="s">
        <v>2634</v>
      </c>
      <c r="C17" s="194" t="s">
        <v>2633</v>
      </c>
      <c r="D17" s="195" t="s">
        <v>207</v>
      </c>
      <c r="E17" s="196">
        <v>47.919379999999997</v>
      </c>
      <c r="F17" s="199"/>
      <c r="G17" s="197">
        <f>ROUND(E17*F17,2)</f>
        <v>0</v>
      </c>
      <c r="H17" s="199">
        <v>1448.81</v>
      </c>
      <c r="I17" s="197">
        <f>ROUND(E17*H17,2)</f>
        <v>69426.080000000002</v>
      </c>
      <c r="J17" s="199">
        <v>381.19</v>
      </c>
      <c r="K17" s="197">
        <f>ROUND(E17*J17,2)</f>
        <v>18266.39</v>
      </c>
      <c r="L17" s="197">
        <v>21</v>
      </c>
      <c r="M17" s="197">
        <f>G17*(1+L17/100)</f>
        <v>0</v>
      </c>
      <c r="N17" s="197">
        <v>0.37669999999999998</v>
      </c>
      <c r="O17" s="197">
        <f>ROUND(E17*N17,2)</f>
        <v>18.05</v>
      </c>
      <c r="P17" s="197">
        <v>0</v>
      </c>
      <c r="Q17" s="197">
        <f>ROUND(E17*P17,2)</f>
        <v>0</v>
      </c>
      <c r="R17" s="198" t="s">
        <v>208</v>
      </c>
      <c r="S17" s="198" t="s">
        <v>194</v>
      </c>
      <c r="T17" s="197">
        <v>0.84419999999999995</v>
      </c>
      <c r="U17" s="197">
        <f>ROUND(E17*T17,2)</f>
        <v>40.450000000000003</v>
      </c>
      <c r="V17" s="198"/>
      <c r="W17" s="198"/>
      <c r="X17" s="266"/>
      <c r="Y17" s="176"/>
      <c r="Z17" s="176"/>
      <c r="AA17" s="176"/>
      <c r="AB17" s="176"/>
      <c r="AC17" s="176"/>
      <c r="AD17" s="176"/>
      <c r="AE17" s="176" t="s">
        <v>195</v>
      </c>
      <c r="AF17" s="176">
        <v>13</v>
      </c>
      <c r="AG17" s="176"/>
      <c r="AH17" s="211"/>
      <c r="AI17" s="211"/>
      <c r="AJ17" s="214"/>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row>
    <row r="18" spans="1:60" outlineLevel="1" x14ac:dyDescent="0.2">
      <c r="A18" s="177"/>
      <c r="B18" s="208" t="s">
        <v>2632</v>
      </c>
      <c r="C18" s="209"/>
      <c r="D18" s="200"/>
      <c r="E18" s="201"/>
      <c r="F18" s="184"/>
      <c r="G18" s="184"/>
      <c r="H18" s="184"/>
      <c r="I18" s="184"/>
      <c r="J18" s="184"/>
      <c r="K18" s="184"/>
      <c r="L18" s="184"/>
      <c r="M18" s="184"/>
      <c r="N18" s="184"/>
      <c r="O18" s="184"/>
      <c r="P18" s="184"/>
      <c r="Q18" s="184"/>
      <c r="R18" s="185"/>
      <c r="S18" s="185"/>
      <c r="T18" s="184"/>
      <c r="U18" s="184"/>
      <c r="V18" s="185"/>
      <c r="W18" s="185"/>
      <c r="X18" s="266"/>
      <c r="Y18" s="176"/>
      <c r="Z18" s="176"/>
      <c r="AA18" s="176"/>
      <c r="AB18" s="176"/>
      <c r="AC18" s="176"/>
      <c r="AD18" s="176"/>
      <c r="AE18" s="176" t="s">
        <v>197</v>
      </c>
      <c r="AF18" s="176">
        <v>0</v>
      </c>
      <c r="AG18" s="176"/>
      <c r="AH18" s="211"/>
      <c r="AI18" s="212" t="s">
        <v>2632</v>
      </c>
      <c r="AJ18" s="214"/>
      <c r="AK18" s="176"/>
      <c r="AL18" s="176"/>
      <c r="AM18" s="176"/>
      <c r="AN18" s="176"/>
      <c r="AO18" s="176"/>
      <c r="AP18" s="176"/>
      <c r="AQ18" s="176"/>
      <c r="AR18" s="176"/>
      <c r="AS18" s="176"/>
      <c r="AT18" s="176"/>
      <c r="AU18" s="176"/>
      <c r="AV18" s="176"/>
      <c r="AW18" s="176"/>
      <c r="AX18" s="176"/>
      <c r="AY18" s="176"/>
      <c r="AZ18" s="176"/>
      <c r="BA18" s="176"/>
      <c r="BB18" s="176"/>
      <c r="BC18" s="176"/>
      <c r="BD18" s="176"/>
      <c r="BE18" s="176"/>
      <c r="BF18" s="176"/>
      <c r="BG18" s="176"/>
      <c r="BH18" s="176"/>
    </row>
    <row r="19" spans="1:60" outlineLevel="1" x14ac:dyDescent="0.2">
      <c r="A19" s="177"/>
      <c r="B19" s="208" t="s">
        <v>2631</v>
      </c>
      <c r="C19" s="209"/>
      <c r="D19" s="200"/>
      <c r="E19" s="201"/>
      <c r="F19" s="184"/>
      <c r="G19" s="184"/>
      <c r="H19" s="184"/>
      <c r="I19" s="184"/>
      <c r="J19" s="184"/>
      <c r="K19" s="184"/>
      <c r="L19" s="184"/>
      <c r="M19" s="184"/>
      <c r="N19" s="184"/>
      <c r="O19" s="184"/>
      <c r="P19" s="184"/>
      <c r="Q19" s="184"/>
      <c r="R19" s="185"/>
      <c r="S19" s="185"/>
      <c r="T19" s="184"/>
      <c r="U19" s="184"/>
      <c r="V19" s="185"/>
      <c r="W19" s="185"/>
      <c r="X19" s="266"/>
      <c r="Y19" s="176"/>
      <c r="Z19" s="176"/>
      <c r="AA19" s="176"/>
      <c r="AB19" s="176"/>
      <c r="AC19" s="176"/>
      <c r="AD19" s="176"/>
      <c r="AE19" s="176" t="s">
        <v>197</v>
      </c>
      <c r="AF19" s="176">
        <v>0</v>
      </c>
      <c r="AG19" s="176"/>
      <c r="AH19" s="211"/>
      <c r="AI19" s="212" t="s">
        <v>2631</v>
      </c>
      <c r="AJ19" s="214"/>
      <c r="AK19" s="176"/>
      <c r="AL19" s="176"/>
      <c r="AM19" s="176"/>
      <c r="AN19" s="176"/>
      <c r="AO19" s="176"/>
      <c r="AP19" s="176"/>
      <c r="AQ19" s="176"/>
      <c r="AR19" s="176"/>
      <c r="AS19" s="176"/>
      <c r="AT19" s="176"/>
      <c r="AU19" s="176"/>
      <c r="AV19" s="176"/>
      <c r="AW19" s="176"/>
      <c r="AX19" s="176"/>
      <c r="AY19" s="176"/>
      <c r="AZ19" s="176"/>
      <c r="BA19" s="176"/>
      <c r="BB19" s="176"/>
      <c r="BC19" s="176"/>
      <c r="BD19" s="176"/>
      <c r="BE19" s="176"/>
      <c r="BF19" s="176"/>
      <c r="BG19" s="176"/>
      <c r="BH19" s="176"/>
    </row>
    <row r="20" spans="1:60" outlineLevel="1" x14ac:dyDescent="0.2">
      <c r="A20" s="177"/>
      <c r="B20" s="208" t="s">
        <v>2630</v>
      </c>
      <c r="C20" s="209"/>
      <c r="D20" s="200"/>
      <c r="E20" s="201">
        <v>47.919379999999997</v>
      </c>
      <c r="F20" s="184"/>
      <c r="G20" s="184"/>
      <c r="H20" s="184"/>
      <c r="I20" s="184"/>
      <c r="J20" s="184"/>
      <c r="K20" s="184"/>
      <c r="L20" s="184"/>
      <c r="M20" s="184"/>
      <c r="N20" s="184"/>
      <c r="O20" s="184"/>
      <c r="P20" s="184"/>
      <c r="Q20" s="184"/>
      <c r="R20" s="185"/>
      <c r="S20" s="185"/>
      <c r="T20" s="184"/>
      <c r="U20" s="184"/>
      <c r="V20" s="185"/>
      <c r="W20" s="185"/>
      <c r="X20" s="266"/>
      <c r="Y20" s="176"/>
      <c r="Z20" s="176"/>
      <c r="AA20" s="176"/>
      <c r="AB20" s="176"/>
      <c r="AC20" s="176"/>
      <c r="AD20" s="176"/>
      <c r="AE20" s="176" t="s">
        <v>197</v>
      </c>
      <c r="AF20" s="176">
        <v>0</v>
      </c>
      <c r="AG20" s="176"/>
      <c r="AH20" s="211"/>
      <c r="AI20" s="212" t="s">
        <v>2630</v>
      </c>
      <c r="AJ20" s="214"/>
      <c r="AK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BG20" s="176"/>
      <c r="BH20" s="176"/>
    </row>
    <row r="21" spans="1:60" outlineLevel="1" x14ac:dyDescent="0.2">
      <c r="A21" s="193">
        <v>3</v>
      </c>
      <c r="B21" s="194" t="s">
        <v>1494</v>
      </c>
      <c r="C21" s="194" t="s">
        <v>1495</v>
      </c>
      <c r="D21" s="195" t="s">
        <v>213</v>
      </c>
      <c r="E21" s="196">
        <v>9</v>
      </c>
      <c r="F21" s="199"/>
      <c r="G21" s="197">
        <f>ROUND(E21*F21,2)</f>
        <v>0</v>
      </c>
      <c r="H21" s="199">
        <v>641.48</v>
      </c>
      <c r="I21" s="197">
        <f>ROUND(E21*H21,2)</f>
        <v>5773.32</v>
      </c>
      <c r="J21" s="199">
        <v>113.52</v>
      </c>
      <c r="K21" s="197">
        <f>ROUND(E21*J21,2)</f>
        <v>1021.68</v>
      </c>
      <c r="L21" s="197">
        <v>21</v>
      </c>
      <c r="M21" s="197">
        <f>G21*(1+L21/100)</f>
        <v>0</v>
      </c>
      <c r="N21" s="197">
        <v>2.6509999999999999E-2</v>
      </c>
      <c r="O21" s="197">
        <f>ROUND(E21*N21,2)</f>
        <v>0.24</v>
      </c>
      <c r="P21" s="197">
        <v>0</v>
      </c>
      <c r="Q21" s="197">
        <f>ROUND(E21*P21,2)</f>
        <v>0</v>
      </c>
      <c r="R21" s="198" t="s">
        <v>208</v>
      </c>
      <c r="S21" s="198" t="s">
        <v>194</v>
      </c>
      <c r="T21" s="197">
        <v>0.24199999999999999</v>
      </c>
      <c r="U21" s="197">
        <f>ROUND(E21*T21,2)</f>
        <v>2.1800000000000002</v>
      </c>
      <c r="V21" s="198"/>
      <c r="W21" s="198"/>
      <c r="X21" s="266"/>
      <c r="Y21" s="176"/>
      <c r="Z21" s="176"/>
      <c r="AA21" s="176"/>
      <c r="AB21" s="176"/>
      <c r="AC21" s="176"/>
      <c r="AD21" s="176"/>
      <c r="AE21" s="176" t="s">
        <v>195</v>
      </c>
      <c r="AF21" s="176">
        <v>16</v>
      </c>
      <c r="AG21" s="176"/>
      <c r="AH21" s="211"/>
      <c r="AI21" s="211"/>
      <c r="AJ21" s="214"/>
      <c r="AK21" s="176"/>
      <c r="AL21" s="176"/>
      <c r="AM21" s="176"/>
      <c r="AN21" s="176"/>
      <c r="AO21" s="176"/>
      <c r="AP21" s="176"/>
      <c r="AQ21" s="176"/>
      <c r="AR21" s="176"/>
      <c r="AS21" s="176"/>
      <c r="AT21" s="176"/>
      <c r="AU21" s="176"/>
      <c r="AV21" s="176"/>
      <c r="AW21" s="176"/>
      <c r="AX21" s="176"/>
      <c r="AY21" s="176"/>
      <c r="AZ21" s="176"/>
      <c r="BA21" s="176"/>
      <c r="BB21" s="176"/>
      <c r="BC21" s="176"/>
      <c r="BD21" s="176"/>
      <c r="BE21" s="176"/>
      <c r="BF21" s="176"/>
      <c r="BG21" s="176"/>
      <c r="BH21" s="176"/>
    </row>
    <row r="22" spans="1:60" outlineLevel="1" x14ac:dyDescent="0.2">
      <c r="A22" s="177"/>
      <c r="B22" s="208" t="s">
        <v>2437</v>
      </c>
      <c r="C22" s="209"/>
      <c r="D22" s="200"/>
      <c r="E22" s="201"/>
      <c r="F22" s="184"/>
      <c r="G22" s="184"/>
      <c r="H22" s="184"/>
      <c r="I22" s="184"/>
      <c r="J22" s="184"/>
      <c r="K22" s="184"/>
      <c r="L22" s="184"/>
      <c r="M22" s="184"/>
      <c r="N22" s="184"/>
      <c r="O22" s="184"/>
      <c r="P22" s="184"/>
      <c r="Q22" s="184"/>
      <c r="R22" s="185"/>
      <c r="S22" s="185"/>
      <c r="T22" s="184"/>
      <c r="U22" s="184"/>
      <c r="V22" s="185"/>
      <c r="W22" s="185"/>
      <c r="X22" s="266"/>
      <c r="Y22" s="176"/>
      <c r="Z22" s="176"/>
      <c r="AA22" s="176"/>
      <c r="AB22" s="176"/>
      <c r="AC22" s="176"/>
      <c r="AD22" s="176"/>
      <c r="AE22" s="176" t="s">
        <v>197</v>
      </c>
      <c r="AF22" s="176">
        <v>0</v>
      </c>
      <c r="AG22" s="176"/>
      <c r="AH22" s="211"/>
      <c r="AI22" s="212" t="s">
        <v>2437</v>
      </c>
      <c r="AJ22" s="214"/>
      <c r="AK22" s="176"/>
      <c r="AL22" s="176"/>
      <c r="AM22" s="176"/>
      <c r="AN22" s="176"/>
      <c r="AO22" s="176"/>
      <c r="AP22" s="176"/>
      <c r="AQ22" s="176"/>
      <c r="AR22" s="176"/>
      <c r="AS22" s="176"/>
      <c r="AT22" s="176"/>
      <c r="AU22" s="176"/>
      <c r="AV22" s="176"/>
      <c r="AW22" s="176"/>
      <c r="AX22" s="176"/>
      <c r="AY22" s="176"/>
      <c r="AZ22" s="176"/>
      <c r="BA22" s="176"/>
      <c r="BB22" s="176"/>
      <c r="BC22" s="176"/>
      <c r="BD22" s="176"/>
      <c r="BE22" s="176"/>
      <c r="BF22" s="176"/>
      <c r="BG22" s="176"/>
      <c r="BH22" s="176"/>
    </row>
    <row r="23" spans="1:60" outlineLevel="1" x14ac:dyDescent="0.2">
      <c r="A23" s="177"/>
      <c r="B23" s="208" t="s">
        <v>2629</v>
      </c>
      <c r="C23" s="209"/>
      <c r="D23" s="200"/>
      <c r="E23" s="201"/>
      <c r="F23" s="184"/>
      <c r="G23" s="184"/>
      <c r="H23" s="184"/>
      <c r="I23" s="184"/>
      <c r="J23" s="184"/>
      <c r="K23" s="184"/>
      <c r="L23" s="184"/>
      <c r="M23" s="184"/>
      <c r="N23" s="184"/>
      <c r="O23" s="184"/>
      <c r="P23" s="184"/>
      <c r="Q23" s="184"/>
      <c r="R23" s="185"/>
      <c r="S23" s="185"/>
      <c r="T23" s="184"/>
      <c r="U23" s="184"/>
      <c r="V23" s="185"/>
      <c r="W23" s="185"/>
      <c r="X23" s="266"/>
      <c r="Y23" s="176"/>
      <c r="Z23" s="176"/>
      <c r="AA23" s="176"/>
      <c r="AB23" s="176"/>
      <c r="AC23" s="176"/>
      <c r="AD23" s="176"/>
      <c r="AE23" s="176" t="s">
        <v>197</v>
      </c>
      <c r="AF23" s="176">
        <v>0</v>
      </c>
      <c r="AG23" s="176"/>
      <c r="AH23" s="211"/>
      <c r="AI23" s="212" t="s">
        <v>2629</v>
      </c>
      <c r="AJ23" s="214"/>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row>
    <row r="24" spans="1:60" outlineLevel="1" x14ac:dyDescent="0.2">
      <c r="A24" s="177"/>
      <c r="B24" s="208" t="s">
        <v>364</v>
      </c>
      <c r="C24" s="209"/>
      <c r="D24" s="200"/>
      <c r="E24" s="201">
        <v>9</v>
      </c>
      <c r="F24" s="184"/>
      <c r="G24" s="184"/>
      <c r="H24" s="184"/>
      <c r="I24" s="184"/>
      <c r="J24" s="184"/>
      <c r="K24" s="184"/>
      <c r="L24" s="184"/>
      <c r="M24" s="184"/>
      <c r="N24" s="184"/>
      <c r="O24" s="184"/>
      <c r="P24" s="184"/>
      <c r="Q24" s="184"/>
      <c r="R24" s="185"/>
      <c r="S24" s="185"/>
      <c r="T24" s="184"/>
      <c r="U24" s="184"/>
      <c r="V24" s="185"/>
      <c r="W24" s="185"/>
      <c r="X24" s="266"/>
      <c r="Y24" s="176"/>
      <c r="Z24" s="176"/>
      <c r="AA24" s="176"/>
      <c r="AB24" s="176"/>
      <c r="AC24" s="176"/>
      <c r="AD24" s="176"/>
      <c r="AE24" s="176" t="s">
        <v>197</v>
      </c>
      <c r="AF24" s="176">
        <v>0</v>
      </c>
      <c r="AG24" s="176"/>
      <c r="AH24" s="211"/>
      <c r="AI24" s="212" t="s">
        <v>364</v>
      </c>
      <c r="AJ24" s="214"/>
      <c r="AK24" s="176"/>
      <c r="AL24" s="176"/>
      <c r="AM24" s="176"/>
      <c r="AN24" s="176"/>
      <c r="AO24" s="176"/>
      <c r="AP24" s="176"/>
      <c r="AQ24" s="176"/>
      <c r="AR24" s="176"/>
      <c r="AS24" s="176"/>
      <c r="AT24" s="176"/>
      <c r="AU24" s="176"/>
      <c r="AV24" s="176"/>
      <c r="AW24" s="176"/>
      <c r="AX24" s="176"/>
      <c r="AY24" s="176"/>
      <c r="AZ24" s="176"/>
      <c r="BA24" s="176"/>
      <c r="BB24" s="176"/>
      <c r="BC24" s="176"/>
      <c r="BD24" s="176"/>
      <c r="BE24" s="176"/>
      <c r="BF24" s="176"/>
      <c r="BG24" s="176"/>
      <c r="BH24" s="176"/>
    </row>
    <row r="25" spans="1:60" outlineLevel="1" x14ac:dyDescent="0.2">
      <c r="A25" s="193">
        <v>4</v>
      </c>
      <c r="B25" s="194" t="s">
        <v>2628</v>
      </c>
      <c r="C25" s="194" t="s">
        <v>2627</v>
      </c>
      <c r="D25" s="195" t="s">
        <v>213</v>
      </c>
      <c r="E25" s="196">
        <v>4</v>
      </c>
      <c r="F25" s="199"/>
      <c r="G25" s="197">
        <f>ROUND(E25*F25,2)</f>
        <v>0</v>
      </c>
      <c r="H25" s="199">
        <v>1508.95</v>
      </c>
      <c r="I25" s="197">
        <f>ROUND(E25*H25,2)</f>
        <v>6035.8</v>
      </c>
      <c r="J25" s="199">
        <v>173.05</v>
      </c>
      <c r="K25" s="197">
        <f>ROUND(E25*J25,2)</f>
        <v>692.2</v>
      </c>
      <c r="L25" s="197">
        <v>21</v>
      </c>
      <c r="M25" s="197">
        <f>G25*(1+L25/100)</f>
        <v>0</v>
      </c>
      <c r="N25" s="197">
        <v>5.2019999999999997E-2</v>
      </c>
      <c r="O25" s="197">
        <f>ROUND(E25*N25,2)</f>
        <v>0.21</v>
      </c>
      <c r="P25" s="197">
        <v>0</v>
      </c>
      <c r="Q25" s="197">
        <f>ROUND(E25*P25,2)</f>
        <v>0</v>
      </c>
      <c r="R25" s="198" t="s">
        <v>208</v>
      </c>
      <c r="S25" s="198" t="s">
        <v>194</v>
      </c>
      <c r="T25" s="197">
        <v>0.24199999999999999</v>
      </c>
      <c r="U25" s="197">
        <f>ROUND(E25*T25,2)</f>
        <v>0.97</v>
      </c>
      <c r="V25" s="198"/>
      <c r="W25" s="198"/>
      <c r="X25" s="266"/>
      <c r="Y25" s="176"/>
      <c r="Z25" s="176"/>
      <c r="AA25" s="176"/>
      <c r="AB25" s="176"/>
      <c r="AC25" s="176"/>
      <c r="AD25" s="176"/>
      <c r="AE25" s="176" t="s">
        <v>195</v>
      </c>
      <c r="AF25" s="176">
        <v>19</v>
      </c>
      <c r="AG25" s="176"/>
      <c r="AH25" s="211"/>
      <c r="AI25" s="211"/>
      <c r="AJ25" s="214"/>
      <c r="AK25" s="176"/>
      <c r="AL25" s="176"/>
      <c r="AM25" s="176"/>
      <c r="AN25" s="176"/>
      <c r="AO25" s="176"/>
      <c r="AP25" s="176"/>
      <c r="AQ25" s="176"/>
      <c r="AR25" s="176"/>
      <c r="AS25" s="176"/>
      <c r="AT25" s="176"/>
      <c r="AU25" s="176"/>
      <c r="AV25" s="176"/>
      <c r="AW25" s="176"/>
      <c r="AX25" s="176"/>
      <c r="AY25" s="176"/>
      <c r="AZ25" s="176"/>
      <c r="BA25" s="176"/>
      <c r="BB25" s="176"/>
      <c r="BC25" s="176"/>
      <c r="BD25" s="176"/>
      <c r="BE25" s="176"/>
      <c r="BF25" s="176"/>
      <c r="BG25" s="176"/>
      <c r="BH25" s="176"/>
    </row>
    <row r="26" spans="1:60" outlineLevel="1" x14ac:dyDescent="0.2">
      <c r="A26" s="177"/>
      <c r="B26" s="208" t="s">
        <v>405</v>
      </c>
      <c r="C26" s="209"/>
      <c r="D26" s="200"/>
      <c r="E26" s="201"/>
      <c r="F26" s="184"/>
      <c r="G26" s="184"/>
      <c r="H26" s="184"/>
      <c r="I26" s="184"/>
      <c r="J26" s="184"/>
      <c r="K26" s="184"/>
      <c r="L26" s="184"/>
      <c r="M26" s="184"/>
      <c r="N26" s="184"/>
      <c r="O26" s="184"/>
      <c r="P26" s="184"/>
      <c r="Q26" s="184"/>
      <c r="R26" s="185"/>
      <c r="S26" s="185"/>
      <c r="T26" s="184"/>
      <c r="U26" s="184"/>
      <c r="V26" s="185"/>
      <c r="W26" s="185"/>
      <c r="X26" s="266"/>
      <c r="Y26" s="176"/>
      <c r="Z26" s="176"/>
      <c r="AA26" s="176"/>
      <c r="AB26" s="176"/>
      <c r="AC26" s="176"/>
      <c r="AD26" s="176"/>
      <c r="AE26" s="176" t="s">
        <v>197</v>
      </c>
      <c r="AF26" s="176">
        <v>0</v>
      </c>
      <c r="AG26" s="176"/>
      <c r="AH26" s="211"/>
      <c r="AI26" s="212" t="s">
        <v>405</v>
      </c>
      <c r="AJ26" s="214"/>
      <c r="AK26" s="176"/>
      <c r="AL26" s="176"/>
      <c r="AM26" s="176"/>
      <c r="AN26" s="176"/>
      <c r="AO26" s="176"/>
      <c r="AP26" s="176"/>
      <c r="AQ26" s="176"/>
      <c r="AR26" s="176"/>
      <c r="AS26" s="176"/>
      <c r="AT26" s="176"/>
      <c r="AU26" s="176"/>
      <c r="AV26" s="176"/>
      <c r="AW26" s="176"/>
      <c r="AX26" s="176"/>
      <c r="AY26" s="176"/>
      <c r="AZ26" s="176"/>
      <c r="BA26" s="176"/>
      <c r="BB26" s="176"/>
      <c r="BC26" s="176"/>
      <c r="BD26" s="176"/>
      <c r="BE26" s="176"/>
      <c r="BF26" s="176"/>
      <c r="BG26" s="176"/>
      <c r="BH26" s="176"/>
    </row>
    <row r="27" spans="1:60" outlineLevel="1" x14ac:dyDescent="0.2">
      <c r="A27" s="177"/>
      <c r="B27" s="208" t="s">
        <v>2626</v>
      </c>
      <c r="C27" s="209"/>
      <c r="D27" s="200"/>
      <c r="E27" s="201"/>
      <c r="F27" s="184"/>
      <c r="G27" s="184"/>
      <c r="H27" s="184"/>
      <c r="I27" s="184"/>
      <c r="J27" s="184"/>
      <c r="K27" s="184"/>
      <c r="L27" s="184"/>
      <c r="M27" s="184"/>
      <c r="N27" s="184"/>
      <c r="O27" s="184"/>
      <c r="P27" s="184"/>
      <c r="Q27" s="184"/>
      <c r="R27" s="185"/>
      <c r="S27" s="185"/>
      <c r="T27" s="184"/>
      <c r="U27" s="184"/>
      <c r="V27" s="185"/>
      <c r="W27" s="185"/>
      <c r="X27" s="266"/>
      <c r="Y27" s="176"/>
      <c r="Z27" s="176"/>
      <c r="AA27" s="176"/>
      <c r="AB27" s="176"/>
      <c r="AC27" s="176"/>
      <c r="AD27" s="176"/>
      <c r="AE27" s="176" t="s">
        <v>197</v>
      </c>
      <c r="AF27" s="176">
        <v>0</v>
      </c>
      <c r="AG27" s="176"/>
      <c r="AH27" s="211"/>
      <c r="AI27" s="212" t="s">
        <v>2626</v>
      </c>
      <c r="AJ27" s="214"/>
      <c r="AK27" s="176"/>
      <c r="AL27" s="176"/>
      <c r="AM27" s="176"/>
      <c r="AN27" s="176"/>
      <c r="AO27" s="176"/>
      <c r="AP27" s="176"/>
      <c r="AQ27" s="176"/>
      <c r="AR27" s="176"/>
      <c r="AS27" s="176"/>
      <c r="AT27" s="176"/>
      <c r="AU27" s="176"/>
      <c r="AV27" s="176"/>
      <c r="AW27" s="176"/>
      <c r="AX27" s="176"/>
      <c r="AY27" s="176"/>
      <c r="AZ27" s="176"/>
      <c r="BA27" s="176"/>
      <c r="BB27" s="176"/>
      <c r="BC27" s="176"/>
      <c r="BD27" s="176"/>
      <c r="BE27" s="176"/>
      <c r="BF27" s="176"/>
      <c r="BG27" s="176"/>
      <c r="BH27" s="176"/>
    </row>
    <row r="28" spans="1:60" outlineLevel="1" x14ac:dyDescent="0.2">
      <c r="A28" s="177"/>
      <c r="B28" s="208" t="s">
        <v>217</v>
      </c>
      <c r="C28" s="209"/>
      <c r="D28" s="200"/>
      <c r="E28" s="201">
        <v>4</v>
      </c>
      <c r="F28" s="184"/>
      <c r="G28" s="184"/>
      <c r="H28" s="184"/>
      <c r="I28" s="184"/>
      <c r="J28" s="184"/>
      <c r="K28" s="184"/>
      <c r="L28" s="184"/>
      <c r="M28" s="184"/>
      <c r="N28" s="184"/>
      <c r="O28" s="184"/>
      <c r="P28" s="184"/>
      <c r="Q28" s="184"/>
      <c r="R28" s="185"/>
      <c r="S28" s="185"/>
      <c r="T28" s="184"/>
      <c r="U28" s="184"/>
      <c r="V28" s="185"/>
      <c r="W28" s="185"/>
      <c r="X28" s="266"/>
      <c r="Y28" s="176"/>
      <c r="Z28" s="176"/>
      <c r="AA28" s="176"/>
      <c r="AB28" s="176"/>
      <c r="AC28" s="176"/>
      <c r="AD28" s="176"/>
      <c r="AE28" s="176" t="s">
        <v>197</v>
      </c>
      <c r="AF28" s="176">
        <v>0</v>
      </c>
      <c r="AG28" s="176"/>
      <c r="AH28" s="211"/>
      <c r="AI28" s="212" t="s">
        <v>217</v>
      </c>
      <c r="AJ28" s="214"/>
      <c r="AK28" s="176"/>
      <c r="AL28" s="176"/>
      <c r="AM28" s="176"/>
      <c r="AN28" s="176"/>
      <c r="AO28" s="176"/>
      <c r="AP28" s="176"/>
      <c r="AQ28" s="176"/>
      <c r="AR28" s="176"/>
      <c r="AS28" s="176"/>
      <c r="AT28" s="176"/>
      <c r="AU28" s="176"/>
      <c r="AV28" s="176"/>
      <c r="AW28" s="176"/>
      <c r="AX28" s="176"/>
      <c r="AY28" s="176"/>
      <c r="AZ28" s="176"/>
      <c r="BA28" s="176"/>
      <c r="BB28" s="176"/>
      <c r="BC28" s="176"/>
      <c r="BD28" s="176"/>
      <c r="BE28" s="176"/>
      <c r="BF28" s="176"/>
      <c r="BG28" s="176"/>
      <c r="BH28" s="176"/>
    </row>
    <row r="29" spans="1:60" ht="22.5" outlineLevel="1" x14ac:dyDescent="0.2">
      <c r="A29" s="193">
        <v>5</v>
      </c>
      <c r="B29" s="194" t="s">
        <v>199</v>
      </c>
      <c r="C29" s="194" t="s">
        <v>200</v>
      </c>
      <c r="D29" s="195" t="s">
        <v>192</v>
      </c>
      <c r="E29" s="196">
        <v>8.0468600000000006</v>
      </c>
      <c r="F29" s="199"/>
      <c r="G29" s="197">
        <f>ROUND(E29*F29,2)</f>
        <v>0</v>
      </c>
      <c r="H29" s="199">
        <v>4852.87</v>
      </c>
      <c r="I29" s="197">
        <f>ROUND(E29*H29,2)</f>
        <v>39050.370000000003</v>
      </c>
      <c r="J29" s="199">
        <v>1377.13</v>
      </c>
      <c r="K29" s="197">
        <f>ROUND(E29*J29,2)</f>
        <v>11081.57</v>
      </c>
      <c r="L29" s="197">
        <v>21</v>
      </c>
      <c r="M29" s="197">
        <f>G29*(1+L29/100)</f>
        <v>0</v>
      </c>
      <c r="N29" s="197">
        <v>0.76182000000000005</v>
      </c>
      <c r="O29" s="197">
        <f>ROUND(E29*N29,2)</f>
        <v>6.13</v>
      </c>
      <c r="P29" s="197">
        <v>0</v>
      </c>
      <c r="Q29" s="197">
        <f>ROUND(E29*P29,2)</f>
        <v>0</v>
      </c>
      <c r="R29" s="198" t="s">
        <v>193</v>
      </c>
      <c r="S29" s="198" t="s">
        <v>194</v>
      </c>
      <c r="T29" s="197">
        <v>3.08188</v>
      </c>
      <c r="U29" s="197">
        <f>ROUND(E29*T29,2)</f>
        <v>24.8</v>
      </c>
      <c r="V29" s="198"/>
      <c r="W29" s="198"/>
      <c r="X29" s="266"/>
      <c r="Y29" s="176"/>
      <c r="Z29" s="176"/>
      <c r="AA29" s="176"/>
      <c r="AB29" s="176"/>
      <c r="AC29" s="176"/>
      <c r="AD29" s="176"/>
      <c r="AE29" s="176" t="s">
        <v>195</v>
      </c>
      <c r="AF29" s="176">
        <v>22</v>
      </c>
      <c r="AG29" s="176"/>
      <c r="AH29" s="211"/>
      <c r="AI29" s="211"/>
      <c r="AJ29" s="214"/>
      <c r="AK29" s="176"/>
      <c r="AL29" s="176"/>
      <c r="AM29" s="176"/>
      <c r="AN29" s="176"/>
      <c r="AO29" s="176"/>
      <c r="AP29" s="176"/>
      <c r="AQ29" s="176"/>
      <c r="AR29" s="176"/>
      <c r="AS29" s="176"/>
      <c r="AT29" s="176"/>
      <c r="AU29" s="176"/>
      <c r="AV29" s="176"/>
      <c r="AW29" s="176"/>
      <c r="AX29" s="176"/>
      <c r="AY29" s="176"/>
      <c r="AZ29" s="176"/>
      <c r="BA29" s="176"/>
      <c r="BB29" s="176"/>
      <c r="BC29" s="176"/>
      <c r="BD29" s="176"/>
      <c r="BE29" s="176"/>
      <c r="BF29" s="176"/>
      <c r="BG29" s="176"/>
      <c r="BH29" s="176"/>
    </row>
    <row r="30" spans="1:60" outlineLevel="1" x14ac:dyDescent="0.2">
      <c r="A30" s="177"/>
      <c r="B30" s="208" t="s">
        <v>2625</v>
      </c>
      <c r="C30" s="209"/>
      <c r="D30" s="200"/>
      <c r="E30" s="201"/>
      <c r="F30" s="184"/>
      <c r="G30" s="184"/>
      <c r="H30" s="184"/>
      <c r="I30" s="184"/>
      <c r="J30" s="184"/>
      <c r="K30" s="184"/>
      <c r="L30" s="184"/>
      <c r="M30" s="184"/>
      <c r="N30" s="184"/>
      <c r="O30" s="184"/>
      <c r="P30" s="184"/>
      <c r="Q30" s="184"/>
      <c r="R30" s="185"/>
      <c r="S30" s="185"/>
      <c r="T30" s="184"/>
      <c r="U30" s="184"/>
      <c r="V30" s="185"/>
      <c r="W30" s="185"/>
      <c r="X30" s="266"/>
      <c r="Y30" s="176"/>
      <c r="Z30" s="176"/>
      <c r="AA30" s="176"/>
      <c r="AB30" s="176"/>
      <c r="AC30" s="176"/>
      <c r="AD30" s="176"/>
      <c r="AE30" s="176" t="s">
        <v>197</v>
      </c>
      <c r="AF30" s="176">
        <v>0</v>
      </c>
      <c r="AG30" s="176"/>
      <c r="AH30" s="211"/>
      <c r="AI30" s="212" t="s">
        <v>2625</v>
      </c>
      <c r="AJ30" s="214"/>
      <c r="AK30" s="176"/>
      <c r="AL30" s="176"/>
      <c r="AM30" s="176"/>
      <c r="AN30" s="176"/>
      <c r="AO30" s="176"/>
      <c r="AP30" s="176"/>
      <c r="AQ30" s="176"/>
      <c r="AR30" s="176"/>
      <c r="AS30" s="176"/>
      <c r="AT30" s="176"/>
      <c r="AU30" s="176"/>
      <c r="AV30" s="176"/>
      <c r="AW30" s="176"/>
      <c r="AX30" s="176"/>
      <c r="AY30" s="176"/>
      <c r="AZ30" s="176"/>
      <c r="BA30" s="176"/>
      <c r="BB30" s="176"/>
      <c r="BC30" s="176"/>
      <c r="BD30" s="176"/>
      <c r="BE30" s="176"/>
      <c r="BF30" s="176"/>
      <c r="BG30" s="176"/>
      <c r="BH30" s="176"/>
    </row>
    <row r="31" spans="1:60" outlineLevel="1" x14ac:dyDescent="0.2">
      <c r="A31" s="177"/>
      <c r="B31" s="299" t="s">
        <v>2624</v>
      </c>
      <c r="C31" s="299"/>
      <c r="D31" s="300"/>
      <c r="E31" s="201"/>
      <c r="F31" s="184"/>
      <c r="G31" s="184"/>
      <c r="H31" s="184"/>
      <c r="I31" s="184"/>
      <c r="J31" s="184"/>
      <c r="K31" s="184"/>
      <c r="L31" s="184"/>
      <c r="M31" s="184"/>
      <c r="N31" s="184"/>
      <c r="O31" s="184"/>
      <c r="P31" s="184"/>
      <c r="Q31" s="184"/>
      <c r="R31" s="185"/>
      <c r="S31" s="185"/>
      <c r="T31" s="184"/>
      <c r="U31" s="184"/>
      <c r="V31" s="185"/>
      <c r="W31" s="185"/>
      <c r="X31" s="266"/>
      <c r="Y31" s="176"/>
      <c r="Z31" s="176"/>
      <c r="AA31" s="176"/>
      <c r="AB31" s="176"/>
      <c r="AC31" s="176"/>
      <c r="AD31" s="176"/>
      <c r="AE31" s="176" t="s">
        <v>197</v>
      </c>
      <c r="AF31" s="176">
        <v>0</v>
      </c>
      <c r="AG31" s="176"/>
      <c r="AH31" s="211"/>
      <c r="AI31" s="212" t="s">
        <v>2624</v>
      </c>
      <c r="AJ31" s="214"/>
      <c r="AK31" s="176"/>
      <c r="AL31" s="176"/>
      <c r="AM31" s="176"/>
      <c r="AN31" s="176"/>
      <c r="AO31" s="176"/>
      <c r="AP31" s="176"/>
      <c r="AQ31" s="176"/>
      <c r="AR31" s="176"/>
      <c r="AS31" s="176"/>
      <c r="AT31" s="176"/>
      <c r="AU31" s="176"/>
      <c r="AV31" s="176"/>
      <c r="AW31" s="176"/>
      <c r="AX31" s="176"/>
      <c r="AY31" s="176"/>
      <c r="AZ31" s="176"/>
      <c r="BA31" s="176"/>
      <c r="BB31" s="176"/>
      <c r="BC31" s="176"/>
      <c r="BD31" s="176"/>
      <c r="BE31" s="176"/>
      <c r="BF31" s="176"/>
      <c r="BG31" s="176"/>
      <c r="BH31" s="176"/>
    </row>
    <row r="32" spans="1:60" outlineLevel="1" x14ac:dyDescent="0.2">
      <c r="A32" s="177"/>
      <c r="B32" s="299" t="s">
        <v>2623</v>
      </c>
      <c r="C32" s="299"/>
      <c r="D32" s="300"/>
      <c r="E32" s="201"/>
      <c r="F32" s="184"/>
      <c r="G32" s="184"/>
      <c r="H32" s="184"/>
      <c r="I32" s="184"/>
      <c r="J32" s="184"/>
      <c r="K32" s="184"/>
      <c r="L32" s="184"/>
      <c r="M32" s="184"/>
      <c r="N32" s="184"/>
      <c r="O32" s="184"/>
      <c r="P32" s="184"/>
      <c r="Q32" s="184"/>
      <c r="R32" s="185"/>
      <c r="S32" s="185"/>
      <c r="T32" s="184"/>
      <c r="U32" s="184"/>
      <c r="V32" s="185"/>
      <c r="W32" s="185"/>
      <c r="X32" s="266"/>
      <c r="Y32" s="176"/>
      <c r="Z32" s="176"/>
      <c r="AA32" s="176"/>
      <c r="AB32" s="176"/>
      <c r="AC32" s="176"/>
      <c r="AD32" s="176"/>
      <c r="AE32" s="176" t="s">
        <v>197</v>
      </c>
      <c r="AF32" s="176">
        <v>0</v>
      </c>
      <c r="AG32" s="176"/>
      <c r="AH32" s="211"/>
      <c r="AI32" s="212" t="s">
        <v>2623</v>
      </c>
      <c r="AJ32" s="214"/>
      <c r="AK32" s="176"/>
      <c r="AL32" s="176"/>
      <c r="AM32" s="176"/>
      <c r="AN32" s="176"/>
      <c r="AO32" s="176"/>
      <c r="AP32" s="176"/>
      <c r="AQ32" s="176"/>
      <c r="AR32" s="176"/>
      <c r="AS32" s="176"/>
      <c r="AT32" s="176"/>
      <c r="AU32" s="176"/>
      <c r="AV32" s="176"/>
      <c r="AW32" s="176"/>
      <c r="AX32" s="176"/>
      <c r="AY32" s="176"/>
      <c r="AZ32" s="176"/>
      <c r="BA32" s="176"/>
      <c r="BB32" s="176"/>
      <c r="BC32" s="176"/>
      <c r="BD32" s="176"/>
      <c r="BE32" s="176"/>
      <c r="BF32" s="176"/>
      <c r="BG32" s="176"/>
      <c r="BH32" s="176"/>
    </row>
    <row r="33" spans="1:60" ht="22.5" outlineLevel="1" x14ac:dyDescent="0.2">
      <c r="A33" s="177"/>
      <c r="B33" s="299" t="s">
        <v>2622</v>
      </c>
      <c r="C33" s="299"/>
      <c r="D33" s="300"/>
      <c r="E33" s="201"/>
      <c r="F33" s="184"/>
      <c r="G33" s="184"/>
      <c r="H33" s="184"/>
      <c r="I33" s="184"/>
      <c r="J33" s="184"/>
      <c r="K33" s="184"/>
      <c r="L33" s="184"/>
      <c r="M33" s="184"/>
      <c r="N33" s="184"/>
      <c r="O33" s="184"/>
      <c r="P33" s="184"/>
      <c r="Q33" s="184"/>
      <c r="R33" s="185"/>
      <c r="S33" s="185"/>
      <c r="T33" s="184"/>
      <c r="U33" s="184"/>
      <c r="V33" s="185"/>
      <c r="W33" s="185"/>
      <c r="X33" s="266"/>
      <c r="Y33" s="176"/>
      <c r="Z33" s="176"/>
      <c r="AA33" s="176"/>
      <c r="AB33" s="176"/>
      <c r="AC33" s="176"/>
      <c r="AD33" s="176"/>
      <c r="AE33" s="176" t="s">
        <v>197</v>
      </c>
      <c r="AF33" s="176">
        <v>0</v>
      </c>
      <c r="AG33" s="176"/>
      <c r="AH33" s="211"/>
      <c r="AI33" s="212" t="s">
        <v>2622</v>
      </c>
      <c r="AJ33" s="214"/>
      <c r="AK33" s="176"/>
      <c r="AL33" s="176"/>
      <c r="AM33" s="176"/>
      <c r="AN33" s="176"/>
      <c r="AO33" s="176"/>
      <c r="AP33" s="176"/>
      <c r="AQ33" s="176"/>
      <c r="AR33" s="176"/>
      <c r="AS33" s="176"/>
      <c r="AT33" s="176"/>
      <c r="AU33" s="176"/>
      <c r="AV33" s="176"/>
      <c r="AW33" s="176"/>
      <c r="AX33" s="176"/>
      <c r="AY33" s="176"/>
      <c r="AZ33" s="176"/>
      <c r="BA33" s="176"/>
      <c r="BB33" s="176"/>
      <c r="BC33" s="176"/>
      <c r="BD33" s="176"/>
      <c r="BE33" s="176"/>
      <c r="BF33" s="176"/>
      <c r="BG33" s="176"/>
      <c r="BH33" s="176"/>
    </row>
    <row r="34" spans="1:60" outlineLevel="1" x14ac:dyDescent="0.2">
      <c r="A34" s="177"/>
      <c r="B34" s="208" t="s">
        <v>2621</v>
      </c>
      <c r="C34" s="209"/>
      <c r="D34" s="200"/>
      <c r="E34" s="201">
        <v>8.0468600000000006</v>
      </c>
      <c r="F34" s="184"/>
      <c r="G34" s="184"/>
      <c r="H34" s="184"/>
      <c r="I34" s="184"/>
      <c r="J34" s="184"/>
      <c r="K34" s="184"/>
      <c r="L34" s="184"/>
      <c r="M34" s="184"/>
      <c r="N34" s="184"/>
      <c r="O34" s="184"/>
      <c r="P34" s="184"/>
      <c r="Q34" s="184"/>
      <c r="R34" s="185"/>
      <c r="S34" s="185"/>
      <c r="T34" s="184"/>
      <c r="U34" s="184"/>
      <c r="V34" s="185"/>
      <c r="W34" s="185"/>
      <c r="X34" s="266"/>
      <c r="Y34" s="176"/>
      <c r="Z34" s="176"/>
      <c r="AA34" s="176"/>
      <c r="AB34" s="176"/>
      <c r="AC34" s="176"/>
      <c r="AD34" s="176"/>
      <c r="AE34" s="176" t="s">
        <v>197</v>
      </c>
      <c r="AF34" s="176">
        <v>0</v>
      </c>
      <c r="AG34" s="176"/>
      <c r="AH34" s="211"/>
      <c r="AI34" s="212" t="s">
        <v>2621</v>
      </c>
      <c r="AJ34" s="214"/>
      <c r="AK34" s="176"/>
      <c r="AL34" s="176"/>
      <c r="AM34" s="176"/>
      <c r="AN34" s="176"/>
      <c r="AO34" s="176"/>
      <c r="AP34" s="176"/>
      <c r="AQ34" s="176"/>
      <c r="AR34" s="176"/>
      <c r="AS34" s="176"/>
      <c r="AT34" s="176"/>
      <c r="AU34" s="176"/>
      <c r="AV34" s="176"/>
      <c r="AW34" s="176"/>
      <c r="AX34" s="176"/>
      <c r="AY34" s="176"/>
      <c r="AZ34" s="176"/>
      <c r="BA34" s="176"/>
      <c r="BB34" s="176"/>
      <c r="BC34" s="176"/>
      <c r="BD34" s="176"/>
      <c r="BE34" s="176"/>
      <c r="BF34" s="176"/>
      <c r="BG34" s="176"/>
      <c r="BH34" s="176"/>
    </row>
    <row r="35" spans="1:60" outlineLevel="1" x14ac:dyDescent="0.2">
      <c r="A35" s="193">
        <v>6</v>
      </c>
      <c r="B35" s="194" t="s">
        <v>205</v>
      </c>
      <c r="C35" s="194" t="s">
        <v>206</v>
      </c>
      <c r="D35" s="195" t="s">
        <v>207</v>
      </c>
      <c r="E35" s="196">
        <v>90.381299999999996</v>
      </c>
      <c r="F35" s="199"/>
      <c r="G35" s="197">
        <f>ROUND(E35*F35,2)</f>
        <v>0</v>
      </c>
      <c r="H35" s="199">
        <v>490.43</v>
      </c>
      <c r="I35" s="197">
        <f>ROUND(E35*H35,2)</f>
        <v>44325.7</v>
      </c>
      <c r="J35" s="199">
        <v>243.57</v>
      </c>
      <c r="K35" s="197">
        <f>ROUND(E35*J35,2)</f>
        <v>22014.17</v>
      </c>
      <c r="L35" s="197">
        <v>21</v>
      </c>
      <c r="M35" s="197">
        <f>G35*(1+L35/100)</f>
        <v>0</v>
      </c>
      <c r="N35" s="197">
        <v>7.4709999999999999E-2</v>
      </c>
      <c r="O35" s="197">
        <f>ROUND(E35*N35,2)</f>
        <v>6.75</v>
      </c>
      <c r="P35" s="197">
        <v>0</v>
      </c>
      <c r="Q35" s="197">
        <f>ROUND(E35*P35,2)</f>
        <v>0</v>
      </c>
      <c r="R35" s="198" t="s">
        <v>208</v>
      </c>
      <c r="S35" s="198" t="s">
        <v>194</v>
      </c>
      <c r="T35" s="197">
        <v>0.52915000000000001</v>
      </c>
      <c r="U35" s="197">
        <f>ROUND(E35*T35,2)</f>
        <v>47.83</v>
      </c>
      <c r="V35" s="198"/>
      <c r="W35" s="198"/>
      <c r="X35" s="266"/>
      <c r="Y35" s="176"/>
      <c r="Z35" s="176"/>
      <c r="AA35" s="176"/>
      <c r="AB35" s="176"/>
      <c r="AC35" s="176"/>
      <c r="AD35" s="176"/>
      <c r="AE35" s="176" t="s">
        <v>195</v>
      </c>
      <c r="AF35" s="176">
        <v>27</v>
      </c>
      <c r="AG35" s="176"/>
      <c r="AH35" s="211"/>
      <c r="AI35" s="211"/>
      <c r="AJ35" s="214"/>
      <c r="AK35" s="176"/>
      <c r="AL35" s="176"/>
      <c r="AM35" s="176"/>
      <c r="AN35" s="176"/>
      <c r="AO35" s="176"/>
      <c r="AP35" s="176"/>
      <c r="AQ35" s="176"/>
      <c r="AR35" s="176"/>
      <c r="AS35" s="176"/>
      <c r="AT35" s="176"/>
      <c r="AU35" s="176"/>
      <c r="AV35" s="176"/>
      <c r="AW35" s="176"/>
      <c r="AX35" s="176"/>
      <c r="AY35" s="176"/>
      <c r="AZ35" s="176"/>
      <c r="BA35" s="176"/>
      <c r="BB35" s="176"/>
      <c r="BC35" s="176"/>
      <c r="BD35" s="176"/>
      <c r="BE35" s="176"/>
      <c r="BF35" s="176"/>
      <c r="BG35" s="176"/>
      <c r="BH35" s="176"/>
    </row>
    <row r="36" spans="1:60" outlineLevel="1" x14ac:dyDescent="0.2">
      <c r="A36" s="177"/>
      <c r="B36" s="208" t="s">
        <v>2620</v>
      </c>
      <c r="C36" s="209"/>
      <c r="D36" s="200"/>
      <c r="E36" s="201"/>
      <c r="F36" s="184"/>
      <c r="G36" s="184"/>
      <c r="H36" s="184"/>
      <c r="I36" s="184"/>
      <c r="J36" s="184"/>
      <c r="K36" s="184"/>
      <c r="L36" s="184"/>
      <c r="M36" s="184"/>
      <c r="N36" s="184"/>
      <c r="O36" s="184"/>
      <c r="P36" s="184"/>
      <c r="Q36" s="184"/>
      <c r="R36" s="185"/>
      <c r="S36" s="185"/>
      <c r="T36" s="184"/>
      <c r="U36" s="184"/>
      <c r="V36" s="185"/>
      <c r="W36" s="185"/>
      <c r="X36" s="266"/>
      <c r="Y36" s="176"/>
      <c r="Z36" s="176"/>
      <c r="AA36" s="176"/>
      <c r="AB36" s="176"/>
      <c r="AC36" s="176"/>
      <c r="AD36" s="176"/>
      <c r="AE36" s="176" t="s">
        <v>197</v>
      </c>
      <c r="AF36" s="176">
        <v>0</v>
      </c>
      <c r="AG36" s="176"/>
      <c r="AH36" s="211"/>
      <c r="AI36" s="212" t="s">
        <v>2620</v>
      </c>
      <c r="AJ36" s="214"/>
      <c r="AK36" s="176"/>
      <c r="AL36" s="176"/>
      <c r="AM36" s="176"/>
      <c r="AN36" s="176"/>
      <c r="AO36" s="176"/>
      <c r="AP36" s="176"/>
      <c r="AQ36" s="176"/>
      <c r="AR36" s="176"/>
      <c r="AS36" s="176"/>
      <c r="AT36" s="176"/>
      <c r="AU36" s="176"/>
      <c r="AV36" s="176"/>
      <c r="AW36" s="176"/>
      <c r="AX36" s="176"/>
      <c r="AY36" s="176"/>
      <c r="AZ36" s="176"/>
      <c r="BA36" s="176"/>
      <c r="BB36" s="176"/>
      <c r="BC36" s="176"/>
      <c r="BD36" s="176"/>
      <c r="BE36" s="176"/>
      <c r="BF36" s="176"/>
      <c r="BG36" s="176"/>
      <c r="BH36" s="176"/>
    </row>
    <row r="37" spans="1:60" outlineLevel="1" x14ac:dyDescent="0.2">
      <c r="A37" s="177"/>
      <c r="B37" s="208" t="s">
        <v>2619</v>
      </c>
      <c r="C37" s="209"/>
      <c r="D37" s="200"/>
      <c r="E37" s="201"/>
      <c r="F37" s="184"/>
      <c r="G37" s="184"/>
      <c r="H37" s="184"/>
      <c r="I37" s="184"/>
      <c r="J37" s="184"/>
      <c r="K37" s="184"/>
      <c r="L37" s="184"/>
      <c r="M37" s="184"/>
      <c r="N37" s="184"/>
      <c r="O37" s="184"/>
      <c r="P37" s="184"/>
      <c r="Q37" s="184"/>
      <c r="R37" s="185"/>
      <c r="S37" s="185"/>
      <c r="T37" s="184"/>
      <c r="U37" s="184"/>
      <c r="V37" s="185"/>
      <c r="W37" s="185"/>
      <c r="X37" s="266"/>
      <c r="Y37" s="176"/>
      <c r="Z37" s="176"/>
      <c r="AA37" s="176"/>
      <c r="AB37" s="176"/>
      <c r="AC37" s="176"/>
      <c r="AD37" s="176"/>
      <c r="AE37" s="176" t="s">
        <v>197</v>
      </c>
      <c r="AF37" s="176">
        <v>0</v>
      </c>
      <c r="AG37" s="176"/>
      <c r="AH37" s="211"/>
      <c r="AI37" s="212" t="s">
        <v>2619</v>
      </c>
      <c r="AJ37" s="214"/>
      <c r="AK37" s="176"/>
      <c r="AL37" s="176"/>
      <c r="AM37" s="176"/>
      <c r="AN37" s="176"/>
      <c r="AO37" s="176"/>
      <c r="AP37" s="176"/>
      <c r="AQ37" s="176"/>
      <c r="AR37" s="176"/>
      <c r="AS37" s="176"/>
      <c r="AT37" s="176"/>
      <c r="AU37" s="176"/>
      <c r="AV37" s="176"/>
      <c r="AW37" s="176"/>
      <c r="AX37" s="176"/>
      <c r="AY37" s="176"/>
      <c r="AZ37" s="176"/>
      <c r="BA37" s="176"/>
      <c r="BB37" s="176"/>
      <c r="BC37" s="176"/>
      <c r="BD37" s="176"/>
      <c r="BE37" s="176"/>
      <c r="BF37" s="176"/>
      <c r="BG37" s="176"/>
      <c r="BH37" s="176"/>
    </row>
    <row r="38" spans="1:60" outlineLevel="1" x14ac:dyDescent="0.2">
      <c r="A38" s="177"/>
      <c r="B38" s="208" t="s">
        <v>2618</v>
      </c>
      <c r="C38" s="209"/>
      <c r="D38" s="200"/>
      <c r="E38" s="201">
        <v>90.381299999999996</v>
      </c>
      <c r="F38" s="184"/>
      <c r="G38" s="184"/>
      <c r="H38" s="184"/>
      <c r="I38" s="184"/>
      <c r="J38" s="184"/>
      <c r="K38" s="184"/>
      <c r="L38" s="184"/>
      <c r="M38" s="184"/>
      <c r="N38" s="184"/>
      <c r="O38" s="184"/>
      <c r="P38" s="184"/>
      <c r="Q38" s="184"/>
      <c r="R38" s="185"/>
      <c r="S38" s="185"/>
      <c r="T38" s="184"/>
      <c r="U38" s="184"/>
      <c r="V38" s="185"/>
      <c r="W38" s="185"/>
      <c r="X38" s="266"/>
      <c r="Y38" s="176"/>
      <c r="Z38" s="176"/>
      <c r="AA38" s="176"/>
      <c r="AB38" s="176"/>
      <c r="AC38" s="176"/>
      <c r="AD38" s="176"/>
      <c r="AE38" s="176" t="s">
        <v>197</v>
      </c>
      <c r="AF38" s="176">
        <v>0</v>
      </c>
      <c r="AG38" s="176"/>
      <c r="AH38" s="211"/>
      <c r="AI38" s="212" t="s">
        <v>2618</v>
      </c>
      <c r="AJ38" s="214"/>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row>
    <row r="39" spans="1:60" ht="22.5" outlineLevel="1" x14ac:dyDescent="0.2">
      <c r="A39" s="193">
        <v>7</v>
      </c>
      <c r="B39" s="194" t="s">
        <v>211</v>
      </c>
      <c r="C39" s="194" t="s">
        <v>212</v>
      </c>
      <c r="D39" s="195" t="s">
        <v>213</v>
      </c>
      <c r="E39" s="196">
        <v>3</v>
      </c>
      <c r="F39" s="199"/>
      <c r="G39" s="197">
        <f>ROUND(E39*F39,2)</f>
        <v>0</v>
      </c>
      <c r="H39" s="199">
        <v>952.92</v>
      </c>
      <c r="I39" s="197">
        <f>ROUND(E39*H39,2)</f>
        <v>2858.76</v>
      </c>
      <c r="J39" s="199">
        <v>1257.08</v>
      </c>
      <c r="K39" s="197">
        <f>ROUND(E39*J39,2)</f>
        <v>3771.24</v>
      </c>
      <c r="L39" s="197">
        <v>21</v>
      </c>
      <c r="M39" s="197">
        <f>G39*(1+L39/100)</f>
        <v>0</v>
      </c>
      <c r="N39" s="197">
        <v>0.12018</v>
      </c>
      <c r="O39" s="197">
        <f>ROUND(E39*N39,2)</f>
        <v>0.36</v>
      </c>
      <c r="P39" s="197">
        <v>0.1053</v>
      </c>
      <c r="Q39" s="197">
        <f>ROUND(E39*P39,2)</f>
        <v>0.32</v>
      </c>
      <c r="R39" s="198" t="s">
        <v>214</v>
      </c>
      <c r="S39" s="198" t="s">
        <v>194</v>
      </c>
      <c r="T39" s="197">
        <v>2.8894299999999999</v>
      </c>
      <c r="U39" s="197">
        <f>ROUND(E39*T39,2)</f>
        <v>8.67</v>
      </c>
      <c r="V39" s="198"/>
      <c r="W39" s="198"/>
      <c r="X39" s="266"/>
      <c r="Y39" s="176"/>
      <c r="Z39" s="176"/>
      <c r="AA39" s="176"/>
      <c r="AB39" s="176"/>
      <c r="AC39" s="176"/>
      <c r="AD39" s="176"/>
      <c r="AE39" s="176" t="s">
        <v>215</v>
      </c>
      <c r="AF39" s="176">
        <v>30</v>
      </c>
      <c r="AG39" s="176"/>
      <c r="AH39" s="211"/>
      <c r="AI39" s="211"/>
      <c r="AJ39" s="214"/>
      <c r="AK39" s="176"/>
      <c r="AL39" s="176"/>
      <c r="AM39" s="176"/>
      <c r="AN39" s="176"/>
      <c r="AO39" s="176"/>
      <c r="AP39" s="176"/>
      <c r="AQ39" s="176"/>
      <c r="AR39" s="176"/>
      <c r="AS39" s="176"/>
      <c r="AT39" s="176"/>
      <c r="AU39" s="176"/>
      <c r="AV39" s="176"/>
      <c r="AW39" s="176"/>
      <c r="AX39" s="176"/>
      <c r="AY39" s="176"/>
      <c r="AZ39" s="176"/>
      <c r="BA39" s="176"/>
      <c r="BB39" s="176"/>
      <c r="BC39" s="176"/>
      <c r="BD39" s="176"/>
      <c r="BE39" s="176"/>
      <c r="BF39" s="176"/>
      <c r="BG39" s="176"/>
      <c r="BH39" s="176"/>
    </row>
    <row r="40" spans="1:60" outlineLevel="1" x14ac:dyDescent="0.2">
      <c r="A40" s="177"/>
      <c r="B40" s="208" t="s">
        <v>2617</v>
      </c>
      <c r="C40" s="209"/>
      <c r="D40" s="200"/>
      <c r="E40" s="201"/>
      <c r="F40" s="184"/>
      <c r="G40" s="184"/>
      <c r="H40" s="184"/>
      <c r="I40" s="184"/>
      <c r="J40" s="184"/>
      <c r="K40" s="184"/>
      <c r="L40" s="184"/>
      <c r="M40" s="184"/>
      <c r="N40" s="184"/>
      <c r="O40" s="184"/>
      <c r="P40" s="184"/>
      <c r="Q40" s="184"/>
      <c r="R40" s="185"/>
      <c r="S40" s="185"/>
      <c r="T40" s="184"/>
      <c r="U40" s="184"/>
      <c r="V40" s="185"/>
      <c r="W40" s="185"/>
      <c r="X40" s="266"/>
      <c r="Y40" s="176"/>
      <c r="Z40" s="176"/>
      <c r="AA40" s="176"/>
      <c r="AB40" s="176"/>
      <c r="AC40" s="176"/>
      <c r="AD40" s="176"/>
      <c r="AE40" s="176" t="s">
        <v>197</v>
      </c>
      <c r="AF40" s="176">
        <v>0</v>
      </c>
      <c r="AG40" s="176"/>
      <c r="AH40" s="211"/>
      <c r="AI40" s="212" t="s">
        <v>2617</v>
      </c>
      <c r="AJ40" s="214"/>
      <c r="AK40" s="176"/>
      <c r="AL40" s="176"/>
      <c r="AM40" s="176"/>
      <c r="AN40" s="176"/>
      <c r="AO40" s="176"/>
      <c r="AP40" s="176"/>
      <c r="AQ40" s="176"/>
      <c r="AR40" s="176"/>
      <c r="AS40" s="176"/>
      <c r="AT40" s="176"/>
      <c r="AU40" s="176"/>
      <c r="AV40" s="176"/>
      <c r="AW40" s="176"/>
      <c r="AX40" s="176"/>
      <c r="AY40" s="176"/>
      <c r="AZ40" s="176"/>
      <c r="BA40" s="176"/>
      <c r="BB40" s="176"/>
      <c r="BC40" s="176"/>
      <c r="BD40" s="176"/>
      <c r="BE40" s="176"/>
      <c r="BF40" s="176"/>
      <c r="BG40" s="176"/>
      <c r="BH40" s="176"/>
    </row>
    <row r="41" spans="1:60" outlineLevel="1" x14ac:dyDescent="0.2">
      <c r="A41" s="177"/>
      <c r="B41" s="208" t="s">
        <v>83</v>
      </c>
      <c r="C41" s="209"/>
      <c r="D41" s="200"/>
      <c r="E41" s="201">
        <v>3</v>
      </c>
      <c r="F41" s="184"/>
      <c r="G41" s="184"/>
      <c r="H41" s="184"/>
      <c r="I41" s="184"/>
      <c r="J41" s="184"/>
      <c r="K41" s="184"/>
      <c r="L41" s="184"/>
      <c r="M41" s="184"/>
      <c r="N41" s="184"/>
      <c r="O41" s="184"/>
      <c r="P41" s="184"/>
      <c r="Q41" s="184"/>
      <c r="R41" s="185"/>
      <c r="S41" s="185"/>
      <c r="T41" s="184"/>
      <c r="U41" s="184"/>
      <c r="V41" s="185"/>
      <c r="W41" s="185"/>
      <c r="X41" s="266"/>
      <c r="Y41" s="176"/>
      <c r="Z41" s="176"/>
      <c r="AA41" s="176"/>
      <c r="AB41" s="176"/>
      <c r="AC41" s="176"/>
      <c r="AD41" s="176"/>
      <c r="AE41" s="176" t="s">
        <v>197</v>
      </c>
      <c r="AF41" s="176">
        <v>0</v>
      </c>
      <c r="AG41" s="176"/>
      <c r="AH41" s="211"/>
      <c r="AI41" s="212" t="s">
        <v>83</v>
      </c>
      <c r="AJ41" s="214"/>
      <c r="AK41" s="176"/>
      <c r="AL41" s="176"/>
      <c r="AM41" s="176"/>
      <c r="AN41" s="176"/>
      <c r="AO41" s="176"/>
      <c r="AP41" s="176"/>
      <c r="AQ41" s="176"/>
      <c r="AR41" s="176"/>
      <c r="AS41" s="176"/>
      <c r="AT41" s="176"/>
      <c r="AU41" s="176"/>
      <c r="AV41" s="176"/>
      <c r="AW41" s="176"/>
      <c r="AX41" s="176"/>
      <c r="AY41" s="176"/>
      <c r="AZ41" s="176"/>
      <c r="BA41" s="176"/>
      <c r="BB41" s="176"/>
      <c r="BC41" s="176"/>
      <c r="BD41" s="176"/>
      <c r="BE41" s="176"/>
      <c r="BF41" s="176"/>
      <c r="BG41" s="176"/>
      <c r="BH41" s="176"/>
    </row>
    <row r="42" spans="1:60" ht="22.5" outlineLevel="1" x14ac:dyDescent="0.2">
      <c r="A42" s="193">
        <v>8</v>
      </c>
      <c r="B42" s="194" t="s">
        <v>2616</v>
      </c>
      <c r="C42" s="194" t="s">
        <v>2615</v>
      </c>
      <c r="D42" s="195" t="s">
        <v>213</v>
      </c>
      <c r="E42" s="196">
        <v>1</v>
      </c>
      <c r="F42" s="199"/>
      <c r="G42" s="197">
        <f>ROUND(E42*F42,2)</f>
        <v>0</v>
      </c>
      <c r="H42" s="199">
        <v>1747.44</v>
      </c>
      <c r="I42" s="197">
        <f>ROUND(E42*H42,2)</f>
        <v>1747.44</v>
      </c>
      <c r="J42" s="199">
        <v>2237.56</v>
      </c>
      <c r="K42" s="197">
        <f>ROUND(E42*J42,2)</f>
        <v>2237.56</v>
      </c>
      <c r="L42" s="197">
        <v>21</v>
      </c>
      <c r="M42" s="197">
        <f>G42*(1+L42/100)</f>
        <v>0</v>
      </c>
      <c r="N42" s="197">
        <v>0.21092</v>
      </c>
      <c r="O42" s="197">
        <f>ROUND(E42*N42,2)</f>
        <v>0.21</v>
      </c>
      <c r="P42" s="197">
        <v>0.1278</v>
      </c>
      <c r="Q42" s="197">
        <f>ROUND(E42*P42,2)</f>
        <v>0.13</v>
      </c>
      <c r="R42" s="198" t="s">
        <v>214</v>
      </c>
      <c r="S42" s="198" t="s">
        <v>194</v>
      </c>
      <c r="T42" s="197">
        <v>5.2359200000000001</v>
      </c>
      <c r="U42" s="197">
        <f>ROUND(E42*T42,2)</f>
        <v>5.24</v>
      </c>
      <c r="V42" s="198"/>
      <c r="W42" s="198"/>
      <c r="X42" s="266"/>
      <c r="Y42" s="176"/>
      <c r="Z42" s="176"/>
      <c r="AA42" s="176"/>
      <c r="AB42" s="176"/>
      <c r="AC42" s="176"/>
      <c r="AD42" s="176"/>
      <c r="AE42" s="176" t="s">
        <v>215</v>
      </c>
      <c r="AF42" s="176">
        <v>32</v>
      </c>
      <c r="AG42" s="176"/>
      <c r="AH42" s="211"/>
      <c r="AI42" s="211"/>
      <c r="AJ42" s="214"/>
      <c r="AK42" s="176"/>
      <c r="AL42" s="176"/>
      <c r="AM42" s="176"/>
      <c r="AN42" s="176"/>
      <c r="AO42" s="176"/>
      <c r="AP42" s="176"/>
      <c r="AQ42" s="176"/>
      <c r="AR42" s="176"/>
      <c r="AS42" s="176"/>
      <c r="AT42" s="176"/>
      <c r="AU42" s="176"/>
      <c r="AV42" s="176"/>
      <c r="AW42" s="176"/>
      <c r="AX42" s="176"/>
      <c r="AY42" s="176"/>
      <c r="AZ42" s="176"/>
      <c r="BA42" s="176"/>
      <c r="BB42" s="176"/>
      <c r="BC42" s="176"/>
      <c r="BD42" s="176"/>
      <c r="BE42" s="176"/>
      <c r="BF42" s="176"/>
      <c r="BG42" s="176"/>
      <c r="BH42" s="176"/>
    </row>
    <row r="43" spans="1:60" outlineLevel="1" x14ac:dyDescent="0.2">
      <c r="A43" s="177"/>
      <c r="B43" s="208" t="s">
        <v>402</v>
      </c>
      <c r="C43" s="209"/>
      <c r="D43" s="200"/>
      <c r="E43" s="201"/>
      <c r="F43" s="184"/>
      <c r="G43" s="184"/>
      <c r="H43" s="184"/>
      <c r="I43" s="184"/>
      <c r="J43" s="184"/>
      <c r="K43" s="184"/>
      <c r="L43" s="184"/>
      <c r="M43" s="184"/>
      <c r="N43" s="184"/>
      <c r="O43" s="184"/>
      <c r="P43" s="184"/>
      <c r="Q43" s="184"/>
      <c r="R43" s="185"/>
      <c r="S43" s="185"/>
      <c r="T43" s="184"/>
      <c r="U43" s="184"/>
      <c r="V43" s="185"/>
      <c r="W43" s="185"/>
      <c r="X43" s="266"/>
      <c r="Y43" s="176"/>
      <c r="Z43" s="176"/>
      <c r="AA43" s="176"/>
      <c r="AB43" s="176"/>
      <c r="AC43" s="176"/>
      <c r="AD43" s="176"/>
      <c r="AE43" s="176" t="s">
        <v>197</v>
      </c>
      <c r="AF43" s="176">
        <v>0</v>
      </c>
      <c r="AG43" s="176"/>
      <c r="AH43" s="211"/>
      <c r="AI43" s="212" t="s">
        <v>402</v>
      </c>
      <c r="AJ43" s="214"/>
      <c r="AK43" s="176"/>
      <c r="AL43" s="176"/>
      <c r="AM43" s="176"/>
      <c r="AN43" s="176"/>
      <c r="AO43" s="176"/>
      <c r="AP43" s="176"/>
      <c r="AQ43" s="176"/>
      <c r="AR43" s="176"/>
      <c r="AS43" s="176"/>
      <c r="AT43" s="176"/>
      <c r="AU43" s="176"/>
      <c r="AV43" s="176"/>
      <c r="AW43" s="176"/>
      <c r="AX43" s="176"/>
      <c r="AY43" s="176"/>
      <c r="AZ43" s="176"/>
      <c r="BA43" s="176"/>
      <c r="BB43" s="176"/>
      <c r="BC43" s="176"/>
      <c r="BD43" s="176"/>
      <c r="BE43" s="176"/>
      <c r="BF43" s="176"/>
      <c r="BG43" s="176"/>
      <c r="BH43" s="176"/>
    </row>
    <row r="44" spans="1:60" outlineLevel="1" x14ac:dyDescent="0.2">
      <c r="A44" s="177"/>
      <c r="B44" s="208" t="s">
        <v>75</v>
      </c>
      <c r="C44" s="209"/>
      <c r="D44" s="200"/>
      <c r="E44" s="201">
        <v>1</v>
      </c>
      <c r="F44" s="184"/>
      <c r="G44" s="184"/>
      <c r="H44" s="184"/>
      <c r="I44" s="184"/>
      <c r="J44" s="184"/>
      <c r="K44" s="184"/>
      <c r="L44" s="184"/>
      <c r="M44" s="184"/>
      <c r="N44" s="184"/>
      <c r="O44" s="184"/>
      <c r="P44" s="184"/>
      <c r="Q44" s="184"/>
      <c r="R44" s="185"/>
      <c r="S44" s="185"/>
      <c r="T44" s="184"/>
      <c r="U44" s="184"/>
      <c r="V44" s="185"/>
      <c r="W44" s="185"/>
      <c r="X44" s="266"/>
      <c r="Y44" s="176"/>
      <c r="Z44" s="176"/>
      <c r="AA44" s="176"/>
      <c r="AB44" s="176"/>
      <c r="AC44" s="176"/>
      <c r="AD44" s="176"/>
      <c r="AE44" s="176" t="s">
        <v>197</v>
      </c>
      <c r="AF44" s="176">
        <v>0</v>
      </c>
      <c r="AG44" s="176"/>
      <c r="AH44" s="211"/>
      <c r="AI44" s="212" t="s">
        <v>75</v>
      </c>
      <c r="AJ44" s="214"/>
      <c r="AK44" s="176"/>
      <c r="AL44" s="176"/>
      <c r="AM44" s="176"/>
      <c r="AN44" s="176"/>
      <c r="AO44" s="176"/>
      <c r="AP44" s="176"/>
      <c r="AQ44" s="176"/>
      <c r="AR44" s="176"/>
      <c r="AS44" s="176"/>
      <c r="AT44" s="176"/>
      <c r="AU44" s="176"/>
      <c r="AV44" s="176"/>
      <c r="AW44" s="176"/>
      <c r="AX44" s="176"/>
      <c r="AY44" s="176"/>
      <c r="AZ44" s="176"/>
      <c r="BA44" s="176"/>
      <c r="BB44" s="176"/>
      <c r="BC44" s="176"/>
      <c r="BD44" s="176"/>
      <c r="BE44" s="176"/>
      <c r="BF44" s="176"/>
      <c r="BG44" s="176"/>
      <c r="BH44" s="176"/>
    </row>
    <row r="45" spans="1:60" ht="22.5" outlineLevel="1" x14ac:dyDescent="0.2">
      <c r="A45" s="193">
        <v>9</v>
      </c>
      <c r="B45" s="194" t="s">
        <v>2614</v>
      </c>
      <c r="C45" s="194" t="s">
        <v>2613</v>
      </c>
      <c r="D45" s="195" t="s">
        <v>213</v>
      </c>
      <c r="E45" s="196">
        <v>1</v>
      </c>
      <c r="F45" s="199"/>
      <c r="G45" s="197">
        <f>ROUND(E45*F45,2)</f>
        <v>0</v>
      </c>
      <c r="H45" s="199">
        <v>2326.19</v>
      </c>
      <c r="I45" s="197">
        <f>ROUND(E45*H45,2)</f>
        <v>2326.19</v>
      </c>
      <c r="J45" s="199">
        <v>2933.81</v>
      </c>
      <c r="K45" s="197">
        <f>ROUND(E45*J45,2)</f>
        <v>2933.81</v>
      </c>
      <c r="L45" s="197">
        <v>21</v>
      </c>
      <c r="M45" s="197">
        <f>G45*(1+L45/100)</f>
        <v>0</v>
      </c>
      <c r="N45" s="197">
        <v>0.28114</v>
      </c>
      <c r="O45" s="197">
        <f>ROUND(E45*N45,2)</f>
        <v>0.28000000000000003</v>
      </c>
      <c r="P45" s="197">
        <v>0.1633</v>
      </c>
      <c r="Q45" s="197">
        <f>ROUND(E45*P45,2)</f>
        <v>0.16</v>
      </c>
      <c r="R45" s="198" t="s">
        <v>214</v>
      </c>
      <c r="S45" s="198" t="s">
        <v>194</v>
      </c>
      <c r="T45" s="197">
        <v>6.8390899999999997</v>
      </c>
      <c r="U45" s="197">
        <f>ROUND(E45*T45,2)</f>
        <v>6.84</v>
      </c>
      <c r="V45" s="198"/>
      <c r="W45" s="198"/>
      <c r="X45" s="266"/>
      <c r="Y45" s="176"/>
      <c r="Z45" s="176"/>
      <c r="AA45" s="176"/>
      <c r="AB45" s="176"/>
      <c r="AC45" s="176"/>
      <c r="AD45" s="176"/>
      <c r="AE45" s="176" t="s">
        <v>215</v>
      </c>
      <c r="AF45" s="176">
        <v>34</v>
      </c>
      <c r="AG45" s="176"/>
      <c r="AH45" s="211"/>
      <c r="AI45" s="211"/>
      <c r="AJ45" s="214"/>
      <c r="AK45" s="176"/>
      <c r="AL45" s="176"/>
      <c r="AM45" s="176"/>
      <c r="AN45" s="176"/>
      <c r="AO45" s="176"/>
      <c r="AP45" s="176"/>
      <c r="AQ45" s="176"/>
      <c r="AR45" s="176"/>
      <c r="AS45" s="176"/>
      <c r="AT45" s="176"/>
      <c r="AU45" s="176"/>
      <c r="AV45" s="176"/>
      <c r="AW45" s="176"/>
      <c r="AX45" s="176"/>
      <c r="AY45" s="176"/>
      <c r="AZ45" s="176"/>
      <c r="BA45" s="176"/>
      <c r="BB45" s="176"/>
      <c r="BC45" s="176"/>
      <c r="BD45" s="176"/>
      <c r="BE45" s="176"/>
      <c r="BF45" s="176"/>
      <c r="BG45" s="176"/>
      <c r="BH45" s="176"/>
    </row>
    <row r="46" spans="1:60" outlineLevel="1" x14ac:dyDescent="0.2">
      <c r="A46" s="177"/>
      <c r="B46" s="208" t="s">
        <v>402</v>
      </c>
      <c r="C46" s="209"/>
      <c r="D46" s="200"/>
      <c r="E46" s="201"/>
      <c r="F46" s="184"/>
      <c r="G46" s="184"/>
      <c r="H46" s="184"/>
      <c r="I46" s="184"/>
      <c r="J46" s="184"/>
      <c r="K46" s="184"/>
      <c r="L46" s="184"/>
      <c r="M46" s="184"/>
      <c r="N46" s="184"/>
      <c r="O46" s="184"/>
      <c r="P46" s="184"/>
      <c r="Q46" s="184"/>
      <c r="R46" s="185"/>
      <c r="S46" s="185"/>
      <c r="T46" s="184"/>
      <c r="U46" s="184"/>
      <c r="V46" s="185"/>
      <c r="W46" s="185"/>
      <c r="X46" s="266"/>
      <c r="Y46" s="176"/>
      <c r="Z46" s="176"/>
      <c r="AA46" s="176"/>
      <c r="AB46" s="176"/>
      <c r="AC46" s="176"/>
      <c r="AD46" s="176"/>
      <c r="AE46" s="176" t="s">
        <v>197</v>
      </c>
      <c r="AF46" s="176">
        <v>0</v>
      </c>
      <c r="AG46" s="176"/>
      <c r="AH46" s="211"/>
      <c r="AI46" s="212" t="s">
        <v>402</v>
      </c>
      <c r="AJ46" s="214"/>
      <c r="AK46" s="176"/>
      <c r="AL46" s="176"/>
      <c r="AM46" s="176"/>
      <c r="AN46" s="176"/>
      <c r="AO46" s="176"/>
      <c r="AP46" s="176"/>
      <c r="AQ46" s="176"/>
      <c r="AR46" s="176"/>
      <c r="AS46" s="176"/>
      <c r="AT46" s="176"/>
      <c r="AU46" s="176"/>
      <c r="AV46" s="176"/>
      <c r="AW46" s="176"/>
      <c r="AX46" s="176"/>
      <c r="AY46" s="176"/>
      <c r="AZ46" s="176"/>
      <c r="BA46" s="176"/>
      <c r="BB46" s="176"/>
      <c r="BC46" s="176"/>
      <c r="BD46" s="176"/>
      <c r="BE46" s="176"/>
      <c r="BF46" s="176"/>
      <c r="BG46" s="176"/>
      <c r="BH46" s="176"/>
    </row>
    <row r="47" spans="1:60" outlineLevel="1" x14ac:dyDescent="0.2">
      <c r="A47" s="177"/>
      <c r="B47" s="208" t="s">
        <v>75</v>
      </c>
      <c r="C47" s="209"/>
      <c r="D47" s="200"/>
      <c r="E47" s="201">
        <v>1</v>
      </c>
      <c r="F47" s="184"/>
      <c r="G47" s="184"/>
      <c r="H47" s="184"/>
      <c r="I47" s="184"/>
      <c r="J47" s="184"/>
      <c r="K47" s="184"/>
      <c r="L47" s="184"/>
      <c r="M47" s="184"/>
      <c r="N47" s="184"/>
      <c r="O47" s="184"/>
      <c r="P47" s="184"/>
      <c r="Q47" s="184"/>
      <c r="R47" s="185"/>
      <c r="S47" s="185"/>
      <c r="T47" s="184"/>
      <c r="U47" s="184"/>
      <c r="V47" s="185"/>
      <c r="W47" s="185"/>
      <c r="X47" s="266"/>
      <c r="Y47" s="176"/>
      <c r="Z47" s="176"/>
      <c r="AA47" s="176"/>
      <c r="AB47" s="176"/>
      <c r="AC47" s="176"/>
      <c r="AD47" s="176"/>
      <c r="AE47" s="176" t="s">
        <v>197</v>
      </c>
      <c r="AF47" s="176">
        <v>0</v>
      </c>
      <c r="AG47" s="176"/>
      <c r="AH47" s="211"/>
      <c r="AI47" s="212" t="s">
        <v>75</v>
      </c>
      <c r="AJ47" s="214"/>
      <c r="AK47" s="176"/>
      <c r="AL47" s="176"/>
      <c r="AM47" s="176"/>
      <c r="AN47" s="176"/>
      <c r="AO47" s="176"/>
      <c r="AP47" s="176"/>
      <c r="AQ47" s="176"/>
      <c r="AR47" s="176"/>
      <c r="AS47" s="176"/>
      <c r="AT47" s="176"/>
      <c r="AU47" s="176"/>
      <c r="AV47" s="176"/>
      <c r="AW47" s="176"/>
      <c r="AX47" s="176"/>
      <c r="AY47" s="176"/>
      <c r="AZ47" s="176"/>
      <c r="BA47" s="176"/>
      <c r="BB47" s="176"/>
      <c r="BC47" s="176"/>
      <c r="BD47" s="176"/>
      <c r="BE47" s="176"/>
      <c r="BF47" s="176"/>
      <c r="BG47" s="176"/>
      <c r="BH47" s="176"/>
    </row>
    <row r="48" spans="1:60" outlineLevel="1" x14ac:dyDescent="0.2">
      <c r="A48" s="193">
        <v>10</v>
      </c>
      <c r="B48" s="194" t="s">
        <v>2612</v>
      </c>
      <c r="C48" s="194" t="s">
        <v>2611</v>
      </c>
      <c r="D48" s="195" t="s">
        <v>213</v>
      </c>
      <c r="E48" s="196">
        <v>7</v>
      </c>
      <c r="F48" s="199"/>
      <c r="G48" s="197">
        <f>ROUND(E48*F48,2)</f>
        <v>0</v>
      </c>
      <c r="H48" s="199">
        <v>501.5</v>
      </c>
      <c r="I48" s="197">
        <f>ROUND(E48*H48,2)</f>
        <v>3510.5</v>
      </c>
      <c r="J48" s="199">
        <v>483.5</v>
      </c>
      <c r="K48" s="197">
        <f>ROUND(E48*J48,2)</f>
        <v>3384.5</v>
      </c>
      <c r="L48" s="197">
        <v>21</v>
      </c>
      <c r="M48" s="197">
        <f>G48*(1+L48/100)</f>
        <v>0</v>
      </c>
      <c r="N48" s="197">
        <v>0.12503</v>
      </c>
      <c r="O48" s="197">
        <f>ROUND(E48*N48,2)</f>
        <v>0.88</v>
      </c>
      <c r="P48" s="197">
        <v>0.1053</v>
      </c>
      <c r="Q48" s="197">
        <f>ROUND(E48*P48,2)</f>
        <v>0.74</v>
      </c>
      <c r="R48" s="198"/>
      <c r="S48" s="198" t="s">
        <v>339</v>
      </c>
      <c r="T48" s="197">
        <v>3.03003</v>
      </c>
      <c r="U48" s="197">
        <f>ROUND(E48*T48,2)</f>
        <v>21.21</v>
      </c>
      <c r="V48" s="198"/>
      <c r="W48" s="198"/>
      <c r="X48" s="266"/>
      <c r="Y48" s="176"/>
      <c r="Z48" s="176"/>
      <c r="AA48" s="176"/>
      <c r="AB48" s="176"/>
      <c r="AC48" s="176"/>
      <c r="AD48" s="176"/>
      <c r="AE48" s="176" t="s">
        <v>215</v>
      </c>
      <c r="AF48" s="176">
        <v>36</v>
      </c>
      <c r="AG48" s="176"/>
      <c r="AH48" s="211"/>
      <c r="AI48" s="211"/>
      <c r="AJ48" s="214"/>
      <c r="AK48" s="176"/>
      <c r="AL48" s="176"/>
      <c r="AM48" s="176"/>
      <c r="AN48" s="176"/>
      <c r="AO48" s="176"/>
      <c r="AP48" s="176"/>
      <c r="AQ48" s="176"/>
      <c r="AR48" s="176"/>
      <c r="AS48" s="176"/>
      <c r="AT48" s="176"/>
      <c r="AU48" s="176"/>
      <c r="AV48" s="176"/>
      <c r="AW48" s="176"/>
      <c r="AX48" s="176"/>
      <c r="AY48" s="176"/>
      <c r="AZ48" s="176"/>
      <c r="BA48" s="176"/>
      <c r="BB48" s="176"/>
      <c r="BC48" s="176"/>
      <c r="BD48" s="176"/>
      <c r="BE48" s="176"/>
      <c r="BF48" s="176"/>
      <c r="BG48" s="176"/>
      <c r="BH48" s="176"/>
    </row>
    <row r="49" spans="1:60" outlineLevel="1" x14ac:dyDescent="0.2">
      <c r="A49" s="177"/>
      <c r="B49" s="208" t="s">
        <v>2610</v>
      </c>
      <c r="C49" s="209"/>
      <c r="D49" s="200"/>
      <c r="E49" s="201"/>
      <c r="F49" s="184"/>
      <c r="G49" s="184"/>
      <c r="H49" s="184"/>
      <c r="I49" s="184"/>
      <c r="J49" s="184"/>
      <c r="K49" s="184"/>
      <c r="L49" s="184"/>
      <c r="M49" s="184"/>
      <c r="N49" s="184"/>
      <c r="O49" s="184"/>
      <c r="P49" s="184"/>
      <c r="Q49" s="184"/>
      <c r="R49" s="185"/>
      <c r="S49" s="185"/>
      <c r="T49" s="184"/>
      <c r="U49" s="184"/>
      <c r="V49" s="185"/>
      <c r="W49" s="185"/>
      <c r="X49" s="266"/>
      <c r="Y49" s="176"/>
      <c r="Z49" s="176"/>
      <c r="AA49" s="176"/>
      <c r="AB49" s="176"/>
      <c r="AC49" s="176"/>
      <c r="AD49" s="176"/>
      <c r="AE49" s="176" t="s">
        <v>197</v>
      </c>
      <c r="AF49" s="176">
        <v>0</v>
      </c>
      <c r="AG49" s="176"/>
      <c r="AH49" s="211"/>
      <c r="AI49" s="212" t="s">
        <v>2610</v>
      </c>
      <c r="AJ49" s="214"/>
      <c r="AK49" s="176"/>
      <c r="AL49" s="176"/>
      <c r="AM49" s="176"/>
      <c r="AN49" s="176"/>
      <c r="AO49" s="176"/>
      <c r="AP49" s="176"/>
      <c r="AQ49" s="176"/>
      <c r="AR49" s="176"/>
      <c r="AS49" s="176"/>
      <c r="AT49" s="176"/>
      <c r="AU49" s="176"/>
      <c r="AV49" s="176"/>
      <c r="AW49" s="176"/>
      <c r="AX49" s="176"/>
      <c r="AY49" s="176"/>
      <c r="AZ49" s="176"/>
      <c r="BA49" s="176"/>
      <c r="BB49" s="176"/>
      <c r="BC49" s="176"/>
      <c r="BD49" s="176"/>
      <c r="BE49" s="176"/>
      <c r="BF49" s="176"/>
      <c r="BG49" s="176"/>
      <c r="BH49" s="176"/>
    </row>
    <row r="50" spans="1:60" outlineLevel="1" x14ac:dyDescent="0.2">
      <c r="A50" s="177"/>
      <c r="B50" s="208" t="s">
        <v>2609</v>
      </c>
      <c r="C50" s="209"/>
      <c r="D50" s="200"/>
      <c r="E50" s="201">
        <v>7</v>
      </c>
      <c r="F50" s="184"/>
      <c r="G50" s="184"/>
      <c r="H50" s="184"/>
      <c r="I50" s="184"/>
      <c r="J50" s="184"/>
      <c r="K50" s="184"/>
      <c r="L50" s="184"/>
      <c r="M50" s="184"/>
      <c r="N50" s="184"/>
      <c r="O50" s="184"/>
      <c r="P50" s="184"/>
      <c r="Q50" s="184"/>
      <c r="R50" s="185"/>
      <c r="S50" s="185"/>
      <c r="T50" s="184"/>
      <c r="U50" s="184"/>
      <c r="V50" s="185"/>
      <c r="W50" s="185"/>
      <c r="X50" s="266"/>
      <c r="Y50" s="176"/>
      <c r="Z50" s="176"/>
      <c r="AA50" s="176"/>
      <c r="AB50" s="176"/>
      <c r="AC50" s="176"/>
      <c r="AD50" s="176"/>
      <c r="AE50" s="176" t="s">
        <v>197</v>
      </c>
      <c r="AF50" s="176">
        <v>0</v>
      </c>
      <c r="AG50" s="176"/>
      <c r="AH50" s="211"/>
      <c r="AI50" s="212" t="s">
        <v>2609</v>
      </c>
      <c r="AJ50" s="214"/>
      <c r="AK50" s="176"/>
      <c r="AL50" s="176"/>
      <c r="AM50" s="176"/>
      <c r="AN50" s="176"/>
      <c r="AO50" s="176"/>
      <c r="AP50" s="176"/>
      <c r="AQ50" s="176"/>
      <c r="AR50" s="176"/>
      <c r="AS50" s="176"/>
      <c r="AT50" s="176"/>
      <c r="AU50" s="176"/>
      <c r="AV50" s="176"/>
      <c r="AW50" s="176"/>
      <c r="AX50" s="176"/>
      <c r="AY50" s="176"/>
      <c r="AZ50" s="176"/>
      <c r="BA50" s="176"/>
      <c r="BB50" s="176"/>
      <c r="BC50" s="176"/>
      <c r="BD50" s="176"/>
      <c r="BE50" s="176"/>
      <c r="BF50" s="176"/>
      <c r="BG50" s="176"/>
      <c r="BH50" s="176"/>
    </row>
    <row r="51" spans="1:60" x14ac:dyDescent="0.2">
      <c r="A51" s="162"/>
      <c r="B51" s="178"/>
      <c r="C51" s="178"/>
      <c r="D51" s="180"/>
      <c r="E51" s="181"/>
      <c r="F51" s="182"/>
      <c r="G51" s="182"/>
      <c r="H51" s="182"/>
      <c r="I51" s="182"/>
      <c r="J51" s="182"/>
      <c r="K51" s="182"/>
      <c r="L51" s="182"/>
      <c r="M51" s="182"/>
      <c r="N51" s="182"/>
      <c r="O51" s="182"/>
      <c r="P51" s="182"/>
      <c r="Q51" s="182"/>
      <c r="R51" s="183"/>
      <c r="S51" s="183"/>
      <c r="T51" s="182"/>
      <c r="U51" s="182"/>
      <c r="V51" s="183"/>
      <c r="W51" s="183"/>
      <c r="X51" s="256"/>
      <c r="AH51" s="210"/>
      <c r="AI51" s="210"/>
      <c r="AJ51" s="213"/>
    </row>
    <row r="52" spans="1:60" x14ac:dyDescent="0.2">
      <c r="A52" s="179" t="s">
        <v>188</v>
      </c>
      <c r="B52" s="186" t="s">
        <v>85</v>
      </c>
      <c r="C52" s="186" t="s">
        <v>86</v>
      </c>
      <c r="D52" s="187"/>
      <c r="E52" s="188"/>
      <c r="F52" s="189"/>
      <c r="G52" s="190">
        <f>SUMIF(AE53:AE86,"&lt;&gt;NOR",G53:G86)</f>
        <v>0</v>
      </c>
      <c r="H52" s="189"/>
      <c r="I52" s="189">
        <f>SUM(I53:I86)</f>
        <v>178980.91999999998</v>
      </c>
      <c r="J52" s="189"/>
      <c r="K52" s="189">
        <f>SUM(K53:K86)</f>
        <v>354380.67000000004</v>
      </c>
      <c r="L52" s="189"/>
      <c r="M52" s="189">
        <f>SUM(M53:M86)</f>
        <v>0</v>
      </c>
      <c r="N52" s="189"/>
      <c r="O52" s="189">
        <f>SUM(O53:O86)</f>
        <v>8.75</v>
      </c>
      <c r="P52" s="189"/>
      <c r="Q52" s="189">
        <f>SUM(Q53:Q86)</f>
        <v>0</v>
      </c>
      <c r="R52" s="191"/>
      <c r="S52" s="191"/>
      <c r="T52" s="189"/>
      <c r="U52" s="189">
        <f>SUM(U53:U86)</f>
        <v>752.33999999999992</v>
      </c>
      <c r="V52" s="191"/>
      <c r="W52" s="192"/>
      <c r="X52" s="256"/>
      <c r="AE52" t="s">
        <v>189</v>
      </c>
      <c r="AH52" s="210"/>
      <c r="AI52" s="210"/>
      <c r="AJ52" s="213"/>
    </row>
    <row r="53" spans="1:60" ht="22.5" outlineLevel="1" x14ac:dyDescent="0.2">
      <c r="A53" s="193">
        <v>11</v>
      </c>
      <c r="B53" s="194" t="s">
        <v>2608</v>
      </c>
      <c r="C53" s="194" t="s">
        <v>2607</v>
      </c>
      <c r="D53" s="195" t="s">
        <v>207</v>
      </c>
      <c r="E53" s="196">
        <v>35.121090000000002</v>
      </c>
      <c r="F53" s="199"/>
      <c r="G53" s="197">
        <f>ROUND(E53*F53,2)</f>
        <v>0</v>
      </c>
      <c r="H53" s="199">
        <v>428.11</v>
      </c>
      <c r="I53" s="197">
        <f>ROUND(E53*H53,2)</f>
        <v>15035.69</v>
      </c>
      <c r="J53" s="199">
        <v>554.89</v>
      </c>
      <c r="K53" s="197">
        <f>ROUND(E53*J53,2)</f>
        <v>19488.34</v>
      </c>
      <c r="L53" s="197">
        <v>21</v>
      </c>
      <c r="M53" s="197">
        <f>G53*(1+L53/100)</f>
        <v>0</v>
      </c>
      <c r="N53" s="197">
        <v>2.5420000000000002E-2</v>
      </c>
      <c r="O53" s="197">
        <f>ROUND(E53*N53,2)</f>
        <v>0.89</v>
      </c>
      <c r="P53" s="197">
        <v>0</v>
      </c>
      <c r="Q53" s="197">
        <f>ROUND(E53*P53,2)</f>
        <v>0</v>
      </c>
      <c r="R53" s="198" t="s">
        <v>208</v>
      </c>
      <c r="S53" s="198" t="s">
        <v>194</v>
      </c>
      <c r="T53" s="197">
        <v>1.2250000000000001</v>
      </c>
      <c r="U53" s="197">
        <f>ROUND(E53*T53,2)</f>
        <v>43.02</v>
      </c>
      <c r="V53" s="198"/>
      <c r="W53" s="198"/>
      <c r="X53" s="266"/>
      <c r="Y53" s="176"/>
      <c r="Z53" s="176"/>
      <c r="AA53" s="176"/>
      <c r="AB53" s="176"/>
      <c r="AC53" s="176"/>
      <c r="AD53" s="176"/>
      <c r="AE53" s="176" t="s">
        <v>195</v>
      </c>
      <c r="AF53" s="176">
        <v>39</v>
      </c>
      <c r="AG53" s="176"/>
      <c r="AH53" s="211"/>
      <c r="AI53" s="211"/>
      <c r="AJ53" s="214"/>
      <c r="AK53" s="176"/>
      <c r="AL53" s="176"/>
      <c r="AM53" s="176"/>
      <c r="AN53" s="176"/>
      <c r="AO53" s="176"/>
      <c r="AP53" s="176"/>
      <c r="AQ53" s="176"/>
      <c r="AR53" s="176"/>
      <c r="AS53" s="176"/>
      <c r="AT53" s="176"/>
      <c r="AU53" s="176"/>
      <c r="AV53" s="176"/>
      <c r="AW53" s="176"/>
      <c r="AX53" s="176"/>
      <c r="AY53" s="176"/>
      <c r="AZ53" s="176"/>
      <c r="BA53" s="176"/>
      <c r="BB53" s="176"/>
      <c r="BC53" s="176"/>
      <c r="BD53" s="176"/>
      <c r="BE53" s="176"/>
      <c r="BF53" s="176"/>
      <c r="BG53" s="176"/>
      <c r="BH53" s="176"/>
    </row>
    <row r="54" spans="1:60" outlineLevel="1" x14ac:dyDescent="0.2">
      <c r="A54" s="177"/>
      <c r="B54" s="299" t="s">
        <v>2606</v>
      </c>
      <c r="C54" s="299"/>
      <c r="D54" s="300"/>
      <c r="E54" s="201"/>
      <c r="F54" s="184"/>
      <c r="G54" s="184"/>
      <c r="H54" s="184"/>
      <c r="I54" s="184"/>
      <c r="J54" s="184"/>
      <c r="K54" s="184"/>
      <c r="L54" s="184"/>
      <c r="M54" s="184"/>
      <c r="N54" s="184"/>
      <c r="O54" s="184"/>
      <c r="P54" s="184"/>
      <c r="Q54" s="184"/>
      <c r="R54" s="185"/>
      <c r="S54" s="185"/>
      <c r="T54" s="184"/>
      <c r="U54" s="184"/>
      <c r="V54" s="185"/>
      <c r="W54" s="185"/>
      <c r="X54" s="266"/>
      <c r="Y54" s="176"/>
      <c r="Z54" s="176"/>
      <c r="AA54" s="176"/>
      <c r="AB54" s="176"/>
      <c r="AC54" s="176"/>
      <c r="AD54" s="176"/>
      <c r="AE54" s="176" t="s">
        <v>197</v>
      </c>
      <c r="AF54" s="176">
        <v>0</v>
      </c>
      <c r="AG54" s="176"/>
      <c r="AH54" s="211"/>
      <c r="AI54" s="212" t="s">
        <v>2606</v>
      </c>
      <c r="AJ54" s="214"/>
      <c r="AK54" s="176"/>
      <c r="AL54" s="176"/>
      <c r="AM54" s="176"/>
      <c r="AN54" s="176"/>
      <c r="AO54" s="176"/>
      <c r="AP54" s="176"/>
      <c r="AQ54" s="176"/>
      <c r="AR54" s="176"/>
      <c r="AS54" s="176"/>
      <c r="AT54" s="176"/>
      <c r="AU54" s="176"/>
      <c r="AV54" s="176"/>
      <c r="AW54" s="176"/>
      <c r="AX54" s="176"/>
      <c r="AY54" s="176"/>
      <c r="AZ54" s="176"/>
      <c r="BA54" s="176"/>
      <c r="BB54" s="176"/>
      <c r="BC54" s="176"/>
      <c r="BD54" s="176"/>
      <c r="BE54" s="176"/>
      <c r="BF54" s="176"/>
      <c r="BG54" s="176"/>
      <c r="BH54" s="176"/>
    </row>
    <row r="55" spans="1:60" outlineLevel="1" x14ac:dyDescent="0.2">
      <c r="A55" s="177"/>
      <c r="B55" s="208" t="s">
        <v>2605</v>
      </c>
      <c r="C55" s="209"/>
      <c r="D55" s="200"/>
      <c r="E55" s="201">
        <v>35.121090000000002</v>
      </c>
      <c r="F55" s="184"/>
      <c r="G55" s="184"/>
      <c r="H55" s="184"/>
      <c r="I55" s="184"/>
      <c r="J55" s="184"/>
      <c r="K55" s="184"/>
      <c r="L55" s="184"/>
      <c r="M55" s="184"/>
      <c r="N55" s="184"/>
      <c r="O55" s="184"/>
      <c r="P55" s="184"/>
      <c r="Q55" s="184"/>
      <c r="R55" s="185"/>
      <c r="S55" s="185"/>
      <c r="T55" s="184"/>
      <c r="U55" s="184"/>
      <c r="V55" s="185"/>
      <c r="W55" s="185"/>
      <c r="X55" s="266"/>
      <c r="Y55" s="176"/>
      <c r="Z55" s="176"/>
      <c r="AA55" s="176"/>
      <c r="AB55" s="176"/>
      <c r="AC55" s="176"/>
      <c r="AD55" s="176"/>
      <c r="AE55" s="176" t="s">
        <v>197</v>
      </c>
      <c r="AF55" s="176">
        <v>0</v>
      </c>
      <c r="AG55" s="176"/>
      <c r="AH55" s="211"/>
      <c r="AI55" s="212" t="s">
        <v>2605</v>
      </c>
      <c r="AJ55" s="214"/>
      <c r="AK55" s="176"/>
      <c r="AL55" s="176"/>
      <c r="AM55" s="176"/>
      <c r="AN55" s="176"/>
      <c r="AO55" s="176"/>
      <c r="AP55" s="176"/>
      <c r="AQ55" s="176"/>
      <c r="AR55" s="176"/>
      <c r="AS55" s="176"/>
      <c r="AT55" s="176"/>
      <c r="AU55" s="176"/>
      <c r="AV55" s="176"/>
      <c r="AW55" s="176"/>
      <c r="AX55" s="176"/>
      <c r="AY55" s="176"/>
      <c r="AZ55" s="176"/>
      <c r="BA55" s="176"/>
      <c r="BB55" s="176"/>
      <c r="BC55" s="176"/>
      <c r="BD55" s="176"/>
      <c r="BE55" s="176"/>
      <c r="BF55" s="176"/>
      <c r="BG55" s="176"/>
      <c r="BH55" s="176"/>
    </row>
    <row r="56" spans="1:60" ht="22.5" outlineLevel="1" x14ac:dyDescent="0.2">
      <c r="A56" s="193">
        <v>12</v>
      </c>
      <c r="B56" s="194" t="s">
        <v>218</v>
      </c>
      <c r="C56" s="194" t="s">
        <v>219</v>
      </c>
      <c r="D56" s="195" t="s">
        <v>213</v>
      </c>
      <c r="E56" s="196">
        <v>10</v>
      </c>
      <c r="F56" s="199"/>
      <c r="G56" s="197">
        <f>ROUND(E56*F56,2)</f>
        <v>0</v>
      </c>
      <c r="H56" s="199">
        <v>5.86</v>
      </c>
      <c r="I56" s="197">
        <f>ROUND(E56*H56,2)</f>
        <v>58.6</v>
      </c>
      <c r="J56" s="199">
        <v>461.14</v>
      </c>
      <c r="K56" s="197">
        <f>ROUND(E56*J56,2)</f>
        <v>4611.3999999999996</v>
      </c>
      <c r="L56" s="197">
        <v>21</v>
      </c>
      <c r="M56" s="197">
        <f>G56*(1+L56/100)</f>
        <v>0</v>
      </c>
      <c r="N56" s="197">
        <v>1.6000000000000001E-4</v>
      </c>
      <c r="O56" s="197">
        <f>ROUND(E56*N56,2)</f>
        <v>0</v>
      </c>
      <c r="P56" s="197">
        <v>0</v>
      </c>
      <c r="Q56" s="197">
        <f>ROUND(E56*P56,2)</f>
        <v>0</v>
      </c>
      <c r="R56" s="198" t="s">
        <v>208</v>
      </c>
      <c r="S56" s="198" t="s">
        <v>194</v>
      </c>
      <c r="T56" s="197">
        <v>0.94</v>
      </c>
      <c r="U56" s="197">
        <f>ROUND(E56*T56,2)</f>
        <v>9.4</v>
      </c>
      <c r="V56" s="198"/>
      <c r="W56" s="198"/>
      <c r="X56" s="266"/>
      <c r="Y56" s="176"/>
      <c r="Z56" s="176"/>
      <c r="AA56" s="176"/>
      <c r="AB56" s="176"/>
      <c r="AC56" s="176"/>
      <c r="AD56" s="176"/>
      <c r="AE56" s="176" t="s">
        <v>195</v>
      </c>
      <c r="AF56" s="176">
        <v>41</v>
      </c>
      <c r="AG56" s="176"/>
      <c r="AH56" s="211"/>
      <c r="AI56" s="211"/>
      <c r="AJ56" s="214"/>
      <c r="AK56" s="176"/>
      <c r="AL56" s="176"/>
      <c r="AM56" s="176"/>
      <c r="AN56" s="176"/>
      <c r="AO56" s="176"/>
      <c r="AP56" s="176"/>
      <c r="AQ56" s="176"/>
      <c r="AR56" s="176"/>
      <c r="AS56" s="176"/>
      <c r="AT56" s="176"/>
      <c r="AU56" s="176"/>
      <c r="AV56" s="176"/>
      <c r="AW56" s="176"/>
      <c r="AX56" s="176"/>
      <c r="AY56" s="176"/>
      <c r="AZ56" s="176"/>
      <c r="BA56" s="176"/>
      <c r="BB56" s="176"/>
      <c r="BC56" s="176"/>
      <c r="BD56" s="176"/>
      <c r="BE56" s="176"/>
      <c r="BF56" s="176"/>
      <c r="BG56" s="176"/>
      <c r="BH56" s="176"/>
    </row>
    <row r="57" spans="1:60" outlineLevel="1" x14ac:dyDescent="0.2">
      <c r="A57" s="177"/>
      <c r="B57" s="308" t="s">
        <v>220</v>
      </c>
      <c r="C57" s="308"/>
      <c r="D57" s="309"/>
      <c r="E57" s="309"/>
      <c r="F57" s="309"/>
      <c r="G57" s="309"/>
      <c r="H57" s="184"/>
      <c r="I57" s="184"/>
      <c r="J57" s="184"/>
      <c r="K57" s="184"/>
      <c r="L57" s="184"/>
      <c r="M57" s="184"/>
      <c r="N57" s="184"/>
      <c r="O57" s="184"/>
      <c r="P57" s="184"/>
      <c r="Q57" s="184"/>
      <c r="R57" s="185"/>
      <c r="S57" s="185"/>
      <c r="T57" s="184"/>
      <c r="U57" s="184"/>
      <c r="V57" s="185"/>
      <c r="W57" s="185"/>
      <c r="X57" s="266"/>
      <c r="Y57" s="176"/>
      <c r="Z57" s="176"/>
      <c r="AA57" s="176"/>
      <c r="AB57" s="176"/>
      <c r="AC57" s="176"/>
      <c r="AD57" s="176"/>
      <c r="AE57" s="176" t="s">
        <v>221</v>
      </c>
      <c r="AF57" s="176"/>
      <c r="AG57" s="176"/>
      <c r="AH57" s="211" t="str">
        <f>B57</f>
        <v>Včetně vytvoření otvoru a osazení rámu s dvířky a prošroubování.</v>
      </c>
      <c r="AI57" s="211"/>
      <c r="AJ57" s="214"/>
      <c r="AK57" s="176"/>
      <c r="AL57" s="176"/>
      <c r="AM57" s="176"/>
      <c r="AN57" s="176"/>
      <c r="AO57" s="176"/>
      <c r="AP57" s="176"/>
      <c r="AQ57" s="176"/>
      <c r="AR57" s="176"/>
      <c r="AS57" s="176"/>
      <c r="AT57" s="176"/>
      <c r="AU57" s="176"/>
      <c r="AV57" s="176"/>
      <c r="AW57" s="176"/>
      <c r="AX57" s="176"/>
      <c r="AY57" s="176"/>
      <c r="AZ57" s="176"/>
      <c r="BA57" s="176"/>
      <c r="BB57" s="176"/>
      <c r="BC57" s="176"/>
      <c r="BD57" s="176"/>
      <c r="BE57" s="176"/>
      <c r="BF57" s="176"/>
      <c r="BG57" s="176"/>
      <c r="BH57" s="176"/>
    </row>
    <row r="58" spans="1:60" ht="22.5" outlineLevel="1" x14ac:dyDescent="0.2">
      <c r="A58" s="193">
        <v>13</v>
      </c>
      <c r="B58" s="194" t="s">
        <v>2604</v>
      </c>
      <c r="C58" s="194" t="s">
        <v>2603</v>
      </c>
      <c r="D58" s="195" t="s">
        <v>207</v>
      </c>
      <c r="E58" s="196">
        <v>16.073399999999999</v>
      </c>
      <c r="F58" s="199"/>
      <c r="G58" s="197">
        <f>ROUND(E58*F58,2)</f>
        <v>0</v>
      </c>
      <c r="H58" s="199">
        <v>42.6</v>
      </c>
      <c r="I58" s="197">
        <f>ROUND(E58*H58,2)</f>
        <v>684.73</v>
      </c>
      <c r="J58" s="199">
        <v>0</v>
      </c>
      <c r="K58" s="197">
        <f>ROUND(E58*J58,2)</f>
        <v>0</v>
      </c>
      <c r="L58" s="197">
        <v>21</v>
      </c>
      <c r="M58" s="197">
        <f>G58*(1+L58/100)</f>
        <v>0</v>
      </c>
      <c r="N58" s="197">
        <v>0</v>
      </c>
      <c r="O58" s="197">
        <f>ROUND(E58*N58,2)</f>
        <v>0</v>
      </c>
      <c r="P58" s="197">
        <v>0</v>
      </c>
      <c r="Q58" s="197">
        <f>ROUND(E58*P58,2)</f>
        <v>0</v>
      </c>
      <c r="R58" s="198" t="s">
        <v>208</v>
      </c>
      <c r="S58" s="198" t="s">
        <v>194</v>
      </c>
      <c r="T58" s="197">
        <v>0</v>
      </c>
      <c r="U58" s="197">
        <f>ROUND(E58*T58,2)</f>
        <v>0</v>
      </c>
      <c r="V58" s="198"/>
      <c r="W58" s="198"/>
      <c r="X58" s="266"/>
      <c r="Y58" s="176"/>
      <c r="Z58" s="176"/>
      <c r="AA58" s="176"/>
      <c r="AB58" s="176"/>
      <c r="AC58" s="176"/>
      <c r="AD58" s="176"/>
      <c r="AE58" s="176" t="s">
        <v>195</v>
      </c>
      <c r="AF58" s="176">
        <v>42</v>
      </c>
      <c r="AG58" s="176"/>
      <c r="AH58" s="211"/>
      <c r="AI58" s="211"/>
      <c r="AJ58" s="214"/>
      <c r="AK58" s="176"/>
      <c r="AL58" s="176"/>
      <c r="AM58" s="176"/>
      <c r="AN58" s="176"/>
      <c r="AO58" s="176"/>
      <c r="AP58" s="176"/>
      <c r="AQ58" s="176"/>
      <c r="AR58" s="176"/>
      <c r="AS58" s="176"/>
      <c r="AT58" s="176"/>
      <c r="AU58" s="176"/>
      <c r="AV58" s="176"/>
      <c r="AW58" s="176"/>
      <c r="AX58" s="176"/>
      <c r="AY58" s="176"/>
      <c r="AZ58" s="176"/>
      <c r="BA58" s="176"/>
      <c r="BB58" s="176"/>
      <c r="BC58" s="176"/>
      <c r="BD58" s="176"/>
      <c r="BE58" s="176"/>
      <c r="BF58" s="176"/>
      <c r="BG58" s="176"/>
      <c r="BH58" s="176"/>
    </row>
    <row r="59" spans="1:60" outlineLevel="1" x14ac:dyDescent="0.2">
      <c r="A59" s="177"/>
      <c r="B59" s="208" t="s">
        <v>2602</v>
      </c>
      <c r="C59" s="209"/>
      <c r="D59" s="200"/>
      <c r="E59" s="201"/>
      <c r="F59" s="184"/>
      <c r="G59" s="184"/>
      <c r="H59" s="184"/>
      <c r="I59" s="184"/>
      <c r="J59" s="184"/>
      <c r="K59" s="184"/>
      <c r="L59" s="184"/>
      <c r="M59" s="184"/>
      <c r="N59" s="184"/>
      <c r="O59" s="184"/>
      <c r="P59" s="184"/>
      <c r="Q59" s="184"/>
      <c r="R59" s="185"/>
      <c r="S59" s="185"/>
      <c r="T59" s="184"/>
      <c r="U59" s="184"/>
      <c r="V59" s="185"/>
      <c r="W59" s="185"/>
      <c r="X59" s="266"/>
      <c r="Y59" s="176"/>
      <c r="Z59" s="176"/>
      <c r="AA59" s="176"/>
      <c r="AB59" s="176"/>
      <c r="AC59" s="176"/>
      <c r="AD59" s="176"/>
      <c r="AE59" s="176" t="s">
        <v>197</v>
      </c>
      <c r="AF59" s="176">
        <v>0</v>
      </c>
      <c r="AG59" s="176"/>
      <c r="AH59" s="211"/>
      <c r="AI59" s="212" t="s">
        <v>2602</v>
      </c>
      <c r="AJ59" s="214"/>
      <c r="AK59" s="176"/>
      <c r="AL59" s="176"/>
      <c r="AM59" s="176"/>
      <c r="AN59" s="176"/>
      <c r="AO59" s="176"/>
      <c r="AP59" s="176"/>
      <c r="AQ59" s="176"/>
      <c r="AR59" s="176"/>
      <c r="AS59" s="176"/>
      <c r="AT59" s="176"/>
      <c r="AU59" s="176"/>
      <c r="AV59" s="176"/>
      <c r="AW59" s="176"/>
      <c r="AX59" s="176"/>
      <c r="AY59" s="176"/>
      <c r="AZ59" s="176"/>
      <c r="BA59" s="176"/>
      <c r="BB59" s="176"/>
      <c r="BC59" s="176"/>
      <c r="BD59" s="176"/>
      <c r="BE59" s="176"/>
      <c r="BF59" s="176"/>
      <c r="BG59" s="176"/>
      <c r="BH59" s="176"/>
    </row>
    <row r="60" spans="1:60" outlineLevel="1" x14ac:dyDescent="0.2">
      <c r="A60" s="177"/>
      <c r="B60" s="208" t="s">
        <v>2601</v>
      </c>
      <c r="C60" s="209"/>
      <c r="D60" s="200"/>
      <c r="E60" s="201">
        <v>16.073399999999999</v>
      </c>
      <c r="F60" s="184"/>
      <c r="G60" s="184"/>
      <c r="H60" s="184"/>
      <c r="I60" s="184"/>
      <c r="J60" s="184"/>
      <c r="K60" s="184"/>
      <c r="L60" s="184"/>
      <c r="M60" s="184"/>
      <c r="N60" s="184"/>
      <c r="O60" s="184"/>
      <c r="P60" s="184"/>
      <c r="Q60" s="184"/>
      <c r="R60" s="185"/>
      <c r="S60" s="185"/>
      <c r="T60" s="184"/>
      <c r="U60" s="184"/>
      <c r="V60" s="185"/>
      <c r="W60" s="185"/>
      <c r="X60" s="266"/>
      <c r="Y60" s="176"/>
      <c r="Z60" s="176"/>
      <c r="AA60" s="176"/>
      <c r="AB60" s="176"/>
      <c r="AC60" s="176"/>
      <c r="AD60" s="176"/>
      <c r="AE60" s="176" t="s">
        <v>197</v>
      </c>
      <c r="AF60" s="176">
        <v>0</v>
      </c>
      <c r="AG60" s="176"/>
      <c r="AH60" s="211"/>
      <c r="AI60" s="212" t="s">
        <v>2601</v>
      </c>
      <c r="AJ60" s="214"/>
      <c r="AK60" s="176"/>
      <c r="AL60" s="176"/>
      <c r="AM60" s="176"/>
      <c r="AN60" s="176"/>
      <c r="AO60" s="176"/>
      <c r="AP60" s="176"/>
      <c r="AQ60" s="176"/>
      <c r="AR60" s="176"/>
      <c r="AS60" s="176"/>
      <c r="AT60" s="176"/>
      <c r="AU60" s="176"/>
      <c r="AV60" s="176"/>
      <c r="AW60" s="176"/>
      <c r="AX60" s="176"/>
      <c r="AY60" s="176"/>
      <c r="AZ60" s="176"/>
      <c r="BA60" s="176"/>
      <c r="BB60" s="176"/>
      <c r="BC60" s="176"/>
      <c r="BD60" s="176"/>
      <c r="BE60" s="176"/>
      <c r="BF60" s="176"/>
      <c r="BG60" s="176"/>
      <c r="BH60" s="176"/>
    </row>
    <row r="61" spans="1:60" ht="33.75" outlineLevel="1" x14ac:dyDescent="0.2">
      <c r="A61" s="193">
        <v>14</v>
      </c>
      <c r="B61" s="194" t="s">
        <v>222</v>
      </c>
      <c r="C61" s="194" t="s">
        <v>223</v>
      </c>
      <c r="D61" s="195" t="s">
        <v>207</v>
      </c>
      <c r="E61" s="196">
        <v>144.98231999999999</v>
      </c>
      <c r="F61" s="199"/>
      <c r="G61" s="197">
        <f>ROUND(E61*F61,2)</f>
        <v>0</v>
      </c>
      <c r="H61" s="199">
        <v>345.53</v>
      </c>
      <c r="I61" s="197">
        <f>ROUND(E61*H61,2)</f>
        <v>50095.74</v>
      </c>
      <c r="J61" s="199">
        <v>432.47</v>
      </c>
      <c r="K61" s="197">
        <f>ROUND(E61*J61,2)</f>
        <v>62700.5</v>
      </c>
      <c r="L61" s="197">
        <v>21</v>
      </c>
      <c r="M61" s="197">
        <f>G61*(1+L61/100)</f>
        <v>0</v>
      </c>
      <c r="N61" s="197">
        <v>1.409E-2</v>
      </c>
      <c r="O61" s="197">
        <f>ROUND(E61*N61,2)</f>
        <v>2.04</v>
      </c>
      <c r="P61" s="197">
        <v>0</v>
      </c>
      <c r="Q61" s="197">
        <f>ROUND(E61*P61,2)</f>
        <v>0</v>
      </c>
      <c r="R61" s="198" t="s">
        <v>208</v>
      </c>
      <c r="S61" s="198" t="s">
        <v>194</v>
      </c>
      <c r="T61" s="197">
        <v>0.92700000000000005</v>
      </c>
      <c r="U61" s="197">
        <f>ROUND(E61*T61,2)</f>
        <v>134.4</v>
      </c>
      <c r="V61" s="198"/>
      <c r="W61" s="198"/>
      <c r="X61" s="266"/>
      <c r="Y61" s="176"/>
      <c r="Z61" s="176"/>
      <c r="AA61" s="176"/>
      <c r="AB61" s="176"/>
      <c r="AC61" s="176"/>
      <c r="AD61" s="176"/>
      <c r="AE61" s="176" t="s">
        <v>195</v>
      </c>
      <c r="AF61" s="176">
        <v>44</v>
      </c>
      <c r="AG61" s="176"/>
      <c r="AH61" s="211"/>
      <c r="AI61" s="211"/>
      <c r="AJ61" s="214"/>
      <c r="AK61" s="176"/>
      <c r="AL61" s="176"/>
      <c r="AM61" s="176"/>
      <c r="AN61" s="176"/>
      <c r="AO61" s="176"/>
      <c r="AP61" s="176"/>
      <c r="AQ61" s="176"/>
      <c r="AR61" s="176"/>
      <c r="AS61" s="176"/>
      <c r="AT61" s="176"/>
      <c r="AU61" s="176"/>
      <c r="AV61" s="176"/>
      <c r="AW61" s="176"/>
      <c r="AX61" s="176"/>
      <c r="AY61" s="176"/>
      <c r="AZ61" s="176"/>
      <c r="BA61" s="176"/>
      <c r="BB61" s="176"/>
      <c r="BC61" s="176"/>
      <c r="BD61" s="176"/>
      <c r="BE61" s="176"/>
      <c r="BF61" s="176"/>
      <c r="BG61" s="176"/>
      <c r="BH61" s="176"/>
    </row>
    <row r="62" spans="1:60" outlineLevel="1" x14ac:dyDescent="0.2">
      <c r="A62" s="177"/>
      <c r="B62" s="208" t="s">
        <v>2600</v>
      </c>
      <c r="C62" s="209"/>
      <c r="D62" s="200"/>
      <c r="E62" s="201"/>
      <c r="F62" s="184"/>
      <c r="G62" s="184"/>
      <c r="H62" s="184"/>
      <c r="I62" s="184"/>
      <c r="J62" s="184"/>
      <c r="K62" s="184"/>
      <c r="L62" s="184"/>
      <c r="M62" s="184"/>
      <c r="N62" s="184"/>
      <c r="O62" s="184"/>
      <c r="P62" s="184"/>
      <c r="Q62" s="184"/>
      <c r="R62" s="185"/>
      <c r="S62" s="185"/>
      <c r="T62" s="184"/>
      <c r="U62" s="184"/>
      <c r="V62" s="185"/>
      <c r="W62" s="185"/>
      <c r="X62" s="266"/>
      <c r="Y62" s="176"/>
      <c r="Z62" s="176"/>
      <c r="AA62" s="176"/>
      <c r="AB62" s="176"/>
      <c r="AC62" s="176"/>
      <c r="AD62" s="176"/>
      <c r="AE62" s="176" t="s">
        <v>197</v>
      </c>
      <c r="AF62" s="176">
        <v>0</v>
      </c>
      <c r="AG62" s="176"/>
      <c r="AH62" s="211"/>
      <c r="AI62" s="212" t="s">
        <v>2600</v>
      </c>
      <c r="AJ62" s="214"/>
      <c r="AK62" s="176"/>
      <c r="AL62" s="176"/>
      <c r="AM62" s="176"/>
      <c r="AN62" s="176"/>
      <c r="AO62" s="176"/>
      <c r="AP62" s="176"/>
      <c r="AQ62" s="176"/>
      <c r="AR62" s="176"/>
      <c r="AS62" s="176"/>
      <c r="AT62" s="176"/>
      <c r="AU62" s="176"/>
      <c r="AV62" s="176"/>
      <c r="AW62" s="176"/>
      <c r="AX62" s="176"/>
      <c r="AY62" s="176"/>
      <c r="AZ62" s="176"/>
      <c r="BA62" s="176"/>
      <c r="BB62" s="176"/>
      <c r="BC62" s="176"/>
      <c r="BD62" s="176"/>
      <c r="BE62" s="176"/>
      <c r="BF62" s="176"/>
      <c r="BG62" s="176"/>
      <c r="BH62" s="176"/>
    </row>
    <row r="63" spans="1:60" outlineLevel="1" x14ac:dyDescent="0.2">
      <c r="A63" s="177"/>
      <c r="B63" s="208" t="s">
        <v>2599</v>
      </c>
      <c r="C63" s="209"/>
      <c r="D63" s="200"/>
      <c r="E63" s="201"/>
      <c r="F63" s="184"/>
      <c r="G63" s="184"/>
      <c r="H63" s="184"/>
      <c r="I63" s="184"/>
      <c r="J63" s="184"/>
      <c r="K63" s="184"/>
      <c r="L63" s="184"/>
      <c r="M63" s="184"/>
      <c r="N63" s="184"/>
      <c r="O63" s="184"/>
      <c r="P63" s="184"/>
      <c r="Q63" s="184"/>
      <c r="R63" s="185"/>
      <c r="S63" s="185"/>
      <c r="T63" s="184"/>
      <c r="U63" s="184"/>
      <c r="V63" s="185"/>
      <c r="W63" s="185"/>
      <c r="X63" s="266"/>
      <c r="Y63" s="176"/>
      <c r="Z63" s="176"/>
      <c r="AA63" s="176"/>
      <c r="AB63" s="176"/>
      <c r="AC63" s="176"/>
      <c r="AD63" s="176"/>
      <c r="AE63" s="176" t="s">
        <v>197</v>
      </c>
      <c r="AF63" s="176">
        <v>0</v>
      </c>
      <c r="AG63" s="176"/>
      <c r="AH63" s="211"/>
      <c r="AI63" s="212" t="s">
        <v>2599</v>
      </c>
      <c r="AJ63" s="214"/>
      <c r="AK63" s="176"/>
      <c r="AL63" s="176"/>
      <c r="AM63" s="176"/>
      <c r="AN63" s="176"/>
      <c r="AO63" s="176"/>
      <c r="AP63" s="176"/>
      <c r="AQ63" s="176"/>
      <c r="AR63" s="176"/>
      <c r="AS63" s="176"/>
      <c r="AT63" s="176"/>
      <c r="AU63" s="176"/>
      <c r="AV63" s="176"/>
      <c r="AW63" s="176"/>
      <c r="AX63" s="176"/>
      <c r="AY63" s="176"/>
      <c r="AZ63" s="176"/>
      <c r="BA63" s="176"/>
      <c r="BB63" s="176"/>
      <c r="BC63" s="176"/>
      <c r="BD63" s="176"/>
      <c r="BE63" s="176"/>
      <c r="BF63" s="176"/>
      <c r="BG63" s="176"/>
      <c r="BH63" s="176"/>
    </row>
    <row r="64" spans="1:60" outlineLevel="1" x14ac:dyDescent="0.2">
      <c r="A64" s="177"/>
      <c r="B64" s="208" t="s">
        <v>2598</v>
      </c>
      <c r="C64" s="209"/>
      <c r="D64" s="200"/>
      <c r="E64" s="201"/>
      <c r="F64" s="184"/>
      <c r="G64" s="184"/>
      <c r="H64" s="184"/>
      <c r="I64" s="184"/>
      <c r="J64" s="184"/>
      <c r="K64" s="184"/>
      <c r="L64" s="184"/>
      <c r="M64" s="184"/>
      <c r="N64" s="184"/>
      <c r="O64" s="184"/>
      <c r="P64" s="184"/>
      <c r="Q64" s="184"/>
      <c r="R64" s="185"/>
      <c r="S64" s="185"/>
      <c r="T64" s="184"/>
      <c r="U64" s="184"/>
      <c r="V64" s="185"/>
      <c r="W64" s="185"/>
      <c r="X64" s="266"/>
      <c r="Y64" s="176"/>
      <c r="Z64" s="176"/>
      <c r="AA64" s="176"/>
      <c r="AB64" s="176"/>
      <c r="AC64" s="176"/>
      <c r="AD64" s="176"/>
      <c r="AE64" s="176" t="s">
        <v>197</v>
      </c>
      <c r="AF64" s="176">
        <v>0</v>
      </c>
      <c r="AG64" s="176"/>
      <c r="AH64" s="211"/>
      <c r="AI64" s="212" t="s">
        <v>2598</v>
      </c>
      <c r="AJ64" s="214"/>
      <c r="AK64" s="176"/>
      <c r="AL64" s="176"/>
      <c r="AM64" s="176"/>
      <c r="AN64" s="176"/>
      <c r="AO64" s="176"/>
      <c r="AP64" s="176"/>
      <c r="AQ64" s="176"/>
      <c r="AR64" s="176"/>
      <c r="AS64" s="176"/>
      <c r="AT64" s="176"/>
      <c r="AU64" s="176"/>
      <c r="AV64" s="176"/>
      <c r="AW64" s="176"/>
      <c r="AX64" s="176"/>
      <c r="AY64" s="176"/>
      <c r="AZ64" s="176"/>
      <c r="BA64" s="176"/>
      <c r="BB64" s="176"/>
      <c r="BC64" s="176"/>
      <c r="BD64" s="176"/>
      <c r="BE64" s="176"/>
      <c r="BF64" s="176"/>
      <c r="BG64" s="176"/>
      <c r="BH64" s="176"/>
    </row>
    <row r="65" spans="1:60" outlineLevel="1" x14ac:dyDescent="0.2">
      <c r="A65" s="177"/>
      <c r="B65" s="208" t="s">
        <v>2597</v>
      </c>
      <c r="C65" s="209"/>
      <c r="D65" s="200"/>
      <c r="E65" s="201">
        <v>144.98231999999999</v>
      </c>
      <c r="F65" s="184"/>
      <c r="G65" s="184"/>
      <c r="H65" s="184"/>
      <c r="I65" s="184"/>
      <c r="J65" s="184"/>
      <c r="K65" s="184"/>
      <c r="L65" s="184"/>
      <c r="M65" s="184"/>
      <c r="N65" s="184"/>
      <c r="O65" s="184"/>
      <c r="P65" s="184"/>
      <c r="Q65" s="184"/>
      <c r="R65" s="185"/>
      <c r="S65" s="185"/>
      <c r="T65" s="184"/>
      <c r="U65" s="184"/>
      <c r="V65" s="185"/>
      <c r="W65" s="185"/>
      <c r="X65" s="266"/>
      <c r="Y65" s="176"/>
      <c r="Z65" s="176"/>
      <c r="AA65" s="176"/>
      <c r="AB65" s="176"/>
      <c r="AC65" s="176"/>
      <c r="AD65" s="176"/>
      <c r="AE65" s="176" t="s">
        <v>197</v>
      </c>
      <c r="AF65" s="176">
        <v>0</v>
      </c>
      <c r="AG65" s="176"/>
      <c r="AH65" s="211"/>
      <c r="AI65" s="212" t="s">
        <v>2597</v>
      </c>
      <c r="AJ65" s="214"/>
      <c r="AK65" s="176"/>
      <c r="AL65" s="176"/>
      <c r="AM65" s="176"/>
      <c r="AN65" s="176"/>
      <c r="AO65" s="176"/>
      <c r="AP65" s="176"/>
      <c r="AQ65" s="176"/>
      <c r="AR65" s="176"/>
      <c r="AS65" s="176"/>
      <c r="AT65" s="176"/>
      <c r="AU65" s="176"/>
      <c r="AV65" s="176"/>
      <c r="AW65" s="176"/>
      <c r="AX65" s="176"/>
      <c r="AY65" s="176"/>
      <c r="AZ65" s="176"/>
      <c r="BA65" s="176"/>
      <c r="BB65" s="176"/>
      <c r="BC65" s="176"/>
      <c r="BD65" s="176"/>
      <c r="BE65" s="176"/>
      <c r="BF65" s="176"/>
      <c r="BG65" s="176"/>
      <c r="BH65" s="176"/>
    </row>
    <row r="66" spans="1:60" ht="33.75" outlineLevel="1" x14ac:dyDescent="0.2">
      <c r="A66" s="193">
        <v>15</v>
      </c>
      <c r="B66" s="194" t="s">
        <v>2596</v>
      </c>
      <c r="C66" s="194" t="s">
        <v>2595</v>
      </c>
      <c r="D66" s="195" t="s">
        <v>207</v>
      </c>
      <c r="E66" s="196">
        <v>9.8482500000000002</v>
      </c>
      <c r="F66" s="199"/>
      <c r="G66" s="197">
        <f>ROUND(E66*F66,2)</f>
        <v>0</v>
      </c>
      <c r="H66" s="199">
        <v>376.56</v>
      </c>
      <c r="I66" s="197">
        <f>ROUND(E66*H66,2)</f>
        <v>3708.46</v>
      </c>
      <c r="J66" s="199">
        <v>460.44</v>
      </c>
      <c r="K66" s="197">
        <f>ROUND(E66*J66,2)</f>
        <v>4534.53</v>
      </c>
      <c r="L66" s="197">
        <v>21</v>
      </c>
      <c r="M66" s="197">
        <f>G66*(1+L66/100)</f>
        <v>0</v>
      </c>
      <c r="N66" s="197">
        <v>1.787E-2</v>
      </c>
      <c r="O66" s="197">
        <f>ROUND(E66*N66,2)</f>
        <v>0.18</v>
      </c>
      <c r="P66" s="197">
        <v>0</v>
      </c>
      <c r="Q66" s="197">
        <f>ROUND(E66*P66,2)</f>
        <v>0</v>
      </c>
      <c r="R66" s="198" t="s">
        <v>208</v>
      </c>
      <c r="S66" s="198" t="s">
        <v>194</v>
      </c>
      <c r="T66" s="197">
        <v>0.98399999999999999</v>
      </c>
      <c r="U66" s="197">
        <f>ROUND(E66*T66,2)</f>
        <v>9.69</v>
      </c>
      <c r="V66" s="198"/>
      <c r="W66" s="198"/>
      <c r="X66" s="266"/>
      <c r="Y66" s="176"/>
      <c r="Z66" s="176"/>
      <c r="AA66" s="176"/>
      <c r="AB66" s="176"/>
      <c r="AC66" s="176"/>
      <c r="AD66" s="176"/>
      <c r="AE66" s="176" t="s">
        <v>195</v>
      </c>
      <c r="AF66" s="176">
        <v>49</v>
      </c>
      <c r="AG66" s="176"/>
      <c r="AH66" s="211"/>
      <c r="AI66" s="211"/>
      <c r="AJ66" s="214"/>
      <c r="AK66" s="176"/>
      <c r="AL66" s="176"/>
      <c r="AM66" s="176"/>
      <c r="AN66" s="176"/>
      <c r="AO66" s="176"/>
      <c r="AP66" s="176"/>
      <c r="AQ66" s="176"/>
      <c r="AR66" s="176"/>
      <c r="AS66" s="176"/>
      <c r="AT66" s="176"/>
      <c r="AU66" s="176"/>
      <c r="AV66" s="176"/>
      <c r="AW66" s="176"/>
      <c r="AX66" s="176"/>
      <c r="AY66" s="176"/>
      <c r="AZ66" s="176"/>
      <c r="BA66" s="176"/>
      <c r="BB66" s="176"/>
      <c r="BC66" s="176"/>
      <c r="BD66" s="176"/>
      <c r="BE66" s="176"/>
      <c r="BF66" s="176"/>
      <c r="BG66" s="176"/>
      <c r="BH66" s="176"/>
    </row>
    <row r="67" spans="1:60" outlineLevel="1" x14ac:dyDescent="0.2">
      <c r="A67" s="177"/>
      <c r="B67" s="299" t="s">
        <v>2594</v>
      </c>
      <c r="C67" s="299"/>
      <c r="D67" s="300"/>
      <c r="E67" s="201"/>
      <c r="F67" s="184"/>
      <c r="G67" s="184"/>
      <c r="H67" s="184"/>
      <c r="I67" s="184"/>
      <c r="J67" s="184"/>
      <c r="K67" s="184"/>
      <c r="L67" s="184"/>
      <c r="M67" s="184"/>
      <c r="N67" s="184"/>
      <c r="O67" s="184"/>
      <c r="P67" s="184"/>
      <c r="Q67" s="184"/>
      <c r="R67" s="185"/>
      <c r="S67" s="185"/>
      <c r="T67" s="184"/>
      <c r="U67" s="184"/>
      <c r="V67" s="185"/>
      <c r="W67" s="185"/>
      <c r="X67" s="266"/>
      <c r="Y67" s="176"/>
      <c r="Z67" s="176"/>
      <c r="AA67" s="176"/>
      <c r="AB67" s="176"/>
      <c r="AC67" s="176"/>
      <c r="AD67" s="176"/>
      <c r="AE67" s="176" t="s">
        <v>197</v>
      </c>
      <c r="AF67" s="176">
        <v>0</v>
      </c>
      <c r="AG67" s="176"/>
      <c r="AH67" s="211"/>
      <c r="AI67" s="212" t="s">
        <v>2594</v>
      </c>
      <c r="AJ67" s="214"/>
      <c r="AK67" s="176"/>
      <c r="AL67" s="176"/>
      <c r="AM67" s="176"/>
      <c r="AN67" s="176"/>
      <c r="AO67" s="176"/>
      <c r="AP67" s="176"/>
      <c r="AQ67" s="176"/>
      <c r="AR67" s="176"/>
      <c r="AS67" s="176"/>
      <c r="AT67" s="176"/>
      <c r="AU67" s="176"/>
      <c r="AV67" s="176"/>
      <c r="AW67" s="176"/>
      <c r="AX67" s="176"/>
      <c r="AY67" s="176"/>
      <c r="AZ67" s="176"/>
      <c r="BA67" s="176"/>
      <c r="BB67" s="176"/>
      <c r="BC67" s="176"/>
      <c r="BD67" s="176"/>
      <c r="BE67" s="176"/>
      <c r="BF67" s="176"/>
      <c r="BG67" s="176"/>
      <c r="BH67" s="176"/>
    </row>
    <row r="68" spans="1:60" outlineLevel="1" x14ac:dyDescent="0.2">
      <c r="A68" s="177"/>
      <c r="B68" s="208" t="s">
        <v>2593</v>
      </c>
      <c r="C68" s="209"/>
      <c r="D68" s="200"/>
      <c r="E68" s="201">
        <v>9.8482500000000002</v>
      </c>
      <c r="F68" s="184"/>
      <c r="G68" s="184"/>
      <c r="H68" s="184"/>
      <c r="I68" s="184"/>
      <c r="J68" s="184"/>
      <c r="K68" s="184"/>
      <c r="L68" s="184"/>
      <c r="M68" s="184"/>
      <c r="N68" s="184"/>
      <c r="O68" s="184"/>
      <c r="P68" s="184"/>
      <c r="Q68" s="184"/>
      <c r="R68" s="185"/>
      <c r="S68" s="185"/>
      <c r="T68" s="184"/>
      <c r="U68" s="184"/>
      <c r="V68" s="185"/>
      <c r="W68" s="185"/>
      <c r="X68" s="266"/>
      <c r="Y68" s="176"/>
      <c r="Z68" s="176"/>
      <c r="AA68" s="176"/>
      <c r="AB68" s="176"/>
      <c r="AC68" s="176"/>
      <c r="AD68" s="176"/>
      <c r="AE68" s="176" t="s">
        <v>197</v>
      </c>
      <c r="AF68" s="176">
        <v>0</v>
      </c>
      <c r="AG68" s="176"/>
      <c r="AH68" s="211"/>
      <c r="AI68" s="212" t="s">
        <v>2593</v>
      </c>
      <c r="AJ68" s="214"/>
      <c r="AK68" s="176"/>
      <c r="AL68" s="176"/>
      <c r="AM68" s="176"/>
      <c r="AN68" s="176"/>
      <c r="AO68" s="176"/>
      <c r="AP68" s="176"/>
      <c r="AQ68" s="176"/>
      <c r="AR68" s="176"/>
      <c r="AS68" s="176"/>
      <c r="AT68" s="176"/>
      <c r="AU68" s="176"/>
      <c r="AV68" s="176"/>
      <c r="AW68" s="176"/>
      <c r="AX68" s="176"/>
      <c r="AY68" s="176"/>
      <c r="AZ68" s="176"/>
      <c r="BA68" s="176"/>
      <c r="BB68" s="176"/>
      <c r="BC68" s="176"/>
      <c r="BD68" s="176"/>
      <c r="BE68" s="176"/>
      <c r="BF68" s="176"/>
      <c r="BG68" s="176"/>
      <c r="BH68" s="176"/>
    </row>
    <row r="69" spans="1:60" ht="22.5" outlineLevel="1" x14ac:dyDescent="0.2">
      <c r="A69" s="193">
        <v>16</v>
      </c>
      <c r="B69" s="194" t="s">
        <v>226</v>
      </c>
      <c r="C69" s="194" t="s">
        <v>227</v>
      </c>
      <c r="D69" s="195" t="s">
        <v>207</v>
      </c>
      <c r="E69" s="196">
        <v>424.37</v>
      </c>
      <c r="F69" s="199"/>
      <c r="G69" s="197">
        <f>ROUND(E69*F69,2)</f>
        <v>0</v>
      </c>
      <c r="H69" s="199">
        <v>219.83</v>
      </c>
      <c r="I69" s="197">
        <f>ROUND(E69*H69,2)</f>
        <v>93289.26</v>
      </c>
      <c r="J69" s="199">
        <v>475.17</v>
      </c>
      <c r="K69" s="197">
        <f>ROUND(E69*J69,2)</f>
        <v>201647.89</v>
      </c>
      <c r="L69" s="197">
        <v>21</v>
      </c>
      <c r="M69" s="197">
        <f>G69*(1+L69/100)</f>
        <v>0</v>
      </c>
      <c r="N69" s="197">
        <v>1.2149999999999999E-2</v>
      </c>
      <c r="O69" s="197">
        <f>ROUND(E69*N69,2)</f>
        <v>5.16</v>
      </c>
      <c r="P69" s="197">
        <v>0</v>
      </c>
      <c r="Q69" s="197">
        <f>ROUND(E69*P69,2)</f>
        <v>0</v>
      </c>
      <c r="R69" s="198" t="s">
        <v>208</v>
      </c>
      <c r="S69" s="198" t="s">
        <v>194</v>
      </c>
      <c r="T69" s="197">
        <v>1.0109999999999999</v>
      </c>
      <c r="U69" s="197">
        <f>ROUND(E69*T69,2)</f>
        <v>429.04</v>
      </c>
      <c r="V69" s="198"/>
      <c r="W69" s="198"/>
      <c r="X69" s="266"/>
      <c r="Y69" s="176"/>
      <c r="Z69" s="176"/>
      <c r="AA69" s="176"/>
      <c r="AB69" s="176"/>
      <c r="AC69" s="176"/>
      <c r="AD69" s="176"/>
      <c r="AE69" s="176" t="s">
        <v>195</v>
      </c>
      <c r="AF69" s="176">
        <v>52</v>
      </c>
      <c r="AG69" s="176"/>
      <c r="AH69" s="211"/>
      <c r="AI69" s="211"/>
      <c r="AJ69" s="214"/>
      <c r="AK69" s="176"/>
      <c r="AL69" s="176"/>
      <c r="AM69" s="176"/>
      <c r="AN69" s="176"/>
      <c r="AO69" s="176"/>
      <c r="AP69" s="176"/>
      <c r="AQ69" s="176"/>
      <c r="AR69" s="176"/>
      <c r="AS69" s="176"/>
      <c r="AT69" s="176"/>
      <c r="AU69" s="176"/>
      <c r="AV69" s="176"/>
      <c r="AW69" s="176"/>
      <c r="AX69" s="176"/>
      <c r="AY69" s="176"/>
      <c r="AZ69" s="176"/>
      <c r="BA69" s="176"/>
      <c r="BB69" s="176"/>
      <c r="BC69" s="176"/>
      <c r="BD69" s="176"/>
      <c r="BE69" s="176"/>
      <c r="BF69" s="176"/>
      <c r="BG69" s="176"/>
      <c r="BH69" s="176"/>
    </row>
    <row r="70" spans="1:60" outlineLevel="1" x14ac:dyDescent="0.2">
      <c r="A70" s="177"/>
      <c r="B70" s="299" t="s">
        <v>2120</v>
      </c>
      <c r="C70" s="299"/>
      <c r="D70" s="300"/>
      <c r="E70" s="201"/>
      <c r="F70" s="184"/>
      <c r="G70" s="184"/>
      <c r="H70" s="184"/>
      <c r="I70" s="184"/>
      <c r="J70" s="184"/>
      <c r="K70" s="184"/>
      <c r="L70" s="184"/>
      <c r="M70" s="184"/>
      <c r="N70" s="184"/>
      <c r="O70" s="184"/>
      <c r="P70" s="184"/>
      <c r="Q70" s="184"/>
      <c r="R70" s="185"/>
      <c r="S70" s="185"/>
      <c r="T70" s="184"/>
      <c r="U70" s="184"/>
      <c r="V70" s="185"/>
      <c r="W70" s="185"/>
      <c r="X70" s="266"/>
      <c r="Y70" s="176"/>
      <c r="Z70" s="176"/>
      <c r="AA70" s="176"/>
      <c r="AB70" s="176"/>
      <c r="AC70" s="176"/>
      <c r="AD70" s="176"/>
      <c r="AE70" s="176" t="s">
        <v>197</v>
      </c>
      <c r="AF70" s="176">
        <v>0</v>
      </c>
      <c r="AG70" s="176"/>
      <c r="AH70" s="211"/>
      <c r="AI70" s="212" t="s">
        <v>2120</v>
      </c>
      <c r="AJ70" s="214"/>
      <c r="AK70" s="176"/>
      <c r="AL70" s="176"/>
      <c r="AM70" s="176"/>
      <c r="AN70" s="176"/>
      <c r="AO70" s="176"/>
      <c r="AP70" s="176"/>
      <c r="AQ70" s="176"/>
      <c r="AR70" s="176"/>
      <c r="AS70" s="176"/>
      <c r="AT70" s="176"/>
      <c r="AU70" s="176"/>
      <c r="AV70" s="176"/>
      <c r="AW70" s="176"/>
      <c r="AX70" s="176"/>
      <c r="AY70" s="176"/>
      <c r="AZ70" s="176"/>
      <c r="BA70" s="176"/>
      <c r="BB70" s="176"/>
      <c r="BC70" s="176"/>
      <c r="BD70" s="176"/>
      <c r="BE70" s="176"/>
      <c r="BF70" s="176"/>
      <c r="BG70" s="176"/>
      <c r="BH70" s="176"/>
    </row>
    <row r="71" spans="1:60" ht="33.75" outlineLevel="1" x14ac:dyDescent="0.2">
      <c r="A71" s="177"/>
      <c r="B71" s="299" t="s">
        <v>2118</v>
      </c>
      <c r="C71" s="299"/>
      <c r="D71" s="300"/>
      <c r="E71" s="201"/>
      <c r="F71" s="184"/>
      <c r="G71" s="184"/>
      <c r="H71" s="184"/>
      <c r="I71" s="184"/>
      <c r="J71" s="184"/>
      <c r="K71" s="184"/>
      <c r="L71" s="184"/>
      <c r="M71" s="184"/>
      <c r="N71" s="184"/>
      <c r="O71" s="184"/>
      <c r="P71" s="184"/>
      <c r="Q71" s="184"/>
      <c r="R71" s="185"/>
      <c r="S71" s="185"/>
      <c r="T71" s="184"/>
      <c r="U71" s="184"/>
      <c r="V71" s="185"/>
      <c r="W71" s="185"/>
      <c r="X71" s="266"/>
      <c r="Y71" s="176"/>
      <c r="Z71" s="176"/>
      <c r="AA71" s="176"/>
      <c r="AB71" s="176"/>
      <c r="AC71" s="176"/>
      <c r="AD71" s="176"/>
      <c r="AE71" s="176" t="s">
        <v>197</v>
      </c>
      <c r="AF71" s="176">
        <v>0</v>
      </c>
      <c r="AG71" s="176"/>
      <c r="AH71" s="211"/>
      <c r="AI71" s="212" t="s">
        <v>2118</v>
      </c>
      <c r="AJ71" s="214"/>
      <c r="AK71" s="176"/>
      <c r="AL71" s="176"/>
      <c r="AM71" s="176"/>
      <c r="AN71" s="176"/>
      <c r="AO71" s="176"/>
      <c r="AP71" s="176"/>
      <c r="AQ71" s="176"/>
      <c r="AR71" s="176"/>
      <c r="AS71" s="176"/>
      <c r="AT71" s="176"/>
      <c r="AU71" s="176"/>
      <c r="AV71" s="176"/>
      <c r="AW71" s="176"/>
      <c r="AX71" s="176"/>
      <c r="AY71" s="176"/>
      <c r="AZ71" s="176"/>
      <c r="BA71" s="176"/>
      <c r="BB71" s="176"/>
      <c r="BC71" s="176"/>
      <c r="BD71" s="176"/>
      <c r="BE71" s="176"/>
      <c r="BF71" s="176"/>
      <c r="BG71" s="176"/>
      <c r="BH71" s="176"/>
    </row>
    <row r="72" spans="1:60" outlineLevel="1" x14ac:dyDescent="0.2">
      <c r="A72" s="177"/>
      <c r="B72" s="208" t="s">
        <v>2592</v>
      </c>
      <c r="C72" s="209"/>
      <c r="D72" s="200"/>
      <c r="E72" s="201"/>
      <c r="F72" s="184"/>
      <c r="G72" s="184"/>
      <c r="H72" s="184"/>
      <c r="I72" s="184"/>
      <c r="J72" s="184"/>
      <c r="K72" s="184"/>
      <c r="L72" s="184"/>
      <c r="M72" s="184"/>
      <c r="N72" s="184"/>
      <c r="O72" s="184"/>
      <c r="P72" s="184"/>
      <c r="Q72" s="184"/>
      <c r="R72" s="185"/>
      <c r="S72" s="185"/>
      <c r="T72" s="184"/>
      <c r="U72" s="184"/>
      <c r="V72" s="185"/>
      <c r="W72" s="185"/>
      <c r="X72" s="266"/>
      <c r="Y72" s="176"/>
      <c r="Z72" s="176"/>
      <c r="AA72" s="176"/>
      <c r="AB72" s="176"/>
      <c r="AC72" s="176"/>
      <c r="AD72" s="176"/>
      <c r="AE72" s="176" t="s">
        <v>197</v>
      </c>
      <c r="AF72" s="176">
        <v>0</v>
      </c>
      <c r="AG72" s="176"/>
      <c r="AH72" s="211"/>
      <c r="AI72" s="212" t="s">
        <v>2592</v>
      </c>
      <c r="AJ72" s="214"/>
      <c r="AK72" s="176"/>
      <c r="AL72" s="176"/>
      <c r="AM72" s="176"/>
      <c r="AN72" s="176"/>
      <c r="AO72" s="176"/>
      <c r="AP72" s="176"/>
      <c r="AQ72" s="176"/>
      <c r="AR72" s="176"/>
      <c r="AS72" s="176"/>
      <c r="AT72" s="176"/>
      <c r="AU72" s="176"/>
      <c r="AV72" s="176"/>
      <c r="AW72" s="176"/>
      <c r="AX72" s="176"/>
      <c r="AY72" s="176"/>
      <c r="AZ72" s="176"/>
      <c r="BA72" s="176"/>
      <c r="BB72" s="176"/>
      <c r="BC72" s="176"/>
      <c r="BD72" s="176"/>
      <c r="BE72" s="176"/>
      <c r="BF72" s="176"/>
      <c r="BG72" s="176"/>
      <c r="BH72" s="176"/>
    </row>
    <row r="73" spans="1:60" outlineLevel="1" x14ac:dyDescent="0.2">
      <c r="A73" s="177"/>
      <c r="B73" s="208" t="s">
        <v>2591</v>
      </c>
      <c r="C73" s="209"/>
      <c r="D73" s="200"/>
      <c r="E73" s="201">
        <v>424.37</v>
      </c>
      <c r="F73" s="184"/>
      <c r="G73" s="184"/>
      <c r="H73" s="184"/>
      <c r="I73" s="184"/>
      <c r="J73" s="184"/>
      <c r="K73" s="184"/>
      <c r="L73" s="184"/>
      <c r="M73" s="184"/>
      <c r="N73" s="184"/>
      <c r="O73" s="184"/>
      <c r="P73" s="184"/>
      <c r="Q73" s="184"/>
      <c r="R73" s="185"/>
      <c r="S73" s="185"/>
      <c r="T73" s="184"/>
      <c r="U73" s="184"/>
      <c r="V73" s="185"/>
      <c r="W73" s="185"/>
      <c r="X73" s="266"/>
      <c r="Y73" s="176"/>
      <c r="Z73" s="176"/>
      <c r="AA73" s="176"/>
      <c r="AB73" s="176"/>
      <c r="AC73" s="176"/>
      <c r="AD73" s="176"/>
      <c r="AE73" s="176" t="s">
        <v>197</v>
      </c>
      <c r="AF73" s="176">
        <v>0</v>
      </c>
      <c r="AG73" s="176"/>
      <c r="AH73" s="211"/>
      <c r="AI73" s="212" t="s">
        <v>2591</v>
      </c>
      <c r="AJ73" s="214"/>
      <c r="AK73" s="176"/>
      <c r="AL73" s="176"/>
      <c r="AM73" s="176"/>
      <c r="AN73" s="176"/>
      <c r="AO73" s="176"/>
      <c r="AP73" s="176"/>
      <c r="AQ73" s="176"/>
      <c r="AR73" s="176"/>
      <c r="AS73" s="176"/>
      <c r="AT73" s="176"/>
      <c r="AU73" s="176"/>
      <c r="AV73" s="176"/>
      <c r="AW73" s="176"/>
      <c r="AX73" s="176"/>
      <c r="AY73" s="176"/>
      <c r="AZ73" s="176"/>
      <c r="BA73" s="176"/>
      <c r="BB73" s="176"/>
      <c r="BC73" s="176"/>
      <c r="BD73" s="176"/>
      <c r="BE73" s="176"/>
      <c r="BF73" s="176"/>
      <c r="BG73" s="176"/>
      <c r="BH73" s="176"/>
    </row>
    <row r="74" spans="1:60" ht="22.5" outlineLevel="1" x14ac:dyDescent="0.2">
      <c r="A74" s="193">
        <v>17</v>
      </c>
      <c r="B74" s="194" t="s">
        <v>230</v>
      </c>
      <c r="C74" s="194" t="s">
        <v>231</v>
      </c>
      <c r="D74" s="195" t="s">
        <v>207</v>
      </c>
      <c r="E74" s="196">
        <v>38.130000000000003</v>
      </c>
      <c r="F74" s="199"/>
      <c r="G74" s="197">
        <f>ROUND(E74*F74,2)</f>
        <v>0</v>
      </c>
      <c r="H74" s="199">
        <v>263.83</v>
      </c>
      <c r="I74" s="197">
        <f>ROUND(E74*H74,2)</f>
        <v>10059.84</v>
      </c>
      <c r="J74" s="199">
        <v>475.17</v>
      </c>
      <c r="K74" s="197">
        <f>ROUND(E74*J74,2)</f>
        <v>18118.23</v>
      </c>
      <c r="L74" s="197">
        <v>21</v>
      </c>
      <c r="M74" s="197">
        <f>G74*(1+L74/100)</f>
        <v>0</v>
      </c>
      <c r="N74" s="197">
        <v>1.2149999999999999E-2</v>
      </c>
      <c r="O74" s="197">
        <f>ROUND(E74*N74,2)</f>
        <v>0.46</v>
      </c>
      <c r="P74" s="197">
        <v>0</v>
      </c>
      <c r="Q74" s="197">
        <f>ROUND(E74*P74,2)</f>
        <v>0</v>
      </c>
      <c r="R74" s="198" t="s">
        <v>208</v>
      </c>
      <c r="S74" s="198" t="s">
        <v>194</v>
      </c>
      <c r="T74" s="197">
        <v>1.0109999999999999</v>
      </c>
      <c r="U74" s="197">
        <f>ROUND(E74*T74,2)</f>
        <v>38.549999999999997</v>
      </c>
      <c r="V74" s="198"/>
      <c r="W74" s="198"/>
      <c r="X74" s="266"/>
      <c r="Y74" s="176"/>
      <c r="Z74" s="176"/>
      <c r="AA74" s="176"/>
      <c r="AB74" s="176"/>
      <c r="AC74" s="176"/>
      <c r="AD74" s="176"/>
      <c r="AE74" s="176" t="s">
        <v>195</v>
      </c>
      <c r="AF74" s="176">
        <v>56</v>
      </c>
      <c r="AG74" s="176"/>
      <c r="AH74" s="211"/>
      <c r="AI74" s="211"/>
      <c r="AJ74" s="214"/>
      <c r="AK74" s="176"/>
      <c r="AL74" s="176"/>
      <c r="AM74" s="176"/>
      <c r="AN74" s="176"/>
      <c r="AO74" s="176"/>
      <c r="AP74" s="176"/>
      <c r="AQ74" s="176"/>
      <c r="AR74" s="176"/>
      <c r="AS74" s="176"/>
      <c r="AT74" s="176"/>
      <c r="AU74" s="176"/>
      <c r="AV74" s="176"/>
      <c r="AW74" s="176"/>
      <c r="AX74" s="176"/>
      <c r="AY74" s="176"/>
      <c r="AZ74" s="176"/>
      <c r="BA74" s="176"/>
      <c r="BB74" s="176"/>
      <c r="BC74" s="176"/>
      <c r="BD74" s="176"/>
      <c r="BE74" s="176"/>
      <c r="BF74" s="176"/>
      <c r="BG74" s="176"/>
      <c r="BH74" s="176"/>
    </row>
    <row r="75" spans="1:60" outlineLevel="1" x14ac:dyDescent="0.2">
      <c r="A75" s="177"/>
      <c r="B75" s="208" t="s">
        <v>2119</v>
      </c>
      <c r="C75" s="209"/>
      <c r="D75" s="200"/>
      <c r="E75" s="201"/>
      <c r="F75" s="184"/>
      <c r="G75" s="184"/>
      <c r="H75" s="184"/>
      <c r="I75" s="184"/>
      <c r="J75" s="184"/>
      <c r="K75" s="184"/>
      <c r="L75" s="184"/>
      <c r="M75" s="184"/>
      <c r="N75" s="184"/>
      <c r="O75" s="184"/>
      <c r="P75" s="184"/>
      <c r="Q75" s="184"/>
      <c r="R75" s="185"/>
      <c r="S75" s="185"/>
      <c r="T75" s="184"/>
      <c r="U75" s="184"/>
      <c r="V75" s="185"/>
      <c r="W75" s="185"/>
      <c r="X75" s="266"/>
      <c r="Y75" s="176"/>
      <c r="Z75" s="176"/>
      <c r="AA75" s="176"/>
      <c r="AB75" s="176"/>
      <c r="AC75" s="176"/>
      <c r="AD75" s="176"/>
      <c r="AE75" s="176" t="s">
        <v>197</v>
      </c>
      <c r="AF75" s="176">
        <v>0</v>
      </c>
      <c r="AG75" s="176"/>
      <c r="AH75" s="211"/>
      <c r="AI75" s="212" t="s">
        <v>2119</v>
      </c>
      <c r="AJ75" s="214"/>
      <c r="AK75" s="176"/>
      <c r="AL75" s="176"/>
      <c r="AM75" s="176"/>
      <c r="AN75" s="176"/>
      <c r="AO75" s="176"/>
      <c r="AP75" s="176"/>
      <c r="AQ75" s="176"/>
      <c r="AR75" s="176"/>
      <c r="AS75" s="176"/>
      <c r="AT75" s="176"/>
      <c r="AU75" s="176"/>
      <c r="AV75" s="176"/>
      <c r="AW75" s="176"/>
      <c r="AX75" s="176"/>
      <c r="AY75" s="176"/>
      <c r="AZ75" s="176"/>
      <c r="BA75" s="176"/>
      <c r="BB75" s="176"/>
      <c r="BC75" s="176"/>
      <c r="BD75" s="176"/>
      <c r="BE75" s="176"/>
      <c r="BF75" s="176"/>
      <c r="BG75" s="176"/>
      <c r="BH75" s="176"/>
    </row>
    <row r="76" spans="1:60" outlineLevel="1" x14ac:dyDescent="0.2">
      <c r="A76" s="177"/>
      <c r="B76" s="208" t="s">
        <v>2117</v>
      </c>
      <c r="C76" s="209"/>
      <c r="D76" s="200"/>
      <c r="E76" s="201"/>
      <c r="F76" s="184"/>
      <c r="G76" s="184"/>
      <c r="H76" s="184"/>
      <c r="I76" s="184"/>
      <c r="J76" s="184"/>
      <c r="K76" s="184"/>
      <c r="L76" s="184"/>
      <c r="M76" s="184"/>
      <c r="N76" s="184"/>
      <c r="O76" s="184"/>
      <c r="P76" s="184"/>
      <c r="Q76" s="184"/>
      <c r="R76" s="185"/>
      <c r="S76" s="185"/>
      <c r="T76" s="184"/>
      <c r="U76" s="184"/>
      <c r="V76" s="185"/>
      <c r="W76" s="185"/>
      <c r="X76" s="266"/>
      <c r="Y76" s="176"/>
      <c r="Z76" s="176"/>
      <c r="AA76" s="176"/>
      <c r="AB76" s="176"/>
      <c r="AC76" s="176"/>
      <c r="AD76" s="176"/>
      <c r="AE76" s="176" t="s">
        <v>197</v>
      </c>
      <c r="AF76" s="176">
        <v>0</v>
      </c>
      <c r="AG76" s="176"/>
      <c r="AH76" s="211"/>
      <c r="AI76" s="212" t="s">
        <v>2117</v>
      </c>
      <c r="AJ76" s="214"/>
      <c r="AK76" s="176"/>
      <c r="AL76" s="176"/>
      <c r="AM76" s="176"/>
      <c r="AN76" s="176"/>
      <c r="AO76" s="176"/>
      <c r="AP76" s="176"/>
      <c r="AQ76" s="176"/>
      <c r="AR76" s="176"/>
      <c r="AS76" s="176"/>
      <c r="AT76" s="176"/>
      <c r="AU76" s="176"/>
      <c r="AV76" s="176"/>
      <c r="AW76" s="176"/>
      <c r="AX76" s="176"/>
      <c r="AY76" s="176"/>
      <c r="AZ76" s="176"/>
      <c r="BA76" s="176"/>
      <c r="BB76" s="176"/>
      <c r="BC76" s="176"/>
      <c r="BD76" s="176"/>
      <c r="BE76" s="176"/>
      <c r="BF76" s="176"/>
      <c r="BG76" s="176"/>
      <c r="BH76" s="176"/>
    </row>
    <row r="77" spans="1:60" outlineLevel="1" x14ac:dyDescent="0.2">
      <c r="A77" s="177"/>
      <c r="B77" s="208" t="s">
        <v>1514</v>
      </c>
      <c r="C77" s="209"/>
      <c r="D77" s="200"/>
      <c r="E77" s="201"/>
      <c r="F77" s="184"/>
      <c r="G77" s="184"/>
      <c r="H77" s="184"/>
      <c r="I77" s="184"/>
      <c r="J77" s="184"/>
      <c r="K77" s="184"/>
      <c r="L77" s="184"/>
      <c r="M77" s="184"/>
      <c r="N77" s="184"/>
      <c r="O77" s="184"/>
      <c r="P77" s="184"/>
      <c r="Q77" s="184"/>
      <c r="R77" s="185"/>
      <c r="S77" s="185"/>
      <c r="T77" s="184"/>
      <c r="U77" s="184"/>
      <c r="V77" s="185"/>
      <c r="W77" s="185"/>
      <c r="X77" s="266"/>
      <c r="Y77" s="176"/>
      <c r="Z77" s="176"/>
      <c r="AA77" s="176"/>
      <c r="AB77" s="176"/>
      <c r="AC77" s="176"/>
      <c r="AD77" s="176"/>
      <c r="AE77" s="176" t="s">
        <v>197</v>
      </c>
      <c r="AF77" s="176">
        <v>0</v>
      </c>
      <c r="AG77" s="176"/>
      <c r="AH77" s="211"/>
      <c r="AI77" s="212" t="s">
        <v>1514</v>
      </c>
      <c r="AJ77" s="214"/>
      <c r="AK77" s="176"/>
      <c r="AL77" s="176"/>
      <c r="AM77" s="176"/>
      <c r="AN77" s="176"/>
      <c r="AO77" s="176"/>
      <c r="AP77" s="176"/>
      <c r="AQ77" s="176"/>
      <c r="AR77" s="176"/>
      <c r="AS77" s="176"/>
      <c r="AT77" s="176"/>
      <c r="AU77" s="176"/>
      <c r="AV77" s="176"/>
      <c r="AW77" s="176"/>
      <c r="AX77" s="176"/>
      <c r="AY77" s="176"/>
      <c r="AZ77" s="176"/>
      <c r="BA77" s="176"/>
      <c r="BB77" s="176"/>
      <c r="BC77" s="176"/>
      <c r="BD77" s="176"/>
      <c r="BE77" s="176"/>
      <c r="BF77" s="176"/>
      <c r="BG77" s="176"/>
      <c r="BH77" s="176"/>
    </row>
    <row r="78" spans="1:60" outlineLevel="1" x14ac:dyDescent="0.2">
      <c r="A78" s="177"/>
      <c r="B78" s="208" t="s">
        <v>2590</v>
      </c>
      <c r="C78" s="209"/>
      <c r="D78" s="200"/>
      <c r="E78" s="201">
        <v>38.130000000000003</v>
      </c>
      <c r="F78" s="184"/>
      <c r="G78" s="184"/>
      <c r="H78" s="184"/>
      <c r="I78" s="184"/>
      <c r="J78" s="184"/>
      <c r="K78" s="184"/>
      <c r="L78" s="184"/>
      <c r="M78" s="184"/>
      <c r="N78" s="184"/>
      <c r="O78" s="184"/>
      <c r="P78" s="184"/>
      <c r="Q78" s="184"/>
      <c r="R78" s="185"/>
      <c r="S78" s="185"/>
      <c r="T78" s="184"/>
      <c r="U78" s="184"/>
      <c r="V78" s="185"/>
      <c r="W78" s="185"/>
      <c r="X78" s="266"/>
      <c r="Y78" s="176"/>
      <c r="Z78" s="176"/>
      <c r="AA78" s="176"/>
      <c r="AB78" s="176"/>
      <c r="AC78" s="176"/>
      <c r="AD78" s="176"/>
      <c r="AE78" s="176" t="s">
        <v>197</v>
      </c>
      <c r="AF78" s="176">
        <v>0</v>
      </c>
      <c r="AG78" s="176"/>
      <c r="AH78" s="211"/>
      <c r="AI78" s="212" t="s">
        <v>2590</v>
      </c>
      <c r="AJ78" s="214"/>
      <c r="AK78" s="176"/>
      <c r="AL78" s="176"/>
      <c r="AM78" s="176"/>
      <c r="AN78" s="176"/>
      <c r="AO78" s="176"/>
      <c r="AP78" s="176"/>
      <c r="AQ78" s="176"/>
      <c r="AR78" s="176"/>
      <c r="AS78" s="176"/>
      <c r="AT78" s="176"/>
      <c r="AU78" s="176"/>
      <c r="AV78" s="176"/>
      <c r="AW78" s="176"/>
      <c r="AX78" s="176"/>
      <c r="AY78" s="176"/>
      <c r="AZ78" s="176"/>
      <c r="BA78" s="176"/>
      <c r="BB78" s="176"/>
      <c r="BC78" s="176"/>
      <c r="BD78" s="176"/>
      <c r="BE78" s="176"/>
      <c r="BF78" s="176"/>
      <c r="BG78" s="176"/>
      <c r="BH78" s="176"/>
    </row>
    <row r="79" spans="1:60" outlineLevel="1" x14ac:dyDescent="0.2">
      <c r="A79" s="193">
        <v>18</v>
      </c>
      <c r="B79" s="194" t="s">
        <v>234</v>
      </c>
      <c r="C79" s="194" t="s">
        <v>235</v>
      </c>
      <c r="D79" s="195" t="s">
        <v>213</v>
      </c>
      <c r="E79" s="196">
        <v>10</v>
      </c>
      <c r="F79" s="199"/>
      <c r="G79" s="197">
        <f>ROUND(E79*F79,2)</f>
        <v>0</v>
      </c>
      <c r="H79" s="199">
        <v>5.86</v>
      </c>
      <c r="I79" s="197">
        <f>ROUND(E79*H79,2)</f>
        <v>58.6</v>
      </c>
      <c r="J79" s="199">
        <v>608.14</v>
      </c>
      <c r="K79" s="197">
        <f>ROUND(E79*J79,2)</f>
        <v>6081.4</v>
      </c>
      <c r="L79" s="197">
        <v>21</v>
      </c>
      <c r="M79" s="197">
        <f>G79*(1+L79/100)</f>
        <v>0</v>
      </c>
      <c r="N79" s="197">
        <v>1.6000000000000001E-4</v>
      </c>
      <c r="O79" s="197">
        <f>ROUND(E79*N79,2)</f>
        <v>0</v>
      </c>
      <c r="P79" s="197">
        <v>0</v>
      </c>
      <c r="Q79" s="197">
        <f>ROUND(E79*P79,2)</f>
        <v>0</v>
      </c>
      <c r="R79" s="198" t="s">
        <v>208</v>
      </c>
      <c r="S79" s="198" t="s">
        <v>194</v>
      </c>
      <c r="T79" s="197">
        <v>1.24</v>
      </c>
      <c r="U79" s="197">
        <f>ROUND(E79*T79,2)</f>
        <v>12.4</v>
      </c>
      <c r="V79" s="198"/>
      <c r="W79" s="198"/>
      <c r="X79" s="266"/>
      <c r="Y79" s="176"/>
      <c r="Z79" s="176"/>
      <c r="AA79" s="176"/>
      <c r="AB79" s="176"/>
      <c r="AC79" s="176"/>
      <c r="AD79" s="176"/>
      <c r="AE79" s="176" t="s">
        <v>195</v>
      </c>
      <c r="AF79" s="176">
        <v>60</v>
      </c>
      <c r="AG79" s="176"/>
      <c r="AH79" s="211"/>
      <c r="AI79" s="211"/>
      <c r="AJ79" s="214"/>
      <c r="AK79" s="176"/>
      <c r="AL79" s="176"/>
      <c r="AM79" s="176"/>
      <c r="AN79" s="176"/>
      <c r="AO79" s="176"/>
      <c r="AP79" s="176"/>
      <c r="AQ79" s="176"/>
      <c r="AR79" s="176"/>
      <c r="AS79" s="176"/>
      <c r="AT79" s="176"/>
      <c r="AU79" s="176"/>
      <c r="AV79" s="176"/>
      <c r="AW79" s="176"/>
      <c r="AX79" s="176"/>
      <c r="AY79" s="176"/>
      <c r="AZ79" s="176"/>
      <c r="BA79" s="176"/>
      <c r="BB79" s="176"/>
      <c r="BC79" s="176"/>
      <c r="BD79" s="176"/>
      <c r="BE79" s="176"/>
      <c r="BF79" s="176"/>
      <c r="BG79" s="176"/>
      <c r="BH79" s="176"/>
    </row>
    <row r="80" spans="1:60" outlineLevel="1" x14ac:dyDescent="0.2">
      <c r="A80" s="177"/>
      <c r="B80" s="308" t="s">
        <v>236</v>
      </c>
      <c r="C80" s="308"/>
      <c r="D80" s="309"/>
      <c r="E80" s="309"/>
      <c r="F80" s="309"/>
      <c r="G80" s="309"/>
      <c r="H80" s="184"/>
      <c r="I80" s="184"/>
      <c r="J80" s="184"/>
      <c r="K80" s="184"/>
      <c r="L80" s="184"/>
      <c r="M80" s="184"/>
      <c r="N80" s="184"/>
      <c r="O80" s="184"/>
      <c r="P80" s="184"/>
      <c r="Q80" s="184"/>
      <c r="R80" s="185"/>
      <c r="S80" s="185"/>
      <c r="T80" s="184"/>
      <c r="U80" s="184"/>
      <c r="V80" s="185"/>
      <c r="W80" s="185"/>
      <c r="X80" s="266"/>
      <c r="Y80" s="176"/>
      <c r="Z80" s="176"/>
      <c r="AA80" s="176"/>
      <c r="AB80" s="176"/>
      <c r="AC80" s="176"/>
      <c r="AD80" s="176"/>
      <c r="AE80" s="176" t="s">
        <v>221</v>
      </c>
      <c r="AF80" s="176"/>
      <c r="AG80" s="176"/>
      <c r="AH80" s="211" t="str">
        <f>B80</f>
        <v>s vyřezáním otvoru, osazením rámu s dvířky, prošroubováním a úpravou parotěsné zábrany,</v>
      </c>
      <c r="AI80" s="211"/>
      <c r="AJ80" s="214"/>
      <c r="AK80" s="176"/>
      <c r="AL80" s="176"/>
      <c r="AM80" s="176"/>
      <c r="AN80" s="176"/>
      <c r="AO80" s="176"/>
      <c r="AP80" s="176"/>
      <c r="AQ80" s="176"/>
      <c r="AR80" s="176"/>
      <c r="AS80" s="176"/>
      <c r="AT80" s="176"/>
      <c r="AU80" s="176"/>
      <c r="AV80" s="176"/>
      <c r="AW80" s="176"/>
      <c r="AX80" s="176"/>
      <c r="AY80" s="176"/>
      <c r="AZ80" s="176"/>
      <c r="BA80" s="176"/>
      <c r="BB80" s="176"/>
      <c r="BC80" s="176"/>
      <c r="BD80" s="176"/>
      <c r="BE80" s="176"/>
      <c r="BF80" s="176"/>
      <c r="BG80" s="176"/>
      <c r="BH80" s="176"/>
    </row>
    <row r="81" spans="1:60" ht="22.5" outlineLevel="1" x14ac:dyDescent="0.2">
      <c r="A81" s="193">
        <v>19</v>
      </c>
      <c r="B81" s="194" t="s">
        <v>237</v>
      </c>
      <c r="C81" s="194" t="s">
        <v>238</v>
      </c>
      <c r="D81" s="195" t="s">
        <v>207</v>
      </c>
      <c r="E81" s="196">
        <v>130.75</v>
      </c>
      <c r="F81" s="199"/>
      <c r="G81" s="197">
        <f>ROUND(E81*F81,2)</f>
        <v>0</v>
      </c>
      <c r="H81" s="199">
        <v>0</v>
      </c>
      <c r="I81" s="197">
        <f>ROUND(E81*H81,2)</f>
        <v>0</v>
      </c>
      <c r="J81" s="199">
        <v>284.5</v>
      </c>
      <c r="K81" s="197">
        <f>ROUND(E81*J81,2)</f>
        <v>37198.379999999997</v>
      </c>
      <c r="L81" s="197">
        <v>21</v>
      </c>
      <c r="M81" s="197">
        <f>G81*(1+L81/100)</f>
        <v>0</v>
      </c>
      <c r="N81" s="197">
        <v>0</v>
      </c>
      <c r="O81" s="197">
        <f>ROUND(E81*N81,2)</f>
        <v>0</v>
      </c>
      <c r="P81" s="197">
        <v>0</v>
      </c>
      <c r="Q81" s="197">
        <f>ROUND(E81*P81,2)</f>
        <v>0</v>
      </c>
      <c r="R81" s="198" t="s">
        <v>208</v>
      </c>
      <c r="S81" s="198" t="s">
        <v>194</v>
      </c>
      <c r="T81" s="197">
        <v>0.57999999999999996</v>
      </c>
      <c r="U81" s="197">
        <f>ROUND(E81*T81,2)</f>
        <v>75.84</v>
      </c>
      <c r="V81" s="198"/>
      <c r="W81" s="198"/>
      <c r="X81" s="266"/>
      <c r="Y81" s="176"/>
      <c r="Z81" s="176"/>
      <c r="AA81" s="176"/>
      <c r="AB81" s="176"/>
      <c r="AC81" s="176"/>
      <c r="AD81" s="176"/>
      <c r="AE81" s="176" t="s">
        <v>195</v>
      </c>
      <c r="AF81" s="176">
        <v>61</v>
      </c>
      <c r="AG81" s="176"/>
      <c r="AH81" s="211"/>
      <c r="AI81" s="211"/>
      <c r="AJ81" s="214"/>
      <c r="AK81" s="176"/>
      <c r="AL81" s="176"/>
      <c r="AM81" s="176"/>
      <c r="AN81" s="176"/>
      <c r="AO81" s="176"/>
      <c r="AP81" s="176"/>
      <c r="AQ81" s="176"/>
      <c r="AR81" s="176"/>
      <c r="AS81" s="176"/>
      <c r="AT81" s="176"/>
      <c r="AU81" s="176"/>
      <c r="AV81" s="176"/>
      <c r="AW81" s="176"/>
      <c r="AX81" s="176"/>
      <c r="AY81" s="176"/>
      <c r="AZ81" s="176"/>
      <c r="BA81" s="176"/>
      <c r="BB81" s="176"/>
      <c r="BC81" s="176"/>
      <c r="BD81" s="176"/>
      <c r="BE81" s="176"/>
      <c r="BF81" s="176"/>
      <c r="BG81" s="176"/>
      <c r="BH81" s="176"/>
    </row>
    <row r="82" spans="1:60" outlineLevel="1" x14ac:dyDescent="0.2">
      <c r="A82" s="177"/>
      <c r="B82" s="208" t="s">
        <v>2589</v>
      </c>
      <c r="C82" s="209"/>
      <c r="D82" s="200"/>
      <c r="E82" s="201"/>
      <c r="F82" s="184"/>
      <c r="G82" s="184"/>
      <c r="H82" s="184"/>
      <c r="I82" s="184"/>
      <c r="J82" s="184"/>
      <c r="K82" s="184"/>
      <c r="L82" s="184"/>
      <c r="M82" s="184"/>
      <c r="N82" s="184"/>
      <c r="O82" s="184"/>
      <c r="P82" s="184"/>
      <c r="Q82" s="184"/>
      <c r="R82" s="185"/>
      <c r="S82" s="185"/>
      <c r="T82" s="184"/>
      <c r="U82" s="184"/>
      <c r="V82" s="185"/>
      <c r="W82" s="185"/>
      <c r="X82" s="266"/>
      <c r="Y82" s="176"/>
      <c r="Z82" s="176"/>
      <c r="AA82" s="176"/>
      <c r="AB82" s="176"/>
      <c r="AC82" s="176"/>
      <c r="AD82" s="176"/>
      <c r="AE82" s="176" t="s">
        <v>197</v>
      </c>
      <c r="AF82" s="176">
        <v>0</v>
      </c>
      <c r="AG82" s="176"/>
      <c r="AH82" s="211"/>
      <c r="AI82" s="212" t="s">
        <v>2589</v>
      </c>
      <c r="AJ82" s="214"/>
      <c r="AK82" s="176"/>
      <c r="AL82" s="176"/>
      <c r="AM82" s="176"/>
      <c r="AN82" s="176"/>
      <c r="AO82" s="176"/>
      <c r="AP82" s="176"/>
      <c r="AQ82" s="176"/>
      <c r="AR82" s="176"/>
      <c r="AS82" s="176"/>
      <c r="AT82" s="176"/>
      <c r="AU82" s="176"/>
      <c r="AV82" s="176"/>
      <c r="AW82" s="176"/>
      <c r="AX82" s="176"/>
      <c r="AY82" s="176"/>
      <c r="AZ82" s="176"/>
      <c r="BA82" s="176"/>
      <c r="BB82" s="176"/>
      <c r="BC82" s="176"/>
      <c r="BD82" s="176"/>
      <c r="BE82" s="176"/>
      <c r="BF82" s="176"/>
      <c r="BG82" s="176"/>
      <c r="BH82" s="176"/>
    </row>
    <row r="83" spans="1:60" outlineLevel="1" x14ac:dyDescent="0.2">
      <c r="A83" s="177"/>
      <c r="B83" s="299" t="s">
        <v>2588</v>
      </c>
      <c r="C83" s="299"/>
      <c r="D83" s="300"/>
      <c r="E83" s="201"/>
      <c r="F83" s="184"/>
      <c r="G83" s="184"/>
      <c r="H83" s="184"/>
      <c r="I83" s="184"/>
      <c r="J83" s="184"/>
      <c r="K83" s="184"/>
      <c r="L83" s="184"/>
      <c r="M83" s="184"/>
      <c r="N83" s="184"/>
      <c r="O83" s="184"/>
      <c r="P83" s="184"/>
      <c r="Q83" s="184"/>
      <c r="R83" s="185"/>
      <c r="S83" s="185"/>
      <c r="T83" s="184"/>
      <c r="U83" s="184"/>
      <c r="V83" s="185"/>
      <c r="W83" s="185"/>
      <c r="X83" s="266"/>
      <c r="Y83" s="176"/>
      <c r="Z83" s="176"/>
      <c r="AA83" s="176"/>
      <c r="AB83" s="176"/>
      <c r="AC83" s="176"/>
      <c r="AD83" s="176"/>
      <c r="AE83" s="176" t="s">
        <v>197</v>
      </c>
      <c r="AF83" s="176">
        <v>0</v>
      </c>
      <c r="AG83" s="176"/>
      <c r="AH83" s="211"/>
      <c r="AI83" s="212" t="s">
        <v>2588</v>
      </c>
      <c r="AJ83" s="214"/>
      <c r="AK83" s="176"/>
      <c r="AL83" s="176"/>
      <c r="AM83" s="176"/>
      <c r="AN83" s="176"/>
      <c r="AO83" s="176"/>
      <c r="AP83" s="176"/>
      <c r="AQ83" s="176"/>
      <c r="AR83" s="176"/>
      <c r="AS83" s="176"/>
      <c r="AT83" s="176"/>
      <c r="AU83" s="176"/>
      <c r="AV83" s="176"/>
      <c r="AW83" s="176"/>
      <c r="AX83" s="176"/>
      <c r="AY83" s="176"/>
      <c r="AZ83" s="176"/>
      <c r="BA83" s="176"/>
      <c r="BB83" s="176"/>
      <c r="BC83" s="176"/>
      <c r="BD83" s="176"/>
      <c r="BE83" s="176"/>
      <c r="BF83" s="176"/>
      <c r="BG83" s="176"/>
      <c r="BH83" s="176"/>
    </row>
    <row r="84" spans="1:60" outlineLevel="1" x14ac:dyDescent="0.2">
      <c r="A84" s="177"/>
      <c r="B84" s="208" t="s">
        <v>2587</v>
      </c>
      <c r="C84" s="209"/>
      <c r="D84" s="200"/>
      <c r="E84" s="201"/>
      <c r="F84" s="184"/>
      <c r="G84" s="184"/>
      <c r="H84" s="184"/>
      <c r="I84" s="184"/>
      <c r="J84" s="184"/>
      <c r="K84" s="184"/>
      <c r="L84" s="184"/>
      <c r="M84" s="184"/>
      <c r="N84" s="184"/>
      <c r="O84" s="184"/>
      <c r="P84" s="184"/>
      <c r="Q84" s="184"/>
      <c r="R84" s="185"/>
      <c r="S84" s="185"/>
      <c r="T84" s="184"/>
      <c r="U84" s="184"/>
      <c r="V84" s="185"/>
      <c r="W84" s="185"/>
      <c r="X84" s="266"/>
      <c r="Y84" s="176"/>
      <c r="Z84" s="176"/>
      <c r="AA84" s="176"/>
      <c r="AB84" s="176"/>
      <c r="AC84" s="176"/>
      <c r="AD84" s="176"/>
      <c r="AE84" s="176" t="s">
        <v>197</v>
      </c>
      <c r="AF84" s="176">
        <v>0</v>
      </c>
      <c r="AG84" s="176"/>
      <c r="AH84" s="211"/>
      <c r="AI84" s="212" t="s">
        <v>2587</v>
      </c>
      <c r="AJ84" s="214"/>
      <c r="AK84" s="176"/>
      <c r="AL84" s="176"/>
      <c r="AM84" s="176"/>
      <c r="AN84" s="176"/>
      <c r="AO84" s="176"/>
      <c r="AP84" s="176"/>
      <c r="AQ84" s="176"/>
      <c r="AR84" s="176"/>
      <c r="AS84" s="176"/>
      <c r="AT84" s="176"/>
      <c r="AU84" s="176"/>
      <c r="AV84" s="176"/>
      <c r="AW84" s="176"/>
      <c r="AX84" s="176"/>
      <c r="AY84" s="176"/>
      <c r="AZ84" s="176"/>
      <c r="BA84" s="176"/>
      <c r="BB84" s="176"/>
      <c r="BC84" s="176"/>
      <c r="BD84" s="176"/>
      <c r="BE84" s="176"/>
      <c r="BF84" s="176"/>
      <c r="BG84" s="176"/>
      <c r="BH84" s="176"/>
    </row>
    <row r="85" spans="1:60" outlineLevel="1" x14ac:dyDescent="0.2">
      <c r="A85" s="177"/>
      <c r="B85" s="208" t="s">
        <v>2586</v>
      </c>
      <c r="C85" s="209"/>
      <c r="D85" s="200"/>
      <c r="E85" s="201">
        <v>130.75</v>
      </c>
      <c r="F85" s="184"/>
      <c r="G85" s="184"/>
      <c r="H85" s="184"/>
      <c r="I85" s="184"/>
      <c r="J85" s="184"/>
      <c r="K85" s="184"/>
      <c r="L85" s="184"/>
      <c r="M85" s="184"/>
      <c r="N85" s="184"/>
      <c r="O85" s="184"/>
      <c r="P85" s="184"/>
      <c r="Q85" s="184"/>
      <c r="R85" s="185"/>
      <c r="S85" s="185"/>
      <c r="T85" s="184"/>
      <c r="U85" s="184"/>
      <c r="V85" s="185"/>
      <c r="W85" s="185"/>
      <c r="X85" s="266"/>
      <c r="Y85" s="176"/>
      <c r="Z85" s="176"/>
      <c r="AA85" s="176"/>
      <c r="AB85" s="176"/>
      <c r="AC85" s="176"/>
      <c r="AD85" s="176"/>
      <c r="AE85" s="176" t="s">
        <v>197</v>
      </c>
      <c r="AF85" s="176">
        <v>0</v>
      </c>
      <c r="AG85" s="176"/>
      <c r="AH85" s="211"/>
      <c r="AI85" s="212" t="s">
        <v>2586</v>
      </c>
      <c r="AJ85" s="214"/>
      <c r="AK85" s="176"/>
      <c r="AL85" s="176"/>
      <c r="AM85" s="176"/>
      <c r="AN85" s="176"/>
      <c r="AO85" s="176"/>
      <c r="AP85" s="176"/>
      <c r="AQ85" s="176"/>
      <c r="AR85" s="176"/>
      <c r="AS85" s="176"/>
      <c r="AT85" s="176"/>
      <c r="AU85" s="176"/>
      <c r="AV85" s="176"/>
      <c r="AW85" s="176"/>
      <c r="AX85" s="176"/>
      <c r="AY85" s="176"/>
      <c r="AZ85" s="176"/>
      <c r="BA85" s="176"/>
      <c r="BB85" s="176"/>
      <c r="BC85" s="176"/>
      <c r="BD85" s="176"/>
      <c r="BE85" s="176"/>
      <c r="BF85" s="176"/>
      <c r="BG85" s="176"/>
      <c r="BH85" s="176"/>
    </row>
    <row r="86" spans="1:60" outlineLevel="1" x14ac:dyDescent="0.2">
      <c r="A86" s="193">
        <v>20</v>
      </c>
      <c r="B86" s="194" t="s">
        <v>241</v>
      </c>
      <c r="C86" s="194" t="s">
        <v>242</v>
      </c>
      <c r="D86" s="195" t="s">
        <v>213</v>
      </c>
      <c r="E86" s="196">
        <v>20</v>
      </c>
      <c r="F86" s="199"/>
      <c r="G86" s="197">
        <f>ROUND(E86*F86,2)</f>
        <v>0</v>
      </c>
      <c r="H86" s="199">
        <v>299.5</v>
      </c>
      <c r="I86" s="197">
        <f>ROUND(E86*H86,2)</f>
        <v>5990</v>
      </c>
      <c r="J86" s="199">
        <v>0</v>
      </c>
      <c r="K86" s="197">
        <f>ROUND(E86*J86,2)</f>
        <v>0</v>
      </c>
      <c r="L86" s="197">
        <v>21</v>
      </c>
      <c r="M86" s="197">
        <f>G86*(1+L86/100)</f>
        <v>0</v>
      </c>
      <c r="N86" s="197">
        <v>8.0000000000000004E-4</v>
      </c>
      <c r="O86" s="197">
        <f>ROUND(E86*N86,2)</f>
        <v>0.02</v>
      </c>
      <c r="P86" s="197">
        <v>0</v>
      </c>
      <c r="Q86" s="197">
        <f>ROUND(E86*P86,2)</f>
        <v>0</v>
      </c>
      <c r="R86" s="198" t="s">
        <v>243</v>
      </c>
      <c r="S86" s="198" t="s">
        <v>194</v>
      </c>
      <c r="T86" s="197">
        <v>0</v>
      </c>
      <c r="U86" s="197">
        <f>ROUND(E86*T86,2)</f>
        <v>0</v>
      </c>
      <c r="V86" s="198"/>
      <c r="W86" s="198"/>
      <c r="X86" s="266"/>
      <c r="Y86" s="176"/>
      <c r="Z86" s="176"/>
      <c r="AA86" s="176"/>
      <c r="AB86" s="176"/>
      <c r="AC86" s="176"/>
      <c r="AD86" s="176"/>
      <c r="AE86" s="176" t="s">
        <v>244</v>
      </c>
      <c r="AF86" s="176">
        <v>65</v>
      </c>
      <c r="AG86" s="176"/>
      <c r="AH86" s="211"/>
      <c r="AI86" s="211"/>
      <c r="AJ86" s="214"/>
      <c r="AK86" s="176"/>
      <c r="AL86" s="176"/>
      <c r="AM86" s="176"/>
      <c r="AN86" s="176"/>
      <c r="AO86" s="176"/>
      <c r="AP86" s="176"/>
      <c r="AQ86" s="176"/>
      <c r="AR86" s="176"/>
      <c r="AS86" s="176"/>
      <c r="AT86" s="176"/>
      <c r="AU86" s="176"/>
      <c r="AV86" s="176"/>
      <c r="AW86" s="176"/>
      <c r="AX86" s="176"/>
      <c r="AY86" s="176"/>
      <c r="AZ86" s="176"/>
      <c r="BA86" s="176"/>
      <c r="BB86" s="176"/>
      <c r="BC86" s="176"/>
      <c r="BD86" s="176"/>
      <c r="BE86" s="176"/>
      <c r="BF86" s="176"/>
      <c r="BG86" s="176"/>
      <c r="BH86" s="176"/>
    </row>
    <row r="87" spans="1:60" x14ac:dyDescent="0.2">
      <c r="A87" s="162"/>
      <c r="B87" s="178"/>
      <c r="C87" s="178"/>
      <c r="D87" s="180"/>
      <c r="E87" s="181"/>
      <c r="F87" s="182"/>
      <c r="G87" s="182"/>
      <c r="H87" s="182"/>
      <c r="I87" s="182"/>
      <c r="J87" s="182"/>
      <c r="K87" s="182"/>
      <c r="L87" s="182"/>
      <c r="M87" s="182"/>
      <c r="N87" s="182"/>
      <c r="O87" s="182"/>
      <c r="P87" s="182"/>
      <c r="Q87" s="182"/>
      <c r="R87" s="183"/>
      <c r="S87" s="183"/>
      <c r="T87" s="182"/>
      <c r="U87" s="182"/>
      <c r="V87" s="183"/>
      <c r="W87" s="183"/>
      <c r="X87" s="256"/>
      <c r="AH87" s="210"/>
      <c r="AI87" s="210"/>
      <c r="AJ87" s="213"/>
    </row>
    <row r="88" spans="1:60" x14ac:dyDescent="0.2">
      <c r="A88" s="179" t="s">
        <v>188</v>
      </c>
      <c r="B88" s="186" t="s">
        <v>93</v>
      </c>
      <c r="C88" s="186" t="s">
        <v>94</v>
      </c>
      <c r="D88" s="187"/>
      <c r="E88" s="188"/>
      <c r="F88" s="189"/>
      <c r="G88" s="190">
        <f>SUMIF(AE89:AE195,"&lt;&gt;NOR",G89:G195)</f>
        <v>0</v>
      </c>
      <c r="H88" s="189"/>
      <c r="I88" s="189">
        <f>SUM(I89:I195)</f>
        <v>155847.9</v>
      </c>
      <c r="J88" s="189"/>
      <c r="K88" s="189">
        <f>SUM(K89:K195)</f>
        <v>810864.35</v>
      </c>
      <c r="L88" s="189"/>
      <c r="M88" s="189">
        <f>SUM(M89:M195)</f>
        <v>0</v>
      </c>
      <c r="N88" s="189"/>
      <c r="O88" s="189">
        <f>SUM(O89:O195)</f>
        <v>84.39</v>
      </c>
      <c r="P88" s="189"/>
      <c r="Q88" s="189">
        <f>SUM(Q89:Q195)</f>
        <v>0</v>
      </c>
      <c r="R88" s="191"/>
      <c r="S88" s="191"/>
      <c r="T88" s="189"/>
      <c r="U88" s="189">
        <f>SUM(U89:U195)</f>
        <v>1732.4600000000003</v>
      </c>
      <c r="V88" s="191"/>
      <c r="W88" s="192"/>
      <c r="X88" s="256"/>
      <c r="AE88" t="s">
        <v>189</v>
      </c>
      <c r="AH88" s="210"/>
      <c r="AI88" s="210"/>
      <c r="AJ88" s="213"/>
    </row>
    <row r="89" spans="1:60" ht="22.5" outlineLevel="1" x14ac:dyDescent="0.2">
      <c r="A89" s="193">
        <v>21</v>
      </c>
      <c r="B89" s="194" t="s">
        <v>245</v>
      </c>
      <c r="C89" s="194" t="s">
        <v>246</v>
      </c>
      <c r="D89" s="195" t="s">
        <v>207</v>
      </c>
      <c r="E89" s="196">
        <v>1772.34536</v>
      </c>
      <c r="F89" s="199"/>
      <c r="G89" s="197">
        <f>ROUND(E89*F89,2)</f>
        <v>0</v>
      </c>
      <c r="H89" s="199">
        <v>22.77</v>
      </c>
      <c r="I89" s="197">
        <f>ROUND(E89*H89,2)</f>
        <v>40356.300000000003</v>
      </c>
      <c r="J89" s="199">
        <v>31.93</v>
      </c>
      <c r="K89" s="197">
        <f>ROUND(E89*J89,2)</f>
        <v>56590.99</v>
      </c>
      <c r="L89" s="197">
        <v>21</v>
      </c>
      <c r="M89" s="197">
        <f>G89*(1+L89/100)</f>
        <v>0</v>
      </c>
      <c r="N89" s="197">
        <v>2.9999999999999997E-4</v>
      </c>
      <c r="O89" s="197">
        <f>ROUND(E89*N89,2)</f>
        <v>0.53</v>
      </c>
      <c r="P89" s="197">
        <v>0</v>
      </c>
      <c r="Q89" s="197">
        <f>ROUND(E89*P89,2)</f>
        <v>0</v>
      </c>
      <c r="R89" s="198" t="s">
        <v>208</v>
      </c>
      <c r="S89" s="198" t="s">
        <v>194</v>
      </c>
      <c r="T89" s="197">
        <v>7.0000000000000007E-2</v>
      </c>
      <c r="U89" s="197">
        <f>ROUND(E89*T89,2)</f>
        <v>124.06</v>
      </c>
      <c r="V89" s="198"/>
      <c r="W89" s="198"/>
      <c r="X89" s="266"/>
      <c r="Y89" s="176"/>
      <c r="Z89" s="176"/>
      <c r="AA89" s="176"/>
      <c r="AB89" s="176"/>
      <c r="AC89" s="176"/>
      <c r="AD89" s="176"/>
      <c r="AE89" s="176" t="s">
        <v>195</v>
      </c>
      <c r="AF89" s="176">
        <v>67</v>
      </c>
      <c r="AG89" s="176"/>
      <c r="AH89" s="211"/>
      <c r="AI89" s="211"/>
      <c r="AJ89" s="214"/>
      <c r="AK89" s="176"/>
      <c r="AL89" s="176"/>
      <c r="AM89" s="176"/>
      <c r="AN89" s="176"/>
      <c r="AO89" s="176"/>
      <c r="AP89" s="176"/>
      <c r="AQ89" s="176"/>
      <c r="AR89" s="176"/>
      <c r="AS89" s="176"/>
      <c r="AT89" s="176"/>
      <c r="AU89" s="176"/>
      <c r="AV89" s="176"/>
      <c r="AW89" s="176"/>
      <c r="AX89" s="176"/>
      <c r="AY89" s="176"/>
      <c r="AZ89" s="176"/>
      <c r="BA89" s="176"/>
      <c r="BB89" s="176"/>
      <c r="BC89" s="176"/>
      <c r="BD89" s="176"/>
      <c r="BE89" s="176"/>
      <c r="BF89" s="176"/>
      <c r="BG89" s="176"/>
      <c r="BH89" s="176"/>
    </row>
    <row r="90" spans="1:60" outlineLevel="1" x14ac:dyDescent="0.2">
      <c r="A90" s="177"/>
      <c r="B90" s="208" t="s">
        <v>2585</v>
      </c>
      <c r="C90" s="209"/>
      <c r="D90" s="200"/>
      <c r="E90" s="201"/>
      <c r="F90" s="184"/>
      <c r="G90" s="184"/>
      <c r="H90" s="184"/>
      <c r="I90" s="184"/>
      <c r="J90" s="184"/>
      <c r="K90" s="184"/>
      <c r="L90" s="184"/>
      <c r="M90" s="184"/>
      <c r="N90" s="184"/>
      <c r="O90" s="184"/>
      <c r="P90" s="184"/>
      <c r="Q90" s="184"/>
      <c r="R90" s="185"/>
      <c r="S90" s="185"/>
      <c r="T90" s="184"/>
      <c r="U90" s="184"/>
      <c r="V90" s="185"/>
      <c r="W90" s="185"/>
      <c r="X90" s="266"/>
      <c r="Y90" s="176"/>
      <c r="Z90" s="176"/>
      <c r="AA90" s="176"/>
      <c r="AB90" s="176"/>
      <c r="AC90" s="176"/>
      <c r="AD90" s="176"/>
      <c r="AE90" s="176" t="s">
        <v>197</v>
      </c>
      <c r="AF90" s="176">
        <v>0</v>
      </c>
      <c r="AG90" s="176"/>
      <c r="AH90" s="211"/>
      <c r="AI90" s="212" t="s">
        <v>2585</v>
      </c>
      <c r="AJ90" s="214"/>
      <c r="AK90" s="176"/>
      <c r="AL90" s="176"/>
      <c r="AM90" s="176"/>
      <c r="AN90" s="176"/>
      <c r="AO90" s="176"/>
      <c r="AP90" s="176"/>
      <c r="AQ90" s="176"/>
      <c r="AR90" s="176"/>
      <c r="AS90" s="176"/>
      <c r="AT90" s="176"/>
      <c r="AU90" s="176"/>
      <c r="AV90" s="176"/>
      <c r="AW90" s="176"/>
      <c r="AX90" s="176"/>
      <c r="AY90" s="176"/>
      <c r="AZ90" s="176"/>
      <c r="BA90" s="176"/>
      <c r="BB90" s="176"/>
      <c r="BC90" s="176"/>
      <c r="BD90" s="176"/>
      <c r="BE90" s="176"/>
      <c r="BF90" s="176"/>
      <c r="BG90" s="176"/>
      <c r="BH90" s="176"/>
    </row>
    <row r="91" spans="1:60" outlineLevel="1" x14ac:dyDescent="0.2">
      <c r="A91" s="177"/>
      <c r="B91" s="208" t="s">
        <v>2584</v>
      </c>
      <c r="C91" s="209"/>
      <c r="D91" s="200"/>
      <c r="E91" s="201"/>
      <c r="F91" s="184"/>
      <c r="G91" s="184"/>
      <c r="H91" s="184"/>
      <c r="I91" s="184"/>
      <c r="J91" s="184"/>
      <c r="K91" s="184"/>
      <c r="L91" s="184"/>
      <c r="M91" s="184"/>
      <c r="N91" s="184"/>
      <c r="O91" s="184"/>
      <c r="P91" s="184"/>
      <c r="Q91" s="184"/>
      <c r="R91" s="185"/>
      <c r="S91" s="185"/>
      <c r="T91" s="184"/>
      <c r="U91" s="184"/>
      <c r="V91" s="185"/>
      <c r="W91" s="185"/>
      <c r="X91" s="266"/>
      <c r="Y91" s="176"/>
      <c r="Z91" s="176"/>
      <c r="AA91" s="176"/>
      <c r="AB91" s="176"/>
      <c r="AC91" s="176"/>
      <c r="AD91" s="176"/>
      <c r="AE91" s="176" t="s">
        <v>197</v>
      </c>
      <c r="AF91" s="176">
        <v>0</v>
      </c>
      <c r="AG91" s="176"/>
      <c r="AH91" s="211"/>
      <c r="AI91" s="212" t="s">
        <v>2584</v>
      </c>
      <c r="AJ91" s="214"/>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row>
    <row r="92" spans="1:60" outlineLevel="1" x14ac:dyDescent="0.2">
      <c r="A92" s="177"/>
      <c r="B92" s="208" t="s">
        <v>2583</v>
      </c>
      <c r="C92" s="209"/>
      <c r="D92" s="200"/>
      <c r="E92" s="201"/>
      <c r="F92" s="184"/>
      <c r="G92" s="184"/>
      <c r="H92" s="184"/>
      <c r="I92" s="184"/>
      <c r="J92" s="184"/>
      <c r="K92" s="184"/>
      <c r="L92" s="184"/>
      <c r="M92" s="184"/>
      <c r="N92" s="184"/>
      <c r="O92" s="184"/>
      <c r="P92" s="184"/>
      <c r="Q92" s="184"/>
      <c r="R92" s="185"/>
      <c r="S92" s="185"/>
      <c r="T92" s="184"/>
      <c r="U92" s="184"/>
      <c r="V92" s="185"/>
      <c r="W92" s="185"/>
      <c r="X92" s="266"/>
      <c r="Y92" s="176"/>
      <c r="Z92" s="176"/>
      <c r="AA92" s="176"/>
      <c r="AB92" s="176"/>
      <c r="AC92" s="176"/>
      <c r="AD92" s="176"/>
      <c r="AE92" s="176" t="s">
        <v>197</v>
      </c>
      <c r="AF92" s="176">
        <v>0</v>
      </c>
      <c r="AG92" s="176"/>
      <c r="AH92" s="211"/>
      <c r="AI92" s="212" t="s">
        <v>2583</v>
      </c>
      <c r="AJ92" s="214"/>
      <c r="AK92" s="176"/>
      <c r="AL92" s="176"/>
      <c r="AM92" s="176"/>
      <c r="AN92" s="176"/>
      <c r="AO92" s="176"/>
      <c r="AP92" s="176"/>
      <c r="AQ92" s="176"/>
      <c r="AR92" s="176"/>
      <c r="AS92" s="176"/>
      <c r="AT92" s="176"/>
      <c r="AU92" s="176"/>
      <c r="AV92" s="176"/>
      <c r="AW92" s="176"/>
      <c r="AX92" s="176"/>
      <c r="AY92" s="176"/>
      <c r="AZ92" s="176"/>
      <c r="BA92" s="176"/>
      <c r="BB92" s="176"/>
      <c r="BC92" s="176"/>
      <c r="BD92" s="176"/>
      <c r="BE92" s="176"/>
      <c r="BF92" s="176"/>
      <c r="BG92" s="176"/>
      <c r="BH92" s="176"/>
    </row>
    <row r="93" spans="1:60" outlineLevel="1" x14ac:dyDescent="0.2">
      <c r="A93" s="177"/>
      <c r="B93" s="208" t="s">
        <v>2582</v>
      </c>
      <c r="C93" s="209"/>
      <c r="D93" s="200"/>
      <c r="E93" s="201">
        <v>1772.34536</v>
      </c>
      <c r="F93" s="184"/>
      <c r="G93" s="184"/>
      <c r="H93" s="184"/>
      <c r="I93" s="184"/>
      <c r="J93" s="184"/>
      <c r="K93" s="184"/>
      <c r="L93" s="184"/>
      <c r="M93" s="184"/>
      <c r="N93" s="184"/>
      <c r="O93" s="184"/>
      <c r="P93" s="184"/>
      <c r="Q93" s="184"/>
      <c r="R93" s="185"/>
      <c r="S93" s="185"/>
      <c r="T93" s="184"/>
      <c r="U93" s="184"/>
      <c r="V93" s="185"/>
      <c r="W93" s="185"/>
      <c r="X93" s="266"/>
      <c r="Y93" s="176"/>
      <c r="Z93" s="176"/>
      <c r="AA93" s="176"/>
      <c r="AB93" s="176"/>
      <c r="AC93" s="176"/>
      <c r="AD93" s="176"/>
      <c r="AE93" s="176" t="s">
        <v>197</v>
      </c>
      <c r="AF93" s="176">
        <v>0</v>
      </c>
      <c r="AG93" s="176"/>
      <c r="AH93" s="211"/>
      <c r="AI93" s="212" t="s">
        <v>2582</v>
      </c>
      <c r="AJ93" s="214"/>
      <c r="AK93" s="176"/>
      <c r="AL93" s="176"/>
      <c r="AM93" s="176"/>
      <c r="AN93" s="176"/>
      <c r="AO93" s="176"/>
      <c r="AP93" s="176"/>
      <c r="AQ93" s="176"/>
      <c r="AR93" s="176"/>
      <c r="AS93" s="176"/>
      <c r="AT93" s="176"/>
      <c r="AU93" s="176"/>
      <c r="AV93" s="176"/>
      <c r="AW93" s="176"/>
      <c r="AX93" s="176"/>
      <c r="AY93" s="176"/>
      <c r="AZ93" s="176"/>
      <c r="BA93" s="176"/>
      <c r="BB93" s="176"/>
      <c r="BC93" s="176"/>
      <c r="BD93" s="176"/>
      <c r="BE93" s="176"/>
      <c r="BF93" s="176"/>
      <c r="BG93" s="176"/>
      <c r="BH93" s="176"/>
    </row>
    <row r="94" spans="1:60" outlineLevel="1" x14ac:dyDescent="0.2">
      <c r="A94" s="222">
        <v>22</v>
      </c>
      <c r="B94" s="223" t="s">
        <v>249</v>
      </c>
      <c r="C94" s="223" t="s">
        <v>250</v>
      </c>
      <c r="D94" s="224" t="s">
        <v>207</v>
      </c>
      <c r="E94" s="225">
        <v>185.1465</v>
      </c>
      <c r="F94" s="199"/>
      <c r="G94" s="227">
        <f>ROUND(E94*F94,2)</f>
        <v>0</v>
      </c>
      <c r="H94" s="226">
        <v>41.26</v>
      </c>
      <c r="I94" s="227">
        <f>ROUND(E94*H94,2)</f>
        <v>7639.14</v>
      </c>
      <c r="J94" s="226">
        <v>277.74</v>
      </c>
      <c r="K94" s="227">
        <f>ROUND(E94*J94,2)</f>
        <v>51422.59</v>
      </c>
      <c r="L94" s="227">
        <v>21</v>
      </c>
      <c r="M94" s="227">
        <f>G94*(1+L94/100)</f>
        <v>0</v>
      </c>
      <c r="N94" s="227">
        <v>4.4139999999999999E-2</v>
      </c>
      <c r="O94" s="227">
        <f>ROUND(E94*N94,2)</f>
        <v>8.17</v>
      </c>
      <c r="P94" s="227">
        <v>0</v>
      </c>
      <c r="Q94" s="227">
        <f>ROUND(E94*P94,2)</f>
        <v>0</v>
      </c>
      <c r="R94" s="228" t="s">
        <v>208</v>
      </c>
      <c r="S94" s="228" t="s">
        <v>194</v>
      </c>
      <c r="T94" s="197">
        <v>0.6</v>
      </c>
      <c r="U94" s="197">
        <f>ROUND(E94*T94,2)</f>
        <v>111.09</v>
      </c>
      <c r="V94" s="198"/>
      <c r="W94" s="198"/>
      <c r="X94" s="266"/>
      <c r="Y94" s="176"/>
      <c r="Z94" s="176"/>
      <c r="AA94" s="176"/>
      <c r="AB94" s="176"/>
      <c r="AC94" s="176"/>
      <c r="AD94" s="176"/>
      <c r="AE94" s="176" t="s">
        <v>195</v>
      </c>
      <c r="AF94" s="176">
        <v>71</v>
      </c>
      <c r="AG94" s="176"/>
      <c r="AH94" s="211"/>
      <c r="AI94" s="211"/>
      <c r="AJ94" s="214"/>
      <c r="AK94" s="176"/>
      <c r="AL94" s="176"/>
      <c r="AM94" s="176"/>
      <c r="AN94" s="176"/>
      <c r="AO94" s="176"/>
      <c r="AP94" s="176"/>
      <c r="AQ94" s="176"/>
      <c r="AR94" s="176"/>
      <c r="AS94" s="176"/>
      <c r="AT94" s="176"/>
      <c r="AU94" s="176"/>
      <c r="AV94" s="176"/>
      <c r="AW94" s="176"/>
      <c r="AX94" s="176"/>
      <c r="AY94" s="176"/>
      <c r="AZ94" s="176"/>
      <c r="BA94" s="176"/>
      <c r="BB94" s="176"/>
      <c r="BC94" s="176"/>
      <c r="BD94" s="176"/>
      <c r="BE94" s="176"/>
      <c r="BF94" s="176"/>
      <c r="BG94" s="176"/>
      <c r="BH94" s="176"/>
    </row>
    <row r="95" spans="1:60" outlineLevel="1" x14ac:dyDescent="0.2">
      <c r="A95" s="240"/>
      <c r="B95" s="245" t="s">
        <v>2209</v>
      </c>
      <c r="C95" s="246"/>
      <c r="D95" s="243"/>
      <c r="E95" s="244"/>
      <c r="F95" s="238"/>
      <c r="G95" s="238"/>
      <c r="H95" s="238"/>
      <c r="I95" s="238"/>
      <c r="J95" s="238"/>
      <c r="K95" s="238"/>
      <c r="L95" s="238"/>
      <c r="M95" s="238"/>
      <c r="N95" s="238"/>
      <c r="O95" s="238"/>
      <c r="P95" s="238"/>
      <c r="Q95" s="238"/>
      <c r="R95" s="239"/>
      <c r="S95" s="239"/>
      <c r="T95" s="184"/>
      <c r="U95" s="184"/>
      <c r="V95" s="185"/>
      <c r="W95" s="185"/>
      <c r="X95" s="266"/>
      <c r="Y95" s="176"/>
      <c r="Z95" s="176"/>
      <c r="AA95" s="176"/>
      <c r="AB95" s="176"/>
      <c r="AC95" s="176"/>
      <c r="AD95" s="176"/>
      <c r="AE95" s="176" t="s">
        <v>197</v>
      </c>
      <c r="AF95" s="176">
        <v>0</v>
      </c>
      <c r="AG95" s="176"/>
      <c r="AH95" s="211"/>
      <c r="AI95" s="212" t="s">
        <v>2209</v>
      </c>
      <c r="AJ95" s="214"/>
      <c r="AK95" s="176"/>
      <c r="AL95" s="176"/>
      <c r="AM95" s="176"/>
      <c r="AN95" s="176"/>
      <c r="AO95" s="176"/>
      <c r="AP95" s="176"/>
      <c r="AQ95" s="176"/>
      <c r="AR95" s="176"/>
      <c r="AS95" s="176"/>
      <c r="AT95" s="176"/>
      <c r="AU95" s="176"/>
      <c r="AV95" s="176"/>
      <c r="AW95" s="176"/>
      <c r="AX95" s="176"/>
      <c r="AY95" s="176"/>
      <c r="AZ95" s="176"/>
      <c r="BA95" s="176"/>
      <c r="BB95" s="176"/>
      <c r="BC95" s="176"/>
      <c r="BD95" s="176"/>
      <c r="BE95" s="176"/>
      <c r="BF95" s="176"/>
      <c r="BG95" s="176"/>
      <c r="BH95" s="176"/>
    </row>
    <row r="96" spans="1:60" outlineLevel="1" x14ac:dyDescent="0.2">
      <c r="A96" s="240"/>
      <c r="B96" s="312" t="s">
        <v>2226</v>
      </c>
      <c r="C96" s="312"/>
      <c r="D96" s="313"/>
      <c r="E96" s="244"/>
      <c r="F96" s="238"/>
      <c r="G96" s="238"/>
      <c r="H96" s="238"/>
      <c r="I96" s="238"/>
      <c r="J96" s="238"/>
      <c r="K96" s="238"/>
      <c r="L96" s="238"/>
      <c r="M96" s="238"/>
      <c r="N96" s="238"/>
      <c r="O96" s="238"/>
      <c r="P96" s="238"/>
      <c r="Q96" s="238"/>
      <c r="R96" s="239"/>
      <c r="S96" s="239"/>
      <c r="T96" s="184"/>
      <c r="U96" s="184"/>
      <c r="V96" s="185"/>
      <c r="W96" s="185"/>
      <c r="X96" s="266"/>
      <c r="Y96" s="176"/>
      <c r="Z96" s="176"/>
      <c r="AA96" s="176"/>
      <c r="AB96" s="176"/>
      <c r="AC96" s="176"/>
      <c r="AD96" s="176"/>
      <c r="AE96" s="176" t="s">
        <v>197</v>
      </c>
      <c r="AF96" s="176">
        <v>0</v>
      </c>
      <c r="AG96" s="176"/>
      <c r="AH96" s="211"/>
      <c r="AI96" s="212" t="s">
        <v>2226</v>
      </c>
      <c r="AJ96" s="214"/>
      <c r="AK96" s="176"/>
      <c r="AL96" s="176"/>
      <c r="AM96" s="176"/>
      <c r="AN96" s="176"/>
      <c r="AO96" s="176"/>
      <c r="AP96" s="176"/>
      <c r="AQ96" s="176"/>
      <c r="AR96" s="176"/>
      <c r="AS96" s="176"/>
      <c r="AT96" s="176"/>
      <c r="AU96" s="176"/>
      <c r="AV96" s="176"/>
      <c r="AW96" s="176"/>
      <c r="AX96" s="176"/>
      <c r="AY96" s="176"/>
      <c r="AZ96" s="176"/>
      <c r="BA96" s="176"/>
      <c r="BB96" s="176"/>
      <c r="BC96" s="176"/>
      <c r="BD96" s="176"/>
      <c r="BE96" s="176"/>
      <c r="BF96" s="176"/>
      <c r="BG96" s="176"/>
      <c r="BH96" s="176"/>
    </row>
    <row r="97" spans="1:60" outlineLevel="1" x14ac:dyDescent="0.2">
      <c r="A97" s="240"/>
      <c r="B97" s="245" t="s">
        <v>2225</v>
      </c>
      <c r="C97" s="246"/>
      <c r="D97" s="243"/>
      <c r="E97" s="244"/>
      <c r="F97" s="238"/>
      <c r="G97" s="238"/>
      <c r="H97" s="238"/>
      <c r="I97" s="238"/>
      <c r="J97" s="238"/>
      <c r="K97" s="238"/>
      <c r="L97" s="238"/>
      <c r="M97" s="238"/>
      <c r="N97" s="238"/>
      <c r="O97" s="238"/>
      <c r="P97" s="238"/>
      <c r="Q97" s="238"/>
      <c r="R97" s="239"/>
      <c r="S97" s="239"/>
      <c r="T97" s="184"/>
      <c r="U97" s="184"/>
      <c r="V97" s="185"/>
      <c r="W97" s="185"/>
      <c r="X97" s="266"/>
      <c r="Y97" s="176"/>
      <c r="Z97" s="176"/>
      <c r="AA97" s="176"/>
      <c r="AB97" s="176"/>
      <c r="AC97" s="176"/>
      <c r="AD97" s="176"/>
      <c r="AE97" s="176" t="s">
        <v>197</v>
      </c>
      <c r="AF97" s="176">
        <v>0</v>
      </c>
      <c r="AG97" s="176"/>
      <c r="AH97" s="211"/>
      <c r="AI97" s="212" t="s">
        <v>2225</v>
      </c>
      <c r="AJ97" s="214"/>
      <c r="AK97" s="176"/>
      <c r="AL97" s="176"/>
      <c r="AM97" s="176"/>
      <c r="AN97" s="176"/>
      <c r="AO97" s="176"/>
      <c r="AP97" s="176"/>
      <c r="AQ97" s="176"/>
      <c r="AR97" s="176"/>
      <c r="AS97" s="176"/>
      <c r="AT97" s="176"/>
      <c r="AU97" s="176"/>
      <c r="AV97" s="176"/>
      <c r="AW97" s="176"/>
      <c r="AX97" s="176"/>
      <c r="AY97" s="176"/>
      <c r="AZ97" s="176"/>
      <c r="BA97" s="176"/>
      <c r="BB97" s="176"/>
      <c r="BC97" s="176"/>
      <c r="BD97" s="176"/>
      <c r="BE97" s="176"/>
      <c r="BF97" s="176"/>
      <c r="BG97" s="176"/>
      <c r="BH97" s="176"/>
    </row>
    <row r="98" spans="1:60" outlineLevel="1" x14ac:dyDescent="0.2">
      <c r="A98" s="240"/>
      <c r="B98" s="245" t="s">
        <v>2208</v>
      </c>
      <c r="C98" s="246"/>
      <c r="D98" s="243"/>
      <c r="E98" s="244"/>
      <c r="F98" s="238"/>
      <c r="G98" s="238"/>
      <c r="H98" s="238"/>
      <c r="I98" s="238"/>
      <c r="J98" s="238"/>
      <c r="K98" s="238"/>
      <c r="L98" s="238"/>
      <c r="M98" s="238"/>
      <c r="N98" s="238"/>
      <c r="O98" s="238"/>
      <c r="P98" s="238"/>
      <c r="Q98" s="238"/>
      <c r="R98" s="239"/>
      <c r="S98" s="239"/>
      <c r="T98" s="184"/>
      <c r="U98" s="184"/>
      <c r="V98" s="185"/>
      <c r="W98" s="185"/>
      <c r="X98" s="266"/>
      <c r="Y98" s="176"/>
      <c r="Z98" s="176"/>
      <c r="AA98" s="176"/>
      <c r="AB98" s="176"/>
      <c r="AC98" s="176"/>
      <c r="AD98" s="176"/>
      <c r="AE98" s="176" t="s">
        <v>197</v>
      </c>
      <c r="AF98" s="176">
        <v>0</v>
      </c>
      <c r="AG98" s="176"/>
      <c r="AH98" s="211"/>
      <c r="AI98" s="212" t="s">
        <v>2208</v>
      </c>
      <c r="AJ98" s="214"/>
      <c r="AK98" s="176"/>
      <c r="AL98" s="176"/>
      <c r="AM98" s="176"/>
      <c r="AN98" s="176"/>
      <c r="AO98" s="176"/>
      <c r="AP98" s="176"/>
      <c r="AQ98" s="176"/>
      <c r="AR98" s="176"/>
      <c r="AS98" s="176"/>
      <c r="AT98" s="176"/>
      <c r="AU98" s="176"/>
      <c r="AV98" s="176"/>
      <c r="AW98" s="176"/>
      <c r="AX98" s="176"/>
      <c r="AY98" s="176"/>
      <c r="AZ98" s="176"/>
      <c r="BA98" s="176"/>
      <c r="BB98" s="176"/>
      <c r="BC98" s="176"/>
      <c r="BD98" s="176"/>
      <c r="BE98" s="176"/>
      <c r="BF98" s="176"/>
      <c r="BG98" s="176"/>
      <c r="BH98" s="176"/>
    </row>
    <row r="99" spans="1:60" outlineLevel="1" x14ac:dyDescent="0.2">
      <c r="A99" s="240"/>
      <c r="B99" s="312" t="s">
        <v>2224</v>
      </c>
      <c r="C99" s="312"/>
      <c r="D99" s="313"/>
      <c r="E99" s="244"/>
      <c r="F99" s="238"/>
      <c r="G99" s="238"/>
      <c r="H99" s="238"/>
      <c r="I99" s="238"/>
      <c r="J99" s="238"/>
      <c r="K99" s="238"/>
      <c r="L99" s="238"/>
      <c r="M99" s="238"/>
      <c r="N99" s="238"/>
      <c r="O99" s="238"/>
      <c r="P99" s="238"/>
      <c r="Q99" s="238"/>
      <c r="R99" s="239"/>
      <c r="S99" s="239"/>
      <c r="T99" s="184"/>
      <c r="U99" s="184"/>
      <c r="V99" s="185"/>
      <c r="W99" s="185"/>
      <c r="X99" s="266"/>
      <c r="Y99" s="176"/>
      <c r="Z99" s="176"/>
      <c r="AA99" s="176"/>
      <c r="AB99" s="176"/>
      <c r="AC99" s="176"/>
      <c r="AD99" s="176"/>
      <c r="AE99" s="176" t="s">
        <v>197</v>
      </c>
      <c r="AF99" s="176">
        <v>0</v>
      </c>
      <c r="AG99" s="176"/>
      <c r="AH99" s="211"/>
      <c r="AI99" s="212" t="s">
        <v>2224</v>
      </c>
      <c r="AJ99" s="214"/>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row>
    <row r="100" spans="1:60" outlineLevel="1" x14ac:dyDescent="0.2">
      <c r="A100" s="240"/>
      <c r="B100" s="245" t="s">
        <v>2223</v>
      </c>
      <c r="C100" s="246"/>
      <c r="D100" s="243"/>
      <c r="E100" s="244"/>
      <c r="F100" s="238"/>
      <c r="G100" s="238"/>
      <c r="H100" s="238"/>
      <c r="I100" s="238"/>
      <c r="J100" s="238"/>
      <c r="K100" s="238"/>
      <c r="L100" s="238"/>
      <c r="M100" s="238"/>
      <c r="N100" s="238"/>
      <c r="O100" s="238"/>
      <c r="P100" s="238"/>
      <c r="Q100" s="238"/>
      <c r="R100" s="239"/>
      <c r="S100" s="239"/>
      <c r="T100" s="184"/>
      <c r="U100" s="184"/>
      <c r="V100" s="185"/>
      <c r="W100" s="185"/>
      <c r="X100" s="266"/>
      <c r="Y100" s="176"/>
      <c r="Z100" s="176"/>
      <c r="AA100" s="176"/>
      <c r="AB100" s="176"/>
      <c r="AC100" s="176"/>
      <c r="AD100" s="176"/>
      <c r="AE100" s="176" t="s">
        <v>197</v>
      </c>
      <c r="AF100" s="176">
        <v>0</v>
      </c>
      <c r="AG100" s="176"/>
      <c r="AH100" s="211"/>
      <c r="AI100" s="212" t="s">
        <v>2223</v>
      </c>
      <c r="AJ100" s="214"/>
      <c r="AK100" s="176"/>
      <c r="AL100" s="176"/>
      <c r="AM100" s="176"/>
      <c r="AN100" s="176"/>
      <c r="AO100" s="176"/>
      <c r="AP100" s="176"/>
      <c r="AQ100" s="176"/>
      <c r="AR100" s="176"/>
      <c r="AS100" s="176"/>
      <c r="AT100" s="176"/>
      <c r="AU100" s="176"/>
      <c r="AV100" s="176"/>
      <c r="AW100" s="176"/>
      <c r="AX100" s="176"/>
      <c r="AY100" s="176"/>
      <c r="AZ100" s="176"/>
      <c r="BA100" s="176"/>
      <c r="BB100" s="176"/>
      <c r="BC100" s="176"/>
      <c r="BD100" s="176"/>
      <c r="BE100" s="176"/>
      <c r="BF100" s="176"/>
      <c r="BG100" s="176"/>
      <c r="BH100" s="176"/>
    </row>
    <row r="101" spans="1:60" outlineLevel="1" x14ac:dyDescent="0.2">
      <c r="A101" s="240"/>
      <c r="B101" s="245" t="s">
        <v>2203</v>
      </c>
      <c r="C101" s="246"/>
      <c r="D101" s="243"/>
      <c r="E101" s="244"/>
      <c r="F101" s="238"/>
      <c r="G101" s="238"/>
      <c r="H101" s="238"/>
      <c r="I101" s="238"/>
      <c r="J101" s="238"/>
      <c r="K101" s="238"/>
      <c r="L101" s="238"/>
      <c r="M101" s="238"/>
      <c r="N101" s="238"/>
      <c r="O101" s="238"/>
      <c r="P101" s="238"/>
      <c r="Q101" s="238"/>
      <c r="R101" s="239"/>
      <c r="S101" s="239"/>
      <c r="T101" s="184"/>
      <c r="U101" s="184"/>
      <c r="V101" s="185"/>
      <c r="W101" s="185"/>
      <c r="X101" s="266"/>
      <c r="Y101" s="176"/>
      <c r="Z101" s="176"/>
      <c r="AA101" s="176"/>
      <c r="AB101" s="176"/>
      <c r="AC101" s="176"/>
      <c r="AD101" s="176"/>
      <c r="AE101" s="176" t="s">
        <v>197</v>
      </c>
      <c r="AF101" s="176">
        <v>0</v>
      </c>
      <c r="AG101" s="176"/>
      <c r="AH101" s="211"/>
      <c r="AI101" s="212" t="s">
        <v>2203</v>
      </c>
      <c r="AJ101" s="214"/>
      <c r="AK101" s="176"/>
      <c r="AL101" s="176"/>
      <c r="AM101" s="176"/>
      <c r="AN101" s="176"/>
      <c r="AO101" s="176"/>
      <c r="AP101" s="176"/>
      <c r="AQ101" s="176"/>
      <c r="AR101" s="176"/>
      <c r="AS101" s="176"/>
      <c r="AT101" s="176"/>
      <c r="AU101" s="176"/>
      <c r="AV101" s="176"/>
      <c r="AW101" s="176"/>
      <c r="AX101" s="176"/>
      <c r="AY101" s="176"/>
      <c r="AZ101" s="176"/>
      <c r="BA101" s="176"/>
      <c r="BB101" s="176"/>
      <c r="BC101" s="176"/>
      <c r="BD101" s="176"/>
      <c r="BE101" s="176"/>
      <c r="BF101" s="176"/>
      <c r="BG101" s="176"/>
      <c r="BH101" s="176"/>
    </row>
    <row r="102" spans="1:60" outlineLevel="1" x14ac:dyDescent="0.2">
      <c r="A102" s="240"/>
      <c r="B102" s="312" t="s">
        <v>2222</v>
      </c>
      <c r="C102" s="312"/>
      <c r="D102" s="313"/>
      <c r="E102" s="244"/>
      <c r="F102" s="238"/>
      <c r="G102" s="238"/>
      <c r="H102" s="238"/>
      <c r="I102" s="238"/>
      <c r="J102" s="238"/>
      <c r="K102" s="238"/>
      <c r="L102" s="238"/>
      <c r="M102" s="238"/>
      <c r="N102" s="238"/>
      <c r="O102" s="238"/>
      <c r="P102" s="238"/>
      <c r="Q102" s="238"/>
      <c r="R102" s="239"/>
      <c r="S102" s="239"/>
      <c r="T102" s="184"/>
      <c r="U102" s="184"/>
      <c r="V102" s="185"/>
      <c r="W102" s="185"/>
      <c r="X102" s="266"/>
      <c r="Y102" s="176"/>
      <c r="Z102" s="176"/>
      <c r="AA102" s="176"/>
      <c r="AB102" s="176"/>
      <c r="AC102" s="176"/>
      <c r="AD102" s="176"/>
      <c r="AE102" s="176" t="s">
        <v>197</v>
      </c>
      <c r="AF102" s="176">
        <v>0</v>
      </c>
      <c r="AG102" s="176"/>
      <c r="AH102" s="211"/>
      <c r="AI102" s="212" t="s">
        <v>2222</v>
      </c>
      <c r="AJ102" s="214"/>
      <c r="AK102" s="176"/>
      <c r="AL102" s="176"/>
      <c r="AM102" s="176"/>
      <c r="AN102" s="176"/>
      <c r="AO102" s="176"/>
      <c r="AP102" s="176"/>
      <c r="AQ102" s="176"/>
      <c r="AR102" s="176"/>
      <c r="AS102" s="176"/>
      <c r="AT102" s="176"/>
      <c r="AU102" s="176"/>
      <c r="AV102" s="176"/>
      <c r="AW102" s="176"/>
      <c r="AX102" s="176"/>
      <c r="AY102" s="176"/>
      <c r="AZ102" s="176"/>
      <c r="BA102" s="176"/>
      <c r="BB102" s="176"/>
      <c r="BC102" s="176"/>
      <c r="BD102" s="176"/>
      <c r="BE102" s="176"/>
      <c r="BF102" s="176"/>
      <c r="BG102" s="176"/>
      <c r="BH102" s="176"/>
    </row>
    <row r="103" spans="1:60" outlineLevel="1" x14ac:dyDescent="0.2">
      <c r="A103" s="240"/>
      <c r="B103" s="245" t="s">
        <v>2207</v>
      </c>
      <c r="C103" s="246"/>
      <c r="D103" s="243"/>
      <c r="E103" s="244"/>
      <c r="F103" s="238"/>
      <c r="G103" s="238"/>
      <c r="H103" s="238"/>
      <c r="I103" s="238"/>
      <c r="J103" s="238"/>
      <c r="K103" s="238"/>
      <c r="L103" s="238"/>
      <c r="M103" s="238"/>
      <c r="N103" s="238"/>
      <c r="O103" s="238"/>
      <c r="P103" s="238"/>
      <c r="Q103" s="238"/>
      <c r="R103" s="239"/>
      <c r="S103" s="239"/>
      <c r="T103" s="184"/>
      <c r="U103" s="184"/>
      <c r="V103" s="185"/>
      <c r="W103" s="185"/>
      <c r="X103" s="266"/>
      <c r="Y103" s="176"/>
      <c r="Z103" s="176"/>
      <c r="AA103" s="176"/>
      <c r="AB103" s="176"/>
      <c r="AC103" s="176"/>
      <c r="AD103" s="176"/>
      <c r="AE103" s="176" t="s">
        <v>197</v>
      </c>
      <c r="AF103" s="176">
        <v>0</v>
      </c>
      <c r="AG103" s="176"/>
      <c r="AH103" s="211"/>
      <c r="AI103" s="212" t="s">
        <v>2207</v>
      </c>
      <c r="AJ103" s="214"/>
      <c r="AK103" s="176"/>
      <c r="AL103" s="176"/>
      <c r="AM103" s="176"/>
      <c r="AN103" s="176"/>
      <c r="AO103" s="176"/>
      <c r="AP103" s="176"/>
      <c r="AQ103" s="176"/>
      <c r="AR103" s="176"/>
      <c r="AS103" s="176"/>
      <c r="AT103" s="176"/>
      <c r="AU103" s="176"/>
      <c r="AV103" s="176"/>
      <c r="AW103" s="176"/>
      <c r="AX103" s="176"/>
      <c r="AY103" s="176"/>
      <c r="AZ103" s="176"/>
      <c r="BA103" s="176"/>
      <c r="BB103" s="176"/>
      <c r="BC103" s="176"/>
      <c r="BD103" s="176"/>
      <c r="BE103" s="176"/>
      <c r="BF103" s="176"/>
      <c r="BG103" s="176"/>
      <c r="BH103" s="176"/>
    </row>
    <row r="104" spans="1:60" outlineLevel="1" x14ac:dyDescent="0.2">
      <c r="A104" s="240"/>
      <c r="B104" s="312" t="s">
        <v>2221</v>
      </c>
      <c r="C104" s="312"/>
      <c r="D104" s="313"/>
      <c r="E104" s="244"/>
      <c r="F104" s="238"/>
      <c r="G104" s="238"/>
      <c r="H104" s="238"/>
      <c r="I104" s="238"/>
      <c r="J104" s="238"/>
      <c r="K104" s="238"/>
      <c r="L104" s="238"/>
      <c r="M104" s="238"/>
      <c r="N104" s="238"/>
      <c r="O104" s="238"/>
      <c r="P104" s="238"/>
      <c r="Q104" s="238"/>
      <c r="R104" s="239"/>
      <c r="S104" s="239"/>
      <c r="T104" s="184"/>
      <c r="U104" s="184"/>
      <c r="V104" s="185"/>
      <c r="W104" s="185"/>
      <c r="X104" s="266"/>
      <c r="Y104" s="176"/>
      <c r="Z104" s="176"/>
      <c r="AA104" s="176"/>
      <c r="AB104" s="176"/>
      <c r="AC104" s="176"/>
      <c r="AD104" s="176"/>
      <c r="AE104" s="176" t="s">
        <v>197</v>
      </c>
      <c r="AF104" s="176">
        <v>0</v>
      </c>
      <c r="AG104" s="176"/>
      <c r="AH104" s="211"/>
      <c r="AI104" s="212" t="s">
        <v>2221</v>
      </c>
      <c r="AJ104" s="214"/>
      <c r="AK104" s="176"/>
      <c r="AL104" s="176"/>
      <c r="AM104" s="176"/>
      <c r="AN104" s="176"/>
      <c r="AO104" s="176"/>
      <c r="AP104" s="176"/>
      <c r="AQ104" s="176"/>
      <c r="AR104" s="176"/>
      <c r="AS104" s="176"/>
      <c r="AT104" s="176"/>
      <c r="AU104" s="176"/>
      <c r="AV104" s="176"/>
      <c r="AW104" s="176"/>
      <c r="AX104" s="176"/>
      <c r="AY104" s="176"/>
      <c r="AZ104" s="176"/>
      <c r="BA104" s="176"/>
      <c r="BB104" s="176"/>
      <c r="BC104" s="176"/>
      <c r="BD104" s="176"/>
      <c r="BE104" s="176"/>
      <c r="BF104" s="176"/>
      <c r="BG104" s="176"/>
      <c r="BH104" s="176"/>
    </row>
    <row r="105" spans="1:60" outlineLevel="1" x14ac:dyDescent="0.2">
      <c r="A105" s="240"/>
      <c r="B105" s="245" t="s">
        <v>2220</v>
      </c>
      <c r="C105" s="246"/>
      <c r="D105" s="243"/>
      <c r="E105" s="244"/>
      <c r="F105" s="238"/>
      <c r="G105" s="238"/>
      <c r="H105" s="238"/>
      <c r="I105" s="238"/>
      <c r="J105" s="238"/>
      <c r="K105" s="238"/>
      <c r="L105" s="238"/>
      <c r="M105" s="238"/>
      <c r="N105" s="238"/>
      <c r="O105" s="238"/>
      <c r="P105" s="238"/>
      <c r="Q105" s="238"/>
      <c r="R105" s="239"/>
      <c r="S105" s="239"/>
      <c r="T105" s="184"/>
      <c r="U105" s="184"/>
      <c r="V105" s="185"/>
      <c r="W105" s="185"/>
      <c r="X105" s="266"/>
      <c r="Y105" s="176"/>
      <c r="Z105" s="176"/>
      <c r="AA105" s="176"/>
      <c r="AB105" s="176"/>
      <c r="AC105" s="176"/>
      <c r="AD105" s="176"/>
      <c r="AE105" s="176" t="s">
        <v>197</v>
      </c>
      <c r="AF105" s="176">
        <v>0</v>
      </c>
      <c r="AG105" s="176"/>
      <c r="AH105" s="211"/>
      <c r="AI105" s="212" t="s">
        <v>2220</v>
      </c>
      <c r="AJ105" s="214"/>
      <c r="AK105" s="176"/>
      <c r="AL105" s="176"/>
      <c r="AM105" s="176"/>
      <c r="AN105" s="176"/>
      <c r="AO105" s="176"/>
      <c r="AP105" s="176"/>
      <c r="AQ105" s="176"/>
      <c r="AR105" s="176"/>
      <c r="AS105" s="176"/>
      <c r="AT105" s="176"/>
      <c r="AU105" s="176"/>
      <c r="AV105" s="176"/>
      <c r="AW105" s="176"/>
      <c r="AX105" s="176"/>
      <c r="AY105" s="176"/>
      <c r="AZ105" s="176"/>
      <c r="BA105" s="176"/>
      <c r="BB105" s="176"/>
      <c r="BC105" s="176"/>
      <c r="BD105" s="176"/>
      <c r="BE105" s="176"/>
      <c r="BF105" s="176"/>
      <c r="BG105" s="176"/>
      <c r="BH105" s="176"/>
    </row>
    <row r="106" spans="1:60" outlineLevel="1" x14ac:dyDescent="0.2">
      <c r="A106" s="240"/>
      <c r="B106" s="245" t="s">
        <v>2206</v>
      </c>
      <c r="C106" s="246"/>
      <c r="D106" s="243"/>
      <c r="E106" s="244"/>
      <c r="F106" s="238"/>
      <c r="G106" s="238"/>
      <c r="H106" s="238"/>
      <c r="I106" s="238"/>
      <c r="J106" s="238"/>
      <c r="K106" s="238"/>
      <c r="L106" s="238"/>
      <c r="M106" s="238"/>
      <c r="N106" s="238"/>
      <c r="O106" s="238"/>
      <c r="P106" s="238"/>
      <c r="Q106" s="238"/>
      <c r="R106" s="239"/>
      <c r="S106" s="239"/>
      <c r="T106" s="184"/>
      <c r="U106" s="184"/>
      <c r="V106" s="185"/>
      <c r="W106" s="185"/>
      <c r="X106" s="266"/>
      <c r="Y106" s="176"/>
      <c r="Z106" s="176"/>
      <c r="AA106" s="176"/>
      <c r="AB106" s="176"/>
      <c r="AC106" s="176"/>
      <c r="AD106" s="176"/>
      <c r="AE106" s="176" t="s">
        <v>197</v>
      </c>
      <c r="AF106" s="176">
        <v>0</v>
      </c>
      <c r="AG106" s="176"/>
      <c r="AH106" s="211"/>
      <c r="AI106" s="212" t="s">
        <v>2206</v>
      </c>
      <c r="AJ106" s="214"/>
      <c r="AK106" s="176"/>
      <c r="AL106" s="176"/>
      <c r="AM106" s="176"/>
      <c r="AN106" s="176"/>
      <c r="AO106" s="176"/>
      <c r="AP106" s="176"/>
      <c r="AQ106" s="176"/>
      <c r="AR106" s="176"/>
      <c r="AS106" s="176"/>
      <c r="AT106" s="176"/>
      <c r="AU106" s="176"/>
      <c r="AV106" s="176"/>
      <c r="AW106" s="176"/>
      <c r="AX106" s="176"/>
      <c r="AY106" s="176"/>
      <c r="AZ106" s="176"/>
      <c r="BA106" s="176"/>
      <c r="BB106" s="176"/>
      <c r="BC106" s="176"/>
      <c r="BD106" s="176"/>
      <c r="BE106" s="176"/>
      <c r="BF106" s="176"/>
      <c r="BG106" s="176"/>
      <c r="BH106" s="176"/>
    </row>
    <row r="107" spans="1:60" outlineLevel="1" x14ac:dyDescent="0.2">
      <c r="A107" s="240"/>
      <c r="B107" s="245" t="s">
        <v>2219</v>
      </c>
      <c r="C107" s="246"/>
      <c r="D107" s="243"/>
      <c r="E107" s="244"/>
      <c r="F107" s="238"/>
      <c r="G107" s="238"/>
      <c r="H107" s="238"/>
      <c r="I107" s="238"/>
      <c r="J107" s="238"/>
      <c r="K107" s="238"/>
      <c r="L107" s="238"/>
      <c r="M107" s="238"/>
      <c r="N107" s="238"/>
      <c r="O107" s="238"/>
      <c r="P107" s="238"/>
      <c r="Q107" s="238"/>
      <c r="R107" s="239"/>
      <c r="S107" s="239"/>
      <c r="T107" s="184"/>
      <c r="U107" s="184"/>
      <c r="V107" s="185"/>
      <c r="W107" s="185"/>
      <c r="X107" s="266"/>
      <c r="Y107" s="176"/>
      <c r="Z107" s="176"/>
      <c r="AA107" s="176"/>
      <c r="AB107" s="176"/>
      <c r="AC107" s="176"/>
      <c r="AD107" s="176"/>
      <c r="AE107" s="176" t="s">
        <v>197</v>
      </c>
      <c r="AF107" s="176">
        <v>0</v>
      </c>
      <c r="AG107" s="176"/>
      <c r="AH107" s="211"/>
      <c r="AI107" s="212" t="s">
        <v>2219</v>
      </c>
      <c r="AJ107" s="214"/>
      <c r="AK107" s="176"/>
      <c r="AL107" s="176"/>
      <c r="AM107" s="176"/>
      <c r="AN107" s="176"/>
      <c r="AO107" s="176"/>
      <c r="AP107" s="176"/>
      <c r="AQ107" s="176"/>
      <c r="AR107" s="176"/>
      <c r="AS107" s="176"/>
      <c r="AT107" s="176"/>
      <c r="AU107" s="176"/>
      <c r="AV107" s="176"/>
      <c r="AW107" s="176"/>
      <c r="AX107" s="176"/>
      <c r="AY107" s="176"/>
      <c r="AZ107" s="176"/>
      <c r="BA107" s="176"/>
      <c r="BB107" s="176"/>
      <c r="BC107" s="176"/>
      <c r="BD107" s="176"/>
      <c r="BE107" s="176"/>
      <c r="BF107" s="176"/>
      <c r="BG107" s="176"/>
      <c r="BH107" s="176"/>
    </row>
    <row r="108" spans="1:60" outlineLevel="1" x14ac:dyDescent="0.2">
      <c r="A108" s="240"/>
      <c r="B108" s="245" t="s">
        <v>2205</v>
      </c>
      <c r="C108" s="246"/>
      <c r="D108" s="243"/>
      <c r="E108" s="244"/>
      <c r="F108" s="238"/>
      <c r="G108" s="238"/>
      <c r="H108" s="238"/>
      <c r="I108" s="238"/>
      <c r="J108" s="238"/>
      <c r="K108" s="238"/>
      <c r="L108" s="238"/>
      <c r="M108" s="238"/>
      <c r="N108" s="238"/>
      <c r="O108" s="238"/>
      <c r="P108" s="238"/>
      <c r="Q108" s="238"/>
      <c r="R108" s="239"/>
      <c r="S108" s="239"/>
      <c r="T108" s="184"/>
      <c r="U108" s="184"/>
      <c r="V108" s="185"/>
      <c r="W108" s="185"/>
      <c r="X108" s="266"/>
      <c r="Y108" s="176"/>
      <c r="Z108" s="176"/>
      <c r="AA108" s="176"/>
      <c r="AB108" s="176"/>
      <c r="AC108" s="176"/>
      <c r="AD108" s="176"/>
      <c r="AE108" s="176" t="s">
        <v>197</v>
      </c>
      <c r="AF108" s="176">
        <v>0</v>
      </c>
      <c r="AG108" s="176"/>
      <c r="AH108" s="211"/>
      <c r="AI108" s="212" t="s">
        <v>2205</v>
      </c>
      <c r="AJ108" s="214"/>
      <c r="AK108" s="176"/>
      <c r="AL108" s="176"/>
      <c r="AM108" s="176"/>
      <c r="AN108" s="176"/>
      <c r="AO108" s="176"/>
      <c r="AP108" s="176"/>
      <c r="AQ108" s="176"/>
      <c r="AR108" s="176"/>
      <c r="AS108" s="176"/>
      <c r="AT108" s="176"/>
      <c r="AU108" s="176"/>
      <c r="AV108" s="176"/>
      <c r="AW108" s="176"/>
      <c r="AX108" s="176"/>
      <c r="AY108" s="176"/>
      <c r="AZ108" s="176"/>
      <c r="BA108" s="176"/>
      <c r="BB108" s="176"/>
      <c r="BC108" s="176"/>
      <c r="BD108" s="176"/>
      <c r="BE108" s="176"/>
      <c r="BF108" s="176"/>
      <c r="BG108" s="176"/>
      <c r="BH108" s="176"/>
    </row>
    <row r="109" spans="1:60" outlineLevel="1" x14ac:dyDescent="0.2">
      <c r="A109" s="240"/>
      <c r="B109" s="245" t="s">
        <v>2218</v>
      </c>
      <c r="C109" s="246"/>
      <c r="D109" s="243"/>
      <c r="E109" s="244"/>
      <c r="F109" s="238"/>
      <c r="G109" s="238"/>
      <c r="H109" s="238"/>
      <c r="I109" s="238"/>
      <c r="J109" s="238"/>
      <c r="K109" s="238"/>
      <c r="L109" s="238"/>
      <c r="M109" s="238"/>
      <c r="N109" s="238"/>
      <c r="O109" s="238"/>
      <c r="P109" s="238"/>
      <c r="Q109" s="238"/>
      <c r="R109" s="239"/>
      <c r="S109" s="239"/>
      <c r="T109" s="184"/>
      <c r="U109" s="184"/>
      <c r="V109" s="185"/>
      <c r="W109" s="185"/>
      <c r="X109" s="266"/>
      <c r="Y109" s="176"/>
      <c r="Z109" s="176"/>
      <c r="AA109" s="176"/>
      <c r="AB109" s="176"/>
      <c r="AC109" s="176"/>
      <c r="AD109" s="176"/>
      <c r="AE109" s="176" t="s">
        <v>197</v>
      </c>
      <c r="AF109" s="176">
        <v>0</v>
      </c>
      <c r="AG109" s="176"/>
      <c r="AH109" s="211"/>
      <c r="AI109" s="212" t="s">
        <v>2218</v>
      </c>
      <c r="AJ109" s="214"/>
      <c r="AK109" s="176"/>
      <c r="AL109" s="176"/>
      <c r="AM109" s="176"/>
      <c r="AN109" s="176"/>
      <c r="AO109" s="176"/>
      <c r="AP109" s="176"/>
      <c r="AQ109" s="176"/>
      <c r="AR109" s="176"/>
      <c r="AS109" s="176"/>
      <c r="AT109" s="176"/>
      <c r="AU109" s="176"/>
      <c r="AV109" s="176"/>
      <c r="AW109" s="176"/>
      <c r="AX109" s="176"/>
      <c r="AY109" s="176"/>
      <c r="AZ109" s="176"/>
      <c r="BA109" s="176"/>
      <c r="BB109" s="176"/>
      <c r="BC109" s="176"/>
      <c r="BD109" s="176"/>
      <c r="BE109" s="176"/>
      <c r="BF109" s="176"/>
      <c r="BG109" s="176"/>
      <c r="BH109" s="176"/>
    </row>
    <row r="110" spans="1:60" outlineLevel="1" x14ac:dyDescent="0.2">
      <c r="A110" s="240"/>
      <c r="B110" s="245" t="s">
        <v>2204</v>
      </c>
      <c r="C110" s="246"/>
      <c r="D110" s="243"/>
      <c r="E110" s="244"/>
      <c r="F110" s="238"/>
      <c r="G110" s="238"/>
      <c r="H110" s="238"/>
      <c r="I110" s="238"/>
      <c r="J110" s="238"/>
      <c r="K110" s="238"/>
      <c r="L110" s="238"/>
      <c r="M110" s="238"/>
      <c r="N110" s="238"/>
      <c r="O110" s="238"/>
      <c r="P110" s="238"/>
      <c r="Q110" s="238"/>
      <c r="R110" s="239"/>
      <c r="S110" s="239"/>
      <c r="T110" s="184"/>
      <c r="U110" s="184"/>
      <c r="V110" s="185"/>
      <c r="W110" s="185"/>
      <c r="X110" s="266"/>
      <c r="Y110" s="176"/>
      <c r="Z110" s="176"/>
      <c r="AA110" s="176"/>
      <c r="AB110" s="176"/>
      <c r="AC110" s="176"/>
      <c r="AD110" s="176"/>
      <c r="AE110" s="176" t="s">
        <v>197</v>
      </c>
      <c r="AF110" s="176">
        <v>0</v>
      </c>
      <c r="AG110" s="176"/>
      <c r="AH110" s="211"/>
      <c r="AI110" s="212" t="s">
        <v>2204</v>
      </c>
      <c r="AJ110" s="214"/>
      <c r="AK110" s="176"/>
      <c r="AL110" s="176"/>
      <c r="AM110" s="176"/>
      <c r="AN110" s="176"/>
      <c r="AO110" s="176"/>
      <c r="AP110" s="176"/>
      <c r="AQ110" s="176"/>
      <c r="AR110" s="176"/>
      <c r="AS110" s="176"/>
      <c r="AT110" s="176"/>
      <c r="AU110" s="176"/>
      <c r="AV110" s="176"/>
      <c r="AW110" s="176"/>
      <c r="AX110" s="176"/>
      <c r="AY110" s="176"/>
      <c r="AZ110" s="176"/>
      <c r="BA110" s="176"/>
      <c r="BB110" s="176"/>
      <c r="BC110" s="176"/>
      <c r="BD110" s="176"/>
      <c r="BE110" s="176"/>
      <c r="BF110" s="176"/>
      <c r="BG110" s="176"/>
      <c r="BH110" s="176"/>
    </row>
    <row r="111" spans="1:60" outlineLevel="1" x14ac:dyDescent="0.2">
      <c r="A111" s="240"/>
      <c r="B111" s="245" t="s">
        <v>2217</v>
      </c>
      <c r="C111" s="246"/>
      <c r="D111" s="243"/>
      <c r="E111" s="244"/>
      <c r="F111" s="238"/>
      <c r="G111" s="238"/>
      <c r="H111" s="238"/>
      <c r="I111" s="238"/>
      <c r="J111" s="238"/>
      <c r="K111" s="238"/>
      <c r="L111" s="238"/>
      <c r="M111" s="238"/>
      <c r="N111" s="238"/>
      <c r="O111" s="238"/>
      <c r="P111" s="238"/>
      <c r="Q111" s="238"/>
      <c r="R111" s="239"/>
      <c r="S111" s="239"/>
      <c r="T111" s="184"/>
      <c r="U111" s="184"/>
      <c r="V111" s="185"/>
      <c r="W111" s="185"/>
      <c r="X111" s="266"/>
      <c r="Y111" s="176"/>
      <c r="Z111" s="176"/>
      <c r="AA111" s="176"/>
      <c r="AB111" s="176"/>
      <c r="AC111" s="176"/>
      <c r="AD111" s="176"/>
      <c r="AE111" s="176" t="s">
        <v>197</v>
      </c>
      <c r="AF111" s="176">
        <v>0</v>
      </c>
      <c r="AG111" s="176"/>
      <c r="AH111" s="211"/>
      <c r="AI111" s="212" t="s">
        <v>2217</v>
      </c>
      <c r="AJ111" s="214"/>
      <c r="AK111" s="176"/>
      <c r="AL111" s="176"/>
      <c r="AM111" s="176"/>
      <c r="AN111" s="176"/>
      <c r="AO111" s="176"/>
      <c r="AP111" s="176"/>
      <c r="AQ111" s="176"/>
      <c r="AR111" s="176"/>
      <c r="AS111" s="176"/>
      <c r="AT111" s="176"/>
      <c r="AU111" s="176"/>
      <c r="AV111" s="176"/>
      <c r="AW111" s="176"/>
      <c r="AX111" s="176"/>
      <c r="AY111" s="176"/>
      <c r="AZ111" s="176"/>
      <c r="BA111" s="176"/>
      <c r="BB111" s="176"/>
      <c r="BC111" s="176"/>
      <c r="BD111" s="176"/>
      <c r="BE111" s="176"/>
      <c r="BF111" s="176"/>
      <c r="BG111" s="176"/>
      <c r="BH111" s="176"/>
    </row>
    <row r="112" spans="1:60" outlineLevel="1" x14ac:dyDescent="0.2">
      <c r="A112" s="240"/>
      <c r="B112" s="245" t="s">
        <v>2581</v>
      </c>
      <c r="C112" s="246"/>
      <c r="D112" s="243"/>
      <c r="E112" s="244"/>
      <c r="F112" s="238"/>
      <c r="G112" s="238"/>
      <c r="H112" s="238"/>
      <c r="I112" s="238"/>
      <c r="J112" s="238"/>
      <c r="K112" s="238"/>
      <c r="L112" s="238"/>
      <c r="M112" s="238"/>
      <c r="N112" s="238"/>
      <c r="O112" s="238"/>
      <c r="P112" s="238"/>
      <c r="Q112" s="238"/>
      <c r="R112" s="239"/>
      <c r="S112" s="239"/>
      <c r="T112" s="184"/>
      <c r="U112" s="184"/>
      <c r="V112" s="185"/>
      <c r="W112" s="185"/>
      <c r="X112" s="266"/>
      <c r="Y112" s="176"/>
      <c r="Z112" s="176"/>
      <c r="AA112" s="176"/>
      <c r="AB112" s="176"/>
      <c r="AC112" s="176"/>
      <c r="AD112" s="176"/>
      <c r="AE112" s="176" t="s">
        <v>197</v>
      </c>
      <c r="AF112" s="176">
        <v>0</v>
      </c>
      <c r="AG112" s="176"/>
      <c r="AH112" s="211"/>
      <c r="AI112" s="212" t="s">
        <v>2581</v>
      </c>
      <c r="AJ112" s="214"/>
      <c r="AK112" s="176"/>
      <c r="AL112" s="176"/>
      <c r="AM112" s="176"/>
      <c r="AN112" s="176"/>
      <c r="AO112" s="176"/>
      <c r="AP112" s="176"/>
      <c r="AQ112" s="176"/>
      <c r="AR112" s="176"/>
      <c r="AS112" s="176"/>
      <c r="AT112" s="176"/>
      <c r="AU112" s="176"/>
      <c r="AV112" s="176"/>
      <c r="AW112" s="176"/>
      <c r="AX112" s="176"/>
      <c r="AY112" s="176"/>
      <c r="AZ112" s="176"/>
      <c r="BA112" s="176"/>
      <c r="BB112" s="176"/>
      <c r="BC112" s="176"/>
      <c r="BD112" s="176"/>
      <c r="BE112" s="176"/>
      <c r="BF112" s="176"/>
      <c r="BG112" s="176"/>
      <c r="BH112" s="176"/>
    </row>
    <row r="113" spans="1:60" outlineLevel="1" x14ac:dyDescent="0.2">
      <c r="A113" s="240"/>
      <c r="B113" s="245" t="s">
        <v>2580</v>
      </c>
      <c r="C113" s="246"/>
      <c r="D113" s="243"/>
      <c r="E113" s="244">
        <v>185.1465</v>
      </c>
      <c r="F113" s="238"/>
      <c r="G113" s="238"/>
      <c r="H113" s="238"/>
      <c r="I113" s="238"/>
      <c r="J113" s="238"/>
      <c r="K113" s="238"/>
      <c r="L113" s="238"/>
      <c r="M113" s="238"/>
      <c r="N113" s="238"/>
      <c r="O113" s="238"/>
      <c r="P113" s="238"/>
      <c r="Q113" s="238"/>
      <c r="R113" s="239"/>
      <c r="S113" s="239"/>
      <c r="T113" s="184"/>
      <c r="U113" s="184"/>
      <c r="V113" s="185"/>
      <c r="W113" s="185"/>
      <c r="X113" s="266"/>
      <c r="Y113" s="176"/>
      <c r="Z113" s="176"/>
      <c r="AA113" s="176"/>
      <c r="AB113" s="176"/>
      <c r="AC113" s="176"/>
      <c r="AD113" s="176"/>
      <c r="AE113" s="176" t="s">
        <v>197</v>
      </c>
      <c r="AF113" s="176">
        <v>0</v>
      </c>
      <c r="AG113" s="176"/>
      <c r="AH113" s="211"/>
      <c r="AI113" s="212" t="s">
        <v>2580</v>
      </c>
      <c r="AJ113" s="214"/>
      <c r="AK113" s="176"/>
      <c r="AL113" s="176"/>
      <c r="AM113" s="176"/>
      <c r="AN113" s="176"/>
      <c r="AO113" s="176"/>
      <c r="AP113" s="176"/>
      <c r="AQ113" s="176"/>
      <c r="AR113" s="176"/>
      <c r="AS113" s="176"/>
      <c r="AT113" s="176"/>
      <c r="AU113" s="176"/>
      <c r="AV113" s="176"/>
      <c r="AW113" s="176"/>
      <c r="AX113" s="176"/>
      <c r="AY113" s="176"/>
      <c r="AZ113" s="176"/>
      <c r="BA113" s="176"/>
      <c r="BB113" s="176"/>
      <c r="BC113" s="176"/>
      <c r="BD113" s="176"/>
      <c r="BE113" s="176"/>
      <c r="BF113" s="176"/>
      <c r="BG113" s="176"/>
      <c r="BH113" s="176"/>
    </row>
    <row r="114" spans="1:60" outlineLevel="1" x14ac:dyDescent="0.2">
      <c r="A114" s="222">
        <v>23</v>
      </c>
      <c r="B114" s="223" t="s">
        <v>261</v>
      </c>
      <c r="C114" s="223" t="s">
        <v>262</v>
      </c>
      <c r="D114" s="224" t="s">
        <v>207</v>
      </c>
      <c r="E114" s="225">
        <v>1517.7655</v>
      </c>
      <c r="F114" s="199"/>
      <c r="G114" s="227">
        <f>ROUND(E114*F114,2)</f>
        <v>0</v>
      </c>
      <c r="H114" s="226">
        <v>45.04</v>
      </c>
      <c r="I114" s="227">
        <f>ROUND(E114*H114,2)</f>
        <v>68360.160000000003</v>
      </c>
      <c r="J114" s="226">
        <v>390.46</v>
      </c>
      <c r="K114" s="227">
        <f>ROUND(E114*J114,2)</f>
        <v>592626.72</v>
      </c>
      <c r="L114" s="227">
        <v>21</v>
      </c>
      <c r="M114" s="227">
        <f>G114*(1+L114/100)</f>
        <v>0</v>
      </c>
      <c r="N114" s="227">
        <v>4.7660000000000001E-2</v>
      </c>
      <c r="O114" s="227">
        <f>ROUND(E114*N114,2)</f>
        <v>72.34</v>
      </c>
      <c r="P114" s="227">
        <v>0</v>
      </c>
      <c r="Q114" s="227">
        <f>ROUND(E114*P114,2)</f>
        <v>0</v>
      </c>
      <c r="R114" s="228" t="s">
        <v>208</v>
      </c>
      <c r="S114" s="228" t="s">
        <v>194</v>
      </c>
      <c r="T114" s="197">
        <v>0.84</v>
      </c>
      <c r="U114" s="197">
        <f>ROUND(E114*T114,2)</f>
        <v>1274.92</v>
      </c>
      <c r="V114" s="198"/>
      <c r="W114" s="198"/>
      <c r="X114" s="266"/>
      <c r="Y114" s="176"/>
      <c r="Z114" s="176"/>
      <c r="AA114" s="176"/>
      <c r="AB114" s="176"/>
      <c r="AC114" s="176"/>
      <c r="AD114" s="176"/>
      <c r="AE114" s="176" t="s">
        <v>195</v>
      </c>
      <c r="AF114" s="176">
        <v>89</v>
      </c>
      <c r="AG114" s="176"/>
      <c r="AH114" s="211"/>
      <c r="AI114" s="211"/>
      <c r="AJ114" s="214"/>
      <c r="AK114" s="176"/>
      <c r="AL114" s="176"/>
      <c r="AM114" s="176"/>
      <c r="AN114" s="176"/>
      <c r="AO114" s="176"/>
      <c r="AP114" s="176"/>
      <c r="AQ114" s="176"/>
      <c r="AR114" s="176"/>
      <c r="AS114" s="176"/>
      <c r="AT114" s="176"/>
      <c r="AU114" s="176"/>
      <c r="AV114" s="176"/>
      <c r="AW114" s="176"/>
      <c r="AX114" s="176"/>
      <c r="AY114" s="176"/>
      <c r="AZ114" s="176"/>
      <c r="BA114" s="176"/>
      <c r="BB114" s="176"/>
      <c r="BC114" s="176"/>
      <c r="BD114" s="176"/>
      <c r="BE114" s="176"/>
      <c r="BF114" s="176"/>
      <c r="BG114" s="176"/>
      <c r="BH114" s="176"/>
    </row>
    <row r="115" spans="1:60" outlineLevel="1" x14ac:dyDescent="0.2">
      <c r="A115" s="177"/>
      <c r="B115" s="208" t="s">
        <v>2579</v>
      </c>
      <c r="C115" s="209"/>
      <c r="D115" s="200"/>
      <c r="E115" s="201"/>
      <c r="F115" s="184"/>
      <c r="G115" s="184"/>
      <c r="H115" s="184"/>
      <c r="I115" s="184"/>
      <c r="J115" s="184"/>
      <c r="K115" s="184"/>
      <c r="L115" s="184"/>
      <c r="M115" s="184"/>
      <c r="N115" s="184"/>
      <c r="O115" s="184"/>
      <c r="P115" s="184"/>
      <c r="Q115" s="184"/>
      <c r="R115" s="185"/>
      <c r="S115" s="185"/>
      <c r="T115" s="184"/>
      <c r="U115" s="184"/>
      <c r="V115" s="185"/>
      <c r="W115" s="185"/>
      <c r="X115" s="266"/>
      <c r="Y115" s="176"/>
      <c r="Z115" s="176"/>
      <c r="AA115" s="176"/>
      <c r="AB115" s="176"/>
      <c r="AC115" s="176"/>
      <c r="AD115" s="176"/>
      <c r="AE115" s="176" t="s">
        <v>197</v>
      </c>
      <c r="AF115" s="176">
        <v>0</v>
      </c>
      <c r="AG115" s="176"/>
      <c r="AH115" s="211"/>
      <c r="AI115" s="212" t="s">
        <v>2579</v>
      </c>
      <c r="AJ115" s="214"/>
      <c r="AK115" s="176"/>
      <c r="AL115" s="176"/>
      <c r="AM115" s="176"/>
      <c r="AN115" s="176"/>
      <c r="AO115" s="176"/>
      <c r="AP115" s="176"/>
      <c r="AQ115" s="176"/>
      <c r="AR115" s="176"/>
      <c r="AS115" s="176"/>
      <c r="AT115" s="176"/>
      <c r="AU115" s="176"/>
      <c r="AV115" s="176"/>
      <c r="AW115" s="176"/>
      <c r="AX115" s="176"/>
      <c r="AY115" s="176"/>
      <c r="AZ115" s="176"/>
      <c r="BA115" s="176"/>
      <c r="BB115" s="176"/>
      <c r="BC115" s="176"/>
      <c r="BD115" s="176"/>
      <c r="BE115" s="176"/>
      <c r="BF115" s="176"/>
      <c r="BG115" s="176"/>
      <c r="BH115" s="176"/>
    </row>
    <row r="116" spans="1:60" outlineLevel="1" x14ac:dyDescent="0.2">
      <c r="A116" s="177"/>
      <c r="B116" s="208" t="s">
        <v>2578</v>
      </c>
      <c r="C116" s="209"/>
      <c r="D116" s="200"/>
      <c r="E116" s="201"/>
      <c r="F116" s="184"/>
      <c r="G116" s="184"/>
      <c r="H116" s="184"/>
      <c r="I116" s="184"/>
      <c r="J116" s="184"/>
      <c r="K116" s="184"/>
      <c r="L116" s="184"/>
      <c r="M116" s="184"/>
      <c r="N116" s="184"/>
      <c r="O116" s="184"/>
      <c r="P116" s="184"/>
      <c r="Q116" s="184"/>
      <c r="R116" s="185"/>
      <c r="S116" s="185"/>
      <c r="T116" s="184"/>
      <c r="U116" s="184"/>
      <c r="V116" s="185"/>
      <c r="W116" s="185"/>
      <c r="X116" s="266"/>
      <c r="Y116" s="176"/>
      <c r="Z116" s="176"/>
      <c r="AA116" s="176"/>
      <c r="AB116" s="176"/>
      <c r="AC116" s="176"/>
      <c r="AD116" s="176"/>
      <c r="AE116" s="176" t="s">
        <v>197</v>
      </c>
      <c r="AF116" s="176">
        <v>0</v>
      </c>
      <c r="AG116" s="176"/>
      <c r="AH116" s="211"/>
      <c r="AI116" s="212" t="s">
        <v>2578</v>
      </c>
      <c r="AJ116" s="214"/>
      <c r="AK116" s="176"/>
      <c r="AL116" s="176"/>
      <c r="AM116" s="176"/>
      <c r="AN116" s="176"/>
      <c r="AO116" s="176"/>
      <c r="AP116" s="176"/>
      <c r="AQ116" s="176"/>
      <c r="AR116" s="176"/>
      <c r="AS116" s="176"/>
      <c r="AT116" s="176"/>
      <c r="AU116" s="176"/>
      <c r="AV116" s="176"/>
      <c r="AW116" s="176"/>
      <c r="AX116" s="176"/>
      <c r="AY116" s="176"/>
      <c r="AZ116" s="176"/>
      <c r="BA116" s="176"/>
      <c r="BB116" s="176"/>
      <c r="BC116" s="176"/>
      <c r="BD116" s="176"/>
      <c r="BE116" s="176"/>
      <c r="BF116" s="176"/>
      <c r="BG116" s="176"/>
      <c r="BH116" s="176"/>
    </row>
    <row r="117" spans="1:60" outlineLevel="1" x14ac:dyDescent="0.2">
      <c r="A117" s="177"/>
      <c r="B117" s="208" t="s">
        <v>2577</v>
      </c>
      <c r="C117" s="209"/>
      <c r="D117" s="200"/>
      <c r="E117" s="201"/>
      <c r="F117" s="184"/>
      <c r="G117" s="184"/>
      <c r="H117" s="184"/>
      <c r="I117" s="184"/>
      <c r="J117" s="184"/>
      <c r="K117" s="184"/>
      <c r="L117" s="184"/>
      <c r="M117" s="184"/>
      <c r="N117" s="184"/>
      <c r="O117" s="184"/>
      <c r="P117" s="184"/>
      <c r="Q117" s="184"/>
      <c r="R117" s="185"/>
      <c r="S117" s="185"/>
      <c r="T117" s="184"/>
      <c r="U117" s="184"/>
      <c r="V117" s="185"/>
      <c r="W117" s="185"/>
      <c r="X117" s="266"/>
      <c r="Y117" s="176"/>
      <c r="Z117" s="176"/>
      <c r="AA117" s="176"/>
      <c r="AB117" s="176"/>
      <c r="AC117" s="176"/>
      <c r="AD117" s="176"/>
      <c r="AE117" s="176" t="s">
        <v>197</v>
      </c>
      <c r="AF117" s="176">
        <v>0</v>
      </c>
      <c r="AG117" s="176"/>
      <c r="AH117" s="211"/>
      <c r="AI117" s="212" t="s">
        <v>2577</v>
      </c>
      <c r="AJ117" s="214"/>
      <c r="AK117" s="176"/>
      <c r="AL117" s="176"/>
      <c r="AM117" s="176"/>
      <c r="AN117" s="176"/>
      <c r="AO117" s="176"/>
      <c r="AP117" s="176"/>
      <c r="AQ117" s="176"/>
      <c r="AR117" s="176"/>
      <c r="AS117" s="176"/>
      <c r="AT117" s="176"/>
      <c r="AU117" s="176"/>
      <c r="AV117" s="176"/>
      <c r="AW117" s="176"/>
      <c r="AX117" s="176"/>
      <c r="AY117" s="176"/>
      <c r="AZ117" s="176"/>
      <c r="BA117" s="176"/>
      <c r="BB117" s="176"/>
      <c r="BC117" s="176"/>
      <c r="BD117" s="176"/>
      <c r="BE117" s="176"/>
      <c r="BF117" s="176"/>
      <c r="BG117" s="176"/>
      <c r="BH117" s="176"/>
    </row>
    <row r="118" spans="1:60" outlineLevel="1" x14ac:dyDescent="0.2">
      <c r="A118" s="177"/>
      <c r="B118" s="208" t="s">
        <v>2576</v>
      </c>
      <c r="C118" s="209"/>
      <c r="D118" s="200"/>
      <c r="E118" s="201"/>
      <c r="F118" s="184"/>
      <c r="G118" s="184"/>
      <c r="H118" s="184"/>
      <c r="I118" s="184"/>
      <c r="J118" s="184"/>
      <c r="K118" s="184"/>
      <c r="L118" s="184"/>
      <c r="M118" s="184"/>
      <c r="N118" s="184"/>
      <c r="O118" s="184"/>
      <c r="P118" s="184"/>
      <c r="Q118" s="184"/>
      <c r="R118" s="185"/>
      <c r="S118" s="185"/>
      <c r="T118" s="184"/>
      <c r="U118" s="184"/>
      <c r="V118" s="185"/>
      <c r="W118" s="185"/>
      <c r="X118" s="266"/>
      <c r="Y118" s="176"/>
      <c r="Z118" s="176"/>
      <c r="AA118" s="176"/>
      <c r="AB118" s="176"/>
      <c r="AC118" s="176"/>
      <c r="AD118" s="176"/>
      <c r="AE118" s="176" t="s">
        <v>197</v>
      </c>
      <c r="AF118" s="176">
        <v>0</v>
      </c>
      <c r="AG118" s="176"/>
      <c r="AH118" s="211"/>
      <c r="AI118" s="212" t="s">
        <v>2576</v>
      </c>
      <c r="AJ118" s="214"/>
      <c r="AK118" s="176"/>
      <c r="AL118" s="176"/>
      <c r="AM118" s="176"/>
      <c r="AN118" s="176"/>
      <c r="AO118" s="176"/>
      <c r="AP118" s="176"/>
      <c r="AQ118" s="176"/>
      <c r="AR118" s="176"/>
      <c r="AS118" s="176"/>
      <c r="AT118" s="176"/>
      <c r="AU118" s="176"/>
      <c r="AV118" s="176"/>
      <c r="AW118" s="176"/>
      <c r="AX118" s="176"/>
      <c r="AY118" s="176"/>
      <c r="AZ118" s="176"/>
      <c r="BA118" s="176"/>
      <c r="BB118" s="176"/>
      <c r="BC118" s="176"/>
      <c r="BD118" s="176"/>
      <c r="BE118" s="176"/>
      <c r="BF118" s="176"/>
      <c r="BG118" s="176"/>
      <c r="BH118" s="176"/>
    </row>
    <row r="119" spans="1:60" outlineLevel="1" x14ac:dyDescent="0.2">
      <c r="A119" s="177"/>
      <c r="B119" s="208" t="s">
        <v>2575</v>
      </c>
      <c r="C119" s="209"/>
      <c r="D119" s="200"/>
      <c r="E119" s="201"/>
      <c r="F119" s="184"/>
      <c r="G119" s="184"/>
      <c r="H119" s="184"/>
      <c r="I119" s="184"/>
      <c r="J119" s="184"/>
      <c r="K119" s="184"/>
      <c r="L119" s="184"/>
      <c r="M119" s="184"/>
      <c r="N119" s="184"/>
      <c r="O119" s="184"/>
      <c r="P119" s="184"/>
      <c r="Q119" s="184"/>
      <c r="R119" s="185"/>
      <c r="S119" s="185"/>
      <c r="T119" s="184"/>
      <c r="U119" s="184"/>
      <c r="V119" s="185"/>
      <c r="W119" s="185"/>
      <c r="X119" s="266"/>
      <c r="Y119" s="176"/>
      <c r="Z119" s="176"/>
      <c r="AA119" s="176"/>
      <c r="AB119" s="176"/>
      <c r="AC119" s="176"/>
      <c r="AD119" s="176"/>
      <c r="AE119" s="176" t="s">
        <v>197</v>
      </c>
      <c r="AF119" s="176">
        <v>0</v>
      </c>
      <c r="AG119" s="176"/>
      <c r="AH119" s="211"/>
      <c r="AI119" s="212" t="s">
        <v>2575</v>
      </c>
      <c r="AJ119" s="214"/>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row>
    <row r="120" spans="1:60" outlineLevel="1" x14ac:dyDescent="0.2">
      <c r="A120" s="177"/>
      <c r="B120" s="208" t="s">
        <v>2574</v>
      </c>
      <c r="C120" s="209"/>
      <c r="D120" s="200"/>
      <c r="E120" s="201"/>
      <c r="F120" s="184"/>
      <c r="G120" s="184"/>
      <c r="H120" s="184"/>
      <c r="I120" s="184"/>
      <c r="J120" s="184"/>
      <c r="K120" s="184"/>
      <c r="L120" s="184"/>
      <c r="M120" s="184"/>
      <c r="N120" s="184"/>
      <c r="O120" s="184"/>
      <c r="P120" s="184"/>
      <c r="Q120" s="184"/>
      <c r="R120" s="185"/>
      <c r="S120" s="185"/>
      <c r="T120" s="184"/>
      <c r="U120" s="184"/>
      <c r="V120" s="185"/>
      <c r="W120" s="185"/>
      <c r="X120" s="266"/>
      <c r="Y120" s="176"/>
      <c r="Z120" s="176"/>
      <c r="AA120" s="176"/>
      <c r="AB120" s="176"/>
      <c r="AC120" s="176"/>
      <c r="AD120" s="176"/>
      <c r="AE120" s="176" t="s">
        <v>197</v>
      </c>
      <c r="AF120" s="176">
        <v>0</v>
      </c>
      <c r="AG120" s="176"/>
      <c r="AH120" s="211"/>
      <c r="AI120" s="212" t="s">
        <v>2574</v>
      </c>
      <c r="AJ120" s="214"/>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row>
    <row r="121" spans="1:60" outlineLevel="1" x14ac:dyDescent="0.2">
      <c r="A121" s="177"/>
      <c r="B121" s="208" t="s">
        <v>2573</v>
      </c>
      <c r="C121" s="209"/>
      <c r="D121" s="200"/>
      <c r="E121" s="201"/>
      <c r="F121" s="184"/>
      <c r="G121" s="184"/>
      <c r="H121" s="184"/>
      <c r="I121" s="184"/>
      <c r="J121" s="184"/>
      <c r="K121" s="184"/>
      <c r="L121" s="184"/>
      <c r="M121" s="184"/>
      <c r="N121" s="184"/>
      <c r="O121" s="184"/>
      <c r="P121" s="184"/>
      <c r="Q121" s="184"/>
      <c r="R121" s="185"/>
      <c r="S121" s="185"/>
      <c r="T121" s="184"/>
      <c r="U121" s="184"/>
      <c r="V121" s="185"/>
      <c r="W121" s="185"/>
      <c r="X121" s="266"/>
      <c r="Y121" s="176"/>
      <c r="Z121" s="176"/>
      <c r="AA121" s="176"/>
      <c r="AB121" s="176"/>
      <c r="AC121" s="176"/>
      <c r="AD121" s="176"/>
      <c r="AE121" s="176" t="s">
        <v>197</v>
      </c>
      <c r="AF121" s="176">
        <v>0</v>
      </c>
      <c r="AG121" s="176"/>
      <c r="AH121" s="211"/>
      <c r="AI121" s="212" t="s">
        <v>2573</v>
      </c>
      <c r="AJ121" s="214"/>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row>
    <row r="122" spans="1:60" outlineLevel="1" x14ac:dyDescent="0.2">
      <c r="A122" s="177"/>
      <c r="B122" s="208" t="s">
        <v>2572</v>
      </c>
      <c r="C122" s="209"/>
      <c r="D122" s="200"/>
      <c r="E122" s="201"/>
      <c r="F122" s="184"/>
      <c r="G122" s="184"/>
      <c r="H122" s="184"/>
      <c r="I122" s="184"/>
      <c r="J122" s="184"/>
      <c r="K122" s="184"/>
      <c r="L122" s="184"/>
      <c r="M122" s="184"/>
      <c r="N122" s="184"/>
      <c r="O122" s="184"/>
      <c r="P122" s="184"/>
      <c r="Q122" s="184"/>
      <c r="R122" s="185"/>
      <c r="S122" s="185"/>
      <c r="T122" s="184"/>
      <c r="U122" s="184"/>
      <c r="V122" s="185"/>
      <c r="W122" s="185"/>
      <c r="X122" s="266"/>
      <c r="Y122" s="176"/>
      <c r="Z122" s="176"/>
      <c r="AA122" s="176"/>
      <c r="AB122" s="176"/>
      <c r="AC122" s="176"/>
      <c r="AD122" s="176"/>
      <c r="AE122" s="176" t="s">
        <v>197</v>
      </c>
      <c r="AF122" s="176">
        <v>0</v>
      </c>
      <c r="AG122" s="176"/>
      <c r="AH122" s="211"/>
      <c r="AI122" s="212" t="s">
        <v>2572</v>
      </c>
      <c r="AJ122" s="214"/>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row>
    <row r="123" spans="1:60" outlineLevel="1" x14ac:dyDescent="0.2">
      <c r="A123" s="177"/>
      <c r="B123" s="208" t="s">
        <v>2571</v>
      </c>
      <c r="C123" s="209"/>
      <c r="D123" s="200"/>
      <c r="E123" s="201"/>
      <c r="F123" s="184"/>
      <c r="G123" s="184"/>
      <c r="H123" s="184"/>
      <c r="I123" s="184"/>
      <c r="J123" s="184"/>
      <c r="K123" s="184"/>
      <c r="L123" s="184"/>
      <c r="M123" s="184"/>
      <c r="N123" s="184"/>
      <c r="O123" s="184"/>
      <c r="P123" s="184"/>
      <c r="Q123" s="184"/>
      <c r="R123" s="185"/>
      <c r="S123" s="185"/>
      <c r="T123" s="184"/>
      <c r="U123" s="184"/>
      <c r="V123" s="185"/>
      <c r="W123" s="185"/>
      <c r="X123" s="266"/>
      <c r="Y123" s="176"/>
      <c r="Z123" s="176"/>
      <c r="AA123" s="176"/>
      <c r="AB123" s="176"/>
      <c r="AC123" s="176"/>
      <c r="AD123" s="176"/>
      <c r="AE123" s="176" t="s">
        <v>197</v>
      </c>
      <c r="AF123" s="176">
        <v>0</v>
      </c>
      <c r="AG123" s="176"/>
      <c r="AH123" s="211"/>
      <c r="AI123" s="212" t="s">
        <v>2571</v>
      </c>
      <c r="AJ123" s="214"/>
      <c r="AK123" s="176"/>
      <c r="AL123" s="176"/>
      <c r="AM123" s="176"/>
      <c r="AN123" s="176"/>
      <c r="AO123" s="176"/>
      <c r="AP123" s="176"/>
      <c r="AQ123" s="176"/>
      <c r="AR123" s="176"/>
      <c r="AS123" s="176"/>
      <c r="AT123" s="176"/>
      <c r="AU123" s="176"/>
      <c r="AV123" s="176"/>
      <c r="AW123" s="176"/>
      <c r="AX123" s="176"/>
      <c r="AY123" s="176"/>
      <c r="AZ123" s="176"/>
      <c r="BA123" s="176"/>
      <c r="BB123" s="176"/>
      <c r="BC123" s="176"/>
      <c r="BD123" s="176"/>
      <c r="BE123" s="176"/>
      <c r="BF123" s="176"/>
      <c r="BG123" s="176"/>
      <c r="BH123" s="176"/>
    </row>
    <row r="124" spans="1:60" outlineLevel="1" x14ac:dyDescent="0.2">
      <c r="A124" s="177"/>
      <c r="B124" s="208" t="s">
        <v>2570</v>
      </c>
      <c r="C124" s="209"/>
      <c r="D124" s="200"/>
      <c r="E124" s="201"/>
      <c r="F124" s="184"/>
      <c r="G124" s="184"/>
      <c r="H124" s="184"/>
      <c r="I124" s="184"/>
      <c r="J124" s="184"/>
      <c r="K124" s="184"/>
      <c r="L124" s="184"/>
      <c r="M124" s="184"/>
      <c r="N124" s="184"/>
      <c r="O124" s="184"/>
      <c r="P124" s="184"/>
      <c r="Q124" s="184"/>
      <c r="R124" s="185"/>
      <c r="S124" s="185"/>
      <c r="T124" s="184"/>
      <c r="U124" s="184"/>
      <c r="V124" s="185"/>
      <c r="W124" s="185"/>
      <c r="X124" s="266"/>
      <c r="Y124" s="176"/>
      <c r="Z124" s="176"/>
      <c r="AA124" s="176"/>
      <c r="AB124" s="176"/>
      <c r="AC124" s="176"/>
      <c r="AD124" s="176"/>
      <c r="AE124" s="176" t="s">
        <v>197</v>
      </c>
      <c r="AF124" s="176">
        <v>0</v>
      </c>
      <c r="AG124" s="176"/>
      <c r="AH124" s="211"/>
      <c r="AI124" s="212" t="s">
        <v>2570</v>
      </c>
      <c r="AJ124" s="214"/>
      <c r="AK124" s="176"/>
      <c r="AL124" s="176"/>
      <c r="AM124" s="176"/>
      <c r="AN124" s="176"/>
      <c r="AO124" s="176"/>
      <c r="AP124" s="176"/>
      <c r="AQ124" s="176"/>
      <c r="AR124" s="176"/>
      <c r="AS124" s="176"/>
      <c r="AT124" s="176"/>
      <c r="AU124" s="176"/>
      <c r="AV124" s="176"/>
      <c r="AW124" s="176"/>
      <c r="AX124" s="176"/>
      <c r="AY124" s="176"/>
      <c r="AZ124" s="176"/>
      <c r="BA124" s="176"/>
      <c r="BB124" s="176"/>
      <c r="BC124" s="176"/>
      <c r="BD124" s="176"/>
      <c r="BE124" s="176"/>
      <c r="BF124" s="176"/>
      <c r="BG124" s="176"/>
      <c r="BH124" s="176"/>
    </row>
    <row r="125" spans="1:60" outlineLevel="1" x14ac:dyDescent="0.2">
      <c r="A125" s="177"/>
      <c r="B125" s="208" t="s">
        <v>2569</v>
      </c>
      <c r="C125" s="209"/>
      <c r="D125" s="200"/>
      <c r="E125" s="201"/>
      <c r="F125" s="184"/>
      <c r="G125" s="184"/>
      <c r="H125" s="184"/>
      <c r="I125" s="184"/>
      <c r="J125" s="184"/>
      <c r="K125" s="184"/>
      <c r="L125" s="184"/>
      <c r="M125" s="184"/>
      <c r="N125" s="184"/>
      <c r="O125" s="184"/>
      <c r="P125" s="184"/>
      <c r="Q125" s="184"/>
      <c r="R125" s="185"/>
      <c r="S125" s="185"/>
      <c r="T125" s="184"/>
      <c r="U125" s="184"/>
      <c r="V125" s="185"/>
      <c r="W125" s="185"/>
      <c r="X125" s="266"/>
      <c r="Y125" s="176"/>
      <c r="Z125" s="176"/>
      <c r="AA125" s="176"/>
      <c r="AB125" s="176"/>
      <c r="AC125" s="176"/>
      <c r="AD125" s="176"/>
      <c r="AE125" s="176" t="s">
        <v>197</v>
      </c>
      <c r="AF125" s="176">
        <v>0</v>
      </c>
      <c r="AG125" s="176"/>
      <c r="AH125" s="211"/>
      <c r="AI125" s="212" t="s">
        <v>2569</v>
      </c>
      <c r="AJ125" s="214"/>
      <c r="AK125" s="176"/>
      <c r="AL125" s="176"/>
      <c r="AM125" s="176"/>
      <c r="AN125" s="176"/>
      <c r="AO125" s="176"/>
      <c r="AP125" s="176"/>
      <c r="AQ125" s="176"/>
      <c r="AR125" s="176"/>
      <c r="AS125" s="176"/>
      <c r="AT125" s="176"/>
      <c r="AU125" s="176"/>
      <c r="AV125" s="176"/>
      <c r="AW125" s="176"/>
      <c r="AX125" s="176"/>
      <c r="AY125" s="176"/>
      <c r="AZ125" s="176"/>
      <c r="BA125" s="176"/>
      <c r="BB125" s="176"/>
      <c r="BC125" s="176"/>
      <c r="BD125" s="176"/>
      <c r="BE125" s="176"/>
      <c r="BF125" s="176"/>
      <c r="BG125" s="176"/>
      <c r="BH125" s="176"/>
    </row>
    <row r="126" spans="1:60" outlineLevel="1" x14ac:dyDescent="0.2">
      <c r="A126" s="177"/>
      <c r="B126" s="208" t="s">
        <v>2568</v>
      </c>
      <c r="C126" s="209"/>
      <c r="D126" s="200"/>
      <c r="E126" s="201"/>
      <c r="F126" s="184"/>
      <c r="G126" s="184"/>
      <c r="H126" s="184"/>
      <c r="I126" s="184"/>
      <c r="J126" s="184"/>
      <c r="K126" s="184"/>
      <c r="L126" s="184"/>
      <c r="M126" s="184"/>
      <c r="N126" s="184"/>
      <c r="O126" s="184"/>
      <c r="P126" s="184"/>
      <c r="Q126" s="184"/>
      <c r="R126" s="185"/>
      <c r="S126" s="185"/>
      <c r="T126" s="184"/>
      <c r="U126" s="184"/>
      <c r="V126" s="185"/>
      <c r="W126" s="185"/>
      <c r="X126" s="266"/>
      <c r="Y126" s="176"/>
      <c r="Z126" s="176"/>
      <c r="AA126" s="176"/>
      <c r="AB126" s="176"/>
      <c r="AC126" s="176"/>
      <c r="AD126" s="176"/>
      <c r="AE126" s="176" t="s">
        <v>197</v>
      </c>
      <c r="AF126" s="176">
        <v>0</v>
      </c>
      <c r="AG126" s="176"/>
      <c r="AH126" s="211"/>
      <c r="AI126" s="212" t="s">
        <v>2568</v>
      </c>
      <c r="AJ126" s="214"/>
      <c r="AK126" s="176"/>
      <c r="AL126" s="176"/>
      <c r="AM126" s="176"/>
      <c r="AN126" s="176"/>
      <c r="AO126" s="176"/>
      <c r="AP126" s="176"/>
      <c r="AQ126" s="176"/>
      <c r="AR126" s="176"/>
      <c r="AS126" s="176"/>
      <c r="AT126" s="176"/>
      <c r="AU126" s="176"/>
      <c r="AV126" s="176"/>
      <c r="AW126" s="176"/>
      <c r="AX126" s="176"/>
      <c r="AY126" s="176"/>
      <c r="AZ126" s="176"/>
      <c r="BA126" s="176"/>
      <c r="BB126" s="176"/>
      <c r="BC126" s="176"/>
      <c r="BD126" s="176"/>
      <c r="BE126" s="176"/>
      <c r="BF126" s="176"/>
      <c r="BG126" s="176"/>
      <c r="BH126" s="176"/>
    </row>
    <row r="127" spans="1:60" outlineLevel="1" x14ac:dyDescent="0.2">
      <c r="A127" s="177"/>
      <c r="B127" s="208" t="s">
        <v>2567</v>
      </c>
      <c r="C127" s="209"/>
      <c r="D127" s="200"/>
      <c r="E127" s="201"/>
      <c r="F127" s="184"/>
      <c r="G127" s="184"/>
      <c r="H127" s="184"/>
      <c r="I127" s="184"/>
      <c r="J127" s="184"/>
      <c r="K127" s="184"/>
      <c r="L127" s="184"/>
      <c r="M127" s="184"/>
      <c r="N127" s="184"/>
      <c r="O127" s="184"/>
      <c r="P127" s="184"/>
      <c r="Q127" s="184"/>
      <c r="R127" s="185"/>
      <c r="S127" s="185"/>
      <c r="T127" s="184"/>
      <c r="U127" s="184"/>
      <c r="V127" s="185"/>
      <c r="W127" s="185"/>
      <c r="X127" s="266"/>
      <c r="Y127" s="176"/>
      <c r="Z127" s="176"/>
      <c r="AA127" s="176"/>
      <c r="AB127" s="176"/>
      <c r="AC127" s="176"/>
      <c r="AD127" s="176"/>
      <c r="AE127" s="176" t="s">
        <v>197</v>
      </c>
      <c r="AF127" s="176">
        <v>0</v>
      </c>
      <c r="AG127" s="176"/>
      <c r="AH127" s="211"/>
      <c r="AI127" s="212" t="s">
        <v>2567</v>
      </c>
      <c r="AJ127" s="214"/>
      <c r="AK127" s="176"/>
      <c r="AL127" s="176"/>
      <c r="AM127" s="176"/>
      <c r="AN127" s="176"/>
      <c r="AO127" s="176"/>
      <c r="AP127" s="176"/>
      <c r="AQ127" s="176"/>
      <c r="AR127" s="176"/>
      <c r="AS127" s="176"/>
      <c r="AT127" s="176"/>
      <c r="AU127" s="176"/>
      <c r="AV127" s="176"/>
      <c r="AW127" s="176"/>
      <c r="AX127" s="176"/>
      <c r="AY127" s="176"/>
      <c r="AZ127" s="176"/>
      <c r="BA127" s="176"/>
      <c r="BB127" s="176"/>
      <c r="BC127" s="176"/>
      <c r="BD127" s="176"/>
      <c r="BE127" s="176"/>
      <c r="BF127" s="176"/>
      <c r="BG127" s="176"/>
      <c r="BH127" s="176"/>
    </row>
    <row r="128" spans="1:60" outlineLevel="1" x14ac:dyDescent="0.2">
      <c r="A128" s="177"/>
      <c r="B128" s="208" t="s">
        <v>2566</v>
      </c>
      <c r="C128" s="209"/>
      <c r="D128" s="200"/>
      <c r="E128" s="201"/>
      <c r="F128" s="184"/>
      <c r="G128" s="184"/>
      <c r="H128" s="184"/>
      <c r="I128" s="184"/>
      <c r="J128" s="184"/>
      <c r="K128" s="184"/>
      <c r="L128" s="184"/>
      <c r="M128" s="184"/>
      <c r="N128" s="184"/>
      <c r="O128" s="184"/>
      <c r="P128" s="184"/>
      <c r="Q128" s="184"/>
      <c r="R128" s="185"/>
      <c r="S128" s="185"/>
      <c r="T128" s="184"/>
      <c r="U128" s="184"/>
      <c r="V128" s="185"/>
      <c r="W128" s="185"/>
      <c r="X128" s="266"/>
      <c r="Y128" s="176"/>
      <c r="Z128" s="176"/>
      <c r="AA128" s="176"/>
      <c r="AB128" s="176"/>
      <c r="AC128" s="176"/>
      <c r="AD128" s="176"/>
      <c r="AE128" s="176" t="s">
        <v>197</v>
      </c>
      <c r="AF128" s="176">
        <v>0</v>
      </c>
      <c r="AG128" s="176"/>
      <c r="AH128" s="211"/>
      <c r="AI128" s="212" t="s">
        <v>2566</v>
      </c>
      <c r="AJ128" s="214"/>
      <c r="AK128" s="176"/>
      <c r="AL128" s="176"/>
      <c r="AM128" s="176"/>
      <c r="AN128" s="176"/>
      <c r="AO128" s="176"/>
      <c r="AP128" s="176"/>
      <c r="AQ128" s="176"/>
      <c r="AR128" s="176"/>
      <c r="AS128" s="176"/>
      <c r="AT128" s="176"/>
      <c r="AU128" s="176"/>
      <c r="AV128" s="176"/>
      <c r="AW128" s="176"/>
      <c r="AX128" s="176"/>
      <c r="AY128" s="176"/>
      <c r="AZ128" s="176"/>
      <c r="BA128" s="176"/>
      <c r="BB128" s="176"/>
      <c r="BC128" s="176"/>
      <c r="BD128" s="176"/>
      <c r="BE128" s="176"/>
      <c r="BF128" s="176"/>
      <c r="BG128" s="176"/>
      <c r="BH128" s="176"/>
    </row>
    <row r="129" spans="1:60" outlineLevel="1" x14ac:dyDescent="0.2">
      <c r="A129" s="177"/>
      <c r="B129" s="208" t="s">
        <v>2565</v>
      </c>
      <c r="C129" s="209"/>
      <c r="D129" s="200"/>
      <c r="E129" s="201"/>
      <c r="F129" s="184"/>
      <c r="G129" s="184"/>
      <c r="H129" s="184"/>
      <c r="I129" s="184"/>
      <c r="J129" s="184"/>
      <c r="K129" s="184"/>
      <c r="L129" s="184"/>
      <c r="M129" s="184"/>
      <c r="N129" s="184"/>
      <c r="O129" s="184"/>
      <c r="P129" s="184"/>
      <c r="Q129" s="184"/>
      <c r="R129" s="185"/>
      <c r="S129" s="185"/>
      <c r="T129" s="184"/>
      <c r="U129" s="184"/>
      <c r="V129" s="185"/>
      <c r="W129" s="185"/>
      <c r="X129" s="266"/>
      <c r="Y129" s="176"/>
      <c r="Z129" s="176"/>
      <c r="AA129" s="176"/>
      <c r="AB129" s="176"/>
      <c r="AC129" s="176"/>
      <c r="AD129" s="176"/>
      <c r="AE129" s="176" t="s">
        <v>197</v>
      </c>
      <c r="AF129" s="176">
        <v>0</v>
      </c>
      <c r="AG129" s="176"/>
      <c r="AH129" s="211"/>
      <c r="AI129" s="212" t="s">
        <v>2565</v>
      </c>
      <c r="AJ129" s="214"/>
      <c r="AK129" s="176"/>
      <c r="AL129" s="176"/>
      <c r="AM129" s="176"/>
      <c r="AN129" s="176"/>
      <c r="AO129" s="176"/>
      <c r="AP129" s="176"/>
      <c r="AQ129" s="176"/>
      <c r="AR129" s="176"/>
      <c r="AS129" s="176"/>
      <c r="AT129" s="176"/>
      <c r="AU129" s="176"/>
      <c r="AV129" s="176"/>
      <c r="AW129" s="176"/>
      <c r="AX129" s="176"/>
      <c r="AY129" s="176"/>
      <c r="AZ129" s="176"/>
      <c r="BA129" s="176"/>
      <c r="BB129" s="176"/>
      <c r="BC129" s="176"/>
      <c r="BD129" s="176"/>
      <c r="BE129" s="176"/>
      <c r="BF129" s="176"/>
      <c r="BG129" s="176"/>
      <c r="BH129" s="176"/>
    </row>
    <row r="130" spans="1:60" outlineLevel="1" x14ac:dyDescent="0.2">
      <c r="A130" s="177"/>
      <c r="B130" s="208" t="s">
        <v>2564</v>
      </c>
      <c r="C130" s="209"/>
      <c r="D130" s="200"/>
      <c r="E130" s="201"/>
      <c r="F130" s="184"/>
      <c r="G130" s="184"/>
      <c r="H130" s="184"/>
      <c r="I130" s="184"/>
      <c r="J130" s="184"/>
      <c r="K130" s="184"/>
      <c r="L130" s="184"/>
      <c r="M130" s="184"/>
      <c r="N130" s="184"/>
      <c r="O130" s="184"/>
      <c r="P130" s="184"/>
      <c r="Q130" s="184"/>
      <c r="R130" s="185"/>
      <c r="S130" s="185"/>
      <c r="T130" s="184"/>
      <c r="U130" s="184"/>
      <c r="V130" s="185"/>
      <c r="W130" s="185"/>
      <c r="X130" s="266"/>
      <c r="Y130" s="176"/>
      <c r="Z130" s="176"/>
      <c r="AA130" s="176"/>
      <c r="AB130" s="176"/>
      <c r="AC130" s="176"/>
      <c r="AD130" s="176"/>
      <c r="AE130" s="176" t="s">
        <v>197</v>
      </c>
      <c r="AF130" s="176">
        <v>0</v>
      </c>
      <c r="AG130" s="176"/>
      <c r="AH130" s="211"/>
      <c r="AI130" s="212" t="s">
        <v>2564</v>
      </c>
      <c r="AJ130" s="214"/>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row>
    <row r="131" spans="1:60" outlineLevel="1" x14ac:dyDescent="0.2">
      <c r="A131" s="177"/>
      <c r="B131" s="208" t="s">
        <v>2177</v>
      </c>
      <c r="C131" s="209"/>
      <c r="D131" s="200"/>
      <c r="E131" s="201"/>
      <c r="F131" s="184"/>
      <c r="G131" s="184"/>
      <c r="H131" s="184"/>
      <c r="I131" s="184"/>
      <c r="J131" s="184"/>
      <c r="K131" s="184"/>
      <c r="L131" s="184"/>
      <c r="M131" s="184"/>
      <c r="N131" s="184"/>
      <c r="O131" s="184"/>
      <c r="P131" s="184"/>
      <c r="Q131" s="184"/>
      <c r="R131" s="185"/>
      <c r="S131" s="185"/>
      <c r="T131" s="184"/>
      <c r="U131" s="184"/>
      <c r="V131" s="185"/>
      <c r="W131" s="185"/>
      <c r="X131" s="266"/>
      <c r="Y131" s="176"/>
      <c r="Z131" s="176"/>
      <c r="AA131" s="176"/>
      <c r="AB131" s="176"/>
      <c r="AC131" s="176"/>
      <c r="AD131" s="176"/>
      <c r="AE131" s="176" t="s">
        <v>197</v>
      </c>
      <c r="AF131" s="176">
        <v>0</v>
      </c>
      <c r="AG131" s="176"/>
      <c r="AH131" s="211"/>
      <c r="AI131" s="212" t="s">
        <v>2177</v>
      </c>
      <c r="AJ131" s="214"/>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row>
    <row r="132" spans="1:60" outlineLevel="1" x14ac:dyDescent="0.2">
      <c r="A132" s="177"/>
      <c r="B132" s="208" t="s">
        <v>2176</v>
      </c>
      <c r="C132" s="209"/>
      <c r="D132" s="200"/>
      <c r="E132" s="201"/>
      <c r="F132" s="184"/>
      <c r="G132" s="184"/>
      <c r="H132" s="184"/>
      <c r="I132" s="184"/>
      <c r="J132" s="184"/>
      <c r="K132" s="184"/>
      <c r="L132" s="184"/>
      <c r="M132" s="184"/>
      <c r="N132" s="184"/>
      <c r="O132" s="184"/>
      <c r="P132" s="184"/>
      <c r="Q132" s="184"/>
      <c r="R132" s="185"/>
      <c r="S132" s="185"/>
      <c r="T132" s="184"/>
      <c r="U132" s="184"/>
      <c r="V132" s="185"/>
      <c r="W132" s="185"/>
      <c r="X132" s="266"/>
      <c r="Y132" s="176"/>
      <c r="Z132" s="176"/>
      <c r="AA132" s="176"/>
      <c r="AB132" s="176"/>
      <c r="AC132" s="176"/>
      <c r="AD132" s="176"/>
      <c r="AE132" s="176" t="s">
        <v>197</v>
      </c>
      <c r="AF132" s="176">
        <v>0</v>
      </c>
      <c r="AG132" s="176"/>
      <c r="AH132" s="211"/>
      <c r="AI132" s="212" t="s">
        <v>2176</v>
      </c>
      <c r="AJ132" s="214"/>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row>
    <row r="133" spans="1:60" outlineLevel="1" x14ac:dyDescent="0.2">
      <c r="A133" s="177"/>
      <c r="B133" s="208" t="s">
        <v>2563</v>
      </c>
      <c r="C133" s="209"/>
      <c r="D133" s="200"/>
      <c r="E133" s="201"/>
      <c r="F133" s="184"/>
      <c r="G133" s="184"/>
      <c r="H133" s="184"/>
      <c r="I133" s="184"/>
      <c r="J133" s="184"/>
      <c r="K133" s="184"/>
      <c r="L133" s="184"/>
      <c r="M133" s="184"/>
      <c r="N133" s="184"/>
      <c r="O133" s="184"/>
      <c r="P133" s="184"/>
      <c r="Q133" s="184"/>
      <c r="R133" s="185"/>
      <c r="S133" s="185"/>
      <c r="T133" s="184"/>
      <c r="U133" s="184"/>
      <c r="V133" s="185"/>
      <c r="W133" s="185"/>
      <c r="X133" s="266"/>
      <c r="Y133" s="176"/>
      <c r="Z133" s="176"/>
      <c r="AA133" s="176"/>
      <c r="AB133" s="176"/>
      <c r="AC133" s="176"/>
      <c r="AD133" s="176"/>
      <c r="AE133" s="176" t="s">
        <v>197</v>
      </c>
      <c r="AF133" s="176">
        <v>0</v>
      </c>
      <c r="AG133" s="176"/>
      <c r="AH133" s="211"/>
      <c r="AI133" s="212" t="s">
        <v>2563</v>
      </c>
      <c r="AJ133" s="214"/>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row>
    <row r="134" spans="1:60" outlineLevel="1" x14ac:dyDescent="0.2">
      <c r="A134" s="177"/>
      <c r="B134" s="208" t="s">
        <v>2562</v>
      </c>
      <c r="C134" s="209"/>
      <c r="D134" s="200"/>
      <c r="E134" s="201"/>
      <c r="F134" s="184"/>
      <c r="G134" s="184"/>
      <c r="H134" s="184"/>
      <c r="I134" s="184"/>
      <c r="J134" s="184"/>
      <c r="K134" s="184"/>
      <c r="L134" s="184"/>
      <c r="M134" s="184"/>
      <c r="N134" s="184"/>
      <c r="O134" s="184"/>
      <c r="P134" s="184"/>
      <c r="Q134" s="184"/>
      <c r="R134" s="185"/>
      <c r="S134" s="185"/>
      <c r="T134" s="184"/>
      <c r="U134" s="184"/>
      <c r="V134" s="185"/>
      <c r="W134" s="185"/>
      <c r="X134" s="266"/>
      <c r="Y134" s="176"/>
      <c r="Z134" s="176"/>
      <c r="AA134" s="176"/>
      <c r="AB134" s="176"/>
      <c r="AC134" s="176"/>
      <c r="AD134" s="176"/>
      <c r="AE134" s="176" t="s">
        <v>197</v>
      </c>
      <c r="AF134" s="176">
        <v>0</v>
      </c>
      <c r="AG134" s="176"/>
      <c r="AH134" s="211"/>
      <c r="AI134" s="212" t="s">
        <v>2562</v>
      </c>
      <c r="AJ134" s="214"/>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row>
    <row r="135" spans="1:60" outlineLevel="1" x14ac:dyDescent="0.2">
      <c r="A135" s="177"/>
      <c r="B135" s="208" t="s">
        <v>2561</v>
      </c>
      <c r="C135" s="209"/>
      <c r="D135" s="200"/>
      <c r="E135" s="201"/>
      <c r="F135" s="184"/>
      <c r="G135" s="184"/>
      <c r="H135" s="184"/>
      <c r="I135" s="184"/>
      <c r="J135" s="184"/>
      <c r="K135" s="184"/>
      <c r="L135" s="184"/>
      <c r="M135" s="184"/>
      <c r="N135" s="184"/>
      <c r="O135" s="184"/>
      <c r="P135" s="184"/>
      <c r="Q135" s="184"/>
      <c r="R135" s="185"/>
      <c r="S135" s="185"/>
      <c r="T135" s="184"/>
      <c r="U135" s="184"/>
      <c r="V135" s="185"/>
      <c r="W135" s="185"/>
      <c r="X135" s="266"/>
      <c r="Y135" s="176"/>
      <c r="Z135" s="176"/>
      <c r="AA135" s="176"/>
      <c r="AB135" s="176"/>
      <c r="AC135" s="176"/>
      <c r="AD135" s="176"/>
      <c r="AE135" s="176" t="s">
        <v>197</v>
      </c>
      <c r="AF135" s="176">
        <v>0</v>
      </c>
      <c r="AG135" s="176"/>
      <c r="AH135" s="211"/>
      <c r="AI135" s="212" t="s">
        <v>2561</v>
      </c>
      <c r="AJ135" s="214"/>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row>
    <row r="136" spans="1:60" outlineLevel="1" x14ac:dyDescent="0.2">
      <c r="A136" s="177"/>
      <c r="B136" s="208" t="s">
        <v>2560</v>
      </c>
      <c r="C136" s="209"/>
      <c r="D136" s="200"/>
      <c r="E136" s="201"/>
      <c r="F136" s="184"/>
      <c r="G136" s="184"/>
      <c r="H136" s="184"/>
      <c r="I136" s="184"/>
      <c r="J136" s="184"/>
      <c r="K136" s="184"/>
      <c r="L136" s="184"/>
      <c r="M136" s="184"/>
      <c r="N136" s="184"/>
      <c r="O136" s="184"/>
      <c r="P136" s="184"/>
      <c r="Q136" s="184"/>
      <c r="R136" s="185"/>
      <c r="S136" s="185"/>
      <c r="T136" s="184"/>
      <c r="U136" s="184"/>
      <c r="V136" s="185"/>
      <c r="W136" s="185"/>
      <c r="X136" s="266"/>
      <c r="Y136" s="176"/>
      <c r="Z136" s="176"/>
      <c r="AA136" s="176"/>
      <c r="AB136" s="176"/>
      <c r="AC136" s="176"/>
      <c r="AD136" s="176"/>
      <c r="AE136" s="176" t="s">
        <v>197</v>
      </c>
      <c r="AF136" s="176">
        <v>0</v>
      </c>
      <c r="AG136" s="176"/>
      <c r="AH136" s="211"/>
      <c r="AI136" s="212" t="s">
        <v>2560</v>
      </c>
      <c r="AJ136" s="214"/>
      <c r="AK136" s="176"/>
      <c r="AL136" s="176"/>
      <c r="AM136" s="176"/>
      <c r="AN136" s="176"/>
      <c r="AO136" s="176"/>
      <c r="AP136" s="176"/>
      <c r="AQ136" s="176"/>
      <c r="AR136" s="176"/>
      <c r="AS136" s="176"/>
      <c r="AT136" s="176"/>
      <c r="AU136" s="176"/>
      <c r="AV136" s="176"/>
      <c r="AW136" s="176"/>
      <c r="AX136" s="176"/>
      <c r="AY136" s="176"/>
      <c r="AZ136" s="176"/>
      <c r="BA136" s="176"/>
      <c r="BB136" s="176"/>
      <c r="BC136" s="176"/>
      <c r="BD136" s="176"/>
      <c r="BE136" s="176"/>
      <c r="BF136" s="176"/>
      <c r="BG136" s="176"/>
      <c r="BH136" s="176"/>
    </row>
    <row r="137" spans="1:60" outlineLevel="1" x14ac:dyDescent="0.2">
      <c r="A137" s="177"/>
      <c r="B137" s="208" t="s">
        <v>2171</v>
      </c>
      <c r="C137" s="209"/>
      <c r="D137" s="200"/>
      <c r="E137" s="201"/>
      <c r="F137" s="184"/>
      <c r="G137" s="184"/>
      <c r="H137" s="184"/>
      <c r="I137" s="184"/>
      <c r="J137" s="184"/>
      <c r="K137" s="184"/>
      <c r="L137" s="184"/>
      <c r="M137" s="184"/>
      <c r="N137" s="184"/>
      <c r="O137" s="184"/>
      <c r="P137" s="184"/>
      <c r="Q137" s="184"/>
      <c r="R137" s="185"/>
      <c r="S137" s="185"/>
      <c r="T137" s="184"/>
      <c r="U137" s="184"/>
      <c r="V137" s="185"/>
      <c r="W137" s="185"/>
      <c r="X137" s="266"/>
      <c r="Y137" s="176"/>
      <c r="Z137" s="176"/>
      <c r="AA137" s="176"/>
      <c r="AB137" s="176"/>
      <c r="AC137" s="176"/>
      <c r="AD137" s="176"/>
      <c r="AE137" s="176" t="s">
        <v>197</v>
      </c>
      <c r="AF137" s="176">
        <v>0</v>
      </c>
      <c r="AG137" s="176"/>
      <c r="AH137" s="211"/>
      <c r="AI137" s="212" t="s">
        <v>2171</v>
      </c>
      <c r="AJ137" s="214"/>
      <c r="AK137" s="176"/>
      <c r="AL137" s="176"/>
      <c r="AM137" s="176"/>
      <c r="AN137" s="176"/>
      <c r="AO137" s="176"/>
      <c r="AP137" s="176"/>
      <c r="AQ137" s="176"/>
      <c r="AR137" s="176"/>
      <c r="AS137" s="176"/>
      <c r="AT137" s="176"/>
      <c r="AU137" s="176"/>
      <c r="AV137" s="176"/>
      <c r="AW137" s="176"/>
      <c r="AX137" s="176"/>
      <c r="AY137" s="176"/>
      <c r="AZ137" s="176"/>
      <c r="BA137" s="176"/>
      <c r="BB137" s="176"/>
      <c r="BC137" s="176"/>
      <c r="BD137" s="176"/>
      <c r="BE137" s="176"/>
      <c r="BF137" s="176"/>
      <c r="BG137" s="176"/>
      <c r="BH137" s="176"/>
    </row>
    <row r="138" spans="1:60" outlineLevel="1" x14ac:dyDescent="0.2">
      <c r="A138" s="177"/>
      <c r="B138" s="208" t="s">
        <v>2170</v>
      </c>
      <c r="C138" s="209"/>
      <c r="D138" s="200"/>
      <c r="E138" s="201"/>
      <c r="F138" s="184"/>
      <c r="G138" s="184"/>
      <c r="H138" s="184"/>
      <c r="I138" s="184"/>
      <c r="J138" s="184"/>
      <c r="K138" s="184"/>
      <c r="L138" s="184"/>
      <c r="M138" s="184"/>
      <c r="N138" s="184"/>
      <c r="O138" s="184"/>
      <c r="P138" s="184"/>
      <c r="Q138" s="184"/>
      <c r="R138" s="185"/>
      <c r="S138" s="185"/>
      <c r="T138" s="184"/>
      <c r="U138" s="184"/>
      <c r="V138" s="185"/>
      <c r="W138" s="185"/>
      <c r="X138" s="266"/>
      <c r="Y138" s="176"/>
      <c r="Z138" s="176"/>
      <c r="AA138" s="176"/>
      <c r="AB138" s="176"/>
      <c r="AC138" s="176"/>
      <c r="AD138" s="176"/>
      <c r="AE138" s="176" t="s">
        <v>197</v>
      </c>
      <c r="AF138" s="176">
        <v>0</v>
      </c>
      <c r="AG138" s="176"/>
      <c r="AH138" s="211"/>
      <c r="AI138" s="212" t="s">
        <v>2170</v>
      </c>
      <c r="AJ138" s="214"/>
      <c r="AK138" s="176"/>
      <c r="AL138" s="176"/>
      <c r="AM138" s="176"/>
      <c r="AN138" s="176"/>
      <c r="AO138" s="176"/>
      <c r="AP138" s="176"/>
      <c r="AQ138" s="176"/>
      <c r="AR138" s="176"/>
      <c r="AS138" s="176"/>
      <c r="AT138" s="176"/>
      <c r="AU138" s="176"/>
      <c r="AV138" s="176"/>
      <c r="AW138" s="176"/>
      <c r="AX138" s="176"/>
      <c r="AY138" s="176"/>
      <c r="AZ138" s="176"/>
      <c r="BA138" s="176"/>
      <c r="BB138" s="176"/>
      <c r="BC138" s="176"/>
      <c r="BD138" s="176"/>
      <c r="BE138" s="176"/>
      <c r="BF138" s="176"/>
      <c r="BG138" s="176"/>
      <c r="BH138" s="176"/>
    </row>
    <row r="139" spans="1:60" outlineLevel="1" x14ac:dyDescent="0.2">
      <c r="A139" s="177"/>
      <c r="B139" s="208" t="s">
        <v>2559</v>
      </c>
      <c r="C139" s="209"/>
      <c r="D139" s="200"/>
      <c r="E139" s="201"/>
      <c r="F139" s="184"/>
      <c r="G139" s="184"/>
      <c r="H139" s="184"/>
      <c r="I139" s="184"/>
      <c r="J139" s="184"/>
      <c r="K139" s="184"/>
      <c r="L139" s="184"/>
      <c r="M139" s="184"/>
      <c r="N139" s="184"/>
      <c r="O139" s="184"/>
      <c r="P139" s="184"/>
      <c r="Q139" s="184"/>
      <c r="R139" s="185"/>
      <c r="S139" s="185"/>
      <c r="T139" s="184"/>
      <c r="U139" s="184"/>
      <c r="V139" s="185"/>
      <c r="W139" s="185"/>
      <c r="X139" s="266"/>
      <c r="Y139" s="176"/>
      <c r="Z139" s="176"/>
      <c r="AA139" s="176"/>
      <c r="AB139" s="176"/>
      <c r="AC139" s="176"/>
      <c r="AD139" s="176"/>
      <c r="AE139" s="176" t="s">
        <v>197</v>
      </c>
      <c r="AF139" s="176">
        <v>0</v>
      </c>
      <c r="AG139" s="176"/>
      <c r="AH139" s="211"/>
      <c r="AI139" s="212" t="s">
        <v>2559</v>
      </c>
      <c r="AJ139" s="214"/>
      <c r="AK139" s="176"/>
      <c r="AL139" s="176"/>
      <c r="AM139" s="176"/>
      <c r="AN139" s="176"/>
      <c r="AO139" s="176"/>
      <c r="AP139" s="176"/>
      <c r="AQ139" s="176"/>
      <c r="AR139" s="176"/>
      <c r="AS139" s="176"/>
      <c r="AT139" s="176"/>
      <c r="AU139" s="176"/>
      <c r="AV139" s="176"/>
      <c r="AW139" s="176"/>
      <c r="AX139" s="176"/>
      <c r="AY139" s="176"/>
      <c r="AZ139" s="176"/>
      <c r="BA139" s="176"/>
      <c r="BB139" s="176"/>
      <c r="BC139" s="176"/>
      <c r="BD139" s="176"/>
      <c r="BE139" s="176"/>
      <c r="BF139" s="176"/>
      <c r="BG139" s="176"/>
      <c r="BH139" s="176"/>
    </row>
    <row r="140" spans="1:60" outlineLevel="1" x14ac:dyDescent="0.2">
      <c r="A140" s="177"/>
      <c r="B140" s="208" t="s">
        <v>2558</v>
      </c>
      <c r="C140" s="209"/>
      <c r="D140" s="200"/>
      <c r="E140" s="201"/>
      <c r="F140" s="184"/>
      <c r="G140" s="184"/>
      <c r="H140" s="184"/>
      <c r="I140" s="184"/>
      <c r="J140" s="184"/>
      <c r="K140" s="184"/>
      <c r="L140" s="184"/>
      <c r="M140" s="184"/>
      <c r="N140" s="184"/>
      <c r="O140" s="184"/>
      <c r="P140" s="184"/>
      <c r="Q140" s="184"/>
      <c r="R140" s="185"/>
      <c r="S140" s="185"/>
      <c r="T140" s="184"/>
      <c r="U140" s="184"/>
      <c r="V140" s="185"/>
      <c r="W140" s="185"/>
      <c r="X140" s="266"/>
      <c r="Y140" s="176"/>
      <c r="Z140" s="176"/>
      <c r="AA140" s="176"/>
      <c r="AB140" s="176"/>
      <c r="AC140" s="176"/>
      <c r="AD140" s="176"/>
      <c r="AE140" s="176" t="s">
        <v>197</v>
      </c>
      <c r="AF140" s="176">
        <v>0</v>
      </c>
      <c r="AG140" s="176"/>
      <c r="AH140" s="211"/>
      <c r="AI140" s="212" t="s">
        <v>2558</v>
      </c>
      <c r="AJ140" s="214"/>
      <c r="AK140" s="176"/>
      <c r="AL140" s="176"/>
      <c r="AM140" s="176"/>
      <c r="AN140" s="176"/>
      <c r="AO140" s="176"/>
      <c r="AP140" s="176"/>
      <c r="AQ140" s="176"/>
      <c r="AR140" s="176"/>
      <c r="AS140" s="176"/>
      <c r="AT140" s="176"/>
      <c r="AU140" s="176"/>
      <c r="AV140" s="176"/>
      <c r="AW140" s="176"/>
      <c r="AX140" s="176"/>
      <c r="AY140" s="176"/>
      <c r="AZ140" s="176"/>
      <c r="BA140" s="176"/>
      <c r="BB140" s="176"/>
      <c r="BC140" s="176"/>
      <c r="BD140" s="176"/>
      <c r="BE140" s="176"/>
      <c r="BF140" s="176"/>
      <c r="BG140" s="176"/>
      <c r="BH140" s="176"/>
    </row>
    <row r="141" spans="1:60" outlineLevel="1" x14ac:dyDescent="0.2">
      <c r="A141" s="177"/>
      <c r="B141" s="208" t="s">
        <v>2557</v>
      </c>
      <c r="C141" s="209"/>
      <c r="D141" s="200"/>
      <c r="E141" s="201"/>
      <c r="F141" s="184"/>
      <c r="G141" s="184"/>
      <c r="H141" s="184"/>
      <c r="I141" s="184"/>
      <c r="J141" s="184"/>
      <c r="K141" s="184"/>
      <c r="L141" s="184"/>
      <c r="M141" s="184"/>
      <c r="N141" s="184"/>
      <c r="O141" s="184"/>
      <c r="P141" s="184"/>
      <c r="Q141" s="184"/>
      <c r="R141" s="185"/>
      <c r="S141" s="185"/>
      <c r="T141" s="184"/>
      <c r="U141" s="184"/>
      <c r="V141" s="185"/>
      <c r="W141" s="185"/>
      <c r="X141" s="266"/>
      <c r="Y141" s="176"/>
      <c r="Z141" s="176"/>
      <c r="AA141" s="176"/>
      <c r="AB141" s="176"/>
      <c r="AC141" s="176"/>
      <c r="AD141" s="176"/>
      <c r="AE141" s="176" t="s">
        <v>197</v>
      </c>
      <c r="AF141" s="176">
        <v>0</v>
      </c>
      <c r="AG141" s="176"/>
      <c r="AH141" s="211"/>
      <c r="AI141" s="212" t="s">
        <v>2557</v>
      </c>
      <c r="AJ141" s="214"/>
      <c r="AK141" s="176"/>
      <c r="AL141" s="176"/>
      <c r="AM141" s="176"/>
      <c r="AN141" s="176"/>
      <c r="AO141" s="176"/>
      <c r="AP141" s="176"/>
      <c r="AQ141" s="176"/>
      <c r="AR141" s="176"/>
      <c r="AS141" s="176"/>
      <c r="AT141" s="176"/>
      <c r="AU141" s="176"/>
      <c r="AV141" s="176"/>
      <c r="AW141" s="176"/>
      <c r="AX141" s="176"/>
      <c r="AY141" s="176"/>
      <c r="AZ141" s="176"/>
      <c r="BA141" s="176"/>
      <c r="BB141" s="176"/>
      <c r="BC141" s="176"/>
      <c r="BD141" s="176"/>
      <c r="BE141" s="176"/>
      <c r="BF141" s="176"/>
      <c r="BG141" s="176"/>
      <c r="BH141" s="176"/>
    </row>
    <row r="142" spans="1:60" outlineLevel="1" x14ac:dyDescent="0.2">
      <c r="A142" s="177"/>
      <c r="B142" s="208" t="s">
        <v>2166</v>
      </c>
      <c r="C142" s="209"/>
      <c r="D142" s="200"/>
      <c r="E142" s="201"/>
      <c r="F142" s="184"/>
      <c r="G142" s="184"/>
      <c r="H142" s="184"/>
      <c r="I142" s="184"/>
      <c r="J142" s="184"/>
      <c r="K142" s="184"/>
      <c r="L142" s="184"/>
      <c r="M142" s="184"/>
      <c r="N142" s="184"/>
      <c r="O142" s="184"/>
      <c r="P142" s="184"/>
      <c r="Q142" s="184"/>
      <c r="R142" s="185"/>
      <c r="S142" s="185"/>
      <c r="T142" s="184"/>
      <c r="U142" s="184"/>
      <c r="V142" s="185"/>
      <c r="W142" s="185"/>
      <c r="X142" s="266"/>
      <c r="Y142" s="176"/>
      <c r="Z142" s="176"/>
      <c r="AA142" s="176"/>
      <c r="AB142" s="176"/>
      <c r="AC142" s="176"/>
      <c r="AD142" s="176"/>
      <c r="AE142" s="176" t="s">
        <v>197</v>
      </c>
      <c r="AF142" s="176">
        <v>0</v>
      </c>
      <c r="AG142" s="176"/>
      <c r="AH142" s="211"/>
      <c r="AI142" s="212" t="s">
        <v>2166</v>
      </c>
      <c r="AJ142" s="214"/>
      <c r="AK142" s="176"/>
      <c r="AL142" s="176"/>
      <c r="AM142" s="176"/>
      <c r="AN142" s="176"/>
      <c r="AO142" s="176"/>
      <c r="AP142" s="176"/>
      <c r="AQ142" s="176"/>
      <c r="AR142" s="176"/>
      <c r="AS142" s="176"/>
      <c r="AT142" s="176"/>
      <c r="AU142" s="176"/>
      <c r="AV142" s="176"/>
      <c r="AW142" s="176"/>
      <c r="AX142" s="176"/>
      <c r="AY142" s="176"/>
      <c r="AZ142" s="176"/>
      <c r="BA142" s="176"/>
      <c r="BB142" s="176"/>
      <c r="BC142" s="176"/>
      <c r="BD142" s="176"/>
      <c r="BE142" s="176"/>
      <c r="BF142" s="176"/>
      <c r="BG142" s="176"/>
      <c r="BH142" s="176"/>
    </row>
    <row r="143" spans="1:60" outlineLevel="1" x14ac:dyDescent="0.2">
      <c r="A143" s="177"/>
      <c r="B143" s="208" t="s">
        <v>2556</v>
      </c>
      <c r="C143" s="209"/>
      <c r="D143" s="200"/>
      <c r="E143" s="201"/>
      <c r="F143" s="184"/>
      <c r="G143" s="184"/>
      <c r="H143" s="184"/>
      <c r="I143" s="184"/>
      <c r="J143" s="184"/>
      <c r="K143" s="184"/>
      <c r="L143" s="184"/>
      <c r="M143" s="184"/>
      <c r="N143" s="184"/>
      <c r="O143" s="184"/>
      <c r="P143" s="184"/>
      <c r="Q143" s="184"/>
      <c r="R143" s="185"/>
      <c r="S143" s="185"/>
      <c r="T143" s="184"/>
      <c r="U143" s="184"/>
      <c r="V143" s="185"/>
      <c r="W143" s="185"/>
      <c r="X143" s="266"/>
      <c r="Y143" s="176"/>
      <c r="Z143" s="176"/>
      <c r="AA143" s="176"/>
      <c r="AB143" s="176"/>
      <c r="AC143" s="176"/>
      <c r="AD143" s="176"/>
      <c r="AE143" s="176" t="s">
        <v>197</v>
      </c>
      <c r="AF143" s="176">
        <v>0</v>
      </c>
      <c r="AG143" s="176"/>
      <c r="AH143" s="211"/>
      <c r="AI143" s="212" t="s">
        <v>2556</v>
      </c>
      <c r="AJ143" s="214"/>
      <c r="AK143" s="176"/>
      <c r="AL143" s="176"/>
      <c r="AM143" s="176"/>
      <c r="AN143" s="176"/>
      <c r="AO143" s="176"/>
      <c r="AP143" s="176"/>
      <c r="AQ143" s="176"/>
      <c r="AR143" s="176"/>
      <c r="AS143" s="176"/>
      <c r="AT143" s="176"/>
      <c r="AU143" s="176"/>
      <c r="AV143" s="176"/>
      <c r="AW143" s="176"/>
      <c r="AX143" s="176"/>
      <c r="AY143" s="176"/>
      <c r="AZ143" s="176"/>
      <c r="BA143" s="176"/>
      <c r="BB143" s="176"/>
      <c r="BC143" s="176"/>
      <c r="BD143" s="176"/>
      <c r="BE143" s="176"/>
      <c r="BF143" s="176"/>
      <c r="BG143" s="176"/>
      <c r="BH143" s="176"/>
    </row>
    <row r="144" spans="1:60" outlineLevel="1" x14ac:dyDescent="0.2">
      <c r="A144" s="177"/>
      <c r="B144" s="208" t="s">
        <v>2555</v>
      </c>
      <c r="C144" s="209"/>
      <c r="D144" s="200"/>
      <c r="E144" s="201"/>
      <c r="F144" s="184"/>
      <c r="G144" s="184"/>
      <c r="H144" s="184"/>
      <c r="I144" s="184"/>
      <c r="J144" s="184"/>
      <c r="K144" s="184"/>
      <c r="L144" s="184"/>
      <c r="M144" s="184"/>
      <c r="N144" s="184"/>
      <c r="O144" s="184"/>
      <c r="P144" s="184"/>
      <c r="Q144" s="184"/>
      <c r="R144" s="185"/>
      <c r="S144" s="185"/>
      <c r="T144" s="184"/>
      <c r="U144" s="184"/>
      <c r="V144" s="185"/>
      <c r="W144" s="185"/>
      <c r="X144" s="266"/>
      <c r="Y144" s="176"/>
      <c r="Z144" s="176"/>
      <c r="AA144" s="176"/>
      <c r="AB144" s="176"/>
      <c r="AC144" s="176"/>
      <c r="AD144" s="176"/>
      <c r="AE144" s="176" t="s">
        <v>197</v>
      </c>
      <c r="AF144" s="176">
        <v>0</v>
      </c>
      <c r="AG144" s="176"/>
      <c r="AH144" s="211"/>
      <c r="AI144" s="212" t="s">
        <v>2555</v>
      </c>
      <c r="AJ144" s="214"/>
      <c r="AK144" s="176"/>
      <c r="AL144" s="176"/>
      <c r="AM144" s="176"/>
      <c r="AN144" s="176"/>
      <c r="AO144" s="176"/>
      <c r="AP144" s="176"/>
      <c r="AQ144" s="176"/>
      <c r="AR144" s="176"/>
      <c r="AS144" s="176"/>
      <c r="AT144" s="176"/>
      <c r="AU144" s="176"/>
      <c r="AV144" s="176"/>
      <c r="AW144" s="176"/>
      <c r="AX144" s="176"/>
      <c r="AY144" s="176"/>
      <c r="AZ144" s="176"/>
      <c r="BA144" s="176"/>
      <c r="BB144" s="176"/>
      <c r="BC144" s="176"/>
      <c r="BD144" s="176"/>
      <c r="BE144" s="176"/>
      <c r="BF144" s="176"/>
      <c r="BG144" s="176"/>
      <c r="BH144" s="176"/>
    </row>
    <row r="145" spans="1:60" outlineLevel="1" x14ac:dyDescent="0.2">
      <c r="A145" s="177"/>
      <c r="B145" s="208" t="s">
        <v>2554</v>
      </c>
      <c r="C145" s="209"/>
      <c r="D145" s="200"/>
      <c r="E145" s="201"/>
      <c r="F145" s="184"/>
      <c r="G145" s="184"/>
      <c r="H145" s="184"/>
      <c r="I145" s="184"/>
      <c r="J145" s="184"/>
      <c r="K145" s="184"/>
      <c r="L145" s="184"/>
      <c r="M145" s="184"/>
      <c r="N145" s="184"/>
      <c r="O145" s="184"/>
      <c r="P145" s="184"/>
      <c r="Q145" s="184"/>
      <c r="R145" s="185"/>
      <c r="S145" s="185"/>
      <c r="T145" s="184"/>
      <c r="U145" s="184"/>
      <c r="V145" s="185"/>
      <c r="W145" s="185"/>
      <c r="X145" s="266"/>
      <c r="Y145" s="176"/>
      <c r="Z145" s="176"/>
      <c r="AA145" s="176"/>
      <c r="AB145" s="176"/>
      <c r="AC145" s="176"/>
      <c r="AD145" s="176"/>
      <c r="AE145" s="176" t="s">
        <v>197</v>
      </c>
      <c r="AF145" s="176">
        <v>0</v>
      </c>
      <c r="AG145" s="176"/>
      <c r="AH145" s="211"/>
      <c r="AI145" s="212" t="s">
        <v>2554</v>
      </c>
      <c r="AJ145" s="214"/>
      <c r="AK145" s="176"/>
      <c r="AL145" s="176"/>
      <c r="AM145" s="176"/>
      <c r="AN145" s="176"/>
      <c r="AO145" s="176"/>
      <c r="AP145" s="176"/>
      <c r="AQ145" s="176"/>
      <c r="AR145" s="176"/>
      <c r="AS145" s="176"/>
      <c r="AT145" s="176"/>
      <c r="AU145" s="176"/>
      <c r="AV145" s="176"/>
      <c r="AW145" s="176"/>
      <c r="AX145" s="176"/>
      <c r="AY145" s="176"/>
      <c r="AZ145" s="176"/>
      <c r="BA145" s="176"/>
      <c r="BB145" s="176"/>
      <c r="BC145" s="176"/>
      <c r="BD145" s="176"/>
      <c r="BE145" s="176"/>
      <c r="BF145" s="176"/>
      <c r="BG145" s="176"/>
      <c r="BH145" s="176"/>
    </row>
    <row r="146" spans="1:60" outlineLevel="1" x14ac:dyDescent="0.2">
      <c r="A146" s="177"/>
      <c r="B146" s="208" t="s">
        <v>2553</v>
      </c>
      <c r="C146" s="209"/>
      <c r="D146" s="200"/>
      <c r="E146" s="201"/>
      <c r="F146" s="184"/>
      <c r="G146" s="184"/>
      <c r="H146" s="184"/>
      <c r="I146" s="184"/>
      <c r="J146" s="184"/>
      <c r="K146" s="184"/>
      <c r="L146" s="184"/>
      <c r="M146" s="184"/>
      <c r="N146" s="184"/>
      <c r="O146" s="184"/>
      <c r="P146" s="184"/>
      <c r="Q146" s="184"/>
      <c r="R146" s="185"/>
      <c r="S146" s="185"/>
      <c r="T146" s="184"/>
      <c r="U146" s="184"/>
      <c r="V146" s="185"/>
      <c r="W146" s="185"/>
      <c r="X146" s="266"/>
      <c r="Y146" s="176"/>
      <c r="Z146" s="176"/>
      <c r="AA146" s="176"/>
      <c r="AB146" s="176"/>
      <c r="AC146" s="176"/>
      <c r="AD146" s="176"/>
      <c r="AE146" s="176" t="s">
        <v>197</v>
      </c>
      <c r="AF146" s="176">
        <v>0</v>
      </c>
      <c r="AG146" s="176"/>
      <c r="AH146" s="211"/>
      <c r="AI146" s="212" t="s">
        <v>2553</v>
      </c>
      <c r="AJ146" s="214"/>
      <c r="AK146" s="176"/>
      <c r="AL146" s="176"/>
      <c r="AM146" s="176"/>
      <c r="AN146" s="176"/>
      <c r="AO146" s="176"/>
      <c r="AP146" s="176"/>
      <c r="AQ146" s="176"/>
      <c r="AR146" s="176"/>
      <c r="AS146" s="176"/>
      <c r="AT146" s="176"/>
      <c r="AU146" s="176"/>
      <c r="AV146" s="176"/>
      <c r="AW146" s="176"/>
      <c r="AX146" s="176"/>
      <c r="AY146" s="176"/>
      <c r="AZ146" s="176"/>
      <c r="BA146" s="176"/>
      <c r="BB146" s="176"/>
      <c r="BC146" s="176"/>
      <c r="BD146" s="176"/>
      <c r="BE146" s="176"/>
      <c r="BF146" s="176"/>
      <c r="BG146" s="176"/>
      <c r="BH146" s="176"/>
    </row>
    <row r="147" spans="1:60" outlineLevel="1" x14ac:dyDescent="0.2">
      <c r="A147" s="177"/>
      <c r="B147" s="208" t="s">
        <v>2552</v>
      </c>
      <c r="C147" s="209"/>
      <c r="D147" s="200"/>
      <c r="E147" s="201"/>
      <c r="F147" s="184"/>
      <c r="G147" s="184"/>
      <c r="H147" s="184"/>
      <c r="I147" s="184"/>
      <c r="J147" s="184"/>
      <c r="K147" s="184"/>
      <c r="L147" s="184"/>
      <c r="M147" s="184"/>
      <c r="N147" s="184"/>
      <c r="O147" s="184"/>
      <c r="P147" s="184"/>
      <c r="Q147" s="184"/>
      <c r="R147" s="185"/>
      <c r="S147" s="185"/>
      <c r="T147" s="184"/>
      <c r="U147" s="184"/>
      <c r="V147" s="185"/>
      <c r="W147" s="185"/>
      <c r="X147" s="266"/>
      <c r="Y147" s="176"/>
      <c r="Z147" s="176"/>
      <c r="AA147" s="176"/>
      <c r="AB147" s="176"/>
      <c r="AC147" s="176"/>
      <c r="AD147" s="176"/>
      <c r="AE147" s="176" t="s">
        <v>197</v>
      </c>
      <c r="AF147" s="176">
        <v>0</v>
      </c>
      <c r="AG147" s="176"/>
      <c r="AH147" s="211"/>
      <c r="AI147" s="212" t="s">
        <v>2552</v>
      </c>
      <c r="AJ147" s="214"/>
      <c r="AK147" s="176"/>
      <c r="AL147" s="176"/>
      <c r="AM147" s="176"/>
      <c r="AN147" s="176"/>
      <c r="AO147" s="176"/>
      <c r="AP147" s="176"/>
      <c r="AQ147" s="176"/>
      <c r="AR147" s="176"/>
      <c r="AS147" s="176"/>
      <c r="AT147" s="176"/>
      <c r="AU147" s="176"/>
      <c r="AV147" s="176"/>
      <c r="AW147" s="176"/>
      <c r="AX147" s="176"/>
      <c r="AY147" s="176"/>
      <c r="AZ147" s="176"/>
      <c r="BA147" s="176"/>
      <c r="BB147" s="176"/>
      <c r="BC147" s="176"/>
      <c r="BD147" s="176"/>
      <c r="BE147" s="176"/>
      <c r="BF147" s="176"/>
      <c r="BG147" s="176"/>
      <c r="BH147" s="176"/>
    </row>
    <row r="148" spans="1:60" outlineLevel="1" x14ac:dyDescent="0.2">
      <c r="A148" s="177"/>
      <c r="B148" s="208" t="s">
        <v>2160</v>
      </c>
      <c r="C148" s="209"/>
      <c r="D148" s="200"/>
      <c r="E148" s="201"/>
      <c r="F148" s="184"/>
      <c r="G148" s="184"/>
      <c r="H148" s="184"/>
      <c r="I148" s="184"/>
      <c r="J148" s="184"/>
      <c r="K148" s="184"/>
      <c r="L148" s="184"/>
      <c r="M148" s="184"/>
      <c r="N148" s="184"/>
      <c r="O148" s="184"/>
      <c r="P148" s="184"/>
      <c r="Q148" s="184"/>
      <c r="R148" s="185"/>
      <c r="S148" s="185"/>
      <c r="T148" s="184"/>
      <c r="U148" s="184"/>
      <c r="V148" s="185"/>
      <c r="W148" s="185"/>
      <c r="X148" s="266"/>
      <c r="Y148" s="176"/>
      <c r="Z148" s="176"/>
      <c r="AA148" s="176"/>
      <c r="AB148" s="176"/>
      <c r="AC148" s="176"/>
      <c r="AD148" s="176"/>
      <c r="AE148" s="176" t="s">
        <v>197</v>
      </c>
      <c r="AF148" s="176">
        <v>0</v>
      </c>
      <c r="AG148" s="176"/>
      <c r="AH148" s="211"/>
      <c r="AI148" s="212" t="s">
        <v>2160</v>
      </c>
      <c r="AJ148" s="214"/>
      <c r="AK148" s="176"/>
      <c r="AL148" s="176"/>
      <c r="AM148" s="176"/>
      <c r="AN148" s="176"/>
      <c r="AO148" s="176"/>
      <c r="AP148" s="176"/>
      <c r="AQ148" s="176"/>
      <c r="AR148" s="176"/>
      <c r="AS148" s="176"/>
      <c r="AT148" s="176"/>
      <c r="AU148" s="176"/>
      <c r="AV148" s="176"/>
      <c r="AW148" s="176"/>
      <c r="AX148" s="176"/>
      <c r="AY148" s="176"/>
      <c r="AZ148" s="176"/>
      <c r="BA148" s="176"/>
      <c r="BB148" s="176"/>
      <c r="BC148" s="176"/>
      <c r="BD148" s="176"/>
      <c r="BE148" s="176"/>
      <c r="BF148" s="176"/>
      <c r="BG148" s="176"/>
      <c r="BH148" s="176"/>
    </row>
    <row r="149" spans="1:60" outlineLevel="1" x14ac:dyDescent="0.2">
      <c r="A149" s="177"/>
      <c r="B149" s="208" t="s">
        <v>2159</v>
      </c>
      <c r="C149" s="209"/>
      <c r="D149" s="200"/>
      <c r="E149" s="201"/>
      <c r="F149" s="184"/>
      <c r="G149" s="184"/>
      <c r="H149" s="184"/>
      <c r="I149" s="184"/>
      <c r="J149" s="184"/>
      <c r="K149" s="184"/>
      <c r="L149" s="184"/>
      <c r="M149" s="184"/>
      <c r="N149" s="184"/>
      <c r="O149" s="184"/>
      <c r="P149" s="184"/>
      <c r="Q149" s="184"/>
      <c r="R149" s="185"/>
      <c r="S149" s="185"/>
      <c r="T149" s="184"/>
      <c r="U149" s="184"/>
      <c r="V149" s="185"/>
      <c r="W149" s="185"/>
      <c r="X149" s="266"/>
      <c r="Y149" s="176"/>
      <c r="Z149" s="176"/>
      <c r="AA149" s="176"/>
      <c r="AB149" s="176"/>
      <c r="AC149" s="176"/>
      <c r="AD149" s="176"/>
      <c r="AE149" s="176" t="s">
        <v>197</v>
      </c>
      <c r="AF149" s="176">
        <v>0</v>
      </c>
      <c r="AG149" s="176"/>
      <c r="AH149" s="211"/>
      <c r="AI149" s="212" t="s">
        <v>2159</v>
      </c>
      <c r="AJ149" s="214"/>
      <c r="AK149" s="176"/>
      <c r="AL149" s="176"/>
      <c r="AM149" s="176"/>
      <c r="AN149" s="176"/>
      <c r="AO149" s="176"/>
      <c r="AP149" s="176"/>
      <c r="AQ149" s="176"/>
      <c r="AR149" s="176"/>
      <c r="AS149" s="176"/>
      <c r="AT149" s="176"/>
      <c r="AU149" s="176"/>
      <c r="AV149" s="176"/>
      <c r="AW149" s="176"/>
      <c r="AX149" s="176"/>
      <c r="AY149" s="176"/>
      <c r="AZ149" s="176"/>
      <c r="BA149" s="176"/>
      <c r="BB149" s="176"/>
      <c r="BC149" s="176"/>
      <c r="BD149" s="176"/>
      <c r="BE149" s="176"/>
      <c r="BF149" s="176"/>
      <c r="BG149" s="176"/>
      <c r="BH149" s="176"/>
    </row>
    <row r="150" spans="1:60" outlineLevel="1" x14ac:dyDescent="0.2">
      <c r="A150" s="177"/>
      <c r="B150" s="208" t="s">
        <v>2551</v>
      </c>
      <c r="C150" s="209"/>
      <c r="D150" s="200"/>
      <c r="E150" s="201"/>
      <c r="F150" s="184"/>
      <c r="G150" s="184"/>
      <c r="H150" s="184"/>
      <c r="I150" s="184"/>
      <c r="J150" s="184"/>
      <c r="K150" s="184"/>
      <c r="L150" s="184"/>
      <c r="M150" s="184"/>
      <c r="N150" s="184"/>
      <c r="O150" s="184"/>
      <c r="P150" s="184"/>
      <c r="Q150" s="184"/>
      <c r="R150" s="185"/>
      <c r="S150" s="185"/>
      <c r="T150" s="184"/>
      <c r="U150" s="184"/>
      <c r="V150" s="185"/>
      <c r="W150" s="185"/>
      <c r="X150" s="266"/>
      <c r="Y150" s="176"/>
      <c r="Z150" s="176"/>
      <c r="AA150" s="176"/>
      <c r="AB150" s="176"/>
      <c r="AC150" s="176"/>
      <c r="AD150" s="176"/>
      <c r="AE150" s="176" t="s">
        <v>197</v>
      </c>
      <c r="AF150" s="176">
        <v>0</v>
      </c>
      <c r="AG150" s="176"/>
      <c r="AH150" s="211"/>
      <c r="AI150" s="212" t="s">
        <v>2551</v>
      </c>
      <c r="AJ150" s="214"/>
      <c r="AK150" s="176"/>
      <c r="AL150" s="176"/>
      <c r="AM150" s="176"/>
      <c r="AN150" s="176"/>
      <c r="AO150" s="176"/>
      <c r="AP150" s="176"/>
      <c r="AQ150" s="176"/>
      <c r="AR150" s="176"/>
      <c r="AS150" s="176"/>
      <c r="AT150" s="176"/>
      <c r="AU150" s="176"/>
      <c r="AV150" s="176"/>
      <c r="AW150" s="176"/>
      <c r="AX150" s="176"/>
      <c r="AY150" s="176"/>
      <c r="AZ150" s="176"/>
      <c r="BA150" s="176"/>
      <c r="BB150" s="176"/>
      <c r="BC150" s="176"/>
      <c r="BD150" s="176"/>
      <c r="BE150" s="176"/>
      <c r="BF150" s="176"/>
      <c r="BG150" s="176"/>
      <c r="BH150" s="176"/>
    </row>
    <row r="151" spans="1:60" outlineLevel="1" x14ac:dyDescent="0.2">
      <c r="A151" s="177"/>
      <c r="B151" s="208" t="s">
        <v>2550</v>
      </c>
      <c r="C151" s="209"/>
      <c r="D151" s="200"/>
      <c r="E151" s="201"/>
      <c r="F151" s="184"/>
      <c r="G151" s="184"/>
      <c r="H151" s="184"/>
      <c r="I151" s="184"/>
      <c r="J151" s="184"/>
      <c r="K151" s="184"/>
      <c r="L151" s="184"/>
      <c r="M151" s="184"/>
      <c r="N151" s="184"/>
      <c r="O151" s="184"/>
      <c r="P151" s="184"/>
      <c r="Q151" s="184"/>
      <c r="R151" s="185"/>
      <c r="S151" s="185"/>
      <c r="T151" s="184"/>
      <c r="U151" s="184"/>
      <c r="V151" s="185"/>
      <c r="W151" s="185"/>
      <c r="X151" s="266"/>
      <c r="Y151" s="176"/>
      <c r="Z151" s="176"/>
      <c r="AA151" s="176"/>
      <c r="AB151" s="176"/>
      <c r="AC151" s="176"/>
      <c r="AD151" s="176"/>
      <c r="AE151" s="176" t="s">
        <v>197</v>
      </c>
      <c r="AF151" s="176">
        <v>0</v>
      </c>
      <c r="AG151" s="176"/>
      <c r="AH151" s="211"/>
      <c r="AI151" s="212" t="s">
        <v>2550</v>
      </c>
      <c r="AJ151" s="214"/>
      <c r="AK151" s="176"/>
      <c r="AL151" s="176"/>
      <c r="AM151" s="176"/>
      <c r="AN151" s="176"/>
      <c r="AO151" s="176"/>
      <c r="AP151" s="176"/>
      <c r="AQ151" s="176"/>
      <c r="AR151" s="176"/>
      <c r="AS151" s="176"/>
      <c r="AT151" s="176"/>
      <c r="AU151" s="176"/>
      <c r="AV151" s="176"/>
      <c r="AW151" s="176"/>
      <c r="AX151" s="176"/>
      <c r="AY151" s="176"/>
      <c r="AZ151" s="176"/>
      <c r="BA151" s="176"/>
      <c r="BB151" s="176"/>
      <c r="BC151" s="176"/>
      <c r="BD151" s="176"/>
      <c r="BE151" s="176"/>
      <c r="BF151" s="176"/>
      <c r="BG151" s="176"/>
      <c r="BH151" s="176"/>
    </row>
    <row r="152" spans="1:60" outlineLevel="1" x14ac:dyDescent="0.2">
      <c r="A152" s="177"/>
      <c r="B152" s="208" t="s">
        <v>2549</v>
      </c>
      <c r="C152" s="209"/>
      <c r="D152" s="200"/>
      <c r="E152" s="201"/>
      <c r="F152" s="184"/>
      <c r="G152" s="184"/>
      <c r="H152" s="184"/>
      <c r="I152" s="184"/>
      <c r="J152" s="184"/>
      <c r="K152" s="184"/>
      <c r="L152" s="184"/>
      <c r="M152" s="184"/>
      <c r="N152" s="184"/>
      <c r="O152" s="184"/>
      <c r="P152" s="184"/>
      <c r="Q152" s="184"/>
      <c r="R152" s="185"/>
      <c r="S152" s="185"/>
      <c r="T152" s="184"/>
      <c r="U152" s="184"/>
      <c r="V152" s="185"/>
      <c r="W152" s="185"/>
      <c r="X152" s="266"/>
      <c r="Y152" s="176"/>
      <c r="Z152" s="176"/>
      <c r="AA152" s="176"/>
      <c r="AB152" s="176"/>
      <c r="AC152" s="176"/>
      <c r="AD152" s="176"/>
      <c r="AE152" s="176" t="s">
        <v>197</v>
      </c>
      <c r="AF152" s="176">
        <v>0</v>
      </c>
      <c r="AG152" s="176"/>
      <c r="AH152" s="211"/>
      <c r="AI152" s="212" t="s">
        <v>2549</v>
      </c>
      <c r="AJ152" s="214"/>
      <c r="AK152" s="176"/>
      <c r="AL152" s="176"/>
      <c r="AM152" s="176"/>
      <c r="AN152" s="176"/>
      <c r="AO152" s="176"/>
      <c r="AP152" s="176"/>
      <c r="AQ152" s="176"/>
      <c r="AR152" s="176"/>
      <c r="AS152" s="176"/>
      <c r="AT152" s="176"/>
      <c r="AU152" s="176"/>
      <c r="AV152" s="176"/>
      <c r="AW152" s="176"/>
      <c r="AX152" s="176"/>
      <c r="AY152" s="176"/>
      <c r="AZ152" s="176"/>
      <c r="BA152" s="176"/>
      <c r="BB152" s="176"/>
      <c r="BC152" s="176"/>
      <c r="BD152" s="176"/>
      <c r="BE152" s="176"/>
      <c r="BF152" s="176"/>
      <c r="BG152" s="176"/>
      <c r="BH152" s="176"/>
    </row>
    <row r="153" spans="1:60" outlineLevel="1" x14ac:dyDescent="0.2">
      <c r="A153" s="177"/>
      <c r="B153" s="208" t="s">
        <v>2155</v>
      </c>
      <c r="C153" s="209"/>
      <c r="D153" s="200"/>
      <c r="E153" s="201"/>
      <c r="F153" s="184"/>
      <c r="G153" s="184"/>
      <c r="H153" s="184"/>
      <c r="I153" s="184"/>
      <c r="J153" s="184"/>
      <c r="K153" s="184"/>
      <c r="L153" s="184"/>
      <c r="M153" s="184"/>
      <c r="N153" s="184"/>
      <c r="O153" s="184"/>
      <c r="P153" s="184"/>
      <c r="Q153" s="184"/>
      <c r="R153" s="185"/>
      <c r="S153" s="185"/>
      <c r="T153" s="184"/>
      <c r="U153" s="184"/>
      <c r="V153" s="185"/>
      <c r="W153" s="185"/>
      <c r="X153" s="266"/>
      <c r="Y153" s="176"/>
      <c r="Z153" s="176"/>
      <c r="AA153" s="176"/>
      <c r="AB153" s="176"/>
      <c r="AC153" s="176"/>
      <c r="AD153" s="176"/>
      <c r="AE153" s="176" t="s">
        <v>197</v>
      </c>
      <c r="AF153" s="176">
        <v>0</v>
      </c>
      <c r="AG153" s="176"/>
      <c r="AH153" s="211"/>
      <c r="AI153" s="212" t="s">
        <v>2155</v>
      </c>
      <c r="AJ153" s="214"/>
      <c r="AK153" s="176"/>
      <c r="AL153" s="176"/>
      <c r="AM153" s="176"/>
      <c r="AN153" s="176"/>
      <c r="AO153" s="176"/>
      <c r="AP153" s="176"/>
      <c r="AQ153" s="176"/>
      <c r="AR153" s="176"/>
      <c r="AS153" s="176"/>
      <c r="AT153" s="176"/>
      <c r="AU153" s="176"/>
      <c r="AV153" s="176"/>
      <c r="AW153" s="176"/>
      <c r="AX153" s="176"/>
      <c r="AY153" s="176"/>
      <c r="AZ153" s="176"/>
      <c r="BA153" s="176"/>
      <c r="BB153" s="176"/>
      <c r="BC153" s="176"/>
      <c r="BD153" s="176"/>
      <c r="BE153" s="176"/>
      <c r="BF153" s="176"/>
      <c r="BG153" s="176"/>
      <c r="BH153" s="176"/>
    </row>
    <row r="154" spans="1:60" outlineLevel="1" x14ac:dyDescent="0.2">
      <c r="A154" s="177"/>
      <c r="B154" s="208" t="s">
        <v>2548</v>
      </c>
      <c r="C154" s="209"/>
      <c r="D154" s="200"/>
      <c r="E154" s="201"/>
      <c r="F154" s="184"/>
      <c r="G154" s="184"/>
      <c r="H154" s="184"/>
      <c r="I154" s="184"/>
      <c r="J154" s="184"/>
      <c r="K154" s="184"/>
      <c r="L154" s="184"/>
      <c r="M154" s="184"/>
      <c r="N154" s="184"/>
      <c r="O154" s="184"/>
      <c r="P154" s="184"/>
      <c r="Q154" s="184"/>
      <c r="R154" s="185"/>
      <c r="S154" s="185"/>
      <c r="T154" s="184"/>
      <c r="U154" s="184"/>
      <c r="V154" s="185"/>
      <c r="W154" s="185"/>
      <c r="X154" s="266"/>
      <c r="Y154" s="176"/>
      <c r="Z154" s="176"/>
      <c r="AA154" s="176"/>
      <c r="AB154" s="176"/>
      <c r="AC154" s="176"/>
      <c r="AD154" s="176"/>
      <c r="AE154" s="176" t="s">
        <v>197</v>
      </c>
      <c r="AF154" s="176">
        <v>0</v>
      </c>
      <c r="AG154" s="176"/>
      <c r="AH154" s="211"/>
      <c r="AI154" s="212" t="s">
        <v>2548</v>
      </c>
      <c r="AJ154" s="214"/>
      <c r="AK154" s="176"/>
      <c r="AL154" s="176"/>
      <c r="AM154" s="176"/>
      <c r="AN154" s="176"/>
      <c r="AO154" s="176"/>
      <c r="AP154" s="176"/>
      <c r="AQ154" s="176"/>
      <c r="AR154" s="176"/>
      <c r="AS154" s="176"/>
      <c r="AT154" s="176"/>
      <c r="AU154" s="176"/>
      <c r="AV154" s="176"/>
      <c r="AW154" s="176"/>
      <c r="AX154" s="176"/>
      <c r="AY154" s="176"/>
      <c r="AZ154" s="176"/>
      <c r="BA154" s="176"/>
      <c r="BB154" s="176"/>
      <c r="BC154" s="176"/>
      <c r="BD154" s="176"/>
      <c r="BE154" s="176"/>
      <c r="BF154" s="176"/>
      <c r="BG154" s="176"/>
      <c r="BH154" s="176"/>
    </row>
    <row r="155" spans="1:60" outlineLevel="1" x14ac:dyDescent="0.2">
      <c r="A155" s="177"/>
      <c r="B155" s="208" t="s">
        <v>2547</v>
      </c>
      <c r="C155" s="209"/>
      <c r="D155" s="200"/>
      <c r="E155" s="201"/>
      <c r="F155" s="184"/>
      <c r="G155" s="184"/>
      <c r="H155" s="184"/>
      <c r="I155" s="184"/>
      <c r="J155" s="184"/>
      <c r="K155" s="184"/>
      <c r="L155" s="184"/>
      <c r="M155" s="184"/>
      <c r="N155" s="184"/>
      <c r="O155" s="184"/>
      <c r="P155" s="184"/>
      <c r="Q155" s="184"/>
      <c r="R155" s="185"/>
      <c r="S155" s="185"/>
      <c r="T155" s="184"/>
      <c r="U155" s="184"/>
      <c r="V155" s="185"/>
      <c r="W155" s="185"/>
      <c r="X155" s="266"/>
      <c r="Y155" s="176"/>
      <c r="Z155" s="176"/>
      <c r="AA155" s="176"/>
      <c r="AB155" s="176"/>
      <c r="AC155" s="176"/>
      <c r="AD155" s="176"/>
      <c r="AE155" s="176" t="s">
        <v>197</v>
      </c>
      <c r="AF155" s="176">
        <v>0</v>
      </c>
      <c r="AG155" s="176"/>
      <c r="AH155" s="211"/>
      <c r="AI155" s="212" t="s">
        <v>2547</v>
      </c>
      <c r="AJ155" s="214"/>
      <c r="AK155" s="176"/>
      <c r="AL155" s="176"/>
      <c r="AM155" s="176"/>
      <c r="AN155" s="176"/>
      <c r="AO155" s="176"/>
      <c r="AP155" s="176"/>
      <c r="AQ155" s="176"/>
      <c r="AR155" s="176"/>
      <c r="AS155" s="176"/>
      <c r="AT155" s="176"/>
      <c r="AU155" s="176"/>
      <c r="AV155" s="176"/>
      <c r="AW155" s="176"/>
      <c r="AX155" s="176"/>
      <c r="AY155" s="176"/>
      <c r="AZ155" s="176"/>
      <c r="BA155" s="176"/>
      <c r="BB155" s="176"/>
      <c r="BC155" s="176"/>
      <c r="BD155" s="176"/>
      <c r="BE155" s="176"/>
      <c r="BF155" s="176"/>
      <c r="BG155" s="176"/>
      <c r="BH155" s="176"/>
    </row>
    <row r="156" spans="1:60" outlineLevel="1" x14ac:dyDescent="0.2">
      <c r="A156" s="177"/>
      <c r="B156" s="208" t="s">
        <v>2546</v>
      </c>
      <c r="C156" s="209"/>
      <c r="D156" s="200"/>
      <c r="E156" s="201"/>
      <c r="F156" s="184"/>
      <c r="G156" s="184"/>
      <c r="H156" s="184"/>
      <c r="I156" s="184"/>
      <c r="J156" s="184"/>
      <c r="K156" s="184"/>
      <c r="L156" s="184"/>
      <c r="M156" s="184"/>
      <c r="N156" s="184"/>
      <c r="O156" s="184"/>
      <c r="P156" s="184"/>
      <c r="Q156" s="184"/>
      <c r="R156" s="185"/>
      <c r="S156" s="185"/>
      <c r="T156" s="184"/>
      <c r="U156" s="184"/>
      <c r="V156" s="185"/>
      <c r="W156" s="185"/>
      <c r="X156" s="266"/>
      <c r="Y156" s="176"/>
      <c r="Z156" s="176"/>
      <c r="AA156" s="176"/>
      <c r="AB156" s="176"/>
      <c r="AC156" s="176"/>
      <c r="AD156" s="176"/>
      <c r="AE156" s="176" t="s">
        <v>197</v>
      </c>
      <c r="AF156" s="176">
        <v>0</v>
      </c>
      <c r="AG156" s="176"/>
      <c r="AH156" s="211"/>
      <c r="AI156" s="212" t="s">
        <v>2546</v>
      </c>
      <c r="AJ156" s="214"/>
      <c r="AK156" s="176"/>
      <c r="AL156" s="176"/>
      <c r="AM156" s="176"/>
      <c r="AN156" s="176"/>
      <c r="AO156" s="176"/>
      <c r="AP156" s="176"/>
      <c r="AQ156" s="176"/>
      <c r="AR156" s="176"/>
      <c r="AS156" s="176"/>
      <c r="AT156" s="176"/>
      <c r="AU156" s="176"/>
      <c r="AV156" s="176"/>
      <c r="AW156" s="176"/>
      <c r="AX156" s="176"/>
      <c r="AY156" s="176"/>
      <c r="AZ156" s="176"/>
      <c r="BA156" s="176"/>
      <c r="BB156" s="176"/>
      <c r="BC156" s="176"/>
      <c r="BD156" s="176"/>
      <c r="BE156" s="176"/>
      <c r="BF156" s="176"/>
      <c r="BG156" s="176"/>
      <c r="BH156" s="176"/>
    </row>
    <row r="157" spans="1:60" outlineLevel="1" x14ac:dyDescent="0.2">
      <c r="A157" s="177"/>
      <c r="B157" s="208" t="s">
        <v>2151</v>
      </c>
      <c r="C157" s="209"/>
      <c r="D157" s="200"/>
      <c r="E157" s="201"/>
      <c r="F157" s="184"/>
      <c r="G157" s="184"/>
      <c r="H157" s="184"/>
      <c r="I157" s="184"/>
      <c r="J157" s="184"/>
      <c r="K157" s="184"/>
      <c r="L157" s="184"/>
      <c r="M157" s="184"/>
      <c r="N157" s="184"/>
      <c r="O157" s="184"/>
      <c r="P157" s="184"/>
      <c r="Q157" s="184"/>
      <c r="R157" s="185"/>
      <c r="S157" s="185"/>
      <c r="T157" s="184"/>
      <c r="U157" s="184"/>
      <c r="V157" s="185"/>
      <c r="W157" s="185"/>
      <c r="X157" s="266"/>
      <c r="Y157" s="176"/>
      <c r="Z157" s="176"/>
      <c r="AA157" s="176"/>
      <c r="AB157" s="176"/>
      <c r="AC157" s="176"/>
      <c r="AD157" s="176"/>
      <c r="AE157" s="176" t="s">
        <v>197</v>
      </c>
      <c r="AF157" s="176">
        <v>0</v>
      </c>
      <c r="AG157" s="176"/>
      <c r="AH157" s="211"/>
      <c r="AI157" s="212" t="s">
        <v>2151</v>
      </c>
      <c r="AJ157" s="214"/>
      <c r="AK157" s="176"/>
      <c r="AL157" s="176"/>
      <c r="AM157" s="176"/>
      <c r="AN157" s="176"/>
      <c r="AO157" s="176"/>
      <c r="AP157" s="176"/>
      <c r="AQ157" s="176"/>
      <c r="AR157" s="176"/>
      <c r="AS157" s="176"/>
      <c r="AT157" s="176"/>
      <c r="AU157" s="176"/>
      <c r="AV157" s="176"/>
      <c r="AW157" s="176"/>
      <c r="AX157" s="176"/>
      <c r="AY157" s="176"/>
      <c r="AZ157" s="176"/>
      <c r="BA157" s="176"/>
      <c r="BB157" s="176"/>
      <c r="BC157" s="176"/>
      <c r="BD157" s="176"/>
      <c r="BE157" s="176"/>
      <c r="BF157" s="176"/>
      <c r="BG157" s="176"/>
      <c r="BH157" s="176"/>
    </row>
    <row r="158" spans="1:60" outlineLevel="1" x14ac:dyDescent="0.2">
      <c r="A158" s="177"/>
      <c r="B158" s="208" t="s">
        <v>2545</v>
      </c>
      <c r="C158" s="209"/>
      <c r="D158" s="200"/>
      <c r="E158" s="201"/>
      <c r="F158" s="184"/>
      <c r="G158" s="184"/>
      <c r="H158" s="184"/>
      <c r="I158" s="184"/>
      <c r="J158" s="184"/>
      <c r="K158" s="184"/>
      <c r="L158" s="184"/>
      <c r="M158" s="184"/>
      <c r="N158" s="184"/>
      <c r="O158" s="184"/>
      <c r="P158" s="184"/>
      <c r="Q158" s="184"/>
      <c r="R158" s="185"/>
      <c r="S158" s="185"/>
      <c r="T158" s="184"/>
      <c r="U158" s="184"/>
      <c r="V158" s="185"/>
      <c r="W158" s="185"/>
      <c r="X158" s="266"/>
      <c r="Y158" s="176"/>
      <c r="Z158" s="176"/>
      <c r="AA158" s="176"/>
      <c r="AB158" s="176"/>
      <c r="AC158" s="176"/>
      <c r="AD158" s="176"/>
      <c r="AE158" s="176" t="s">
        <v>197</v>
      </c>
      <c r="AF158" s="176">
        <v>0</v>
      </c>
      <c r="AG158" s="176"/>
      <c r="AH158" s="211"/>
      <c r="AI158" s="212" t="s">
        <v>2545</v>
      </c>
      <c r="AJ158" s="214"/>
      <c r="AK158" s="176"/>
      <c r="AL158" s="176"/>
      <c r="AM158" s="176"/>
      <c r="AN158" s="176"/>
      <c r="AO158" s="176"/>
      <c r="AP158" s="176"/>
      <c r="AQ158" s="176"/>
      <c r="AR158" s="176"/>
      <c r="AS158" s="176"/>
      <c r="AT158" s="176"/>
      <c r="AU158" s="176"/>
      <c r="AV158" s="176"/>
      <c r="AW158" s="176"/>
      <c r="AX158" s="176"/>
      <c r="AY158" s="176"/>
      <c r="AZ158" s="176"/>
      <c r="BA158" s="176"/>
      <c r="BB158" s="176"/>
      <c r="BC158" s="176"/>
      <c r="BD158" s="176"/>
      <c r="BE158" s="176"/>
      <c r="BF158" s="176"/>
      <c r="BG158" s="176"/>
      <c r="BH158" s="176"/>
    </row>
    <row r="159" spans="1:60" outlineLevel="1" x14ac:dyDescent="0.2">
      <c r="A159" s="177"/>
      <c r="B159" s="208" t="s">
        <v>2544</v>
      </c>
      <c r="C159" s="209"/>
      <c r="D159" s="200"/>
      <c r="E159" s="201"/>
      <c r="F159" s="184"/>
      <c r="G159" s="184"/>
      <c r="H159" s="184"/>
      <c r="I159" s="184"/>
      <c r="J159" s="184"/>
      <c r="K159" s="184"/>
      <c r="L159" s="184"/>
      <c r="M159" s="184"/>
      <c r="N159" s="184"/>
      <c r="O159" s="184"/>
      <c r="P159" s="184"/>
      <c r="Q159" s="184"/>
      <c r="R159" s="185"/>
      <c r="S159" s="185"/>
      <c r="T159" s="184"/>
      <c r="U159" s="184"/>
      <c r="V159" s="185"/>
      <c r="W159" s="185"/>
      <c r="X159" s="266"/>
      <c r="Y159" s="176"/>
      <c r="Z159" s="176"/>
      <c r="AA159" s="176"/>
      <c r="AB159" s="176"/>
      <c r="AC159" s="176"/>
      <c r="AD159" s="176"/>
      <c r="AE159" s="176" t="s">
        <v>197</v>
      </c>
      <c r="AF159" s="176">
        <v>0</v>
      </c>
      <c r="AG159" s="176"/>
      <c r="AH159" s="211"/>
      <c r="AI159" s="212" t="s">
        <v>2544</v>
      </c>
      <c r="AJ159" s="214"/>
      <c r="AK159" s="176"/>
      <c r="AL159" s="176"/>
      <c r="AM159" s="176"/>
      <c r="AN159" s="176"/>
      <c r="AO159" s="176"/>
      <c r="AP159" s="176"/>
      <c r="AQ159" s="176"/>
      <c r="AR159" s="176"/>
      <c r="AS159" s="176"/>
      <c r="AT159" s="176"/>
      <c r="AU159" s="176"/>
      <c r="AV159" s="176"/>
      <c r="AW159" s="176"/>
      <c r="AX159" s="176"/>
      <c r="AY159" s="176"/>
      <c r="AZ159" s="176"/>
      <c r="BA159" s="176"/>
      <c r="BB159" s="176"/>
      <c r="BC159" s="176"/>
      <c r="BD159" s="176"/>
      <c r="BE159" s="176"/>
      <c r="BF159" s="176"/>
      <c r="BG159" s="176"/>
      <c r="BH159" s="176"/>
    </row>
    <row r="160" spans="1:60" outlineLevel="1" x14ac:dyDescent="0.2">
      <c r="A160" s="177"/>
      <c r="B160" s="208" t="s">
        <v>2148</v>
      </c>
      <c r="C160" s="209"/>
      <c r="D160" s="200"/>
      <c r="E160" s="201"/>
      <c r="F160" s="184"/>
      <c r="G160" s="184"/>
      <c r="H160" s="184"/>
      <c r="I160" s="184"/>
      <c r="J160" s="184"/>
      <c r="K160" s="184"/>
      <c r="L160" s="184"/>
      <c r="M160" s="184"/>
      <c r="N160" s="184"/>
      <c r="O160" s="184"/>
      <c r="P160" s="184"/>
      <c r="Q160" s="184"/>
      <c r="R160" s="185"/>
      <c r="S160" s="185"/>
      <c r="T160" s="184"/>
      <c r="U160" s="184"/>
      <c r="V160" s="185"/>
      <c r="W160" s="185"/>
      <c r="X160" s="266"/>
      <c r="Y160" s="176"/>
      <c r="Z160" s="176"/>
      <c r="AA160" s="176"/>
      <c r="AB160" s="176"/>
      <c r="AC160" s="176"/>
      <c r="AD160" s="176"/>
      <c r="AE160" s="176" t="s">
        <v>197</v>
      </c>
      <c r="AF160" s="176">
        <v>0</v>
      </c>
      <c r="AG160" s="176"/>
      <c r="AH160" s="211"/>
      <c r="AI160" s="212" t="s">
        <v>2148</v>
      </c>
      <c r="AJ160" s="214"/>
      <c r="AK160" s="176"/>
      <c r="AL160" s="176"/>
      <c r="AM160" s="176"/>
      <c r="AN160" s="176"/>
      <c r="AO160" s="176"/>
      <c r="AP160" s="176"/>
      <c r="AQ160" s="176"/>
      <c r="AR160" s="176"/>
      <c r="AS160" s="176"/>
      <c r="AT160" s="176"/>
      <c r="AU160" s="176"/>
      <c r="AV160" s="176"/>
      <c r="AW160" s="176"/>
      <c r="AX160" s="176"/>
      <c r="AY160" s="176"/>
      <c r="AZ160" s="176"/>
      <c r="BA160" s="176"/>
      <c r="BB160" s="176"/>
      <c r="BC160" s="176"/>
      <c r="BD160" s="176"/>
      <c r="BE160" s="176"/>
      <c r="BF160" s="176"/>
      <c r="BG160" s="176"/>
      <c r="BH160" s="176"/>
    </row>
    <row r="161" spans="1:60" outlineLevel="1" x14ac:dyDescent="0.2">
      <c r="A161" s="177"/>
      <c r="B161" s="208" t="s">
        <v>2543</v>
      </c>
      <c r="C161" s="209"/>
      <c r="D161" s="200"/>
      <c r="E161" s="201"/>
      <c r="F161" s="184"/>
      <c r="G161" s="184"/>
      <c r="H161" s="184"/>
      <c r="I161" s="184"/>
      <c r="J161" s="184"/>
      <c r="K161" s="184"/>
      <c r="L161" s="184"/>
      <c r="M161" s="184"/>
      <c r="N161" s="184"/>
      <c r="O161" s="184"/>
      <c r="P161" s="184"/>
      <c r="Q161" s="184"/>
      <c r="R161" s="185"/>
      <c r="S161" s="185"/>
      <c r="T161" s="184"/>
      <c r="U161" s="184"/>
      <c r="V161" s="185"/>
      <c r="W161" s="185"/>
      <c r="X161" s="266"/>
      <c r="Y161" s="176"/>
      <c r="Z161" s="176"/>
      <c r="AA161" s="176"/>
      <c r="AB161" s="176"/>
      <c r="AC161" s="176"/>
      <c r="AD161" s="176"/>
      <c r="AE161" s="176" t="s">
        <v>197</v>
      </c>
      <c r="AF161" s="176">
        <v>0</v>
      </c>
      <c r="AG161" s="176"/>
      <c r="AH161" s="211"/>
      <c r="AI161" s="212" t="s">
        <v>2543</v>
      </c>
      <c r="AJ161" s="214"/>
      <c r="AK161" s="176"/>
      <c r="AL161" s="176"/>
      <c r="AM161" s="176"/>
      <c r="AN161" s="176"/>
      <c r="AO161" s="176"/>
      <c r="AP161" s="176"/>
      <c r="AQ161" s="176"/>
      <c r="AR161" s="176"/>
      <c r="AS161" s="176"/>
      <c r="AT161" s="176"/>
      <c r="AU161" s="176"/>
      <c r="AV161" s="176"/>
      <c r="AW161" s="176"/>
      <c r="AX161" s="176"/>
      <c r="AY161" s="176"/>
      <c r="AZ161" s="176"/>
      <c r="BA161" s="176"/>
      <c r="BB161" s="176"/>
      <c r="BC161" s="176"/>
      <c r="BD161" s="176"/>
      <c r="BE161" s="176"/>
      <c r="BF161" s="176"/>
      <c r="BG161" s="176"/>
      <c r="BH161" s="176"/>
    </row>
    <row r="162" spans="1:60" outlineLevel="1" x14ac:dyDescent="0.2">
      <c r="A162" s="177"/>
      <c r="B162" s="208" t="s">
        <v>280</v>
      </c>
      <c r="C162" s="209"/>
      <c r="D162" s="200"/>
      <c r="E162" s="201"/>
      <c r="F162" s="184"/>
      <c r="G162" s="184"/>
      <c r="H162" s="184"/>
      <c r="I162" s="184"/>
      <c r="J162" s="184"/>
      <c r="K162" s="184"/>
      <c r="L162" s="184"/>
      <c r="M162" s="184"/>
      <c r="N162" s="184"/>
      <c r="O162" s="184"/>
      <c r="P162" s="184"/>
      <c r="Q162" s="184"/>
      <c r="R162" s="185"/>
      <c r="S162" s="185"/>
      <c r="T162" s="184"/>
      <c r="U162" s="184"/>
      <c r="V162" s="185"/>
      <c r="W162" s="185"/>
      <c r="X162" s="266"/>
      <c r="Y162" s="176"/>
      <c r="Z162" s="176"/>
      <c r="AA162" s="176"/>
      <c r="AB162" s="176"/>
      <c r="AC162" s="176"/>
      <c r="AD162" s="176"/>
      <c r="AE162" s="176" t="s">
        <v>197</v>
      </c>
      <c r="AF162" s="176">
        <v>0</v>
      </c>
      <c r="AG162" s="176"/>
      <c r="AH162" s="211"/>
      <c r="AI162" s="212" t="s">
        <v>280</v>
      </c>
      <c r="AJ162" s="214"/>
      <c r="AK162" s="176"/>
      <c r="AL162" s="176"/>
      <c r="AM162" s="176"/>
      <c r="AN162" s="176"/>
      <c r="AO162" s="176"/>
      <c r="AP162" s="176"/>
      <c r="AQ162" s="176"/>
      <c r="AR162" s="176"/>
      <c r="AS162" s="176"/>
      <c r="AT162" s="176"/>
      <c r="AU162" s="176"/>
      <c r="AV162" s="176"/>
      <c r="AW162" s="176"/>
      <c r="AX162" s="176"/>
      <c r="AY162" s="176"/>
      <c r="AZ162" s="176"/>
      <c r="BA162" s="176"/>
      <c r="BB162" s="176"/>
      <c r="BC162" s="176"/>
      <c r="BD162" s="176"/>
      <c r="BE162" s="176"/>
      <c r="BF162" s="176"/>
      <c r="BG162" s="176"/>
      <c r="BH162" s="176"/>
    </row>
    <row r="163" spans="1:60" outlineLevel="1" x14ac:dyDescent="0.2">
      <c r="A163" s="177"/>
      <c r="B163" s="208" t="s">
        <v>2542</v>
      </c>
      <c r="C163" s="209"/>
      <c r="D163" s="200"/>
      <c r="E163" s="201">
        <v>1517.7655</v>
      </c>
      <c r="F163" s="184"/>
      <c r="G163" s="184"/>
      <c r="H163" s="184"/>
      <c r="I163" s="184"/>
      <c r="J163" s="184"/>
      <c r="K163" s="184"/>
      <c r="L163" s="184"/>
      <c r="M163" s="184"/>
      <c r="N163" s="184"/>
      <c r="O163" s="184"/>
      <c r="P163" s="184"/>
      <c r="Q163" s="184"/>
      <c r="R163" s="185"/>
      <c r="S163" s="185"/>
      <c r="T163" s="184"/>
      <c r="U163" s="184"/>
      <c r="V163" s="185"/>
      <c r="W163" s="185"/>
      <c r="X163" s="266"/>
      <c r="Y163" s="176"/>
      <c r="Z163" s="176"/>
      <c r="AA163" s="176"/>
      <c r="AB163" s="176"/>
      <c r="AC163" s="176"/>
      <c r="AD163" s="176"/>
      <c r="AE163" s="176" t="s">
        <v>197</v>
      </c>
      <c r="AF163" s="176">
        <v>0</v>
      </c>
      <c r="AG163" s="176"/>
      <c r="AH163" s="211"/>
      <c r="AI163" s="212" t="s">
        <v>2542</v>
      </c>
      <c r="AJ163" s="214"/>
      <c r="AK163" s="176"/>
      <c r="AL163" s="176"/>
      <c r="AM163" s="176"/>
      <c r="AN163" s="176"/>
      <c r="AO163" s="176"/>
      <c r="AP163" s="176"/>
      <c r="AQ163" s="176"/>
      <c r="AR163" s="176"/>
      <c r="AS163" s="176"/>
      <c r="AT163" s="176"/>
      <c r="AU163" s="176"/>
      <c r="AV163" s="176"/>
      <c r="AW163" s="176"/>
      <c r="AX163" s="176"/>
      <c r="AY163" s="176"/>
      <c r="AZ163" s="176"/>
      <c r="BA163" s="176"/>
      <c r="BB163" s="176"/>
      <c r="BC163" s="176"/>
      <c r="BD163" s="176"/>
      <c r="BE163" s="176"/>
      <c r="BF163" s="176"/>
      <c r="BG163" s="176"/>
      <c r="BH163" s="176"/>
    </row>
    <row r="164" spans="1:60" ht="22.5" outlineLevel="1" x14ac:dyDescent="0.2">
      <c r="A164" s="222">
        <v>24</v>
      </c>
      <c r="B164" s="223" t="s">
        <v>2541</v>
      </c>
      <c r="C164" s="223" t="s">
        <v>2540</v>
      </c>
      <c r="D164" s="224" t="s">
        <v>207</v>
      </c>
      <c r="E164" s="225">
        <v>166.78530000000001</v>
      </c>
      <c r="F164" s="199"/>
      <c r="G164" s="227">
        <f>ROUND(E164*F164,2)</f>
        <v>0</v>
      </c>
      <c r="H164" s="226">
        <v>51.71</v>
      </c>
      <c r="I164" s="227">
        <f>ROUND(E164*H164,2)</f>
        <v>8624.4699999999993</v>
      </c>
      <c r="J164" s="226">
        <v>164.29</v>
      </c>
      <c r="K164" s="227">
        <f>ROUND(E164*J164,2)</f>
        <v>27401.16</v>
      </c>
      <c r="L164" s="227">
        <v>21</v>
      </c>
      <c r="M164" s="227">
        <f>G164*(1+L164/100)</f>
        <v>0</v>
      </c>
      <c r="N164" s="227">
        <v>1.038E-2</v>
      </c>
      <c r="O164" s="227">
        <f>ROUND(E164*N164,2)</f>
        <v>1.73</v>
      </c>
      <c r="P164" s="227">
        <v>0</v>
      </c>
      <c r="Q164" s="227">
        <f>ROUND(E164*P164,2)</f>
        <v>0</v>
      </c>
      <c r="R164" s="228" t="s">
        <v>193</v>
      </c>
      <c r="S164" s="228" t="s">
        <v>194</v>
      </c>
      <c r="T164" s="197">
        <v>0.33688000000000001</v>
      </c>
      <c r="U164" s="197">
        <f>ROUND(E164*T164,2)</f>
        <v>56.19</v>
      </c>
      <c r="V164" s="198"/>
      <c r="W164" s="198"/>
      <c r="X164" s="266"/>
      <c r="Y164" s="176"/>
      <c r="Z164" s="176"/>
      <c r="AA164" s="176"/>
      <c r="AB164" s="176"/>
      <c r="AC164" s="176"/>
      <c r="AD164" s="176"/>
      <c r="AE164" s="176" t="s">
        <v>195</v>
      </c>
      <c r="AF164" s="176">
        <v>139</v>
      </c>
      <c r="AG164" s="176"/>
      <c r="AH164" s="211"/>
      <c r="AI164" s="211"/>
      <c r="AJ164" s="214"/>
      <c r="AK164" s="176"/>
      <c r="AL164" s="176"/>
      <c r="AM164" s="176"/>
      <c r="AN164" s="176"/>
      <c r="AO164" s="176"/>
      <c r="AP164" s="176"/>
      <c r="AQ164" s="176"/>
      <c r="AR164" s="176"/>
      <c r="AS164" s="176"/>
      <c r="AT164" s="176"/>
      <c r="AU164" s="176"/>
      <c r="AV164" s="176"/>
      <c r="AW164" s="176"/>
      <c r="AX164" s="176"/>
      <c r="AY164" s="176"/>
      <c r="AZ164" s="176"/>
      <c r="BA164" s="176"/>
      <c r="BB164" s="176"/>
      <c r="BC164" s="176"/>
      <c r="BD164" s="176"/>
      <c r="BE164" s="176"/>
      <c r="BF164" s="176"/>
      <c r="BG164" s="176"/>
      <c r="BH164" s="176"/>
    </row>
    <row r="165" spans="1:60" outlineLevel="1" x14ac:dyDescent="0.2">
      <c r="A165" s="177"/>
      <c r="B165" s="308" t="s">
        <v>2539</v>
      </c>
      <c r="C165" s="308"/>
      <c r="D165" s="309"/>
      <c r="E165" s="309"/>
      <c r="F165" s="309"/>
      <c r="G165" s="309"/>
      <c r="H165" s="184"/>
      <c r="I165" s="184"/>
      <c r="J165" s="184"/>
      <c r="K165" s="184"/>
      <c r="L165" s="184"/>
      <c r="M165" s="184"/>
      <c r="N165" s="184"/>
      <c r="O165" s="184"/>
      <c r="P165" s="184"/>
      <c r="Q165" s="184"/>
      <c r="R165" s="185"/>
      <c r="S165" s="185"/>
      <c r="T165" s="184"/>
      <c r="U165" s="184"/>
      <c r="V165" s="185"/>
      <c r="W165" s="185"/>
      <c r="X165" s="266"/>
      <c r="Y165" s="176"/>
      <c r="Z165" s="176"/>
      <c r="AA165" s="176"/>
      <c r="AB165" s="176"/>
      <c r="AC165" s="176"/>
      <c r="AD165" s="176"/>
      <c r="AE165" s="176" t="s">
        <v>221</v>
      </c>
      <c r="AF165" s="176"/>
      <c r="AG165" s="176"/>
      <c r="AH165" s="211" t="str">
        <f>B165</f>
        <v>Včetně pomocného pracovního lešení o výšce podlahy do 1900 mm a pro zatížení do 1,5 kPa.</v>
      </c>
      <c r="AI165" s="211"/>
      <c r="AJ165" s="214"/>
      <c r="AK165" s="176"/>
      <c r="AL165" s="176"/>
      <c r="AM165" s="176"/>
      <c r="AN165" s="176"/>
      <c r="AO165" s="176"/>
      <c r="AP165" s="176"/>
      <c r="AQ165" s="176"/>
      <c r="AR165" s="176"/>
      <c r="AS165" s="176"/>
      <c r="AT165" s="176"/>
      <c r="AU165" s="176"/>
      <c r="AV165" s="176"/>
      <c r="AW165" s="176"/>
      <c r="AX165" s="176"/>
      <c r="AY165" s="176"/>
      <c r="AZ165" s="176"/>
      <c r="BA165" s="176"/>
      <c r="BB165" s="176"/>
      <c r="BC165" s="176"/>
      <c r="BD165" s="176"/>
      <c r="BE165" s="176"/>
      <c r="BF165" s="176"/>
      <c r="BG165" s="176"/>
      <c r="BH165" s="176"/>
    </row>
    <row r="166" spans="1:60" outlineLevel="1" x14ac:dyDescent="0.2">
      <c r="A166" s="177"/>
      <c r="B166" s="208" t="s">
        <v>2538</v>
      </c>
      <c r="C166" s="209"/>
      <c r="D166" s="200"/>
      <c r="E166" s="201"/>
      <c r="F166" s="184"/>
      <c r="G166" s="184"/>
      <c r="H166" s="184"/>
      <c r="I166" s="184"/>
      <c r="J166" s="184"/>
      <c r="K166" s="184"/>
      <c r="L166" s="184"/>
      <c r="M166" s="184"/>
      <c r="N166" s="184"/>
      <c r="O166" s="184"/>
      <c r="P166" s="184"/>
      <c r="Q166" s="184"/>
      <c r="R166" s="185"/>
      <c r="S166" s="185"/>
      <c r="T166" s="184"/>
      <c r="U166" s="184"/>
      <c r="V166" s="185"/>
      <c r="W166" s="185"/>
      <c r="X166" s="266"/>
      <c r="Y166" s="176"/>
      <c r="Z166" s="176"/>
      <c r="AA166" s="176"/>
      <c r="AB166" s="176"/>
      <c r="AC166" s="176"/>
      <c r="AD166" s="176"/>
      <c r="AE166" s="176" t="s">
        <v>197</v>
      </c>
      <c r="AF166" s="176">
        <v>0</v>
      </c>
      <c r="AG166" s="176"/>
      <c r="AH166" s="211"/>
      <c r="AI166" s="212" t="s">
        <v>2538</v>
      </c>
      <c r="AJ166" s="214"/>
      <c r="AK166" s="176"/>
      <c r="AL166" s="176"/>
      <c r="AM166" s="176"/>
      <c r="AN166" s="176"/>
      <c r="AO166" s="176"/>
      <c r="AP166" s="176"/>
      <c r="AQ166" s="176"/>
      <c r="AR166" s="176"/>
      <c r="AS166" s="176"/>
      <c r="AT166" s="176"/>
      <c r="AU166" s="176"/>
      <c r="AV166" s="176"/>
      <c r="AW166" s="176"/>
      <c r="AX166" s="176"/>
      <c r="AY166" s="176"/>
      <c r="AZ166" s="176"/>
      <c r="BA166" s="176"/>
      <c r="BB166" s="176"/>
      <c r="BC166" s="176"/>
      <c r="BD166" s="176"/>
      <c r="BE166" s="176"/>
      <c r="BF166" s="176"/>
      <c r="BG166" s="176"/>
      <c r="BH166" s="176"/>
    </row>
    <row r="167" spans="1:60" outlineLevel="1" x14ac:dyDescent="0.2">
      <c r="A167" s="177"/>
      <c r="B167" s="208" t="s">
        <v>2537</v>
      </c>
      <c r="C167" s="209"/>
      <c r="D167" s="200"/>
      <c r="E167" s="201"/>
      <c r="F167" s="184"/>
      <c r="G167" s="184"/>
      <c r="H167" s="184"/>
      <c r="I167" s="184"/>
      <c r="J167" s="184"/>
      <c r="K167" s="184"/>
      <c r="L167" s="184"/>
      <c r="M167" s="184"/>
      <c r="N167" s="184"/>
      <c r="O167" s="184"/>
      <c r="P167" s="184"/>
      <c r="Q167" s="184"/>
      <c r="R167" s="185"/>
      <c r="S167" s="185"/>
      <c r="T167" s="184"/>
      <c r="U167" s="184"/>
      <c r="V167" s="185"/>
      <c r="W167" s="185"/>
      <c r="X167" s="266"/>
      <c r="Y167" s="176"/>
      <c r="Z167" s="176"/>
      <c r="AA167" s="176"/>
      <c r="AB167" s="176"/>
      <c r="AC167" s="176"/>
      <c r="AD167" s="176"/>
      <c r="AE167" s="176" t="s">
        <v>197</v>
      </c>
      <c r="AF167" s="176">
        <v>0</v>
      </c>
      <c r="AG167" s="176"/>
      <c r="AH167" s="211"/>
      <c r="AI167" s="212" t="s">
        <v>2537</v>
      </c>
      <c r="AJ167" s="214"/>
      <c r="AK167" s="176"/>
      <c r="AL167" s="176"/>
      <c r="AM167" s="176"/>
      <c r="AN167" s="176"/>
      <c r="AO167" s="176"/>
      <c r="AP167" s="176"/>
      <c r="AQ167" s="176"/>
      <c r="AR167" s="176"/>
      <c r="AS167" s="176"/>
      <c r="AT167" s="176"/>
      <c r="AU167" s="176"/>
      <c r="AV167" s="176"/>
      <c r="AW167" s="176"/>
      <c r="AX167" s="176"/>
      <c r="AY167" s="176"/>
      <c r="AZ167" s="176"/>
      <c r="BA167" s="176"/>
      <c r="BB167" s="176"/>
      <c r="BC167" s="176"/>
      <c r="BD167" s="176"/>
      <c r="BE167" s="176"/>
      <c r="BF167" s="176"/>
      <c r="BG167" s="176"/>
      <c r="BH167" s="176"/>
    </row>
    <row r="168" spans="1:60" outlineLevel="1" x14ac:dyDescent="0.2">
      <c r="A168" s="177"/>
      <c r="B168" s="208" t="s">
        <v>2536</v>
      </c>
      <c r="C168" s="209"/>
      <c r="D168" s="200"/>
      <c r="E168" s="201"/>
      <c r="F168" s="184"/>
      <c r="G168" s="184"/>
      <c r="H168" s="184"/>
      <c r="I168" s="184"/>
      <c r="J168" s="184"/>
      <c r="K168" s="184"/>
      <c r="L168" s="184"/>
      <c r="M168" s="184"/>
      <c r="N168" s="184"/>
      <c r="O168" s="184"/>
      <c r="P168" s="184"/>
      <c r="Q168" s="184"/>
      <c r="R168" s="185"/>
      <c r="S168" s="185"/>
      <c r="T168" s="184"/>
      <c r="U168" s="184"/>
      <c r="V168" s="185"/>
      <c r="W168" s="185"/>
      <c r="X168" s="266"/>
      <c r="Y168" s="176"/>
      <c r="Z168" s="176"/>
      <c r="AA168" s="176"/>
      <c r="AB168" s="176"/>
      <c r="AC168" s="176"/>
      <c r="AD168" s="176"/>
      <c r="AE168" s="176" t="s">
        <v>197</v>
      </c>
      <c r="AF168" s="176">
        <v>0</v>
      </c>
      <c r="AG168" s="176"/>
      <c r="AH168" s="211"/>
      <c r="AI168" s="212" t="s">
        <v>2536</v>
      </c>
      <c r="AJ168" s="214"/>
      <c r="AK168" s="176"/>
      <c r="AL168" s="176"/>
      <c r="AM168" s="176"/>
      <c r="AN168" s="176"/>
      <c r="AO168" s="176"/>
      <c r="AP168" s="176"/>
      <c r="AQ168" s="176"/>
      <c r="AR168" s="176"/>
      <c r="AS168" s="176"/>
      <c r="AT168" s="176"/>
      <c r="AU168" s="176"/>
      <c r="AV168" s="176"/>
      <c r="AW168" s="176"/>
      <c r="AX168" s="176"/>
      <c r="AY168" s="176"/>
      <c r="AZ168" s="176"/>
      <c r="BA168" s="176"/>
      <c r="BB168" s="176"/>
      <c r="BC168" s="176"/>
      <c r="BD168" s="176"/>
      <c r="BE168" s="176"/>
      <c r="BF168" s="176"/>
      <c r="BG168" s="176"/>
      <c r="BH168" s="176"/>
    </row>
    <row r="169" spans="1:60" outlineLevel="1" x14ac:dyDescent="0.2">
      <c r="A169" s="177"/>
      <c r="B169" s="208" t="s">
        <v>2535</v>
      </c>
      <c r="C169" s="209"/>
      <c r="D169" s="200"/>
      <c r="E169" s="201"/>
      <c r="F169" s="184"/>
      <c r="G169" s="184"/>
      <c r="H169" s="184"/>
      <c r="I169" s="184"/>
      <c r="J169" s="184"/>
      <c r="K169" s="184"/>
      <c r="L169" s="184"/>
      <c r="M169" s="184"/>
      <c r="N169" s="184"/>
      <c r="O169" s="184"/>
      <c r="P169" s="184"/>
      <c r="Q169" s="184"/>
      <c r="R169" s="185"/>
      <c r="S169" s="185"/>
      <c r="T169" s="184"/>
      <c r="U169" s="184"/>
      <c r="V169" s="185"/>
      <c r="W169" s="185"/>
      <c r="X169" s="266"/>
      <c r="Y169" s="176"/>
      <c r="Z169" s="176"/>
      <c r="AA169" s="176"/>
      <c r="AB169" s="176"/>
      <c r="AC169" s="176"/>
      <c r="AD169" s="176"/>
      <c r="AE169" s="176" t="s">
        <v>197</v>
      </c>
      <c r="AF169" s="176">
        <v>0</v>
      </c>
      <c r="AG169" s="176"/>
      <c r="AH169" s="211"/>
      <c r="AI169" s="212" t="s">
        <v>2535</v>
      </c>
      <c r="AJ169" s="214"/>
      <c r="AK169" s="176"/>
      <c r="AL169" s="176"/>
      <c r="AM169" s="176"/>
      <c r="AN169" s="176"/>
      <c r="AO169" s="176"/>
      <c r="AP169" s="176"/>
      <c r="AQ169" s="176"/>
      <c r="AR169" s="176"/>
      <c r="AS169" s="176"/>
      <c r="AT169" s="176"/>
      <c r="AU169" s="176"/>
      <c r="AV169" s="176"/>
      <c r="AW169" s="176"/>
      <c r="AX169" s="176"/>
      <c r="AY169" s="176"/>
      <c r="AZ169" s="176"/>
      <c r="BA169" s="176"/>
      <c r="BB169" s="176"/>
      <c r="BC169" s="176"/>
      <c r="BD169" s="176"/>
      <c r="BE169" s="176"/>
      <c r="BF169" s="176"/>
      <c r="BG169" s="176"/>
      <c r="BH169" s="176"/>
    </row>
    <row r="170" spans="1:60" outlineLevel="1" x14ac:dyDescent="0.2">
      <c r="A170" s="177"/>
      <c r="B170" s="208" t="s">
        <v>2534</v>
      </c>
      <c r="C170" s="209"/>
      <c r="D170" s="200"/>
      <c r="E170" s="201"/>
      <c r="F170" s="184"/>
      <c r="G170" s="184"/>
      <c r="H170" s="184"/>
      <c r="I170" s="184"/>
      <c r="J170" s="184"/>
      <c r="K170" s="184"/>
      <c r="L170" s="184"/>
      <c r="M170" s="184"/>
      <c r="N170" s="184"/>
      <c r="O170" s="184"/>
      <c r="P170" s="184"/>
      <c r="Q170" s="184"/>
      <c r="R170" s="185"/>
      <c r="S170" s="185"/>
      <c r="T170" s="184"/>
      <c r="U170" s="184"/>
      <c r="V170" s="185"/>
      <c r="W170" s="185"/>
      <c r="X170" s="266"/>
      <c r="Y170" s="176"/>
      <c r="Z170" s="176"/>
      <c r="AA170" s="176"/>
      <c r="AB170" s="176"/>
      <c r="AC170" s="176"/>
      <c r="AD170" s="176"/>
      <c r="AE170" s="176" t="s">
        <v>197</v>
      </c>
      <c r="AF170" s="176">
        <v>0</v>
      </c>
      <c r="AG170" s="176"/>
      <c r="AH170" s="211"/>
      <c r="AI170" s="212" t="s">
        <v>2534</v>
      </c>
      <c r="AJ170" s="214"/>
      <c r="AK170" s="176"/>
      <c r="AL170" s="176"/>
      <c r="AM170" s="176"/>
      <c r="AN170" s="176"/>
      <c r="AO170" s="176"/>
      <c r="AP170" s="176"/>
      <c r="AQ170" s="176"/>
      <c r="AR170" s="176"/>
      <c r="AS170" s="176"/>
      <c r="AT170" s="176"/>
      <c r="AU170" s="176"/>
      <c r="AV170" s="176"/>
      <c r="AW170" s="176"/>
      <c r="AX170" s="176"/>
      <c r="AY170" s="176"/>
      <c r="AZ170" s="176"/>
      <c r="BA170" s="176"/>
      <c r="BB170" s="176"/>
      <c r="BC170" s="176"/>
      <c r="BD170" s="176"/>
      <c r="BE170" s="176"/>
      <c r="BF170" s="176"/>
      <c r="BG170" s="176"/>
      <c r="BH170" s="176"/>
    </row>
    <row r="171" spans="1:60" outlineLevel="1" x14ac:dyDescent="0.2">
      <c r="A171" s="177"/>
      <c r="B171" s="208" t="s">
        <v>2533</v>
      </c>
      <c r="C171" s="209"/>
      <c r="D171" s="200"/>
      <c r="E171" s="201"/>
      <c r="F171" s="184"/>
      <c r="G171" s="184"/>
      <c r="H171" s="184"/>
      <c r="I171" s="184"/>
      <c r="J171" s="184"/>
      <c r="K171" s="184"/>
      <c r="L171" s="184"/>
      <c r="M171" s="184"/>
      <c r="N171" s="184"/>
      <c r="O171" s="184"/>
      <c r="P171" s="184"/>
      <c r="Q171" s="184"/>
      <c r="R171" s="185"/>
      <c r="S171" s="185"/>
      <c r="T171" s="184"/>
      <c r="U171" s="184"/>
      <c r="V171" s="185"/>
      <c r="W171" s="185"/>
      <c r="X171" s="266"/>
      <c r="Y171" s="176"/>
      <c r="Z171" s="176"/>
      <c r="AA171" s="176"/>
      <c r="AB171" s="176"/>
      <c r="AC171" s="176"/>
      <c r="AD171" s="176"/>
      <c r="AE171" s="176" t="s">
        <v>197</v>
      </c>
      <c r="AF171" s="176">
        <v>0</v>
      </c>
      <c r="AG171" s="176"/>
      <c r="AH171" s="211"/>
      <c r="AI171" s="212" t="s">
        <v>2533</v>
      </c>
      <c r="AJ171" s="214"/>
      <c r="AK171" s="176"/>
      <c r="AL171" s="176"/>
      <c r="AM171" s="176"/>
      <c r="AN171" s="176"/>
      <c r="AO171" s="176"/>
      <c r="AP171" s="176"/>
      <c r="AQ171" s="176"/>
      <c r="AR171" s="176"/>
      <c r="AS171" s="176"/>
      <c r="AT171" s="176"/>
      <c r="AU171" s="176"/>
      <c r="AV171" s="176"/>
      <c r="AW171" s="176"/>
      <c r="AX171" s="176"/>
      <c r="AY171" s="176"/>
      <c r="AZ171" s="176"/>
      <c r="BA171" s="176"/>
      <c r="BB171" s="176"/>
      <c r="BC171" s="176"/>
      <c r="BD171" s="176"/>
      <c r="BE171" s="176"/>
      <c r="BF171" s="176"/>
      <c r="BG171" s="176"/>
      <c r="BH171" s="176"/>
    </row>
    <row r="172" spans="1:60" outlineLevel="1" x14ac:dyDescent="0.2">
      <c r="A172" s="177"/>
      <c r="B172" s="208" t="s">
        <v>2532</v>
      </c>
      <c r="C172" s="209"/>
      <c r="D172" s="200"/>
      <c r="E172" s="201"/>
      <c r="F172" s="184"/>
      <c r="G172" s="184"/>
      <c r="H172" s="184"/>
      <c r="I172" s="184"/>
      <c r="J172" s="184"/>
      <c r="K172" s="184"/>
      <c r="L172" s="184"/>
      <c r="M172" s="184"/>
      <c r="N172" s="184"/>
      <c r="O172" s="184"/>
      <c r="P172" s="184"/>
      <c r="Q172" s="184"/>
      <c r="R172" s="185"/>
      <c r="S172" s="185"/>
      <c r="T172" s="184"/>
      <c r="U172" s="184"/>
      <c r="V172" s="185"/>
      <c r="W172" s="185"/>
      <c r="X172" s="266"/>
      <c r="Y172" s="176"/>
      <c r="Z172" s="176"/>
      <c r="AA172" s="176"/>
      <c r="AB172" s="176"/>
      <c r="AC172" s="176"/>
      <c r="AD172" s="176"/>
      <c r="AE172" s="176" t="s">
        <v>197</v>
      </c>
      <c r="AF172" s="176">
        <v>0</v>
      </c>
      <c r="AG172" s="176"/>
      <c r="AH172" s="211"/>
      <c r="AI172" s="212" t="s">
        <v>2532</v>
      </c>
      <c r="AJ172" s="214"/>
      <c r="AK172" s="176"/>
      <c r="AL172" s="176"/>
      <c r="AM172" s="176"/>
      <c r="AN172" s="176"/>
      <c r="AO172" s="176"/>
      <c r="AP172" s="176"/>
      <c r="AQ172" s="176"/>
      <c r="AR172" s="176"/>
      <c r="AS172" s="176"/>
      <c r="AT172" s="176"/>
      <c r="AU172" s="176"/>
      <c r="AV172" s="176"/>
      <c r="AW172" s="176"/>
      <c r="AX172" s="176"/>
      <c r="AY172" s="176"/>
      <c r="AZ172" s="176"/>
      <c r="BA172" s="176"/>
      <c r="BB172" s="176"/>
      <c r="BC172" s="176"/>
      <c r="BD172" s="176"/>
      <c r="BE172" s="176"/>
      <c r="BF172" s="176"/>
      <c r="BG172" s="176"/>
      <c r="BH172" s="176"/>
    </row>
    <row r="173" spans="1:60" outlineLevel="1" x14ac:dyDescent="0.2">
      <c r="A173" s="177"/>
      <c r="B173" s="208" t="s">
        <v>2531</v>
      </c>
      <c r="C173" s="209"/>
      <c r="D173" s="200"/>
      <c r="E173" s="201"/>
      <c r="F173" s="184"/>
      <c r="G173" s="184"/>
      <c r="H173" s="184"/>
      <c r="I173" s="184"/>
      <c r="J173" s="184"/>
      <c r="K173" s="184"/>
      <c r="L173" s="184"/>
      <c r="M173" s="184"/>
      <c r="N173" s="184"/>
      <c r="O173" s="184"/>
      <c r="P173" s="184"/>
      <c r="Q173" s="184"/>
      <c r="R173" s="185"/>
      <c r="S173" s="185"/>
      <c r="T173" s="184"/>
      <c r="U173" s="184"/>
      <c r="V173" s="185"/>
      <c r="W173" s="185"/>
      <c r="X173" s="266"/>
      <c r="Y173" s="176"/>
      <c r="Z173" s="176"/>
      <c r="AA173" s="176"/>
      <c r="AB173" s="176"/>
      <c r="AC173" s="176"/>
      <c r="AD173" s="176"/>
      <c r="AE173" s="176" t="s">
        <v>197</v>
      </c>
      <c r="AF173" s="176">
        <v>0</v>
      </c>
      <c r="AG173" s="176"/>
      <c r="AH173" s="211"/>
      <c r="AI173" s="212" t="s">
        <v>2531</v>
      </c>
      <c r="AJ173" s="214"/>
      <c r="AK173" s="176"/>
      <c r="AL173" s="176"/>
      <c r="AM173" s="176"/>
      <c r="AN173" s="176"/>
      <c r="AO173" s="176"/>
      <c r="AP173" s="176"/>
      <c r="AQ173" s="176"/>
      <c r="AR173" s="176"/>
      <c r="AS173" s="176"/>
      <c r="AT173" s="176"/>
      <c r="AU173" s="176"/>
      <c r="AV173" s="176"/>
      <c r="AW173" s="176"/>
      <c r="AX173" s="176"/>
      <c r="AY173" s="176"/>
      <c r="AZ173" s="176"/>
      <c r="BA173" s="176"/>
      <c r="BB173" s="176"/>
      <c r="BC173" s="176"/>
      <c r="BD173" s="176"/>
      <c r="BE173" s="176"/>
      <c r="BF173" s="176"/>
      <c r="BG173" s="176"/>
      <c r="BH173" s="176"/>
    </row>
    <row r="174" spans="1:60" outlineLevel="1" x14ac:dyDescent="0.2">
      <c r="A174" s="177"/>
      <c r="B174" s="208" t="s">
        <v>2530</v>
      </c>
      <c r="C174" s="209"/>
      <c r="D174" s="200"/>
      <c r="E174" s="201"/>
      <c r="F174" s="184"/>
      <c r="G174" s="184"/>
      <c r="H174" s="184"/>
      <c r="I174" s="184"/>
      <c r="J174" s="184"/>
      <c r="K174" s="184"/>
      <c r="L174" s="184"/>
      <c r="M174" s="184"/>
      <c r="N174" s="184"/>
      <c r="O174" s="184"/>
      <c r="P174" s="184"/>
      <c r="Q174" s="184"/>
      <c r="R174" s="185"/>
      <c r="S174" s="185"/>
      <c r="T174" s="184"/>
      <c r="U174" s="184"/>
      <c r="V174" s="185"/>
      <c r="W174" s="185"/>
      <c r="X174" s="266"/>
      <c r="Y174" s="176"/>
      <c r="Z174" s="176"/>
      <c r="AA174" s="176"/>
      <c r="AB174" s="176"/>
      <c r="AC174" s="176"/>
      <c r="AD174" s="176"/>
      <c r="AE174" s="176" t="s">
        <v>197</v>
      </c>
      <c r="AF174" s="176">
        <v>0</v>
      </c>
      <c r="AG174" s="176"/>
      <c r="AH174" s="211"/>
      <c r="AI174" s="212" t="s">
        <v>2530</v>
      </c>
      <c r="AJ174" s="214"/>
      <c r="AK174" s="176"/>
      <c r="AL174" s="176"/>
      <c r="AM174" s="176"/>
      <c r="AN174" s="176"/>
      <c r="AO174" s="176"/>
      <c r="AP174" s="176"/>
      <c r="AQ174" s="176"/>
      <c r="AR174" s="176"/>
      <c r="AS174" s="176"/>
      <c r="AT174" s="176"/>
      <c r="AU174" s="176"/>
      <c r="AV174" s="176"/>
      <c r="AW174" s="176"/>
      <c r="AX174" s="176"/>
      <c r="AY174" s="176"/>
      <c r="AZ174" s="176"/>
      <c r="BA174" s="176"/>
      <c r="BB174" s="176"/>
      <c r="BC174" s="176"/>
      <c r="BD174" s="176"/>
      <c r="BE174" s="176"/>
      <c r="BF174" s="176"/>
      <c r="BG174" s="176"/>
      <c r="BH174" s="176"/>
    </row>
    <row r="175" spans="1:60" outlineLevel="1" x14ac:dyDescent="0.2">
      <c r="A175" s="177"/>
      <c r="B175" s="208" t="s">
        <v>2529</v>
      </c>
      <c r="C175" s="209"/>
      <c r="D175" s="200"/>
      <c r="E175" s="201"/>
      <c r="F175" s="184"/>
      <c r="G175" s="184"/>
      <c r="H175" s="184"/>
      <c r="I175" s="184"/>
      <c r="J175" s="184"/>
      <c r="K175" s="184"/>
      <c r="L175" s="184"/>
      <c r="M175" s="184"/>
      <c r="N175" s="184"/>
      <c r="O175" s="184"/>
      <c r="P175" s="184"/>
      <c r="Q175" s="184"/>
      <c r="R175" s="185"/>
      <c r="S175" s="185"/>
      <c r="T175" s="184"/>
      <c r="U175" s="184"/>
      <c r="V175" s="185"/>
      <c r="W175" s="185"/>
      <c r="X175" s="266"/>
      <c r="Y175" s="176"/>
      <c r="Z175" s="176"/>
      <c r="AA175" s="176"/>
      <c r="AB175" s="176"/>
      <c r="AC175" s="176"/>
      <c r="AD175" s="176"/>
      <c r="AE175" s="176" t="s">
        <v>197</v>
      </c>
      <c r="AF175" s="176">
        <v>0</v>
      </c>
      <c r="AG175" s="176"/>
      <c r="AH175" s="211"/>
      <c r="AI175" s="212" t="s">
        <v>2529</v>
      </c>
      <c r="AJ175" s="214"/>
      <c r="AK175" s="176"/>
      <c r="AL175" s="176"/>
      <c r="AM175" s="176"/>
      <c r="AN175" s="176"/>
      <c r="AO175" s="176"/>
      <c r="AP175" s="176"/>
      <c r="AQ175" s="176"/>
      <c r="AR175" s="176"/>
      <c r="AS175" s="176"/>
      <c r="AT175" s="176"/>
      <c r="AU175" s="176"/>
      <c r="AV175" s="176"/>
      <c r="AW175" s="176"/>
      <c r="AX175" s="176"/>
      <c r="AY175" s="176"/>
      <c r="AZ175" s="176"/>
      <c r="BA175" s="176"/>
      <c r="BB175" s="176"/>
      <c r="BC175" s="176"/>
      <c r="BD175" s="176"/>
      <c r="BE175" s="176"/>
      <c r="BF175" s="176"/>
      <c r="BG175" s="176"/>
      <c r="BH175" s="176"/>
    </row>
    <row r="176" spans="1:60" outlineLevel="1" x14ac:dyDescent="0.2">
      <c r="A176" s="177"/>
      <c r="B176" s="208" t="s">
        <v>2528</v>
      </c>
      <c r="C176" s="209"/>
      <c r="D176" s="200"/>
      <c r="E176" s="201"/>
      <c r="F176" s="184"/>
      <c r="G176" s="184"/>
      <c r="H176" s="184"/>
      <c r="I176" s="184"/>
      <c r="J176" s="184"/>
      <c r="K176" s="184"/>
      <c r="L176" s="184"/>
      <c r="M176" s="184"/>
      <c r="N176" s="184"/>
      <c r="O176" s="184"/>
      <c r="P176" s="184"/>
      <c r="Q176" s="184"/>
      <c r="R176" s="185"/>
      <c r="S176" s="185"/>
      <c r="T176" s="184"/>
      <c r="U176" s="184"/>
      <c r="V176" s="185"/>
      <c r="W176" s="185"/>
      <c r="X176" s="266"/>
      <c r="Y176" s="176"/>
      <c r="Z176" s="176"/>
      <c r="AA176" s="176"/>
      <c r="AB176" s="176"/>
      <c r="AC176" s="176"/>
      <c r="AD176" s="176"/>
      <c r="AE176" s="176" t="s">
        <v>197</v>
      </c>
      <c r="AF176" s="176">
        <v>0</v>
      </c>
      <c r="AG176" s="176"/>
      <c r="AH176" s="211"/>
      <c r="AI176" s="212" t="s">
        <v>2528</v>
      </c>
      <c r="AJ176" s="214"/>
      <c r="AK176" s="176"/>
      <c r="AL176" s="176"/>
      <c r="AM176" s="176"/>
      <c r="AN176" s="176"/>
      <c r="AO176" s="176"/>
      <c r="AP176" s="176"/>
      <c r="AQ176" s="176"/>
      <c r="AR176" s="176"/>
      <c r="AS176" s="176"/>
      <c r="AT176" s="176"/>
      <c r="AU176" s="176"/>
      <c r="AV176" s="176"/>
      <c r="AW176" s="176"/>
      <c r="AX176" s="176"/>
      <c r="AY176" s="176"/>
      <c r="AZ176" s="176"/>
      <c r="BA176" s="176"/>
      <c r="BB176" s="176"/>
      <c r="BC176" s="176"/>
      <c r="BD176" s="176"/>
      <c r="BE176" s="176"/>
      <c r="BF176" s="176"/>
      <c r="BG176" s="176"/>
      <c r="BH176" s="176"/>
    </row>
    <row r="177" spans="1:60" outlineLevel="1" x14ac:dyDescent="0.2">
      <c r="A177" s="177"/>
      <c r="B177" s="208" t="s">
        <v>2527</v>
      </c>
      <c r="C177" s="209"/>
      <c r="D177" s="200"/>
      <c r="E177" s="201"/>
      <c r="F177" s="184"/>
      <c r="G177" s="184"/>
      <c r="H177" s="184"/>
      <c r="I177" s="184"/>
      <c r="J177" s="184"/>
      <c r="K177" s="184"/>
      <c r="L177" s="184"/>
      <c r="M177" s="184"/>
      <c r="N177" s="184"/>
      <c r="O177" s="184"/>
      <c r="P177" s="184"/>
      <c r="Q177" s="184"/>
      <c r="R177" s="185"/>
      <c r="S177" s="185"/>
      <c r="T177" s="184"/>
      <c r="U177" s="184"/>
      <c r="V177" s="185"/>
      <c r="W177" s="185"/>
      <c r="X177" s="266"/>
      <c r="Y177" s="176"/>
      <c r="Z177" s="176"/>
      <c r="AA177" s="176"/>
      <c r="AB177" s="176"/>
      <c r="AC177" s="176"/>
      <c r="AD177" s="176"/>
      <c r="AE177" s="176" t="s">
        <v>197</v>
      </c>
      <c r="AF177" s="176">
        <v>0</v>
      </c>
      <c r="AG177" s="176"/>
      <c r="AH177" s="211"/>
      <c r="AI177" s="212" t="s">
        <v>2527</v>
      </c>
      <c r="AJ177" s="214"/>
      <c r="AK177" s="176"/>
      <c r="AL177" s="176"/>
      <c r="AM177" s="176"/>
      <c r="AN177" s="176"/>
      <c r="AO177" s="176"/>
      <c r="AP177" s="176"/>
      <c r="AQ177" s="176"/>
      <c r="AR177" s="176"/>
      <c r="AS177" s="176"/>
      <c r="AT177" s="176"/>
      <c r="AU177" s="176"/>
      <c r="AV177" s="176"/>
      <c r="AW177" s="176"/>
      <c r="AX177" s="176"/>
      <c r="AY177" s="176"/>
      <c r="AZ177" s="176"/>
      <c r="BA177" s="176"/>
      <c r="BB177" s="176"/>
      <c r="BC177" s="176"/>
      <c r="BD177" s="176"/>
      <c r="BE177" s="176"/>
      <c r="BF177" s="176"/>
      <c r="BG177" s="176"/>
      <c r="BH177" s="176"/>
    </row>
    <row r="178" spans="1:60" outlineLevel="1" x14ac:dyDescent="0.2">
      <c r="A178" s="177"/>
      <c r="B178" s="208" t="s">
        <v>2526</v>
      </c>
      <c r="C178" s="209"/>
      <c r="D178" s="200"/>
      <c r="E178" s="201">
        <v>166.78530000000001</v>
      </c>
      <c r="F178" s="184"/>
      <c r="G178" s="184"/>
      <c r="H178" s="184"/>
      <c r="I178" s="184"/>
      <c r="J178" s="184"/>
      <c r="K178" s="184"/>
      <c r="L178" s="184"/>
      <c r="M178" s="184"/>
      <c r="N178" s="184"/>
      <c r="O178" s="184"/>
      <c r="P178" s="184"/>
      <c r="Q178" s="184"/>
      <c r="R178" s="185"/>
      <c r="S178" s="185"/>
      <c r="T178" s="184"/>
      <c r="U178" s="184"/>
      <c r="V178" s="185"/>
      <c r="W178" s="185"/>
      <c r="X178" s="266"/>
      <c r="Y178" s="176"/>
      <c r="Z178" s="176"/>
      <c r="AA178" s="176"/>
      <c r="AB178" s="176"/>
      <c r="AC178" s="176"/>
      <c r="AD178" s="176"/>
      <c r="AE178" s="176" t="s">
        <v>197</v>
      </c>
      <c r="AF178" s="176">
        <v>0</v>
      </c>
      <c r="AG178" s="176"/>
      <c r="AH178" s="211"/>
      <c r="AI178" s="212" t="s">
        <v>2526</v>
      </c>
      <c r="AJ178" s="214"/>
      <c r="AK178" s="176"/>
      <c r="AL178" s="176"/>
      <c r="AM178" s="176"/>
      <c r="AN178" s="176"/>
      <c r="AO178" s="176"/>
      <c r="AP178" s="176"/>
      <c r="AQ178" s="176"/>
      <c r="AR178" s="176"/>
      <c r="AS178" s="176"/>
      <c r="AT178" s="176"/>
      <c r="AU178" s="176"/>
      <c r="AV178" s="176"/>
      <c r="AW178" s="176"/>
      <c r="AX178" s="176"/>
      <c r="AY178" s="176"/>
      <c r="AZ178" s="176"/>
      <c r="BA178" s="176"/>
      <c r="BB178" s="176"/>
      <c r="BC178" s="176"/>
      <c r="BD178" s="176"/>
      <c r="BE178" s="176"/>
      <c r="BF178" s="176"/>
      <c r="BG178" s="176"/>
      <c r="BH178" s="176"/>
    </row>
    <row r="179" spans="1:60" ht="22.5" outlineLevel="1" x14ac:dyDescent="0.2">
      <c r="A179" s="193">
        <v>25</v>
      </c>
      <c r="B179" s="194" t="s">
        <v>282</v>
      </c>
      <c r="C179" s="194" t="s">
        <v>283</v>
      </c>
      <c r="D179" s="195" t="s">
        <v>207</v>
      </c>
      <c r="E179" s="196">
        <v>435.74916000000002</v>
      </c>
      <c r="F179" s="199"/>
      <c r="G179" s="197">
        <f>ROUND(E179*F179,2)</f>
        <v>0</v>
      </c>
      <c r="H179" s="199">
        <v>63.38</v>
      </c>
      <c r="I179" s="197">
        <f>ROUND(E179*H179,2)</f>
        <v>27617.78</v>
      </c>
      <c r="J179" s="199">
        <v>180.12</v>
      </c>
      <c r="K179" s="197">
        <f>ROUND(E179*J179,2)</f>
        <v>78487.14</v>
      </c>
      <c r="L179" s="197">
        <v>21</v>
      </c>
      <c r="M179" s="197">
        <f>G179*(1+L179/100)</f>
        <v>0</v>
      </c>
      <c r="N179" s="197">
        <v>3.6700000000000001E-3</v>
      </c>
      <c r="O179" s="197">
        <f>ROUND(E179*N179,2)</f>
        <v>1.6</v>
      </c>
      <c r="P179" s="197">
        <v>0</v>
      </c>
      <c r="Q179" s="197">
        <f>ROUND(E179*P179,2)</f>
        <v>0</v>
      </c>
      <c r="R179" s="198" t="s">
        <v>208</v>
      </c>
      <c r="S179" s="198" t="s">
        <v>194</v>
      </c>
      <c r="T179" s="197">
        <v>0.36199999999999999</v>
      </c>
      <c r="U179" s="197">
        <f>ROUND(E179*T179,2)</f>
        <v>157.74</v>
      </c>
      <c r="V179" s="198"/>
      <c r="W179" s="198"/>
      <c r="X179" s="266"/>
      <c r="Y179" s="176"/>
      <c r="Z179" s="176"/>
      <c r="AA179" s="176"/>
      <c r="AB179" s="176"/>
      <c r="AC179" s="176"/>
      <c r="AD179" s="176"/>
      <c r="AE179" s="176" t="s">
        <v>195</v>
      </c>
      <c r="AF179" s="176">
        <v>152</v>
      </c>
      <c r="AG179" s="176"/>
      <c r="AH179" s="211"/>
      <c r="AI179" s="211"/>
      <c r="AJ179" s="214"/>
      <c r="AK179" s="176"/>
      <c r="AL179" s="176"/>
      <c r="AM179" s="176"/>
      <c r="AN179" s="176"/>
      <c r="AO179" s="176"/>
      <c r="AP179" s="176"/>
      <c r="AQ179" s="176"/>
      <c r="AR179" s="176"/>
      <c r="AS179" s="176"/>
      <c r="AT179" s="176"/>
      <c r="AU179" s="176"/>
      <c r="AV179" s="176"/>
      <c r="AW179" s="176"/>
      <c r="AX179" s="176"/>
      <c r="AY179" s="176"/>
      <c r="AZ179" s="176"/>
      <c r="BA179" s="176"/>
      <c r="BB179" s="176"/>
      <c r="BC179" s="176"/>
      <c r="BD179" s="176"/>
      <c r="BE179" s="176"/>
      <c r="BF179" s="176"/>
      <c r="BG179" s="176"/>
      <c r="BH179" s="176"/>
    </row>
    <row r="180" spans="1:60" outlineLevel="1" x14ac:dyDescent="0.2">
      <c r="A180" s="177"/>
      <c r="B180" s="208" t="s">
        <v>2525</v>
      </c>
      <c r="C180" s="209"/>
      <c r="D180" s="200"/>
      <c r="E180" s="201"/>
      <c r="F180" s="184"/>
      <c r="G180" s="184"/>
      <c r="H180" s="184"/>
      <c r="I180" s="184"/>
      <c r="J180" s="184"/>
      <c r="K180" s="184"/>
      <c r="L180" s="184"/>
      <c r="M180" s="184"/>
      <c r="N180" s="184"/>
      <c r="O180" s="184"/>
      <c r="P180" s="184"/>
      <c r="Q180" s="184"/>
      <c r="R180" s="185"/>
      <c r="S180" s="185"/>
      <c r="T180" s="184"/>
      <c r="U180" s="184"/>
      <c r="V180" s="185"/>
      <c r="W180" s="185"/>
      <c r="X180" s="266"/>
      <c r="Y180" s="176"/>
      <c r="Z180" s="176"/>
      <c r="AA180" s="176"/>
      <c r="AB180" s="176"/>
      <c r="AC180" s="176"/>
      <c r="AD180" s="176"/>
      <c r="AE180" s="176" t="s">
        <v>197</v>
      </c>
      <c r="AF180" s="176">
        <v>0</v>
      </c>
      <c r="AG180" s="176"/>
      <c r="AH180" s="211"/>
      <c r="AI180" s="212" t="s">
        <v>2525</v>
      </c>
      <c r="AJ180" s="214"/>
      <c r="AK180" s="176"/>
      <c r="AL180" s="176"/>
      <c r="AM180" s="176"/>
      <c r="AN180" s="176"/>
      <c r="AO180" s="176"/>
      <c r="AP180" s="176"/>
      <c r="AQ180" s="176"/>
      <c r="AR180" s="176"/>
      <c r="AS180" s="176"/>
      <c r="AT180" s="176"/>
      <c r="AU180" s="176"/>
      <c r="AV180" s="176"/>
      <c r="AW180" s="176"/>
      <c r="AX180" s="176"/>
      <c r="AY180" s="176"/>
      <c r="AZ180" s="176"/>
      <c r="BA180" s="176"/>
      <c r="BB180" s="176"/>
      <c r="BC180" s="176"/>
      <c r="BD180" s="176"/>
      <c r="BE180" s="176"/>
      <c r="BF180" s="176"/>
      <c r="BG180" s="176"/>
      <c r="BH180" s="176"/>
    </row>
    <row r="181" spans="1:60" outlineLevel="1" x14ac:dyDescent="0.2">
      <c r="A181" s="177"/>
      <c r="B181" s="299" t="s">
        <v>2524</v>
      </c>
      <c r="C181" s="299"/>
      <c r="D181" s="300"/>
      <c r="E181" s="201"/>
      <c r="F181" s="184"/>
      <c r="G181" s="184"/>
      <c r="H181" s="184"/>
      <c r="I181" s="184"/>
      <c r="J181" s="184"/>
      <c r="K181" s="184"/>
      <c r="L181" s="184"/>
      <c r="M181" s="184"/>
      <c r="N181" s="184"/>
      <c r="O181" s="184"/>
      <c r="P181" s="184"/>
      <c r="Q181" s="184"/>
      <c r="R181" s="185"/>
      <c r="S181" s="185"/>
      <c r="T181" s="184"/>
      <c r="U181" s="184"/>
      <c r="V181" s="185"/>
      <c r="W181" s="185"/>
      <c r="X181" s="266"/>
      <c r="Y181" s="176"/>
      <c r="Z181" s="176"/>
      <c r="AA181" s="176"/>
      <c r="AB181" s="176"/>
      <c r="AC181" s="176"/>
      <c r="AD181" s="176"/>
      <c r="AE181" s="176" t="s">
        <v>197</v>
      </c>
      <c r="AF181" s="176">
        <v>0</v>
      </c>
      <c r="AG181" s="176"/>
      <c r="AH181" s="211"/>
      <c r="AI181" s="212" t="s">
        <v>2524</v>
      </c>
      <c r="AJ181" s="214"/>
      <c r="AK181" s="176"/>
      <c r="AL181" s="176"/>
      <c r="AM181" s="176"/>
      <c r="AN181" s="176"/>
      <c r="AO181" s="176"/>
      <c r="AP181" s="176"/>
      <c r="AQ181" s="176"/>
      <c r="AR181" s="176"/>
      <c r="AS181" s="176"/>
      <c r="AT181" s="176"/>
      <c r="AU181" s="176"/>
      <c r="AV181" s="176"/>
      <c r="AW181" s="176"/>
      <c r="AX181" s="176"/>
      <c r="AY181" s="176"/>
      <c r="AZ181" s="176"/>
      <c r="BA181" s="176"/>
      <c r="BB181" s="176"/>
      <c r="BC181" s="176"/>
      <c r="BD181" s="176"/>
      <c r="BE181" s="176"/>
      <c r="BF181" s="176"/>
      <c r="BG181" s="176"/>
      <c r="BH181" s="176"/>
    </row>
    <row r="182" spans="1:60" outlineLevel="1" x14ac:dyDescent="0.2">
      <c r="A182" s="177"/>
      <c r="B182" s="208" t="s">
        <v>2523</v>
      </c>
      <c r="C182" s="209"/>
      <c r="D182" s="200"/>
      <c r="E182" s="201"/>
      <c r="F182" s="184"/>
      <c r="G182" s="184"/>
      <c r="H182" s="184"/>
      <c r="I182" s="184"/>
      <c r="J182" s="184"/>
      <c r="K182" s="184"/>
      <c r="L182" s="184"/>
      <c r="M182" s="184"/>
      <c r="N182" s="184"/>
      <c r="O182" s="184"/>
      <c r="P182" s="184"/>
      <c r="Q182" s="184"/>
      <c r="R182" s="185"/>
      <c r="S182" s="185"/>
      <c r="T182" s="184"/>
      <c r="U182" s="184"/>
      <c r="V182" s="185"/>
      <c r="W182" s="185"/>
      <c r="X182" s="266"/>
      <c r="Y182" s="176"/>
      <c r="Z182" s="176"/>
      <c r="AA182" s="176"/>
      <c r="AB182" s="176"/>
      <c r="AC182" s="176"/>
      <c r="AD182" s="176"/>
      <c r="AE182" s="176" t="s">
        <v>197</v>
      </c>
      <c r="AF182" s="176">
        <v>0</v>
      </c>
      <c r="AG182" s="176"/>
      <c r="AH182" s="211"/>
      <c r="AI182" s="212" t="s">
        <v>2523</v>
      </c>
      <c r="AJ182" s="214"/>
      <c r="AK182" s="176"/>
      <c r="AL182" s="176"/>
      <c r="AM182" s="176"/>
      <c r="AN182" s="176"/>
      <c r="AO182" s="176"/>
      <c r="AP182" s="176"/>
      <c r="AQ182" s="176"/>
      <c r="AR182" s="176"/>
      <c r="AS182" s="176"/>
      <c r="AT182" s="176"/>
      <c r="AU182" s="176"/>
      <c r="AV182" s="176"/>
      <c r="AW182" s="176"/>
      <c r="AX182" s="176"/>
      <c r="AY182" s="176"/>
      <c r="AZ182" s="176"/>
      <c r="BA182" s="176"/>
      <c r="BB182" s="176"/>
      <c r="BC182" s="176"/>
      <c r="BD182" s="176"/>
      <c r="BE182" s="176"/>
      <c r="BF182" s="176"/>
      <c r="BG182" s="176"/>
      <c r="BH182" s="176"/>
    </row>
    <row r="183" spans="1:60" outlineLevel="1" x14ac:dyDescent="0.2">
      <c r="A183" s="177"/>
      <c r="B183" s="208" t="s">
        <v>2522</v>
      </c>
      <c r="C183" s="209"/>
      <c r="D183" s="200"/>
      <c r="E183" s="201"/>
      <c r="F183" s="184"/>
      <c r="G183" s="184"/>
      <c r="H183" s="184"/>
      <c r="I183" s="184"/>
      <c r="J183" s="184"/>
      <c r="K183" s="184"/>
      <c r="L183" s="184"/>
      <c r="M183" s="184"/>
      <c r="N183" s="184"/>
      <c r="O183" s="184"/>
      <c r="P183" s="184"/>
      <c r="Q183" s="184"/>
      <c r="R183" s="185"/>
      <c r="S183" s="185"/>
      <c r="T183" s="184"/>
      <c r="U183" s="184"/>
      <c r="V183" s="185"/>
      <c r="W183" s="185"/>
      <c r="X183" s="266"/>
      <c r="Y183" s="176"/>
      <c r="Z183" s="176"/>
      <c r="AA183" s="176"/>
      <c r="AB183" s="176"/>
      <c r="AC183" s="176"/>
      <c r="AD183" s="176"/>
      <c r="AE183" s="176" t="s">
        <v>197</v>
      </c>
      <c r="AF183" s="176">
        <v>0</v>
      </c>
      <c r="AG183" s="176"/>
      <c r="AH183" s="211"/>
      <c r="AI183" s="212" t="s">
        <v>2522</v>
      </c>
      <c r="AJ183" s="214"/>
      <c r="AK183" s="176"/>
      <c r="AL183" s="176"/>
      <c r="AM183" s="176"/>
      <c r="AN183" s="176"/>
      <c r="AO183" s="176"/>
      <c r="AP183" s="176"/>
      <c r="AQ183" s="176"/>
      <c r="AR183" s="176"/>
      <c r="AS183" s="176"/>
      <c r="AT183" s="176"/>
      <c r="AU183" s="176"/>
      <c r="AV183" s="176"/>
      <c r="AW183" s="176"/>
      <c r="AX183" s="176"/>
      <c r="AY183" s="176"/>
      <c r="AZ183" s="176"/>
      <c r="BA183" s="176"/>
      <c r="BB183" s="176"/>
      <c r="BC183" s="176"/>
      <c r="BD183" s="176"/>
      <c r="BE183" s="176"/>
      <c r="BF183" s="176"/>
      <c r="BG183" s="176"/>
      <c r="BH183" s="176"/>
    </row>
    <row r="184" spans="1:60" outlineLevel="1" x14ac:dyDescent="0.2">
      <c r="A184" s="177"/>
      <c r="B184" s="299" t="s">
        <v>2521</v>
      </c>
      <c r="C184" s="299"/>
      <c r="D184" s="300"/>
      <c r="E184" s="201"/>
      <c r="F184" s="184"/>
      <c r="G184" s="184"/>
      <c r="H184" s="184"/>
      <c r="I184" s="184"/>
      <c r="J184" s="184"/>
      <c r="K184" s="184"/>
      <c r="L184" s="184"/>
      <c r="M184" s="184"/>
      <c r="N184" s="184"/>
      <c r="O184" s="184"/>
      <c r="P184" s="184"/>
      <c r="Q184" s="184"/>
      <c r="R184" s="185"/>
      <c r="S184" s="185"/>
      <c r="T184" s="184"/>
      <c r="U184" s="184"/>
      <c r="V184" s="185"/>
      <c r="W184" s="185"/>
      <c r="X184" s="266"/>
      <c r="Y184" s="176"/>
      <c r="Z184" s="176"/>
      <c r="AA184" s="176"/>
      <c r="AB184" s="176"/>
      <c r="AC184" s="176"/>
      <c r="AD184" s="176"/>
      <c r="AE184" s="176" t="s">
        <v>197</v>
      </c>
      <c r="AF184" s="176">
        <v>0</v>
      </c>
      <c r="AG184" s="176"/>
      <c r="AH184" s="211"/>
      <c r="AI184" s="212" t="s">
        <v>2521</v>
      </c>
      <c r="AJ184" s="214"/>
      <c r="AK184" s="176"/>
      <c r="AL184" s="176"/>
      <c r="AM184" s="176"/>
      <c r="AN184" s="176"/>
      <c r="AO184" s="176"/>
      <c r="AP184" s="176"/>
      <c r="AQ184" s="176"/>
      <c r="AR184" s="176"/>
      <c r="AS184" s="176"/>
      <c r="AT184" s="176"/>
      <c r="AU184" s="176"/>
      <c r="AV184" s="176"/>
      <c r="AW184" s="176"/>
      <c r="AX184" s="176"/>
      <c r="AY184" s="176"/>
      <c r="AZ184" s="176"/>
      <c r="BA184" s="176"/>
      <c r="BB184" s="176"/>
      <c r="BC184" s="176"/>
      <c r="BD184" s="176"/>
      <c r="BE184" s="176"/>
      <c r="BF184" s="176"/>
      <c r="BG184" s="176"/>
      <c r="BH184" s="176"/>
    </row>
    <row r="185" spans="1:60" outlineLevel="1" x14ac:dyDescent="0.2">
      <c r="A185" s="177"/>
      <c r="B185" s="299" t="s">
        <v>2520</v>
      </c>
      <c r="C185" s="299"/>
      <c r="D185" s="300"/>
      <c r="E185" s="201"/>
      <c r="F185" s="184"/>
      <c r="G185" s="184"/>
      <c r="H185" s="184"/>
      <c r="I185" s="184"/>
      <c r="J185" s="184"/>
      <c r="K185" s="184"/>
      <c r="L185" s="184"/>
      <c r="M185" s="184"/>
      <c r="N185" s="184"/>
      <c r="O185" s="184"/>
      <c r="P185" s="184"/>
      <c r="Q185" s="184"/>
      <c r="R185" s="185"/>
      <c r="S185" s="185"/>
      <c r="T185" s="184"/>
      <c r="U185" s="184"/>
      <c r="V185" s="185"/>
      <c r="W185" s="185"/>
      <c r="X185" s="266"/>
      <c r="Y185" s="176"/>
      <c r="Z185" s="176"/>
      <c r="AA185" s="176"/>
      <c r="AB185" s="176"/>
      <c r="AC185" s="176"/>
      <c r="AD185" s="176"/>
      <c r="AE185" s="176" t="s">
        <v>197</v>
      </c>
      <c r="AF185" s="176">
        <v>0</v>
      </c>
      <c r="AG185" s="176"/>
      <c r="AH185" s="211"/>
      <c r="AI185" s="212" t="s">
        <v>2520</v>
      </c>
      <c r="AJ185" s="214"/>
      <c r="AK185" s="176"/>
      <c r="AL185" s="176"/>
      <c r="AM185" s="176"/>
      <c r="AN185" s="176"/>
      <c r="AO185" s="176"/>
      <c r="AP185" s="176"/>
      <c r="AQ185" s="176"/>
      <c r="AR185" s="176"/>
      <c r="AS185" s="176"/>
      <c r="AT185" s="176"/>
      <c r="AU185" s="176"/>
      <c r="AV185" s="176"/>
      <c r="AW185" s="176"/>
      <c r="AX185" s="176"/>
      <c r="AY185" s="176"/>
      <c r="AZ185" s="176"/>
      <c r="BA185" s="176"/>
      <c r="BB185" s="176"/>
      <c r="BC185" s="176"/>
      <c r="BD185" s="176"/>
      <c r="BE185" s="176"/>
      <c r="BF185" s="176"/>
      <c r="BG185" s="176"/>
      <c r="BH185" s="176"/>
    </row>
    <row r="186" spans="1:60" ht="22.5" outlineLevel="1" x14ac:dyDescent="0.2">
      <c r="A186" s="177"/>
      <c r="B186" s="299" t="s">
        <v>2519</v>
      </c>
      <c r="C186" s="299"/>
      <c r="D186" s="300"/>
      <c r="E186" s="201"/>
      <c r="F186" s="184"/>
      <c r="G186" s="184"/>
      <c r="H186" s="184"/>
      <c r="I186" s="184"/>
      <c r="J186" s="184"/>
      <c r="K186" s="184"/>
      <c r="L186" s="184"/>
      <c r="M186" s="184"/>
      <c r="N186" s="184"/>
      <c r="O186" s="184"/>
      <c r="P186" s="184"/>
      <c r="Q186" s="184"/>
      <c r="R186" s="185"/>
      <c r="S186" s="185"/>
      <c r="T186" s="184"/>
      <c r="U186" s="184"/>
      <c r="V186" s="185"/>
      <c r="W186" s="185"/>
      <c r="X186" s="266"/>
      <c r="Y186" s="176"/>
      <c r="Z186" s="176"/>
      <c r="AA186" s="176"/>
      <c r="AB186" s="176"/>
      <c r="AC186" s="176"/>
      <c r="AD186" s="176"/>
      <c r="AE186" s="176" t="s">
        <v>197</v>
      </c>
      <c r="AF186" s="176">
        <v>0</v>
      </c>
      <c r="AG186" s="176"/>
      <c r="AH186" s="211"/>
      <c r="AI186" s="212" t="s">
        <v>2519</v>
      </c>
      <c r="AJ186" s="214"/>
      <c r="AK186" s="176"/>
      <c r="AL186" s="176"/>
      <c r="AM186" s="176"/>
      <c r="AN186" s="176"/>
      <c r="AO186" s="176"/>
      <c r="AP186" s="176"/>
      <c r="AQ186" s="176"/>
      <c r="AR186" s="176"/>
      <c r="AS186" s="176"/>
      <c r="AT186" s="176"/>
      <c r="AU186" s="176"/>
      <c r="AV186" s="176"/>
      <c r="AW186" s="176"/>
      <c r="AX186" s="176"/>
      <c r="AY186" s="176"/>
      <c r="AZ186" s="176"/>
      <c r="BA186" s="176"/>
      <c r="BB186" s="176"/>
      <c r="BC186" s="176"/>
      <c r="BD186" s="176"/>
      <c r="BE186" s="176"/>
      <c r="BF186" s="176"/>
      <c r="BG186" s="176"/>
      <c r="BH186" s="176"/>
    </row>
    <row r="187" spans="1:60" outlineLevel="1" x14ac:dyDescent="0.2">
      <c r="A187" s="177"/>
      <c r="B187" s="208" t="s">
        <v>2518</v>
      </c>
      <c r="C187" s="209"/>
      <c r="D187" s="200"/>
      <c r="E187" s="201"/>
      <c r="F187" s="184"/>
      <c r="G187" s="184"/>
      <c r="H187" s="184"/>
      <c r="I187" s="184"/>
      <c r="J187" s="184"/>
      <c r="K187" s="184"/>
      <c r="L187" s="184"/>
      <c r="M187" s="184"/>
      <c r="N187" s="184"/>
      <c r="O187" s="184"/>
      <c r="P187" s="184"/>
      <c r="Q187" s="184"/>
      <c r="R187" s="185"/>
      <c r="S187" s="185"/>
      <c r="T187" s="184"/>
      <c r="U187" s="184"/>
      <c r="V187" s="185"/>
      <c r="W187" s="185"/>
      <c r="X187" s="266"/>
      <c r="Y187" s="176"/>
      <c r="Z187" s="176"/>
      <c r="AA187" s="176"/>
      <c r="AB187" s="176"/>
      <c r="AC187" s="176"/>
      <c r="AD187" s="176"/>
      <c r="AE187" s="176" t="s">
        <v>197</v>
      </c>
      <c r="AF187" s="176">
        <v>0</v>
      </c>
      <c r="AG187" s="176"/>
      <c r="AH187" s="211"/>
      <c r="AI187" s="212" t="s">
        <v>2518</v>
      </c>
      <c r="AJ187" s="214"/>
      <c r="AK187" s="176"/>
      <c r="AL187" s="176"/>
      <c r="AM187" s="176"/>
      <c r="AN187" s="176"/>
      <c r="AO187" s="176"/>
      <c r="AP187" s="176"/>
      <c r="AQ187" s="176"/>
      <c r="AR187" s="176"/>
      <c r="AS187" s="176"/>
      <c r="AT187" s="176"/>
      <c r="AU187" s="176"/>
      <c r="AV187" s="176"/>
      <c r="AW187" s="176"/>
      <c r="AX187" s="176"/>
      <c r="AY187" s="176"/>
      <c r="AZ187" s="176"/>
      <c r="BA187" s="176"/>
      <c r="BB187" s="176"/>
      <c r="BC187" s="176"/>
      <c r="BD187" s="176"/>
      <c r="BE187" s="176"/>
      <c r="BF187" s="176"/>
      <c r="BG187" s="176"/>
      <c r="BH187" s="176"/>
    </row>
    <row r="188" spans="1:60" outlineLevel="1" x14ac:dyDescent="0.2">
      <c r="A188" s="177"/>
      <c r="B188" s="208" t="s">
        <v>2517</v>
      </c>
      <c r="C188" s="209"/>
      <c r="D188" s="200"/>
      <c r="E188" s="201"/>
      <c r="F188" s="184"/>
      <c r="G188" s="184"/>
      <c r="H188" s="184"/>
      <c r="I188" s="184"/>
      <c r="J188" s="184"/>
      <c r="K188" s="184"/>
      <c r="L188" s="184"/>
      <c r="M188" s="184"/>
      <c r="N188" s="184"/>
      <c r="O188" s="184"/>
      <c r="P188" s="184"/>
      <c r="Q188" s="184"/>
      <c r="R188" s="185"/>
      <c r="S188" s="185"/>
      <c r="T188" s="184"/>
      <c r="U188" s="184"/>
      <c r="V188" s="185"/>
      <c r="W188" s="185"/>
      <c r="X188" s="266"/>
      <c r="Y188" s="176"/>
      <c r="Z188" s="176"/>
      <c r="AA188" s="176"/>
      <c r="AB188" s="176"/>
      <c r="AC188" s="176"/>
      <c r="AD188" s="176"/>
      <c r="AE188" s="176" t="s">
        <v>197</v>
      </c>
      <c r="AF188" s="176">
        <v>0</v>
      </c>
      <c r="AG188" s="176"/>
      <c r="AH188" s="211"/>
      <c r="AI188" s="212" t="s">
        <v>2517</v>
      </c>
      <c r="AJ188" s="214"/>
      <c r="AK188" s="176"/>
      <c r="AL188" s="176"/>
      <c r="AM188" s="176"/>
      <c r="AN188" s="176"/>
      <c r="AO188" s="176"/>
      <c r="AP188" s="176"/>
      <c r="AQ188" s="176"/>
      <c r="AR188" s="176"/>
      <c r="AS188" s="176"/>
      <c r="AT188" s="176"/>
      <c r="AU188" s="176"/>
      <c r="AV188" s="176"/>
      <c r="AW188" s="176"/>
      <c r="AX188" s="176"/>
      <c r="AY188" s="176"/>
      <c r="AZ188" s="176"/>
      <c r="BA188" s="176"/>
      <c r="BB188" s="176"/>
      <c r="BC188" s="176"/>
      <c r="BD188" s="176"/>
      <c r="BE188" s="176"/>
      <c r="BF188" s="176"/>
      <c r="BG188" s="176"/>
      <c r="BH188" s="176"/>
    </row>
    <row r="189" spans="1:60" outlineLevel="1" x14ac:dyDescent="0.2">
      <c r="A189" s="177"/>
      <c r="B189" s="208" t="s">
        <v>289</v>
      </c>
      <c r="C189" s="209"/>
      <c r="D189" s="200"/>
      <c r="E189" s="201"/>
      <c r="F189" s="184"/>
      <c r="G189" s="184"/>
      <c r="H189" s="184"/>
      <c r="I189" s="184"/>
      <c r="J189" s="184"/>
      <c r="K189" s="184"/>
      <c r="L189" s="184"/>
      <c r="M189" s="184"/>
      <c r="N189" s="184"/>
      <c r="O189" s="184"/>
      <c r="P189" s="184"/>
      <c r="Q189" s="184"/>
      <c r="R189" s="185"/>
      <c r="S189" s="185"/>
      <c r="T189" s="184"/>
      <c r="U189" s="184"/>
      <c r="V189" s="185"/>
      <c r="W189" s="185"/>
      <c r="X189" s="266"/>
      <c r="Y189" s="176"/>
      <c r="Z189" s="176"/>
      <c r="AA189" s="176"/>
      <c r="AB189" s="176"/>
      <c r="AC189" s="176"/>
      <c r="AD189" s="176"/>
      <c r="AE189" s="176" t="s">
        <v>197</v>
      </c>
      <c r="AF189" s="176">
        <v>0</v>
      </c>
      <c r="AG189" s="176"/>
      <c r="AH189" s="211"/>
      <c r="AI189" s="212" t="s">
        <v>289</v>
      </c>
      <c r="AJ189" s="214"/>
      <c r="AK189" s="176"/>
      <c r="AL189" s="176"/>
      <c r="AM189" s="176"/>
      <c r="AN189" s="176"/>
      <c r="AO189" s="176"/>
      <c r="AP189" s="176"/>
      <c r="AQ189" s="176"/>
      <c r="AR189" s="176"/>
      <c r="AS189" s="176"/>
      <c r="AT189" s="176"/>
      <c r="AU189" s="176"/>
      <c r="AV189" s="176"/>
      <c r="AW189" s="176"/>
      <c r="AX189" s="176"/>
      <c r="AY189" s="176"/>
      <c r="AZ189" s="176"/>
      <c r="BA189" s="176"/>
      <c r="BB189" s="176"/>
      <c r="BC189" s="176"/>
      <c r="BD189" s="176"/>
      <c r="BE189" s="176"/>
      <c r="BF189" s="176"/>
      <c r="BG189" s="176"/>
      <c r="BH189" s="176"/>
    </row>
    <row r="190" spans="1:60" outlineLevel="1" x14ac:dyDescent="0.2">
      <c r="A190" s="177"/>
      <c r="B190" s="208" t="s">
        <v>2516</v>
      </c>
      <c r="C190" s="209"/>
      <c r="D190" s="200"/>
      <c r="E190" s="201">
        <v>435.74916000000002</v>
      </c>
      <c r="F190" s="184"/>
      <c r="G190" s="184"/>
      <c r="H190" s="184"/>
      <c r="I190" s="184"/>
      <c r="J190" s="184"/>
      <c r="K190" s="184"/>
      <c r="L190" s="184"/>
      <c r="M190" s="184"/>
      <c r="N190" s="184"/>
      <c r="O190" s="184"/>
      <c r="P190" s="184"/>
      <c r="Q190" s="184"/>
      <c r="R190" s="185"/>
      <c r="S190" s="185"/>
      <c r="T190" s="184"/>
      <c r="U190" s="184"/>
      <c r="V190" s="185"/>
      <c r="W190" s="185"/>
      <c r="X190" s="266"/>
      <c r="Y190" s="176"/>
      <c r="Z190" s="176"/>
      <c r="AA190" s="176"/>
      <c r="AB190" s="176"/>
      <c r="AC190" s="176"/>
      <c r="AD190" s="176"/>
      <c r="AE190" s="176" t="s">
        <v>197</v>
      </c>
      <c r="AF190" s="176">
        <v>0</v>
      </c>
      <c r="AG190" s="176"/>
      <c r="AH190" s="211"/>
      <c r="AI190" s="212" t="s">
        <v>2516</v>
      </c>
      <c r="AJ190" s="214"/>
      <c r="AK190" s="176"/>
      <c r="AL190" s="176"/>
      <c r="AM190" s="176"/>
      <c r="AN190" s="176"/>
      <c r="AO190" s="176"/>
      <c r="AP190" s="176"/>
      <c r="AQ190" s="176"/>
      <c r="AR190" s="176"/>
      <c r="AS190" s="176"/>
      <c r="AT190" s="176"/>
      <c r="AU190" s="176"/>
      <c r="AV190" s="176"/>
      <c r="AW190" s="176"/>
      <c r="AX190" s="176"/>
      <c r="AY190" s="176"/>
      <c r="AZ190" s="176"/>
      <c r="BA190" s="176"/>
      <c r="BB190" s="176"/>
      <c r="BC190" s="176"/>
      <c r="BD190" s="176"/>
      <c r="BE190" s="176"/>
      <c r="BF190" s="176"/>
      <c r="BG190" s="176"/>
      <c r="BH190" s="176"/>
    </row>
    <row r="191" spans="1:60" outlineLevel="1" x14ac:dyDescent="0.2">
      <c r="A191" s="193">
        <v>26</v>
      </c>
      <c r="B191" s="194" t="s">
        <v>291</v>
      </c>
      <c r="C191" s="194" t="s">
        <v>292</v>
      </c>
      <c r="D191" s="195" t="s">
        <v>293</v>
      </c>
      <c r="E191" s="196">
        <v>141</v>
      </c>
      <c r="F191" s="199"/>
      <c r="G191" s="197">
        <f>ROUND(E191*F191,2)</f>
        <v>0</v>
      </c>
      <c r="H191" s="199">
        <v>23.05</v>
      </c>
      <c r="I191" s="197">
        <f>ROUND(E191*H191,2)</f>
        <v>3250.05</v>
      </c>
      <c r="J191" s="199">
        <v>30.75</v>
      </c>
      <c r="K191" s="197">
        <f>ROUND(E191*J191,2)</f>
        <v>4335.75</v>
      </c>
      <c r="L191" s="197">
        <v>21</v>
      </c>
      <c r="M191" s="197">
        <f>G191*(1+L191/100)</f>
        <v>0</v>
      </c>
      <c r="N191" s="197">
        <v>1.4999999999999999E-4</v>
      </c>
      <c r="O191" s="197">
        <f>ROUND(E191*N191,2)</f>
        <v>0.02</v>
      </c>
      <c r="P191" s="197">
        <v>0</v>
      </c>
      <c r="Q191" s="197">
        <f>ROUND(E191*P191,2)</f>
        <v>0</v>
      </c>
      <c r="R191" s="198" t="s">
        <v>208</v>
      </c>
      <c r="S191" s="198" t="s">
        <v>194</v>
      </c>
      <c r="T191" s="197">
        <v>0.06</v>
      </c>
      <c r="U191" s="197">
        <f>ROUND(E191*T191,2)</f>
        <v>8.4600000000000009</v>
      </c>
      <c r="V191" s="198"/>
      <c r="W191" s="198"/>
      <c r="X191" s="266"/>
      <c r="Y191" s="176"/>
      <c r="Z191" s="176"/>
      <c r="AA191" s="176"/>
      <c r="AB191" s="176"/>
      <c r="AC191" s="176"/>
      <c r="AD191" s="176"/>
      <c r="AE191" s="176" t="s">
        <v>195</v>
      </c>
      <c r="AF191" s="176">
        <v>169</v>
      </c>
      <c r="AG191" s="176"/>
      <c r="AH191" s="211"/>
      <c r="AI191" s="211"/>
      <c r="AJ191" s="214"/>
      <c r="AK191" s="176"/>
      <c r="AL191" s="176"/>
      <c r="AM191" s="176"/>
      <c r="AN191" s="176"/>
      <c r="AO191" s="176"/>
      <c r="AP191" s="176"/>
      <c r="AQ191" s="176"/>
      <c r="AR191" s="176"/>
      <c r="AS191" s="176"/>
      <c r="AT191" s="176"/>
      <c r="AU191" s="176"/>
      <c r="AV191" s="176"/>
      <c r="AW191" s="176"/>
      <c r="AX191" s="176"/>
      <c r="AY191" s="176"/>
      <c r="AZ191" s="176"/>
      <c r="BA191" s="176"/>
      <c r="BB191" s="176"/>
      <c r="BC191" s="176"/>
      <c r="BD191" s="176"/>
      <c r="BE191" s="176"/>
      <c r="BF191" s="176"/>
      <c r="BG191" s="176"/>
      <c r="BH191" s="176"/>
    </row>
    <row r="192" spans="1:60" outlineLevel="1" x14ac:dyDescent="0.2">
      <c r="A192" s="177"/>
      <c r="B192" s="208" t="s">
        <v>2515</v>
      </c>
      <c r="C192" s="209"/>
      <c r="D192" s="200"/>
      <c r="E192" s="201"/>
      <c r="F192" s="184"/>
      <c r="G192" s="184"/>
      <c r="H192" s="184"/>
      <c r="I192" s="184"/>
      <c r="J192" s="184"/>
      <c r="K192" s="184"/>
      <c r="L192" s="184"/>
      <c r="M192" s="184"/>
      <c r="N192" s="184"/>
      <c r="O192" s="184"/>
      <c r="P192" s="184"/>
      <c r="Q192" s="184"/>
      <c r="R192" s="185"/>
      <c r="S192" s="185"/>
      <c r="T192" s="184"/>
      <c r="U192" s="184"/>
      <c r="V192" s="185"/>
      <c r="W192" s="185"/>
      <c r="X192" s="266"/>
      <c r="Y192" s="176"/>
      <c r="Z192" s="176"/>
      <c r="AA192" s="176"/>
      <c r="AB192" s="176"/>
      <c r="AC192" s="176"/>
      <c r="AD192" s="176"/>
      <c r="AE192" s="176" t="s">
        <v>197</v>
      </c>
      <c r="AF192" s="176">
        <v>0</v>
      </c>
      <c r="AG192" s="176"/>
      <c r="AH192" s="211"/>
      <c r="AI192" s="212" t="s">
        <v>2515</v>
      </c>
      <c r="AJ192" s="214"/>
      <c r="AK192" s="176"/>
      <c r="AL192" s="176"/>
      <c r="AM192" s="176"/>
      <c r="AN192" s="176"/>
      <c r="AO192" s="176"/>
      <c r="AP192" s="176"/>
      <c r="AQ192" s="176"/>
      <c r="AR192" s="176"/>
      <c r="AS192" s="176"/>
      <c r="AT192" s="176"/>
      <c r="AU192" s="176"/>
      <c r="AV192" s="176"/>
      <c r="AW192" s="176"/>
      <c r="AX192" s="176"/>
      <c r="AY192" s="176"/>
      <c r="AZ192" s="176"/>
      <c r="BA192" s="176"/>
      <c r="BB192" s="176"/>
      <c r="BC192" s="176"/>
      <c r="BD192" s="176"/>
      <c r="BE192" s="176"/>
      <c r="BF192" s="176"/>
      <c r="BG192" s="176"/>
      <c r="BH192" s="176"/>
    </row>
    <row r="193" spans="1:60" outlineLevel="1" x14ac:dyDescent="0.2">
      <c r="A193" s="177"/>
      <c r="B193" s="208" t="s">
        <v>2514</v>
      </c>
      <c r="C193" s="209"/>
      <c r="D193" s="200"/>
      <c r="E193" s="201"/>
      <c r="F193" s="184"/>
      <c r="G193" s="184"/>
      <c r="H193" s="184"/>
      <c r="I193" s="184"/>
      <c r="J193" s="184"/>
      <c r="K193" s="184"/>
      <c r="L193" s="184"/>
      <c r="M193" s="184"/>
      <c r="N193" s="184"/>
      <c r="O193" s="184"/>
      <c r="P193" s="184"/>
      <c r="Q193" s="184"/>
      <c r="R193" s="185"/>
      <c r="S193" s="185"/>
      <c r="T193" s="184"/>
      <c r="U193" s="184"/>
      <c r="V193" s="185"/>
      <c r="W193" s="185"/>
      <c r="X193" s="266"/>
      <c r="Y193" s="176"/>
      <c r="Z193" s="176"/>
      <c r="AA193" s="176"/>
      <c r="AB193" s="176"/>
      <c r="AC193" s="176"/>
      <c r="AD193" s="176"/>
      <c r="AE193" s="176" t="s">
        <v>197</v>
      </c>
      <c r="AF193" s="176">
        <v>0</v>
      </c>
      <c r="AG193" s="176"/>
      <c r="AH193" s="211"/>
      <c r="AI193" s="212" t="s">
        <v>2514</v>
      </c>
      <c r="AJ193" s="214"/>
      <c r="AK193" s="176"/>
      <c r="AL193" s="176"/>
      <c r="AM193" s="176"/>
      <c r="AN193" s="176"/>
      <c r="AO193" s="176"/>
      <c r="AP193" s="176"/>
      <c r="AQ193" s="176"/>
      <c r="AR193" s="176"/>
      <c r="AS193" s="176"/>
      <c r="AT193" s="176"/>
      <c r="AU193" s="176"/>
      <c r="AV193" s="176"/>
      <c r="AW193" s="176"/>
      <c r="AX193" s="176"/>
      <c r="AY193" s="176"/>
      <c r="AZ193" s="176"/>
      <c r="BA193" s="176"/>
      <c r="BB193" s="176"/>
      <c r="BC193" s="176"/>
      <c r="BD193" s="176"/>
      <c r="BE193" s="176"/>
      <c r="BF193" s="176"/>
      <c r="BG193" s="176"/>
      <c r="BH193" s="176"/>
    </row>
    <row r="194" spans="1:60" outlineLevel="1" x14ac:dyDescent="0.2">
      <c r="A194" s="177"/>
      <c r="B194" s="208" t="s">
        <v>2513</v>
      </c>
      <c r="C194" s="209"/>
      <c r="D194" s="200"/>
      <c r="E194" s="201"/>
      <c r="F194" s="184"/>
      <c r="G194" s="184"/>
      <c r="H194" s="184"/>
      <c r="I194" s="184"/>
      <c r="J194" s="184"/>
      <c r="K194" s="184"/>
      <c r="L194" s="184"/>
      <c r="M194" s="184"/>
      <c r="N194" s="184"/>
      <c r="O194" s="184"/>
      <c r="P194" s="184"/>
      <c r="Q194" s="184"/>
      <c r="R194" s="185"/>
      <c r="S194" s="185"/>
      <c r="T194" s="184"/>
      <c r="U194" s="184"/>
      <c r="V194" s="185"/>
      <c r="W194" s="185"/>
      <c r="X194" s="266"/>
      <c r="Y194" s="176"/>
      <c r="Z194" s="176"/>
      <c r="AA194" s="176"/>
      <c r="AB194" s="176"/>
      <c r="AC194" s="176"/>
      <c r="AD194" s="176"/>
      <c r="AE194" s="176" t="s">
        <v>197</v>
      </c>
      <c r="AF194" s="176">
        <v>0</v>
      </c>
      <c r="AG194" s="176"/>
      <c r="AH194" s="211"/>
      <c r="AI194" s="212" t="s">
        <v>2513</v>
      </c>
      <c r="AJ194" s="214"/>
      <c r="AK194" s="176"/>
      <c r="AL194" s="176"/>
      <c r="AM194" s="176"/>
      <c r="AN194" s="176"/>
      <c r="AO194" s="176"/>
      <c r="AP194" s="176"/>
      <c r="AQ194" s="176"/>
      <c r="AR194" s="176"/>
      <c r="AS194" s="176"/>
      <c r="AT194" s="176"/>
      <c r="AU194" s="176"/>
      <c r="AV194" s="176"/>
      <c r="AW194" s="176"/>
      <c r="AX194" s="176"/>
      <c r="AY194" s="176"/>
      <c r="AZ194" s="176"/>
      <c r="BA194" s="176"/>
      <c r="BB194" s="176"/>
      <c r="BC194" s="176"/>
      <c r="BD194" s="176"/>
      <c r="BE194" s="176"/>
      <c r="BF194" s="176"/>
      <c r="BG194" s="176"/>
      <c r="BH194" s="176"/>
    </row>
    <row r="195" spans="1:60" outlineLevel="1" x14ac:dyDescent="0.2">
      <c r="A195" s="177"/>
      <c r="B195" s="208" t="s">
        <v>2512</v>
      </c>
      <c r="C195" s="209"/>
      <c r="D195" s="200"/>
      <c r="E195" s="201">
        <v>141</v>
      </c>
      <c r="F195" s="184"/>
      <c r="G195" s="184"/>
      <c r="H195" s="184"/>
      <c r="I195" s="184"/>
      <c r="J195" s="184"/>
      <c r="K195" s="184"/>
      <c r="L195" s="184"/>
      <c r="M195" s="184"/>
      <c r="N195" s="184"/>
      <c r="O195" s="184"/>
      <c r="P195" s="184"/>
      <c r="Q195" s="184"/>
      <c r="R195" s="185"/>
      <c r="S195" s="185"/>
      <c r="T195" s="184"/>
      <c r="U195" s="184"/>
      <c r="V195" s="185"/>
      <c r="W195" s="185"/>
      <c r="X195" s="266"/>
      <c r="Y195" s="176"/>
      <c r="Z195" s="176"/>
      <c r="AA195" s="176"/>
      <c r="AB195" s="176"/>
      <c r="AC195" s="176"/>
      <c r="AD195" s="176"/>
      <c r="AE195" s="176" t="s">
        <v>197</v>
      </c>
      <c r="AF195" s="176">
        <v>0</v>
      </c>
      <c r="AG195" s="176"/>
      <c r="AH195" s="211"/>
      <c r="AI195" s="212" t="s">
        <v>2512</v>
      </c>
      <c r="AJ195" s="214"/>
      <c r="AK195" s="176"/>
      <c r="AL195" s="176"/>
      <c r="AM195" s="176"/>
      <c r="AN195" s="176"/>
      <c r="AO195" s="176"/>
      <c r="AP195" s="176"/>
      <c r="AQ195" s="176"/>
      <c r="AR195" s="176"/>
      <c r="AS195" s="176"/>
      <c r="AT195" s="176"/>
      <c r="AU195" s="176"/>
      <c r="AV195" s="176"/>
      <c r="AW195" s="176"/>
      <c r="AX195" s="176"/>
      <c r="AY195" s="176"/>
      <c r="AZ195" s="176"/>
      <c r="BA195" s="176"/>
      <c r="BB195" s="176"/>
      <c r="BC195" s="176"/>
      <c r="BD195" s="176"/>
      <c r="BE195" s="176"/>
      <c r="BF195" s="176"/>
      <c r="BG195" s="176"/>
      <c r="BH195" s="176"/>
    </row>
    <row r="196" spans="1:60" x14ac:dyDescent="0.2">
      <c r="A196" s="162"/>
      <c r="B196" s="178"/>
      <c r="C196" s="178"/>
      <c r="D196" s="180"/>
      <c r="E196" s="181"/>
      <c r="F196" s="182"/>
      <c r="G196" s="182"/>
      <c r="H196" s="182"/>
      <c r="I196" s="182"/>
      <c r="J196" s="182"/>
      <c r="K196" s="182"/>
      <c r="L196" s="182"/>
      <c r="M196" s="182"/>
      <c r="N196" s="182"/>
      <c r="O196" s="182"/>
      <c r="P196" s="182"/>
      <c r="Q196" s="182"/>
      <c r="R196" s="183"/>
      <c r="S196" s="183"/>
      <c r="T196" s="182"/>
      <c r="U196" s="182"/>
      <c r="V196" s="183"/>
      <c r="W196" s="183"/>
      <c r="X196" s="256"/>
      <c r="AH196" s="210"/>
      <c r="AI196" s="210"/>
      <c r="AJ196" s="213"/>
    </row>
    <row r="197" spans="1:60" x14ac:dyDescent="0.2">
      <c r="A197" s="179" t="s">
        <v>188</v>
      </c>
      <c r="B197" s="186" t="s">
        <v>95</v>
      </c>
      <c r="C197" s="186" t="s">
        <v>96</v>
      </c>
      <c r="D197" s="187"/>
      <c r="E197" s="188"/>
      <c r="F197" s="189"/>
      <c r="G197" s="190">
        <f>SUMIF(AE198:AE209,"&lt;&gt;NOR",G198:G209)</f>
        <v>0</v>
      </c>
      <c r="H197" s="189"/>
      <c r="I197" s="189">
        <f>SUM(I198:I209)</f>
        <v>329312.52</v>
      </c>
      <c r="J197" s="189"/>
      <c r="K197" s="189">
        <f>SUM(K198:K209)</f>
        <v>154913.04999999999</v>
      </c>
      <c r="L197" s="189"/>
      <c r="M197" s="189">
        <f>SUM(M198:M209)</f>
        <v>0</v>
      </c>
      <c r="N197" s="189"/>
      <c r="O197" s="189">
        <f>SUM(O198:O209)</f>
        <v>10.52</v>
      </c>
      <c r="P197" s="189"/>
      <c r="Q197" s="189">
        <f>SUM(Q198:Q209)</f>
        <v>0</v>
      </c>
      <c r="R197" s="191"/>
      <c r="S197" s="191"/>
      <c r="T197" s="189"/>
      <c r="U197" s="189">
        <f>SUM(U198:U209)</f>
        <v>331.63</v>
      </c>
      <c r="V197" s="191"/>
      <c r="W197" s="192"/>
      <c r="X197" s="256"/>
      <c r="AE197" t="s">
        <v>189</v>
      </c>
      <c r="AH197" s="210"/>
      <c r="AI197" s="210"/>
      <c r="AJ197" s="213"/>
    </row>
    <row r="198" spans="1:60" ht="22.5" outlineLevel="1" x14ac:dyDescent="0.2">
      <c r="A198" s="193">
        <v>27</v>
      </c>
      <c r="B198" s="194" t="s">
        <v>296</v>
      </c>
      <c r="C198" s="194" t="s">
        <v>297</v>
      </c>
      <c r="D198" s="195" t="s">
        <v>207</v>
      </c>
      <c r="E198" s="196">
        <v>200.88900000000001</v>
      </c>
      <c r="F198" s="199"/>
      <c r="G198" s="197">
        <f>ROUND(E198*F198,2)</f>
        <v>0</v>
      </c>
      <c r="H198" s="199">
        <v>158.97</v>
      </c>
      <c r="I198" s="197">
        <f>ROUND(E198*H198,2)</f>
        <v>31935.32</v>
      </c>
      <c r="J198" s="199">
        <v>83.53</v>
      </c>
      <c r="K198" s="197">
        <f>ROUND(E198*J198,2)</f>
        <v>16780.259999999998</v>
      </c>
      <c r="L198" s="197">
        <v>21</v>
      </c>
      <c r="M198" s="197">
        <f>G198*(1+L198/100)</f>
        <v>0</v>
      </c>
      <c r="N198" s="197">
        <v>1.333E-2</v>
      </c>
      <c r="O198" s="197">
        <f>ROUND(E198*N198,2)</f>
        <v>2.68</v>
      </c>
      <c r="P198" s="197">
        <v>0</v>
      </c>
      <c r="Q198" s="197">
        <f>ROUND(E198*P198,2)</f>
        <v>0</v>
      </c>
      <c r="R198" s="198" t="s">
        <v>193</v>
      </c>
      <c r="S198" s="198" t="s">
        <v>194</v>
      </c>
      <c r="T198" s="197">
        <v>0.18</v>
      </c>
      <c r="U198" s="197">
        <f>ROUND(E198*T198,2)</f>
        <v>36.159999999999997</v>
      </c>
      <c r="V198" s="198"/>
      <c r="W198" s="198"/>
      <c r="X198" s="266"/>
      <c r="Y198" s="176"/>
      <c r="Z198" s="176"/>
      <c r="AA198" s="176"/>
      <c r="AB198" s="176"/>
      <c r="AC198" s="176"/>
      <c r="AD198" s="176"/>
      <c r="AE198" s="176" t="s">
        <v>195</v>
      </c>
      <c r="AF198" s="176">
        <v>174</v>
      </c>
      <c r="AG198" s="176"/>
      <c r="AH198" s="211"/>
      <c r="AI198" s="211"/>
      <c r="AJ198" s="214"/>
      <c r="AK198" s="176"/>
      <c r="AL198" s="176"/>
      <c r="AM198" s="176"/>
      <c r="AN198" s="176"/>
      <c r="AO198" s="176"/>
      <c r="AP198" s="176"/>
      <c r="AQ198" s="176"/>
      <c r="AR198" s="176"/>
      <c r="AS198" s="176"/>
      <c r="AT198" s="176"/>
      <c r="AU198" s="176"/>
      <c r="AV198" s="176"/>
      <c r="AW198" s="176"/>
      <c r="AX198" s="176"/>
      <c r="AY198" s="176"/>
      <c r="AZ198" s="176"/>
      <c r="BA198" s="176"/>
      <c r="BB198" s="176"/>
      <c r="BC198" s="176"/>
      <c r="BD198" s="176"/>
      <c r="BE198" s="176"/>
      <c r="BF198" s="176"/>
      <c r="BG198" s="176"/>
      <c r="BH198" s="176"/>
    </row>
    <row r="199" spans="1:60" outlineLevel="1" x14ac:dyDescent="0.2">
      <c r="A199" s="177"/>
      <c r="B199" s="208" t="s">
        <v>2511</v>
      </c>
      <c r="C199" s="209"/>
      <c r="D199" s="200"/>
      <c r="E199" s="201"/>
      <c r="F199" s="184"/>
      <c r="G199" s="184"/>
      <c r="H199" s="184"/>
      <c r="I199" s="184"/>
      <c r="J199" s="184"/>
      <c r="K199" s="184"/>
      <c r="L199" s="184"/>
      <c r="M199" s="184"/>
      <c r="N199" s="184"/>
      <c r="O199" s="184"/>
      <c r="P199" s="184"/>
      <c r="Q199" s="184"/>
      <c r="R199" s="185"/>
      <c r="S199" s="185"/>
      <c r="T199" s="184"/>
      <c r="U199" s="184"/>
      <c r="V199" s="185"/>
      <c r="W199" s="185"/>
      <c r="X199" s="266"/>
      <c r="Y199" s="176"/>
      <c r="Z199" s="176"/>
      <c r="AA199" s="176"/>
      <c r="AB199" s="176"/>
      <c r="AC199" s="176"/>
      <c r="AD199" s="176"/>
      <c r="AE199" s="176" t="s">
        <v>197</v>
      </c>
      <c r="AF199" s="176">
        <v>0</v>
      </c>
      <c r="AG199" s="176"/>
      <c r="AH199" s="211"/>
      <c r="AI199" s="212" t="s">
        <v>2511</v>
      </c>
      <c r="AJ199" s="214"/>
      <c r="AK199" s="176"/>
      <c r="AL199" s="176"/>
      <c r="AM199" s="176"/>
      <c r="AN199" s="176"/>
      <c r="AO199" s="176"/>
      <c r="AP199" s="176"/>
      <c r="AQ199" s="176"/>
      <c r="AR199" s="176"/>
      <c r="AS199" s="176"/>
      <c r="AT199" s="176"/>
      <c r="AU199" s="176"/>
      <c r="AV199" s="176"/>
      <c r="AW199" s="176"/>
      <c r="AX199" s="176"/>
      <c r="AY199" s="176"/>
      <c r="AZ199" s="176"/>
      <c r="BA199" s="176"/>
      <c r="BB199" s="176"/>
      <c r="BC199" s="176"/>
      <c r="BD199" s="176"/>
      <c r="BE199" s="176"/>
      <c r="BF199" s="176"/>
      <c r="BG199" s="176"/>
      <c r="BH199" s="176"/>
    </row>
    <row r="200" spans="1:60" outlineLevel="1" x14ac:dyDescent="0.2">
      <c r="A200" s="177"/>
      <c r="B200" s="208" t="s">
        <v>2510</v>
      </c>
      <c r="C200" s="209"/>
      <c r="D200" s="200"/>
      <c r="E200" s="201">
        <v>200.88900000000001</v>
      </c>
      <c r="F200" s="184"/>
      <c r="G200" s="184"/>
      <c r="H200" s="184"/>
      <c r="I200" s="184"/>
      <c r="J200" s="184"/>
      <c r="K200" s="184"/>
      <c r="L200" s="184"/>
      <c r="M200" s="184"/>
      <c r="N200" s="184"/>
      <c r="O200" s="184"/>
      <c r="P200" s="184"/>
      <c r="Q200" s="184"/>
      <c r="R200" s="185"/>
      <c r="S200" s="185"/>
      <c r="T200" s="184"/>
      <c r="U200" s="184"/>
      <c r="V200" s="185"/>
      <c r="W200" s="185"/>
      <c r="X200" s="266"/>
      <c r="Y200" s="176"/>
      <c r="Z200" s="176"/>
      <c r="AA200" s="176"/>
      <c r="AB200" s="176"/>
      <c r="AC200" s="176"/>
      <c r="AD200" s="176"/>
      <c r="AE200" s="176" t="s">
        <v>197</v>
      </c>
      <c r="AF200" s="176">
        <v>0</v>
      </c>
      <c r="AG200" s="176"/>
      <c r="AH200" s="211"/>
      <c r="AI200" s="212" t="s">
        <v>2510</v>
      </c>
      <c r="AJ200" s="214"/>
      <c r="AK200" s="176"/>
      <c r="AL200" s="176"/>
      <c r="AM200" s="176"/>
      <c r="AN200" s="176"/>
      <c r="AO200" s="176"/>
      <c r="AP200" s="176"/>
      <c r="AQ200" s="176"/>
      <c r="AR200" s="176"/>
      <c r="AS200" s="176"/>
      <c r="AT200" s="176"/>
      <c r="AU200" s="176"/>
      <c r="AV200" s="176"/>
      <c r="AW200" s="176"/>
      <c r="AX200" s="176"/>
      <c r="AY200" s="176"/>
      <c r="AZ200" s="176"/>
      <c r="BA200" s="176"/>
      <c r="BB200" s="176"/>
      <c r="BC200" s="176"/>
      <c r="BD200" s="176"/>
      <c r="BE200" s="176"/>
      <c r="BF200" s="176"/>
      <c r="BG200" s="176"/>
      <c r="BH200" s="176"/>
    </row>
    <row r="201" spans="1:60" ht="22.5" outlineLevel="1" x14ac:dyDescent="0.2">
      <c r="A201" s="193">
        <v>28</v>
      </c>
      <c r="B201" s="194" t="s">
        <v>300</v>
      </c>
      <c r="C201" s="194" t="s">
        <v>301</v>
      </c>
      <c r="D201" s="195" t="s">
        <v>207</v>
      </c>
      <c r="E201" s="196">
        <v>200.88900000000001</v>
      </c>
      <c r="F201" s="199"/>
      <c r="G201" s="197">
        <f>ROUND(E201*F201,2)</f>
        <v>0</v>
      </c>
      <c r="H201" s="199">
        <v>155.46</v>
      </c>
      <c r="I201" s="197">
        <f>ROUND(E201*H201,2)</f>
        <v>31230.2</v>
      </c>
      <c r="J201" s="199">
        <v>22.54</v>
      </c>
      <c r="K201" s="197">
        <f>ROUND(E201*J201,2)</f>
        <v>4528.04</v>
      </c>
      <c r="L201" s="197">
        <v>21</v>
      </c>
      <c r="M201" s="197">
        <f>G201*(1+L201/100)</f>
        <v>0</v>
      </c>
      <c r="N201" s="197">
        <v>1.6000000000000001E-3</v>
      </c>
      <c r="O201" s="197">
        <f>ROUND(E201*N201,2)</f>
        <v>0.32</v>
      </c>
      <c r="P201" s="197">
        <v>0</v>
      </c>
      <c r="Q201" s="197">
        <f>ROUND(E201*P201,2)</f>
        <v>0</v>
      </c>
      <c r="R201" s="198" t="s">
        <v>193</v>
      </c>
      <c r="S201" s="198" t="s">
        <v>194</v>
      </c>
      <c r="T201" s="197">
        <v>0.05</v>
      </c>
      <c r="U201" s="197">
        <f>ROUND(E201*T201,2)</f>
        <v>10.039999999999999</v>
      </c>
      <c r="V201" s="198"/>
      <c r="W201" s="198"/>
      <c r="X201" s="266"/>
      <c r="Y201" s="176"/>
      <c r="Z201" s="176"/>
      <c r="AA201" s="176"/>
      <c r="AB201" s="176"/>
      <c r="AC201" s="176"/>
      <c r="AD201" s="176"/>
      <c r="AE201" s="176" t="s">
        <v>195</v>
      </c>
      <c r="AF201" s="176">
        <v>176</v>
      </c>
      <c r="AG201" s="176"/>
      <c r="AH201" s="211"/>
      <c r="AI201" s="211"/>
      <c r="AJ201" s="214"/>
      <c r="AK201" s="176"/>
      <c r="AL201" s="176"/>
      <c r="AM201" s="176"/>
      <c r="AN201" s="176"/>
      <c r="AO201" s="176"/>
      <c r="AP201" s="176"/>
      <c r="AQ201" s="176"/>
      <c r="AR201" s="176"/>
      <c r="AS201" s="176"/>
      <c r="AT201" s="176"/>
      <c r="AU201" s="176"/>
      <c r="AV201" s="176"/>
      <c r="AW201" s="176"/>
      <c r="AX201" s="176"/>
      <c r="AY201" s="176"/>
      <c r="AZ201" s="176"/>
      <c r="BA201" s="176"/>
      <c r="BB201" s="176"/>
      <c r="BC201" s="176"/>
      <c r="BD201" s="176"/>
      <c r="BE201" s="176"/>
      <c r="BF201" s="176"/>
      <c r="BG201" s="176"/>
      <c r="BH201" s="176"/>
    </row>
    <row r="202" spans="1:60" ht="22.5" outlineLevel="1" x14ac:dyDescent="0.2">
      <c r="A202" s="193">
        <v>29</v>
      </c>
      <c r="B202" s="194" t="s">
        <v>302</v>
      </c>
      <c r="C202" s="194" t="s">
        <v>303</v>
      </c>
      <c r="D202" s="195" t="s">
        <v>207</v>
      </c>
      <c r="E202" s="196">
        <v>669.63</v>
      </c>
      <c r="F202" s="199"/>
      <c r="G202" s="197">
        <f>ROUND(E202*F202,2)</f>
        <v>0</v>
      </c>
      <c r="H202" s="199">
        <v>54.24</v>
      </c>
      <c r="I202" s="197">
        <f>ROUND(E202*H202,2)</f>
        <v>36320.730000000003</v>
      </c>
      <c r="J202" s="199">
        <v>40.26</v>
      </c>
      <c r="K202" s="197">
        <f>ROUND(E202*J202,2)</f>
        <v>26959.3</v>
      </c>
      <c r="L202" s="197">
        <v>21</v>
      </c>
      <c r="M202" s="197">
        <f>G202*(1+L202/100)</f>
        <v>0</v>
      </c>
      <c r="N202" s="197">
        <v>2.1000000000000001E-4</v>
      </c>
      <c r="O202" s="197">
        <f>ROUND(E202*N202,2)</f>
        <v>0.14000000000000001</v>
      </c>
      <c r="P202" s="197">
        <v>0</v>
      </c>
      <c r="Q202" s="197">
        <f>ROUND(E202*P202,2)</f>
        <v>0</v>
      </c>
      <c r="R202" s="198" t="s">
        <v>208</v>
      </c>
      <c r="S202" s="198" t="s">
        <v>194</v>
      </c>
      <c r="T202" s="197">
        <v>0.09</v>
      </c>
      <c r="U202" s="197">
        <f>ROUND(E202*T202,2)</f>
        <v>60.27</v>
      </c>
      <c r="V202" s="198"/>
      <c r="W202" s="198"/>
      <c r="X202" s="266"/>
      <c r="Y202" s="176"/>
      <c r="Z202" s="176"/>
      <c r="AA202" s="176"/>
      <c r="AB202" s="176"/>
      <c r="AC202" s="176"/>
      <c r="AD202" s="176"/>
      <c r="AE202" s="176" t="s">
        <v>195</v>
      </c>
      <c r="AF202" s="176">
        <v>177</v>
      </c>
      <c r="AG202" s="176"/>
      <c r="AH202" s="211"/>
      <c r="AI202" s="211"/>
      <c r="AJ202" s="214"/>
      <c r="AK202" s="176"/>
      <c r="AL202" s="176"/>
      <c r="AM202" s="176"/>
      <c r="AN202" s="176"/>
      <c r="AO202" s="176"/>
      <c r="AP202" s="176"/>
      <c r="AQ202" s="176"/>
      <c r="AR202" s="176"/>
      <c r="AS202" s="176"/>
      <c r="AT202" s="176"/>
      <c r="AU202" s="176"/>
      <c r="AV202" s="176"/>
      <c r="AW202" s="176"/>
      <c r="AX202" s="176"/>
      <c r="AY202" s="176"/>
      <c r="AZ202" s="176"/>
      <c r="BA202" s="176"/>
      <c r="BB202" s="176"/>
      <c r="BC202" s="176"/>
      <c r="BD202" s="176"/>
      <c r="BE202" s="176"/>
      <c r="BF202" s="176"/>
      <c r="BG202" s="176"/>
      <c r="BH202" s="176"/>
    </row>
    <row r="203" spans="1:60" outlineLevel="1" x14ac:dyDescent="0.2">
      <c r="A203" s="193">
        <v>30</v>
      </c>
      <c r="B203" s="194" t="s">
        <v>304</v>
      </c>
      <c r="C203" s="194" t="s">
        <v>305</v>
      </c>
      <c r="D203" s="195" t="s">
        <v>293</v>
      </c>
      <c r="E203" s="196">
        <v>70</v>
      </c>
      <c r="F203" s="199"/>
      <c r="G203" s="197">
        <f>ROUND(E203*F203,2)</f>
        <v>0</v>
      </c>
      <c r="H203" s="199">
        <v>715.01</v>
      </c>
      <c r="I203" s="197">
        <f>ROUND(E203*H203,2)</f>
        <v>50050.7</v>
      </c>
      <c r="J203" s="199">
        <v>50.99</v>
      </c>
      <c r="K203" s="197">
        <f>ROUND(E203*J203,2)</f>
        <v>3569.3</v>
      </c>
      <c r="L203" s="197">
        <v>21</v>
      </c>
      <c r="M203" s="197">
        <f>G203*(1+L203/100)</f>
        <v>0</v>
      </c>
      <c r="N203" s="197">
        <v>3.0000000000000001E-3</v>
      </c>
      <c r="O203" s="197">
        <f>ROUND(E203*N203,2)</f>
        <v>0.21</v>
      </c>
      <c r="P203" s="197">
        <v>0</v>
      </c>
      <c r="Q203" s="197">
        <f>ROUND(E203*P203,2)</f>
        <v>0</v>
      </c>
      <c r="R203" s="198" t="s">
        <v>193</v>
      </c>
      <c r="S203" s="198" t="s">
        <v>194</v>
      </c>
      <c r="T203" s="197">
        <v>7.3999999999999996E-2</v>
      </c>
      <c r="U203" s="197">
        <f>ROUND(E203*T203,2)</f>
        <v>5.18</v>
      </c>
      <c r="V203" s="198"/>
      <c r="W203" s="198"/>
      <c r="X203" s="266"/>
      <c r="Y203" s="176"/>
      <c r="Z203" s="176"/>
      <c r="AA203" s="176"/>
      <c r="AB203" s="176"/>
      <c r="AC203" s="176"/>
      <c r="AD203" s="176"/>
      <c r="AE203" s="176" t="s">
        <v>195</v>
      </c>
      <c r="AF203" s="176">
        <v>178</v>
      </c>
      <c r="AG203" s="176"/>
      <c r="AH203" s="211"/>
      <c r="AI203" s="211"/>
      <c r="AJ203" s="214"/>
      <c r="AK203" s="176"/>
      <c r="AL203" s="176"/>
      <c r="AM203" s="176"/>
      <c r="AN203" s="176"/>
      <c r="AO203" s="176"/>
      <c r="AP203" s="176"/>
      <c r="AQ203" s="176"/>
      <c r="AR203" s="176"/>
      <c r="AS203" s="176"/>
      <c r="AT203" s="176"/>
      <c r="AU203" s="176"/>
      <c r="AV203" s="176"/>
      <c r="AW203" s="176"/>
      <c r="AX203" s="176"/>
      <c r="AY203" s="176"/>
      <c r="AZ203" s="176"/>
      <c r="BA203" s="176"/>
      <c r="BB203" s="176"/>
      <c r="BC203" s="176"/>
      <c r="BD203" s="176"/>
      <c r="BE203" s="176"/>
      <c r="BF203" s="176"/>
      <c r="BG203" s="176"/>
      <c r="BH203" s="176"/>
    </row>
    <row r="204" spans="1:60" ht="22.5" outlineLevel="1" x14ac:dyDescent="0.2">
      <c r="A204" s="193">
        <v>31</v>
      </c>
      <c r="B204" s="194" t="s">
        <v>306</v>
      </c>
      <c r="C204" s="194" t="s">
        <v>307</v>
      </c>
      <c r="D204" s="195" t="s">
        <v>207</v>
      </c>
      <c r="E204" s="196">
        <v>669.63</v>
      </c>
      <c r="F204" s="199"/>
      <c r="G204" s="197">
        <f>ROUND(E204*F204,2)</f>
        <v>0</v>
      </c>
      <c r="H204" s="199">
        <v>268.47000000000003</v>
      </c>
      <c r="I204" s="197">
        <f>ROUND(E204*H204,2)</f>
        <v>179775.57</v>
      </c>
      <c r="J204" s="199">
        <v>121.03</v>
      </c>
      <c r="K204" s="197">
        <f>ROUND(E204*J204,2)</f>
        <v>81045.320000000007</v>
      </c>
      <c r="L204" s="197">
        <v>21</v>
      </c>
      <c r="M204" s="197">
        <f>G204*(1+L204/100)</f>
        <v>0</v>
      </c>
      <c r="N204" s="197">
        <v>1.0710000000000001E-2</v>
      </c>
      <c r="O204" s="197">
        <f>ROUND(E204*N204,2)</f>
        <v>7.17</v>
      </c>
      <c r="P204" s="197">
        <v>0</v>
      </c>
      <c r="Q204" s="197">
        <f>ROUND(E204*P204,2)</f>
        <v>0</v>
      </c>
      <c r="R204" s="198" t="s">
        <v>208</v>
      </c>
      <c r="S204" s="198" t="s">
        <v>194</v>
      </c>
      <c r="T204" s="197">
        <v>0.26150000000000001</v>
      </c>
      <c r="U204" s="197">
        <f>ROUND(E204*T204,2)</f>
        <v>175.11</v>
      </c>
      <c r="V204" s="198"/>
      <c r="W204" s="198"/>
      <c r="X204" s="266"/>
      <c r="Y204" s="176"/>
      <c r="Z204" s="176"/>
      <c r="AA204" s="176"/>
      <c r="AB204" s="176"/>
      <c r="AC204" s="176"/>
      <c r="AD204" s="176"/>
      <c r="AE204" s="176" t="s">
        <v>195</v>
      </c>
      <c r="AF204" s="176">
        <v>179</v>
      </c>
      <c r="AG204" s="176"/>
      <c r="AH204" s="211"/>
      <c r="AI204" s="211"/>
      <c r="AJ204" s="214"/>
      <c r="AK204" s="176"/>
      <c r="AL204" s="176"/>
      <c r="AM204" s="176"/>
      <c r="AN204" s="176"/>
      <c r="AO204" s="176"/>
      <c r="AP204" s="176"/>
      <c r="AQ204" s="176"/>
      <c r="AR204" s="176"/>
      <c r="AS204" s="176"/>
      <c r="AT204" s="176"/>
      <c r="AU204" s="176"/>
      <c r="AV204" s="176"/>
      <c r="AW204" s="176"/>
      <c r="AX204" s="176"/>
      <c r="AY204" s="176"/>
      <c r="AZ204" s="176"/>
      <c r="BA204" s="176"/>
      <c r="BB204" s="176"/>
      <c r="BC204" s="176"/>
      <c r="BD204" s="176"/>
      <c r="BE204" s="176"/>
      <c r="BF204" s="176"/>
      <c r="BG204" s="176"/>
      <c r="BH204" s="176"/>
    </row>
    <row r="205" spans="1:60" outlineLevel="1" x14ac:dyDescent="0.2">
      <c r="A205" s="177"/>
      <c r="B205" s="208" t="s">
        <v>2509</v>
      </c>
      <c r="C205" s="209"/>
      <c r="D205" s="200"/>
      <c r="E205" s="201"/>
      <c r="F205" s="184"/>
      <c r="G205" s="184"/>
      <c r="H205" s="184"/>
      <c r="I205" s="184"/>
      <c r="J205" s="184"/>
      <c r="K205" s="184"/>
      <c r="L205" s="184"/>
      <c r="M205" s="184"/>
      <c r="N205" s="184"/>
      <c r="O205" s="184"/>
      <c r="P205" s="184"/>
      <c r="Q205" s="184"/>
      <c r="R205" s="185"/>
      <c r="S205" s="185"/>
      <c r="T205" s="184"/>
      <c r="U205" s="184"/>
      <c r="V205" s="185"/>
      <c r="W205" s="185"/>
      <c r="X205" s="266"/>
      <c r="Y205" s="176"/>
      <c r="Z205" s="176"/>
      <c r="AA205" s="176"/>
      <c r="AB205" s="176"/>
      <c r="AC205" s="176"/>
      <c r="AD205" s="176"/>
      <c r="AE205" s="176" t="s">
        <v>197</v>
      </c>
      <c r="AF205" s="176">
        <v>0</v>
      </c>
      <c r="AG205" s="176"/>
      <c r="AH205" s="211"/>
      <c r="AI205" s="212" t="s">
        <v>2509</v>
      </c>
      <c r="AJ205" s="214"/>
      <c r="AK205" s="176"/>
      <c r="AL205" s="176"/>
      <c r="AM205" s="176"/>
      <c r="AN205" s="176"/>
      <c r="AO205" s="176"/>
      <c r="AP205" s="176"/>
      <c r="AQ205" s="176"/>
      <c r="AR205" s="176"/>
      <c r="AS205" s="176"/>
      <c r="AT205" s="176"/>
      <c r="AU205" s="176"/>
      <c r="AV205" s="176"/>
      <c r="AW205" s="176"/>
      <c r="AX205" s="176"/>
      <c r="AY205" s="176"/>
      <c r="AZ205" s="176"/>
      <c r="BA205" s="176"/>
      <c r="BB205" s="176"/>
      <c r="BC205" s="176"/>
      <c r="BD205" s="176"/>
      <c r="BE205" s="176"/>
      <c r="BF205" s="176"/>
      <c r="BG205" s="176"/>
      <c r="BH205" s="176"/>
    </row>
    <row r="206" spans="1:60" outlineLevel="1" x14ac:dyDescent="0.2">
      <c r="A206" s="177"/>
      <c r="B206" s="208" t="s">
        <v>2508</v>
      </c>
      <c r="C206" s="209"/>
      <c r="D206" s="200"/>
      <c r="E206" s="201">
        <v>669.63</v>
      </c>
      <c r="F206" s="184"/>
      <c r="G206" s="184"/>
      <c r="H206" s="184"/>
      <c r="I206" s="184"/>
      <c r="J206" s="184"/>
      <c r="K206" s="184"/>
      <c r="L206" s="184"/>
      <c r="M206" s="184"/>
      <c r="N206" s="184"/>
      <c r="O206" s="184"/>
      <c r="P206" s="184"/>
      <c r="Q206" s="184"/>
      <c r="R206" s="185"/>
      <c r="S206" s="185"/>
      <c r="T206" s="184"/>
      <c r="U206" s="184"/>
      <c r="V206" s="185"/>
      <c r="W206" s="185"/>
      <c r="X206" s="266"/>
      <c r="Y206" s="176"/>
      <c r="Z206" s="176"/>
      <c r="AA206" s="176"/>
      <c r="AB206" s="176"/>
      <c r="AC206" s="176"/>
      <c r="AD206" s="176"/>
      <c r="AE206" s="176" t="s">
        <v>197</v>
      </c>
      <c r="AF206" s="176">
        <v>0</v>
      </c>
      <c r="AG206" s="176"/>
      <c r="AH206" s="211"/>
      <c r="AI206" s="212" t="s">
        <v>2508</v>
      </c>
      <c r="AJ206" s="214"/>
      <c r="AK206" s="176"/>
      <c r="AL206" s="176"/>
      <c r="AM206" s="176"/>
      <c r="AN206" s="176"/>
      <c r="AO206" s="176"/>
      <c r="AP206" s="176"/>
      <c r="AQ206" s="176"/>
      <c r="AR206" s="176"/>
      <c r="AS206" s="176"/>
      <c r="AT206" s="176"/>
      <c r="AU206" s="176"/>
      <c r="AV206" s="176"/>
      <c r="AW206" s="176"/>
      <c r="AX206" s="176"/>
      <c r="AY206" s="176"/>
      <c r="AZ206" s="176"/>
      <c r="BA206" s="176"/>
      <c r="BB206" s="176"/>
      <c r="BC206" s="176"/>
      <c r="BD206" s="176"/>
      <c r="BE206" s="176"/>
      <c r="BF206" s="176"/>
      <c r="BG206" s="176"/>
      <c r="BH206" s="176"/>
    </row>
    <row r="207" spans="1:60" outlineLevel="1" x14ac:dyDescent="0.2">
      <c r="A207" s="193">
        <v>32</v>
      </c>
      <c r="B207" s="194" t="s">
        <v>310</v>
      </c>
      <c r="C207" s="194" t="s">
        <v>311</v>
      </c>
      <c r="D207" s="195" t="s">
        <v>207</v>
      </c>
      <c r="E207" s="196">
        <v>133.92599999999999</v>
      </c>
      <c r="F207" s="199"/>
      <c r="G207" s="197">
        <f>ROUND(E207*F207,2)</f>
        <v>0</v>
      </c>
      <c r="H207" s="199">
        <v>0</v>
      </c>
      <c r="I207" s="197">
        <f>ROUND(E207*H207,2)</f>
        <v>0</v>
      </c>
      <c r="J207" s="199">
        <v>164.5</v>
      </c>
      <c r="K207" s="197">
        <f>ROUND(E207*J207,2)</f>
        <v>22030.83</v>
      </c>
      <c r="L207" s="197">
        <v>21</v>
      </c>
      <c r="M207" s="197">
        <f>G207*(1+L207/100)</f>
        <v>0</v>
      </c>
      <c r="N207" s="197">
        <v>0</v>
      </c>
      <c r="O207" s="197">
        <f>ROUND(E207*N207,2)</f>
        <v>0</v>
      </c>
      <c r="P207" s="197">
        <v>0</v>
      </c>
      <c r="Q207" s="197">
        <f>ROUND(E207*P207,2)</f>
        <v>0</v>
      </c>
      <c r="R207" s="198" t="s">
        <v>312</v>
      </c>
      <c r="S207" s="198" t="s">
        <v>194</v>
      </c>
      <c r="T207" s="197">
        <v>0.33500000000000002</v>
      </c>
      <c r="U207" s="197">
        <f>ROUND(E207*T207,2)</f>
        <v>44.87</v>
      </c>
      <c r="V207" s="198"/>
      <c r="W207" s="198"/>
      <c r="X207" s="266"/>
      <c r="Y207" s="176"/>
      <c r="Z207" s="176"/>
      <c r="AA207" s="176"/>
      <c r="AB207" s="176"/>
      <c r="AC207" s="176"/>
      <c r="AD207" s="176"/>
      <c r="AE207" s="176" t="s">
        <v>195</v>
      </c>
      <c r="AF207" s="176">
        <v>181</v>
      </c>
      <c r="AG207" s="176"/>
      <c r="AH207" s="211"/>
      <c r="AI207" s="211"/>
      <c r="AJ207" s="214"/>
      <c r="AK207" s="176"/>
      <c r="AL207" s="176"/>
      <c r="AM207" s="176"/>
      <c r="AN207" s="176"/>
      <c r="AO207" s="176"/>
      <c r="AP207" s="176"/>
      <c r="AQ207" s="176"/>
      <c r="AR207" s="176"/>
      <c r="AS207" s="176"/>
      <c r="AT207" s="176"/>
      <c r="AU207" s="176"/>
      <c r="AV207" s="176"/>
      <c r="AW207" s="176"/>
      <c r="AX207" s="176"/>
      <c r="AY207" s="176"/>
      <c r="AZ207" s="176"/>
      <c r="BA207" s="176"/>
      <c r="BB207" s="176"/>
      <c r="BC207" s="176"/>
      <c r="BD207" s="176"/>
      <c r="BE207" s="176"/>
      <c r="BF207" s="176"/>
      <c r="BG207" s="176"/>
      <c r="BH207" s="176"/>
    </row>
    <row r="208" spans="1:60" outlineLevel="1" x14ac:dyDescent="0.2">
      <c r="A208" s="177"/>
      <c r="B208" s="299" t="s">
        <v>2507</v>
      </c>
      <c r="C208" s="299"/>
      <c r="D208" s="300"/>
      <c r="E208" s="201"/>
      <c r="F208" s="184"/>
      <c r="G208" s="184"/>
      <c r="H208" s="184"/>
      <c r="I208" s="184"/>
      <c r="J208" s="184"/>
      <c r="K208" s="184"/>
      <c r="L208" s="184"/>
      <c r="M208" s="184"/>
      <c r="N208" s="184"/>
      <c r="O208" s="184"/>
      <c r="P208" s="184"/>
      <c r="Q208" s="184"/>
      <c r="R208" s="185"/>
      <c r="S208" s="185"/>
      <c r="T208" s="184"/>
      <c r="U208" s="184"/>
      <c r="V208" s="185"/>
      <c r="W208" s="185"/>
      <c r="X208" s="266"/>
      <c r="Y208" s="176"/>
      <c r="Z208" s="176"/>
      <c r="AA208" s="176"/>
      <c r="AB208" s="176"/>
      <c r="AC208" s="176"/>
      <c r="AD208" s="176"/>
      <c r="AE208" s="176" t="s">
        <v>197</v>
      </c>
      <c r="AF208" s="176">
        <v>0</v>
      </c>
      <c r="AG208" s="176"/>
      <c r="AH208" s="211"/>
      <c r="AI208" s="212" t="s">
        <v>2507</v>
      </c>
      <c r="AJ208" s="214"/>
      <c r="AK208" s="176"/>
      <c r="AL208" s="176"/>
      <c r="AM208" s="176"/>
      <c r="AN208" s="176"/>
      <c r="AO208" s="176"/>
      <c r="AP208" s="176"/>
      <c r="AQ208" s="176"/>
      <c r="AR208" s="176"/>
      <c r="AS208" s="176"/>
      <c r="AT208" s="176"/>
      <c r="AU208" s="176"/>
      <c r="AV208" s="176"/>
      <c r="AW208" s="176"/>
      <c r="AX208" s="176"/>
      <c r="AY208" s="176"/>
      <c r="AZ208" s="176"/>
      <c r="BA208" s="176"/>
      <c r="BB208" s="176"/>
      <c r="BC208" s="176"/>
      <c r="BD208" s="176"/>
      <c r="BE208" s="176"/>
      <c r="BF208" s="176"/>
      <c r="BG208" s="176"/>
      <c r="BH208" s="176"/>
    </row>
    <row r="209" spans="1:60" outlineLevel="1" x14ac:dyDescent="0.2">
      <c r="A209" s="177"/>
      <c r="B209" s="208" t="s">
        <v>2506</v>
      </c>
      <c r="C209" s="209"/>
      <c r="D209" s="200"/>
      <c r="E209" s="201">
        <v>133.92599999999999</v>
      </c>
      <c r="F209" s="184"/>
      <c r="G209" s="184"/>
      <c r="H209" s="184"/>
      <c r="I209" s="184"/>
      <c r="J209" s="184"/>
      <c r="K209" s="184"/>
      <c r="L209" s="184"/>
      <c r="M209" s="184"/>
      <c r="N209" s="184"/>
      <c r="O209" s="184"/>
      <c r="P209" s="184"/>
      <c r="Q209" s="184"/>
      <c r="R209" s="185"/>
      <c r="S209" s="185"/>
      <c r="T209" s="184"/>
      <c r="U209" s="184"/>
      <c r="V209" s="185"/>
      <c r="W209" s="185"/>
      <c r="X209" s="266"/>
      <c r="Y209" s="176"/>
      <c r="Z209" s="176"/>
      <c r="AA209" s="176"/>
      <c r="AB209" s="176"/>
      <c r="AC209" s="176"/>
      <c r="AD209" s="176"/>
      <c r="AE209" s="176" t="s">
        <v>197</v>
      </c>
      <c r="AF209" s="176">
        <v>0</v>
      </c>
      <c r="AG209" s="176"/>
      <c r="AH209" s="211"/>
      <c r="AI209" s="212" t="s">
        <v>2506</v>
      </c>
      <c r="AJ209" s="214"/>
      <c r="AK209" s="176"/>
      <c r="AL209" s="176"/>
      <c r="AM209" s="176"/>
      <c r="AN209" s="176"/>
      <c r="AO209" s="176"/>
      <c r="AP209" s="176"/>
      <c r="AQ209" s="176"/>
      <c r="AR209" s="176"/>
      <c r="AS209" s="176"/>
      <c r="AT209" s="176"/>
      <c r="AU209" s="176"/>
      <c r="AV209" s="176"/>
      <c r="AW209" s="176"/>
      <c r="AX209" s="176"/>
      <c r="AY209" s="176"/>
      <c r="AZ209" s="176"/>
      <c r="BA209" s="176"/>
      <c r="BB209" s="176"/>
      <c r="BC209" s="176"/>
      <c r="BD209" s="176"/>
      <c r="BE209" s="176"/>
      <c r="BF209" s="176"/>
      <c r="BG209" s="176"/>
      <c r="BH209" s="176"/>
    </row>
    <row r="210" spans="1:60" x14ac:dyDescent="0.2">
      <c r="A210" s="162"/>
      <c r="B210" s="178"/>
      <c r="C210" s="178"/>
      <c r="D210" s="180"/>
      <c r="E210" s="181"/>
      <c r="F210" s="182"/>
      <c r="G210" s="182"/>
      <c r="H210" s="182"/>
      <c r="I210" s="182"/>
      <c r="J210" s="182"/>
      <c r="K210" s="182"/>
      <c r="L210" s="182"/>
      <c r="M210" s="182"/>
      <c r="N210" s="182"/>
      <c r="O210" s="182"/>
      <c r="P210" s="182"/>
      <c r="Q210" s="182"/>
      <c r="R210" s="183"/>
      <c r="S210" s="183"/>
      <c r="T210" s="182"/>
      <c r="U210" s="182"/>
      <c r="V210" s="183"/>
      <c r="W210" s="183"/>
      <c r="X210" s="256"/>
      <c r="AH210" s="210"/>
      <c r="AI210" s="210"/>
      <c r="AJ210" s="213"/>
    </row>
    <row r="211" spans="1:60" x14ac:dyDescent="0.2">
      <c r="A211" s="179" t="s">
        <v>188</v>
      </c>
      <c r="B211" s="186" t="s">
        <v>97</v>
      </c>
      <c r="C211" s="186" t="s">
        <v>98</v>
      </c>
      <c r="D211" s="187"/>
      <c r="E211" s="188"/>
      <c r="F211" s="189"/>
      <c r="G211" s="190">
        <f>SUMIF(AE212:AE221,"&lt;&gt;NOR",G212:G221)</f>
        <v>0</v>
      </c>
      <c r="H211" s="189"/>
      <c r="I211" s="189">
        <f>SUM(I212:I221)</f>
        <v>46242.34</v>
      </c>
      <c r="J211" s="189"/>
      <c r="K211" s="189">
        <f>SUM(K212:K221)</f>
        <v>70224.66</v>
      </c>
      <c r="L211" s="189"/>
      <c r="M211" s="189">
        <f>SUM(M212:M221)</f>
        <v>0</v>
      </c>
      <c r="N211" s="189"/>
      <c r="O211" s="189">
        <f>SUM(O212:O221)</f>
        <v>7.07</v>
      </c>
      <c r="P211" s="189"/>
      <c r="Q211" s="189">
        <f>SUM(Q212:Q221)</f>
        <v>0</v>
      </c>
      <c r="R211" s="191"/>
      <c r="S211" s="191"/>
      <c r="T211" s="189"/>
      <c r="U211" s="189">
        <f>SUM(U212:U221)</f>
        <v>136.97999999999999</v>
      </c>
      <c r="V211" s="191"/>
      <c r="W211" s="192"/>
      <c r="X211" s="256"/>
      <c r="AE211" t="s">
        <v>189</v>
      </c>
      <c r="AH211" s="210"/>
      <c r="AI211" s="210"/>
      <c r="AJ211" s="213"/>
    </row>
    <row r="212" spans="1:60" ht="45" outlineLevel="1" x14ac:dyDescent="0.2">
      <c r="A212" s="193">
        <v>33</v>
      </c>
      <c r="B212" s="194" t="s">
        <v>315</v>
      </c>
      <c r="C212" s="194" t="s">
        <v>316</v>
      </c>
      <c r="D212" s="195" t="s">
        <v>213</v>
      </c>
      <c r="E212" s="196">
        <v>12</v>
      </c>
      <c r="F212" s="199"/>
      <c r="G212" s="197">
        <f>ROUND(E212*F212,2)</f>
        <v>0</v>
      </c>
      <c r="H212" s="199">
        <v>18.649999999999999</v>
      </c>
      <c r="I212" s="197">
        <f>ROUND(E212*H212,2)</f>
        <v>223.8</v>
      </c>
      <c r="J212" s="199">
        <v>869.35</v>
      </c>
      <c r="K212" s="197">
        <f>ROUND(E212*J212,2)</f>
        <v>10432.200000000001</v>
      </c>
      <c r="L212" s="197">
        <v>21</v>
      </c>
      <c r="M212" s="197">
        <f>G212*(1+L212/100)</f>
        <v>0</v>
      </c>
      <c r="N212" s="197">
        <v>1.8970000000000001E-2</v>
      </c>
      <c r="O212" s="197">
        <f>ROUND(E212*N212,2)</f>
        <v>0.23</v>
      </c>
      <c r="P212" s="197">
        <v>0</v>
      </c>
      <c r="Q212" s="197">
        <f>ROUND(E212*P212,2)</f>
        <v>0</v>
      </c>
      <c r="R212" s="198" t="s">
        <v>208</v>
      </c>
      <c r="S212" s="198" t="s">
        <v>194</v>
      </c>
      <c r="T212" s="197">
        <v>1.86</v>
      </c>
      <c r="U212" s="197">
        <f>ROUND(E212*T212,2)</f>
        <v>22.32</v>
      </c>
      <c r="V212" s="198"/>
      <c r="W212" s="198"/>
      <c r="X212" s="266"/>
      <c r="Y212" s="176"/>
      <c r="Z212" s="176"/>
      <c r="AA212" s="176"/>
      <c r="AB212" s="176"/>
      <c r="AC212" s="176"/>
      <c r="AD212" s="176"/>
      <c r="AE212" s="176" t="s">
        <v>195</v>
      </c>
      <c r="AF212" s="176">
        <v>184</v>
      </c>
      <c r="AG212" s="176"/>
      <c r="AH212" s="211"/>
      <c r="AI212" s="211"/>
      <c r="AJ212" s="214"/>
      <c r="AK212" s="176"/>
      <c r="AL212" s="176"/>
      <c r="AM212" s="176"/>
      <c r="AN212" s="176"/>
      <c r="AO212" s="176"/>
      <c r="AP212" s="176"/>
      <c r="AQ212" s="176"/>
      <c r="AR212" s="176"/>
      <c r="AS212" s="176"/>
      <c r="AT212" s="176"/>
      <c r="AU212" s="176"/>
      <c r="AV212" s="176"/>
      <c r="AW212" s="176"/>
      <c r="AX212" s="176"/>
      <c r="AY212" s="176"/>
      <c r="AZ212" s="176"/>
      <c r="BA212" s="176"/>
      <c r="BB212" s="176"/>
      <c r="BC212" s="176"/>
      <c r="BD212" s="176"/>
      <c r="BE212" s="176"/>
      <c r="BF212" s="176"/>
      <c r="BG212" s="176"/>
      <c r="BH212" s="176"/>
    </row>
    <row r="213" spans="1:60" outlineLevel="1" x14ac:dyDescent="0.2">
      <c r="A213" s="193">
        <v>34</v>
      </c>
      <c r="B213" s="194" t="s">
        <v>317</v>
      </c>
      <c r="C213" s="194" t="s">
        <v>318</v>
      </c>
      <c r="D213" s="195" t="s">
        <v>213</v>
      </c>
      <c r="E213" s="196">
        <v>13</v>
      </c>
      <c r="F213" s="199"/>
      <c r="G213" s="197">
        <f>ROUND(E213*F213,2)</f>
        <v>0</v>
      </c>
      <c r="H213" s="199">
        <v>1120.58</v>
      </c>
      <c r="I213" s="197">
        <f>ROUND(E213*H213,2)</f>
        <v>14567.54</v>
      </c>
      <c r="J213" s="199">
        <v>4599.42</v>
      </c>
      <c r="K213" s="197">
        <f>ROUND(E213*J213,2)</f>
        <v>59792.46</v>
      </c>
      <c r="L213" s="197">
        <v>21</v>
      </c>
      <c r="M213" s="197">
        <f>G213*(1+L213/100)</f>
        <v>0</v>
      </c>
      <c r="N213" s="197">
        <v>0.49075000000000002</v>
      </c>
      <c r="O213" s="197">
        <f>ROUND(E213*N213,2)</f>
        <v>6.38</v>
      </c>
      <c r="P213" s="197">
        <v>0</v>
      </c>
      <c r="Q213" s="197">
        <f>ROUND(E213*P213,2)</f>
        <v>0</v>
      </c>
      <c r="R213" s="198" t="s">
        <v>208</v>
      </c>
      <c r="S213" s="198" t="s">
        <v>194</v>
      </c>
      <c r="T213" s="197">
        <v>8.82</v>
      </c>
      <c r="U213" s="197">
        <f>ROUND(E213*T213,2)</f>
        <v>114.66</v>
      </c>
      <c r="V213" s="198"/>
      <c r="W213" s="198"/>
      <c r="X213" s="266"/>
      <c r="Y213" s="176"/>
      <c r="Z213" s="176"/>
      <c r="AA213" s="176"/>
      <c r="AB213" s="176"/>
      <c r="AC213" s="176"/>
      <c r="AD213" s="176"/>
      <c r="AE213" s="176" t="s">
        <v>195</v>
      </c>
      <c r="AF213" s="176">
        <v>185</v>
      </c>
      <c r="AG213" s="176"/>
      <c r="AH213" s="211"/>
      <c r="AI213" s="211"/>
      <c r="AJ213" s="214"/>
      <c r="AK213" s="176"/>
      <c r="AL213" s="176"/>
      <c r="AM213" s="176"/>
      <c r="AN213" s="176"/>
      <c r="AO213" s="176"/>
      <c r="AP213" s="176"/>
      <c r="AQ213" s="176"/>
      <c r="AR213" s="176"/>
      <c r="AS213" s="176"/>
      <c r="AT213" s="176"/>
      <c r="AU213" s="176"/>
      <c r="AV213" s="176"/>
      <c r="AW213" s="176"/>
      <c r="AX213" s="176"/>
      <c r="AY213" s="176"/>
      <c r="AZ213" s="176"/>
      <c r="BA213" s="176"/>
      <c r="BB213" s="176"/>
      <c r="BC213" s="176"/>
      <c r="BD213" s="176"/>
      <c r="BE213" s="176"/>
      <c r="BF213" s="176"/>
      <c r="BG213" s="176"/>
      <c r="BH213" s="176"/>
    </row>
    <row r="214" spans="1:60" ht="22.5" outlineLevel="1" x14ac:dyDescent="0.2">
      <c r="A214" s="193">
        <v>35</v>
      </c>
      <c r="B214" s="194" t="s">
        <v>319</v>
      </c>
      <c r="C214" s="194" t="s">
        <v>320</v>
      </c>
      <c r="D214" s="195" t="s">
        <v>213</v>
      </c>
      <c r="E214" s="196">
        <v>12</v>
      </c>
      <c r="F214" s="199"/>
      <c r="G214" s="197">
        <f>ROUND(E214*F214,2)</f>
        <v>0</v>
      </c>
      <c r="H214" s="199">
        <v>919</v>
      </c>
      <c r="I214" s="197">
        <f>ROUND(E214*H214,2)</f>
        <v>11028</v>
      </c>
      <c r="J214" s="199">
        <v>0</v>
      </c>
      <c r="K214" s="197">
        <f>ROUND(E214*J214,2)</f>
        <v>0</v>
      </c>
      <c r="L214" s="197">
        <v>21</v>
      </c>
      <c r="M214" s="197">
        <f>G214*(1+L214/100)</f>
        <v>0</v>
      </c>
      <c r="N214" s="197">
        <v>1.1860000000000001E-2</v>
      </c>
      <c r="O214" s="197">
        <f>ROUND(E214*N214,2)</f>
        <v>0.14000000000000001</v>
      </c>
      <c r="P214" s="197">
        <v>0</v>
      </c>
      <c r="Q214" s="197">
        <f>ROUND(E214*P214,2)</f>
        <v>0</v>
      </c>
      <c r="R214" s="198" t="s">
        <v>243</v>
      </c>
      <c r="S214" s="198" t="s">
        <v>194</v>
      </c>
      <c r="T214" s="197">
        <v>0</v>
      </c>
      <c r="U214" s="197">
        <f>ROUND(E214*T214,2)</f>
        <v>0</v>
      </c>
      <c r="V214" s="198"/>
      <c r="W214" s="198"/>
      <c r="X214" s="266"/>
      <c r="Y214" s="176"/>
      <c r="Z214" s="176"/>
      <c r="AA214" s="176"/>
      <c r="AB214" s="176"/>
      <c r="AC214" s="176"/>
      <c r="AD214" s="176"/>
      <c r="AE214" s="176" t="s">
        <v>244</v>
      </c>
      <c r="AF214" s="176">
        <v>186</v>
      </c>
      <c r="AG214" s="176"/>
      <c r="AH214" s="211"/>
      <c r="AI214" s="211"/>
      <c r="AJ214" s="214"/>
      <c r="AK214" s="176"/>
      <c r="AL214" s="176"/>
      <c r="AM214" s="176"/>
      <c r="AN214" s="176"/>
      <c r="AO214" s="176"/>
      <c r="AP214" s="176"/>
      <c r="AQ214" s="176"/>
      <c r="AR214" s="176"/>
      <c r="AS214" s="176"/>
      <c r="AT214" s="176"/>
      <c r="AU214" s="176"/>
      <c r="AV214" s="176"/>
      <c r="AW214" s="176"/>
      <c r="AX214" s="176"/>
      <c r="AY214" s="176"/>
      <c r="AZ214" s="176"/>
      <c r="BA214" s="176"/>
      <c r="BB214" s="176"/>
      <c r="BC214" s="176"/>
      <c r="BD214" s="176"/>
      <c r="BE214" s="176"/>
      <c r="BF214" s="176"/>
      <c r="BG214" s="176"/>
      <c r="BH214" s="176"/>
    </row>
    <row r="215" spans="1:60" outlineLevel="1" x14ac:dyDescent="0.2">
      <c r="A215" s="177"/>
      <c r="B215" s="208" t="s">
        <v>2392</v>
      </c>
      <c r="C215" s="209"/>
      <c r="D215" s="200"/>
      <c r="E215" s="201"/>
      <c r="F215" s="184"/>
      <c r="G215" s="184"/>
      <c r="H215" s="184"/>
      <c r="I215" s="184"/>
      <c r="J215" s="184"/>
      <c r="K215" s="184"/>
      <c r="L215" s="184"/>
      <c r="M215" s="184"/>
      <c r="N215" s="184"/>
      <c r="O215" s="184"/>
      <c r="P215" s="184"/>
      <c r="Q215" s="184"/>
      <c r="R215" s="185"/>
      <c r="S215" s="185"/>
      <c r="T215" s="184"/>
      <c r="U215" s="184"/>
      <c r="V215" s="185"/>
      <c r="W215" s="185"/>
      <c r="X215" s="266"/>
      <c r="Y215" s="176"/>
      <c r="Z215" s="176"/>
      <c r="AA215" s="176"/>
      <c r="AB215" s="176"/>
      <c r="AC215" s="176"/>
      <c r="AD215" s="176"/>
      <c r="AE215" s="176" t="s">
        <v>197</v>
      </c>
      <c r="AF215" s="176">
        <v>0</v>
      </c>
      <c r="AG215" s="176"/>
      <c r="AH215" s="211"/>
      <c r="AI215" s="212" t="s">
        <v>2392</v>
      </c>
      <c r="AJ215" s="214"/>
      <c r="AK215" s="176"/>
      <c r="AL215" s="176"/>
      <c r="AM215" s="176"/>
      <c r="AN215" s="176"/>
      <c r="AO215" s="176"/>
      <c r="AP215" s="176"/>
      <c r="AQ215" s="176"/>
      <c r="AR215" s="176"/>
      <c r="AS215" s="176"/>
      <c r="AT215" s="176"/>
      <c r="AU215" s="176"/>
      <c r="AV215" s="176"/>
      <c r="AW215" s="176"/>
      <c r="AX215" s="176"/>
      <c r="AY215" s="176"/>
      <c r="AZ215" s="176"/>
      <c r="BA215" s="176"/>
      <c r="BB215" s="176"/>
      <c r="BC215" s="176"/>
      <c r="BD215" s="176"/>
      <c r="BE215" s="176"/>
      <c r="BF215" s="176"/>
      <c r="BG215" s="176"/>
      <c r="BH215" s="176"/>
    </row>
    <row r="216" spans="1:60" outlineLevel="1" x14ac:dyDescent="0.2">
      <c r="A216" s="177"/>
      <c r="B216" s="208" t="s">
        <v>2390</v>
      </c>
      <c r="C216" s="209"/>
      <c r="D216" s="200"/>
      <c r="E216" s="201"/>
      <c r="F216" s="184"/>
      <c r="G216" s="184"/>
      <c r="H216" s="184"/>
      <c r="I216" s="184"/>
      <c r="J216" s="184"/>
      <c r="K216" s="184"/>
      <c r="L216" s="184"/>
      <c r="M216" s="184"/>
      <c r="N216" s="184"/>
      <c r="O216" s="184"/>
      <c r="P216" s="184"/>
      <c r="Q216" s="184"/>
      <c r="R216" s="185"/>
      <c r="S216" s="185"/>
      <c r="T216" s="184"/>
      <c r="U216" s="184"/>
      <c r="V216" s="185"/>
      <c r="W216" s="185"/>
      <c r="X216" s="266"/>
      <c r="Y216" s="176"/>
      <c r="Z216" s="176"/>
      <c r="AA216" s="176"/>
      <c r="AB216" s="176"/>
      <c r="AC216" s="176"/>
      <c r="AD216" s="176"/>
      <c r="AE216" s="176" t="s">
        <v>197</v>
      </c>
      <c r="AF216" s="176">
        <v>0</v>
      </c>
      <c r="AG216" s="176"/>
      <c r="AH216" s="211"/>
      <c r="AI216" s="212" t="s">
        <v>2390</v>
      </c>
      <c r="AJ216" s="214"/>
      <c r="AK216" s="176"/>
      <c r="AL216" s="176"/>
      <c r="AM216" s="176"/>
      <c r="AN216" s="176"/>
      <c r="AO216" s="176"/>
      <c r="AP216" s="176"/>
      <c r="AQ216" s="176"/>
      <c r="AR216" s="176"/>
      <c r="AS216" s="176"/>
      <c r="AT216" s="176"/>
      <c r="AU216" s="176"/>
      <c r="AV216" s="176"/>
      <c r="AW216" s="176"/>
      <c r="AX216" s="176"/>
      <c r="AY216" s="176"/>
      <c r="AZ216" s="176"/>
      <c r="BA216" s="176"/>
      <c r="BB216" s="176"/>
      <c r="BC216" s="176"/>
      <c r="BD216" s="176"/>
      <c r="BE216" s="176"/>
      <c r="BF216" s="176"/>
      <c r="BG216" s="176"/>
      <c r="BH216" s="176"/>
    </row>
    <row r="217" spans="1:60" outlineLevel="1" x14ac:dyDescent="0.2">
      <c r="A217" s="177"/>
      <c r="B217" s="208" t="s">
        <v>460</v>
      </c>
      <c r="C217" s="209"/>
      <c r="D217" s="200"/>
      <c r="E217" s="201">
        <v>12</v>
      </c>
      <c r="F217" s="184"/>
      <c r="G217" s="184"/>
      <c r="H217" s="184"/>
      <c r="I217" s="184"/>
      <c r="J217" s="184"/>
      <c r="K217" s="184"/>
      <c r="L217" s="184"/>
      <c r="M217" s="184"/>
      <c r="N217" s="184"/>
      <c r="O217" s="184"/>
      <c r="P217" s="184"/>
      <c r="Q217" s="184"/>
      <c r="R217" s="185"/>
      <c r="S217" s="185"/>
      <c r="T217" s="184"/>
      <c r="U217" s="184"/>
      <c r="V217" s="185"/>
      <c r="W217" s="185"/>
      <c r="X217" s="266"/>
      <c r="Y217" s="176"/>
      <c r="Z217" s="176"/>
      <c r="AA217" s="176"/>
      <c r="AB217" s="176"/>
      <c r="AC217" s="176"/>
      <c r="AD217" s="176"/>
      <c r="AE217" s="176" t="s">
        <v>197</v>
      </c>
      <c r="AF217" s="176">
        <v>0</v>
      </c>
      <c r="AG217" s="176"/>
      <c r="AH217" s="211"/>
      <c r="AI217" s="212" t="s">
        <v>460</v>
      </c>
      <c r="AJ217" s="214"/>
      <c r="AK217" s="176"/>
      <c r="AL217" s="176"/>
      <c r="AM217" s="176"/>
      <c r="AN217" s="176"/>
      <c r="AO217" s="176"/>
      <c r="AP217" s="176"/>
      <c r="AQ217" s="176"/>
      <c r="AR217" s="176"/>
      <c r="AS217" s="176"/>
      <c r="AT217" s="176"/>
      <c r="AU217" s="176"/>
      <c r="AV217" s="176"/>
      <c r="AW217" s="176"/>
      <c r="AX217" s="176"/>
      <c r="AY217" s="176"/>
      <c r="AZ217" s="176"/>
      <c r="BA217" s="176"/>
      <c r="BB217" s="176"/>
      <c r="BC217" s="176"/>
      <c r="BD217" s="176"/>
      <c r="BE217" s="176"/>
      <c r="BF217" s="176"/>
      <c r="BG217" s="176"/>
      <c r="BH217" s="176"/>
    </row>
    <row r="218" spans="1:60" ht="22.5" outlineLevel="1" x14ac:dyDescent="0.2">
      <c r="A218" s="193">
        <v>36</v>
      </c>
      <c r="B218" s="194" t="s">
        <v>322</v>
      </c>
      <c r="C218" s="194" t="s">
        <v>323</v>
      </c>
      <c r="D218" s="195" t="s">
        <v>213</v>
      </c>
      <c r="E218" s="196">
        <v>13</v>
      </c>
      <c r="F218" s="199"/>
      <c r="G218" s="197">
        <f>ROUND(E218*F218,2)</f>
        <v>0</v>
      </c>
      <c r="H218" s="199">
        <v>1571</v>
      </c>
      <c r="I218" s="197">
        <f>ROUND(E218*H218,2)</f>
        <v>20423</v>
      </c>
      <c r="J218" s="199">
        <v>0</v>
      </c>
      <c r="K218" s="197">
        <f>ROUND(E218*J218,2)</f>
        <v>0</v>
      </c>
      <c r="L218" s="197">
        <v>21</v>
      </c>
      <c r="M218" s="197">
        <f>G218*(1+L218/100)</f>
        <v>0</v>
      </c>
      <c r="N218" s="197">
        <v>2.46E-2</v>
      </c>
      <c r="O218" s="197">
        <f>ROUND(E218*N218,2)</f>
        <v>0.32</v>
      </c>
      <c r="P218" s="197">
        <v>0</v>
      </c>
      <c r="Q218" s="197">
        <f>ROUND(E218*P218,2)</f>
        <v>0</v>
      </c>
      <c r="R218" s="198" t="s">
        <v>243</v>
      </c>
      <c r="S218" s="198" t="s">
        <v>194</v>
      </c>
      <c r="T218" s="197">
        <v>0</v>
      </c>
      <c r="U218" s="197">
        <f>ROUND(E218*T218,2)</f>
        <v>0</v>
      </c>
      <c r="V218" s="198"/>
      <c r="W218" s="198"/>
      <c r="X218" s="266"/>
      <c r="Y218" s="176"/>
      <c r="Z218" s="176"/>
      <c r="AA218" s="176"/>
      <c r="AB218" s="176"/>
      <c r="AC218" s="176"/>
      <c r="AD218" s="176"/>
      <c r="AE218" s="176" t="s">
        <v>244</v>
      </c>
      <c r="AF218" s="176">
        <v>189</v>
      </c>
      <c r="AG218" s="176"/>
      <c r="AH218" s="211"/>
      <c r="AI218" s="211"/>
      <c r="AJ218" s="214"/>
      <c r="AK218" s="176"/>
      <c r="AL218" s="176"/>
      <c r="AM218" s="176"/>
      <c r="AN218" s="176"/>
      <c r="AO218" s="176"/>
      <c r="AP218" s="176"/>
      <c r="AQ218" s="176"/>
      <c r="AR218" s="176"/>
      <c r="AS218" s="176"/>
      <c r="AT218" s="176"/>
      <c r="AU218" s="176"/>
      <c r="AV218" s="176"/>
      <c r="AW218" s="176"/>
      <c r="AX218" s="176"/>
      <c r="AY218" s="176"/>
      <c r="AZ218" s="176"/>
      <c r="BA218" s="176"/>
      <c r="BB218" s="176"/>
      <c r="BC218" s="176"/>
      <c r="BD218" s="176"/>
      <c r="BE218" s="176"/>
      <c r="BF218" s="176"/>
      <c r="BG218" s="176"/>
      <c r="BH218" s="176"/>
    </row>
    <row r="219" spans="1:60" outlineLevel="1" x14ac:dyDescent="0.2">
      <c r="A219" s="177"/>
      <c r="B219" s="208" t="s">
        <v>2400</v>
      </c>
      <c r="C219" s="209"/>
      <c r="D219" s="200"/>
      <c r="E219" s="201"/>
      <c r="F219" s="184"/>
      <c r="G219" s="184"/>
      <c r="H219" s="184"/>
      <c r="I219" s="184"/>
      <c r="J219" s="184"/>
      <c r="K219" s="184"/>
      <c r="L219" s="184"/>
      <c r="M219" s="184"/>
      <c r="N219" s="184"/>
      <c r="O219" s="184"/>
      <c r="P219" s="184"/>
      <c r="Q219" s="184"/>
      <c r="R219" s="185"/>
      <c r="S219" s="185"/>
      <c r="T219" s="184"/>
      <c r="U219" s="184"/>
      <c r="V219" s="185"/>
      <c r="W219" s="185"/>
      <c r="X219" s="266"/>
      <c r="Y219" s="176"/>
      <c r="Z219" s="176"/>
      <c r="AA219" s="176"/>
      <c r="AB219" s="176"/>
      <c r="AC219" s="176"/>
      <c r="AD219" s="176"/>
      <c r="AE219" s="176" t="s">
        <v>197</v>
      </c>
      <c r="AF219" s="176">
        <v>0</v>
      </c>
      <c r="AG219" s="176"/>
      <c r="AH219" s="211"/>
      <c r="AI219" s="212" t="s">
        <v>2400</v>
      </c>
      <c r="AJ219" s="214"/>
      <c r="AK219" s="176"/>
      <c r="AL219" s="176"/>
      <c r="AM219" s="176"/>
      <c r="AN219" s="176"/>
      <c r="AO219" s="176"/>
      <c r="AP219" s="176"/>
      <c r="AQ219" s="176"/>
      <c r="AR219" s="176"/>
      <c r="AS219" s="176"/>
      <c r="AT219" s="176"/>
      <c r="AU219" s="176"/>
      <c r="AV219" s="176"/>
      <c r="AW219" s="176"/>
      <c r="AX219" s="176"/>
      <c r="AY219" s="176"/>
      <c r="AZ219" s="176"/>
      <c r="BA219" s="176"/>
      <c r="BB219" s="176"/>
      <c r="BC219" s="176"/>
      <c r="BD219" s="176"/>
      <c r="BE219" s="176"/>
      <c r="BF219" s="176"/>
      <c r="BG219" s="176"/>
      <c r="BH219" s="176"/>
    </row>
    <row r="220" spans="1:60" outlineLevel="1" x14ac:dyDescent="0.2">
      <c r="A220" s="177"/>
      <c r="B220" s="208" t="s">
        <v>2384</v>
      </c>
      <c r="C220" s="209"/>
      <c r="D220" s="200"/>
      <c r="E220" s="201"/>
      <c r="F220" s="184"/>
      <c r="G220" s="184"/>
      <c r="H220" s="184"/>
      <c r="I220" s="184"/>
      <c r="J220" s="184"/>
      <c r="K220" s="184"/>
      <c r="L220" s="184"/>
      <c r="M220" s="184"/>
      <c r="N220" s="184"/>
      <c r="O220" s="184"/>
      <c r="P220" s="184"/>
      <c r="Q220" s="184"/>
      <c r="R220" s="185"/>
      <c r="S220" s="185"/>
      <c r="T220" s="184"/>
      <c r="U220" s="184"/>
      <c r="V220" s="185"/>
      <c r="W220" s="185"/>
      <c r="X220" s="266"/>
      <c r="Y220" s="176"/>
      <c r="Z220" s="176"/>
      <c r="AA220" s="176"/>
      <c r="AB220" s="176"/>
      <c r="AC220" s="176"/>
      <c r="AD220" s="176"/>
      <c r="AE220" s="176" t="s">
        <v>197</v>
      </c>
      <c r="AF220" s="176">
        <v>0</v>
      </c>
      <c r="AG220" s="176"/>
      <c r="AH220" s="211"/>
      <c r="AI220" s="212" t="s">
        <v>2384</v>
      </c>
      <c r="AJ220" s="214"/>
      <c r="AK220" s="176"/>
      <c r="AL220" s="176"/>
      <c r="AM220" s="176"/>
      <c r="AN220" s="176"/>
      <c r="AO220" s="176"/>
      <c r="AP220" s="176"/>
      <c r="AQ220" s="176"/>
      <c r="AR220" s="176"/>
      <c r="AS220" s="176"/>
      <c r="AT220" s="176"/>
      <c r="AU220" s="176"/>
      <c r="AV220" s="176"/>
      <c r="AW220" s="176"/>
      <c r="AX220" s="176"/>
      <c r="AY220" s="176"/>
      <c r="AZ220" s="176"/>
      <c r="BA220" s="176"/>
      <c r="BB220" s="176"/>
      <c r="BC220" s="176"/>
      <c r="BD220" s="176"/>
      <c r="BE220" s="176"/>
      <c r="BF220" s="176"/>
      <c r="BG220" s="176"/>
      <c r="BH220" s="176"/>
    </row>
    <row r="221" spans="1:60" outlineLevel="1" x14ac:dyDescent="0.2">
      <c r="A221" s="177"/>
      <c r="B221" s="208" t="s">
        <v>726</v>
      </c>
      <c r="C221" s="209"/>
      <c r="D221" s="200"/>
      <c r="E221" s="201">
        <v>13</v>
      </c>
      <c r="F221" s="184"/>
      <c r="G221" s="184"/>
      <c r="H221" s="184"/>
      <c r="I221" s="184"/>
      <c r="J221" s="184"/>
      <c r="K221" s="184"/>
      <c r="L221" s="184"/>
      <c r="M221" s="184"/>
      <c r="N221" s="184"/>
      <c r="O221" s="184"/>
      <c r="P221" s="184"/>
      <c r="Q221" s="184"/>
      <c r="R221" s="185"/>
      <c r="S221" s="185"/>
      <c r="T221" s="184"/>
      <c r="U221" s="184"/>
      <c r="V221" s="185"/>
      <c r="W221" s="185"/>
      <c r="X221" s="266"/>
      <c r="Y221" s="176"/>
      <c r="Z221" s="176"/>
      <c r="AA221" s="176"/>
      <c r="AB221" s="176"/>
      <c r="AC221" s="176"/>
      <c r="AD221" s="176"/>
      <c r="AE221" s="176" t="s">
        <v>197</v>
      </c>
      <c r="AF221" s="176">
        <v>0</v>
      </c>
      <c r="AG221" s="176"/>
      <c r="AH221" s="211"/>
      <c r="AI221" s="212" t="s">
        <v>726</v>
      </c>
      <c r="AJ221" s="214"/>
      <c r="AK221" s="176"/>
      <c r="AL221" s="176"/>
      <c r="AM221" s="176"/>
      <c r="AN221" s="176"/>
      <c r="AO221" s="176"/>
      <c r="AP221" s="176"/>
      <c r="AQ221" s="176"/>
      <c r="AR221" s="176"/>
      <c r="AS221" s="176"/>
      <c r="AT221" s="176"/>
      <c r="AU221" s="176"/>
      <c r="AV221" s="176"/>
      <c r="AW221" s="176"/>
      <c r="AX221" s="176"/>
      <c r="AY221" s="176"/>
      <c r="AZ221" s="176"/>
      <c r="BA221" s="176"/>
      <c r="BB221" s="176"/>
      <c r="BC221" s="176"/>
      <c r="BD221" s="176"/>
      <c r="BE221" s="176"/>
      <c r="BF221" s="176"/>
      <c r="BG221" s="176"/>
      <c r="BH221" s="176"/>
    </row>
    <row r="222" spans="1:60" x14ac:dyDescent="0.2">
      <c r="A222" s="162"/>
      <c r="B222" s="178"/>
      <c r="C222" s="178"/>
      <c r="D222" s="180"/>
      <c r="E222" s="181"/>
      <c r="F222" s="182"/>
      <c r="G222" s="182"/>
      <c r="H222" s="182"/>
      <c r="I222" s="182"/>
      <c r="J222" s="182"/>
      <c r="K222" s="182"/>
      <c r="L222" s="182"/>
      <c r="M222" s="182"/>
      <c r="N222" s="182"/>
      <c r="O222" s="182"/>
      <c r="P222" s="182"/>
      <c r="Q222" s="182"/>
      <c r="R222" s="183"/>
      <c r="S222" s="183"/>
      <c r="T222" s="182"/>
      <c r="U222" s="182"/>
      <c r="V222" s="183"/>
      <c r="W222" s="183"/>
      <c r="X222" s="256"/>
      <c r="AH222" s="210"/>
      <c r="AI222" s="210"/>
      <c r="AJ222" s="213"/>
    </row>
    <row r="223" spans="1:60" x14ac:dyDescent="0.2">
      <c r="A223" s="179" t="s">
        <v>188</v>
      </c>
      <c r="B223" s="186" t="s">
        <v>99</v>
      </c>
      <c r="C223" s="186" t="s">
        <v>100</v>
      </c>
      <c r="D223" s="187"/>
      <c r="E223" s="188"/>
      <c r="F223" s="189"/>
      <c r="G223" s="190">
        <f>SUMIF(AE224:AE226,"&lt;&gt;NOR",G224:G226)</f>
        <v>0</v>
      </c>
      <c r="H223" s="189"/>
      <c r="I223" s="189">
        <f>SUM(I224:I226)</f>
        <v>0</v>
      </c>
      <c r="J223" s="189"/>
      <c r="K223" s="189">
        <f>SUM(K224:K226)</f>
        <v>166600</v>
      </c>
      <c r="L223" s="189"/>
      <c r="M223" s="189">
        <f>SUM(M224:M226)</f>
        <v>0</v>
      </c>
      <c r="N223" s="189"/>
      <c r="O223" s="189">
        <f>SUM(O224:O226)</f>
        <v>0</v>
      </c>
      <c r="P223" s="189"/>
      <c r="Q223" s="189">
        <f>SUM(Q224:Q226)</f>
        <v>0</v>
      </c>
      <c r="R223" s="191"/>
      <c r="S223" s="191"/>
      <c r="T223" s="189"/>
      <c r="U223" s="189">
        <f>SUM(U224:U226)</f>
        <v>400</v>
      </c>
      <c r="V223" s="191"/>
      <c r="W223" s="192"/>
      <c r="X223" s="256"/>
      <c r="AE223" t="s">
        <v>189</v>
      </c>
      <c r="AH223" s="210"/>
      <c r="AI223" s="210"/>
      <c r="AJ223" s="213"/>
    </row>
    <row r="224" spans="1:60" outlineLevel="1" x14ac:dyDescent="0.2">
      <c r="A224" s="193">
        <v>37</v>
      </c>
      <c r="B224" s="194" t="s">
        <v>325</v>
      </c>
      <c r="C224" s="194" t="s">
        <v>2878</v>
      </c>
      <c r="D224" s="195" t="s">
        <v>326</v>
      </c>
      <c r="E224" s="196">
        <v>400</v>
      </c>
      <c r="F224" s="199"/>
      <c r="G224" s="197">
        <f>ROUND(E224*F224,2)</f>
        <v>0</v>
      </c>
      <c r="H224" s="199">
        <v>0</v>
      </c>
      <c r="I224" s="197">
        <f>ROUND(E224*H224,2)</f>
        <v>0</v>
      </c>
      <c r="J224" s="199">
        <v>416.5</v>
      </c>
      <c r="K224" s="197">
        <f>ROUND(E224*J224,2)</f>
        <v>166600</v>
      </c>
      <c r="L224" s="197">
        <v>21</v>
      </c>
      <c r="M224" s="197">
        <f>G224*(1+L224/100)</f>
        <v>0</v>
      </c>
      <c r="N224" s="197">
        <v>0</v>
      </c>
      <c r="O224" s="197">
        <f>ROUND(E224*N224,2)</f>
        <v>0</v>
      </c>
      <c r="P224" s="197">
        <v>0</v>
      </c>
      <c r="Q224" s="197">
        <f>ROUND(E224*P224,2)</f>
        <v>0</v>
      </c>
      <c r="R224" s="198" t="s">
        <v>327</v>
      </c>
      <c r="S224" s="198" t="s">
        <v>194</v>
      </c>
      <c r="T224" s="197">
        <v>1</v>
      </c>
      <c r="U224" s="197">
        <f>ROUND(E224*T224,2)</f>
        <v>400</v>
      </c>
      <c r="V224" s="198"/>
      <c r="W224" s="198"/>
      <c r="X224" s="266"/>
      <c r="Y224" s="176"/>
      <c r="Z224" s="176"/>
      <c r="AA224" s="176"/>
      <c r="AB224" s="176"/>
      <c r="AC224" s="176"/>
      <c r="AD224" s="176"/>
      <c r="AE224" s="176" t="s">
        <v>328</v>
      </c>
      <c r="AF224" s="176">
        <v>193</v>
      </c>
      <c r="AG224" s="176"/>
      <c r="AH224" s="211"/>
      <c r="AI224" s="211"/>
      <c r="AJ224" s="214"/>
      <c r="AK224" s="176"/>
      <c r="AL224" s="176"/>
      <c r="AM224" s="176"/>
      <c r="AN224" s="176"/>
      <c r="AO224" s="176"/>
      <c r="AP224" s="176"/>
      <c r="AQ224" s="176"/>
      <c r="AR224" s="176"/>
      <c r="AS224" s="176"/>
      <c r="AT224" s="176"/>
      <c r="AU224" s="176"/>
      <c r="AV224" s="176"/>
      <c r="AW224" s="176"/>
      <c r="AX224" s="176"/>
      <c r="AY224" s="176"/>
      <c r="AZ224" s="176"/>
      <c r="BA224" s="176"/>
      <c r="BB224" s="176"/>
      <c r="BC224" s="176"/>
      <c r="BD224" s="176"/>
      <c r="BE224" s="176"/>
      <c r="BF224" s="176"/>
      <c r="BG224" s="176"/>
      <c r="BH224" s="176"/>
    </row>
    <row r="225" spans="1:60" outlineLevel="1" x14ac:dyDescent="0.2">
      <c r="A225" s="177"/>
      <c r="B225" s="208" t="s">
        <v>1683</v>
      </c>
      <c r="C225" s="209"/>
      <c r="D225" s="200"/>
      <c r="E225" s="201"/>
      <c r="F225" s="184"/>
      <c r="G225" s="184"/>
      <c r="H225" s="184"/>
      <c r="I225" s="184"/>
      <c r="J225" s="184"/>
      <c r="K225" s="184"/>
      <c r="L225" s="184"/>
      <c r="M225" s="184"/>
      <c r="N225" s="184"/>
      <c r="O225" s="184"/>
      <c r="P225" s="184"/>
      <c r="Q225" s="184"/>
      <c r="R225" s="185"/>
      <c r="S225" s="185"/>
      <c r="T225" s="184"/>
      <c r="U225" s="184"/>
      <c r="V225" s="185"/>
      <c r="W225" s="185"/>
      <c r="X225" s="266"/>
      <c r="Y225" s="176"/>
      <c r="Z225" s="176"/>
      <c r="AA225" s="176"/>
      <c r="AB225" s="176"/>
      <c r="AC225" s="176"/>
      <c r="AD225" s="176"/>
      <c r="AE225" s="176" t="s">
        <v>197</v>
      </c>
      <c r="AF225" s="176">
        <v>0</v>
      </c>
      <c r="AG225" s="176"/>
      <c r="AH225" s="211"/>
      <c r="AI225" s="212" t="s">
        <v>1683</v>
      </c>
      <c r="AJ225" s="214"/>
      <c r="AK225" s="176"/>
      <c r="AL225" s="176"/>
      <c r="AM225" s="176"/>
      <c r="AN225" s="176"/>
      <c r="AO225" s="176"/>
      <c r="AP225" s="176"/>
      <c r="AQ225" s="176"/>
      <c r="AR225" s="176"/>
      <c r="AS225" s="176"/>
      <c r="AT225" s="176"/>
      <c r="AU225" s="176"/>
      <c r="AV225" s="176"/>
      <c r="AW225" s="176"/>
      <c r="AX225" s="176"/>
      <c r="AY225" s="176"/>
      <c r="AZ225" s="176"/>
      <c r="BA225" s="176"/>
      <c r="BB225" s="176"/>
      <c r="BC225" s="176"/>
      <c r="BD225" s="176"/>
      <c r="BE225" s="176"/>
      <c r="BF225" s="176"/>
      <c r="BG225" s="176"/>
      <c r="BH225" s="176"/>
    </row>
    <row r="226" spans="1:60" outlineLevel="1" x14ac:dyDescent="0.2">
      <c r="A226" s="177"/>
      <c r="B226" s="208" t="s">
        <v>1684</v>
      </c>
      <c r="C226" s="209"/>
      <c r="D226" s="200"/>
      <c r="E226" s="201">
        <v>400</v>
      </c>
      <c r="F226" s="184"/>
      <c r="G226" s="184"/>
      <c r="H226" s="184"/>
      <c r="I226" s="184"/>
      <c r="J226" s="184"/>
      <c r="K226" s="184"/>
      <c r="L226" s="184"/>
      <c r="M226" s="184"/>
      <c r="N226" s="184"/>
      <c r="O226" s="184"/>
      <c r="P226" s="184"/>
      <c r="Q226" s="184"/>
      <c r="R226" s="185"/>
      <c r="S226" s="185"/>
      <c r="T226" s="184"/>
      <c r="U226" s="184"/>
      <c r="V226" s="185"/>
      <c r="W226" s="185"/>
      <c r="X226" s="266"/>
      <c r="Y226" s="176"/>
      <c r="Z226" s="176"/>
      <c r="AA226" s="176"/>
      <c r="AB226" s="176"/>
      <c r="AC226" s="176"/>
      <c r="AD226" s="176"/>
      <c r="AE226" s="176" t="s">
        <v>197</v>
      </c>
      <c r="AF226" s="176">
        <v>0</v>
      </c>
      <c r="AG226" s="176"/>
      <c r="AH226" s="211"/>
      <c r="AI226" s="212" t="s">
        <v>1684</v>
      </c>
      <c r="AJ226" s="214"/>
      <c r="AK226" s="176"/>
      <c r="AL226" s="176"/>
      <c r="AM226" s="176"/>
      <c r="AN226" s="176"/>
      <c r="AO226" s="176"/>
      <c r="AP226" s="176"/>
      <c r="AQ226" s="176"/>
      <c r="AR226" s="176"/>
      <c r="AS226" s="176"/>
      <c r="AT226" s="176"/>
      <c r="AU226" s="176"/>
      <c r="AV226" s="176"/>
      <c r="AW226" s="176"/>
      <c r="AX226" s="176"/>
      <c r="AY226" s="176"/>
      <c r="AZ226" s="176"/>
      <c r="BA226" s="176"/>
      <c r="BB226" s="176"/>
      <c r="BC226" s="176"/>
      <c r="BD226" s="176"/>
      <c r="BE226" s="176"/>
      <c r="BF226" s="176"/>
      <c r="BG226" s="176"/>
      <c r="BH226" s="176"/>
    </row>
    <row r="227" spans="1:60" x14ac:dyDescent="0.2">
      <c r="A227" s="162"/>
      <c r="B227" s="178"/>
      <c r="C227" s="178"/>
      <c r="D227" s="180"/>
      <c r="E227" s="181"/>
      <c r="F227" s="182"/>
      <c r="G227" s="182"/>
      <c r="H227" s="182"/>
      <c r="I227" s="182"/>
      <c r="J227" s="182"/>
      <c r="K227" s="182"/>
      <c r="L227" s="182"/>
      <c r="M227" s="182"/>
      <c r="N227" s="182"/>
      <c r="O227" s="182"/>
      <c r="P227" s="182"/>
      <c r="Q227" s="182"/>
      <c r="R227" s="183"/>
      <c r="S227" s="183"/>
      <c r="T227" s="182"/>
      <c r="U227" s="182"/>
      <c r="V227" s="183"/>
      <c r="W227" s="183"/>
      <c r="X227" s="256"/>
      <c r="AH227" s="210"/>
      <c r="AI227" s="210"/>
      <c r="AJ227" s="213"/>
    </row>
    <row r="228" spans="1:60" x14ac:dyDescent="0.2">
      <c r="A228" s="179" t="s">
        <v>188</v>
      </c>
      <c r="B228" s="186" t="s">
        <v>105</v>
      </c>
      <c r="C228" s="186" t="s">
        <v>106</v>
      </c>
      <c r="D228" s="187"/>
      <c r="E228" s="188"/>
      <c r="F228" s="189"/>
      <c r="G228" s="190">
        <f>SUMIF(AE229:AE231,"&lt;&gt;NOR",G229:G231)</f>
        <v>0</v>
      </c>
      <c r="H228" s="189"/>
      <c r="I228" s="189">
        <f>SUM(I229:I231)</f>
        <v>29495.57</v>
      </c>
      <c r="J228" s="189"/>
      <c r="K228" s="189">
        <f>SUM(K229:K231)</f>
        <v>59747.85</v>
      </c>
      <c r="L228" s="189"/>
      <c r="M228" s="189">
        <f>SUM(M229:M231)</f>
        <v>0</v>
      </c>
      <c r="N228" s="189"/>
      <c r="O228" s="189">
        <f>SUM(O229:O231)</f>
        <v>1</v>
      </c>
      <c r="P228" s="189"/>
      <c r="Q228" s="189">
        <f>SUM(Q229:Q231)</f>
        <v>0</v>
      </c>
      <c r="R228" s="191"/>
      <c r="S228" s="191"/>
      <c r="T228" s="189"/>
      <c r="U228" s="189">
        <f>SUM(U229:U231)</f>
        <v>145.59</v>
      </c>
      <c r="V228" s="191"/>
      <c r="W228" s="192"/>
      <c r="X228" s="256"/>
      <c r="AE228" t="s">
        <v>189</v>
      </c>
      <c r="AH228" s="210"/>
      <c r="AI228" s="210"/>
      <c r="AJ228" s="213"/>
    </row>
    <row r="229" spans="1:60" outlineLevel="1" x14ac:dyDescent="0.2">
      <c r="A229" s="193">
        <v>38</v>
      </c>
      <c r="B229" s="194" t="s">
        <v>331</v>
      </c>
      <c r="C229" s="194" t="s">
        <v>332</v>
      </c>
      <c r="D229" s="195" t="s">
        <v>207</v>
      </c>
      <c r="E229" s="196">
        <v>822.52</v>
      </c>
      <c r="F229" s="199"/>
      <c r="G229" s="197">
        <f>ROUND(E229*F229,2)</f>
        <v>0</v>
      </c>
      <c r="H229" s="199">
        <v>35.86</v>
      </c>
      <c r="I229" s="197">
        <f>ROUND(E229*H229,2)</f>
        <v>29495.57</v>
      </c>
      <c r="J229" s="199">
        <v>72.64</v>
      </c>
      <c r="K229" s="197">
        <f>ROUND(E229*J229,2)</f>
        <v>59747.85</v>
      </c>
      <c r="L229" s="197">
        <v>21</v>
      </c>
      <c r="M229" s="197">
        <f>G229*(1+L229/100)</f>
        <v>0</v>
      </c>
      <c r="N229" s="197">
        <v>1.2099999999999999E-3</v>
      </c>
      <c r="O229" s="197">
        <f>ROUND(E229*N229,2)</f>
        <v>1</v>
      </c>
      <c r="P229" s="197">
        <v>0</v>
      </c>
      <c r="Q229" s="197">
        <f>ROUND(E229*P229,2)</f>
        <v>0</v>
      </c>
      <c r="R229" s="198" t="s">
        <v>333</v>
      </c>
      <c r="S229" s="198" t="s">
        <v>194</v>
      </c>
      <c r="T229" s="197">
        <v>0.17699999999999999</v>
      </c>
      <c r="U229" s="197">
        <f>ROUND(E229*T229,2)</f>
        <v>145.59</v>
      </c>
      <c r="V229" s="198"/>
      <c r="W229" s="198"/>
      <c r="X229" s="266"/>
      <c r="Y229" s="176"/>
      <c r="Z229" s="176"/>
      <c r="AA229" s="176"/>
      <c r="AB229" s="176"/>
      <c r="AC229" s="176"/>
      <c r="AD229" s="176"/>
      <c r="AE229" s="176" t="s">
        <v>195</v>
      </c>
      <c r="AF229" s="176">
        <v>196</v>
      </c>
      <c r="AG229" s="176"/>
      <c r="AH229" s="211"/>
      <c r="AI229" s="211"/>
      <c r="AJ229" s="214"/>
      <c r="AK229" s="176"/>
      <c r="AL229" s="176"/>
      <c r="AM229" s="176"/>
      <c r="AN229" s="176"/>
      <c r="AO229" s="176"/>
      <c r="AP229" s="176"/>
      <c r="AQ229" s="176"/>
      <c r="AR229" s="176"/>
      <c r="AS229" s="176"/>
      <c r="AT229" s="176"/>
      <c r="AU229" s="176"/>
      <c r="AV229" s="176"/>
      <c r="AW229" s="176"/>
      <c r="AX229" s="176"/>
      <c r="AY229" s="176"/>
      <c r="AZ229" s="176"/>
      <c r="BA229" s="176"/>
      <c r="BB229" s="176"/>
      <c r="BC229" s="176"/>
      <c r="BD229" s="176"/>
      <c r="BE229" s="176"/>
      <c r="BF229" s="176"/>
      <c r="BG229" s="176"/>
      <c r="BH229" s="176"/>
    </row>
    <row r="230" spans="1:60" outlineLevel="1" x14ac:dyDescent="0.2">
      <c r="A230" s="177"/>
      <c r="B230" s="208" t="s">
        <v>2505</v>
      </c>
      <c r="C230" s="209"/>
      <c r="D230" s="200"/>
      <c r="E230" s="201"/>
      <c r="F230" s="184"/>
      <c r="G230" s="184"/>
      <c r="H230" s="184"/>
      <c r="I230" s="184"/>
      <c r="J230" s="184"/>
      <c r="K230" s="184"/>
      <c r="L230" s="184"/>
      <c r="M230" s="184"/>
      <c r="N230" s="184"/>
      <c r="O230" s="184"/>
      <c r="P230" s="184"/>
      <c r="Q230" s="184"/>
      <c r="R230" s="185"/>
      <c r="S230" s="185"/>
      <c r="T230" s="184"/>
      <c r="U230" s="184"/>
      <c r="V230" s="185"/>
      <c r="W230" s="185"/>
      <c r="X230" s="266"/>
      <c r="Y230" s="176"/>
      <c r="Z230" s="176"/>
      <c r="AA230" s="176"/>
      <c r="AB230" s="176"/>
      <c r="AC230" s="176"/>
      <c r="AD230" s="176"/>
      <c r="AE230" s="176" t="s">
        <v>197</v>
      </c>
      <c r="AF230" s="176">
        <v>0</v>
      </c>
      <c r="AG230" s="176"/>
      <c r="AH230" s="211"/>
      <c r="AI230" s="212" t="s">
        <v>2505</v>
      </c>
      <c r="AJ230" s="214"/>
      <c r="AK230" s="176"/>
      <c r="AL230" s="176"/>
      <c r="AM230" s="176"/>
      <c r="AN230" s="176"/>
      <c r="AO230" s="176"/>
      <c r="AP230" s="176"/>
      <c r="AQ230" s="176"/>
      <c r="AR230" s="176"/>
      <c r="AS230" s="176"/>
      <c r="AT230" s="176"/>
      <c r="AU230" s="176"/>
      <c r="AV230" s="176"/>
      <c r="AW230" s="176"/>
      <c r="AX230" s="176"/>
      <c r="AY230" s="176"/>
      <c r="AZ230" s="176"/>
      <c r="BA230" s="176"/>
      <c r="BB230" s="176"/>
      <c r="BC230" s="176"/>
      <c r="BD230" s="176"/>
      <c r="BE230" s="176"/>
      <c r="BF230" s="176"/>
      <c r="BG230" s="176"/>
      <c r="BH230" s="176"/>
    </row>
    <row r="231" spans="1:60" outlineLevel="1" x14ac:dyDescent="0.2">
      <c r="A231" s="177"/>
      <c r="B231" s="208" t="s">
        <v>2504</v>
      </c>
      <c r="C231" s="209"/>
      <c r="D231" s="200"/>
      <c r="E231" s="201">
        <v>822.52</v>
      </c>
      <c r="F231" s="184"/>
      <c r="G231" s="184"/>
      <c r="H231" s="184"/>
      <c r="I231" s="184"/>
      <c r="J231" s="184"/>
      <c r="K231" s="184"/>
      <c r="L231" s="184"/>
      <c r="M231" s="184"/>
      <c r="N231" s="184"/>
      <c r="O231" s="184"/>
      <c r="P231" s="184"/>
      <c r="Q231" s="184"/>
      <c r="R231" s="185"/>
      <c r="S231" s="185"/>
      <c r="T231" s="184"/>
      <c r="U231" s="184"/>
      <c r="V231" s="185"/>
      <c r="W231" s="185"/>
      <c r="X231" s="266"/>
      <c r="Y231" s="176"/>
      <c r="Z231" s="176"/>
      <c r="AA231" s="176"/>
      <c r="AB231" s="176"/>
      <c r="AC231" s="176"/>
      <c r="AD231" s="176"/>
      <c r="AE231" s="176" t="s">
        <v>197</v>
      </c>
      <c r="AF231" s="176">
        <v>0</v>
      </c>
      <c r="AG231" s="176"/>
      <c r="AH231" s="211"/>
      <c r="AI231" s="212" t="s">
        <v>2504</v>
      </c>
      <c r="AJ231" s="214"/>
      <c r="AK231" s="176"/>
      <c r="AL231" s="176"/>
      <c r="AM231" s="176"/>
      <c r="AN231" s="176"/>
      <c r="AO231" s="176"/>
      <c r="AP231" s="176"/>
      <c r="AQ231" s="176"/>
      <c r="AR231" s="176"/>
      <c r="AS231" s="176"/>
      <c r="AT231" s="176"/>
      <c r="AU231" s="176"/>
      <c r="AV231" s="176"/>
      <c r="AW231" s="176"/>
      <c r="AX231" s="176"/>
      <c r="AY231" s="176"/>
      <c r="AZ231" s="176"/>
      <c r="BA231" s="176"/>
      <c r="BB231" s="176"/>
      <c r="BC231" s="176"/>
      <c r="BD231" s="176"/>
      <c r="BE231" s="176"/>
      <c r="BF231" s="176"/>
      <c r="BG231" s="176"/>
      <c r="BH231" s="176"/>
    </row>
    <row r="232" spans="1:60" x14ac:dyDescent="0.2">
      <c r="A232" s="162"/>
      <c r="B232" s="178"/>
      <c r="C232" s="178"/>
      <c r="D232" s="180"/>
      <c r="E232" s="181"/>
      <c r="F232" s="182"/>
      <c r="G232" s="182"/>
      <c r="H232" s="182"/>
      <c r="I232" s="182"/>
      <c r="J232" s="182"/>
      <c r="K232" s="182"/>
      <c r="L232" s="182"/>
      <c r="M232" s="182"/>
      <c r="N232" s="182"/>
      <c r="O232" s="182"/>
      <c r="P232" s="182"/>
      <c r="Q232" s="182"/>
      <c r="R232" s="183"/>
      <c r="S232" s="183"/>
      <c r="T232" s="182"/>
      <c r="U232" s="182"/>
      <c r="V232" s="183"/>
      <c r="W232" s="183"/>
      <c r="X232" s="256"/>
      <c r="AH232" s="210"/>
      <c r="AI232" s="210"/>
      <c r="AJ232" s="213"/>
    </row>
    <row r="233" spans="1:60" x14ac:dyDescent="0.2">
      <c r="A233" s="179" t="s">
        <v>188</v>
      </c>
      <c r="B233" s="186" t="s">
        <v>107</v>
      </c>
      <c r="C233" s="186" t="s">
        <v>108</v>
      </c>
      <c r="D233" s="187"/>
      <c r="E233" s="188"/>
      <c r="F233" s="189"/>
      <c r="G233" s="190">
        <f>SUMIF(AE234:AE236,"&lt;&gt;NOR",G234:G236)</f>
        <v>0</v>
      </c>
      <c r="H233" s="189"/>
      <c r="I233" s="189">
        <f>SUM(I234:I236)</f>
        <v>1184.43</v>
      </c>
      <c r="J233" s="189"/>
      <c r="K233" s="189">
        <f>SUM(K234:K236)</f>
        <v>96284.19</v>
      </c>
      <c r="L233" s="189"/>
      <c r="M233" s="189">
        <f>SUM(M234:M236)</f>
        <v>0</v>
      </c>
      <c r="N233" s="189"/>
      <c r="O233" s="189">
        <f>SUM(O234:O236)</f>
        <v>0.03</v>
      </c>
      <c r="P233" s="189"/>
      <c r="Q233" s="189">
        <f>SUM(Q234:Q236)</f>
        <v>0</v>
      </c>
      <c r="R233" s="191"/>
      <c r="S233" s="191"/>
      <c r="T233" s="189"/>
      <c r="U233" s="189">
        <f>SUM(U234:U236)</f>
        <v>253.34</v>
      </c>
      <c r="V233" s="191"/>
      <c r="W233" s="192"/>
      <c r="X233" s="256"/>
      <c r="AE233" t="s">
        <v>189</v>
      </c>
      <c r="AH233" s="210"/>
      <c r="AI233" s="210"/>
      <c r="AJ233" s="213"/>
    </row>
    <row r="234" spans="1:60" ht="56.25" outlineLevel="1" x14ac:dyDescent="0.2">
      <c r="A234" s="193">
        <v>39</v>
      </c>
      <c r="B234" s="194" t="s">
        <v>336</v>
      </c>
      <c r="C234" s="194" t="s">
        <v>337</v>
      </c>
      <c r="D234" s="195" t="s">
        <v>207</v>
      </c>
      <c r="E234" s="196">
        <v>822.52</v>
      </c>
      <c r="F234" s="199"/>
      <c r="G234" s="197">
        <f>ROUND(E234*F234,2)</f>
        <v>0</v>
      </c>
      <c r="H234" s="199">
        <v>1.44</v>
      </c>
      <c r="I234" s="197">
        <f>ROUND(E234*H234,2)</f>
        <v>1184.43</v>
      </c>
      <c r="J234" s="199">
        <v>117.06</v>
      </c>
      <c r="K234" s="197">
        <f>ROUND(E234*J234,2)</f>
        <v>96284.19</v>
      </c>
      <c r="L234" s="197">
        <v>21</v>
      </c>
      <c r="M234" s="197">
        <f>G234*(1+L234/100)</f>
        <v>0</v>
      </c>
      <c r="N234" s="197">
        <v>4.0000000000000003E-5</v>
      </c>
      <c r="O234" s="197">
        <f>ROUND(E234*N234,2)</f>
        <v>0.03</v>
      </c>
      <c r="P234" s="197">
        <v>0</v>
      </c>
      <c r="Q234" s="197">
        <f>ROUND(E234*P234,2)</f>
        <v>0</v>
      </c>
      <c r="R234" s="198" t="s">
        <v>208</v>
      </c>
      <c r="S234" s="198" t="s">
        <v>194</v>
      </c>
      <c r="T234" s="197">
        <v>0.308</v>
      </c>
      <c r="U234" s="197">
        <f>ROUND(E234*T234,2)</f>
        <v>253.34</v>
      </c>
      <c r="V234" s="198"/>
      <c r="W234" s="198"/>
      <c r="X234" s="266"/>
      <c r="Y234" s="176"/>
      <c r="Z234" s="176"/>
      <c r="AA234" s="176"/>
      <c r="AB234" s="176"/>
      <c r="AC234" s="176"/>
      <c r="AD234" s="176"/>
      <c r="AE234" s="176" t="s">
        <v>195</v>
      </c>
      <c r="AF234" s="176">
        <v>199</v>
      </c>
      <c r="AG234" s="176"/>
      <c r="AH234" s="211"/>
      <c r="AI234" s="211"/>
      <c r="AJ234" s="214"/>
      <c r="AK234" s="176"/>
      <c r="AL234" s="176"/>
      <c r="AM234" s="176"/>
      <c r="AN234" s="176"/>
      <c r="AO234" s="176"/>
      <c r="AP234" s="176"/>
      <c r="AQ234" s="176"/>
      <c r="AR234" s="176"/>
      <c r="AS234" s="176"/>
      <c r="AT234" s="176"/>
      <c r="AU234" s="176"/>
      <c r="AV234" s="176"/>
      <c r="AW234" s="176"/>
      <c r="AX234" s="176"/>
      <c r="AY234" s="176"/>
      <c r="AZ234" s="176"/>
      <c r="BA234" s="176"/>
      <c r="BB234" s="176"/>
      <c r="BC234" s="176"/>
      <c r="BD234" s="176"/>
      <c r="BE234" s="176"/>
      <c r="BF234" s="176"/>
      <c r="BG234" s="176"/>
      <c r="BH234" s="176"/>
    </row>
    <row r="235" spans="1:60" outlineLevel="1" x14ac:dyDescent="0.2">
      <c r="A235" s="177"/>
      <c r="B235" s="208" t="s">
        <v>2505</v>
      </c>
      <c r="C235" s="209"/>
      <c r="D235" s="200"/>
      <c r="E235" s="201"/>
      <c r="F235" s="184"/>
      <c r="G235" s="184"/>
      <c r="H235" s="184"/>
      <c r="I235" s="184"/>
      <c r="J235" s="184"/>
      <c r="K235" s="184"/>
      <c r="L235" s="184"/>
      <c r="M235" s="184"/>
      <c r="N235" s="184"/>
      <c r="O235" s="184"/>
      <c r="P235" s="184"/>
      <c r="Q235" s="184"/>
      <c r="R235" s="185"/>
      <c r="S235" s="185"/>
      <c r="T235" s="184"/>
      <c r="U235" s="184"/>
      <c r="V235" s="185"/>
      <c r="W235" s="185"/>
      <c r="X235" s="266"/>
      <c r="Y235" s="176"/>
      <c r="Z235" s="176"/>
      <c r="AA235" s="176"/>
      <c r="AB235" s="176"/>
      <c r="AC235" s="176"/>
      <c r="AD235" s="176"/>
      <c r="AE235" s="176" t="s">
        <v>197</v>
      </c>
      <c r="AF235" s="176">
        <v>0</v>
      </c>
      <c r="AG235" s="176"/>
      <c r="AH235" s="211"/>
      <c r="AI235" s="212" t="s">
        <v>2505</v>
      </c>
      <c r="AJ235" s="214"/>
      <c r="AK235" s="176"/>
      <c r="AL235" s="176"/>
      <c r="AM235" s="176"/>
      <c r="AN235" s="176"/>
      <c r="AO235" s="176"/>
      <c r="AP235" s="176"/>
      <c r="AQ235" s="176"/>
      <c r="AR235" s="176"/>
      <c r="AS235" s="176"/>
      <c r="AT235" s="176"/>
      <c r="AU235" s="176"/>
      <c r="AV235" s="176"/>
      <c r="AW235" s="176"/>
      <c r="AX235" s="176"/>
      <c r="AY235" s="176"/>
      <c r="AZ235" s="176"/>
      <c r="BA235" s="176"/>
      <c r="BB235" s="176"/>
      <c r="BC235" s="176"/>
      <c r="BD235" s="176"/>
      <c r="BE235" s="176"/>
      <c r="BF235" s="176"/>
      <c r="BG235" s="176"/>
      <c r="BH235" s="176"/>
    </row>
    <row r="236" spans="1:60" outlineLevel="1" x14ac:dyDescent="0.2">
      <c r="A236" s="177"/>
      <c r="B236" s="208" t="s">
        <v>2504</v>
      </c>
      <c r="C236" s="209"/>
      <c r="D236" s="200"/>
      <c r="E236" s="201">
        <v>822.52</v>
      </c>
      <c r="F236" s="184"/>
      <c r="G236" s="184"/>
      <c r="H236" s="184"/>
      <c r="I236" s="184"/>
      <c r="J236" s="184"/>
      <c r="K236" s="184"/>
      <c r="L236" s="184"/>
      <c r="M236" s="184"/>
      <c r="N236" s="184"/>
      <c r="O236" s="184"/>
      <c r="P236" s="184"/>
      <c r="Q236" s="184"/>
      <c r="R236" s="185"/>
      <c r="S236" s="185"/>
      <c r="T236" s="184"/>
      <c r="U236" s="184"/>
      <c r="V236" s="185"/>
      <c r="W236" s="185"/>
      <c r="X236" s="266"/>
      <c r="Y236" s="176"/>
      <c r="Z236" s="176"/>
      <c r="AA236" s="176"/>
      <c r="AB236" s="176"/>
      <c r="AC236" s="176"/>
      <c r="AD236" s="176"/>
      <c r="AE236" s="176" t="s">
        <v>197</v>
      </c>
      <c r="AF236" s="176">
        <v>0</v>
      </c>
      <c r="AG236" s="176"/>
      <c r="AH236" s="211"/>
      <c r="AI236" s="212" t="s">
        <v>2504</v>
      </c>
      <c r="AJ236" s="214"/>
      <c r="AK236" s="176"/>
      <c r="AL236" s="176"/>
      <c r="AM236" s="176"/>
      <c r="AN236" s="176"/>
      <c r="AO236" s="176"/>
      <c r="AP236" s="176"/>
      <c r="AQ236" s="176"/>
      <c r="AR236" s="176"/>
      <c r="AS236" s="176"/>
      <c r="AT236" s="176"/>
      <c r="AU236" s="176"/>
      <c r="AV236" s="176"/>
      <c r="AW236" s="176"/>
      <c r="AX236" s="176"/>
      <c r="AY236" s="176"/>
      <c r="AZ236" s="176"/>
      <c r="BA236" s="176"/>
      <c r="BB236" s="176"/>
      <c r="BC236" s="176"/>
      <c r="BD236" s="176"/>
      <c r="BE236" s="176"/>
      <c r="BF236" s="176"/>
      <c r="BG236" s="176"/>
      <c r="BH236" s="176"/>
    </row>
    <row r="237" spans="1:60" x14ac:dyDescent="0.2">
      <c r="A237" s="162"/>
      <c r="B237" s="178"/>
      <c r="C237" s="178"/>
      <c r="D237" s="180"/>
      <c r="E237" s="181"/>
      <c r="F237" s="182"/>
      <c r="G237" s="182"/>
      <c r="H237" s="182"/>
      <c r="I237" s="182"/>
      <c r="J237" s="182"/>
      <c r="K237" s="182"/>
      <c r="L237" s="182"/>
      <c r="M237" s="182"/>
      <c r="N237" s="182"/>
      <c r="O237" s="182"/>
      <c r="P237" s="182"/>
      <c r="Q237" s="182"/>
      <c r="R237" s="183"/>
      <c r="S237" s="183"/>
      <c r="T237" s="182"/>
      <c r="U237" s="182"/>
      <c r="V237" s="183"/>
      <c r="W237" s="183"/>
      <c r="X237" s="256"/>
      <c r="AH237" s="210"/>
      <c r="AI237" s="210"/>
      <c r="AJ237" s="213"/>
    </row>
    <row r="238" spans="1:60" x14ac:dyDescent="0.2">
      <c r="A238" s="179" t="s">
        <v>188</v>
      </c>
      <c r="B238" s="186" t="s">
        <v>109</v>
      </c>
      <c r="C238" s="186" t="s">
        <v>110</v>
      </c>
      <c r="D238" s="187"/>
      <c r="E238" s="188"/>
      <c r="F238" s="189"/>
      <c r="G238" s="190">
        <f>SUMIF(AE239:AE239,"&lt;&gt;NOR",G239:G239)</f>
        <v>0</v>
      </c>
      <c r="H238" s="189"/>
      <c r="I238" s="189">
        <f>SUM(I239:I239)</f>
        <v>0</v>
      </c>
      <c r="J238" s="189"/>
      <c r="K238" s="189">
        <f>SUM(K239:K239)</f>
        <v>90000</v>
      </c>
      <c r="L238" s="189"/>
      <c r="M238" s="189">
        <f>SUM(M239:M239)</f>
        <v>0</v>
      </c>
      <c r="N238" s="189"/>
      <c r="O238" s="189">
        <f>SUM(O239:O239)</f>
        <v>0</v>
      </c>
      <c r="P238" s="189"/>
      <c r="Q238" s="189">
        <f>SUM(Q239:Q239)</f>
        <v>0</v>
      </c>
      <c r="R238" s="191"/>
      <c r="S238" s="191"/>
      <c r="T238" s="189"/>
      <c r="U238" s="189">
        <f>SUM(U239:U239)</f>
        <v>300</v>
      </c>
      <c r="V238" s="191"/>
      <c r="W238" s="192"/>
      <c r="X238" s="256"/>
      <c r="AE238" t="s">
        <v>189</v>
      </c>
      <c r="AH238" s="210"/>
      <c r="AI238" s="210"/>
      <c r="AJ238" s="213"/>
    </row>
    <row r="239" spans="1:60" outlineLevel="1" x14ac:dyDescent="0.2">
      <c r="A239" s="193">
        <v>40</v>
      </c>
      <c r="B239" s="194" t="s">
        <v>338</v>
      </c>
      <c r="C239" s="194" t="s">
        <v>2877</v>
      </c>
      <c r="D239" s="195" t="s">
        <v>326</v>
      </c>
      <c r="E239" s="196">
        <v>300</v>
      </c>
      <c r="F239" s="199"/>
      <c r="G239" s="197">
        <f>ROUND(E239*F239,2)</f>
        <v>0</v>
      </c>
      <c r="H239" s="199">
        <v>0</v>
      </c>
      <c r="I239" s="197">
        <f>ROUND(E239*H239,2)</f>
        <v>0</v>
      </c>
      <c r="J239" s="199">
        <v>300</v>
      </c>
      <c r="K239" s="197">
        <f>ROUND(E239*J239,2)</f>
        <v>90000</v>
      </c>
      <c r="L239" s="197">
        <v>21</v>
      </c>
      <c r="M239" s="197">
        <f>G239*(1+L239/100)</f>
        <v>0</v>
      </c>
      <c r="N239" s="197">
        <v>0</v>
      </c>
      <c r="O239" s="197">
        <f>ROUND(E239*N239,2)</f>
        <v>0</v>
      </c>
      <c r="P239" s="197">
        <v>0</v>
      </c>
      <c r="Q239" s="197">
        <f>ROUND(E239*P239,2)</f>
        <v>0</v>
      </c>
      <c r="R239" s="198"/>
      <c r="S239" s="198" t="s">
        <v>339</v>
      </c>
      <c r="T239" s="197">
        <v>1</v>
      </c>
      <c r="U239" s="197">
        <f>ROUND(E239*T239,2)</f>
        <v>300</v>
      </c>
      <c r="V239" s="198"/>
      <c r="W239" s="198"/>
      <c r="X239" s="266"/>
      <c r="Y239" s="176"/>
      <c r="Z239" s="176"/>
      <c r="AA239" s="176"/>
      <c r="AB239" s="176"/>
      <c r="AC239" s="176"/>
      <c r="AD239" s="176"/>
      <c r="AE239" s="176" t="s">
        <v>195</v>
      </c>
      <c r="AF239" s="176">
        <v>202</v>
      </c>
      <c r="AG239" s="176"/>
      <c r="AH239" s="211"/>
      <c r="AI239" s="211"/>
      <c r="AJ239" s="214"/>
      <c r="AK239" s="176"/>
      <c r="AL239" s="176"/>
      <c r="AM239" s="176"/>
      <c r="AN239" s="176"/>
      <c r="AO239" s="176"/>
      <c r="AP239" s="176"/>
      <c r="AQ239" s="176"/>
      <c r="AR239" s="176"/>
      <c r="AS239" s="176"/>
      <c r="AT239" s="176"/>
      <c r="AU239" s="176"/>
      <c r="AV239" s="176"/>
      <c r="AW239" s="176"/>
      <c r="AX239" s="176"/>
      <c r="AY239" s="176"/>
      <c r="AZ239" s="176"/>
      <c r="BA239" s="176"/>
      <c r="BB239" s="176"/>
      <c r="BC239" s="176"/>
      <c r="BD239" s="176"/>
      <c r="BE239" s="176"/>
      <c r="BF239" s="176"/>
      <c r="BG239" s="176"/>
      <c r="BH239" s="176"/>
    </row>
    <row r="240" spans="1:60" x14ac:dyDescent="0.2">
      <c r="A240" s="162"/>
      <c r="B240" s="178"/>
      <c r="C240" s="178"/>
      <c r="D240" s="180"/>
      <c r="E240" s="181"/>
      <c r="F240" s="182"/>
      <c r="G240" s="182"/>
      <c r="H240" s="182"/>
      <c r="I240" s="182"/>
      <c r="J240" s="182"/>
      <c r="K240" s="182"/>
      <c r="L240" s="182"/>
      <c r="M240" s="182"/>
      <c r="N240" s="182"/>
      <c r="O240" s="182"/>
      <c r="P240" s="182"/>
      <c r="Q240" s="182"/>
      <c r="R240" s="183"/>
      <c r="S240" s="183"/>
      <c r="T240" s="182"/>
      <c r="U240" s="182"/>
      <c r="V240" s="183"/>
      <c r="W240" s="183"/>
      <c r="X240" s="256"/>
      <c r="AH240" s="210"/>
      <c r="AI240" s="210"/>
      <c r="AJ240" s="213"/>
    </row>
    <row r="241" spans="1:60" x14ac:dyDescent="0.2">
      <c r="A241" s="179" t="s">
        <v>188</v>
      </c>
      <c r="B241" s="186" t="s">
        <v>111</v>
      </c>
      <c r="C241" s="186" t="s">
        <v>112</v>
      </c>
      <c r="D241" s="187"/>
      <c r="E241" s="188"/>
      <c r="F241" s="189"/>
      <c r="G241" s="190">
        <f>SUMIF(AE242:AE242,"&lt;&gt;NOR",G242:G242)</f>
        <v>0</v>
      </c>
      <c r="H241" s="189"/>
      <c r="I241" s="189">
        <f>SUM(I242:I242)</f>
        <v>0</v>
      </c>
      <c r="J241" s="189"/>
      <c r="K241" s="189">
        <f>SUM(K242:K242)</f>
        <v>61650</v>
      </c>
      <c r="L241" s="189"/>
      <c r="M241" s="189">
        <f>SUM(M242:M242)</f>
        <v>0</v>
      </c>
      <c r="N241" s="189"/>
      <c r="O241" s="189">
        <f>SUM(O242:O242)</f>
        <v>0</v>
      </c>
      <c r="P241" s="189"/>
      <c r="Q241" s="189">
        <f>SUM(Q242:Q242)</f>
        <v>0</v>
      </c>
      <c r="R241" s="191"/>
      <c r="S241" s="191"/>
      <c r="T241" s="189"/>
      <c r="U241" s="189">
        <f>SUM(U242:U242)</f>
        <v>129.86000000000001</v>
      </c>
      <c r="V241" s="191"/>
      <c r="W241" s="192"/>
      <c r="X241" s="256"/>
      <c r="AE241" t="s">
        <v>189</v>
      </c>
      <c r="AH241" s="210"/>
      <c r="AI241" s="210"/>
      <c r="AJ241" s="213"/>
    </row>
    <row r="242" spans="1:60" outlineLevel="1" x14ac:dyDescent="0.2">
      <c r="A242" s="193">
        <v>41</v>
      </c>
      <c r="B242" s="194" t="s">
        <v>340</v>
      </c>
      <c r="C242" s="194" t="s">
        <v>341</v>
      </c>
      <c r="D242" s="195" t="s">
        <v>207</v>
      </c>
      <c r="E242" s="196">
        <v>10</v>
      </c>
      <c r="F242" s="199"/>
      <c r="G242" s="197">
        <f>ROUND(E242*F242,2)</f>
        <v>0</v>
      </c>
      <c r="H242" s="199">
        <v>0</v>
      </c>
      <c r="I242" s="197">
        <f>ROUND(E242*H242,2)</f>
        <v>0</v>
      </c>
      <c r="J242" s="199">
        <v>6165</v>
      </c>
      <c r="K242" s="197">
        <f>ROUND(E242*J242,2)</f>
        <v>61650</v>
      </c>
      <c r="L242" s="197">
        <v>21</v>
      </c>
      <c r="M242" s="197">
        <f>G242*(1+L242/100)</f>
        <v>0</v>
      </c>
      <c r="N242" s="197">
        <v>0</v>
      </c>
      <c r="O242" s="197">
        <f>ROUND(E242*N242,2)</f>
        <v>0</v>
      </c>
      <c r="P242" s="197">
        <v>0</v>
      </c>
      <c r="Q242" s="197">
        <f>ROUND(E242*P242,2)</f>
        <v>0</v>
      </c>
      <c r="R242" s="198" t="s">
        <v>149</v>
      </c>
      <c r="S242" s="198" t="s">
        <v>194</v>
      </c>
      <c r="T242" s="197">
        <v>12.98617</v>
      </c>
      <c r="U242" s="197">
        <f>ROUND(E242*T242,2)</f>
        <v>129.86000000000001</v>
      </c>
      <c r="V242" s="198"/>
      <c r="W242" s="198"/>
      <c r="X242" s="266"/>
      <c r="Y242" s="176"/>
      <c r="Z242" s="176"/>
      <c r="AA242" s="176"/>
      <c r="AB242" s="176"/>
      <c r="AC242" s="176"/>
      <c r="AD242" s="176"/>
      <c r="AE242" s="176" t="s">
        <v>195</v>
      </c>
      <c r="AF242" s="176">
        <v>204</v>
      </c>
      <c r="AG242" s="176"/>
      <c r="AH242" s="211"/>
      <c r="AI242" s="211"/>
      <c r="AJ242" s="214"/>
      <c r="AK242" s="176"/>
      <c r="AL242" s="176"/>
      <c r="AM242" s="176"/>
      <c r="AN242" s="176"/>
      <c r="AO242" s="176"/>
      <c r="AP242" s="176"/>
      <c r="AQ242" s="176"/>
      <c r="AR242" s="176"/>
      <c r="AS242" s="176"/>
      <c r="AT242" s="176"/>
      <c r="AU242" s="176"/>
      <c r="AV242" s="176"/>
      <c r="AW242" s="176"/>
      <c r="AX242" s="176"/>
      <c r="AY242" s="176"/>
      <c r="AZ242" s="176"/>
      <c r="BA242" s="176"/>
      <c r="BB242" s="176"/>
      <c r="BC242" s="176"/>
      <c r="BD242" s="176"/>
      <c r="BE242" s="176"/>
      <c r="BF242" s="176"/>
      <c r="BG242" s="176"/>
      <c r="BH242" s="176"/>
    </row>
    <row r="243" spans="1:60" x14ac:dyDescent="0.2">
      <c r="A243" s="162"/>
      <c r="B243" s="178"/>
      <c r="C243" s="178"/>
      <c r="D243" s="180"/>
      <c r="E243" s="181"/>
      <c r="F243" s="182"/>
      <c r="G243" s="182"/>
      <c r="H243" s="182"/>
      <c r="I243" s="182"/>
      <c r="J243" s="182"/>
      <c r="K243" s="182"/>
      <c r="L243" s="182"/>
      <c r="M243" s="182"/>
      <c r="N243" s="182"/>
      <c r="O243" s="182"/>
      <c r="P243" s="182"/>
      <c r="Q243" s="182"/>
      <c r="R243" s="183"/>
      <c r="S243" s="183"/>
      <c r="T243" s="182"/>
      <c r="U243" s="182"/>
      <c r="V243" s="183"/>
      <c r="W243" s="183"/>
      <c r="X243" s="256"/>
      <c r="AH243" s="210"/>
      <c r="AI243" s="210"/>
      <c r="AJ243" s="213"/>
    </row>
    <row r="244" spans="1:60" x14ac:dyDescent="0.2">
      <c r="A244" s="179" t="s">
        <v>188</v>
      </c>
      <c r="B244" s="186" t="s">
        <v>113</v>
      </c>
      <c r="C244" s="186" t="s">
        <v>114</v>
      </c>
      <c r="D244" s="187"/>
      <c r="E244" s="188"/>
      <c r="F244" s="189"/>
      <c r="G244" s="190">
        <f>SUMIF(AE245:AE359,"&lt;&gt;NOR",G245:G359)</f>
        <v>0</v>
      </c>
      <c r="H244" s="189"/>
      <c r="I244" s="189">
        <f>SUM(I245:I359)</f>
        <v>13483.859999999999</v>
      </c>
      <c r="J244" s="189"/>
      <c r="K244" s="189">
        <f>SUM(K245:K359)</f>
        <v>386489.19</v>
      </c>
      <c r="L244" s="189"/>
      <c r="M244" s="189">
        <f>SUM(M245:M359)</f>
        <v>0</v>
      </c>
      <c r="N244" s="189"/>
      <c r="O244" s="189">
        <f>SUM(O245:O359)</f>
        <v>0.58000000000000007</v>
      </c>
      <c r="P244" s="189"/>
      <c r="Q244" s="189">
        <f>SUM(Q245:Q359)</f>
        <v>209.31</v>
      </c>
      <c r="R244" s="191"/>
      <c r="S244" s="191"/>
      <c r="T244" s="189"/>
      <c r="U244" s="189">
        <f>SUM(U245:U359)</f>
        <v>1107.31</v>
      </c>
      <c r="V244" s="191"/>
      <c r="W244" s="192"/>
      <c r="X244" s="256"/>
      <c r="AE244" t="s">
        <v>189</v>
      </c>
      <c r="AH244" s="210"/>
      <c r="AI244" s="210"/>
      <c r="AJ244" s="213"/>
    </row>
    <row r="245" spans="1:60" outlineLevel="1" x14ac:dyDescent="0.2">
      <c r="A245" s="222">
        <v>42</v>
      </c>
      <c r="B245" s="223" t="s">
        <v>342</v>
      </c>
      <c r="C245" s="223" t="s">
        <v>343</v>
      </c>
      <c r="D245" s="224" t="s">
        <v>207</v>
      </c>
      <c r="E245" s="225">
        <v>439.86126999999999</v>
      </c>
      <c r="F245" s="199"/>
      <c r="G245" s="227">
        <f>ROUND(E245*F245,2)</f>
        <v>0</v>
      </c>
      <c r="H245" s="226">
        <v>15.3</v>
      </c>
      <c r="I245" s="227">
        <f>ROUND(E245*H245,2)</f>
        <v>6729.88</v>
      </c>
      <c r="J245" s="226">
        <v>66</v>
      </c>
      <c r="K245" s="227">
        <f>ROUND(E245*J245,2)</f>
        <v>29030.84</v>
      </c>
      <c r="L245" s="227">
        <v>21</v>
      </c>
      <c r="M245" s="227">
        <f>G245*(1+L245/100)</f>
        <v>0</v>
      </c>
      <c r="N245" s="227">
        <v>6.7000000000000002E-4</v>
      </c>
      <c r="O245" s="227">
        <f>ROUND(E245*N245,2)</f>
        <v>0.28999999999999998</v>
      </c>
      <c r="P245" s="227">
        <v>0.107</v>
      </c>
      <c r="Q245" s="227">
        <f>ROUND(E245*P245,2)</f>
        <v>47.07</v>
      </c>
      <c r="R245" s="228" t="s">
        <v>344</v>
      </c>
      <c r="S245" s="228" t="s">
        <v>194</v>
      </c>
      <c r="T245" s="197">
        <v>0.158</v>
      </c>
      <c r="U245" s="197">
        <f>ROUND(E245*T245,2)</f>
        <v>69.5</v>
      </c>
      <c r="V245" s="198"/>
      <c r="W245" s="198"/>
      <c r="X245" s="266"/>
      <c r="Y245" s="176"/>
      <c r="Z245" s="176"/>
      <c r="AA245" s="176"/>
      <c r="AB245" s="176"/>
      <c r="AC245" s="176"/>
      <c r="AD245" s="176"/>
      <c r="AE245" s="176" t="s">
        <v>195</v>
      </c>
      <c r="AF245" s="176">
        <v>206</v>
      </c>
      <c r="AG245" s="176"/>
      <c r="AH245" s="211"/>
      <c r="AI245" s="211"/>
      <c r="AJ245" s="214"/>
      <c r="AK245" s="176"/>
      <c r="AL245" s="176"/>
      <c r="AM245" s="176"/>
      <c r="AN245" s="176"/>
      <c r="AO245" s="176"/>
      <c r="AP245" s="176"/>
      <c r="AQ245" s="176"/>
      <c r="AR245" s="176"/>
      <c r="AS245" s="176"/>
      <c r="AT245" s="176"/>
      <c r="AU245" s="176"/>
      <c r="AV245" s="176"/>
      <c r="AW245" s="176"/>
      <c r="AX245" s="176"/>
      <c r="AY245" s="176"/>
      <c r="AZ245" s="176"/>
      <c r="BA245" s="176"/>
      <c r="BB245" s="176"/>
      <c r="BC245" s="176"/>
      <c r="BD245" s="176"/>
      <c r="BE245" s="176"/>
      <c r="BF245" s="176"/>
      <c r="BG245" s="176"/>
      <c r="BH245" s="176"/>
    </row>
    <row r="246" spans="1:60" outlineLevel="1" x14ac:dyDescent="0.2">
      <c r="A246" s="177"/>
      <c r="B246" s="299" t="s">
        <v>2503</v>
      </c>
      <c r="C246" s="299"/>
      <c r="D246" s="300"/>
      <c r="E246" s="201"/>
      <c r="F246" s="184"/>
      <c r="G246" s="184"/>
      <c r="H246" s="184"/>
      <c r="I246" s="184"/>
      <c r="J246" s="184"/>
      <c r="K246" s="184"/>
      <c r="L246" s="184"/>
      <c r="M246" s="184"/>
      <c r="N246" s="184"/>
      <c r="O246" s="184"/>
      <c r="P246" s="184"/>
      <c r="Q246" s="184"/>
      <c r="R246" s="185"/>
      <c r="S246" s="185"/>
      <c r="T246" s="184"/>
      <c r="U246" s="184"/>
      <c r="V246" s="185"/>
      <c r="W246" s="185"/>
      <c r="X246" s="266"/>
      <c r="Y246" s="176"/>
      <c r="Z246" s="176"/>
      <c r="AA246" s="176"/>
      <c r="AB246" s="176"/>
      <c r="AC246" s="176"/>
      <c r="AD246" s="176"/>
      <c r="AE246" s="176" t="s">
        <v>197</v>
      </c>
      <c r="AF246" s="176">
        <v>0</v>
      </c>
      <c r="AG246" s="176"/>
      <c r="AH246" s="211"/>
      <c r="AI246" s="212" t="s">
        <v>2503</v>
      </c>
      <c r="AJ246" s="214"/>
      <c r="AK246" s="176"/>
      <c r="AL246" s="176"/>
      <c r="AM246" s="176"/>
      <c r="AN246" s="176"/>
      <c r="AO246" s="176"/>
      <c r="AP246" s="176"/>
      <c r="AQ246" s="176"/>
      <c r="AR246" s="176"/>
      <c r="AS246" s="176"/>
      <c r="AT246" s="176"/>
      <c r="AU246" s="176"/>
      <c r="AV246" s="176"/>
      <c r="AW246" s="176"/>
      <c r="AX246" s="176"/>
      <c r="AY246" s="176"/>
      <c r="AZ246" s="176"/>
      <c r="BA246" s="176"/>
      <c r="BB246" s="176"/>
      <c r="BC246" s="176"/>
      <c r="BD246" s="176"/>
      <c r="BE246" s="176"/>
      <c r="BF246" s="176"/>
      <c r="BG246" s="176"/>
      <c r="BH246" s="176"/>
    </row>
    <row r="247" spans="1:60" ht="22.5" outlineLevel="1" x14ac:dyDescent="0.2">
      <c r="A247" s="177"/>
      <c r="B247" s="299" t="s">
        <v>2502</v>
      </c>
      <c r="C247" s="299"/>
      <c r="D247" s="300"/>
      <c r="E247" s="201"/>
      <c r="F247" s="184"/>
      <c r="G247" s="184"/>
      <c r="H247" s="184"/>
      <c r="I247" s="184"/>
      <c r="J247" s="184"/>
      <c r="K247" s="184"/>
      <c r="L247" s="184"/>
      <c r="M247" s="184"/>
      <c r="N247" s="184"/>
      <c r="O247" s="184"/>
      <c r="P247" s="184"/>
      <c r="Q247" s="184"/>
      <c r="R247" s="185"/>
      <c r="S247" s="185"/>
      <c r="T247" s="184"/>
      <c r="U247" s="184"/>
      <c r="V247" s="185"/>
      <c r="W247" s="185"/>
      <c r="X247" s="266"/>
      <c r="Y247" s="176"/>
      <c r="Z247" s="176"/>
      <c r="AA247" s="176"/>
      <c r="AB247" s="176"/>
      <c r="AC247" s="176"/>
      <c r="AD247" s="176"/>
      <c r="AE247" s="176" t="s">
        <v>197</v>
      </c>
      <c r="AF247" s="176">
        <v>0</v>
      </c>
      <c r="AG247" s="176"/>
      <c r="AH247" s="211"/>
      <c r="AI247" s="212" t="s">
        <v>2502</v>
      </c>
      <c r="AJ247" s="214"/>
      <c r="AK247" s="176"/>
      <c r="AL247" s="176"/>
      <c r="AM247" s="176"/>
      <c r="AN247" s="176"/>
      <c r="AO247" s="176"/>
      <c r="AP247" s="176"/>
      <c r="AQ247" s="176"/>
      <c r="AR247" s="176"/>
      <c r="AS247" s="176"/>
      <c r="AT247" s="176"/>
      <c r="AU247" s="176"/>
      <c r="AV247" s="176"/>
      <c r="AW247" s="176"/>
      <c r="AX247" s="176"/>
      <c r="AY247" s="176"/>
      <c r="AZ247" s="176"/>
      <c r="BA247" s="176"/>
      <c r="BB247" s="176"/>
      <c r="BC247" s="176"/>
      <c r="BD247" s="176"/>
      <c r="BE247" s="176"/>
      <c r="BF247" s="176"/>
      <c r="BG247" s="176"/>
      <c r="BH247" s="176"/>
    </row>
    <row r="248" spans="1:60" outlineLevel="1" x14ac:dyDescent="0.2">
      <c r="A248" s="177"/>
      <c r="B248" s="208" t="s">
        <v>2501</v>
      </c>
      <c r="C248" s="209"/>
      <c r="D248" s="200"/>
      <c r="E248" s="201"/>
      <c r="F248" s="184"/>
      <c r="G248" s="184"/>
      <c r="H248" s="184"/>
      <c r="I248" s="184"/>
      <c r="J248" s="184"/>
      <c r="K248" s="184"/>
      <c r="L248" s="184"/>
      <c r="M248" s="184"/>
      <c r="N248" s="184"/>
      <c r="O248" s="184"/>
      <c r="P248" s="184"/>
      <c r="Q248" s="184"/>
      <c r="R248" s="185"/>
      <c r="S248" s="185"/>
      <c r="T248" s="184"/>
      <c r="U248" s="184"/>
      <c r="V248" s="185"/>
      <c r="W248" s="185"/>
      <c r="X248" s="266"/>
      <c r="Y248" s="176"/>
      <c r="Z248" s="176"/>
      <c r="AA248" s="176"/>
      <c r="AB248" s="176"/>
      <c r="AC248" s="176"/>
      <c r="AD248" s="176"/>
      <c r="AE248" s="176" t="s">
        <v>197</v>
      </c>
      <c r="AF248" s="176">
        <v>0</v>
      </c>
      <c r="AG248" s="176"/>
      <c r="AH248" s="211"/>
      <c r="AI248" s="212" t="s">
        <v>2501</v>
      </c>
      <c r="AJ248" s="214"/>
      <c r="AK248" s="176"/>
      <c r="AL248" s="176"/>
      <c r="AM248" s="176"/>
      <c r="AN248" s="176"/>
      <c r="AO248" s="176"/>
      <c r="AP248" s="176"/>
      <c r="AQ248" s="176"/>
      <c r="AR248" s="176"/>
      <c r="AS248" s="176"/>
      <c r="AT248" s="176"/>
      <c r="AU248" s="176"/>
      <c r="AV248" s="176"/>
      <c r="AW248" s="176"/>
      <c r="AX248" s="176"/>
      <c r="AY248" s="176"/>
      <c r="AZ248" s="176"/>
      <c r="BA248" s="176"/>
      <c r="BB248" s="176"/>
      <c r="BC248" s="176"/>
      <c r="BD248" s="176"/>
      <c r="BE248" s="176"/>
      <c r="BF248" s="176"/>
      <c r="BG248" s="176"/>
      <c r="BH248" s="176"/>
    </row>
    <row r="249" spans="1:60" ht="33.75" outlineLevel="1" x14ac:dyDescent="0.2">
      <c r="A249" s="177"/>
      <c r="B249" s="299" t="s">
        <v>2500</v>
      </c>
      <c r="C249" s="299"/>
      <c r="D249" s="300"/>
      <c r="E249" s="201"/>
      <c r="F249" s="184"/>
      <c r="G249" s="184"/>
      <c r="H249" s="184"/>
      <c r="I249" s="184"/>
      <c r="J249" s="184"/>
      <c r="K249" s="184"/>
      <c r="L249" s="184"/>
      <c r="M249" s="184"/>
      <c r="N249" s="184"/>
      <c r="O249" s="184"/>
      <c r="P249" s="184"/>
      <c r="Q249" s="184"/>
      <c r="R249" s="185"/>
      <c r="S249" s="185"/>
      <c r="T249" s="184"/>
      <c r="U249" s="184"/>
      <c r="V249" s="185"/>
      <c r="W249" s="185"/>
      <c r="X249" s="266"/>
      <c r="Y249" s="176"/>
      <c r="Z249" s="176"/>
      <c r="AA249" s="176"/>
      <c r="AB249" s="176"/>
      <c r="AC249" s="176"/>
      <c r="AD249" s="176"/>
      <c r="AE249" s="176" t="s">
        <v>197</v>
      </c>
      <c r="AF249" s="176">
        <v>0</v>
      </c>
      <c r="AG249" s="176"/>
      <c r="AH249" s="211"/>
      <c r="AI249" s="212" t="s">
        <v>2500</v>
      </c>
      <c r="AJ249" s="214"/>
      <c r="AK249" s="176"/>
      <c r="AL249" s="176"/>
      <c r="AM249" s="176"/>
      <c r="AN249" s="176"/>
      <c r="AO249" s="176"/>
      <c r="AP249" s="176"/>
      <c r="AQ249" s="176"/>
      <c r="AR249" s="176"/>
      <c r="AS249" s="176"/>
      <c r="AT249" s="176"/>
      <c r="AU249" s="176"/>
      <c r="AV249" s="176"/>
      <c r="AW249" s="176"/>
      <c r="AX249" s="176"/>
      <c r="AY249" s="176"/>
      <c r="AZ249" s="176"/>
      <c r="BA249" s="176"/>
      <c r="BB249" s="176"/>
      <c r="BC249" s="176"/>
      <c r="BD249" s="176"/>
      <c r="BE249" s="176"/>
      <c r="BF249" s="176"/>
      <c r="BG249" s="176"/>
      <c r="BH249" s="176"/>
    </row>
    <row r="250" spans="1:60" ht="33.75" outlineLevel="1" x14ac:dyDescent="0.2">
      <c r="A250" s="177"/>
      <c r="B250" s="299" t="s">
        <v>2499</v>
      </c>
      <c r="C250" s="299"/>
      <c r="D250" s="300"/>
      <c r="E250" s="201"/>
      <c r="F250" s="184"/>
      <c r="G250" s="184"/>
      <c r="H250" s="184"/>
      <c r="I250" s="184"/>
      <c r="J250" s="184"/>
      <c r="K250" s="184"/>
      <c r="L250" s="184"/>
      <c r="M250" s="184"/>
      <c r="N250" s="184"/>
      <c r="O250" s="184"/>
      <c r="P250" s="184"/>
      <c r="Q250" s="184"/>
      <c r="R250" s="185"/>
      <c r="S250" s="185"/>
      <c r="T250" s="184"/>
      <c r="U250" s="184"/>
      <c r="V250" s="185"/>
      <c r="W250" s="185"/>
      <c r="X250" s="266"/>
      <c r="Y250" s="176"/>
      <c r="Z250" s="176"/>
      <c r="AA250" s="176"/>
      <c r="AB250" s="176"/>
      <c r="AC250" s="176"/>
      <c r="AD250" s="176"/>
      <c r="AE250" s="176" t="s">
        <v>197</v>
      </c>
      <c r="AF250" s="176">
        <v>0</v>
      </c>
      <c r="AG250" s="176"/>
      <c r="AH250" s="211"/>
      <c r="AI250" s="212" t="s">
        <v>2499</v>
      </c>
      <c r="AJ250" s="214"/>
      <c r="AK250" s="176"/>
      <c r="AL250" s="176"/>
      <c r="AM250" s="176"/>
      <c r="AN250" s="176"/>
      <c r="AO250" s="176"/>
      <c r="AP250" s="176"/>
      <c r="AQ250" s="176"/>
      <c r="AR250" s="176"/>
      <c r="AS250" s="176"/>
      <c r="AT250" s="176"/>
      <c r="AU250" s="176"/>
      <c r="AV250" s="176"/>
      <c r="AW250" s="176"/>
      <c r="AX250" s="176"/>
      <c r="AY250" s="176"/>
      <c r="AZ250" s="176"/>
      <c r="BA250" s="176"/>
      <c r="BB250" s="176"/>
      <c r="BC250" s="176"/>
      <c r="BD250" s="176"/>
      <c r="BE250" s="176"/>
      <c r="BF250" s="176"/>
      <c r="BG250" s="176"/>
      <c r="BH250" s="176"/>
    </row>
    <row r="251" spans="1:60" outlineLevel="1" x14ac:dyDescent="0.2">
      <c r="A251" s="177"/>
      <c r="B251" s="208" t="s">
        <v>259</v>
      </c>
      <c r="C251" s="209"/>
      <c r="D251" s="200"/>
      <c r="E251" s="201"/>
      <c r="F251" s="184"/>
      <c r="G251" s="184"/>
      <c r="H251" s="184"/>
      <c r="I251" s="184"/>
      <c r="J251" s="184"/>
      <c r="K251" s="184"/>
      <c r="L251" s="184"/>
      <c r="M251" s="184"/>
      <c r="N251" s="184"/>
      <c r="O251" s="184"/>
      <c r="P251" s="184"/>
      <c r="Q251" s="184"/>
      <c r="R251" s="185"/>
      <c r="S251" s="185"/>
      <c r="T251" s="184"/>
      <c r="U251" s="184"/>
      <c r="V251" s="185"/>
      <c r="W251" s="185"/>
      <c r="X251" s="266"/>
      <c r="Y251" s="176"/>
      <c r="Z251" s="176"/>
      <c r="AA251" s="176"/>
      <c r="AB251" s="176"/>
      <c r="AC251" s="176"/>
      <c r="AD251" s="176"/>
      <c r="AE251" s="176" t="s">
        <v>197</v>
      </c>
      <c r="AF251" s="176">
        <v>0</v>
      </c>
      <c r="AG251" s="176"/>
      <c r="AH251" s="211"/>
      <c r="AI251" s="212" t="s">
        <v>259</v>
      </c>
      <c r="AJ251" s="214"/>
      <c r="AK251" s="176"/>
      <c r="AL251" s="176"/>
      <c r="AM251" s="176"/>
      <c r="AN251" s="176"/>
      <c r="AO251" s="176"/>
      <c r="AP251" s="176"/>
      <c r="AQ251" s="176"/>
      <c r="AR251" s="176"/>
      <c r="AS251" s="176"/>
      <c r="AT251" s="176"/>
      <c r="AU251" s="176"/>
      <c r="AV251" s="176"/>
      <c r="AW251" s="176"/>
      <c r="AX251" s="176"/>
      <c r="AY251" s="176"/>
      <c r="AZ251" s="176"/>
      <c r="BA251" s="176"/>
      <c r="BB251" s="176"/>
      <c r="BC251" s="176"/>
      <c r="BD251" s="176"/>
      <c r="BE251" s="176"/>
      <c r="BF251" s="176"/>
      <c r="BG251" s="176"/>
      <c r="BH251" s="176"/>
    </row>
    <row r="252" spans="1:60" outlineLevel="1" x14ac:dyDescent="0.2">
      <c r="A252" s="177"/>
      <c r="B252" s="208" t="s">
        <v>2498</v>
      </c>
      <c r="C252" s="209"/>
      <c r="D252" s="200"/>
      <c r="E252" s="201">
        <v>439.86126999999999</v>
      </c>
      <c r="F252" s="184"/>
      <c r="G252" s="184"/>
      <c r="H252" s="184"/>
      <c r="I252" s="184"/>
      <c r="J252" s="184"/>
      <c r="K252" s="184"/>
      <c r="L252" s="184"/>
      <c r="M252" s="184"/>
      <c r="N252" s="184"/>
      <c r="O252" s="184"/>
      <c r="P252" s="184"/>
      <c r="Q252" s="184"/>
      <c r="R252" s="185"/>
      <c r="S252" s="185"/>
      <c r="T252" s="184"/>
      <c r="U252" s="184"/>
      <c r="V252" s="185"/>
      <c r="W252" s="185"/>
      <c r="X252" s="266"/>
      <c r="Y252" s="176"/>
      <c r="Z252" s="176"/>
      <c r="AA252" s="176"/>
      <c r="AB252" s="176"/>
      <c r="AC252" s="176"/>
      <c r="AD252" s="176"/>
      <c r="AE252" s="176" t="s">
        <v>197</v>
      </c>
      <c r="AF252" s="176">
        <v>0</v>
      </c>
      <c r="AG252" s="176"/>
      <c r="AH252" s="211"/>
      <c r="AI252" s="212" t="s">
        <v>2498</v>
      </c>
      <c r="AJ252" s="214"/>
      <c r="AK252" s="176"/>
      <c r="AL252" s="176"/>
      <c r="AM252" s="176"/>
      <c r="AN252" s="176"/>
      <c r="AO252" s="176"/>
      <c r="AP252" s="176"/>
      <c r="AQ252" s="176"/>
      <c r="AR252" s="176"/>
      <c r="AS252" s="176"/>
      <c r="AT252" s="176"/>
      <c r="AU252" s="176"/>
      <c r="AV252" s="176"/>
      <c r="AW252" s="176"/>
      <c r="AX252" s="176"/>
      <c r="AY252" s="176"/>
      <c r="AZ252" s="176"/>
      <c r="BA252" s="176"/>
      <c r="BB252" s="176"/>
      <c r="BC252" s="176"/>
      <c r="BD252" s="176"/>
      <c r="BE252" s="176"/>
      <c r="BF252" s="176"/>
      <c r="BG252" s="176"/>
      <c r="BH252" s="176"/>
    </row>
    <row r="253" spans="1:60" ht="22.5" outlineLevel="1" x14ac:dyDescent="0.2">
      <c r="A253" s="222">
        <v>43</v>
      </c>
      <c r="B253" s="223" t="s">
        <v>1718</v>
      </c>
      <c r="C253" s="223" t="s">
        <v>1719</v>
      </c>
      <c r="D253" s="224" t="s">
        <v>192</v>
      </c>
      <c r="E253" s="225">
        <v>8.7973199999999991</v>
      </c>
      <c r="F253" s="199"/>
      <c r="G253" s="227">
        <f>ROUND(E253*F253,2)</f>
        <v>0</v>
      </c>
      <c r="H253" s="226">
        <v>25.36</v>
      </c>
      <c r="I253" s="227">
        <f>ROUND(E253*H253,2)</f>
        <v>223.1</v>
      </c>
      <c r="J253" s="226">
        <v>649.64</v>
      </c>
      <c r="K253" s="227">
        <f>ROUND(E253*J253,2)</f>
        <v>5715.09</v>
      </c>
      <c r="L253" s="227">
        <v>21</v>
      </c>
      <c r="M253" s="227">
        <f>G253*(1+L253/100)</f>
        <v>0</v>
      </c>
      <c r="N253" s="227">
        <v>1.1000000000000001E-3</v>
      </c>
      <c r="O253" s="227">
        <f>ROUND(E253*N253,2)</f>
        <v>0.01</v>
      </c>
      <c r="P253" s="227">
        <v>1.175</v>
      </c>
      <c r="Q253" s="227">
        <f>ROUND(E253*P253,2)</f>
        <v>10.34</v>
      </c>
      <c r="R253" s="228" t="s">
        <v>344</v>
      </c>
      <c r="S253" s="228" t="s">
        <v>194</v>
      </c>
      <c r="T253" s="197">
        <v>1.2829999999999999</v>
      </c>
      <c r="U253" s="197">
        <f>ROUND(E253*T253,2)</f>
        <v>11.29</v>
      </c>
      <c r="V253" s="198"/>
      <c r="W253" s="198"/>
      <c r="X253" s="266"/>
      <c r="Y253" s="176"/>
      <c r="Z253" s="176"/>
      <c r="AA253" s="176"/>
      <c r="AB253" s="176"/>
      <c r="AC253" s="176"/>
      <c r="AD253" s="176"/>
      <c r="AE253" s="176" t="s">
        <v>195</v>
      </c>
      <c r="AF253" s="176">
        <v>212</v>
      </c>
      <c r="AG253" s="176"/>
      <c r="AH253" s="211"/>
      <c r="AI253" s="211"/>
      <c r="AJ253" s="214"/>
      <c r="AK253" s="176"/>
      <c r="AL253" s="176"/>
      <c r="AM253" s="176"/>
      <c r="AN253" s="176"/>
      <c r="AO253" s="176"/>
      <c r="AP253" s="176"/>
      <c r="AQ253" s="176"/>
      <c r="AR253" s="176"/>
      <c r="AS253" s="176"/>
      <c r="AT253" s="176"/>
      <c r="AU253" s="176"/>
      <c r="AV253" s="176"/>
      <c r="AW253" s="176"/>
      <c r="AX253" s="176"/>
      <c r="AY253" s="176"/>
      <c r="AZ253" s="176"/>
      <c r="BA253" s="176"/>
      <c r="BB253" s="176"/>
      <c r="BC253" s="176"/>
      <c r="BD253" s="176"/>
      <c r="BE253" s="176"/>
      <c r="BF253" s="176"/>
      <c r="BG253" s="176"/>
      <c r="BH253" s="176"/>
    </row>
    <row r="254" spans="1:60" outlineLevel="1" x14ac:dyDescent="0.2">
      <c r="A254" s="177"/>
      <c r="B254" s="299" t="s">
        <v>2497</v>
      </c>
      <c r="C254" s="299"/>
      <c r="D254" s="300"/>
      <c r="E254" s="201"/>
      <c r="F254" s="184"/>
      <c r="G254" s="184"/>
      <c r="H254" s="184"/>
      <c r="I254" s="184"/>
      <c r="J254" s="184"/>
      <c r="K254" s="184"/>
      <c r="L254" s="184"/>
      <c r="M254" s="184"/>
      <c r="N254" s="184"/>
      <c r="O254" s="184"/>
      <c r="P254" s="184"/>
      <c r="Q254" s="184"/>
      <c r="R254" s="185"/>
      <c r="S254" s="185"/>
      <c r="T254" s="184"/>
      <c r="U254" s="184"/>
      <c r="V254" s="185"/>
      <c r="W254" s="185"/>
      <c r="X254" s="266"/>
      <c r="Y254" s="176"/>
      <c r="Z254" s="176"/>
      <c r="AA254" s="176"/>
      <c r="AB254" s="176"/>
      <c r="AC254" s="176"/>
      <c r="AD254" s="176"/>
      <c r="AE254" s="176" t="s">
        <v>197</v>
      </c>
      <c r="AF254" s="176">
        <v>0</v>
      </c>
      <c r="AG254" s="176"/>
      <c r="AH254" s="211"/>
      <c r="AI254" s="212" t="s">
        <v>2497</v>
      </c>
      <c r="AJ254" s="214"/>
      <c r="AK254" s="176"/>
      <c r="AL254" s="176"/>
      <c r="AM254" s="176"/>
      <c r="AN254" s="176"/>
      <c r="AO254" s="176"/>
      <c r="AP254" s="176"/>
      <c r="AQ254" s="176"/>
      <c r="AR254" s="176"/>
      <c r="AS254" s="176"/>
      <c r="AT254" s="176"/>
      <c r="AU254" s="176"/>
      <c r="AV254" s="176"/>
      <c r="AW254" s="176"/>
      <c r="AX254" s="176"/>
      <c r="AY254" s="176"/>
      <c r="AZ254" s="176"/>
      <c r="BA254" s="176"/>
      <c r="BB254" s="176"/>
      <c r="BC254" s="176"/>
      <c r="BD254" s="176"/>
      <c r="BE254" s="176"/>
      <c r="BF254" s="176"/>
      <c r="BG254" s="176"/>
      <c r="BH254" s="176"/>
    </row>
    <row r="255" spans="1:60" outlineLevel="1" x14ac:dyDescent="0.2">
      <c r="A255" s="177"/>
      <c r="B255" s="208" t="s">
        <v>2460</v>
      </c>
      <c r="C255" s="209"/>
      <c r="D255" s="200"/>
      <c r="E255" s="201"/>
      <c r="F255" s="184"/>
      <c r="G255" s="184"/>
      <c r="H255" s="184"/>
      <c r="I255" s="184"/>
      <c r="J255" s="184"/>
      <c r="K255" s="184"/>
      <c r="L255" s="184"/>
      <c r="M255" s="184"/>
      <c r="N255" s="184"/>
      <c r="O255" s="184"/>
      <c r="P255" s="184"/>
      <c r="Q255" s="184"/>
      <c r="R255" s="185"/>
      <c r="S255" s="185"/>
      <c r="T255" s="184"/>
      <c r="U255" s="184"/>
      <c r="V255" s="185"/>
      <c r="W255" s="185"/>
      <c r="X255" s="266"/>
      <c r="Y255" s="176"/>
      <c r="Z255" s="176"/>
      <c r="AA255" s="176"/>
      <c r="AB255" s="176"/>
      <c r="AC255" s="176"/>
      <c r="AD255" s="176"/>
      <c r="AE255" s="176" t="s">
        <v>197</v>
      </c>
      <c r="AF255" s="176">
        <v>0</v>
      </c>
      <c r="AG255" s="176"/>
      <c r="AH255" s="211"/>
      <c r="AI255" s="212" t="s">
        <v>2460</v>
      </c>
      <c r="AJ255" s="214"/>
      <c r="AK255" s="176"/>
      <c r="AL255" s="176"/>
      <c r="AM255" s="176"/>
      <c r="AN255" s="176"/>
      <c r="AO255" s="176"/>
      <c r="AP255" s="176"/>
      <c r="AQ255" s="176"/>
      <c r="AR255" s="176"/>
      <c r="AS255" s="176"/>
      <c r="AT255" s="176"/>
      <c r="AU255" s="176"/>
      <c r="AV255" s="176"/>
      <c r="AW255" s="176"/>
      <c r="AX255" s="176"/>
      <c r="AY255" s="176"/>
      <c r="AZ255" s="176"/>
      <c r="BA255" s="176"/>
      <c r="BB255" s="176"/>
      <c r="BC255" s="176"/>
      <c r="BD255" s="176"/>
      <c r="BE255" s="176"/>
      <c r="BF255" s="176"/>
      <c r="BG255" s="176"/>
      <c r="BH255" s="176"/>
    </row>
    <row r="256" spans="1:60" outlineLevel="1" x14ac:dyDescent="0.2">
      <c r="A256" s="177"/>
      <c r="B256" s="208" t="s">
        <v>2459</v>
      </c>
      <c r="C256" s="209"/>
      <c r="D256" s="200"/>
      <c r="E256" s="201"/>
      <c r="F256" s="184"/>
      <c r="G256" s="184"/>
      <c r="H256" s="184"/>
      <c r="I256" s="184"/>
      <c r="J256" s="184"/>
      <c r="K256" s="184"/>
      <c r="L256" s="184"/>
      <c r="M256" s="184"/>
      <c r="N256" s="184"/>
      <c r="O256" s="184"/>
      <c r="P256" s="184"/>
      <c r="Q256" s="184"/>
      <c r="R256" s="185"/>
      <c r="S256" s="185"/>
      <c r="T256" s="184"/>
      <c r="U256" s="184"/>
      <c r="V256" s="185"/>
      <c r="W256" s="185"/>
      <c r="X256" s="266"/>
      <c r="Y256" s="176"/>
      <c r="Z256" s="176"/>
      <c r="AA256" s="176"/>
      <c r="AB256" s="176"/>
      <c r="AC256" s="176"/>
      <c r="AD256" s="176"/>
      <c r="AE256" s="176" t="s">
        <v>197</v>
      </c>
      <c r="AF256" s="176">
        <v>0</v>
      </c>
      <c r="AG256" s="176"/>
      <c r="AH256" s="211"/>
      <c r="AI256" s="212" t="s">
        <v>2459</v>
      </c>
      <c r="AJ256" s="214"/>
      <c r="AK256" s="176"/>
      <c r="AL256" s="176"/>
      <c r="AM256" s="176"/>
      <c r="AN256" s="176"/>
      <c r="AO256" s="176"/>
      <c r="AP256" s="176"/>
      <c r="AQ256" s="176"/>
      <c r="AR256" s="176"/>
      <c r="AS256" s="176"/>
      <c r="AT256" s="176"/>
      <c r="AU256" s="176"/>
      <c r="AV256" s="176"/>
      <c r="AW256" s="176"/>
      <c r="AX256" s="176"/>
      <c r="AY256" s="176"/>
      <c r="AZ256" s="176"/>
      <c r="BA256" s="176"/>
      <c r="BB256" s="176"/>
      <c r="BC256" s="176"/>
      <c r="BD256" s="176"/>
      <c r="BE256" s="176"/>
      <c r="BF256" s="176"/>
      <c r="BG256" s="176"/>
      <c r="BH256" s="176"/>
    </row>
    <row r="257" spans="1:60" outlineLevel="1" x14ac:dyDescent="0.2">
      <c r="A257" s="177"/>
      <c r="B257" s="208" t="s">
        <v>2458</v>
      </c>
      <c r="C257" s="209"/>
      <c r="D257" s="200"/>
      <c r="E257" s="201"/>
      <c r="F257" s="184"/>
      <c r="G257" s="184"/>
      <c r="H257" s="184"/>
      <c r="I257" s="184"/>
      <c r="J257" s="184"/>
      <c r="K257" s="184"/>
      <c r="L257" s="184"/>
      <c r="M257" s="184"/>
      <c r="N257" s="184"/>
      <c r="O257" s="184"/>
      <c r="P257" s="184"/>
      <c r="Q257" s="184"/>
      <c r="R257" s="185"/>
      <c r="S257" s="185"/>
      <c r="T257" s="184"/>
      <c r="U257" s="184"/>
      <c r="V257" s="185"/>
      <c r="W257" s="185"/>
      <c r="X257" s="266"/>
      <c r="Y257" s="176"/>
      <c r="Z257" s="176"/>
      <c r="AA257" s="176"/>
      <c r="AB257" s="176"/>
      <c r="AC257" s="176"/>
      <c r="AD257" s="176"/>
      <c r="AE257" s="176" t="s">
        <v>197</v>
      </c>
      <c r="AF257" s="176">
        <v>0</v>
      </c>
      <c r="AG257" s="176"/>
      <c r="AH257" s="211"/>
      <c r="AI257" s="212" t="s">
        <v>2458</v>
      </c>
      <c r="AJ257" s="214"/>
      <c r="AK257" s="176"/>
      <c r="AL257" s="176"/>
      <c r="AM257" s="176"/>
      <c r="AN257" s="176"/>
      <c r="AO257" s="176"/>
      <c r="AP257" s="176"/>
      <c r="AQ257" s="176"/>
      <c r="AR257" s="176"/>
      <c r="AS257" s="176"/>
      <c r="AT257" s="176"/>
      <c r="AU257" s="176"/>
      <c r="AV257" s="176"/>
      <c r="AW257" s="176"/>
      <c r="AX257" s="176"/>
      <c r="AY257" s="176"/>
      <c r="AZ257" s="176"/>
      <c r="BA257" s="176"/>
      <c r="BB257" s="176"/>
      <c r="BC257" s="176"/>
      <c r="BD257" s="176"/>
      <c r="BE257" s="176"/>
      <c r="BF257" s="176"/>
      <c r="BG257" s="176"/>
      <c r="BH257" s="176"/>
    </row>
    <row r="258" spans="1:60" outlineLevel="1" x14ac:dyDescent="0.2">
      <c r="A258" s="177"/>
      <c r="B258" s="208" t="s">
        <v>259</v>
      </c>
      <c r="C258" s="209"/>
      <c r="D258" s="200"/>
      <c r="E258" s="201"/>
      <c r="F258" s="184"/>
      <c r="G258" s="184"/>
      <c r="H258" s="184"/>
      <c r="I258" s="184"/>
      <c r="J258" s="184"/>
      <c r="K258" s="184"/>
      <c r="L258" s="184"/>
      <c r="M258" s="184"/>
      <c r="N258" s="184"/>
      <c r="O258" s="184"/>
      <c r="P258" s="184"/>
      <c r="Q258" s="184"/>
      <c r="R258" s="185"/>
      <c r="S258" s="185"/>
      <c r="T258" s="184"/>
      <c r="U258" s="184"/>
      <c r="V258" s="185"/>
      <c r="W258" s="185"/>
      <c r="X258" s="266"/>
      <c r="Y258" s="176"/>
      <c r="Z258" s="176"/>
      <c r="AA258" s="176"/>
      <c r="AB258" s="176"/>
      <c r="AC258" s="176"/>
      <c r="AD258" s="176"/>
      <c r="AE258" s="176" t="s">
        <v>197</v>
      </c>
      <c r="AF258" s="176">
        <v>0</v>
      </c>
      <c r="AG258" s="176"/>
      <c r="AH258" s="211"/>
      <c r="AI258" s="212" t="s">
        <v>259</v>
      </c>
      <c r="AJ258" s="214"/>
      <c r="AK258" s="176"/>
      <c r="AL258" s="176"/>
      <c r="AM258" s="176"/>
      <c r="AN258" s="176"/>
      <c r="AO258" s="176"/>
      <c r="AP258" s="176"/>
      <c r="AQ258" s="176"/>
      <c r="AR258" s="176"/>
      <c r="AS258" s="176"/>
      <c r="AT258" s="176"/>
      <c r="AU258" s="176"/>
      <c r="AV258" s="176"/>
      <c r="AW258" s="176"/>
      <c r="AX258" s="176"/>
      <c r="AY258" s="176"/>
      <c r="AZ258" s="176"/>
      <c r="BA258" s="176"/>
      <c r="BB258" s="176"/>
      <c r="BC258" s="176"/>
      <c r="BD258" s="176"/>
      <c r="BE258" s="176"/>
      <c r="BF258" s="176"/>
      <c r="BG258" s="176"/>
      <c r="BH258" s="176"/>
    </row>
    <row r="259" spans="1:60" outlineLevel="1" x14ac:dyDescent="0.2">
      <c r="A259" s="177"/>
      <c r="B259" s="208" t="s">
        <v>2496</v>
      </c>
      <c r="C259" s="209"/>
      <c r="D259" s="200"/>
      <c r="E259" s="201">
        <v>8.7973199999999991</v>
      </c>
      <c r="F259" s="184"/>
      <c r="G259" s="184"/>
      <c r="H259" s="184"/>
      <c r="I259" s="184"/>
      <c r="J259" s="184"/>
      <c r="K259" s="184"/>
      <c r="L259" s="184"/>
      <c r="M259" s="184"/>
      <c r="N259" s="184"/>
      <c r="O259" s="184"/>
      <c r="P259" s="184"/>
      <c r="Q259" s="184"/>
      <c r="R259" s="185"/>
      <c r="S259" s="185"/>
      <c r="T259" s="184"/>
      <c r="U259" s="184"/>
      <c r="V259" s="185"/>
      <c r="W259" s="185"/>
      <c r="X259" s="266"/>
      <c r="Y259" s="176"/>
      <c r="Z259" s="176"/>
      <c r="AA259" s="176"/>
      <c r="AB259" s="176"/>
      <c r="AC259" s="176"/>
      <c r="AD259" s="176"/>
      <c r="AE259" s="176" t="s">
        <v>197</v>
      </c>
      <c r="AF259" s="176">
        <v>0</v>
      </c>
      <c r="AG259" s="176"/>
      <c r="AH259" s="211"/>
      <c r="AI259" s="212" t="s">
        <v>2496</v>
      </c>
      <c r="AJ259" s="214"/>
      <c r="AK259" s="176"/>
      <c r="AL259" s="176"/>
      <c r="AM259" s="176"/>
      <c r="AN259" s="176"/>
      <c r="AO259" s="176"/>
      <c r="AP259" s="176"/>
      <c r="AQ259" s="176"/>
      <c r="AR259" s="176"/>
      <c r="AS259" s="176"/>
      <c r="AT259" s="176"/>
      <c r="AU259" s="176"/>
      <c r="AV259" s="176"/>
      <c r="AW259" s="176"/>
      <c r="AX259" s="176"/>
      <c r="AY259" s="176"/>
      <c r="AZ259" s="176"/>
      <c r="BA259" s="176"/>
      <c r="BB259" s="176"/>
      <c r="BC259" s="176"/>
      <c r="BD259" s="176"/>
      <c r="BE259" s="176"/>
      <c r="BF259" s="176"/>
      <c r="BG259" s="176"/>
      <c r="BH259" s="176"/>
    </row>
    <row r="260" spans="1:60" outlineLevel="1" x14ac:dyDescent="0.2">
      <c r="A260" s="193">
        <v>44</v>
      </c>
      <c r="B260" s="194" t="s">
        <v>346</v>
      </c>
      <c r="C260" s="194" t="s">
        <v>347</v>
      </c>
      <c r="D260" s="195" t="s">
        <v>207</v>
      </c>
      <c r="E260" s="196">
        <v>70</v>
      </c>
      <c r="F260" s="199"/>
      <c r="G260" s="197">
        <f>ROUND(E260*F260,2)</f>
        <v>0</v>
      </c>
      <c r="H260" s="199">
        <v>0</v>
      </c>
      <c r="I260" s="197">
        <f>ROUND(E260*H260,2)</f>
        <v>0</v>
      </c>
      <c r="J260" s="199">
        <v>56.7</v>
      </c>
      <c r="K260" s="197">
        <f>ROUND(E260*J260,2)</f>
        <v>3969</v>
      </c>
      <c r="L260" s="197">
        <v>21</v>
      </c>
      <c r="M260" s="197">
        <f>G260*(1+L260/100)</f>
        <v>0</v>
      </c>
      <c r="N260" s="197">
        <v>0</v>
      </c>
      <c r="O260" s="197">
        <f>ROUND(E260*N260,2)</f>
        <v>0</v>
      </c>
      <c r="P260" s="197">
        <v>1.75E-3</v>
      </c>
      <c r="Q260" s="197">
        <f>ROUND(E260*P260,2)</f>
        <v>0.12</v>
      </c>
      <c r="R260" s="198" t="s">
        <v>344</v>
      </c>
      <c r="S260" s="198" t="s">
        <v>194</v>
      </c>
      <c r="T260" s="197">
        <v>0.16500000000000001</v>
      </c>
      <c r="U260" s="197">
        <f>ROUND(E260*T260,2)</f>
        <v>11.55</v>
      </c>
      <c r="V260" s="198"/>
      <c r="W260" s="198"/>
      <c r="X260" s="266"/>
      <c r="Y260" s="176"/>
      <c r="Z260" s="176"/>
      <c r="AA260" s="176"/>
      <c r="AB260" s="176"/>
      <c r="AC260" s="176"/>
      <c r="AD260" s="176"/>
      <c r="AE260" s="176" t="s">
        <v>195</v>
      </c>
      <c r="AF260" s="176">
        <v>217</v>
      </c>
      <c r="AG260" s="176"/>
      <c r="AH260" s="211"/>
      <c r="AI260" s="211"/>
      <c r="AJ260" s="214"/>
      <c r="AK260" s="176"/>
      <c r="AL260" s="176"/>
      <c r="AM260" s="176"/>
      <c r="AN260" s="176"/>
      <c r="AO260" s="176"/>
      <c r="AP260" s="176"/>
      <c r="AQ260" s="176"/>
      <c r="AR260" s="176"/>
      <c r="AS260" s="176"/>
      <c r="AT260" s="176"/>
      <c r="AU260" s="176"/>
      <c r="AV260" s="176"/>
      <c r="AW260" s="176"/>
      <c r="AX260" s="176"/>
      <c r="AY260" s="176"/>
      <c r="AZ260" s="176"/>
      <c r="BA260" s="176"/>
      <c r="BB260" s="176"/>
      <c r="BC260" s="176"/>
      <c r="BD260" s="176"/>
      <c r="BE260" s="176"/>
      <c r="BF260" s="176"/>
      <c r="BG260" s="176"/>
      <c r="BH260" s="176"/>
    </row>
    <row r="261" spans="1:60" outlineLevel="1" x14ac:dyDescent="0.2">
      <c r="A261" s="193">
        <v>45</v>
      </c>
      <c r="B261" s="194" t="s">
        <v>348</v>
      </c>
      <c r="C261" s="194" t="s">
        <v>349</v>
      </c>
      <c r="D261" s="195" t="s">
        <v>207</v>
      </c>
      <c r="E261" s="196">
        <v>70</v>
      </c>
      <c r="F261" s="199"/>
      <c r="G261" s="197">
        <f>ROUND(E261*F261,2)</f>
        <v>0</v>
      </c>
      <c r="H261" s="199">
        <v>0</v>
      </c>
      <c r="I261" s="197">
        <f>ROUND(E261*H261,2)</f>
        <v>0</v>
      </c>
      <c r="J261" s="199">
        <v>84.6</v>
      </c>
      <c r="K261" s="197">
        <f>ROUND(E261*J261,2)</f>
        <v>5922</v>
      </c>
      <c r="L261" s="197">
        <v>21</v>
      </c>
      <c r="M261" s="197">
        <f>G261*(1+L261/100)</f>
        <v>0</v>
      </c>
      <c r="N261" s="197">
        <v>0</v>
      </c>
      <c r="O261" s="197">
        <f>ROUND(E261*N261,2)</f>
        <v>0</v>
      </c>
      <c r="P261" s="197">
        <v>0.02</v>
      </c>
      <c r="Q261" s="197">
        <f>ROUND(E261*P261,2)</f>
        <v>1.4</v>
      </c>
      <c r="R261" s="198" t="s">
        <v>344</v>
      </c>
      <c r="S261" s="198" t="s">
        <v>194</v>
      </c>
      <c r="T261" s="197">
        <v>0.23</v>
      </c>
      <c r="U261" s="197">
        <f>ROUND(E261*T261,2)</f>
        <v>16.100000000000001</v>
      </c>
      <c r="V261" s="198"/>
      <c r="W261" s="198"/>
      <c r="X261" s="266"/>
      <c r="Y261" s="176"/>
      <c r="Z261" s="176"/>
      <c r="AA261" s="176"/>
      <c r="AB261" s="176"/>
      <c r="AC261" s="176"/>
      <c r="AD261" s="176"/>
      <c r="AE261" s="176" t="s">
        <v>195</v>
      </c>
      <c r="AF261" s="176">
        <v>218</v>
      </c>
      <c r="AG261" s="176"/>
      <c r="AH261" s="211"/>
      <c r="AI261" s="211"/>
      <c r="AJ261" s="214"/>
      <c r="AK261" s="176"/>
      <c r="AL261" s="176"/>
      <c r="AM261" s="176"/>
      <c r="AN261" s="176"/>
      <c r="AO261" s="176"/>
      <c r="AP261" s="176"/>
      <c r="AQ261" s="176"/>
      <c r="AR261" s="176"/>
      <c r="AS261" s="176"/>
      <c r="AT261" s="176"/>
      <c r="AU261" s="176"/>
      <c r="AV261" s="176"/>
      <c r="AW261" s="176"/>
      <c r="AX261" s="176"/>
      <c r="AY261" s="176"/>
      <c r="AZ261" s="176"/>
      <c r="BA261" s="176"/>
      <c r="BB261" s="176"/>
      <c r="BC261" s="176"/>
      <c r="BD261" s="176"/>
      <c r="BE261" s="176"/>
      <c r="BF261" s="176"/>
      <c r="BG261" s="176"/>
      <c r="BH261" s="176"/>
    </row>
    <row r="262" spans="1:60" outlineLevel="1" x14ac:dyDescent="0.2">
      <c r="A262" s="177"/>
      <c r="B262" s="208" t="s">
        <v>2495</v>
      </c>
      <c r="C262" s="209"/>
      <c r="D262" s="200"/>
      <c r="E262" s="201"/>
      <c r="F262" s="184"/>
      <c r="G262" s="184"/>
      <c r="H262" s="184"/>
      <c r="I262" s="184"/>
      <c r="J262" s="184"/>
      <c r="K262" s="184"/>
      <c r="L262" s="184"/>
      <c r="M262" s="184"/>
      <c r="N262" s="184"/>
      <c r="O262" s="184"/>
      <c r="P262" s="184"/>
      <c r="Q262" s="184"/>
      <c r="R262" s="185"/>
      <c r="S262" s="185"/>
      <c r="T262" s="184"/>
      <c r="U262" s="184"/>
      <c r="V262" s="185"/>
      <c r="W262" s="185"/>
      <c r="X262" s="266"/>
      <c r="Y262" s="176"/>
      <c r="Z262" s="176"/>
      <c r="AA262" s="176"/>
      <c r="AB262" s="176"/>
      <c r="AC262" s="176"/>
      <c r="AD262" s="176"/>
      <c r="AE262" s="176" t="s">
        <v>197</v>
      </c>
      <c r="AF262" s="176">
        <v>0</v>
      </c>
      <c r="AG262" s="176"/>
      <c r="AH262" s="211"/>
      <c r="AI262" s="212" t="s">
        <v>2495</v>
      </c>
      <c r="AJ262" s="214"/>
      <c r="AK262" s="176"/>
      <c r="AL262" s="176"/>
      <c r="AM262" s="176"/>
      <c r="AN262" s="176"/>
      <c r="AO262" s="176"/>
      <c r="AP262" s="176"/>
      <c r="AQ262" s="176"/>
      <c r="AR262" s="176"/>
      <c r="AS262" s="176"/>
      <c r="AT262" s="176"/>
      <c r="AU262" s="176"/>
      <c r="AV262" s="176"/>
      <c r="AW262" s="176"/>
      <c r="AX262" s="176"/>
      <c r="AY262" s="176"/>
      <c r="AZ262" s="176"/>
      <c r="BA262" s="176"/>
      <c r="BB262" s="176"/>
      <c r="BC262" s="176"/>
      <c r="BD262" s="176"/>
      <c r="BE262" s="176"/>
      <c r="BF262" s="176"/>
      <c r="BG262" s="176"/>
      <c r="BH262" s="176"/>
    </row>
    <row r="263" spans="1:60" outlineLevel="1" x14ac:dyDescent="0.2">
      <c r="A263" s="177"/>
      <c r="B263" s="208" t="s">
        <v>2494</v>
      </c>
      <c r="C263" s="209"/>
      <c r="D263" s="200"/>
      <c r="E263" s="201">
        <v>70</v>
      </c>
      <c r="F263" s="184"/>
      <c r="G263" s="184"/>
      <c r="H263" s="184"/>
      <c r="I263" s="184"/>
      <c r="J263" s="184"/>
      <c r="K263" s="184"/>
      <c r="L263" s="184"/>
      <c r="M263" s="184"/>
      <c r="N263" s="184"/>
      <c r="O263" s="184"/>
      <c r="P263" s="184"/>
      <c r="Q263" s="184"/>
      <c r="R263" s="185"/>
      <c r="S263" s="185"/>
      <c r="T263" s="184"/>
      <c r="U263" s="184"/>
      <c r="V263" s="185"/>
      <c r="W263" s="185"/>
      <c r="X263" s="266"/>
      <c r="Y263" s="176"/>
      <c r="Z263" s="176"/>
      <c r="AA263" s="176"/>
      <c r="AB263" s="176"/>
      <c r="AC263" s="176"/>
      <c r="AD263" s="176"/>
      <c r="AE263" s="176" t="s">
        <v>197</v>
      </c>
      <c r="AF263" s="176">
        <v>0</v>
      </c>
      <c r="AG263" s="176"/>
      <c r="AH263" s="211"/>
      <c r="AI263" s="212" t="s">
        <v>2494</v>
      </c>
      <c r="AJ263" s="214"/>
      <c r="AK263" s="176"/>
      <c r="AL263" s="176"/>
      <c r="AM263" s="176"/>
      <c r="AN263" s="176"/>
      <c r="AO263" s="176"/>
      <c r="AP263" s="176"/>
      <c r="AQ263" s="176"/>
      <c r="AR263" s="176"/>
      <c r="AS263" s="176"/>
      <c r="AT263" s="176"/>
      <c r="AU263" s="176"/>
      <c r="AV263" s="176"/>
      <c r="AW263" s="176"/>
      <c r="AX263" s="176"/>
      <c r="AY263" s="176"/>
      <c r="AZ263" s="176"/>
      <c r="BA263" s="176"/>
      <c r="BB263" s="176"/>
      <c r="BC263" s="176"/>
      <c r="BD263" s="176"/>
      <c r="BE263" s="176"/>
      <c r="BF263" s="176"/>
      <c r="BG263" s="176"/>
      <c r="BH263" s="176"/>
    </row>
    <row r="264" spans="1:60" outlineLevel="1" x14ac:dyDescent="0.2">
      <c r="A264" s="193">
        <v>46</v>
      </c>
      <c r="B264" s="194" t="s">
        <v>352</v>
      </c>
      <c r="C264" s="194" t="s">
        <v>353</v>
      </c>
      <c r="D264" s="195" t="s">
        <v>213</v>
      </c>
      <c r="E264" s="196">
        <v>93</v>
      </c>
      <c r="F264" s="199"/>
      <c r="G264" s="197">
        <f>ROUND(E264*F264,2)</f>
        <v>0</v>
      </c>
      <c r="H264" s="199">
        <v>0</v>
      </c>
      <c r="I264" s="197">
        <f>ROUND(E264*H264,2)</f>
        <v>0</v>
      </c>
      <c r="J264" s="199">
        <v>16.7</v>
      </c>
      <c r="K264" s="197">
        <f>ROUND(E264*J264,2)</f>
        <v>1553.1</v>
      </c>
      <c r="L264" s="197">
        <v>21</v>
      </c>
      <c r="M264" s="197">
        <f>G264*(1+L264/100)</f>
        <v>0</v>
      </c>
      <c r="N264" s="197">
        <v>0</v>
      </c>
      <c r="O264" s="197">
        <f>ROUND(E264*N264,2)</f>
        <v>0</v>
      </c>
      <c r="P264" s="197">
        <v>0</v>
      </c>
      <c r="Q264" s="197">
        <f>ROUND(E264*P264,2)</f>
        <v>0</v>
      </c>
      <c r="R264" s="198" t="s">
        <v>344</v>
      </c>
      <c r="S264" s="198" t="s">
        <v>194</v>
      </c>
      <c r="T264" s="197">
        <v>0.05</v>
      </c>
      <c r="U264" s="197">
        <f>ROUND(E264*T264,2)</f>
        <v>4.6500000000000004</v>
      </c>
      <c r="V264" s="198"/>
      <c r="W264" s="198"/>
      <c r="X264" s="266"/>
      <c r="Y264" s="176"/>
      <c r="Z264" s="176"/>
      <c r="AA264" s="176"/>
      <c r="AB264" s="176"/>
      <c r="AC264" s="176"/>
      <c r="AD264" s="176"/>
      <c r="AE264" s="176" t="s">
        <v>195</v>
      </c>
      <c r="AF264" s="176">
        <v>220</v>
      </c>
      <c r="AG264" s="176"/>
      <c r="AH264" s="211"/>
      <c r="AI264" s="211"/>
      <c r="AJ264" s="214"/>
      <c r="AK264" s="176"/>
      <c r="AL264" s="176"/>
      <c r="AM264" s="176"/>
      <c r="AN264" s="176"/>
      <c r="AO264" s="176"/>
      <c r="AP264" s="176"/>
      <c r="AQ264" s="176"/>
      <c r="AR264" s="176"/>
      <c r="AS264" s="176"/>
      <c r="AT264" s="176"/>
      <c r="AU264" s="176"/>
      <c r="AV264" s="176"/>
      <c r="AW264" s="176"/>
      <c r="AX264" s="176"/>
      <c r="AY264" s="176"/>
      <c r="AZ264" s="176"/>
      <c r="BA264" s="176"/>
      <c r="BB264" s="176"/>
      <c r="BC264" s="176"/>
      <c r="BD264" s="176"/>
      <c r="BE264" s="176"/>
      <c r="BF264" s="176"/>
      <c r="BG264" s="176"/>
      <c r="BH264" s="176"/>
    </row>
    <row r="265" spans="1:60" outlineLevel="1" x14ac:dyDescent="0.2">
      <c r="A265" s="177"/>
      <c r="B265" s="208" t="s">
        <v>2493</v>
      </c>
      <c r="C265" s="209"/>
      <c r="D265" s="200"/>
      <c r="E265" s="201"/>
      <c r="F265" s="184"/>
      <c r="G265" s="184"/>
      <c r="H265" s="184"/>
      <c r="I265" s="184"/>
      <c r="J265" s="184"/>
      <c r="K265" s="184"/>
      <c r="L265" s="184"/>
      <c r="M265" s="184"/>
      <c r="N265" s="184"/>
      <c r="O265" s="184"/>
      <c r="P265" s="184"/>
      <c r="Q265" s="184"/>
      <c r="R265" s="185"/>
      <c r="S265" s="185"/>
      <c r="T265" s="184"/>
      <c r="U265" s="184"/>
      <c r="V265" s="185"/>
      <c r="W265" s="185"/>
      <c r="X265" s="266"/>
      <c r="Y265" s="176"/>
      <c r="Z265" s="176"/>
      <c r="AA265" s="176"/>
      <c r="AB265" s="176"/>
      <c r="AC265" s="176"/>
      <c r="AD265" s="176"/>
      <c r="AE265" s="176" t="s">
        <v>197</v>
      </c>
      <c r="AF265" s="176">
        <v>0</v>
      </c>
      <c r="AG265" s="176"/>
      <c r="AH265" s="211"/>
      <c r="AI265" s="212" t="s">
        <v>2493</v>
      </c>
      <c r="AJ265" s="214"/>
      <c r="AK265" s="176"/>
      <c r="AL265" s="176"/>
      <c r="AM265" s="176"/>
      <c r="AN265" s="176"/>
      <c r="AO265" s="176"/>
      <c r="AP265" s="176"/>
      <c r="AQ265" s="176"/>
      <c r="AR265" s="176"/>
      <c r="AS265" s="176"/>
      <c r="AT265" s="176"/>
      <c r="AU265" s="176"/>
      <c r="AV265" s="176"/>
      <c r="AW265" s="176"/>
      <c r="AX265" s="176"/>
      <c r="AY265" s="176"/>
      <c r="AZ265" s="176"/>
      <c r="BA265" s="176"/>
      <c r="BB265" s="176"/>
      <c r="BC265" s="176"/>
      <c r="BD265" s="176"/>
      <c r="BE265" s="176"/>
      <c r="BF265" s="176"/>
      <c r="BG265" s="176"/>
      <c r="BH265" s="176"/>
    </row>
    <row r="266" spans="1:60" outlineLevel="1" x14ac:dyDescent="0.2">
      <c r="A266" s="177"/>
      <c r="B266" s="208" t="s">
        <v>2492</v>
      </c>
      <c r="C266" s="209"/>
      <c r="D266" s="200"/>
      <c r="E266" s="201"/>
      <c r="F266" s="184"/>
      <c r="G266" s="184"/>
      <c r="H266" s="184"/>
      <c r="I266" s="184"/>
      <c r="J266" s="184"/>
      <c r="K266" s="184"/>
      <c r="L266" s="184"/>
      <c r="M266" s="184"/>
      <c r="N266" s="184"/>
      <c r="O266" s="184"/>
      <c r="P266" s="184"/>
      <c r="Q266" s="184"/>
      <c r="R266" s="185"/>
      <c r="S266" s="185"/>
      <c r="T266" s="184"/>
      <c r="U266" s="184"/>
      <c r="V266" s="185"/>
      <c r="W266" s="185"/>
      <c r="X266" s="266"/>
      <c r="Y266" s="176"/>
      <c r="Z266" s="176"/>
      <c r="AA266" s="176"/>
      <c r="AB266" s="176"/>
      <c r="AC266" s="176"/>
      <c r="AD266" s="176"/>
      <c r="AE266" s="176" t="s">
        <v>197</v>
      </c>
      <c r="AF266" s="176">
        <v>0</v>
      </c>
      <c r="AG266" s="176"/>
      <c r="AH266" s="211"/>
      <c r="AI266" s="212" t="s">
        <v>2492</v>
      </c>
      <c r="AJ266" s="214"/>
      <c r="AK266" s="176"/>
      <c r="AL266" s="176"/>
      <c r="AM266" s="176"/>
      <c r="AN266" s="176"/>
      <c r="AO266" s="176"/>
      <c r="AP266" s="176"/>
      <c r="AQ266" s="176"/>
      <c r="AR266" s="176"/>
      <c r="AS266" s="176"/>
      <c r="AT266" s="176"/>
      <c r="AU266" s="176"/>
      <c r="AV266" s="176"/>
      <c r="AW266" s="176"/>
      <c r="AX266" s="176"/>
      <c r="AY266" s="176"/>
      <c r="AZ266" s="176"/>
      <c r="BA266" s="176"/>
      <c r="BB266" s="176"/>
      <c r="BC266" s="176"/>
      <c r="BD266" s="176"/>
      <c r="BE266" s="176"/>
      <c r="BF266" s="176"/>
      <c r="BG266" s="176"/>
      <c r="BH266" s="176"/>
    </row>
    <row r="267" spans="1:60" outlineLevel="1" x14ac:dyDescent="0.2">
      <c r="A267" s="177"/>
      <c r="B267" s="208" t="s">
        <v>2491</v>
      </c>
      <c r="C267" s="209"/>
      <c r="D267" s="200"/>
      <c r="E267" s="201"/>
      <c r="F267" s="184"/>
      <c r="G267" s="184"/>
      <c r="H267" s="184"/>
      <c r="I267" s="184"/>
      <c r="J267" s="184"/>
      <c r="K267" s="184"/>
      <c r="L267" s="184"/>
      <c r="M267" s="184"/>
      <c r="N267" s="184"/>
      <c r="O267" s="184"/>
      <c r="P267" s="184"/>
      <c r="Q267" s="184"/>
      <c r="R267" s="185"/>
      <c r="S267" s="185"/>
      <c r="T267" s="184"/>
      <c r="U267" s="184"/>
      <c r="V267" s="185"/>
      <c r="W267" s="185"/>
      <c r="X267" s="266"/>
      <c r="Y267" s="176"/>
      <c r="Z267" s="176"/>
      <c r="AA267" s="176"/>
      <c r="AB267" s="176"/>
      <c r="AC267" s="176"/>
      <c r="AD267" s="176"/>
      <c r="AE267" s="176" t="s">
        <v>197</v>
      </c>
      <c r="AF267" s="176">
        <v>0</v>
      </c>
      <c r="AG267" s="176"/>
      <c r="AH267" s="211"/>
      <c r="AI267" s="212" t="s">
        <v>2491</v>
      </c>
      <c r="AJ267" s="214"/>
      <c r="AK267" s="176"/>
      <c r="AL267" s="176"/>
      <c r="AM267" s="176"/>
      <c r="AN267" s="176"/>
      <c r="AO267" s="176"/>
      <c r="AP267" s="176"/>
      <c r="AQ267" s="176"/>
      <c r="AR267" s="176"/>
      <c r="AS267" s="176"/>
      <c r="AT267" s="176"/>
      <c r="AU267" s="176"/>
      <c r="AV267" s="176"/>
      <c r="AW267" s="176"/>
      <c r="AX267" s="176"/>
      <c r="AY267" s="176"/>
      <c r="AZ267" s="176"/>
      <c r="BA267" s="176"/>
      <c r="BB267" s="176"/>
      <c r="BC267" s="176"/>
      <c r="BD267" s="176"/>
      <c r="BE267" s="176"/>
      <c r="BF267" s="176"/>
      <c r="BG267" s="176"/>
      <c r="BH267" s="176"/>
    </row>
    <row r="268" spans="1:60" outlineLevel="1" x14ac:dyDescent="0.2">
      <c r="A268" s="177"/>
      <c r="B268" s="208" t="s">
        <v>2490</v>
      </c>
      <c r="C268" s="209"/>
      <c r="D268" s="200"/>
      <c r="E268" s="201"/>
      <c r="F268" s="184"/>
      <c r="G268" s="184"/>
      <c r="H268" s="184"/>
      <c r="I268" s="184"/>
      <c r="J268" s="184"/>
      <c r="K268" s="184"/>
      <c r="L268" s="184"/>
      <c r="M268" s="184"/>
      <c r="N268" s="184"/>
      <c r="O268" s="184"/>
      <c r="P268" s="184"/>
      <c r="Q268" s="184"/>
      <c r="R268" s="185"/>
      <c r="S268" s="185"/>
      <c r="T268" s="184"/>
      <c r="U268" s="184"/>
      <c r="V268" s="185"/>
      <c r="W268" s="185"/>
      <c r="X268" s="266"/>
      <c r="Y268" s="176"/>
      <c r="Z268" s="176"/>
      <c r="AA268" s="176"/>
      <c r="AB268" s="176"/>
      <c r="AC268" s="176"/>
      <c r="AD268" s="176"/>
      <c r="AE268" s="176" t="s">
        <v>197</v>
      </c>
      <c r="AF268" s="176">
        <v>0</v>
      </c>
      <c r="AG268" s="176"/>
      <c r="AH268" s="211"/>
      <c r="AI268" s="212" t="s">
        <v>2490</v>
      </c>
      <c r="AJ268" s="214"/>
      <c r="AK268" s="176"/>
      <c r="AL268" s="176"/>
      <c r="AM268" s="176"/>
      <c r="AN268" s="176"/>
      <c r="AO268" s="176"/>
      <c r="AP268" s="176"/>
      <c r="AQ268" s="176"/>
      <c r="AR268" s="176"/>
      <c r="AS268" s="176"/>
      <c r="AT268" s="176"/>
      <c r="AU268" s="176"/>
      <c r="AV268" s="176"/>
      <c r="AW268" s="176"/>
      <c r="AX268" s="176"/>
      <c r="AY268" s="176"/>
      <c r="AZ268" s="176"/>
      <c r="BA268" s="176"/>
      <c r="BB268" s="176"/>
      <c r="BC268" s="176"/>
      <c r="BD268" s="176"/>
      <c r="BE268" s="176"/>
      <c r="BF268" s="176"/>
      <c r="BG268" s="176"/>
      <c r="BH268" s="176"/>
    </row>
    <row r="269" spans="1:60" outlineLevel="1" x14ac:dyDescent="0.2">
      <c r="A269" s="177"/>
      <c r="B269" s="208" t="s">
        <v>2489</v>
      </c>
      <c r="C269" s="209"/>
      <c r="D269" s="200"/>
      <c r="E269" s="201">
        <v>93</v>
      </c>
      <c r="F269" s="184"/>
      <c r="G269" s="184"/>
      <c r="H269" s="184"/>
      <c r="I269" s="184"/>
      <c r="J269" s="184"/>
      <c r="K269" s="184"/>
      <c r="L269" s="184"/>
      <c r="M269" s="184"/>
      <c r="N269" s="184"/>
      <c r="O269" s="184"/>
      <c r="P269" s="184"/>
      <c r="Q269" s="184"/>
      <c r="R269" s="185"/>
      <c r="S269" s="185"/>
      <c r="T269" s="184"/>
      <c r="U269" s="184"/>
      <c r="V269" s="185"/>
      <c r="W269" s="185"/>
      <c r="X269" s="266"/>
      <c r="Y269" s="176"/>
      <c r="Z269" s="176"/>
      <c r="AA269" s="176"/>
      <c r="AB269" s="176"/>
      <c r="AC269" s="176"/>
      <c r="AD269" s="176"/>
      <c r="AE269" s="176" t="s">
        <v>197</v>
      </c>
      <c r="AF269" s="176">
        <v>0</v>
      </c>
      <c r="AG269" s="176"/>
      <c r="AH269" s="211"/>
      <c r="AI269" s="212" t="s">
        <v>2489</v>
      </c>
      <c r="AJ269" s="214"/>
      <c r="AK269" s="176"/>
      <c r="AL269" s="176"/>
      <c r="AM269" s="176"/>
      <c r="AN269" s="176"/>
      <c r="AO269" s="176"/>
      <c r="AP269" s="176"/>
      <c r="AQ269" s="176"/>
      <c r="AR269" s="176"/>
      <c r="AS269" s="176"/>
      <c r="AT269" s="176"/>
      <c r="AU269" s="176"/>
      <c r="AV269" s="176"/>
      <c r="AW269" s="176"/>
      <c r="AX269" s="176"/>
      <c r="AY269" s="176"/>
      <c r="AZ269" s="176"/>
      <c r="BA269" s="176"/>
      <c r="BB269" s="176"/>
      <c r="BC269" s="176"/>
      <c r="BD269" s="176"/>
      <c r="BE269" s="176"/>
      <c r="BF269" s="176"/>
      <c r="BG269" s="176"/>
      <c r="BH269" s="176"/>
    </row>
    <row r="270" spans="1:60" outlineLevel="1" x14ac:dyDescent="0.2">
      <c r="A270" s="193">
        <v>47</v>
      </c>
      <c r="B270" s="194" t="s">
        <v>1728</v>
      </c>
      <c r="C270" s="194" t="s">
        <v>1729</v>
      </c>
      <c r="D270" s="195" t="s">
        <v>207</v>
      </c>
      <c r="E270" s="196">
        <v>10.98</v>
      </c>
      <c r="F270" s="199"/>
      <c r="G270" s="197">
        <f>ROUND(E270*F270,2)</f>
        <v>0</v>
      </c>
      <c r="H270" s="199">
        <v>50.42</v>
      </c>
      <c r="I270" s="197">
        <f>ROUND(E270*H270,2)</f>
        <v>553.61</v>
      </c>
      <c r="J270" s="199">
        <v>359.58</v>
      </c>
      <c r="K270" s="197">
        <f>ROUND(E270*J270,2)</f>
        <v>3948.19</v>
      </c>
      <c r="L270" s="197">
        <v>21</v>
      </c>
      <c r="M270" s="197">
        <f>G270*(1+L270/100)</f>
        <v>0</v>
      </c>
      <c r="N270" s="197">
        <v>2.1900000000000001E-3</v>
      </c>
      <c r="O270" s="197">
        <f>ROUND(E270*N270,2)</f>
        <v>0.02</v>
      </c>
      <c r="P270" s="197">
        <v>7.4999999999999997E-2</v>
      </c>
      <c r="Q270" s="197">
        <f>ROUND(E270*P270,2)</f>
        <v>0.82</v>
      </c>
      <c r="R270" s="198" t="s">
        <v>344</v>
      </c>
      <c r="S270" s="198" t="s">
        <v>194</v>
      </c>
      <c r="T270" s="197">
        <v>0.95499999999999996</v>
      </c>
      <c r="U270" s="197">
        <f>ROUND(E270*T270,2)</f>
        <v>10.49</v>
      </c>
      <c r="V270" s="198"/>
      <c r="W270" s="198"/>
      <c r="X270" s="266"/>
      <c r="Y270" s="176"/>
      <c r="Z270" s="176"/>
      <c r="AA270" s="176"/>
      <c r="AB270" s="176"/>
      <c r="AC270" s="176"/>
      <c r="AD270" s="176"/>
      <c r="AE270" s="176" t="s">
        <v>195</v>
      </c>
      <c r="AF270" s="176">
        <v>225</v>
      </c>
      <c r="AG270" s="176"/>
      <c r="AH270" s="211"/>
      <c r="AI270" s="211"/>
      <c r="AJ270" s="214"/>
      <c r="AK270" s="176"/>
      <c r="AL270" s="176"/>
      <c r="AM270" s="176"/>
      <c r="AN270" s="176"/>
      <c r="AO270" s="176"/>
      <c r="AP270" s="176"/>
      <c r="AQ270" s="176"/>
      <c r="AR270" s="176"/>
      <c r="AS270" s="176"/>
      <c r="AT270" s="176"/>
      <c r="AU270" s="176"/>
      <c r="AV270" s="176"/>
      <c r="AW270" s="176"/>
      <c r="AX270" s="176"/>
      <c r="AY270" s="176"/>
      <c r="AZ270" s="176"/>
      <c r="BA270" s="176"/>
      <c r="BB270" s="176"/>
      <c r="BC270" s="176"/>
      <c r="BD270" s="176"/>
      <c r="BE270" s="176"/>
      <c r="BF270" s="176"/>
      <c r="BG270" s="176"/>
      <c r="BH270" s="176"/>
    </row>
    <row r="271" spans="1:60" outlineLevel="1" x14ac:dyDescent="0.2">
      <c r="A271" s="177"/>
      <c r="B271" s="208" t="s">
        <v>2488</v>
      </c>
      <c r="C271" s="209"/>
      <c r="D271" s="200"/>
      <c r="E271" s="201"/>
      <c r="F271" s="184"/>
      <c r="G271" s="184"/>
      <c r="H271" s="184"/>
      <c r="I271" s="184"/>
      <c r="J271" s="184"/>
      <c r="K271" s="184"/>
      <c r="L271" s="184"/>
      <c r="M271" s="184"/>
      <c r="N271" s="184"/>
      <c r="O271" s="184"/>
      <c r="P271" s="184"/>
      <c r="Q271" s="184"/>
      <c r="R271" s="185"/>
      <c r="S271" s="185"/>
      <c r="T271" s="184"/>
      <c r="U271" s="184"/>
      <c r="V271" s="185"/>
      <c r="W271" s="185"/>
      <c r="X271" s="266"/>
      <c r="Y271" s="176"/>
      <c r="Z271" s="176"/>
      <c r="AA271" s="176"/>
      <c r="AB271" s="176"/>
      <c r="AC271" s="176"/>
      <c r="AD271" s="176"/>
      <c r="AE271" s="176" t="s">
        <v>197</v>
      </c>
      <c r="AF271" s="176">
        <v>0</v>
      </c>
      <c r="AG271" s="176"/>
      <c r="AH271" s="211"/>
      <c r="AI271" s="212" t="s">
        <v>2488</v>
      </c>
      <c r="AJ271" s="214"/>
      <c r="AK271" s="176"/>
      <c r="AL271" s="176"/>
      <c r="AM271" s="176"/>
      <c r="AN271" s="176"/>
      <c r="AO271" s="176"/>
      <c r="AP271" s="176"/>
      <c r="AQ271" s="176"/>
      <c r="AR271" s="176"/>
      <c r="AS271" s="176"/>
      <c r="AT271" s="176"/>
      <c r="AU271" s="176"/>
      <c r="AV271" s="176"/>
      <c r="AW271" s="176"/>
      <c r="AX271" s="176"/>
      <c r="AY271" s="176"/>
      <c r="AZ271" s="176"/>
      <c r="BA271" s="176"/>
      <c r="BB271" s="176"/>
      <c r="BC271" s="176"/>
      <c r="BD271" s="176"/>
      <c r="BE271" s="176"/>
      <c r="BF271" s="176"/>
      <c r="BG271" s="176"/>
      <c r="BH271" s="176"/>
    </row>
    <row r="272" spans="1:60" outlineLevel="1" x14ac:dyDescent="0.2">
      <c r="A272" s="177"/>
      <c r="B272" s="208" t="s">
        <v>2487</v>
      </c>
      <c r="C272" s="209"/>
      <c r="D272" s="200"/>
      <c r="E272" s="201"/>
      <c r="F272" s="184"/>
      <c r="G272" s="184"/>
      <c r="H272" s="184"/>
      <c r="I272" s="184"/>
      <c r="J272" s="184"/>
      <c r="K272" s="184"/>
      <c r="L272" s="184"/>
      <c r="M272" s="184"/>
      <c r="N272" s="184"/>
      <c r="O272" s="184"/>
      <c r="P272" s="184"/>
      <c r="Q272" s="184"/>
      <c r="R272" s="185"/>
      <c r="S272" s="185"/>
      <c r="T272" s="184"/>
      <c r="U272" s="184"/>
      <c r="V272" s="185"/>
      <c r="W272" s="185"/>
      <c r="X272" s="266"/>
      <c r="Y272" s="176"/>
      <c r="Z272" s="176"/>
      <c r="AA272" s="176"/>
      <c r="AB272" s="176"/>
      <c r="AC272" s="176"/>
      <c r="AD272" s="176"/>
      <c r="AE272" s="176" t="s">
        <v>197</v>
      </c>
      <c r="AF272" s="176">
        <v>0</v>
      </c>
      <c r="AG272" s="176"/>
      <c r="AH272" s="211"/>
      <c r="AI272" s="212" t="s">
        <v>2487</v>
      </c>
      <c r="AJ272" s="214"/>
      <c r="AK272" s="176"/>
      <c r="AL272" s="176"/>
      <c r="AM272" s="176"/>
      <c r="AN272" s="176"/>
      <c r="AO272" s="176"/>
      <c r="AP272" s="176"/>
      <c r="AQ272" s="176"/>
      <c r="AR272" s="176"/>
      <c r="AS272" s="176"/>
      <c r="AT272" s="176"/>
      <c r="AU272" s="176"/>
      <c r="AV272" s="176"/>
      <c r="AW272" s="176"/>
      <c r="AX272" s="176"/>
      <c r="AY272" s="176"/>
      <c r="AZ272" s="176"/>
      <c r="BA272" s="176"/>
      <c r="BB272" s="176"/>
      <c r="BC272" s="176"/>
      <c r="BD272" s="176"/>
      <c r="BE272" s="176"/>
      <c r="BF272" s="176"/>
      <c r="BG272" s="176"/>
      <c r="BH272" s="176"/>
    </row>
    <row r="273" spans="1:60" outlineLevel="1" x14ac:dyDescent="0.2">
      <c r="A273" s="177"/>
      <c r="B273" s="208" t="s">
        <v>2486</v>
      </c>
      <c r="C273" s="209"/>
      <c r="D273" s="200"/>
      <c r="E273" s="201"/>
      <c r="F273" s="184"/>
      <c r="G273" s="184"/>
      <c r="H273" s="184"/>
      <c r="I273" s="184"/>
      <c r="J273" s="184"/>
      <c r="K273" s="184"/>
      <c r="L273" s="184"/>
      <c r="M273" s="184"/>
      <c r="N273" s="184"/>
      <c r="O273" s="184"/>
      <c r="P273" s="184"/>
      <c r="Q273" s="184"/>
      <c r="R273" s="185"/>
      <c r="S273" s="185"/>
      <c r="T273" s="184"/>
      <c r="U273" s="184"/>
      <c r="V273" s="185"/>
      <c r="W273" s="185"/>
      <c r="X273" s="266"/>
      <c r="Y273" s="176"/>
      <c r="Z273" s="176"/>
      <c r="AA273" s="176"/>
      <c r="AB273" s="176"/>
      <c r="AC273" s="176"/>
      <c r="AD273" s="176"/>
      <c r="AE273" s="176" t="s">
        <v>197</v>
      </c>
      <c r="AF273" s="176">
        <v>0</v>
      </c>
      <c r="AG273" s="176"/>
      <c r="AH273" s="211"/>
      <c r="AI273" s="212" t="s">
        <v>2486</v>
      </c>
      <c r="AJ273" s="214"/>
      <c r="AK273" s="176"/>
      <c r="AL273" s="176"/>
      <c r="AM273" s="176"/>
      <c r="AN273" s="176"/>
      <c r="AO273" s="176"/>
      <c r="AP273" s="176"/>
      <c r="AQ273" s="176"/>
      <c r="AR273" s="176"/>
      <c r="AS273" s="176"/>
      <c r="AT273" s="176"/>
      <c r="AU273" s="176"/>
      <c r="AV273" s="176"/>
      <c r="AW273" s="176"/>
      <c r="AX273" s="176"/>
      <c r="AY273" s="176"/>
      <c r="AZ273" s="176"/>
      <c r="BA273" s="176"/>
      <c r="BB273" s="176"/>
      <c r="BC273" s="176"/>
      <c r="BD273" s="176"/>
      <c r="BE273" s="176"/>
      <c r="BF273" s="176"/>
      <c r="BG273" s="176"/>
      <c r="BH273" s="176"/>
    </row>
    <row r="274" spans="1:60" outlineLevel="1" x14ac:dyDescent="0.2">
      <c r="A274" s="177"/>
      <c r="B274" s="208" t="s">
        <v>2485</v>
      </c>
      <c r="C274" s="209"/>
      <c r="D274" s="200"/>
      <c r="E274" s="201"/>
      <c r="F274" s="184"/>
      <c r="G274" s="184"/>
      <c r="H274" s="184"/>
      <c r="I274" s="184"/>
      <c r="J274" s="184"/>
      <c r="K274" s="184"/>
      <c r="L274" s="184"/>
      <c r="M274" s="184"/>
      <c r="N274" s="184"/>
      <c r="O274" s="184"/>
      <c r="P274" s="184"/>
      <c r="Q274" s="184"/>
      <c r="R274" s="185"/>
      <c r="S274" s="185"/>
      <c r="T274" s="184"/>
      <c r="U274" s="184"/>
      <c r="V274" s="185"/>
      <c r="W274" s="185"/>
      <c r="X274" s="266"/>
      <c r="Y274" s="176"/>
      <c r="Z274" s="176"/>
      <c r="AA274" s="176"/>
      <c r="AB274" s="176"/>
      <c r="AC274" s="176"/>
      <c r="AD274" s="176"/>
      <c r="AE274" s="176" t="s">
        <v>197</v>
      </c>
      <c r="AF274" s="176">
        <v>0</v>
      </c>
      <c r="AG274" s="176"/>
      <c r="AH274" s="211"/>
      <c r="AI274" s="212" t="s">
        <v>2485</v>
      </c>
      <c r="AJ274" s="214"/>
      <c r="AK274" s="176"/>
      <c r="AL274" s="176"/>
      <c r="AM274" s="176"/>
      <c r="AN274" s="176"/>
      <c r="AO274" s="176"/>
      <c r="AP274" s="176"/>
      <c r="AQ274" s="176"/>
      <c r="AR274" s="176"/>
      <c r="AS274" s="176"/>
      <c r="AT274" s="176"/>
      <c r="AU274" s="176"/>
      <c r="AV274" s="176"/>
      <c r="AW274" s="176"/>
      <c r="AX274" s="176"/>
      <c r="AY274" s="176"/>
      <c r="AZ274" s="176"/>
      <c r="BA274" s="176"/>
      <c r="BB274" s="176"/>
      <c r="BC274" s="176"/>
      <c r="BD274" s="176"/>
      <c r="BE274" s="176"/>
      <c r="BF274" s="176"/>
      <c r="BG274" s="176"/>
      <c r="BH274" s="176"/>
    </row>
    <row r="275" spans="1:60" outlineLevel="1" x14ac:dyDescent="0.2">
      <c r="A275" s="177"/>
      <c r="B275" s="208" t="s">
        <v>2484</v>
      </c>
      <c r="C275" s="209"/>
      <c r="D275" s="200"/>
      <c r="E275" s="201">
        <v>10.98</v>
      </c>
      <c r="F275" s="184"/>
      <c r="G275" s="184"/>
      <c r="H275" s="184"/>
      <c r="I275" s="184"/>
      <c r="J275" s="184"/>
      <c r="K275" s="184"/>
      <c r="L275" s="184"/>
      <c r="M275" s="184"/>
      <c r="N275" s="184"/>
      <c r="O275" s="184"/>
      <c r="P275" s="184"/>
      <c r="Q275" s="184"/>
      <c r="R275" s="185"/>
      <c r="S275" s="185"/>
      <c r="T275" s="184"/>
      <c r="U275" s="184"/>
      <c r="V275" s="185"/>
      <c r="W275" s="185"/>
      <c r="X275" s="266"/>
      <c r="Y275" s="176"/>
      <c r="Z275" s="176"/>
      <c r="AA275" s="176"/>
      <c r="AB275" s="176"/>
      <c r="AC275" s="176"/>
      <c r="AD275" s="176"/>
      <c r="AE275" s="176" t="s">
        <v>197</v>
      </c>
      <c r="AF275" s="176">
        <v>0</v>
      </c>
      <c r="AG275" s="176"/>
      <c r="AH275" s="211"/>
      <c r="AI275" s="212" t="s">
        <v>2484</v>
      </c>
      <c r="AJ275" s="214"/>
      <c r="AK275" s="176"/>
      <c r="AL275" s="176"/>
      <c r="AM275" s="176"/>
      <c r="AN275" s="176"/>
      <c r="AO275" s="176"/>
      <c r="AP275" s="176"/>
      <c r="AQ275" s="176"/>
      <c r="AR275" s="176"/>
      <c r="AS275" s="176"/>
      <c r="AT275" s="176"/>
      <c r="AU275" s="176"/>
      <c r="AV275" s="176"/>
      <c r="AW275" s="176"/>
      <c r="AX275" s="176"/>
      <c r="AY275" s="176"/>
      <c r="AZ275" s="176"/>
      <c r="BA275" s="176"/>
      <c r="BB275" s="176"/>
      <c r="BC275" s="176"/>
      <c r="BD275" s="176"/>
      <c r="BE275" s="176"/>
      <c r="BF275" s="176"/>
      <c r="BG275" s="176"/>
      <c r="BH275" s="176"/>
    </row>
    <row r="276" spans="1:60" outlineLevel="1" x14ac:dyDescent="0.2">
      <c r="A276" s="193">
        <v>48</v>
      </c>
      <c r="B276" s="194" t="s">
        <v>356</v>
      </c>
      <c r="C276" s="194" t="s">
        <v>357</v>
      </c>
      <c r="D276" s="195" t="s">
        <v>207</v>
      </c>
      <c r="E276" s="196">
        <v>18.45</v>
      </c>
      <c r="F276" s="199"/>
      <c r="G276" s="197">
        <f>ROUND(E276*F276,2)</f>
        <v>0</v>
      </c>
      <c r="H276" s="199">
        <v>23</v>
      </c>
      <c r="I276" s="197">
        <f>ROUND(E276*H276,2)</f>
        <v>424.35</v>
      </c>
      <c r="J276" s="199">
        <v>229</v>
      </c>
      <c r="K276" s="197">
        <f>ROUND(E276*J276,2)</f>
        <v>4225.05</v>
      </c>
      <c r="L276" s="197">
        <v>21</v>
      </c>
      <c r="M276" s="197">
        <f>G276*(1+L276/100)</f>
        <v>0</v>
      </c>
      <c r="N276" s="197">
        <v>1E-3</v>
      </c>
      <c r="O276" s="197">
        <f>ROUND(E276*N276,2)</f>
        <v>0.02</v>
      </c>
      <c r="P276" s="197">
        <v>6.2E-2</v>
      </c>
      <c r="Q276" s="197">
        <f>ROUND(E276*P276,2)</f>
        <v>1.1399999999999999</v>
      </c>
      <c r="R276" s="198" t="s">
        <v>344</v>
      </c>
      <c r="S276" s="198" t="s">
        <v>194</v>
      </c>
      <c r="T276" s="197">
        <v>0.61199999999999999</v>
      </c>
      <c r="U276" s="197">
        <f>ROUND(E276*T276,2)</f>
        <v>11.29</v>
      </c>
      <c r="V276" s="198"/>
      <c r="W276" s="198"/>
      <c r="X276" s="266"/>
      <c r="Y276" s="176"/>
      <c r="Z276" s="176"/>
      <c r="AA276" s="176"/>
      <c r="AB276" s="176"/>
      <c r="AC276" s="176"/>
      <c r="AD276" s="176"/>
      <c r="AE276" s="176" t="s">
        <v>195</v>
      </c>
      <c r="AF276" s="176">
        <v>230</v>
      </c>
      <c r="AG276" s="176"/>
      <c r="AH276" s="211"/>
      <c r="AI276" s="211"/>
      <c r="AJ276" s="214"/>
      <c r="AK276" s="176"/>
      <c r="AL276" s="176"/>
      <c r="AM276" s="176"/>
      <c r="AN276" s="176"/>
      <c r="AO276" s="176"/>
      <c r="AP276" s="176"/>
      <c r="AQ276" s="176"/>
      <c r="AR276" s="176"/>
      <c r="AS276" s="176"/>
      <c r="AT276" s="176"/>
      <c r="AU276" s="176"/>
      <c r="AV276" s="176"/>
      <c r="AW276" s="176"/>
      <c r="AX276" s="176"/>
      <c r="AY276" s="176"/>
      <c r="AZ276" s="176"/>
      <c r="BA276" s="176"/>
      <c r="BB276" s="176"/>
      <c r="BC276" s="176"/>
      <c r="BD276" s="176"/>
      <c r="BE276" s="176"/>
      <c r="BF276" s="176"/>
      <c r="BG276" s="176"/>
      <c r="BH276" s="176"/>
    </row>
    <row r="277" spans="1:60" outlineLevel="1" x14ac:dyDescent="0.2">
      <c r="A277" s="177"/>
      <c r="B277" s="208" t="s">
        <v>2483</v>
      </c>
      <c r="C277" s="209"/>
      <c r="D277" s="200"/>
      <c r="E277" s="201"/>
      <c r="F277" s="184"/>
      <c r="G277" s="184"/>
      <c r="H277" s="184"/>
      <c r="I277" s="184"/>
      <c r="J277" s="184"/>
      <c r="K277" s="184"/>
      <c r="L277" s="184"/>
      <c r="M277" s="184"/>
      <c r="N277" s="184"/>
      <c r="O277" s="184"/>
      <c r="P277" s="184"/>
      <c r="Q277" s="184"/>
      <c r="R277" s="185"/>
      <c r="S277" s="185"/>
      <c r="T277" s="184"/>
      <c r="U277" s="184"/>
      <c r="V277" s="185"/>
      <c r="W277" s="185"/>
      <c r="X277" s="266"/>
      <c r="Y277" s="176"/>
      <c r="Z277" s="176"/>
      <c r="AA277" s="176"/>
      <c r="AB277" s="176"/>
      <c r="AC277" s="176"/>
      <c r="AD277" s="176"/>
      <c r="AE277" s="176" t="s">
        <v>197</v>
      </c>
      <c r="AF277" s="176">
        <v>0</v>
      </c>
      <c r="AG277" s="176"/>
      <c r="AH277" s="211"/>
      <c r="AI277" s="212" t="s">
        <v>2483</v>
      </c>
      <c r="AJ277" s="214"/>
      <c r="AK277" s="176"/>
      <c r="AL277" s="176"/>
      <c r="AM277" s="176"/>
      <c r="AN277" s="176"/>
      <c r="AO277" s="176"/>
      <c r="AP277" s="176"/>
      <c r="AQ277" s="176"/>
      <c r="AR277" s="176"/>
      <c r="AS277" s="176"/>
      <c r="AT277" s="176"/>
      <c r="AU277" s="176"/>
      <c r="AV277" s="176"/>
      <c r="AW277" s="176"/>
      <c r="AX277" s="176"/>
      <c r="AY277" s="176"/>
      <c r="AZ277" s="176"/>
      <c r="BA277" s="176"/>
      <c r="BB277" s="176"/>
      <c r="BC277" s="176"/>
      <c r="BD277" s="176"/>
      <c r="BE277" s="176"/>
      <c r="BF277" s="176"/>
      <c r="BG277" s="176"/>
      <c r="BH277" s="176"/>
    </row>
    <row r="278" spans="1:60" outlineLevel="1" x14ac:dyDescent="0.2">
      <c r="A278" s="177"/>
      <c r="B278" s="208" t="s">
        <v>2482</v>
      </c>
      <c r="C278" s="209"/>
      <c r="D278" s="200"/>
      <c r="E278" s="201"/>
      <c r="F278" s="184"/>
      <c r="G278" s="184"/>
      <c r="H278" s="184"/>
      <c r="I278" s="184"/>
      <c r="J278" s="184"/>
      <c r="K278" s="184"/>
      <c r="L278" s="184"/>
      <c r="M278" s="184"/>
      <c r="N278" s="184"/>
      <c r="O278" s="184"/>
      <c r="P278" s="184"/>
      <c r="Q278" s="184"/>
      <c r="R278" s="185"/>
      <c r="S278" s="185"/>
      <c r="T278" s="184"/>
      <c r="U278" s="184"/>
      <c r="V278" s="185"/>
      <c r="W278" s="185"/>
      <c r="X278" s="266"/>
      <c r="Y278" s="176"/>
      <c r="Z278" s="176"/>
      <c r="AA278" s="176"/>
      <c r="AB278" s="176"/>
      <c r="AC278" s="176"/>
      <c r="AD278" s="176"/>
      <c r="AE278" s="176" t="s">
        <v>197</v>
      </c>
      <c r="AF278" s="176">
        <v>0</v>
      </c>
      <c r="AG278" s="176"/>
      <c r="AH278" s="211"/>
      <c r="AI278" s="212" t="s">
        <v>2482</v>
      </c>
      <c r="AJ278" s="214"/>
      <c r="AK278" s="176"/>
      <c r="AL278" s="176"/>
      <c r="AM278" s="176"/>
      <c r="AN278" s="176"/>
      <c r="AO278" s="176"/>
      <c r="AP278" s="176"/>
      <c r="AQ278" s="176"/>
      <c r="AR278" s="176"/>
      <c r="AS278" s="176"/>
      <c r="AT278" s="176"/>
      <c r="AU278" s="176"/>
      <c r="AV278" s="176"/>
      <c r="AW278" s="176"/>
      <c r="AX278" s="176"/>
      <c r="AY278" s="176"/>
      <c r="AZ278" s="176"/>
      <c r="BA278" s="176"/>
      <c r="BB278" s="176"/>
      <c r="BC278" s="176"/>
      <c r="BD278" s="176"/>
      <c r="BE278" s="176"/>
      <c r="BF278" s="176"/>
      <c r="BG278" s="176"/>
      <c r="BH278" s="176"/>
    </row>
    <row r="279" spans="1:60" outlineLevel="1" x14ac:dyDescent="0.2">
      <c r="A279" s="177"/>
      <c r="B279" s="208" t="s">
        <v>2481</v>
      </c>
      <c r="C279" s="209"/>
      <c r="D279" s="200"/>
      <c r="E279" s="201"/>
      <c r="F279" s="184"/>
      <c r="G279" s="184"/>
      <c r="H279" s="184"/>
      <c r="I279" s="184"/>
      <c r="J279" s="184"/>
      <c r="K279" s="184"/>
      <c r="L279" s="184"/>
      <c r="M279" s="184"/>
      <c r="N279" s="184"/>
      <c r="O279" s="184"/>
      <c r="P279" s="184"/>
      <c r="Q279" s="184"/>
      <c r="R279" s="185"/>
      <c r="S279" s="185"/>
      <c r="T279" s="184"/>
      <c r="U279" s="184"/>
      <c r="V279" s="185"/>
      <c r="W279" s="185"/>
      <c r="X279" s="266"/>
      <c r="Y279" s="176"/>
      <c r="Z279" s="176"/>
      <c r="AA279" s="176"/>
      <c r="AB279" s="176"/>
      <c r="AC279" s="176"/>
      <c r="AD279" s="176"/>
      <c r="AE279" s="176" t="s">
        <v>197</v>
      </c>
      <c r="AF279" s="176">
        <v>0</v>
      </c>
      <c r="AG279" s="176"/>
      <c r="AH279" s="211"/>
      <c r="AI279" s="212" t="s">
        <v>2481</v>
      </c>
      <c r="AJ279" s="214"/>
      <c r="AK279" s="176"/>
      <c r="AL279" s="176"/>
      <c r="AM279" s="176"/>
      <c r="AN279" s="176"/>
      <c r="AO279" s="176"/>
      <c r="AP279" s="176"/>
      <c r="AQ279" s="176"/>
      <c r="AR279" s="176"/>
      <c r="AS279" s="176"/>
      <c r="AT279" s="176"/>
      <c r="AU279" s="176"/>
      <c r="AV279" s="176"/>
      <c r="AW279" s="176"/>
      <c r="AX279" s="176"/>
      <c r="AY279" s="176"/>
      <c r="AZ279" s="176"/>
      <c r="BA279" s="176"/>
      <c r="BB279" s="176"/>
      <c r="BC279" s="176"/>
      <c r="BD279" s="176"/>
      <c r="BE279" s="176"/>
      <c r="BF279" s="176"/>
      <c r="BG279" s="176"/>
      <c r="BH279" s="176"/>
    </row>
    <row r="280" spans="1:60" outlineLevel="1" x14ac:dyDescent="0.2">
      <c r="A280" s="177"/>
      <c r="B280" s="208" t="s">
        <v>2480</v>
      </c>
      <c r="C280" s="209"/>
      <c r="D280" s="200"/>
      <c r="E280" s="201">
        <v>18.45</v>
      </c>
      <c r="F280" s="184"/>
      <c r="G280" s="184"/>
      <c r="H280" s="184"/>
      <c r="I280" s="184"/>
      <c r="J280" s="184"/>
      <c r="K280" s="184"/>
      <c r="L280" s="184"/>
      <c r="M280" s="184"/>
      <c r="N280" s="184"/>
      <c r="O280" s="184"/>
      <c r="P280" s="184"/>
      <c r="Q280" s="184"/>
      <c r="R280" s="185"/>
      <c r="S280" s="185"/>
      <c r="T280" s="184"/>
      <c r="U280" s="184"/>
      <c r="V280" s="185"/>
      <c r="W280" s="185"/>
      <c r="X280" s="266"/>
      <c r="Y280" s="176"/>
      <c r="Z280" s="176"/>
      <c r="AA280" s="176"/>
      <c r="AB280" s="176"/>
      <c r="AC280" s="176"/>
      <c r="AD280" s="176"/>
      <c r="AE280" s="176" t="s">
        <v>197</v>
      </c>
      <c r="AF280" s="176">
        <v>0</v>
      </c>
      <c r="AG280" s="176"/>
      <c r="AH280" s="211"/>
      <c r="AI280" s="212" t="s">
        <v>2480</v>
      </c>
      <c r="AJ280" s="214"/>
      <c r="AK280" s="176"/>
      <c r="AL280" s="176"/>
      <c r="AM280" s="176"/>
      <c r="AN280" s="176"/>
      <c r="AO280" s="176"/>
      <c r="AP280" s="176"/>
      <c r="AQ280" s="176"/>
      <c r="AR280" s="176"/>
      <c r="AS280" s="176"/>
      <c r="AT280" s="176"/>
      <c r="AU280" s="176"/>
      <c r="AV280" s="176"/>
      <c r="AW280" s="176"/>
      <c r="AX280" s="176"/>
      <c r="AY280" s="176"/>
      <c r="AZ280" s="176"/>
      <c r="BA280" s="176"/>
      <c r="BB280" s="176"/>
      <c r="BC280" s="176"/>
      <c r="BD280" s="176"/>
      <c r="BE280" s="176"/>
      <c r="BF280" s="176"/>
      <c r="BG280" s="176"/>
      <c r="BH280" s="176"/>
    </row>
    <row r="281" spans="1:60" outlineLevel="1" x14ac:dyDescent="0.2">
      <c r="A281" s="193">
        <v>49</v>
      </c>
      <c r="B281" s="194" t="s">
        <v>361</v>
      </c>
      <c r="C281" s="194" t="s">
        <v>362</v>
      </c>
      <c r="D281" s="195" t="s">
        <v>207</v>
      </c>
      <c r="E281" s="196">
        <v>56.244999999999997</v>
      </c>
      <c r="F281" s="199"/>
      <c r="G281" s="197">
        <f>ROUND(E281*F281,2)</f>
        <v>0</v>
      </c>
      <c r="H281" s="199">
        <v>21.15</v>
      </c>
      <c r="I281" s="197">
        <f>ROUND(E281*H281,2)</f>
        <v>1189.58</v>
      </c>
      <c r="J281" s="199">
        <v>174.35</v>
      </c>
      <c r="K281" s="197">
        <f>ROUND(E281*J281,2)</f>
        <v>9806.32</v>
      </c>
      <c r="L281" s="197">
        <v>21</v>
      </c>
      <c r="M281" s="197">
        <f>G281*(1+L281/100)</f>
        <v>0</v>
      </c>
      <c r="N281" s="197">
        <v>9.2000000000000003E-4</v>
      </c>
      <c r="O281" s="197">
        <f>ROUND(E281*N281,2)</f>
        <v>0.05</v>
      </c>
      <c r="P281" s="197">
        <v>5.3999999999999999E-2</v>
      </c>
      <c r="Q281" s="197">
        <f>ROUND(E281*P281,2)</f>
        <v>3.04</v>
      </c>
      <c r="R281" s="198" t="s">
        <v>344</v>
      </c>
      <c r="S281" s="198" t="s">
        <v>194</v>
      </c>
      <c r="T281" s="197">
        <v>0.46500000000000002</v>
      </c>
      <c r="U281" s="197">
        <f>ROUND(E281*T281,2)</f>
        <v>26.15</v>
      </c>
      <c r="V281" s="198"/>
      <c r="W281" s="198"/>
      <c r="X281" s="266"/>
      <c r="Y281" s="176"/>
      <c r="Z281" s="176"/>
      <c r="AA281" s="176"/>
      <c r="AB281" s="176"/>
      <c r="AC281" s="176"/>
      <c r="AD281" s="176"/>
      <c r="AE281" s="176" t="s">
        <v>195</v>
      </c>
      <c r="AF281" s="176">
        <v>235</v>
      </c>
      <c r="AG281" s="176"/>
      <c r="AH281" s="211"/>
      <c r="AI281" s="211"/>
      <c r="AJ281" s="214"/>
      <c r="AK281" s="176"/>
      <c r="AL281" s="176"/>
      <c r="AM281" s="176"/>
      <c r="AN281" s="176"/>
      <c r="AO281" s="176"/>
      <c r="AP281" s="176"/>
      <c r="AQ281" s="176"/>
      <c r="AR281" s="176"/>
      <c r="AS281" s="176"/>
      <c r="AT281" s="176"/>
      <c r="AU281" s="176"/>
      <c r="AV281" s="176"/>
      <c r="AW281" s="176"/>
      <c r="AX281" s="176"/>
      <c r="AY281" s="176"/>
      <c r="AZ281" s="176"/>
      <c r="BA281" s="176"/>
      <c r="BB281" s="176"/>
      <c r="BC281" s="176"/>
      <c r="BD281" s="176"/>
      <c r="BE281" s="176"/>
      <c r="BF281" s="176"/>
      <c r="BG281" s="176"/>
      <c r="BH281" s="176"/>
    </row>
    <row r="282" spans="1:60" outlineLevel="1" x14ac:dyDescent="0.2">
      <c r="A282" s="177"/>
      <c r="B282" s="208" t="s">
        <v>1734</v>
      </c>
      <c r="C282" s="209"/>
      <c r="D282" s="200"/>
      <c r="E282" s="201"/>
      <c r="F282" s="184"/>
      <c r="G282" s="184"/>
      <c r="H282" s="184"/>
      <c r="I282" s="184"/>
      <c r="J282" s="184"/>
      <c r="K282" s="184"/>
      <c r="L282" s="184"/>
      <c r="M282" s="184"/>
      <c r="N282" s="184"/>
      <c r="O282" s="184"/>
      <c r="P282" s="184"/>
      <c r="Q282" s="184"/>
      <c r="R282" s="185"/>
      <c r="S282" s="185"/>
      <c r="T282" s="184"/>
      <c r="U282" s="184"/>
      <c r="V282" s="185"/>
      <c r="W282" s="185"/>
      <c r="X282" s="266"/>
      <c r="Y282" s="176"/>
      <c r="Z282" s="176"/>
      <c r="AA282" s="176"/>
      <c r="AB282" s="176"/>
      <c r="AC282" s="176"/>
      <c r="AD282" s="176"/>
      <c r="AE282" s="176" t="s">
        <v>197</v>
      </c>
      <c r="AF282" s="176">
        <v>0</v>
      </c>
      <c r="AG282" s="176"/>
      <c r="AH282" s="211"/>
      <c r="AI282" s="212" t="s">
        <v>1734</v>
      </c>
      <c r="AJ282" s="214"/>
      <c r="AK282" s="176"/>
      <c r="AL282" s="176"/>
      <c r="AM282" s="176"/>
      <c r="AN282" s="176"/>
      <c r="AO282" s="176"/>
      <c r="AP282" s="176"/>
      <c r="AQ282" s="176"/>
      <c r="AR282" s="176"/>
      <c r="AS282" s="176"/>
      <c r="AT282" s="176"/>
      <c r="AU282" s="176"/>
      <c r="AV282" s="176"/>
      <c r="AW282" s="176"/>
      <c r="AX282" s="176"/>
      <c r="AY282" s="176"/>
      <c r="AZ282" s="176"/>
      <c r="BA282" s="176"/>
      <c r="BB282" s="176"/>
      <c r="BC282" s="176"/>
      <c r="BD282" s="176"/>
      <c r="BE282" s="176"/>
      <c r="BF282" s="176"/>
      <c r="BG282" s="176"/>
      <c r="BH282" s="176"/>
    </row>
    <row r="283" spans="1:60" outlineLevel="1" x14ac:dyDescent="0.2">
      <c r="A283" s="177"/>
      <c r="B283" s="208" t="s">
        <v>2479</v>
      </c>
      <c r="C283" s="209"/>
      <c r="D283" s="200"/>
      <c r="E283" s="201"/>
      <c r="F283" s="184"/>
      <c r="G283" s="184"/>
      <c r="H283" s="184"/>
      <c r="I283" s="184"/>
      <c r="J283" s="184"/>
      <c r="K283" s="184"/>
      <c r="L283" s="184"/>
      <c r="M283" s="184"/>
      <c r="N283" s="184"/>
      <c r="O283" s="184"/>
      <c r="P283" s="184"/>
      <c r="Q283" s="184"/>
      <c r="R283" s="185"/>
      <c r="S283" s="185"/>
      <c r="T283" s="184"/>
      <c r="U283" s="184"/>
      <c r="V283" s="185"/>
      <c r="W283" s="185"/>
      <c r="X283" s="266"/>
      <c r="Y283" s="176"/>
      <c r="Z283" s="176"/>
      <c r="AA283" s="176"/>
      <c r="AB283" s="176"/>
      <c r="AC283" s="176"/>
      <c r="AD283" s="176"/>
      <c r="AE283" s="176" t="s">
        <v>197</v>
      </c>
      <c r="AF283" s="176">
        <v>0</v>
      </c>
      <c r="AG283" s="176"/>
      <c r="AH283" s="211"/>
      <c r="AI283" s="212" t="s">
        <v>2479</v>
      </c>
      <c r="AJ283" s="214"/>
      <c r="AK283" s="176"/>
      <c r="AL283" s="176"/>
      <c r="AM283" s="176"/>
      <c r="AN283" s="176"/>
      <c r="AO283" s="176"/>
      <c r="AP283" s="176"/>
      <c r="AQ283" s="176"/>
      <c r="AR283" s="176"/>
      <c r="AS283" s="176"/>
      <c r="AT283" s="176"/>
      <c r="AU283" s="176"/>
      <c r="AV283" s="176"/>
      <c r="AW283" s="176"/>
      <c r="AX283" s="176"/>
      <c r="AY283" s="176"/>
      <c r="AZ283" s="176"/>
      <c r="BA283" s="176"/>
      <c r="BB283" s="176"/>
      <c r="BC283" s="176"/>
      <c r="BD283" s="176"/>
      <c r="BE283" s="176"/>
      <c r="BF283" s="176"/>
      <c r="BG283" s="176"/>
      <c r="BH283" s="176"/>
    </row>
    <row r="284" spans="1:60" outlineLevel="1" x14ac:dyDescent="0.2">
      <c r="A284" s="177"/>
      <c r="B284" s="208" t="s">
        <v>2478</v>
      </c>
      <c r="C284" s="209"/>
      <c r="D284" s="200"/>
      <c r="E284" s="201"/>
      <c r="F284" s="184"/>
      <c r="G284" s="184"/>
      <c r="H284" s="184"/>
      <c r="I284" s="184"/>
      <c r="J284" s="184"/>
      <c r="K284" s="184"/>
      <c r="L284" s="184"/>
      <c r="M284" s="184"/>
      <c r="N284" s="184"/>
      <c r="O284" s="184"/>
      <c r="P284" s="184"/>
      <c r="Q284" s="184"/>
      <c r="R284" s="185"/>
      <c r="S284" s="185"/>
      <c r="T284" s="184"/>
      <c r="U284" s="184"/>
      <c r="V284" s="185"/>
      <c r="W284" s="185"/>
      <c r="X284" s="266"/>
      <c r="Y284" s="176"/>
      <c r="Z284" s="176"/>
      <c r="AA284" s="176"/>
      <c r="AB284" s="176"/>
      <c r="AC284" s="176"/>
      <c r="AD284" s="176"/>
      <c r="AE284" s="176" t="s">
        <v>197</v>
      </c>
      <c r="AF284" s="176">
        <v>0</v>
      </c>
      <c r="AG284" s="176"/>
      <c r="AH284" s="211"/>
      <c r="AI284" s="212" t="s">
        <v>2478</v>
      </c>
      <c r="AJ284" s="214"/>
      <c r="AK284" s="176"/>
      <c r="AL284" s="176"/>
      <c r="AM284" s="176"/>
      <c r="AN284" s="176"/>
      <c r="AO284" s="176"/>
      <c r="AP284" s="176"/>
      <c r="AQ284" s="176"/>
      <c r="AR284" s="176"/>
      <c r="AS284" s="176"/>
      <c r="AT284" s="176"/>
      <c r="AU284" s="176"/>
      <c r="AV284" s="176"/>
      <c r="AW284" s="176"/>
      <c r="AX284" s="176"/>
      <c r="AY284" s="176"/>
      <c r="AZ284" s="176"/>
      <c r="BA284" s="176"/>
      <c r="BB284" s="176"/>
      <c r="BC284" s="176"/>
      <c r="BD284" s="176"/>
      <c r="BE284" s="176"/>
      <c r="BF284" s="176"/>
      <c r="BG284" s="176"/>
      <c r="BH284" s="176"/>
    </row>
    <row r="285" spans="1:60" outlineLevel="1" x14ac:dyDescent="0.2">
      <c r="A285" s="177"/>
      <c r="B285" s="208" t="s">
        <v>2477</v>
      </c>
      <c r="C285" s="209"/>
      <c r="D285" s="200"/>
      <c r="E285" s="201"/>
      <c r="F285" s="184"/>
      <c r="G285" s="184"/>
      <c r="H285" s="184"/>
      <c r="I285" s="184"/>
      <c r="J285" s="184"/>
      <c r="K285" s="184"/>
      <c r="L285" s="184"/>
      <c r="M285" s="184"/>
      <c r="N285" s="184"/>
      <c r="O285" s="184"/>
      <c r="P285" s="184"/>
      <c r="Q285" s="184"/>
      <c r="R285" s="185"/>
      <c r="S285" s="185"/>
      <c r="T285" s="184"/>
      <c r="U285" s="184"/>
      <c r="V285" s="185"/>
      <c r="W285" s="185"/>
      <c r="X285" s="266"/>
      <c r="Y285" s="176"/>
      <c r="Z285" s="176"/>
      <c r="AA285" s="176"/>
      <c r="AB285" s="176"/>
      <c r="AC285" s="176"/>
      <c r="AD285" s="176"/>
      <c r="AE285" s="176" t="s">
        <v>197</v>
      </c>
      <c r="AF285" s="176">
        <v>0</v>
      </c>
      <c r="AG285" s="176"/>
      <c r="AH285" s="211"/>
      <c r="AI285" s="212" t="s">
        <v>2477</v>
      </c>
      <c r="AJ285" s="214"/>
      <c r="AK285" s="176"/>
      <c r="AL285" s="176"/>
      <c r="AM285" s="176"/>
      <c r="AN285" s="176"/>
      <c r="AO285" s="176"/>
      <c r="AP285" s="176"/>
      <c r="AQ285" s="176"/>
      <c r="AR285" s="176"/>
      <c r="AS285" s="176"/>
      <c r="AT285" s="176"/>
      <c r="AU285" s="176"/>
      <c r="AV285" s="176"/>
      <c r="AW285" s="176"/>
      <c r="AX285" s="176"/>
      <c r="AY285" s="176"/>
      <c r="AZ285" s="176"/>
      <c r="BA285" s="176"/>
      <c r="BB285" s="176"/>
      <c r="BC285" s="176"/>
      <c r="BD285" s="176"/>
      <c r="BE285" s="176"/>
      <c r="BF285" s="176"/>
      <c r="BG285" s="176"/>
      <c r="BH285" s="176"/>
    </row>
    <row r="286" spans="1:60" outlineLevel="1" x14ac:dyDescent="0.2">
      <c r="A286" s="177"/>
      <c r="B286" s="208" t="s">
        <v>2476</v>
      </c>
      <c r="C286" s="209"/>
      <c r="D286" s="200"/>
      <c r="E286" s="201">
        <v>56.244999999999997</v>
      </c>
      <c r="F286" s="184"/>
      <c r="G286" s="184"/>
      <c r="H286" s="184"/>
      <c r="I286" s="184"/>
      <c r="J286" s="184"/>
      <c r="K286" s="184"/>
      <c r="L286" s="184"/>
      <c r="M286" s="184"/>
      <c r="N286" s="184"/>
      <c r="O286" s="184"/>
      <c r="P286" s="184"/>
      <c r="Q286" s="184"/>
      <c r="R286" s="185"/>
      <c r="S286" s="185"/>
      <c r="T286" s="184"/>
      <c r="U286" s="184"/>
      <c r="V286" s="185"/>
      <c r="W286" s="185"/>
      <c r="X286" s="266"/>
      <c r="Y286" s="176"/>
      <c r="Z286" s="176"/>
      <c r="AA286" s="176"/>
      <c r="AB286" s="176"/>
      <c r="AC286" s="176"/>
      <c r="AD286" s="176"/>
      <c r="AE286" s="176" t="s">
        <v>197</v>
      </c>
      <c r="AF286" s="176">
        <v>0</v>
      </c>
      <c r="AG286" s="176"/>
      <c r="AH286" s="211"/>
      <c r="AI286" s="212" t="s">
        <v>2476</v>
      </c>
      <c r="AJ286" s="214"/>
      <c r="AK286" s="176"/>
      <c r="AL286" s="176"/>
      <c r="AM286" s="176"/>
      <c r="AN286" s="176"/>
      <c r="AO286" s="176"/>
      <c r="AP286" s="176"/>
      <c r="AQ286" s="176"/>
      <c r="AR286" s="176"/>
      <c r="AS286" s="176"/>
      <c r="AT286" s="176"/>
      <c r="AU286" s="176"/>
      <c r="AV286" s="176"/>
      <c r="AW286" s="176"/>
      <c r="AX286" s="176"/>
      <c r="AY286" s="176"/>
      <c r="AZ286" s="176"/>
      <c r="BA286" s="176"/>
      <c r="BB286" s="176"/>
      <c r="BC286" s="176"/>
      <c r="BD286" s="176"/>
      <c r="BE286" s="176"/>
      <c r="BF286" s="176"/>
      <c r="BG286" s="176"/>
      <c r="BH286" s="176"/>
    </row>
    <row r="287" spans="1:60" outlineLevel="1" x14ac:dyDescent="0.2">
      <c r="A287" s="193">
        <v>50</v>
      </c>
      <c r="B287" s="194" t="s">
        <v>2475</v>
      </c>
      <c r="C287" s="194" t="s">
        <v>2474</v>
      </c>
      <c r="D287" s="195" t="s">
        <v>207</v>
      </c>
      <c r="E287" s="196">
        <v>11.8</v>
      </c>
      <c r="F287" s="199"/>
      <c r="G287" s="197">
        <f>ROUND(E287*F287,2)</f>
        <v>0</v>
      </c>
      <c r="H287" s="199">
        <v>18.89</v>
      </c>
      <c r="I287" s="197">
        <f>ROUND(E287*H287,2)</f>
        <v>222.9</v>
      </c>
      <c r="J287" s="199">
        <v>148.61000000000001</v>
      </c>
      <c r="K287" s="197">
        <f>ROUND(E287*J287,2)</f>
        <v>1753.6</v>
      </c>
      <c r="L287" s="197">
        <v>21</v>
      </c>
      <c r="M287" s="197">
        <f>G287*(1+L287/100)</f>
        <v>0</v>
      </c>
      <c r="N287" s="197">
        <v>8.1999999999999998E-4</v>
      </c>
      <c r="O287" s="197">
        <f>ROUND(E287*N287,2)</f>
        <v>0.01</v>
      </c>
      <c r="P287" s="197">
        <v>4.7E-2</v>
      </c>
      <c r="Q287" s="197">
        <f>ROUND(E287*P287,2)</f>
        <v>0.55000000000000004</v>
      </c>
      <c r="R287" s="198" t="s">
        <v>344</v>
      </c>
      <c r="S287" s="198" t="s">
        <v>194</v>
      </c>
      <c r="T287" s="197">
        <v>0.39600000000000002</v>
      </c>
      <c r="U287" s="197">
        <f>ROUND(E287*T287,2)</f>
        <v>4.67</v>
      </c>
      <c r="V287" s="198"/>
      <c r="W287" s="198"/>
      <c r="X287" s="266"/>
      <c r="Y287" s="176"/>
      <c r="Z287" s="176"/>
      <c r="AA287" s="176"/>
      <c r="AB287" s="176"/>
      <c r="AC287" s="176"/>
      <c r="AD287" s="176"/>
      <c r="AE287" s="176" t="s">
        <v>195</v>
      </c>
      <c r="AF287" s="176">
        <v>240</v>
      </c>
      <c r="AG287" s="176"/>
      <c r="AH287" s="211"/>
      <c r="AI287" s="211"/>
      <c r="AJ287" s="214"/>
      <c r="AK287" s="176"/>
      <c r="AL287" s="176"/>
      <c r="AM287" s="176"/>
      <c r="AN287" s="176"/>
      <c r="AO287" s="176"/>
      <c r="AP287" s="176"/>
      <c r="AQ287" s="176"/>
      <c r="AR287" s="176"/>
      <c r="AS287" s="176"/>
      <c r="AT287" s="176"/>
      <c r="AU287" s="176"/>
      <c r="AV287" s="176"/>
      <c r="AW287" s="176"/>
      <c r="AX287" s="176"/>
      <c r="AY287" s="176"/>
      <c r="AZ287" s="176"/>
      <c r="BA287" s="176"/>
      <c r="BB287" s="176"/>
      <c r="BC287" s="176"/>
      <c r="BD287" s="176"/>
      <c r="BE287" s="176"/>
      <c r="BF287" s="176"/>
      <c r="BG287" s="176"/>
      <c r="BH287" s="176"/>
    </row>
    <row r="288" spans="1:60" outlineLevel="1" x14ac:dyDescent="0.2">
      <c r="A288" s="177"/>
      <c r="B288" s="208" t="s">
        <v>2473</v>
      </c>
      <c r="C288" s="209"/>
      <c r="D288" s="200"/>
      <c r="E288" s="201"/>
      <c r="F288" s="184"/>
      <c r="G288" s="184"/>
      <c r="H288" s="184"/>
      <c r="I288" s="184"/>
      <c r="J288" s="184"/>
      <c r="K288" s="184"/>
      <c r="L288" s="184"/>
      <c r="M288" s="184"/>
      <c r="N288" s="184"/>
      <c r="O288" s="184"/>
      <c r="P288" s="184"/>
      <c r="Q288" s="184"/>
      <c r="R288" s="185"/>
      <c r="S288" s="185"/>
      <c r="T288" s="184"/>
      <c r="U288" s="184"/>
      <c r="V288" s="185"/>
      <c r="W288" s="185"/>
      <c r="X288" s="266"/>
      <c r="Y288" s="176"/>
      <c r="Z288" s="176"/>
      <c r="AA288" s="176"/>
      <c r="AB288" s="176"/>
      <c r="AC288" s="176"/>
      <c r="AD288" s="176"/>
      <c r="AE288" s="176" t="s">
        <v>197</v>
      </c>
      <c r="AF288" s="176">
        <v>0</v>
      </c>
      <c r="AG288" s="176"/>
      <c r="AH288" s="211"/>
      <c r="AI288" s="212" t="s">
        <v>2473</v>
      </c>
      <c r="AJ288" s="214"/>
      <c r="AK288" s="176"/>
      <c r="AL288" s="176"/>
      <c r="AM288" s="176"/>
      <c r="AN288" s="176"/>
      <c r="AO288" s="176"/>
      <c r="AP288" s="176"/>
      <c r="AQ288" s="176"/>
      <c r="AR288" s="176"/>
      <c r="AS288" s="176"/>
      <c r="AT288" s="176"/>
      <c r="AU288" s="176"/>
      <c r="AV288" s="176"/>
      <c r="AW288" s="176"/>
      <c r="AX288" s="176"/>
      <c r="AY288" s="176"/>
      <c r="AZ288" s="176"/>
      <c r="BA288" s="176"/>
      <c r="BB288" s="176"/>
      <c r="BC288" s="176"/>
      <c r="BD288" s="176"/>
      <c r="BE288" s="176"/>
      <c r="BF288" s="176"/>
      <c r="BG288" s="176"/>
      <c r="BH288" s="176"/>
    </row>
    <row r="289" spans="1:60" outlineLevel="1" x14ac:dyDescent="0.2">
      <c r="A289" s="177"/>
      <c r="B289" s="208" t="s">
        <v>2472</v>
      </c>
      <c r="C289" s="209"/>
      <c r="D289" s="200"/>
      <c r="E289" s="201"/>
      <c r="F289" s="184"/>
      <c r="G289" s="184"/>
      <c r="H289" s="184"/>
      <c r="I289" s="184"/>
      <c r="J289" s="184"/>
      <c r="K289" s="184"/>
      <c r="L289" s="184"/>
      <c r="M289" s="184"/>
      <c r="N289" s="184"/>
      <c r="O289" s="184"/>
      <c r="P289" s="184"/>
      <c r="Q289" s="184"/>
      <c r="R289" s="185"/>
      <c r="S289" s="185"/>
      <c r="T289" s="184"/>
      <c r="U289" s="184"/>
      <c r="V289" s="185"/>
      <c r="W289" s="185"/>
      <c r="X289" s="266"/>
      <c r="Y289" s="176"/>
      <c r="Z289" s="176"/>
      <c r="AA289" s="176"/>
      <c r="AB289" s="176"/>
      <c r="AC289" s="176"/>
      <c r="AD289" s="176"/>
      <c r="AE289" s="176" t="s">
        <v>197</v>
      </c>
      <c r="AF289" s="176">
        <v>0</v>
      </c>
      <c r="AG289" s="176"/>
      <c r="AH289" s="211"/>
      <c r="AI289" s="212" t="s">
        <v>2472</v>
      </c>
      <c r="AJ289" s="214"/>
      <c r="AK289" s="176"/>
      <c r="AL289" s="176"/>
      <c r="AM289" s="176"/>
      <c r="AN289" s="176"/>
      <c r="AO289" s="176"/>
      <c r="AP289" s="176"/>
      <c r="AQ289" s="176"/>
      <c r="AR289" s="176"/>
      <c r="AS289" s="176"/>
      <c r="AT289" s="176"/>
      <c r="AU289" s="176"/>
      <c r="AV289" s="176"/>
      <c r="AW289" s="176"/>
      <c r="AX289" s="176"/>
      <c r="AY289" s="176"/>
      <c r="AZ289" s="176"/>
      <c r="BA289" s="176"/>
      <c r="BB289" s="176"/>
      <c r="BC289" s="176"/>
      <c r="BD289" s="176"/>
      <c r="BE289" s="176"/>
      <c r="BF289" s="176"/>
      <c r="BG289" s="176"/>
      <c r="BH289" s="176"/>
    </row>
    <row r="290" spans="1:60" outlineLevel="1" x14ac:dyDescent="0.2">
      <c r="A290" s="177"/>
      <c r="B290" s="208" t="s">
        <v>2471</v>
      </c>
      <c r="C290" s="209"/>
      <c r="D290" s="200"/>
      <c r="E290" s="201">
        <v>11.8</v>
      </c>
      <c r="F290" s="184"/>
      <c r="G290" s="184"/>
      <c r="H290" s="184"/>
      <c r="I290" s="184"/>
      <c r="J290" s="184"/>
      <c r="K290" s="184"/>
      <c r="L290" s="184"/>
      <c r="M290" s="184"/>
      <c r="N290" s="184"/>
      <c r="O290" s="184"/>
      <c r="P290" s="184"/>
      <c r="Q290" s="184"/>
      <c r="R290" s="185"/>
      <c r="S290" s="185"/>
      <c r="T290" s="184"/>
      <c r="U290" s="184"/>
      <c r="V290" s="185"/>
      <c r="W290" s="185"/>
      <c r="X290" s="266"/>
      <c r="Y290" s="176"/>
      <c r="Z290" s="176"/>
      <c r="AA290" s="176"/>
      <c r="AB290" s="176"/>
      <c r="AC290" s="176"/>
      <c r="AD290" s="176"/>
      <c r="AE290" s="176" t="s">
        <v>197</v>
      </c>
      <c r="AF290" s="176">
        <v>0</v>
      </c>
      <c r="AG290" s="176"/>
      <c r="AH290" s="211"/>
      <c r="AI290" s="212" t="s">
        <v>2471</v>
      </c>
      <c r="AJ290" s="214"/>
      <c r="AK290" s="176"/>
      <c r="AL290" s="176"/>
      <c r="AM290" s="176"/>
      <c r="AN290" s="176"/>
      <c r="AO290" s="176"/>
      <c r="AP290" s="176"/>
      <c r="AQ290" s="176"/>
      <c r="AR290" s="176"/>
      <c r="AS290" s="176"/>
      <c r="AT290" s="176"/>
      <c r="AU290" s="176"/>
      <c r="AV290" s="176"/>
      <c r="AW290" s="176"/>
      <c r="AX290" s="176"/>
      <c r="AY290" s="176"/>
      <c r="AZ290" s="176"/>
      <c r="BA290" s="176"/>
      <c r="BB290" s="176"/>
      <c r="BC290" s="176"/>
      <c r="BD290" s="176"/>
      <c r="BE290" s="176"/>
      <c r="BF290" s="176"/>
      <c r="BG290" s="176"/>
      <c r="BH290" s="176"/>
    </row>
    <row r="291" spans="1:60" outlineLevel="1" x14ac:dyDescent="0.2">
      <c r="A291" s="193">
        <v>51</v>
      </c>
      <c r="B291" s="194" t="s">
        <v>1738</v>
      </c>
      <c r="C291" s="194" t="s">
        <v>1739</v>
      </c>
      <c r="D291" s="195" t="s">
        <v>207</v>
      </c>
      <c r="E291" s="196">
        <v>1.97</v>
      </c>
      <c r="F291" s="199"/>
      <c r="G291" s="197">
        <f>ROUND(E291*F291,2)</f>
        <v>0</v>
      </c>
      <c r="H291" s="199">
        <v>26.9</v>
      </c>
      <c r="I291" s="197">
        <f>ROUND(E291*H291,2)</f>
        <v>52.99</v>
      </c>
      <c r="J291" s="199">
        <v>209.1</v>
      </c>
      <c r="K291" s="197">
        <f>ROUND(E291*J291,2)</f>
        <v>411.93</v>
      </c>
      <c r="L291" s="197">
        <v>21</v>
      </c>
      <c r="M291" s="197">
        <f>G291*(1+L291/100)</f>
        <v>0</v>
      </c>
      <c r="N291" s="197">
        <v>1.17E-3</v>
      </c>
      <c r="O291" s="197">
        <f>ROUND(E291*N291,2)</f>
        <v>0</v>
      </c>
      <c r="P291" s="197">
        <v>8.7999999999999995E-2</v>
      </c>
      <c r="Q291" s="197">
        <f>ROUND(E291*P291,2)</f>
        <v>0.17</v>
      </c>
      <c r="R291" s="198" t="s">
        <v>344</v>
      </c>
      <c r="S291" s="198" t="s">
        <v>194</v>
      </c>
      <c r="T291" s="197">
        <v>0.55600000000000005</v>
      </c>
      <c r="U291" s="197">
        <f>ROUND(E291*T291,2)</f>
        <v>1.1000000000000001</v>
      </c>
      <c r="V291" s="198"/>
      <c r="W291" s="198"/>
      <c r="X291" s="266"/>
      <c r="Y291" s="176"/>
      <c r="Z291" s="176"/>
      <c r="AA291" s="176"/>
      <c r="AB291" s="176"/>
      <c r="AC291" s="176"/>
      <c r="AD291" s="176"/>
      <c r="AE291" s="176" t="s">
        <v>195</v>
      </c>
      <c r="AF291" s="176">
        <v>243</v>
      </c>
      <c r="AG291" s="176"/>
      <c r="AH291" s="211"/>
      <c r="AI291" s="211"/>
      <c r="AJ291" s="214"/>
      <c r="AK291" s="176"/>
      <c r="AL291" s="176"/>
      <c r="AM291" s="176"/>
      <c r="AN291" s="176"/>
      <c r="AO291" s="176"/>
      <c r="AP291" s="176"/>
      <c r="AQ291" s="176"/>
      <c r="AR291" s="176"/>
      <c r="AS291" s="176"/>
      <c r="AT291" s="176"/>
      <c r="AU291" s="176"/>
      <c r="AV291" s="176"/>
      <c r="AW291" s="176"/>
      <c r="AX291" s="176"/>
      <c r="AY291" s="176"/>
      <c r="AZ291" s="176"/>
      <c r="BA291" s="176"/>
      <c r="BB291" s="176"/>
      <c r="BC291" s="176"/>
      <c r="BD291" s="176"/>
      <c r="BE291" s="176"/>
      <c r="BF291" s="176"/>
      <c r="BG291" s="176"/>
      <c r="BH291" s="176"/>
    </row>
    <row r="292" spans="1:60" outlineLevel="1" x14ac:dyDescent="0.2">
      <c r="A292" s="177"/>
      <c r="B292" s="208" t="s">
        <v>1740</v>
      </c>
      <c r="C292" s="209"/>
      <c r="D292" s="200"/>
      <c r="E292" s="201"/>
      <c r="F292" s="184"/>
      <c r="G292" s="184"/>
      <c r="H292" s="184"/>
      <c r="I292" s="184"/>
      <c r="J292" s="184"/>
      <c r="K292" s="184"/>
      <c r="L292" s="184"/>
      <c r="M292" s="184"/>
      <c r="N292" s="184"/>
      <c r="O292" s="184"/>
      <c r="P292" s="184"/>
      <c r="Q292" s="184"/>
      <c r="R292" s="185"/>
      <c r="S292" s="185"/>
      <c r="T292" s="184"/>
      <c r="U292" s="184"/>
      <c r="V292" s="185"/>
      <c r="W292" s="185"/>
      <c r="X292" s="266"/>
      <c r="Y292" s="176"/>
      <c r="Z292" s="176"/>
      <c r="AA292" s="176"/>
      <c r="AB292" s="176"/>
      <c r="AC292" s="176"/>
      <c r="AD292" s="176"/>
      <c r="AE292" s="176" t="s">
        <v>197</v>
      </c>
      <c r="AF292" s="176">
        <v>0</v>
      </c>
      <c r="AG292" s="176"/>
      <c r="AH292" s="211"/>
      <c r="AI292" s="212" t="s">
        <v>1740</v>
      </c>
      <c r="AJ292" s="214"/>
      <c r="AK292" s="176"/>
      <c r="AL292" s="176"/>
      <c r="AM292" s="176"/>
      <c r="AN292" s="176"/>
      <c r="AO292" s="176"/>
      <c r="AP292" s="176"/>
      <c r="AQ292" s="176"/>
      <c r="AR292" s="176"/>
      <c r="AS292" s="176"/>
      <c r="AT292" s="176"/>
      <c r="AU292" s="176"/>
      <c r="AV292" s="176"/>
      <c r="AW292" s="176"/>
      <c r="AX292" s="176"/>
      <c r="AY292" s="176"/>
      <c r="AZ292" s="176"/>
      <c r="BA292" s="176"/>
      <c r="BB292" s="176"/>
      <c r="BC292" s="176"/>
      <c r="BD292" s="176"/>
      <c r="BE292" s="176"/>
      <c r="BF292" s="176"/>
      <c r="BG292" s="176"/>
      <c r="BH292" s="176"/>
    </row>
    <row r="293" spans="1:60" outlineLevel="1" x14ac:dyDescent="0.2">
      <c r="A293" s="177"/>
      <c r="B293" s="208" t="s">
        <v>1741</v>
      </c>
      <c r="C293" s="209"/>
      <c r="D293" s="200"/>
      <c r="E293" s="201">
        <v>1.97</v>
      </c>
      <c r="F293" s="184"/>
      <c r="G293" s="184"/>
      <c r="H293" s="184"/>
      <c r="I293" s="184"/>
      <c r="J293" s="184"/>
      <c r="K293" s="184"/>
      <c r="L293" s="184"/>
      <c r="M293" s="184"/>
      <c r="N293" s="184"/>
      <c r="O293" s="184"/>
      <c r="P293" s="184"/>
      <c r="Q293" s="184"/>
      <c r="R293" s="185"/>
      <c r="S293" s="185"/>
      <c r="T293" s="184"/>
      <c r="U293" s="184"/>
      <c r="V293" s="185"/>
      <c r="W293" s="185"/>
      <c r="X293" s="266"/>
      <c r="Y293" s="176"/>
      <c r="Z293" s="176"/>
      <c r="AA293" s="176"/>
      <c r="AB293" s="176"/>
      <c r="AC293" s="176"/>
      <c r="AD293" s="176"/>
      <c r="AE293" s="176" t="s">
        <v>197</v>
      </c>
      <c r="AF293" s="176">
        <v>0</v>
      </c>
      <c r="AG293" s="176"/>
      <c r="AH293" s="211"/>
      <c r="AI293" s="212" t="s">
        <v>1741</v>
      </c>
      <c r="AJ293" s="214"/>
      <c r="AK293" s="176"/>
      <c r="AL293" s="176"/>
      <c r="AM293" s="176"/>
      <c r="AN293" s="176"/>
      <c r="AO293" s="176"/>
      <c r="AP293" s="176"/>
      <c r="AQ293" s="176"/>
      <c r="AR293" s="176"/>
      <c r="AS293" s="176"/>
      <c r="AT293" s="176"/>
      <c r="AU293" s="176"/>
      <c r="AV293" s="176"/>
      <c r="AW293" s="176"/>
      <c r="AX293" s="176"/>
      <c r="AY293" s="176"/>
      <c r="AZ293" s="176"/>
      <c r="BA293" s="176"/>
      <c r="BB293" s="176"/>
      <c r="BC293" s="176"/>
      <c r="BD293" s="176"/>
      <c r="BE293" s="176"/>
      <c r="BF293" s="176"/>
      <c r="BG293" s="176"/>
      <c r="BH293" s="176"/>
    </row>
    <row r="294" spans="1:60" ht="33.75" outlineLevel="1" x14ac:dyDescent="0.2">
      <c r="A294" s="193">
        <v>52</v>
      </c>
      <c r="B294" s="194" t="s">
        <v>365</v>
      </c>
      <c r="C294" s="194" t="s">
        <v>366</v>
      </c>
      <c r="D294" s="195" t="s">
        <v>207</v>
      </c>
      <c r="E294" s="196">
        <v>135.5163</v>
      </c>
      <c r="F294" s="199"/>
      <c r="G294" s="197">
        <f>ROUND(E294*F294,2)</f>
        <v>0</v>
      </c>
      <c r="H294" s="199">
        <v>26.9</v>
      </c>
      <c r="I294" s="197">
        <f>ROUND(E294*H294,2)</f>
        <v>3645.39</v>
      </c>
      <c r="J294" s="199">
        <v>349.6</v>
      </c>
      <c r="K294" s="197">
        <f>ROUND(E294*J294,2)</f>
        <v>47376.5</v>
      </c>
      <c r="L294" s="197">
        <v>21</v>
      </c>
      <c r="M294" s="197">
        <f>G294*(1+L294/100)</f>
        <v>0</v>
      </c>
      <c r="N294" s="197">
        <v>1.17E-3</v>
      </c>
      <c r="O294" s="197">
        <f>ROUND(E294*N294,2)</f>
        <v>0.16</v>
      </c>
      <c r="P294" s="197">
        <v>7.5999999999999998E-2</v>
      </c>
      <c r="Q294" s="197">
        <f>ROUND(E294*P294,2)</f>
        <v>10.3</v>
      </c>
      <c r="R294" s="198" t="s">
        <v>344</v>
      </c>
      <c r="S294" s="198" t="s">
        <v>194</v>
      </c>
      <c r="T294" s="197">
        <v>0.93899999999999995</v>
      </c>
      <c r="U294" s="197">
        <f>ROUND(E294*T294,2)</f>
        <v>127.25</v>
      </c>
      <c r="V294" s="198"/>
      <c r="W294" s="198"/>
      <c r="X294" s="266"/>
      <c r="Y294" s="176"/>
      <c r="Z294" s="176"/>
      <c r="AA294" s="176"/>
      <c r="AB294" s="176"/>
      <c r="AC294" s="176"/>
      <c r="AD294" s="176"/>
      <c r="AE294" s="176" t="s">
        <v>195</v>
      </c>
      <c r="AF294" s="176">
        <v>245</v>
      </c>
      <c r="AG294" s="176"/>
      <c r="AH294" s="211"/>
      <c r="AI294" s="211"/>
      <c r="AJ294" s="214"/>
      <c r="AK294" s="176"/>
      <c r="AL294" s="176"/>
      <c r="AM294" s="176"/>
      <c r="AN294" s="176"/>
      <c r="AO294" s="176"/>
      <c r="AP294" s="176"/>
      <c r="AQ294" s="176"/>
      <c r="AR294" s="176"/>
      <c r="AS294" s="176"/>
      <c r="AT294" s="176"/>
      <c r="AU294" s="176"/>
      <c r="AV294" s="176"/>
      <c r="AW294" s="176"/>
      <c r="AX294" s="176"/>
      <c r="AY294" s="176"/>
      <c r="AZ294" s="176"/>
      <c r="BA294" s="176"/>
      <c r="BB294" s="176"/>
      <c r="BC294" s="176"/>
      <c r="BD294" s="176"/>
      <c r="BE294" s="176"/>
      <c r="BF294" s="176"/>
      <c r="BG294" s="176"/>
      <c r="BH294" s="176"/>
    </row>
    <row r="295" spans="1:60" outlineLevel="1" x14ac:dyDescent="0.2">
      <c r="A295" s="177"/>
      <c r="B295" s="208" t="s">
        <v>2470</v>
      </c>
      <c r="C295" s="209"/>
      <c r="D295" s="200"/>
      <c r="E295" s="201"/>
      <c r="F295" s="184"/>
      <c r="G295" s="184"/>
      <c r="H295" s="184"/>
      <c r="I295" s="184"/>
      <c r="J295" s="184"/>
      <c r="K295" s="184"/>
      <c r="L295" s="184"/>
      <c r="M295" s="184"/>
      <c r="N295" s="184"/>
      <c r="O295" s="184"/>
      <c r="P295" s="184"/>
      <c r="Q295" s="184"/>
      <c r="R295" s="185"/>
      <c r="S295" s="185"/>
      <c r="T295" s="184"/>
      <c r="U295" s="184"/>
      <c r="V295" s="185"/>
      <c r="W295" s="185"/>
      <c r="X295" s="266"/>
      <c r="Y295" s="176"/>
      <c r="Z295" s="176"/>
      <c r="AA295" s="176"/>
      <c r="AB295" s="176"/>
      <c r="AC295" s="176"/>
      <c r="AD295" s="176"/>
      <c r="AE295" s="176" t="s">
        <v>197</v>
      </c>
      <c r="AF295" s="176">
        <v>0</v>
      </c>
      <c r="AG295" s="176"/>
      <c r="AH295" s="211"/>
      <c r="AI295" s="212" t="s">
        <v>2470</v>
      </c>
      <c r="AJ295" s="214"/>
      <c r="AK295" s="176"/>
      <c r="AL295" s="176"/>
      <c r="AM295" s="176"/>
      <c r="AN295" s="176"/>
      <c r="AO295" s="176"/>
      <c r="AP295" s="176"/>
      <c r="AQ295" s="176"/>
      <c r="AR295" s="176"/>
      <c r="AS295" s="176"/>
      <c r="AT295" s="176"/>
      <c r="AU295" s="176"/>
      <c r="AV295" s="176"/>
      <c r="AW295" s="176"/>
      <c r="AX295" s="176"/>
      <c r="AY295" s="176"/>
      <c r="AZ295" s="176"/>
      <c r="BA295" s="176"/>
      <c r="BB295" s="176"/>
      <c r="BC295" s="176"/>
      <c r="BD295" s="176"/>
      <c r="BE295" s="176"/>
      <c r="BF295" s="176"/>
      <c r="BG295" s="176"/>
      <c r="BH295" s="176"/>
    </row>
    <row r="296" spans="1:60" outlineLevel="1" x14ac:dyDescent="0.2">
      <c r="A296" s="177"/>
      <c r="B296" s="208" t="s">
        <v>2469</v>
      </c>
      <c r="C296" s="209"/>
      <c r="D296" s="200"/>
      <c r="E296" s="201"/>
      <c r="F296" s="184"/>
      <c r="G296" s="184"/>
      <c r="H296" s="184"/>
      <c r="I296" s="184"/>
      <c r="J296" s="184"/>
      <c r="K296" s="184"/>
      <c r="L296" s="184"/>
      <c r="M296" s="184"/>
      <c r="N296" s="184"/>
      <c r="O296" s="184"/>
      <c r="P296" s="184"/>
      <c r="Q296" s="184"/>
      <c r="R296" s="185"/>
      <c r="S296" s="185"/>
      <c r="T296" s="184"/>
      <c r="U296" s="184"/>
      <c r="V296" s="185"/>
      <c r="W296" s="185"/>
      <c r="X296" s="266"/>
      <c r="Y296" s="176"/>
      <c r="Z296" s="176"/>
      <c r="AA296" s="176"/>
      <c r="AB296" s="176"/>
      <c r="AC296" s="176"/>
      <c r="AD296" s="176"/>
      <c r="AE296" s="176" t="s">
        <v>197</v>
      </c>
      <c r="AF296" s="176">
        <v>0</v>
      </c>
      <c r="AG296" s="176"/>
      <c r="AH296" s="211"/>
      <c r="AI296" s="212" t="s">
        <v>2469</v>
      </c>
      <c r="AJ296" s="214"/>
      <c r="AK296" s="176"/>
      <c r="AL296" s="176"/>
      <c r="AM296" s="176"/>
      <c r="AN296" s="176"/>
      <c r="AO296" s="176"/>
      <c r="AP296" s="176"/>
      <c r="AQ296" s="176"/>
      <c r="AR296" s="176"/>
      <c r="AS296" s="176"/>
      <c r="AT296" s="176"/>
      <c r="AU296" s="176"/>
      <c r="AV296" s="176"/>
      <c r="AW296" s="176"/>
      <c r="AX296" s="176"/>
      <c r="AY296" s="176"/>
      <c r="AZ296" s="176"/>
      <c r="BA296" s="176"/>
      <c r="BB296" s="176"/>
      <c r="BC296" s="176"/>
      <c r="BD296" s="176"/>
      <c r="BE296" s="176"/>
      <c r="BF296" s="176"/>
      <c r="BG296" s="176"/>
      <c r="BH296" s="176"/>
    </row>
    <row r="297" spans="1:60" outlineLevel="1" x14ac:dyDescent="0.2">
      <c r="A297" s="177"/>
      <c r="B297" s="208" t="s">
        <v>2468</v>
      </c>
      <c r="C297" s="209"/>
      <c r="D297" s="200"/>
      <c r="E297" s="201"/>
      <c r="F297" s="184"/>
      <c r="G297" s="184"/>
      <c r="H297" s="184"/>
      <c r="I297" s="184"/>
      <c r="J297" s="184"/>
      <c r="K297" s="184"/>
      <c r="L297" s="184"/>
      <c r="M297" s="184"/>
      <c r="N297" s="184"/>
      <c r="O297" s="184"/>
      <c r="P297" s="184"/>
      <c r="Q297" s="184"/>
      <c r="R297" s="185"/>
      <c r="S297" s="185"/>
      <c r="T297" s="184"/>
      <c r="U297" s="184"/>
      <c r="V297" s="185"/>
      <c r="W297" s="185"/>
      <c r="X297" s="266"/>
      <c r="Y297" s="176"/>
      <c r="Z297" s="176"/>
      <c r="AA297" s="176"/>
      <c r="AB297" s="176"/>
      <c r="AC297" s="176"/>
      <c r="AD297" s="176"/>
      <c r="AE297" s="176" t="s">
        <v>197</v>
      </c>
      <c r="AF297" s="176">
        <v>0</v>
      </c>
      <c r="AG297" s="176"/>
      <c r="AH297" s="211"/>
      <c r="AI297" s="212" t="s">
        <v>2468</v>
      </c>
      <c r="AJ297" s="214"/>
      <c r="AK297" s="176"/>
      <c r="AL297" s="176"/>
      <c r="AM297" s="176"/>
      <c r="AN297" s="176"/>
      <c r="AO297" s="176"/>
      <c r="AP297" s="176"/>
      <c r="AQ297" s="176"/>
      <c r="AR297" s="176"/>
      <c r="AS297" s="176"/>
      <c r="AT297" s="176"/>
      <c r="AU297" s="176"/>
      <c r="AV297" s="176"/>
      <c r="AW297" s="176"/>
      <c r="AX297" s="176"/>
      <c r="AY297" s="176"/>
      <c r="AZ297" s="176"/>
      <c r="BA297" s="176"/>
      <c r="BB297" s="176"/>
      <c r="BC297" s="176"/>
      <c r="BD297" s="176"/>
      <c r="BE297" s="176"/>
      <c r="BF297" s="176"/>
      <c r="BG297" s="176"/>
      <c r="BH297" s="176"/>
    </row>
    <row r="298" spans="1:60" outlineLevel="1" x14ac:dyDescent="0.2">
      <c r="A298" s="177"/>
      <c r="B298" s="208" t="s">
        <v>2467</v>
      </c>
      <c r="C298" s="209"/>
      <c r="D298" s="200"/>
      <c r="E298" s="201"/>
      <c r="F298" s="184"/>
      <c r="G298" s="184"/>
      <c r="H298" s="184"/>
      <c r="I298" s="184"/>
      <c r="J298" s="184"/>
      <c r="K298" s="184"/>
      <c r="L298" s="184"/>
      <c r="M298" s="184"/>
      <c r="N298" s="184"/>
      <c r="O298" s="184"/>
      <c r="P298" s="184"/>
      <c r="Q298" s="184"/>
      <c r="R298" s="185"/>
      <c r="S298" s="185"/>
      <c r="T298" s="184"/>
      <c r="U298" s="184"/>
      <c r="V298" s="185"/>
      <c r="W298" s="185"/>
      <c r="X298" s="266"/>
      <c r="Y298" s="176"/>
      <c r="Z298" s="176"/>
      <c r="AA298" s="176"/>
      <c r="AB298" s="176"/>
      <c r="AC298" s="176"/>
      <c r="AD298" s="176"/>
      <c r="AE298" s="176" t="s">
        <v>197</v>
      </c>
      <c r="AF298" s="176">
        <v>0</v>
      </c>
      <c r="AG298" s="176"/>
      <c r="AH298" s="211"/>
      <c r="AI298" s="212" t="s">
        <v>2467</v>
      </c>
      <c r="AJ298" s="214"/>
      <c r="AK298" s="176"/>
      <c r="AL298" s="176"/>
      <c r="AM298" s="176"/>
      <c r="AN298" s="176"/>
      <c r="AO298" s="176"/>
      <c r="AP298" s="176"/>
      <c r="AQ298" s="176"/>
      <c r="AR298" s="176"/>
      <c r="AS298" s="176"/>
      <c r="AT298" s="176"/>
      <c r="AU298" s="176"/>
      <c r="AV298" s="176"/>
      <c r="AW298" s="176"/>
      <c r="AX298" s="176"/>
      <c r="AY298" s="176"/>
      <c r="AZ298" s="176"/>
      <c r="BA298" s="176"/>
      <c r="BB298" s="176"/>
      <c r="BC298" s="176"/>
      <c r="BD298" s="176"/>
      <c r="BE298" s="176"/>
      <c r="BF298" s="176"/>
      <c r="BG298" s="176"/>
      <c r="BH298" s="176"/>
    </row>
    <row r="299" spans="1:60" outlineLevel="1" x14ac:dyDescent="0.2">
      <c r="A299" s="177"/>
      <c r="B299" s="208" t="s">
        <v>2466</v>
      </c>
      <c r="C299" s="209"/>
      <c r="D299" s="200"/>
      <c r="E299" s="201">
        <v>135.5163</v>
      </c>
      <c r="F299" s="184"/>
      <c r="G299" s="184"/>
      <c r="H299" s="184"/>
      <c r="I299" s="184"/>
      <c r="J299" s="184"/>
      <c r="K299" s="184"/>
      <c r="L299" s="184"/>
      <c r="M299" s="184"/>
      <c r="N299" s="184"/>
      <c r="O299" s="184"/>
      <c r="P299" s="184"/>
      <c r="Q299" s="184"/>
      <c r="R299" s="185"/>
      <c r="S299" s="185"/>
      <c r="T299" s="184"/>
      <c r="U299" s="184"/>
      <c r="V299" s="185"/>
      <c r="W299" s="185"/>
      <c r="X299" s="266"/>
      <c r="Y299" s="176"/>
      <c r="Z299" s="176"/>
      <c r="AA299" s="176"/>
      <c r="AB299" s="176"/>
      <c r="AC299" s="176"/>
      <c r="AD299" s="176"/>
      <c r="AE299" s="176" t="s">
        <v>197</v>
      </c>
      <c r="AF299" s="176">
        <v>0</v>
      </c>
      <c r="AG299" s="176"/>
      <c r="AH299" s="211"/>
      <c r="AI299" s="212" t="s">
        <v>2466</v>
      </c>
      <c r="AJ299" s="214"/>
      <c r="AK299" s="176"/>
      <c r="AL299" s="176"/>
      <c r="AM299" s="176"/>
      <c r="AN299" s="176"/>
      <c r="AO299" s="176"/>
      <c r="AP299" s="176"/>
      <c r="AQ299" s="176"/>
      <c r="AR299" s="176"/>
      <c r="AS299" s="176"/>
      <c r="AT299" s="176"/>
      <c r="AU299" s="176"/>
      <c r="AV299" s="176"/>
      <c r="AW299" s="176"/>
      <c r="AX299" s="176"/>
      <c r="AY299" s="176"/>
      <c r="AZ299" s="176"/>
      <c r="BA299" s="176"/>
      <c r="BB299" s="176"/>
      <c r="BC299" s="176"/>
      <c r="BD299" s="176"/>
      <c r="BE299" s="176"/>
      <c r="BF299" s="176"/>
      <c r="BG299" s="176"/>
      <c r="BH299" s="176"/>
    </row>
    <row r="300" spans="1:60" ht="33.75" outlineLevel="1" x14ac:dyDescent="0.2">
      <c r="A300" s="193">
        <v>53</v>
      </c>
      <c r="B300" s="194" t="s">
        <v>1749</v>
      </c>
      <c r="C300" s="194" t="s">
        <v>1750</v>
      </c>
      <c r="D300" s="195" t="s">
        <v>207</v>
      </c>
      <c r="E300" s="196">
        <v>13.35</v>
      </c>
      <c r="F300" s="199"/>
      <c r="G300" s="197">
        <f>ROUND(E300*F300,2)</f>
        <v>0</v>
      </c>
      <c r="H300" s="199">
        <v>9.76</v>
      </c>
      <c r="I300" s="197">
        <f>ROUND(E300*H300,2)</f>
        <v>130.30000000000001</v>
      </c>
      <c r="J300" s="199">
        <v>123.74</v>
      </c>
      <c r="K300" s="197">
        <f>ROUND(E300*J300,2)</f>
        <v>1651.93</v>
      </c>
      <c r="L300" s="197">
        <v>21</v>
      </c>
      <c r="M300" s="197">
        <f>G300*(1+L300/100)</f>
        <v>0</v>
      </c>
      <c r="N300" s="197">
        <v>4.2000000000000002E-4</v>
      </c>
      <c r="O300" s="197">
        <f>ROUND(E300*N300,2)</f>
        <v>0.01</v>
      </c>
      <c r="P300" s="197">
        <v>2.5000000000000001E-2</v>
      </c>
      <c r="Q300" s="197">
        <f>ROUND(E300*P300,2)</f>
        <v>0.33</v>
      </c>
      <c r="R300" s="198" t="s">
        <v>344</v>
      </c>
      <c r="S300" s="198" t="s">
        <v>194</v>
      </c>
      <c r="T300" s="197">
        <v>0.33200000000000002</v>
      </c>
      <c r="U300" s="197">
        <f>ROUND(E300*T300,2)</f>
        <v>4.43</v>
      </c>
      <c r="V300" s="198"/>
      <c r="W300" s="198"/>
      <c r="X300" s="266"/>
      <c r="Y300" s="176"/>
      <c r="Z300" s="176"/>
      <c r="AA300" s="176"/>
      <c r="AB300" s="176"/>
      <c r="AC300" s="176"/>
      <c r="AD300" s="176"/>
      <c r="AE300" s="176" t="s">
        <v>195</v>
      </c>
      <c r="AF300" s="176">
        <v>250</v>
      </c>
      <c r="AG300" s="176"/>
      <c r="AH300" s="211"/>
      <c r="AI300" s="211"/>
      <c r="AJ300" s="214"/>
      <c r="AK300" s="176"/>
      <c r="AL300" s="176"/>
      <c r="AM300" s="176"/>
      <c r="AN300" s="176"/>
      <c r="AO300" s="176"/>
      <c r="AP300" s="176"/>
      <c r="AQ300" s="176"/>
      <c r="AR300" s="176"/>
      <c r="AS300" s="176"/>
      <c r="AT300" s="176"/>
      <c r="AU300" s="176"/>
      <c r="AV300" s="176"/>
      <c r="AW300" s="176"/>
      <c r="AX300" s="176"/>
      <c r="AY300" s="176"/>
      <c r="AZ300" s="176"/>
      <c r="BA300" s="176"/>
      <c r="BB300" s="176"/>
      <c r="BC300" s="176"/>
      <c r="BD300" s="176"/>
      <c r="BE300" s="176"/>
      <c r="BF300" s="176"/>
      <c r="BG300" s="176"/>
      <c r="BH300" s="176"/>
    </row>
    <row r="301" spans="1:60" outlineLevel="1" x14ac:dyDescent="0.2">
      <c r="A301" s="177"/>
      <c r="B301" s="208" t="s">
        <v>1751</v>
      </c>
      <c r="C301" s="209"/>
      <c r="D301" s="200"/>
      <c r="E301" s="201"/>
      <c r="F301" s="184"/>
      <c r="G301" s="184"/>
      <c r="H301" s="184"/>
      <c r="I301" s="184"/>
      <c r="J301" s="184"/>
      <c r="K301" s="184"/>
      <c r="L301" s="184"/>
      <c r="M301" s="184"/>
      <c r="N301" s="184"/>
      <c r="O301" s="184"/>
      <c r="P301" s="184"/>
      <c r="Q301" s="184"/>
      <c r="R301" s="185"/>
      <c r="S301" s="185"/>
      <c r="T301" s="184"/>
      <c r="U301" s="184"/>
      <c r="V301" s="185"/>
      <c r="W301" s="185"/>
      <c r="X301" s="266"/>
      <c r="Y301" s="176"/>
      <c r="Z301" s="176"/>
      <c r="AA301" s="176"/>
      <c r="AB301" s="176"/>
      <c r="AC301" s="176"/>
      <c r="AD301" s="176"/>
      <c r="AE301" s="176" t="s">
        <v>197</v>
      </c>
      <c r="AF301" s="176">
        <v>0</v>
      </c>
      <c r="AG301" s="176"/>
      <c r="AH301" s="211"/>
      <c r="AI301" s="212" t="s">
        <v>1751</v>
      </c>
      <c r="AJ301" s="214"/>
      <c r="AK301" s="176"/>
      <c r="AL301" s="176"/>
      <c r="AM301" s="176"/>
      <c r="AN301" s="176"/>
      <c r="AO301" s="176"/>
      <c r="AP301" s="176"/>
      <c r="AQ301" s="176"/>
      <c r="AR301" s="176"/>
      <c r="AS301" s="176"/>
      <c r="AT301" s="176"/>
      <c r="AU301" s="176"/>
      <c r="AV301" s="176"/>
      <c r="AW301" s="176"/>
      <c r="AX301" s="176"/>
      <c r="AY301" s="176"/>
      <c r="AZ301" s="176"/>
      <c r="BA301" s="176"/>
      <c r="BB301" s="176"/>
      <c r="BC301" s="176"/>
      <c r="BD301" s="176"/>
      <c r="BE301" s="176"/>
      <c r="BF301" s="176"/>
      <c r="BG301" s="176"/>
      <c r="BH301" s="176"/>
    </row>
    <row r="302" spans="1:60" outlineLevel="1" x14ac:dyDescent="0.2">
      <c r="A302" s="177"/>
      <c r="B302" s="208" t="s">
        <v>1752</v>
      </c>
      <c r="C302" s="209"/>
      <c r="D302" s="200"/>
      <c r="E302" s="201">
        <v>13.35</v>
      </c>
      <c r="F302" s="184"/>
      <c r="G302" s="184"/>
      <c r="H302" s="184"/>
      <c r="I302" s="184"/>
      <c r="J302" s="184"/>
      <c r="K302" s="184"/>
      <c r="L302" s="184"/>
      <c r="M302" s="184"/>
      <c r="N302" s="184"/>
      <c r="O302" s="184"/>
      <c r="P302" s="184"/>
      <c r="Q302" s="184"/>
      <c r="R302" s="185"/>
      <c r="S302" s="185"/>
      <c r="T302" s="184"/>
      <c r="U302" s="184"/>
      <c r="V302" s="185"/>
      <c r="W302" s="185"/>
      <c r="X302" s="266"/>
      <c r="Y302" s="176"/>
      <c r="Z302" s="176"/>
      <c r="AA302" s="176"/>
      <c r="AB302" s="176"/>
      <c r="AC302" s="176"/>
      <c r="AD302" s="176"/>
      <c r="AE302" s="176" t="s">
        <v>197</v>
      </c>
      <c r="AF302" s="176">
        <v>0</v>
      </c>
      <c r="AG302" s="176"/>
      <c r="AH302" s="211"/>
      <c r="AI302" s="212" t="s">
        <v>1752</v>
      </c>
      <c r="AJ302" s="214"/>
      <c r="AK302" s="176"/>
      <c r="AL302" s="176"/>
      <c r="AM302" s="176"/>
      <c r="AN302" s="176"/>
      <c r="AO302" s="176"/>
      <c r="AP302" s="176"/>
      <c r="AQ302" s="176"/>
      <c r="AR302" s="176"/>
      <c r="AS302" s="176"/>
      <c r="AT302" s="176"/>
      <c r="AU302" s="176"/>
      <c r="AV302" s="176"/>
      <c r="AW302" s="176"/>
      <c r="AX302" s="176"/>
      <c r="AY302" s="176"/>
      <c r="AZ302" s="176"/>
      <c r="BA302" s="176"/>
      <c r="BB302" s="176"/>
      <c r="BC302" s="176"/>
      <c r="BD302" s="176"/>
      <c r="BE302" s="176"/>
      <c r="BF302" s="176"/>
      <c r="BG302" s="176"/>
      <c r="BH302" s="176"/>
    </row>
    <row r="303" spans="1:60" outlineLevel="1" x14ac:dyDescent="0.2">
      <c r="A303" s="193">
        <v>54</v>
      </c>
      <c r="B303" s="194" t="s">
        <v>370</v>
      </c>
      <c r="C303" s="194" t="s">
        <v>371</v>
      </c>
      <c r="D303" s="195" t="s">
        <v>293</v>
      </c>
      <c r="E303" s="196">
        <v>83.75</v>
      </c>
      <c r="F303" s="199"/>
      <c r="G303" s="197">
        <f>ROUND(E303*F303,2)</f>
        <v>0</v>
      </c>
      <c r="H303" s="199">
        <v>0</v>
      </c>
      <c r="I303" s="197">
        <f>ROUND(E303*H303,2)</f>
        <v>0</v>
      </c>
      <c r="J303" s="199">
        <v>34</v>
      </c>
      <c r="K303" s="197">
        <f>ROUND(E303*J303,2)</f>
        <v>2847.5</v>
      </c>
      <c r="L303" s="197">
        <v>21</v>
      </c>
      <c r="M303" s="197">
        <f>G303*(1+L303/100)</f>
        <v>0</v>
      </c>
      <c r="N303" s="197">
        <v>0</v>
      </c>
      <c r="O303" s="197">
        <f>ROUND(E303*N303,2)</f>
        <v>0</v>
      </c>
      <c r="P303" s="197">
        <v>1.1129999999999999E-2</v>
      </c>
      <c r="Q303" s="197">
        <f>ROUND(E303*P303,2)</f>
        <v>0.93</v>
      </c>
      <c r="R303" s="198" t="s">
        <v>344</v>
      </c>
      <c r="S303" s="198" t="s">
        <v>194</v>
      </c>
      <c r="T303" s="197">
        <v>8.3000000000000004E-2</v>
      </c>
      <c r="U303" s="197">
        <f>ROUND(E303*T303,2)</f>
        <v>6.95</v>
      </c>
      <c r="V303" s="198"/>
      <c r="W303" s="198"/>
      <c r="X303" s="266"/>
      <c r="Y303" s="176"/>
      <c r="Z303" s="176"/>
      <c r="AA303" s="176"/>
      <c r="AB303" s="176"/>
      <c r="AC303" s="176"/>
      <c r="AD303" s="176"/>
      <c r="AE303" s="176" t="s">
        <v>195</v>
      </c>
      <c r="AF303" s="176">
        <v>252</v>
      </c>
      <c r="AG303" s="176"/>
      <c r="AH303" s="211"/>
      <c r="AI303" s="211"/>
      <c r="AJ303" s="214"/>
      <c r="AK303" s="176"/>
      <c r="AL303" s="176"/>
      <c r="AM303" s="176"/>
      <c r="AN303" s="176"/>
      <c r="AO303" s="176"/>
      <c r="AP303" s="176"/>
      <c r="AQ303" s="176"/>
      <c r="AR303" s="176"/>
      <c r="AS303" s="176"/>
      <c r="AT303" s="176"/>
      <c r="AU303" s="176"/>
      <c r="AV303" s="176"/>
      <c r="AW303" s="176"/>
      <c r="AX303" s="176"/>
      <c r="AY303" s="176"/>
      <c r="AZ303" s="176"/>
      <c r="BA303" s="176"/>
      <c r="BB303" s="176"/>
      <c r="BC303" s="176"/>
      <c r="BD303" s="176"/>
      <c r="BE303" s="176"/>
      <c r="BF303" s="176"/>
      <c r="BG303" s="176"/>
      <c r="BH303" s="176"/>
    </row>
    <row r="304" spans="1:60" outlineLevel="1" x14ac:dyDescent="0.2">
      <c r="A304" s="177"/>
      <c r="B304" s="208" t="s">
        <v>2428</v>
      </c>
      <c r="C304" s="209"/>
      <c r="D304" s="200"/>
      <c r="E304" s="201"/>
      <c r="F304" s="184"/>
      <c r="G304" s="184"/>
      <c r="H304" s="184"/>
      <c r="I304" s="184"/>
      <c r="J304" s="184"/>
      <c r="K304" s="184"/>
      <c r="L304" s="184"/>
      <c r="M304" s="184"/>
      <c r="N304" s="184"/>
      <c r="O304" s="184"/>
      <c r="P304" s="184"/>
      <c r="Q304" s="184"/>
      <c r="R304" s="185"/>
      <c r="S304" s="185"/>
      <c r="T304" s="184"/>
      <c r="U304" s="184"/>
      <c r="V304" s="185"/>
      <c r="W304" s="185"/>
      <c r="X304" s="266"/>
      <c r="Y304" s="176"/>
      <c r="Z304" s="176"/>
      <c r="AA304" s="176"/>
      <c r="AB304" s="176"/>
      <c r="AC304" s="176"/>
      <c r="AD304" s="176"/>
      <c r="AE304" s="176" t="s">
        <v>197</v>
      </c>
      <c r="AF304" s="176">
        <v>0</v>
      </c>
      <c r="AG304" s="176"/>
      <c r="AH304" s="211"/>
      <c r="AI304" s="212" t="s">
        <v>2428</v>
      </c>
      <c r="AJ304" s="214"/>
      <c r="AK304" s="176"/>
      <c r="AL304" s="176"/>
      <c r="AM304" s="176"/>
      <c r="AN304" s="176"/>
      <c r="AO304" s="176"/>
      <c r="AP304" s="176"/>
      <c r="AQ304" s="176"/>
      <c r="AR304" s="176"/>
      <c r="AS304" s="176"/>
      <c r="AT304" s="176"/>
      <c r="AU304" s="176"/>
      <c r="AV304" s="176"/>
      <c r="AW304" s="176"/>
      <c r="AX304" s="176"/>
      <c r="AY304" s="176"/>
      <c r="AZ304" s="176"/>
      <c r="BA304" s="176"/>
      <c r="BB304" s="176"/>
      <c r="BC304" s="176"/>
      <c r="BD304" s="176"/>
      <c r="BE304" s="176"/>
      <c r="BF304" s="176"/>
      <c r="BG304" s="176"/>
      <c r="BH304" s="176"/>
    </row>
    <row r="305" spans="1:60" outlineLevel="1" x14ac:dyDescent="0.2">
      <c r="A305" s="177"/>
      <c r="B305" s="208" t="s">
        <v>2427</v>
      </c>
      <c r="C305" s="209"/>
      <c r="D305" s="200"/>
      <c r="E305" s="201"/>
      <c r="F305" s="184"/>
      <c r="G305" s="184"/>
      <c r="H305" s="184"/>
      <c r="I305" s="184"/>
      <c r="J305" s="184"/>
      <c r="K305" s="184"/>
      <c r="L305" s="184"/>
      <c r="M305" s="184"/>
      <c r="N305" s="184"/>
      <c r="O305" s="184"/>
      <c r="P305" s="184"/>
      <c r="Q305" s="184"/>
      <c r="R305" s="185"/>
      <c r="S305" s="185"/>
      <c r="T305" s="184"/>
      <c r="U305" s="184"/>
      <c r="V305" s="185"/>
      <c r="W305" s="185"/>
      <c r="X305" s="266"/>
      <c r="Y305" s="176"/>
      <c r="Z305" s="176"/>
      <c r="AA305" s="176"/>
      <c r="AB305" s="176"/>
      <c r="AC305" s="176"/>
      <c r="AD305" s="176"/>
      <c r="AE305" s="176" t="s">
        <v>197</v>
      </c>
      <c r="AF305" s="176">
        <v>0</v>
      </c>
      <c r="AG305" s="176"/>
      <c r="AH305" s="211"/>
      <c r="AI305" s="212" t="s">
        <v>2427</v>
      </c>
      <c r="AJ305" s="214"/>
      <c r="AK305" s="176"/>
      <c r="AL305" s="176"/>
      <c r="AM305" s="176"/>
      <c r="AN305" s="176"/>
      <c r="AO305" s="176"/>
      <c r="AP305" s="176"/>
      <c r="AQ305" s="176"/>
      <c r="AR305" s="176"/>
      <c r="AS305" s="176"/>
      <c r="AT305" s="176"/>
      <c r="AU305" s="176"/>
      <c r="AV305" s="176"/>
      <c r="AW305" s="176"/>
      <c r="AX305" s="176"/>
      <c r="AY305" s="176"/>
      <c r="AZ305" s="176"/>
      <c r="BA305" s="176"/>
      <c r="BB305" s="176"/>
      <c r="BC305" s="176"/>
      <c r="BD305" s="176"/>
      <c r="BE305" s="176"/>
      <c r="BF305" s="176"/>
      <c r="BG305" s="176"/>
      <c r="BH305" s="176"/>
    </row>
    <row r="306" spans="1:60" outlineLevel="1" x14ac:dyDescent="0.2">
      <c r="A306" s="177"/>
      <c r="B306" s="208" t="s">
        <v>1891</v>
      </c>
      <c r="C306" s="209"/>
      <c r="D306" s="200"/>
      <c r="E306" s="201"/>
      <c r="F306" s="184"/>
      <c r="G306" s="184"/>
      <c r="H306" s="184"/>
      <c r="I306" s="184"/>
      <c r="J306" s="184"/>
      <c r="K306" s="184"/>
      <c r="L306" s="184"/>
      <c r="M306" s="184"/>
      <c r="N306" s="184"/>
      <c r="O306" s="184"/>
      <c r="P306" s="184"/>
      <c r="Q306" s="184"/>
      <c r="R306" s="185"/>
      <c r="S306" s="185"/>
      <c r="T306" s="184"/>
      <c r="U306" s="184"/>
      <c r="V306" s="185"/>
      <c r="W306" s="185"/>
      <c r="X306" s="266"/>
      <c r="Y306" s="176"/>
      <c r="Z306" s="176"/>
      <c r="AA306" s="176"/>
      <c r="AB306" s="176"/>
      <c r="AC306" s="176"/>
      <c r="AD306" s="176"/>
      <c r="AE306" s="176" t="s">
        <v>197</v>
      </c>
      <c r="AF306" s="176">
        <v>0</v>
      </c>
      <c r="AG306" s="176"/>
      <c r="AH306" s="211"/>
      <c r="AI306" s="212" t="s">
        <v>1891</v>
      </c>
      <c r="AJ306" s="214"/>
      <c r="AK306" s="176"/>
      <c r="AL306" s="176"/>
      <c r="AM306" s="176"/>
      <c r="AN306" s="176"/>
      <c r="AO306" s="176"/>
      <c r="AP306" s="176"/>
      <c r="AQ306" s="176"/>
      <c r="AR306" s="176"/>
      <c r="AS306" s="176"/>
      <c r="AT306" s="176"/>
      <c r="AU306" s="176"/>
      <c r="AV306" s="176"/>
      <c r="AW306" s="176"/>
      <c r="AX306" s="176"/>
      <c r="AY306" s="176"/>
      <c r="AZ306" s="176"/>
      <c r="BA306" s="176"/>
      <c r="BB306" s="176"/>
      <c r="BC306" s="176"/>
      <c r="BD306" s="176"/>
      <c r="BE306" s="176"/>
      <c r="BF306" s="176"/>
      <c r="BG306" s="176"/>
      <c r="BH306" s="176"/>
    </row>
    <row r="307" spans="1:60" outlineLevel="1" x14ac:dyDescent="0.2">
      <c r="A307" s="177"/>
      <c r="B307" s="208" t="s">
        <v>1892</v>
      </c>
      <c r="C307" s="209"/>
      <c r="D307" s="200"/>
      <c r="E307" s="201"/>
      <c r="F307" s="184"/>
      <c r="G307" s="184"/>
      <c r="H307" s="184"/>
      <c r="I307" s="184"/>
      <c r="J307" s="184"/>
      <c r="K307" s="184"/>
      <c r="L307" s="184"/>
      <c r="M307" s="184"/>
      <c r="N307" s="184"/>
      <c r="O307" s="184"/>
      <c r="P307" s="184"/>
      <c r="Q307" s="184"/>
      <c r="R307" s="185"/>
      <c r="S307" s="185"/>
      <c r="T307" s="184"/>
      <c r="U307" s="184"/>
      <c r="V307" s="185"/>
      <c r="W307" s="185"/>
      <c r="X307" s="266"/>
      <c r="Y307" s="176"/>
      <c r="Z307" s="176"/>
      <c r="AA307" s="176"/>
      <c r="AB307" s="176"/>
      <c r="AC307" s="176"/>
      <c r="AD307" s="176"/>
      <c r="AE307" s="176" t="s">
        <v>197</v>
      </c>
      <c r="AF307" s="176">
        <v>0</v>
      </c>
      <c r="AG307" s="176"/>
      <c r="AH307" s="211"/>
      <c r="AI307" s="212" t="s">
        <v>1892</v>
      </c>
      <c r="AJ307" s="214"/>
      <c r="AK307" s="176"/>
      <c r="AL307" s="176"/>
      <c r="AM307" s="176"/>
      <c r="AN307" s="176"/>
      <c r="AO307" s="176"/>
      <c r="AP307" s="176"/>
      <c r="AQ307" s="176"/>
      <c r="AR307" s="176"/>
      <c r="AS307" s="176"/>
      <c r="AT307" s="176"/>
      <c r="AU307" s="176"/>
      <c r="AV307" s="176"/>
      <c r="AW307" s="176"/>
      <c r="AX307" s="176"/>
      <c r="AY307" s="176"/>
      <c r="AZ307" s="176"/>
      <c r="BA307" s="176"/>
      <c r="BB307" s="176"/>
      <c r="BC307" s="176"/>
      <c r="BD307" s="176"/>
      <c r="BE307" s="176"/>
      <c r="BF307" s="176"/>
      <c r="BG307" s="176"/>
      <c r="BH307" s="176"/>
    </row>
    <row r="308" spans="1:60" outlineLevel="1" x14ac:dyDescent="0.2">
      <c r="A308" s="177"/>
      <c r="B308" s="208" t="s">
        <v>2465</v>
      </c>
      <c r="C308" s="209"/>
      <c r="D308" s="200"/>
      <c r="E308" s="201">
        <v>83.75</v>
      </c>
      <c r="F308" s="184"/>
      <c r="G308" s="184"/>
      <c r="H308" s="184"/>
      <c r="I308" s="184"/>
      <c r="J308" s="184"/>
      <c r="K308" s="184"/>
      <c r="L308" s="184"/>
      <c r="M308" s="184"/>
      <c r="N308" s="184"/>
      <c r="O308" s="184"/>
      <c r="P308" s="184"/>
      <c r="Q308" s="184"/>
      <c r="R308" s="185"/>
      <c r="S308" s="185"/>
      <c r="T308" s="184"/>
      <c r="U308" s="184"/>
      <c r="V308" s="185"/>
      <c r="W308" s="185"/>
      <c r="X308" s="266"/>
      <c r="Y308" s="176"/>
      <c r="Z308" s="176"/>
      <c r="AA308" s="176"/>
      <c r="AB308" s="176"/>
      <c r="AC308" s="176"/>
      <c r="AD308" s="176"/>
      <c r="AE308" s="176" t="s">
        <v>197</v>
      </c>
      <c r="AF308" s="176">
        <v>0</v>
      </c>
      <c r="AG308" s="176"/>
      <c r="AH308" s="211"/>
      <c r="AI308" s="212" t="s">
        <v>2465</v>
      </c>
      <c r="AJ308" s="214"/>
      <c r="AK308" s="176"/>
      <c r="AL308" s="176"/>
      <c r="AM308" s="176"/>
      <c r="AN308" s="176"/>
      <c r="AO308" s="176"/>
      <c r="AP308" s="176"/>
      <c r="AQ308" s="176"/>
      <c r="AR308" s="176"/>
      <c r="AS308" s="176"/>
      <c r="AT308" s="176"/>
      <c r="AU308" s="176"/>
      <c r="AV308" s="176"/>
      <c r="AW308" s="176"/>
      <c r="AX308" s="176"/>
      <c r="AY308" s="176"/>
      <c r="AZ308" s="176"/>
      <c r="BA308" s="176"/>
      <c r="BB308" s="176"/>
      <c r="BC308" s="176"/>
      <c r="BD308" s="176"/>
      <c r="BE308" s="176"/>
      <c r="BF308" s="176"/>
      <c r="BG308" s="176"/>
      <c r="BH308" s="176"/>
    </row>
    <row r="309" spans="1:60" ht="33.75" outlineLevel="1" x14ac:dyDescent="0.2">
      <c r="A309" s="193">
        <v>55</v>
      </c>
      <c r="B309" s="194" t="s">
        <v>2464</v>
      </c>
      <c r="C309" s="194" t="s">
        <v>2463</v>
      </c>
      <c r="D309" s="195" t="s">
        <v>192</v>
      </c>
      <c r="E309" s="196">
        <v>7.4405400000000004</v>
      </c>
      <c r="F309" s="199"/>
      <c r="G309" s="197">
        <f>ROUND(E309*F309,2)</f>
        <v>0</v>
      </c>
      <c r="H309" s="199">
        <v>41.9</v>
      </c>
      <c r="I309" s="197">
        <f>ROUND(E309*H309,2)</f>
        <v>311.76</v>
      </c>
      <c r="J309" s="199">
        <v>1182.0999999999999</v>
      </c>
      <c r="K309" s="197">
        <f>ROUND(E309*J309,2)</f>
        <v>8795.4599999999991</v>
      </c>
      <c r="L309" s="197">
        <v>21</v>
      </c>
      <c r="M309" s="197">
        <f>G309*(1+L309/100)</f>
        <v>0</v>
      </c>
      <c r="N309" s="197">
        <v>1.82E-3</v>
      </c>
      <c r="O309" s="197">
        <f>ROUND(E309*N309,2)</f>
        <v>0.01</v>
      </c>
      <c r="P309" s="197">
        <v>1.8</v>
      </c>
      <c r="Q309" s="197">
        <f>ROUND(E309*P309,2)</f>
        <v>13.39</v>
      </c>
      <c r="R309" s="198" t="s">
        <v>344</v>
      </c>
      <c r="S309" s="198" t="s">
        <v>194</v>
      </c>
      <c r="T309" s="197">
        <v>3.1960000000000002</v>
      </c>
      <c r="U309" s="197">
        <f>ROUND(E309*T309,2)</f>
        <v>23.78</v>
      </c>
      <c r="V309" s="198"/>
      <c r="W309" s="198"/>
      <c r="X309" s="266"/>
      <c r="Y309" s="176"/>
      <c r="Z309" s="176"/>
      <c r="AA309" s="176"/>
      <c r="AB309" s="176"/>
      <c r="AC309" s="176"/>
      <c r="AD309" s="176"/>
      <c r="AE309" s="176" t="s">
        <v>195</v>
      </c>
      <c r="AF309" s="176">
        <v>257</v>
      </c>
      <c r="AG309" s="176"/>
      <c r="AH309" s="211"/>
      <c r="AI309" s="211"/>
      <c r="AJ309" s="214"/>
      <c r="AK309" s="176"/>
      <c r="AL309" s="176"/>
      <c r="AM309" s="176"/>
      <c r="AN309" s="176"/>
      <c r="AO309" s="176"/>
      <c r="AP309" s="176"/>
      <c r="AQ309" s="176"/>
      <c r="AR309" s="176"/>
      <c r="AS309" s="176"/>
      <c r="AT309" s="176"/>
      <c r="AU309" s="176"/>
      <c r="AV309" s="176"/>
      <c r="AW309" s="176"/>
      <c r="AX309" s="176"/>
      <c r="AY309" s="176"/>
      <c r="AZ309" s="176"/>
      <c r="BA309" s="176"/>
      <c r="BB309" s="176"/>
      <c r="BC309" s="176"/>
      <c r="BD309" s="176"/>
      <c r="BE309" s="176"/>
      <c r="BF309" s="176"/>
      <c r="BG309" s="176"/>
      <c r="BH309" s="176"/>
    </row>
    <row r="310" spans="1:60" outlineLevel="1" x14ac:dyDescent="0.2">
      <c r="A310" s="177"/>
      <c r="B310" s="308" t="s">
        <v>2462</v>
      </c>
      <c r="C310" s="308"/>
      <c r="D310" s="309"/>
      <c r="E310" s="309"/>
      <c r="F310" s="309"/>
      <c r="G310" s="309"/>
      <c r="H310" s="184"/>
      <c r="I310" s="184"/>
      <c r="J310" s="184"/>
      <c r="K310" s="184"/>
      <c r="L310" s="184"/>
      <c r="M310" s="184"/>
      <c r="N310" s="184"/>
      <c r="O310" s="184"/>
      <c r="P310" s="184"/>
      <c r="Q310" s="184"/>
      <c r="R310" s="185"/>
      <c r="S310" s="185"/>
      <c r="T310" s="184"/>
      <c r="U310" s="184"/>
      <c r="V310" s="185"/>
      <c r="W310" s="185"/>
      <c r="X310" s="266"/>
      <c r="Y310" s="176"/>
      <c r="Z310" s="176"/>
      <c r="AA310" s="176"/>
      <c r="AB310" s="176"/>
      <c r="AC310" s="176"/>
      <c r="AD310" s="176"/>
      <c r="AE310" s="176" t="s">
        <v>221</v>
      </c>
      <c r="AF310" s="176"/>
      <c r="AG310" s="176"/>
      <c r="AH310" s="211" t="str">
        <f>B310</f>
        <v>Včetně pomocného lešení o výšce podlahy do 1900 mm a pro zatížení do 1,5 kPa  (150 kg/m2).</v>
      </c>
      <c r="AI310" s="211"/>
      <c r="AJ310" s="214"/>
      <c r="AK310" s="176"/>
      <c r="AL310" s="176"/>
      <c r="AM310" s="176"/>
      <c r="AN310" s="176"/>
      <c r="AO310" s="176"/>
      <c r="AP310" s="176"/>
      <c r="AQ310" s="176"/>
      <c r="AR310" s="176"/>
      <c r="AS310" s="176"/>
      <c r="AT310" s="176"/>
      <c r="AU310" s="176"/>
      <c r="AV310" s="176"/>
      <c r="AW310" s="176"/>
      <c r="AX310" s="176"/>
      <c r="AY310" s="176"/>
      <c r="AZ310" s="176"/>
      <c r="BA310" s="176"/>
      <c r="BB310" s="176"/>
      <c r="BC310" s="176"/>
      <c r="BD310" s="176"/>
      <c r="BE310" s="176"/>
      <c r="BF310" s="176"/>
      <c r="BG310" s="176"/>
      <c r="BH310" s="176"/>
    </row>
    <row r="311" spans="1:60" outlineLevel="1" x14ac:dyDescent="0.2">
      <c r="A311" s="177"/>
      <c r="B311" s="299" t="s">
        <v>2461</v>
      </c>
      <c r="C311" s="299"/>
      <c r="D311" s="300"/>
      <c r="E311" s="201"/>
      <c r="F311" s="184"/>
      <c r="G311" s="184"/>
      <c r="H311" s="184"/>
      <c r="I311" s="184"/>
      <c r="J311" s="184"/>
      <c r="K311" s="184"/>
      <c r="L311" s="184"/>
      <c r="M311" s="184"/>
      <c r="N311" s="184"/>
      <c r="O311" s="184"/>
      <c r="P311" s="184"/>
      <c r="Q311" s="184"/>
      <c r="R311" s="185"/>
      <c r="S311" s="185"/>
      <c r="T311" s="184"/>
      <c r="U311" s="184"/>
      <c r="V311" s="185"/>
      <c r="W311" s="185"/>
      <c r="X311" s="266"/>
      <c r="Y311" s="176"/>
      <c r="Z311" s="176"/>
      <c r="AA311" s="176"/>
      <c r="AB311" s="176"/>
      <c r="AC311" s="176"/>
      <c r="AD311" s="176"/>
      <c r="AE311" s="176" t="s">
        <v>197</v>
      </c>
      <c r="AF311" s="176">
        <v>0</v>
      </c>
      <c r="AG311" s="176"/>
      <c r="AH311" s="211"/>
      <c r="AI311" s="212" t="s">
        <v>2461</v>
      </c>
      <c r="AJ311" s="214"/>
      <c r="AK311" s="176"/>
      <c r="AL311" s="176"/>
      <c r="AM311" s="176"/>
      <c r="AN311" s="176"/>
      <c r="AO311" s="176"/>
      <c r="AP311" s="176"/>
      <c r="AQ311" s="176"/>
      <c r="AR311" s="176"/>
      <c r="AS311" s="176"/>
      <c r="AT311" s="176"/>
      <c r="AU311" s="176"/>
      <c r="AV311" s="176"/>
      <c r="AW311" s="176"/>
      <c r="AX311" s="176"/>
      <c r="AY311" s="176"/>
      <c r="AZ311" s="176"/>
      <c r="BA311" s="176"/>
      <c r="BB311" s="176"/>
      <c r="BC311" s="176"/>
      <c r="BD311" s="176"/>
      <c r="BE311" s="176"/>
      <c r="BF311" s="176"/>
      <c r="BG311" s="176"/>
      <c r="BH311" s="176"/>
    </row>
    <row r="312" spans="1:60" outlineLevel="1" x14ac:dyDescent="0.2">
      <c r="A312" s="177"/>
      <c r="B312" s="208" t="s">
        <v>2460</v>
      </c>
      <c r="C312" s="209"/>
      <c r="D312" s="200"/>
      <c r="E312" s="201"/>
      <c r="F312" s="184"/>
      <c r="G312" s="184"/>
      <c r="H312" s="184"/>
      <c r="I312" s="184"/>
      <c r="J312" s="184"/>
      <c r="K312" s="184"/>
      <c r="L312" s="184"/>
      <c r="M312" s="184"/>
      <c r="N312" s="184"/>
      <c r="O312" s="184"/>
      <c r="P312" s="184"/>
      <c r="Q312" s="184"/>
      <c r="R312" s="185"/>
      <c r="S312" s="185"/>
      <c r="T312" s="184"/>
      <c r="U312" s="184"/>
      <c r="V312" s="185"/>
      <c r="W312" s="185"/>
      <c r="X312" s="266"/>
      <c r="Y312" s="176"/>
      <c r="Z312" s="176"/>
      <c r="AA312" s="176"/>
      <c r="AB312" s="176"/>
      <c r="AC312" s="176"/>
      <c r="AD312" s="176"/>
      <c r="AE312" s="176" t="s">
        <v>197</v>
      </c>
      <c r="AF312" s="176">
        <v>0</v>
      </c>
      <c r="AG312" s="176"/>
      <c r="AH312" s="211"/>
      <c r="AI312" s="212" t="s">
        <v>2460</v>
      </c>
      <c r="AJ312" s="214"/>
      <c r="AK312" s="176"/>
      <c r="AL312" s="176"/>
      <c r="AM312" s="176"/>
      <c r="AN312" s="176"/>
      <c r="AO312" s="176"/>
      <c r="AP312" s="176"/>
      <c r="AQ312" s="176"/>
      <c r="AR312" s="176"/>
      <c r="AS312" s="176"/>
      <c r="AT312" s="176"/>
      <c r="AU312" s="176"/>
      <c r="AV312" s="176"/>
      <c r="AW312" s="176"/>
      <c r="AX312" s="176"/>
      <c r="AY312" s="176"/>
      <c r="AZ312" s="176"/>
      <c r="BA312" s="176"/>
      <c r="BB312" s="176"/>
      <c r="BC312" s="176"/>
      <c r="BD312" s="176"/>
      <c r="BE312" s="176"/>
      <c r="BF312" s="176"/>
      <c r="BG312" s="176"/>
      <c r="BH312" s="176"/>
    </row>
    <row r="313" spans="1:60" outlineLevel="1" x14ac:dyDescent="0.2">
      <c r="A313" s="177"/>
      <c r="B313" s="208" t="s">
        <v>2459</v>
      </c>
      <c r="C313" s="209"/>
      <c r="D313" s="200"/>
      <c r="E313" s="201"/>
      <c r="F313" s="184"/>
      <c r="G313" s="184"/>
      <c r="H313" s="184"/>
      <c r="I313" s="184"/>
      <c r="J313" s="184"/>
      <c r="K313" s="184"/>
      <c r="L313" s="184"/>
      <c r="M313" s="184"/>
      <c r="N313" s="184"/>
      <c r="O313" s="184"/>
      <c r="P313" s="184"/>
      <c r="Q313" s="184"/>
      <c r="R313" s="185"/>
      <c r="S313" s="185"/>
      <c r="T313" s="184"/>
      <c r="U313" s="184"/>
      <c r="V313" s="185"/>
      <c r="W313" s="185"/>
      <c r="X313" s="266"/>
      <c r="Y313" s="176"/>
      <c r="Z313" s="176"/>
      <c r="AA313" s="176"/>
      <c r="AB313" s="176"/>
      <c r="AC313" s="176"/>
      <c r="AD313" s="176"/>
      <c r="AE313" s="176" t="s">
        <v>197</v>
      </c>
      <c r="AF313" s="176">
        <v>0</v>
      </c>
      <c r="AG313" s="176"/>
      <c r="AH313" s="211"/>
      <c r="AI313" s="212" t="s">
        <v>2459</v>
      </c>
      <c r="AJ313" s="214"/>
      <c r="AK313" s="176"/>
      <c r="AL313" s="176"/>
      <c r="AM313" s="176"/>
      <c r="AN313" s="176"/>
      <c r="AO313" s="176"/>
      <c r="AP313" s="176"/>
      <c r="AQ313" s="176"/>
      <c r="AR313" s="176"/>
      <c r="AS313" s="176"/>
      <c r="AT313" s="176"/>
      <c r="AU313" s="176"/>
      <c r="AV313" s="176"/>
      <c r="AW313" s="176"/>
      <c r="AX313" s="176"/>
      <c r="AY313" s="176"/>
      <c r="AZ313" s="176"/>
      <c r="BA313" s="176"/>
      <c r="BB313" s="176"/>
      <c r="BC313" s="176"/>
      <c r="BD313" s="176"/>
      <c r="BE313" s="176"/>
      <c r="BF313" s="176"/>
      <c r="BG313" s="176"/>
      <c r="BH313" s="176"/>
    </row>
    <row r="314" spans="1:60" outlineLevel="1" x14ac:dyDescent="0.2">
      <c r="A314" s="177"/>
      <c r="B314" s="208" t="s">
        <v>2458</v>
      </c>
      <c r="C314" s="209"/>
      <c r="D314" s="200"/>
      <c r="E314" s="201"/>
      <c r="F314" s="184"/>
      <c r="G314" s="184"/>
      <c r="H314" s="184"/>
      <c r="I314" s="184"/>
      <c r="J314" s="184"/>
      <c r="K314" s="184"/>
      <c r="L314" s="184"/>
      <c r="M314" s="184"/>
      <c r="N314" s="184"/>
      <c r="O314" s="184"/>
      <c r="P314" s="184"/>
      <c r="Q314" s="184"/>
      <c r="R314" s="185"/>
      <c r="S314" s="185"/>
      <c r="T314" s="184"/>
      <c r="U314" s="184"/>
      <c r="V314" s="185"/>
      <c r="W314" s="185"/>
      <c r="X314" s="266"/>
      <c r="Y314" s="176"/>
      <c r="Z314" s="176"/>
      <c r="AA314" s="176"/>
      <c r="AB314" s="176"/>
      <c r="AC314" s="176"/>
      <c r="AD314" s="176"/>
      <c r="AE314" s="176" t="s">
        <v>197</v>
      </c>
      <c r="AF314" s="176">
        <v>0</v>
      </c>
      <c r="AG314" s="176"/>
      <c r="AH314" s="211"/>
      <c r="AI314" s="212" t="s">
        <v>2458</v>
      </c>
      <c r="AJ314" s="214"/>
      <c r="AK314" s="176"/>
      <c r="AL314" s="176"/>
      <c r="AM314" s="176"/>
      <c r="AN314" s="176"/>
      <c r="AO314" s="176"/>
      <c r="AP314" s="176"/>
      <c r="AQ314" s="176"/>
      <c r="AR314" s="176"/>
      <c r="AS314" s="176"/>
      <c r="AT314" s="176"/>
      <c r="AU314" s="176"/>
      <c r="AV314" s="176"/>
      <c r="AW314" s="176"/>
      <c r="AX314" s="176"/>
      <c r="AY314" s="176"/>
      <c r="AZ314" s="176"/>
      <c r="BA314" s="176"/>
      <c r="BB314" s="176"/>
      <c r="BC314" s="176"/>
      <c r="BD314" s="176"/>
      <c r="BE314" s="176"/>
      <c r="BF314" s="176"/>
      <c r="BG314" s="176"/>
      <c r="BH314" s="176"/>
    </row>
    <row r="315" spans="1:60" outlineLevel="1" x14ac:dyDescent="0.2">
      <c r="A315" s="177"/>
      <c r="B315" s="208" t="s">
        <v>2457</v>
      </c>
      <c r="C315" s="209"/>
      <c r="D315" s="200"/>
      <c r="E315" s="201">
        <v>7.4405400000000004</v>
      </c>
      <c r="F315" s="184"/>
      <c r="G315" s="184"/>
      <c r="H315" s="184"/>
      <c r="I315" s="184"/>
      <c r="J315" s="184"/>
      <c r="K315" s="184"/>
      <c r="L315" s="184"/>
      <c r="M315" s="184"/>
      <c r="N315" s="184"/>
      <c r="O315" s="184"/>
      <c r="P315" s="184"/>
      <c r="Q315" s="184"/>
      <c r="R315" s="185"/>
      <c r="S315" s="185"/>
      <c r="T315" s="184"/>
      <c r="U315" s="184"/>
      <c r="V315" s="185"/>
      <c r="W315" s="185"/>
      <c r="X315" s="266"/>
      <c r="Y315" s="176"/>
      <c r="Z315" s="176"/>
      <c r="AA315" s="176"/>
      <c r="AB315" s="176"/>
      <c r="AC315" s="176"/>
      <c r="AD315" s="176"/>
      <c r="AE315" s="176" t="s">
        <v>197</v>
      </c>
      <c r="AF315" s="176">
        <v>0</v>
      </c>
      <c r="AG315" s="176"/>
      <c r="AH315" s="211"/>
      <c r="AI315" s="212" t="s">
        <v>2457</v>
      </c>
      <c r="AJ315" s="214"/>
      <c r="AK315" s="176"/>
      <c r="AL315" s="176"/>
      <c r="AM315" s="176"/>
      <c r="AN315" s="176"/>
      <c r="AO315" s="176"/>
      <c r="AP315" s="176"/>
      <c r="AQ315" s="176"/>
      <c r="AR315" s="176"/>
      <c r="AS315" s="176"/>
      <c r="AT315" s="176"/>
      <c r="AU315" s="176"/>
      <c r="AV315" s="176"/>
      <c r="AW315" s="176"/>
      <c r="AX315" s="176"/>
      <c r="AY315" s="176"/>
      <c r="AZ315" s="176"/>
      <c r="BA315" s="176"/>
      <c r="BB315" s="176"/>
      <c r="BC315" s="176"/>
      <c r="BD315" s="176"/>
      <c r="BE315" s="176"/>
      <c r="BF315" s="176"/>
      <c r="BG315" s="176"/>
      <c r="BH315" s="176"/>
    </row>
    <row r="316" spans="1:60" ht="22.5" outlineLevel="1" x14ac:dyDescent="0.2">
      <c r="A316" s="222">
        <v>56</v>
      </c>
      <c r="B316" s="223" t="s">
        <v>375</v>
      </c>
      <c r="C316" s="223" t="s">
        <v>376</v>
      </c>
      <c r="D316" s="224" t="s">
        <v>207</v>
      </c>
      <c r="E316" s="225">
        <v>427.875</v>
      </c>
      <c r="F316" s="199"/>
      <c r="G316" s="227">
        <f>ROUND(E316*F316,2)</f>
        <v>0</v>
      </c>
      <c r="H316" s="226">
        <v>0</v>
      </c>
      <c r="I316" s="227">
        <f>ROUND(E316*H316,2)</f>
        <v>0</v>
      </c>
      <c r="J316" s="226">
        <v>110.5</v>
      </c>
      <c r="K316" s="227">
        <f>ROUND(E316*J316,2)</f>
        <v>47280.19</v>
      </c>
      <c r="L316" s="227">
        <v>21</v>
      </c>
      <c r="M316" s="227">
        <f>G316*(1+L316/100)</f>
        <v>0</v>
      </c>
      <c r="N316" s="227">
        <v>0</v>
      </c>
      <c r="O316" s="227">
        <f>ROUND(E316*N316,2)</f>
        <v>0</v>
      </c>
      <c r="P316" s="227">
        <v>0.05</v>
      </c>
      <c r="Q316" s="227">
        <f>ROUND(E316*P316,2)</f>
        <v>21.39</v>
      </c>
      <c r="R316" s="228" t="s">
        <v>344</v>
      </c>
      <c r="S316" s="228" t="s">
        <v>194</v>
      </c>
      <c r="T316" s="197">
        <v>0.33</v>
      </c>
      <c r="U316" s="197">
        <f>ROUND(E316*T316,2)</f>
        <v>141.19999999999999</v>
      </c>
      <c r="V316" s="198"/>
      <c r="W316" s="198"/>
      <c r="X316" s="266"/>
      <c r="Y316" s="176"/>
      <c r="Z316" s="176"/>
      <c r="AA316" s="176"/>
      <c r="AB316" s="176"/>
      <c r="AC316" s="176"/>
      <c r="AD316" s="176"/>
      <c r="AE316" s="176" t="s">
        <v>195</v>
      </c>
      <c r="AF316" s="176">
        <v>262</v>
      </c>
      <c r="AG316" s="176"/>
      <c r="AH316" s="211"/>
      <c r="AI316" s="211"/>
      <c r="AJ316" s="214"/>
      <c r="AK316" s="176"/>
      <c r="AL316" s="176"/>
      <c r="AM316" s="176"/>
      <c r="AN316" s="176"/>
      <c r="AO316" s="176"/>
      <c r="AP316" s="176"/>
      <c r="AQ316" s="176"/>
      <c r="AR316" s="176"/>
      <c r="AS316" s="176"/>
      <c r="AT316" s="176"/>
      <c r="AU316" s="176"/>
      <c r="AV316" s="176"/>
      <c r="AW316" s="176"/>
      <c r="AX316" s="176"/>
      <c r="AY316" s="176"/>
      <c r="AZ316" s="176"/>
      <c r="BA316" s="176"/>
      <c r="BB316" s="176"/>
      <c r="BC316" s="176"/>
      <c r="BD316" s="176"/>
      <c r="BE316" s="176"/>
      <c r="BF316" s="176"/>
      <c r="BG316" s="176"/>
      <c r="BH316" s="176"/>
    </row>
    <row r="317" spans="1:60" outlineLevel="1" x14ac:dyDescent="0.2">
      <c r="A317" s="240"/>
      <c r="B317" s="312" t="s">
        <v>2120</v>
      </c>
      <c r="C317" s="312"/>
      <c r="D317" s="313"/>
      <c r="E317" s="244"/>
      <c r="F317" s="238"/>
      <c r="G317" s="238"/>
      <c r="H317" s="238"/>
      <c r="I317" s="238"/>
      <c r="J317" s="238"/>
      <c r="K317" s="238"/>
      <c r="L317" s="238"/>
      <c r="M317" s="238"/>
      <c r="N317" s="238"/>
      <c r="O317" s="238"/>
      <c r="P317" s="238"/>
      <c r="Q317" s="238"/>
      <c r="R317" s="239"/>
      <c r="S317" s="239"/>
      <c r="T317" s="184"/>
      <c r="U317" s="184"/>
      <c r="V317" s="185"/>
      <c r="W317" s="185"/>
      <c r="X317" s="266"/>
      <c r="Y317" s="176"/>
      <c r="Z317" s="176"/>
      <c r="AA317" s="176"/>
      <c r="AB317" s="176"/>
      <c r="AC317" s="176"/>
      <c r="AD317" s="176"/>
      <c r="AE317" s="176" t="s">
        <v>197</v>
      </c>
      <c r="AF317" s="176">
        <v>0</v>
      </c>
      <c r="AG317" s="176"/>
      <c r="AH317" s="211"/>
      <c r="AI317" s="212" t="s">
        <v>2120</v>
      </c>
      <c r="AJ317" s="214"/>
      <c r="AK317" s="176"/>
      <c r="AL317" s="176"/>
      <c r="AM317" s="176"/>
      <c r="AN317" s="176"/>
      <c r="AO317" s="176"/>
      <c r="AP317" s="176"/>
      <c r="AQ317" s="176"/>
      <c r="AR317" s="176"/>
      <c r="AS317" s="176"/>
      <c r="AT317" s="176"/>
      <c r="AU317" s="176"/>
      <c r="AV317" s="176"/>
      <c r="AW317" s="176"/>
      <c r="AX317" s="176"/>
      <c r="AY317" s="176"/>
      <c r="AZ317" s="176"/>
      <c r="BA317" s="176"/>
      <c r="BB317" s="176"/>
      <c r="BC317" s="176"/>
      <c r="BD317" s="176"/>
      <c r="BE317" s="176"/>
      <c r="BF317" s="176"/>
      <c r="BG317" s="176"/>
      <c r="BH317" s="176"/>
    </row>
    <row r="318" spans="1:60" outlineLevel="1" x14ac:dyDescent="0.2">
      <c r="A318" s="240"/>
      <c r="B318" s="245" t="s">
        <v>2119</v>
      </c>
      <c r="C318" s="246"/>
      <c r="D318" s="243"/>
      <c r="E318" s="244"/>
      <c r="F318" s="238"/>
      <c r="G318" s="238"/>
      <c r="H318" s="238"/>
      <c r="I318" s="238"/>
      <c r="J318" s="238"/>
      <c r="K318" s="238"/>
      <c r="L318" s="238"/>
      <c r="M318" s="238"/>
      <c r="N318" s="238"/>
      <c r="O318" s="238"/>
      <c r="P318" s="238"/>
      <c r="Q318" s="238"/>
      <c r="R318" s="239"/>
      <c r="S318" s="239"/>
      <c r="T318" s="184"/>
      <c r="U318" s="184"/>
      <c r="V318" s="185"/>
      <c r="W318" s="185"/>
      <c r="X318" s="266"/>
      <c r="Y318" s="176"/>
      <c r="Z318" s="176"/>
      <c r="AA318" s="176"/>
      <c r="AB318" s="176"/>
      <c r="AC318" s="176"/>
      <c r="AD318" s="176"/>
      <c r="AE318" s="176" t="s">
        <v>197</v>
      </c>
      <c r="AF318" s="176">
        <v>0</v>
      </c>
      <c r="AG318" s="176"/>
      <c r="AH318" s="211"/>
      <c r="AI318" s="212" t="s">
        <v>2119</v>
      </c>
      <c r="AJ318" s="214"/>
      <c r="AK318" s="176"/>
      <c r="AL318" s="176"/>
      <c r="AM318" s="176"/>
      <c r="AN318" s="176"/>
      <c r="AO318" s="176"/>
      <c r="AP318" s="176"/>
      <c r="AQ318" s="176"/>
      <c r="AR318" s="176"/>
      <c r="AS318" s="176"/>
      <c r="AT318" s="176"/>
      <c r="AU318" s="176"/>
      <c r="AV318" s="176"/>
      <c r="AW318" s="176"/>
      <c r="AX318" s="176"/>
      <c r="AY318" s="176"/>
      <c r="AZ318" s="176"/>
      <c r="BA318" s="176"/>
      <c r="BB318" s="176"/>
      <c r="BC318" s="176"/>
      <c r="BD318" s="176"/>
      <c r="BE318" s="176"/>
      <c r="BF318" s="176"/>
      <c r="BG318" s="176"/>
      <c r="BH318" s="176"/>
    </row>
    <row r="319" spans="1:60" ht="33.75" outlineLevel="1" x14ac:dyDescent="0.2">
      <c r="A319" s="240"/>
      <c r="B319" s="312" t="s">
        <v>2118</v>
      </c>
      <c r="C319" s="312"/>
      <c r="D319" s="313"/>
      <c r="E319" s="244"/>
      <c r="F319" s="238"/>
      <c r="G319" s="238"/>
      <c r="H319" s="238"/>
      <c r="I319" s="238"/>
      <c r="J319" s="238"/>
      <c r="K319" s="238"/>
      <c r="L319" s="238"/>
      <c r="M319" s="238"/>
      <c r="N319" s="238"/>
      <c r="O319" s="238"/>
      <c r="P319" s="238"/>
      <c r="Q319" s="238"/>
      <c r="R319" s="239"/>
      <c r="S319" s="239"/>
      <c r="T319" s="184"/>
      <c r="U319" s="184"/>
      <c r="V319" s="185"/>
      <c r="W319" s="185"/>
      <c r="X319" s="266"/>
      <c r="Y319" s="176"/>
      <c r="Z319" s="176"/>
      <c r="AA319" s="176"/>
      <c r="AB319" s="176"/>
      <c r="AC319" s="176"/>
      <c r="AD319" s="176"/>
      <c r="AE319" s="176" t="s">
        <v>197</v>
      </c>
      <c r="AF319" s="176">
        <v>0</v>
      </c>
      <c r="AG319" s="176"/>
      <c r="AH319" s="211"/>
      <c r="AI319" s="212" t="s">
        <v>2118</v>
      </c>
      <c r="AJ319" s="214"/>
      <c r="AK319" s="176"/>
      <c r="AL319" s="176"/>
      <c r="AM319" s="176"/>
      <c r="AN319" s="176"/>
      <c r="AO319" s="176"/>
      <c r="AP319" s="176"/>
      <c r="AQ319" s="176"/>
      <c r="AR319" s="176"/>
      <c r="AS319" s="176"/>
      <c r="AT319" s="176"/>
      <c r="AU319" s="176"/>
      <c r="AV319" s="176"/>
      <c r="AW319" s="176"/>
      <c r="AX319" s="176"/>
      <c r="AY319" s="176"/>
      <c r="AZ319" s="176"/>
      <c r="BA319" s="176"/>
      <c r="BB319" s="176"/>
      <c r="BC319" s="176"/>
      <c r="BD319" s="176"/>
      <c r="BE319" s="176"/>
      <c r="BF319" s="176"/>
      <c r="BG319" s="176"/>
      <c r="BH319" s="176"/>
    </row>
    <row r="320" spans="1:60" outlineLevel="1" x14ac:dyDescent="0.2">
      <c r="A320" s="240"/>
      <c r="B320" s="245" t="s">
        <v>2117</v>
      </c>
      <c r="C320" s="246"/>
      <c r="D320" s="243"/>
      <c r="E320" s="244"/>
      <c r="F320" s="238"/>
      <c r="G320" s="238"/>
      <c r="H320" s="238"/>
      <c r="I320" s="238"/>
      <c r="J320" s="238"/>
      <c r="K320" s="238"/>
      <c r="L320" s="238"/>
      <c r="M320" s="238"/>
      <c r="N320" s="238"/>
      <c r="O320" s="238"/>
      <c r="P320" s="238"/>
      <c r="Q320" s="238"/>
      <c r="R320" s="239"/>
      <c r="S320" s="239"/>
      <c r="T320" s="184"/>
      <c r="U320" s="184"/>
      <c r="V320" s="185"/>
      <c r="W320" s="185"/>
      <c r="X320" s="266"/>
      <c r="Y320" s="176"/>
      <c r="Z320" s="176"/>
      <c r="AA320" s="176"/>
      <c r="AB320" s="176"/>
      <c r="AC320" s="176"/>
      <c r="AD320" s="176"/>
      <c r="AE320" s="176" t="s">
        <v>197</v>
      </c>
      <c r="AF320" s="176">
        <v>0</v>
      </c>
      <c r="AG320" s="176"/>
      <c r="AH320" s="211"/>
      <c r="AI320" s="212" t="s">
        <v>2117</v>
      </c>
      <c r="AJ320" s="214"/>
      <c r="AK320" s="176"/>
      <c r="AL320" s="176"/>
      <c r="AM320" s="176"/>
      <c r="AN320" s="176"/>
      <c r="AO320" s="176"/>
      <c r="AP320" s="176"/>
      <c r="AQ320" s="176"/>
      <c r="AR320" s="176"/>
      <c r="AS320" s="176"/>
      <c r="AT320" s="176"/>
      <c r="AU320" s="176"/>
      <c r="AV320" s="176"/>
      <c r="AW320" s="176"/>
      <c r="AX320" s="176"/>
      <c r="AY320" s="176"/>
      <c r="AZ320" s="176"/>
      <c r="BA320" s="176"/>
      <c r="BB320" s="176"/>
      <c r="BC320" s="176"/>
      <c r="BD320" s="176"/>
      <c r="BE320" s="176"/>
      <c r="BF320" s="176"/>
      <c r="BG320" s="176"/>
      <c r="BH320" s="176"/>
    </row>
    <row r="321" spans="1:60" outlineLevel="1" x14ac:dyDescent="0.2">
      <c r="A321" s="240"/>
      <c r="B321" s="245" t="s">
        <v>259</v>
      </c>
      <c r="C321" s="246"/>
      <c r="D321" s="243"/>
      <c r="E321" s="244"/>
      <c r="F321" s="238"/>
      <c r="G321" s="238"/>
      <c r="H321" s="238"/>
      <c r="I321" s="238"/>
      <c r="J321" s="238"/>
      <c r="K321" s="238"/>
      <c r="L321" s="238"/>
      <c r="M321" s="238"/>
      <c r="N321" s="238"/>
      <c r="O321" s="238"/>
      <c r="P321" s="238"/>
      <c r="Q321" s="238"/>
      <c r="R321" s="239"/>
      <c r="S321" s="239"/>
      <c r="T321" s="184"/>
      <c r="U321" s="184"/>
      <c r="V321" s="185"/>
      <c r="W321" s="185"/>
      <c r="X321" s="266"/>
      <c r="Y321" s="176"/>
      <c r="Z321" s="176"/>
      <c r="AA321" s="176"/>
      <c r="AB321" s="176"/>
      <c r="AC321" s="176"/>
      <c r="AD321" s="176"/>
      <c r="AE321" s="176" t="s">
        <v>197</v>
      </c>
      <c r="AF321" s="176">
        <v>0</v>
      </c>
      <c r="AG321" s="176"/>
      <c r="AH321" s="211"/>
      <c r="AI321" s="212" t="s">
        <v>259</v>
      </c>
      <c r="AJ321" s="214"/>
      <c r="AK321" s="176"/>
      <c r="AL321" s="176"/>
      <c r="AM321" s="176"/>
      <c r="AN321" s="176"/>
      <c r="AO321" s="176"/>
      <c r="AP321" s="176"/>
      <c r="AQ321" s="176"/>
      <c r="AR321" s="176"/>
      <c r="AS321" s="176"/>
      <c r="AT321" s="176"/>
      <c r="AU321" s="176"/>
      <c r="AV321" s="176"/>
      <c r="AW321" s="176"/>
      <c r="AX321" s="176"/>
      <c r="AY321" s="176"/>
      <c r="AZ321" s="176"/>
      <c r="BA321" s="176"/>
      <c r="BB321" s="176"/>
      <c r="BC321" s="176"/>
      <c r="BD321" s="176"/>
      <c r="BE321" s="176"/>
      <c r="BF321" s="176"/>
      <c r="BG321" s="176"/>
      <c r="BH321" s="176"/>
    </row>
    <row r="322" spans="1:60" outlineLevel="1" x14ac:dyDescent="0.2">
      <c r="A322" s="240"/>
      <c r="B322" s="245" t="s">
        <v>2456</v>
      </c>
      <c r="C322" s="246"/>
      <c r="D322" s="243"/>
      <c r="E322" s="244">
        <v>427.875</v>
      </c>
      <c r="F322" s="238"/>
      <c r="G322" s="238"/>
      <c r="H322" s="238"/>
      <c r="I322" s="238"/>
      <c r="J322" s="238"/>
      <c r="K322" s="238"/>
      <c r="L322" s="238"/>
      <c r="M322" s="238"/>
      <c r="N322" s="238"/>
      <c r="O322" s="238"/>
      <c r="P322" s="238"/>
      <c r="Q322" s="238"/>
      <c r="R322" s="239"/>
      <c r="S322" s="239"/>
      <c r="T322" s="184"/>
      <c r="U322" s="184"/>
      <c r="V322" s="185"/>
      <c r="W322" s="185"/>
      <c r="X322" s="266"/>
      <c r="Y322" s="176"/>
      <c r="Z322" s="176"/>
      <c r="AA322" s="176"/>
      <c r="AB322" s="176"/>
      <c r="AC322" s="176"/>
      <c r="AD322" s="176"/>
      <c r="AE322" s="176" t="s">
        <v>197</v>
      </c>
      <c r="AF322" s="176">
        <v>0</v>
      </c>
      <c r="AG322" s="176"/>
      <c r="AH322" s="211"/>
      <c r="AI322" s="212" t="s">
        <v>2456</v>
      </c>
      <c r="AJ322" s="214"/>
      <c r="AK322" s="176"/>
      <c r="AL322" s="176"/>
      <c r="AM322" s="176"/>
      <c r="AN322" s="176"/>
      <c r="AO322" s="176"/>
      <c r="AP322" s="176"/>
      <c r="AQ322" s="176"/>
      <c r="AR322" s="176"/>
      <c r="AS322" s="176"/>
      <c r="AT322" s="176"/>
      <c r="AU322" s="176"/>
      <c r="AV322" s="176"/>
      <c r="AW322" s="176"/>
      <c r="AX322" s="176"/>
      <c r="AY322" s="176"/>
      <c r="AZ322" s="176"/>
      <c r="BA322" s="176"/>
      <c r="BB322" s="176"/>
      <c r="BC322" s="176"/>
      <c r="BD322" s="176"/>
      <c r="BE322" s="176"/>
      <c r="BF322" s="176"/>
      <c r="BG322" s="176"/>
      <c r="BH322" s="176"/>
    </row>
    <row r="323" spans="1:60" ht="22.5" outlineLevel="1" x14ac:dyDescent="0.2">
      <c r="A323" s="222">
        <v>57</v>
      </c>
      <c r="B323" s="223" t="s">
        <v>2455</v>
      </c>
      <c r="C323" s="223" t="s">
        <v>2454</v>
      </c>
      <c r="D323" s="224" t="s">
        <v>207</v>
      </c>
      <c r="E323" s="225">
        <v>166.78530000000001</v>
      </c>
      <c r="F323" s="199"/>
      <c r="G323" s="227">
        <f>ROUND(E323*F323,2)</f>
        <v>0</v>
      </c>
      <c r="H323" s="226">
        <v>0</v>
      </c>
      <c r="I323" s="227">
        <f>ROUND(E323*H323,2)</f>
        <v>0</v>
      </c>
      <c r="J323" s="226">
        <v>26.7</v>
      </c>
      <c r="K323" s="227">
        <f>ROUND(E323*J323,2)</f>
        <v>4453.17</v>
      </c>
      <c r="L323" s="227">
        <v>21</v>
      </c>
      <c r="M323" s="227">
        <f>G323*(1+L323/100)</f>
        <v>0</v>
      </c>
      <c r="N323" s="227">
        <v>0</v>
      </c>
      <c r="O323" s="227">
        <f>ROUND(E323*N323,2)</f>
        <v>0</v>
      </c>
      <c r="P323" s="227">
        <v>0.01</v>
      </c>
      <c r="Q323" s="227">
        <f>ROUND(E323*P323,2)</f>
        <v>1.67</v>
      </c>
      <c r="R323" s="228" t="s">
        <v>344</v>
      </c>
      <c r="S323" s="228" t="s">
        <v>194</v>
      </c>
      <c r="T323" s="197">
        <v>0.08</v>
      </c>
      <c r="U323" s="197">
        <f>ROUND(E323*T323,2)</f>
        <v>13.34</v>
      </c>
      <c r="V323" s="198"/>
      <c r="W323" s="198"/>
      <c r="X323" s="266"/>
      <c r="Y323" s="176"/>
      <c r="Z323" s="176"/>
      <c r="AA323" s="176"/>
      <c r="AB323" s="176"/>
      <c r="AC323" s="176"/>
      <c r="AD323" s="176"/>
      <c r="AE323" s="176" t="s">
        <v>195</v>
      </c>
      <c r="AF323" s="176">
        <v>267</v>
      </c>
      <c r="AG323" s="176"/>
      <c r="AH323" s="211"/>
      <c r="AI323" s="211"/>
      <c r="AJ323" s="214"/>
      <c r="AK323" s="176"/>
      <c r="AL323" s="176"/>
      <c r="AM323" s="176"/>
      <c r="AN323" s="176"/>
      <c r="AO323" s="176"/>
      <c r="AP323" s="176"/>
      <c r="AQ323" s="176"/>
      <c r="AR323" s="176"/>
      <c r="AS323" s="176"/>
      <c r="AT323" s="176"/>
      <c r="AU323" s="176"/>
      <c r="AV323" s="176"/>
      <c r="AW323" s="176"/>
      <c r="AX323" s="176"/>
      <c r="AY323" s="176"/>
      <c r="AZ323" s="176"/>
      <c r="BA323" s="176"/>
      <c r="BB323" s="176"/>
      <c r="BC323" s="176"/>
      <c r="BD323" s="176"/>
      <c r="BE323" s="176"/>
      <c r="BF323" s="176"/>
      <c r="BG323" s="176"/>
      <c r="BH323" s="176"/>
    </row>
    <row r="324" spans="1:60" outlineLevel="1" x14ac:dyDescent="0.2">
      <c r="A324" s="240"/>
      <c r="B324" s="245" t="s">
        <v>2453</v>
      </c>
      <c r="C324" s="246"/>
      <c r="D324" s="243"/>
      <c r="E324" s="244">
        <v>166.78530000000001</v>
      </c>
      <c r="F324" s="238"/>
      <c r="G324" s="238"/>
      <c r="H324" s="238"/>
      <c r="I324" s="238"/>
      <c r="J324" s="238"/>
      <c r="K324" s="238"/>
      <c r="L324" s="238"/>
      <c r="M324" s="238"/>
      <c r="N324" s="238"/>
      <c r="O324" s="238"/>
      <c r="P324" s="238"/>
      <c r="Q324" s="238"/>
      <c r="R324" s="239"/>
      <c r="S324" s="239"/>
      <c r="T324" s="184"/>
      <c r="U324" s="184"/>
      <c r="V324" s="185"/>
      <c r="W324" s="185"/>
      <c r="X324" s="266"/>
      <c r="Y324" s="176"/>
      <c r="Z324" s="176"/>
      <c r="AA324" s="176"/>
      <c r="AB324" s="176"/>
      <c r="AC324" s="176"/>
      <c r="AD324" s="176"/>
      <c r="AE324" s="176" t="s">
        <v>197</v>
      </c>
      <c r="AF324" s="176">
        <v>5</v>
      </c>
      <c r="AG324" s="176"/>
      <c r="AH324" s="211"/>
      <c r="AI324" s="212" t="s">
        <v>2453</v>
      </c>
      <c r="AJ324" s="214"/>
      <c r="AK324" s="176"/>
      <c r="AL324" s="176"/>
      <c r="AM324" s="176"/>
      <c r="AN324" s="176"/>
      <c r="AO324" s="176"/>
      <c r="AP324" s="176"/>
      <c r="AQ324" s="176"/>
      <c r="AR324" s="176"/>
      <c r="AS324" s="176"/>
      <c r="AT324" s="176"/>
      <c r="AU324" s="176"/>
      <c r="AV324" s="176"/>
      <c r="AW324" s="176"/>
      <c r="AX324" s="176"/>
      <c r="AY324" s="176"/>
      <c r="AZ324" s="176"/>
      <c r="BA324" s="176"/>
      <c r="BB324" s="176"/>
      <c r="BC324" s="176"/>
      <c r="BD324" s="176"/>
      <c r="BE324" s="176"/>
      <c r="BF324" s="176"/>
      <c r="BG324" s="176"/>
      <c r="BH324" s="176"/>
    </row>
    <row r="325" spans="1:60" ht="22.5" outlineLevel="1" x14ac:dyDescent="0.2">
      <c r="A325" s="222">
        <v>58</v>
      </c>
      <c r="B325" s="223" t="s">
        <v>378</v>
      </c>
      <c r="C325" s="223" t="s">
        <v>379</v>
      </c>
      <c r="D325" s="224" t="s">
        <v>207</v>
      </c>
      <c r="E325" s="225">
        <v>1702.912</v>
      </c>
      <c r="F325" s="199"/>
      <c r="G325" s="227">
        <f>ROUND(E325*F325,2)</f>
        <v>0</v>
      </c>
      <c r="H325" s="226">
        <v>0</v>
      </c>
      <c r="I325" s="227">
        <f>ROUND(E325*H325,2)</f>
        <v>0</v>
      </c>
      <c r="J325" s="226">
        <v>86.9</v>
      </c>
      <c r="K325" s="227">
        <f>ROUND(E325*J325,2)</f>
        <v>147983.04999999999</v>
      </c>
      <c r="L325" s="227">
        <v>21</v>
      </c>
      <c r="M325" s="227">
        <f>G325*(1+L325/100)</f>
        <v>0</v>
      </c>
      <c r="N325" s="227">
        <v>0</v>
      </c>
      <c r="O325" s="227">
        <f>ROUND(E325*N325,2)</f>
        <v>0</v>
      </c>
      <c r="P325" s="227">
        <v>4.5999999999999999E-2</v>
      </c>
      <c r="Q325" s="227">
        <f>ROUND(E325*P325,2)</f>
        <v>78.33</v>
      </c>
      <c r="R325" s="228" t="s">
        <v>344</v>
      </c>
      <c r="S325" s="228" t="s">
        <v>194</v>
      </c>
      <c r="T325" s="197">
        <v>0.26</v>
      </c>
      <c r="U325" s="197">
        <f>ROUND(E325*T325,2)</f>
        <v>442.76</v>
      </c>
      <c r="V325" s="198"/>
      <c r="W325" s="198"/>
      <c r="X325" s="266"/>
      <c r="Y325" s="176"/>
      <c r="Z325" s="176"/>
      <c r="AA325" s="176"/>
      <c r="AB325" s="176"/>
      <c r="AC325" s="176"/>
      <c r="AD325" s="176"/>
      <c r="AE325" s="176" t="s">
        <v>195</v>
      </c>
      <c r="AF325" s="176">
        <v>269</v>
      </c>
      <c r="AG325" s="176"/>
      <c r="AH325" s="211"/>
      <c r="AI325" s="211"/>
      <c r="AJ325" s="214"/>
      <c r="AK325" s="176"/>
      <c r="AL325" s="176"/>
      <c r="AM325" s="176"/>
      <c r="AN325" s="176"/>
      <c r="AO325" s="176"/>
      <c r="AP325" s="176"/>
      <c r="AQ325" s="176"/>
      <c r="AR325" s="176"/>
      <c r="AS325" s="176"/>
      <c r="AT325" s="176"/>
      <c r="AU325" s="176"/>
      <c r="AV325" s="176"/>
      <c r="AW325" s="176"/>
      <c r="AX325" s="176"/>
      <c r="AY325" s="176"/>
      <c r="AZ325" s="176"/>
      <c r="BA325" s="176"/>
      <c r="BB325" s="176"/>
      <c r="BC325" s="176"/>
      <c r="BD325" s="176"/>
      <c r="BE325" s="176"/>
      <c r="BF325" s="176"/>
      <c r="BG325" s="176"/>
      <c r="BH325" s="176"/>
    </row>
    <row r="326" spans="1:60" outlineLevel="1" x14ac:dyDescent="0.2">
      <c r="A326" s="177"/>
      <c r="B326" s="208" t="s">
        <v>2452</v>
      </c>
      <c r="C326" s="209"/>
      <c r="D326" s="200"/>
      <c r="E326" s="201">
        <v>185.1465</v>
      </c>
      <c r="F326" s="184"/>
      <c r="G326" s="184"/>
      <c r="H326" s="184"/>
      <c r="I326" s="184"/>
      <c r="J326" s="184"/>
      <c r="K326" s="184"/>
      <c r="L326" s="184"/>
      <c r="M326" s="184"/>
      <c r="N326" s="184"/>
      <c r="O326" s="184"/>
      <c r="P326" s="184"/>
      <c r="Q326" s="184"/>
      <c r="R326" s="185"/>
      <c r="S326" s="185"/>
      <c r="T326" s="184"/>
      <c r="U326" s="184"/>
      <c r="V326" s="185"/>
      <c r="W326" s="185"/>
      <c r="X326" s="266"/>
      <c r="Y326" s="176"/>
      <c r="Z326" s="176"/>
      <c r="AA326" s="176"/>
      <c r="AB326" s="176"/>
      <c r="AC326" s="176"/>
      <c r="AD326" s="176"/>
      <c r="AE326" s="176" t="s">
        <v>197</v>
      </c>
      <c r="AF326" s="176">
        <v>5</v>
      </c>
      <c r="AG326" s="176"/>
      <c r="AH326" s="211"/>
      <c r="AI326" s="212" t="s">
        <v>2452</v>
      </c>
      <c r="AJ326" s="214"/>
      <c r="AK326" s="176"/>
      <c r="AL326" s="176"/>
      <c r="AM326" s="176"/>
      <c r="AN326" s="176"/>
      <c r="AO326" s="176"/>
      <c r="AP326" s="176"/>
      <c r="AQ326" s="176"/>
      <c r="AR326" s="176"/>
      <c r="AS326" s="176"/>
      <c r="AT326" s="176"/>
      <c r="AU326" s="176"/>
      <c r="AV326" s="176"/>
      <c r="AW326" s="176"/>
      <c r="AX326" s="176"/>
      <c r="AY326" s="176"/>
      <c r="AZ326" s="176"/>
      <c r="BA326" s="176"/>
      <c r="BB326" s="176"/>
      <c r="BC326" s="176"/>
      <c r="BD326" s="176"/>
      <c r="BE326" s="176"/>
      <c r="BF326" s="176"/>
      <c r="BG326" s="176"/>
      <c r="BH326" s="176"/>
    </row>
    <row r="327" spans="1:60" outlineLevel="1" x14ac:dyDescent="0.2">
      <c r="A327" s="177"/>
      <c r="B327" s="208" t="s">
        <v>2451</v>
      </c>
      <c r="C327" s="209"/>
      <c r="D327" s="200"/>
      <c r="E327" s="201">
        <v>1517.7655</v>
      </c>
      <c r="F327" s="184"/>
      <c r="G327" s="184"/>
      <c r="H327" s="184"/>
      <c r="I327" s="184"/>
      <c r="J327" s="184"/>
      <c r="K327" s="184"/>
      <c r="L327" s="184"/>
      <c r="M327" s="184"/>
      <c r="N327" s="184"/>
      <c r="O327" s="184"/>
      <c r="P327" s="184"/>
      <c r="Q327" s="184"/>
      <c r="R327" s="185"/>
      <c r="S327" s="185"/>
      <c r="T327" s="184"/>
      <c r="U327" s="184"/>
      <c r="V327" s="185"/>
      <c r="W327" s="185"/>
      <c r="X327" s="266"/>
      <c r="Y327" s="176"/>
      <c r="Z327" s="176"/>
      <c r="AA327" s="176"/>
      <c r="AB327" s="176"/>
      <c r="AC327" s="176"/>
      <c r="AD327" s="176"/>
      <c r="AE327" s="176" t="s">
        <v>197</v>
      </c>
      <c r="AF327" s="176">
        <v>5</v>
      </c>
      <c r="AG327" s="176"/>
      <c r="AH327" s="211"/>
      <c r="AI327" s="212" t="s">
        <v>2451</v>
      </c>
      <c r="AJ327" s="214"/>
      <c r="AK327" s="176"/>
      <c r="AL327" s="176"/>
      <c r="AM327" s="176"/>
      <c r="AN327" s="176"/>
      <c r="AO327" s="176"/>
      <c r="AP327" s="176"/>
      <c r="AQ327" s="176"/>
      <c r="AR327" s="176"/>
      <c r="AS327" s="176"/>
      <c r="AT327" s="176"/>
      <c r="AU327" s="176"/>
      <c r="AV327" s="176"/>
      <c r="AW327" s="176"/>
      <c r="AX327" s="176"/>
      <c r="AY327" s="176"/>
      <c r="AZ327" s="176"/>
      <c r="BA327" s="176"/>
      <c r="BB327" s="176"/>
      <c r="BC327" s="176"/>
      <c r="BD327" s="176"/>
      <c r="BE327" s="176"/>
      <c r="BF327" s="176"/>
      <c r="BG327" s="176"/>
      <c r="BH327" s="176"/>
    </row>
    <row r="328" spans="1:60" ht="22.5" outlineLevel="1" x14ac:dyDescent="0.2">
      <c r="A328" s="193">
        <v>59</v>
      </c>
      <c r="B328" s="194" t="s">
        <v>381</v>
      </c>
      <c r="C328" s="194" t="s">
        <v>382</v>
      </c>
      <c r="D328" s="195" t="s">
        <v>207</v>
      </c>
      <c r="E328" s="196">
        <v>269.37799999999999</v>
      </c>
      <c r="F328" s="199"/>
      <c r="G328" s="197">
        <f>ROUND(E328*F328,2)</f>
        <v>0</v>
      </c>
      <c r="H328" s="199">
        <v>0</v>
      </c>
      <c r="I328" s="197">
        <f>ROUND(E328*H328,2)</f>
        <v>0</v>
      </c>
      <c r="J328" s="199">
        <v>110.5</v>
      </c>
      <c r="K328" s="197">
        <f>ROUND(E328*J328,2)</f>
        <v>29766.27</v>
      </c>
      <c r="L328" s="197">
        <v>21</v>
      </c>
      <c r="M328" s="197">
        <f>G328*(1+L328/100)</f>
        <v>0</v>
      </c>
      <c r="N328" s="197">
        <v>0</v>
      </c>
      <c r="O328" s="197">
        <f>ROUND(E328*N328,2)</f>
        <v>0</v>
      </c>
      <c r="P328" s="197">
        <v>6.8000000000000005E-2</v>
      </c>
      <c r="Q328" s="197">
        <f>ROUND(E328*P328,2)</f>
        <v>18.32</v>
      </c>
      <c r="R328" s="198" t="s">
        <v>344</v>
      </c>
      <c r="S328" s="198" t="s">
        <v>194</v>
      </c>
      <c r="T328" s="197">
        <v>0.3</v>
      </c>
      <c r="U328" s="197">
        <f>ROUND(E328*T328,2)</f>
        <v>80.81</v>
      </c>
      <c r="V328" s="198"/>
      <c r="W328" s="198"/>
      <c r="X328" s="266"/>
      <c r="Y328" s="176"/>
      <c r="Z328" s="176"/>
      <c r="AA328" s="176"/>
      <c r="AB328" s="176"/>
      <c r="AC328" s="176"/>
      <c r="AD328" s="176"/>
      <c r="AE328" s="176" t="s">
        <v>195</v>
      </c>
      <c r="AF328" s="176">
        <v>272</v>
      </c>
      <c r="AG328" s="176"/>
      <c r="AH328" s="211"/>
      <c r="AI328" s="211"/>
      <c r="AJ328" s="214"/>
      <c r="AK328" s="176"/>
      <c r="AL328" s="176"/>
      <c r="AM328" s="176"/>
      <c r="AN328" s="176"/>
      <c r="AO328" s="176"/>
      <c r="AP328" s="176"/>
      <c r="AQ328" s="176"/>
      <c r="AR328" s="176"/>
      <c r="AS328" s="176"/>
      <c r="AT328" s="176"/>
      <c r="AU328" s="176"/>
      <c r="AV328" s="176"/>
      <c r="AW328" s="176"/>
      <c r="AX328" s="176"/>
      <c r="AY328" s="176"/>
      <c r="AZ328" s="176"/>
      <c r="BA328" s="176"/>
      <c r="BB328" s="176"/>
      <c r="BC328" s="176"/>
      <c r="BD328" s="176"/>
      <c r="BE328" s="176"/>
      <c r="BF328" s="176"/>
      <c r="BG328" s="176"/>
      <c r="BH328" s="176"/>
    </row>
    <row r="329" spans="1:60" outlineLevel="1" x14ac:dyDescent="0.2">
      <c r="A329" s="177"/>
      <c r="B329" s="208" t="s">
        <v>2450</v>
      </c>
      <c r="C329" s="209"/>
      <c r="D329" s="200"/>
      <c r="E329" s="201"/>
      <c r="F329" s="184"/>
      <c r="G329" s="184"/>
      <c r="H329" s="184"/>
      <c r="I329" s="184"/>
      <c r="J329" s="184"/>
      <c r="K329" s="184"/>
      <c r="L329" s="184"/>
      <c r="M329" s="184"/>
      <c r="N329" s="184"/>
      <c r="O329" s="184"/>
      <c r="P329" s="184"/>
      <c r="Q329" s="184"/>
      <c r="R329" s="185"/>
      <c r="S329" s="185"/>
      <c r="T329" s="184"/>
      <c r="U329" s="184"/>
      <c r="V329" s="185"/>
      <c r="W329" s="185"/>
      <c r="X329" s="266"/>
      <c r="Y329" s="176"/>
      <c r="Z329" s="176"/>
      <c r="AA329" s="176"/>
      <c r="AB329" s="176"/>
      <c r="AC329" s="176"/>
      <c r="AD329" s="176"/>
      <c r="AE329" s="176" t="s">
        <v>197</v>
      </c>
      <c r="AF329" s="176">
        <v>0</v>
      </c>
      <c r="AG329" s="176"/>
      <c r="AH329" s="211"/>
      <c r="AI329" s="212" t="s">
        <v>2450</v>
      </c>
      <c r="AJ329" s="214"/>
      <c r="AK329" s="176"/>
      <c r="AL329" s="176"/>
      <c r="AM329" s="176"/>
      <c r="AN329" s="176"/>
      <c r="AO329" s="176"/>
      <c r="AP329" s="176"/>
      <c r="AQ329" s="176"/>
      <c r="AR329" s="176"/>
      <c r="AS329" s="176"/>
      <c r="AT329" s="176"/>
      <c r="AU329" s="176"/>
      <c r="AV329" s="176"/>
      <c r="AW329" s="176"/>
      <c r="AX329" s="176"/>
      <c r="AY329" s="176"/>
      <c r="AZ329" s="176"/>
      <c r="BA329" s="176"/>
      <c r="BB329" s="176"/>
      <c r="BC329" s="176"/>
      <c r="BD329" s="176"/>
      <c r="BE329" s="176"/>
      <c r="BF329" s="176"/>
      <c r="BG329" s="176"/>
      <c r="BH329" s="176"/>
    </row>
    <row r="330" spans="1:60" outlineLevel="1" x14ac:dyDescent="0.2">
      <c r="A330" s="177"/>
      <c r="B330" s="208" t="s">
        <v>385</v>
      </c>
      <c r="C330" s="209"/>
      <c r="D330" s="200"/>
      <c r="E330" s="201"/>
      <c r="F330" s="184"/>
      <c r="G330" s="184"/>
      <c r="H330" s="184"/>
      <c r="I330" s="184"/>
      <c r="J330" s="184"/>
      <c r="K330" s="184"/>
      <c r="L330" s="184"/>
      <c r="M330" s="184"/>
      <c r="N330" s="184"/>
      <c r="O330" s="184"/>
      <c r="P330" s="184"/>
      <c r="Q330" s="184"/>
      <c r="R330" s="185"/>
      <c r="S330" s="185"/>
      <c r="T330" s="184"/>
      <c r="U330" s="184"/>
      <c r="V330" s="185"/>
      <c r="W330" s="185"/>
      <c r="X330" s="266"/>
      <c r="Y330" s="176"/>
      <c r="Z330" s="176"/>
      <c r="AA330" s="176"/>
      <c r="AB330" s="176"/>
      <c r="AC330" s="176"/>
      <c r="AD330" s="176"/>
      <c r="AE330" s="176" t="s">
        <v>197</v>
      </c>
      <c r="AF330" s="176">
        <v>0</v>
      </c>
      <c r="AG330" s="176"/>
      <c r="AH330" s="211"/>
      <c r="AI330" s="212" t="s">
        <v>385</v>
      </c>
      <c r="AJ330" s="214"/>
      <c r="AK330" s="176"/>
      <c r="AL330" s="176"/>
      <c r="AM330" s="176"/>
      <c r="AN330" s="176"/>
      <c r="AO330" s="176"/>
      <c r="AP330" s="176"/>
      <c r="AQ330" s="176"/>
      <c r="AR330" s="176"/>
      <c r="AS330" s="176"/>
      <c r="AT330" s="176"/>
      <c r="AU330" s="176"/>
      <c r="AV330" s="176"/>
      <c r="AW330" s="176"/>
      <c r="AX330" s="176"/>
      <c r="AY330" s="176"/>
      <c r="AZ330" s="176"/>
      <c r="BA330" s="176"/>
      <c r="BB330" s="176"/>
      <c r="BC330" s="176"/>
      <c r="BD330" s="176"/>
      <c r="BE330" s="176"/>
      <c r="BF330" s="176"/>
      <c r="BG330" s="176"/>
      <c r="BH330" s="176"/>
    </row>
    <row r="331" spans="1:60" outlineLevel="1" x14ac:dyDescent="0.2">
      <c r="A331" s="177"/>
      <c r="B331" s="208" t="s">
        <v>384</v>
      </c>
      <c r="C331" s="209"/>
      <c r="D331" s="200"/>
      <c r="E331" s="201"/>
      <c r="F331" s="184"/>
      <c r="G331" s="184"/>
      <c r="H331" s="184"/>
      <c r="I331" s="184"/>
      <c r="J331" s="184"/>
      <c r="K331" s="184"/>
      <c r="L331" s="184"/>
      <c r="M331" s="184"/>
      <c r="N331" s="184"/>
      <c r="O331" s="184"/>
      <c r="P331" s="184"/>
      <c r="Q331" s="184"/>
      <c r="R331" s="185"/>
      <c r="S331" s="185"/>
      <c r="T331" s="184"/>
      <c r="U331" s="184"/>
      <c r="V331" s="185"/>
      <c r="W331" s="185"/>
      <c r="X331" s="266"/>
      <c r="Y331" s="176"/>
      <c r="Z331" s="176"/>
      <c r="AA331" s="176"/>
      <c r="AB331" s="176"/>
      <c r="AC331" s="176"/>
      <c r="AD331" s="176"/>
      <c r="AE331" s="176" t="s">
        <v>197</v>
      </c>
      <c r="AF331" s="176">
        <v>0</v>
      </c>
      <c r="AG331" s="176"/>
      <c r="AH331" s="211"/>
      <c r="AI331" s="212" t="s">
        <v>384</v>
      </c>
      <c r="AJ331" s="214"/>
      <c r="AK331" s="176"/>
      <c r="AL331" s="176"/>
      <c r="AM331" s="176"/>
      <c r="AN331" s="176"/>
      <c r="AO331" s="176"/>
      <c r="AP331" s="176"/>
      <c r="AQ331" s="176"/>
      <c r="AR331" s="176"/>
      <c r="AS331" s="176"/>
      <c r="AT331" s="176"/>
      <c r="AU331" s="176"/>
      <c r="AV331" s="176"/>
      <c r="AW331" s="176"/>
      <c r="AX331" s="176"/>
      <c r="AY331" s="176"/>
      <c r="AZ331" s="176"/>
      <c r="BA331" s="176"/>
      <c r="BB331" s="176"/>
      <c r="BC331" s="176"/>
      <c r="BD331" s="176"/>
      <c r="BE331" s="176"/>
      <c r="BF331" s="176"/>
      <c r="BG331" s="176"/>
      <c r="BH331" s="176"/>
    </row>
    <row r="332" spans="1:60" outlineLevel="1" x14ac:dyDescent="0.2">
      <c r="A332" s="177"/>
      <c r="B332" s="208" t="s">
        <v>386</v>
      </c>
      <c r="C332" s="209"/>
      <c r="D332" s="200"/>
      <c r="E332" s="201"/>
      <c r="F332" s="184"/>
      <c r="G332" s="184"/>
      <c r="H332" s="184"/>
      <c r="I332" s="184"/>
      <c r="J332" s="184"/>
      <c r="K332" s="184"/>
      <c r="L332" s="184"/>
      <c r="M332" s="184"/>
      <c r="N332" s="184"/>
      <c r="O332" s="184"/>
      <c r="P332" s="184"/>
      <c r="Q332" s="184"/>
      <c r="R332" s="185"/>
      <c r="S332" s="185"/>
      <c r="T332" s="184"/>
      <c r="U332" s="184"/>
      <c r="V332" s="185"/>
      <c r="W332" s="185"/>
      <c r="X332" s="266"/>
      <c r="Y332" s="176"/>
      <c r="Z332" s="176"/>
      <c r="AA332" s="176"/>
      <c r="AB332" s="176"/>
      <c r="AC332" s="176"/>
      <c r="AD332" s="176"/>
      <c r="AE332" s="176" t="s">
        <v>197</v>
      </c>
      <c r="AF332" s="176">
        <v>0</v>
      </c>
      <c r="AG332" s="176"/>
      <c r="AH332" s="211"/>
      <c r="AI332" s="212" t="s">
        <v>386</v>
      </c>
      <c r="AJ332" s="214"/>
      <c r="AK332" s="176"/>
      <c r="AL332" s="176"/>
      <c r="AM332" s="176"/>
      <c r="AN332" s="176"/>
      <c r="AO332" s="176"/>
      <c r="AP332" s="176"/>
      <c r="AQ332" s="176"/>
      <c r="AR332" s="176"/>
      <c r="AS332" s="176"/>
      <c r="AT332" s="176"/>
      <c r="AU332" s="176"/>
      <c r="AV332" s="176"/>
      <c r="AW332" s="176"/>
      <c r="AX332" s="176"/>
      <c r="AY332" s="176"/>
      <c r="AZ332" s="176"/>
      <c r="BA332" s="176"/>
      <c r="BB332" s="176"/>
      <c r="BC332" s="176"/>
      <c r="BD332" s="176"/>
      <c r="BE332" s="176"/>
      <c r="BF332" s="176"/>
      <c r="BG332" s="176"/>
      <c r="BH332" s="176"/>
    </row>
    <row r="333" spans="1:60" outlineLevel="1" x14ac:dyDescent="0.2">
      <c r="A333" s="177"/>
      <c r="B333" s="208" t="s">
        <v>2446</v>
      </c>
      <c r="C333" s="209"/>
      <c r="D333" s="200"/>
      <c r="E333" s="201"/>
      <c r="F333" s="184"/>
      <c r="G333" s="184"/>
      <c r="H333" s="184"/>
      <c r="I333" s="184"/>
      <c r="J333" s="184"/>
      <c r="K333" s="184"/>
      <c r="L333" s="184"/>
      <c r="M333" s="184"/>
      <c r="N333" s="184"/>
      <c r="O333" s="184"/>
      <c r="P333" s="184"/>
      <c r="Q333" s="184"/>
      <c r="R333" s="185"/>
      <c r="S333" s="185"/>
      <c r="T333" s="184"/>
      <c r="U333" s="184"/>
      <c r="V333" s="185"/>
      <c r="W333" s="185"/>
      <c r="X333" s="266"/>
      <c r="Y333" s="176"/>
      <c r="Z333" s="176"/>
      <c r="AA333" s="176"/>
      <c r="AB333" s="176"/>
      <c r="AC333" s="176"/>
      <c r="AD333" s="176"/>
      <c r="AE333" s="176" t="s">
        <v>197</v>
      </c>
      <c r="AF333" s="176">
        <v>0</v>
      </c>
      <c r="AG333" s="176"/>
      <c r="AH333" s="211"/>
      <c r="AI333" s="212" t="s">
        <v>2446</v>
      </c>
      <c r="AJ333" s="214"/>
      <c r="AK333" s="176"/>
      <c r="AL333" s="176"/>
      <c r="AM333" s="176"/>
      <c r="AN333" s="176"/>
      <c r="AO333" s="176"/>
      <c r="AP333" s="176"/>
      <c r="AQ333" s="176"/>
      <c r="AR333" s="176"/>
      <c r="AS333" s="176"/>
      <c r="AT333" s="176"/>
      <c r="AU333" s="176"/>
      <c r="AV333" s="176"/>
      <c r="AW333" s="176"/>
      <c r="AX333" s="176"/>
      <c r="AY333" s="176"/>
      <c r="AZ333" s="176"/>
      <c r="BA333" s="176"/>
      <c r="BB333" s="176"/>
      <c r="BC333" s="176"/>
      <c r="BD333" s="176"/>
      <c r="BE333" s="176"/>
      <c r="BF333" s="176"/>
      <c r="BG333" s="176"/>
      <c r="BH333" s="176"/>
    </row>
    <row r="334" spans="1:60" outlineLevel="1" x14ac:dyDescent="0.2">
      <c r="A334" s="177"/>
      <c r="B334" s="208" t="s">
        <v>2449</v>
      </c>
      <c r="C334" s="209"/>
      <c r="D334" s="200"/>
      <c r="E334" s="201"/>
      <c r="F334" s="184"/>
      <c r="G334" s="184"/>
      <c r="H334" s="184"/>
      <c r="I334" s="184"/>
      <c r="J334" s="184"/>
      <c r="K334" s="184"/>
      <c r="L334" s="184"/>
      <c r="M334" s="184"/>
      <c r="N334" s="184"/>
      <c r="O334" s="184"/>
      <c r="P334" s="184"/>
      <c r="Q334" s="184"/>
      <c r="R334" s="185"/>
      <c r="S334" s="185"/>
      <c r="T334" s="184"/>
      <c r="U334" s="184"/>
      <c r="V334" s="185"/>
      <c r="W334" s="185"/>
      <c r="X334" s="266"/>
      <c r="Y334" s="176"/>
      <c r="Z334" s="176"/>
      <c r="AA334" s="176"/>
      <c r="AB334" s="176"/>
      <c r="AC334" s="176"/>
      <c r="AD334" s="176"/>
      <c r="AE334" s="176" t="s">
        <v>197</v>
      </c>
      <c r="AF334" s="176">
        <v>0</v>
      </c>
      <c r="AG334" s="176"/>
      <c r="AH334" s="211"/>
      <c r="AI334" s="212" t="s">
        <v>2449</v>
      </c>
      <c r="AJ334" s="214"/>
      <c r="AK334" s="176"/>
      <c r="AL334" s="176"/>
      <c r="AM334" s="176"/>
      <c r="AN334" s="176"/>
      <c r="AO334" s="176"/>
      <c r="AP334" s="176"/>
      <c r="AQ334" s="176"/>
      <c r="AR334" s="176"/>
      <c r="AS334" s="176"/>
      <c r="AT334" s="176"/>
      <c r="AU334" s="176"/>
      <c r="AV334" s="176"/>
      <c r="AW334" s="176"/>
      <c r="AX334" s="176"/>
      <c r="AY334" s="176"/>
      <c r="AZ334" s="176"/>
      <c r="BA334" s="176"/>
      <c r="BB334" s="176"/>
      <c r="BC334" s="176"/>
      <c r="BD334" s="176"/>
      <c r="BE334" s="176"/>
      <c r="BF334" s="176"/>
      <c r="BG334" s="176"/>
      <c r="BH334" s="176"/>
    </row>
    <row r="335" spans="1:60" outlineLevel="1" x14ac:dyDescent="0.2">
      <c r="A335" s="177"/>
      <c r="B335" s="208" t="s">
        <v>2448</v>
      </c>
      <c r="C335" s="209"/>
      <c r="D335" s="200"/>
      <c r="E335" s="201"/>
      <c r="F335" s="184"/>
      <c r="G335" s="184"/>
      <c r="H335" s="184"/>
      <c r="I335" s="184"/>
      <c r="J335" s="184"/>
      <c r="K335" s="184"/>
      <c r="L335" s="184"/>
      <c r="M335" s="184"/>
      <c r="N335" s="184"/>
      <c r="O335" s="184"/>
      <c r="P335" s="184"/>
      <c r="Q335" s="184"/>
      <c r="R335" s="185"/>
      <c r="S335" s="185"/>
      <c r="T335" s="184"/>
      <c r="U335" s="184"/>
      <c r="V335" s="185"/>
      <c r="W335" s="185"/>
      <c r="X335" s="266"/>
      <c r="Y335" s="176"/>
      <c r="Z335" s="176"/>
      <c r="AA335" s="176"/>
      <c r="AB335" s="176"/>
      <c r="AC335" s="176"/>
      <c r="AD335" s="176"/>
      <c r="AE335" s="176" t="s">
        <v>197</v>
      </c>
      <c r="AF335" s="176">
        <v>0</v>
      </c>
      <c r="AG335" s="176"/>
      <c r="AH335" s="211"/>
      <c r="AI335" s="212" t="s">
        <v>2448</v>
      </c>
      <c r="AJ335" s="214"/>
      <c r="AK335" s="176"/>
      <c r="AL335" s="176"/>
      <c r="AM335" s="176"/>
      <c r="AN335" s="176"/>
      <c r="AO335" s="176"/>
      <c r="AP335" s="176"/>
      <c r="AQ335" s="176"/>
      <c r="AR335" s="176"/>
      <c r="AS335" s="176"/>
      <c r="AT335" s="176"/>
      <c r="AU335" s="176"/>
      <c r="AV335" s="176"/>
      <c r="AW335" s="176"/>
      <c r="AX335" s="176"/>
      <c r="AY335" s="176"/>
      <c r="AZ335" s="176"/>
      <c r="BA335" s="176"/>
      <c r="BB335" s="176"/>
      <c r="BC335" s="176"/>
      <c r="BD335" s="176"/>
      <c r="BE335" s="176"/>
      <c r="BF335" s="176"/>
      <c r="BG335" s="176"/>
      <c r="BH335" s="176"/>
    </row>
    <row r="336" spans="1:60" outlineLevel="1" x14ac:dyDescent="0.2">
      <c r="A336" s="177"/>
      <c r="B336" s="208" t="s">
        <v>385</v>
      </c>
      <c r="C336" s="209"/>
      <c r="D336" s="200"/>
      <c r="E336" s="201"/>
      <c r="F336" s="184"/>
      <c r="G336" s="184"/>
      <c r="H336" s="184"/>
      <c r="I336" s="184"/>
      <c r="J336" s="184"/>
      <c r="K336" s="184"/>
      <c r="L336" s="184"/>
      <c r="M336" s="184"/>
      <c r="N336" s="184"/>
      <c r="O336" s="184"/>
      <c r="P336" s="184"/>
      <c r="Q336" s="184"/>
      <c r="R336" s="185"/>
      <c r="S336" s="185"/>
      <c r="T336" s="184"/>
      <c r="U336" s="184"/>
      <c r="V336" s="185"/>
      <c r="W336" s="185"/>
      <c r="X336" s="266"/>
      <c r="Y336" s="176"/>
      <c r="Z336" s="176"/>
      <c r="AA336" s="176"/>
      <c r="AB336" s="176"/>
      <c r="AC336" s="176"/>
      <c r="AD336" s="176"/>
      <c r="AE336" s="176" t="s">
        <v>197</v>
      </c>
      <c r="AF336" s="176">
        <v>0</v>
      </c>
      <c r="AG336" s="176"/>
      <c r="AH336" s="211"/>
      <c r="AI336" s="212" t="s">
        <v>385</v>
      </c>
      <c r="AJ336" s="214"/>
      <c r="AK336" s="176"/>
      <c r="AL336" s="176"/>
      <c r="AM336" s="176"/>
      <c r="AN336" s="176"/>
      <c r="AO336" s="176"/>
      <c r="AP336" s="176"/>
      <c r="AQ336" s="176"/>
      <c r="AR336" s="176"/>
      <c r="AS336" s="176"/>
      <c r="AT336" s="176"/>
      <c r="AU336" s="176"/>
      <c r="AV336" s="176"/>
      <c r="AW336" s="176"/>
      <c r="AX336" s="176"/>
      <c r="AY336" s="176"/>
      <c r="AZ336" s="176"/>
      <c r="BA336" s="176"/>
      <c r="BB336" s="176"/>
      <c r="BC336" s="176"/>
      <c r="BD336" s="176"/>
      <c r="BE336" s="176"/>
      <c r="BF336" s="176"/>
      <c r="BG336" s="176"/>
      <c r="BH336" s="176"/>
    </row>
    <row r="337" spans="1:60" outlineLevel="1" x14ac:dyDescent="0.2">
      <c r="A337" s="177"/>
      <c r="B337" s="208" t="s">
        <v>385</v>
      </c>
      <c r="C337" s="209"/>
      <c r="D337" s="200"/>
      <c r="E337" s="201"/>
      <c r="F337" s="184"/>
      <c r="G337" s="184"/>
      <c r="H337" s="184"/>
      <c r="I337" s="184"/>
      <c r="J337" s="184"/>
      <c r="K337" s="184"/>
      <c r="L337" s="184"/>
      <c r="M337" s="184"/>
      <c r="N337" s="184"/>
      <c r="O337" s="184"/>
      <c r="P337" s="184"/>
      <c r="Q337" s="184"/>
      <c r="R337" s="185"/>
      <c r="S337" s="185"/>
      <c r="T337" s="184"/>
      <c r="U337" s="184"/>
      <c r="V337" s="185"/>
      <c r="W337" s="185"/>
      <c r="X337" s="266"/>
      <c r="Y337" s="176"/>
      <c r="Z337" s="176"/>
      <c r="AA337" s="176"/>
      <c r="AB337" s="176"/>
      <c r="AC337" s="176"/>
      <c r="AD337" s="176"/>
      <c r="AE337" s="176" t="s">
        <v>197</v>
      </c>
      <c r="AF337" s="176">
        <v>0</v>
      </c>
      <c r="AG337" s="176"/>
      <c r="AH337" s="211"/>
      <c r="AI337" s="212" t="s">
        <v>385</v>
      </c>
      <c r="AJ337" s="214"/>
      <c r="AK337" s="176"/>
      <c r="AL337" s="176"/>
      <c r="AM337" s="176"/>
      <c r="AN337" s="176"/>
      <c r="AO337" s="176"/>
      <c r="AP337" s="176"/>
      <c r="AQ337" s="176"/>
      <c r="AR337" s="176"/>
      <c r="AS337" s="176"/>
      <c r="AT337" s="176"/>
      <c r="AU337" s="176"/>
      <c r="AV337" s="176"/>
      <c r="AW337" s="176"/>
      <c r="AX337" s="176"/>
      <c r="AY337" s="176"/>
      <c r="AZ337" s="176"/>
      <c r="BA337" s="176"/>
      <c r="BB337" s="176"/>
      <c r="BC337" s="176"/>
      <c r="BD337" s="176"/>
      <c r="BE337" s="176"/>
      <c r="BF337" s="176"/>
      <c r="BG337" s="176"/>
      <c r="BH337" s="176"/>
    </row>
    <row r="338" spans="1:60" outlineLevel="1" x14ac:dyDescent="0.2">
      <c r="A338" s="177"/>
      <c r="B338" s="208" t="s">
        <v>385</v>
      </c>
      <c r="C338" s="209"/>
      <c r="D338" s="200"/>
      <c r="E338" s="201"/>
      <c r="F338" s="184"/>
      <c r="G338" s="184"/>
      <c r="H338" s="184"/>
      <c r="I338" s="184"/>
      <c r="J338" s="184"/>
      <c r="K338" s="184"/>
      <c r="L338" s="184"/>
      <c r="M338" s="184"/>
      <c r="N338" s="184"/>
      <c r="O338" s="184"/>
      <c r="P338" s="184"/>
      <c r="Q338" s="184"/>
      <c r="R338" s="185"/>
      <c r="S338" s="185"/>
      <c r="T338" s="184"/>
      <c r="U338" s="184"/>
      <c r="V338" s="185"/>
      <c r="W338" s="185"/>
      <c r="X338" s="266"/>
      <c r="Y338" s="176"/>
      <c r="Z338" s="176"/>
      <c r="AA338" s="176"/>
      <c r="AB338" s="176"/>
      <c r="AC338" s="176"/>
      <c r="AD338" s="176"/>
      <c r="AE338" s="176" t="s">
        <v>197</v>
      </c>
      <c r="AF338" s="176">
        <v>0</v>
      </c>
      <c r="AG338" s="176"/>
      <c r="AH338" s="211"/>
      <c r="AI338" s="212" t="s">
        <v>385</v>
      </c>
      <c r="AJ338" s="214"/>
      <c r="AK338" s="176"/>
      <c r="AL338" s="176"/>
      <c r="AM338" s="176"/>
      <c r="AN338" s="176"/>
      <c r="AO338" s="176"/>
      <c r="AP338" s="176"/>
      <c r="AQ338" s="176"/>
      <c r="AR338" s="176"/>
      <c r="AS338" s="176"/>
      <c r="AT338" s="176"/>
      <c r="AU338" s="176"/>
      <c r="AV338" s="176"/>
      <c r="AW338" s="176"/>
      <c r="AX338" s="176"/>
      <c r="AY338" s="176"/>
      <c r="AZ338" s="176"/>
      <c r="BA338" s="176"/>
      <c r="BB338" s="176"/>
      <c r="BC338" s="176"/>
      <c r="BD338" s="176"/>
      <c r="BE338" s="176"/>
      <c r="BF338" s="176"/>
      <c r="BG338" s="176"/>
      <c r="BH338" s="176"/>
    </row>
    <row r="339" spans="1:60" outlineLevel="1" x14ac:dyDescent="0.2">
      <c r="A339" s="177"/>
      <c r="B339" s="208" t="s">
        <v>385</v>
      </c>
      <c r="C339" s="209"/>
      <c r="D339" s="200"/>
      <c r="E339" s="201"/>
      <c r="F339" s="184"/>
      <c r="G339" s="184"/>
      <c r="H339" s="184"/>
      <c r="I339" s="184"/>
      <c r="J339" s="184"/>
      <c r="K339" s="184"/>
      <c r="L339" s="184"/>
      <c r="M339" s="184"/>
      <c r="N339" s="184"/>
      <c r="O339" s="184"/>
      <c r="P339" s="184"/>
      <c r="Q339" s="184"/>
      <c r="R339" s="185"/>
      <c r="S339" s="185"/>
      <c r="T339" s="184"/>
      <c r="U339" s="184"/>
      <c r="V339" s="185"/>
      <c r="W339" s="185"/>
      <c r="X339" s="266"/>
      <c r="Y339" s="176"/>
      <c r="Z339" s="176"/>
      <c r="AA339" s="176"/>
      <c r="AB339" s="176"/>
      <c r="AC339" s="176"/>
      <c r="AD339" s="176"/>
      <c r="AE339" s="176" t="s">
        <v>197</v>
      </c>
      <c r="AF339" s="176">
        <v>0</v>
      </c>
      <c r="AG339" s="176"/>
      <c r="AH339" s="211"/>
      <c r="AI339" s="212" t="s">
        <v>385</v>
      </c>
      <c r="AJ339" s="214"/>
      <c r="AK339" s="176"/>
      <c r="AL339" s="176"/>
      <c r="AM339" s="176"/>
      <c r="AN339" s="176"/>
      <c r="AO339" s="176"/>
      <c r="AP339" s="176"/>
      <c r="AQ339" s="176"/>
      <c r="AR339" s="176"/>
      <c r="AS339" s="176"/>
      <c r="AT339" s="176"/>
      <c r="AU339" s="176"/>
      <c r="AV339" s="176"/>
      <c r="AW339" s="176"/>
      <c r="AX339" s="176"/>
      <c r="AY339" s="176"/>
      <c r="AZ339" s="176"/>
      <c r="BA339" s="176"/>
      <c r="BB339" s="176"/>
      <c r="BC339" s="176"/>
      <c r="BD339" s="176"/>
      <c r="BE339" s="176"/>
      <c r="BF339" s="176"/>
      <c r="BG339" s="176"/>
      <c r="BH339" s="176"/>
    </row>
    <row r="340" spans="1:60" outlineLevel="1" x14ac:dyDescent="0.2">
      <c r="A340" s="177"/>
      <c r="B340" s="208" t="s">
        <v>385</v>
      </c>
      <c r="C340" s="209"/>
      <c r="D340" s="200"/>
      <c r="E340" s="201"/>
      <c r="F340" s="184"/>
      <c r="G340" s="184"/>
      <c r="H340" s="184"/>
      <c r="I340" s="184"/>
      <c r="J340" s="184"/>
      <c r="K340" s="184"/>
      <c r="L340" s="184"/>
      <c r="M340" s="184"/>
      <c r="N340" s="184"/>
      <c r="O340" s="184"/>
      <c r="P340" s="184"/>
      <c r="Q340" s="184"/>
      <c r="R340" s="185"/>
      <c r="S340" s="185"/>
      <c r="T340" s="184"/>
      <c r="U340" s="184"/>
      <c r="V340" s="185"/>
      <c r="W340" s="185"/>
      <c r="X340" s="266"/>
      <c r="Y340" s="176"/>
      <c r="Z340" s="176"/>
      <c r="AA340" s="176"/>
      <c r="AB340" s="176"/>
      <c r="AC340" s="176"/>
      <c r="AD340" s="176"/>
      <c r="AE340" s="176" t="s">
        <v>197</v>
      </c>
      <c r="AF340" s="176">
        <v>0</v>
      </c>
      <c r="AG340" s="176"/>
      <c r="AH340" s="211"/>
      <c r="AI340" s="212" t="s">
        <v>385</v>
      </c>
      <c r="AJ340" s="214"/>
      <c r="AK340" s="176"/>
      <c r="AL340" s="176"/>
      <c r="AM340" s="176"/>
      <c r="AN340" s="176"/>
      <c r="AO340" s="176"/>
      <c r="AP340" s="176"/>
      <c r="AQ340" s="176"/>
      <c r="AR340" s="176"/>
      <c r="AS340" s="176"/>
      <c r="AT340" s="176"/>
      <c r="AU340" s="176"/>
      <c r="AV340" s="176"/>
      <c r="AW340" s="176"/>
      <c r="AX340" s="176"/>
      <c r="AY340" s="176"/>
      <c r="AZ340" s="176"/>
      <c r="BA340" s="176"/>
      <c r="BB340" s="176"/>
      <c r="BC340" s="176"/>
      <c r="BD340" s="176"/>
      <c r="BE340" s="176"/>
      <c r="BF340" s="176"/>
      <c r="BG340" s="176"/>
      <c r="BH340" s="176"/>
    </row>
    <row r="341" spans="1:60" outlineLevel="1" x14ac:dyDescent="0.2">
      <c r="A341" s="177"/>
      <c r="B341" s="208" t="s">
        <v>2443</v>
      </c>
      <c r="C341" s="209"/>
      <c r="D341" s="200"/>
      <c r="E341" s="201"/>
      <c r="F341" s="184"/>
      <c r="G341" s="184"/>
      <c r="H341" s="184"/>
      <c r="I341" s="184"/>
      <c r="J341" s="184"/>
      <c r="K341" s="184"/>
      <c r="L341" s="184"/>
      <c r="M341" s="184"/>
      <c r="N341" s="184"/>
      <c r="O341" s="184"/>
      <c r="P341" s="184"/>
      <c r="Q341" s="184"/>
      <c r="R341" s="185"/>
      <c r="S341" s="185"/>
      <c r="T341" s="184"/>
      <c r="U341" s="184"/>
      <c r="V341" s="185"/>
      <c r="W341" s="185"/>
      <c r="X341" s="266"/>
      <c r="Y341" s="176"/>
      <c r="Z341" s="176"/>
      <c r="AA341" s="176"/>
      <c r="AB341" s="176"/>
      <c r="AC341" s="176"/>
      <c r="AD341" s="176"/>
      <c r="AE341" s="176" t="s">
        <v>197</v>
      </c>
      <c r="AF341" s="176">
        <v>0</v>
      </c>
      <c r="AG341" s="176"/>
      <c r="AH341" s="211"/>
      <c r="AI341" s="212" t="s">
        <v>2443</v>
      </c>
      <c r="AJ341" s="214"/>
      <c r="AK341" s="176"/>
      <c r="AL341" s="176"/>
      <c r="AM341" s="176"/>
      <c r="AN341" s="176"/>
      <c r="AO341" s="176"/>
      <c r="AP341" s="176"/>
      <c r="AQ341" s="176"/>
      <c r="AR341" s="176"/>
      <c r="AS341" s="176"/>
      <c r="AT341" s="176"/>
      <c r="AU341" s="176"/>
      <c r="AV341" s="176"/>
      <c r="AW341" s="176"/>
      <c r="AX341" s="176"/>
      <c r="AY341" s="176"/>
      <c r="AZ341" s="176"/>
      <c r="BA341" s="176"/>
      <c r="BB341" s="176"/>
      <c r="BC341" s="176"/>
      <c r="BD341" s="176"/>
      <c r="BE341" s="176"/>
      <c r="BF341" s="176"/>
      <c r="BG341" s="176"/>
      <c r="BH341" s="176"/>
    </row>
    <row r="342" spans="1:60" outlineLevel="1" x14ac:dyDescent="0.2">
      <c r="A342" s="177"/>
      <c r="B342" s="208" t="s">
        <v>385</v>
      </c>
      <c r="C342" s="209"/>
      <c r="D342" s="200"/>
      <c r="E342" s="201"/>
      <c r="F342" s="184"/>
      <c r="G342" s="184"/>
      <c r="H342" s="184"/>
      <c r="I342" s="184"/>
      <c r="J342" s="184"/>
      <c r="K342" s="184"/>
      <c r="L342" s="184"/>
      <c r="M342" s="184"/>
      <c r="N342" s="184"/>
      <c r="O342" s="184"/>
      <c r="P342" s="184"/>
      <c r="Q342" s="184"/>
      <c r="R342" s="185"/>
      <c r="S342" s="185"/>
      <c r="T342" s="184"/>
      <c r="U342" s="184"/>
      <c r="V342" s="185"/>
      <c r="W342" s="185"/>
      <c r="X342" s="266"/>
      <c r="Y342" s="176"/>
      <c r="Z342" s="176"/>
      <c r="AA342" s="176"/>
      <c r="AB342" s="176"/>
      <c r="AC342" s="176"/>
      <c r="AD342" s="176"/>
      <c r="AE342" s="176" t="s">
        <v>197</v>
      </c>
      <c r="AF342" s="176">
        <v>0</v>
      </c>
      <c r="AG342" s="176"/>
      <c r="AH342" s="211"/>
      <c r="AI342" s="212" t="s">
        <v>385</v>
      </c>
      <c r="AJ342" s="214"/>
      <c r="AK342" s="176"/>
      <c r="AL342" s="176"/>
      <c r="AM342" s="176"/>
      <c r="AN342" s="176"/>
      <c r="AO342" s="176"/>
      <c r="AP342" s="176"/>
      <c r="AQ342" s="176"/>
      <c r="AR342" s="176"/>
      <c r="AS342" s="176"/>
      <c r="AT342" s="176"/>
      <c r="AU342" s="176"/>
      <c r="AV342" s="176"/>
      <c r="AW342" s="176"/>
      <c r="AX342" s="176"/>
      <c r="AY342" s="176"/>
      <c r="AZ342" s="176"/>
      <c r="BA342" s="176"/>
      <c r="BB342" s="176"/>
      <c r="BC342" s="176"/>
      <c r="BD342" s="176"/>
      <c r="BE342" s="176"/>
      <c r="BF342" s="176"/>
      <c r="BG342" s="176"/>
      <c r="BH342" s="176"/>
    </row>
    <row r="343" spans="1:60" outlineLevel="1" x14ac:dyDescent="0.2">
      <c r="A343" s="177"/>
      <c r="B343" s="208" t="s">
        <v>2447</v>
      </c>
      <c r="C343" s="209"/>
      <c r="D343" s="200"/>
      <c r="E343" s="201"/>
      <c r="F343" s="184"/>
      <c r="G343" s="184"/>
      <c r="H343" s="184"/>
      <c r="I343" s="184"/>
      <c r="J343" s="184"/>
      <c r="K343" s="184"/>
      <c r="L343" s="184"/>
      <c r="M343" s="184"/>
      <c r="N343" s="184"/>
      <c r="O343" s="184"/>
      <c r="P343" s="184"/>
      <c r="Q343" s="184"/>
      <c r="R343" s="185"/>
      <c r="S343" s="185"/>
      <c r="T343" s="184"/>
      <c r="U343" s="184"/>
      <c r="V343" s="185"/>
      <c r="W343" s="185"/>
      <c r="X343" s="266"/>
      <c r="Y343" s="176"/>
      <c r="Z343" s="176"/>
      <c r="AA343" s="176"/>
      <c r="AB343" s="176"/>
      <c r="AC343" s="176"/>
      <c r="AD343" s="176"/>
      <c r="AE343" s="176" t="s">
        <v>197</v>
      </c>
      <c r="AF343" s="176">
        <v>0</v>
      </c>
      <c r="AG343" s="176"/>
      <c r="AH343" s="211"/>
      <c r="AI343" s="212" t="s">
        <v>2447</v>
      </c>
      <c r="AJ343" s="214"/>
      <c r="AK343" s="176"/>
      <c r="AL343" s="176"/>
      <c r="AM343" s="176"/>
      <c r="AN343" s="176"/>
      <c r="AO343" s="176"/>
      <c r="AP343" s="176"/>
      <c r="AQ343" s="176"/>
      <c r="AR343" s="176"/>
      <c r="AS343" s="176"/>
      <c r="AT343" s="176"/>
      <c r="AU343" s="176"/>
      <c r="AV343" s="176"/>
      <c r="AW343" s="176"/>
      <c r="AX343" s="176"/>
      <c r="AY343" s="176"/>
      <c r="AZ343" s="176"/>
      <c r="BA343" s="176"/>
      <c r="BB343" s="176"/>
      <c r="BC343" s="176"/>
      <c r="BD343" s="176"/>
      <c r="BE343" s="176"/>
      <c r="BF343" s="176"/>
      <c r="BG343" s="176"/>
      <c r="BH343" s="176"/>
    </row>
    <row r="344" spans="1:60" outlineLevel="1" x14ac:dyDescent="0.2">
      <c r="A344" s="177"/>
      <c r="B344" s="208" t="s">
        <v>2446</v>
      </c>
      <c r="C344" s="209"/>
      <c r="D344" s="200"/>
      <c r="E344" s="201"/>
      <c r="F344" s="184"/>
      <c r="G344" s="184"/>
      <c r="H344" s="184"/>
      <c r="I344" s="184"/>
      <c r="J344" s="184"/>
      <c r="K344" s="184"/>
      <c r="L344" s="184"/>
      <c r="M344" s="184"/>
      <c r="N344" s="184"/>
      <c r="O344" s="184"/>
      <c r="P344" s="184"/>
      <c r="Q344" s="184"/>
      <c r="R344" s="185"/>
      <c r="S344" s="185"/>
      <c r="T344" s="184"/>
      <c r="U344" s="184"/>
      <c r="V344" s="185"/>
      <c r="W344" s="185"/>
      <c r="X344" s="266"/>
      <c r="Y344" s="176"/>
      <c r="Z344" s="176"/>
      <c r="AA344" s="176"/>
      <c r="AB344" s="176"/>
      <c r="AC344" s="176"/>
      <c r="AD344" s="176"/>
      <c r="AE344" s="176" t="s">
        <v>197</v>
      </c>
      <c r="AF344" s="176">
        <v>0</v>
      </c>
      <c r="AG344" s="176"/>
      <c r="AH344" s="211"/>
      <c r="AI344" s="212" t="s">
        <v>2446</v>
      </c>
      <c r="AJ344" s="214"/>
      <c r="AK344" s="176"/>
      <c r="AL344" s="176"/>
      <c r="AM344" s="176"/>
      <c r="AN344" s="176"/>
      <c r="AO344" s="176"/>
      <c r="AP344" s="176"/>
      <c r="AQ344" s="176"/>
      <c r="AR344" s="176"/>
      <c r="AS344" s="176"/>
      <c r="AT344" s="176"/>
      <c r="AU344" s="176"/>
      <c r="AV344" s="176"/>
      <c r="AW344" s="176"/>
      <c r="AX344" s="176"/>
      <c r="AY344" s="176"/>
      <c r="AZ344" s="176"/>
      <c r="BA344" s="176"/>
      <c r="BB344" s="176"/>
      <c r="BC344" s="176"/>
      <c r="BD344" s="176"/>
      <c r="BE344" s="176"/>
      <c r="BF344" s="176"/>
      <c r="BG344" s="176"/>
      <c r="BH344" s="176"/>
    </row>
    <row r="345" spans="1:60" outlineLevel="1" x14ac:dyDescent="0.2">
      <c r="A345" s="177"/>
      <c r="B345" s="208" t="s">
        <v>2445</v>
      </c>
      <c r="C345" s="209"/>
      <c r="D345" s="200"/>
      <c r="E345" s="201"/>
      <c r="F345" s="184"/>
      <c r="G345" s="184"/>
      <c r="H345" s="184"/>
      <c r="I345" s="184"/>
      <c r="J345" s="184"/>
      <c r="K345" s="184"/>
      <c r="L345" s="184"/>
      <c r="M345" s="184"/>
      <c r="N345" s="184"/>
      <c r="O345" s="184"/>
      <c r="P345" s="184"/>
      <c r="Q345" s="184"/>
      <c r="R345" s="185"/>
      <c r="S345" s="185"/>
      <c r="T345" s="184"/>
      <c r="U345" s="184"/>
      <c r="V345" s="185"/>
      <c r="W345" s="185"/>
      <c r="X345" s="266"/>
      <c r="Y345" s="176"/>
      <c r="Z345" s="176"/>
      <c r="AA345" s="176"/>
      <c r="AB345" s="176"/>
      <c r="AC345" s="176"/>
      <c r="AD345" s="176"/>
      <c r="AE345" s="176" t="s">
        <v>197</v>
      </c>
      <c r="AF345" s="176">
        <v>0</v>
      </c>
      <c r="AG345" s="176"/>
      <c r="AH345" s="211"/>
      <c r="AI345" s="212" t="s">
        <v>2445</v>
      </c>
      <c r="AJ345" s="214"/>
      <c r="AK345" s="176"/>
      <c r="AL345" s="176"/>
      <c r="AM345" s="176"/>
      <c r="AN345" s="176"/>
      <c r="AO345" s="176"/>
      <c r="AP345" s="176"/>
      <c r="AQ345" s="176"/>
      <c r="AR345" s="176"/>
      <c r="AS345" s="176"/>
      <c r="AT345" s="176"/>
      <c r="AU345" s="176"/>
      <c r="AV345" s="176"/>
      <c r="AW345" s="176"/>
      <c r="AX345" s="176"/>
      <c r="AY345" s="176"/>
      <c r="AZ345" s="176"/>
      <c r="BA345" s="176"/>
      <c r="BB345" s="176"/>
      <c r="BC345" s="176"/>
      <c r="BD345" s="176"/>
      <c r="BE345" s="176"/>
      <c r="BF345" s="176"/>
      <c r="BG345" s="176"/>
      <c r="BH345" s="176"/>
    </row>
    <row r="346" spans="1:60" outlineLevel="1" x14ac:dyDescent="0.2">
      <c r="A346" s="177"/>
      <c r="B346" s="208" t="s">
        <v>389</v>
      </c>
      <c r="C346" s="209"/>
      <c r="D346" s="200"/>
      <c r="E346" s="201"/>
      <c r="F346" s="184"/>
      <c r="G346" s="184"/>
      <c r="H346" s="184"/>
      <c r="I346" s="184"/>
      <c r="J346" s="184"/>
      <c r="K346" s="184"/>
      <c r="L346" s="184"/>
      <c r="M346" s="184"/>
      <c r="N346" s="184"/>
      <c r="O346" s="184"/>
      <c r="P346" s="184"/>
      <c r="Q346" s="184"/>
      <c r="R346" s="185"/>
      <c r="S346" s="185"/>
      <c r="T346" s="184"/>
      <c r="U346" s="184"/>
      <c r="V346" s="185"/>
      <c r="W346" s="185"/>
      <c r="X346" s="266"/>
      <c r="Y346" s="176"/>
      <c r="Z346" s="176"/>
      <c r="AA346" s="176"/>
      <c r="AB346" s="176"/>
      <c r="AC346" s="176"/>
      <c r="AD346" s="176"/>
      <c r="AE346" s="176" t="s">
        <v>197</v>
      </c>
      <c r="AF346" s="176">
        <v>0</v>
      </c>
      <c r="AG346" s="176"/>
      <c r="AH346" s="211"/>
      <c r="AI346" s="212" t="s">
        <v>389</v>
      </c>
      <c r="AJ346" s="214"/>
      <c r="AK346" s="176"/>
      <c r="AL346" s="176"/>
      <c r="AM346" s="176"/>
      <c r="AN346" s="176"/>
      <c r="AO346" s="176"/>
      <c r="AP346" s="176"/>
      <c r="AQ346" s="176"/>
      <c r="AR346" s="176"/>
      <c r="AS346" s="176"/>
      <c r="AT346" s="176"/>
      <c r="AU346" s="176"/>
      <c r="AV346" s="176"/>
      <c r="AW346" s="176"/>
      <c r="AX346" s="176"/>
      <c r="AY346" s="176"/>
      <c r="AZ346" s="176"/>
      <c r="BA346" s="176"/>
      <c r="BB346" s="176"/>
      <c r="BC346" s="176"/>
      <c r="BD346" s="176"/>
      <c r="BE346" s="176"/>
      <c r="BF346" s="176"/>
      <c r="BG346" s="176"/>
      <c r="BH346" s="176"/>
    </row>
    <row r="347" spans="1:60" outlineLevel="1" x14ac:dyDescent="0.2">
      <c r="A347" s="177"/>
      <c r="B347" s="208" t="s">
        <v>389</v>
      </c>
      <c r="C347" s="209"/>
      <c r="D347" s="200"/>
      <c r="E347" s="201"/>
      <c r="F347" s="184"/>
      <c r="G347" s="184"/>
      <c r="H347" s="184"/>
      <c r="I347" s="184"/>
      <c r="J347" s="184"/>
      <c r="K347" s="184"/>
      <c r="L347" s="184"/>
      <c r="M347" s="184"/>
      <c r="N347" s="184"/>
      <c r="O347" s="184"/>
      <c r="P347" s="184"/>
      <c r="Q347" s="184"/>
      <c r="R347" s="185"/>
      <c r="S347" s="185"/>
      <c r="T347" s="184"/>
      <c r="U347" s="184"/>
      <c r="V347" s="185"/>
      <c r="W347" s="185"/>
      <c r="X347" s="266"/>
      <c r="Y347" s="176"/>
      <c r="Z347" s="176"/>
      <c r="AA347" s="176"/>
      <c r="AB347" s="176"/>
      <c r="AC347" s="176"/>
      <c r="AD347" s="176"/>
      <c r="AE347" s="176" t="s">
        <v>197</v>
      </c>
      <c r="AF347" s="176">
        <v>0</v>
      </c>
      <c r="AG347" s="176"/>
      <c r="AH347" s="211"/>
      <c r="AI347" s="212" t="s">
        <v>389</v>
      </c>
      <c r="AJ347" s="214"/>
      <c r="AK347" s="176"/>
      <c r="AL347" s="176"/>
      <c r="AM347" s="176"/>
      <c r="AN347" s="176"/>
      <c r="AO347" s="176"/>
      <c r="AP347" s="176"/>
      <c r="AQ347" s="176"/>
      <c r="AR347" s="176"/>
      <c r="AS347" s="176"/>
      <c r="AT347" s="176"/>
      <c r="AU347" s="176"/>
      <c r="AV347" s="176"/>
      <c r="AW347" s="176"/>
      <c r="AX347" s="176"/>
      <c r="AY347" s="176"/>
      <c r="AZ347" s="176"/>
      <c r="BA347" s="176"/>
      <c r="BB347" s="176"/>
      <c r="BC347" s="176"/>
      <c r="BD347" s="176"/>
      <c r="BE347" s="176"/>
      <c r="BF347" s="176"/>
      <c r="BG347" s="176"/>
      <c r="BH347" s="176"/>
    </row>
    <row r="348" spans="1:60" outlineLevel="1" x14ac:dyDescent="0.2">
      <c r="A348" s="177"/>
      <c r="B348" s="208" t="s">
        <v>2444</v>
      </c>
      <c r="C348" s="209"/>
      <c r="D348" s="200"/>
      <c r="E348" s="201"/>
      <c r="F348" s="184"/>
      <c r="G348" s="184"/>
      <c r="H348" s="184"/>
      <c r="I348" s="184"/>
      <c r="J348" s="184"/>
      <c r="K348" s="184"/>
      <c r="L348" s="184"/>
      <c r="M348" s="184"/>
      <c r="N348" s="184"/>
      <c r="O348" s="184"/>
      <c r="P348" s="184"/>
      <c r="Q348" s="184"/>
      <c r="R348" s="185"/>
      <c r="S348" s="185"/>
      <c r="T348" s="184"/>
      <c r="U348" s="184"/>
      <c r="V348" s="185"/>
      <c r="W348" s="185"/>
      <c r="X348" s="266"/>
      <c r="Y348" s="176"/>
      <c r="Z348" s="176"/>
      <c r="AA348" s="176"/>
      <c r="AB348" s="176"/>
      <c r="AC348" s="176"/>
      <c r="AD348" s="176"/>
      <c r="AE348" s="176" t="s">
        <v>197</v>
      </c>
      <c r="AF348" s="176">
        <v>0</v>
      </c>
      <c r="AG348" s="176"/>
      <c r="AH348" s="211"/>
      <c r="AI348" s="212" t="s">
        <v>2444</v>
      </c>
      <c r="AJ348" s="214"/>
      <c r="AK348" s="176"/>
      <c r="AL348" s="176"/>
      <c r="AM348" s="176"/>
      <c r="AN348" s="176"/>
      <c r="AO348" s="176"/>
      <c r="AP348" s="176"/>
      <c r="AQ348" s="176"/>
      <c r="AR348" s="176"/>
      <c r="AS348" s="176"/>
      <c r="AT348" s="176"/>
      <c r="AU348" s="176"/>
      <c r="AV348" s="176"/>
      <c r="AW348" s="176"/>
      <c r="AX348" s="176"/>
      <c r="AY348" s="176"/>
      <c r="AZ348" s="176"/>
      <c r="BA348" s="176"/>
      <c r="BB348" s="176"/>
      <c r="BC348" s="176"/>
      <c r="BD348" s="176"/>
      <c r="BE348" s="176"/>
      <c r="BF348" s="176"/>
      <c r="BG348" s="176"/>
      <c r="BH348" s="176"/>
    </row>
    <row r="349" spans="1:60" outlineLevel="1" x14ac:dyDescent="0.2">
      <c r="A349" s="177"/>
      <c r="B349" s="208" t="s">
        <v>2443</v>
      </c>
      <c r="C349" s="209"/>
      <c r="D349" s="200"/>
      <c r="E349" s="201"/>
      <c r="F349" s="184"/>
      <c r="G349" s="184"/>
      <c r="H349" s="184"/>
      <c r="I349" s="184"/>
      <c r="J349" s="184"/>
      <c r="K349" s="184"/>
      <c r="L349" s="184"/>
      <c r="M349" s="184"/>
      <c r="N349" s="184"/>
      <c r="O349" s="184"/>
      <c r="P349" s="184"/>
      <c r="Q349" s="184"/>
      <c r="R349" s="185"/>
      <c r="S349" s="185"/>
      <c r="T349" s="184"/>
      <c r="U349" s="184"/>
      <c r="V349" s="185"/>
      <c r="W349" s="185"/>
      <c r="X349" s="266"/>
      <c r="Y349" s="176"/>
      <c r="Z349" s="176"/>
      <c r="AA349" s="176"/>
      <c r="AB349" s="176"/>
      <c r="AC349" s="176"/>
      <c r="AD349" s="176"/>
      <c r="AE349" s="176" t="s">
        <v>197</v>
      </c>
      <c r="AF349" s="176">
        <v>0</v>
      </c>
      <c r="AG349" s="176"/>
      <c r="AH349" s="211"/>
      <c r="AI349" s="212" t="s">
        <v>2443</v>
      </c>
      <c r="AJ349" s="214"/>
      <c r="AK349" s="176"/>
      <c r="AL349" s="176"/>
      <c r="AM349" s="176"/>
      <c r="AN349" s="176"/>
      <c r="AO349" s="176"/>
      <c r="AP349" s="176"/>
      <c r="AQ349" s="176"/>
      <c r="AR349" s="176"/>
      <c r="AS349" s="176"/>
      <c r="AT349" s="176"/>
      <c r="AU349" s="176"/>
      <c r="AV349" s="176"/>
      <c r="AW349" s="176"/>
      <c r="AX349" s="176"/>
      <c r="AY349" s="176"/>
      <c r="AZ349" s="176"/>
      <c r="BA349" s="176"/>
      <c r="BB349" s="176"/>
      <c r="BC349" s="176"/>
      <c r="BD349" s="176"/>
      <c r="BE349" s="176"/>
      <c r="BF349" s="176"/>
      <c r="BG349" s="176"/>
      <c r="BH349" s="176"/>
    </row>
    <row r="350" spans="1:60" outlineLevel="1" x14ac:dyDescent="0.2">
      <c r="A350" s="177"/>
      <c r="B350" s="208" t="s">
        <v>2442</v>
      </c>
      <c r="C350" s="209"/>
      <c r="D350" s="200"/>
      <c r="E350" s="201"/>
      <c r="F350" s="184"/>
      <c r="G350" s="184"/>
      <c r="H350" s="184"/>
      <c r="I350" s="184"/>
      <c r="J350" s="184"/>
      <c r="K350" s="184"/>
      <c r="L350" s="184"/>
      <c r="M350" s="184"/>
      <c r="N350" s="184"/>
      <c r="O350" s="184"/>
      <c r="P350" s="184"/>
      <c r="Q350" s="184"/>
      <c r="R350" s="185"/>
      <c r="S350" s="185"/>
      <c r="T350" s="184"/>
      <c r="U350" s="184"/>
      <c r="V350" s="185"/>
      <c r="W350" s="185"/>
      <c r="X350" s="266"/>
      <c r="Y350" s="176"/>
      <c r="Z350" s="176"/>
      <c r="AA350" s="176"/>
      <c r="AB350" s="176"/>
      <c r="AC350" s="176"/>
      <c r="AD350" s="176"/>
      <c r="AE350" s="176" t="s">
        <v>197</v>
      </c>
      <c r="AF350" s="176">
        <v>0</v>
      </c>
      <c r="AG350" s="176"/>
      <c r="AH350" s="211"/>
      <c r="AI350" s="212" t="s">
        <v>2442</v>
      </c>
      <c r="AJ350" s="214"/>
      <c r="AK350" s="176"/>
      <c r="AL350" s="176"/>
      <c r="AM350" s="176"/>
      <c r="AN350" s="176"/>
      <c r="AO350" s="176"/>
      <c r="AP350" s="176"/>
      <c r="AQ350" s="176"/>
      <c r="AR350" s="176"/>
      <c r="AS350" s="176"/>
      <c r="AT350" s="176"/>
      <c r="AU350" s="176"/>
      <c r="AV350" s="176"/>
      <c r="AW350" s="176"/>
      <c r="AX350" s="176"/>
      <c r="AY350" s="176"/>
      <c r="AZ350" s="176"/>
      <c r="BA350" s="176"/>
      <c r="BB350" s="176"/>
      <c r="BC350" s="176"/>
      <c r="BD350" s="176"/>
      <c r="BE350" s="176"/>
      <c r="BF350" s="176"/>
      <c r="BG350" s="176"/>
      <c r="BH350" s="176"/>
    </row>
    <row r="351" spans="1:60" outlineLevel="1" x14ac:dyDescent="0.2">
      <c r="A351" s="177"/>
      <c r="B351" s="208" t="s">
        <v>385</v>
      </c>
      <c r="C351" s="209"/>
      <c r="D351" s="200"/>
      <c r="E351" s="201"/>
      <c r="F351" s="184"/>
      <c r="G351" s="184"/>
      <c r="H351" s="184"/>
      <c r="I351" s="184"/>
      <c r="J351" s="184"/>
      <c r="K351" s="184"/>
      <c r="L351" s="184"/>
      <c r="M351" s="184"/>
      <c r="N351" s="184"/>
      <c r="O351" s="184"/>
      <c r="P351" s="184"/>
      <c r="Q351" s="184"/>
      <c r="R351" s="185"/>
      <c r="S351" s="185"/>
      <c r="T351" s="184"/>
      <c r="U351" s="184"/>
      <c r="V351" s="185"/>
      <c r="W351" s="185"/>
      <c r="X351" s="266"/>
      <c r="Y351" s="176"/>
      <c r="Z351" s="176"/>
      <c r="AA351" s="176"/>
      <c r="AB351" s="176"/>
      <c r="AC351" s="176"/>
      <c r="AD351" s="176"/>
      <c r="AE351" s="176" t="s">
        <v>197</v>
      </c>
      <c r="AF351" s="176">
        <v>0</v>
      </c>
      <c r="AG351" s="176"/>
      <c r="AH351" s="211"/>
      <c r="AI351" s="212" t="s">
        <v>385</v>
      </c>
      <c r="AJ351" s="214"/>
      <c r="AK351" s="176"/>
      <c r="AL351" s="176"/>
      <c r="AM351" s="176"/>
      <c r="AN351" s="176"/>
      <c r="AO351" s="176"/>
      <c r="AP351" s="176"/>
      <c r="AQ351" s="176"/>
      <c r="AR351" s="176"/>
      <c r="AS351" s="176"/>
      <c r="AT351" s="176"/>
      <c r="AU351" s="176"/>
      <c r="AV351" s="176"/>
      <c r="AW351" s="176"/>
      <c r="AX351" s="176"/>
      <c r="AY351" s="176"/>
      <c r="AZ351" s="176"/>
      <c r="BA351" s="176"/>
      <c r="BB351" s="176"/>
      <c r="BC351" s="176"/>
      <c r="BD351" s="176"/>
      <c r="BE351" s="176"/>
      <c r="BF351" s="176"/>
      <c r="BG351" s="176"/>
      <c r="BH351" s="176"/>
    </row>
    <row r="352" spans="1:60" outlineLevel="1" x14ac:dyDescent="0.2">
      <c r="A352" s="177"/>
      <c r="B352" s="208" t="s">
        <v>385</v>
      </c>
      <c r="C352" s="209"/>
      <c r="D352" s="200"/>
      <c r="E352" s="201"/>
      <c r="F352" s="184"/>
      <c r="G352" s="184"/>
      <c r="H352" s="184"/>
      <c r="I352" s="184"/>
      <c r="J352" s="184"/>
      <c r="K352" s="184"/>
      <c r="L352" s="184"/>
      <c r="M352" s="184"/>
      <c r="N352" s="184"/>
      <c r="O352" s="184"/>
      <c r="P352" s="184"/>
      <c r="Q352" s="184"/>
      <c r="R352" s="185"/>
      <c r="S352" s="185"/>
      <c r="T352" s="184"/>
      <c r="U352" s="184"/>
      <c r="V352" s="185"/>
      <c r="W352" s="185"/>
      <c r="X352" s="266"/>
      <c r="Y352" s="176"/>
      <c r="Z352" s="176"/>
      <c r="AA352" s="176"/>
      <c r="AB352" s="176"/>
      <c r="AC352" s="176"/>
      <c r="AD352" s="176"/>
      <c r="AE352" s="176" t="s">
        <v>197</v>
      </c>
      <c r="AF352" s="176">
        <v>0</v>
      </c>
      <c r="AG352" s="176"/>
      <c r="AH352" s="211"/>
      <c r="AI352" s="212" t="s">
        <v>385</v>
      </c>
      <c r="AJ352" s="214"/>
      <c r="AK352" s="176"/>
      <c r="AL352" s="176"/>
      <c r="AM352" s="176"/>
      <c r="AN352" s="176"/>
      <c r="AO352" s="176"/>
      <c r="AP352" s="176"/>
      <c r="AQ352" s="176"/>
      <c r="AR352" s="176"/>
      <c r="AS352" s="176"/>
      <c r="AT352" s="176"/>
      <c r="AU352" s="176"/>
      <c r="AV352" s="176"/>
      <c r="AW352" s="176"/>
      <c r="AX352" s="176"/>
      <c r="AY352" s="176"/>
      <c r="AZ352" s="176"/>
      <c r="BA352" s="176"/>
      <c r="BB352" s="176"/>
      <c r="BC352" s="176"/>
      <c r="BD352" s="176"/>
      <c r="BE352" s="176"/>
      <c r="BF352" s="176"/>
      <c r="BG352" s="176"/>
      <c r="BH352" s="176"/>
    </row>
    <row r="353" spans="1:60" outlineLevel="1" x14ac:dyDescent="0.2">
      <c r="A353" s="177"/>
      <c r="B353" s="208" t="s">
        <v>2441</v>
      </c>
      <c r="C353" s="209"/>
      <c r="D353" s="200"/>
      <c r="E353" s="201"/>
      <c r="F353" s="184"/>
      <c r="G353" s="184"/>
      <c r="H353" s="184"/>
      <c r="I353" s="184"/>
      <c r="J353" s="184"/>
      <c r="K353" s="184"/>
      <c r="L353" s="184"/>
      <c r="M353" s="184"/>
      <c r="N353" s="184"/>
      <c r="O353" s="184"/>
      <c r="P353" s="184"/>
      <c r="Q353" s="184"/>
      <c r="R353" s="185"/>
      <c r="S353" s="185"/>
      <c r="T353" s="184"/>
      <c r="U353" s="184"/>
      <c r="V353" s="185"/>
      <c r="W353" s="185"/>
      <c r="X353" s="266"/>
      <c r="Y353" s="176"/>
      <c r="Z353" s="176"/>
      <c r="AA353" s="176"/>
      <c r="AB353" s="176"/>
      <c r="AC353" s="176"/>
      <c r="AD353" s="176"/>
      <c r="AE353" s="176" t="s">
        <v>197</v>
      </c>
      <c r="AF353" s="176">
        <v>0</v>
      </c>
      <c r="AG353" s="176"/>
      <c r="AH353" s="211"/>
      <c r="AI353" s="212" t="s">
        <v>2441</v>
      </c>
      <c r="AJ353" s="214"/>
      <c r="AK353" s="176"/>
      <c r="AL353" s="176"/>
      <c r="AM353" s="176"/>
      <c r="AN353" s="176"/>
      <c r="AO353" s="176"/>
      <c r="AP353" s="176"/>
      <c r="AQ353" s="176"/>
      <c r="AR353" s="176"/>
      <c r="AS353" s="176"/>
      <c r="AT353" s="176"/>
      <c r="AU353" s="176"/>
      <c r="AV353" s="176"/>
      <c r="AW353" s="176"/>
      <c r="AX353" s="176"/>
      <c r="AY353" s="176"/>
      <c r="AZ353" s="176"/>
      <c r="BA353" s="176"/>
      <c r="BB353" s="176"/>
      <c r="BC353" s="176"/>
      <c r="BD353" s="176"/>
      <c r="BE353" s="176"/>
      <c r="BF353" s="176"/>
      <c r="BG353" s="176"/>
      <c r="BH353" s="176"/>
    </row>
    <row r="354" spans="1:60" outlineLevel="1" x14ac:dyDescent="0.2">
      <c r="A354" s="177"/>
      <c r="B354" s="208" t="s">
        <v>2441</v>
      </c>
      <c r="C354" s="209"/>
      <c r="D354" s="200"/>
      <c r="E354" s="201"/>
      <c r="F354" s="184"/>
      <c r="G354" s="184"/>
      <c r="H354" s="184"/>
      <c r="I354" s="184"/>
      <c r="J354" s="184"/>
      <c r="K354" s="184"/>
      <c r="L354" s="184"/>
      <c r="M354" s="184"/>
      <c r="N354" s="184"/>
      <c r="O354" s="184"/>
      <c r="P354" s="184"/>
      <c r="Q354" s="184"/>
      <c r="R354" s="185"/>
      <c r="S354" s="185"/>
      <c r="T354" s="184"/>
      <c r="U354" s="184"/>
      <c r="V354" s="185"/>
      <c r="W354" s="185"/>
      <c r="X354" s="266"/>
      <c r="Y354" s="176"/>
      <c r="Z354" s="176"/>
      <c r="AA354" s="176"/>
      <c r="AB354" s="176"/>
      <c r="AC354" s="176"/>
      <c r="AD354" s="176"/>
      <c r="AE354" s="176" t="s">
        <v>197</v>
      </c>
      <c r="AF354" s="176">
        <v>0</v>
      </c>
      <c r="AG354" s="176"/>
      <c r="AH354" s="211"/>
      <c r="AI354" s="212" t="s">
        <v>2441</v>
      </c>
      <c r="AJ354" s="214"/>
      <c r="AK354" s="176"/>
      <c r="AL354" s="176"/>
      <c r="AM354" s="176"/>
      <c r="AN354" s="176"/>
      <c r="AO354" s="176"/>
      <c r="AP354" s="176"/>
      <c r="AQ354" s="176"/>
      <c r="AR354" s="176"/>
      <c r="AS354" s="176"/>
      <c r="AT354" s="176"/>
      <c r="AU354" s="176"/>
      <c r="AV354" s="176"/>
      <c r="AW354" s="176"/>
      <c r="AX354" s="176"/>
      <c r="AY354" s="176"/>
      <c r="AZ354" s="176"/>
      <c r="BA354" s="176"/>
      <c r="BB354" s="176"/>
      <c r="BC354" s="176"/>
      <c r="BD354" s="176"/>
      <c r="BE354" s="176"/>
      <c r="BF354" s="176"/>
      <c r="BG354" s="176"/>
      <c r="BH354" s="176"/>
    </row>
    <row r="355" spans="1:60" outlineLevel="1" x14ac:dyDescent="0.2">
      <c r="A355" s="177"/>
      <c r="B355" s="208" t="s">
        <v>2440</v>
      </c>
      <c r="C355" s="209"/>
      <c r="D355" s="200"/>
      <c r="E355" s="201"/>
      <c r="F355" s="184"/>
      <c r="G355" s="184"/>
      <c r="H355" s="184"/>
      <c r="I355" s="184"/>
      <c r="J355" s="184"/>
      <c r="K355" s="184"/>
      <c r="L355" s="184"/>
      <c r="M355" s="184"/>
      <c r="N355" s="184"/>
      <c r="O355" s="184"/>
      <c r="P355" s="184"/>
      <c r="Q355" s="184"/>
      <c r="R355" s="185"/>
      <c r="S355" s="185"/>
      <c r="T355" s="184"/>
      <c r="U355" s="184"/>
      <c r="V355" s="185"/>
      <c r="W355" s="185"/>
      <c r="X355" s="266"/>
      <c r="Y355" s="176"/>
      <c r="Z355" s="176"/>
      <c r="AA355" s="176"/>
      <c r="AB355" s="176"/>
      <c r="AC355" s="176"/>
      <c r="AD355" s="176"/>
      <c r="AE355" s="176" t="s">
        <v>197</v>
      </c>
      <c r="AF355" s="176">
        <v>0</v>
      </c>
      <c r="AG355" s="176"/>
      <c r="AH355" s="211"/>
      <c r="AI355" s="212" t="s">
        <v>2440</v>
      </c>
      <c r="AJ355" s="214"/>
      <c r="AK355" s="176"/>
      <c r="AL355" s="176"/>
      <c r="AM355" s="176"/>
      <c r="AN355" s="176"/>
      <c r="AO355" s="176"/>
      <c r="AP355" s="176"/>
      <c r="AQ355" s="176"/>
      <c r="AR355" s="176"/>
      <c r="AS355" s="176"/>
      <c r="AT355" s="176"/>
      <c r="AU355" s="176"/>
      <c r="AV355" s="176"/>
      <c r="AW355" s="176"/>
      <c r="AX355" s="176"/>
      <c r="AY355" s="176"/>
      <c r="AZ355" s="176"/>
      <c r="BA355" s="176"/>
      <c r="BB355" s="176"/>
      <c r="BC355" s="176"/>
      <c r="BD355" s="176"/>
      <c r="BE355" s="176"/>
      <c r="BF355" s="176"/>
      <c r="BG355" s="176"/>
      <c r="BH355" s="176"/>
    </row>
    <row r="356" spans="1:60" outlineLevel="1" x14ac:dyDescent="0.2">
      <c r="A356" s="177"/>
      <c r="B356" s="208" t="s">
        <v>2439</v>
      </c>
      <c r="C356" s="209"/>
      <c r="D356" s="200"/>
      <c r="E356" s="201"/>
      <c r="F356" s="184"/>
      <c r="G356" s="184"/>
      <c r="H356" s="184"/>
      <c r="I356" s="184"/>
      <c r="J356" s="184"/>
      <c r="K356" s="184"/>
      <c r="L356" s="184"/>
      <c r="M356" s="184"/>
      <c r="N356" s="184"/>
      <c r="O356" s="184"/>
      <c r="P356" s="184"/>
      <c r="Q356" s="184"/>
      <c r="R356" s="185"/>
      <c r="S356" s="185"/>
      <c r="T356" s="184"/>
      <c r="U356" s="184"/>
      <c r="V356" s="185"/>
      <c r="W356" s="185"/>
      <c r="X356" s="266"/>
      <c r="Y356" s="176"/>
      <c r="Z356" s="176"/>
      <c r="AA356" s="176"/>
      <c r="AB356" s="176"/>
      <c r="AC356" s="176"/>
      <c r="AD356" s="176"/>
      <c r="AE356" s="176" t="s">
        <v>197</v>
      </c>
      <c r="AF356" s="176">
        <v>0</v>
      </c>
      <c r="AG356" s="176"/>
      <c r="AH356" s="211"/>
      <c r="AI356" s="212" t="s">
        <v>2439</v>
      </c>
      <c r="AJ356" s="214"/>
      <c r="AK356" s="176"/>
      <c r="AL356" s="176"/>
      <c r="AM356" s="176"/>
      <c r="AN356" s="176"/>
      <c r="AO356" s="176"/>
      <c r="AP356" s="176"/>
      <c r="AQ356" s="176"/>
      <c r="AR356" s="176"/>
      <c r="AS356" s="176"/>
      <c r="AT356" s="176"/>
      <c r="AU356" s="176"/>
      <c r="AV356" s="176"/>
      <c r="AW356" s="176"/>
      <c r="AX356" s="176"/>
      <c r="AY356" s="176"/>
      <c r="AZ356" s="176"/>
      <c r="BA356" s="176"/>
      <c r="BB356" s="176"/>
      <c r="BC356" s="176"/>
      <c r="BD356" s="176"/>
      <c r="BE356" s="176"/>
      <c r="BF356" s="176"/>
      <c r="BG356" s="176"/>
      <c r="BH356" s="176"/>
    </row>
    <row r="357" spans="1:60" outlineLevel="1" x14ac:dyDescent="0.2">
      <c r="A357" s="177"/>
      <c r="B357" s="208" t="s">
        <v>2439</v>
      </c>
      <c r="C357" s="209"/>
      <c r="D357" s="200"/>
      <c r="E357" s="201"/>
      <c r="F357" s="184"/>
      <c r="G357" s="184"/>
      <c r="H357" s="184"/>
      <c r="I357" s="184"/>
      <c r="J357" s="184"/>
      <c r="K357" s="184"/>
      <c r="L357" s="184"/>
      <c r="M357" s="184"/>
      <c r="N357" s="184"/>
      <c r="O357" s="184"/>
      <c r="P357" s="184"/>
      <c r="Q357" s="184"/>
      <c r="R357" s="185"/>
      <c r="S357" s="185"/>
      <c r="T357" s="184"/>
      <c r="U357" s="184"/>
      <c r="V357" s="185"/>
      <c r="W357" s="185"/>
      <c r="X357" s="266"/>
      <c r="Y357" s="176"/>
      <c r="Z357" s="176"/>
      <c r="AA357" s="176"/>
      <c r="AB357" s="176"/>
      <c r="AC357" s="176"/>
      <c r="AD357" s="176"/>
      <c r="AE357" s="176" t="s">
        <v>197</v>
      </c>
      <c r="AF357" s="176">
        <v>0</v>
      </c>
      <c r="AG357" s="176"/>
      <c r="AH357" s="211"/>
      <c r="AI357" s="212" t="s">
        <v>2439</v>
      </c>
      <c r="AJ357" s="214"/>
      <c r="AK357" s="176"/>
      <c r="AL357" s="176"/>
      <c r="AM357" s="176"/>
      <c r="AN357" s="176"/>
      <c r="AO357" s="176"/>
      <c r="AP357" s="176"/>
      <c r="AQ357" s="176"/>
      <c r="AR357" s="176"/>
      <c r="AS357" s="176"/>
      <c r="AT357" s="176"/>
      <c r="AU357" s="176"/>
      <c r="AV357" s="176"/>
      <c r="AW357" s="176"/>
      <c r="AX357" s="176"/>
      <c r="AY357" s="176"/>
      <c r="AZ357" s="176"/>
      <c r="BA357" s="176"/>
      <c r="BB357" s="176"/>
      <c r="BC357" s="176"/>
      <c r="BD357" s="176"/>
      <c r="BE357" s="176"/>
      <c r="BF357" s="176"/>
      <c r="BG357" s="176"/>
      <c r="BH357" s="176"/>
    </row>
    <row r="358" spans="1:60" outlineLevel="1" x14ac:dyDescent="0.2">
      <c r="A358" s="177"/>
      <c r="B358" s="208" t="s">
        <v>2438</v>
      </c>
      <c r="C358" s="209"/>
      <c r="D358" s="200"/>
      <c r="E358" s="201">
        <v>269.37799999999999</v>
      </c>
      <c r="F358" s="184"/>
      <c r="G358" s="184"/>
      <c r="H358" s="184"/>
      <c r="I358" s="184"/>
      <c r="J358" s="184"/>
      <c r="K358" s="184"/>
      <c r="L358" s="184"/>
      <c r="M358" s="184"/>
      <c r="N358" s="184"/>
      <c r="O358" s="184"/>
      <c r="P358" s="184"/>
      <c r="Q358" s="184"/>
      <c r="R358" s="185"/>
      <c r="S358" s="185"/>
      <c r="T358" s="184"/>
      <c r="U358" s="184"/>
      <c r="V358" s="185"/>
      <c r="W358" s="185"/>
      <c r="X358" s="266"/>
      <c r="Y358" s="176"/>
      <c r="Z358" s="176"/>
      <c r="AA358" s="176"/>
      <c r="AB358" s="176"/>
      <c r="AC358" s="176"/>
      <c r="AD358" s="176"/>
      <c r="AE358" s="176" t="s">
        <v>197</v>
      </c>
      <c r="AF358" s="176">
        <v>0</v>
      </c>
      <c r="AG358" s="176"/>
      <c r="AH358" s="211"/>
      <c r="AI358" s="212" t="s">
        <v>2438</v>
      </c>
      <c r="AJ358" s="214"/>
      <c r="AK358" s="176"/>
      <c r="AL358" s="176"/>
      <c r="AM358" s="176"/>
      <c r="AN358" s="176"/>
      <c r="AO358" s="176"/>
      <c r="AP358" s="176"/>
      <c r="AQ358" s="176"/>
      <c r="AR358" s="176"/>
      <c r="AS358" s="176"/>
      <c r="AT358" s="176"/>
      <c r="AU358" s="176"/>
      <c r="AV358" s="176"/>
      <c r="AW358" s="176"/>
      <c r="AX358" s="176"/>
      <c r="AY358" s="176"/>
      <c r="AZ358" s="176"/>
      <c r="BA358" s="176"/>
      <c r="BB358" s="176"/>
      <c r="BC358" s="176"/>
      <c r="BD358" s="176"/>
      <c r="BE358" s="176"/>
      <c r="BF358" s="176"/>
      <c r="BG358" s="176"/>
      <c r="BH358" s="176"/>
    </row>
    <row r="359" spans="1:60" outlineLevel="1" x14ac:dyDescent="0.2">
      <c r="A359" s="193">
        <v>60</v>
      </c>
      <c r="B359" s="194" t="s">
        <v>391</v>
      </c>
      <c r="C359" s="194" t="s">
        <v>392</v>
      </c>
      <c r="D359" s="195" t="s">
        <v>326</v>
      </c>
      <c r="E359" s="196">
        <v>100</v>
      </c>
      <c r="F359" s="199"/>
      <c r="G359" s="197">
        <f>ROUND(E359*F359,2)</f>
        <v>0</v>
      </c>
      <c r="H359" s="199">
        <v>0</v>
      </c>
      <c r="I359" s="197">
        <f>ROUND(E359*H359,2)</f>
        <v>0</v>
      </c>
      <c r="J359" s="199">
        <v>300</v>
      </c>
      <c r="K359" s="197">
        <f>ROUND(E359*J359,2)</f>
        <v>30000</v>
      </c>
      <c r="L359" s="197">
        <v>21</v>
      </c>
      <c r="M359" s="197">
        <f>G359*(1+L359/100)</f>
        <v>0</v>
      </c>
      <c r="N359" s="197">
        <v>0</v>
      </c>
      <c r="O359" s="197">
        <f>ROUND(E359*N359,2)</f>
        <v>0</v>
      </c>
      <c r="P359" s="197">
        <v>0</v>
      </c>
      <c r="Q359" s="197">
        <f>ROUND(E359*P359,2)</f>
        <v>0</v>
      </c>
      <c r="R359" s="198"/>
      <c r="S359" s="198" t="s">
        <v>339</v>
      </c>
      <c r="T359" s="197">
        <v>1</v>
      </c>
      <c r="U359" s="197">
        <f>ROUND(E359*T359,2)</f>
        <v>100</v>
      </c>
      <c r="V359" s="198"/>
      <c r="W359" s="198"/>
      <c r="X359" s="266"/>
      <c r="Y359" s="176"/>
      <c r="Z359" s="176"/>
      <c r="AA359" s="176"/>
      <c r="AB359" s="176"/>
      <c r="AC359" s="176"/>
      <c r="AD359" s="176"/>
      <c r="AE359" s="176" t="s">
        <v>195</v>
      </c>
      <c r="AF359" s="176">
        <v>307</v>
      </c>
      <c r="AG359" s="176"/>
      <c r="AH359" s="211"/>
      <c r="AI359" s="211"/>
      <c r="AJ359" s="214"/>
      <c r="AK359" s="176"/>
      <c r="AL359" s="176"/>
      <c r="AM359" s="176"/>
      <c r="AN359" s="176"/>
      <c r="AO359" s="176"/>
      <c r="AP359" s="176"/>
      <c r="AQ359" s="176"/>
      <c r="AR359" s="176"/>
      <c r="AS359" s="176"/>
      <c r="AT359" s="176"/>
      <c r="AU359" s="176"/>
      <c r="AV359" s="176"/>
      <c r="AW359" s="176"/>
      <c r="AX359" s="176"/>
      <c r="AY359" s="176"/>
      <c r="AZ359" s="176"/>
      <c r="BA359" s="176"/>
      <c r="BB359" s="176"/>
      <c r="BC359" s="176"/>
      <c r="BD359" s="176"/>
      <c r="BE359" s="176"/>
      <c r="BF359" s="176"/>
      <c r="BG359" s="176"/>
      <c r="BH359" s="176"/>
    </row>
    <row r="360" spans="1:60" x14ac:dyDescent="0.2">
      <c r="A360" s="162"/>
      <c r="B360" s="178"/>
      <c r="C360" s="178"/>
      <c r="D360" s="180"/>
      <c r="E360" s="181"/>
      <c r="F360" s="182"/>
      <c r="G360" s="182"/>
      <c r="H360" s="182"/>
      <c r="I360" s="182"/>
      <c r="J360" s="182"/>
      <c r="K360" s="182"/>
      <c r="L360" s="182"/>
      <c r="M360" s="182"/>
      <c r="N360" s="182"/>
      <c r="O360" s="182"/>
      <c r="P360" s="182"/>
      <c r="Q360" s="182"/>
      <c r="R360" s="183"/>
      <c r="S360" s="183"/>
      <c r="T360" s="182"/>
      <c r="U360" s="182"/>
      <c r="V360" s="183"/>
      <c r="W360" s="183"/>
      <c r="X360" s="256"/>
      <c r="AH360" s="210"/>
      <c r="AI360" s="210"/>
      <c r="AJ360" s="213"/>
    </row>
    <row r="361" spans="1:60" x14ac:dyDescent="0.2">
      <c r="A361" s="179" t="s">
        <v>188</v>
      </c>
      <c r="B361" s="186" t="s">
        <v>115</v>
      </c>
      <c r="C361" s="186" t="s">
        <v>116</v>
      </c>
      <c r="D361" s="187"/>
      <c r="E361" s="188"/>
      <c r="F361" s="189"/>
      <c r="G361" s="190">
        <f>SUMIF(AE362:AE421,"&lt;&gt;NOR",G362:G421)</f>
        <v>0</v>
      </c>
      <c r="H361" s="189"/>
      <c r="I361" s="189">
        <f>SUM(I362:I421)</f>
        <v>0</v>
      </c>
      <c r="J361" s="189"/>
      <c r="K361" s="189">
        <f>SUM(K362:K421)</f>
        <v>107445.68</v>
      </c>
      <c r="L361" s="189"/>
      <c r="M361" s="189">
        <f>SUM(M362:M421)</f>
        <v>0</v>
      </c>
      <c r="N361" s="189"/>
      <c r="O361" s="189">
        <f>SUM(O362:O421)</f>
        <v>0</v>
      </c>
      <c r="P361" s="189"/>
      <c r="Q361" s="189">
        <f>SUM(Q362:Q421)</f>
        <v>5.82</v>
      </c>
      <c r="R361" s="191"/>
      <c r="S361" s="191"/>
      <c r="T361" s="189"/>
      <c r="U361" s="189">
        <f>SUM(U362:U421)</f>
        <v>305.59000000000003</v>
      </c>
      <c r="V361" s="191"/>
      <c r="W361" s="192"/>
      <c r="X361" s="256"/>
      <c r="AE361" t="s">
        <v>189</v>
      </c>
      <c r="AH361" s="210"/>
      <c r="AI361" s="210"/>
      <c r="AJ361" s="213"/>
    </row>
    <row r="362" spans="1:60" outlineLevel="1" x14ac:dyDescent="0.2">
      <c r="A362" s="193">
        <v>61</v>
      </c>
      <c r="B362" s="194" t="s">
        <v>393</v>
      </c>
      <c r="C362" s="194" t="s">
        <v>394</v>
      </c>
      <c r="D362" s="195" t="s">
        <v>395</v>
      </c>
      <c r="E362" s="196">
        <v>15</v>
      </c>
      <c r="F362" s="199"/>
      <c r="G362" s="197">
        <f>ROUND(E362*F362,2)</f>
        <v>0</v>
      </c>
      <c r="H362" s="199">
        <v>0</v>
      </c>
      <c r="I362" s="197">
        <f>ROUND(E362*H362,2)</f>
        <v>0</v>
      </c>
      <c r="J362" s="199">
        <v>225</v>
      </c>
      <c r="K362" s="197">
        <f>ROUND(E362*J362,2)</f>
        <v>3375</v>
      </c>
      <c r="L362" s="197">
        <v>21</v>
      </c>
      <c r="M362" s="197">
        <f>G362*(1+L362/100)</f>
        <v>0</v>
      </c>
      <c r="N362" s="197">
        <v>0</v>
      </c>
      <c r="O362" s="197">
        <f>ROUND(E362*N362,2)</f>
        <v>0</v>
      </c>
      <c r="P362" s="197">
        <v>1.933E-2</v>
      </c>
      <c r="Q362" s="197">
        <f>ROUND(E362*P362,2)</f>
        <v>0.28999999999999998</v>
      </c>
      <c r="R362" s="198" t="s">
        <v>396</v>
      </c>
      <c r="S362" s="198" t="s">
        <v>194</v>
      </c>
      <c r="T362" s="197">
        <v>0.59</v>
      </c>
      <c r="U362" s="197">
        <f>ROUND(E362*T362,2)</f>
        <v>8.85</v>
      </c>
      <c r="V362" s="198"/>
      <c r="W362" s="198"/>
      <c r="X362" s="266"/>
      <c r="Y362" s="176"/>
      <c r="Z362" s="176"/>
      <c r="AA362" s="176"/>
      <c r="AB362" s="176"/>
      <c r="AC362" s="176"/>
      <c r="AD362" s="176"/>
      <c r="AE362" s="176" t="s">
        <v>195</v>
      </c>
      <c r="AF362" s="176">
        <v>309</v>
      </c>
      <c r="AG362" s="176"/>
      <c r="AH362" s="211"/>
      <c r="AI362" s="211"/>
      <c r="AJ362" s="214"/>
      <c r="AK362" s="176"/>
      <c r="AL362" s="176"/>
      <c r="AM362" s="176"/>
      <c r="AN362" s="176"/>
      <c r="AO362" s="176"/>
      <c r="AP362" s="176"/>
      <c r="AQ362" s="176"/>
      <c r="AR362" s="176"/>
      <c r="AS362" s="176"/>
      <c r="AT362" s="176"/>
      <c r="AU362" s="176"/>
      <c r="AV362" s="176"/>
      <c r="AW362" s="176"/>
      <c r="AX362" s="176"/>
      <c r="AY362" s="176"/>
      <c r="AZ362" s="176"/>
      <c r="BA362" s="176"/>
      <c r="BB362" s="176"/>
      <c r="BC362" s="176"/>
      <c r="BD362" s="176"/>
      <c r="BE362" s="176"/>
      <c r="BF362" s="176"/>
      <c r="BG362" s="176"/>
      <c r="BH362" s="176"/>
    </row>
    <row r="363" spans="1:60" outlineLevel="1" x14ac:dyDescent="0.2">
      <c r="A363" s="177"/>
      <c r="B363" s="208" t="s">
        <v>2437</v>
      </c>
      <c r="C363" s="209"/>
      <c r="D363" s="200"/>
      <c r="E363" s="201"/>
      <c r="F363" s="184"/>
      <c r="G363" s="184"/>
      <c r="H363" s="184"/>
      <c r="I363" s="184"/>
      <c r="J363" s="184"/>
      <c r="K363" s="184"/>
      <c r="L363" s="184"/>
      <c r="M363" s="184"/>
      <c r="N363" s="184"/>
      <c r="O363" s="184"/>
      <c r="P363" s="184"/>
      <c r="Q363" s="184"/>
      <c r="R363" s="185"/>
      <c r="S363" s="185"/>
      <c r="T363" s="184"/>
      <c r="U363" s="184"/>
      <c r="V363" s="185"/>
      <c r="W363" s="185"/>
      <c r="X363" s="266"/>
      <c r="Y363" s="176"/>
      <c r="Z363" s="176"/>
      <c r="AA363" s="176"/>
      <c r="AB363" s="176"/>
      <c r="AC363" s="176"/>
      <c r="AD363" s="176"/>
      <c r="AE363" s="176" t="s">
        <v>197</v>
      </c>
      <c r="AF363" s="176">
        <v>0</v>
      </c>
      <c r="AG363" s="176"/>
      <c r="AH363" s="211"/>
      <c r="AI363" s="212" t="s">
        <v>2437</v>
      </c>
      <c r="AJ363" s="214"/>
      <c r="AK363" s="176"/>
      <c r="AL363" s="176"/>
      <c r="AM363" s="176"/>
      <c r="AN363" s="176"/>
      <c r="AO363" s="176"/>
      <c r="AP363" s="176"/>
      <c r="AQ363" s="176"/>
      <c r="AR363" s="176"/>
      <c r="AS363" s="176"/>
      <c r="AT363" s="176"/>
      <c r="AU363" s="176"/>
      <c r="AV363" s="176"/>
      <c r="AW363" s="176"/>
      <c r="AX363" s="176"/>
      <c r="AY363" s="176"/>
      <c r="AZ363" s="176"/>
      <c r="BA363" s="176"/>
      <c r="BB363" s="176"/>
      <c r="BC363" s="176"/>
      <c r="BD363" s="176"/>
      <c r="BE363" s="176"/>
      <c r="BF363" s="176"/>
      <c r="BG363" s="176"/>
      <c r="BH363" s="176"/>
    </row>
    <row r="364" spans="1:60" outlineLevel="1" x14ac:dyDescent="0.2">
      <c r="A364" s="177"/>
      <c r="B364" s="208" t="s">
        <v>2422</v>
      </c>
      <c r="C364" s="209"/>
      <c r="D364" s="200"/>
      <c r="E364" s="201"/>
      <c r="F364" s="184"/>
      <c r="G364" s="184"/>
      <c r="H364" s="184"/>
      <c r="I364" s="184"/>
      <c r="J364" s="184"/>
      <c r="K364" s="184"/>
      <c r="L364" s="184"/>
      <c r="M364" s="184"/>
      <c r="N364" s="184"/>
      <c r="O364" s="184"/>
      <c r="P364" s="184"/>
      <c r="Q364" s="184"/>
      <c r="R364" s="185"/>
      <c r="S364" s="185"/>
      <c r="T364" s="184"/>
      <c r="U364" s="184"/>
      <c r="V364" s="185"/>
      <c r="W364" s="185"/>
      <c r="X364" s="266"/>
      <c r="Y364" s="176"/>
      <c r="Z364" s="176"/>
      <c r="AA364" s="176"/>
      <c r="AB364" s="176"/>
      <c r="AC364" s="176"/>
      <c r="AD364" s="176"/>
      <c r="AE364" s="176" t="s">
        <v>197</v>
      </c>
      <c r="AF364" s="176">
        <v>0</v>
      </c>
      <c r="AG364" s="176"/>
      <c r="AH364" s="211"/>
      <c r="AI364" s="212" t="s">
        <v>2422</v>
      </c>
      <c r="AJ364" s="214"/>
      <c r="AK364" s="176"/>
      <c r="AL364" s="176"/>
      <c r="AM364" s="176"/>
      <c r="AN364" s="176"/>
      <c r="AO364" s="176"/>
      <c r="AP364" s="176"/>
      <c r="AQ364" s="176"/>
      <c r="AR364" s="176"/>
      <c r="AS364" s="176"/>
      <c r="AT364" s="176"/>
      <c r="AU364" s="176"/>
      <c r="AV364" s="176"/>
      <c r="AW364" s="176"/>
      <c r="AX364" s="176"/>
      <c r="AY364" s="176"/>
      <c r="AZ364" s="176"/>
      <c r="BA364" s="176"/>
      <c r="BB364" s="176"/>
      <c r="BC364" s="176"/>
      <c r="BD364" s="176"/>
      <c r="BE364" s="176"/>
      <c r="BF364" s="176"/>
      <c r="BG364" s="176"/>
      <c r="BH364" s="176"/>
    </row>
    <row r="365" spans="1:60" outlineLevel="1" x14ac:dyDescent="0.2">
      <c r="A365" s="177"/>
      <c r="B365" s="208" t="s">
        <v>2433</v>
      </c>
      <c r="C365" s="209"/>
      <c r="D365" s="200"/>
      <c r="E365" s="201"/>
      <c r="F365" s="184"/>
      <c r="G365" s="184"/>
      <c r="H365" s="184"/>
      <c r="I365" s="184"/>
      <c r="J365" s="184"/>
      <c r="K365" s="184"/>
      <c r="L365" s="184"/>
      <c r="M365" s="184"/>
      <c r="N365" s="184"/>
      <c r="O365" s="184"/>
      <c r="P365" s="184"/>
      <c r="Q365" s="184"/>
      <c r="R365" s="185"/>
      <c r="S365" s="185"/>
      <c r="T365" s="184"/>
      <c r="U365" s="184"/>
      <c r="V365" s="185"/>
      <c r="W365" s="185"/>
      <c r="X365" s="266"/>
      <c r="Y365" s="176"/>
      <c r="Z365" s="176"/>
      <c r="AA365" s="176"/>
      <c r="AB365" s="176"/>
      <c r="AC365" s="176"/>
      <c r="AD365" s="176"/>
      <c r="AE365" s="176" t="s">
        <v>197</v>
      </c>
      <c r="AF365" s="176">
        <v>0</v>
      </c>
      <c r="AG365" s="176"/>
      <c r="AH365" s="211"/>
      <c r="AI365" s="212" t="s">
        <v>2433</v>
      </c>
      <c r="AJ365" s="214"/>
      <c r="AK365" s="176"/>
      <c r="AL365" s="176"/>
      <c r="AM365" s="176"/>
      <c r="AN365" s="176"/>
      <c r="AO365" s="176"/>
      <c r="AP365" s="176"/>
      <c r="AQ365" s="176"/>
      <c r="AR365" s="176"/>
      <c r="AS365" s="176"/>
      <c r="AT365" s="176"/>
      <c r="AU365" s="176"/>
      <c r="AV365" s="176"/>
      <c r="AW365" s="176"/>
      <c r="AX365" s="176"/>
      <c r="AY365" s="176"/>
      <c r="AZ365" s="176"/>
      <c r="BA365" s="176"/>
      <c r="BB365" s="176"/>
      <c r="BC365" s="176"/>
      <c r="BD365" s="176"/>
      <c r="BE365" s="176"/>
      <c r="BF365" s="176"/>
      <c r="BG365" s="176"/>
      <c r="BH365" s="176"/>
    </row>
    <row r="366" spans="1:60" outlineLevel="1" x14ac:dyDescent="0.2">
      <c r="A366" s="177"/>
      <c r="B366" s="208" t="s">
        <v>351</v>
      </c>
      <c r="C366" s="209"/>
      <c r="D366" s="200"/>
      <c r="E366" s="201">
        <v>15</v>
      </c>
      <c r="F366" s="184"/>
      <c r="G366" s="184"/>
      <c r="H366" s="184"/>
      <c r="I366" s="184"/>
      <c r="J366" s="184"/>
      <c r="K366" s="184"/>
      <c r="L366" s="184"/>
      <c r="M366" s="184"/>
      <c r="N366" s="184"/>
      <c r="O366" s="184"/>
      <c r="P366" s="184"/>
      <c r="Q366" s="184"/>
      <c r="R366" s="185"/>
      <c r="S366" s="185"/>
      <c r="T366" s="184"/>
      <c r="U366" s="184"/>
      <c r="V366" s="185"/>
      <c r="W366" s="185"/>
      <c r="X366" s="266"/>
      <c r="Y366" s="176"/>
      <c r="Z366" s="176"/>
      <c r="AA366" s="176"/>
      <c r="AB366" s="176"/>
      <c r="AC366" s="176"/>
      <c r="AD366" s="176"/>
      <c r="AE366" s="176" t="s">
        <v>197</v>
      </c>
      <c r="AF366" s="176">
        <v>0</v>
      </c>
      <c r="AG366" s="176"/>
      <c r="AH366" s="211"/>
      <c r="AI366" s="212" t="s">
        <v>351</v>
      </c>
      <c r="AJ366" s="214"/>
      <c r="AK366" s="176"/>
      <c r="AL366" s="176"/>
      <c r="AM366" s="176"/>
      <c r="AN366" s="176"/>
      <c r="AO366" s="176"/>
      <c r="AP366" s="176"/>
      <c r="AQ366" s="176"/>
      <c r="AR366" s="176"/>
      <c r="AS366" s="176"/>
      <c r="AT366" s="176"/>
      <c r="AU366" s="176"/>
      <c r="AV366" s="176"/>
      <c r="AW366" s="176"/>
      <c r="AX366" s="176"/>
      <c r="AY366" s="176"/>
      <c r="AZ366" s="176"/>
      <c r="BA366" s="176"/>
      <c r="BB366" s="176"/>
      <c r="BC366" s="176"/>
      <c r="BD366" s="176"/>
      <c r="BE366" s="176"/>
      <c r="BF366" s="176"/>
      <c r="BG366" s="176"/>
      <c r="BH366" s="176"/>
    </row>
    <row r="367" spans="1:60" outlineLevel="1" x14ac:dyDescent="0.2">
      <c r="A367" s="193">
        <v>62</v>
      </c>
      <c r="B367" s="194" t="s">
        <v>398</v>
      </c>
      <c r="C367" s="194" t="s">
        <v>399</v>
      </c>
      <c r="D367" s="195" t="s">
        <v>395</v>
      </c>
      <c r="E367" s="196">
        <v>13</v>
      </c>
      <c r="F367" s="199"/>
      <c r="G367" s="197">
        <f>ROUND(E367*F367,2)</f>
        <v>0</v>
      </c>
      <c r="H367" s="199">
        <v>0</v>
      </c>
      <c r="I367" s="197">
        <f>ROUND(E367*H367,2)</f>
        <v>0</v>
      </c>
      <c r="J367" s="199">
        <v>145.5</v>
      </c>
      <c r="K367" s="197">
        <f>ROUND(E367*J367,2)</f>
        <v>1891.5</v>
      </c>
      <c r="L367" s="197">
        <v>21</v>
      </c>
      <c r="M367" s="197">
        <f>G367*(1+L367/100)</f>
        <v>0</v>
      </c>
      <c r="N367" s="197">
        <v>0</v>
      </c>
      <c r="O367" s="197">
        <f>ROUND(E367*N367,2)</f>
        <v>0</v>
      </c>
      <c r="P367" s="197">
        <v>1.9460000000000002E-2</v>
      </c>
      <c r="Q367" s="197">
        <f>ROUND(E367*P367,2)</f>
        <v>0.25</v>
      </c>
      <c r="R367" s="198" t="s">
        <v>396</v>
      </c>
      <c r="S367" s="198" t="s">
        <v>194</v>
      </c>
      <c r="T367" s="197">
        <v>0.38200000000000001</v>
      </c>
      <c r="U367" s="197">
        <f>ROUND(E367*T367,2)</f>
        <v>4.97</v>
      </c>
      <c r="V367" s="198"/>
      <c r="W367" s="198"/>
      <c r="X367" s="266"/>
      <c r="Y367" s="176"/>
      <c r="Z367" s="176"/>
      <c r="AA367" s="176"/>
      <c r="AB367" s="176"/>
      <c r="AC367" s="176"/>
      <c r="AD367" s="176"/>
      <c r="AE367" s="176" t="s">
        <v>195</v>
      </c>
      <c r="AF367" s="176">
        <v>313</v>
      </c>
      <c r="AG367" s="176"/>
      <c r="AH367" s="211"/>
      <c r="AI367" s="211"/>
      <c r="AJ367" s="214"/>
      <c r="AK367" s="176"/>
      <c r="AL367" s="176"/>
      <c r="AM367" s="176"/>
      <c r="AN367" s="176"/>
      <c r="AO367" s="176"/>
      <c r="AP367" s="176"/>
      <c r="AQ367" s="176"/>
      <c r="AR367" s="176"/>
      <c r="AS367" s="176"/>
      <c r="AT367" s="176"/>
      <c r="AU367" s="176"/>
      <c r="AV367" s="176"/>
      <c r="AW367" s="176"/>
      <c r="AX367" s="176"/>
      <c r="AY367" s="176"/>
      <c r="AZ367" s="176"/>
      <c r="BA367" s="176"/>
      <c r="BB367" s="176"/>
      <c r="BC367" s="176"/>
      <c r="BD367" s="176"/>
      <c r="BE367" s="176"/>
      <c r="BF367" s="176"/>
      <c r="BG367" s="176"/>
      <c r="BH367" s="176"/>
    </row>
    <row r="368" spans="1:60" outlineLevel="1" x14ac:dyDescent="0.2">
      <c r="A368" s="177"/>
      <c r="B368" s="208" t="s">
        <v>1485</v>
      </c>
      <c r="C368" s="209"/>
      <c r="D368" s="200"/>
      <c r="E368" s="201"/>
      <c r="F368" s="184"/>
      <c r="G368" s="184"/>
      <c r="H368" s="184"/>
      <c r="I368" s="184"/>
      <c r="J368" s="184"/>
      <c r="K368" s="184"/>
      <c r="L368" s="184"/>
      <c r="M368" s="184"/>
      <c r="N368" s="184"/>
      <c r="O368" s="184"/>
      <c r="P368" s="184"/>
      <c r="Q368" s="184"/>
      <c r="R368" s="185"/>
      <c r="S368" s="185"/>
      <c r="T368" s="184"/>
      <c r="U368" s="184"/>
      <c r="V368" s="185"/>
      <c r="W368" s="185"/>
      <c r="X368" s="266"/>
      <c r="Y368" s="176"/>
      <c r="Z368" s="176"/>
      <c r="AA368" s="176"/>
      <c r="AB368" s="176"/>
      <c r="AC368" s="176"/>
      <c r="AD368" s="176"/>
      <c r="AE368" s="176" t="s">
        <v>197</v>
      </c>
      <c r="AF368" s="176">
        <v>0</v>
      </c>
      <c r="AG368" s="176"/>
      <c r="AH368" s="211"/>
      <c r="AI368" s="212" t="s">
        <v>1485</v>
      </c>
      <c r="AJ368" s="214"/>
      <c r="AK368" s="176"/>
      <c r="AL368" s="176"/>
      <c r="AM368" s="176"/>
      <c r="AN368" s="176"/>
      <c r="AO368" s="176"/>
      <c r="AP368" s="176"/>
      <c r="AQ368" s="176"/>
      <c r="AR368" s="176"/>
      <c r="AS368" s="176"/>
      <c r="AT368" s="176"/>
      <c r="AU368" s="176"/>
      <c r="AV368" s="176"/>
      <c r="AW368" s="176"/>
      <c r="AX368" s="176"/>
      <c r="AY368" s="176"/>
      <c r="AZ368" s="176"/>
      <c r="BA368" s="176"/>
      <c r="BB368" s="176"/>
      <c r="BC368" s="176"/>
      <c r="BD368" s="176"/>
      <c r="BE368" s="176"/>
      <c r="BF368" s="176"/>
      <c r="BG368" s="176"/>
      <c r="BH368" s="176"/>
    </row>
    <row r="369" spans="1:60" outlineLevel="1" x14ac:dyDescent="0.2">
      <c r="A369" s="177"/>
      <c r="B369" s="208" t="s">
        <v>405</v>
      </c>
      <c r="C369" s="209"/>
      <c r="D369" s="200"/>
      <c r="E369" s="201"/>
      <c r="F369" s="184"/>
      <c r="G369" s="184"/>
      <c r="H369" s="184"/>
      <c r="I369" s="184"/>
      <c r="J369" s="184"/>
      <c r="K369" s="184"/>
      <c r="L369" s="184"/>
      <c r="M369" s="184"/>
      <c r="N369" s="184"/>
      <c r="O369" s="184"/>
      <c r="P369" s="184"/>
      <c r="Q369" s="184"/>
      <c r="R369" s="185"/>
      <c r="S369" s="185"/>
      <c r="T369" s="184"/>
      <c r="U369" s="184"/>
      <c r="V369" s="185"/>
      <c r="W369" s="185"/>
      <c r="X369" s="266"/>
      <c r="Y369" s="176"/>
      <c r="Z369" s="176"/>
      <c r="AA369" s="176"/>
      <c r="AB369" s="176"/>
      <c r="AC369" s="176"/>
      <c r="AD369" s="176"/>
      <c r="AE369" s="176" t="s">
        <v>197</v>
      </c>
      <c r="AF369" s="176">
        <v>0</v>
      </c>
      <c r="AG369" s="176"/>
      <c r="AH369" s="211"/>
      <c r="AI369" s="212" t="s">
        <v>405</v>
      </c>
      <c r="AJ369" s="214"/>
      <c r="AK369" s="176"/>
      <c r="AL369" s="176"/>
      <c r="AM369" s="176"/>
      <c r="AN369" s="176"/>
      <c r="AO369" s="176"/>
      <c r="AP369" s="176"/>
      <c r="AQ369" s="176"/>
      <c r="AR369" s="176"/>
      <c r="AS369" s="176"/>
      <c r="AT369" s="176"/>
      <c r="AU369" s="176"/>
      <c r="AV369" s="176"/>
      <c r="AW369" s="176"/>
      <c r="AX369" s="176"/>
      <c r="AY369" s="176"/>
      <c r="AZ369" s="176"/>
      <c r="BA369" s="176"/>
      <c r="BB369" s="176"/>
      <c r="BC369" s="176"/>
      <c r="BD369" s="176"/>
      <c r="BE369" s="176"/>
      <c r="BF369" s="176"/>
      <c r="BG369" s="176"/>
      <c r="BH369" s="176"/>
    </row>
    <row r="370" spans="1:60" outlineLevel="1" x14ac:dyDescent="0.2">
      <c r="A370" s="177"/>
      <c r="B370" s="208" t="s">
        <v>2422</v>
      </c>
      <c r="C370" s="209"/>
      <c r="D370" s="200"/>
      <c r="E370" s="201"/>
      <c r="F370" s="184"/>
      <c r="G370" s="184"/>
      <c r="H370" s="184"/>
      <c r="I370" s="184"/>
      <c r="J370" s="184"/>
      <c r="K370" s="184"/>
      <c r="L370" s="184"/>
      <c r="M370" s="184"/>
      <c r="N370" s="184"/>
      <c r="O370" s="184"/>
      <c r="P370" s="184"/>
      <c r="Q370" s="184"/>
      <c r="R370" s="185"/>
      <c r="S370" s="185"/>
      <c r="T370" s="184"/>
      <c r="U370" s="184"/>
      <c r="V370" s="185"/>
      <c r="W370" s="185"/>
      <c r="X370" s="266"/>
      <c r="Y370" s="176"/>
      <c r="Z370" s="176"/>
      <c r="AA370" s="176"/>
      <c r="AB370" s="176"/>
      <c r="AC370" s="176"/>
      <c r="AD370" s="176"/>
      <c r="AE370" s="176" t="s">
        <v>197</v>
      </c>
      <c r="AF370" s="176">
        <v>0</v>
      </c>
      <c r="AG370" s="176"/>
      <c r="AH370" s="211"/>
      <c r="AI370" s="212" t="s">
        <v>2422</v>
      </c>
      <c r="AJ370" s="214"/>
      <c r="AK370" s="176"/>
      <c r="AL370" s="176"/>
      <c r="AM370" s="176"/>
      <c r="AN370" s="176"/>
      <c r="AO370" s="176"/>
      <c r="AP370" s="176"/>
      <c r="AQ370" s="176"/>
      <c r="AR370" s="176"/>
      <c r="AS370" s="176"/>
      <c r="AT370" s="176"/>
      <c r="AU370" s="176"/>
      <c r="AV370" s="176"/>
      <c r="AW370" s="176"/>
      <c r="AX370" s="176"/>
      <c r="AY370" s="176"/>
      <c r="AZ370" s="176"/>
      <c r="BA370" s="176"/>
      <c r="BB370" s="176"/>
      <c r="BC370" s="176"/>
      <c r="BD370" s="176"/>
      <c r="BE370" s="176"/>
      <c r="BF370" s="176"/>
      <c r="BG370" s="176"/>
      <c r="BH370" s="176"/>
    </row>
    <row r="371" spans="1:60" outlineLevel="1" x14ac:dyDescent="0.2">
      <c r="A371" s="177"/>
      <c r="B371" s="208" t="s">
        <v>2433</v>
      </c>
      <c r="C371" s="209"/>
      <c r="D371" s="200"/>
      <c r="E371" s="201"/>
      <c r="F371" s="184"/>
      <c r="G371" s="184"/>
      <c r="H371" s="184"/>
      <c r="I371" s="184"/>
      <c r="J371" s="184"/>
      <c r="K371" s="184"/>
      <c r="L371" s="184"/>
      <c r="M371" s="184"/>
      <c r="N371" s="184"/>
      <c r="O371" s="184"/>
      <c r="P371" s="184"/>
      <c r="Q371" s="184"/>
      <c r="R371" s="185"/>
      <c r="S371" s="185"/>
      <c r="T371" s="184"/>
      <c r="U371" s="184"/>
      <c r="V371" s="185"/>
      <c r="W371" s="185"/>
      <c r="X371" s="266"/>
      <c r="Y371" s="176"/>
      <c r="Z371" s="176"/>
      <c r="AA371" s="176"/>
      <c r="AB371" s="176"/>
      <c r="AC371" s="176"/>
      <c r="AD371" s="176"/>
      <c r="AE371" s="176" t="s">
        <v>197</v>
      </c>
      <c r="AF371" s="176">
        <v>0</v>
      </c>
      <c r="AG371" s="176"/>
      <c r="AH371" s="211"/>
      <c r="AI371" s="212" t="s">
        <v>2433</v>
      </c>
      <c r="AJ371" s="214"/>
      <c r="AK371" s="176"/>
      <c r="AL371" s="176"/>
      <c r="AM371" s="176"/>
      <c r="AN371" s="176"/>
      <c r="AO371" s="176"/>
      <c r="AP371" s="176"/>
      <c r="AQ371" s="176"/>
      <c r="AR371" s="176"/>
      <c r="AS371" s="176"/>
      <c r="AT371" s="176"/>
      <c r="AU371" s="176"/>
      <c r="AV371" s="176"/>
      <c r="AW371" s="176"/>
      <c r="AX371" s="176"/>
      <c r="AY371" s="176"/>
      <c r="AZ371" s="176"/>
      <c r="BA371" s="176"/>
      <c r="BB371" s="176"/>
      <c r="BC371" s="176"/>
      <c r="BD371" s="176"/>
      <c r="BE371" s="176"/>
      <c r="BF371" s="176"/>
      <c r="BG371" s="176"/>
      <c r="BH371" s="176"/>
    </row>
    <row r="372" spans="1:60" outlineLevel="1" x14ac:dyDescent="0.2">
      <c r="A372" s="177"/>
      <c r="B372" s="208" t="s">
        <v>726</v>
      </c>
      <c r="C372" s="209"/>
      <c r="D372" s="200"/>
      <c r="E372" s="201">
        <v>13</v>
      </c>
      <c r="F372" s="184"/>
      <c r="G372" s="184"/>
      <c r="H372" s="184"/>
      <c r="I372" s="184"/>
      <c r="J372" s="184"/>
      <c r="K372" s="184"/>
      <c r="L372" s="184"/>
      <c r="M372" s="184"/>
      <c r="N372" s="184"/>
      <c r="O372" s="184"/>
      <c r="P372" s="184"/>
      <c r="Q372" s="184"/>
      <c r="R372" s="185"/>
      <c r="S372" s="185"/>
      <c r="T372" s="184"/>
      <c r="U372" s="184"/>
      <c r="V372" s="185"/>
      <c r="W372" s="185"/>
      <c r="X372" s="266"/>
      <c r="Y372" s="176"/>
      <c r="Z372" s="176"/>
      <c r="AA372" s="176"/>
      <c r="AB372" s="176"/>
      <c r="AC372" s="176"/>
      <c r="AD372" s="176"/>
      <c r="AE372" s="176" t="s">
        <v>197</v>
      </c>
      <c r="AF372" s="176">
        <v>0</v>
      </c>
      <c r="AG372" s="176"/>
      <c r="AH372" s="211"/>
      <c r="AI372" s="212" t="s">
        <v>726</v>
      </c>
      <c r="AJ372" s="214"/>
      <c r="AK372" s="176"/>
      <c r="AL372" s="176"/>
      <c r="AM372" s="176"/>
      <c r="AN372" s="176"/>
      <c r="AO372" s="176"/>
      <c r="AP372" s="176"/>
      <c r="AQ372" s="176"/>
      <c r="AR372" s="176"/>
      <c r="AS372" s="176"/>
      <c r="AT372" s="176"/>
      <c r="AU372" s="176"/>
      <c r="AV372" s="176"/>
      <c r="AW372" s="176"/>
      <c r="AX372" s="176"/>
      <c r="AY372" s="176"/>
      <c r="AZ372" s="176"/>
      <c r="BA372" s="176"/>
      <c r="BB372" s="176"/>
      <c r="BC372" s="176"/>
      <c r="BD372" s="176"/>
      <c r="BE372" s="176"/>
      <c r="BF372" s="176"/>
      <c r="BG372" s="176"/>
      <c r="BH372" s="176"/>
    </row>
    <row r="373" spans="1:60" outlineLevel="1" x14ac:dyDescent="0.2">
      <c r="A373" s="193">
        <v>63</v>
      </c>
      <c r="B373" s="194" t="s">
        <v>400</v>
      </c>
      <c r="C373" s="194" t="s">
        <v>401</v>
      </c>
      <c r="D373" s="195" t="s">
        <v>395</v>
      </c>
      <c r="E373" s="196">
        <v>2</v>
      </c>
      <c r="F373" s="199"/>
      <c r="G373" s="197">
        <f>ROUND(E373*F373,2)</f>
        <v>0</v>
      </c>
      <c r="H373" s="199">
        <v>0</v>
      </c>
      <c r="I373" s="197">
        <f>ROUND(E373*H373,2)</f>
        <v>0</v>
      </c>
      <c r="J373" s="199">
        <v>164.5</v>
      </c>
      <c r="K373" s="197">
        <f>ROUND(E373*J373,2)</f>
        <v>329</v>
      </c>
      <c r="L373" s="197">
        <v>21</v>
      </c>
      <c r="M373" s="197">
        <f>G373*(1+L373/100)</f>
        <v>0</v>
      </c>
      <c r="N373" s="197">
        <v>0</v>
      </c>
      <c r="O373" s="197">
        <f>ROUND(E373*N373,2)</f>
        <v>0</v>
      </c>
      <c r="P373" s="197">
        <v>3.2899999999999999E-2</v>
      </c>
      <c r="Q373" s="197">
        <f>ROUND(E373*P373,2)</f>
        <v>7.0000000000000007E-2</v>
      </c>
      <c r="R373" s="198" t="s">
        <v>396</v>
      </c>
      <c r="S373" s="198" t="s">
        <v>194</v>
      </c>
      <c r="T373" s="197">
        <v>0.432</v>
      </c>
      <c r="U373" s="197">
        <f>ROUND(E373*T373,2)</f>
        <v>0.86</v>
      </c>
      <c r="V373" s="198"/>
      <c r="W373" s="198"/>
      <c r="X373" s="266"/>
      <c r="Y373" s="176"/>
      <c r="Z373" s="176"/>
      <c r="AA373" s="176"/>
      <c r="AB373" s="176"/>
      <c r="AC373" s="176"/>
      <c r="AD373" s="176"/>
      <c r="AE373" s="176" t="s">
        <v>195</v>
      </c>
      <c r="AF373" s="176">
        <v>318</v>
      </c>
      <c r="AG373" s="176"/>
      <c r="AH373" s="211"/>
      <c r="AI373" s="211"/>
      <c r="AJ373" s="214"/>
      <c r="AK373" s="176"/>
      <c r="AL373" s="176"/>
      <c r="AM373" s="176"/>
      <c r="AN373" s="176"/>
      <c r="AO373" s="176"/>
      <c r="AP373" s="176"/>
      <c r="AQ373" s="176"/>
      <c r="AR373" s="176"/>
      <c r="AS373" s="176"/>
      <c r="AT373" s="176"/>
      <c r="AU373" s="176"/>
      <c r="AV373" s="176"/>
      <c r="AW373" s="176"/>
      <c r="AX373" s="176"/>
      <c r="AY373" s="176"/>
      <c r="AZ373" s="176"/>
      <c r="BA373" s="176"/>
      <c r="BB373" s="176"/>
      <c r="BC373" s="176"/>
      <c r="BD373" s="176"/>
      <c r="BE373" s="176"/>
      <c r="BF373" s="176"/>
      <c r="BG373" s="176"/>
      <c r="BH373" s="176"/>
    </row>
    <row r="374" spans="1:60" outlineLevel="1" x14ac:dyDescent="0.2">
      <c r="A374" s="177"/>
      <c r="B374" s="208" t="s">
        <v>2436</v>
      </c>
      <c r="C374" s="209"/>
      <c r="D374" s="200"/>
      <c r="E374" s="201"/>
      <c r="F374" s="184"/>
      <c r="G374" s="184"/>
      <c r="H374" s="184"/>
      <c r="I374" s="184"/>
      <c r="J374" s="184"/>
      <c r="K374" s="184"/>
      <c r="L374" s="184"/>
      <c r="M374" s="184"/>
      <c r="N374" s="184"/>
      <c r="O374" s="184"/>
      <c r="P374" s="184"/>
      <c r="Q374" s="184"/>
      <c r="R374" s="185"/>
      <c r="S374" s="185"/>
      <c r="T374" s="184"/>
      <c r="U374" s="184"/>
      <c r="V374" s="185"/>
      <c r="W374" s="185"/>
      <c r="X374" s="266"/>
      <c r="Y374" s="176"/>
      <c r="Z374" s="176"/>
      <c r="AA374" s="176"/>
      <c r="AB374" s="176"/>
      <c r="AC374" s="176"/>
      <c r="AD374" s="176"/>
      <c r="AE374" s="176" t="s">
        <v>197</v>
      </c>
      <c r="AF374" s="176">
        <v>0</v>
      </c>
      <c r="AG374" s="176"/>
      <c r="AH374" s="211"/>
      <c r="AI374" s="212" t="s">
        <v>2436</v>
      </c>
      <c r="AJ374" s="214"/>
      <c r="AK374" s="176"/>
      <c r="AL374" s="176"/>
      <c r="AM374" s="176"/>
      <c r="AN374" s="176"/>
      <c r="AO374" s="176"/>
      <c r="AP374" s="176"/>
      <c r="AQ374" s="176"/>
      <c r="AR374" s="176"/>
      <c r="AS374" s="176"/>
      <c r="AT374" s="176"/>
      <c r="AU374" s="176"/>
      <c r="AV374" s="176"/>
      <c r="AW374" s="176"/>
      <c r="AX374" s="176"/>
      <c r="AY374" s="176"/>
      <c r="AZ374" s="176"/>
      <c r="BA374" s="176"/>
      <c r="BB374" s="176"/>
      <c r="BC374" s="176"/>
      <c r="BD374" s="176"/>
      <c r="BE374" s="176"/>
      <c r="BF374" s="176"/>
      <c r="BG374" s="176"/>
      <c r="BH374" s="176"/>
    </row>
    <row r="375" spans="1:60" outlineLevel="1" x14ac:dyDescent="0.2">
      <c r="A375" s="177"/>
      <c r="B375" s="208" t="s">
        <v>2435</v>
      </c>
      <c r="C375" s="209"/>
      <c r="D375" s="200"/>
      <c r="E375" s="201"/>
      <c r="F375" s="184"/>
      <c r="G375" s="184"/>
      <c r="H375" s="184"/>
      <c r="I375" s="184"/>
      <c r="J375" s="184"/>
      <c r="K375" s="184"/>
      <c r="L375" s="184"/>
      <c r="M375" s="184"/>
      <c r="N375" s="184"/>
      <c r="O375" s="184"/>
      <c r="P375" s="184"/>
      <c r="Q375" s="184"/>
      <c r="R375" s="185"/>
      <c r="S375" s="185"/>
      <c r="T375" s="184"/>
      <c r="U375" s="184"/>
      <c r="V375" s="185"/>
      <c r="W375" s="185"/>
      <c r="X375" s="266"/>
      <c r="Y375" s="176"/>
      <c r="Z375" s="176"/>
      <c r="AA375" s="176"/>
      <c r="AB375" s="176"/>
      <c r="AC375" s="176"/>
      <c r="AD375" s="176"/>
      <c r="AE375" s="176" t="s">
        <v>197</v>
      </c>
      <c r="AF375" s="176">
        <v>0</v>
      </c>
      <c r="AG375" s="176"/>
      <c r="AH375" s="211"/>
      <c r="AI375" s="212" t="s">
        <v>2435</v>
      </c>
      <c r="AJ375" s="214"/>
      <c r="AK375" s="176"/>
      <c r="AL375" s="176"/>
      <c r="AM375" s="176"/>
      <c r="AN375" s="176"/>
      <c r="AO375" s="176"/>
      <c r="AP375" s="176"/>
      <c r="AQ375" s="176"/>
      <c r="AR375" s="176"/>
      <c r="AS375" s="176"/>
      <c r="AT375" s="176"/>
      <c r="AU375" s="176"/>
      <c r="AV375" s="176"/>
      <c r="AW375" s="176"/>
      <c r="AX375" s="176"/>
      <c r="AY375" s="176"/>
      <c r="AZ375" s="176"/>
      <c r="BA375" s="176"/>
      <c r="BB375" s="176"/>
      <c r="BC375" s="176"/>
      <c r="BD375" s="176"/>
      <c r="BE375" s="176"/>
      <c r="BF375" s="176"/>
      <c r="BG375" s="176"/>
      <c r="BH375" s="176"/>
    </row>
    <row r="376" spans="1:60" outlineLevel="1" x14ac:dyDescent="0.2">
      <c r="A376" s="177"/>
      <c r="B376" s="208" t="s">
        <v>81</v>
      </c>
      <c r="C376" s="209"/>
      <c r="D376" s="200"/>
      <c r="E376" s="201">
        <v>2</v>
      </c>
      <c r="F376" s="184"/>
      <c r="G376" s="184"/>
      <c r="H376" s="184"/>
      <c r="I376" s="184"/>
      <c r="J376" s="184"/>
      <c r="K376" s="184"/>
      <c r="L376" s="184"/>
      <c r="M376" s="184"/>
      <c r="N376" s="184"/>
      <c r="O376" s="184"/>
      <c r="P376" s="184"/>
      <c r="Q376" s="184"/>
      <c r="R376" s="185"/>
      <c r="S376" s="185"/>
      <c r="T376" s="184"/>
      <c r="U376" s="184"/>
      <c r="V376" s="185"/>
      <c r="W376" s="185"/>
      <c r="X376" s="266"/>
      <c r="Y376" s="176"/>
      <c r="Z376" s="176"/>
      <c r="AA376" s="176"/>
      <c r="AB376" s="176"/>
      <c r="AC376" s="176"/>
      <c r="AD376" s="176"/>
      <c r="AE376" s="176" t="s">
        <v>197</v>
      </c>
      <c r="AF376" s="176">
        <v>0</v>
      </c>
      <c r="AG376" s="176"/>
      <c r="AH376" s="211"/>
      <c r="AI376" s="212" t="s">
        <v>81</v>
      </c>
      <c r="AJ376" s="214"/>
      <c r="AK376" s="176"/>
      <c r="AL376" s="176"/>
      <c r="AM376" s="176"/>
      <c r="AN376" s="176"/>
      <c r="AO376" s="176"/>
      <c r="AP376" s="176"/>
      <c r="AQ376" s="176"/>
      <c r="AR376" s="176"/>
      <c r="AS376" s="176"/>
      <c r="AT376" s="176"/>
      <c r="AU376" s="176"/>
      <c r="AV376" s="176"/>
      <c r="AW376" s="176"/>
      <c r="AX376" s="176"/>
      <c r="AY376" s="176"/>
      <c r="AZ376" s="176"/>
      <c r="BA376" s="176"/>
      <c r="BB376" s="176"/>
      <c r="BC376" s="176"/>
      <c r="BD376" s="176"/>
      <c r="BE376" s="176"/>
      <c r="BF376" s="176"/>
      <c r="BG376" s="176"/>
      <c r="BH376" s="176"/>
    </row>
    <row r="377" spans="1:60" outlineLevel="1" x14ac:dyDescent="0.2">
      <c r="A377" s="193">
        <v>64</v>
      </c>
      <c r="B377" s="194" t="s">
        <v>403</v>
      </c>
      <c r="C377" s="194" t="s">
        <v>404</v>
      </c>
      <c r="D377" s="195" t="s">
        <v>395</v>
      </c>
      <c r="E377" s="196">
        <v>12</v>
      </c>
      <c r="F377" s="199"/>
      <c r="G377" s="197">
        <f>ROUND(E377*F377,2)</f>
        <v>0</v>
      </c>
      <c r="H377" s="199">
        <v>0</v>
      </c>
      <c r="I377" s="197">
        <f>ROUND(E377*H377,2)</f>
        <v>0</v>
      </c>
      <c r="J377" s="199">
        <v>146</v>
      </c>
      <c r="K377" s="197">
        <f>ROUND(E377*J377,2)</f>
        <v>1752</v>
      </c>
      <c r="L377" s="197">
        <v>21</v>
      </c>
      <c r="M377" s="197">
        <f>G377*(1+L377/100)</f>
        <v>0</v>
      </c>
      <c r="N377" s="197">
        <v>0</v>
      </c>
      <c r="O377" s="197">
        <f>ROUND(E377*N377,2)</f>
        <v>0</v>
      </c>
      <c r="P377" s="197">
        <v>2.4500000000000001E-2</v>
      </c>
      <c r="Q377" s="197">
        <f>ROUND(E377*P377,2)</f>
        <v>0.28999999999999998</v>
      </c>
      <c r="R377" s="198" t="s">
        <v>396</v>
      </c>
      <c r="S377" s="198" t="s">
        <v>194</v>
      </c>
      <c r="T377" s="197">
        <v>0.38300000000000001</v>
      </c>
      <c r="U377" s="197">
        <f>ROUND(E377*T377,2)</f>
        <v>4.5999999999999996</v>
      </c>
      <c r="V377" s="198"/>
      <c r="W377" s="198"/>
      <c r="X377" s="266"/>
      <c r="Y377" s="176"/>
      <c r="Z377" s="176"/>
      <c r="AA377" s="176"/>
      <c r="AB377" s="176"/>
      <c r="AC377" s="176"/>
      <c r="AD377" s="176"/>
      <c r="AE377" s="176" t="s">
        <v>195</v>
      </c>
      <c r="AF377" s="176">
        <v>322</v>
      </c>
      <c r="AG377" s="176"/>
      <c r="AH377" s="211"/>
      <c r="AI377" s="211"/>
      <c r="AJ377" s="214"/>
      <c r="AK377" s="176"/>
      <c r="AL377" s="176"/>
      <c r="AM377" s="176"/>
      <c r="AN377" s="176"/>
      <c r="AO377" s="176"/>
      <c r="AP377" s="176"/>
      <c r="AQ377" s="176"/>
      <c r="AR377" s="176"/>
      <c r="AS377" s="176"/>
      <c r="AT377" s="176"/>
      <c r="AU377" s="176"/>
      <c r="AV377" s="176"/>
      <c r="AW377" s="176"/>
      <c r="AX377" s="176"/>
      <c r="AY377" s="176"/>
      <c r="AZ377" s="176"/>
      <c r="BA377" s="176"/>
      <c r="BB377" s="176"/>
      <c r="BC377" s="176"/>
      <c r="BD377" s="176"/>
      <c r="BE377" s="176"/>
      <c r="BF377" s="176"/>
      <c r="BG377" s="176"/>
      <c r="BH377" s="176"/>
    </row>
    <row r="378" spans="1:60" outlineLevel="1" x14ac:dyDescent="0.2">
      <c r="A378" s="177"/>
      <c r="B378" s="208" t="s">
        <v>397</v>
      </c>
      <c r="C378" s="209"/>
      <c r="D378" s="200"/>
      <c r="E378" s="201"/>
      <c r="F378" s="184"/>
      <c r="G378" s="184"/>
      <c r="H378" s="184"/>
      <c r="I378" s="184"/>
      <c r="J378" s="184"/>
      <c r="K378" s="184"/>
      <c r="L378" s="184"/>
      <c r="M378" s="184"/>
      <c r="N378" s="184"/>
      <c r="O378" s="184"/>
      <c r="P378" s="184"/>
      <c r="Q378" s="184"/>
      <c r="R378" s="185"/>
      <c r="S378" s="185"/>
      <c r="T378" s="184"/>
      <c r="U378" s="184"/>
      <c r="V378" s="185"/>
      <c r="W378" s="185"/>
      <c r="X378" s="266"/>
      <c r="Y378" s="176"/>
      <c r="Z378" s="176"/>
      <c r="AA378" s="176"/>
      <c r="AB378" s="176"/>
      <c r="AC378" s="176"/>
      <c r="AD378" s="176"/>
      <c r="AE378" s="176" t="s">
        <v>197</v>
      </c>
      <c r="AF378" s="176">
        <v>0</v>
      </c>
      <c r="AG378" s="176"/>
      <c r="AH378" s="211"/>
      <c r="AI378" s="212" t="s">
        <v>397</v>
      </c>
      <c r="AJ378" s="214"/>
      <c r="AK378" s="176"/>
      <c r="AL378" s="176"/>
      <c r="AM378" s="176"/>
      <c r="AN378" s="176"/>
      <c r="AO378" s="176"/>
      <c r="AP378" s="176"/>
      <c r="AQ378" s="176"/>
      <c r="AR378" s="176"/>
      <c r="AS378" s="176"/>
      <c r="AT378" s="176"/>
      <c r="AU378" s="176"/>
      <c r="AV378" s="176"/>
      <c r="AW378" s="176"/>
      <c r="AX378" s="176"/>
      <c r="AY378" s="176"/>
      <c r="AZ378" s="176"/>
      <c r="BA378" s="176"/>
      <c r="BB378" s="176"/>
      <c r="BC378" s="176"/>
      <c r="BD378" s="176"/>
      <c r="BE378" s="176"/>
      <c r="BF378" s="176"/>
      <c r="BG378" s="176"/>
      <c r="BH378" s="176"/>
    </row>
    <row r="379" spans="1:60" outlineLevel="1" x14ac:dyDescent="0.2">
      <c r="A379" s="177"/>
      <c r="B379" s="208" t="s">
        <v>2422</v>
      </c>
      <c r="C379" s="209"/>
      <c r="D379" s="200"/>
      <c r="E379" s="201"/>
      <c r="F379" s="184"/>
      <c r="G379" s="184"/>
      <c r="H379" s="184"/>
      <c r="I379" s="184"/>
      <c r="J379" s="184"/>
      <c r="K379" s="184"/>
      <c r="L379" s="184"/>
      <c r="M379" s="184"/>
      <c r="N379" s="184"/>
      <c r="O379" s="184"/>
      <c r="P379" s="184"/>
      <c r="Q379" s="184"/>
      <c r="R379" s="185"/>
      <c r="S379" s="185"/>
      <c r="T379" s="184"/>
      <c r="U379" s="184"/>
      <c r="V379" s="185"/>
      <c r="W379" s="185"/>
      <c r="X379" s="266"/>
      <c r="Y379" s="176"/>
      <c r="Z379" s="176"/>
      <c r="AA379" s="176"/>
      <c r="AB379" s="176"/>
      <c r="AC379" s="176"/>
      <c r="AD379" s="176"/>
      <c r="AE379" s="176" t="s">
        <v>197</v>
      </c>
      <c r="AF379" s="176">
        <v>0</v>
      </c>
      <c r="AG379" s="176"/>
      <c r="AH379" s="211"/>
      <c r="AI379" s="212" t="s">
        <v>2422</v>
      </c>
      <c r="AJ379" s="214"/>
      <c r="AK379" s="176"/>
      <c r="AL379" s="176"/>
      <c r="AM379" s="176"/>
      <c r="AN379" s="176"/>
      <c r="AO379" s="176"/>
      <c r="AP379" s="176"/>
      <c r="AQ379" s="176"/>
      <c r="AR379" s="176"/>
      <c r="AS379" s="176"/>
      <c r="AT379" s="176"/>
      <c r="AU379" s="176"/>
      <c r="AV379" s="176"/>
      <c r="AW379" s="176"/>
      <c r="AX379" s="176"/>
      <c r="AY379" s="176"/>
      <c r="AZ379" s="176"/>
      <c r="BA379" s="176"/>
      <c r="BB379" s="176"/>
      <c r="BC379" s="176"/>
      <c r="BD379" s="176"/>
      <c r="BE379" s="176"/>
      <c r="BF379" s="176"/>
      <c r="BG379" s="176"/>
      <c r="BH379" s="176"/>
    </row>
    <row r="380" spans="1:60" outlineLevel="1" x14ac:dyDescent="0.2">
      <c r="A380" s="177"/>
      <c r="B380" s="208" t="s">
        <v>2434</v>
      </c>
      <c r="C380" s="209"/>
      <c r="D380" s="200"/>
      <c r="E380" s="201"/>
      <c r="F380" s="184"/>
      <c r="G380" s="184"/>
      <c r="H380" s="184"/>
      <c r="I380" s="184"/>
      <c r="J380" s="184"/>
      <c r="K380" s="184"/>
      <c r="L380" s="184"/>
      <c r="M380" s="184"/>
      <c r="N380" s="184"/>
      <c r="O380" s="184"/>
      <c r="P380" s="184"/>
      <c r="Q380" s="184"/>
      <c r="R380" s="185"/>
      <c r="S380" s="185"/>
      <c r="T380" s="184"/>
      <c r="U380" s="184"/>
      <c r="V380" s="185"/>
      <c r="W380" s="185"/>
      <c r="X380" s="266"/>
      <c r="Y380" s="176"/>
      <c r="Z380" s="176"/>
      <c r="AA380" s="176"/>
      <c r="AB380" s="176"/>
      <c r="AC380" s="176"/>
      <c r="AD380" s="176"/>
      <c r="AE380" s="176" t="s">
        <v>197</v>
      </c>
      <c r="AF380" s="176">
        <v>0</v>
      </c>
      <c r="AG380" s="176"/>
      <c r="AH380" s="211"/>
      <c r="AI380" s="212" t="s">
        <v>2434</v>
      </c>
      <c r="AJ380" s="214"/>
      <c r="AK380" s="176"/>
      <c r="AL380" s="176"/>
      <c r="AM380" s="176"/>
      <c r="AN380" s="176"/>
      <c r="AO380" s="176"/>
      <c r="AP380" s="176"/>
      <c r="AQ380" s="176"/>
      <c r="AR380" s="176"/>
      <c r="AS380" s="176"/>
      <c r="AT380" s="176"/>
      <c r="AU380" s="176"/>
      <c r="AV380" s="176"/>
      <c r="AW380" s="176"/>
      <c r="AX380" s="176"/>
      <c r="AY380" s="176"/>
      <c r="AZ380" s="176"/>
      <c r="BA380" s="176"/>
      <c r="BB380" s="176"/>
      <c r="BC380" s="176"/>
      <c r="BD380" s="176"/>
      <c r="BE380" s="176"/>
      <c r="BF380" s="176"/>
      <c r="BG380" s="176"/>
      <c r="BH380" s="176"/>
    </row>
    <row r="381" spans="1:60" outlineLevel="1" x14ac:dyDescent="0.2">
      <c r="A381" s="177"/>
      <c r="B381" s="208" t="s">
        <v>460</v>
      </c>
      <c r="C381" s="209"/>
      <c r="D381" s="200"/>
      <c r="E381" s="201">
        <v>12</v>
      </c>
      <c r="F381" s="184"/>
      <c r="G381" s="184"/>
      <c r="H381" s="184"/>
      <c r="I381" s="184"/>
      <c r="J381" s="184"/>
      <c r="K381" s="184"/>
      <c r="L381" s="184"/>
      <c r="M381" s="184"/>
      <c r="N381" s="184"/>
      <c r="O381" s="184"/>
      <c r="P381" s="184"/>
      <c r="Q381" s="184"/>
      <c r="R381" s="185"/>
      <c r="S381" s="185"/>
      <c r="T381" s="184"/>
      <c r="U381" s="184"/>
      <c r="V381" s="185"/>
      <c r="W381" s="185"/>
      <c r="X381" s="266"/>
      <c r="Y381" s="176"/>
      <c r="Z381" s="176"/>
      <c r="AA381" s="176"/>
      <c r="AB381" s="176"/>
      <c r="AC381" s="176"/>
      <c r="AD381" s="176"/>
      <c r="AE381" s="176" t="s">
        <v>197</v>
      </c>
      <c r="AF381" s="176">
        <v>0</v>
      </c>
      <c r="AG381" s="176"/>
      <c r="AH381" s="211"/>
      <c r="AI381" s="212" t="s">
        <v>460</v>
      </c>
      <c r="AJ381" s="214"/>
      <c r="AK381" s="176"/>
      <c r="AL381" s="176"/>
      <c r="AM381" s="176"/>
      <c r="AN381" s="176"/>
      <c r="AO381" s="176"/>
      <c r="AP381" s="176"/>
      <c r="AQ381" s="176"/>
      <c r="AR381" s="176"/>
      <c r="AS381" s="176"/>
      <c r="AT381" s="176"/>
      <c r="AU381" s="176"/>
      <c r="AV381" s="176"/>
      <c r="AW381" s="176"/>
      <c r="AX381" s="176"/>
      <c r="AY381" s="176"/>
      <c r="AZ381" s="176"/>
      <c r="BA381" s="176"/>
      <c r="BB381" s="176"/>
      <c r="BC381" s="176"/>
      <c r="BD381" s="176"/>
      <c r="BE381" s="176"/>
      <c r="BF381" s="176"/>
      <c r="BG381" s="176"/>
      <c r="BH381" s="176"/>
    </row>
    <row r="382" spans="1:60" outlineLevel="1" x14ac:dyDescent="0.2">
      <c r="A382" s="193">
        <v>65</v>
      </c>
      <c r="B382" s="194" t="s">
        <v>406</v>
      </c>
      <c r="C382" s="194" t="s">
        <v>407</v>
      </c>
      <c r="D382" s="195" t="s">
        <v>395</v>
      </c>
      <c r="E382" s="196">
        <v>15</v>
      </c>
      <c r="F382" s="199"/>
      <c r="G382" s="197">
        <f>ROUND(E382*F382,2)</f>
        <v>0</v>
      </c>
      <c r="H382" s="199">
        <v>0</v>
      </c>
      <c r="I382" s="197">
        <f>ROUND(E382*H382,2)</f>
        <v>0</v>
      </c>
      <c r="J382" s="199">
        <v>177.5</v>
      </c>
      <c r="K382" s="197">
        <f>ROUND(E382*J382,2)</f>
        <v>2662.5</v>
      </c>
      <c r="L382" s="197">
        <v>21</v>
      </c>
      <c r="M382" s="197">
        <f>G382*(1+L382/100)</f>
        <v>0</v>
      </c>
      <c r="N382" s="197">
        <v>0</v>
      </c>
      <c r="O382" s="197">
        <f>ROUND(E382*N382,2)</f>
        <v>0</v>
      </c>
      <c r="P382" s="197">
        <v>9.1999999999999998E-3</v>
      </c>
      <c r="Q382" s="197">
        <f>ROUND(E382*P382,2)</f>
        <v>0.14000000000000001</v>
      </c>
      <c r="R382" s="198" t="s">
        <v>396</v>
      </c>
      <c r="S382" s="198" t="s">
        <v>194</v>
      </c>
      <c r="T382" s="197">
        <v>0.46500000000000002</v>
      </c>
      <c r="U382" s="197">
        <f>ROUND(E382*T382,2)</f>
        <v>6.98</v>
      </c>
      <c r="V382" s="198"/>
      <c r="W382" s="198"/>
      <c r="X382" s="266"/>
      <c r="Y382" s="176"/>
      <c r="Z382" s="176"/>
      <c r="AA382" s="176"/>
      <c r="AB382" s="176"/>
      <c r="AC382" s="176"/>
      <c r="AD382" s="176"/>
      <c r="AE382" s="176" t="s">
        <v>195</v>
      </c>
      <c r="AF382" s="176">
        <v>326</v>
      </c>
      <c r="AG382" s="176"/>
      <c r="AH382" s="211"/>
      <c r="AI382" s="211"/>
      <c r="AJ382" s="214"/>
      <c r="AK382" s="176"/>
      <c r="AL382" s="176"/>
      <c r="AM382" s="176"/>
      <c r="AN382" s="176"/>
      <c r="AO382" s="176"/>
      <c r="AP382" s="176"/>
      <c r="AQ382" s="176"/>
      <c r="AR382" s="176"/>
      <c r="AS382" s="176"/>
      <c r="AT382" s="176"/>
      <c r="AU382" s="176"/>
      <c r="AV382" s="176"/>
      <c r="AW382" s="176"/>
      <c r="AX382" s="176"/>
      <c r="AY382" s="176"/>
      <c r="AZ382" s="176"/>
      <c r="BA382" s="176"/>
      <c r="BB382" s="176"/>
      <c r="BC382" s="176"/>
      <c r="BD382" s="176"/>
      <c r="BE382" s="176"/>
      <c r="BF382" s="176"/>
      <c r="BG382" s="176"/>
      <c r="BH382" s="176"/>
    </row>
    <row r="383" spans="1:60" outlineLevel="1" x14ac:dyDescent="0.2">
      <c r="A383" s="177"/>
      <c r="B383" s="208" t="s">
        <v>466</v>
      </c>
      <c r="C383" s="209"/>
      <c r="D383" s="200"/>
      <c r="E383" s="201"/>
      <c r="F383" s="184"/>
      <c r="G383" s="184"/>
      <c r="H383" s="184"/>
      <c r="I383" s="184"/>
      <c r="J383" s="184"/>
      <c r="K383" s="184"/>
      <c r="L383" s="184"/>
      <c r="M383" s="184"/>
      <c r="N383" s="184"/>
      <c r="O383" s="184"/>
      <c r="P383" s="184"/>
      <c r="Q383" s="184"/>
      <c r="R383" s="185"/>
      <c r="S383" s="185"/>
      <c r="T383" s="184"/>
      <c r="U383" s="184"/>
      <c r="V383" s="185"/>
      <c r="W383" s="185"/>
      <c r="X383" s="266"/>
      <c r="Y383" s="176"/>
      <c r="Z383" s="176"/>
      <c r="AA383" s="176"/>
      <c r="AB383" s="176"/>
      <c r="AC383" s="176"/>
      <c r="AD383" s="176"/>
      <c r="AE383" s="176" t="s">
        <v>197</v>
      </c>
      <c r="AF383" s="176">
        <v>0</v>
      </c>
      <c r="AG383" s="176"/>
      <c r="AH383" s="211"/>
      <c r="AI383" s="212" t="s">
        <v>466</v>
      </c>
      <c r="AJ383" s="214"/>
      <c r="AK383" s="176"/>
      <c r="AL383" s="176"/>
      <c r="AM383" s="176"/>
      <c r="AN383" s="176"/>
      <c r="AO383" s="176"/>
      <c r="AP383" s="176"/>
      <c r="AQ383" s="176"/>
      <c r="AR383" s="176"/>
      <c r="AS383" s="176"/>
      <c r="AT383" s="176"/>
      <c r="AU383" s="176"/>
      <c r="AV383" s="176"/>
      <c r="AW383" s="176"/>
      <c r="AX383" s="176"/>
      <c r="AY383" s="176"/>
      <c r="AZ383" s="176"/>
      <c r="BA383" s="176"/>
      <c r="BB383" s="176"/>
      <c r="BC383" s="176"/>
      <c r="BD383" s="176"/>
      <c r="BE383" s="176"/>
      <c r="BF383" s="176"/>
      <c r="BG383" s="176"/>
      <c r="BH383" s="176"/>
    </row>
    <row r="384" spans="1:60" outlineLevel="1" x14ac:dyDescent="0.2">
      <c r="A384" s="177"/>
      <c r="B384" s="208" t="s">
        <v>2422</v>
      </c>
      <c r="C384" s="209"/>
      <c r="D384" s="200"/>
      <c r="E384" s="201"/>
      <c r="F384" s="184"/>
      <c r="G384" s="184"/>
      <c r="H384" s="184"/>
      <c r="I384" s="184"/>
      <c r="J384" s="184"/>
      <c r="K384" s="184"/>
      <c r="L384" s="184"/>
      <c r="M384" s="184"/>
      <c r="N384" s="184"/>
      <c r="O384" s="184"/>
      <c r="P384" s="184"/>
      <c r="Q384" s="184"/>
      <c r="R384" s="185"/>
      <c r="S384" s="185"/>
      <c r="T384" s="184"/>
      <c r="U384" s="184"/>
      <c r="V384" s="185"/>
      <c r="W384" s="185"/>
      <c r="X384" s="266"/>
      <c r="Y384" s="176"/>
      <c r="Z384" s="176"/>
      <c r="AA384" s="176"/>
      <c r="AB384" s="176"/>
      <c r="AC384" s="176"/>
      <c r="AD384" s="176"/>
      <c r="AE384" s="176" t="s">
        <v>197</v>
      </c>
      <c r="AF384" s="176">
        <v>0</v>
      </c>
      <c r="AG384" s="176"/>
      <c r="AH384" s="211"/>
      <c r="AI384" s="212" t="s">
        <v>2422</v>
      </c>
      <c r="AJ384" s="214"/>
      <c r="AK384" s="176"/>
      <c r="AL384" s="176"/>
      <c r="AM384" s="176"/>
      <c r="AN384" s="176"/>
      <c r="AO384" s="176"/>
      <c r="AP384" s="176"/>
      <c r="AQ384" s="176"/>
      <c r="AR384" s="176"/>
      <c r="AS384" s="176"/>
      <c r="AT384" s="176"/>
      <c r="AU384" s="176"/>
      <c r="AV384" s="176"/>
      <c r="AW384" s="176"/>
      <c r="AX384" s="176"/>
      <c r="AY384" s="176"/>
      <c r="AZ384" s="176"/>
      <c r="BA384" s="176"/>
      <c r="BB384" s="176"/>
      <c r="BC384" s="176"/>
      <c r="BD384" s="176"/>
      <c r="BE384" s="176"/>
      <c r="BF384" s="176"/>
      <c r="BG384" s="176"/>
      <c r="BH384" s="176"/>
    </row>
    <row r="385" spans="1:60" outlineLevel="1" x14ac:dyDescent="0.2">
      <c r="A385" s="177"/>
      <c r="B385" s="208" t="s">
        <v>2407</v>
      </c>
      <c r="C385" s="209"/>
      <c r="D385" s="200"/>
      <c r="E385" s="201"/>
      <c r="F385" s="184"/>
      <c r="G385" s="184"/>
      <c r="H385" s="184"/>
      <c r="I385" s="184"/>
      <c r="J385" s="184"/>
      <c r="K385" s="184"/>
      <c r="L385" s="184"/>
      <c r="M385" s="184"/>
      <c r="N385" s="184"/>
      <c r="O385" s="184"/>
      <c r="P385" s="184"/>
      <c r="Q385" s="184"/>
      <c r="R385" s="185"/>
      <c r="S385" s="185"/>
      <c r="T385" s="184"/>
      <c r="U385" s="184"/>
      <c r="V385" s="185"/>
      <c r="W385" s="185"/>
      <c r="X385" s="266"/>
      <c r="Y385" s="176"/>
      <c r="Z385" s="176"/>
      <c r="AA385" s="176"/>
      <c r="AB385" s="176"/>
      <c r="AC385" s="176"/>
      <c r="AD385" s="176"/>
      <c r="AE385" s="176" t="s">
        <v>197</v>
      </c>
      <c r="AF385" s="176">
        <v>0</v>
      </c>
      <c r="AG385" s="176"/>
      <c r="AH385" s="211"/>
      <c r="AI385" s="212" t="s">
        <v>2407</v>
      </c>
      <c r="AJ385" s="214"/>
      <c r="AK385" s="176"/>
      <c r="AL385" s="176"/>
      <c r="AM385" s="176"/>
      <c r="AN385" s="176"/>
      <c r="AO385" s="176"/>
      <c r="AP385" s="176"/>
      <c r="AQ385" s="176"/>
      <c r="AR385" s="176"/>
      <c r="AS385" s="176"/>
      <c r="AT385" s="176"/>
      <c r="AU385" s="176"/>
      <c r="AV385" s="176"/>
      <c r="AW385" s="176"/>
      <c r="AX385" s="176"/>
      <c r="AY385" s="176"/>
      <c r="AZ385" s="176"/>
      <c r="BA385" s="176"/>
      <c r="BB385" s="176"/>
      <c r="BC385" s="176"/>
      <c r="BD385" s="176"/>
      <c r="BE385" s="176"/>
      <c r="BF385" s="176"/>
      <c r="BG385" s="176"/>
      <c r="BH385" s="176"/>
    </row>
    <row r="386" spans="1:60" outlineLevel="1" x14ac:dyDescent="0.2">
      <c r="A386" s="177"/>
      <c r="B386" s="208" t="s">
        <v>351</v>
      </c>
      <c r="C386" s="209"/>
      <c r="D386" s="200"/>
      <c r="E386" s="201">
        <v>15</v>
      </c>
      <c r="F386" s="184"/>
      <c r="G386" s="184"/>
      <c r="H386" s="184"/>
      <c r="I386" s="184"/>
      <c r="J386" s="184"/>
      <c r="K386" s="184"/>
      <c r="L386" s="184"/>
      <c r="M386" s="184"/>
      <c r="N386" s="184"/>
      <c r="O386" s="184"/>
      <c r="P386" s="184"/>
      <c r="Q386" s="184"/>
      <c r="R386" s="185"/>
      <c r="S386" s="185"/>
      <c r="T386" s="184"/>
      <c r="U386" s="184"/>
      <c r="V386" s="185"/>
      <c r="W386" s="185"/>
      <c r="X386" s="266"/>
      <c r="Y386" s="176"/>
      <c r="Z386" s="176"/>
      <c r="AA386" s="176"/>
      <c r="AB386" s="176"/>
      <c r="AC386" s="176"/>
      <c r="AD386" s="176"/>
      <c r="AE386" s="176" t="s">
        <v>197</v>
      </c>
      <c r="AF386" s="176">
        <v>0</v>
      </c>
      <c r="AG386" s="176"/>
      <c r="AH386" s="211"/>
      <c r="AI386" s="212" t="s">
        <v>351</v>
      </c>
      <c r="AJ386" s="214"/>
      <c r="AK386" s="176"/>
      <c r="AL386" s="176"/>
      <c r="AM386" s="176"/>
      <c r="AN386" s="176"/>
      <c r="AO386" s="176"/>
      <c r="AP386" s="176"/>
      <c r="AQ386" s="176"/>
      <c r="AR386" s="176"/>
      <c r="AS386" s="176"/>
      <c r="AT386" s="176"/>
      <c r="AU386" s="176"/>
      <c r="AV386" s="176"/>
      <c r="AW386" s="176"/>
      <c r="AX386" s="176"/>
      <c r="AY386" s="176"/>
      <c r="AZ386" s="176"/>
      <c r="BA386" s="176"/>
      <c r="BB386" s="176"/>
      <c r="BC386" s="176"/>
      <c r="BD386" s="176"/>
      <c r="BE386" s="176"/>
      <c r="BF386" s="176"/>
      <c r="BG386" s="176"/>
      <c r="BH386" s="176"/>
    </row>
    <row r="387" spans="1:60" outlineLevel="1" x14ac:dyDescent="0.2">
      <c r="A387" s="193">
        <v>66</v>
      </c>
      <c r="B387" s="194" t="s">
        <v>408</v>
      </c>
      <c r="C387" s="194" t="s">
        <v>409</v>
      </c>
      <c r="D387" s="195" t="s">
        <v>395</v>
      </c>
      <c r="E387" s="196">
        <v>14</v>
      </c>
      <c r="F387" s="199"/>
      <c r="G387" s="197">
        <f>ROUND(E387*F387,2)</f>
        <v>0</v>
      </c>
      <c r="H387" s="199">
        <v>0</v>
      </c>
      <c r="I387" s="197">
        <f>ROUND(E387*H387,2)</f>
        <v>0</v>
      </c>
      <c r="J387" s="199">
        <v>118</v>
      </c>
      <c r="K387" s="197">
        <f>ROUND(E387*J387,2)</f>
        <v>1652</v>
      </c>
      <c r="L387" s="197">
        <v>21</v>
      </c>
      <c r="M387" s="197">
        <f>G387*(1+L387/100)</f>
        <v>0</v>
      </c>
      <c r="N387" s="197">
        <v>0</v>
      </c>
      <c r="O387" s="197">
        <f>ROUND(E387*N387,2)</f>
        <v>0</v>
      </c>
      <c r="P387" s="197">
        <v>6.7000000000000004E-2</v>
      </c>
      <c r="Q387" s="197">
        <f>ROUND(E387*P387,2)</f>
        <v>0.94</v>
      </c>
      <c r="R387" s="198" t="s">
        <v>396</v>
      </c>
      <c r="S387" s="198" t="s">
        <v>194</v>
      </c>
      <c r="T387" s="197">
        <v>0.31</v>
      </c>
      <c r="U387" s="197">
        <f>ROUND(E387*T387,2)</f>
        <v>4.34</v>
      </c>
      <c r="V387" s="198"/>
      <c r="W387" s="198"/>
      <c r="X387" s="266"/>
      <c r="Y387" s="176"/>
      <c r="Z387" s="176"/>
      <c r="AA387" s="176"/>
      <c r="AB387" s="176"/>
      <c r="AC387" s="176"/>
      <c r="AD387" s="176"/>
      <c r="AE387" s="176" t="s">
        <v>195</v>
      </c>
      <c r="AF387" s="176">
        <v>330</v>
      </c>
      <c r="AG387" s="176"/>
      <c r="AH387" s="211"/>
      <c r="AI387" s="211"/>
      <c r="AJ387" s="214"/>
      <c r="AK387" s="176"/>
      <c r="AL387" s="176"/>
      <c r="AM387" s="176"/>
      <c r="AN387" s="176"/>
      <c r="AO387" s="176"/>
      <c r="AP387" s="176"/>
      <c r="AQ387" s="176"/>
      <c r="AR387" s="176"/>
      <c r="AS387" s="176"/>
      <c r="AT387" s="176"/>
      <c r="AU387" s="176"/>
      <c r="AV387" s="176"/>
      <c r="AW387" s="176"/>
      <c r="AX387" s="176"/>
      <c r="AY387" s="176"/>
      <c r="AZ387" s="176"/>
      <c r="BA387" s="176"/>
      <c r="BB387" s="176"/>
      <c r="BC387" s="176"/>
      <c r="BD387" s="176"/>
      <c r="BE387" s="176"/>
      <c r="BF387" s="176"/>
      <c r="BG387" s="176"/>
      <c r="BH387" s="176"/>
    </row>
    <row r="388" spans="1:60" outlineLevel="1" x14ac:dyDescent="0.2">
      <c r="A388" s="177"/>
      <c r="B388" s="208" t="s">
        <v>397</v>
      </c>
      <c r="C388" s="209"/>
      <c r="D388" s="200"/>
      <c r="E388" s="201"/>
      <c r="F388" s="184"/>
      <c r="G388" s="184"/>
      <c r="H388" s="184"/>
      <c r="I388" s="184"/>
      <c r="J388" s="184"/>
      <c r="K388" s="184"/>
      <c r="L388" s="184"/>
      <c r="M388" s="184"/>
      <c r="N388" s="184"/>
      <c r="O388" s="184"/>
      <c r="P388" s="184"/>
      <c r="Q388" s="184"/>
      <c r="R388" s="185"/>
      <c r="S388" s="185"/>
      <c r="T388" s="184"/>
      <c r="U388" s="184"/>
      <c r="V388" s="185"/>
      <c r="W388" s="185"/>
      <c r="X388" s="266"/>
      <c r="Y388" s="176"/>
      <c r="Z388" s="176"/>
      <c r="AA388" s="176"/>
      <c r="AB388" s="176"/>
      <c r="AC388" s="176"/>
      <c r="AD388" s="176"/>
      <c r="AE388" s="176" t="s">
        <v>197</v>
      </c>
      <c r="AF388" s="176">
        <v>0</v>
      </c>
      <c r="AG388" s="176"/>
      <c r="AH388" s="211"/>
      <c r="AI388" s="212" t="s">
        <v>397</v>
      </c>
      <c r="AJ388" s="214"/>
      <c r="AK388" s="176"/>
      <c r="AL388" s="176"/>
      <c r="AM388" s="176"/>
      <c r="AN388" s="176"/>
      <c r="AO388" s="176"/>
      <c r="AP388" s="176"/>
      <c r="AQ388" s="176"/>
      <c r="AR388" s="176"/>
      <c r="AS388" s="176"/>
      <c r="AT388" s="176"/>
      <c r="AU388" s="176"/>
      <c r="AV388" s="176"/>
      <c r="AW388" s="176"/>
      <c r="AX388" s="176"/>
      <c r="AY388" s="176"/>
      <c r="AZ388" s="176"/>
      <c r="BA388" s="176"/>
      <c r="BB388" s="176"/>
      <c r="BC388" s="176"/>
      <c r="BD388" s="176"/>
      <c r="BE388" s="176"/>
      <c r="BF388" s="176"/>
      <c r="BG388" s="176"/>
      <c r="BH388" s="176"/>
    </row>
    <row r="389" spans="1:60" outlineLevel="1" x14ac:dyDescent="0.2">
      <c r="A389" s="177"/>
      <c r="B389" s="208" t="s">
        <v>2422</v>
      </c>
      <c r="C389" s="209"/>
      <c r="D389" s="200"/>
      <c r="E389" s="201"/>
      <c r="F389" s="184"/>
      <c r="G389" s="184"/>
      <c r="H389" s="184"/>
      <c r="I389" s="184"/>
      <c r="J389" s="184"/>
      <c r="K389" s="184"/>
      <c r="L389" s="184"/>
      <c r="M389" s="184"/>
      <c r="N389" s="184"/>
      <c r="O389" s="184"/>
      <c r="P389" s="184"/>
      <c r="Q389" s="184"/>
      <c r="R389" s="185"/>
      <c r="S389" s="185"/>
      <c r="T389" s="184"/>
      <c r="U389" s="184"/>
      <c r="V389" s="185"/>
      <c r="W389" s="185"/>
      <c r="X389" s="266"/>
      <c r="Y389" s="176"/>
      <c r="Z389" s="176"/>
      <c r="AA389" s="176"/>
      <c r="AB389" s="176"/>
      <c r="AC389" s="176"/>
      <c r="AD389" s="176"/>
      <c r="AE389" s="176" t="s">
        <v>197</v>
      </c>
      <c r="AF389" s="176">
        <v>0</v>
      </c>
      <c r="AG389" s="176"/>
      <c r="AH389" s="211"/>
      <c r="AI389" s="212" t="s">
        <v>2422</v>
      </c>
      <c r="AJ389" s="214"/>
      <c r="AK389" s="176"/>
      <c r="AL389" s="176"/>
      <c r="AM389" s="176"/>
      <c r="AN389" s="176"/>
      <c r="AO389" s="176"/>
      <c r="AP389" s="176"/>
      <c r="AQ389" s="176"/>
      <c r="AR389" s="176"/>
      <c r="AS389" s="176"/>
      <c r="AT389" s="176"/>
      <c r="AU389" s="176"/>
      <c r="AV389" s="176"/>
      <c r="AW389" s="176"/>
      <c r="AX389" s="176"/>
      <c r="AY389" s="176"/>
      <c r="AZ389" s="176"/>
      <c r="BA389" s="176"/>
      <c r="BB389" s="176"/>
      <c r="BC389" s="176"/>
      <c r="BD389" s="176"/>
      <c r="BE389" s="176"/>
      <c r="BF389" s="176"/>
      <c r="BG389" s="176"/>
      <c r="BH389" s="176"/>
    </row>
    <row r="390" spans="1:60" outlineLevel="1" x14ac:dyDescent="0.2">
      <c r="A390" s="177"/>
      <c r="B390" s="208" t="s">
        <v>2407</v>
      </c>
      <c r="C390" s="209"/>
      <c r="D390" s="200"/>
      <c r="E390" s="201"/>
      <c r="F390" s="184"/>
      <c r="G390" s="184"/>
      <c r="H390" s="184"/>
      <c r="I390" s="184"/>
      <c r="J390" s="184"/>
      <c r="K390" s="184"/>
      <c r="L390" s="184"/>
      <c r="M390" s="184"/>
      <c r="N390" s="184"/>
      <c r="O390" s="184"/>
      <c r="P390" s="184"/>
      <c r="Q390" s="184"/>
      <c r="R390" s="185"/>
      <c r="S390" s="185"/>
      <c r="T390" s="184"/>
      <c r="U390" s="184"/>
      <c r="V390" s="185"/>
      <c r="W390" s="185"/>
      <c r="X390" s="266"/>
      <c r="Y390" s="176"/>
      <c r="Z390" s="176"/>
      <c r="AA390" s="176"/>
      <c r="AB390" s="176"/>
      <c r="AC390" s="176"/>
      <c r="AD390" s="176"/>
      <c r="AE390" s="176" t="s">
        <v>197</v>
      </c>
      <c r="AF390" s="176">
        <v>0</v>
      </c>
      <c r="AG390" s="176"/>
      <c r="AH390" s="211"/>
      <c r="AI390" s="212" t="s">
        <v>2407</v>
      </c>
      <c r="AJ390" s="214"/>
      <c r="AK390" s="176"/>
      <c r="AL390" s="176"/>
      <c r="AM390" s="176"/>
      <c r="AN390" s="176"/>
      <c r="AO390" s="176"/>
      <c r="AP390" s="176"/>
      <c r="AQ390" s="176"/>
      <c r="AR390" s="176"/>
      <c r="AS390" s="176"/>
      <c r="AT390" s="176"/>
      <c r="AU390" s="176"/>
      <c r="AV390" s="176"/>
      <c r="AW390" s="176"/>
      <c r="AX390" s="176"/>
      <c r="AY390" s="176"/>
      <c r="AZ390" s="176"/>
      <c r="BA390" s="176"/>
      <c r="BB390" s="176"/>
      <c r="BC390" s="176"/>
      <c r="BD390" s="176"/>
      <c r="BE390" s="176"/>
      <c r="BF390" s="176"/>
      <c r="BG390" s="176"/>
      <c r="BH390" s="176"/>
    </row>
    <row r="391" spans="1:60" outlineLevel="1" x14ac:dyDescent="0.2">
      <c r="A391" s="177"/>
      <c r="B391" s="208" t="s">
        <v>2421</v>
      </c>
      <c r="C391" s="209"/>
      <c r="D391" s="200"/>
      <c r="E391" s="201">
        <v>14</v>
      </c>
      <c r="F391" s="184"/>
      <c r="G391" s="184"/>
      <c r="H391" s="184"/>
      <c r="I391" s="184"/>
      <c r="J391" s="184"/>
      <c r="K391" s="184"/>
      <c r="L391" s="184"/>
      <c r="M391" s="184"/>
      <c r="N391" s="184"/>
      <c r="O391" s="184"/>
      <c r="P391" s="184"/>
      <c r="Q391" s="184"/>
      <c r="R391" s="185"/>
      <c r="S391" s="185"/>
      <c r="T391" s="184"/>
      <c r="U391" s="184"/>
      <c r="V391" s="185"/>
      <c r="W391" s="185"/>
      <c r="X391" s="266"/>
      <c r="Y391" s="176"/>
      <c r="Z391" s="176"/>
      <c r="AA391" s="176"/>
      <c r="AB391" s="176"/>
      <c r="AC391" s="176"/>
      <c r="AD391" s="176"/>
      <c r="AE391" s="176" t="s">
        <v>197</v>
      </c>
      <c r="AF391" s="176">
        <v>0</v>
      </c>
      <c r="AG391" s="176"/>
      <c r="AH391" s="211"/>
      <c r="AI391" s="212" t="s">
        <v>2421</v>
      </c>
      <c r="AJ391" s="214"/>
      <c r="AK391" s="176"/>
      <c r="AL391" s="176"/>
      <c r="AM391" s="176"/>
      <c r="AN391" s="176"/>
      <c r="AO391" s="176"/>
      <c r="AP391" s="176"/>
      <c r="AQ391" s="176"/>
      <c r="AR391" s="176"/>
      <c r="AS391" s="176"/>
      <c r="AT391" s="176"/>
      <c r="AU391" s="176"/>
      <c r="AV391" s="176"/>
      <c r="AW391" s="176"/>
      <c r="AX391" s="176"/>
      <c r="AY391" s="176"/>
      <c r="AZ391" s="176"/>
      <c r="BA391" s="176"/>
      <c r="BB391" s="176"/>
      <c r="BC391" s="176"/>
      <c r="BD391" s="176"/>
      <c r="BE391" s="176"/>
      <c r="BF391" s="176"/>
      <c r="BG391" s="176"/>
      <c r="BH391" s="176"/>
    </row>
    <row r="392" spans="1:60" outlineLevel="1" x14ac:dyDescent="0.2">
      <c r="A392" s="193">
        <v>67</v>
      </c>
      <c r="B392" s="194" t="s">
        <v>410</v>
      </c>
      <c r="C392" s="194" t="s">
        <v>411</v>
      </c>
      <c r="D392" s="195" t="s">
        <v>213</v>
      </c>
      <c r="E392" s="196">
        <v>13</v>
      </c>
      <c r="F392" s="199"/>
      <c r="G392" s="197">
        <f>ROUND(E392*F392,2)</f>
        <v>0</v>
      </c>
      <c r="H392" s="199">
        <v>0</v>
      </c>
      <c r="I392" s="197">
        <f>ROUND(E392*H392,2)</f>
        <v>0</v>
      </c>
      <c r="J392" s="199">
        <v>43.5</v>
      </c>
      <c r="K392" s="197">
        <f>ROUND(E392*J392,2)</f>
        <v>565.5</v>
      </c>
      <c r="L392" s="197">
        <v>21</v>
      </c>
      <c r="M392" s="197">
        <f>G392*(1+L392/100)</f>
        <v>0</v>
      </c>
      <c r="N392" s="197">
        <v>0</v>
      </c>
      <c r="O392" s="197">
        <f>ROUND(E392*N392,2)</f>
        <v>0</v>
      </c>
      <c r="P392" s="197">
        <v>4.8999999999999998E-4</v>
      </c>
      <c r="Q392" s="197">
        <f>ROUND(E392*P392,2)</f>
        <v>0.01</v>
      </c>
      <c r="R392" s="198" t="s">
        <v>396</v>
      </c>
      <c r="S392" s="198" t="s">
        <v>194</v>
      </c>
      <c r="T392" s="197">
        <v>0.114</v>
      </c>
      <c r="U392" s="197">
        <f>ROUND(E392*T392,2)</f>
        <v>1.48</v>
      </c>
      <c r="V392" s="198"/>
      <c r="W392" s="198"/>
      <c r="X392" s="266"/>
      <c r="Y392" s="176"/>
      <c r="Z392" s="176"/>
      <c r="AA392" s="176"/>
      <c r="AB392" s="176"/>
      <c r="AC392" s="176"/>
      <c r="AD392" s="176"/>
      <c r="AE392" s="176" t="s">
        <v>195</v>
      </c>
      <c r="AF392" s="176">
        <v>334</v>
      </c>
      <c r="AG392" s="176"/>
      <c r="AH392" s="211"/>
      <c r="AI392" s="211"/>
      <c r="AJ392" s="214"/>
      <c r="AK392" s="176"/>
      <c r="AL392" s="176"/>
      <c r="AM392" s="176"/>
      <c r="AN392" s="176"/>
      <c r="AO392" s="176"/>
      <c r="AP392" s="176"/>
      <c r="AQ392" s="176"/>
      <c r="AR392" s="176"/>
      <c r="AS392" s="176"/>
      <c r="AT392" s="176"/>
      <c r="AU392" s="176"/>
      <c r="AV392" s="176"/>
      <c r="AW392" s="176"/>
      <c r="AX392" s="176"/>
      <c r="AY392" s="176"/>
      <c r="AZ392" s="176"/>
      <c r="BA392" s="176"/>
      <c r="BB392" s="176"/>
      <c r="BC392" s="176"/>
      <c r="BD392" s="176"/>
      <c r="BE392" s="176"/>
      <c r="BF392" s="176"/>
      <c r="BG392" s="176"/>
      <c r="BH392" s="176"/>
    </row>
    <row r="393" spans="1:60" outlineLevel="1" x14ac:dyDescent="0.2">
      <c r="A393" s="177"/>
      <c r="B393" s="208" t="s">
        <v>397</v>
      </c>
      <c r="C393" s="209"/>
      <c r="D393" s="200"/>
      <c r="E393" s="201"/>
      <c r="F393" s="184"/>
      <c r="G393" s="184"/>
      <c r="H393" s="184"/>
      <c r="I393" s="184"/>
      <c r="J393" s="184"/>
      <c r="K393" s="184"/>
      <c r="L393" s="184"/>
      <c r="M393" s="184"/>
      <c r="N393" s="184"/>
      <c r="O393" s="184"/>
      <c r="P393" s="184"/>
      <c r="Q393" s="184"/>
      <c r="R393" s="185"/>
      <c r="S393" s="185"/>
      <c r="T393" s="184"/>
      <c r="U393" s="184"/>
      <c r="V393" s="185"/>
      <c r="W393" s="185"/>
      <c r="X393" s="266"/>
      <c r="Y393" s="176"/>
      <c r="Z393" s="176"/>
      <c r="AA393" s="176"/>
      <c r="AB393" s="176"/>
      <c r="AC393" s="176"/>
      <c r="AD393" s="176"/>
      <c r="AE393" s="176" t="s">
        <v>197</v>
      </c>
      <c r="AF393" s="176">
        <v>0</v>
      </c>
      <c r="AG393" s="176"/>
      <c r="AH393" s="211"/>
      <c r="AI393" s="212" t="s">
        <v>397</v>
      </c>
      <c r="AJ393" s="214"/>
      <c r="AK393" s="176"/>
      <c r="AL393" s="176"/>
      <c r="AM393" s="176"/>
      <c r="AN393" s="176"/>
      <c r="AO393" s="176"/>
      <c r="AP393" s="176"/>
      <c r="AQ393" s="176"/>
      <c r="AR393" s="176"/>
      <c r="AS393" s="176"/>
      <c r="AT393" s="176"/>
      <c r="AU393" s="176"/>
      <c r="AV393" s="176"/>
      <c r="AW393" s="176"/>
      <c r="AX393" s="176"/>
      <c r="AY393" s="176"/>
      <c r="AZ393" s="176"/>
      <c r="BA393" s="176"/>
      <c r="BB393" s="176"/>
      <c r="BC393" s="176"/>
      <c r="BD393" s="176"/>
      <c r="BE393" s="176"/>
      <c r="BF393" s="176"/>
      <c r="BG393" s="176"/>
      <c r="BH393" s="176"/>
    </row>
    <row r="394" spans="1:60" outlineLevel="1" x14ac:dyDescent="0.2">
      <c r="A394" s="177"/>
      <c r="B394" s="208" t="s">
        <v>2422</v>
      </c>
      <c r="C394" s="209"/>
      <c r="D394" s="200"/>
      <c r="E394" s="201"/>
      <c r="F394" s="184"/>
      <c r="G394" s="184"/>
      <c r="H394" s="184"/>
      <c r="I394" s="184"/>
      <c r="J394" s="184"/>
      <c r="K394" s="184"/>
      <c r="L394" s="184"/>
      <c r="M394" s="184"/>
      <c r="N394" s="184"/>
      <c r="O394" s="184"/>
      <c r="P394" s="184"/>
      <c r="Q394" s="184"/>
      <c r="R394" s="185"/>
      <c r="S394" s="185"/>
      <c r="T394" s="184"/>
      <c r="U394" s="184"/>
      <c r="V394" s="185"/>
      <c r="W394" s="185"/>
      <c r="X394" s="266"/>
      <c r="Y394" s="176"/>
      <c r="Z394" s="176"/>
      <c r="AA394" s="176"/>
      <c r="AB394" s="176"/>
      <c r="AC394" s="176"/>
      <c r="AD394" s="176"/>
      <c r="AE394" s="176" t="s">
        <v>197</v>
      </c>
      <c r="AF394" s="176">
        <v>0</v>
      </c>
      <c r="AG394" s="176"/>
      <c r="AH394" s="211"/>
      <c r="AI394" s="212" t="s">
        <v>2422</v>
      </c>
      <c r="AJ394" s="214"/>
      <c r="AK394" s="176"/>
      <c r="AL394" s="176"/>
      <c r="AM394" s="176"/>
      <c r="AN394" s="176"/>
      <c r="AO394" s="176"/>
      <c r="AP394" s="176"/>
      <c r="AQ394" s="176"/>
      <c r="AR394" s="176"/>
      <c r="AS394" s="176"/>
      <c r="AT394" s="176"/>
      <c r="AU394" s="176"/>
      <c r="AV394" s="176"/>
      <c r="AW394" s="176"/>
      <c r="AX394" s="176"/>
      <c r="AY394" s="176"/>
      <c r="AZ394" s="176"/>
      <c r="BA394" s="176"/>
      <c r="BB394" s="176"/>
      <c r="BC394" s="176"/>
      <c r="BD394" s="176"/>
      <c r="BE394" s="176"/>
      <c r="BF394" s="176"/>
      <c r="BG394" s="176"/>
      <c r="BH394" s="176"/>
    </row>
    <row r="395" spans="1:60" outlineLevel="1" x14ac:dyDescent="0.2">
      <c r="A395" s="177"/>
      <c r="B395" s="208" t="s">
        <v>2433</v>
      </c>
      <c r="C395" s="209"/>
      <c r="D395" s="200"/>
      <c r="E395" s="201"/>
      <c r="F395" s="184"/>
      <c r="G395" s="184"/>
      <c r="H395" s="184"/>
      <c r="I395" s="184"/>
      <c r="J395" s="184"/>
      <c r="K395" s="184"/>
      <c r="L395" s="184"/>
      <c r="M395" s="184"/>
      <c r="N395" s="184"/>
      <c r="O395" s="184"/>
      <c r="P395" s="184"/>
      <c r="Q395" s="184"/>
      <c r="R395" s="185"/>
      <c r="S395" s="185"/>
      <c r="T395" s="184"/>
      <c r="U395" s="184"/>
      <c r="V395" s="185"/>
      <c r="W395" s="185"/>
      <c r="X395" s="266"/>
      <c r="Y395" s="176"/>
      <c r="Z395" s="176"/>
      <c r="AA395" s="176"/>
      <c r="AB395" s="176"/>
      <c r="AC395" s="176"/>
      <c r="AD395" s="176"/>
      <c r="AE395" s="176" t="s">
        <v>197</v>
      </c>
      <c r="AF395" s="176">
        <v>0</v>
      </c>
      <c r="AG395" s="176"/>
      <c r="AH395" s="211"/>
      <c r="AI395" s="212" t="s">
        <v>2433</v>
      </c>
      <c r="AJ395" s="214"/>
      <c r="AK395" s="176"/>
      <c r="AL395" s="176"/>
      <c r="AM395" s="176"/>
      <c r="AN395" s="176"/>
      <c r="AO395" s="176"/>
      <c r="AP395" s="176"/>
      <c r="AQ395" s="176"/>
      <c r="AR395" s="176"/>
      <c r="AS395" s="176"/>
      <c r="AT395" s="176"/>
      <c r="AU395" s="176"/>
      <c r="AV395" s="176"/>
      <c r="AW395" s="176"/>
      <c r="AX395" s="176"/>
      <c r="AY395" s="176"/>
      <c r="AZ395" s="176"/>
      <c r="BA395" s="176"/>
      <c r="BB395" s="176"/>
      <c r="BC395" s="176"/>
      <c r="BD395" s="176"/>
      <c r="BE395" s="176"/>
      <c r="BF395" s="176"/>
      <c r="BG395" s="176"/>
      <c r="BH395" s="176"/>
    </row>
    <row r="396" spans="1:60" outlineLevel="1" x14ac:dyDescent="0.2">
      <c r="A396" s="177"/>
      <c r="B396" s="208" t="s">
        <v>726</v>
      </c>
      <c r="C396" s="209"/>
      <c r="D396" s="200"/>
      <c r="E396" s="201">
        <v>13</v>
      </c>
      <c r="F396" s="184"/>
      <c r="G396" s="184"/>
      <c r="H396" s="184"/>
      <c r="I396" s="184"/>
      <c r="J396" s="184"/>
      <c r="K396" s="184"/>
      <c r="L396" s="184"/>
      <c r="M396" s="184"/>
      <c r="N396" s="184"/>
      <c r="O396" s="184"/>
      <c r="P396" s="184"/>
      <c r="Q396" s="184"/>
      <c r="R396" s="185"/>
      <c r="S396" s="185"/>
      <c r="T396" s="184"/>
      <c r="U396" s="184"/>
      <c r="V396" s="185"/>
      <c r="W396" s="185"/>
      <c r="X396" s="266"/>
      <c r="Y396" s="176"/>
      <c r="Z396" s="176"/>
      <c r="AA396" s="176"/>
      <c r="AB396" s="176"/>
      <c r="AC396" s="176"/>
      <c r="AD396" s="176"/>
      <c r="AE396" s="176" t="s">
        <v>197</v>
      </c>
      <c r="AF396" s="176">
        <v>0</v>
      </c>
      <c r="AG396" s="176"/>
      <c r="AH396" s="211"/>
      <c r="AI396" s="212" t="s">
        <v>726</v>
      </c>
      <c r="AJ396" s="214"/>
      <c r="AK396" s="176"/>
      <c r="AL396" s="176"/>
      <c r="AM396" s="176"/>
      <c r="AN396" s="176"/>
      <c r="AO396" s="176"/>
      <c r="AP396" s="176"/>
      <c r="AQ396" s="176"/>
      <c r="AR396" s="176"/>
      <c r="AS396" s="176"/>
      <c r="AT396" s="176"/>
      <c r="AU396" s="176"/>
      <c r="AV396" s="176"/>
      <c r="AW396" s="176"/>
      <c r="AX396" s="176"/>
      <c r="AY396" s="176"/>
      <c r="AZ396" s="176"/>
      <c r="BA396" s="176"/>
      <c r="BB396" s="176"/>
      <c r="BC396" s="176"/>
      <c r="BD396" s="176"/>
      <c r="BE396" s="176"/>
      <c r="BF396" s="176"/>
      <c r="BG396" s="176"/>
      <c r="BH396" s="176"/>
    </row>
    <row r="397" spans="1:60" outlineLevel="1" x14ac:dyDescent="0.2">
      <c r="A397" s="193">
        <v>68</v>
      </c>
      <c r="B397" s="194" t="s">
        <v>412</v>
      </c>
      <c r="C397" s="194" t="s">
        <v>413</v>
      </c>
      <c r="D397" s="195" t="s">
        <v>395</v>
      </c>
      <c r="E397" s="196">
        <v>42</v>
      </c>
      <c r="F397" s="199"/>
      <c r="G397" s="197">
        <f>ROUND(E397*F397,2)</f>
        <v>0</v>
      </c>
      <c r="H397" s="199">
        <v>0</v>
      </c>
      <c r="I397" s="197">
        <f>ROUND(E397*H397,2)</f>
        <v>0</v>
      </c>
      <c r="J397" s="199">
        <v>82.7</v>
      </c>
      <c r="K397" s="197">
        <f>ROUND(E397*J397,2)</f>
        <v>3473.4</v>
      </c>
      <c r="L397" s="197">
        <v>21</v>
      </c>
      <c r="M397" s="197">
        <f>G397*(1+L397/100)</f>
        <v>0</v>
      </c>
      <c r="N397" s="197">
        <v>0</v>
      </c>
      <c r="O397" s="197">
        <f>ROUND(E397*N397,2)</f>
        <v>0</v>
      </c>
      <c r="P397" s="197">
        <v>1.56E-3</v>
      </c>
      <c r="Q397" s="197">
        <f>ROUND(E397*P397,2)</f>
        <v>7.0000000000000007E-2</v>
      </c>
      <c r="R397" s="198" t="s">
        <v>396</v>
      </c>
      <c r="S397" s="198" t="s">
        <v>194</v>
      </c>
      <c r="T397" s="197">
        <v>0.217</v>
      </c>
      <c r="U397" s="197">
        <f>ROUND(E397*T397,2)</f>
        <v>9.11</v>
      </c>
      <c r="V397" s="198"/>
      <c r="W397" s="198"/>
      <c r="X397" s="266"/>
      <c r="Y397" s="176"/>
      <c r="Z397" s="176"/>
      <c r="AA397" s="176"/>
      <c r="AB397" s="176"/>
      <c r="AC397" s="176"/>
      <c r="AD397" s="176"/>
      <c r="AE397" s="176" t="s">
        <v>195</v>
      </c>
      <c r="AF397" s="176">
        <v>338</v>
      </c>
      <c r="AG397" s="176"/>
      <c r="AH397" s="211"/>
      <c r="AI397" s="211"/>
      <c r="AJ397" s="214"/>
      <c r="AK397" s="176"/>
      <c r="AL397" s="176"/>
      <c r="AM397" s="176"/>
      <c r="AN397" s="176"/>
      <c r="AO397" s="176"/>
      <c r="AP397" s="176"/>
      <c r="AQ397" s="176"/>
      <c r="AR397" s="176"/>
      <c r="AS397" s="176"/>
      <c r="AT397" s="176"/>
      <c r="AU397" s="176"/>
      <c r="AV397" s="176"/>
      <c r="AW397" s="176"/>
      <c r="AX397" s="176"/>
      <c r="AY397" s="176"/>
      <c r="AZ397" s="176"/>
      <c r="BA397" s="176"/>
      <c r="BB397" s="176"/>
      <c r="BC397" s="176"/>
      <c r="BD397" s="176"/>
      <c r="BE397" s="176"/>
      <c r="BF397" s="176"/>
      <c r="BG397" s="176"/>
      <c r="BH397" s="176"/>
    </row>
    <row r="398" spans="1:60" outlineLevel="1" x14ac:dyDescent="0.2">
      <c r="A398" s="177"/>
      <c r="B398" s="208" t="s">
        <v>1485</v>
      </c>
      <c r="C398" s="209"/>
      <c r="D398" s="200"/>
      <c r="E398" s="201"/>
      <c r="F398" s="184"/>
      <c r="G398" s="184"/>
      <c r="H398" s="184"/>
      <c r="I398" s="184"/>
      <c r="J398" s="184"/>
      <c r="K398" s="184"/>
      <c r="L398" s="184"/>
      <c r="M398" s="184"/>
      <c r="N398" s="184"/>
      <c r="O398" s="184"/>
      <c r="P398" s="184"/>
      <c r="Q398" s="184"/>
      <c r="R398" s="185"/>
      <c r="S398" s="185"/>
      <c r="T398" s="184"/>
      <c r="U398" s="184"/>
      <c r="V398" s="185"/>
      <c r="W398" s="185"/>
      <c r="X398" s="266"/>
      <c r="Y398" s="176"/>
      <c r="Z398" s="176"/>
      <c r="AA398" s="176"/>
      <c r="AB398" s="176"/>
      <c r="AC398" s="176"/>
      <c r="AD398" s="176"/>
      <c r="AE398" s="176" t="s">
        <v>197</v>
      </c>
      <c r="AF398" s="176">
        <v>0</v>
      </c>
      <c r="AG398" s="176"/>
      <c r="AH398" s="211"/>
      <c r="AI398" s="212" t="s">
        <v>1485</v>
      </c>
      <c r="AJ398" s="214"/>
      <c r="AK398" s="176"/>
      <c r="AL398" s="176"/>
      <c r="AM398" s="176"/>
      <c r="AN398" s="176"/>
      <c r="AO398" s="176"/>
      <c r="AP398" s="176"/>
      <c r="AQ398" s="176"/>
      <c r="AR398" s="176"/>
      <c r="AS398" s="176"/>
      <c r="AT398" s="176"/>
      <c r="AU398" s="176"/>
      <c r="AV398" s="176"/>
      <c r="AW398" s="176"/>
      <c r="AX398" s="176"/>
      <c r="AY398" s="176"/>
      <c r="AZ398" s="176"/>
      <c r="BA398" s="176"/>
      <c r="BB398" s="176"/>
      <c r="BC398" s="176"/>
      <c r="BD398" s="176"/>
      <c r="BE398" s="176"/>
      <c r="BF398" s="176"/>
      <c r="BG398" s="176"/>
      <c r="BH398" s="176"/>
    </row>
    <row r="399" spans="1:60" outlineLevel="1" x14ac:dyDescent="0.2">
      <c r="A399" s="177"/>
      <c r="B399" s="208" t="s">
        <v>2432</v>
      </c>
      <c r="C399" s="209"/>
      <c r="D399" s="200"/>
      <c r="E399" s="201"/>
      <c r="F399" s="184"/>
      <c r="G399" s="184"/>
      <c r="H399" s="184"/>
      <c r="I399" s="184"/>
      <c r="J399" s="184"/>
      <c r="K399" s="184"/>
      <c r="L399" s="184"/>
      <c r="M399" s="184"/>
      <c r="N399" s="184"/>
      <c r="O399" s="184"/>
      <c r="P399" s="184"/>
      <c r="Q399" s="184"/>
      <c r="R399" s="185"/>
      <c r="S399" s="185"/>
      <c r="T399" s="184"/>
      <c r="U399" s="184"/>
      <c r="V399" s="185"/>
      <c r="W399" s="185"/>
      <c r="X399" s="266"/>
      <c r="Y399" s="176"/>
      <c r="Z399" s="176"/>
      <c r="AA399" s="176"/>
      <c r="AB399" s="176"/>
      <c r="AC399" s="176"/>
      <c r="AD399" s="176"/>
      <c r="AE399" s="176" t="s">
        <v>197</v>
      </c>
      <c r="AF399" s="176">
        <v>0</v>
      </c>
      <c r="AG399" s="176"/>
      <c r="AH399" s="211"/>
      <c r="AI399" s="212" t="s">
        <v>2432</v>
      </c>
      <c r="AJ399" s="214"/>
      <c r="AK399" s="176"/>
      <c r="AL399" s="176"/>
      <c r="AM399" s="176"/>
      <c r="AN399" s="176"/>
      <c r="AO399" s="176"/>
      <c r="AP399" s="176"/>
      <c r="AQ399" s="176"/>
      <c r="AR399" s="176"/>
      <c r="AS399" s="176"/>
      <c r="AT399" s="176"/>
      <c r="AU399" s="176"/>
      <c r="AV399" s="176"/>
      <c r="AW399" s="176"/>
      <c r="AX399" s="176"/>
      <c r="AY399" s="176"/>
      <c r="AZ399" s="176"/>
      <c r="BA399" s="176"/>
      <c r="BB399" s="176"/>
      <c r="BC399" s="176"/>
      <c r="BD399" s="176"/>
      <c r="BE399" s="176"/>
      <c r="BF399" s="176"/>
      <c r="BG399" s="176"/>
      <c r="BH399" s="176"/>
    </row>
    <row r="400" spans="1:60" outlineLevel="1" x14ac:dyDescent="0.2">
      <c r="A400" s="177"/>
      <c r="B400" s="208" t="s">
        <v>2431</v>
      </c>
      <c r="C400" s="209"/>
      <c r="D400" s="200"/>
      <c r="E400" s="201"/>
      <c r="F400" s="184"/>
      <c r="G400" s="184"/>
      <c r="H400" s="184"/>
      <c r="I400" s="184"/>
      <c r="J400" s="184"/>
      <c r="K400" s="184"/>
      <c r="L400" s="184"/>
      <c r="M400" s="184"/>
      <c r="N400" s="184"/>
      <c r="O400" s="184"/>
      <c r="P400" s="184"/>
      <c r="Q400" s="184"/>
      <c r="R400" s="185"/>
      <c r="S400" s="185"/>
      <c r="T400" s="184"/>
      <c r="U400" s="184"/>
      <c r="V400" s="185"/>
      <c r="W400" s="185"/>
      <c r="X400" s="266"/>
      <c r="Y400" s="176"/>
      <c r="Z400" s="176"/>
      <c r="AA400" s="176"/>
      <c r="AB400" s="176"/>
      <c r="AC400" s="176"/>
      <c r="AD400" s="176"/>
      <c r="AE400" s="176" t="s">
        <v>197</v>
      </c>
      <c r="AF400" s="176">
        <v>0</v>
      </c>
      <c r="AG400" s="176"/>
      <c r="AH400" s="211"/>
      <c r="AI400" s="212" t="s">
        <v>2431</v>
      </c>
      <c r="AJ400" s="214"/>
      <c r="AK400" s="176"/>
      <c r="AL400" s="176"/>
      <c r="AM400" s="176"/>
      <c r="AN400" s="176"/>
      <c r="AO400" s="176"/>
      <c r="AP400" s="176"/>
      <c r="AQ400" s="176"/>
      <c r="AR400" s="176"/>
      <c r="AS400" s="176"/>
      <c r="AT400" s="176"/>
      <c r="AU400" s="176"/>
      <c r="AV400" s="176"/>
      <c r="AW400" s="176"/>
      <c r="AX400" s="176"/>
      <c r="AY400" s="176"/>
      <c r="AZ400" s="176"/>
      <c r="BA400" s="176"/>
      <c r="BB400" s="176"/>
      <c r="BC400" s="176"/>
      <c r="BD400" s="176"/>
      <c r="BE400" s="176"/>
      <c r="BF400" s="176"/>
      <c r="BG400" s="176"/>
      <c r="BH400" s="176"/>
    </row>
    <row r="401" spans="1:60" outlineLevel="1" x14ac:dyDescent="0.2">
      <c r="A401" s="177"/>
      <c r="B401" s="208" t="s">
        <v>2430</v>
      </c>
      <c r="C401" s="209"/>
      <c r="D401" s="200"/>
      <c r="E401" s="201"/>
      <c r="F401" s="184"/>
      <c r="G401" s="184"/>
      <c r="H401" s="184"/>
      <c r="I401" s="184"/>
      <c r="J401" s="184"/>
      <c r="K401" s="184"/>
      <c r="L401" s="184"/>
      <c r="M401" s="184"/>
      <c r="N401" s="184"/>
      <c r="O401" s="184"/>
      <c r="P401" s="184"/>
      <c r="Q401" s="184"/>
      <c r="R401" s="185"/>
      <c r="S401" s="185"/>
      <c r="T401" s="184"/>
      <c r="U401" s="184"/>
      <c r="V401" s="185"/>
      <c r="W401" s="185"/>
      <c r="X401" s="266"/>
      <c r="Y401" s="176"/>
      <c r="Z401" s="176"/>
      <c r="AA401" s="176"/>
      <c r="AB401" s="176"/>
      <c r="AC401" s="176"/>
      <c r="AD401" s="176"/>
      <c r="AE401" s="176" t="s">
        <v>197</v>
      </c>
      <c r="AF401" s="176">
        <v>0</v>
      </c>
      <c r="AG401" s="176"/>
      <c r="AH401" s="211"/>
      <c r="AI401" s="212" t="s">
        <v>2430</v>
      </c>
      <c r="AJ401" s="214"/>
      <c r="AK401" s="176"/>
      <c r="AL401" s="176"/>
      <c r="AM401" s="176"/>
      <c r="AN401" s="176"/>
      <c r="AO401" s="176"/>
      <c r="AP401" s="176"/>
      <c r="AQ401" s="176"/>
      <c r="AR401" s="176"/>
      <c r="AS401" s="176"/>
      <c r="AT401" s="176"/>
      <c r="AU401" s="176"/>
      <c r="AV401" s="176"/>
      <c r="AW401" s="176"/>
      <c r="AX401" s="176"/>
      <c r="AY401" s="176"/>
      <c r="AZ401" s="176"/>
      <c r="BA401" s="176"/>
      <c r="BB401" s="176"/>
      <c r="BC401" s="176"/>
      <c r="BD401" s="176"/>
      <c r="BE401" s="176"/>
      <c r="BF401" s="176"/>
      <c r="BG401" s="176"/>
      <c r="BH401" s="176"/>
    </row>
    <row r="402" spans="1:60" outlineLevel="1" x14ac:dyDescent="0.2">
      <c r="A402" s="177"/>
      <c r="B402" s="208" t="s">
        <v>2429</v>
      </c>
      <c r="C402" s="209"/>
      <c r="D402" s="200"/>
      <c r="E402" s="201">
        <v>42</v>
      </c>
      <c r="F402" s="184"/>
      <c r="G402" s="184"/>
      <c r="H402" s="184"/>
      <c r="I402" s="184"/>
      <c r="J402" s="184"/>
      <c r="K402" s="184"/>
      <c r="L402" s="184"/>
      <c r="M402" s="184"/>
      <c r="N402" s="184"/>
      <c r="O402" s="184"/>
      <c r="P402" s="184"/>
      <c r="Q402" s="184"/>
      <c r="R402" s="185"/>
      <c r="S402" s="185"/>
      <c r="T402" s="184"/>
      <c r="U402" s="184"/>
      <c r="V402" s="185"/>
      <c r="W402" s="185"/>
      <c r="X402" s="266"/>
      <c r="Y402" s="176"/>
      <c r="Z402" s="176"/>
      <c r="AA402" s="176"/>
      <c r="AB402" s="176"/>
      <c r="AC402" s="176"/>
      <c r="AD402" s="176"/>
      <c r="AE402" s="176" t="s">
        <v>197</v>
      </c>
      <c r="AF402" s="176">
        <v>0</v>
      </c>
      <c r="AG402" s="176"/>
      <c r="AH402" s="211"/>
      <c r="AI402" s="212" t="s">
        <v>2429</v>
      </c>
      <c r="AJ402" s="214"/>
      <c r="AK402" s="176"/>
      <c r="AL402" s="176"/>
      <c r="AM402" s="176"/>
      <c r="AN402" s="176"/>
      <c r="AO402" s="176"/>
      <c r="AP402" s="176"/>
      <c r="AQ402" s="176"/>
      <c r="AR402" s="176"/>
      <c r="AS402" s="176"/>
      <c r="AT402" s="176"/>
      <c r="AU402" s="176"/>
      <c r="AV402" s="176"/>
      <c r="AW402" s="176"/>
      <c r="AX402" s="176"/>
      <c r="AY402" s="176"/>
      <c r="AZ402" s="176"/>
      <c r="BA402" s="176"/>
      <c r="BB402" s="176"/>
      <c r="BC402" s="176"/>
      <c r="BD402" s="176"/>
      <c r="BE402" s="176"/>
      <c r="BF402" s="176"/>
      <c r="BG402" s="176"/>
      <c r="BH402" s="176"/>
    </row>
    <row r="403" spans="1:60" outlineLevel="1" x14ac:dyDescent="0.2">
      <c r="A403" s="193">
        <v>69</v>
      </c>
      <c r="B403" s="194" t="s">
        <v>415</v>
      </c>
      <c r="C403" s="194" t="s">
        <v>416</v>
      </c>
      <c r="D403" s="195" t="s">
        <v>293</v>
      </c>
      <c r="E403" s="196">
        <v>68.25</v>
      </c>
      <c r="F403" s="199"/>
      <c r="G403" s="197">
        <f>ROUND(E403*F403,2)</f>
        <v>0</v>
      </c>
      <c r="H403" s="199">
        <v>0</v>
      </c>
      <c r="I403" s="197">
        <f>ROUND(E403*H403,2)</f>
        <v>0</v>
      </c>
      <c r="J403" s="199">
        <v>52.7</v>
      </c>
      <c r="K403" s="197">
        <f>ROUND(E403*J403,2)</f>
        <v>3596.78</v>
      </c>
      <c r="L403" s="197">
        <v>21</v>
      </c>
      <c r="M403" s="197">
        <f>G403*(1+L403/100)</f>
        <v>0</v>
      </c>
      <c r="N403" s="197">
        <v>0</v>
      </c>
      <c r="O403" s="197">
        <f>ROUND(E403*N403,2)</f>
        <v>0</v>
      </c>
      <c r="P403" s="197">
        <v>1.3500000000000001E-3</v>
      </c>
      <c r="Q403" s="197">
        <f>ROUND(E403*P403,2)</f>
        <v>0.09</v>
      </c>
      <c r="R403" s="198" t="s">
        <v>417</v>
      </c>
      <c r="S403" s="198" t="s">
        <v>194</v>
      </c>
      <c r="T403" s="197">
        <v>9.1999999999999998E-2</v>
      </c>
      <c r="U403" s="197">
        <f>ROUND(E403*T403,2)</f>
        <v>6.28</v>
      </c>
      <c r="V403" s="198"/>
      <c r="W403" s="198"/>
      <c r="X403" s="266"/>
      <c r="Y403" s="176"/>
      <c r="Z403" s="176"/>
      <c r="AA403" s="176"/>
      <c r="AB403" s="176"/>
      <c r="AC403" s="176"/>
      <c r="AD403" s="176"/>
      <c r="AE403" s="176" t="s">
        <v>195</v>
      </c>
      <c r="AF403" s="176">
        <v>343</v>
      </c>
      <c r="AG403" s="176"/>
      <c r="AH403" s="211"/>
      <c r="AI403" s="211"/>
      <c r="AJ403" s="214"/>
      <c r="AK403" s="176"/>
      <c r="AL403" s="176"/>
      <c r="AM403" s="176"/>
      <c r="AN403" s="176"/>
      <c r="AO403" s="176"/>
      <c r="AP403" s="176"/>
      <c r="AQ403" s="176"/>
      <c r="AR403" s="176"/>
      <c r="AS403" s="176"/>
      <c r="AT403" s="176"/>
      <c r="AU403" s="176"/>
      <c r="AV403" s="176"/>
      <c r="AW403" s="176"/>
      <c r="AX403" s="176"/>
      <c r="AY403" s="176"/>
      <c r="AZ403" s="176"/>
      <c r="BA403" s="176"/>
      <c r="BB403" s="176"/>
      <c r="BC403" s="176"/>
      <c r="BD403" s="176"/>
      <c r="BE403" s="176"/>
      <c r="BF403" s="176"/>
      <c r="BG403" s="176"/>
      <c r="BH403" s="176"/>
    </row>
    <row r="404" spans="1:60" outlineLevel="1" x14ac:dyDescent="0.2">
      <c r="A404" s="177"/>
      <c r="B404" s="208" t="s">
        <v>2428</v>
      </c>
      <c r="C404" s="209"/>
      <c r="D404" s="200"/>
      <c r="E404" s="201"/>
      <c r="F404" s="184"/>
      <c r="G404" s="184"/>
      <c r="H404" s="184"/>
      <c r="I404" s="184"/>
      <c r="J404" s="184"/>
      <c r="K404" s="184"/>
      <c r="L404" s="184"/>
      <c r="M404" s="184"/>
      <c r="N404" s="184"/>
      <c r="O404" s="184"/>
      <c r="P404" s="184"/>
      <c r="Q404" s="184"/>
      <c r="R404" s="185"/>
      <c r="S404" s="185"/>
      <c r="T404" s="184"/>
      <c r="U404" s="184"/>
      <c r="V404" s="185"/>
      <c r="W404" s="185"/>
      <c r="X404" s="266"/>
      <c r="Y404" s="176"/>
      <c r="Z404" s="176"/>
      <c r="AA404" s="176"/>
      <c r="AB404" s="176"/>
      <c r="AC404" s="176"/>
      <c r="AD404" s="176"/>
      <c r="AE404" s="176" t="s">
        <v>197</v>
      </c>
      <c r="AF404" s="176">
        <v>0</v>
      </c>
      <c r="AG404" s="176"/>
      <c r="AH404" s="211"/>
      <c r="AI404" s="212" t="s">
        <v>2428</v>
      </c>
      <c r="AJ404" s="214"/>
      <c r="AK404" s="176"/>
      <c r="AL404" s="176"/>
      <c r="AM404" s="176"/>
      <c r="AN404" s="176"/>
      <c r="AO404" s="176"/>
      <c r="AP404" s="176"/>
      <c r="AQ404" s="176"/>
      <c r="AR404" s="176"/>
      <c r="AS404" s="176"/>
      <c r="AT404" s="176"/>
      <c r="AU404" s="176"/>
      <c r="AV404" s="176"/>
      <c r="AW404" s="176"/>
      <c r="AX404" s="176"/>
      <c r="AY404" s="176"/>
      <c r="AZ404" s="176"/>
      <c r="BA404" s="176"/>
      <c r="BB404" s="176"/>
      <c r="BC404" s="176"/>
      <c r="BD404" s="176"/>
      <c r="BE404" s="176"/>
      <c r="BF404" s="176"/>
      <c r="BG404" s="176"/>
      <c r="BH404" s="176"/>
    </row>
    <row r="405" spans="1:60" outlineLevel="1" x14ac:dyDescent="0.2">
      <c r="A405" s="177"/>
      <c r="B405" s="208" t="s">
        <v>2427</v>
      </c>
      <c r="C405" s="209"/>
      <c r="D405" s="200"/>
      <c r="E405" s="201"/>
      <c r="F405" s="184"/>
      <c r="G405" s="184"/>
      <c r="H405" s="184"/>
      <c r="I405" s="184"/>
      <c r="J405" s="184"/>
      <c r="K405" s="184"/>
      <c r="L405" s="184"/>
      <c r="M405" s="184"/>
      <c r="N405" s="184"/>
      <c r="O405" s="184"/>
      <c r="P405" s="184"/>
      <c r="Q405" s="184"/>
      <c r="R405" s="185"/>
      <c r="S405" s="185"/>
      <c r="T405" s="184"/>
      <c r="U405" s="184"/>
      <c r="V405" s="185"/>
      <c r="W405" s="185"/>
      <c r="X405" s="266"/>
      <c r="Y405" s="176"/>
      <c r="Z405" s="176"/>
      <c r="AA405" s="176"/>
      <c r="AB405" s="176"/>
      <c r="AC405" s="176"/>
      <c r="AD405" s="176"/>
      <c r="AE405" s="176" t="s">
        <v>197</v>
      </c>
      <c r="AF405" s="176">
        <v>0</v>
      </c>
      <c r="AG405" s="176"/>
      <c r="AH405" s="211"/>
      <c r="AI405" s="212" t="s">
        <v>2427</v>
      </c>
      <c r="AJ405" s="214"/>
      <c r="AK405" s="176"/>
      <c r="AL405" s="176"/>
      <c r="AM405" s="176"/>
      <c r="AN405" s="176"/>
      <c r="AO405" s="176"/>
      <c r="AP405" s="176"/>
      <c r="AQ405" s="176"/>
      <c r="AR405" s="176"/>
      <c r="AS405" s="176"/>
      <c r="AT405" s="176"/>
      <c r="AU405" s="176"/>
      <c r="AV405" s="176"/>
      <c r="AW405" s="176"/>
      <c r="AX405" s="176"/>
      <c r="AY405" s="176"/>
      <c r="AZ405" s="176"/>
      <c r="BA405" s="176"/>
      <c r="BB405" s="176"/>
      <c r="BC405" s="176"/>
      <c r="BD405" s="176"/>
      <c r="BE405" s="176"/>
      <c r="BF405" s="176"/>
      <c r="BG405" s="176"/>
      <c r="BH405" s="176"/>
    </row>
    <row r="406" spans="1:60" outlineLevel="1" x14ac:dyDescent="0.2">
      <c r="A406" s="177"/>
      <c r="B406" s="208" t="s">
        <v>1891</v>
      </c>
      <c r="C406" s="209"/>
      <c r="D406" s="200"/>
      <c r="E406" s="201"/>
      <c r="F406" s="184"/>
      <c r="G406" s="184"/>
      <c r="H406" s="184"/>
      <c r="I406" s="184"/>
      <c r="J406" s="184"/>
      <c r="K406" s="184"/>
      <c r="L406" s="184"/>
      <c r="M406" s="184"/>
      <c r="N406" s="184"/>
      <c r="O406" s="184"/>
      <c r="P406" s="184"/>
      <c r="Q406" s="184"/>
      <c r="R406" s="185"/>
      <c r="S406" s="185"/>
      <c r="T406" s="184"/>
      <c r="U406" s="184"/>
      <c r="V406" s="185"/>
      <c r="W406" s="185"/>
      <c r="X406" s="266"/>
      <c r="Y406" s="176"/>
      <c r="Z406" s="176"/>
      <c r="AA406" s="176"/>
      <c r="AB406" s="176"/>
      <c r="AC406" s="176"/>
      <c r="AD406" s="176"/>
      <c r="AE406" s="176" t="s">
        <v>197</v>
      </c>
      <c r="AF406" s="176">
        <v>0</v>
      </c>
      <c r="AG406" s="176"/>
      <c r="AH406" s="211"/>
      <c r="AI406" s="212" t="s">
        <v>1891</v>
      </c>
      <c r="AJ406" s="214"/>
      <c r="AK406" s="176"/>
      <c r="AL406" s="176"/>
      <c r="AM406" s="176"/>
      <c r="AN406" s="176"/>
      <c r="AO406" s="176"/>
      <c r="AP406" s="176"/>
      <c r="AQ406" s="176"/>
      <c r="AR406" s="176"/>
      <c r="AS406" s="176"/>
      <c r="AT406" s="176"/>
      <c r="AU406" s="176"/>
      <c r="AV406" s="176"/>
      <c r="AW406" s="176"/>
      <c r="AX406" s="176"/>
      <c r="AY406" s="176"/>
      <c r="AZ406" s="176"/>
      <c r="BA406" s="176"/>
      <c r="BB406" s="176"/>
      <c r="BC406" s="176"/>
      <c r="BD406" s="176"/>
      <c r="BE406" s="176"/>
      <c r="BF406" s="176"/>
      <c r="BG406" s="176"/>
      <c r="BH406" s="176"/>
    </row>
    <row r="407" spans="1:60" outlineLevel="1" x14ac:dyDescent="0.2">
      <c r="A407" s="177"/>
      <c r="B407" s="208" t="s">
        <v>1892</v>
      </c>
      <c r="C407" s="209"/>
      <c r="D407" s="200"/>
      <c r="E407" s="201"/>
      <c r="F407" s="184"/>
      <c r="G407" s="184"/>
      <c r="H407" s="184"/>
      <c r="I407" s="184"/>
      <c r="J407" s="184"/>
      <c r="K407" s="184"/>
      <c r="L407" s="184"/>
      <c r="M407" s="184"/>
      <c r="N407" s="184"/>
      <c r="O407" s="184"/>
      <c r="P407" s="184"/>
      <c r="Q407" s="184"/>
      <c r="R407" s="185"/>
      <c r="S407" s="185"/>
      <c r="T407" s="184"/>
      <c r="U407" s="184"/>
      <c r="V407" s="185"/>
      <c r="W407" s="185"/>
      <c r="X407" s="266"/>
      <c r="Y407" s="176"/>
      <c r="Z407" s="176"/>
      <c r="AA407" s="176"/>
      <c r="AB407" s="176"/>
      <c r="AC407" s="176"/>
      <c r="AD407" s="176"/>
      <c r="AE407" s="176" t="s">
        <v>197</v>
      </c>
      <c r="AF407" s="176">
        <v>0</v>
      </c>
      <c r="AG407" s="176"/>
      <c r="AH407" s="211"/>
      <c r="AI407" s="212" t="s">
        <v>1892</v>
      </c>
      <c r="AJ407" s="214"/>
      <c r="AK407" s="176"/>
      <c r="AL407" s="176"/>
      <c r="AM407" s="176"/>
      <c r="AN407" s="176"/>
      <c r="AO407" s="176"/>
      <c r="AP407" s="176"/>
      <c r="AQ407" s="176"/>
      <c r="AR407" s="176"/>
      <c r="AS407" s="176"/>
      <c r="AT407" s="176"/>
      <c r="AU407" s="176"/>
      <c r="AV407" s="176"/>
      <c r="AW407" s="176"/>
      <c r="AX407" s="176"/>
      <c r="AY407" s="176"/>
      <c r="AZ407" s="176"/>
      <c r="BA407" s="176"/>
      <c r="BB407" s="176"/>
      <c r="BC407" s="176"/>
      <c r="BD407" s="176"/>
      <c r="BE407" s="176"/>
      <c r="BF407" s="176"/>
      <c r="BG407" s="176"/>
      <c r="BH407" s="176"/>
    </row>
    <row r="408" spans="1:60" outlineLevel="1" x14ac:dyDescent="0.2">
      <c r="A408" s="177"/>
      <c r="B408" s="208" t="s">
        <v>2426</v>
      </c>
      <c r="C408" s="209"/>
      <c r="D408" s="200"/>
      <c r="E408" s="201"/>
      <c r="F408" s="184"/>
      <c r="G408" s="184"/>
      <c r="H408" s="184"/>
      <c r="I408" s="184"/>
      <c r="J408" s="184"/>
      <c r="K408" s="184"/>
      <c r="L408" s="184"/>
      <c r="M408" s="184"/>
      <c r="N408" s="184"/>
      <c r="O408" s="184"/>
      <c r="P408" s="184"/>
      <c r="Q408" s="184"/>
      <c r="R408" s="185"/>
      <c r="S408" s="185"/>
      <c r="T408" s="184"/>
      <c r="U408" s="184"/>
      <c r="V408" s="185"/>
      <c r="W408" s="185"/>
      <c r="X408" s="266"/>
      <c r="Y408" s="176"/>
      <c r="Z408" s="176"/>
      <c r="AA408" s="176"/>
      <c r="AB408" s="176"/>
      <c r="AC408" s="176"/>
      <c r="AD408" s="176"/>
      <c r="AE408" s="176" t="s">
        <v>197</v>
      </c>
      <c r="AF408" s="176">
        <v>0</v>
      </c>
      <c r="AG408" s="176"/>
      <c r="AH408" s="211"/>
      <c r="AI408" s="212" t="s">
        <v>2426</v>
      </c>
      <c r="AJ408" s="214"/>
      <c r="AK408" s="176"/>
      <c r="AL408" s="176"/>
      <c r="AM408" s="176"/>
      <c r="AN408" s="176"/>
      <c r="AO408" s="176"/>
      <c r="AP408" s="176"/>
      <c r="AQ408" s="176"/>
      <c r="AR408" s="176"/>
      <c r="AS408" s="176"/>
      <c r="AT408" s="176"/>
      <c r="AU408" s="176"/>
      <c r="AV408" s="176"/>
      <c r="AW408" s="176"/>
      <c r="AX408" s="176"/>
      <c r="AY408" s="176"/>
      <c r="AZ408" s="176"/>
      <c r="BA408" s="176"/>
      <c r="BB408" s="176"/>
      <c r="BC408" s="176"/>
      <c r="BD408" s="176"/>
      <c r="BE408" s="176"/>
      <c r="BF408" s="176"/>
      <c r="BG408" s="176"/>
      <c r="BH408" s="176"/>
    </row>
    <row r="409" spans="1:60" outlineLevel="1" x14ac:dyDescent="0.2">
      <c r="A409" s="177"/>
      <c r="B409" s="208" t="s">
        <v>2425</v>
      </c>
      <c r="C409" s="209"/>
      <c r="D409" s="200"/>
      <c r="E409" s="201">
        <v>68.25</v>
      </c>
      <c r="F409" s="184"/>
      <c r="G409" s="184"/>
      <c r="H409" s="184"/>
      <c r="I409" s="184"/>
      <c r="J409" s="184"/>
      <c r="K409" s="184"/>
      <c r="L409" s="184"/>
      <c r="M409" s="184"/>
      <c r="N409" s="184"/>
      <c r="O409" s="184"/>
      <c r="P409" s="184"/>
      <c r="Q409" s="184"/>
      <c r="R409" s="185"/>
      <c r="S409" s="185"/>
      <c r="T409" s="184"/>
      <c r="U409" s="184"/>
      <c r="V409" s="185"/>
      <c r="W409" s="185"/>
      <c r="X409" s="266"/>
      <c r="Y409" s="176"/>
      <c r="Z409" s="176"/>
      <c r="AA409" s="176"/>
      <c r="AB409" s="176"/>
      <c r="AC409" s="176"/>
      <c r="AD409" s="176"/>
      <c r="AE409" s="176" t="s">
        <v>197</v>
      </c>
      <c r="AF409" s="176">
        <v>0</v>
      </c>
      <c r="AG409" s="176"/>
      <c r="AH409" s="211"/>
      <c r="AI409" s="212" t="s">
        <v>2425</v>
      </c>
      <c r="AJ409" s="214"/>
      <c r="AK409" s="176"/>
      <c r="AL409" s="176"/>
      <c r="AM409" s="176"/>
      <c r="AN409" s="176"/>
      <c r="AO409" s="176"/>
      <c r="AP409" s="176"/>
      <c r="AQ409" s="176"/>
      <c r="AR409" s="176"/>
      <c r="AS409" s="176"/>
      <c r="AT409" s="176"/>
      <c r="AU409" s="176"/>
      <c r="AV409" s="176"/>
      <c r="AW409" s="176"/>
      <c r="AX409" s="176"/>
      <c r="AY409" s="176"/>
      <c r="AZ409" s="176"/>
      <c r="BA409" s="176"/>
      <c r="BB409" s="176"/>
      <c r="BC409" s="176"/>
      <c r="BD409" s="176"/>
      <c r="BE409" s="176"/>
      <c r="BF409" s="176"/>
      <c r="BG409" s="176"/>
      <c r="BH409" s="176"/>
    </row>
    <row r="410" spans="1:60" outlineLevel="1" x14ac:dyDescent="0.2">
      <c r="A410" s="193">
        <v>70</v>
      </c>
      <c r="B410" s="194" t="s">
        <v>2424</v>
      </c>
      <c r="C410" s="194" t="s">
        <v>2423</v>
      </c>
      <c r="D410" s="195" t="s">
        <v>213</v>
      </c>
      <c r="E410" s="196">
        <v>1</v>
      </c>
      <c r="F410" s="199"/>
      <c r="G410" s="197">
        <f>ROUND(E410*F410,2)</f>
        <v>0</v>
      </c>
      <c r="H410" s="199">
        <v>0</v>
      </c>
      <c r="I410" s="197">
        <f>ROUND(E410*H410,2)</f>
        <v>0</v>
      </c>
      <c r="J410" s="199">
        <v>340.5</v>
      </c>
      <c r="K410" s="197">
        <f>ROUND(E410*J410,2)</f>
        <v>340.5</v>
      </c>
      <c r="L410" s="197">
        <v>21</v>
      </c>
      <c r="M410" s="197">
        <f>G410*(1+L410/100)</f>
        <v>0</v>
      </c>
      <c r="N410" s="197">
        <v>0</v>
      </c>
      <c r="O410" s="197">
        <f>ROUND(E410*N410,2)</f>
        <v>0</v>
      </c>
      <c r="P410" s="197">
        <v>0.13100000000000001</v>
      </c>
      <c r="Q410" s="197">
        <f>ROUND(E410*P410,2)</f>
        <v>0.13</v>
      </c>
      <c r="R410" s="198" t="s">
        <v>422</v>
      </c>
      <c r="S410" s="198" t="s">
        <v>194</v>
      </c>
      <c r="T410" s="197">
        <v>0.76800000000000002</v>
      </c>
      <c r="U410" s="197">
        <f>ROUND(E410*T410,2)</f>
        <v>0.77</v>
      </c>
      <c r="V410" s="198"/>
      <c r="W410" s="198"/>
      <c r="X410" s="266"/>
      <c r="Y410" s="176"/>
      <c r="Z410" s="176"/>
      <c r="AA410" s="176"/>
      <c r="AB410" s="176"/>
      <c r="AC410" s="176"/>
      <c r="AD410" s="176"/>
      <c r="AE410" s="176" t="s">
        <v>195</v>
      </c>
      <c r="AF410" s="176">
        <v>349</v>
      </c>
      <c r="AG410" s="176"/>
      <c r="AH410" s="211"/>
      <c r="AI410" s="211"/>
      <c r="AJ410" s="214"/>
      <c r="AK410" s="176"/>
      <c r="AL410" s="176"/>
      <c r="AM410" s="176"/>
      <c r="AN410" s="176"/>
      <c r="AO410" s="176"/>
      <c r="AP410" s="176"/>
      <c r="AQ410" s="176"/>
      <c r="AR410" s="176"/>
      <c r="AS410" s="176"/>
      <c r="AT410" s="176"/>
      <c r="AU410" s="176"/>
      <c r="AV410" s="176"/>
      <c r="AW410" s="176"/>
      <c r="AX410" s="176"/>
      <c r="AY410" s="176"/>
      <c r="AZ410" s="176"/>
      <c r="BA410" s="176"/>
      <c r="BB410" s="176"/>
      <c r="BC410" s="176"/>
      <c r="BD410" s="176"/>
      <c r="BE410" s="176"/>
      <c r="BF410" s="176"/>
      <c r="BG410" s="176"/>
      <c r="BH410" s="176"/>
    </row>
    <row r="411" spans="1:60" outlineLevel="1" x14ac:dyDescent="0.2">
      <c r="A411" s="177"/>
      <c r="B411" s="208" t="s">
        <v>402</v>
      </c>
      <c r="C411" s="209"/>
      <c r="D411" s="200"/>
      <c r="E411" s="201"/>
      <c r="F411" s="184"/>
      <c r="G411" s="184"/>
      <c r="H411" s="184"/>
      <c r="I411" s="184"/>
      <c r="J411" s="184"/>
      <c r="K411" s="184"/>
      <c r="L411" s="184"/>
      <c r="M411" s="184"/>
      <c r="N411" s="184"/>
      <c r="O411" s="184"/>
      <c r="P411" s="184"/>
      <c r="Q411" s="184"/>
      <c r="R411" s="185"/>
      <c r="S411" s="185"/>
      <c r="T411" s="184"/>
      <c r="U411" s="184"/>
      <c r="V411" s="185"/>
      <c r="W411" s="185"/>
      <c r="X411" s="266"/>
      <c r="Y411" s="176"/>
      <c r="Z411" s="176"/>
      <c r="AA411" s="176"/>
      <c r="AB411" s="176"/>
      <c r="AC411" s="176"/>
      <c r="AD411" s="176"/>
      <c r="AE411" s="176" t="s">
        <v>197</v>
      </c>
      <c r="AF411" s="176">
        <v>0</v>
      </c>
      <c r="AG411" s="176"/>
      <c r="AH411" s="211"/>
      <c r="AI411" s="212" t="s">
        <v>402</v>
      </c>
      <c r="AJ411" s="214"/>
      <c r="AK411" s="176"/>
      <c r="AL411" s="176"/>
      <c r="AM411" s="176"/>
      <c r="AN411" s="176"/>
      <c r="AO411" s="176"/>
      <c r="AP411" s="176"/>
      <c r="AQ411" s="176"/>
      <c r="AR411" s="176"/>
      <c r="AS411" s="176"/>
      <c r="AT411" s="176"/>
      <c r="AU411" s="176"/>
      <c r="AV411" s="176"/>
      <c r="AW411" s="176"/>
      <c r="AX411" s="176"/>
      <c r="AY411" s="176"/>
      <c r="AZ411" s="176"/>
      <c r="BA411" s="176"/>
      <c r="BB411" s="176"/>
      <c r="BC411" s="176"/>
      <c r="BD411" s="176"/>
      <c r="BE411" s="176"/>
      <c r="BF411" s="176"/>
      <c r="BG411" s="176"/>
      <c r="BH411" s="176"/>
    </row>
    <row r="412" spans="1:60" outlineLevel="1" x14ac:dyDescent="0.2">
      <c r="A412" s="177"/>
      <c r="B412" s="208" t="s">
        <v>75</v>
      </c>
      <c r="C412" s="209"/>
      <c r="D412" s="200"/>
      <c r="E412" s="201">
        <v>1</v>
      </c>
      <c r="F412" s="184"/>
      <c r="G412" s="184"/>
      <c r="H412" s="184"/>
      <c r="I412" s="184"/>
      <c r="J412" s="184"/>
      <c r="K412" s="184"/>
      <c r="L412" s="184"/>
      <c r="M412" s="184"/>
      <c r="N412" s="184"/>
      <c r="O412" s="184"/>
      <c r="P412" s="184"/>
      <c r="Q412" s="184"/>
      <c r="R412" s="185"/>
      <c r="S412" s="185"/>
      <c r="T412" s="184"/>
      <c r="U412" s="184"/>
      <c r="V412" s="185"/>
      <c r="W412" s="185"/>
      <c r="X412" s="266"/>
      <c r="Y412" s="176"/>
      <c r="Z412" s="176"/>
      <c r="AA412" s="176"/>
      <c r="AB412" s="176"/>
      <c r="AC412" s="176"/>
      <c r="AD412" s="176"/>
      <c r="AE412" s="176" t="s">
        <v>197</v>
      </c>
      <c r="AF412" s="176">
        <v>0</v>
      </c>
      <c r="AG412" s="176"/>
      <c r="AH412" s="211"/>
      <c r="AI412" s="212" t="s">
        <v>75</v>
      </c>
      <c r="AJ412" s="214"/>
      <c r="AK412" s="176"/>
      <c r="AL412" s="176"/>
      <c r="AM412" s="176"/>
      <c r="AN412" s="176"/>
      <c r="AO412" s="176"/>
      <c r="AP412" s="176"/>
      <c r="AQ412" s="176"/>
      <c r="AR412" s="176"/>
      <c r="AS412" s="176"/>
      <c r="AT412" s="176"/>
      <c r="AU412" s="176"/>
      <c r="AV412" s="176"/>
      <c r="AW412" s="176"/>
      <c r="AX412" s="176"/>
      <c r="AY412" s="176"/>
      <c r="AZ412" s="176"/>
      <c r="BA412" s="176"/>
      <c r="BB412" s="176"/>
      <c r="BC412" s="176"/>
      <c r="BD412" s="176"/>
      <c r="BE412" s="176"/>
      <c r="BF412" s="176"/>
      <c r="BG412" s="176"/>
      <c r="BH412" s="176"/>
    </row>
    <row r="413" spans="1:60" outlineLevel="1" x14ac:dyDescent="0.2">
      <c r="A413" s="193">
        <v>71</v>
      </c>
      <c r="B413" s="194" t="s">
        <v>420</v>
      </c>
      <c r="C413" s="194" t="s">
        <v>421</v>
      </c>
      <c r="D413" s="195" t="s">
        <v>213</v>
      </c>
      <c r="E413" s="196">
        <v>14</v>
      </c>
      <c r="F413" s="199"/>
      <c r="G413" s="197">
        <f>ROUND(E413*F413,2)</f>
        <v>0</v>
      </c>
      <c r="H413" s="199">
        <v>0</v>
      </c>
      <c r="I413" s="197">
        <f>ROUND(E413*H413,2)</f>
        <v>0</v>
      </c>
      <c r="J413" s="199">
        <v>390.5</v>
      </c>
      <c r="K413" s="197">
        <f>ROUND(E413*J413,2)</f>
        <v>5467</v>
      </c>
      <c r="L413" s="197">
        <v>21</v>
      </c>
      <c r="M413" s="197">
        <f>G413*(1+L413/100)</f>
        <v>0</v>
      </c>
      <c r="N413" s="197">
        <v>0</v>
      </c>
      <c r="O413" s="197">
        <f>ROUND(E413*N413,2)</f>
        <v>0</v>
      </c>
      <c r="P413" s="197">
        <v>0.16600000000000001</v>
      </c>
      <c r="Q413" s="197">
        <f>ROUND(E413*P413,2)</f>
        <v>2.3199999999999998</v>
      </c>
      <c r="R413" s="198" t="s">
        <v>422</v>
      </c>
      <c r="S413" s="198" t="s">
        <v>194</v>
      </c>
      <c r="T413" s="197">
        <v>0.88</v>
      </c>
      <c r="U413" s="197">
        <f>ROUND(E413*T413,2)</f>
        <v>12.32</v>
      </c>
      <c r="V413" s="198"/>
      <c r="W413" s="198"/>
      <c r="X413" s="266"/>
      <c r="Y413" s="176"/>
      <c r="Z413" s="176"/>
      <c r="AA413" s="176"/>
      <c r="AB413" s="176"/>
      <c r="AC413" s="176"/>
      <c r="AD413" s="176"/>
      <c r="AE413" s="176" t="s">
        <v>195</v>
      </c>
      <c r="AF413" s="176">
        <v>351</v>
      </c>
      <c r="AG413" s="176"/>
      <c r="AH413" s="211"/>
      <c r="AI413" s="211"/>
      <c r="AJ413" s="214"/>
      <c r="AK413" s="176"/>
      <c r="AL413" s="176"/>
      <c r="AM413" s="176"/>
      <c r="AN413" s="176"/>
      <c r="AO413" s="176"/>
      <c r="AP413" s="176"/>
      <c r="AQ413" s="176"/>
      <c r="AR413" s="176"/>
      <c r="AS413" s="176"/>
      <c r="AT413" s="176"/>
      <c r="AU413" s="176"/>
      <c r="AV413" s="176"/>
      <c r="AW413" s="176"/>
      <c r="AX413" s="176"/>
      <c r="AY413" s="176"/>
      <c r="AZ413" s="176"/>
      <c r="BA413" s="176"/>
      <c r="BB413" s="176"/>
      <c r="BC413" s="176"/>
      <c r="BD413" s="176"/>
      <c r="BE413" s="176"/>
      <c r="BF413" s="176"/>
      <c r="BG413" s="176"/>
      <c r="BH413" s="176"/>
    </row>
    <row r="414" spans="1:60" outlineLevel="1" x14ac:dyDescent="0.2">
      <c r="A414" s="177"/>
      <c r="B414" s="208" t="s">
        <v>397</v>
      </c>
      <c r="C414" s="209"/>
      <c r="D414" s="200"/>
      <c r="E414" s="201"/>
      <c r="F414" s="184"/>
      <c r="G414" s="184"/>
      <c r="H414" s="184"/>
      <c r="I414" s="184"/>
      <c r="J414" s="184"/>
      <c r="K414" s="184"/>
      <c r="L414" s="184"/>
      <c r="M414" s="184"/>
      <c r="N414" s="184"/>
      <c r="O414" s="184"/>
      <c r="P414" s="184"/>
      <c r="Q414" s="184"/>
      <c r="R414" s="185"/>
      <c r="S414" s="185"/>
      <c r="T414" s="184"/>
      <c r="U414" s="184"/>
      <c r="V414" s="185"/>
      <c r="W414" s="185"/>
      <c r="X414" s="266"/>
      <c r="Y414" s="176"/>
      <c r="Z414" s="176"/>
      <c r="AA414" s="176"/>
      <c r="AB414" s="176"/>
      <c r="AC414" s="176"/>
      <c r="AD414" s="176"/>
      <c r="AE414" s="176" t="s">
        <v>197</v>
      </c>
      <c r="AF414" s="176">
        <v>0</v>
      </c>
      <c r="AG414" s="176"/>
      <c r="AH414" s="211"/>
      <c r="AI414" s="212" t="s">
        <v>397</v>
      </c>
      <c r="AJ414" s="214"/>
      <c r="AK414" s="176"/>
      <c r="AL414" s="176"/>
      <c r="AM414" s="176"/>
      <c r="AN414" s="176"/>
      <c r="AO414" s="176"/>
      <c r="AP414" s="176"/>
      <c r="AQ414" s="176"/>
      <c r="AR414" s="176"/>
      <c r="AS414" s="176"/>
      <c r="AT414" s="176"/>
      <c r="AU414" s="176"/>
      <c r="AV414" s="176"/>
      <c r="AW414" s="176"/>
      <c r="AX414" s="176"/>
      <c r="AY414" s="176"/>
      <c r="AZ414" s="176"/>
      <c r="BA414" s="176"/>
      <c r="BB414" s="176"/>
      <c r="BC414" s="176"/>
      <c r="BD414" s="176"/>
      <c r="BE414" s="176"/>
      <c r="BF414" s="176"/>
      <c r="BG414" s="176"/>
      <c r="BH414" s="176"/>
    </row>
    <row r="415" spans="1:60" outlineLevel="1" x14ac:dyDescent="0.2">
      <c r="A415" s="177"/>
      <c r="B415" s="208" t="s">
        <v>2422</v>
      </c>
      <c r="C415" s="209"/>
      <c r="D415" s="200"/>
      <c r="E415" s="201"/>
      <c r="F415" s="184"/>
      <c r="G415" s="184"/>
      <c r="H415" s="184"/>
      <c r="I415" s="184"/>
      <c r="J415" s="184"/>
      <c r="K415" s="184"/>
      <c r="L415" s="184"/>
      <c r="M415" s="184"/>
      <c r="N415" s="184"/>
      <c r="O415" s="184"/>
      <c r="P415" s="184"/>
      <c r="Q415" s="184"/>
      <c r="R415" s="185"/>
      <c r="S415" s="185"/>
      <c r="T415" s="184"/>
      <c r="U415" s="184"/>
      <c r="V415" s="185"/>
      <c r="W415" s="185"/>
      <c r="X415" s="266"/>
      <c r="Y415" s="176"/>
      <c r="Z415" s="176"/>
      <c r="AA415" s="176"/>
      <c r="AB415" s="176"/>
      <c r="AC415" s="176"/>
      <c r="AD415" s="176"/>
      <c r="AE415" s="176" t="s">
        <v>197</v>
      </c>
      <c r="AF415" s="176">
        <v>0</v>
      </c>
      <c r="AG415" s="176"/>
      <c r="AH415" s="211"/>
      <c r="AI415" s="212" t="s">
        <v>2422</v>
      </c>
      <c r="AJ415" s="214"/>
      <c r="AK415" s="176"/>
      <c r="AL415" s="176"/>
      <c r="AM415" s="176"/>
      <c r="AN415" s="176"/>
      <c r="AO415" s="176"/>
      <c r="AP415" s="176"/>
      <c r="AQ415" s="176"/>
      <c r="AR415" s="176"/>
      <c r="AS415" s="176"/>
      <c r="AT415" s="176"/>
      <c r="AU415" s="176"/>
      <c r="AV415" s="176"/>
      <c r="AW415" s="176"/>
      <c r="AX415" s="176"/>
      <c r="AY415" s="176"/>
      <c r="AZ415" s="176"/>
      <c r="BA415" s="176"/>
      <c r="BB415" s="176"/>
      <c r="BC415" s="176"/>
      <c r="BD415" s="176"/>
      <c r="BE415" s="176"/>
      <c r="BF415" s="176"/>
      <c r="BG415" s="176"/>
      <c r="BH415" s="176"/>
    </row>
    <row r="416" spans="1:60" outlineLevel="1" x14ac:dyDescent="0.2">
      <c r="A416" s="177"/>
      <c r="B416" s="208" t="s">
        <v>2407</v>
      </c>
      <c r="C416" s="209"/>
      <c r="D416" s="200"/>
      <c r="E416" s="201"/>
      <c r="F416" s="184"/>
      <c r="G416" s="184"/>
      <c r="H416" s="184"/>
      <c r="I416" s="184"/>
      <c r="J416" s="184"/>
      <c r="K416" s="184"/>
      <c r="L416" s="184"/>
      <c r="M416" s="184"/>
      <c r="N416" s="184"/>
      <c r="O416" s="184"/>
      <c r="P416" s="184"/>
      <c r="Q416" s="184"/>
      <c r="R416" s="185"/>
      <c r="S416" s="185"/>
      <c r="T416" s="184"/>
      <c r="U416" s="184"/>
      <c r="V416" s="185"/>
      <c r="W416" s="185"/>
      <c r="X416" s="266"/>
      <c r="Y416" s="176"/>
      <c r="Z416" s="176"/>
      <c r="AA416" s="176"/>
      <c r="AB416" s="176"/>
      <c r="AC416" s="176"/>
      <c r="AD416" s="176"/>
      <c r="AE416" s="176" t="s">
        <v>197</v>
      </c>
      <c r="AF416" s="176">
        <v>0</v>
      </c>
      <c r="AG416" s="176"/>
      <c r="AH416" s="211"/>
      <c r="AI416" s="212" t="s">
        <v>2407</v>
      </c>
      <c r="AJ416" s="214"/>
      <c r="AK416" s="176"/>
      <c r="AL416" s="176"/>
      <c r="AM416" s="176"/>
      <c r="AN416" s="176"/>
      <c r="AO416" s="176"/>
      <c r="AP416" s="176"/>
      <c r="AQ416" s="176"/>
      <c r="AR416" s="176"/>
      <c r="AS416" s="176"/>
      <c r="AT416" s="176"/>
      <c r="AU416" s="176"/>
      <c r="AV416" s="176"/>
      <c r="AW416" s="176"/>
      <c r="AX416" s="176"/>
      <c r="AY416" s="176"/>
      <c r="AZ416" s="176"/>
      <c r="BA416" s="176"/>
      <c r="BB416" s="176"/>
      <c r="BC416" s="176"/>
      <c r="BD416" s="176"/>
      <c r="BE416" s="176"/>
      <c r="BF416" s="176"/>
      <c r="BG416" s="176"/>
      <c r="BH416" s="176"/>
    </row>
    <row r="417" spans="1:60" outlineLevel="1" x14ac:dyDescent="0.2">
      <c r="A417" s="177"/>
      <c r="B417" s="208" t="s">
        <v>2421</v>
      </c>
      <c r="C417" s="209"/>
      <c r="D417" s="200"/>
      <c r="E417" s="201">
        <v>14</v>
      </c>
      <c r="F417" s="184"/>
      <c r="G417" s="184"/>
      <c r="H417" s="184"/>
      <c r="I417" s="184"/>
      <c r="J417" s="184"/>
      <c r="K417" s="184"/>
      <c r="L417" s="184"/>
      <c r="M417" s="184"/>
      <c r="N417" s="184"/>
      <c r="O417" s="184"/>
      <c r="P417" s="184"/>
      <c r="Q417" s="184"/>
      <c r="R417" s="185"/>
      <c r="S417" s="185"/>
      <c r="T417" s="184"/>
      <c r="U417" s="184"/>
      <c r="V417" s="185"/>
      <c r="W417" s="185"/>
      <c r="X417" s="266"/>
      <c r="Y417" s="176"/>
      <c r="Z417" s="176"/>
      <c r="AA417" s="176"/>
      <c r="AB417" s="176"/>
      <c r="AC417" s="176"/>
      <c r="AD417" s="176"/>
      <c r="AE417" s="176" t="s">
        <v>197</v>
      </c>
      <c r="AF417" s="176">
        <v>0</v>
      </c>
      <c r="AG417" s="176"/>
      <c r="AH417" s="211"/>
      <c r="AI417" s="212" t="s">
        <v>2421</v>
      </c>
      <c r="AJ417" s="214"/>
      <c r="AK417" s="176"/>
      <c r="AL417" s="176"/>
      <c r="AM417" s="176"/>
      <c r="AN417" s="176"/>
      <c r="AO417" s="176"/>
      <c r="AP417" s="176"/>
      <c r="AQ417" s="176"/>
      <c r="AR417" s="176"/>
      <c r="AS417" s="176"/>
      <c r="AT417" s="176"/>
      <c r="AU417" s="176"/>
      <c r="AV417" s="176"/>
      <c r="AW417" s="176"/>
      <c r="AX417" s="176"/>
      <c r="AY417" s="176"/>
      <c r="AZ417" s="176"/>
      <c r="BA417" s="176"/>
      <c r="BB417" s="176"/>
      <c r="BC417" s="176"/>
      <c r="BD417" s="176"/>
      <c r="BE417" s="176"/>
      <c r="BF417" s="176"/>
      <c r="BG417" s="176"/>
      <c r="BH417" s="176"/>
    </row>
    <row r="418" spans="1:60" outlineLevel="1" x14ac:dyDescent="0.2">
      <c r="A418" s="193">
        <v>72</v>
      </c>
      <c r="B418" s="194" t="s">
        <v>424</v>
      </c>
      <c r="C418" s="194" t="s">
        <v>425</v>
      </c>
      <c r="D418" s="195" t="s">
        <v>207</v>
      </c>
      <c r="E418" s="196">
        <v>605</v>
      </c>
      <c r="F418" s="199"/>
      <c r="G418" s="197">
        <f>ROUND(E418*F418,2)</f>
        <v>0</v>
      </c>
      <c r="H418" s="199">
        <v>0</v>
      </c>
      <c r="I418" s="197">
        <f>ROUND(E418*H418,2)</f>
        <v>0</v>
      </c>
      <c r="J418" s="199">
        <v>40</v>
      </c>
      <c r="K418" s="197">
        <f>ROUND(E418*J418,2)</f>
        <v>24200</v>
      </c>
      <c r="L418" s="197">
        <v>21</v>
      </c>
      <c r="M418" s="197">
        <f>G418*(1+L418/100)</f>
        <v>0</v>
      </c>
      <c r="N418" s="197">
        <v>0</v>
      </c>
      <c r="O418" s="197">
        <f>ROUND(E418*N418,2)</f>
        <v>0</v>
      </c>
      <c r="P418" s="197">
        <v>1E-3</v>
      </c>
      <c r="Q418" s="197">
        <f>ROUND(E418*P418,2)</f>
        <v>0.61</v>
      </c>
      <c r="R418" s="198"/>
      <c r="S418" s="198" t="s">
        <v>339</v>
      </c>
      <c r="T418" s="197">
        <v>0.15</v>
      </c>
      <c r="U418" s="197">
        <f>ROUND(E418*T418,2)</f>
        <v>90.75</v>
      </c>
      <c r="V418" s="198"/>
      <c r="W418" s="198"/>
      <c r="X418" s="266"/>
      <c r="Y418" s="176"/>
      <c r="Z418" s="176"/>
      <c r="AA418" s="176"/>
      <c r="AB418" s="176"/>
      <c r="AC418" s="176"/>
      <c r="AD418" s="176"/>
      <c r="AE418" s="176" t="s">
        <v>195</v>
      </c>
      <c r="AF418" s="176">
        <v>355</v>
      </c>
      <c r="AG418" s="176"/>
      <c r="AH418" s="211"/>
      <c r="AI418" s="211"/>
      <c r="AJ418" s="214"/>
      <c r="AK418" s="176"/>
      <c r="AL418" s="176"/>
      <c r="AM418" s="176"/>
      <c r="AN418" s="176"/>
      <c r="AO418" s="176"/>
      <c r="AP418" s="176"/>
      <c r="AQ418" s="176"/>
      <c r="AR418" s="176"/>
      <c r="AS418" s="176"/>
      <c r="AT418" s="176"/>
      <c r="AU418" s="176"/>
      <c r="AV418" s="176"/>
      <c r="AW418" s="176"/>
      <c r="AX418" s="176"/>
      <c r="AY418" s="176"/>
      <c r="AZ418" s="176"/>
      <c r="BA418" s="176"/>
      <c r="BB418" s="176"/>
      <c r="BC418" s="176"/>
      <c r="BD418" s="176"/>
      <c r="BE418" s="176"/>
      <c r="BF418" s="176"/>
      <c r="BG418" s="176"/>
      <c r="BH418" s="176"/>
    </row>
    <row r="419" spans="1:60" ht="22.5" outlineLevel="1" x14ac:dyDescent="0.2">
      <c r="A419" s="193">
        <v>73</v>
      </c>
      <c r="B419" s="194" t="s">
        <v>426</v>
      </c>
      <c r="C419" s="194" t="s">
        <v>427</v>
      </c>
      <c r="D419" s="195" t="s">
        <v>207</v>
      </c>
      <c r="E419" s="196">
        <v>605</v>
      </c>
      <c r="F419" s="199"/>
      <c r="G419" s="197">
        <f>ROUND(E419*F419,2)</f>
        <v>0</v>
      </c>
      <c r="H419" s="199">
        <v>0</v>
      </c>
      <c r="I419" s="197">
        <f>ROUND(E419*H419,2)</f>
        <v>0</v>
      </c>
      <c r="J419" s="199">
        <v>96.1</v>
      </c>
      <c r="K419" s="197">
        <f>ROUND(E419*J419,2)</f>
        <v>58140.5</v>
      </c>
      <c r="L419" s="197">
        <v>21</v>
      </c>
      <c r="M419" s="197">
        <f>G419*(1+L419/100)</f>
        <v>0</v>
      </c>
      <c r="N419" s="197">
        <v>0</v>
      </c>
      <c r="O419" s="197">
        <f>ROUND(E419*N419,2)</f>
        <v>0</v>
      </c>
      <c r="P419" s="197">
        <v>1E-3</v>
      </c>
      <c r="Q419" s="197">
        <f>ROUND(E419*P419,2)</f>
        <v>0.61</v>
      </c>
      <c r="R419" s="198" t="s">
        <v>428</v>
      </c>
      <c r="S419" s="198" t="s">
        <v>194</v>
      </c>
      <c r="T419" s="197">
        <v>0.255</v>
      </c>
      <c r="U419" s="197">
        <f>ROUND(E419*T419,2)</f>
        <v>154.28</v>
      </c>
      <c r="V419" s="198"/>
      <c r="W419" s="198"/>
      <c r="X419" s="266"/>
      <c r="Y419" s="176"/>
      <c r="Z419" s="176"/>
      <c r="AA419" s="176"/>
      <c r="AB419" s="176"/>
      <c r="AC419" s="176"/>
      <c r="AD419" s="176"/>
      <c r="AE419" s="176" t="s">
        <v>195</v>
      </c>
      <c r="AF419" s="176">
        <v>356</v>
      </c>
      <c r="AG419" s="176"/>
      <c r="AH419" s="211"/>
      <c r="AI419" s="211"/>
      <c r="AJ419" s="214"/>
      <c r="AK419" s="176"/>
      <c r="AL419" s="176"/>
      <c r="AM419" s="176"/>
      <c r="AN419" s="176"/>
      <c r="AO419" s="176"/>
      <c r="AP419" s="176"/>
      <c r="AQ419" s="176"/>
      <c r="AR419" s="176"/>
      <c r="AS419" s="176"/>
      <c r="AT419" s="176"/>
      <c r="AU419" s="176"/>
      <c r="AV419" s="176"/>
      <c r="AW419" s="176"/>
      <c r="AX419" s="176"/>
      <c r="AY419" s="176"/>
      <c r="AZ419" s="176"/>
      <c r="BA419" s="176"/>
      <c r="BB419" s="176"/>
      <c r="BC419" s="176"/>
      <c r="BD419" s="176"/>
      <c r="BE419" s="176"/>
      <c r="BF419" s="176"/>
      <c r="BG419" s="176"/>
      <c r="BH419" s="176"/>
    </row>
    <row r="420" spans="1:60" outlineLevel="1" x14ac:dyDescent="0.2">
      <c r="A420" s="177"/>
      <c r="B420" s="208" t="s">
        <v>2420</v>
      </c>
      <c r="C420" s="209"/>
      <c r="D420" s="200"/>
      <c r="E420" s="201"/>
      <c r="F420" s="184"/>
      <c r="G420" s="184"/>
      <c r="H420" s="184"/>
      <c r="I420" s="184"/>
      <c r="J420" s="184"/>
      <c r="K420" s="184"/>
      <c r="L420" s="184"/>
      <c r="M420" s="184"/>
      <c r="N420" s="184"/>
      <c r="O420" s="184"/>
      <c r="P420" s="184"/>
      <c r="Q420" s="184"/>
      <c r="R420" s="185"/>
      <c r="S420" s="185"/>
      <c r="T420" s="184"/>
      <c r="U420" s="184"/>
      <c r="V420" s="185"/>
      <c r="W420" s="185"/>
      <c r="X420" s="266"/>
      <c r="Y420" s="176"/>
      <c r="Z420" s="176"/>
      <c r="AA420" s="176"/>
      <c r="AB420" s="176"/>
      <c r="AC420" s="176"/>
      <c r="AD420" s="176"/>
      <c r="AE420" s="176" t="s">
        <v>197</v>
      </c>
      <c r="AF420" s="176">
        <v>0</v>
      </c>
      <c r="AG420" s="176"/>
      <c r="AH420" s="211"/>
      <c r="AI420" s="212" t="s">
        <v>2420</v>
      </c>
      <c r="AJ420" s="214"/>
      <c r="AK420" s="176"/>
      <c r="AL420" s="176"/>
      <c r="AM420" s="176"/>
      <c r="AN420" s="176"/>
      <c r="AO420" s="176"/>
      <c r="AP420" s="176"/>
      <c r="AQ420" s="176"/>
      <c r="AR420" s="176"/>
      <c r="AS420" s="176"/>
      <c r="AT420" s="176"/>
      <c r="AU420" s="176"/>
      <c r="AV420" s="176"/>
      <c r="AW420" s="176"/>
      <c r="AX420" s="176"/>
      <c r="AY420" s="176"/>
      <c r="AZ420" s="176"/>
      <c r="BA420" s="176"/>
      <c r="BB420" s="176"/>
      <c r="BC420" s="176"/>
      <c r="BD420" s="176"/>
      <c r="BE420" s="176"/>
      <c r="BF420" s="176"/>
      <c r="BG420" s="176"/>
      <c r="BH420" s="176"/>
    </row>
    <row r="421" spans="1:60" outlineLevel="1" x14ac:dyDescent="0.2">
      <c r="A421" s="177"/>
      <c r="B421" s="208" t="s">
        <v>2419</v>
      </c>
      <c r="C421" s="209"/>
      <c r="D421" s="200"/>
      <c r="E421" s="201">
        <v>605</v>
      </c>
      <c r="F421" s="184"/>
      <c r="G421" s="184"/>
      <c r="H421" s="184"/>
      <c r="I421" s="184"/>
      <c r="J421" s="184"/>
      <c r="K421" s="184"/>
      <c r="L421" s="184"/>
      <c r="M421" s="184"/>
      <c r="N421" s="184"/>
      <c r="O421" s="184"/>
      <c r="P421" s="184"/>
      <c r="Q421" s="184"/>
      <c r="R421" s="185"/>
      <c r="S421" s="185"/>
      <c r="T421" s="184"/>
      <c r="U421" s="184"/>
      <c r="V421" s="185"/>
      <c r="W421" s="185"/>
      <c r="X421" s="266"/>
      <c r="Y421" s="176"/>
      <c r="Z421" s="176"/>
      <c r="AA421" s="176"/>
      <c r="AB421" s="176"/>
      <c r="AC421" s="176"/>
      <c r="AD421" s="176"/>
      <c r="AE421" s="176" t="s">
        <v>197</v>
      </c>
      <c r="AF421" s="176">
        <v>0</v>
      </c>
      <c r="AG421" s="176"/>
      <c r="AH421" s="211"/>
      <c r="AI421" s="212" t="s">
        <v>2419</v>
      </c>
      <c r="AJ421" s="214"/>
      <c r="AK421" s="176"/>
      <c r="AL421" s="176"/>
      <c r="AM421" s="176"/>
      <c r="AN421" s="176"/>
      <c r="AO421" s="176"/>
      <c r="AP421" s="176"/>
      <c r="AQ421" s="176"/>
      <c r="AR421" s="176"/>
      <c r="AS421" s="176"/>
      <c r="AT421" s="176"/>
      <c r="AU421" s="176"/>
      <c r="AV421" s="176"/>
      <c r="AW421" s="176"/>
      <c r="AX421" s="176"/>
      <c r="AY421" s="176"/>
      <c r="AZ421" s="176"/>
      <c r="BA421" s="176"/>
      <c r="BB421" s="176"/>
      <c r="BC421" s="176"/>
      <c r="BD421" s="176"/>
      <c r="BE421" s="176"/>
      <c r="BF421" s="176"/>
      <c r="BG421" s="176"/>
      <c r="BH421" s="176"/>
    </row>
    <row r="422" spans="1:60" x14ac:dyDescent="0.2">
      <c r="A422" s="162"/>
      <c r="B422" s="178"/>
      <c r="C422" s="178"/>
      <c r="D422" s="180"/>
      <c r="E422" s="181"/>
      <c r="F422" s="182"/>
      <c r="G422" s="182"/>
      <c r="H422" s="182"/>
      <c r="I422" s="182"/>
      <c r="J422" s="182"/>
      <c r="K422" s="182"/>
      <c r="L422" s="182"/>
      <c r="M422" s="182"/>
      <c r="N422" s="182"/>
      <c r="O422" s="182"/>
      <c r="P422" s="182"/>
      <c r="Q422" s="182"/>
      <c r="R422" s="183"/>
      <c r="S422" s="183"/>
      <c r="T422" s="182"/>
      <c r="U422" s="182"/>
      <c r="V422" s="183"/>
      <c r="W422" s="183"/>
      <c r="X422" s="256"/>
      <c r="AH422" s="210"/>
      <c r="AI422" s="210"/>
      <c r="AJ422" s="213"/>
    </row>
    <row r="423" spans="1:60" x14ac:dyDescent="0.2">
      <c r="A423" s="179" t="s">
        <v>188</v>
      </c>
      <c r="B423" s="186" t="s">
        <v>117</v>
      </c>
      <c r="C423" s="186" t="s">
        <v>118</v>
      </c>
      <c r="D423" s="187"/>
      <c r="E423" s="188"/>
      <c r="F423" s="189"/>
      <c r="G423" s="190">
        <f>SUMIF(AE424:AE428,"&lt;&gt;NOR",G424:G428)</f>
        <v>0</v>
      </c>
      <c r="H423" s="189"/>
      <c r="I423" s="189">
        <f>SUM(I424:I428)</f>
        <v>0</v>
      </c>
      <c r="J423" s="189"/>
      <c r="K423" s="189">
        <f>SUM(K424:K428)</f>
        <v>188678.72</v>
      </c>
      <c r="L423" s="189"/>
      <c r="M423" s="189">
        <f>SUM(M424:M428)</f>
        <v>0</v>
      </c>
      <c r="N423" s="189"/>
      <c r="O423" s="189">
        <f>SUM(O424:O428)</f>
        <v>0</v>
      </c>
      <c r="P423" s="189"/>
      <c r="Q423" s="189">
        <f>SUM(Q424:Q428)</f>
        <v>0</v>
      </c>
      <c r="R423" s="191"/>
      <c r="S423" s="191"/>
      <c r="T423" s="189"/>
      <c r="U423" s="189">
        <f>SUM(U424:U428)</f>
        <v>466.15</v>
      </c>
      <c r="V423" s="191"/>
      <c r="W423" s="192"/>
      <c r="X423" s="256"/>
      <c r="AE423" t="s">
        <v>189</v>
      </c>
      <c r="AH423" s="210"/>
      <c r="AI423" s="210"/>
      <c r="AJ423" s="213"/>
    </row>
    <row r="424" spans="1:60" ht="33.75" outlineLevel="1" x14ac:dyDescent="0.2">
      <c r="A424" s="222">
        <v>74</v>
      </c>
      <c r="B424" s="223" t="s">
        <v>431</v>
      </c>
      <c r="C424" s="223" t="s">
        <v>432</v>
      </c>
      <c r="D424" s="224" t="s">
        <v>433</v>
      </c>
      <c r="E424" s="225">
        <v>147.98330999999999</v>
      </c>
      <c r="F424" s="199"/>
      <c r="G424" s="227">
        <f>ROUND(E424*F424,2)</f>
        <v>0</v>
      </c>
      <c r="H424" s="226">
        <v>0</v>
      </c>
      <c r="I424" s="227">
        <f>ROUND(E424*H424,2)</f>
        <v>0</v>
      </c>
      <c r="J424" s="226">
        <v>1275</v>
      </c>
      <c r="K424" s="227">
        <f>ROUND(E424*J424,2)</f>
        <v>188678.72</v>
      </c>
      <c r="L424" s="227">
        <v>21</v>
      </c>
      <c r="M424" s="227">
        <f>G424*(1+L424/100)</f>
        <v>0</v>
      </c>
      <c r="N424" s="227">
        <v>0</v>
      </c>
      <c r="O424" s="227">
        <f>ROUND(E424*N424,2)</f>
        <v>0</v>
      </c>
      <c r="P424" s="227">
        <v>0</v>
      </c>
      <c r="Q424" s="227">
        <f>ROUND(E424*P424,2)</f>
        <v>0</v>
      </c>
      <c r="R424" s="228" t="s">
        <v>193</v>
      </c>
      <c r="S424" s="228" t="s">
        <v>194</v>
      </c>
      <c r="T424" s="197">
        <v>3.15</v>
      </c>
      <c r="U424" s="197">
        <f>ROUND(E424*T424,2)</f>
        <v>466.15</v>
      </c>
      <c r="V424" s="198"/>
      <c r="W424" s="198"/>
      <c r="X424" s="266"/>
      <c r="Y424" s="176"/>
      <c r="Z424" s="176"/>
      <c r="AA424" s="176"/>
      <c r="AB424" s="176"/>
      <c r="AC424" s="176"/>
      <c r="AD424" s="176"/>
      <c r="AE424" s="176" t="s">
        <v>434</v>
      </c>
      <c r="AF424" s="176">
        <v>359</v>
      </c>
      <c r="AG424" s="176"/>
      <c r="AH424" s="211"/>
      <c r="AI424" s="211"/>
      <c r="AJ424" s="214"/>
      <c r="AK424" s="176"/>
      <c r="AL424" s="176"/>
      <c r="AM424" s="176"/>
      <c r="AN424" s="176"/>
      <c r="AO424" s="176"/>
      <c r="AP424" s="176"/>
      <c r="AQ424" s="176"/>
      <c r="AR424" s="176"/>
      <c r="AS424" s="176"/>
      <c r="AT424" s="176"/>
      <c r="AU424" s="176"/>
      <c r="AV424" s="176"/>
      <c r="AW424" s="176"/>
      <c r="AX424" s="176"/>
      <c r="AY424" s="176"/>
      <c r="AZ424" s="176"/>
      <c r="BA424" s="176"/>
      <c r="BB424" s="176"/>
      <c r="BC424" s="176"/>
      <c r="BD424" s="176"/>
      <c r="BE424" s="176"/>
      <c r="BF424" s="176"/>
      <c r="BG424" s="176"/>
      <c r="BH424" s="176"/>
    </row>
    <row r="425" spans="1:60" outlineLevel="1" x14ac:dyDescent="0.2">
      <c r="A425" s="177"/>
      <c r="B425" s="208" t="s">
        <v>435</v>
      </c>
      <c r="C425" s="209"/>
      <c r="D425" s="200"/>
      <c r="E425" s="201"/>
      <c r="F425" s="184"/>
      <c r="G425" s="184"/>
      <c r="H425" s="184"/>
      <c r="I425" s="184"/>
      <c r="J425" s="184"/>
      <c r="K425" s="184"/>
      <c r="L425" s="184"/>
      <c r="M425" s="184"/>
      <c r="N425" s="184"/>
      <c r="O425" s="184"/>
      <c r="P425" s="184"/>
      <c r="Q425" s="184"/>
      <c r="R425" s="185"/>
      <c r="S425" s="185"/>
      <c r="T425" s="184"/>
      <c r="U425" s="184"/>
      <c r="V425" s="185"/>
      <c r="W425" s="185"/>
      <c r="X425" s="266"/>
      <c r="Y425" s="176"/>
      <c r="Z425" s="176"/>
      <c r="AA425" s="176"/>
      <c r="AB425" s="176"/>
      <c r="AC425" s="176"/>
      <c r="AD425" s="176"/>
      <c r="AE425" s="176" t="s">
        <v>197</v>
      </c>
      <c r="AF425" s="176">
        <v>0</v>
      </c>
      <c r="AG425" s="176"/>
      <c r="AH425" s="211"/>
      <c r="AI425" s="212" t="s">
        <v>435</v>
      </c>
      <c r="AJ425" s="214"/>
      <c r="AK425" s="176"/>
      <c r="AL425" s="176"/>
      <c r="AM425" s="176"/>
      <c r="AN425" s="176"/>
      <c r="AO425" s="176"/>
      <c r="AP425" s="176"/>
      <c r="AQ425" s="176"/>
      <c r="AR425" s="176"/>
      <c r="AS425" s="176"/>
      <c r="AT425" s="176"/>
      <c r="AU425" s="176"/>
      <c r="AV425" s="176"/>
      <c r="AW425" s="176"/>
      <c r="AX425" s="176"/>
      <c r="AY425" s="176"/>
      <c r="AZ425" s="176"/>
      <c r="BA425" s="176"/>
      <c r="BB425" s="176"/>
      <c r="BC425" s="176"/>
      <c r="BD425" s="176"/>
      <c r="BE425" s="176"/>
      <c r="BF425" s="176"/>
      <c r="BG425" s="176"/>
      <c r="BH425" s="176"/>
    </row>
    <row r="426" spans="1:60" outlineLevel="1" x14ac:dyDescent="0.2">
      <c r="A426" s="177"/>
      <c r="B426" s="299" t="s">
        <v>2418</v>
      </c>
      <c r="C426" s="299"/>
      <c r="D426" s="300"/>
      <c r="E426" s="201"/>
      <c r="F426" s="184"/>
      <c r="G426" s="184"/>
      <c r="H426" s="184"/>
      <c r="I426" s="184"/>
      <c r="J426" s="184"/>
      <c r="K426" s="184"/>
      <c r="L426" s="184"/>
      <c r="M426" s="184"/>
      <c r="N426" s="184"/>
      <c r="O426" s="184"/>
      <c r="P426" s="184"/>
      <c r="Q426" s="184"/>
      <c r="R426" s="185"/>
      <c r="S426" s="185"/>
      <c r="T426" s="184"/>
      <c r="U426" s="184"/>
      <c r="V426" s="185"/>
      <c r="W426" s="185"/>
      <c r="X426" s="266"/>
      <c r="Y426" s="176"/>
      <c r="Z426" s="176"/>
      <c r="AA426" s="176"/>
      <c r="AB426" s="176"/>
      <c r="AC426" s="176"/>
      <c r="AD426" s="176"/>
      <c r="AE426" s="176" t="s">
        <v>197</v>
      </c>
      <c r="AF426" s="176">
        <v>0</v>
      </c>
      <c r="AG426" s="176"/>
      <c r="AH426" s="211"/>
      <c r="AI426" s="212" t="s">
        <v>2418</v>
      </c>
      <c r="AJ426" s="214"/>
      <c r="AK426" s="176"/>
      <c r="AL426" s="176"/>
      <c r="AM426" s="176"/>
      <c r="AN426" s="176"/>
      <c r="AO426" s="176"/>
      <c r="AP426" s="176"/>
      <c r="AQ426" s="176"/>
      <c r="AR426" s="176"/>
      <c r="AS426" s="176"/>
      <c r="AT426" s="176"/>
      <c r="AU426" s="176"/>
      <c r="AV426" s="176"/>
      <c r="AW426" s="176"/>
      <c r="AX426" s="176"/>
      <c r="AY426" s="176"/>
      <c r="AZ426" s="176"/>
      <c r="BA426" s="176"/>
      <c r="BB426" s="176"/>
      <c r="BC426" s="176"/>
      <c r="BD426" s="176"/>
      <c r="BE426" s="176"/>
      <c r="BF426" s="176"/>
      <c r="BG426" s="176"/>
      <c r="BH426" s="176"/>
    </row>
    <row r="427" spans="1:60" outlineLevel="1" x14ac:dyDescent="0.2">
      <c r="A427" s="177"/>
      <c r="B427" s="299" t="s">
        <v>2417</v>
      </c>
      <c r="C427" s="299"/>
      <c r="D427" s="300"/>
      <c r="E427" s="201"/>
      <c r="F427" s="184"/>
      <c r="G427" s="184"/>
      <c r="H427" s="184"/>
      <c r="I427" s="184"/>
      <c r="J427" s="184"/>
      <c r="K427" s="184"/>
      <c r="L427" s="184"/>
      <c r="M427" s="184"/>
      <c r="N427" s="184"/>
      <c r="O427" s="184"/>
      <c r="P427" s="184"/>
      <c r="Q427" s="184"/>
      <c r="R427" s="185"/>
      <c r="S427" s="185"/>
      <c r="T427" s="184"/>
      <c r="U427" s="184"/>
      <c r="V427" s="185"/>
      <c r="W427" s="185"/>
      <c r="X427" s="266"/>
      <c r="Y427" s="176"/>
      <c r="Z427" s="176"/>
      <c r="AA427" s="176"/>
      <c r="AB427" s="176"/>
      <c r="AC427" s="176"/>
      <c r="AD427" s="176"/>
      <c r="AE427" s="176" t="s">
        <v>197</v>
      </c>
      <c r="AF427" s="176">
        <v>0</v>
      </c>
      <c r="AG427" s="176"/>
      <c r="AH427" s="211"/>
      <c r="AI427" s="212" t="s">
        <v>2417</v>
      </c>
      <c r="AJ427" s="214"/>
      <c r="AK427" s="176"/>
      <c r="AL427" s="176"/>
      <c r="AM427" s="176"/>
      <c r="AN427" s="176"/>
      <c r="AO427" s="176"/>
      <c r="AP427" s="176"/>
      <c r="AQ427" s="176"/>
      <c r="AR427" s="176"/>
      <c r="AS427" s="176"/>
      <c r="AT427" s="176"/>
      <c r="AU427" s="176"/>
      <c r="AV427" s="176"/>
      <c r="AW427" s="176"/>
      <c r="AX427" s="176"/>
      <c r="AY427" s="176"/>
      <c r="AZ427" s="176"/>
      <c r="BA427" s="176"/>
      <c r="BB427" s="176"/>
      <c r="BC427" s="176"/>
      <c r="BD427" s="176"/>
      <c r="BE427" s="176"/>
      <c r="BF427" s="176"/>
      <c r="BG427" s="176"/>
      <c r="BH427" s="176"/>
    </row>
    <row r="428" spans="1:60" outlineLevel="1" x14ac:dyDescent="0.2">
      <c r="A428" s="177"/>
      <c r="B428" s="208" t="s">
        <v>2416</v>
      </c>
      <c r="C428" s="209"/>
      <c r="D428" s="200"/>
      <c r="E428" s="201">
        <v>147.98330999999999</v>
      </c>
      <c r="F428" s="184"/>
      <c r="G428" s="184"/>
      <c r="H428" s="184"/>
      <c r="I428" s="184"/>
      <c r="J428" s="184"/>
      <c r="K428" s="184"/>
      <c r="L428" s="184"/>
      <c r="M428" s="184"/>
      <c r="N428" s="184"/>
      <c r="O428" s="184"/>
      <c r="P428" s="184"/>
      <c r="Q428" s="184"/>
      <c r="R428" s="185"/>
      <c r="S428" s="185"/>
      <c r="T428" s="184"/>
      <c r="U428" s="184"/>
      <c r="V428" s="185"/>
      <c r="W428" s="185"/>
      <c r="X428" s="266"/>
      <c r="Y428" s="176"/>
      <c r="Z428" s="176"/>
      <c r="AA428" s="176"/>
      <c r="AB428" s="176"/>
      <c r="AC428" s="176"/>
      <c r="AD428" s="176"/>
      <c r="AE428" s="176" t="s">
        <v>197</v>
      </c>
      <c r="AF428" s="176">
        <v>0</v>
      </c>
      <c r="AG428" s="176"/>
      <c r="AH428" s="211"/>
      <c r="AI428" s="212" t="s">
        <v>2416</v>
      </c>
      <c r="AJ428" s="214"/>
      <c r="AK428" s="176"/>
      <c r="AL428" s="176"/>
      <c r="AM428" s="176"/>
      <c r="AN428" s="176"/>
      <c r="AO428" s="176"/>
      <c r="AP428" s="176"/>
      <c r="AQ428" s="176"/>
      <c r="AR428" s="176"/>
      <c r="AS428" s="176"/>
      <c r="AT428" s="176"/>
      <c r="AU428" s="176"/>
      <c r="AV428" s="176"/>
      <c r="AW428" s="176"/>
      <c r="AX428" s="176"/>
      <c r="AY428" s="176"/>
      <c r="AZ428" s="176"/>
      <c r="BA428" s="176"/>
      <c r="BB428" s="176"/>
      <c r="BC428" s="176"/>
      <c r="BD428" s="176"/>
      <c r="BE428" s="176"/>
      <c r="BF428" s="176"/>
      <c r="BG428" s="176"/>
      <c r="BH428" s="176"/>
    </row>
    <row r="429" spans="1:60" x14ac:dyDescent="0.2">
      <c r="A429" s="162"/>
      <c r="B429" s="178"/>
      <c r="C429" s="178"/>
      <c r="D429" s="180"/>
      <c r="E429" s="181"/>
      <c r="F429" s="182"/>
      <c r="G429" s="182"/>
      <c r="H429" s="182"/>
      <c r="I429" s="182"/>
      <c r="J429" s="182"/>
      <c r="K429" s="182"/>
      <c r="L429" s="182"/>
      <c r="M429" s="182"/>
      <c r="N429" s="182"/>
      <c r="O429" s="182"/>
      <c r="P429" s="182"/>
      <c r="Q429" s="182"/>
      <c r="R429" s="183"/>
      <c r="S429" s="183"/>
      <c r="T429" s="182"/>
      <c r="U429" s="182"/>
      <c r="V429" s="183"/>
      <c r="W429" s="183"/>
      <c r="X429" s="256"/>
      <c r="AH429" s="210"/>
      <c r="AI429" s="210"/>
      <c r="AJ429" s="213"/>
    </row>
    <row r="430" spans="1:60" x14ac:dyDescent="0.2">
      <c r="A430" s="179" t="s">
        <v>188</v>
      </c>
      <c r="B430" s="186" t="s">
        <v>119</v>
      </c>
      <c r="C430" s="186" t="s">
        <v>120</v>
      </c>
      <c r="D430" s="187"/>
      <c r="E430" s="188"/>
      <c r="F430" s="189"/>
      <c r="G430" s="190">
        <f>SUMIF(AE431:AE435,"&lt;&gt;NOR",G431:G435)</f>
        <v>0</v>
      </c>
      <c r="H430" s="189"/>
      <c r="I430" s="189">
        <f>SUM(I431:I435)</f>
        <v>57042.31</v>
      </c>
      <c r="J430" s="189"/>
      <c r="K430" s="189">
        <f>SUM(K431:K435)</f>
        <v>46056.54</v>
      </c>
      <c r="L430" s="189"/>
      <c r="M430" s="189">
        <f>SUM(M431:M435)</f>
        <v>0</v>
      </c>
      <c r="N430" s="189"/>
      <c r="O430" s="189">
        <f>SUM(O431:O435)</f>
        <v>0.47</v>
      </c>
      <c r="P430" s="189"/>
      <c r="Q430" s="189">
        <f>SUM(Q431:Q435)</f>
        <v>0</v>
      </c>
      <c r="R430" s="191"/>
      <c r="S430" s="191"/>
      <c r="T430" s="189"/>
      <c r="U430" s="189">
        <f>SUM(U431:U435)</f>
        <v>94.41</v>
      </c>
      <c r="V430" s="191"/>
      <c r="W430" s="192"/>
      <c r="X430" s="256"/>
      <c r="AE430" t="s">
        <v>189</v>
      </c>
      <c r="AH430" s="210"/>
      <c r="AI430" s="210"/>
      <c r="AJ430" s="213"/>
    </row>
    <row r="431" spans="1:60" ht="22.5" outlineLevel="1" x14ac:dyDescent="0.2">
      <c r="A431" s="193">
        <v>75</v>
      </c>
      <c r="B431" s="194" t="s">
        <v>439</v>
      </c>
      <c r="C431" s="194" t="s">
        <v>440</v>
      </c>
      <c r="D431" s="195" t="s">
        <v>207</v>
      </c>
      <c r="E431" s="196">
        <v>343.09100000000001</v>
      </c>
      <c r="F431" s="199"/>
      <c r="G431" s="197">
        <f>ROUND(E431*F431,2)</f>
        <v>0</v>
      </c>
      <c r="H431" s="199">
        <v>166.26</v>
      </c>
      <c r="I431" s="197">
        <f>ROUND(E431*H431,2)</f>
        <v>57042.31</v>
      </c>
      <c r="J431" s="199">
        <v>134.24</v>
      </c>
      <c r="K431" s="197">
        <f>ROUND(E431*J431,2)</f>
        <v>46056.54</v>
      </c>
      <c r="L431" s="197">
        <v>21</v>
      </c>
      <c r="M431" s="197">
        <f>G431*(1+L431/100)</f>
        <v>0</v>
      </c>
      <c r="N431" s="197">
        <v>1.3600000000000001E-3</v>
      </c>
      <c r="O431" s="197">
        <f>ROUND(E431*N431,2)</f>
        <v>0.47</v>
      </c>
      <c r="P431" s="197">
        <v>0</v>
      </c>
      <c r="Q431" s="197">
        <f>ROUND(E431*P431,2)</f>
        <v>0</v>
      </c>
      <c r="R431" s="198" t="s">
        <v>441</v>
      </c>
      <c r="S431" s="198" t="s">
        <v>194</v>
      </c>
      <c r="T431" s="197">
        <v>0.27517000000000003</v>
      </c>
      <c r="U431" s="197">
        <f>ROUND(E431*T431,2)</f>
        <v>94.41</v>
      </c>
      <c r="V431" s="198"/>
      <c r="W431" s="198"/>
      <c r="X431" s="266"/>
      <c r="Y431" s="176"/>
      <c r="Z431" s="176"/>
      <c r="AA431" s="176"/>
      <c r="AB431" s="176"/>
      <c r="AC431" s="176"/>
      <c r="AD431" s="176"/>
      <c r="AE431" s="176" t="s">
        <v>442</v>
      </c>
      <c r="AF431" s="176">
        <v>361</v>
      </c>
      <c r="AG431" s="176"/>
      <c r="AH431" s="211"/>
      <c r="AI431" s="211"/>
      <c r="AJ431" s="214"/>
      <c r="AK431" s="176"/>
      <c r="AL431" s="176"/>
      <c r="AM431" s="176"/>
      <c r="AN431" s="176"/>
      <c r="AO431" s="176"/>
      <c r="AP431" s="176"/>
      <c r="AQ431" s="176"/>
      <c r="AR431" s="176"/>
      <c r="AS431" s="176"/>
      <c r="AT431" s="176"/>
      <c r="AU431" s="176"/>
      <c r="AV431" s="176"/>
      <c r="AW431" s="176"/>
      <c r="AX431" s="176"/>
      <c r="AY431" s="176"/>
      <c r="AZ431" s="176"/>
      <c r="BA431" s="176"/>
      <c r="BB431" s="176"/>
      <c r="BC431" s="176"/>
      <c r="BD431" s="176"/>
      <c r="BE431" s="176"/>
      <c r="BF431" s="176"/>
      <c r="BG431" s="176"/>
      <c r="BH431" s="176"/>
    </row>
    <row r="432" spans="1:60" ht="22.5" outlineLevel="1" x14ac:dyDescent="0.2">
      <c r="A432" s="177"/>
      <c r="B432" s="308" t="s">
        <v>443</v>
      </c>
      <c r="C432" s="308"/>
      <c r="D432" s="309"/>
      <c r="E432" s="309"/>
      <c r="F432" s="309"/>
      <c r="G432" s="309"/>
      <c r="H432" s="184"/>
      <c r="I432" s="184"/>
      <c r="J432" s="184"/>
      <c r="K432" s="184"/>
      <c r="L432" s="184"/>
      <c r="M432" s="184"/>
      <c r="N432" s="184"/>
      <c r="O432" s="184"/>
      <c r="P432" s="184"/>
      <c r="Q432" s="184"/>
      <c r="R432" s="185"/>
      <c r="S432" s="185"/>
      <c r="T432" s="184"/>
      <c r="U432" s="184"/>
      <c r="V432" s="185"/>
      <c r="W432" s="185"/>
      <c r="X432" s="266"/>
      <c r="Y432" s="176"/>
      <c r="Z432" s="176"/>
      <c r="AA432" s="176"/>
      <c r="AB432" s="176"/>
      <c r="AC432" s="176"/>
      <c r="AD432" s="176"/>
      <c r="AE432" s="176" t="s">
        <v>221</v>
      </c>
      <c r="AF432" s="176"/>
      <c r="AG432" s="176"/>
      <c r="AH432" s="211" t="str">
        <f>B432</f>
        <v>Nanesení hydroizolačního nátěru válečkem ve dvou vrstvách, nebo stěrkou v jedné vrstvě. Vlepení těsnicí pásky do spoje podlaha-stěna, přitlačení a uhlazení, přetažení pásky další vrstvou izolační stěrky.</v>
      </c>
      <c r="AI432" s="211"/>
      <c r="AJ432" s="214"/>
      <c r="AK432" s="176"/>
      <c r="AL432" s="176"/>
      <c r="AM432" s="176"/>
      <c r="AN432" s="176"/>
      <c r="AO432" s="176"/>
      <c r="AP432" s="176"/>
      <c r="AQ432" s="176"/>
      <c r="AR432" s="176"/>
      <c r="AS432" s="176"/>
      <c r="AT432" s="176"/>
      <c r="AU432" s="176"/>
      <c r="AV432" s="176"/>
      <c r="AW432" s="176"/>
      <c r="AX432" s="176"/>
      <c r="AY432" s="176"/>
      <c r="AZ432" s="176"/>
      <c r="BA432" s="176"/>
      <c r="BB432" s="176"/>
      <c r="BC432" s="176"/>
      <c r="BD432" s="176"/>
      <c r="BE432" s="176"/>
      <c r="BF432" s="176"/>
      <c r="BG432" s="176"/>
      <c r="BH432" s="176"/>
    </row>
    <row r="433" spans="1:60" outlineLevel="1" x14ac:dyDescent="0.2">
      <c r="A433" s="177"/>
      <c r="B433" s="208" t="s">
        <v>2415</v>
      </c>
      <c r="C433" s="209"/>
      <c r="D433" s="200"/>
      <c r="E433" s="201"/>
      <c r="F433" s="184"/>
      <c r="G433" s="184"/>
      <c r="H433" s="184"/>
      <c r="I433" s="184"/>
      <c r="J433" s="184"/>
      <c r="K433" s="184"/>
      <c r="L433" s="184"/>
      <c r="M433" s="184"/>
      <c r="N433" s="184"/>
      <c r="O433" s="184"/>
      <c r="P433" s="184"/>
      <c r="Q433" s="184"/>
      <c r="R433" s="185"/>
      <c r="S433" s="185"/>
      <c r="T433" s="184"/>
      <c r="U433" s="184"/>
      <c r="V433" s="185"/>
      <c r="W433" s="185"/>
      <c r="X433" s="266"/>
      <c r="Y433" s="176"/>
      <c r="Z433" s="176"/>
      <c r="AA433" s="176"/>
      <c r="AB433" s="176"/>
      <c r="AC433" s="176"/>
      <c r="AD433" s="176"/>
      <c r="AE433" s="176" t="s">
        <v>197</v>
      </c>
      <c r="AF433" s="176">
        <v>0</v>
      </c>
      <c r="AG433" s="176"/>
      <c r="AH433" s="211"/>
      <c r="AI433" s="212" t="s">
        <v>2415</v>
      </c>
      <c r="AJ433" s="214"/>
      <c r="AK433" s="176"/>
      <c r="AL433" s="176"/>
      <c r="AM433" s="176"/>
      <c r="AN433" s="176"/>
      <c r="AO433" s="176"/>
      <c r="AP433" s="176"/>
      <c r="AQ433" s="176"/>
      <c r="AR433" s="176"/>
      <c r="AS433" s="176"/>
      <c r="AT433" s="176"/>
      <c r="AU433" s="176"/>
      <c r="AV433" s="176"/>
      <c r="AW433" s="176"/>
      <c r="AX433" s="176"/>
      <c r="AY433" s="176"/>
      <c r="AZ433" s="176"/>
      <c r="BA433" s="176"/>
      <c r="BB433" s="176"/>
      <c r="BC433" s="176"/>
      <c r="BD433" s="176"/>
      <c r="BE433" s="176"/>
      <c r="BF433" s="176"/>
      <c r="BG433" s="176"/>
      <c r="BH433" s="176"/>
    </row>
    <row r="434" spans="1:60" outlineLevel="1" x14ac:dyDescent="0.2">
      <c r="A434" s="177"/>
      <c r="B434" s="208" t="s">
        <v>2414</v>
      </c>
      <c r="C434" s="209"/>
      <c r="D434" s="200"/>
      <c r="E434" s="201"/>
      <c r="F434" s="184"/>
      <c r="G434" s="184"/>
      <c r="H434" s="184"/>
      <c r="I434" s="184"/>
      <c r="J434" s="184"/>
      <c r="K434" s="184"/>
      <c r="L434" s="184"/>
      <c r="M434" s="184"/>
      <c r="N434" s="184"/>
      <c r="O434" s="184"/>
      <c r="P434" s="184"/>
      <c r="Q434" s="184"/>
      <c r="R434" s="185"/>
      <c r="S434" s="185"/>
      <c r="T434" s="184"/>
      <c r="U434" s="184"/>
      <c r="V434" s="185"/>
      <c r="W434" s="185"/>
      <c r="X434" s="266"/>
      <c r="Y434" s="176"/>
      <c r="Z434" s="176"/>
      <c r="AA434" s="176"/>
      <c r="AB434" s="176"/>
      <c r="AC434" s="176"/>
      <c r="AD434" s="176"/>
      <c r="AE434" s="176" t="s">
        <v>197</v>
      </c>
      <c r="AF434" s="176">
        <v>0</v>
      </c>
      <c r="AG434" s="176"/>
      <c r="AH434" s="211"/>
      <c r="AI434" s="212" t="s">
        <v>2414</v>
      </c>
      <c r="AJ434" s="214"/>
      <c r="AK434" s="176"/>
      <c r="AL434" s="176"/>
      <c r="AM434" s="176"/>
      <c r="AN434" s="176"/>
      <c r="AO434" s="176"/>
      <c r="AP434" s="176"/>
      <c r="AQ434" s="176"/>
      <c r="AR434" s="176"/>
      <c r="AS434" s="176"/>
      <c r="AT434" s="176"/>
      <c r="AU434" s="176"/>
      <c r="AV434" s="176"/>
      <c r="AW434" s="176"/>
      <c r="AX434" s="176"/>
      <c r="AY434" s="176"/>
      <c r="AZ434" s="176"/>
      <c r="BA434" s="176"/>
      <c r="BB434" s="176"/>
      <c r="BC434" s="176"/>
      <c r="BD434" s="176"/>
      <c r="BE434" s="176"/>
      <c r="BF434" s="176"/>
      <c r="BG434" s="176"/>
      <c r="BH434" s="176"/>
    </row>
    <row r="435" spans="1:60" outlineLevel="1" x14ac:dyDescent="0.2">
      <c r="A435" s="177"/>
      <c r="B435" s="208" t="s">
        <v>2413</v>
      </c>
      <c r="C435" s="209"/>
      <c r="D435" s="200"/>
      <c r="E435" s="201">
        <v>343.09100000000001</v>
      </c>
      <c r="F435" s="184"/>
      <c r="G435" s="184"/>
      <c r="H435" s="184"/>
      <c r="I435" s="184"/>
      <c r="J435" s="184"/>
      <c r="K435" s="184"/>
      <c r="L435" s="184"/>
      <c r="M435" s="184"/>
      <c r="N435" s="184"/>
      <c r="O435" s="184"/>
      <c r="P435" s="184"/>
      <c r="Q435" s="184"/>
      <c r="R435" s="185"/>
      <c r="S435" s="185"/>
      <c r="T435" s="184"/>
      <c r="U435" s="184"/>
      <c r="V435" s="185"/>
      <c r="W435" s="185"/>
      <c r="X435" s="266"/>
      <c r="Y435" s="176"/>
      <c r="Z435" s="176"/>
      <c r="AA435" s="176"/>
      <c r="AB435" s="176"/>
      <c r="AC435" s="176"/>
      <c r="AD435" s="176"/>
      <c r="AE435" s="176" t="s">
        <v>197</v>
      </c>
      <c r="AF435" s="176">
        <v>0</v>
      </c>
      <c r="AG435" s="176"/>
      <c r="AH435" s="211"/>
      <c r="AI435" s="212" t="s">
        <v>2413</v>
      </c>
      <c r="AJ435" s="214"/>
      <c r="AK435" s="176"/>
      <c r="AL435" s="176"/>
      <c r="AM435" s="176"/>
      <c r="AN435" s="176"/>
      <c r="AO435" s="176"/>
      <c r="AP435" s="176"/>
      <c r="AQ435" s="176"/>
      <c r="AR435" s="176"/>
      <c r="AS435" s="176"/>
      <c r="AT435" s="176"/>
      <c r="AU435" s="176"/>
      <c r="AV435" s="176"/>
      <c r="AW435" s="176"/>
      <c r="AX435" s="176"/>
      <c r="AY435" s="176"/>
      <c r="AZ435" s="176"/>
      <c r="BA435" s="176"/>
      <c r="BB435" s="176"/>
      <c r="BC435" s="176"/>
      <c r="BD435" s="176"/>
      <c r="BE435" s="176"/>
      <c r="BF435" s="176"/>
      <c r="BG435" s="176"/>
      <c r="BH435" s="176"/>
    </row>
    <row r="436" spans="1:60" x14ac:dyDescent="0.2">
      <c r="A436" s="162"/>
      <c r="B436" s="178"/>
      <c r="C436" s="178"/>
      <c r="D436" s="180"/>
      <c r="E436" s="181"/>
      <c r="F436" s="182"/>
      <c r="G436" s="182"/>
      <c r="H436" s="182"/>
      <c r="I436" s="182"/>
      <c r="J436" s="182"/>
      <c r="K436" s="182"/>
      <c r="L436" s="182"/>
      <c r="M436" s="182"/>
      <c r="N436" s="182"/>
      <c r="O436" s="182"/>
      <c r="P436" s="182"/>
      <c r="Q436" s="182"/>
      <c r="R436" s="183"/>
      <c r="S436" s="183"/>
      <c r="T436" s="182"/>
      <c r="U436" s="182"/>
      <c r="V436" s="183"/>
      <c r="W436" s="183"/>
      <c r="X436" s="256"/>
      <c r="AH436" s="210"/>
      <c r="AI436" s="210"/>
      <c r="AJ436" s="213"/>
    </row>
    <row r="437" spans="1:60" x14ac:dyDescent="0.2">
      <c r="A437" s="179" t="s">
        <v>188</v>
      </c>
      <c r="B437" s="186" t="s">
        <v>129</v>
      </c>
      <c r="C437" s="186" t="s">
        <v>130</v>
      </c>
      <c r="D437" s="187"/>
      <c r="E437" s="188"/>
      <c r="F437" s="189"/>
      <c r="G437" s="190">
        <f>SUMIF(AE438:AE445,"&lt;&gt;NOR",G438:G445)</f>
        <v>0</v>
      </c>
      <c r="H437" s="189"/>
      <c r="I437" s="189">
        <f>SUM(I438:I445)</f>
        <v>8088.77</v>
      </c>
      <c r="J437" s="189"/>
      <c r="K437" s="189">
        <f>SUM(K438:K445)</f>
        <v>24497.260000000002</v>
      </c>
      <c r="L437" s="189"/>
      <c r="M437" s="189">
        <f>SUM(M438:M445)</f>
        <v>0</v>
      </c>
      <c r="N437" s="189"/>
      <c r="O437" s="189">
        <f>SUM(O438:O445)</f>
        <v>0.15</v>
      </c>
      <c r="P437" s="189"/>
      <c r="Q437" s="189">
        <f>SUM(Q438:Q445)</f>
        <v>0</v>
      </c>
      <c r="R437" s="191"/>
      <c r="S437" s="191"/>
      <c r="T437" s="189"/>
      <c r="U437" s="189">
        <f>SUM(U438:U445)</f>
        <v>49.389999999999993</v>
      </c>
      <c r="V437" s="191"/>
      <c r="W437" s="192"/>
      <c r="X437" s="256"/>
      <c r="AE437" t="s">
        <v>189</v>
      </c>
      <c r="AH437" s="210"/>
      <c r="AI437" s="210"/>
      <c r="AJ437" s="213"/>
    </row>
    <row r="438" spans="1:60" ht="22.5" outlineLevel="1" x14ac:dyDescent="0.2">
      <c r="A438" s="193">
        <v>76</v>
      </c>
      <c r="B438" s="194" t="s">
        <v>447</v>
      </c>
      <c r="C438" s="194" t="s">
        <v>448</v>
      </c>
      <c r="D438" s="195" t="s">
        <v>293</v>
      </c>
      <c r="E438" s="196">
        <v>49.6</v>
      </c>
      <c r="F438" s="199"/>
      <c r="G438" s="197">
        <f>ROUND(E438*F438,2)</f>
        <v>0</v>
      </c>
      <c r="H438" s="199">
        <v>163.08000000000001</v>
      </c>
      <c r="I438" s="197">
        <f>ROUND(E438*H438,2)</f>
        <v>8088.77</v>
      </c>
      <c r="J438" s="199">
        <v>487.92</v>
      </c>
      <c r="K438" s="197">
        <f>ROUND(E438*J438,2)</f>
        <v>24200.83</v>
      </c>
      <c r="L438" s="197">
        <v>21</v>
      </c>
      <c r="M438" s="197">
        <f>G438*(1+L438/100)</f>
        <v>0</v>
      </c>
      <c r="N438" s="197">
        <v>3.0400000000000002E-3</v>
      </c>
      <c r="O438" s="197">
        <f>ROUND(E438*N438,2)</f>
        <v>0.15</v>
      </c>
      <c r="P438" s="197">
        <v>0</v>
      </c>
      <c r="Q438" s="197">
        <f>ROUND(E438*P438,2)</f>
        <v>0</v>
      </c>
      <c r="R438" s="198" t="s">
        <v>417</v>
      </c>
      <c r="S438" s="198" t="s">
        <v>194</v>
      </c>
      <c r="T438" s="197">
        <v>0.98111000000000004</v>
      </c>
      <c r="U438" s="197">
        <f>ROUND(E438*T438,2)</f>
        <v>48.66</v>
      </c>
      <c r="V438" s="198"/>
      <c r="W438" s="198"/>
      <c r="X438" s="266"/>
      <c r="Y438" s="176"/>
      <c r="Z438" s="176"/>
      <c r="AA438" s="176"/>
      <c r="AB438" s="176"/>
      <c r="AC438" s="176"/>
      <c r="AD438" s="176"/>
      <c r="AE438" s="176" t="s">
        <v>449</v>
      </c>
      <c r="AF438" s="176">
        <v>365</v>
      </c>
      <c r="AG438" s="176"/>
      <c r="AH438" s="211"/>
      <c r="AI438" s="211"/>
      <c r="AJ438" s="214"/>
      <c r="AK438" s="176"/>
      <c r="AL438" s="176"/>
      <c r="AM438" s="176"/>
      <c r="AN438" s="176"/>
      <c r="AO438" s="176"/>
      <c r="AP438" s="176"/>
      <c r="AQ438" s="176"/>
      <c r="AR438" s="176"/>
      <c r="AS438" s="176"/>
      <c r="AT438" s="176"/>
      <c r="AU438" s="176"/>
      <c r="AV438" s="176"/>
      <c r="AW438" s="176"/>
      <c r="AX438" s="176"/>
      <c r="AY438" s="176"/>
      <c r="AZ438" s="176"/>
      <c r="BA438" s="176"/>
      <c r="BB438" s="176"/>
      <c r="BC438" s="176"/>
      <c r="BD438" s="176"/>
      <c r="BE438" s="176"/>
      <c r="BF438" s="176"/>
      <c r="BG438" s="176"/>
      <c r="BH438" s="176"/>
    </row>
    <row r="439" spans="1:60" outlineLevel="1" x14ac:dyDescent="0.2">
      <c r="A439" s="177"/>
      <c r="B439" s="308" t="s">
        <v>450</v>
      </c>
      <c r="C439" s="308"/>
      <c r="D439" s="309"/>
      <c r="E439" s="309"/>
      <c r="F439" s="309"/>
      <c r="G439" s="309"/>
      <c r="H439" s="184"/>
      <c r="I439" s="184"/>
      <c r="J439" s="184"/>
      <c r="K439" s="184"/>
      <c r="L439" s="184"/>
      <c r="M439" s="184"/>
      <c r="N439" s="184"/>
      <c r="O439" s="184"/>
      <c r="P439" s="184"/>
      <c r="Q439" s="184"/>
      <c r="R439" s="185"/>
      <c r="S439" s="185"/>
      <c r="T439" s="184"/>
      <c r="U439" s="184"/>
      <c r="V439" s="185"/>
      <c r="W439" s="185"/>
      <c r="X439" s="266"/>
      <c r="Y439" s="176"/>
      <c r="Z439" s="176"/>
      <c r="AA439" s="176"/>
      <c r="AB439" s="176"/>
      <c r="AC439" s="176"/>
      <c r="AD439" s="176"/>
      <c r="AE439" s="176" t="s">
        <v>221</v>
      </c>
      <c r="AF439" s="176"/>
      <c r="AG439" s="176"/>
      <c r="AH439" s="211" t="str">
        <f>B439</f>
        <v>včetně spojovacích prostředků a zednických výpomocí.</v>
      </c>
      <c r="AI439" s="211"/>
      <c r="AJ439" s="214"/>
      <c r="AK439" s="176"/>
      <c r="AL439" s="176"/>
      <c r="AM439" s="176"/>
      <c r="AN439" s="176"/>
      <c r="AO439" s="176"/>
      <c r="AP439" s="176"/>
      <c r="AQ439" s="176"/>
      <c r="AR439" s="176"/>
      <c r="AS439" s="176"/>
      <c r="AT439" s="176"/>
      <c r="AU439" s="176"/>
      <c r="AV439" s="176"/>
      <c r="AW439" s="176"/>
      <c r="AX439" s="176"/>
      <c r="AY439" s="176"/>
      <c r="AZ439" s="176"/>
      <c r="BA439" s="176"/>
      <c r="BB439" s="176"/>
      <c r="BC439" s="176"/>
      <c r="BD439" s="176"/>
      <c r="BE439" s="176"/>
      <c r="BF439" s="176"/>
      <c r="BG439" s="176"/>
      <c r="BH439" s="176"/>
    </row>
    <row r="440" spans="1:60" outlineLevel="1" x14ac:dyDescent="0.2">
      <c r="A440" s="177"/>
      <c r="B440" s="299" t="s">
        <v>2381</v>
      </c>
      <c r="C440" s="299"/>
      <c r="D440" s="300"/>
      <c r="E440" s="201"/>
      <c r="F440" s="184"/>
      <c r="G440" s="184"/>
      <c r="H440" s="184"/>
      <c r="I440" s="184"/>
      <c r="J440" s="184"/>
      <c r="K440" s="184"/>
      <c r="L440" s="184"/>
      <c r="M440" s="184"/>
      <c r="N440" s="184"/>
      <c r="O440" s="184"/>
      <c r="P440" s="184"/>
      <c r="Q440" s="184"/>
      <c r="R440" s="185"/>
      <c r="S440" s="185"/>
      <c r="T440" s="184"/>
      <c r="U440" s="184"/>
      <c r="V440" s="185"/>
      <c r="W440" s="185"/>
      <c r="X440" s="266"/>
      <c r="Y440" s="176"/>
      <c r="Z440" s="176"/>
      <c r="AA440" s="176"/>
      <c r="AB440" s="176"/>
      <c r="AC440" s="176"/>
      <c r="AD440" s="176"/>
      <c r="AE440" s="176" t="s">
        <v>197</v>
      </c>
      <c r="AF440" s="176">
        <v>0</v>
      </c>
      <c r="AG440" s="176"/>
      <c r="AH440" s="211"/>
      <c r="AI440" s="212" t="s">
        <v>2381</v>
      </c>
      <c r="AJ440" s="214"/>
      <c r="AK440" s="176"/>
      <c r="AL440" s="176"/>
      <c r="AM440" s="176"/>
      <c r="AN440" s="176"/>
      <c r="AO440" s="176"/>
      <c r="AP440" s="176"/>
      <c r="AQ440" s="176"/>
      <c r="AR440" s="176"/>
      <c r="AS440" s="176"/>
      <c r="AT440" s="176"/>
      <c r="AU440" s="176"/>
      <c r="AV440" s="176"/>
      <c r="AW440" s="176"/>
      <c r="AX440" s="176"/>
      <c r="AY440" s="176"/>
      <c r="AZ440" s="176"/>
      <c r="BA440" s="176"/>
      <c r="BB440" s="176"/>
      <c r="BC440" s="176"/>
      <c r="BD440" s="176"/>
      <c r="BE440" s="176"/>
      <c r="BF440" s="176"/>
      <c r="BG440" s="176"/>
      <c r="BH440" s="176"/>
    </row>
    <row r="441" spans="1:60" outlineLevel="1" x14ac:dyDescent="0.2">
      <c r="A441" s="177"/>
      <c r="B441" s="208" t="s">
        <v>2380</v>
      </c>
      <c r="C441" s="209"/>
      <c r="D441" s="200"/>
      <c r="E441" s="201">
        <v>49.6</v>
      </c>
      <c r="F441" s="184"/>
      <c r="G441" s="184"/>
      <c r="H441" s="184"/>
      <c r="I441" s="184"/>
      <c r="J441" s="184"/>
      <c r="K441" s="184"/>
      <c r="L441" s="184"/>
      <c r="M441" s="184"/>
      <c r="N441" s="184"/>
      <c r="O441" s="184"/>
      <c r="P441" s="184"/>
      <c r="Q441" s="184"/>
      <c r="R441" s="185"/>
      <c r="S441" s="185"/>
      <c r="T441" s="184"/>
      <c r="U441" s="184"/>
      <c r="V441" s="185"/>
      <c r="W441" s="185"/>
      <c r="X441" s="266"/>
      <c r="Y441" s="176"/>
      <c r="Z441" s="176"/>
      <c r="AA441" s="176"/>
      <c r="AB441" s="176"/>
      <c r="AC441" s="176"/>
      <c r="AD441" s="176"/>
      <c r="AE441" s="176" t="s">
        <v>197</v>
      </c>
      <c r="AF441" s="176">
        <v>0</v>
      </c>
      <c r="AG441" s="176"/>
      <c r="AH441" s="211"/>
      <c r="AI441" s="212" t="s">
        <v>2380</v>
      </c>
      <c r="AJ441" s="214"/>
      <c r="AK441" s="176"/>
      <c r="AL441" s="176"/>
      <c r="AM441" s="176"/>
      <c r="AN441" s="176"/>
      <c r="AO441" s="176"/>
      <c r="AP441" s="176"/>
      <c r="AQ441" s="176"/>
      <c r="AR441" s="176"/>
      <c r="AS441" s="176"/>
      <c r="AT441" s="176"/>
      <c r="AU441" s="176"/>
      <c r="AV441" s="176"/>
      <c r="AW441" s="176"/>
      <c r="AX441" s="176"/>
      <c r="AY441" s="176"/>
      <c r="AZ441" s="176"/>
      <c r="BA441" s="176"/>
      <c r="BB441" s="176"/>
      <c r="BC441" s="176"/>
      <c r="BD441" s="176"/>
      <c r="BE441" s="176"/>
      <c r="BF441" s="176"/>
      <c r="BG441" s="176"/>
      <c r="BH441" s="176"/>
    </row>
    <row r="442" spans="1:60" outlineLevel="1" x14ac:dyDescent="0.2">
      <c r="A442" s="193">
        <v>77</v>
      </c>
      <c r="B442" s="194" t="s">
        <v>453</v>
      </c>
      <c r="C442" s="194" t="s">
        <v>454</v>
      </c>
      <c r="D442" s="195" t="s">
        <v>433</v>
      </c>
      <c r="E442" s="196">
        <v>0.15078</v>
      </c>
      <c r="F442" s="199"/>
      <c r="G442" s="197">
        <f>ROUND(E442*F442,2)</f>
        <v>0</v>
      </c>
      <c r="H442" s="199">
        <v>0</v>
      </c>
      <c r="I442" s="197">
        <f>ROUND(E442*H442,2)</f>
        <v>0</v>
      </c>
      <c r="J442" s="199">
        <v>1966</v>
      </c>
      <c r="K442" s="197">
        <f>ROUND(E442*J442,2)</f>
        <v>296.43</v>
      </c>
      <c r="L442" s="197">
        <v>21</v>
      </c>
      <c r="M442" s="197">
        <f>G442*(1+L442/100)</f>
        <v>0</v>
      </c>
      <c r="N442" s="197">
        <v>0</v>
      </c>
      <c r="O442" s="197">
        <f>ROUND(E442*N442,2)</f>
        <v>0</v>
      </c>
      <c r="P442" s="197">
        <v>0</v>
      </c>
      <c r="Q442" s="197">
        <f>ROUND(E442*P442,2)</f>
        <v>0</v>
      </c>
      <c r="R442" s="198" t="s">
        <v>417</v>
      </c>
      <c r="S442" s="198" t="s">
        <v>194</v>
      </c>
      <c r="T442" s="197">
        <v>4.82</v>
      </c>
      <c r="U442" s="197">
        <f>ROUND(E442*T442,2)</f>
        <v>0.73</v>
      </c>
      <c r="V442" s="198"/>
      <c r="W442" s="198"/>
      <c r="X442" s="266"/>
      <c r="Y442" s="176"/>
      <c r="Z442" s="176"/>
      <c r="AA442" s="176"/>
      <c r="AB442" s="176"/>
      <c r="AC442" s="176"/>
      <c r="AD442" s="176"/>
      <c r="AE442" s="176" t="s">
        <v>434</v>
      </c>
      <c r="AF442" s="176">
        <v>367</v>
      </c>
      <c r="AG442" s="176"/>
      <c r="AH442" s="211"/>
      <c r="AI442" s="211"/>
      <c r="AJ442" s="214"/>
      <c r="AK442" s="176"/>
      <c r="AL442" s="176"/>
      <c r="AM442" s="176"/>
      <c r="AN442" s="176"/>
      <c r="AO442" s="176"/>
      <c r="AP442" s="176"/>
      <c r="AQ442" s="176"/>
      <c r="AR442" s="176"/>
      <c r="AS442" s="176"/>
      <c r="AT442" s="176"/>
      <c r="AU442" s="176"/>
      <c r="AV442" s="176"/>
      <c r="AW442" s="176"/>
      <c r="AX442" s="176"/>
      <c r="AY442" s="176"/>
      <c r="AZ442" s="176"/>
      <c r="BA442" s="176"/>
      <c r="BB442" s="176"/>
      <c r="BC442" s="176"/>
      <c r="BD442" s="176"/>
      <c r="BE442" s="176"/>
      <c r="BF442" s="176"/>
      <c r="BG442" s="176"/>
      <c r="BH442" s="176"/>
    </row>
    <row r="443" spans="1:60" outlineLevel="1" x14ac:dyDescent="0.2">
      <c r="A443" s="177"/>
      <c r="B443" s="208" t="s">
        <v>435</v>
      </c>
      <c r="C443" s="209"/>
      <c r="D443" s="200"/>
      <c r="E443" s="201"/>
      <c r="F443" s="184"/>
      <c r="G443" s="184"/>
      <c r="H443" s="184"/>
      <c r="I443" s="184"/>
      <c r="J443" s="184"/>
      <c r="K443" s="184"/>
      <c r="L443" s="184"/>
      <c r="M443" s="184"/>
      <c r="N443" s="184"/>
      <c r="O443" s="184"/>
      <c r="P443" s="184"/>
      <c r="Q443" s="184"/>
      <c r="R443" s="185"/>
      <c r="S443" s="185"/>
      <c r="T443" s="184"/>
      <c r="U443" s="184"/>
      <c r="V443" s="185"/>
      <c r="W443" s="185"/>
      <c r="X443" s="266"/>
      <c r="Y443" s="176"/>
      <c r="Z443" s="176"/>
      <c r="AA443" s="176"/>
      <c r="AB443" s="176"/>
      <c r="AC443" s="176"/>
      <c r="AD443" s="176"/>
      <c r="AE443" s="176" t="s">
        <v>197</v>
      </c>
      <c r="AF443" s="176">
        <v>0</v>
      </c>
      <c r="AG443" s="176"/>
      <c r="AH443" s="211"/>
      <c r="AI443" s="212" t="s">
        <v>435</v>
      </c>
      <c r="AJ443" s="214"/>
      <c r="AK443" s="176"/>
      <c r="AL443" s="176"/>
      <c r="AM443" s="176"/>
      <c r="AN443" s="176"/>
      <c r="AO443" s="176"/>
      <c r="AP443" s="176"/>
      <c r="AQ443" s="176"/>
      <c r="AR443" s="176"/>
      <c r="AS443" s="176"/>
      <c r="AT443" s="176"/>
      <c r="AU443" s="176"/>
      <c r="AV443" s="176"/>
      <c r="AW443" s="176"/>
      <c r="AX443" s="176"/>
      <c r="AY443" s="176"/>
      <c r="AZ443" s="176"/>
      <c r="BA443" s="176"/>
      <c r="BB443" s="176"/>
      <c r="BC443" s="176"/>
      <c r="BD443" s="176"/>
      <c r="BE443" s="176"/>
      <c r="BF443" s="176"/>
      <c r="BG443" s="176"/>
      <c r="BH443" s="176"/>
    </row>
    <row r="444" spans="1:60" outlineLevel="1" x14ac:dyDescent="0.2">
      <c r="A444" s="177"/>
      <c r="B444" s="208" t="s">
        <v>2412</v>
      </c>
      <c r="C444" s="209"/>
      <c r="D444" s="200"/>
      <c r="E444" s="201"/>
      <c r="F444" s="184"/>
      <c r="G444" s="184"/>
      <c r="H444" s="184"/>
      <c r="I444" s="184"/>
      <c r="J444" s="184"/>
      <c r="K444" s="184"/>
      <c r="L444" s="184"/>
      <c r="M444" s="184"/>
      <c r="N444" s="184"/>
      <c r="O444" s="184"/>
      <c r="P444" s="184"/>
      <c r="Q444" s="184"/>
      <c r="R444" s="185"/>
      <c r="S444" s="185"/>
      <c r="T444" s="184"/>
      <c r="U444" s="184"/>
      <c r="V444" s="185"/>
      <c r="W444" s="185"/>
      <c r="X444" s="266"/>
      <c r="Y444" s="176"/>
      <c r="Z444" s="176"/>
      <c r="AA444" s="176"/>
      <c r="AB444" s="176"/>
      <c r="AC444" s="176"/>
      <c r="AD444" s="176"/>
      <c r="AE444" s="176" t="s">
        <v>197</v>
      </c>
      <c r="AF444" s="176">
        <v>0</v>
      </c>
      <c r="AG444" s="176"/>
      <c r="AH444" s="211"/>
      <c r="AI444" s="212" t="s">
        <v>2412</v>
      </c>
      <c r="AJ444" s="214"/>
      <c r="AK444" s="176"/>
      <c r="AL444" s="176"/>
      <c r="AM444" s="176"/>
      <c r="AN444" s="176"/>
      <c r="AO444" s="176"/>
      <c r="AP444" s="176"/>
      <c r="AQ444" s="176"/>
      <c r="AR444" s="176"/>
      <c r="AS444" s="176"/>
      <c r="AT444" s="176"/>
      <c r="AU444" s="176"/>
      <c r="AV444" s="176"/>
      <c r="AW444" s="176"/>
      <c r="AX444" s="176"/>
      <c r="AY444" s="176"/>
      <c r="AZ444" s="176"/>
      <c r="BA444" s="176"/>
      <c r="BB444" s="176"/>
      <c r="BC444" s="176"/>
      <c r="BD444" s="176"/>
      <c r="BE444" s="176"/>
      <c r="BF444" s="176"/>
      <c r="BG444" s="176"/>
      <c r="BH444" s="176"/>
    </row>
    <row r="445" spans="1:60" outlineLevel="1" x14ac:dyDescent="0.2">
      <c r="A445" s="177"/>
      <c r="B445" s="208" t="s">
        <v>2411</v>
      </c>
      <c r="C445" s="209"/>
      <c r="D445" s="200"/>
      <c r="E445" s="201">
        <v>0.15078</v>
      </c>
      <c r="F445" s="184"/>
      <c r="G445" s="184"/>
      <c r="H445" s="184"/>
      <c r="I445" s="184"/>
      <c r="J445" s="184"/>
      <c r="K445" s="184"/>
      <c r="L445" s="184"/>
      <c r="M445" s="184"/>
      <c r="N445" s="184"/>
      <c r="O445" s="184"/>
      <c r="P445" s="184"/>
      <c r="Q445" s="184"/>
      <c r="R445" s="185"/>
      <c r="S445" s="185"/>
      <c r="T445" s="184"/>
      <c r="U445" s="184"/>
      <c r="V445" s="185"/>
      <c r="W445" s="185"/>
      <c r="X445" s="266"/>
      <c r="Y445" s="176"/>
      <c r="Z445" s="176"/>
      <c r="AA445" s="176"/>
      <c r="AB445" s="176"/>
      <c r="AC445" s="176"/>
      <c r="AD445" s="176"/>
      <c r="AE445" s="176" t="s">
        <v>197</v>
      </c>
      <c r="AF445" s="176">
        <v>0</v>
      </c>
      <c r="AG445" s="176"/>
      <c r="AH445" s="211"/>
      <c r="AI445" s="212" t="s">
        <v>2411</v>
      </c>
      <c r="AJ445" s="214"/>
      <c r="AK445" s="176"/>
      <c r="AL445" s="176"/>
      <c r="AM445" s="176"/>
      <c r="AN445" s="176"/>
      <c r="AO445" s="176"/>
      <c r="AP445" s="176"/>
      <c r="AQ445" s="176"/>
      <c r="AR445" s="176"/>
      <c r="AS445" s="176"/>
      <c r="AT445" s="176"/>
      <c r="AU445" s="176"/>
      <c r="AV445" s="176"/>
      <c r="AW445" s="176"/>
      <c r="AX445" s="176"/>
      <c r="AY445" s="176"/>
      <c r="AZ445" s="176"/>
      <c r="BA445" s="176"/>
      <c r="BB445" s="176"/>
      <c r="BC445" s="176"/>
      <c r="BD445" s="176"/>
      <c r="BE445" s="176"/>
      <c r="BF445" s="176"/>
      <c r="BG445" s="176"/>
      <c r="BH445" s="176"/>
    </row>
    <row r="446" spans="1:60" x14ac:dyDescent="0.2">
      <c r="A446" s="162"/>
      <c r="B446" s="178"/>
      <c r="C446" s="178"/>
      <c r="D446" s="180"/>
      <c r="E446" s="181"/>
      <c r="F446" s="182"/>
      <c r="G446" s="182"/>
      <c r="H446" s="182"/>
      <c r="I446" s="182"/>
      <c r="J446" s="182"/>
      <c r="K446" s="182"/>
      <c r="L446" s="182"/>
      <c r="M446" s="182"/>
      <c r="N446" s="182"/>
      <c r="O446" s="182"/>
      <c r="P446" s="182"/>
      <c r="Q446" s="182"/>
      <c r="R446" s="183"/>
      <c r="S446" s="183"/>
      <c r="T446" s="182"/>
      <c r="U446" s="182"/>
      <c r="V446" s="183"/>
      <c r="W446" s="183"/>
      <c r="X446" s="256"/>
      <c r="AH446" s="210"/>
      <c r="AI446" s="210"/>
      <c r="AJ446" s="213"/>
    </row>
    <row r="447" spans="1:60" x14ac:dyDescent="0.2">
      <c r="A447" s="179" t="s">
        <v>188</v>
      </c>
      <c r="B447" s="186" t="s">
        <v>131</v>
      </c>
      <c r="C447" s="186" t="s">
        <v>132</v>
      </c>
      <c r="D447" s="187"/>
      <c r="E447" s="188"/>
      <c r="F447" s="189"/>
      <c r="G447" s="190">
        <f>SUMIF(AE448:AE508,"&lt;&gt;NOR",G448:G508)</f>
        <v>0</v>
      </c>
      <c r="H447" s="189"/>
      <c r="I447" s="189">
        <f>SUM(I448:I508)</f>
        <v>315546.74</v>
      </c>
      <c r="J447" s="189"/>
      <c r="K447" s="189">
        <f>SUM(K448:K508)</f>
        <v>109113.7</v>
      </c>
      <c r="L447" s="189"/>
      <c r="M447" s="189">
        <f>SUM(M448:M508)</f>
        <v>0</v>
      </c>
      <c r="N447" s="189"/>
      <c r="O447" s="189">
        <f>SUM(O448:O508)</f>
        <v>6.9999999999999993E-2</v>
      </c>
      <c r="P447" s="189"/>
      <c r="Q447" s="189">
        <f>SUM(Q448:Q508)</f>
        <v>0</v>
      </c>
      <c r="R447" s="191"/>
      <c r="S447" s="191"/>
      <c r="T447" s="189"/>
      <c r="U447" s="189">
        <f>SUM(U448:U508)</f>
        <v>237.77</v>
      </c>
      <c r="V447" s="191"/>
      <c r="W447" s="192"/>
      <c r="X447" s="256"/>
      <c r="AE447" t="s">
        <v>189</v>
      </c>
      <c r="AH447" s="210"/>
      <c r="AI447" s="210"/>
      <c r="AJ447" s="213"/>
    </row>
    <row r="448" spans="1:60" ht="22.5" outlineLevel="1" x14ac:dyDescent="0.2">
      <c r="A448" s="193">
        <v>78</v>
      </c>
      <c r="B448" s="194" t="s">
        <v>457</v>
      </c>
      <c r="C448" s="194" t="s">
        <v>458</v>
      </c>
      <c r="D448" s="195" t="s">
        <v>213</v>
      </c>
      <c r="E448" s="196">
        <v>47</v>
      </c>
      <c r="F448" s="199"/>
      <c r="G448" s="197">
        <f>ROUND(E448*F448,2)</f>
        <v>0</v>
      </c>
      <c r="H448" s="199">
        <v>0</v>
      </c>
      <c r="I448" s="197">
        <f>ROUND(E448*H448,2)</f>
        <v>0</v>
      </c>
      <c r="J448" s="199">
        <v>643</v>
      </c>
      <c r="K448" s="197">
        <f>ROUND(E448*J448,2)</f>
        <v>30221</v>
      </c>
      <c r="L448" s="197">
        <v>21</v>
      </c>
      <c r="M448" s="197">
        <f>G448*(1+L448/100)</f>
        <v>0</v>
      </c>
      <c r="N448" s="197">
        <v>0</v>
      </c>
      <c r="O448" s="197">
        <f>ROUND(E448*N448,2)</f>
        <v>0</v>
      </c>
      <c r="P448" s="197">
        <v>0</v>
      </c>
      <c r="Q448" s="197">
        <f>ROUND(E448*P448,2)</f>
        <v>0</v>
      </c>
      <c r="R448" s="198" t="s">
        <v>422</v>
      </c>
      <c r="S448" s="198" t="s">
        <v>194</v>
      </c>
      <c r="T448" s="197">
        <v>1.45</v>
      </c>
      <c r="U448" s="197">
        <f>ROUND(E448*T448,2)</f>
        <v>68.150000000000006</v>
      </c>
      <c r="V448" s="198"/>
      <c r="W448" s="198"/>
      <c r="X448" s="266"/>
      <c r="Y448" s="176"/>
      <c r="Z448" s="176"/>
      <c r="AA448" s="176"/>
      <c r="AB448" s="176"/>
      <c r="AC448" s="176"/>
      <c r="AD448" s="176"/>
      <c r="AE448" s="176" t="s">
        <v>449</v>
      </c>
      <c r="AF448" s="176">
        <v>369</v>
      </c>
      <c r="AG448" s="176"/>
      <c r="AH448" s="211"/>
      <c r="AI448" s="211"/>
      <c r="AJ448" s="214"/>
      <c r="AK448" s="176"/>
      <c r="AL448" s="176"/>
      <c r="AM448" s="176"/>
      <c r="AN448" s="176"/>
      <c r="AO448" s="176"/>
      <c r="AP448" s="176"/>
      <c r="AQ448" s="176"/>
      <c r="AR448" s="176"/>
      <c r="AS448" s="176"/>
      <c r="AT448" s="176"/>
      <c r="AU448" s="176"/>
      <c r="AV448" s="176"/>
      <c r="AW448" s="176"/>
      <c r="AX448" s="176"/>
      <c r="AY448" s="176"/>
      <c r="AZ448" s="176"/>
      <c r="BA448" s="176"/>
      <c r="BB448" s="176"/>
      <c r="BC448" s="176"/>
      <c r="BD448" s="176"/>
      <c r="BE448" s="176"/>
      <c r="BF448" s="176"/>
      <c r="BG448" s="176"/>
      <c r="BH448" s="176"/>
    </row>
    <row r="449" spans="1:60" outlineLevel="1" x14ac:dyDescent="0.2">
      <c r="A449" s="177"/>
      <c r="B449" s="208" t="s">
        <v>2410</v>
      </c>
      <c r="C449" s="209"/>
      <c r="D449" s="200"/>
      <c r="E449" s="201"/>
      <c r="F449" s="184"/>
      <c r="G449" s="184"/>
      <c r="H449" s="184"/>
      <c r="I449" s="184"/>
      <c r="J449" s="184"/>
      <c r="K449" s="184"/>
      <c r="L449" s="184"/>
      <c r="M449" s="184"/>
      <c r="N449" s="184"/>
      <c r="O449" s="184"/>
      <c r="P449" s="184"/>
      <c r="Q449" s="184"/>
      <c r="R449" s="185"/>
      <c r="S449" s="185"/>
      <c r="T449" s="184"/>
      <c r="U449" s="184"/>
      <c r="V449" s="185"/>
      <c r="W449" s="185"/>
      <c r="X449" s="266"/>
      <c r="Y449" s="176"/>
      <c r="Z449" s="176"/>
      <c r="AA449" s="176"/>
      <c r="AB449" s="176"/>
      <c r="AC449" s="176"/>
      <c r="AD449" s="176"/>
      <c r="AE449" s="176" t="s">
        <v>197</v>
      </c>
      <c r="AF449" s="176">
        <v>0</v>
      </c>
      <c r="AG449" s="176"/>
      <c r="AH449" s="211"/>
      <c r="AI449" s="212" t="s">
        <v>2410</v>
      </c>
      <c r="AJ449" s="214"/>
      <c r="AK449" s="176"/>
      <c r="AL449" s="176"/>
      <c r="AM449" s="176"/>
      <c r="AN449" s="176"/>
      <c r="AO449" s="176"/>
      <c r="AP449" s="176"/>
      <c r="AQ449" s="176"/>
      <c r="AR449" s="176"/>
      <c r="AS449" s="176"/>
      <c r="AT449" s="176"/>
      <c r="AU449" s="176"/>
      <c r="AV449" s="176"/>
      <c r="AW449" s="176"/>
      <c r="AX449" s="176"/>
      <c r="AY449" s="176"/>
      <c r="AZ449" s="176"/>
      <c r="BA449" s="176"/>
      <c r="BB449" s="176"/>
      <c r="BC449" s="176"/>
      <c r="BD449" s="176"/>
      <c r="BE449" s="176"/>
      <c r="BF449" s="176"/>
      <c r="BG449" s="176"/>
      <c r="BH449" s="176"/>
    </row>
    <row r="450" spans="1:60" outlineLevel="1" x14ac:dyDescent="0.2">
      <c r="A450" s="177"/>
      <c r="B450" s="208" t="s">
        <v>2409</v>
      </c>
      <c r="C450" s="209"/>
      <c r="D450" s="200"/>
      <c r="E450" s="201">
        <v>47</v>
      </c>
      <c r="F450" s="184"/>
      <c r="G450" s="184"/>
      <c r="H450" s="184"/>
      <c r="I450" s="184"/>
      <c r="J450" s="184"/>
      <c r="K450" s="184"/>
      <c r="L450" s="184"/>
      <c r="M450" s="184"/>
      <c r="N450" s="184"/>
      <c r="O450" s="184"/>
      <c r="P450" s="184"/>
      <c r="Q450" s="184"/>
      <c r="R450" s="185"/>
      <c r="S450" s="185"/>
      <c r="T450" s="184"/>
      <c r="U450" s="184"/>
      <c r="V450" s="185"/>
      <c r="W450" s="185"/>
      <c r="X450" s="266"/>
      <c r="Y450" s="176"/>
      <c r="Z450" s="176"/>
      <c r="AA450" s="176"/>
      <c r="AB450" s="176"/>
      <c r="AC450" s="176"/>
      <c r="AD450" s="176"/>
      <c r="AE450" s="176" t="s">
        <v>197</v>
      </c>
      <c r="AF450" s="176">
        <v>0</v>
      </c>
      <c r="AG450" s="176"/>
      <c r="AH450" s="211"/>
      <c r="AI450" s="212" t="s">
        <v>2409</v>
      </c>
      <c r="AJ450" s="214"/>
      <c r="AK450" s="176"/>
      <c r="AL450" s="176"/>
      <c r="AM450" s="176"/>
      <c r="AN450" s="176"/>
      <c r="AO450" s="176"/>
      <c r="AP450" s="176"/>
      <c r="AQ450" s="176"/>
      <c r="AR450" s="176"/>
      <c r="AS450" s="176"/>
      <c r="AT450" s="176"/>
      <c r="AU450" s="176"/>
      <c r="AV450" s="176"/>
      <c r="AW450" s="176"/>
      <c r="AX450" s="176"/>
      <c r="AY450" s="176"/>
      <c r="AZ450" s="176"/>
      <c r="BA450" s="176"/>
      <c r="BB450" s="176"/>
      <c r="BC450" s="176"/>
      <c r="BD450" s="176"/>
      <c r="BE450" s="176"/>
      <c r="BF450" s="176"/>
      <c r="BG450" s="176"/>
      <c r="BH450" s="176"/>
    </row>
    <row r="451" spans="1:60" ht="22.5" outlineLevel="1" x14ac:dyDescent="0.2">
      <c r="A451" s="193">
        <v>79</v>
      </c>
      <c r="B451" s="194" t="s">
        <v>461</v>
      </c>
      <c r="C451" s="194" t="s">
        <v>462</v>
      </c>
      <c r="D451" s="195" t="s">
        <v>213</v>
      </c>
      <c r="E451" s="196">
        <v>13</v>
      </c>
      <c r="F451" s="199"/>
      <c r="G451" s="197">
        <f>ROUND(E451*F451,2)</f>
        <v>0</v>
      </c>
      <c r="H451" s="199">
        <v>0</v>
      </c>
      <c r="I451" s="197">
        <f>ROUND(E451*H451,2)</f>
        <v>0</v>
      </c>
      <c r="J451" s="199">
        <v>733</v>
      </c>
      <c r="K451" s="197">
        <f>ROUND(E451*J451,2)</f>
        <v>9529</v>
      </c>
      <c r="L451" s="197">
        <v>21</v>
      </c>
      <c r="M451" s="197">
        <f>G451*(1+L451/100)</f>
        <v>0</v>
      </c>
      <c r="N451" s="197">
        <v>0</v>
      </c>
      <c r="O451" s="197">
        <f>ROUND(E451*N451,2)</f>
        <v>0</v>
      </c>
      <c r="P451" s="197">
        <v>0</v>
      </c>
      <c r="Q451" s="197">
        <f>ROUND(E451*P451,2)</f>
        <v>0</v>
      </c>
      <c r="R451" s="198" t="s">
        <v>422</v>
      </c>
      <c r="S451" s="198" t="s">
        <v>194</v>
      </c>
      <c r="T451" s="197">
        <v>1.56</v>
      </c>
      <c r="U451" s="197">
        <f>ROUND(E451*T451,2)</f>
        <v>20.28</v>
      </c>
      <c r="V451" s="198"/>
      <c r="W451" s="198"/>
      <c r="X451" s="266"/>
      <c r="Y451" s="176"/>
      <c r="Z451" s="176"/>
      <c r="AA451" s="176"/>
      <c r="AB451" s="176"/>
      <c r="AC451" s="176"/>
      <c r="AD451" s="176"/>
      <c r="AE451" s="176" t="s">
        <v>449</v>
      </c>
      <c r="AF451" s="176">
        <v>371</v>
      </c>
      <c r="AG451" s="176"/>
      <c r="AH451" s="211"/>
      <c r="AI451" s="211"/>
      <c r="AJ451" s="214"/>
      <c r="AK451" s="176"/>
      <c r="AL451" s="176"/>
      <c r="AM451" s="176"/>
      <c r="AN451" s="176"/>
      <c r="AO451" s="176"/>
      <c r="AP451" s="176"/>
      <c r="AQ451" s="176"/>
      <c r="AR451" s="176"/>
      <c r="AS451" s="176"/>
      <c r="AT451" s="176"/>
      <c r="AU451" s="176"/>
      <c r="AV451" s="176"/>
      <c r="AW451" s="176"/>
      <c r="AX451" s="176"/>
      <c r="AY451" s="176"/>
      <c r="AZ451" s="176"/>
      <c r="BA451" s="176"/>
      <c r="BB451" s="176"/>
      <c r="BC451" s="176"/>
      <c r="BD451" s="176"/>
      <c r="BE451" s="176"/>
      <c r="BF451" s="176"/>
      <c r="BG451" s="176"/>
      <c r="BH451" s="176"/>
    </row>
    <row r="452" spans="1:60" outlineLevel="1" x14ac:dyDescent="0.2">
      <c r="A452" s="177"/>
      <c r="B452" s="308" t="s">
        <v>463</v>
      </c>
      <c r="C452" s="308"/>
      <c r="D452" s="309"/>
      <c r="E452" s="309"/>
      <c r="F452" s="309"/>
      <c r="G452" s="309"/>
      <c r="H452" s="184"/>
      <c r="I452" s="184"/>
      <c r="J452" s="184"/>
      <c r="K452" s="184"/>
      <c r="L452" s="184"/>
      <c r="M452" s="184"/>
      <c r="N452" s="184"/>
      <c r="O452" s="184"/>
      <c r="P452" s="184"/>
      <c r="Q452" s="184"/>
      <c r="R452" s="185"/>
      <c r="S452" s="185"/>
      <c r="T452" s="184"/>
      <c r="U452" s="184"/>
      <c r="V452" s="185"/>
      <c r="W452" s="185"/>
      <c r="X452" s="266"/>
      <c r="Y452" s="176"/>
      <c r="Z452" s="176"/>
      <c r="AA452" s="176"/>
      <c r="AB452" s="176"/>
      <c r="AC452" s="176"/>
      <c r="AD452" s="176"/>
      <c r="AE452" s="176" t="s">
        <v>221</v>
      </c>
      <c r="AF452" s="176"/>
      <c r="AG452" s="176"/>
      <c r="AH452" s="211" t="str">
        <f>B452</f>
        <v>Dveře s protipožární odolností do 30 minut.</v>
      </c>
      <c r="AI452" s="211"/>
      <c r="AJ452" s="214"/>
      <c r="AK452" s="176"/>
      <c r="AL452" s="176"/>
      <c r="AM452" s="176"/>
      <c r="AN452" s="176"/>
      <c r="AO452" s="176"/>
      <c r="AP452" s="176"/>
      <c r="AQ452" s="176"/>
      <c r="AR452" s="176"/>
      <c r="AS452" s="176"/>
      <c r="AT452" s="176"/>
      <c r="AU452" s="176"/>
      <c r="AV452" s="176"/>
      <c r="AW452" s="176"/>
      <c r="AX452" s="176"/>
      <c r="AY452" s="176"/>
      <c r="AZ452" s="176"/>
      <c r="BA452" s="176"/>
      <c r="BB452" s="176"/>
      <c r="BC452" s="176"/>
      <c r="BD452" s="176"/>
      <c r="BE452" s="176"/>
      <c r="BF452" s="176"/>
      <c r="BG452" s="176"/>
      <c r="BH452" s="176"/>
    </row>
    <row r="453" spans="1:60" ht="22.5" outlineLevel="1" x14ac:dyDescent="0.2">
      <c r="A453" s="193">
        <v>80</v>
      </c>
      <c r="B453" s="194" t="s">
        <v>464</v>
      </c>
      <c r="C453" s="194" t="s">
        <v>465</v>
      </c>
      <c r="D453" s="195" t="s">
        <v>213</v>
      </c>
      <c r="E453" s="196">
        <v>12</v>
      </c>
      <c r="F453" s="199"/>
      <c r="G453" s="197">
        <f>ROUND(E453*F453,2)</f>
        <v>0</v>
      </c>
      <c r="H453" s="199">
        <v>3.97</v>
      </c>
      <c r="I453" s="197">
        <f>ROUND(E453*H453,2)</f>
        <v>47.64</v>
      </c>
      <c r="J453" s="199">
        <v>115.53</v>
      </c>
      <c r="K453" s="197">
        <f>ROUND(E453*J453,2)</f>
        <v>1386.36</v>
      </c>
      <c r="L453" s="197">
        <v>21</v>
      </c>
      <c r="M453" s="197">
        <f>G453*(1+L453/100)</f>
        <v>0</v>
      </c>
      <c r="N453" s="197">
        <v>1.0000000000000001E-5</v>
      </c>
      <c r="O453" s="197">
        <f>ROUND(E453*N453,2)</f>
        <v>0</v>
      </c>
      <c r="P453" s="197">
        <v>0</v>
      </c>
      <c r="Q453" s="197">
        <f>ROUND(E453*P453,2)</f>
        <v>0</v>
      </c>
      <c r="R453" s="198" t="s">
        <v>422</v>
      </c>
      <c r="S453" s="198" t="s">
        <v>194</v>
      </c>
      <c r="T453" s="197">
        <v>0.26</v>
      </c>
      <c r="U453" s="197">
        <f>ROUND(E453*T453,2)</f>
        <v>3.12</v>
      </c>
      <c r="V453" s="198"/>
      <c r="W453" s="198"/>
      <c r="X453" s="266"/>
      <c r="Y453" s="176"/>
      <c r="Z453" s="176"/>
      <c r="AA453" s="176"/>
      <c r="AB453" s="176"/>
      <c r="AC453" s="176"/>
      <c r="AD453" s="176"/>
      <c r="AE453" s="176" t="s">
        <v>449</v>
      </c>
      <c r="AF453" s="176">
        <v>372</v>
      </c>
      <c r="AG453" s="176"/>
      <c r="AH453" s="211"/>
      <c r="AI453" s="211"/>
      <c r="AJ453" s="214"/>
      <c r="AK453" s="176"/>
      <c r="AL453" s="176"/>
      <c r="AM453" s="176"/>
      <c r="AN453" s="176"/>
      <c r="AO453" s="176"/>
      <c r="AP453" s="176"/>
      <c r="AQ453" s="176"/>
      <c r="AR453" s="176"/>
      <c r="AS453" s="176"/>
      <c r="AT453" s="176"/>
      <c r="AU453" s="176"/>
      <c r="AV453" s="176"/>
      <c r="AW453" s="176"/>
      <c r="AX453" s="176"/>
      <c r="AY453" s="176"/>
      <c r="AZ453" s="176"/>
      <c r="BA453" s="176"/>
      <c r="BB453" s="176"/>
      <c r="BC453" s="176"/>
      <c r="BD453" s="176"/>
      <c r="BE453" s="176"/>
      <c r="BF453" s="176"/>
      <c r="BG453" s="176"/>
      <c r="BH453" s="176"/>
    </row>
    <row r="454" spans="1:60" outlineLevel="1" x14ac:dyDescent="0.2">
      <c r="A454" s="177"/>
      <c r="B454" s="208" t="s">
        <v>405</v>
      </c>
      <c r="C454" s="209"/>
      <c r="D454" s="200"/>
      <c r="E454" s="201"/>
      <c r="F454" s="184"/>
      <c r="G454" s="184"/>
      <c r="H454" s="184"/>
      <c r="I454" s="184"/>
      <c r="J454" s="184"/>
      <c r="K454" s="184"/>
      <c r="L454" s="184"/>
      <c r="M454" s="184"/>
      <c r="N454" s="184"/>
      <c r="O454" s="184"/>
      <c r="P454" s="184"/>
      <c r="Q454" s="184"/>
      <c r="R454" s="185"/>
      <c r="S454" s="185"/>
      <c r="T454" s="184"/>
      <c r="U454" s="184"/>
      <c r="V454" s="185"/>
      <c r="W454" s="185"/>
      <c r="X454" s="266"/>
      <c r="Y454" s="176"/>
      <c r="Z454" s="176"/>
      <c r="AA454" s="176"/>
      <c r="AB454" s="176"/>
      <c r="AC454" s="176"/>
      <c r="AD454" s="176"/>
      <c r="AE454" s="176" t="s">
        <v>197</v>
      </c>
      <c r="AF454" s="176">
        <v>0</v>
      </c>
      <c r="AG454" s="176"/>
      <c r="AH454" s="211"/>
      <c r="AI454" s="212" t="s">
        <v>405</v>
      </c>
      <c r="AJ454" s="214"/>
      <c r="AK454" s="176"/>
      <c r="AL454" s="176"/>
      <c r="AM454" s="176"/>
      <c r="AN454" s="176"/>
      <c r="AO454" s="176"/>
      <c r="AP454" s="176"/>
      <c r="AQ454" s="176"/>
      <c r="AR454" s="176"/>
      <c r="AS454" s="176"/>
      <c r="AT454" s="176"/>
      <c r="AU454" s="176"/>
      <c r="AV454" s="176"/>
      <c r="AW454" s="176"/>
      <c r="AX454" s="176"/>
      <c r="AY454" s="176"/>
      <c r="AZ454" s="176"/>
      <c r="BA454" s="176"/>
      <c r="BB454" s="176"/>
      <c r="BC454" s="176"/>
      <c r="BD454" s="176"/>
      <c r="BE454" s="176"/>
      <c r="BF454" s="176"/>
      <c r="BG454" s="176"/>
      <c r="BH454" s="176"/>
    </row>
    <row r="455" spans="1:60" outlineLevel="1" x14ac:dyDescent="0.2">
      <c r="A455" s="177"/>
      <c r="B455" s="208" t="s">
        <v>2408</v>
      </c>
      <c r="C455" s="209"/>
      <c r="D455" s="200"/>
      <c r="E455" s="201"/>
      <c r="F455" s="184"/>
      <c r="G455" s="184"/>
      <c r="H455" s="184"/>
      <c r="I455" s="184"/>
      <c r="J455" s="184"/>
      <c r="K455" s="184"/>
      <c r="L455" s="184"/>
      <c r="M455" s="184"/>
      <c r="N455" s="184"/>
      <c r="O455" s="184"/>
      <c r="P455" s="184"/>
      <c r="Q455" s="184"/>
      <c r="R455" s="185"/>
      <c r="S455" s="185"/>
      <c r="T455" s="184"/>
      <c r="U455" s="184"/>
      <c r="V455" s="185"/>
      <c r="W455" s="185"/>
      <c r="X455" s="266"/>
      <c r="Y455" s="176"/>
      <c r="Z455" s="176"/>
      <c r="AA455" s="176"/>
      <c r="AB455" s="176"/>
      <c r="AC455" s="176"/>
      <c r="AD455" s="176"/>
      <c r="AE455" s="176" t="s">
        <v>197</v>
      </c>
      <c r="AF455" s="176">
        <v>0</v>
      </c>
      <c r="AG455" s="176"/>
      <c r="AH455" s="211"/>
      <c r="AI455" s="212" t="s">
        <v>2408</v>
      </c>
      <c r="AJ455" s="214"/>
      <c r="AK455" s="176"/>
      <c r="AL455" s="176"/>
      <c r="AM455" s="176"/>
      <c r="AN455" s="176"/>
      <c r="AO455" s="176"/>
      <c r="AP455" s="176"/>
      <c r="AQ455" s="176"/>
      <c r="AR455" s="176"/>
      <c r="AS455" s="176"/>
      <c r="AT455" s="176"/>
      <c r="AU455" s="176"/>
      <c r="AV455" s="176"/>
      <c r="AW455" s="176"/>
      <c r="AX455" s="176"/>
      <c r="AY455" s="176"/>
      <c r="AZ455" s="176"/>
      <c r="BA455" s="176"/>
      <c r="BB455" s="176"/>
      <c r="BC455" s="176"/>
      <c r="BD455" s="176"/>
      <c r="BE455" s="176"/>
      <c r="BF455" s="176"/>
      <c r="BG455" s="176"/>
      <c r="BH455" s="176"/>
    </row>
    <row r="456" spans="1:60" outlineLevel="1" x14ac:dyDescent="0.2">
      <c r="A456" s="177"/>
      <c r="B456" s="208" t="s">
        <v>2407</v>
      </c>
      <c r="C456" s="209"/>
      <c r="D456" s="200"/>
      <c r="E456" s="201"/>
      <c r="F456" s="184"/>
      <c r="G456" s="184"/>
      <c r="H456" s="184"/>
      <c r="I456" s="184"/>
      <c r="J456" s="184"/>
      <c r="K456" s="184"/>
      <c r="L456" s="184"/>
      <c r="M456" s="184"/>
      <c r="N456" s="184"/>
      <c r="O456" s="184"/>
      <c r="P456" s="184"/>
      <c r="Q456" s="184"/>
      <c r="R456" s="185"/>
      <c r="S456" s="185"/>
      <c r="T456" s="184"/>
      <c r="U456" s="184"/>
      <c r="V456" s="185"/>
      <c r="W456" s="185"/>
      <c r="X456" s="266"/>
      <c r="Y456" s="176"/>
      <c r="Z456" s="176"/>
      <c r="AA456" s="176"/>
      <c r="AB456" s="176"/>
      <c r="AC456" s="176"/>
      <c r="AD456" s="176"/>
      <c r="AE456" s="176" t="s">
        <v>197</v>
      </c>
      <c r="AF456" s="176">
        <v>0</v>
      </c>
      <c r="AG456" s="176"/>
      <c r="AH456" s="211"/>
      <c r="AI456" s="212" t="s">
        <v>2407</v>
      </c>
      <c r="AJ456" s="214"/>
      <c r="AK456" s="176"/>
      <c r="AL456" s="176"/>
      <c r="AM456" s="176"/>
      <c r="AN456" s="176"/>
      <c r="AO456" s="176"/>
      <c r="AP456" s="176"/>
      <c r="AQ456" s="176"/>
      <c r="AR456" s="176"/>
      <c r="AS456" s="176"/>
      <c r="AT456" s="176"/>
      <c r="AU456" s="176"/>
      <c r="AV456" s="176"/>
      <c r="AW456" s="176"/>
      <c r="AX456" s="176"/>
      <c r="AY456" s="176"/>
      <c r="AZ456" s="176"/>
      <c r="BA456" s="176"/>
      <c r="BB456" s="176"/>
      <c r="BC456" s="176"/>
      <c r="BD456" s="176"/>
      <c r="BE456" s="176"/>
      <c r="BF456" s="176"/>
      <c r="BG456" s="176"/>
      <c r="BH456" s="176"/>
    </row>
    <row r="457" spans="1:60" outlineLevel="1" x14ac:dyDescent="0.2">
      <c r="A457" s="177"/>
      <c r="B457" s="208" t="s">
        <v>460</v>
      </c>
      <c r="C457" s="209"/>
      <c r="D457" s="200"/>
      <c r="E457" s="201">
        <v>12</v>
      </c>
      <c r="F457" s="184"/>
      <c r="G457" s="184"/>
      <c r="H457" s="184"/>
      <c r="I457" s="184"/>
      <c r="J457" s="184"/>
      <c r="K457" s="184"/>
      <c r="L457" s="184"/>
      <c r="M457" s="184"/>
      <c r="N457" s="184"/>
      <c r="O457" s="184"/>
      <c r="P457" s="184"/>
      <c r="Q457" s="184"/>
      <c r="R457" s="185"/>
      <c r="S457" s="185"/>
      <c r="T457" s="184"/>
      <c r="U457" s="184"/>
      <c r="V457" s="185"/>
      <c r="W457" s="185"/>
      <c r="X457" s="266"/>
      <c r="Y457" s="176"/>
      <c r="Z457" s="176"/>
      <c r="AA457" s="176"/>
      <c r="AB457" s="176"/>
      <c r="AC457" s="176"/>
      <c r="AD457" s="176"/>
      <c r="AE457" s="176" t="s">
        <v>197</v>
      </c>
      <c r="AF457" s="176">
        <v>0</v>
      </c>
      <c r="AG457" s="176"/>
      <c r="AH457" s="211"/>
      <c r="AI457" s="212" t="s">
        <v>460</v>
      </c>
      <c r="AJ457" s="214"/>
      <c r="AK457" s="176"/>
      <c r="AL457" s="176"/>
      <c r="AM457" s="176"/>
      <c r="AN457" s="176"/>
      <c r="AO457" s="176"/>
      <c r="AP457" s="176"/>
      <c r="AQ457" s="176"/>
      <c r="AR457" s="176"/>
      <c r="AS457" s="176"/>
      <c r="AT457" s="176"/>
      <c r="AU457" s="176"/>
      <c r="AV457" s="176"/>
      <c r="AW457" s="176"/>
      <c r="AX457" s="176"/>
      <c r="AY457" s="176"/>
      <c r="AZ457" s="176"/>
      <c r="BA457" s="176"/>
      <c r="BB457" s="176"/>
      <c r="BC457" s="176"/>
      <c r="BD457" s="176"/>
      <c r="BE457" s="176"/>
      <c r="BF457" s="176"/>
      <c r="BG457" s="176"/>
      <c r="BH457" s="176"/>
    </row>
    <row r="458" spans="1:60" ht="22.5" outlineLevel="1" x14ac:dyDescent="0.2">
      <c r="A458" s="193">
        <v>81</v>
      </c>
      <c r="B458" s="194" t="s">
        <v>467</v>
      </c>
      <c r="C458" s="194" t="s">
        <v>468</v>
      </c>
      <c r="D458" s="195" t="s">
        <v>293</v>
      </c>
      <c r="E458" s="196">
        <v>35.700000000000003</v>
      </c>
      <c r="F458" s="199"/>
      <c r="G458" s="197">
        <f>ROUND(E458*F458,2)</f>
        <v>0</v>
      </c>
      <c r="H458" s="199">
        <v>226</v>
      </c>
      <c r="I458" s="197">
        <f>ROUND(E458*H458,2)</f>
        <v>8068.2</v>
      </c>
      <c r="J458" s="199">
        <v>73</v>
      </c>
      <c r="K458" s="197">
        <f>ROUND(E458*J458,2)</f>
        <v>2606.1</v>
      </c>
      <c r="L458" s="197">
        <v>21</v>
      </c>
      <c r="M458" s="197">
        <f>G458*(1+L458/100)</f>
        <v>0</v>
      </c>
      <c r="N458" s="197">
        <v>2.5999999999999998E-4</v>
      </c>
      <c r="O458" s="197">
        <f>ROUND(E458*N458,2)</f>
        <v>0.01</v>
      </c>
      <c r="P458" s="197">
        <v>0</v>
      </c>
      <c r="Q458" s="197">
        <f>ROUND(E458*P458,2)</f>
        <v>0</v>
      </c>
      <c r="R458" s="198" t="s">
        <v>428</v>
      </c>
      <c r="S458" s="198" t="s">
        <v>194</v>
      </c>
      <c r="T458" s="197">
        <v>0.15</v>
      </c>
      <c r="U458" s="197">
        <f>ROUND(E458*T458,2)</f>
        <v>5.36</v>
      </c>
      <c r="V458" s="198"/>
      <c r="W458" s="198"/>
      <c r="X458" s="266"/>
      <c r="Y458" s="176"/>
      <c r="Z458" s="176"/>
      <c r="AA458" s="176"/>
      <c r="AB458" s="176"/>
      <c r="AC458" s="176"/>
      <c r="AD458" s="176"/>
      <c r="AE458" s="176" t="s">
        <v>449</v>
      </c>
      <c r="AF458" s="176">
        <v>376</v>
      </c>
      <c r="AG458" s="176"/>
      <c r="AH458" s="211"/>
      <c r="AI458" s="211"/>
      <c r="AJ458" s="214"/>
      <c r="AK458" s="176"/>
      <c r="AL458" s="176"/>
      <c r="AM458" s="176"/>
      <c r="AN458" s="176"/>
      <c r="AO458" s="176"/>
      <c r="AP458" s="176"/>
      <c r="AQ458" s="176"/>
      <c r="AR458" s="176"/>
      <c r="AS458" s="176"/>
      <c r="AT458" s="176"/>
      <c r="AU458" s="176"/>
      <c r="AV458" s="176"/>
      <c r="AW458" s="176"/>
      <c r="AX458" s="176"/>
      <c r="AY458" s="176"/>
      <c r="AZ458" s="176"/>
      <c r="BA458" s="176"/>
      <c r="BB458" s="176"/>
      <c r="BC458" s="176"/>
      <c r="BD458" s="176"/>
      <c r="BE458" s="176"/>
      <c r="BF458" s="176"/>
      <c r="BG458" s="176"/>
      <c r="BH458" s="176"/>
    </row>
    <row r="459" spans="1:60" outlineLevel="1" x14ac:dyDescent="0.2">
      <c r="A459" s="177"/>
      <c r="B459" s="208" t="s">
        <v>2406</v>
      </c>
      <c r="C459" s="209"/>
      <c r="D459" s="200"/>
      <c r="E459" s="201"/>
      <c r="F459" s="184"/>
      <c r="G459" s="184"/>
      <c r="H459" s="184"/>
      <c r="I459" s="184"/>
      <c r="J459" s="184"/>
      <c r="K459" s="184"/>
      <c r="L459" s="184"/>
      <c r="M459" s="184"/>
      <c r="N459" s="184"/>
      <c r="O459" s="184"/>
      <c r="P459" s="184"/>
      <c r="Q459" s="184"/>
      <c r="R459" s="185"/>
      <c r="S459" s="185"/>
      <c r="T459" s="184"/>
      <c r="U459" s="184"/>
      <c r="V459" s="185"/>
      <c r="W459" s="185"/>
      <c r="X459" s="266"/>
      <c r="Y459" s="176"/>
      <c r="Z459" s="176"/>
      <c r="AA459" s="176"/>
      <c r="AB459" s="176"/>
      <c r="AC459" s="176"/>
      <c r="AD459" s="176"/>
      <c r="AE459" s="176" t="s">
        <v>197</v>
      </c>
      <c r="AF459" s="176">
        <v>0</v>
      </c>
      <c r="AG459" s="176"/>
      <c r="AH459" s="211"/>
      <c r="AI459" s="212" t="s">
        <v>2406</v>
      </c>
      <c r="AJ459" s="214"/>
      <c r="AK459" s="176"/>
      <c r="AL459" s="176"/>
      <c r="AM459" s="176"/>
      <c r="AN459" s="176"/>
      <c r="AO459" s="176"/>
      <c r="AP459" s="176"/>
      <c r="AQ459" s="176"/>
      <c r="AR459" s="176"/>
      <c r="AS459" s="176"/>
      <c r="AT459" s="176"/>
      <c r="AU459" s="176"/>
      <c r="AV459" s="176"/>
      <c r="AW459" s="176"/>
      <c r="AX459" s="176"/>
      <c r="AY459" s="176"/>
      <c r="AZ459" s="176"/>
      <c r="BA459" s="176"/>
      <c r="BB459" s="176"/>
      <c r="BC459" s="176"/>
      <c r="BD459" s="176"/>
      <c r="BE459" s="176"/>
      <c r="BF459" s="176"/>
      <c r="BG459" s="176"/>
      <c r="BH459" s="176"/>
    </row>
    <row r="460" spans="1:60" outlineLevel="1" x14ac:dyDescent="0.2">
      <c r="A460" s="177"/>
      <c r="B460" s="208" t="s">
        <v>2405</v>
      </c>
      <c r="C460" s="209"/>
      <c r="D460" s="200"/>
      <c r="E460" s="201"/>
      <c r="F460" s="184"/>
      <c r="G460" s="184"/>
      <c r="H460" s="184"/>
      <c r="I460" s="184"/>
      <c r="J460" s="184"/>
      <c r="K460" s="184"/>
      <c r="L460" s="184"/>
      <c r="M460" s="184"/>
      <c r="N460" s="184"/>
      <c r="O460" s="184"/>
      <c r="P460" s="184"/>
      <c r="Q460" s="184"/>
      <c r="R460" s="185"/>
      <c r="S460" s="185"/>
      <c r="T460" s="184"/>
      <c r="U460" s="184"/>
      <c r="V460" s="185"/>
      <c r="W460" s="185"/>
      <c r="X460" s="266"/>
      <c r="Y460" s="176"/>
      <c r="Z460" s="176"/>
      <c r="AA460" s="176"/>
      <c r="AB460" s="176"/>
      <c r="AC460" s="176"/>
      <c r="AD460" s="176"/>
      <c r="AE460" s="176" t="s">
        <v>197</v>
      </c>
      <c r="AF460" s="176">
        <v>0</v>
      </c>
      <c r="AG460" s="176"/>
      <c r="AH460" s="211"/>
      <c r="AI460" s="212" t="s">
        <v>2405</v>
      </c>
      <c r="AJ460" s="214"/>
      <c r="AK460" s="176"/>
      <c r="AL460" s="176"/>
      <c r="AM460" s="176"/>
      <c r="AN460" s="176"/>
      <c r="AO460" s="176"/>
      <c r="AP460" s="176"/>
      <c r="AQ460" s="176"/>
      <c r="AR460" s="176"/>
      <c r="AS460" s="176"/>
      <c r="AT460" s="176"/>
      <c r="AU460" s="176"/>
      <c r="AV460" s="176"/>
      <c r="AW460" s="176"/>
      <c r="AX460" s="176"/>
      <c r="AY460" s="176"/>
      <c r="AZ460" s="176"/>
      <c r="BA460" s="176"/>
      <c r="BB460" s="176"/>
      <c r="BC460" s="176"/>
      <c r="BD460" s="176"/>
      <c r="BE460" s="176"/>
      <c r="BF460" s="176"/>
      <c r="BG460" s="176"/>
      <c r="BH460" s="176"/>
    </row>
    <row r="461" spans="1:60" outlineLevel="1" x14ac:dyDescent="0.2">
      <c r="A461" s="177"/>
      <c r="B461" s="208" t="s">
        <v>2404</v>
      </c>
      <c r="C461" s="209"/>
      <c r="D461" s="200"/>
      <c r="E461" s="201"/>
      <c r="F461" s="184"/>
      <c r="G461" s="184"/>
      <c r="H461" s="184"/>
      <c r="I461" s="184"/>
      <c r="J461" s="184"/>
      <c r="K461" s="184"/>
      <c r="L461" s="184"/>
      <c r="M461" s="184"/>
      <c r="N461" s="184"/>
      <c r="O461" s="184"/>
      <c r="P461" s="184"/>
      <c r="Q461" s="184"/>
      <c r="R461" s="185"/>
      <c r="S461" s="185"/>
      <c r="T461" s="184"/>
      <c r="U461" s="184"/>
      <c r="V461" s="185"/>
      <c r="W461" s="185"/>
      <c r="X461" s="266"/>
      <c r="Y461" s="176"/>
      <c r="Z461" s="176"/>
      <c r="AA461" s="176"/>
      <c r="AB461" s="176"/>
      <c r="AC461" s="176"/>
      <c r="AD461" s="176"/>
      <c r="AE461" s="176" t="s">
        <v>197</v>
      </c>
      <c r="AF461" s="176">
        <v>0</v>
      </c>
      <c r="AG461" s="176"/>
      <c r="AH461" s="211"/>
      <c r="AI461" s="212" t="s">
        <v>2404</v>
      </c>
      <c r="AJ461" s="214"/>
      <c r="AK461" s="176"/>
      <c r="AL461" s="176"/>
      <c r="AM461" s="176"/>
      <c r="AN461" s="176"/>
      <c r="AO461" s="176"/>
      <c r="AP461" s="176"/>
      <c r="AQ461" s="176"/>
      <c r="AR461" s="176"/>
      <c r="AS461" s="176"/>
      <c r="AT461" s="176"/>
      <c r="AU461" s="176"/>
      <c r="AV461" s="176"/>
      <c r="AW461" s="176"/>
      <c r="AX461" s="176"/>
      <c r="AY461" s="176"/>
      <c r="AZ461" s="176"/>
      <c r="BA461" s="176"/>
      <c r="BB461" s="176"/>
      <c r="BC461" s="176"/>
      <c r="BD461" s="176"/>
      <c r="BE461" s="176"/>
      <c r="BF461" s="176"/>
      <c r="BG461" s="176"/>
      <c r="BH461" s="176"/>
    </row>
    <row r="462" spans="1:60" outlineLevel="1" x14ac:dyDescent="0.2">
      <c r="A462" s="177"/>
      <c r="B462" s="208" t="s">
        <v>2403</v>
      </c>
      <c r="C462" s="209"/>
      <c r="D462" s="200"/>
      <c r="E462" s="201">
        <v>35.700000000000003</v>
      </c>
      <c r="F462" s="184"/>
      <c r="G462" s="184"/>
      <c r="H462" s="184"/>
      <c r="I462" s="184"/>
      <c r="J462" s="184"/>
      <c r="K462" s="184"/>
      <c r="L462" s="184"/>
      <c r="M462" s="184"/>
      <c r="N462" s="184"/>
      <c r="O462" s="184"/>
      <c r="P462" s="184"/>
      <c r="Q462" s="184"/>
      <c r="R462" s="185"/>
      <c r="S462" s="185"/>
      <c r="T462" s="184"/>
      <c r="U462" s="184"/>
      <c r="V462" s="185"/>
      <c r="W462" s="185"/>
      <c r="X462" s="266"/>
      <c r="Y462" s="176"/>
      <c r="Z462" s="176"/>
      <c r="AA462" s="176"/>
      <c r="AB462" s="176"/>
      <c r="AC462" s="176"/>
      <c r="AD462" s="176"/>
      <c r="AE462" s="176" t="s">
        <v>197</v>
      </c>
      <c r="AF462" s="176">
        <v>0</v>
      </c>
      <c r="AG462" s="176"/>
      <c r="AH462" s="211"/>
      <c r="AI462" s="212" t="s">
        <v>2403</v>
      </c>
      <c r="AJ462" s="214"/>
      <c r="AK462" s="176"/>
      <c r="AL462" s="176"/>
      <c r="AM462" s="176"/>
      <c r="AN462" s="176"/>
      <c r="AO462" s="176"/>
      <c r="AP462" s="176"/>
      <c r="AQ462" s="176"/>
      <c r="AR462" s="176"/>
      <c r="AS462" s="176"/>
      <c r="AT462" s="176"/>
      <c r="AU462" s="176"/>
      <c r="AV462" s="176"/>
      <c r="AW462" s="176"/>
      <c r="AX462" s="176"/>
      <c r="AY462" s="176"/>
      <c r="AZ462" s="176"/>
      <c r="BA462" s="176"/>
      <c r="BB462" s="176"/>
      <c r="BC462" s="176"/>
      <c r="BD462" s="176"/>
      <c r="BE462" s="176"/>
      <c r="BF462" s="176"/>
      <c r="BG462" s="176"/>
      <c r="BH462" s="176"/>
    </row>
    <row r="463" spans="1:60" outlineLevel="1" x14ac:dyDescent="0.2">
      <c r="A463" s="193">
        <v>82</v>
      </c>
      <c r="B463" s="194" t="s">
        <v>471</v>
      </c>
      <c r="C463" s="194" t="s">
        <v>472</v>
      </c>
      <c r="D463" s="195" t="s">
        <v>213</v>
      </c>
      <c r="E463" s="196">
        <v>35</v>
      </c>
      <c r="F463" s="199"/>
      <c r="G463" s="197">
        <f>ROUND(E463*F463,2)</f>
        <v>0</v>
      </c>
      <c r="H463" s="199">
        <v>71.44</v>
      </c>
      <c r="I463" s="197">
        <f>ROUND(E463*H463,2)</f>
        <v>2500.4</v>
      </c>
      <c r="J463" s="199">
        <v>1865.56</v>
      </c>
      <c r="K463" s="197">
        <f>ROUND(E463*J463,2)</f>
        <v>65294.6</v>
      </c>
      <c r="L463" s="197">
        <v>21</v>
      </c>
      <c r="M463" s="197">
        <f>G463*(1+L463/100)</f>
        <v>0</v>
      </c>
      <c r="N463" s="197">
        <v>2.0000000000000002E-5</v>
      </c>
      <c r="O463" s="197">
        <f>ROUND(E463*N463,2)</f>
        <v>0</v>
      </c>
      <c r="P463" s="197">
        <v>0</v>
      </c>
      <c r="Q463" s="197">
        <f>ROUND(E463*P463,2)</f>
        <v>0</v>
      </c>
      <c r="R463" s="198" t="s">
        <v>422</v>
      </c>
      <c r="S463" s="198" t="s">
        <v>194</v>
      </c>
      <c r="T463" s="197">
        <v>4.0199999999999996</v>
      </c>
      <c r="U463" s="197">
        <f>ROUND(E463*T463,2)</f>
        <v>140.69999999999999</v>
      </c>
      <c r="V463" s="198"/>
      <c r="W463" s="198"/>
      <c r="X463" s="266"/>
      <c r="Y463" s="176"/>
      <c r="Z463" s="176"/>
      <c r="AA463" s="176"/>
      <c r="AB463" s="176"/>
      <c r="AC463" s="176"/>
      <c r="AD463" s="176"/>
      <c r="AE463" s="176" t="s">
        <v>449</v>
      </c>
      <c r="AF463" s="176">
        <v>380</v>
      </c>
      <c r="AG463" s="176"/>
      <c r="AH463" s="211"/>
      <c r="AI463" s="211"/>
      <c r="AJ463" s="214"/>
      <c r="AK463" s="176"/>
      <c r="AL463" s="176"/>
      <c r="AM463" s="176"/>
      <c r="AN463" s="176"/>
      <c r="AO463" s="176"/>
      <c r="AP463" s="176"/>
      <c r="AQ463" s="176"/>
      <c r="AR463" s="176"/>
      <c r="AS463" s="176"/>
      <c r="AT463" s="176"/>
      <c r="AU463" s="176"/>
      <c r="AV463" s="176"/>
      <c r="AW463" s="176"/>
      <c r="AX463" s="176"/>
      <c r="AY463" s="176"/>
      <c r="AZ463" s="176"/>
      <c r="BA463" s="176"/>
      <c r="BB463" s="176"/>
      <c r="BC463" s="176"/>
      <c r="BD463" s="176"/>
      <c r="BE463" s="176"/>
      <c r="BF463" s="176"/>
      <c r="BG463" s="176"/>
      <c r="BH463" s="176"/>
    </row>
    <row r="464" spans="1:60" outlineLevel="1" x14ac:dyDescent="0.2">
      <c r="A464" s="177"/>
      <c r="B464" s="208" t="s">
        <v>2402</v>
      </c>
      <c r="C464" s="209"/>
      <c r="D464" s="200"/>
      <c r="E464" s="201"/>
      <c r="F464" s="184"/>
      <c r="G464" s="184"/>
      <c r="H464" s="184"/>
      <c r="I464" s="184"/>
      <c r="J464" s="184"/>
      <c r="K464" s="184"/>
      <c r="L464" s="184"/>
      <c r="M464" s="184"/>
      <c r="N464" s="184"/>
      <c r="O464" s="184"/>
      <c r="P464" s="184"/>
      <c r="Q464" s="184"/>
      <c r="R464" s="185"/>
      <c r="S464" s="185"/>
      <c r="T464" s="184"/>
      <c r="U464" s="184"/>
      <c r="V464" s="185"/>
      <c r="W464" s="185"/>
      <c r="X464" s="266"/>
      <c r="Y464" s="176"/>
      <c r="Z464" s="176"/>
      <c r="AA464" s="176"/>
      <c r="AB464" s="176"/>
      <c r="AC464" s="176"/>
      <c r="AD464" s="176"/>
      <c r="AE464" s="176" t="s">
        <v>197</v>
      </c>
      <c r="AF464" s="176">
        <v>0</v>
      </c>
      <c r="AG464" s="176"/>
      <c r="AH464" s="211"/>
      <c r="AI464" s="212" t="s">
        <v>2402</v>
      </c>
      <c r="AJ464" s="214"/>
      <c r="AK464" s="176"/>
      <c r="AL464" s="176"/>
      <c r="AM464" s="176"/>
      <c r="AN464" s="176"/>
      <c r="AO464" s="176"/>
      <c r="AP464" s="176"/>
      <c r="AQ464" s="176"/>
      <c r="AR464" s="176"/>
      <c r="AS464" s="176"/>
      <c r="AT464" s="176"/>
      <c r="AU464" s="176"/>
      <c r="AV464" s="176"/>
      <c r="AW464" s="176"/>
      <c r="AX464" s="176"/>
      <c r="AY464" s="176"/>
      <c r="AZ464" s="176"/>
      <c r="BA464" s="176"/>
      <c r="BB464" s="176"/>
      <c r="BC464" s="176"/>
      <c r="BD464" s="176"/>
      <c r="BE464" s="176"/>
      <c r="BF464" s="176"/>
      <c r="BG464" s="176"/>
      <c r="BH464" s="176"/>
    </row>
    <row r="465" spans="1:60" outlineLevel="1" x14ac:dyDescent="0.2">
      <c r="A465" s="177"/>
      <c r="B465" s="208" t="s">
        <v>2401</v>
      </c>
      <c r="C465" s="209"/>
      <c r="D465" s="200"/>
      <c r="E465" s="201">
        <v>35</v>
      </c>
      <c r="F465" s="184"/>
      <c r="G465" s="184"/>
      <c r="H465" s="184"/>
      <c r="I465" s="184"/>
      <c r="J465" s="184"/>
      <c r="K465" s="184"/>
      <c r="L465" s="184"/>
      <c r="M465" s="184"/>
      <c r="N465" s="184"/>
      <c r="O465" s="184"/>
      <c r="P465" s="184"/>
      <c r="Q465" s="184"/>
      <c r="R465" s="185"/>
      <c r="S465" s="185"/>
      <c r="T465" s="184"/>
      <c r="U465" s="184"/>
      <c r="V465" s="185"/>
      <c r="W465" s="185"/>
      <c r="X465" s="266"/>
      <c r="Y465" s="176"/>
      <c r="Z465" s="176"/>
      <c r="AA465" s="176"/>
      <c r="AB465" s="176"/>
      <c r="AC465" s="176"/>
      <c r="AD465" s="176"/>
      <c r="AE465" s="176" t="s">
        <v>197</v>
      </c>
      <c r="AF465" s="176">
        <v>0</v>
      </c>
      <c r="AG465" s="176"/>
      <c r="AH465" s="211"/>
      <c r="AI465" s="212" t="s">
        <v>2401</v>
      </c>
      <c r="AJ465" s="214"/>
      <c r="AK465" s="176"/>
      <c r="AL465" s="176"/>
      <c r="AM465" s="176"/>
      <c r="AN465" s="176"/>
      <c r="AO465" s="176"/>
      <c r="AP465" s="176"/>
      <c r="AQ465" s="176"/>
      <c r="AR465" s="176"/>
      <c r="AS465" s="176"/>
      <c r="AT465" s="176"/>
      <c r="AU465" s="176"/>
      <c r="AV465" s="176"/>
      <c r="AW465" s="176"/>
      <c r="AX465" s="176"/>
      <c r="AY465" s="176"/>
      <c r="AZ465" s="176"/>
      <c r="BA465" s="176"/>
      <c r="BB465" s="176"/>
      <c r="BC465" s="176"/>
      <c r="BD465" s="176"/>
      <c r="BE465" s="176"/>
      <c r="BF465" s="176"/>
      <c r="BG465" s="176"/>
      <c r="BH465" s="176"/>
    </row>
    <row r="466" spans="1:60" ht="22.5" outlineLevel="1" x14ac:dyDescent="0.2">
      <c r="A466" s="193">
        <v>83</v>
      </c>
      <c r="B466" s="194" t="s">
        <v>474</v>
      </c>
      <c r="C466" s="194" t="s">
        <v>475</v>
      </c>
      <c r="D466" s="195" t="s">
        <v>213</v>
      </c>
      <c r="E466" s="196">
        <v>35</v>
      </c>
      <c r="F466" s="199"/>
      <c r="G466" s="197">
        <f>ROUND(E466*F466,2)</f>
        <v>0</v>
      </c>
      <c r="H466" s="199">
        <v>455.5</v>
      </c>
      <c r="I466" s="197">
        <f>ROUND(E466*H466,2)</f>
        <v>15942.5</v>
      </c>
      <c r="J466" s="199">
        <v>0</v>
      </c>
      <c r="K466" s="197">
        <f>ROUND(E466*J466,2)</f>
        <v>0</v>
      </c>
      <c r="L466" s="197">
        <v>21</v>
      </c>
      <c r="M466" s="197">
        <f>G466*(1+L466/100)</f>
        <v>0</v>
      </c>
      <c r="N466" s="197">
        <v>7.5000000000000002E-4</v>
      </c>
      <c r="O466" s="197">
        <f>ROUND(E466*N466,2)</f>
        <v>0.03</v>
      </c>
      <c r="P466" s="197">
        <v>0</v>
      </c>
      <c r="Q466" s="197">
        <f>ROUND(E466*P466,2)</f>
        <v>0</v>
      </c>
      <c r="R466" s="198" t="s">
        <v>243</v>
      </c>
      <c r="S466" s="198" t="s">
        <v>194</v>
      </c>
      <c r="T466" s="197">
        <v>0</v>
      </c>
      <c r="U466" s="197">
        <f>ROUND(E466*T466,2)</f>
        <v>0</v>
      </c>
      <c r="V466" s="198"/>
      <c r="W466" s="198"/>
      <c r="X466" s="266"/>
      <c r="Y466" s="176"/>
      <c r="Z466" s="176"/>
      <c r="AA466" s="176"/>
      <c r="AB466" s="176"/>
      <c r="AC466" s="176"/>
      <c r="AD466" s="176"/>
      <c r="AE466" s="176" t="s">
        <v>244</v>
      </c>
      <c r="AF466" s="176">
        <v>382</v>
      </c>
      <c r="AG466" s="176"/>
      <c r="AH466" s="211"/>
      <c r="AI466" s="211"/>
      <c r="AJ466" s="214"/>
      <c r="AK466" s="176"/>
      <c r="AL466" s="176"/>
      <c r="AM466" s="176"/>
      <c r="AN466" s="176"/>
      <c r="AO466" s="176"/>
      <c r="AP466" s="176"/>
      <c r="AQ466" s="176"/>
      <c r="AR466" s="176"/>
      <c r="AS466" s="176"/>
      <c r="AT466" s="176"/>
      <c r="AU466" s="176"/>
      <c r="AV466" s="176"/>
      <c r="AW466" s="176"/>
      <c r="AX466" s="176"/>
      <c r="AY466" s="176"/>
      <c r="AZ466" s="176"/>
      <c r="BA466" s="176"/>
      <c r="BB466" s="176"/>
      <c r="BC466" s="176"/>
      <c r="BD466" s="176"/>
      <c r="BE466" s="176"/>
      <c r="BF466" s="176"/>
      <c r="BG466" s="176"/>
      <c r="BH466" s="176"/>
    </row>
    <row r="467" spans="1:60" outlineLevel="1" x14ac:dyDescent="0.2">
      <c r="A467" s="193">
        <v>84</v>
      </c>
      <c r="B467" s="194" t="s">
        <v>476</v>
      </c>
      <c r="C467" s="194" t="s">
        <v>477</v>
      </c>
      <c r="D467" s="195" t="s">
        <v>213</v>
      </c>
      <c r="E467" s="196">
        <v>25</v>
      </c>
      <c r="F467" s="199"/>
      <c r="G467" s="197">
        <f>ROUND(E467*F467,2)</f>
        <v>0</v>
      </c>
      <c r="H467" s="199">
        <v>440.5</v>
      </c>
      <c r="I467" s="197">
        <f>ROUND(E467*H467,2)</f>
        <v>11012.5</v>
      </c>
      <c r="J467" s="199">
        <v>0</v>
      </c>
      <c r="K467" s="197">
        <f>ROUND(E467*J467,2)</f>
        <v>0</v>
      </c>
      <c r="L467" s="197">
        <v>21</v>
      </c>
      <c r="M467" s="197">
        <f>G467*(1+L467/100)</f>
        <v>0</v>
      </c>
      <c r="N467" s="197">
        <v>7.5000000000000002E-4</v>
      </c>
      <c r="O467" s="197">
        <f>ROUND(E467*N467,2)</f>
        <v>0.02</v>
      </c>
      <c r="P467" s="197">
        <v>0</v>
      </c>
      <c r="Q467" s="197">
        <f>ROUND(E467*P467,2)</f>
        <v>0</v>
      </c>
      <c r="R467" s="198" t="s">
        <v>243</v>
      </c>
      <c r="S467" s="198" t="s">
        <v>194</v>
      </c>
      <c r="T467" s="197">
        <v>0</v>
      </c>
      <c r="U467" s="197">
        <f>ROUND(E467*T467,2)</f>
        <v>0</v>
      </c>
      <c r="V467" s="198"/>
      <c r="W467" s="198"/>
      <c r="X467" s="266"/>
      <c r="Y467" s="176"/>
      <c r="Z467" s="176"/>
      <c r="AA467" s="176"/>
      <c r="AB467" s="176"/>
      <c r="AC467" s="176"/>
      <c r="AD467" s="176"/>
      <c r="AE467" s="176" t="s">
        <v>244</v>
      </c>
      <c r="AF467" s="176">
        <v>383</v>
      </c>
      <c r="AG467" s="176"/>
      <c r="AH467" s="211"/>
      <c r="AI467" s="211"/>
      <c r="AJ467" s="214"/>
      <c r="AK467" s="176"/>
      <c r="AL467" s="176"/>
      <c r="AM467" s="176"/>
      <c r="AN467" s="176"/>
      <c r="AO467" s="176"/>
      <c r="AP467" s="176"/>
      <c r="AQ467" s="176"/>
      <c r="AR467" s="176"/>
      <c r="AS467" s="176"/>
      <c r="AT467" s="176"/>
      <c r="AU467" s="176"/>
      <c r="AV467" s="176"/>
      <c r="AW467" s="176"/>
      <c r="AX467" s="176"/>
      <c r="AY467" s="176"/>
      <c r="AZ467" s="176"/>
      <c r="BA467" s="176"/>
      <c r="BB467" s="176"/>
      <c r="BC467" s="176"/>
      <c r="BD467" s="176"/>
      <c r="BE467" s="176"/>
      <c r="BF467" s="176"/>
      <c r="BG467" s="176"/>
      <c r="BH467" s="176"/>
    </row>
    <row r="468" spans="1:60" outlineLevel="1" x14ac:dyDescent="0.2">
      <c r="A468" s="193">
        <v>85</v>
      </c>
      <c r="B468" s="194" t="s">
        <v>478</v>
      </c>
      <c r="C468" s="194" t="s">
        <v>479</v>
      </c>
      <c r="D468" s="195" t="s">
        <v>213</v>
      </c>
      <c r="E468" s="196">
        <v>12</v>
      </c>
      <c r="F468" s="199"/>
      <c r="G468" s="197">
        <f>ROUND(E468*F468,2)</f>
        <v>0</v>
      </c>
      <c r="H468" s="199">
        <v>121.5</v>
      </c>
      <c r="I468" s="197">
        <f>ROUND(E468*H468,2)</f>
        <v>1458</v>
      </c>
      <c r="J468" s="199">
        <v>0</v>
      </c>
      <c r="K468" s="197">
        <f>ROUND(E468*J468,2)</f>
        <v>0</v>
      </c>
      <c r="L468" s="197">
        <v>21</v>
      </c>
      <c r="M468" s="197">
        <f>G468*(1+L468/100)</f>
        <v>0</v>
      </c>
      <c r="N468" s="197">
        <v>1.07E-3</v>
      </c>
      <c r="O468" s="197">
        <f>ROUND(E468*N468,2)</f>
        <v>0.01</v>
      </c>
      <c r="P468" s="197">
        <v>0</v>
      </c>
      <c r="Q468" s="197">
        <f>ROUND(E468*P468,2)</f>
        <v>0</v>
      </c>
      <c r="R468" s="198" t="s">
        <v>243</v>
      </c>
      <c r="S468" s="198" t="s">
        <v>194</v>
      </c>
      <c r="T468" s="197">
        <v>0</v>
      </c>
      <c r="U468" s="197">
        <f>ROUND(E468*T468,2)</f>
        <v>0</v>
      </c>
      <c r="V468" s="198"/>
      <c r="W468" s="198"/>
      <c r="X468" s="266"/>
      <c r="Y468" s="176"/>
      <c r="Z468" s="176"/>
      <c r="AA468" s="176"/>
      <c r="AB468" s="176"/>
      <c r="AC468" s="176"/>
      <c r="AD468" s="176"/>
      <c r="AE468" s="176" t="s">
        <v>244</v>
      </c>
      <c r="AF468" s="176">
        <v>384</v>
      </c>
      <c r="AG468" s="176"/>
      <c r="AH468" s="211"/>
      <c r="AI468" s="211"/>
      <c r="AJ468" s="214"/>
      <c r="AK468" s="176"/>
      <c r="AL468" s="176"/>
      <c r="AM468" s="176"/>
      <c r="AN468" s="176"/>
      <c r="AO468" s="176"/>
      <c r="AP468" s="176"/>
      <c r="AQ468" s="176"/>
      <c r="AR468" s="176"/>
      <c r="AS468" s="176"/>
      <c r="AT468" s="176"/>
      <c r="AU468" s="176"/>
      <c r="AV468" s="176"/>
      <c r="AW468" s="176"/>
      <c r="AX468" s="176"/>
      <c r="AY468" s="176"/>
      <c r="AZ468" s="176"/>
      <c r="BA468" s="176"/>
      <c r="BB468" s="176"/>
      <c r="BC468" s="176"/>
      <c r="BD468" s="176"/>
      <c r="BE468" s="176"/>
      <c r="BF468" s="176"/>
      <c r="BG468" s="176"/>
      <c r="BH468" s="176"/>
    </row>
    <row r="469" spans="1:60" outlineLevel="1" x14ac:dyDescent="0.2">
      <c r="A469" s="193">
        <v>86</v>
      </c>
      <c r="B469" s="194" t="s">
        <v>480</v>
      </c>
      <c r="C469" s="194" t="s">
        <v>481</v>
      </c>
      <c r="D469" s="195" t="s">
        <v>213</v>
      </c>
      <c r="E469" s="196">
        <v>9</v>
      </c>
      <c r="F469" s="199"/>
      <c r="G469" s="197">
        <f>ROUND(E469*F469,2)</f>
        <v>0</v>
      </c>
      <c r="H469" s="199">
        <v>4609.5</v>
      </c>
      <c r="I469" s="197">
        <f>ROUND(E469*H469,2)</f>
        <v>41485.5</v>
      </c>
      <c r="J469" s="199">
        <v>0</v>
      </c>
      <c r="K469" s="197">
        <f>ROUND(E469*J469,2)</f>
        <v>0</v>
      </c>
      <c r="L469" s="197">
        <v>21</v>
      </c>
      <c r="M469" s="197">
        <f>G469*(1+L469/100)</f>
        <v>0</v>
      </c>
      <c r="N469" s="197">
        <v>0</v>
      </c>
      <c r="O469" s="197">
        <f>ROUND(E469*N469,2)</f>
        <v>0</v>
      </c>
      <c r="P469" s="197">
        <v>0</v>
      </c>
      <c r="Q469" s="197">
        <f>ROUND(E469*P469,2)</f>
        <v>0</v>
      </c>
      <c r="R469" s="198"/>
      <c r="S469" s="198" t="s">
        <v>339</v>
      </c>
      <c r="T469" s="197">
        <v>0</v>
      </c>
      <c r="U469" s="197">
        <f>ROUND(E469*T469,2)</f>
        <v>0</v>
      </c>
      <c r="V469" s="198"/>
      <c r="W469" s="198"/>
      <c r="X469" s="266"/>
      <c r="Y469" s="176"/>
      <c r="Z469" s="176"/>
      <c r="AA469" s="176"/>
      <c r="AB469" s="176"/>
      <c r="AC469" s="176"/>
      <c r="AD469" s="176"/>
      <c r="AE469" s="176" t="s">
        <v>244</v>
      </c>
      <c r="AF469" s="176">
        <v>385</v>
      </c>
      <c r="AG469" s="176"/>
      <c r="AH469" s="211"/>
      <c r="AI469" s="211"/>
      <c r="AJ469" s="214"/>
      <c r="AK469" s="176"/>
      <c r="AL469" s="176"/>
      <c r="AM469" s="176"/>
      <c r="AN469" s="176"/>
      <c r="AO469" s="176"/>
      <c r="AP469" s="176"/>
      <c r="AQ469" s="176"/>
      <c r="AR469" s="176"/>
      <c r="AS469" s="176"/>
      <c r="AT469" s="176"/>
      <c r="AU469" s="176"/>
      <c r="AV469" s="176"/>
      <c r="AW469" s="176"/>
      <c r="AX469" s="176"/>
      <c r="AY469" s="176"/>
      <c r="AZ469" s="176"/>
      <c r="BA469" s="176"/>
      <c r="BB469" s="176"/>
      <c r="BC469" s="176"/>
      <c r="BD469" s="176"/>
      <c r="BE469" s="176"/>
      <c r="BF469" s="176"/>
      <c r="BG469" s="176"/>
      <c r="BH469" s="176"/>
    </row>
    <row r="470" spans="1:60" outlineLevel="1" x14ac:dyDescent="0.2">
      <c r="A470" s="177"/>
      <c r="B470" s="208" t="s">
        <v>2400</v>
      </c>
      <c r="C470" s="209"/>
      <c r="D470" s="200"/>
      <c r="E470" s="201"/>
      <c r="F470" s="184"/>
      <c r="G470" s="184"/>
      <c r="H470" s="184"/>
      <c r="I470" s="184"/>
      <c r="J470" s="184"/>
      <c r="K470" s="184"/>
      <c r="L470" s="184"/>
      <c r="M470" s="184"/>
      <c r="N470" s="184"/>
      <c r="O470" s="184"/>
      <c r="P470" s="184"/>
      <c r="Q470" s="184"/>
      <c r="R470" s="185"/>
      <c r="S470" s="185"/>
      <c r="T470" s="184"/>
      <c r="U470" s="184"/>
      <c r="V470" s="185"/>
      <c r="W470" s="185"/>
      <c r="X470" s="266"/>
      <c r="Y470" s="176"/>
      <c r="Z470" s="176"/>
      <c r="AA470" s="176"/>
      <c r="AB470" s="176"/>
      <c r="AC470" s="176"/>
      <c r="AD470" s="176"/>
      <c r="AE470" s="176" t="s">
        <v>197</v>
      </c>
      <c r="AF470" s="176">
        <v>0</v>
      </c>
      <c r="AG470" s="176"/>
      <c r="AH470" s="211"/>
      <c r="AI470" s="212" t="s">
        <v>2400</v>
      </c>
      <c r="AJ470" s="214"/>
      <c r="AK470" s="176"/>
      <c r="AL470" s="176"/>
      <c r="AM470" s="176"/>
      <c r="AN470" s="176"/>
      <c r="AO470" s="176"/>
      <c r="AP470" s="176"/>
      <c r="AQ470" s="176"/>
      <c r="AR470" s="176"/>
      <c r="AS470" s="176"/>
      <c r="AT470" s="176"/>
      <c r="AU470" s="176"/>
      <c r="AV470" s="176"/>
      <c r="AW470" s="176"/>
      <c r="AX470" s="176"/>
      <c r="AY470" s="176"/>
      <c r="AZ470" s="176"/>
      <c r="BA470" s="176"/>
      <c r="BB470" s="176"/>
      <c r="BC470" s="176"/>
      <c r="BD470" s="176"/>
      <c r="BE470" s="176"/>
      <c r="BF470" s="176"/>
      <c r="BG470" s="176"/>
      <c r="BH470" s="176"/>
    </row>
    <row r="471" spans="1:60" outlineLevel="1" x14ac:dyDescent="0.2">
      <c r="A471" s="177"/>
      <c r="B471" s="208" t="s">
        <v>364</v>
      </c>
      <c r="C471" s="209"/>
      <c r="D471" s="200"/>
      <c r="E471" s="201">
        <v>9</v>
      </c>
      <c r="F471" s="184"/>
      <c r="G471" s="184"/>
      <c r="H471" s="184"/>
      <c r="I471" s="184"/>
      <c r="J471" s="184"/>
      <c r="K471" s="184"/>
      <c r="L471" s="184"/>
      <c r="M471" s="184"/>
      <c r="N471" s="184"/>
      <c r="O471" s="184"/>
      <c r="P471" s="184"/>
      <c r="Q471" s="184"/>
      <c r="R471" s="185"/>
      <c r="S471" s="185"/>
      <c r="T471" s="184"/>
      <c r="U471" s="184"/>
      <c r="V471" s="185"/>
      <c r="W471" s="185"/>
      <c r="X471" s="266"/>
      <c r="Y471" s="176"/>
      <c r="Z471" s="176"/>
      <c r="AA471" s="176"/>
      <c r="AB471" s="176"/>
      <c r="AC471" s="176"/>
      <c r="AD471" s="176"/>
      <c r="AE471" s="176" t="s">
        <v>197</v>
      </c>
      <c r="AF471" s="176">
        <v>0</v>
      </c>
      <c r="AG471" s="176"/>
      <c r="AH471" s="211"/>
      <c r="AI471" s="212" t="s">
        <v>364</v>
      </c>
      <c r="AJ471" s="214"/>
      <c r="AK471" s="176"/>
      <c r="AL471" s="176"/>
      <c r="AM471" s="176"/>
      <c r="AN471" s="176"/>
      <c r="AO471" s="176"/>
      <c r="AP471" s="176"/>
      <c r="AQ471" s="176"/>
      <c r="AR471" s="176"/>
      <c r="AS471" s="176"/>
      <c r="AT471" s="176"/>
      <c r="AU471" s="176"/>
      <c r="AV471" s="176"/>
      <c r="AW471" s="176"/>
      <c r="AX471" s="176"/>
      <c r="AY471" s="176"/>
      <c r="AZ471" s="176"/>
      <c r="BA471" s="176"/>
      <c r="BB471" s="176"/>
      <c r="BC471" s="176"/>
      <c r="BD471" s="176"/>
      <c r="BE471" s="176"/>
      <c r="BF471" s="176"/>
      <c r="BG471" s="176"/>
      <c r="BH471" s="176"/>
    </row>
    <row r="472" spans="1:60" outlineLevel="1" x14ac:dyDescent="0.2">
      <c r="A472" s="193">
        <v>87</v>
      </c>
      <c r="B472" s="194" t="s">
        <v>482</v>
      </c>
      <c r="C472" s="194" t="s">
        <v>483</v>
      </c>
      <c r="D472" s="195" t="s">
        <v>213</v>
      </c>
      <c r="E472" s="196">
        <v>9</v>
      </c>
      <c r="F472" s="199"/>
      <c r="G472" s="197">
        <f>ROUND(E472*F472,2)</f>
        <v>0</v>
      </c>
      <c r="H472" s="199">
        <v>2404.5</v>
      </c>
      <c r="I472" s="197">
        <f>ROUND(E472*H472,2)</f>
        <v>21640.5</v>
      </c>
      <c r="J472" s="199">
        <v>0</v>
      </c>
      <c r="K472" s="197">
        <f>ROUND(E472*J472,2)</f>
        <v>0</v>
      </c>
      <c r="L472" s="197">
        <v>21</v>
      </c>
      <c r="M472" s="197">
        <f>G472*(1+L472/100)</f>
        <v>0</v>
      </c>
      <c r="N472" s="197">
        <v>0</v>
      </c>
      <c r="O472" s="197">
        <f>ROUND(E472*N472,2)</f>
        <v>0</v>
      </c>
      <c r="P472" s="197">
        <v>0</v>
      </c>
      <c r="Q472" s="197">
        <f>ROUND(E472*P472,2)</f>
        <v>0</v>
      </c>
      <c r="R472" s="198"/>
      <c r="S472" s="198" t="s">
        <v>339</v>
      </c>
      <c r="T472" s="197">
        <v>0</v>
      </c>
      <c r="U472" s="197">
        <f>ROUND(E472*T472,2)</f>
        <v>0</v>
      </c>
      <c r="V472" s="198"/>
      <c r="W472" s="198"/>
      <c r="X472" s="266"/>
      <c r="Y472" s="176"/>
      <c r="Z472" s="176"/>
      <c r="AA472" s="176"/>
      <c r="AB472" s="176"/>
      <c r="AC472" s="176"/>
      <c r="AD472" s="176"/>
      <c r="AE472" s="176" t="s">
        <v>244</v>
      </c>
      <c r="AF472" s="176">
        <v>387</v>
      </c>
      <c r="AG472" s="176"/>
      <c r="AH472" s="211"/>
      <c r="AI472" s="211"/>
      <c r="AJ472" s="214"/>
      <c r="AK472" s="176"/>
      <c r="AL472" s="176"/>
      <c r="AM472" s="176"/>
      <c r="AN472" s="176"/>
      <c r="AO472" s="176"/>
      <c r="AP472" s="176"/>
      <c r="AQ472" s="176"/>
      <c r="AR472" s="176"/>
      <c r="AS472" s="176"/>
      <c r="AT472" s="176"/>
      <c r="AU472" s="176"/>
      <c r="AV472" s="176"/>
      <c r="AW472" s="176"/>
      <c r="AX472" s="176"/>
      <c r="AY472" s="176"/>
      <c r="AZ472" s="176"/>
      <c r="BA472" s="176"/>
      <c r="BB472" s="176"/>
      <c r="BC472" s="176"/>
      <c r="BD472" s="176"/>
      <c r="BE472" s="176"/>
      <c r="BF472" s="176"/>
      <c r="BG472" s="176"/>
      <c r="BH472" s="176"/>
    </row>
    <row r="473" spans="1:60" outlineLevel="1" x14ac:dyDescent="0.2">
      <c r="A473" s="177"/>
      <c r="B473" s="208" t="s">
        <v>2399</v>
      </c>
      <c r="C473" s="209"/>
      <c r="D473" s="200"/>
      <c r="E473" s="201"/>
      <c r="F473" s="184"/>
      <c r="G473" s="184"/>
      <c r="H473" s="184"/>
      <c r="I473" s="184"/>
      <c r="J473" s="184"/>
      <c r="K473" s="184"/>
      <c r="L473" s="184"/>
      <c r="M473" s="184"/>
      <c r="N473" s="184"/>
      <c r="O473" s="184"/>
      <c r="P473" s="184"/>
      <c r="Q473" s="184"/>
      <c r="R473" s="185"/>
      <c r="S473" s="185"/>
      <c r="T473" s="184"/>
      <c r="U473" s="184"/>
      <c r="V473" s="185"/>
      <c r="W473" s="185"/>
      <c r="X473" s="266"/>
      <c r="Y473" s="176"/>
      <c r="Z473" s="176"/>
      <c r="AA473" s="176"/>
      <c r="AB473" s="176"/>
      <c r="AC473" s="176"/>
      <c r="AD473" s="176"/>
      <c r="AE473" s="176" t="s">
        <v>197</v>
      </c>
      <c r="AF473" s="176">
        <v>0</v>
      </c>
      <c r="AG473" s="176"/>
      <c r="AH473" s="211"/>
      <c r="AI473" s="212" t="s">
        <v>2399</v>
      </c>
      <c r="AJ473" s="214"/>
      <c r="AK473" s="176"/>
      <c r="AL473" s="176"/>
      <c r="AM473" s="176"/>
      <c r="AN473" s="176"/>
      <c r="AO473" s="176"/>
      <c r="AP473" s="176"/>
      <c r="AQ473" s="176"/>
      <c r="AR473" s="176"/>
      <c r="AS473" s="176"/>
      <c r="AT473" s="176"/>
      <c r="AU473" s="176"/>
      <c r="AV473" s="176"/>
      <c r="AW473" s="176"/>
      <c r="AX473" s="176"/>
      <c r="AY473" s="176"/>
      <c r="AZ473" s="176"/>
      <c r="BA473" s="176"/>
      <c r="BB473" s="176"/>
      <c r="BC473" s="176"/>
      <c r="BD473" s="176"/>
      <c r="BE473" s="176"/>
      <c r="BF473" s="176"/>
      <c r="BG473" s="176"/>
      <c r="BH473" s="176"/>
    </row>
    <row r="474" spans="1:60" outlineLevel="1" x14ac:dyDescent="0.2">
      <c r="A474" s="177"/>
      <c r="B474" s="208" t="s">
        <v>364</v>
      </c>
      <c r="C474" s="209"/>
      <c r="D474" s="200"/>
      <c r="E474" s="201">
        <v>9</v>
      </c>
      <c r="F474" s="184"/>
      <c r="G474" s="184"/>
      <c r="H474" s="184"/>
      <c r="I474" s="184"/>
      <c r="J474" s="184"/>
      <c r="K474" s="184"/>
      <c r="L474" s="184"/>
      <c r="M474" s="184"/>
      <c r="N474" s="184"/>
      <c r="O474" s="184"/>
      <c r="P474" s="184"/>
      <c r="Q474" s="184"/>
      <c r="R474" s="185"/>
      <c r="S474" s="185"/>
      <c r="T474" s="184"/>
      <c r="U474" s="184"/>
      <c r="V474" s="185"/>
      <c r="W474" s="185"/>
      <c r="X474" s="266"/>
      <c r="Y474" s="176"/>
      <c r="Z474" s="176"/>
      <c r="AA474" s="176"/>
      <c r="AB474" s="176"/>
      <c r="AC474" s="176"/>
      <c r="AD474" s="176"/>
      <c r="AE474" s="176" t="s">
        <v>197</v>
      </c>
      <c r="AF474" s="176">
        <v>0</v>
      </c>
      <c r="AG474" s="176"/>
      <c r="AH474" s="211"/>
      <c r="AI474" s="212" t="s">
        <v>364</v>
      </c>
      <c r="AJ474" s="214"/>
      <c r="AK474" s="176"/>
      <c r="AL474" s="176"/>
      <c r="AM474" s="176"/>
      <c r="AN474" s="176"/>
      <c r="AO474" s="176"/>
      <c r="AP474" s="176"/>
      <c r="AQ474" s="176"/>
      <c r="AR474" s="176"/>
      <c r="AS474" s="176"/>
      <c r="AT474" s="176"/>
      <c r="AU474" s="176"/>
      <c r="AV474" s="176"/>
      <c r="AW474" s="176"/>
      <c r="AX474" s="176"/>
      <c r="AY474" s="176"/>
      <c r="AZ474" s="176"/>
      <c r="BA474" s="176"/>
      <c r="BB474" s="176"/>
      <c r="BC474" s="176"/>
      <c r="BD474" s="176"/>
      <c r="BE474" s="176"/>
      <c r="BF474" s="176"/>
      <c r="BG474" s="176"/>
      <c r="BH474" s="176"/>
    </row>
    <row r="475" spans="1:60" outlineLevel="1" x14ac:dyDescent="0.2">
      <c r="A475" s="193">
        <v>88</v>
      </c>
      <c r="B475" s="194" t="s">
        <v>485</v>
      </c>
      <c r="C475" s="194" t="s">
        <v>486</v>
      </c>
      <c r="D475" s="195" t="s">
        <v>213</v>
      </c>
      <c r="E475" s="196">
        <v>9</v>
      </c>
      <c r="F475" s="199"/>
      <c r="G475" s="197">
        <f>ROUND(E475*F475,2)</f>
        <v>0</v>
      </c>
      <c r="H475" s="199">
        <v>2509.5</v>
      </c>
      <c r="I475" s="197">
        <f>ROUND(E475*H475,2)</f>
        <v>22585.5</v>
      </c>
      <c r="J475" s="199">
        <v>0</v>
      </c>
      <c r="K475" s="197">
        <f>ROUND(E475*J475,2)</f>
        <v>0</v>
      </c>
      <c r="L475" s="197">
        <v>21</v>
      </c>
      <c r="M475" s="197">
        <f>G475*(1+L475/100)</f>
        <v>0</v>
      </c>
      <c r="N475" s="197">
        <v>0</v>
      </c>
      <c r="O475" s="197">
        <f>ROUND(E475*N475,2)</f>
        <v>0</v>
      </c>
      <c r="P475" s="197">
        <v>0</v>
      </c>
      <c r="Q475" s="197">
        <f>ROUND(E475*P475,2)</f>
        <v>0</v>
      </c>
      <c r="R475" s="198"/>
      <c r="S475" s="198" t="s">
        <v>339</v>
      </c>
      <c r="T475" s="197">
        <v>0</v>
      </c>
      <c r="U475" s="197">
        <f>ROUND(E475*T475,2)</f>
        <v>0</v>
      </c>
      <c r="V475" s="198"/>
      <c r="W475" s="198"/>
      <c r="X475" s="266"/>
      <c r="Y475" s="176"/>
      <c r="Z475" s="176"/>
      <c r="AA475" s="176"/>
      <c r="AB475" s="176"/>
      <c r="AC475" s="176"/>
      <c r="AD475" s="176"/>
      <c r="AE475" s="176" t="s">
        <v>244</v>
      </c>
      <c r="AF475" s="176">
        <v>389</v>
      </c>
      <c r="AG475" s="176"/>
      <c r="AH475" s="211"/>
      <c r="AI475" s="211"/>
      <c r="AJ475" s="214"/>
      <c r="AK475" s="176"/>
      <c r="AL475" s="176"/>
      <c r="AM475" s="176"/>
      <c r="AN475" s="176"/>
      <c r="AO475" s="176"/>
      <c r="AP475" s="176"/>
      <c r="AQ475" s="176"/>
      <c r="AR475" s="176"/>
      <c r="AS475" s="176"/>
      <c r="AT475" s="176"/>
      <c r="AU475" s="176"/>
      <c r="AV475" s="176"/>
      <c r="AW475" s="176"/>
      <c r="AX475" s="176"/>
      <c r="AY475" s="176"/>
      <c r="AZ475" s="176"/>
      <c r="BA475" s="176"/>
      <c r="BB475" s="176"/>
      <c r="BC475" s="176"/>
      <c r="BD475" s="176"/>
      <c r="BE475" s="176"/>
      <c r="BF475" s="176"/>
      <c r="BG475" s="176"/>
      <c r="BH475" s="176"/>
    </row>
    <row r="476" spans="1:60" outlineLevel="1" x14ac:dyDescent="0.2">
      <c r="A476" s="177"/>
      <c r="B476" s="208" t="s">
        <v>2399</v>
      </c>
      <c r="C476" s="209"/>
      <c r="D476" s="200"/>
      <c r="E476" s="201"/>
      <c r="F476" s="184"/>
      <c r="G476" s="184"/>
      <c r="H476" s="184"/>
      <c r="I476" s="184"/>
      <c r="J476" s="184"/>
      <c r="K476" s="184"/>
      <c r="L476" s="184"/>
      <c r="M476" s="184"/>
      <c r="N476" s="184"/>
      <c r="O476" s="184"/>
      <c r="P476" s="184"/>
      <c r="Q476" s="184"/>
      <c r="R476" s="185"/>
      <c r="S476" s="185"/>
      <c r="T476" s="184"/>
      <c r="U476" s="184"/>
      <c r="V476" s="185"/>
      <c r="W476" s="185"/>
      <c r="X476" s="266"/>
      <c r="Y476" s="176"/>
      <c r="Z476" s="176"/>
      <c r="AA476" s="176"/>
      <c r="AB476" s="176"/>
      <c r="AC476" s="176"/>
      <c r="AD476" s="176"/>
      <c r="AE476" s="176" t="s">
        <v>197</v>
      </c>
      <c r="AF476" s="176">
        <v>0</v>
      </c>
      <c r="AG476" s="176"/>
      <c r="AH476" s="211"/>
      <c r="AI476" s="212" t="s">
        <v>2399</v>
      </c>
      <c r="AJ476" s="214"/>
      <c r="AK476" s="176"/>
      <c r="AL476" s="176"/>
      <c r="AM476" s="176"/>
      <c r="AN476" s="176"/>
      <c r="AO476" s="176"/>
      <c r="AP476" s="176"/>
      <c r="AQ476" s="176"/>
      <c r="AR476" s="176"/>
      <c r="AS476" s="176"/>
      <c r="AT476" s="176"/>
      <c r="AU476" s="176"/>
      <c r="AV476" s="176"/>
      <c r="AW476" s="176"/>
      <c r="AX476" s="176"/>
      <c r="AY476" s="176"/>
      <c r="AZ476" s="176"/>
      <c r="BA476" s="176"/>
      <c r="BB476" s="176"/>
      <c r="BC476" s="176"/>
      <c r="BD476" s="176"/>
      <c r="BE476" s="176"/>
      <c r="BF476" s="176"/>
      <c r="BG476" s="176"/>
      <c r="BH476" s="176"/>
    </row>
    <row r="477" spans="1:60" outlineLevel="1" x14ac:dyDescent="0.2">
      <c r="A477" s="177"/>
      <c r="B477" s="208" t="s">
        <v>364</v>
      </c>
      <c r="C477" s="209"/>
      <c r="D477" s="200"/>
      <c r="E477" s="201">
        <v>9</v>
      </c>
      <c r="F477" s="184"/>
      <c r="G477" s="184"/>
      <c r="H477" s="184"/>
      <c r="I477" s="184"/>
      <c r="J477" s="184"/>
      <c r="K477" s="184"/>
      <c r="L477" s="184"/>
      <c r="M477" s="184"/>
      <c r="N477" s="184"/>
      <c r="O477" s="184"/>
      <c r="P477" s="184"/>
      <c r="Q477" s="184"/>
      <c r="R477" s="185"/>
      <c r="S477" s="185"/>
      <c r="T477" s="184"/>
      <c r="U477" s="184"/>
      <c r="V477" s="185"/>
      <c r="W477" s="185"/>
      <c r="X477" s="266"/>
      <c r="Y477" s="176"/>
      <c r="Z477" s="176"/>
      <c r="AA477" s="176"/>
      <c r="AB477" s="176"/>
      <c r="AC477" s="176"/>
      <c r="AD477" s="176"/>
      <c r="AE477" s="176" t="s">
        <v>197</v>
      </c>
      <c r="AF477" s="176">
        <v>0</v>
      </c>
      <c r="AG477" s="176"/>
      <c r="AH477" s="211"/>
      <c r="AI477" s="212" t="s">
        <v>364</v>
      </c>
      <c r="AJ477" s="214"/>
      <c r="AK477" s="176"/>
      <c r="AL477" s="176"/>
      <c r="AM477" s="176"/>
      <c r="AN477" s="176"/>
      <c r="AO477" s="176"/>
      <c r="AP477" s="176"/>
      <c r="AQ477" s="176"/>
      <c r="AR477" s="176"/>
      <c r="AS477" s="176"/>
      <c r="AT477" s="176"/>
      <c r="AU477" s="176"/>
      <c r="AV477" s="176"/>
      <c r="AW477" s="176"/>
      <c r="AX477" s="176"/>
      <c r="AY477" s="176"/>
      <c r="AZ477" s="176"/>
      <c r="BA477" s="176"/>
      <c r="BB477" s="176"/>
      <c r="BC477" s="176"/>
      <c r="BD477" s="176"/>
      <c r="BE477" s="176"/>
      <c r="BF477" s="176"/>
      <c r="BG477" s="176"/>
      <c r="BH477" s="176"/>
    </row>
    <row r="478" spans="1:60" outlineLevel="1" x14ac:dyDescent="0.2">
      <c r="A478" s="193">
        <v>89</v>
      </c>
      <c r="B478" s="194" t="s">
        <v>487</v>
      </c>
      <c r="C478" s="194" t="s">
        <v>488</v>
      </c>
      <c r="D478" s="195" t="s">
        <v>213</v>
      </c>
      <c r="E478" s="196">
        <v>19</v>
      </c>
      <c r="F478" s="199"/>
      <c r="G478" s="197">
        <f>ROUND(E478*F478,2)</f>
        <v>0</v>
      </c>
      <c r="H478" s="199">
        <v>2929.5</v>
      </c>
      <c r="I478" s="197">
        <f>ROUND(E478*H478,2)</f>
        <v>55660.5</v>
      </c>
      <c r="J478" s="199">
        <v>0</v>
      </c>
      <c r="K478" s="197">
        <f>ROUND(E478*J478,2)</f>
        <v>0</v>
      </c>
      <c r="L478" s="197">
        <v>21</v>
      </c>
      <c r="M478" s="197">
        <f>G478*(1+L478/100)</f>
        <v>0</v>
      </c>
      <c r="N478" s="197">
        <v>0</v>
      </c>
      <c r="O478" s="197">
        <f>ROUND(E478*N478,2)</f>
        <v>0</v>
      </c>
      <c r="P478" s="197">
        <v>0</v>
      </c>
      <c r="Q478" s="197">
        <f>ROUND(E478*P478,2)</f>
        <v>0</v>
      </c>
      <c r="R478" s="198"/>
      <c r="S478" s="198" t="s">
        <v>339</v>
      </c>
      <c r="T478" s="197">
        <v>0</v>
      </c>
      <c r="U478" s="197">
        <f>ROUND(E478*T478,2)</f>
        <v>0</v>
      </c>
      <c r="V478" s="198"/>
      <c r="W478" s="198"/>
      <c r="X478" s="266"/>
      <c r="Y478" s="176"/>
      <c r="Z478" s="176"/>
      <c r="AA478" s="176"/>
      <c r="AB478" s="176"/>
      <c r="AC478" s="176"/>
      <c r="AD478" s="176"/>
      <c r="AE478" s="176" t="s">
        <v>244</v>
      </c>
      <c r="AF478" s="176">
        <v>391</v>
      </c>
      <c r="AG478" s="176"/>
      <c r="AH478" s="211"/>
      <c r="AI478" s="211"/>
      <c r="AJ478" s="214"/>
      <c r="AK478" s="176"/>
      <c r="AL478" s="176"/>
      <c r="AM478" s="176"/>
      <c r="AN478" s="176"/>
      <c r="AO478" s="176"/>
      <c r="AP478" s="176"/>
      <c r="AQ478" s="176"/>
      <c r="AR478" s="176"/>
      <c r="AS478" s="176"/>
      <c r="AT478" s="176"/>
      <c r="AU478" s="176"/>
      <c r="AV478" s="176"/>
      <c r="AW478" s="176"/>
      <c r="AX478" s="176"/>
      <c r="AY478" s="176"/>
      <c r="AZ478" s="176"/>
      <c r="BA478" s="176"/>
      <c r="BB478" s="176"/>
      <c r="BC478" s="176"/>
      <c r="BD478" s="176"/>
      <c r="BE478" s="176"/>
      <c r="BF478" s="176"/>
      <c r="BG478" s="176"/>
      <c r="BH478" s="176"/>
    </row>
    <row r="479" spans="1:60" outlineLevel="1" x14ac:dyDescent="0.2">
      <c r="A479" s="177"/>
      <c r="B479" s="208" t="s">
        <v>2398</v>
      </c>
      <c r="C479" s="209"/>
      <c r="D479" s="200"/>
      <c r="E479" s="201"/>
      <c r="F479" s="184"/>
      <c r="G479" s="184"/>
      <c r="H479" s="184"/>
      <c r="I479" s="184"/>
      <c r="J479" s="184"/>
      <c r="K479" s="184"/>
      <c r="L479" s="184"/>
      <c r="M479" s="184"/>
      <c r="N479" s="184"/>
      <c r="O479" s="184"/>
      <c r="P479" s="184"/>
      <c r="Q479" s="184"/>
      <c r="R479" s="185"/>
      <c r="S479" s="185"/>
      <c r="T479" s="184"/>
      <c r="U479" s="184"/>
      <c r="V479" s="185"/>
      <c r="W479" s="185"/>
      <c r="X479" s="266"/>
      <c r="Y479" s="176"/>
      <c r="Z479" s="176"/>
      <c r="AA479" s="176"/>
      <c r="AB479" s="176"/>
      <c r="AC479" s="176"/>
      <c r="AD479" s="176"/>
      <c r="AE479" s="176" t="s">
        <v>197</v>
      </c>
      <c r="AF479" s="176">
        <v>0</v>
      </c>
      <c r="AG479" s="176"/>
      <c r="AH479" s="211"/>
      <c r="AI479" s="212" t="s">
        <v>2398</v>
      </c>
      <c r="AJ479" s="214"/>
      <c r="AK479" s="176"/>
      <c r="AL479" s="176"/>
      <c r="AM479" s="176"/>
      <c r="AN479" s="176"/>
      <c r="AO479" s="176"/>
      <c r="AP479" s="176"/>
      <c r="AQ479" s="176"/>
      <c r="AR479" s="176"/>
      <c r="AS479" s="176"/>
      <c r="AT479" s="176"/>
      <c r="AU479" s="176"/>
      <c r="AV479" s="176"/>
      <c r="AW479" s="176"/>
      <c r="AX479" s="176"/>
      <c r="AY479" s="176"/>
      <c r="AZ479" s="176"/>
      <c r="BA479" s="176"/>
      <c r="BB479" s="176"/>
      <c r="BC479" s="176"/>
      <c r="BD479" s="176"/>
      <c r="BE479" s="176"/>
      <c r="BF479" s="176"/>
      <c r="BG479" s="176"/>
      <c r="BH479" s="176"/>
    </row>
    <row r="480" spans="1:60" outlineLevel="1" x14ac:dyDescent="0.2">
      <c r="A480" s="177"/>
      <c r="B480" s="208" t="s">
        <v>758</v>
      </c>
      <c r="C480" s="209"/>
      <c r="D480" s="200"/>
      <c r="E480" s="201">
        <v>19</v>
      </c>
      <c r="F480" s="184"/>
      <c r="G480" s="184"/>
      <c r="H480" s="184"/>
      <c r="I480" s="184"/>
      <c r="J480" s="184"/>
      <c r="K480" s="184"/>
      <c r="L480" s="184"/>
      <c r="M480" s="184"/>
      <c r="N480" s="184"/>
      <c r="O480" s="184"/>
      <c r="P480" s="184"/>
      <c r="Q480" s="184"/>
      <c r="R480" s="185"/>
      <c r="S480" s="185"/>
      <c r="T480" s="184"/>
      <c r="U480" s="184"/>
      <c r="V480" s="185"/>
      <c r="W480" s="185"/>
      <c r="X480" s="266"/>
      <c r="Y480" s="176"/>
      <c r="Z480" s="176"/>
      <c r="AA480" s="176"/>
      <c r="AB480" s="176"/>
      <c r="AC480" s="176"/>
      <c r="AD480" s="176"/>
      <c r="AE480" s="176" t="s">
        <v>197</v>
      </c>
      <c r="AF480" s="176">
        <v>0</v>
      </c>
      <c r="AG480" s="176"/>
      <c r="AH480" s="211"/>
      <c r="AI480" s="212" t="s">
        <v>758</v>
      </c>
      <c r="AJ480" s="214"/>
      <c r="AK480" s="176"/>
      <c r="AL480" s="176"/>
      <c r="AM480" s="176"/>
      <c r="AN480" s="176"/>
      <c r="AO480" s="176"/>
      <c r="AP480" s="176"/>
      <c r="AQ480" s="176"/>
      <c r="AR480" s="176"/>
      <c r="AS480" s="176"/>
      <c r="AT480" s="176"/>
      <c r="AU480" s="176"/>
      <c r="AV480" s="176"/>
      <c r="AW480" s="176"/>
      <c r="AX480" s="176"/>
      <c r="AY480" s="176"/>
      <c r="AZ480" s="176"/>
      <c r="BA480" s="176"/>
      <c r="BB480" s="176"/>
      <c r="BC480" s="176"/>
      <c r="BD480" s="176"/>
      <c r="BE480" s="176"/>
      <c r="BF480" s="176"/>
      <c r="BG480" s="176"/>
      <c r="BH480" s="176"/>
    </row>
    <row r="481" spans="1:60" outlineLevel="1" x14ac:dyDescent="0.2">
      <c r="A481" s="193">
        <v>90</v>
      </c>
      <c r="B481" s="194" t="s">
        <v>490</v>
      </c>
      <c r="C481" s="194" t="s">
        <v>491</v>
      </c>
      <c r="D481" s="195" t="s">
        <v>213</v>
      </c>
      <c r="E481" s="196">
        <v>19</v>
      </c>
      <c r="F481" s="199"/>
      <c r="G481" s="197">
        <f>ROUND(E481*F481,2)</f>
        <v>0</v>
      </c>
      <c r="H481" s="199">
        <v>2509.5</v>
      </c>
      <c r="I481" s="197">
        <f>ROUND(E481*H481,2)</f>
        <v>47680.5</v>
      </c>
      <c r="J481" s="199">
        <v>0</v>
      </c>
      <c r="K481" s="197">
        <f>ROUND(E481*J481,2)</f>
        <v>0</v>
      </c>
      <c r="L481" s="197">
        <v>21</v>
      </c>
      <c r="M481" s="197">
        <f>G481*(1+L481/100)</f>
        <v>0</v>
      </c>
      <c r="N481" s="197">
        <v>0</v>
      </c>
      <c r="O481" s="197">
        <f>ROUND(E481*N481,2)</f>
        <v>0</v>
      </c>
      <c r="P481" s="197">
        <v>0</v>
      </c>
      <c r="Q481" s="197">
        <f>ROUND(E481*P481,2)</f>
        <v>0</v>
      </c>
      <c r="R481" s="198"/>
      <c r="S481" s="198" t="s">
        <v>339</v>
      </c>
      <c r="T481" s="197">
        <v>0</v>
      </c>
      <c r="U481" s="197">
        <f>ROUND(E481*T481,2)</f>
        <v>0</v>
      </c>
      <c r="V481" s="198"/>
      <c r="W481" s="198"/>
      <c r="X481" s="266"/>
      <c r="Y481" s="176"/>
      <c r="Z481" s="176"/>
      <c r="AA481" s="176"/>
      <c r="AB481" s="176"/>
      <c r="AC481" s="176"/>
      <c r="AD481" s="176"/>
      <c r="AE481" s="176" t="s">
        <v>244</v>
      </c>
      <c r="AF481" s="176">
        <v>393</v>
      </c>
      <c r="AG481" s="176"/>
      <c r="AH481" s="211"/>
      <c r="AI481" s="211"/>
      <c r="AJ481" s="214"/>
      <c r="AK481" s="176"/>
      <c r="AL481" s="176"/>
      <c r="AM481" s="176"/>
      <c r="AN481" s="176"/>
      <c r="AO481" s="176"/>
      <c r="AP481" s="176"/>
      <c r="AQ481" s="176"/>
      <c r="AR481" s="176"/>
      <c r="AS481" s="176"/>
      <c r="AT481" s="176"/>
      <c r="AU481" s="176"/>
      <c r="AV481" s="176"/>
      <c r="AW481" s="176"/>
      <c r="AX481" s="176"/>
      <c r="AY481" s="176"/>
      <c r="AZ481" s="176"/>
      <c r="BA481" s="176"/>
      <c r="BB481" s="176"/>
      <c r="BC481" s="176"/>
      <c r="BD481" s="176"/>
      <c r="BE481" s="176"/>
      <c r="BF481" s="176"/>
      <c r="BG481" s="176"/>
      <c r="BH481" s="176"/>
    </row>
    <row r="482" spans="1:60" outlineLevel="1" x14ac:dyDescent="0.2">
      <c r="A482" s="177"/>
      <c r="B482" s="208" t="s">
        <v>2398</v>
      </c>
      <c r="C482" s="209"/>
      <c r="D482" s="200"/>
      <c r="E482" s="201"/>
      <c r="F482" s="184"/>
      <c r="G482" s="184"/>
      <c r="H482" s="184"/>
      <c r="I482" s="184"/>
      <c r="J482" s="184"/>
      <c r="K482" s="184"/>
      <c r="L482" s="184"/>
      <c r="M482" s="184"/>
      <c r="N482" s="184"/>
      <c r="O482" s="184"/>
      <c r="P482" s="184"/>
      <c r="Q482" s="184"/>
      <c r="R482" s="185"/>
      <c r="S482" s="185"/>
      <c r="T482" s="184"/>
      <c r="U482" s="184"/>
      <c r="V482" s="185"/>
      <c r="W482" s="185"/>
      <c r="X482" s="266"/>
      <c r="Y482" s="176"/>
      <c r="Z482" s="176"/>
      <c r="AA482" s="176"/>
      <c r="AB482" s="176"/>
      <c r="AC482" s="176"/>
      <c r="AD482" s="176"/>
      <c r="AE482" s="176" t="s">
        <v>197</v>
      </c>
      <c r="AF482" s="176">
        <v>0</v>
      </c>
      <c r="AG482" s="176"/>
      <c r="AH482" s="211"/>
      <c r="AI482" s="212" t="s">
        <v>2398</v>
      </c>
      <c r="AJ482" s="214"/>
      <c r="AK482" s="176"/>
      <c r="AL482" s="176"/>
      <c r="AM482" s="176"/>
      <c r="AN482" s="176"/>
      <c r="AO482" s="176"/>
      <c r="AP482" s="176"/>
      <c r="AQ482" s="176"/>
      <c r="AR482" s="176"/>
      <c r="AS482" s="176"/>
      <c r="AT482" s="176"/>
      <c r="AU482" s="176"/>
      <c r="AV482" s="176"/>
      <c r="AW482" s="176"/>
      <c r="AX482" s="176"/>
      <c r="AY482" s="176"/>
      <c r="AZ482" s="176"/>
      <c r="BA482" s="176"/>
      <c r="BB482" s="176"/>
      <c r="BC482" s="176"/>
      <c r="BD482" s="176"/>
      <c r="BE482" s="176"/>
      <c r="BF482" s="176"/>
      <c r="BG482" s="176"/>
      <c r="BH482" s="176"/>
    </row>
    <row r="483" spans="1:60" outlineLevel="1" x14ac:dyDescent="0.2">
      <c r="A483" s="177"/>
      <c r="B483" s="208" t="s">
        <v>758</v>
      </c>
      <c r="C483" s="209"/>
      <c r="D483" s="200"/>
      <c r="E483" s="201">
        <v>19</v>
      </c>
      <c r="F483" s="184"/>
      <c r="G483" s="184"/>
      <c r="H483" s="184"/>
      <c r="I483" s="184"/>
      <c r="J483" s="184"/>
      <c r="K483" s="184"/>
      <c r="L483" s="184"/>
      <c r="M483" s="184"/>
      <c r="N483" s="184"/>
      <c r="O483" s="184"/>
      <c r="P483" s="184"/>
      <c r="Q483" s="184"/>
      <c r="R483" s="185"/>
      <c r="S483" s="185"/>
      <c r="T483" s="184"/>
      <c r="U483" s="184"/>
      <c r="V483" s="185"/>
      <c r="W483" s="185"/>
      <c r="X483" s="266"/>
      <c r="Y483" s="176"/>
      <c r="Z483" s="176"/>
      <c r="AA483" s="176"/>
      <c r="AB483" s="176"/>
      <c r="AC483" s="176"/>
      <c r="AD483" s="176"/>
      <c r="AE483" s="176" t="s">
        <v>197</v>
      </c>
      <c r="AF483" s="176">
        <v>0</v>
      </c>
      <c r="AG483" s="176"/>
      <c r="AH483" s="211"/>
      <c r="AI483" s="212" t="s">
        <v>758</v>
      </c>
      <c r="AJ483" s="214"/>
      <c r="AK483" s="176"/>
      <c r="AL483" s="176"/>
      <c r="AM483" s="176"/>
      <c r="AN483" s="176"/>
      <c r="AO483" s="176"/>
      <c r="AP483" s="176"/>
      <c r="AQ483" s="176"/>
      <c r="AR483" s="176"/>
      <c r="AS483" s="176"/>
      <c r="AT483" s="176"/>
      <c r="AU483" s="176"/>
      <c r="AV483" s="176"/>
      <c r="AW483" s="176"/>
      <c r="AX483" s="176"/>
      <c r="AY483" s="176"/>
      <c r="AZ483" s="176"/>
      <c r="BA483" s="176"/>
      <c r="BB483" s="176"/>
      <c r="BC483" s="176"/>
      <c r="BD483" s="176"/>
      <c r="BE483" s="176"/>
      <c r="BF483" s="176"/>
      <c r="BG483" s="176"/>
      <c r="BH483" s="176"/>
    </row>
    <row r="484" spans="1:60" outlineLevel="1" x14ac:dyDescent="0.2">
      <c r="A484" s="193">
        <v>91</v>
      </c>
      <c r="B484" s="194" t="s">
        <v>2397</v>
      </c>
      <c r="C484" s="194" t="s">
        <v>2396</v>
      </c>
      <c r="D484" s="195" t="s">
        <v>213</v>
      </c>
      <c r="E484" s="196">
        <v>1</v>
      </c>
      <c r="F484" s="199"/>
      <c r="G484" s="197">
        <f>ROUND(E484*F484,2)</f>
        <v>0</v>
      </c>
      <c r="H484" s="199">
        <v>2929.5</v>
      </c>
      <c r="I484" s="197">
        <f>ROUND(E484*H484,2)</f>
        <v>2929.5</v>
      </c>
      <c r="J484" s="199">
        <v>0</v>
      </c>
      <c r="K484" s="197">
        <f>ROUND(E484*J484,2)</f>
        <v>0</v>
      </c>
      <c r="L484" s="197">
        <v>21</v>
      </c>
      <c r="M484" s="197">
        <f>G484*(1+L484/100)</f>
        <v>0</v>
      </c>
      <c r="N484" s="197">
        <v>0</v>
      </c>
      <c r="O484" s="197">
        <f>ROUND(E484*N484,2)</f>
        <v>0</v>
      </c>
      <c r="P484" s="197">
        <v>0</v>
      </c>
      <c r="Q484" s="197">
        <f>ROUND(E484*P484,2)</f>
        <v>0</v>
      </c>
      <c r="R484" s="198"/>
      <c r="S484" s="198" t="s">
        <v>339</v>
      </c>
      <c r="T484" s="197">
        <v>0</v>
      </c>
      <c r="U484" s="197">
        <f>ROUND(E484*T484,2)</f>
        <v>0</v>
      </c>
      <c r="V484" s="198"/>
      <c r="W484" s="198"/>
      <c r="X484" s="266"/>
      <c r="Y484" s="176"/>
      <c r="Z484" s="176"/>
      <c r="AA484" s="176"/>
      <c r="AB484" s="176"/>
      <c r="AC484" s="176"/>
      <c r="AD484" s="176"/>
      <c r="AE484" s="176" t="s">
        <v>244</v>
      </c>
      <c r="AF484" s="176">
        <v>395</v>
      </c>
      <c r="AG484" s="176"/>
      <c r="AH484" s="211"/>
      <c r="AI484" s="211"/>
      <c r="AJ484" s="214"/>
      <c r="AK484" s="176"/>
      <c r="AL484" s="176"/>
      <c r="AM484" s="176"/>
      <c r="AN484" s="176"/>
      <c r="AO484" s="176"/>
      <c r="AP484" s="176"/>
      <c r="AQ484" s="176"/>
      <c r="AR484" s="176"/>
      <c r="AS484" s="176"/>
      <c r="AT484" s="176"/>
      <c r="AU484" s="176"/>
      <c r="AV484" s="176"/>
      <c r="AW484" s="176"/>
      <c r="AX484" s="176"/>
      <c r="AY484" s="176"/>
      <c r="AZ484" s="176"/>
      <c r="BA484" s="176"/>
      <c r="BB484" s="176"/>
      <c r="BC484" s="176"/>
      <c r="BD484" s="176"/>
      <c r="BE484" s="176"/>
      <c r="BF484" s="176"/>
      <c r="BG484" s="176"/>
      <c r="BH484" s="176"/>
    </row>
    <row r="485" spans="1:60" outlineLevel="1" x14ac:dyDescent="0.2">
      <c r="A485" s="177"/>
      <c r="B485" s="208" t="s">
        <v>2393</v>
      </c>
      <c r="C485" s="209"/>
      <c r="D485" s="200"/>
      <c r="E485" s="201"/>
      <c r="F485" s="184"/>
      <c r="G485" s="184"/>
      <c r="H485" s="184"/>
      <c r="I485" s="184"/>
      <c r="J485" s="184"/>
      <c r="K485" s="184"/>
      <c r="L485" s="184"/>
      <c r="M485" s="184"/>
      <c r="N485" s="184"/>
      <c r="O485" s="184"/>
      <c r="P485" s="184"/>
      <c r="Q485" s="184"/>
      <c r="R485" s="185"/>
      <c r="S485" s="185"/>
      <c r="T485" s="184"/>
      <c r="U485" s="184"/>
      <c r="V485" s="185"/>
      <c r="W485" s="185"/>
      <c r="X485" s="266"/>
      <c r="Y485" s="176"/>
      <c r="Z485" s="176"/>
      <c r="AA485" s="176"/>
      <c r="AB485" s="176"/>
      <c r="AC485" s="176"/>
      <c r="AD485" s="176"/>
      <c r="AE485" s="176" t="s">
        <v>197</v>
      </c>
      <c r="AF485" s="176">
        <v>0</v>
      </c>
      <c r="AG485" s="176"/>
      <c r="AH485" s="211"/>
      <c r="AI485" s="212" t="s">
        <v>2393</v>
      </c>
      <c r="AJ485" s="214"/>
      <c r="AK485" s="176"/>
      <c r="AL485" s="176"/>
      <c r="AM485" s="176"/>
      <c r="AN485" s="176"/>
      <c r="AO485" s="176"/>
      <c r="AP485" s="176"/>
      <c r="AQ485" s="176"/>
      <c r="AR485" s="176"/>
      <c r="AS485" s="176"/>
      <c r="AT485" s="176"/>
      <c r="AU485" s="176"/>
      <c r="AV485" s="176"/>
      <c r="AW485" s="176"/>
      <c r="AX485" s="176"/>
      <c r="AY485" s="176"/>
      <c r="AZ485" s="176"/>
      <c r="BA485" s="176"/>
      <c r="BB485" s="176"/>
      <c r="BC485" s="176"/>
      <c r="BD485" s="176"/>
      <c r="BE485" s="176"/>
      <c r="BF485" s="176"/>
      <c r="BG485" s="176"/>
      <c r="BH485" s="176"/>
    </row>
    <row r="486" spans="1:60" outlineLevel="1" x14ac:dyDescent="0.2">
      <c r="A486" s="177"/>
      <c r="B486" s="208" t="s">
        <v>75</v>
      </c>
      <c r="C486" s="209"/>
      <c r="D486" s="200"/>
      <c r="E486" s="201">
        <v>1</v>
      </c>
      <c r="F486" s="184"/>
      <c r="G486" s="184"/>
      <c r="H486" s="184"/>
      <c r="I486" s="184"/>
      <c r="J486" s="184"/>
      <c r="K486" s="184"/>
      <c r="L486" s="184"/>
      <c r="M486" s="184"/>
      <c r="N486" s="184"/>
      <c r="O486" s="184"/>
      <c r="P486" s="184"/>
      <c r="Q486" s="184"/>
      <c r="R486" s="185"/>
      <c r="S486" s="185"/>
      <c r="T486" s="184"/>
      <c r="U486" s="184"/>
      <c r="V486" s="185"/>
      <c r="W486" s="185"/>
      <c r="X486" s="266"/>
      <c r="Y486" s="176"/>
      <c r="Z486" s="176"/>
      <c r="AA486" s="176"/>
      <c r="AB486" s="176"/>
      <c r="AC486" s="176"/>
      <c r="AD486" s="176"/>
      <c r="AE486" s="176" t="s">
        <v>197</v>
      </c>
      <c r="AF486" s="176">
        <v>0</v>
      </c>
      <c r="AG486" s="176"/>
      <c r="AH486" s="211"/>
      <c r="AI486" s="212" t="s">
        <v>75</v>
      </c>
      <c r="AJ486" s="214"/>
      <c r="AK486" s="176"/>
      <c r="AL486" s="176"/>
      <c r="AM486" s="176"/>
      <c r="AN486" s="176"/>
      <c r="AO486" s="176"/>
      <c r="AP486" s="176"/>
      <c r="AQ486" s="176"/>
      <c r="AR486" s="176"/>
      <c r="AS486" s="176"/>
      <c r="AT486" s="176"/>
      <c r="AU486" s="176"/>
      <c r="AV486" s="176"/>
      <c r="AW486" s="176"/>
      <c r="AX486" s="176"/>
      <c r="AY486" s="176"/>
      <c r="AZ486" s="176"/>
      <c r="BA486" s="176"/>
      <c r="BB486" s="176"/>
      <c r="BC486" s="176"/>
      <c r="BD486" s="176"/>
      <c r="BE486" s="176"/>
      <c r="BF486" s="176"/>
      <c r="BG486" s="176"/>
      <c r="BH486" s="176"/>
    </row>
    <row r="487" spans="1:60" outlineLevel="1" x14ac:dyDescent="0.2">
      <c r="A487" s="193">
        <v>92</v>
      </c>
      <c r="B487" s="194" t="s">
        <v>2395</v>
      </c>
      <c r="C487" s="194" t="s">
        <v>2394</v>
      </c>
      <c r="D487" s="195" t="s">
        <v>213</v>
      </c>
      <c r="E487" s="196">
        <v>1</v>
      </c>
      <c r="F487" s="199"/>
      <c r="G487" s="197">
        <f>ROUND(E487*F487,2)</f>
        <v>0</v>
      </c>
      <c r="H487" s="199">
        <v>2509.5</v>
      </c>
      <c r="I487" s="197">
        <f>ROUND(E487*H487,2)</f>
        <v>2509.5</v>
      </c>
      <c r="J487" s="199">
        <v>0</v>
      </c>
      <c r="K487" s="197">
        <f>ROUND(E487*J487,2)</f>
        <v>0</v>
      </c>
      <c r="L487" s="197">
        <v>21</v>
      </c>
      <c r="M487" s="197">
        <f>G487*(1+L487/100)</f>
        <v>0</v>
      </c>
      <c r="N487" s="197">
        <v>0</v>
      </c>
      <c r="O487" s="197">
        <f>ROUND(E487*N487,2)</f>
        <v>0</v>
      </c>
      <c r="P487" s="197">
        <v>0</v>
      </c>
      <c r="Q487" s="197">
        <f>ROUND(E487*P487,2)</f>
        <v>0</v>
      </c>
      <c r="R487" s="198"/>
      <c r="S487" s="198" t="s">
        <v>339</v>
      </c>
      <c r="T487" s="197">
        <v>0</v>
      </c>
      <c r="U487" s="197">
        <f>ROUND(E487*T487,2)</f>
        <v>0</v>
      </c>
      <c r="V487" s="198"/>
      <c r="W487" s="198"/>
      <c r="X487" s="266"/>
      <c r="Y487" s="176"/>
      <c r="Z487" s="176"/>
      <c r="AA487" s="176"/>
      <c r="AB487" s="176"/>
      <c r="AC487" s="176"/>
      <c r="AD487" s="176"/>
      <c r="AE487" s="176" t="s">
        <v>244</v>
      </c>
      <c r="AF487" s="176">
        <v>397</v>
      </c>
      <c r="AG487" s="176"/>
      <c r="AH487" s="211"/>
      <c r="AI487" s="211"/>
      <c r="AJ487" s="214"/>
      <c r="AK487" s="176"/>
      <c r="AL487" s="176"/>
      <c r="AM487" s="176"/>
      <c r="AN487" s="176"/>
      <c r="AO487" s="176"/>
      <c r="AP487" s="176"/>
      <c r="AQ487" s="176"/>
      <c r="AR487" s="176"/>
      <c r="AS487" s="176"/>
      <c r="AT487" s="176"/>
      <c r="AU487" s="176"/>
      <c r="AV487" s="176"/>
      <c r="AW487" s="176"/>
      <c r="AX487" s="176"/>
      <c r="AY487" s="176"/>
      <c r="AZ487" s="176"/>
      <c r="BA487" s="176"/>
      <c r="BB487" s="176"/>
      <c r="BC487" s="176"/>
      <c r="BD487" s="176"/>
      <c r="BE487" s="176"/>
      <c r="BF487" s="176"/>
      <c r="BG487" s="176"/>
      <c r="BH487" s="176"/>
    </row>
    <row r="488" spans="1:60" outlineLevel="1" x14ac:dyDescent="0.2">
      <c r="A488" s="177"/>
      <c r="B488" s="208" t="s">
        <v>2393</v>
      </c>
      <c r="C488" s="209"/>
      <c r="D488" s="200"/>
      <c r="E488" s="201"/>
      <c r="F488" s="184"/>
      <c r="G488" s="184"/>
      <c r="H488" s="184"/>
      <c r="I488" s="184"/>
      <c r="J488" s="184"/>
      <c r="K488" s="184"/>
      <c r="L488" s="184"/>
      <c r="M488" s="184"/>
      <c r="N488" s="184"/>
      <c r="O488" s="184"/>
      <c r="P488" s="184"/>
      <c r="Q488" s="184"/>
      <c r="R488" s="185"/>
      <c r="S488" s="185"/>
      <c r="T488" s="184"/>
      <c r="U488" s="184"/>
      <c r="V488" s="185"/>
      <c r="W488" s="185"/>
      <c r="X488" s="266"/>
      <c r="Y488" s="176"/>
      <c r="Z488" s="176"/>
      <c r="AA488" s="176"/>
      <c r="AB488" s="176"/>
      <c r="AC488" s="176"/>
      <c r="AD488" s="176"/>
      <c r="AE488" s="176" t="s">
        <v>197</v>
      </c>
      <c r="AF488" s="176">
        <v>0</v>
      </c>
      <c r="AG488" s="176"/>
      <c r="AH488" s="211"/>
      <c r="AI488" s="212" t="s">
        <v>2393</v>
      </c>
      <c r="AJ488" s="214"/>
      <c r="AK488" s="176"/>
      <c r="AL488" s="176"/>
      <c r="AM488" s="176"/>
      <c r="AN488" s="176"/>
      <c r="AO488" s="176"/>
      <c r="AP488" s="176"/>
      <c r="AQ488" s="176"/>
      <c r="AR488" s="176"/>
      <c r="AS488" s="176"/>
      <c r="AT488" s="176"/>
      <c r="AU488" s="176"/>
      <c r="AV488" s="176"/>
      <c r="AW488" s="176"/>
      <c r="AX488" s="176"/>
      <c r="AY488" s="176"/>
      <c r="AZ488" s="176"/>
      <c r="BA488" s="176"/>
      <c r="BB488" s="176"/>
      <c r="BC488" s="176"/>
      <c r="BD488" s="176"/>
      <c r="BE488" s="176"/>
      <c r="BF488" s="176"/>
      <c r="BG488" s="176"/>
      <c r="BH488" s="176"/>
    </row>
    <row r="489" spans="1:60" outlineLevel="1" x14ac:dyDescent="0.2">
      <c r="A489" s="177"/>
      <c r="B489" s="208" t="s">
        <v>75</v>
      </c>
      <c r="C489" s="209"/>
      <c r="D489" s="200"/>
      <c r="E489" s="201">
        <v>1</v>
      </c>
      <c r="F489" s="184"/>
      <c r="G489" s="184"/>
      <c r="H489" s="184"/>
      <c r="I489" s="184"/>
      <c r="J489" s="184"/>
      <c r="K489" s="184"/>
      <c r="L489" s="184"/>
      <c r="M489" s="184"/>
      <c r="N489" s="184"/>
      <c r="O489" s="184"/>
      <c r="P489" s="184"/>
      <c r="Q489" s="184"/>
      <c r="R489" s="185"/>
      <c r="S489" s="185"/>
      <c r="T489" s="184"/>
      <c r="U489" s="184"/>
      <c r="V489" s="185"/>
      <c r="W489" s="185"/>
      <c r="X489" s="266"/>
      <c r="Y489" s="176"/>
      <c r="Z489" s="176"/>
      <c r="AA489" s="176"/>
      <c r="AB489" s="176"/>
      <c r="AC489" s="176"/>
      <c r="AD489" s="176"/>
      <c r="AE489" s="176" t="s">
        <v>197</v>
      </c>
      <c r="AF489" s="176">
        <v>0</v>
      </c>
      <c r="AG489" s="176"/>
      <c r="AH489" s="211"/>
      <c r="AI489" s="212" t="s">
        <v>75</v>
      </c>
      <c r="AJ489" s="214"/>
      <c r="AK489" s="176"/>
      <c r="AL489" s="176"/>
      <c r="AM489" s="176"/>
      <c r="AN489" s="176"/>
      <c r="AO489" s="176"/>
      <c r="AP489" s="176"/>
      <c r="AQ489" s="176"/>
      <c r="AR489" s="176"/>
      <c r="AS489" s="176"/>
      <c r="AT489" s="176"/>
      <c r="AU489" s="176"/>
      <c r="AV489" s="176"/>
      <c r="AW489" s="176"/>
      <c r="AX489" s="176"/>
      <c r="AY489" s="176"/>
      <c r="AZ489" s="176"/>
      <c r="BA489" s="176"/>
      <c r="BB489" s="176"/>
      <c r="BC489" s="176"/>
      <c r="BD489" s="176"/>
      <c r="BE489" s="176"/>
      <c r="BF489" s="176"/>
      <c r="BG489" s="176"/>
      <c r="BH489" s="176"/>
    </row>
    <row r="490" spans="1:60" outlineLevel="1" x14ac:dyDescent="0.2">
      <c r="A490" s="193">
        <v>93</v>
      </c>
      <c r="B490" s="194" t="s">
        <v>492</v>
      </c>
      <c r="C490" s="194" t="s">
        <v>483</v>
      </c>
      <c r="D490" s="195" t="s">
        <v>213</v>
      </c>
      <c r="E490" s="196">
        <v>8</v>
      </c>
      <c r="F490" s="199"/>
      <c r="G490" s="197">
        <f>ROUND(E490*F490,2)</f>
        <v>0</v>
      </c>
      <c r="H490" s="199">
        <v>2404.5</v>
      </c>
      <c r="I490" s="197">
        <f>ROUND(E490*H490,2)</f>
        <v>19236</v>
      </c>
      <c r="J490" s="199">
        <v>0</v>
      </c>
      <c r="K490" s="197">
        <f>ROUND(E490*J490,2)</f>
        <v>0</v>
      </c>
      <c r="L490" s="197">
        <v>21</v>
      </c>
      <c r="M490" s="197">
        <f>G490*(1+L490/100)</f>
        <v>0</v>
      </c>
      <c r="N490" s="197">
        <v>0</v>
      </c>
      <c r="O490" s="197">
        <f>ROUND(E490*N490,2)</f>
        <v>0</v>
      </c>
      <c r="P490" s="197">
        <v>0</v>
      </c>
      <c r="Q490" s="197">
        <f>ROUND(E490*P490,2)</f>
        <v>0</v>
      </c>
      <c r="R490" s="198"/>
      <c r="S490" s="198" t="s">
        <v>339</v>
      </c>
      <c r="T490" s="197">
        <v>0</v>
      </c>
      <c r="U490" s="197">
        <f>ROUND(E490*T490,2)</f>
        <v>0</v>
      </c>
      <c r="V490" s="198"/>
      <c r="W490" s="198"/>
      <c r="X490" s="266"/>
      <c r="Y490" s="176"/>
      <c r="Z490" s="176"/>
      <c r="AA490" s="176"/>
      <c r="AB490" s="176"/>
      <c r="AC490" s="176"/>
      <c r="AD490" s="176"/>
      <c r="AE490" s="176" t="s">
        <v>244</v>
      </c>
      <c r="AF490" s="176">
        <v>399</v>
      </c>
      <c r="AG490" s="176"/>
      <c r="AH490" s="211"/>
      <c r="AI490" s="211"/>
      <c r="AJ490" s="214"/>
      <c r="AK490" s="176"/>
      <c r="AL490" s="176"/>
      <c r="AM490" s="176"/>
      <c r="AN490" s="176"/>
      <c r="AO490" s="176"/>
      <c r="AP490" s="176"/>
      <c r="AQ490" s="176"/>
      <c r="AR490" s="176"/>
      <c r="AS490" s="176"/>
      <c r="AT490" s="176"/>
      <c r="AU490" s="176"/>
      <c r="AV490" s="176"/>
      <c r="AW490" s="176"/>
      <c r="AX490" s="176"/>
      <c r="AY490" s="176"/>
      <c r="AZ490" s="176"/>
      <c r="BA490" s="176"/>
      <c r="BB490" s="176"/>
      <c r="BC490" s="176"/>
      <c r="BD490" s="176"/>
      <c r="BE490" s="176"/>
      <c r="BF490" s="176"/>
      <c r="BG490" s="176"/>
      <c r="BH490" s="176"/>
    </row>
    <row r="491" spans="1:60" outlineLevel="1" x14ac:dyDescent="0.2">
      <c r="A491" s="177"/>
      <c r="B491" s="208" t="s">
        <v>2392</v>
      </c>
      <c r="C491" s="209"/>
      <c r="D491" s="200"/>
      <c r="E491" s="201"/>
      <c r="F491" s="184"/>
      <c r="G491" s="184"/>
      <c r="H491" s="184"/>
      <c r="I491" s="184"/>
      <c r="J491" s="184"/>
      <c r="K491" s="184"/>
      <c r="L491" s="184"/>
      <c r="M491" s="184"/>
      <c r="N491" s="184"/>
      <c r="O491" s="184"/>
      <c r="P491" s="184"/>
      <c r="Q491" s="184"/>
      <c r="R491" s="185"/>
      <c r="S491" s="185"/>
      <c r="T491" s="184"/>
      <c r="U491" s="184"/>
      <c r="V491" s="185"/>
      <c r="W491" s="185"/>
      <c r="X491" s="266"/>
      <c r="Y491" s="176"/>
      <c r="Z491" s="176"/>
      <c r="AA491" s="176"/>
      <c r="AB491" s="176"/>
      <c r="AC491" s="176"/>
      <c r="AD491" s="176"/>
      <c r="AE491" s="176" t="s">
        <v>197</v>
      </c>
      <c r="AF491" s="176">
        <v>0</v>
      </c>
      <c r="AG491" s="176"/>
      <c r="AH491" s="211"/>
      <c r="AI491" s="212" t="s">
        <v>2392</v>
      </c>
      <c r="AJ491" s="214"/>
      <c r="AK491" s="176"/>
      <c r="AL491" s="176"/>
      <c r="AM491" s="176"/>
      <c r="AN491" s="176"/>
      <c r="AO491" s="176"/>
      <c r="AP491" s="176"/>
      <c r="AQ491" s="176"/>
      <c r="AR491" s="176"/>
      <c r="AS491" s="176"/>
      <c r="AT491" s="176"/>
      <c r="AU491" s="176"/>
      <c r="AV491" s="176"/>
      <c r="AW491" s="176"/>
      <c r="AX491" s="176"/>
      <c r="AY491" s="176"/>
      <c r="AZ491" s="176"/>
      <c r="BA491" s="176"/>
      <c r="BB491" s="176"/>
      <c r="BC491" s="176"/>
      <c r="BD491" s="176"/>
      <c r="BE491" s="176"/>
      <c r="BF491" s="176"/>
      <c r="BG491" s="176"/>
      <c r="BH491" s="176"/>
    </row>
    <row r="492" spans="1:60" outlineLevel="1" x14ac:dyDescent="0.2">
      <c r="A492" s="177"/>
      <c r="B492" s="208" t="s">
        <v>355</v>
      </c>
      <c r="C492" s="209"/>
      <c r="D492" s="200"/>
      <c r="E492" s="201">
        <v>8</v>
      </c>
      <c r="F492" s="184"/>
      <c r="G492" s="184"/>
      <c r="H492" s="184"/>
      <c r="I492" s="184"/>
      <c r="J492" s="184"/>
      <c r="K492" s="184"/>
      <c r="L492" s="184"/>
      <c r="M492" s="184"/>
      <c r="N492" s="184"/>
      <c r="O492" s="184"/>
      <c r="P492" s="184"/>
      <c r="Q492" s="184"/>
      <c r="R492" s="185"/>
      <c r="S492" s="185"/>
      <c r="T492" s="184"/>
      <c r="U492" s="184"/>
      <c r="V492" s="185"/>
      <c r="W492" s="185"/>
      <c r="X492" s="266"/>
      <c r="Y492" s="176"/>
      <c r="Z492" s="176"/>
      <c r="AA492" s="176"/>
      <c r="AB492" s="176"/>
      <c r="AC492" s="176"/>
      <c r="AD492" s="176"/>
      <c r="AE492" s="176" t="s">
        <v>197</v>
      </c>
      <c r="AF492" s="176">
        <v>0</v>
      </c>
      <c r="AG492" s="176"/>
      <c r="AH492" s="211"/>
      <c r="AI492" s="212" t="s">
        <v>355</v>
      </c>
      <c r="AJ492" s="214"/>
      <c r="AK492" s="176"/>
      <c r="AL492" s="176"/>
      <c r="AM492" s="176"/>
      <c r="AN492" s="176"/>
      <c r="AO492" s="176"/>
      <c r="AP492" s="176"/>
      <c r="AQ492" s="176"/>
      <c r="AR492" s="176"/>
      <c r="AS492" s="176"/>
      <c r="AT492" s="176"/>
      <c r="AU492" s="176"/>
      <c r="AV492" s="176"/>
      <c r="AW492" s="176"/>
      <c r="AX492" s="176"/>
      <c r="AY492" s="176"/>
      <c r="AZ492" s="176"/>
      <c r="BA492" s="176"/>
      <c r="BB492" s="176"/>
      <c r="BC492" s="176"/>
      <c r="BD492" s="176"/>
      <c r="BE492" s="176"/>
      <c r="BF492" s="176"/>
      <c r="BG492" s="176"/>
      <c r="BH492" s="176"/>
    </row>
    <row r="493" spans="1:60" outlineLevel="1" x14ac:dyDescent="0.2">
      <c r="A493" s="193">
        <v>94</v>
      </c>
      <c r="B493" s="194" t="s">
        <v>2391</v>
      </c>
      <c r="C493" s="194" t="s">
        <v>2388</v>
      </c>
      <c r="D493" s="195" t="s">
        <v>213</v>
      </c>
      <c r="E493" s="196">
        <v>4</v>
      </c>
      <c r="F493" s="199"/>
      <c r="G493" s="197">
        <f>ROUND(E493*F493,2)</f>
        <v>0</v>
      </c>
      <c r="H493" s="199">
        <v>2929.5</v>
      </c>
      <c r="I493" s="197">
        <f>ROUND(E493*H493,2)</f>
        <v>11718</v>
      </c>
      <c r="J493" s="199">
        <v>0</v>
      </c>
      <c r="K493" s="197">
        <f>ROUND(E493*J493,2)</f>
        <v>0</v>
      </c>
      <c r="L493" s="197">
        <v>21</v>
      </c>
      <c r="M493" s="197">
        <f>G493*(1+L493/100)</f>
        <v>0</v>
      </c>
      <c r="N493" s="197">
        <v>0</v>
      </c>
      <c r="O493" s="197">
        <f>ROUND(E493*N493,2)</f>
        <v>0</v>
      </c>
      <c r="P493" s="197">
        <v>0</v>
      </c>
      <c r="Q493" s="197">
        <f>ROUND(E493*P493,2)</f>
        <v>0</v>
      </c>
      <c r="R493" s="198"/>
      <c r="S493" s="198" t="s">
        <v>339</v>
      </c>
      <c r="T493" s="197">
        <v>0</v>
      </c>
      <c r="U493" s="197">
        <f>ROUND(E493*T493,2)</f>
        <v>0</v>
      </c>
      <c r="V493" s="198"/>
      <c r="W493" s="198"/>
      <c r="X493" s="266"/>
      <c r="Y493" s="176"/>
      <c r="Z493" s="176"/>
      <c r="AA493" s="176"/>
      <c r="AB493" s="176"/>
      <c r="AC493" s="176"/>
      <c r="AD493" s="176"/>
      <c r="AE493" s="176" t="s">
        <v>244</v>
      </c>
      <c r="AF493" s="176">
        <v>401</v>
      </c>
      <c r="AG493" s="176"/>
      <c r="AH493" s="211"/>
      <c r="AI493" s="211"/>
      <c r="AJ493" s="214"/>
      <c r="AK493" s="176"/>
      <c r="AL493" s="176"/>
      <c r="AM493" s="176"/>
      <c r="AN493" s="176"/>
      <c r="AO493" s="176"/>
      <c r="AP493" s="176"/>
      <c r="AQ493" s="176"/>
      <c r="AR493" s="176"/>
      <c r="AS493" s="176"/>
      <c r="AT493" s="176"/>
      <c r="AU493" s="176"/>
      <c r="AV493" s="176"/>
      <c r="AW493" s="176"/>
      <c r="AX493" s="176"/>
      <c r="AY493" s="176"/>
      <c r="AZ493" s="176"/>
      <c r="BA493" s="176"/>
      <c r="BB493" s="176"/>
      <c r="BC493" s="176"/>
      <c r="BD493" s="176"/>
      <c r="BE493" s="176"/>
      <c r="BF493" s="176"/>
      <c r="BG493" s="176"/>
      <c r="BH493" s="176"/>
    </row>
    <row r="494" spans="1:60" outlineLevel="1" x14ac:dyDescent="0.2">
      <c r="A494" s="177"/>
      <c r="B494" s="208" t="s">
        <v>2390</v>
      </c>
      <c r="C494" s="209"/>
      <c r="D494" s="200"/>
      <c r="E494" s="201"/>
      <c r="F494" s="184"/>
      <c r="G494" s="184"/>
      <c r="H494" s="184"/>
      <c r="I494" s="184"/>
      <c r="J494" s="184"/>
      <c r="K494" s="184"/>
      <c r="L494" s="184"/>
      <c r="M494" s="184"/>
      <c r="N494" s="184"/>
      <c r="O494" s="184"/>
      <c r="P494" s="184"/>
      <c r="Q494" s="184"/>
      <c r="R494" s="185"/>
      <c r="S494" s="185"/>
      <c r="T494" s="184"/>
      <c r="U494" s="184"/>
      <c r="V494" s="185"/>
      <c r="W494" s="185"/>
      <c r="X494" s="266"/>
      <c r="Y494" s="176"/>
      <c r="Z494" s="176"/>
      <c r="AA494" s="176"/>
      <c r="AB494" s="176"/>
      <c r="AC494" s="176"/>
      <c r="AD494" s="176"/>
      <c r="AE494" s="176" t="s">
        <v>197</v>
      </c>
      <c r="AF494" s="176">
        <v>0</v>
      </c>
      <c r="AG494" s="176"/>
      <c r="AH494" s="211"/>
      <c r="AI494" s="212" t="s">
        <v>2390</v>
      </c>
      <c r="AJ494" s="214"/>
      <c r="AK494" s="176"/>
      <c r="AL494" s="176"/>
      <c r="AM494" s="176"/>
      <c r="AN494" s="176"/>
      <c r="AO494" s="176"/>
      <c r="AP494" s="176"/>
      <c r="AQ494" s="176"/>
      <c r="AR494" s="176"/>
      <c r="AS494" s="176"/>
      <c r="AT494" s="176"/>
      <c r="AU494" s="176"/>
      <c r="AV494" s="176"/>
      <c r="AW494" s="176"/>
      <c r="AX494" s="176"/>
      <c r="AY494" s="176"/>
      <c r="AZ494" s="176"/>
      <c r="BA494" s="176"/>
      <c r="BB494" s="176"/>
      <c r="BC494" s="176"/>
      <c r="BD494" s="176"/>
      <c r="BE494" s="176"/>
      <c r="BF494" s="176"/>
      <c r="BG494" s="176"/>
      <c r="BH494" s="176"/>
    </row>
    <row r="495" spans="1:60" outlineLevel="1" x14ac:dyDescent="0.2">
      <c r="A495" s="177"/>
      <c r="B495" s="208" t="s">
        <v>217</v>
      </c>
      <c r="C495" s="209"/>
      <c r="D495" s="200"/>
      <c r="E495" s="201">
        <v>4</v>
      </c>
      <c r="F495" s="184"/>
      <c r="G495" s="184"/>
      <c r="H495" s="184"/>
      <c r="I495" s="184"/>
      <c r="J495" s="184"/>
      <c r="K495" s="184"/>
      <c r="L495" s="184"/>
      <c r="M495" s="184"/>
      <c r="N495" s="184"/>
      <c r="O495" s="184"/>
      <c r="P495" s="184"/>
      <c r="Q495" s="184"/>
      <c r="R495" s="185"/>
      <c r="S495" s="185"/>
      <c r="T495" s="184"/>
      <c r="U495" s="184"/>
      <c r="V495" s="185"/>
      <c r="W495" s="185"/>
      <c r="X495" s="266"/>
      <c r="Y495" s="176"/>
      <c r="Z495" s="176"/>
      <c r="AA495" s="176"/>
      <c r="AB495" s="176"/>
      <c r="AC495" s="176"/>
      <c r="AD495" s="176"/>
      <c r="AE495" s="176" t="s">
        <v>197</v>
      </c>
      <c r="AF495" s="176">
        <v>0</v>
      </c>
      <c r="AG495" s="176"/>
      <c r="AH495" s="211"/>
      <c r="AI495" s="212" t="s">
        <v>217</v>
      </c>
      <c r="AJ495" s="214"/>
      <c r="AK495" s="176"/>
      <c r="AL495" s="176"/>
      <c r="AM495" s="176"/>
      <c r="AN495" s="176"/>
      <c r="AO495" s="176"/>
      <c r="AP495" s="176"/>
      <c r="AQ495" s="176"/>
      <c r="AR495" s="176"/>
      <c r="AS495" s="176"/>
      <c r="AT495" s="176"/>
      <c r="AU495" s="176"/>
      <c r="AV495" s="176"/>
      <c r="AW495" s="176"/>
      <c r="AX495" s="176"/>
      <c r="AY495" s="176"/>
      <c r="AZ495" s="176"/>
      <c r="BA495" s="176"/>
      <c r="BB495" s="176"/>
      <c r="BC495" s="176"/>
      <c r="BD495" s="176"/>
      <c r="BE495" s="176"/>
      <c r="BF495" s="176"/>
      <c r="BG495" s="176"/>
      <c r="BH495" s="176"/>
    </row>
    <row r="496" spans="1:60" outlineLevel="1" x14ac:dyDescent="0.2">
      <c r="A496" s="193">
        <v>95</v>
      </c>
      <c r="B496" s="194" t="s">
        <v>2389</v>
      </c>
      <c r="C496" s="194" t="s">
        <v>2388</v>
      </c>
      <c r="D496" s="195" t="s">
        <v>213</v>
      </c>
      <c r="E496" s="196">
        <v>6</v>
      </c>
      <c r="F496" s="199"/>
      <c r="G496" s="197">
        <f>ROUND(E496*F496,2)</f>
        <v>0</v>
      </c>
      <c r="H496" s="199">
        <v>2929.5</v>
      </c>
      <c r="I496" s="197">
        <f>ROUND(E496*H496,2)</f>
        <v>17577</v>
      </c>
      <c r="J496" s="199">
        <v>0</v>
      </c>
      <c r="K496" s="197">
        <f>ROUND(E496*J496,2)</f>
        <v>0</v>
      </c>
      <c r="L496" s="197">
        <v>21</v>
      </c>
      <c r="M496" s="197">
        <f>G496*(1+L496/100)</f>
        <v>0</v>
      </c>
      <c r="N496" s="197">
        <v>0</v>
      </c>
      <c r="O496" s="197">
        <f>ROUND(E496*N496,2)</f>
        <v>0</v>
      </c>
      <c r="P496" s="197">
        <v>0</v>
      </c>
      <c r="Q496" s="197">
        <f>ROUND(E496*P496,2)</f>
        <v>0</v>
      </c>
      <c r="R496" s="198"/>
      <c r="S496" s="198" t="s">
        <v>339</v>
      </c>
      <c r="T496" s="197">
        <v>0</v>
      </c>
      <c r="U496" s="197">
        <f>ROUND(E496*T496,2)</f>
        <v>0</v>
      </c>
      <c r="V496" s="198"/>
      <c r="W496" s="198"/>
      <c r="X496" s="266"/>
      <c r="Y496" s="176"/>
      <c r="Z496" s="176"/>
      <c r="AA496" s="176"/>
      <c r="AB496" s="176"/>
      <c r="AC496" s="176"/>
      <c r="AD496" s="176"/>
      <c r="AE496" s="176" t="s">
        <v>244</v>
      </c>
      <c r="AF496" s="176">
        <v>403</v>
      </c>
      <c r="AG496" s="176"/>
      <c r="AH496" s="211"/>
      <c r="AI496" s="211"/>
      <c r="AJ496" s="214"/>
      <c r="AK496" s="176"/>
      <c r="AL496" s="176"/>
      <c r="AM496" s="176"/>
      <c r="AN496" s="176"/>
      <c r="AO496" s="176"/>
      <c r="AP496" s="176"/>
      <c r="AQ496" s="176"/>
      <c r="AR496" s="176"/>
      <c r="AS496" s="176"/>
      <c r="AT496" s="176"/>
      <c r="AU496" s="176"/>
      <c r="AV496" s="176"/>
      <c r="AW496" s="176"/>
      <c r="AX496" s="176"/>
      <c r="AY496" s="176"/>
      <c r="AZ496" s="176"/>
      <c r="BA496" s="176"/>
      <c r="BB496" s="176"/>
      <c r="BC496" s="176"/>
      <c r="BD496" s="176"/>
      <c r="BE496" s="176"/>
      <c r="BF496" s="176"/>
      <c r="BG496" s="176"/>
      <c r="BH496" s="176"/>
    </row>
    <row r="497" spans="1:60" outlineLevel="1" x14ac:dyDescent="0.2">
      <c r="A497" s="177"/>
      <c r="B497" s="208" t="s">
        <v>2386</v>
      </c>
      <c r="C497" s="209"/>
      <c r="D497" s="200"/>
      <c r="E497" s="201"/>
      <c r="F497" s="184"/>
      <c r="G497" s="184"/>
      <c r="H497" s="184"/>
      <c r="I497" s="184"/>
      <c r="J497" s="184"/>
      <c r="K497" s="184"/>
      <c r="L497" s="184"/>
      <c r="M497" s="184"/>
      <c r="N497" s="184"/>
      <c r="O497" s="184"/>
      <c r="P497" s="184"/>
      <c r="Q497" s="184"/>
      <c r="R497" s="185"/>
      <c r="S497" s="185"/>
      <c r="T497" s="184"/>
      <c r="U497" s="184"/>
      <c r="V497" s="185"/>
      <c r="W497" s="185"/>
      <c r="X497" s="266"/>
      <c r="Y497" s="176"/>
      <c r="Z497" s="176"/>
      <c r="AA497" s="176"/>
      <c r="AB497" s="176"/>
      <c r="AC497" s="176"/>
      <c r="AD497" s="176"/>
      <c r="AE497" s="176" t="s">
        <v>197</v>
      </c>
      <c r="AF497" s="176">
        <v>0</v>
      </c>
      <c r="AG497" s="176"/>
      <c r="AH497" s="211"/>
      <c r="AI497" s="212" t="s">
        <v>2386</v>
      </c>
      <c r="AJ497" s="214"/>
      <c r="AK497" s="176"/>
      <c r="AL497" s="176"/>
      <c r="AM497" s="176"/>
      <c r="AN497" s="176"/>
      <c r="AO497" s="176"/>
      <c r="AP497" s="176"/>
      <c r="AQ497" s="176"/>
      <c r="AR497" s="176"/>
      <c r="AS497" s="176"/>
      <c r="AT497" s="176"/>
      <c r="AU497" s="176"/>
      <c r="AV497" s="176"/>
      <c r="AW497" s="176"/>
      <c r="AX497" s="176"/>
      <c r="AY497" s="176"/>
      <c r="AZ497" s="176"/>
      <c r="BA497" s="176"/>
      <c r="BB497" s="176"/>
      <c r="BC497" s="176"/>
      <c r="BD497" s="176"/>
      <c r="BE497" s="176"/>
      <c r="BF497" s="176"/>
      <c r="BG497" s="176"/>
      <c r="BH497" s="176"/>
    </row>
    <row r="498" spans="1:60" outlineLevel="1" x14ac:dyDescent="0.2">
      <c r="A498" s="177"/>
      <c r="B498" s="208" t="s">
        <v>470</v>
      </c>
      <c r="C498" s="209"/>
      <c r="D498" s="200"/>
      <c r="E498" s="201">
        <v>6</v>
      </c>
      <c r="F498" s="184"/>
      <c r="G498" s="184"/>
      <c r="H498" s="184"/>
      <c r="I498" s="184"/>
      <c r="J498" s="184"/>
      <c r="K498" s="184"/>
      <c r="L498" s="184"/>
      <c r="M498" s="184"/>
      <c r="N498" s="184"/>
      <c r="O498" s="184"/>
      <c r="P498" s="184"/>
      <c r="Q498" s="184"/>
      <c r="R498" s="185"/>
      <c r="S498" s="185"/>
      <c r="T498" s="184"/>
      <c r="U498" s="184"/>
      <c r="V498" s="185"/>
      <c r="W498" s="185"/>
      <c r="X498" s="266"/>
      <c r="Y498" s="176"/>
      <c r="Z498" s="176"/>
      <c r="AA498" s="176"/>
      <c r="AB498" s="176"/>
      <c r="AC498" s="176"/>
      <c r="AD498" s="176"/>
      <c r="AE498" s="176" t="s">
        <v>197</v>
      </c>
      <c r="AF498" s="176">
        <v>0</v>
      </c>
      <c r="AG498" s="176"/>
      <c r="AH498" s="211"/>
      <c r="AI498" s="212" t="s">
        <v>470</v>
      </c>
      <c r="AJ498" s="214"/>
      <c r="AK498" s="176"/>
      <c r="AL498" s="176"/>
      <c r="AM498" s="176"/>
      <c r="AN498" s="176"/>
      <c r="AO498" s="176"/>
      <c r="AP498" s="176"/>
      <c r="AQ498" s="176"/>
      <c r="AR498" s="176"/>
      <c r="AS498" s="176"/>
      <c r="AT498" s="176"/>
      <c r="AU498" s="176"/>
      <c r="AV498" s="176"/>
      <c r="AW498" s="176"/>
      <c r="AX498" s="176"/>
      <c r="AY498" s="176"/>
      <c r="AZ498" s="176"/>
      <c r="BA498" s="176"/>
      <c r="BB498" s="176"/>
      <c r="BC498" s="176"/>
      <c r="BD498" s="176"/>
      <c r="BE498" s="176"/>
      <c r="BF498" s="176"/>
      <c r="BG498" s="176"/>
      <c r="BH498" s="176"/>
    </row>
    <row r="499" spans="1:60" outlineLevel="1" x14ac:dyDescent="0.2">
      <c r="A499" s="193">
        <v>96</v>
      </c>
      <c r="B499" s="194" t="s">
        <v>2387</v>
      </c>
      <c r="C499" s="194" t="s">
        <v>486</v>
      </c>
      <c r="D499" s="195" t="s">
        <v>213</v>
      </c>
      <c r="E499" s="196">
        <v>6</v>
      </c>
      <c r="F499" s="199"/>
      <c r="G499" s="197">
        <f>ROUND(E499*F499,2)</f>
        <v>0</v>
      </c>
      <c r="H499" s="199">
        <v>2509.5</v>
      </c>
      <c r="I499" s="197">
        <f>ROUND(E499*H499,2)</f>
        <v>15057</v>
      </c>
      <c r="J499" s="199">
        <v>0</v>
      </c>
      <c r="K499" s="197">
        <f>ROUND(E499*J499,2)</f>
        <v>0</v>
      </c>
      <c r="L499" s="197">
        <v>21</v>
      </c>
      <c r="M499" s="197">
        <f>G499*(1+L499/100)</f>
        <v>0</v>
      </c>
      <c r="N499" s="197">
        <v>0</v>
      </c>
      <c r="O499" s="197">
        <f>ROUND(E499*N499,2)</f>
        <v>0</v>
      </c>
      <c r="P499" s="197">
        <v>0</v>
      </c>
      <c r="Q499" s="197">
        <f>ROUND(E499*P499,2)</f>
        <v>0</v>
      </c>
      <c r="R499" s="198"/>
      <c r="S499" s="198" t="s">
        <v>339</v>
      </c>
      <c r="T499" s="197">
        <v>0</v>
      </c>
      <c r="U499" s="197">
        <f>ROUND(E499*T499,2)</f>
        <v>0</v>
      </c>
      <c r="V499" s="198"/>
      <c r="W499" s="198"/>
      <c r="X499" s="266"/>
      <c r="Y499" s="176"/>
      <c r="Z499" s="176"/>
      <c r="AA499" s="176"/>
      <c r="AB499" s="176"/>
      <c r="AC499" s="176"/>
      <c r="AD499" s="176"/>
      <c r="AE499" s="176" t="s">
        <v>244</v>
      </c>
      <c r="AF499" s="176">
        <v>405</v>
      </c>
      <c r="AG499" s="176"/>
      <c r="AH499" s="211"/>
      <c r="AI499" s="211"/>
      <c r="AJ499" s="214"/>
      <c r="AK499" s="176"/>
      <c r="AL499" s="176"/>
      <c r="AM499" s="176"/>
      <c r="AN499" s="176"/>
      <c r="AO499" s="176"/>
      <c r="AP499" s="176"/>
      <c r="AQ499" s="176"/>
      <c r="AR499" s="176"/>
      <c r="AS499" s="176"/>
      <c r="AT499" s="176"/>
      <c r="AU499" s="176"/>
      <c r="AV499" s="176"/>
      <c r="AW499" s="176"/>
      <c r="AX499" s="176"/>
      <c r="AY499" s="176"/>
      <c r="AZ499" s="176"/>
      <c r="BA499" s="176"/>
      <c r="BB499" s="176"/>
      <c r="BC499" s="176"/>
      <c r="BD499" s="176"/>
      <c r="BE499" s="176"/>
      <c r="BF499" s="176"/>
      <c r="BG499" s="176"/>
      <c r="BH499" s="176"/>
    </row>
    <row r="500" spans="1:60" outlineLevel="1" x14ac:dyDescent="0.2">
      <c r="A500" s="177"/>
      <c r="B500" s="208" t="s">
        <v>2386</v>
      </c>
      <c r="C500" s="209"/>
      <c r="D500" s="200"/>
      <c r="E500" s="201"/>
      <c r="F500" s="184"/>
      <c r="G500" s="184"/>
      <c r="H500" s="184"/>
      <c r="I500" s="184"/>
      <c r="J500" s="184"/>
      <c r="K500" s="184"/>
      <c r="L500" s="184"/>
      <c r="M500" s="184"/>
      <c r="N500" s="184"/>
      <c r="O500" s="184"/>
      <c r="P500" s="184"/>
      <c r="Q500" s="184"/>
      <c r="R500" s="185"/>
      <c r="S500" s="185"/>
      <c r="T500" s="184"/>
      <c r="U500" s="184"/>
      <c r="V500" s="185"/>
      <c r="W500" s="185"/>
      <c r="X500" s="266"/>
      <c r="Y500" s="176"/>
      <c r="Z500" s="176"/>
      <c r="AA500" s="176"/>
      <c r="AB500" s="176"/>
      <c r="AC500" s="176"/>
      <c r="AD500" s="176"/>
      <c r="AE500" s="176" t="s">
        <v>197</v>
      </c>
      <c r="AF500" s="176">
        <v>0</v>
      </c>
      <c r="AG500" s="176"/>
      <c r="AH500" s="211"/>
      <c r="AI500" s="212" t="s">
        <v>2386</v>
      </c>
      <c r="AJ500" s="214"/>
      <c r="AK500" s="176"/>
      <c r="AL500" s="176"/>
      <c r="AM500" s="176"/>
      <c r="AN500" s="176"/>
      <c r="AO500" s="176"/>
      <c r="AP500" s="176"/>
      <c r="AQ500" s="176"/>
      <c r="AR500" s="176"/>
      <c r="AS500" s="176"/>
      <c r="AT500" s="176"/>
      <c r="AU500" s="176"/>
      <c r="AV500" s="176"/>
      <c r="AW500" s="176"/>
      <c r="AX500" s="176"/>
      <c r="AY500" s="176"/>
      <c r="AZ500" s="176"/>
      <c r="BA500" s="176"/>
      <c r="BB500" s="176"/>
      <c r="BC500" s="176"/>
      <c r="BD500" s="176"/>
      <c r="BE500" s="176"/>
      <c r="BF500" s="176"/>
      <c r="BG500" s="176"/>
      <c r="BH500" s="176"/>
    </row>
    <row r="501" spans="1:60" outlineLevel="1" x14ac:dyDescent="0.2">
      <c r="A501" s="177"/>
      <c r="B501" s="208" t="s">
        <v>470</v>
      </c>
      <c r="C501" s="209"/>
      <c r="D501" s="200"/>
      <c r="E501" s="201">
        <v>6</v>
      </c>
      <c r="F501" s="184"/>
      <c r="G501" s="184"/>
      <c r="H501" s="184"/>
      <c r="I501" s="184"/>
      <c r="J501" s="184"/>
      <c r="K501" s="184"/>
      <c r="L501" s="184"/>
      <c r="M501" s="184"/>
      <c r="N501" s="184"/>
      <c r="O501" s="184"/>
      <c r="P501" s="184"/>
      <c r="Q501" s="184"/>
      <c r="R501" s="185"/>
      <c r="S501" s="185"/>
      <c r="T501" s="184"/>
      <c r="U501" s="184"/>
      <c r="V501" s="185"/>
      <c r="W501" s="185"/>
      <c r="X501" s="266"/>
      <c r="Y501" s="176"/>
      <c r="Z501" s="176"/>
      <c r="AA501" s="176"/>
      <c r="AB501" s="176"/>
      <c r="AC501" s="176"/>
      <c r="AD501" s="176"/>
      <c r="AE501" s="176" t="s">
        <v>197</v>
      </c>
      <c r="AF501" s="176">
        <v>0</v>
      </c>
      <c r="AG501" s="176"/>
      <c r="AH501" s="211"/>
      <c r="AI501" s="212" t="s">
        <v>470</v>
      </c>
      <c r="AJ501" s="214"/>
      <c r="AK501" s="176"/>
      <c r="AL501" s="176"/>
      <c r="AM501" s="176"/>
      <c r="AN501" s="176"/>
      <c r="AO501" s="176"/>
      <c r="AP501" s="176"/>
      <c r="AQ501" s="176"/>
      <c r="AR501" s="176"/>
      <c r="AS501" s="176"/>
      <c r="AT501" s="176"/>
      <c r="AU501" s="176"/>
      <c r="AV501" s="176"/>
      <c r="AW501" s="176"/>
      <c r="AX501" s="176"/>
      <c r="AY501" s="176"/>
      <c r="AZ501" s="176"/>
      <c r="BA501" s="176"/>
      <c r="BB501" s="176"/>
      <c r="BC501" s="176"/>
      <c r="BD501" s="176"/>
      <c r="BE501" s="176"/>
      <c r="BF501" s="176"/>
      <c r="BG501" s="176"/>
      <c r="BH501" s="176"/>
    </row>
    <row r="502" spans="1:60" outlineLevel="1" x14ac:dyDescent="0.2">
      <c r="A502" s="193">
        <v>97</v>
      </c>
      <c r="B502" s="194" t="s">
        <v>2385</v>
      </c>
      <c r="C502" s="194" t="s">
        <v>481</v>
      </c>
      <c r="D502" s="195" t="s">
        <v>213</v>
      </c>
      <c r="E502" s="196">
        <v>4</v>
      </c>
      <c r="F502" s="199"/>
      <c r="G502" s="197">
        <f>ROUND(E502*F502,2)</f>
        <v>0</v>
      </c>
      <c r="H502" s="199">
        <v>4609.5</v>
      </c>
      <c r="I502" s="197">
        <f>ROUND(E502*H502,2)</f>
        <v>18438</v>
      </c>
      <c r="J502" s="199">
        <v>0</v>
      </c>
      <c r="K502" s="197">
        <f>ROUND(E502*J502,2)</f>
        <v>0</v>
      </c>
      <c r="L502" s="197">
        <v>21</v>
      </c>
      <c r="M502" s="197">
        <f>G502*(1+L502/100)</f>
        <v>0</v>
      </c>
      <c r="N502" s="197">
        <v>0</v>
      </c>
      <c r="O502" s="197">
        <f>ROUND(E502*N502,2)</f>
        <v>0</v>
      </c>
      <c r="P502" s="197">
        <v>0</v>
      </c>
      <c r="Q502" s="197">
        <f>ROUND(E502*P502,2)</f>
        <v>0</v>
      </c>
      <c r="R502" s="198"/>
      <c r="S502" s="198" t="s">
        <v>339</v>
      </c>
      <c r="T502" s="197">
        <v>0</v>
      </c>
      <c r="U502" s="197">
        <f>ROUND(E502*T502,2)</f>
        <v>0</v>
      </c>
      <c r="V502" s="198"/>
      <c r="W502" s="198"/>
      <c r="X502" s="266"/>
      <c r="Y502" s="176"/>
      <c r="Z502" s="176"/>
      <c r="AA502" s="176"/>
      <c r="AB502" s="176"/>
      <c r="AC502" s="176"/>
      <c r="AD502" s="176"/>
      <c r="AE502" s="176" t="s">
        <v>244</v>
      </c>
      <c r="AF502" s="176">
        <v>407</v>
      </c>
      <c r="AG502" s="176"/>
      <c r="AH502" s="211"/>
      <c r="AI502" s="211"/>
      <c r="AJ502" s="214"/>
      <c r="AK502" s="176"/>
      <c r="AL502" s="176"/>
      <c r="AM502" s="176"/>
      <c r="AN502" s="176"/>
      <c r="AO502" s="176"/>
      <c r="AP502" s="176"/>
      <c r="AQ502" s="176"/>
      <c r="AR502" s="176"/>
      <c r="AS502" s="176"/>
      <c r="AT502" s="176"/>
      <c r="AU502" s="176"/>
      <c r="AV502" s="176"/>
      <c r="AW502" s="176"/>
      <c r="AX502" s="176"/>
      <c r="AY502" s="176"/>
      <c r="AZ502" s="176"/>
      <c r="BA502" s="176"/>
      <c r="BB502" s="176"/>
      <c r="BC502" s="176"/>
      <c r="BD502" s="176"/>
      <c r="BE502" s="176"/>
      <c r="BF502" s="176"/>
      <c r="BG502" s="176"/>
      <c r="BH502" s="176"/>
    </row>
    <row r="503" spans="1:60" outlineLevel="1" x14ac:dyDescent="0.2">
      <c r="A503" s="177"/>
      <c r="B503" s="208" t="s">
        <v>2384</v>
      </c>
      <c r="C503" s="209"/>
      <c r="D503" s="200"/>
      <c r="E503" s="201"/>
      <c r="F503" s="184"/>
      <c r="G503" s="184"/>
      <c r="H503" s="184"/>
      <c r="I503" s="184"/>
      <c r="J503" s="184"/>
      <c r="K503" s="184"/>
      <c r="L503" s="184"/>
      <c r="M503" s="184"/>
      <c r="N503" s="184"/>
      <c r="O503" s="184"/>
      <c r="P503" s="184"/>
      <c r="Q503" s="184"/>
      <c r="R503" s="185"/>
      <c r="S503" s="185"/>
      <c r="T503" s="184"/>
      <c r="U503" s="184"/>
      <c r="V503" s="185"/>
      <c r="W503" s="185"/>
      <c r="X503" s="266"/>
      <c r="Y503" s="176"/>
      <c r="Z503" s="176"/>
      <c r="AA503" s="176"/>
      <c r="AB503" s="176"/>
      <c r="AC503" s="176"/>
      <c r="AD503" s="176"/>
      <c r="AE503" s="176" t="s">
        <v>197</v>
      </c>
      <c r="AF503" s="176">
        <v>0</v>
      </c>
      <c r="AG503" s="176"/>
      <c r="AH503" s="211"/>
      <c r="AI503" s="212" t="s">
        <v>2384</v>
      </c>
      <c r="AJ503" s="214"/>
      <c r="AK503" s="176"/>
      <c r="AL503" s="176"/>
      <c r="AM503" s="176"/>
      <c r="AN503" s="176"/>
      <c r="AO503" s="176"/>
      <c r="AP503" s="176"/>
      <c r="AQ503" s="176"/>
      <c r="AR503" s="176"/>
      <c r="AS503" s="176"/>
      <c r="AT503" s="176"/>
      <c r="AU503" s="176"/>
      <c r="AV503" s="176"/>
      <c r="AW503" s="176"/>
      <c r="AX503" s="176"/>
      <c r="AY503" s="176"/>
      <c r="AZ503" s="176"/>
      <c r="BA503" s="176"/>
      <c r="BB503" s="176"/>
      <c r="BC503" s="176"/>
      <c r="BD503" s="176"/>
      <c r="BE503" s="176"/>
      <c r="BF503" s="176"/>
      <c r="BG503" s="176"/>
      <c r="BH503" s="176"/>
    </row>
    <row r="504" spans="1:60" outlineLevel="1" x14ac:dyDescent="0.2">
      <c r="A504" s="177"/>
      <c r="B504" s="208" t="s">
        <v>217</v>
      </c>
      <c r="C504" s="209"/>
      <c r="D504" s="200"/>
      <c r="E504" s="201">
        <v>4</v>
      </c>
      <c r="F504" s="184"/>
      <c r="G504" s="184"/>
      <c r="H504" s="184"/>
      <c r="I504" s="184"/>
      <c r="J504" s="184"/>
      <c r="K504" s="184"/>
      <c r="L504" s="184"/>
      <c r="M504" s="184"/>
      <c r="N504" s="184"/>
      <c r="O504" s="184"/>
      <c r="P504" s="184"/>
      <c r="Q504" s="184"/>
      <c r="R504" s="185"/>
      <c r="S504" s="185"/>
      <c r="T504" s="184"/>
      <c r="U504" s="184"/>
      <c r="V504" s="185"/>
      <c r="W504" s="185"/>
      <c r="X504" s="266"/>
      <c r="Y504" s="176"/>
      <c r="Z504" s="176"/>
      <c r="AA504" s="176"/>
      <c r="AB504" s="176"/>
      <c r="AC504" s="176"/>
      <c r="AD504" s="176"/>
      <c r="AE504" s="176" t="s">
        <v>197</v>
      </c>
      <c r="AF504" s="176">
        <v>0</v>
      </c>
      <c r="AG504" s="176"/>
      <c r="AH504" s="211"/>
      <c r="AI504" s="212" t="s">
        <v>217</v>
      </c>
      <c r="AJ504" s="214"/>
      <c r="AK504" s="176"/>
      <c r="AL504" s="176"/>
      <c r="AM504" s="176"/>
      <c r="AN504" s="176"/>
      <c r="AO504" s="176"/>
      <c r="AP504" s="176"/>
      <c r="AQ504" s="176"/>
      <c r="AR504" s="176"/>
      <c r="AS504" s="176"/>
      <c r="AT504" s="176"/>
      <c r="AU504" s="176"/>
      <c r="AV504" s="176"/>
      <c r="AW504" s="176"/>
      <c r="AX504" s="176"/>
      <c r="AY504" s="176"/>
      <c r="AZ504" s="176"/>
      <c r="BA504" s="176"/>
      <c r="BB504" s="176"/>
      <c r="BC504" s="176"/>
      <c r="BD504" s="176"/>
      <c r="BE504" s="176"/>
      <c r="BF504" s="176"/>
      <c r="BG504" s="176"/>
      <c r="BH504" s="176"/>
    </row>
    <row r="505" spans="1:60" outlineLevel="1" x14ac:dyDescent="0.2">
      <c r="A505" s="193">
        <v>98</v>
      </c>
      <c r="B505" s="194" t="s">
        <v>493</v>
      </c>
      <c r="C505" s="194" t="s">
        <v>494</v>
      </c>
      <c r="D505" s="195" t="s">
        <v>433</v>
      </c>
      <c r="E505" s="196">
        <v>6.794E-2</v>
      </c>
      <c r="F505" s="199"/>
      <c r="G505" s="197">
        <f>ROUND(E505*F505,2)</f>
        <v>0</v>
      </c>
      <c r="H505" s="199">
        <v>0</v>
      </c>
      <c r="I505" s="197">
        <f>ROUND(E505*H505,2)</f>
        <v>0</v>
      </c>
      <c r="J505" s="199">
        <v>1128</v>
      </c>
      <c r="K505" s="197">
        <f>ROUND(E505*J505,2)</f>
        <v>76.64</v>
      </c>
      <c r="L505" s="197">
        <v>21</v>
      </c>
      <c r="M505" s="197">
        <f>G505*(1+L505/100)</f>
        <v>0</v>
      </c>
      <c r="N505" s="197">
        <v>0</v>
      </c>
      <c r="O505" s="197">
        <f>ROUND(E505*N505,2)</f>
        <v>0</v>
      </c>
      <c r="P505" s="197">
        <v>0</v>
      </c>
      <c r="Q505" s="197">
        <f>ROUND(E505*P505,2)</f>
        <v>0</v>
      </c>
      <c r="R505" s="198" t="s">
        <v>422</v>
      </c>
      <c r="S505" s="198" t="s">
        <v>194</v>
      </c>
      <c r="T505" s="197">
        <v>2.4209999999999998</v>
      </c>
      <c r="U505" s="197">
        <f>ROUND(E505*T505,2)</f>
        <v>0.16</v>
      </c>
      <c r="V505" s="198"/>
      <c r="W505" s="198"/>
      <c r="X505" s="266"/>
      <c r="Y505" s="176"/>
      <c r="Z505" s="176"/>
      <c r="AA505" s="176"/>
      <c r="AB505" s="176"/>
      <c r="AC505" s="176"/>
      <c r="AD505" s="176"/>
      <c r="AE505" s="176" t="s">
        <v>434</v>
      </c>
      <c r="AF505" s="176">
        <v>409</v>
      </c>
      <c r="AG505" s="176"/>
      <c r="AH505" s="211"/>
      <c r="AI505" s="211"/>
      <c r="AJ505" s="214"/>
      <c r="AK505" s="176"/>
      <c r="AL505" s="176"/>
      <c r="AM505" s="176"/>
      <c r="AN505" s="176"/>
      <c r="AO505" s="176"/>
      <c r="AP505" s="176"/>
      <c r="AQ505" s="176"/>
      <c r="AR505" s="176"/>
      <c r="AS505" s="176"/>
      <c r="AT505" s="176"/>
      <c r="AU505" s="176"/>
      <c r="AV505" s="176"/>
      <c r="AW505" s="176"/>
      <c r="AX505" s="176"/>
      <c r="AY505" s="176"/>
      <c r="AZ505" s="176"/>
      <c r="BA505" s="176"/>
      <c r="BB505" s="176"/>
      <c r="BC505" s="176"/>
      <c r="BD505" s="176"/>
      <c r="BE505" s="176"/>
      <c r="BF505" s="176"/>
      <c r="BG505" s="176"/>
      <c r="BH505" s="176"/>
    </row>
    <row r="506" spans="1:60" outlineLevel="1" x14ac:dyDescent="0.2">
      <c r="A506" s="177"/>
      <c r="B506" s="208" t="s">
        <v>435</v>
      </c>
      <c r="C506" s="209"/>
      <c r="D506" s="200"/>
      <c r="E506" s="201"/>
      <c r="F506" s="184"/>
      <c r="G506" s="184"/>
      <c r="H506" s="184"/>
      <c r="I506" s="184"/>
      <c r="J506" s="184"/>
      <c r="K506" s="184"/>
      <c r="L506" s="184"/>
      <c r="M506" s="184"/>
      <c r="N506" s="184"/>
      <c r="O506" s="184"/>
      <c r="P506" s="184"/>
      <c r="Q506" s="184"/>
      <c r="R506" s="185"/>
      <c r="S506" s="185"/>
      <c r="T506" s="184"/>
      <c r="U506" s="184"/>
      <c r="V506" s="185"/>
      <c r="W506" s="185"/>
      <c r="X506" s="266"/>
      <c r="Y506" s="176"/>
      <c r="Z506" s="176"/>
      <c r="AA506" s="176"/>
      <c r="AB506" s="176"/>
      <c r="AC506" s="176"/>
      <c r="AD506" s="176"/>
      <c r="AE506" s="176" t="s">
        <v>197</v>
      </c>
      <c r="AF506" s="176">
        <v>0</v>
      </c>
      <c r="AG506" s="176"/>
      <c r="AH506" s="211"/>
      <c r="AI506" s="212" t="s">
        <v>435</v>
      </c>
      <c r="AJ506" s="214"/>
      <c r="AK506" s="176"/>
      <c r="AL506" s="176"/>
      <c r="AM506" s="176"/>
      <c r="AN506" s="176"/>
      <c r="AO506" s="176"/>
      <c r="AP506" s="176"/>
      <c r="AQ506" s="176"/>
      <c r="AR506" s="176"/>
      <c r="AS506" s="176"/>
      <c r="AT506" s="176"/>
      <c r="AU506" s="176"/>
      <c r="AV506" s="176"/>
      <c r="AW506" s="176"/>
      <c r="AX506" s="176"/>
      <c r="AY506" s="176"/>
      <c r="AZ506" s="176"/>
      <c r="BA506" s="176"/>
      <c r="BB506" s="176"/>
      <c r="BC506" s="176"/>
      <c r="BD506" s="176"/>
      <c r="BE506" s="176"/>
      <c r="BF506" s="176"/>
      <c r="BG506" s="176"/>
      <c r="BH506" s="176"/>
    </row>
    <row r="507" spans="1:60" outlineLevel="1" x14ac:dyDescent="0.2">
      <c r="A507" s="177"/>
      <c r="B507" s="208" t="s">
        <v>2383</v>
      </c>
      <c r="C507" s="209"/>
      <c r="D507" s="200"/>
      <c r="E507" s="201"/>
      <c r="F507" s="184"/>
      <c r="G507" s="184"/>
      <c r="H507" s="184"/>
      <c r="I507" s="184"/>
      <c r="J507" s="184"/>
      <c r="K507" s="184"/>
      <c r="L507" s="184"/>
      <c r="M507" s="184"/>
      <c r="N507" s="184"/>
      <c r="O507" s="184"/>
      <c r="P507" s="184"/>
      <c r="Q507" s="184"/>
      <c r="R507" s="185"/>
      <c r="S507" s="185"/>
      <c r="T507" s="184"/>
      <c r="U507" s="184"/>
      <c r="V507" s="185"/>
      <c r="W507" s="185"/>
      <c r="X507" s="266"/>
      <c r="Y507" s="176"/>
      <c r="Z507" s="176"/>
      <c r="AA507" s="176"/>
      <c r="AB507" s="176"/>
      <c r="AC507" s="176"/>
      <c r="AD507" s="176"/>
      <c r="AE507" s="176" t="s">
        <v>197</v>
      </c>
      <c r="AF507" s="176">
        <v>0</v>
      </c>
      <c r="AG507" s="176"/>
      <c r="AH507" s="211"/>
      <c r="AI507" s="212" t="s">
        <v>2383</v>
      </c>
      <c r="AJ507" s="214"/>
      <c r="AK507" s="176"/>
      <c r="AL507" s="176"/>
      <c r="AM507" s="176"/>
      <c r="AN507" s="176"/>
      <c r="AO507" s="176"/>
      <c r="AP507" s="176"/>
      <c r="AQ507" s="176"/>
      <c r="AR507" s="176"/>
      <c r="AS507" s="176"/>
      <c r="AT507" s="176"/>
      <c r="AU507" s="176"/>
      <c r="AV507" s="176"/>
      <c r="AW507" s="176"/>
      <c r="AX507" s="176"/>
      <c r="AY507" s="176"/>
      <c r="AZ507" s="176"/>
      <c r="BA507" s="176"/>
      <c r="BB507" s="176"/>
      <c r="BC507" s="176"/>
      <c r="BD507" s="176"/>
      <c r="BE507" s="176"/>
      <c r="BF507" s="176"/>
      <c r="BG507" s="176"/>
      <c r="BH507" s="176"/>
    </row>
    <row r="508" spans="1:60" outlineLevel="1" x14ac:dyDescent="0.2">
      <c r="A508" s="177"/>
      <c r="B508" s="208" t="s">
        <v>2382</v>
      </c>
      <c r="C508" s="209"/>
      <c r="D508" s="200"/>
      <c r="E508" s="201">
        <v>6.794E-2</v>
      </c>
      <c r="F508" s="184"/>
      <c r="G508" s="184"/>
      <c r="H508" s="184"/>
      <c r="I508" s="184"/>
      <c r="J508" s="184"/>
      <c r="K508" s="184"/>
      <c r="L508" s="184"/>
      <c r="M508" s="184"/>
      <c r="N508" s="184"/>
      <c r="O508" s="184"/>
      <c r="P508" s="184"/>
      <c r="Q508" s="184"/>
      <c r="R508" s="185"/>
      <c r="S508" s="185"/>
      <c r="T508" s="184"/>
      <c r="U508" s="184"/>
      <c r="V508" s="185"/>
      <c r="W508" s="185"/>
      <c r="X508" s="266"/>
      <c r="Y508" s="176"/>
      <c r="Z508" s="176"/>
      <c r="AA508" s="176"/>
      <c r="AB508" s="176"/>
      <c r="AC508" s="176"/>
      <c r="AD508" s="176"/>
      <c r="AE508" s="176" t="s">
        <v>197</v>
      </c>
      <c r="AF508" s="176">
        <v>0</v>
      </c>
      <c r="AG508" s="176"/>
      <c r="AH508" s="211"/>
      <c r="AI508" s="212" t="s">
        <v>2382</v>
      </c>
      <c r="AJ508" s="214"/>
      <c r="AK508" s="176"/>
      <c r="AL508" s="176"/>
      <c r="AM508" s="176"/>
      <c r="AN508" s="176"/>
      <c r="AO508" s="176"/>
      <c r="AP508" s="176"/>
      <c r="AQ508" s="176"/>
      <c r="AR508" s="176"/>
      <c r="AS508" s="176"/>
      <c r="AT508" s="176"/>
      <c r="AU508" s="176"/>
      <c r="AV508" s="176"/>
      <c r="AW508" s="176"/>
      <c r="AX508" s="176"/>
      <c r="AY508" s="176"/>
      <c r="AZ508" s="176"/>
      <c r="BA508" s="176"/>
      <c r="BB508" s="176"/>
      <c r="BC508" s="176"/>
      <c r="BD508" s="176"/>
      <c r="BE508" s="176"/>
      <c r="BF508" s="176"/>
      <c r="BG508" s="176"/>
      <c r="BH508" s="176"/>
    </row>
    <row r="509" spans="1:60" x14ac:dyDescent="0.2">
      <c r="A509" s="162"/>
      <c r="B509" s="178"/>
      <c r="C509" s="178"/>
      <c r="D509" s="180"/>
      <c r="E509" s="181"/>
      <c r="F509" s="182"/>
      <c r="G509" s="182"/>
      <c r="H509" s="182"/>
      <c r="I509" s="182"/>
      <c r="J509" s="182"/>
      <c r="K509" s="182"/>
      <c r="L509" s="182"/>
      <c r="M509" s="182"/>
      <c r="N509" s="182"/>
      <c r="O509" s="182"/>
      <c r="P509" s="182"/>
      <c r="Q509" s="182"/>
      <c r="R509" s="183"/>
      <c r="S509" s="183"/>
      <c r="T509" s="182"/>
      <c r="U509" s="182"/>
      <c r="V509" s="183"/>
      <c r="W509" s="183"/>
      <c r="X509" s="256"/>
      <c r="AH509" s="210"/>
      <c r="AI509" s="210"/>
      <c r="AJ509" s="213"/>
    </row>
    <row r="510" spans="1:60" x14ac:dyDescent="0.2">
      <c r="A510" s="179" t="s">
        <v>188</v>
      </c>
      <c r="B510" s="186" t="s">
        <v>135</v>
      </c>
      <c r="C510" s="186" t="s">
        <v>136</v>
      </c>
      <c r="D510" s="187"/>
      <c r="E510" s="188"/>
      <c r="F510" s="189"/>
      <c r="G510" s="190">
        <f>SUMIF(AE511:AE546,"&lt;&gt;NOR",G511:G546)</f>
        <v>0</v>
      </c>
      <c r="H510" s="189"/>
      <c r="I510" s="189">
        <f>SUM(I511:I546)</f>
        <v>325032.66000000003</v>
      </c>
      <c r="J510" s="189"/>
      <c r="K510" s="189">
        <f>SUM(K511:K546)</f>
        <v>73203.67</v>
      </c>
      <c r="L510" s="189"/>
      <c r="M510" s="189">
        <f>SUM(M511:M546)</f>
        <v>0</v>
      </c>
      <c r="N510" s="189"/>
      <c r="O510" s="189">
        <f>SUM(O511:O546)</f>
        <v>0.24</v>
      </c>
      <c r="P510" s="189"/>
      <c r="Q510" s="189">
        <f>SUM(Q511:Q546)</f>
        <v>0</v>
      </c>
      <c r="R510" s="191"/>
      <c r="S510" s="191"/>
      <c r="T510" s="189"/>
      <c r="U510" s="189">
        <f>SUM(U511:U546)</f>
        <v>152.05000000000001</v>
      </c>
      <c r="V510" s="191"/>
      <c r="W510" s="192"/>
      <c r="X510" s="256"/>
      <c r="AE510" t="s">
        <v>189</v>
      </c>
      <c r="AH510" s="210"/>
      <c r="AI510" s="210"/>
      <c r="AJ510" s="213"/>
    </row>
    <row r="511" spans="1:60" ht="22.5" outlineLevel="1" x14ac:dyDescent="0.2">
      <c r="A511" s="193">
        <v>99</v>
      </c>
      <c r="B511" s="194" t="s">
        <v>497</v>
      </c>
      <c r="C511" s="194" t="s">
        <v>498</v>
      </c>
      <c r="D511" s="195" t="s">
        <v>293</v>
      </c>
      <c r="E511" s="196">
        <v>49.6</v>
      </c>
      <c r="F511" s="199"/>
      <c r="G511" s="197">
        <f>ROUND(E511*F511,2)</f>
        <v>0</v>
      </c>
      <c r="H511" s="199">
        <v>184.81</v>
      </c>
      <c r="I511" s="197">
        <f>ROUND(E511*H511,2)</f>
        <v>9166.58</v>
      </c>
      <c r="J511" s="199">
        <v>164.69</v>
      </c>
      <c r="K511" s="197">
        <f>ROUND(E511*J511,2)</f>
        <v>8168.62</v>
      </c>
      <c r="L511" s="197">
        <v>21</v>
      </c>
      <c r="M511" s="197">
        <f>G511*(1+L511/100)</f>
        <v>0</v>
      </c>
      <c r="N511" s="197">
        <v>4.8599999999999997E-3</v>
      </c>
      <c r="O511" s="197">
        <f>ROUND(E511*N511,2)</f>
        <v>0.24</v>
      </c>
      <c r="P511" s="197">
        <v>0</v>
      </c>
      <c r="Q511" s="197">
        <f>ROUND(E511*P511,2)</f>
        <v>0</v>
      </c>
      <c r="R511" s="198" t="s">
        <v>208</v>
      </c>
      <c r="S511" s="198" t="s">
        <v>194</v>
      </c>
      <c r="T511" s="197">
        <v>0.35599999999999998</v>
      </c>
      <c r="U511" s="197">
        <f>ROUND(E511*T511,2)</f>
        <v>17.66</v>
      </c>
      <c r="V511" s="198"/>
      <c r="W511" s="198"/>
      <c r="X511" s="266"/>
      <c r="Y511" s="176"/>
      <c r="Z511" s="176"/>
      <c r="AA511" s="176"/>
      <c r="AB511" s="176"/>
      <c r="AC511" s="176"/>
      <c r="AD511" s="176"/>
      <c r="AE511" s="176" t="s">
        <v>449</v>
      </c>
      <c r="AF511" s="176">
        <v>411</v>
      </c>
      <c r="AG511" s="176"/>
      <c r="AH511" s="211"/>
      <c r="AI511" s="211"/>
      <c r="AJ511" s="214"/>
      <c r="AK511" s="176"/>
      <c r="AL511" s="176"/>
      <c r="AM511" s="176"/>
      <c r="AN511" s="176"/>
      <c r="AO511" s="176"/>
      <c r="AP511" s="176"/>
      <c r="AQ511" s="176"/>
      <c r="AR511" s="176"/>
      <c r="AS511" s="176"/>
      <c r="AT511" s="176"/>
      <c r="AU511" s="176"/>
      <c r="AV511" s="176"/>
      <c r="AW511" s="176"/>
      <c r="AX511" s="176"/>
      <c r="AY511" s="176"/>
      <c r="AZ511" s="176"/>
      <c r="BA511" s="176"/>
      <c r="BB511" s="176"/>
      <c r="BC511" s="176"/>
      <c r="BD511" s="176"/>
      <c r="BE511" s="176"/>
      <c r="BF511" s="176"/>
      <c r="BG511" s="176"/>
      <c r="BH511" s="176"/>
    </row>
    <row r="512" spans="1:60" outlineLevel="1" x14ac:dyDescent="0.2">
      <c r="A512" s="177"/>
      <c r="B512" s="299" t="s">
        <v>2381</v>
      </c>
      <c r="C512" s="299"/>
      <c r="D512" s="300"/>
      <c r="E512" s="201"/>
      <c r="F512" s="184"/>
      <c r="G512" s="184"/>
      <c r="H512" s="184"/>
      <c r="I512" s="184"/>
      <c r="J512" s="184"/>
      <c r="K512" s="184"/>
      <c r="L512" s="184"/>
      <c r="M512" s="184"/>
      <c r="N512" s="184"/>
      <c r="O512" s="184"/>
      <c r="P512" s="184"/>
      <c r="Q512" s="184"/>
      <c r="R512" s="185"/>
      <c r="S512" s="185"/>
      <c r="T512" s="184"/>
      <c r="U512" s="184"/>
      <c r="V512" s="185"/>
      <c r="W512" s="185"/>
      <c r="X512" s="266"/>
      <c r="Y512" s="176"/>
      <c r="Z512" s="176"/>
      <c r="AA512" s="176"/>
      <c r="AB512" s="176"/>
      <c r="AC512" s="176"/>
      <c r="AD512" s="176"/>
      <c r="AE512" s="176" t="s">
        <v>197</v>
      </c>
      <c r="AF512" s="176">
        <v>0</v>
      </c>
      <c r="AG512" s="176"/>
      <c r="AH512" s="211"/>
      <c r="AI512" s="212" t="s">
        <v>2381</v>
      </c>
      <c r="AJ512" s="214"/>
      <c r="AK512" s="176"/>
      <c r="AL512" s="176"/>
      <c r="AM512" s="176"/>
      <c r="AN512" s="176"/>
      <c r="AO512" s="176"/>
      <c r="AP512" s="176"/>
      <c r="AQ512" s="176"/>
      <c r="AR512" s="176"/>
      <c r="AS512" s="176"/>
      <c r="AT512" s="176"/>
      <c r="AU512" s="176"/>
      <c r="AV512" s="176"/>
      <c r="AW512" s="176"/>
      <c r="AX512" s="176"/>
      <c r="AY512" s="176"/>
      <c r="AZ512" s="176"/>
      <c r="BA512" s="176"/>
      <c r="BB512" s="176"/>
      <c r="BC512" s="176"/>
      <c r="BD512" s="176"/>
      <c r="BE512" s="176"/>
      <c r="BF512" s="176"/>
      <c r="BG512" s="176"/>
      <c r="BH512" s="176"/>
    </row>
    <row r="513" spans="1:60" outlineLevel="1" x14ac:dyDescent="0.2">
      <c r="A513" s="177"/>
      <c r="B513" s="208" t="s">
        <v>2380</v>
      </c>
      <c r="C513" s="209"/>
      <c r="D513" s="200"/>
      <c r="E513" s="201">
        <v>49.6</v>
      </c>
      <c r="F513" s="184"/>
      <c r="G513" s="184"/>
      <c r="H513" s="184"/>
      <c r="I513" s="184"/>
      <c r="J513" s="184"/>
      <c r="K513" s="184"/>
      <c r="L513" s="184"/>
      <c r="M513" s="184"/>
      <c r="N513" s="184"/>
      <c r="O513" s="184"/>
      <c r="P513" s="184"/>
      <c r="Q513" s="184"/>
      <c r="R513" s="185"/>
      <c r="S513" s="185"/>
      <c r="T513" s="184"/>
      <c r="U513" s="184"/>
      <c r="V513" s="185"/>
      <c r="W513" s="185"/>
      <c r="X513" s="266"/>
      <c r="Y513" s="176"/>
      <c r="Z513" s="176"/>
      <c r="AA513" s="176"/>
      <c r="AB513" s="176"/>
      <c r="AC513" s="176"/>
      <c r="AD513" s="176"/>
      <c r="AE513" s="176" t="s">
        <v>197</v>
      </c>
      <c r="AF513" s="176">
        <v>0</v>
      </c>
      <c r="AG513" s="176"/>
      <c r="AH513" s="211"/>
      <c r="AI513" s="212" t="s">
        <v>2380</v>
      </c>
      <c r="AJ513" s="214"/>
      <c r="AK513" s="176"/>
      <c r="AL513" s="176"/>
      <c r="AM513" s="176"/>
      <c r="AN513" s="176"/>
      <c r="AO513" s="176"/>
      <c r="AP513" s="176"/>
      <c r="AQ513" s="176"/>
      <c r="AR513" s="176"/>
      <c r="AS513" s="176"/>
      <c r="AT513" s="176"/>
      <c r="AU513" s="176"/>
      <c r="AV513" s="176"/>
      <c r="AW513" s="176"/>
      <c r="AX513" s="176"/>
      <c r="AY513" s="176"/>
      <c r="AZ513" s="176"/>
      <c r="BA513" s="176"/>
      <c r="BB513" s="176"/>
      <c r="BC513" s="176"/>
      <c r="BD513" s="176"/>
      <c r="BE513" s="176"/>
      <c r="BF513" s="176"/>
      <c r="BG513" s="176"/>
      <c r="BH513" s="176"/>
    </row>
    <row r="514" spans="1:60" ht="22.5" outlineLevel="1" x14ac:dyDescent="0.2">
      <c r="A514" s="193">
        <v>100</v>
      </c>
      <c r="B514" s="194" t="s">
        <v>499</v>
      </c>
      <c r="C514" s="194" t="s">
        <v>500</v>
      </c>
      <c r="D514" s="195" t="s">
        <v>293</v>
      </c>
      <c r="E514" s="196">
        <v>207.4</v>
      </c>
      <c r="F514" s="199"/>
      <c r="G514" s="197">
        <f>ROUND(E514*F514,2)</f>
        <v>0</v>
      </c>
      <c r="H514" s="199">
        <v>33.39</v>
      </c>
      <c r="I514" s="197">
        <f>ROUND(E514*H514,2)</f>
        <v>6925.09</v>
      </c>
      <c r="J514" s="199">
        <v>75.61</v>
      </c>
      <c r="K514" s="197">
        <f>ROUND(E514*J514,2)</f>
        <v>15681.51</v>
      </c>
      <c r="L514" s="197">
        <v>21</v>
      </c>
      <c r="M514" s="197">
        <f>G514*(1+L514/100)</f>
        <v>0</v>
      </c>
      <c r="N514" s="197">
        <v>0</v>
      </c>
      <c r="O514" s="197">
        <f>ROUND(E514*N514,2)</f>
        <v>0</v>
      </c>
      <c r="P514" s="197">
        <v>0</v>
      </c>
      <c r="Q514" s="197">
        <f>ROUND(E514*P514,2)</f>
        <v>0</v>
      </c>
      <c r="R514" s="198" t="s">
        <v>422</v>
      </c>
      <c r="S514" s="198" t="s">
        <v>194</v>
      </c>
      <c r="T514" s="197">
        <v>0.18</v>
      </c>
      <c r="U514" s="197">
        <f>ROUND(E514*T514,2)</f>
        <v>37.33</v>
      </c>
      <c r="V514" s="198"/>
      <c r="W514" s="198"/>
      <c r="X514" s="266"/>
      <c r="Y514" s="176"/>
      <c r="Z514" s="176"/>
      <c r="AA514" s="176"/>
      <c r="AB514" s="176"/>
      <c r="AC514" s="176"/>
      <c r="AD514" s="176"/>
      <c r="AE514" s="176" t="s">
        <v>449</v>
      </c>
      <c r="AF514" s="176">
        <v>413</v>
      </c>
      <c r="AG514" s="176"/>
      <c r="AH514" s="211"/>
      <c r="AI514" s="211"/>
      <c r="AJ514" s="214"/>
      <c r="AK514" s="176"/>
      <c r="AL514" s="176"/>
      <c r="AM514" s="176"/>
      <c r="AN514" s="176"/>
      <c r="AO514" s="176"/>
      <c r="AP514" s="176"/>
      <c r="AQ514" s="176"/>
      <c r="AR514" s="176"/>
      <c r="AS514" s="176"/>
      <c r="AT514" s="176"/>
      <c r="AU514" s="176"/>
      <c r="AV514" s="176"/>
      <c r="AW514" s="176"/>
      <c r="AX514" s="176"/>
      <c r="AY514" s="176"/>
      <c r="AZ514" s="176"/>
      <c r="BA514" s="176"/>
      <c r="BB514" s="176"/>
      <c r="BC514" s="176"/>
      <c r="BD514" s="176"/>
      <c r="BE514" s="176"/>
      <c r="BF514" s="176"/>
      <c r="BG514" s="176"/>
      <c r="BH514" s="176"/>
    </row>
    <row r="515" spans="1:60" outlineLevel="1" x14ac:dyDescent="0.2">
      <c r="A515" s="177"/>
      <c r="B515" s="308" t="s">
        <v>501</v>
      </c>
      <c r="C515" s="308"/>
      <c r="D515" s="309"/>
      <c r="E515" s="309"/>
      <c r="F515" s="309"/>
      <c r="G515" s="309"/>
      <c r="H515" s="184"/>
      <c r="I515" s="184"/>
      <c r="J515" s="184"/>
      <c r="K515" s="184"/>
      <c r="L515" s="184"/>
      <c r="M515" s="184"/>
      <c r="N515" s="184"/>
      <c r="O515" s="184"/>
      <c r="P515" s="184"/>
      <c r="Q515" s="184"/>
      <c r="R515" s="185"/>
      <c r="S515" s="185"/>
      <c r="T515" s="184"/>
      <c r="U515" s="184"/>
      <c r="V515" s="185"/>
      <c r="W515" s="185"/>
      <c r="X515" s="266"/>
      <c r="Y515" s="176"/>
      <c r="Z515" s="176"/>
      <c r="AA515" s="176"/>
      <c r="AB515" s="176"/>
      <c r="AC515" s="176"/>
      <c r="AD515" s="176"/>
      <c r="AE515" s="176" t="s">
        <v>221</v>
      </c>
      <c r="AF515" s="176"/>
      <c r="AG515" s="176"/>
      <c r="AH515" s="211" t="str">
        <f>B515</f>
        <v>Instalace a dodávka parotěsné okenní fólie a paropropustné expanzní pásky.</v>
      </c>
      <c r="AI515" s="211"/>
      <c r="AJ515" s="214"/>
      <c r="AK515" s="176"/>
      <c r="AL515" s="176"/>
      <c r="AM515" s="176"/>
      <c r="AN515" s="176"/>
      <c r="AO515" s="176"/>
      <c r="AP515" s="176"/>
      <c r="AQ515" s="176"/>
      <c r="AR515" s="176"/>
      <c r="AS515" s="176"/>
      <c r="AT515" s="176"/>
      <c r="AU515" s="176"/>
      <c r="AV515" s="176"/>
      <c r="AW515" s="176"/>
      <c r="AX515" s="176"/>
      <c r="AY515" s="176"/>
      <c r="AZ515" s="176"/>
      <c r="BA515" s="176"/>
      <c r="BB515" s="176"/>
      <c r="BC515" s="176"/>
      <c r="BD515" s="176"/>
      <c r="BE515" s="176"/>
      <c r="BF515" s="176"/>
      <c r="BG515" s="176"/>
      <c r="BH515" s="176"/>
    </row>
    <row r="516" spans="1:60" outlineLevel="1" x14ac:dyDescent="0.2">
      <c r="A516" s="177"/>
      <c r="B516" s="299" t="s">
        <v>2379</v>
      </c>
      <c r="C516" s="299"/>
      <c r="D516" s="300"/>
      <c r="E516" s="201"/>
      <c r="F516" s="184"/>
      <c r="G516" s="184"/>
      <c r="H516" s="184"/>
      <c r="I516" s="184"/>
      <c r="J516" s="184"/>
      <c r="K516" s="184"/>
      <c r="L516" s="184"/>
      <c r="M516" s="184"/>
      <c r="N516" s="184"/>
      <c r="O516" s="184"/>
      <c r="P516" s="184"/>
      <c r="Q516" s="184"/>
      <c r="R516" s="185"/>
      <c r="S516" s="185"/>
      <c r="T516" s="184"/>
      <c r="U516" s="184"/>
      <c r="V516" s="185"/>
      <c r="W516" s="185"/>
      <c r="X516" s="266"/>
      <c r="Y516" s="176"/>
      <c r="Z516" s="176"/>
      <c r="AA516" s="176"/>
      <c r="AB516" s="176"/>
      <c r="AC516" s="176"/>
      <c r="AD516" s="176"/>
      <c r="AE516" s="176" t="s">
        <v>197</v>
      </c>
      <c r="AF516" s="176">
        <v>0</v>
      </c>
      <c r="AG516" s="176"/>
      <c r="AH516" s="211"/>
      <c r="AI516" s="212" t="s">
        <v>2379</v>
      </c>
      <c r="AJ516" s="214"/>
      <c r="AK516" s="176"/>
      <c r="AL516" s="176"/>
      <c r="AM516" s="176"/>
      <c r="AN516" s="176"/>
      <c r="AO516" s="176"/>
      <c r="AP516" s="176"/>
      <c r="AQ516" s="176"/>
      <c r="AR516" s="176"/>
      <c r="AS516" s="176"/>
      <c r="AT516" s="176"/>
      <c r="AU516" s="176"/>
      <c r="AV516" s="176"/>
      <c r="AW516" s="176"/>
      <c r="AX516" s="176"/>
      <c r="AY516" s="176"/>
      <c r="AZ516" s="176"/>
      <c r="BA516" s="176"/>
      <c r="BB516" s="176"/>
      <c r="BC516" s="176"/>
      <c r="BD516" s="176"/>
      <c r="BE516" s="176"/>
      <c r="BF516" s="176"/>
      <c r="BG516" s="176"/>
      <c r="BH516" s="176"/>
    </row>
    <row r="517" spans="1:60" outlineLevel="1" x14ac:dyDescent="0.2">
      <c r="A517" s="177"/>
      <c r="B517" s="208" t="s">
        <v>2378</v>
      </c>
      <c r="C517" s="209"/>
      <c r="D517" s="200"/>
      <c r="E517" s="201">
        <v>207.4</v>
      </c>
      <c r="F517" s="184"/>
      <c r="G517" s="184"/>
      <c r="H517" s="184"/>
      <c r="I517" s="184"/>
      <c r="J517" s="184"/>
      <c r="K517" s="184"/>
      <c r="L517" s="184"/>
      <c r="M517" s="184"/>
      <c r="N517" s="184"/>
      <c r="O517" s="184"/>
      <c r="P517" s="184"/>
      <c r="Q517" s="184"/>
      <c r="R517" s="185"/>
      <c r="S517" s="185"/>
      <c r="T517" s="184"/>
      <c r="U517" s="184"/>
      <c r="V517" s="185"/>
      <c r="W517" s="185"/>
      <c r="X517" s="266"/>
      <c r="Y517" s="176"/>
      <c r="Z517" s="176"/>
      <c r="AA517" s="176"/>
      <c r="AB517" s="176"/>
      <c r="AC517" s="176"/>
      <c r="AD517" s="176"/>
      <c r="AE517" s="176" t="s">
        <v>197</v>
      </c>
      <c r="AF517" s="176">
        <v>0</v>
      </c>
      <c r="AG517" s="176"/>
      <c r="AH517" s="211"/>
      <c r="AI517" s="212" t="s">
        <v>2378</v>
      </c>
      <c r="AJ517" s="214"/>
      <c r="AK517" s="176"/>
      <c r="AL517" s="176"/>
      <c r="AM517" s="176"/>
      <c r="AN517" s="176"/>
      <c r="AO517" s="176"/>
      <c r="AP517" s="176"/>
      <c r="AQ517" s="176"/>
      <c r="AR517" s="176"/>
      <c r="AS517" s="176"/>
      <c r="AT517" s="176"/>
      <c r="AU517" s="176"/>
      <c r="AV517" s="176"/>
      <c r="AW517" s="176"/>
      <c r="AX517" s="176"/>
      <c r="AY517" s="176"/>
      <c r="AZ517" s="176"/>
      <c r="BA517" s="176"/>
      <c r="BB517" s="176"/>
      <c r="BC517" s="176"/>
      <c r="BD517" s="176"/>
      <c r="BE517" s="176"/>
      <c r="BF517" s="176"/>
      <c r="BG517" s="176"/>
      <c r="BH517" s="176"/>
    </row>
    <row r="518" spans="1:60" ht="22.5" outlineLevel="1" x14ac:dyDescent="0.2">
      <c r="A518" s="193">
        <v>101</v>
      </c>
      <c r="B518" s="194" t="s">
        <v>504</v>
      </c>
      <c r="C518" s="194" t="s">
        <v>505</v>
      </c>
      <c r="D518" s="195" t="s">
        <v>293</v>
      </c>
      <c r="E518" s="196">
        <v>207.4</v>
      </c>
      <c r="F518" s="199"/>
      <c r="G518" s="197">
        <f>ROUND(E518*F518,2)</f>
        <v>0</v>
      </c>
      <c r="H518" s="199">
        <v>16.350000000000001</v>
      </c>
      <c r="I518" s="197">
        <f>ROUND(E518*H518,2)</f>
        <v>3390.99</v>
      </c>
      <c r="J518" s="199">
        <v>227.65</v>
      </c>
      <c r="K518" s="197">
        <f>ROUND(E518*J518,2)</f>
        <v>47214.61</v>
      </c>
      <c r="L518" s="197">
        <v>21</v>
      </c>
      <c r="M518" s="197">
        <f>G518*(1+L518/100)</f>
        <v>0</v>
      </c>
      <c r="N518" s="197">
        <v>2.0000000000000002E-5</v>
      </c>
      <c r="O518" s="197">
        <f>ROUND(E518*N518,2)</f>
        <v>0</v>
      </c>
      <c r="P518" s="197">
        <v>0</v>
      </c>
      <c r="Q518" s="197">
        <f>ROUND(E518*P518,2)</f>
        <v>0</v>
      </c>
      <c r="R518" s="198" t="s">
        <v>422</v>
      </c>
      <c r="S518" s="198" t="s">
        <v>194</v>
      </c>
      <c r="T518" s="197">
        <v>0.46800000000000003</v>
      </c>
      <c r="U518" s="197">
        <f>ROUND(E518*T518,2)</f>
        <v>97.06</v>
      </c>
      <c r="V518" s="198"/>
      <c r="W518" s="198"/>
      <c r="X518" s="266"/>
      <c r="Y518" s="176"/>
      <c r="Z518" s="176"/>
      <c r="AA518" s="176"/>
      <c r="AB518" s="176"/>
      <c r="AC518" s="176"/>
      <c r="AD518" s="176"/>
      <c r="AE518" s="176" t="s">
        <v>449</v>
      </c>
      <c r="AF518" s="176">
        <v>415</v>
      </c>
      <c r="AG518" s="176"/>
      <c r="AH518" s="211"/>
      <c r="AI518" s="211"/>
      <c r="AJ518" s="214"/>
      <c r="AK518" s="176"/>
      <c r="AL518" s="176"/>
      <c r="AM518" s="176"/>
      <c r="AN518" s="176"/>
      <c r="AO518" s="176"/>
      <c r="AP518" s="176"/>
      <c r="AQ518" s="176"/>
      <c r="AR518" s="176"/>
      <c r="AS518" s="176"/>
      <c r="AT518" s="176"/>
      <c r="AU518" s="176"/>
      <c r="AV518" s="176"/>
      <c r="AW518" s="176"/>
      <c r="AX518" s="176"/>
      <c r="AY518" s="176"/>
      <c r="AZ518" s="176"/>
      <c r="BA518" s="176"/>
      <c r="BB518" s="176"/>
      <c r="BC518" s="176"/>
      <c r="BD518" s="176"/>
      <c r="BE518" s="176"/>
      <c r="BF518" s="176"/>
      <c r="BG518" s="176"/>
      <c r="BH518" s="176"/>
    </row>
    <row r="519" spans="1:60" outlineLevel="1" x14ac:dyDescent="0.2">
      <c r="A519" s="177"/>
      <c r="B519" s="308" t="s">
        <v>506</v>
      </c>
      <c r="C519" s="308"/>
      <c r="D519" s="309"/>
      <c r="E519" s="309"/>
      <c r="F519" s="309"/>
      <c r="G519" s="309"/>
      <c r="H519" s="184"/>
      <c r="I519" s="184"/>
      <c r="J519" s="184"/>
      <c r="K519" s="184"/>
      <c r="L519" s="184"/>
      <c r="M519" s="184"/>
      <c r="N519" s="184"/>
      <c r="O519" s="184"/>
      <c r="P519" s="184"/>
      <c r="Q519" s="184"/>
      <c r="R519" s="185"/>
      <c r="S519" s="185"/>
      <c r="T519" s="184"/>
      <c r="U519" s="184"/>
      <c r="V519" s="185"/>
      <c r="W519" s="185"/>
      <c r="X519" s="266"/>
      <c r="Y519" s="176"/>
      <c r="Z519" s="176"/>
      <c r="AA519" s="176"/>
      <c r="AB519" s="176"/>
      <c r="AC519" s="176"/>
      <c r="AD519" s="176"/>
      <c r="AE519" s="176" t="s">
        <v>221</v>
      </c>
      <c r="AF519" s="176"/>
      <c r="AG519" s="176"/>
      <c r="AH519" s="211" t="str">
        <f>B519</f>
        <v>Montáž plastových oken a dveří včetně dodávky a montáže PU pěny a spojovacích prostředků.</v>
      </c>
      <c r="AI519" s="211"/>
      <c r="AJ519" s="214"/>
      <c r="AK519" s="176"/>
      <c r="AL519" s="176"/>
      <c r="AM519" s="176"/>
      <c r="AN519" s="176"/>
      <c r="AO519" s="176"/>
      <c r="AP519" s="176"/>
      <c r="AQ519" s="176"/>
      <c r="AR519" s="176"/>
      <c r="AS519" s="176"/>
      <c r="AT519" s="176"/>
      <c r="AU519" s="176"/>
      <c r="AV519" s="176"/>
      <c r="AW519" s="176"/>
      <c r="AX519" s="176"/>
      <c r="AY519" s="176"/>
      <c r="AZ519" s="176"/>
      <c r="BA519" s="176"/>
      <c r="BB519" s="176"/>
      <c r="BC519" s="176"/>
      <c r="BD519" s="176"/>
      <c r="BE519" s="176"/>
      <c r="BF519" s="176"/>
      <c r="BG519" s="176"/>
      <c r="BH519" s="176"/>
    </row>
    <row r="520" spans="1:60" outlineLevel="1" x14ac:dyDescent="0.2">
      <c r="A520" s="177"/>
      <c r="B520" s="299" t="s">
        <v>2379</v>
      </c>
      <c r="C520" s="299"/>
      <c r="D520" s="300"/>
      <c r="E520" s="201"/>
      <c r="F520" s="184"/>
      <c r="G520" s="184"/>
      <c r="H520" s="184"/>
      <c r="I520" s="184"/>
      <c r="J520" s="184"/>
      <c r="K520" s="184"/>
      <c r="L520" s="184"/>
      <c r="M520" s="184"/>
      <c r="N520" s="184"/>
      <c r="O520" s="184"/>
      <c r="P520" s="184"/>
      <c r="Q520" s="184"/>
      <c r="R520" s="185"/>
      <c r="S520" s="185"/>
      <c r="T520" s="184"/>
      <c r="U520" s="184"/>
      <c r="V520" s="185"/>
      <c r="W520" s="185"/>
      <c r="X520" s="266"/>
      <c r="Y520" s="176"/>
      <c r="Z520" s="176"/>
      <c r="AA520" s="176"/>
      <c r="AB520" s="176"/>
      <c r="AC520" s="176"/>
      <c r="AD520" s="176"/>
      <c r="AE520" s="176" t="s">
        <v>197</v>
      </c>
      <c r="AF520" s="176">
        <v>0</v>
      </c>
      <c r="AG520" s="176"/>
      <c r="AH520" s="211"/>
      <c r="AI520" s="212" t="s">
        <v>2379</v>
      </c>
      <c r="AJ520" s="214"/>
      <c r="AK520" s="176"/>
      <c r="AL520" s="176"/>
      <c r="AM520" s="176"/>
      <c r="AN520" s="176"/>
      <c r="AO520" s="176"/>
      <c r="AP520" s="176"/>
      <c r="AQ520" s="176"/>
      <c r="AR520" s="176"/>
      <c r="AS520" s="176"/>
      <c r="AT520" s="176"/>
      <c r="AU520" s="176"/>
      <c r="AV520" s="176"/>
      <c r="AW520" s="176"/>
      <c r="AX520" s="176"/>
      <c r="AY520" s="176"/>
      <c r="AZ520" s="176"/>
      <c r="BA520" s="176"/>
      <c r="BB520" s="176"/>
      <c r="BC520" s="176"/>
      <c r="BD520" s="176"/>
      <c r="BE520" s="176"/>
      <c r="BF520" s="176"/>
      <c r="BG520" s="176"/>
      <c r="BH520" s="176"/>
    </row>
    <row r="521" spans="1:60" outlineLevel="1" x14ac:dyDescent="0.2">
      <c r="A521" s="177"/>
      <c r="B521" s="208" t="s">
        <v>2378</v>
      </c>
      <c r="C521" s="209"/>
      <c r="D521" s="200"/>
      <c r="E521" s="201">
        <v>207.4</v>
      </c>
      <c r="F521" s="184"/>
      <c r="G521" s="184"/>
      <c r="H521" s="184"/>
      <c r="I521" s="184"/>
      <c r="J521" s="184"/>
      <c r="K521" s="184"/>
      <c r="L521" s="184"/>
      <c r="M521" s="184"/>
      <c r="N521" s="184"/>
      <c r="O521" s="184"/>
      <c r="P521" s="184"/>
      <c r="Q521" s="184"/>
      <c r="R521" s="185"/>
      <c r="S521" s="185"/>
      <c r="T521" s="184"/>
      <c r="U521" s="184"/>
      <c r="V521" s="185"/>
      <c r="W521" s="185"/>
      <c r="X521" s="266"/>
      <c r="Y521" s="176"/>
      <c r="Z521" s="176"/>
      <c r="AA521" s="176"/>
      <c r="AB521" s="176"/>
      <c r="AC521" s="176"/>
      <c r="AD521" s="176"/>
      <c r="AE521" s="176" t="s">
        <v>197</v>
      </c>
      <c r="AF521" s="176">
        <v>0</v>
      </c>
      <c r="AG521" s="176"/>
      <c r="AH521" s="211"/>
      <c r="AI521" s="212" t="s">
        <v>2378</v>
      </c>
      <c r="AJ521" s="214"/>
      <c r="AK521" s="176"/>
      <c r="AL521" s="176"/>
      <c r="AM521" s="176"/>
      <c r="AN521" s="176"/>
      <c r="AO521" s="176"/>
      <c r="AP521" s="176"/>
      <c r="AQ521" s="176"/>
      <c r="AR521" s="176"/>
      <c r="AS521" s="176"/>
      <c r="AT521" s="176"/>
      <c r="AU521" s="176"/>
      <c r="AV521" s="176"/>
      <c r="AW521" s="176"/>
      <c r="AX521" s="176"/>
      <c r="AY521" s="176"/>
      <c r="AZ521" s="176"/>
      <c r="BA521" s="176"/>
      <c r="BB521" s="176"/>
      <c r="BC521" s="176"/>
      <c r="BD521" s="176"/>
      <c r="BE521" s="176"/>
      <c r="BF521" s="176"/>
      <c r="BG521" s="176"/>
      <c r="BH521" s="176"/>
    </row>
    <row r="522" spans="1:60" outlineLevel="1" x14ac:dyDescent="0.2">
      <c r="A522" s="193">
        <v>102</v>
      </c>
      <c r="B522" s="194" t="s">
        <v>507</v>
      </c>
      <c r="C522" s="194" t="s">
        <v>508</v>
      </c>
      <c r="D522" s="195" t="s">
        <v>213</v>
      </c>
      <c r="E522" s="196">
        <v>8</v>
      </c>
      <c r="F522" s="199"/>
      <c r="G522" s="197">
        <f>ROUND(E522*F522,2)</f>
        <v>0</v>
      </c>
      <c r="H522" s="199">
        <v>1701</v>
      </c>
      <c r="I522" s="197">
        <f>ROUND(E522*H522,2)</f>
        <v>13608</v>
      </c>
      <c r="J522" s="199">
        <v>0</v>
      </c>
      <c r="K522" s="197">
        <f>ROUND(E522*J522,2)</f>
        <v>0</v>
      </c>
      <c r="L522" s="197">
        <v>21</v>
      </c>
      <c r="M522" s="197">
        <f>G522*(1+L522/100)</f>
        <v>0</v>
      </c>
      <c r="N522" s="197">
        <v>0</v>
      </c>
      <c r="O522" s="197">
        <f>ROUND(E522*N522,2)</f>
        <v>0</v>
      </c>
      <c r="P522" s="197">
        <v>0</v>
      </c>
      <c r="Q522" s="197">
        <f>ROUND(E522*P522,2)</f>
        <v>0</v>
      </c>
      <c r="R522" s="198"/>
      <c r="S522" s="198" t="s">
        <v>339</v>
      </c>
      <c r="T522" s="197">
        <v>0</v>
      </c>
      <c r="U522" s="197">
        <f>ROUND(E522*T522,2)</f>
        <v>0</v>
      </c>
      <c r="V522" s="198"/>
      <c r="W522" s="198"/>
      <c r="X522" s="266"/>
      <c r="Y522" s="176"/>
      <c r="Z522" s="176"/>
      <c r="AA522" s="176"/>
      <c r="AB522" s="176"/>
      <c r="AC522" s="176"/>
      <c r="AD522" s="176"/>
      <c r="AE522" s="176" t="s">
        <v>244</v>
      </c>
      <c r="AF522" s="176">
        <v>417</v>
      </c>
      <c r="AG522" s="176"/>
      <c r="AH522" s="211"/>
      <c r="AI522" s="211"/>
      <c r="AJ522" s="214"/>
      <c r="AK522" s="176"/>
      <c r="AL522" s="176"/>
      <c r="AM522" s="176"/>
      <c r="AN522" s="176"/>
      <c r="AO522" s="176"/>
      <c r="AP522" s="176"/>
      <c r="AQ522" s="176"/>
      <c r="AR522" s="176"/>
      <c r="AS522" s="176"/>
      <c r="AT522" s="176"/>
      <c r="AU522" s="176"/>
      <c r="AV522" s="176"/>
      <c r="AW522" s="176"/>
      <c r="AX522" s="176"/>
      <c r="AY522" s="176"/>
      <c r="AZ522" s="176"/>
      <c r="BA522" s="176"/>
      <c r="BB522" s="176"/>
      <c r="BC522" s="176"/>
      <c r="BD522" s="176"/>
      <c r="BE522" s="176"/>
      <c r="BF522" s="176"/>
      <c r="BG522" s="176"/>
      <c r="BH522" s="176"/>
    </row>
    <row r="523" spans="1:60" outlineLevel="1" x14ac:dyDescent="0.2">
      <c r="A523" s="177"/>
      <c r="B523" s="208" t="s">
        <v>2377</v>
      </c>
      <c r="C523" s="209"/>
      <c r="D523" s="200"/>
      <c r="E523" s="201"/>
      <c r="F523" s="184"/>
      <c r="G523" s="184"/>
      <c r="H523" s="184"/>
      <c r="I523" s="184"/>
      <c r="J523" s="184"/>
      <c r="K523" s="184"/>
      <c r="L523" s="184"/>
      <c r="M523" s="184"/>
      <c r="N523" s="184"/>
      <c r="O523" s="184"/>
      <c r="P523" s="184"/>
      <c r="Q523" s="184"/>
      <c r="R523" s="185"/>
      <c r="S523" s="185"/>
      <c r="T523" s="184"/>
      <c r="U523" s="184"/>
      <c r="V523" s="185"/>
      <c r="W523" s="185"/>
      <c r="X523" s="266"/>
      <c r="Y523" s="176"/>
      <c r="Z523" s="176"/>
      <c r="AA523" s="176"/>
      <c r="AB523" s="176"/>
      <c r="AC523" s="176"/>
      <c r="AD523" s="176"/>
      <c r="AE523" s="176" t="s">
        <v>197</v>
      </c>
      <c r="AF523" s="176">
        <v>0</v>
      </c>
      <c r="AG523" s="176"/>
      <c r="AH523" s="211"/>
      <c r="AI523" s="212" t="s">
        <v>2377</v>
      </c>
      <c r="AJ523" s="214"/>
      <c r="AK523" s="176"/>
      <c r="AL523" s="176"/>
      <c r="AM523" s="176"/>
      <c r="AN523" s="176"/>
      <c r="AO523" s="176"/>
      <c r="AP523" s="176"/>
      <c r="AQ523" s="176"/>
      <c r="AR523" s="176"/>
      <c r="AS523" s="176"/>
      <c r="AT523" s="176"/>
      <c r="AU523" s="176"/>
      <c r="AV523" s="176"/>
      <c r="AW523" s="176"/>
      <c r="AX523" s="176"/>
      <c r="AY523" s="176"/>
      <c r="AZ523" s="176"/>
      <c r="BA523" s="176"/>
      <c r="BB523" s="176"/>
      <c r="BC523" s="176"/>
      <c r="BD523" s="176"/>
      <c r="BE523" s="176"/>
      <c r="BF523" s="176"/>
      <c r="BG523" s="176"/>
      <c r="BH523" s="176"/>
    </row>
    <row r="524" spans="1:60" outlineLevel="1" x14ac:dyDescent="0.2">
      <c r="A524" s="177"/>
      <c r="B524" s="208" t="s">
        <v>355</v>
      </c>
      <c r="C524" s="209"/>
      <c r="D524" s="200"/>
      <c r="E524" s="201">
        <v>8</v>
      </c>
      <c r="F524" s="184"/>
      <c r="G524" s="184"/>
      <c r="H524" s="184"/>
      <c r="I524" s="184"/>
      <c r="J524" s="184"/>
      <c r="K524" s="184"/>
      <c r="L524" s="184"/>
      <c r="M524" s="184"/>
      <c r="N524" s="184"/>
      <c r="O524" s="184"/>
      <c r="P524" s="184"/>
      <c r="Q524" s="184"/>
      <c r="R524" s="185"/>
      <c r="S524" s="185"/>
      <c r="T524" s="184"/>
      <c r="U524" s="184"/>
      <c r="V524" s="185"/>
      <c r="W524" s="185"/>
      <c r="X524" s="266"/>
      <c r="Y524" s="176"/>
      <c r="Z524" s="176"/>
      <c r="AA524" s="176"/>
      <c r="AB524" s="176"/>
      <c r="AC524" s="176"/>
      <c r="AD524" s="176"/>
      <c r="AE524" s="176" t="s">
        <v>197</v>
      </c>
      <c r="AF524" s="176">
        <v>0</v>
      </c>
      <c r="AG524" s="176"/>
      <c r="AH524" s="211"/>
      <c r="AI524" s="212" t="s">
        <v>355</v>
      </c>
      <c r="AJ524" s="214"/>
      <c r="AK524" s="176"/>
      <c r="AL524" s="176"/>
      <c r="AM524" s="176"/>
      <c r="AN524" s="176"/>
      <c r="AO524" s="176"/>
      <c r="AP524" s="176"/>
      <c r="AQ524" s="176"/>
      <c r="AR524" s="176"/>
      <c r="AS524" s="176"/>
      <c r="AT524" s="176"/>
      <c r="AU524" s="176"/>
      <c r="AV524" s="176"/>
      <c r="AW524" s="176"/>
      <c r="AX524" s="176"/>
      <c r="AY524" s="176"/>
      <c r="AZ524" s="176"/>
      <c r="BA524" s="176"/>
      <c r="BB524" s="176"/>
      <c r="BC524" s="176"/>
      <c r="BD524" s="176"/>
      <c r="BE524" s="176"/>
      <c r="BF524" s="176"/>
      <c r="BG524" s="176"/>
      <c r="BH524" s="176"/>
    </row>
    <row r="525" spans="1:60" outlineLevel="1" x14ac:dyDescent="0.2">
      <c r="A525" s="193">
        <v>103</v>
      </c>
      <c r="B525" s="194" t="s">
        <v>1971</v>
      </c>
      <c r="C525" s="194" t="s">
        <v>1972</v>
      </c>
      <c r="D525" s="195" t="s">
        <v>213</v>
      </c>
      <c r="E525" s="196">
        <v>1</v>
      </c>
      <c r="F525" s="199"/>
      <c r="G525" s="197">
        <f>ROUND(E525*F525,2)</f>
        <v>0</v>
      </c>
      <c r="H525" s="199">
        <v>4252.5</v>
      </c>
      <c r="I525" s="197">
        <f>ROUND(E525*H525,2)</f>
        <v>4252.5</v>
      </c>
      <c r="J525" s="199">
        <v>0</v>
      </c>
      <c r="K525" s="197">
        <f>ROUND(E525*J525,2)</f>
        <v>0</v>
      </c>
      <c r="L525" s="197">
        <v>21</v>
      </c>
      <c r="M525" s="197">
        <f>G525*(1+L525/100)</f>
        <v>0</v>
      </c>
      <c r="N525" s="197">
        <v>0</v>
      </c>
      <c r="O525" s="197">
        <f>ROUND(E525*N525,2)</f>
        <v>0</v>
      </c>
      <c r="P525" s="197">
        <v>0</v>
      </c>
      <c r="Q525" s="197">
        <f>ROUND(E525*P525,2)</f>
        <v>0</v>
      </c>
      <c r="R525" s="198"/>
      <c r="S525" s="198" t="s">
        <v>339</v>
      </c>
      <c r="T525" s="197">
        <v>0</v>
      </c>
      <c r="U525" s="197">
        <f>ROUND(E525*T525,2)</f>
        <v>0</v>
      </c>
      <c r="V525" s="198"/>
      <c r="W525" s="198"/>
      <c r="X525" s="266"/>
      <c r="Y525" s="176"/>
      <c r="Z525" s="176"/>
      <c r="AA525" s="176"/>
      <c r="AB525" s="176"/>
      <c r="AC525" s="176"/>
      <c r="AD525" s="176"/>
      <c r="AE525" s="176" t="s">
        <v>244</v>
      </c>
      <c r="AF525" s="176">
        <v>419</v>
      </c>
      <c r="AG525" s="176"/>
      <c r="AH525" s="211"/>
      <c r="AI525" s="211"/>
      <c r="AJ525" s="214"/>
      <c r="AK525" s="176"/>
      <c r="AL525" s="176"/>
      <c r="AM525" s="176"/>
      <c r="AN525" s="176"/>
      <c r="AO525" s="176"/>
      <c r="AP525" s="176"/>
      <c r="AQ525" s="176"/>
      <c r="AR525" s="176"/>
      <c r="AS525" s="176"/>
      <c r="AT525" s="176"/>
      <c r="AU525" s="176"/>
      <c r="AV525" s="176"/>
      <c r="AW525" s="176"/>
      <c r="AX525" s="176"/>
      <c r="AY525" s="176"/>
      <c r="AZ525" s="176"/>
      <c r="BA525" s="176"/>
      <c r="BB525" s="176"/>
      <c r="BC525" s="176"/>
      <c r="BD525" s="176"/>
      <c r="BE525" s="176"/>
      <c r="BF525" s="176"/>
      <c r="BG525" s="176"/>
      <c r="BH525" s="176"/>
    </row>
    <row r="526" spans="1:60" outlineLevel="1" x14ac:dyDescent="0.2">
      <c r="A526" s="177"/>
      <c r="B526" s="208" t="s">
        <v>1973</v>
      </c>
      <c r="C526" s="209"/>
      <c r="D526" s="200"/>
      <c r="E526" s="201"/>
      <c r="F526" s="184"/>
      <c r="G526" s="184"/>
      <c r="H526" s="184"/>
      <c r="I526" s="184"/>
      <c r="J526" s="184"/>
      <c r="K526" s="184"/>
      <c r="L526" s="184"/>
      <c r="M526" s="184"/>
      <c r="N526" s="184"/>
      <c r="O526" s="184"/>
      <c r="P526" s="184"/>
      <c r="Q526" s="184"/>
      <c r="R526" s="185"/>
      <c r="S526" s="185"/>
      <c r="T526" s="184"/>
      <c r="U526" s="184"/>
      <c r="V526" s="185"/>
      <c r="W526" s="185"/>
      <c r="X526" s="266"/>
      <c r="Y526" s="176"/>
      <c r="Z526" s="176"/>
      <c r="AA526" s="176"/>
      <c r="AB526" s="176"/>
      <c r="AC526" s="176"/>
      <c r="AD526" s="176"/>
      <c r="AE526" s="176" t="s">
        <v>197</v>
      </c>
      <c r="AF526" s="176">
        <v>0</v>
      </c>
      <c r="AG526" s="176"/>
      <c r="AH526" s="211"/>
      <c r="AI526" s="212" t="s">
        <v>1973</v>
      </c>
      <c r="AJ526" s="214"/>
      <c r="AK526" s="176"/>
      <c r="AL526" s="176"/>
      <c r="AM526" s="176"/>
      <c r="AN526" s="176"/>
      <c r="AO526" s="176"/>
      <c r="AP526" s="176"/>
      <c r="AQ526" s="176"/>
      <c r="AR526" s="176"/>
      <c r="AS526" s="176"/>
      <c r="AT526" s="176"/>
      <c r="AU526" s="176"/>
      <c r="AV526" s="176"/>
      <c r="AW526" s="176"/>
      <c r="AX526" s="176"/>
      <c r="AY526" s="176"/>
      <c r="AZ526" s="176"/>
      <c r="BA526" s="176"/>
      <c r="BB526" s="176"/>
      <c r="BC526" s="176"/>
      <c r="BD526" s="176"/>
      <c r="BE526" s="176"/>
      <c r="BF526" s="176"/>
      <c r="BG526" s="176"/>
      <c r="BH526" s="176"/>
    </row>
    <row r="527" spans="1:60" outlineLevel="1" x14ac:dyDescent="0.2">
      <c r="A527" s="177"/>
      <c r="B527" s="208" t="s">
        <v>75</v>
      </c>
      <c r="C527" s="209"/>
      <c r="D527" s="200"/>
      <c r="E527" s="201">
        <v>1</v>
      </c>
      <c r="F527" s="184"/>
      <c r="G527" s="184"/>
      <c r="H527" s="184"/>
      <c r="I527" s="184"/>
      <c r="J527" s="184"/>
      <c r="K527" s="184"/>
      <c r="L527" s="184"/>
      <c r="M527" s="184"/>
      <c r="N527" s="184"/>
      <c r="O527" s="184"/>
      <c r="P527" s="184"/>
      <c r="Q527" s="184"/>
      <c r="R527" s="185"/>
      <c r="S527" s="185"/>
      <c r="T527" s="184"/>
      <c r="U527" s="184"/>
      <c r="V527" s="185"/>
      <c r="W527" s="185"/>
      <c r="X527" s="266"/>
      <c r="Y527" s="176"/>
      <c r="Z527" s="176"/>
      <c r="AA527" s="176"/>
      <c r="AB527" s="176"/>
      <c r="AC527" s="176"/>
      <c r="AD527" s="176"/>
      <c r="AE527" s="176" t="s">
        <v>197</v>
      </c>
      <c r="AF527" s="176">
        <v>0</v>
      </c>
      <c r="AG527" s="176"/>
      <c r="AH527" s="211"/>
      <c r="AI527" s="212" t="s">
        <v>75</v>
      </c>
      <c r="AJ527" s="214"/>
      <c r="AK527" s="176"/>
      <c r="AL527" s="176"/>
      <c r="AM527" s="176"/>
      <c r="AN527" s="176"/>
      <c r="AO527" s="176"/>
      <c r="AP527" s="176"/>
      <c r="AQ527" s="176"/>
      <c r="AR527" s="176"/>
      <c r="AS527" s="176"/>
      <c r="AT527" s="176"/>
      <c r="AU527" s="176"/>
      <c r="AV527" s="176"/>
      <c r="AW527" s="176"/>
      <c r="AX527" s="176"/>
      <c r="AY527" s="176"/>
      <c r="AZ527" s="176"/>
      <c r="BA527" s="176"/>
      <c r="BB527" s="176"/>
      <c r="BC527" s="176"/>
      <c r="BD527" s="176"/>
      <c r="BE527" s="176"/>
      <c r="BF527" s="176"/>
      <c r="BG527" s="176"/>
      <c r="BH527" s="176"/>
    </row>
    <row r="528" spans="1:60" outlineLevel="1" x14ac:dyDescent="0.2">
      <c r="A528" s="193">
        <v>104</v>
      </c>
      <c r="B528" s="194" t="s">
        <v>510</v>
      </c>
      <c r="C528" s="194" t="s">
        <v>511</v>
      </c>
      <c r="D528" s="195" t="s">
        <v>213</v>
      </c>
      <c r="E528" s="196">
        <v>25</v>
      </c>
      <c r="F528" s="199"/>
      <c r="G528" s="197">
        <f>ROUND(E528*F528,2)</f>
        <v>0</v>
      </c>
      <c r="H528" s="199">
        <v>9450</v>
      </c>
      <c r="I528" s="197">
        <f>ROUND(E528*H528,2)</f>
        <v>236250</v>
      </c>
      <c r="J528" s="199">
        <v>0</v>
      </c>
      <c r="K528" s="197">
        <f>ROUND(E528*J528,2)</f>
        <v>0</v>
      </c>
      <c r="L528" s="197">
        <v>21</v>
      </c>
      <c r="M528" s="197">
        <f>G528*(1+L528/100)</f>
        <v>0</v>
      </c>
      <c r="N528" s="197">
        <v>0</v>
      </c>
      <c r="O528" s="197">
        <f>ROUND(E528*N528,2)</f>
        <v>0</v>
      </c>
      <c r="P528" s="197">
        <v>0</v>
      </c>
      <c r="Q528" s="197">
        <f>ROUND(E528*P528,2)</f>
        <v>0</v>
      </c>
      <c r="R528" s="198"/>
      <c r="S528" s="198" t="s">
        <v>339</v>
      </c>
      <c r="T528" s="197">
        <v>0</v>
      </c>
      <c r="U528" s="197">
        <f>ROUND(E528*T528,2)</f>
        <v>0</v>
      </c>
      <c r="V528" s="198"/>
      <c r="W528" s="198"/>
      <c r="X528" s="266"/>
      <c r="Y528" s="176"/>
      <c r="Z528" s="176"/>
      <c r="AA528" s="176"/>
      <c r="AB528" s="176"/>
      <c r="AC528" s="176"/>
      <c r="AD528" s="176"/>
      <c r="AE528" s="176" t="s">
        <v>244</v>
      </c>
      <c r="AF528" s="176">
        <v>421</v>
      </c>
      <c r="AG528" s="176"/>
      <c r="AH528" s="211"/>
      <c r="AI528" s="211"/>
      <c r="AJ528" s="214"/>
      <c r="AK528" s="176"/>
      <c r="AL528" s="176"/>
      <c r="AM528" s="176"/>
      <c r="AN528" s="176"/>
      <c r="AO528" s="176"/>
      <c r="AP528" s="176"/>
      <c r="AQ528" s="176"/>
      <c r="AR528" s="176"/>
      <c r="AS528" s="176"/>
      <c r="AT528" s="176"/>
      <c r="AU528" s="176"/>
      <c r="AV528" s="176"/>
      <c r="AW528" s="176"/>
      <c r="AX528" s="176"/>
      <c r="AY528" s="176"/>
      <c r="AZ528" s="176"/>
      <c r="BA528" s="176"/>
      <c r="BB528" s="176"/>
      <c r="BC528" s="176"/>
      <c r="BD528" s="176"/>
      <c r="BE528" s="176"/>
      <c r="BF528" s="176"/>
      <c r="BG528" s="176"/>
      <c r="BH528" s="176"/>
    </row>
    <row r="529" spans="1:60" outlineLevel="1" x14ac:dyDescent="0.2">
      <c r="A529" s="177"/>
      <c r="B529" s="208" t="s">
        <v>2376</v>
      </c>
      <c r="C529" s="209"/>
      <c r="D529" s="200"/>
      <c r="E529" s="201"/>
      <c r="F529" s="184"/>
      <c r="G529" s="184"/>
      <c r="H529" s="184"/>
      <c r="I529" s="184"/>
      <c r="J529" s="184"/>
      <c r="K529" s="184"/>
      <c r="L529" s="184"/>
      <c r="M529" s="184"/>
      <c r="N529" s="184"/>
      <c r="O529" s="184"/>
      <c r="P529" s="184"/>
      <c r="Q529" s="184"/>
      <c r="R529" s="185"/>
      <c r="S529" s="185"/>
      <c r="T529" s="184"/>
      <c r="U529" s="184"/>
      <c r="V529" s="185"/>
      <c r="W529" s="185"/>
      <c r="X529" s="266"/>
      <c r="Y529" s="176"/>
      <c r="Z529" s="176"/>
      <c r="AA529" s="176"/>
      <c r="AB529" s="176"/>
      <c r="AC529" s="176"/>
      <c r="AD529" s="176"/>
      <c r="AE529" s="176" t="s">
        <v>197</v>
      </c>
      <c r="AF529" s="176">
        <v>0</v>
      </c>
      <c r="AG529" s="176"/>
      <c r="AH529" s="211"/>
      <c r="AI529" s="212" t="s">
        <v>2376</v>
      </c>
      <c r="AJ529" s="214"/>
      <c r="AK529" s="176"/>
      <c r="AL529" s="176"/>
      <c r="AM529" s="176"/>
      <c r="AN529" s="176"/>
      <c r="AO529" s="176"/>
      <c r="AP529" s="176"/>
      <c r="AQ529" s="176"/>
      <c r="AR529" s="176"/>
      <c r="AS529" s="176"/>
      <c r="AT529" s="176"/>
      <c r="AU529" s="176"/>
      <c r="AV529" s="176"/>
      <c r="AW529" s="176"/>
      <c r="AX529" s="176"/>
      <c r="AY529" s="176"/>
      <c r="AZ529" s="176"/>
      <c r="BA529" s="176"/>
      <c r="BB529" s="176"/>
      <c r="BC529" s="176"/>
      <c r="BD529" s="176"/>
      <c r="BE529" s="176"/>
      <c r="BF529" s="176"/>
      <c r="BG529" s="176"/>
      <c r="BH529" s="176"/>
    </row>
    <row r="530" spans="1:60" outlineLevel="1" x14ac:dyDescent="0.2">
      <c r="A530" s="177"/>
      <c r="B530" s="208" t="s">
        <v>1645</v>
      </c>
      <c r="C530" s="209"/>
      <c r="D530" s="200"/>
      <c r="E530" s="201">
        <v>25</v>
      </c>
      <c r="F530" s="184"/>
      <c r="G530" s="184"/>
      <c r="H530" s="184"/>
      <c r="I530" s="184"/>
      <c r="J530" s="184"/>
      <c r="K530" s="184"/>
      <c r="L530" s="184"/>
      <c r="M530" s="184"/>
      <c r="N530" s="184"/>
      <c r="O530" s="184"/>
      <c r="P530" s="184"/>
      <c r="Q530" s="184"/>
      <c r="R530" s="185"/>
      <c r="S530" s="185"/>
      <c r="T530" s="184"/>
      <c r="U530" s="184"/>
      <c r="V530" s="185"/>
      <c r="W530" s="185"/>
      <c r="X530" s="266"/>
      <c r="Y530" s="176"/>
      <c r="Z530" s="176"/>
      <c r="AA530" s="176"/>
      <c r="AB530" s="176"/>
      <c r="AC530" s="176"/>
      <c r="AD530" s="176"/>
      <c r="AE530" s="176" t="s">
        <v>197</v>
      </c>
      <c r="AF530" s="176">
        <v>0</v>
      </c>
      <c r="AG530" s="176"/>
      <c r="AH530" s="211"/>
      <c r="AI530" s="212" t="s">
        <v>1645</v>
      </c>
      <c r="AJ530" s="214"/>
      <c r="AK530" s="176"/>
      <c r="AL530" s="176"/>
      <c r="AM530" s="176"/>
      <c r="AN530" s="176"/>
      <c r="AO530" s="176"/>
      <c r="AP530" s="176"/>
      <c r="AQ530" s="176"/>
      <c r="AR530" s="176"/>
      <c r="AS530" s="176"/>
      <c r="AT530" s="176"/>
      <c r="AU530" s="176"/>
      <c r="AV530" s="176"/>
      <c r="AW530" s="176"/>
      <c r="AX530" s="176"/>
      <c r="AY530" s="176"/>
      <c r="AZ530" s="176"/>
      <c r="BA530" s="176"/>
      <c r="BB530" s="176"/>
      <c r="BC530" s="176"/>
      <c r="BD530" s="176"/>
      <c r="BE530" s="176"/>
      <c r="BF530" s="176"/>
      <c r="BG530" s="176"/>
      <c r="BH530" s="176"/>
    </row>
    <row r="531" spans="1:60" outlineLevel="1" x14ac:dyDescent="0.2">
      <c r="A531" s="193">
        <v>105</v>
      </c>
      <c r="B531" s="194" t="s">
        <v>513</v>
      </c>
      <c r="C531" s="194" t="s">
        <v>514</v>
      </c>
      <c r="D531" s="195" t="s">
        <v>213</v>
      </c>
      <c r="E531" s="196">
        <v>2</v>
      </c>
      <c r="F531" s="199"/>
      <c r="G531" s="197">
        <f>ROUND(E531*F531,2)</f>
        <v>0</v>
      </c>
      <c r="H531" s="199">
        <v>7560</v>
      </c>
      <c r="I531" s="197">
        <f>ROUND(E531*H531,2)</f>
        <v>15120</v>
      </c>
      <c r="J531" s="199">
        <v>0</v>
      </c>
      <c r="K531" s="197">
        <f>ROUND(E531*J531,2)</f>
        <v>0</v>
      </c>
      <c r="L531" s="197">
        <v>21</v>
      </c>
      <c r="M531" s="197">
        <f>G531*(1+L531/100)</f>
        <v>0</v>
      </c>
      <c r="N531" s="197">
        <v>0</v>
      </c>
      <c r="O531" s="197">
        <f>ROUND(E531*N531,2)</f>
        <v>0</v>
      </c>
      <c r="P531" s="197">
        <v>0</v>
      </c>
      <c r="Q531" s="197">
        <f>ROUND(E531*P531,2)</f>
        <v>0</v>
      </c>
      <c r="R531" s="198"/>
      <c r="S531" s="198" t="s">
        <v>339</v>
      </c>
      <c r="T531" s="197">
        <v>0</v>
      </c>
      <c r="U531" s="197">
        <f>ROUND(E531*T531,2)</f>
        <v>0</v>
      </c>
      <c r="V531" s="198"/>
      <c r="W531" s="198"/>
      <c r="X531" s="266"/>
      <c r="Y531" s="176"/>
      <c r="Z531" s="176"/>
      <c r="AA531" s="176"/>
      <c r="AB531" s="176"/>
      <c r="AC531" s="176"/>
      <c r="AD531" s="176"/>
      <c r="AE531" s="176" t="s">
        <v>244</v>
      </c>
      <c r="AF531" s="176">
        <v>423</v>
      </c>
      <c r="AG531" s="176"/>
      <c r="AH531" s="211"/>
      <c r="AI531" s="211"/>
      <c r="AJ531" s="214"/>
      <c r="AK531" s="176"/>
      <c r="AL531" s="176"/>
      <c r="AM531" s="176"/>
      <c r="AN531" s="176"/>
      <c r="AO531" s="176"/>
      <c r="AP531" s="176"/>
      <c r="AQ531" s="176"/>
      <c r="AR531" s="176"/>
      <c r="AS531" s="176"/>
      <c r="AT531" s="176"/>
      <c r="AU531" s="176"/>
      <c r="AV531" s="176"/>
      <c r="AW531" s="176"/>
      <c r="AX531" s="176"/>
      <c r="AY531" s="176"/>
      <c r="AZ531" s="176"/>
      <c r="BA531" s="176"/>
      <c r="BB531" s="176"/>
      <c r="BC531" s="176"/>
      <c r="BD531" s="176"/>
      <c r="BE531" s="176"/>
      <c r="BF531" s="176"/>
      <c r="BG531" s="176"/>
      <c r="BH531" s="176"/>
    </row>
    <row r="532" spans="1:60" outlineLevel="1" x14ac:dyDescent="0.2">
      <c r="A532" s="177"/>
      <c r="B532" s="208" t="s">
        <v>2375</v>
      </c>
      <c r="C532" s="209"/>
      <c r="D532" s="200"/>
      <c r="E532" s="201"/>
      <c r="F532" s="184"/>
      <c r="G532" s="184"/>
      <c r="H532" s="184"/>
      <c r="I532" s="184"/>
      <c r="J532" s="184"/>
      <c r="K532" s="184"/>
      <c r="L532" s="184"/>
      <c r="M532" s="184"/>
      <c r="N532" s="184"/>
      <c r="O532" s="184"/>
      <c r="P532" s="184"/>
      <c r="Q532" s="184"/>
      <c r="R532" s="185"/>
      <c r="S532" s="185"/>
      <c r="T532" s="184"/>
      <c r="U532" s="184"/>
      <c r="V532" s="185"/>
      <c r="W532" s="185"/>
      <c r="X532" s="266"/>
      <c r="Y532" s="176"/>
      <c r="Z532" s="176"/>
      <c r="AA532" s="176"/>
      <c r="AB532" s="176"/>
      <c r="AC532" s="176"/>
      <c r="AD532" s="176"/>
      <c r="AE532" s="176" t="s">
        <v>197</v>
      </c>
      <c r="AF532" s="176">
        <v>0</v>
      </c>
      <c r="AG532" s="176"/>
      <c r="AH532" s="211"/>
      <c r="AI532" s="212" t="s">
        <v>2375</v>
      </c>
      <c r="AJ532" s="214"/>
      <c r="AK532" s="176"/>
      <c r="AL532" s="176"/>
      <c r="AM532" s="176"/>
      <c r="AN532" s="176"/>
      <c r="AO532" s="176"/>
      <c r="AP532" s="176"/>
      <c r="AQ532" s="176"/>
      <c r="AR532" s="176"/>
      <c r="AS532" s="176"/>
      <c r="AT532" s="176"/>
      <c r="AU532" s="176"/>
      <c r="AV532" s="176"/>
      <c r="AW532" s="176"/>
      <c r="AX532" s="176"/>
      <c r="AY532" s="176"/>
      <c r="AZ532" s="176"/>
      <c r="BA532" s="176"/>
      <c r="BB532" s="176"/>
      <c r="BC532" s="176"/>
      <c r="BD532" s="176"/>
      <c r="BE532" s="176"/>
      <c r="BF532" s="176"/>
      <c r="BG532" s="176"/>
      <c r="BH532" s="176"/>
    </row>
    <row r="533" spans="1:60" outlineLevel="1" x14ac:dyDescent="0.2">
      <c r="A533" s="177"/>
      <c r="B533" s="208" t="s">
        <v>81</v>
      </c>
      <c r="C533" s="209"/>
      <c r="D533" s="200"/>
      <c r="E533" s="201">
        <v>2</v>
      </c>
      <c r="F533" s="184"/>
      <c r="G533" s="184"/>
      <c r="H533" s="184"/>
      <c r="I533" s="184"/>
      <c r="J533" s="184"/>
      <c r="K533" s="184"/>
      <c r="L533" s="184"/>
      <c r="M533" s="184"/>
      <c r="N533" s="184"/>
      <c r="O533" s="184"/>
      <c r="P533" s="184"/>
      <c r="Q533" s="184"/>
      <c r="R533" s="185"/>
      <c r="S533" s="185"/>
      <c r="T533" s="184"/>
      <c r="U533" s="184"/>
      <c r="V533" s="185"/>
      <c r="W533" s="185"/>
      <c r="X533" s="266"/>
      <c r="Y533" s="176"/>
      <c r="Z533" s="176"/>
      <c r="AA533" s="176"/>
      <c r="AB533" s="176"/>
      <c r="AC533" s="176"/>
      <c r="AD533" s="176"/>
      <c r="AE533" s="176" t="s">
        <v>197</v>
      </c>
      <c r="AF533" s="176">
        <v>0</v>
      </c>
      <c r="AG533" s="176"/>
      <c r="AH533" s="211"/>
      <c r="AI533" s="212" t="s">
        <v>81</v>
      </c>
      <c r="AJ533" s="214"/>
      <c r="AK533" s="176"/>
      <c r="AL533" s="176"/>
      <c r="AM533" s="176"/>
      <c r="AN533" s="176"/>
      <c r="AO533" s="176"/>
      <c r="AP533" s="176"/>
      <c r="AQ533" s="176"/>
      <c r="AR533" s="176"/>
      <c r="AS533" s="176"/>
      <c r="AT533" s="176"/>
      <c r="AU533" s="176"/>
      <c r="AV533" s="176"/>
      <c r="AW533" s="176"/>
      <c r="AX533" s="176"/>
      <c r="AY533" s="176"/>
      <c r="AZ533" s="176"/>
      <c r="BA533" s="176"/>
      <c r="BB533" s="176"/>
      <c r="BC533" s="176"/>
      <c r="BD533" s="176"/>
      <c r="BE533" s="176"/>
      <c r="BF533" s="176"/>
      <c r="BG533" s="176"/>
      <c r="BH533" s="176"/>
    </row>
    <row r="534" spans="1:60" outlineLevel="1" x14ac:dyDescent="0.2">
      <c r="A534" s="193">
        <v>106</v>
      </c>
      <c r="B534" s="194" t="s">
        <v>1986</v>
      </c>
      <c r="C534" s="194" t="s">
        <v>1987</v>
      </c>
      <c r="D534" s="195" t="s">
        <v>213</v>
      </c>
      <c r="E534" s="196">
        <v>2</v>
      </c>
      <c r="F534" s="199"/>
      <c r="G534" s="197">
        <f>ROUND(E534*F534,2)</f>
        <v>0</v>
      </c>
      <c r="H534" s="199">
        <v>7056</v>
      </c>
      <c r="I534" s="197">
        <f>ROUND(E534*H534,2)</f>
        <v>14112</v>
      </c>
      <c r="J534" s="199">
        <v>0</v>
      </c>
      <c r="K534" s="197">
        <f>ROUND(E534*J534,2)</f>
        <v>0</v>
      </c>
      <c r="L534" s="197">
        <v>21</v>
      </c>
      <c r="M534" s="197">
        <f>G534*(1+L534/100)</f>
        <v>0</v>
      </c>
      <c r="N534" s="197">
        <v>0</v>
      </c>
      <c r="O534" s="197">
        <f>ROUND(E534*N534,2)</f>
        <v>0</v>
      </c>
      <c r="P534" s="197">
        <v>0</v>
      </c>
      <c r="Q534" s="197">
        <f>ROUND(E534*P534,2)</f>
        <v>0</v>
      </c>
      <c r="R534" s="198"/>
      <c r="S534" s="198" t="s">
        <v>339</v>
      </c>
      <c r="T534" s="197">
        <v>0</v>
      </c>
      <c r="U534" s="197">
        <f>ROUND(E534*T534,2)</f>
        <v>0</v>
      </c>
      <c r="V534" s="198"/>
      <c r="W534" s="198"/>
      <c r="X534" s="266"/>
      <c r="Y534" s="176"/>
      <c r="Z534" s="176"/>
      <c r="AA534" s="176"/>
      <c r="AB534" s="176"/>
      <c r="AC534" s="176"/>
      <c r="AD534" s="176"/>
      <c r="AE534" s="176" t="s">
        <v>244</v>
      </c>
      <c r="AF534" s="176">
        <v>425</v>
      </c>
      <c r="AG534" s="176"/>
      <c r="AH534" s="211"/>
      <c r="AI534" s="211"/>
      <c r="AJ534" s="214"/>
      <c r="AK534" s="176"/>
      <c r="AL534" s="176"/>
      <c r="AM534" s="176"/>
      <c r="AN534" s="176"/>
      <c r="AO534" s="176"/>
      <c r="AP534" s="176"/>
      <c r="AQ534" s="176"/>
      <c r="AR534" s="176"/>
      <c r="AS534" s="176"/>
      <c r="AT534" s="176"/>
      <c r="AU534" s="176"/>
      <c r="AV534" s="176"/>
      <c r="AW534" s="176"/>
      <c r="AX534" s="176"/>
      <c r="AY534" s="176"/>
      <c r="AZ534" s="176"/>
      <c r="BA534" s="176"/>
      <c r="BB534" s="176"/>
      <c r="BC534" s="176"/>
      <c r="BD534" s="176"/>
      <c r="BE534" s="176"/>
      <c r="BF534" s="176"/>
      <c r="BG534" s="176"/>
      <c r="BH534" s="176"/>
    </row>
    <row r="535" spans="1:60" outlineLevel="1" x14ac:dyDescent="0.2">
      <c r="A535" s="177"/>
      <c r="B535" s="208" t="s">
        <v>1988</v>
      </c>
      <c r="C535" s="209"/>
      <c r="D535" s="200"/>
      <c r="E535" s="201"/>
      <c r="F535" s="184"/>
      <c r="G535" s="184"/>
      <c r="H535" s="184"/>
      <c r="I535" s="184"/>
      <c r="J535" s="184"/>
      <c r="K535" s="184"/>
      <c r="L535" s="184"/>
      <c r="M535" s="184"/>
      <c r="N535" s="184"/>
      <c r="O535" s="184"/>
      <c r="P535" s="184"/>
      <c r="Q535" s="184"/>
      <c r="R535" s="185"/>
      <c r="S535" s="185"/>
      <c r="T535" s="184"/>
      <c r="U535" s="184"/>
      <c r="V535" s="185"/>
      <c r="W535" s="185"/>
      <c r="X535" s="266"/>
      <c r="Y535" s="176"/>
      <c r="Z535" s="176"/>
      <c r="AA535" s="176"/>
      <c r="AB535" s="176"/>
      <c r="AC535" s="176"/>
      <c r="AD535" s="176"/>
      <c r="AE535" s="176" t="s">
        <v>197</v>
      </c>
      <c r="AF535" s="176">
        <v>0</v>
      </c>
      <c r="AG535" s="176"/>
      <c r="AH535" s="211"/>
      <c r="AI535" s="212" t="s">
        <v>1988</v>
      </c>
      <c r="AJ535" s="214"/>
      <c r="AK535" s="176"/>
      <c r="AL535" s="176"/>
      <c r="AM535" s="176"/>
      <c r="AN535" s="176"/>
      <c r="AO535" s="176"/>
      <c r="AP535" s="176"/>
      <c r="AQ535" s="176"/>
      <c r="AR535" s="176"/>
      <c r="AS535" s="176"/>
      <c r="AT535" s="176"/>
      <c r="AU535" s="176"/>
      <c r="AV535" s="176"/>
      <c r="AW535" s="176"/>
      <c r="AX535" s="176"/>
      <c r="AY535" s="176"/>
      <c r="AZ535" s="176"/>
      <c r="BA535" s="176"/>
      <c r="BB535" s="176"/>
      <c r="BC535" s="176"/>
      <c r="BD535" s="176"/>
      <c r="BE535" s="176"/>
      <c r="BF535" s="176"/>
      <c r="BG535" s="176"/>
      <c r="BH535" s="176"/>
    </row>
    <row r="536" spans="1:60" outlineLevel="1" x14ac:dyDescent="0.2">
      <c r="A536" s="177"/>
      <c r="B536" s="208" t="s">
        <v>81</v>
      </c>
      <c r="C536" s="209"/>
      <c r="D536" s="200"/>
      <c r="E536" s="201">
        <v>2</v>
      </c>
      <c r="F536" s="184"/>
      <c r="G536" s="184"/>
      <c r="H536" s="184"/>
      <c r="I536" s="184"/>
      <c r="J536" s="184"/>
      <c r="K536" s="184"/>
      <c r="L536" s="184"/>
      <c r="M536" s="184"/>
      <c r="N536" s="184"/>
      <c r="O536" s="184"/>
      <c r="P536" s="184"/>
      <c r="Q536" s="184"/>
      <c r="R536" s="185"/>
      <c r="S536" s="185"/>
      <c r="T536" s="184"/>
      <c r="U536" s="184"/>
      <c r="V536" s="185"/>
      <c r="W536" s="185"/>
      <c r="X536" s="266"/>
      <c r="Y536" s="176"/>
      <c r="Z536" s="176"/>
      <c r="AA536" s="176"/>
      <c r="AB536" s="176"/>
      <c r="AC536" s="176"/>
      <c r="AD536" s="176"/>
      <c r="AE536" s="176" t="s">
        <v>197</v>
      </c>
      <c r="AF536" s="176">
        <v>0</v>
      </c>
      <c r="AG536" s="176"/>
      <c r="AH536" s="211"/>
      <c r="AI536" s="212" t="s">
        <v>81</v>
      </c>
      <c r="AJ536" s="214"/>
      <c r="AK536" s="176"/>
      <c r="AL536" s="176"/>
      <c r="AM536" s="176"/>
      <c r="AN536" s="176"/>
      <c r="AO536" s="176"/>
      <c r="AP536" s="176"/>
      <c r="AQ536" s="176"/>
      <c r="AR536" s="176"/>
      <c r="AS536" s="176"/>
      <c r="AT536" s="176"/>
      <c r="AU536" s="176"/>
      <c r="AV536" s="176"/>
      <c r="AW536" s="176"/>
      <c r="AX536" s="176"/>
      <c r="AY536" s="176"/>
      <c r="AZ536" s="176"/>
      <c r="BA536" s="176"/>
      <c r="BB536" s="176"/>
      <c r="BC536" s="176"/>
      <c r="BD536" s="176"/>
      <c r="BE536" s="176"/>
      <c r="BF536" s="176"/>
      <c r="BG536" s="176"/>
      <c r="BH536" s="176"/>
    </row>
    <row r="537" spans="1:60" outlineLevel="1" x14ac:dyDescent="0.2">
      <c r="A537" s="193">
        <v>107</v>
      </c>
      <c r="B537" s="194" t="s">
        <v>2374</v>
      </c>
      <c r="C537" s="194" t="s">
        <v>2373</v>
      </c>
      <c r="D537" s="195" t="s">
        <v>213</v>
      </c>
      <c r="E537" s="196">
        <v>1</v>
      </c>
      <c r="F537" s="199"/>
      <c r="G537" s="197">
        <f>ROUND(E537*F537,2)</f>
        <v>0</v>
      </c>
      <c r="H537" s="199">
        <v>15120</v>
      </c>
      <c r="I537" s="197">
        <f>ROUND(E537*H537,2)</f>
        <v>15120</v>
      </c>
      <c r="J537" s="199">
        <v>0</v>
      </c>
      <c r="K537" s="197">
        <f>ROUND(E537*J537,2)</f>
        <v>0</v>
      </c>
      <c r="L537" s="197">
        <v>21</v>
      </c>
      <c r="M537" s="197">
        <f>G537*(1+L537/100)</f>
        <v>0</v>
      </c>
      <c r="N537" s="197">
        <v>0</v>
      </c>
      <c r="O537" s="197">
        <f>ROUND(E537*N537,2)</f>
        <v>0</v>
      </c>
      <c r="P537" s="197">
        <v>0</v>
      </c>
      <c r="Q537" s="197">
        <f>ROUND(E537*P537,2)</f>
        <v>0</v>
      </c>
      <c r="R537" s="198"/>
      <c r="S537" s="198" t="s">
        <v>339</v>
      </c>
      <c r="T537" s="197">
        <v>0</v>
      </c>
      <c r="U537" s="197">
        <f>ROUND(E537*T537,2)</f>
        <v>0</v>
      </c>
      <c r="V537" s="198"/>
      <c r="W537" s="198"/>
      <c r="X537" s="266"/>
      <c r="Y537" s="176"/>
      <c r="Z537" s="176"/>
      <c r="AA537" s="176"/>
      <c r="AB537" s="176"/>
      <c r="AC537" s="176"/>
      <c r="AD537" s="176"/>
      <c r="AE537" s="176" t="s">
        <v>244</v>
      </c>
      <c r="AF537" s="176">
        <v>427</v>
      </c>
      <c r="AG537" s="176"/>
      <c r="AH537" s="211"/>
      <c r="AI537" s="211"/>
      <c r="AJ537" s="214"/>
      <c r="AK537" s="176"/>
      <c r="AL537" s="176"/>
      <c r="AM537" s="176"/>
      <c r="AN537" s="176"/>
      <c r="AO537" s="176"/>
      <c r="AP537" s="176"/>
      <c r="AQ537" s="176"/>
      <c r="AR537" s="176"/>
      <c r="AS537" s="176"/>
      <c r="AT537" s="176"/>
      <c r="AU537" s="176"/>
      <c r="AV537" s="176"/>
      <c r="AW537" s="176"/>
      <c r="AX537" s="176"/>
      <c r="AY537" s="176"/>
      <c r="AZ537" s="176"/>
      <c r="BA537" s="176"/>
      <c r="BB537" s="176"/>
      <c r="BC537" s="176"/>
      <c r="BD537" s="176"/>
      <c r="BE537" s="176"/>
      <c r="BF537" s="176"/>
      <c r="BG537" s="176"/>
      <c r="BH537" s="176"/>
    </row>
    <row r="538" spans="1:60" outlineLevel="1" x14ac:dyDescent="0.2">
      <c r="A538" s="177"/>
      <c r="B538" s="208" t="s">
        <v>2372</v>
      </c>
      <c r="C538" s="209"/>
      <c r="D538" s="200"/>
      <c r="E538" s="201"/>
      <c r="F538" s="184"/>
      <c r="G538" s="184"/>
      <c r="H538" s="184"/>
      <c r="I538" s="184"/>
      <c r="J538" s="184"/>
      <c r="K538" s="184"/>
      <c r="L538" s="184"/>
      <c r="M538" s="184"/>
      <c r="N538" s="184"/>
      <c r="O538" s="184"/>
      <c r="P538" s="184"/>
      <c r="Q538" s="184"/>
      <c r="R538" s="185"/>
      <c r="S538" s="185"/>
      <c r="T538" s="184"/>
      <c r="U538" s="184"/>
      <c r="V538" s="185"/>
      <c r="W538" s="185"/>
      <c r="X538" s="266"/>
      <c r="Y538" s="176"/>
      <c r="Z538" s="176"/>
      <c r="AA538" s="176"/>
      <c r="AB538" s="176"/>
      <c r="AC538" s="176"/>
      <c r="AD538" s="176"/>
      <c r="AE538" s="176" t="s">
        <v>197</v>
      </c>
      <c r="AF538" s="176">
        <v>0</v>
      </c>
      <c r="AG538" s="176"/>
      <c r="AH538" s="211"/>
      <c r="AI538" s="212" t="s">
        <v>2372</v>
      </c>
      <c r="AJ538" s="214"/>
      <c r="AK538" s="176"/>
      <c r="AL538" s="176"/>
      <c r="AM538" s="176"/>
      <c r="AN538" s="176"/>
      <c r="AO538" s="176"/>
      <c r="AP538" s="176"/>
      <c r="AQ538" s="176"/>
      <c r="AR538" s="176"/>
      <c r="AS538" s="176"/>
      <c r="AT538" s="176"/>
      <c r="AU538" s="176"/>
      <c r="AV538" s="176"/>
      <c r="AW538" s="176"/>
      <c r="AX538" s="176"/>
      <c r="AY538" s="176"/>
      <c r="AZ538" s="176"/>
      <c r="BA538" s="176"/>
      <c r="BB538" s="176"/>
      <c r="BC538" s="176"/>
      <c r="BD538" s="176"/>
      <c r="BE538" s="176"/>
      <c r="BF538" s="176"/>
      <c r="BG538" s="176"/>
      <c r="BH538" s="176"/>
    </row>
    <row r="539" spans="1:60" outlineLevel="1" x14ac:dyDescent="0.2">
      <c r="A539" s="177"/>
      <c r="B539" s="208" t="s">
        <v>75</v>
      </c>
      <c r="C539" s="209"/>
      <c r="D539" s="200"/>
      <c r="E539" s="201">
        <v>1</v>
      </c>
      <c r="F539" s="184"/>
      <c r="G539" s="184"/>
      <c r="H539" s="184"/>
      <c r="I539" s="184"/>
      <c r="J539" s="184"/>
      <c r="K539" s="184"/>
      <c r="L539" s="184"/>
      <c r="M539" s="184"/>
      <c r="N539" s="184"/>
      <c r="O539" s="184"/>
      <c r="P539" s="184"/>
      <c r="Q539" s="184"/>
      <c r="R539" s="185"/>
      <c r="S539" s="185"/>
      <c r="T539" s="184"/>
      <c r="U539" s="184"/>
      <c r="V539" s="185"/>
      <c r="W539" s="185"/>
      <c r="X539" s="266"/>
      <c r="Y539" s="176"/>
      <c r="Z539" s="176"/>
      <c r="AA539" s="176"/>
      <c r="AB539" s="176"/>
      <c r="AC539" s="176"/>
      <c r="AD539" s="176"/>
      <c r="AE539" s="176" t="s">
        <v>197</v>
      </c>
      <c r="AF539" s="176">
        <v>0</v>
      </c>
      <c r="AG539" s="176"/>
      <c r="AH539" s="211"/>
      <c r="AI539" s="212" t="s">
        <v>75</v>
      </c>
      <c r="AJ539" s="214"/>
      <c r="AK539" s="176"/>
      <c r="AL539" s="176"/>
      <c r="AM539" s="176"/>
      <c r="AN539" s="176"/>
      <c r="AO539" s="176"/>
      <c r="AP539" s="176"/>
      <c r="AQ539" s="176"/>
      <c r="AR539" s="176"/>
      <c r="AS539" s="176"/>
      <c r="AT539" s="176"/>
      <c r="AU539" s="176"/>
      <c r="AV539" s="176"/>
      <c r="AW539" s="176"/>
      <c r="AX539" s="176"/>
      <c r="AY539" s="176"/>
      <c r="AZ539" s="176"/>
      <c r="BA539" s="176"/>
      <c r="BB539" s="176"/>
      <c r="BC539" s="176"/>
      <c r="BD539" s="176"/>
      <c r="BE539" s="176"/>
      <c r="BF539" s="176"/>
      <c r="BG539" s="176"/>
      <c r="BH539" s="176"/>
    </row>
    <row r="540" spans="1:60" outlineLevel="1" x14ac:dyDescent="0.2">
      <c r="A540" s="193">
        <v>108</v>
      </c>
      <c r="B540" s="194" t="s">
        <v>2371</v>
      </c>
      <c r="C540" s="194" t="s">
        <v>2370</v>
      </c>
      <c r="D540" s="195" t="s">
        <v>213</v>
      </c>
      <c r="E540" s="196">
        <v>1</v>
      </c>
      <c r="F540" s="199"/>
      <c r="G540" s="197">
        <f>ROUND(E540*F540,2)</f>
        <v>0</v>
      </c>
      <c r="H540" s="199">
        <v>7087.5</v>
      </c>
      <c r="I540" s="197">
        <f>ROUND(E540*H540,2)</f>
        <v>7087.5</v>
      </c>
      <c r="J540" s="199">
        <v>0</v>
      </c>
      <c r="K540" s="197">
        <f>ROUND(E540*J540,2)</f>
        <v>0</v>
      </c>
      <c r="L540" s="197">
        <v>21</v>
      </c>
      <c r="M540" s="197">
        <f>G540*(1+L540/100)</f>
        <v>0</v>
      </c>
      <c r="N540" s="197">
        <v>0</v>
      </c>
      <c r="O540" s="197">
        <f>ROUND(E540*N540,2)</f>
        <v>0</v>
      </c>
      <c r="P540" s="197">
        <v>0</v>
      </c>
      <c r="Q540" s="197">
        <f>ROUND(E540*P540,2)</f>
        <v>0</v>
      </c>
      <c r="R540" s="198"/>
      <c r="S540" s="198" t="s">
        <v>339</v>
      </c>
      <c r="T540" s="197">
        <v>0</v>
      </c>
      <c r="U540" s="197">
        <f>ROUND(E540*T540,2)</f>
        <v>0</v>
      </c>
      <c r="V540" s="198"/>
      <c r="W540" s="198"/>
      <c r="X540" s="266"/>
      <c r="Y540" s="176"/>
      <c r="Z540" s="176"/>
      <c r="AA540" s="176"/>
      <c r="AB540" s="176"/>
      <c r="AC540" s="176"/>
      <c r="AD540" s="176"/>
      <c r="AE540" s="176" t="s">
        <v>244</v>
      </c>
      <c r="AF540" s="176">
        <v>429</v>
      </c>
      <c r="AG540" s="176"/>
      <c r="AH540" s="211"/>
      <c r="AI540" s="211"/>
      <c r="AJ540" s="214"/>
      <c r="AK540" s="176"/>
      <c r="AL540" s="176"/>
      <c r="AM540" s="176"/>
      <c r="AN540" s="176"/>
      <c r="AO540" s="176"/>
      <c r="AP540" s="176"/>
      <c r="AQ540" s="176"/>
      <c r="AR540" s="176"/>
      <c r="AS540" s="176"/>
      <c r="AT540" s="176"/>
      <c r="AU540" s="176"/>
      <c r="AV540" s="176"/>
      <c r="AW540" s="176"/>
      <c r="AX540" s="176"/>
      <c r="AY540" s="176"/>
      <c r="AZ540" s="176"/>
      <c r="BA540" s="176"/>
      <c r="BB540" s="176"/>
      <c r="BC540" s="176"/>
      <c r="BD540" s="176"/>
      <c r="BE540" s="176"/>
      <c r="BF540" s="176"/>
      <c r="BG540" s="176"/>
      <c r="BH540" s="176"/>
    </row>
    <row r="541" spans="1:60" outlineLevel="1" x14ac:dyDescent="0.2">
      <c r="A541" s="177"/>
      <c r="B541" s="208" t="s">
        <v>2369</v>
      </c>
      <c r="C541" s="209"/>
      <c r="D541" s="200"/>
      <c r="E541" s="201"/>
      <c r="F541" s="184"/>
      <c r="G541" s="184"/>
      <c r="H541" s="184"/>
      <c r="I541" s="184"/>
      <c r="J541" s="184"/>
      <c r="K541" s="184"/>
      <c r="L541" s="184"/>
      <c r="M541" s="184"/>
      <c r="N541" s="184"/>
      <c r="O541" s="184"/>
      <c r="P541" s="184"/>
      <c r="Q541" s="184"/>
      <c r="R541" s="185"/>
      <c r="S541" s="185"/>
      <c r="T541" s="184"/>
      <c r="U541" s="184"/>
      <c r="V541" s="185"/>
      <c r="W541" s="185"/>
      <c r="X541" s="266"/>
      <c r="Y541" s="176"/>
      <c r="Z541" s="176"/>
      <c r="AA541" s="176"/>
      <c r="AB541" s="176"/>
      <c r="AC541" s="176"/>
      <c r="AD541" s="176"/>
      <c r="AE541" s="176" t="s">
        <v>197</v>
      </c>
      <c r="AF541" s="176">
        <v>0</v>
      </c>
      <c r="AG541" s="176"/>
      <c r="AH541" s="211"/>
      <c r="AI541" s="212" t="s">
        <v>2369</v>
      </c>
      <c r="AJ541" s="214"/>
      <c r="AK541" s="176"/>
      <c r="AL541" s="176"/>
      <c r="AM541" s="176"/>
      <c r="AN541" s="176"/>
      <c r="AO541" s="176"/>
      <c r="AP541" s="176"/>
      <c r="AQ541" s="176"/>
      <c r="AR541" s="176"/>
      <c r="AS541" s="176"/>
      <c r="AT541" s="176"/>
      <c r="AU541" s="176"/>
      <c r="AV541" s="176"/>
      <c r="AW541" s="176"/>
      <c r="AX541" s="176"/>
      <c r="AY541" s="176"/>
      <c r="AZ541" s="176"/>
      <c r="BA541" s="176"/>
      <c r="BB541" s="176"/>
      <c r="BC541" s="176"/>
      <c r="BD541" s="176"/>
      <c r="BE541" s="176"/>
      <c r="BF541" s="176"/>
      <c r="BG541" s="176"/>
      <c r="BH541" s="176"/>
    </row>
    <row r="542" spans="1:60" outlineLevel="1" x14ac:dyDescent="0.2">
      <c r="A542" s="177"/>
      <c r="B542" s="208" t="s">
        <v>75</v>
      </c>
      <c r="C542" s="209"/>
      <c r="D542" s="200"/>
      <c r="E542" s="201">
        <v>1</v>
      </c>
      <c r="F542" s="184"/>
      <c r="G542" s="184"/>
      <c r="H542" s="184"/>
      <c r="I542" s="184"/>
      <c r="J542" s="184"/>
      <c r="K542" s="184"/>
      <c r="L542" s="184"/>
      <c r="M542" s="184"/>
      <c r="N542" s="184"/>
      <c r="O542" s="184"/>
      <c r="P542" s="184"/>
      <c r="Q542" s="184"/>
      <c r="R542" s="185"/>
      <c r="S542" s="185"/>
      <c r="T542" s="184"/>
      <c r="U542" s="184"/>
      <c r="V542" s="185"/>
      <c r="W542" s="185"/>
      <c r="X542" s="266"/>
      <c r="Y542" s="176"/>
      <c r="Z542" s="176"/>
      <c r="AA542" s="176"/>
      <c r="AB542" s="176"/>
      <c r="AC542" s="176"/>
      <c r="AD542" s="176"/>
      <c r="AE542" s="176" t="s">
        <v>197</v>
      </c>
      <c r="AF542" s="176">
        <v>0</v>
      </c>
      <c r="AG542" s="176"/>
      <c r="AH542" s="211"/>
      <c r="AI542" s="212" t="s">
        <v>75</v>
      </c>
      <c r="AJ542" s="214"/>
      <c r="AK542" s="176"/>
      <c r="AL542" s="176"/>
      <c r="AM542" s="176"/>
      <c r="AN542" s="176"/>
      <c r="AO542" s="176"/>
      <c r="AP542" s="176"/>
      <c r="AQ542" s="176"/>
      <c r="AR542" s="176"/>
      <c r="AS542" s="176"/>
      <c r="AT542" s="176"/>
      <c r="AU542" s="176"/>
      <c r="AV542" s="176"/>
      <c r="AW542" s="176"/>
      <c r="AX542" s="176"/>
      <c r="AY542" s="176"/>
      <c r="AZ542" s="176"/>
      <c r="BA542" s="176"/>
      <c r="BB542" s="176"/>
      <c r="BC542" s="176"/>
      <c r="BD542" s="176"/>
      <c r="BE542" s="176"/>
      <c r="BF542" s="176"/>
      <c r="BG542" s="176"/>
      <c r="BH542" s="176"/>
    </row>
    <row r="543" spans="1:60" outlineLevel="1" x14ac:dyDescent="0.2">
      <c r="A543" s="222">
        <v>109</v>
      </c>
      <c r="B543" s="223" t="s">
        <v>516</v>
      </c>
      <c r="C543" s="223" t="s">
        <v>517</v>
      </c>
      <c r="D543" s="224" t="s">
        <v>0</v>
      </c>
      <c r="E543" s="225">
        <v>3960.9740000000002</v>
      </c>
      <c r="F543" s="199"/>
      <c r="G543" s="227">
        <f>ROUND(E543*F543,2)</f>
        <v>0</v>
      </c>
      <c r="H543" s="226">
        <v>0</v>
      </c>
      <c r="I543" s="227">
        <f>ROUND(E543*H543,2)</f>
        <v>0</v>
      </c>
      <c r="J543" s="226">
        <v>0.54</v>
      </c>
      <c r="K543" s="227">
        <f>ROUND(E543*J543,2)</f>
        <v>2138.9299999999998</v>
      </c>
      <c r="L543" s="227">
        <v>21</v>
      </c>
      <c r="M543" s="227">
        <f>G543*(1+L543/100)</f>
        <v>0</v>
      </c>
      <c r="N543" s="227">
        <v>0</v>
      </c>
      <c r="O543" s="227">
        <f>ROUND(E543*N543,2)</f>
        <v>0</v>
      </c>
      <c r="P543" s="227">
        <v>0</v>
      </c>
      <c r="Q543" s="227">
        <f>ROUND(E543*P543,2)</f>
        <v>0</v>
      </c>
      <c r="R543" s="228"/>
      <c r="S543" s="228" t="s">
        <v>339</v>
      </c>
      <c r="T543" s="197">
        <v>0</v>
      </c>
      <c r="U543" s="197">
        <f>ROUND(E543*T543,2)</f>
        <v>0</v>
      </c>
      <c r="V543" s="198"/>
      <c r="W543" s="198"/>
      <c r="X543" s="266"/>
      <c r="Y543" s="176"/>
      <c r="Z543" s="176"/>
      <c r="AA543" s="176"/>
      <c r="AB543" s="176"/>
      <c r="AC543" s="176"/>
      <c r="AD543" s="176"/>
      <c r="AE543" s="176" t="s">
        <v>434</v>
      </c>
      <c r="AF543" s="176">
        <v>431</v>
      </c>
      <c r="AG543" s="176"/>
      <c r="AH543" s="211"/>
      <c r="AI543" s="211"/>
      <c r="AJ543" s="214"/>
      <c r="AK543" s="176"/>
      <c r="AL543" s="176"/>
      <c r="AM543" s="176"/>
      <c r="AN543" s="176"/>
      <c r="AO543" s="176"/>
      <c r="AP543" s="176"/>
      <c r="AQ543" s="176"/>
      <c r="AR543" s="176"/>
      <c r="AS543" s="176"/>
      <c r="AT543" s="176"/>
      <c r="AU543" s="176"/>
      <c r="AV543" s="176"/>
      <c r="AW543" s="176"/>
      <c r="AX543" s="176"/>
      <c r="AY543" s="176"/>
      <c r="AZ543" s="176"/>
      <c r="BA543" s="176"/>
      <c r="BB543" s="176"/>
      <c r="BC543" s="176"/>
      <c r="BD543" s="176"/>
      <c r="BE543" s="176"/>
      <c r="BF543" s="176"/>
      <c r="BG543" s="176"/>
      <c r="BH543" s="176"/>
    </row>
    <row r="544" spans="1:60" outlineLevel="1" x14ac:dyDescent="0.2">
      <c r="A544" s="177"/>
      <c r="B544" s="208" t="s">
        <v>518</v>
      </c>
      <c r="C544" s="209"/>
      <c r="D544" s="200"/>
      <c r="E544" s="201"/>
      <c r="F544" s="184"/>
      <c r="G544" s="184"/>
      <c r="H544" s="184"/>
      <c r="I544" s="184"/>
      <c r="J544" s="184"/>
      <c r="K544" s="184"/>
      <c r="L544" s="184"/>
      <c r="M544" s="184"/>
      <c r="N544" s="184"/>
      <c r="O544" s="184"/>
      <c r="P544" s="184"/>
      <c r="Q544" s="184"/>
      <c r="R544" s="185"/>
      <c r="S544" s="185"/>
      <c r="T544" s="184"/>
      <c r="U544" s="184"/>
      <c r="V544" s="185"/>
      <c r="W544" s="185"/>
      <c r="X544" s="266"/>
      <c r="Y544" s="176"/>
      <c r="Z544" s="176"/>
      <c r="AA544" s="176"/>
      <c r="AB544" s="176"/>
      <c r="AC544" s="176"/>
      <c r="AD544" s="176"/>
      <c r="AE544" s="176" t="s">
        <v>197</v>
      </c>
      <c r="AF544" s="176">
        <v>0</v>
      </c>
      <c r="AG544" s="176"/>
      <c r="AH544" s="211"/>
      <c r="AI544" s="212" t="s">
        <v>518</v>
      </c>
      <c r="AJ544" s="214"/>
      <c r="AK544" s="176"/>
      <c r="AL544" s="176"/>
      <c r="AM544" s="176"/>
      <c r="AN544" s="176"/>
      <c r="AO544" s="176"/>
      <c r="AP544" s="176"/>
      <c r="AQ544" s="176"/>
      <c r="AR544" s="176"/>
      <c r="AS544" s="176"/>
      <c r="AT544" s="176"/>
      <c r="AU544" s="176"/>
      <c r="AV544" s="176"/>
      <c r="AW544" s="176"/>
      <c r="AX544" s="176"/>
      <c r="AY544" s="176"/>
      <c r="AZ544" s="176"/>
      <c r="BA544" s="176"/>
      <c r="BB544" s="176"/>
      <c r="BC544" s="176"/>
      <c r="BD544" s="176"/>
      <c r="BE544" s="176"/>
      <c r="BF544" s="176"/>
      <c r="BG544" s="176"/>
      <c r="BH544" s="176"/>
    </row>
    <row r="545" spans="1:60" outlineLevel="1" x14ac:dyDescent="0.2">
      <c r="A545" s="177"/>
      <c r="B545" s="208" t="s">
        <v>2368</v>
      </c>
      <c r="C545" s="209"/>
      <c r="D545" s="200"/>
      <c r="E545" s="201"/>
      <c r="F545" s="184"/>
      <c r="G545" s="184"/>
      <c r="H545" s="184"/>
      <c r="I545" s="184"/>
      <c r="J545" s="184"/>
      <c r="K545" s="184"/>
      <c r="L545" s="184"/>
      <c r="M545" s="184"/>
      <c r="N545" s="184"/>
      <c r="O545" s="184"/>
      <c r="P545" s="184"/>
      <c r="Q545" s="184"/>
      <c r="R545" s="185"/>
      <c r="S545" s="185"/>
      <c r="T545" s="184"/>
      <c r="U545" s="184"/>
      <c r="V545" s="185"/>
      <c r="W545" s="185"/>
      <c r="X545" s="266"/>
      <c r="Y545" s="176"/>
      <c r="Z545" s="176"/>
      <c r="AA545" s="176"/>
      <c r="AB545" s="176"/>
      <c r="AC545" s="176"/>
      <c r="AD545" s="176"/>
      <c r="AE545" s="176" t="s">
        <v>197</v>
      </c>
      <c r="AF545" s="176">
        <v>0</v>
      </c>
      <c r="AG545" s="176"/>
      <c r="AH545" s="211"/>
      <c r="AI545" s="212" t="s">
        <v>2368</v>
      </c>
      <c r="AJ545" s="214"/>
      <c r="AK545" s="176"/>
      <c r="AL545" s="176"/>
      <c r="AM545" s="176"/>
      <c r="AN545" s="176"/>
      <c r="AO545" s="176"/>
      <c r="AP545" s="176"/>
      <c r="AQ545" s="176"/>
      <c r="AR545" s="176"/>
      <c r="AS545" s="176"/>
      <c r="AT545" s="176"/>
      <c r="AU545" s="176"/>
      <c r="AV545" s="176"/>
      <c r="AW545" s="176"/>
      <c r="AX545" s="176"/>
      <c r="AY545" s="176"/>
      <c r="AZ545" s="176"/>
      <c r="BA545" s="176"/>
      <c r="BB545" s="176"/>
      <c r="BC545" s="176"/>
      <c r="BD545" s="176"/>
      <c r="BE545" s="176"/>
      <c r="BF545" s="176"/>
      <c r="BG545" s="176"/>
      <c r="BH545" s="176"/>
    </row>
    <row r="546" spans="1:60" outlineLevel="1" x14ac:dyDescent="0.2">
      <c r="A546" s="177"/>
      <c r="B546" s="208" t="s">
        <v>2367</v>
      </c>
      <c r="C546" s="209"/>
      <c r="D546" s="200"/>
      <c r="E546" s="201">
        <v>3960.9740000000002</v>
      </c>
      <c r="F546" s="184"/>
      <c r="G546" s="184"/>
      <c r="H546" s="184"/>
      <c r="I546" s="184"/>
      <c r="J546" s="184"/>
      <c r="K546" s="184"/>
      <c r="L546" s="184"/>
      <c r="M546" s="184"/>
      <c r="N546" s="184"/>
      <c r="O546" s="184"/>
      <c r="P546" s="184"/>
      <c r="Q546" s="184"/>
      <c r="R546" s="185"/>
      <c r="S546" s="185"/>
      <c r="T546" s="184"/>
      <c r="U546" s="184"/>
      <c r="V546" s="185"/>
      <c r="W546" s="185"/>
      <c r="X546" s="266"/>
      <c r="Y546" s="176"/>
      <c r="Z546" s="176"/>
      <c r="AA546" s="176"/>
      <c r="AB546" s="176"/>
      <c r="AC546" s="176"/>
      <c r="AD546" s="176"/>
      <c r="AE546" s="176" t="s">
        <v>197</v>
      </c>
      <c r="AF546" s="176">
        <v>0</v>
      </c>
      <c r="AG546" s="176"/>
      <c r="AH546" s="211"/>
      <c r="AI546" s="212" t="s">
        <v>2367</v>
      </c>
      <c r="AJ546" s="214"/>
      <c r="AK546" s="176"/>
      <c r="AL546" s="176"/>
      <c r="AM546" s="176"/>
      <c r="AN546" s="176"/>
      <c r="AO546" s="176"/>
      <c r="AP546" s="176"/>
      <c r="AQ546" s="176"/>
      <c r="AR546" s="176"/>
      <c r="AS546" s="176"/>
      <c r="AT546" s="176"/>
      <c r="AU546" s="176"/>
      <c r="AV546" s="176"/>
      <c r="AW546" s="176"/>
      <c r="AX546" s="176"/>
      <c r="AY546" s="176"/>
      <c r="AZ546" s="176"/>
      <c r="BA546" s="176"/>
      <c r="BB546" s="176"/>
      <c r="BC546" s="176"/>
      <c r="BD546" s="176"/>
      <c r="BE546" s="176"/>
      <c r="BF546" s="176"/>
      <c r="BG546" s="176"/>
      <c r="BH546" s="176"/>
    </row>
    <row r="547" spans="1:60" x14ac:dyDescent="0.2">
      <c r="A547" s="162"/>
      <c r="B547" s="178"/>
      <c r="C547" s="178"/>
      <c r="D547" s="180"/>
      <c r="E547" s="181"/>
      <c r="F547" s="182"/>
      <c r="G547" s="182"/>
      <c r="H547" s="182"/>
      <c r="I547" s="182"/>
      <c r="J547" s="182"/>
      <c r="K547" s="182"/>
      <c r="L547" s="182"/>
      <c r="M547" s="182"/>
      <c r="N547" s="182"/>
      <c r="O547" s="182"/>
      <c r="P547" s="182"/>
      <c r="Q547" s="182"/>
      <c r="R547" s="183"/>
      <c r="S547" s="183"/>
      <c r="T547" s="182"/>
      <c r="U547" s="182"/>
      <c r="V547" s="183"/>
      <c r="W547" s="183"/>
      <c r="X547" s="256"/>
      <c r="AH547" s="210"/>
      <c r="AI547" s="210"/>
      <c r="AJ547" s="213"/>
    </row>
    <row r="548" spans="1:60" x14ac:dyDescent="0.2">
      <c r="A548" s="179" t="s">
        <v>188</v>
      </c>
      <c r="B548" s="186" t="s">
        <v>137</v>
      </c>
      <c r="C548" s="186" t="s">
        <v>138</v>
      </c>
      <c r="D548" s="187"/>
      <c r="E548" s="188"/>
      <c r="F548" s="189"/>
      <c r="G548" s="190">
        <f>SUMIF(AE549:AE614,"&lt;&gt;NOR",G549:G614)</f>
        <v>0</v>
      </c>
      <c r="H548" s="189"/>
      <c r="I548" s="189">
        <f>SUM(I549:I614)</f>
        <v>54491.56</v>
      </c>
      <c r="J548" s="189"/>
      <c r="K548" s="189">
        <f>SUM(K549:K614)</f>
        <v>48471.340000000004</v>
      </c>
      <c r="L548" s="189"/>
      <c r="M548" s="189">
        <f>SUM(M549:M614)</f>
        <v>0</v>
      </c>
      <c r="N548" s="189"/>
      <c r="O548" s="189">
        <f>SUM(O549:O614)</f>
        <v>2.12</v>
      </c>
      <c r="P548" s="189"/>
      <c r="Q548" s="189">
        <f>SUM(Q549:Q614)</f>
        <v>0</v>
      </c>
      <c r="R548" s="191"/>
      <c r="S548" s="191"/>
      <c r="T548" s="189"/>
      <c r="U548" s="189">
        <f>SUM(U549:U614)</f>
        <v>96.23</v>
      </c>
      <c r="V548" s="191"/>
      <c r="W548" s="192"/>
      <c r="X548" s="256"/>
      <c r="AE548" t="s">
        <v>189</v>
      </c>
      <c r="AH548" s="210"/>
      <c r="AI548" s="210"/>
      <c r="AJ548" s="213"/>
    </row>
    <row r="549" spans="1:60" outlineLevel="1" x14ac:dyDescent="0.2">
      <c r="A549" s="193">
        <v>110</v>
      </c>
      <c r="B549" s="194" t="s">
        <v>521</v>
      </c>
      <c r="C549" s="194" t="s">
        <v>522</v>
      </c>
      <c r="D549" s="195" t="s">
        <v>207</v>
      </c>
      <c r="E549" s="196">
        <v>68.510000000000005</v>
      </c>
      <c r="F549" s="199"/>
      <c r="G549" s="197">
        <f>ROUND(E549*F549,2)</f>
        <v>0</v>
      </c>
      <c r="H549" s="199">
        <v>23.95</v>
      </c>
      <c r="I549" s="197">
        <f>ROUND(E549*H549,2)</f>
        <v>1640.81</v>
      </c>
      <c r="J549" s="199">
        <v>24.55</v>
      </c>
      <c r="K549" s="197">
        <f>ROUND(E549*J549,2)</f>
        <v>1681.92</v>
      </c>
      <c r="L549" s="197">
        <v>21</v>
      </c>
      <c r="M549" s="197">
        <f>G549*(1+L549/100)</f>
        <v>0</v>
      </c>
      <c r="N549" s="197">
        <v>2.1000000000000001E-4</v>
      </c>
      <c r="O549" s="197">
        <f>ROUND(E549*N549,2)</f>
        <v>0.01</v>
      </c>
      <c r="P549" s="197">
        <v>0</v>
      </c>
      <c r="Q549" s="197">
        <f>ROUND(E549*P549,2)</f>
        <v>0</v>
      </c>
      <c r="R549" s="198" t="s">
        <v>312</v>
      </c>
      <c r="S549" s="198" t="s">
        <v>194</v>
      </c>
      <c r="T549" s="197">
        <v>0.05</v>
      </c>
      <c r="U549" s="197">
        <f>ROUND(E549*T549,2)</f>
        <v>3.43</v>
      </c>
      <c r="V549" s="198"/>
      <c r="W549" s="198"/>
      <c r="X549" s="266"/>
      <c r="Y549" s="176"/>
      <c r="Z549" s="176"/>
      <c r="AA549" s="176"/>
      <c r="AB549" s="176"/>
      <c r="AC549" s="176"/>
      <c r="AD549" s="176"/>
      <c r="AE549" s="176" t="s">
        <v>449</v>
      </c>
      <c r="AF549" s="176">
        <v>433</v>
      </c>
      <c r="AG549" s="176"/>
      <c r="AH549" s="211"/>
      <c r="AI549" s="211"/>
      <c r="AJ549" s="214"/>
      <c r="AK549" s="176"/>
      <c r="AL549" s="176"/>
      <c r="AM549" s="176"/>
      <c r="AN549" s="176"/>
      <c r="AO549" s="176"/>
      <c r="AP549" s="176"/>
      <c r="AQ549" s="176"/>
      <c r="AR549" s="176"/>
      <c r="AS549" s="176"/>
      <c r="AT549" s="176"/>
      <c r="AU549" s="176"/>
      <c r="AV549" s="176"/>
      <c r="AW549" s="176"/>
      <c r="AX549" s="176"/>
      <c r="AY549" s="176"/>
      <c r="AZ549" s="176"/>
      <c r="BA549" s="176"/>
      <c r="BB549" s="176"/>
      <c r="BC549" s="176"/>
      <c r="BD549" s="176"/>
      <c r="BE549" s="176"/>
      <c r="BF549" s="176"/>
      <c r="BG549" s="176"/>
      <c r="BH549" s="176"/>
    </row>
    <row r="550" spans="1:60" ht="22.5" outlineLevel="1" x14ac:dyDescent="0.2">
      <c r="A550" s="193">
        <v>111</v>
      </c>
      <c r="B550" s="194" t="s">
        <v>523</v>
      </c>
      <c r="C550" s="194" t="s">
        <v>524</v>
      </c>
      <c r="D550" s="195" t="s">
        <v>207</v>
      </c>
      <c r="E550" s="196">
        <v>68.510000000000005</v>
      </c>
      <c r="F550" s="199"/>
      <c r="G550" s="197">
        <f>ROUND(E550*F550,2)</f>
        <v>0</v>
      </c>
      <c r="H550" s="199">
        <v>105.52</v>
      </c>
      <c r="I550" s="197">
        <f>ROUND(E550*H550,2)</f>
        <v>7229.18</v>
      </c>
      <c r="J550" s="199">
        <v>480.48</v>
      </c>
      <c r="K550" s="197">
        <f>ROUND(E550*J550,2)</f>
        <v>32917.68</v>
      </c>
      <c r="L550" s="197">
        <v>21</v>
      </c>
      <c r="M550" s="197">
        <f>G550*(1+L550/100)</f>
        <v>0</v>
      </c>
      <c r="N550" s="197">
        <v>5.0400000000000002E-3</v>
      </c>
      <c r="O550" s="197">
        <f>ROUND(E550*N550,2)</f>
        <v>0.35</v>
      </c>
      <c r="P550" s="197">
        <v>0</v>
      </c>
      <c r="Q550" s="197">
        <f>ROUND(E550*P550,2)</f>
        <v>0</v>
      </c>
      <c r="R550" s="198" t="s">
        <v>312</v>
      </c>
      <c r="S550" s="198" t="s">
        <v>194</v>
      </c>
      <c r="T550" s="197">
        <v>0.97799999999999998</v>
      </c>
      <c r="U550" s="197">
        <f>ROUND(E550*T550,2)</f>
        <v>67</v>
      </c>
      <c r="V550" s="198"/>
      <c r="W550" s="198"/>
      <c r="X550" s="266"/>
      <c r="Y550" s="176"/>
      <c r="Z550" s="176"/>
      <c r="AA550" s="176"/>
      <c r="AB550" s="176"/>
      <c r="AC550" s="176"/>
      <c r="AD550" s="176"/>
      <c r="AE550" s="176" t="s">
        <v>449</v>
      </c>
      <c r="AF550" s="176">
        <v>434</v>
      </c>
      <c r="AG550" s="176"/>
      <c r="AH550" s="211"/>
      <c r="AI550" s="211"/>
      <c r="AJ550" s="214"/>
      <c r="AK550" s="176"/>
      <c r="AL550" s="176"/>
      <c r="AM550" s="176"/>
      <c r="AN550" s="176"/>
      <c r="AO550" s="176"/>
      <c r="AP550" s="176"/>
      <c r="AQ550" s="176"/>
      <c r="AR550" s="176"/>
      <c r="AS550" s="176"/>
      <c r="AT550" s="176"/>
      <c r="AU550" s="176"/>
      <c r="AV550" s="176"/>
      <c r="AW550" s="176"/>
      <c r="AX550" s="176"/>
      <c r="AY550" s="176"/>
      <c r="AZ550" s="176"/>
      <c r="BA550" s="176"/>
      <c r="BB550" s="176"/>
      <c r="BC550" s="176"/>
      <c r="BD550" s="176"/>
      <c r="BE550" s="176"/>
      <c r="BF550" s="176"/>
      <c r="BG550" s="176"/>
      <c r="BH550" s="176"/>
    </row>
    <row r="551" spans="1:60" outlineLevel="1" x14ac:dyDescent="0.2">
      <c r="A551" s="177"/>
      <c r="B551" s="208" t="s">
        <v>2366</v>
      </c>
      <c r="C551" s="209"/>
      <c r="D551" s="200"/>
      <c r="E551" s="201"/>
      <c r="F551" s="184"/>
      <c r="G551" s="184"/>
      <c r="H551" s="184"/>
      <c r="I551" s="184"/>
      <c r="J551" s="184"/>
      <c r="K551" s="184"/>
      <c r="L551" s="184"/>
      <c r="M551" s="184"/>
      <c r="N551" s="184"/>
      <c r="O551" s="184"/>
      <c r="P551" s="184"/>
      <c r="Q551" s="184"/>
      <c r="R551" s="185"/>
      <c r="S551" s="185"/>
      <c r="T551" s="184"/>
      <c r="U551" s="184"/>
      <c r="V551" s="185"/>
      <c r="W551" s="185"/>
      <c r="X551" s="266"/>
      <c r="Y551" s="176"/>
      <c r="Z551" s="176"/>
      <c r="AA551" s="176"/>
      <c r="AB551" s="176"/>
      <c r="AC551" s="176"/>
      <c r="AD551" s="176"/>
      <c r="AE551" s="176" t="s">
        <v>197</v>
      </c>
      <c r="AF551" s="176">
        <v>0</v>
      </c>
      <c r="AG551" s="176"/>
      <c r="AH551" s="211"/>
      <c r="AI551" s="212" t="s">
        <v>2366</v>
      </c>
      <c r="AJ551" s="214"/>
      <c r="AK551" s="176"/>
      <c r="AL551" s="176"/>
      <c r="AM551" s="176"/>
      <c r="AN551" s="176"/>
      <c r="AO551" s="176"/>
      <c r="AP551" s="176"/>
      <c r="AQ551" s="176"/>
      <c r="AR551" s="176"/>
      <c r="AS551" s="176"/>
      <c r="AT551" s="176"/>
      <c r="AU551" s="176"/>
      <c r="AV551" s="176"/>
      <c r="AW551" s="176"/>
      <c r="AX551" s="176"/>
      <c r="AY551" s="176"/>
      <c r="AZ551" s="176"/>
      <c r="BA551" s="176"/>
      <c r="BB551" s="176"/>
      <c r="BC551" s="176"/>
      <c r="BD551" s="176"/>
      <c r="BE551" s="176"/>
      <c r="BF551" s="176"/>
      <c r="BG551" s="176"/>
      <c r="BH551" s="176"/>
    </row>
    <row r="552" spans="1:60" outlineLevel="1" x14ac:dyDescent="0.2">
      <c r="A552" s="177"/>
      <c r="B552" s="208" t="s">
        <v>2341</v>
      </c>
      <c r="C552" s="209"/>
      <c r="D552" s="200"/>
      <c r="E552" s="201"/>
      <c r="F552" s="184"/>
      <c r="G552" s="184"/>
      <c r="H552" s="184"/>
      <c r="I552" s="184"/>
      <c r="J552" s="184"/>
      <c r="K552" s="184"/>
      <c r="L552" s="184"/>
      <c r="M552" s="184"/>
      <c r="N552" s="184"/>
      <c r="O552" s="184"/>
      <c r="P552" s="184"/>
      <c r="Q552" s="184"/>
      <c r="R552" s="185"/>
      <c r="S552" s="185"/>
      <c r="T552" s="184"/>
      <c r="U552" s="184"/>
      <c r="V552" s="185"/>
      <c r="W552" s="185"/>
      <c r="X552" s="266"/>
      <c r="Y552" s="176"/>
      <c r="Z552" s="176"/>
      <c r="AA552" s="176"/>
      <c r="AB552" s="176"/>
      <c r="AC552" s="176"/>
      <c r="AD552" s="176"/>
      <c r="AE552" s="176" t="s">
        <v>197</v>
      </c>
      <c r="AF552" s="176">
        <v>0</v>
      </c>
      <c r="AG552" s="176"/>
      <c r="AH552" s="211"/>
      <c r="AI552" s="212" t="s">
        <v>2341</v>
      </c>
      <c r="AJ552" s="214"/>
      <c r="AK552" s="176"/>
      <c r="AL552" s="176"/>
      <c r="AM552" s="176"/>
      <c r="AN552" s="176"/>
      <c r="AO552" s="176"/>
      <c r="AP552" s="176"/>
      <c r="AQ552" s="176"/>
      <c r="AR552" s="176"/>
      <c r="AS552" s="176"/>
      <c r="AT552" s="176"/>
      <c r="AU552" s="176"/>
      <c r="AV552" s="176"/>
      <c r="AW552" s="176"/>
      <c r="AX552" s="176"/>
      <c r="AY552" s="176"/>
      <c r="AZ552" s="176"/>
      <c r="BA552" s="176"/>
      <c r="BB552" s="176"/>
      <c r="BC552" s="176"/>
      <c r="BD552" s="176"/>
      <c r="BE552" s="176"/>
      <c r="BF552" s="176"/>
      <c r="BG552" s="176"/>
      <c r="BH552" s="176"/>
    </row>
    <row r="553" spans="1:60" outlineLevel="1" x14ac:dyDescent="0.2">
      <c r="A553" s="177"/>
      <c r="B553" s="208" t="s">
        <v>2365</v>
      </c>
      <c r="C553" s="209"/>
      <c r="D553" s="200"/>
      <c r="E553" s="201"/>
      <c r="F553" s="184"/>
      <c r="G553" s="184"/>
      <c r="H553" s="184"/>
      <c r="I553" s="184"/>
      <c r="J553" s="184"/>
      <c r="K553" s="184"/>
      <c r="L553" s="184"/>
      <c r="M553" s="184"/>
      <c r="N553" s="184"/>
      <c r="O553" s="184"/>
      <c r="P553" s="184"/>
      <c r="Q553" s="184"/>
      <c r="R553" s="185"/>
      <c r="S553" s="185"/>
      <c r="T553" s="184"/>
      <c r="U553" s="184"/>
      <c r="V553" s="185"/>
      <c r="W553" s="185"/>
      <c r="X553" s="266"/>
      <c r="Y553" s="176"/>
      <c r="Z553" s="176"/>
      <c r="AA553" s="176"/>
      <c r="AB553" s="176"/>
      <c r="AC553" s="176"/>
      <c r="AD553" s="176"/>
      <c r="AE553" s="176" t="s">
        <v>197</v>
      </c>
      <c r="AF553" s="176">
        <v>0</v>
      </c>
      <c r="AG553" s="176"/>
      <c r="AH553" s="211"/>
      <c r="AI553" s="212" t="s">
        <v>2365</v>
      </c>
      <c r="AJ553" s="214"/>
      <c r="AK553" s="176"/>
      <c r="AL553" s="176"/>
      <c r="AM553" s="176"/>
      <c r="AN553" s="176"/>
      <c r="AO553" s="176"/>
      <c r="AP553" s="176"/>
      <c r="AQ553" s="176"/>
      <c r="AR553" s="176"/>
      <c r="AS553" s="176"/>
      <c r="AT553" s="176"/>
      <c r="AU553" s="176"/>
      <c r="AV553" s="176"/>
      <c r="AW553" s="176"/>
      <c r="AX553" s="176"/>
      <c r="AY553" s="176"/>
      <c r="AZ553" s="176"/>
      <c r="BA553" s="176"/>
      <c r="BB553" s="176"/>
      <c r="BC553" s="176"/>
      <c r="BD553" s="176"/>
      <c r="BE553" s="176"/>
      <c r="BF553" s="176"/>
      <c r="BG553" s="176"/>
      <c r="BH553" s="176"/>
    </row>
    <row r="554" spans="1:60" outlineLevel="1" x14ac:dyDescent="0.2">
      <c r="A554" s="177"/>
      <c r="B554" s="208" t="s">
        <v>2340</v>
      </c>
      <c r="C554" s="209"/>
      <c r="D554" s="200"/>
      <c r="E554" s="201"/>
      <c r="F554" s="184"/>
      <c r="G554" s="184"/>
      <c r="H554" s="184"/>
      <c r="I554" s="184"/>
      <c r="J554" s="184"/>
      <c r="K554" s="184"/>
      <c r="L554" s="184"/>
      <c r="M554" s="184"/>
      <c r="N554" s="184"/>
      <c r="O554" s="184"/>
      <c r="P554" s="184"/>
      <c r="Q554" s="184"/>
      <c r="R554" s="185"/>
      <c r="S554" s="185"/>
      <c r="T554" s="184"/>
      <c r="U554" s="184"/>
      <c r="V554" s="185"/>
      <c r="W554" s="185"/>
      <c r="X554" s="266"/>
      <c r="Y554" s="176"/>
      <c r="Z554" s="176"/>
      <c r="AA554" s="176"/>
      <c r="AB554" s="176"/>
      <c r="AC554" s="176"/>
      <c r="AD554" s="176"/>
      <c r="AE554" s="176" t="s">
        <v>197</v>
      </c>
      <c r="AF554" s="176">
        <v>0</v>
      </c>
      <c r="AG554" s="176"/>
      <c r="AH554" s="211"/>
      <c r="AI554" s="212" t="s">
        <v>2340</v>
      </c>
      <c r="AJ554" s="214"/>
      <c r="AK554" s="176"/>
      <c r="AL554" s="176"/>
      <c r="AM554" s="176"/>
      <c r="AN554" s="176"/>
      <c r="AO554" s="176"/>
      <c r="AP554" s="176"/>
      <c r="AQ554" s="176"/>
      <c r="AR554" s="176"/>
      <c r="AS554" s="176"/>
      <c r="AT554" s="176"/>
      <c r="AU554" s="176"/>
      <c r="AV554" s="176"/>
      <c r="AW554" s="176"/>
      <c r="AX554" s="176"/>
      <c r="AY554" s="176"/>
      <c r="AZ554" s="176"/>
      <c r="BA554" s="176"/>
      <c r="BB554" s="176"/>
      <c r="BC554" s="176"/>
      <c r="BD554" s="176"/>
      <c r="BE554" s="176"/>
      <c r="BF554" s="176"/>
      <c r="BG554" s="176"/>
      <c r="BH554" s="176"/>
    </row>
    <row r="555" spans="1:60" outlineLevel="1" x14ac:dyDescent="0.2">
      <c r="A555" s="177"/>
      <c r="B555" s="208" t="s">
        <v>2015</v>
      </c>
      <c r="C555" s="209"/>
      <c r="D555" s="200"/>
      <c r="E555" s="201"/>
      <c r="F555" s="184"/>
      <c r="G555" s="184"/>
      <c r="H555" s="184"/>
      <c r="I555" s="184"/>
      <c r="J555" s="184"/>
      <c r="K555" s="184"/>
      <c r="L555" s="184"/>
      <c r="M555" s="184"/>
      <c r="N555" s="184"/>
      <c r="O555" s="184"/>
      <c r="P555" s="184"/>
      <c r="Q555" s="184"/>
      <c r="R555" s="185"/>
      <c r="S555" s="185"/>
      <c r="T555" s="184"/>
      <c r="U555" s="184"/>
      <c r="V555" s="185"/>
      <c r="W555" s="185"/>
      <c r="X555" s="266"/>
      <c r="Y555" s="176"/>
      <c r="Z555" s="176"/>
      <c r="AA555" s="176"/>
      <c r="AB555" s="176"/>
      <c r="AC555" s="176"/>
      <c r="AD555" s="176"/>
      <c r="AE555" s="176" t="s">
        <v>197</v>
      </c>
      <c r="AF555" s="176">
        <v>0</v>
      </c>
      <c r="AG555" s="176"/>
      <c r="AH555" s="211"/>
      <c r="AI555" s="212" t="s">
        <v>2015</v>
      </c>
      <c r="AJ555" s="214"/>
      <c r="AK555" s="176"/>
      <c r="AL555" s="176"/>
      <c r="AM555" s="176"/>
      <c r="AN555" s="176"/>
      <c r="AO555" s="176"/>
      <c r="AP555" s="176"/>
      <c r="AQ555" s="176"/>
      <c r="AR555" s="176"/>
      <c r="AS555" s="176"/>
      <c r="AT555" s="176"/>
      <c r="AU555" s="176"/>
      <c r="AV555" s="176"/>
      <c r="AW555" s="176"/>
      <c r="AX555" s="176"/>
      <c r="AY555" s="176"/>
      <c r="AZ555" s="176"/>
      <c r="BA555" s="176"/>
      <c r="BB555" s="176"/>
      <c r="BC555" s="176"/>
      <c r="BD555" s="176"/>
      <c r="BE555" s="176"/>
      <c r="BF555" s="176"/>
      <c r="BG555" s="176"/>
      <c r="BH555" s="176"/>
    </row>
    <row r="556" spans="1:60" outlineLevel="1" x14ac:dyDescent="0.2">
      <c r="A556" s="177"/>
      <c r="B556" s="208" t="s">
        <v>2364</v>
      </c>
      <c r="C556" s="209"/>
      <c r="D556" s="200"/>
      <c r="E556" s="201"/>
      <c r="F556" s="184"/>
      <c r="G556" s="184"/>
      <c r="H556" s="184"/>
      <c r="I556" s="184"/>
      <c r="J556" s="184"/>
      <c r="K556" s="184"/>
      <c r="L556" s="184"/>
      <c r="M556" s="184"/>
      <c r="N556" s="184"/>
      <c r="O556" s="184"/>
      <c r="P556" s="184"/>
      <c r="Q556" s="184"/>
      <c r="R556" s="185"/>
      <c r="S556" s="185"/>
      <c r="T556" s="184"/>
      <c r="U556" s="184"/>
      <c r="V556" s="185"/>
      <c r="W556" s="185"/>
      <c r="X556" s="266"/>
      <c r="Y556" s="176"/>
      <c r="Z556" s="176"/>
      <c r="AA556" s="176"/>
      <c r="AB556" s="176"/>
      <c r="AC556" s="176"/>
      <c r="AD556" s="176"/>
      <c r="AE556" s="176" t="s">
        <v>197</v>
      </c>
      <c r="AF556" s="176">
        <v>0</v>
      </c>
      <c r="AG556" s="176"/>
      <c r="AH556" s="211"/>
      <c r="AI556" s="212" t="s">
        <v>2364</v>
      </c>
      <c r="AJ556" s="214"/>
      <c r="AK556" s="176"/>
      <c r="AL556" s="176"/>
      <c r="AM556" s="176"/>
      <c r="AN556" s="176"/>
      <c r="AO556" s="176"/>
      <c r="AP556" s="176"/>
      <c r="AQ556" s="176"/>
      <c r="AR556" s="176"/>
      <c r="AS556" s="176"/>
      <c r="AT556" s="176"/>
      <c r="AU556" s="176"/>
      <c r="AV556" s="176"/>
      <c r="AW556" s="176"/>
      <c r="AX556" s="176"/>
      <c r="AY556" s="176"/>
      <c r="AZ556" s="176"/>
      <c r="BA556" s="176"/>
      <c r="BB556" s="176"/>
      <c r="BC556" s="176"/>
      <c r="BD556" s="176"/>
      <c r="BE556" s="176"/>
      <c r="BF556" s="176"/>
      <c r="BG556" s="176"/>
      <c r="BH556" s="176"/>
    </row>
    <row r="557" spans="1:60" outlineLevel="1" x14ac:dyDescent="0.2">
      <c r="A557" s="177"/>
      <c r="B557" s="208" t="s">
        <v>2363</v>
      </c>
      <c r="C557" s="209"/>
      <c r="D557" s="200"/>
      <c r="E557" s="201"/>
      <c r="F557" s="184"/>
      <c r="G557" s="184"/>
      <c r="H557" s="184"/>
      <c r="I557" s="184"/>
      <c r="J557" s="184"/>
      <c r="K557" s="184"/>
      <c r="L557" s="184"/>
      <c r="M557" s="184"/>
      <c r="N557" s="184"/>
      <c r="O557" s="184"/>
      <c r="P557" s="184"/>
      <c r="Q557" s="184"/>
      <c r="R557" s="185"/>
      <c r="S557" s="185"/>
      <c r="T557" s="184"/>
      <c r="U557" s="184"/>
      <c r="V557" s="185"/>
      <c r="W557" s="185"/>
      <c r="X557" s="266"/>
      <c r="Y557" s="176"/>
      <c r="Z557" s="176"/>
      <c r="AA557" s="176"/>
      <c r="AB557" s="176"/>
      <c r="AC557" s="176"/>
      <c r="AD557" s="176"/>
      <c r="AE557" s="176" t="s">
        <v>197</v>
      </c>
      <c r="AF557" s="176">
        <v>0</v>
      </c>
      <c r="AG557" s="176"/>
      <c r="AH557" s="211"/>
      <c r="AI557" s="212" t="s">
        <v>2363</v>
      </c>
      <c r="AJ557" s="214"/>
      <c r="AK557" s="176"/>
      <c r="AL557" s="176"/>
      <c r="AM557" s="176"/>
      <c r="AN557" s="176"/>
      <c r="AO557" s="176"/>
      <c r="AP557" s="176"/>
      <c r="AQ557" s="176"/>
      <c r="AR557" s="176"/>
      <c r="AS557" s="176"/>
      <c r="AT557" s="176"/>
      <c r="AU557" s="176"/>
      <c r="AV557" s="176"/>
      <c r="AW557" s="176"/>
      <c r="AX557" s="176"/>
      <c r="AY557" s="176"/>
      <c r="AZ557" s="176"/>
      <c r="BA557" s="176"/>
      <c r="BB557" s="176"/>
      <c r="BC557" s="176"/>
      <c r="BD557" s="176"/>
      <c r="BE557" s="176"/>
      <c r="BF557" s="176"/>
      <c r="BG557" s="176"/>
      <c r="BH557" s="176"/>
    </row>
    <row r="558" spans="1:60" outlineLevel="1" x14ac:dyDescent="0.2">
      <c r="A558" s="177"/>
      <c r="B558" s="208" t="s">
        <v>2339</v>
      </c>
      <c r="C558" s="209"/>
      <c r="D558" s="200"/>
      <c r="E558" s="201"/>
      <c r="F558" s="184"/>
      <c r="G558" s="184"/>
      <c r="H558" s="184"/>
      <c r="I558" s="184"/>
      <c r="J558" s="184"/>
      <c r="K558" s="184"/>
      <c r="L558" s="184"/>
      <c r="M558" s="184"/>
      <c r="N558" s="184"/>
      <c r="O558" s="184"/>
      <c r="P558" s="184"/>
      <c r="Q558" s="184"/>
      <c r="R558" s="185"/>
      <c r="S558" s="185"/>
      <c r="T558" s="184"/>
      <c r="U558" s="184"/>
      <c r="V558" s="185"/>
      <c r="W558" s="185"/>
      <c r="X558" s="266"/>
      <c r="Y558" s="176"/>
      <c r="Z558" s="176"/>
      <c r="AA558" s="176"/>
      <c r="AB558" s="176"/>
      <c r="AC558" s="176"/>
      <c r="AD558" s="176"/>
      <c r="AE558" s="176" t="s">
        <v>197</v>
      </c>
      <c r="AF558" s="176">
        <v>0</v>
      </c>
      <c r="AG558" s="176"/>
      <c r="AH558" s="211"/>
      <c r="AI558" s="212" t="s">
        <v>2339</v>
      </c>
      <c r="AJ558" s="214"/>
      <c r="AK558" s="176"/>
      <c r="AL558" s="176"/>
      <c r="AM558" s="176"/>
      <c r="AN558" s="176"/>
      <c r="AO558" s="176"/>
      <c r="AP558" s="176"/>
      <c r="AQ558" s="176"/>
      <c r="AR558" s="176"/>
      <c r="AS558" s="176"/>
      <c r="AT558" s="176"/>
      <c r="AU558" s="176"/>
      <c r="AV558" s="176"/>
      <c r="AW558" s="176"/>
      <c r="AX558" s="176"/>
      <c r="AY558" s="176"/>
      <c r="AZ558" s="176"/>
      <c r="BA558" s="176"/>
      <c r="BB558" s="176"/>
      <c r="BC558" s="176"/>
      <c r="BD558" s="176"/>
      <c r="BE558" s="176"/>
      <c r="BF558" s="176"/>
      <c r="BG558" s="176"/>
      <c r="BH558" s="176"/>
    </row>
    <row r="559" spans="1:60" outlineLevel="1" x14ac:dyDescent="0.2">
      <c r="A559" s="177"/>
      <c r="B559" s="208" t="s">
        <v>2362</v>
      </c>
      <c r="C559" s="209"/>
      <c r="D559" s="200"/>
      <c r="E559" s="201"/>
      <c r="F559" s="184"/>
      <c r="G559" s="184"/>
      <c r="H559" s="184"/>
      <c r="I559" s="184"/>
      <c r="J559" s="184"/>
      <c r="K559" s="184"/>
      <c r="L559" s="184"/>
      <c r="M559" s="184"/>
      <c r="N559" s="184"/>
      <c r="O559" s="184"/>
      <c r="P559" s="184"/>
      <c r="Q559" s="184"/>
      <c r="R559" s="185"/>
      <c r="S559" s="185"/>
      <c r="T559" s="184"/>
      <c r="U559" s="184"/>
      <c r="V559" s="185"/>
      <c r="W559" s="185"/>
      <c r="X559" s="266"/>
      <c r="Y559" s="176"/>
      <c r="Z559" s="176"/>
      <c r="AA559" s="176"/>
      <c r="AB559" s="176"/>
      <c r="AC559" s="176"/>
      <c r="AD559" s="176"/>
      <c r="AE559" s="176" t="s">
        <v>197</v>
      </c>
      <c r="AF559" s="176">
        <v>0</v>
      </c>
      <c r="AG559" s="176"/>
      <c r="AH559" s="211"/>
      <c r="AI559" s="212" t="s">
        <v>2362</v>
      </c>
      <c r="AJ559" s="214"/>
      <c r="AK559" s="176"/>
      <c r="AL559" s="176"/>
      <c r="AM559" s="176"/>
      <c r="AN559" s="176"/>
      <c r="AO559" s="176"/>
      <c r="AP559" s="176"/>
      <c r="AQ559" s="176"/>
      <c r="AR559" s="176"/>
      <c r="AS559" s="176"/>
      <c r="AT559" s="176"/>
      <c r="AU559" s="176"/>
      <c r="AV559" s="176"/>
      <c r="AW559" s="176"/>
      <c r="AX559" s="176"/>
      <c r="AY559" s="176"/>
      <c r="AZ559" s="176"/>
      <c r="BA559" s="176"/>
      <c r="BB559" s="176"/>
      <c r="BC559" s="176"/>
      <c r="BD559" s="176"/>
      <c r="BE559" s="176"/>
      <c r="BF559" s="176"/>
      <c r="BG559" s="176"/>
      <c r="BH559" s="176"/>
    </row>
    <row r="560" spans="1:60" outlineLevel="1" x14ac:dyDescent="0.2">
      <c r="A560" s="177"/>
      <c r="B560" s="208" t="s">
        <v>2338</v>
      </c>
      <c r="C560" s="209"/>
      <c r="D560" s="200"/>
      <c r="E560" s="201"/>
      <c r="F560" s="184"/>
      <c r="G560" s="184"/>
      <c r="H560" s="184"/>
      <c r="I560" s="184"/>
      <c r="J560" s="184"/>
      <c r="K560" s="184"/>
      <c r="L560" s="184"/>
      <c r="M560" s="184"/>
      <c r="N560" s="184"/>
      <c r="O560" s="184"/>
      <c r="P560" s="184"/>
      <c r="Q560" s="184"/>
      <c r="R560" s="185"/>
      <c r="S560" s="185"/>
      <c r="T560" s="184"/>
      <c r="U560" s="184"/>
      <c r="V560" s="185"/>
      <c r="W560" s="185"/>
      <c r="X560" s="266"/>
      <c r="Y560" s="176"/>
      <c r="Z560" s="176"/>
      <c r="AA560" s="176"/>
      <c r="AB560" s="176"/>
      <c r="AC560" s="176"/>
      <c r="AD560" s="176"/>
      <c r="AE560" s="176" t="s">
        <v>197</v>
      </c>
      <c r="AF560" s="176">
        <v>0</v>
      </c>
      <c r="AG560" s="176"/>
      <c r="AH560" s="211"/>
      <c r="AI560" s="212" t="s">
        <v>2338</v>
      </c>
      <c r="AJ560" s="214"/>
      <c r="AK560" s="176"/>
      <c r="AL560" s="176"/>
      <c r="AM560" s="176"/>
      <c r="AN560" s="176"/>
      <c r="AO560" s="176"/>
      <c r="AP560" s="176"/>
      <c r="AQ560" s="176"/>
      <c r="AR560" s="176"/>
      <c r="AS560" s="176"/>
      <c r="AT560" s="176"/>
      <c r="AU560" s="176"/>
      <c r="AV560" s="176"/>
      <c r="AW560" s="176"/>
      <c r="AX560" s="176"/>
      <c r="AY560" s="176"/>
      <c r="AZ560" s="176"/>
      <c r="BA560" s="176"/>
      <c r="BB560" s="176"/>
      <c r="BC560" s="176"/>
      <c r="BD560" s="176"/>
      <c r="BE560" s="176"/>
      <c r="BF560" s="176"/>
      <c r="BG560" s="176"/>
      <c r="BH560" s="176"/>
    </row>
    <row r="561" spans="1:60" outlineLevel="1" x14ac:dyDescent="0.2">
      <c r="A561" s="177"/>
      <c r="B561" s="208" t="s">
        <v>2337</v>
      </c>
      <c r="C561" s="209"/>
      <c r="D561" s="200"/>
      <c r="E561" s="201"/>
      <c r="F561" s="184"/>
      <c r="G561" s="184"/>
      <c r="H561" s="184"/>
      <c r="I561" s="184"/>
      <c r="J561" s="184"/>
      <c r="K561" s="184"/>
      <c r="L561" s="184"/>
      <c r="M561" s="184"/>
      <c r="N561" s="184"/>
      <c r="O561" s="184"/>
      <c r="P561" s="184"/>
      <c r="Q561" s="184"/>
      <c r="R561" s="185"/>
      <c r="S561" s="185"/>
      <c r="T561" s="184"/>
      <c r="U561" s="184"/>
      <c r="V561" s="185"/>
      <c r="W561" s="185"/>
      <c r="X561" s="266"/>
      <c r="Y561" s="176"/>
      <c r="Z561" s="176"/>
      <c r="AA561" s="176"/>
      <c r="AB561" s="176"/>
      <c r="AC561" s="176"/>
      <c r="AD561" s="176"/>
      <c r="AE561" s="176" t="s">
        <v>197</v>
      </c>
      <c r="AF561" s="176">
        <v>0</v>
      </c>
      <c r="AG561" s="176"/>
      <c r="AH561" s="211"/>
      <c r="AI561" s="212" t="s">
        <v>2337</v>
      </c>
      <c r="AJ561" s="214"/>
      <c r="AK561" s="176"/>
      <c r="AL561" s="176"/>
      <c r="AM561" s="176"/>
      <c r="AN561" s="176"/>
      <c r="AO561" s="176"/>
      <c r="AP561" s="176"/>
      <c r="AQ561" s="176"/>
      <c r="AR561" s="176"/>
      <c r="AS561" s="176"/>
      <c r="AT561" s="176"/>
      <c r="AU561" s="176"/>
      <c r="AV561" s="176"/>
      <c r="AW561" s="176"/>
      <c r="AX561" s="176"/>
      <c r="AY561" s="176"/>
      <c r="AZ561" s="176"/>
      <c r="BA561" s="176"/>
      <c r="BB561" s="176"/>
      <c r="BC561" s="176"/>
      <c r="BD561" s="176"/>
      <c r="BE561" s="176"/>
      <c r="BF561" s="176"/>
      <c r="BG561" s="176"/>
      <c r="BH561" s="176"/>
    </row>
    <row r="562" spans="1:60" outlineLevel="1" x14ac:dyDescent="0.2">
      <c r="A562" s="177"/>
      <c r="B562" s="208" t="s">
        <v>2361</v>
      </c>
      <c r="C562" s="209"/>
      <c r="D562" s="200"/>
      <c r="E562" s="201"/>
      <c r="F562" s="184"/>
      <c r="G562" s="184"/>
      <c r="H562" s="184"/>
      <c r="I562" s="184"/>
      <c r="J562" s="184"/>
      <c r="K562" s="184"/>
      <c r="L562" s="184"/>
      <c r="M562" s="184"/>
      <c r="N562" s="184"/>
      <c r="O562" s="184"/>
      <c r="P562" s="184"/>
      <c r="Q562" s="184"/>
      <c r="R562" s="185"/>
      <c r="S562" s="185"/>
      <c r="T562" s="184"/>
      <c r="U562" s="184"/>
      <c r="V562" s="185"/>
      <c r="W562" s="185"/>
      <c r="X562" s="266"/>
      <c r="Y562" s="176"/>
      <c r="Z562" s="176"/>
      <c r="AA562" s="176"/>
      <c r="AB562" s="176"/>
      <c r="AC562" s="176"/>
      <c r="AD562" s="176"/>
      <c r="AE562" s="176" t="s">
        <v>197</v>
      </c>
      <c r="AF562" s="176">
        <v>0</v>
      </c>
      <c r="AG562" s="176"/>
      <c r="AH562" s="211"/>
      <c r="AI562" s="212" t="s">
        <v>2361</v>
      </c>
      <c r="AJ562" s="214"/>
      <c r="AK562" s="176"/>
      <c r="AL562" s="176"/>
      <c r="AM562" s="176"/>
      <c r="AN562" s="176"/>
      <c r="AO562" s="176"/>
      <c r="AP562" s="176"/>
      <c r="AQ562" s="176"/>
      <c r="AR562" s="176"/>
      <c r="AS562" s="176"/>
      <c r="AT562" s="176"/>
      <c r="AU562" s="176"/>
      <c r="AV562" s="176"/>
      <c r="AW562" s="176"/>
      <c r="AX562" s="176"/>
      <c r="AY562" s="176"/>
      <c r="AZ562" s="176"/>
      <c r="BA562" s="176"/>
      <c r="BB562" s="176"/>
      <c r="BC562" s="176"/>
      <c r="BD562" s="176"/>
      <c r="BE562" s="176"/>
      <c r="BF562" s="176"/>
      <c r="BG562" s="176"/>
      <c r="BH562" s="176"/>
    </row>
    <row r="563" spans="1:60" outlineLevel="1" x14ac:dyDescent="0.2">
      <c r="A563" s="177"/>
      <c r="B563" s="208" t="s">
        <v>2336</v>
      </c>
      <c r="C563" s="209"/>
      <c r="D563" s="200"/>
      <c r="E563" s="201"/>
      <c r="F563" s="184"/>
      <c r="G563" s="184"/>
      <c r="H563" s="184"/>
      <c r="I563" s="184"/>
      <c r="J563" s="184"/>
      <c r="K563" s="184"/>
      <c r="L563" s="184"/>
      <c r="M563" s="184"/>
      <c r="N563" s="184"/>
      <c r="O563" s="184"/>
      <c r="P563" s="184"/>
      <c r="Q563" s="184"/>
      <c r="R563" s="185"/>
      <c r="S563" s="185"/>
      <c r="T563" s="184"/>
      <c r="U563" s="184"/>
      <c r="V563" s="185"/>
      <c r="W563" s="185"/>
      <c r="X563" s="266"/>
      <c r="Y563" s="176"/>
      <c r="Z563" s="176"/>
      <c r="AA563" s="176"/>
      <c r="AB563" s="176"/>
      <c r="AC563" s="176"/>
      <c r="AD563" s="176"/>
      <c r="AE563" s="176" t="s">
        <v>197</v>
      </c>
      <c r="AF563" s="176">
        <v>0</v>
      </c>
      <c r="AG563" s="176"/>
      <c r="AH563" s="211"/>
      <c r="AI563" s="212" t="s">
        <v>2336</v>
      </c>
      <c r="AJ563" s="214"/>
      <c r="AK563" s="176"/>
      <c r="AL563" s="176"/>
      <c r="AM563" s="176"/>
      <c r="AN563" s="176"/>
      <c r="AO563" s="176"/>
      <c r="AP563" s="176"/>
      <c r="AQ563" s="176"/>
      <c r="AR563" s="176"/>
      <c r="AS563" s="176"/>
      <c r="AT563" s="176"/>
      <c r="AU563" s="176"/>
      <c r="AV563" s="176"/>
      <c r="AW563" s="176"/>
      <c r="AX563" s="176"/>
      <c r="AY563" s="176"/>
      <c r="AZ563" s="176"/>
      <c r="BA563" s="176"/>
      <c r="BB563" s="176"/>
      <c r="BC563" s="176"/>
      <c r="BD563" s="176"/>
      <c r="BE563" s="176"/>
      <c r="BF563" s="176"/>
      <c r="BG563" s="176"/>
      <c r="BH563" s="176"/>
    </row>
    <row r="564" spans="1:60" outlineLevel="1" x14ac:dyDescent="0.2">
      <c r="A564" s="177"/>
      <c r="B564" s="208" t="s">
        <v>2335</v>
      </c>
      <c r="C564" s="209"/>
      <c r="D564" s="200"/>
      <c r="E564" s="201"/>
      <c r="F564" s="184"/>
      <c r="G564" s="184"/>
      <c r="H564" s="184"/>
      <c r="I564" s="184"/>
      <c r="J564" s="184"/>
      <c r="K564" s="184"/>
      <c r="L564" s="184"/>
      <c r="M564" s="184"/>
      <c r="N564" s="184"/>
      <c r="O564" s="184"/>
      <c r="P564" s="184"/>
      <c r="Q564" s="184"/>
      <c r="R564" s="185"/>
      <c r="S564" s="185"/>
      <c r="T564" s="184"/>
      <c r="U564" s="184"/>
      <c r="V564" s="185"/>
      <c r="W564" s="185"/>
      <c r="X564" s="266"/>
      <c r="Y564" s="176"/>
      <c r="Z564" s="176"/>
      <c r="AA564" s="176"/>
      <c r="AB564" s="176"/>
      <c r="AC564" s="176"/>
      <c r="AD564" s="176"/>
      <c r="AE564" s="176" t="s">
        <v>197</v>
      </c>
      <c r="AF564" s="176">
        <v>0</v>
      </c>
      <c r="AG564" s="176"/>
      <c r="AH564" s="211"/>
      <c r="AI564" s="212" t="s">
        <v>2335</v>
      </c>
      <c r="AJ564" s="214"/>
      <c r="AK564" s="176"/>
      <c r="AL564" s="176"/>
      <c r="AM564" s="176"/>
      <c r="AN564" s="176"/>
      <c r="AO564" s="176"/>
      <c r="AP564" s="176"/>
      <c r="AQ564" s="176"/>
      <c r="AR564" s="176"/>
      <c r="AS564" s="176"/>
      <c r="AT564" s="176"/>
      <c r="AU564" s="176"/>
      <c r="AV564" s="176"/>
      <c r="AW564" s="176"/>
      <c r="AX564" s="176"/>
      <c r="AY564" s="176"/>
      <c r="AZ564" s="176"/>
      <c r="BA564" s="176"/>
      <c r="BB564" s="176"/>
      <c r="BC564" s="176"/>
      <c r="BD564" s="176"/>
      <c r="BE564" s="176"/>
      <c r="BF564" s="176"/>
      <c r="BG564" s="176"/>
      <c r="BH564" s="176"/>
    </row>
    <row r="565" spans="1:60" outlineLevel="1" x14ac:dyDescent="0.2">
      <c r="A565" s="177"/>
      <c r="B565" s="208" t="s">
        <v>2334</v>
      </c>
      <c r="C565" s="209"/>
      <c r="D565" s="200"/>
      <c r="E565" s="201"/>
      <c r="F565" s="184"/>
      <c r="G565" s="184"/>
      <c r="H565" s="184"/>
      <c r="I565" s="184"/>
      <c r="J565" s="184"/>
      <c r="K565" s="184"/>
      <c r="L565" s="184"/>
      <c r="M565" s="184"/>
      <c r="N565" s="184"/>
      <c r="O565" s="184"/>
      <c r="P565" s="184"/>
      <c r="Q565" s="184"/>
      <c r="R565" s="185"/>
      <c r="S565" s="185"/>
      <c r="T565" s="184"/>
      <c r="U565" s="184"/>
      <c r="V565" s="185"/>
      <c r="W565" s="185"/>
      <c r="X565" s="266"/>
      <c r="Y565" s="176"/>
      <c r="Z565" s="176"/>
      <c r="AA565" s="176"/>
      <c r="AB565" s="176"/>
      <c r="AC565" s="176"/>
      <c r="AD565" s="176"/>
      <c r="AE565" s="176" t="s">
        <v>197</v>
      </c>
      <c r="AF565" s="176">
        <v>0</v>
      </c>
      <c r="AG565" s="176"/>
      <c r="AH565" s="211"/>
      <c r="AI565" s="212" t="s">
        <v>2334</v>
      </c>
      <c r="AJ565" s="214"/>
      <c r="AK565" s="176"/>
      <c r="AL565" s="176"/>
      <c r="AM565" s="176"/>
      <c r="AN565" s="176"/>
      <c r="AO565" s="176"/>
      <c r="AP565" s="176"/>
      <c r="AQ565" s="176"/>
      <c r="AR565" s="176"/>
      <c r="AS565" s="176"/>
      <c r="AT565" s="176"/>
      <c r="AU565" s="176"/>
      <c r="AV565" s="176"/>
      <c r="AW565" s="176"/>
      <c r="AX565" s="176"/>
      <c r="AY565" s="176"/>
      <c r="AZ565" s="176"/>
      <c r="BA565" s="176"/>
      <c r="BB565" s="176"/>
      <c r="BC565" s="176"/>
      <c r="BD565" s="176"/>
      <c r="BE565" s="176"/>
      <c r="BF565" s="176"/>
      <c r="BG565" s="176"/>
      <c r="BH565" s="176"/>
    </row>
    <row r="566" spans="1:60" outlineLevel="1" x14ac:dyDescent="0.2">
      <c r="A566" s="177"/>
      <c r="B566" s="208" t="s">
        <v>2333</v>
      </c>
      <c r="C566" s="209"/>
      <c r="D566" s="200"/>
      <c r="E566" s="201"/>
      <c r="F566" s="184"/>
      <c r="G566" s="184"/>
      <c r="H566" s="184"/>
      <c r="I566" s="184"/>
      <c r="J566" s="184"/>
      <c r="K566" s="184"/>
      <c r="L566" s="184"/>
      <c r="M566" s="184"/>
      <c r="N566" s="184"/>
      <c r="O566" s="184"/>
      <c r="P566" s="184"/>
      <c r="Q566" s="184"/>
      <c r="R566" s="185"/>
      <c r="S566" s="185"/>
      <c r="T566" s="184"/>
      <c r="U566" s="184"/>
      <c r="V566" s="185"/>
      <c r="W566" s="185"/>
      <c r="X566" s="266"/>
      <c r="Y566" s="176"/>
      <c r="Z566" s="176"/>
      <c r="AA566" s="176"/>
      <c r="AB566" s="176"/>
      <c r="AC566" s="176"/>
      <c r="AD566" s="176"/>
      <c r="AE566" s="176" t="s">
        <v>197</v>
      </c>
      <c r="AF566" s="176">
        <v>0</v>
      </c>
      <c r="AG566" s="176"/>
      <c r="AH566" s="211"/>
      <c r="AI566" s="212" t="s">
        <v>2333</v>
      </c>
      <c r="AJ566" s="214"/>
      <c r="AK566" s="176"/>
      <c r="AL566" s="176"/>
      <c r="AM566" s="176"/>
      <c r="AN566" s="176"/>
      <c r="AO566" s="176"/>
      <c r="AP566" s="176"/>
      <c r="AQ566" s="176"/>
      <c r="AR566" s="176"/>
      <c r="AS566" s="176"/>
      <c r="AT566" s="176"/>
      <c r="AU566" s="176"/>
      <c r="AV566" s="176"/>
      <c r="AW566" s="176"/>
      <c r="AX566" s="176"/>
      <c r="AY566" s="176"/>
      <c r="AZ566" s="176"/>
      <c r="BA566" s="176"/>
      <c r="BB566" s="176"/>
      <c r="BC566" s="176"/>
      <c r="BD566" s="176"/>
      <c r="BE566" s="176"/>
      <c r="BF566" s="176"/>
      <c r="BG566" s="176"/>
      <c r="BH566" s="176"/>
    </row>
    <row r="567" spans="1:60" outlineLevel="1" x14ac:dyDescent="0.2">
      <c r="A567" s="177"/>
      <c r="B567" s="208" t="s">
        <v>2332</v>
      </c>
      <c r="C567" s="209"/>
      <c r="D567" s="200"/>
      <c r="E567" s="201"/>
      <c r="F567" s="184"/>
      <c r="G567" s="184"/>
      <c r="H567" s="184"/>
      <c r="I567" s="184"/>
      <c r="J567" s="184"/>
      <c r="K567" s="184"/>
      <c r="L567" s="184"/>
      <c r="M567" s="184"/>
      <c r="N567" s="184"/>
      <c r="O567" s="184"/>
      <c r="P567" s="184"/>
      <c r="Q567" s="184"/>
      <c r="R567" s="185"/>
      <c r="S567" s="185"/>
      <c r="T567" s="184"/>
      <c r="U567" s="184"/>
      <c r="V567" s="185"/>
      <c r="W567" s="185"/>
      <c r="X567" s="266"/>
      <c r="Y567" s="176"/>
      <c r="Z567" s="176"/>
      <c r="AA567" s="176"/>
      <c r="AB567" s="176"/>
      <c r="AC567" s="176"/>
      <c r="AD567" s="176"/>
      <c r="AE567" s="176" t="s">
        <v>197</v>
      </c>
      <c r="AF567" s="176">
        <v>0</v>
      </c>
      <c r="AG567" s="176"/>
      <c r="AH567" s="211"/>
      <c r="AI567" s="212" t="s">
        <v>2332</v>
      </c>
      <c r="AJ567" s="214"/>
      <c r="AK567" s="176"/>
      <c r="AL567" s="176"/>
      <c r="AM567" s="176"/>
      <c r="AN567" s="176"/>
      <c r="AO567" s="176"/>
      <c r="AP567" s="176"/>
      <c r="AQ567" s="176"/>
      <c r="AR567" s="176"/>
      <c r="AS567" s="176"/>
      <c r="AT567" s="176"/>
      <c r="AU567" s="176"/>
      <c r="AV567" s="176"/>
      <c r="AW567" s="176"/>
      <c r="AX567" s="176"/>
      <c r="AY567" s="176"/>
      <c r="AZ567" s="176"/>
      <c r="BA567" s="176"/>
      <c r="BB567" s="176"/>
      <c r="BC567" s="176"/>
      <c r="BD567" s="176"/>
      <c r="BE567" s="176"/>
      <c r="BF567" s="176"/>
      <c r="BG567" s="176"/>
      <c r="BH567" s="176"/>
    </row>
    <row r="568" spans="1:60" outlineLevel="1" x14ac:dyDescent="0.2">
      <c r="A568" s="177"/>
      <c r="B568" s="208" t="s">
        <v>2331</v>
      </c>
      <c r="C568" s="209"/>
      <c r="D568" s="200"/>
      <c r="E568" s="201"/>
      <c r="F568" s="184"/>
      <c r="G568" s="184"/>
      <c r="H568" s="184"/>
      <c r="I568" s="184"/>
      <c r="J568" s="184"/>
      <c r="K568" s="184"/>
      <c r="L568" s="184"/>
      <c r="M568" s="184"/>
      <c r="N568" s="184"/>
      <c r="O568" s="184"/>
      <c r="P568" s="184"/>
      <c r="Q568" s="184"/>
      <c r="R568" s="185"/>
      <c r="S568" s="185"/>
      <c r="T568" s="184"/>
      <c r="U568" s="184"/>
      <c r="V568" s="185"/>
      <c r="W568" s="185"/>
      <c r="X568" s="266"/>
      <c r="Y568" s="176"/>
      <c r="Z568" s="176"/>
      <c r="AA568" s="176"/>
      <c r="AB568" s="176"/>
      <c r="AC568" s="176"/>
      <c r="AD568" s="176"/>
      <c r="AE568" s="176" t="s">
        <v>197</v>
      </c>
      <c r="AF568" s="176">
        <v>0</v>
      </c>
      <c r="AG568" s="176"/>
      <c r="AH568" s="211"/>
      <c r="AI568" s="212" t="s">
        <v>2331</v>
      </c>
      <c r="AJ568" s="214"/>
      <c r="AK568" s="176"/>
      <c r="AL568" s="176"/>
      <c r="AM568" s="176"/>
      <c r="AN568" s="176"/>
      <c r="AO568" s="176"/>
      <c r="AP568" s="176"/>
      <c r="AQ568" s="176"/>
      <c r="AR568" s="176"/>
      <c r="AS568" s="176"/>
      <c r="AT568" s="176"/>
      <c r="AU568" s="176"/>
      <c r="AV568" s="176"/>
      <c r="AW568" s="176"/>
      <c r="AX568" s="176"/>
      <c r="AY568" s="176"/>
      <c r="AZ568" s="176"/>
      <c r="BA568" s="176"/>
      <c r="BB568" s="176"/>
      <c r="BC568" s="176"/>
      <c r="BD568" s="176"/>
      <c r="BE568" s="176"/>
      <c r="BF568" s="176"/>
      <c r="BG568" s="176"/>
      <c r="BH568" s="176"/>
    </row>
    <row r="569" spans="1:60" outlineLevel="1" x14ac:dyDescent="0.2">
      <c r="A569" s="177"/>
      <c r="B569" s="208" t="s">
        <v>2360</v>
      </c>
      <c r="C569" s="209"/>
      <c r="D569" s="200"/>
      <c r="E569" s="201">
        <v>68.510000000000005</v>
      </c>
      <c r="F569" s="184"/>
      <c r="G569" s="184"/>
      <c r="H569" s="184"/>
      <c r="I569" s="184"/>
      <c r="J569" s="184"/>
      <c r="K569" s="184"/>
      <c r="L569" s="184"/>
      <c r="M569" s="184"/>
      <c r="N569" s="184"/>
      <c r="O569" s="184"/>
      <c r="P569" s="184"/>
      <c r="Q569" s="184"/>
      <c r="R569" s="185"/>
      <c r="S569" s="185"/>
      <c r="T569" s="184"/>
      <c r="U569" s="184"/>
      <c r="V569" s="185"/>
      <c r="W569" s="185"/>
      <c r="X569" s="266"/>
      <c r="Y569" s="176"/>
      <c r="Z569" s="176"/>
      <c r="AA569" s="176"/>
      <c r="AB569" s="176"/>
      <c r="AC569" s="176"/>
      <c r="AD569" s="176"/>
      <c r="AE569" s="176" t="s">
        <v>197</v>
      </c>
      <c r="AF569" s="176">
        <v>0</v>
      </c>
      <c r="AG569" s="176"/>
      <c r="AH569" s="211"/>
      <c r="AI569" s="212" t="s">
        <v>2360</v>
      </c>
      <c r="AJ569" s="214"/>
      <c r="AK569" s="176"/>
      <c r="AL569" s="176"/>
      <c r="AM569" s="176"/>
      <c r="AN569" s="176"/>
      <c r="AO569" s="176"/>
      <c r="AP569" s="176"/>
      <c r="AQ569" s="176"/>
      <c r="AR569" s="176"/>
      <c r="AS569" s="176"/>
      <c r="AT569" s="176"/>
      <c r="AU569" s="176"/>
      <c r="AV569" s="176"/>
      <c r="AW569" s="176"/>
      <c r="AX569" s="176"/>
      <c r="AY569" s="176"/>
      <c r="AZ569" s="176"/>
      <c r="BA569" s="176"/>
      <c r="BB569" s="176"/>
      <c r="BC569" s="176"/>
      <c r="BD569" s="176"/>
      <c r="BE569" s="176"/>
      <c r="BF569" s="176"/>
      <c r="BG569" s="176"/>
      <c r="BH569" s="176"/>
    </row>
    <row r="570" spans="1:60" outlineLevel="1" x14ac:dyDescent="0.2">
      <c r="A570" s="193">
        <v>112</v>
      </c>
      <c r="B570" s="194" t="s">
        <v>529</v>
      </c>
      <c r="C570" s="194" t="s">
        <v>530</v>
      </c>
      <c r="D570" s="195" t="s">
        <v>293</v>
      </c>
      <c r="E570" s="196">
        <v>118.51</v>
      </c>
      <c r="F570" s="199"/>
      <c r="G570" s="197">
        <f>ROUND(E570*F570,2)</f>
        <v>0</v>
      </c>
      <c r="H570" s="199">
        <v>20.73</v>
      </c>
      <c r="I570" s="197">
        <f>ROUND(E570*H570,2)</f>
        <v>2456.71</v>
      </c>
      <c r="J570" s="199">
        <v>34.07</v>
      </c>
      <c r="K570" s="197">
        <f>ROUND(E570*J570,2)</f>
        <v>4037.64</v>
      </c>
      <c r="L570" s="197">
        <v>21</v>
      </c>
      <c r="M570" s="197">
        <f>G570*(1+L570/100)</f>
        <v>0</v>
      </c>
      <c r="N570" s="197">
        <v>4.0000000000000003E-5</v>
      </c>
      <c r="O570" s="197">
        <f>ROUND(E570*N570,2)</f>
        <v>0</v>
      </c>
      <c r="P570" s="197">
        <v>0</v>
      </c>
      <c r="Q570" s="197">
        <f>ROUND(E570*P570,2)</f>
        <v>0</v>
      </c>
      <c r="R570" s="198" t="s">
        <v>312</v>
      </c>
      <c r="S570" s="198" t="s">
        <v>194</v>
      </c>
      <c r="T570" s="197">
        <v>7.0000000000000007E-2</v>
      </c>
      <c r="U570" s="197">
        <f>ROUND(E570*T570,2)</f>
        <v>8.3000000000000007</v>
      </c>
      <c r="V570" s="198"/>
      <c r="W570" s="198"/>
      <c r="X570" s="266"/>
      <c r="Y570" s="176"/>
      <c r="Z570" s="176"/>
      <c r="AA570" s="176"/>
      <c r="AB570" s="176"/>
      <c r="AC570" s="176"/>
      <c r="AD570" s="176"/>
      <c r="AE570" s="176" t="s">
        <v>449</v>
      </c>
      <c r="AF570" s="176">
        <v>455</v>
      </c>
      <c r="AG570" s="176"/>
      <c r="AH570" s="211"/>
      <c r="AI570" s="211"/>
      <c r="AJ570" s="214"/>
      <c r="AK570" s="176"/>
      <c r="AL570" s="176"/>
      <c r="AM570" s="176"/>
      <c r="AN570" s="176"/>
      <c r="AO570" s="176"/>
      <c r="AP570" s="176"/>
      <c r="AQ570" s="176"/>
      <c r="AR570" s="176"/>
      <c r="AS570" s="176"/>
      <c r="AT570" s="176"/>
      <c r="AU570" s="176"/>
      <c r="AV570" s="176"/>
      <c r="AW570" s="176"/>
      <c r="AX570" s="176"/>
      <c r="AY570" s="176"/>
      <c r="AZ570" s="176"/>
      <c r="BA570" s="176"/>
      <c r="BB570" s="176"/>
      <c r="BC570" s="176"/>
      <c r="BD570" s="176"/>
      <c r="BE570" s="176"/>
      <c r="BF570" s="176"/>
      <c r="BG570" s="176"/>
      <c r="BH570" s="176"/>
    </row>
    <row r="571" spans="1:60" outlineLevel="1" x14ac:dyDescent="0.2">
      <c r="A571" s="177"/>
      <c r="B571" s="308" t="s">
        <v>531</v>
      </c>
      <c r="C571" s="308"/>
      <c r="D571" s="309"/>
      <c r="E571" s="309"/>
      <c r="F571" s="309"/>
      <c r="G571" s="309"/>
      <c r="H571" s="184"/>
      <c r="I571" s="184"/>
      <c r="J571" s="184"/>
      <c r="K571" s="184"/>
      <c r="L571" s="184"/>
      <c r="M571" s="184"/>
      <c r="N571" s="184"/>
      <c r="O571" s="184"/>
      <c r="P571" s="184"/>
      <c r="Q571" s="184"/>
      <c r="R571" s="185"/>
      <c r="S571" s="185"/>
      <c r="T571" s="184"/>
      <c r="U571" s="184"/>
      <c r="V571" s="185"/>
      <c r="W571" s="185"/>
      <c r="X571" s="266"/>
      <c r="Y571" s="176"/>
      <c r="Z571" s="176"/>
      <c r="AA571" s="176"/>
      <c r="AB571" s="176"/>
      <c r="AC571" s="176"/>
      <c r="AD571" s="176"/>
      <c r="AE571" s="176" t="s">
        <v>221</v>
      </c>
      <c r="AF571" s="176"/>
      <c r="AG571" s="176"/>
      <c r="AH571" s="211" t="str">
        <f>B571</f>
        <v>vč. dodávky a montáže silikonu.</v>
      </c>
      <c r="AI571" s="211"/>
      <c r="AJ571" s="214"/>
      <c r="AK571" s="176"/>
      <c r="AL571" s="176"/>
      <c r="AM571" s="176"/>
      <c r="AN571" s="176"/>
      <c r="AO571" s="176"/>
      <c r="AP571" s="176"/>
      <c r="AQ571" s="176"/>
      <c r="AR571" s="176"/>
      <c r="AS571" s="176"/>
      <c r="AT571" s="176"/>
      <c r="AU571" s="176"/>
      <c r="AV571" s="176"/>
      <c r="AW571" s="176"/>
      <c r="AX571" s="176"/>
      <c r="AY571" s="176"/>
      <c r="AZ571" s="176"/>
      <c r="BA571" s="176"/>
      <c r="BB571" s="176"/>
      <c r="BC571" s="176"/>
      <c r="BD571" s="176"/>
      <c r="BE571" s="176"/>
      <c r="BF571" s="176"/>
      <c r="BG571" s="176"/>
      <c r="BH571" s="176"/>
    </row>
    <row r="572" spans="1:60" outlineLevel="1" x14ac:dyDescent="0.2">
      <c r="A572" s="177"/>
      <c r="B572" s="299" t="s">
        <v>2359</v>
      </c>
      <c r="C572" s="299"/>
      <c r="D572" s="300"/>
      <c r="E572" s="201"/>
      <c r="F572" s="184"/>
      <c r="G572" s="184"/>
      <c r="H572" s="184"/>
      <c r="I572" s="184"/>
      <c r="J572" s="184"/>
      <c r="K572" s="184"/>
      <c r="L572" s="184"/>
      <c r="M572" s="184"/>
      <c r="N572" s="184"/>
      <c r="O572" s="184"/>
      <c r="P572" s="184"/>
      <c r="Q572" s="184"/>
      <c r="R572" s="185"/>
      <c r="S572" s="185"/>
      <c r="T572" s="184"/>
      <c r="U572" s="184"/>
      <c r="V572" s="185"/>
      <c r="W572" s="185"/>
      <c r="X572" s="266"/>
      <c r="Y572" s="176"/>
      <c r="Z572" s="176"/>
      <c r="AA572" s="176"/>
      <c r="AB572" s="176"/>
      <c r="AC572" s="176"/>
      <c r="AD572" s="176"/>
      <c r="AE572" s="176" t="s">
        <v>197</v>
      </c>
      <c r="AF572" s="176">
        <v>0</v>
      </c>
      <c r="AG572" s="176"/>
      <c r="AH572" s="211"/>
      <c r="AI572" s="212" t="s">
        <v>2359</v>
      </c>
      <c r="AJ572" s="214"/>
      <c r="AK572" s="176"/>
      <c r="AL572" s="176"/>
      <c r="AM572" s="176"/>
      <c r="AN572" s="176"/>
      <c r="AO572" s="176"/>
      <c r="AP572" s="176"/>
      <c r="AQ572" s="176"/>
      <c r="AR572" s="176"/>
      <c r="AS572" s="176"/>
      <c r="AT572" s="176"/>
      <c r="AU572" s="176"/>
      <c r="AV572" s="176"/>
      <c r="AW572" s="176"/>
      <c r="AX572" s="176"/>
      <c r="AY572" s="176"/>
      <c r="AZ572" s="176"/>
      <c r="BA572" s="176"/>
      <c r="BB572" s="176"/>
      <c r="BC572" s="176"/>
      <c r="BD572" s="176"/>
      <c r="BE572" s="176"/>
      <c r="BF572" s="176"/>
      <c r="BG572" s="176"/>
      <c r="BH572" s="176"/>
    </row>
    <row r="573" spans="1:60" outlineLevel="1" x14ac:dyDescent="0.2">
      <c r="A573" s="177"/>
      <c r="B573" s="208" t="s">
        <v>2358</v>
      </c>
      <c r="C573" s="209"/>
      <c r="D573" s="200"/>
      <c r="E573" s="201"/>
      <c r="F573" s="184"/>
      <c r="G573" s="184"/>
      <c r="H573" s="184"/>
      <c r="I573" s="184"/>
      <c r="J573" s="184"/>
      <c r="K573" s="184"/>
      <c r="L573" s="184"/>
      <c r="M573" s="184"/>
      <c r="N573" s="184"/>
      <c r="O573" s="184"/>
      <c r="P573" s="184"/>
      <c r="Q573" s="184"/>
      <c r="R573" s="185"/>
      <c r="S573" s="185"/>
      <c r="T573" s="184"/>
      <c r="U573" s="184"/>
      <c r="V573" s="185"/>
      <c r="W573" s="185"/>
      <c r="X573" s="266"/>
      <c r="Y573" s="176"/>
      <c r="Z573" s="176"/>
      <c r="AA573" s="176"/>
      <c r="AB573" s="176"/>
      <c r="AC573" s="176"/>
      <c r="AD573" s="176"/>
      <c r="AE573" s="176" t="s">
        <v>197</v>
      </c>
      <c r="AF573" s="176">
        <v>0</v>
      </c>
      <c r="AG573" s="176"/>
      <c r="AH573" s="211"/>
      <c r="AI573" s="212" t="s">
        <v>2358</v>
      </c>
      <c r="AJ573" s="214"/>
      <c r="AK573" s="176"/>
      <c r="AL573" s="176"/>
      <c r="AM573" s="176"/>
      <c r="AN573" s="176"/>
      <c r="AO573" s="176"/>
      <c r="AP573" s="176"/>
      <c r="AQ573" s="176"/>
      <c r="AR573" s="176"/>
      <c r="AS573" s="176"/>
      <c r="AT573" s="176"/>
      <c r="AU573" s="176"/>
      <c r="AV573" s="176"/>
      <c r="AW573" s="176"/>
      <c r="AX573" s="176"/>
      <c r="AY573" s="176"/>
      <c r="AZ573" s="176"/>
      <c r="BA573" s="176"/>
      <c r="BB573" s="176"/>
      <c r="BC573" s="176"/>
      <c r="BD573" s="176"/>
      <c r="BE573" s="176"/>
      <c r="BF573" s="176"/>
      <c r="BG573" s="176"/>
      <c r="BH573" s="176"/>
    </row>
    <row r="574" spans="1:60" outlineLevel="1" x14ac:dyDescent="0.2">
      <c r="A574" s="177"/>
      <c r="B574" s="208" t="s">
        <v>2357</v>
      </c>
      <c r="C574" s="209"/>
      <c r="D574" s="200"/>
      <c r="E574" s="201"/>
      <c r="F574" s="184"/>
      <c r="G574" s="184"/>
      <c r="H574" s="184"/>
      <c r="I574" s="184"/>
      <c r="J574" s="184"/>
      <c r="K574" s="184"/>
      <c r="L574" s="184"/>
      <c r="M574" s="184"/>
      <c r="N574" s="184"/>
      <c r="O574" s="184"/>
      <c r="P574" s="184"/>
      <c r="Q574" s="184"/>
      <c r="R574" s="185"/>
      <c r="S574" s="185"/>
      <c r="T574" s="184"/>
      <c r="U574" s="184"/>
      <c r="V574" s="185"/>
      <c r="W574" s="185"/>
      <c r="X574" s="266"/>
      <c r="Y574" s="176"/>
      <c r="Z574" s="176"/>
      <c r="AA574" s="176"/>
      <c r="AB574" s="176"/>
      <c r="AC574" s="176"/>
      <c r="AD574" s="176"/>
      <c r="AE574" s="176" t="s">
        <v>197</v>
      </c>
      <c r="AF574" s="176">
        <v>0</v>
      </c>
      <c r="AG574" s="176"/>
      <c r="AH574" s="211"/>
      <c r="AI574" s="212" t="s">
        <v>2357</v>
      </c>
      <c r="AJ574" s="214"/>
      <c r="AK574" s="176"/>
      <c r="AL574" s="176"/>
      <c r="AM574" s="176"/>
      <c r="AN574" s="176"/>
      <c r="AO574" s="176"/>
      <c r="AP574" s="176"/>
      <c r="AQ574" s="176"/>
      <c r="AR574" s="176"/>
      <c r="AS574" s="176"/>
      <c r="AT574" s="176"/>
      <c r="AU574" s="176"/>
      <c r="AV574" s="176"/>
      <c r="AW574" s="176"/>
      <c r="AX574" s="176"/>
      <c r="AY574" s="176"/>
      <c r="AZ574" s="176"/>
      <c r="BA574" s="176"/>
      <c r="BB574" s="176"/>
      <c r="BC574" s="176"/>
      <c r="BD574" s="176"/>
      <c r="BE574" s="176"/>
      <c r="BF574" s="176"/>
      <c r="BG574" s="176"/>
      <c r="BH574" s="176"/>
    </row>
    <row r="575" spans="1:60" outlineLevel="1" x14ac:dyDescent="0.2">
      <c r="A575" s="177"/>
      <c r="B575" s="208" t="s">
        <v>2356</v>
      </c>
      <c r="C575" s="209"/>
      <c r="D575" s="200"/>
      <c r="E575" s="201"/>
      <c r="F575" s="184"/>
      <c r="G575" s="184"/>
      <c r="H575" s="184"/>
      <c r="I575" s="184"/>
      <c r="J575" s="184"/>
      <c r="K575" s="184"/>
      <c r="L575" s="184"/>
      <c r="M575" s="184"/>
      <c r="N575" s="184"/>
      <c r="O575" s="184"/>
      <c r="P575" s="184"/>
      <c r="Q575" s="184"/>
      <c r="R575" s="185"/>
      <c r="S575" s="185"/>
      <c r="T575" s="184"/>
      <c r="U575" s="184"/>
      <c r="V575" s="185"/>
      <c r="W575" s="185"/>
      <c r="X575" s="266"/>
      <c r="Y575" s="176"/>
      <c r="Z575" s="176"/>
      <c r="AA575" s="176"/>
      <c r="AB575" s="176"/>
      <c r="AC575" s="176"/>
      <c r="AD575" s="176"/>
      <c r="AE575" s="176" t="s">
        <v>197</v>
      </c>
      <c r="AF575" s="176">
        <v>0</v>
      </c>
      <c r="AG575" s="176"/>
      <c r="AH575" s="211"/>
      <c r="AI575" s="212" t="s">
        <v>2356</v>
      </c>
      <c r="AJ575" s="214"/>
      <c r="AK575" s="176"/>
      <c r="AL575" s="176"/>
      <c r="AM575" s="176"/>
      <c r="AN575" s="176"/>
      <c r="AO575" s="176"/>
      <c r="AP575" s="176"/>
      <c r="AQ575" s="176"/>
      <c r="AR575" s="176"/>
      <c r="AS575" s="176"/>
      <c r="AT575" s="176"/>
      <c r="AU575" s="176"/>
      <c r="AV575" s="176"/>
      <c r="AW575" s="176"/>
      <c r="AX575" s="176"/>
      <c r="AY575" s="176"/>
      <c r="AZ575" s="176"/>
      <c r="BA575" s="176"/>
      <c r="BB575" s="176"/>
      <c r="BC575" s="176"/>
      <c r="BD575" s="176"/>
      <c r="BE575" s="176"/>
      <c r="BF575" s="176"/>
      <c r="BG575" s="176"/>
      <c r="BH575" s="176"/>
    </row>
    <row r="576" spans="1:60" outlineLevel="1" x14ac:dyDescent="0.2">
      <c r="A576" s="177"/>
      <c r="B576" s="208" t="s">
        <v>2355</v>
      </c>
      <c r="C576" s="209"/>
      <c r="D576" s="200"/>
      <c r="E576" s="201"/>
      <c r="F576" s="184"/>
      <c r="G576" s="184"/>
      <c r="H576" s="184"/>
      <c r="I576" s="184"/>
      <c r="J576" s="184"/>
      <c r="K576" s="184"/>
      <c r="L576" s="184"/>
      <c r="M576" s="184"/>
      <c r="N576" s="184"/>
      <c r="O576" s="184"/>
      <c r="P576" s="184"/>
      <c r="Q576" s="184"/>
      <c r="R576" s="185"/>
      <c r="S576" s="185"/>
      <c r="T576" s="184"/>
      <c r="U576" s="184"/>
      <c r="V576" s="185"/>
      <c r="W576" s="185"/>
      <c r="X576" s="266"/>
      <c r="Y576" s="176"/>
      <c r="Z576" s="176"/>
      <c r="AA576" s="176"/>
      <c r="AB576" s="176"/>
      <c r="AC576" s="176"/>
      <c r="AD576" s="176"/>
      <c r="AE576" s="176" t="s">
        <v>197</v>
      </c>
      <c r="AF576" s="176">
        <v>0</v>
      </c>
      <c r="AG576" s="176"/>
      <c r="AH576" s="211"/>
      <c r="AI576" s="212" t="s">
        <v>2355</v>
      </c>
      <c r="AJ576" s="214"/>
      <c r="AK576" s="176"/>
      <c r="AL576" s="176"/>
      <c r="AM576" s="176"/>
      <c r="AN576" s="176"/>
      <c r="AO576" s="176"/>
      <c r="AP576" s="176"/>
      <c r="AQ576" s="176"/>
      <c r="AR576" s="176"/>
      <c r="AS576" s="176"/>
      <c r="AT576" s="176"/>
      <c r="AU576" s="176"/>
      <c r="AV576" s="176"/>
      <c r="AW576" s="176"/>
      <c r="AX576" s="176"/>
      <c r="AY576" s="176"/>
      <c r="AZ576" s="176"/>
      <c r="BA576" s="176"/>
      <c r="BB576" s="176"/>
      <c r="BC576" s="176"/>
      <c r="BD576" s="176"/>
      <c r="BE576" s="176"/>
      <c r="BF576" s="176"/>
      <c r="BG576" s="176"/>
      <c r="BH576" s="176"/>
    </row>
    <row r="577" spans="1:60" outlineLevel="1" x14ac:dyDescent="0.2">
      <c r="A577" s="177"/>
      <c r="B577" s="299" t="s">
        <v>2354</v>
      </c>
      <c r="C577" s="299"/>
      <c r="D577" s="300"/>
      <c r="E577" s="201"/>
      <c r="F577" s="184"/>
      <c r="G577" s="184"/>
      <c r="H577" s="184"/>
      <c r="I577" s="184"/>
      <c r="J577" s="184"/>
      <c r="K577" s="184"/>
      <c r="L577" s="184"/>
      <c r="M577" s="184"/>
      <c r="N577" s="184"/>
      <c r="O577" s="184"/>
      <c r="P577" s="184"/>
      <c r="Q577" s="184"/>
      <c r="R577" s="185"/>
      <c r="S577" s="185"/>
      <c r="T577" s="184"/>
      <c r="U577" s="184"/>
      <c r="V577" s="185"/>
      <c r="W577" s="185"/>
      <c r="X577" s="266"/>
      <c r="Y577" s="176"/>
      <c r="Z577" s="176"/>
      <c r="AA577" s="176"/>
      <c r="AB577" s="176"/>
      <c r="AC577" s="176"/>
      <c r="AD577" s="176"/>
      <c r="AE577" s="176" t="s">
        <v>197</v>
      </c>
      <c r="AF577" s="176">
        <v>0</v>
      </c>
      <c r="AG577" s="176"/>
      <c r="AH577" s="211"/>
      <c r="AI577" s="212" t="s">
        <v>2354</v>
      </c>
      <c r="AJ577" s="214"/>
      <c r="AK577" s="176"/>
      <c r="AL577" s="176"/>
      <c r="AM577" s="176"/>
      <c r="AN577" s="176"/>
      <c r="AO577" s="176"/>
      <c r="AP577" s="176"/>
      <c r="AQ577" s="176"/>
      <c r="AR577" s="176"/>
      <c r="AS577" s="176"/>
      <c r="AT577" s="176"/>
      <c r="AU577" s="176"/>
      <c r="AV577" s="176"/>
      <c r="AW577" s="176"/>
      <c r="AX577" s="176"/>
      <c r="AY577" s="176"/>
      <c r="AZ577" s="176"/>
      <c r="BA577" s="176"/>
      <c r="BB577" s="176"/>
      <c r="BC577" s="176"/>
      <c r="BD577" s="176"/>
      <c r="BE577" s="176"/>
      <c r="BF577" s="176"/>
      <c r="BG577" s="176"/>
      <c r="BH577" s="176"/>
    </row>
    <row r="578" spans="1:60" outlineLevel="1" x14ac:dyDescent="0.2">
      <c r="A578" s="177"/>
      <c r="B578" s="208" t="s">
        <v>2353</v>
      </c>
      <c r="C578" s="209"/>
      <c r="D578" s="200"/>
      <c r="E578" s="201"/>
      <c r="F578" s="184"/>
      <c r="G578" s="184"/>
      <c r="H578" s="184"/>
      <c r="I578" s="184"/>
      <c r="J578" s="184"/>
      <c r="K578" s="184"/>
      <c r="L578" s="184"/>
      <c r="M578" s="184"/>
      <c r="N578" s="184"/>
      <c r="O578" s="184"/>
      <c r="P578" s="184"/>
      <c r="Q578" s="184"/>
      <c r="R578" s="185"/>
      <c r="S578" s="185"/>
      <c r="T578" s="184"/>
      <c r="U578" s="184"/>
      <c r="V578" s="185"/>
      <c r="W578" s="185"/>
      <c r="X578" s="266"/>
      <c r="Y578" s="176"/>
      <c r="Z578" s="176"/>
      <c r="AA578" s="176"/>
      <c r="AB578" s="176"/>
      <c r="AC578" s="176"/>
      <c r="AD578" s="176"/>
      <c r="AE578" s="176" t="s">
        <v>197</v>
      </c>
      <c r="AF578" s="176">
        <v>0</v>
      </c>
      <c r="AG578" s="176"/>
      <c r="AH578" s="211"/>
      <c r="AI578" s="212" t="s">
        <v>2353</v>
      </c>
      <c r="AJ578" s="214"/>
      <c r="AK578" s="176"/>
      <c r="AL578" s="176"/>
      <c r="AM578" s="176"/>
      <c r="AN578" s="176"/>
      <c r="AO578" s="176"/>
      <c r="AP578" s="176"/>
      <c r="AQ578" s="176"/>
      <c r="AR578" s="176"/>
      <c r="AS578" s="176"/>
      <c r="AT578" s="176"/>
      <c r="AU578" s="176"/>
      <c r="AV578" s="176"/>
      <c r="AW578" s="176"/>
      <c r="AX578" s="176"/>
      <c r="AY578" s="176"/>
      <c r="AZ578" s="176"/>
      <c r="BA578" s="176"/>
      <c r="BB578" s="176"/>
      <c r="BC578" s="176"/>
      <c r="BD578" s="176"/>
      <c r="BE578" s="176"/>
      <c r="BF578" s="176"/>
      <c r="BG578" s="176"/>
      <c r="BH578" s="176"/>
    </row>
    <row r="579" spans="1:60" outlineLevel="1" x14ac:dyDescent="0.2">
      <c r="A579" s="177"/>
      <c r="B579" s="208" t="s">
        <v>2352</v>
      </c>
      <c r="C579" s="209"/>
      <c r="D579" s="200"/>
      <c r="E579" s="201"/>
      <c r="F579" s="184"/>
      <c r="G579" s="184"/>
      <c r="H579" s="184"/>
      <c r="I579" s="184"/>
      <c r="J579" s="184"/>
      <c r="K579" s="184"/>
      <c r="L579" s="184"/>
      <c r="M579" s="184"/>
      <c r="N579" s="184"/>
      <c r="O579" s="184"/>
      <c r="P579" s="184"/>
      <c r="Q579" s="184"/>
      <c r="R579" s="185"/>
      <c r="S579" s="185"/>
      <c r="T579" s="184"/>
      <c r="U579" s="184"/>
      <c r="V579" s="185"/>
      <c r="W579" s="185"/>
      <c r="X579" s="266"/>
      <c r="Y579" s="176"/>
      <c r="Z579" s="176"/>
      <c r="AA579" s="176"/>
      <c r="AB579" s="176"/>
      <c r="AC579" s="176"/>
      <c r="AD579" s="176"/>
      <c r="AE579" s="176" t="s">
        <v>197</v>
      </c>
      <c r="AF579" s="176">
        <v>0</v>
      </c>
      <c r="AG579" s="176"/>
      <c r="AH579" s="211"/>
      <c r="AI579" s="212" t="s">
        <v>2352</v>
      </c>
      <c r="AJ579" s="214"/>
      <c r="AK579" s="176"/>
      <c r="AL579" s="176"/>
      <c r="AM579" s="176"/>
      <c r="AN579" s="176"/>
      <c r="AO579" s="176"/>
      <c r="AP579" s="176"/>
      <c r="AQ579" s="176"/>
      <c r="AR579" s="176"/>
      <c r="AS579" s="176"/>
      <c r="AT579" s="176"/>
      <c r="AU579" s="176"/>
      <c r="AV579" s="176"/>
      <c r="AW579" s="176"/>
      <c r="AX579" s="176"/>
      <c r="AY579" s="176"/>
      <c r="AZ579" s="176"/>
      <c r="BA579" s="176"/>
      <c r="BB579" s="176"/>
      <c r="BC579" s="176"/>
      <c r="BD579" s="176"/>
      <c r="BE579" s="176"/>
      <c r="BF579" s="176"/>
      <c r="BG579" s="176"/>
      <c r="BH579" s="176"/>
    </row>
    <row r="580" spans="1:60" outlineLevel="1" x14ac:dyDescent="0.2">
      <c r="A580" s="177"/>
      <c r="B580" s="208" t="s">
        <v>2351</v>
      </c>
      <c r="C580" s="209"/>
      <c r="D580" s="200"/>
      <c r="E580" s="201"/>
      <c r="F580" s="184"/>
      <c r="G580" s="184"/>
      <c r="H580" s="184"/>
      <c r="I580" s="184"/>
      <c r="J580" s="184"/>
      <c r="K580" s="184"/>
      <c r="L580" s="184"/>
      <c r="M580" s="184"/>
      <c r="N580" s="184"/>
      <c r="O580" s="184"/>
      <c r="P580" s="184"/>
      <c r="Q580" s="184"/>
      <c r="R580" s="185"/>
      <c r="S580" s="185"/>
      <c r="T580" s="184"/>
      <c r="U580" s="184"/>
      <c r="V580" s="185"/>
      <c r="W580" s="185"/>
      <c r="X580" s="266"/>
      <c r="Y580" s="176"/>
      <c r="Z580" s="176"/>
      <c r="AA580" s="176"/>
      <c r="AB580" s="176"/>
      <c r="AC580" s="176"/>
      <c r="AD580" s="176"/>
      <c r="AE580" s="176" t="s">
        <v>197</v>
      </c>
      <c r="AF580" s="176">
        <v>0</v>
      </c>
      <c r="AG580" s="176"/>
      <c r="AH580" s="211"/>
      <c r="AI580" s="212" t="s">
        <v>2351</v>
      </c>
      <c r="AJ580" s="214"/>
      <c r="AK580" s="176"/>
      <c r="AL580" s="176"/>
      <c r="AM580" s="176"/>
      <c r="AN580" s="176"/>
      <c r="AO580" s="176"/>
      <c r="AP580" s="176"/>
      <c r="AQ580" s="176"/>
      <c r="AR580" s="176"/>
      <c r="AS580" s="176"/>
      <c r="AT580" s="176"/>
      <c r="AU580" s="176"/>
      <c r="AV580" s="176"/>
      <c r="AW580" s="176"/>
      <c r="AX580" s="176"/>
      <c r="AY580" s="176"/>
      <c r="AZ580" s="176"/>
      <c r="BA580" s="176"/>
      <c r="BB580" s="176"/>
      <c r="BC580" s="176"/>
      <c r="BD580" s="176"/>
      <c r="BE580" s="176"/>
      <c r="BF580" s="176"/>
      <c r="BG580" s="176"/>
      <c r="BH580" s="176"/>
    </row>
    <row r="581" spans="1:60" outlineLevel="1" x14ac:dyDescent="0.2">
      <c r="A581" s="177"/>
      <c r="B581" s="208" t="s">
        <v>2350</v>
      </c>
      <c r="C581" s="209"/>
      <c r="D581" s="200"/>
      <c r="E581" s="201"/>
      <c r="F581" s="184"/>
      <c r="G581" s="184"/>
      <c r="H581" s="184"/>
      <c r="I581" s="184"/>
      <c r="J581" s="184"/>
      <c r="K581" s="184"/>
      <c r="L581" s="184"/>
      <c r="M581" s="184"/>
      <c r="N581" s="184"/>
      <c r="O581" s="184"/>
      <c r="P581" s="184"/>
      <c r="Q581" s="184"/>
      <c r="R581" s="185"/>
      <c r="S581" s="185"/>
      <c r="T581" s="184"/>
      <c r="U581" s="184"/>
      <c r="V581" s="185"/>
      <c r="W581" s="185"/>
      <c r="X581" s="266"/>
      <c r="Y581" s="176"/>
      <c r="Z581" s="176"/>
      <c r="AA581" s="176"/>
      <c r="AB581" s="176"/>
      <c r="AC581" s="176"/>
      <c r="AD581" s="176"/>
      <c r="AE581" s="176" t="s">
        <v>197</v>
      </c>
      <c r="AF581" s="176">
        <v>0</v>
      </c>
      <c r="AG581" s="176"/>
      <c r="AH581" s="211"/>
      <c r="AI581" s="212" t="s">
        <v>2350</v>
      </c>
      <c r="AJ581" s="214"/>
      <c r="AK581" s="176"/>
      <c r="AL581" s="176"/>
      <c r="AM581" s="176"/>
      <c r="AN581" s="176"/>
      <c r="AO581" s="176"/>
      <c r="AP581" s="176"/>
      <c r="AQ581" s="176"/>
      <c r="AR581" s="176"/>
      <c r="AS581" s="176"/>
      <c r="AT581" s="176"/>
      <c r="AU581" s="176"/>
      <c r="AV581" s="176"/>
      <c r="AW581" s="176"/>
      <c r="AX581" s="176"/>
      <c r="AY581" s="176"/>
      <c r="AZ581" s="176"/>
      <c r="BA581" s="176"/>
      <c r="BB581" s="176"/>
      <c r="BC581" s="176"/>
      <c r="BD581" s="176"/>
      <c r="BE581" s="176"/>
      <c r="BF581" s="176"/>
      <c r="BG581" s="176"/>
      <c r="BH581" s="176"/>
    </row>
    <row r="582" spans="1:60" outlineLevel="1" x14ac:dyDescent="0.2">
      <c r="A582" s="177"/>
      <c r="B582" s="208" t="s">
        <v>2349</v>
      </c>
      <c r="C582" s="209"/>
      <c r="D582" s="200"/>
      <c r="E582" s="201"/>
      <c r="F582" s="184"/>
      <c r="G582" s="184"/>
      <c r="H582" s="184"/>
      <c r="I582" s="184"/>
      <c r="J582" s="184"/>
      <c r="K582" s="184"/>
      <c r="L582" s="184"/>
      <c r="M582" s="184"/>
      <c r="N582" s="184"/>
      <c r="O582" s="184"/>
      <c r="P582" s="184"/>
      <c r="Q582" s="184"/>
      <c r="R582" s="185"/>
      <c r="S582" s="185"/>
      <c r="T582" s="184"/>
      <c r="U582" s="184"/>
      <c r="V582" s="185"/>
      <c r="W582" s="185"/>
      <c r="X582" s="266"/>
      <c r="Y582" s="176"/>
      <c r="Z582" s="176"/>
      <c r="AA582" s="176"/>
      <c r="AB582" s="176"/>
      <c r="AC582" s="176"/>
      <c r="AD582" s="176"/>
      <c r="AE582" s="176" t="s">
        <v>197</v>
      </c>
      <c r="AF582" s="176">
        <v>0</v>
      </c>
      <c r="AG582" s="176"/>
      <c r="AH582" s="211"/>
      <c r="AI582" s="212" t="s">
        <v>2349</v>
      </c>
      <c r="AJ582" s="214"/>
      <c r="AK582" s="176"/>
      <c r="AL582" s="176"/>
      <c r="AM582" s="176"/>
      <c r="AN582" s="176"/>
      <c r="AO582" s="176"/>
      <c r="AP582" s="176"/>
      <c r="AQ582" s="176"/>
      <c r="AR582" s="176"/>
      <c r="AS582" s="176"/>
      <c r="AT582" s="176"/>
      <c r="AU582" s="176"/>
      <c r="AV582" s="176"/>
      <c r="AW582" s="176"/>
      <c r="AX582" s="176"/>
      <c r="AY582" s="176"/>
      <c r="AZ582" s="176"/>
      <c r="BA582" s="176"/>
      <c r="BB582" s="176"/>
      <c r="BC582" s="176"/>
      <c r="BD582" s="176"/>
      <c r="BE582" s="176"/>
      <c r="BF582" s="176"/>
      <c r="BG582" s="176"/>
      <c r="BH582" s="176"/>
    </row>
    <row r="583" spans="1:60" outlineLevel="1" x14ac:dyDescent="0.2">
      <c r="A583" s="177"/>
      <c r="B583" s="208" t="s">
        <v>2348</v>
      </c>
      <c r="C583" s="209"/>
      <c r="D583" s="200"/>
      <c r="E583" s="201"/>
      <c r="F583" s="184"/>
      <c r="G583" s="184"/>
      <c r="H583" s="184"/>
      <c r="I583" s="184"/>
      <c r="J583" s="184"/>
      <c r="K583" s="184"/>
      <c r="L583" s="184"/>
      <c r="M583" s="184"/>
      <c r="N583" s="184"/>
      <c r="O583" s="184"/>
      <c r="P583" s="184"/>
      <c r="Q583" s="184"/>
      <c r="R583" s="185"/>
      <c r="S583" s="185"/>
      <c r="T583" s="184"/>
      <c r="U583" s="184"/>
      <c r="V583" s="185"/>
      <c r="W583" s="185"/>
      <c r="X583" s="266"/>
      <c r="Y583" s="176"/>
      <c r="Z583" s="176"/>
      <c r="AA583" s="176"/>
      <c r="AB583" s="176"/>
      <c r="AC583" s="176"/>
      <c r="AD583" s="176"/>
      <c r="AE583" s="176" t="s">
        <v>197</v>
      </c>
      <c r="AF583" s="176">
        <v>0</v>
      </c>
      <c r="AG583" s="176"/>
      <c r="AH583" s="211"/>
      <c r="AI583" s="212" t="s">
        <v>2348</v>
      </c>
      <c r="AJ583" s="214"/>
      <c r="AK583" s="176"/>
      <c r="AL583" s="176"/>
      <c r="AM583" s="176"/>
      <c r="AN583" s="176"/>
      <c r="AO583" s="176"/>
      <c r="AP583" s="176"/>
      <c r="AQ583" s="176"/>
      <c r="AR583" s="176"/>
      <c r="AS583" s="176"/>
      <c r="AT583" s="176"/>
      <c r="AU583" s="176"/>
      <c r="AV583" s="176"/>
      <c r="AW583" s="176"/>
      <c r="AX583" s="176"/>
      <c r="AY583" s="176"/>
      <c r="AZ583" s="176"/>
      <c r="BA583" s="176"/>
      <c r="BB583" s="176"/>
      <c r="BC583" s="176"/>
      <c r="BD583" s="176"/>
      <c r="BE583" s="176"/>
      <c r="BF583" s="176"/>
      <c r="BG583" s="176"/>
      <c r="BH583" s="176"/>
    </row>
    <row r="584" spans="1:60" outlineLevel="1" x14ac:dyDescent="0.2">
      <c r="A584" s="177"/>
      <c r="B584" s="208" t="s">
        <v>2347</v>
      </c>
      <c r="C584" s="209"/>
      <c r="D584" s="200"/>
      <c r="E584" s="201"/>
      <c r="F584" s="184"/>
      <c r="G584" s="184"/>
      <c r="H584" s="184"/>
      <c r="I584" s="184"/>
      <c r="J584" s="184"/>
      <c r="K584" s="184"/>
      <c r="L584" s="184"/>
      <c r="M584" s="184"/>
      <c r="N584" s="184"/>
      <c r="O584" s="184"/>
      <c r="P584" s="184"/>
      <c r="Q584" s="184"/>
      <c r="R584" s="185"/>
      <c r="S584" s="185"/>
      <c r="T584" s="184"/>
      <c r="U584" s="184"/>
      <c r="V584" s="185"/>
      <c r="W584" s="185"/>
      <c r="X584" s="266"/>
      <c r="Y584" s="176"/>
      <c r="Z584" s="176"/>
      <c r="AA584" s="176"/>
      <c r="AB584" s="176"/>
      <c r="AC584" s="176"/>
      <c r="AD584" s="176"/>
      <c r="AE584" s="176" t="s">
        <v>197</v>
      </c>
      <c r="AF584" s="176">
        <v>0</v>
      </c>
      <c r="AG584" s="176"/>
      <c r="AH584" s="211"/>
      <c r="AI584" s="212" t="s">
        <v>2347</v>
      </c>
      <c r="AJ584" s="214"/>
      <c r="AK584" s="176"/>
      <c r="AL584" s="176"/>
      <c r="AM584" s="176"/>
      <c r="AN584" s="176"/>
      <c r="AO584" s="176"/>
      <c r="AP584" s="176"/>
      <c r="AQ584" s="176"/>
      <c r="AR584" s="176"/>
      <c r="AS584" s="176"/>
      <c r="AT584" s="176"/>
      <c r="AU584" s="176"/>
      <c r="AV584" s="176"/>
      <c r="AW584" s="176"/>
      <c r="AX584" s="176"/>
      <c r="AY584" s="176"/>
      <c r="AZ584" s="176"/>
      <c r="BA584" s="176"/>
      <c r="BB584" s="176"/>
      <c r="BC584" s="176"/>
      <c r="BD584" s="176"/>
      <c r="BE584" s="176"/>
      <c r="BF584" s="176"/>
      <c r="BG584" s="176"/>
      <c r="BH584" s="176"/>
    </row>
    <row r="585" spans="1:60" outlineLevel="1" x14ac:dyDescent="0.2">
      <c r="A585" s="177"/>
      <c r="B585" s="208" t="s">
        <v>2346</v>
      </c>
      <c r="C585" s="209"/>
      <c r="D585" s="200"/>
      <c r="E585" s="201"/>
      <c r="F585" s="184"/>
      <c r="G585" s="184"/>
      <c r="H585" s="184"/>
      <c r="I585" s="184"/>
      <c r="J585" s="184"/>
      <c r="K585" s="184"/>
      <c r="L585" s="184"/>
      <c r="M585" s="184"/>
      <c r="N585" s="184"/>
      <c r="O585" s="184"/>
      <c r="P585" s="184"/>
      <c r="Q585" s="184"/>
      <c r="R585" s="185"/>
      <c r="S585" s="185"/>
      <c r="T585" s="184"/>
      <c r="U585" s="184"/>
      <c r="V585" s="185"/>
      <c r="W585" s="185"/>
      <c r="X585" s="266"/>
      <c r="Y585" s="176"/>
      <c r="Z585" s="176"/>
      <c r="AA585" s="176"/>
      <c r="AB585" s="176"/>
      <c r="AC585" s="176"/>
      <c r="AD585" s="176"/>
      <c r="AE585" s="176" t="s">
        <v>197</v>
      </c>
      <c r="AF585" s="176">
        <v>0</v>
      </c>
      <c r="AG585" s="176"/>
      <c r="AH585" s="211"/>
      <c r="AI585" s="212" t="s">
        <v>2346</v>
      </c>
      <c r="AJ585" s="214"/>
      <c r="AK585" s="176"/>
      <c r="AL585" s="176"/>
      <c r="AM585" s="176"/>
      <c r="AN585" s="176"/>
      <c r="AO585" s="176"/>
      <c r="AP585" s="176"/>
      <c r="AQ585" s="176"/>
      <c r="AR585" s="176"/>
      <c r="AS585" s="176"/>
      <c r="AT585" s="176"/>
      <c r="AU585" s="176"/>
      <c r="AV585" s="176"/>
      <c r="AW585" s="176"/>
      <c r="AX585" s="176"/>
      <c r="AY585" s="176"/>
      <c r="AZ585" s="176"/>
      <c r="BA585" s="176"/>
      <c r="BB585" s="176"/>
      <c r="BC585" s="176"/>
      <c r="BD585" s="176"/>
      <c r="BE585" s="176"/>
      <c r="BF585" s="176"/>
      <c r="BG585" s="176"/>
      <c r="BH585" s="176"/>
    </row>
    <row r="586" spans="1:60" outlineLevel="1" x14ac:dyDescent="0.2">
      <c r="A586" s="177"/>
      <c r="B586" s="208" t="s">
        <v>2345</v>
      </c>
      <c r="C586" s="209"/>
      <c r="D586" s="200"/>
      <c r="E586" s="201"/>
      <c r="F586" s="184"/>
      <c r="G586" s="184"/>
      <c r="H586" s="184"/>
      <c r="I586" s="184"/>
      <c r="J586" s="184"/>
      <c r="K586" s="184"/>
      <c r="L586" s="184"/>
      <c r="M586" s="184"/>
      <c r="N586" s="184"/>
      <c r="O586" s="184"/>
      <c r="P586" s="184"/>
      <c r="Q586" s="184"/>
      <c r="R586" s="185"/>
      <c r="S586" s="185"/>
      <c r="T586" s="184"/>
      <c r="U586" s="184"/>
      <c r="V586" s="185"/>
      <c r="W586" s="185"/>
      <c r="X586" s="266"/>
      <c r="Y586" s="176"/>
      <c r="Z586" s="176"/>
      <c r="AA586" s="176"/>
      <c r="AB586" s="176"/>
      <c r="AC586" s="176"/>
      <c r="AD586" s="176"/>
      <c r="AE586" s="176" t="s">
        <v>197</v>
      </c>
      <c r="AF586" s="176">
        <v>0</v>
      </c>
      <c r="AG586" s="176"/>
      <c r="AH586" s="211"/>
      <c r="AI586" s="212" t="s">
        <v>2345</v>
      </c>
      <c r="AJ586" s="214"/>
      <c r="AK586" s="176"/>
      <c r="AL586" s="176"/>
      <c r="AM586" s="176"/>
      <c r="AN586" s="176"/>
      <c r="AO586" s="176"/>
      <c r="AP586" s="176"/>
      <c r="AQ586" s="176"/>
      <c r="AR586" s="176"/>
      <c r="AS586" s="176"/>
      <c r="AT586" s="176"/>
      <c r="AU586" s="176"/>
      <c r="AV586" s="176"/>
      <c r="AW586" s="176"/>
      <c r="AX586" s="176"/>
      <c r="AY586" s="176"/>
      <c r="AZ586" s="176"/>
      <c r="BA586" s="176"/>
      <c r="BB586" s="176"/>
      <c r="BC586" s="176"/>
      <c r="BD586" s="176"/>
      <c r="BE586" s="176"/>
      <c r="BF586" s="176"/>
      <c r="BG586" s="176"/>
      <c r="BH586" s="176"/>
    </row>
    <row r="587" spans="1:60" outlineLevel="1" x14ac:dyDescent="0.2">
      <c r="A587" s="177"/>
      <c r="B587" s="208" t="s">
        <v>2344</v>
      </c>
      <c r="C587" s="209"/>
      <c r="D587" s="200"/>
      <c r="E587" s="201"/>
      <c r="F587" s="184"/>
      <c r="G587" s="184"/>
      <c r="H587" s="184"/>
      <c r="I587" s="184"/>
      <c r="J587" s="184"/>
      <c r="K587" s="184"/>
      <c r="L587" s="184"/>
      <c r="M587" s="184"/>
      <c r="N587" s="184"/>
      <c r="O587" s="184"/>
      <c r="P587" s="184"/>
      <c r="Q587" s="184"/>
      <c r="R587" s="185"/>
      <c r="S587" s="185"/>
      <c r="T587" s="184"/>
      <c r="U587" s="184"/>
      <c r="V587" s="185"/>
      <c r="W587" s="185"/>
      <c r="X587" s="266"/>
      <c r="Y587" s="176"/>
      <c r="Z587" s="176"/>
      <c r="AA587" s="176"/>
      <c r="AB587" s="176"/>
      <c r="AC587" s="176"/>
      <c r="AD587" s="176"/>
      <c r="AE587" s="176" t="s">
        <v>197</v>
      </c>
      <c r="AF587" s="176">
        <v>0</v>
      </c>
      <c r="AG587" s="176"/>
      <c r="AH587" s="211"/>
      <c r="AI587" s="212" t="s">
        <v>2344</v>
      </c>
      <c r="AJ587" s="214"/>
      <c r="AK587" s="176"/>
      <c r="AL587" s="176"/>
      <c r="AM587" s="176"/>
      <c r="AN587" s="176"/>
      <c r="AO587" s="176"/>
      <c r="AP587" s="176"/>
      <c r="AQ587" s="176"/>
      <c r="AR587" s="176"/>
      <c r="AS587" s="176"/>
      <c r="AT587" s="176"/>
      <c r="AU587" s="176"/>
      <c r="AV587" s="176"/>
      <c r="AW587" s="176"/>
      <c r="AX587" s="176"/>
      <c r="AY587" s="176"/>
      <c r="AZ587" s="176"/>
      <c r="BA587" s="176"/>
      <c r="BB587" s="176"/>
      <c r="BC587" s="176"/>
      <c r="BD587" s="176"/>
      <c r="BE587" s="176"/>
      <c r="BF587" s="176"/>
      <c r="BG587" s="176"/>
      <c r="BH587" s="176"/>
    </row>
    <row r="588" spans="1:60" outlineLevel="1" x14ac:dyDescent="0.2">
      <c r="A588" s="177"/>
      <c r="B588" s="208" t="s">
        <v>2343</v>
      </c>
      <c r="C588" s="209"/>
      <c r="D588" s="200"/>
      <c r="E588" s="201"/>
      <c r="F588" s="184"/>
      <c r="G588" s="184"/>
      <c r="H588" s="184"/>
      <c r="I588" s="184"/>
      <c r="J588" s="184"/>
      <c r="K588" s="184"/>
      <c r="L588" s="184"/>
      <c r="M588" s="184"/>
      <c r="N588" s="184"/>
      <c r="O588" s="184"/>
      <c r="P588" s="184"/>
      <c r="Q588" s="184"/>
      <c r="R588" s="185"/>
      <c r="S588" s="185"/>
      <c r="T588" s="184"/>
      <c r="U588" s="184"/>
      <c r="V588" s="185"/>
      <c r="W588" s="185"/>
      <c r="X588" s="266"/>
      <c r="Y588" s="176"/>
      <c r="Z588" s="176"/>
      <c r="AA588" s="176"/>
      <c r="AB588" s="176"/>
      <c r="AC588" s="176"/>
      <c r="AD588" s="176"/>
      <c r="AE588" s="176" t="s">
        <v>197</v>
      </c>
      <c r="AF588" s="176">
        <v>0</v>
      </c>
      <c r="AG588" s="176"/>
      <c r="AH588" s="211"/>
      <c r="AI588" s="212" t="s">
        <v>2343</v>
      </c>
      <c r="AJ588" s="214"/>
      <c r="AK588" s="176"/>
      <c r="AL588" s="176"/>
      <c r="AM588" s="176"/>
      <c r="AN588" s="176"/>
      <c r="AO588" s="176"/>
      <c r="AP588" s="176"/>
      <c r="AQ588" s="176"/>
      <c r="AR588" s="176"/>
      <c r="AS588" s="176"/>
      <c r="AT588" s="176"/>
      <c r="AU588" s="176"/>
      <c r="AV588" s="176"/>
      <c r="AW588" s="176"/>
      <c r="AX588" s="176"/>
      <c r="AY588" s="176"/>
      <c r="AZ588" s="176"/>
      <c r="BA588" s="176"/>
      <c r="BB588" s="176"/>
      <c r="BC588" s="176"/>
      <c r="BD588" s="176"/>
      <c r="BE588" s="176"/>
      <c r="BF588" s="176"/>
      <c r="BG588" s="176"/>
      <c r="BH588" s="176"/>
    </row>
    <row r="589" spans="1:60" outlineLevel="1" x14ac:dyDescent="0.2">
      <c r="A589" s="177"/>
      <c r="B589" s="208" t="s">
        <v>2342</v>
      </c>
      <c r="C589" s="209"/>
      <c r="D589" s="200"/>
      <c r="E589" s="201">
        <v>118.51</v>
      </c>
      <c r="F589" s="184"/>
      <c r="G589" s="184"/>
      <c r="H589" s="184"/>
      <c r="I589" s="184"/>
      <c r="J589" s="184"/>
      <c r="K589" s="184"/>
      <c r="L589" s="184"/>
      <c r="M589" s="184"/>
      <c r="N589" s="184"/>
      <c r="O589" s="184"/>
      <c r="P589" s="184"/>
      <c r="Q589" s="184"/>
      <c r="R589" s="185"/>
      <c r="S589" s="185"/>
      <c r="T589" s="184"/>
      <c r="U589" s="184"/>
      <c r="V589" s="185"/>
      <c r="W589" s="185"/>
      <c r="X589" s="266"/>
      <c r="Y589" s="176"/>
      <c r="Z589" s="176"/>
      <c r="AA589" s="176"/>
      <c r="AB589" s="176"/>
      <c r="AC589" s="176"/>
      <c r="AD589" s="176"/>
      <c r="AE589" s="176" t="s">
        <v>197</v>
      </c>
      <c r="AF589" s="176">
        <v>0</v>
      </c>
      <c r="AG589" s="176"/>
      <c r="AH589" s="211"/>
      <c r="AI589" s="212" t="s">
        <v>2342</v>
      </c>
      <c r="AJ589" s="214"/>
      <c r="AK589" s="176"/>
      <c r="AL589" s="176"/>
      <c r="AM589" s="176"/>
      <c r="AN589" s="176"/>
      <c r="AO589" s="176"/>
      <c r="AP589" s="176"/>
      <c r="AQ589" s="176"/>
      <c r="AR589" s="176"/>
      <c r="AS589" s="176"/>
      <c r="AT589" s="176"/>
      <c r="AU589" s="176"/>
      <c r="AV589" s="176"/>
      <c r="AW589" s="176"/>
      <c r="AX589" s="176"/>
      <c r="AY589" s="176"/>
      <c r="AZ589" s="176"/>
      <c r="BA589" s="176"/>
      <c r="BB589" s="176"/>
      <c r="BC589" s="176"/>
      <c r="BD589" s="176"/>
      <c r="BE589" s="176"/>
      <c r="BF589" s="176"/>
      <c r="BG589" s="176"/>
      <c r="BH589" s="176"/>
    </row>
    <row r="590" spans="1:60" ht="22.5" outlineLevel="1" x14ac:dyDescent="0.2">
      <c r="A590" s="193">
        <v>113</v>
      </c>
      <c r="B590" s="194" t="s">
        <v>537</v>
      </c>
      <c r="C590" s="194" t="s">
        <v>538</v>
      </c>
      <c r="D590" s="195" t="s">
        <v>207</v>
      </c>
      <c r="E590" s="196">
        <v>27.89</v>
      </c>
      <c r="F590" s="199"/>
      <c r="G590" s="197">
        <f>ROUND(E590*F590,2)</f>
        <v>0</v>
      </c>
      <c r="H590" s="199">
        <v>0</v>
      </c>
      <c r="I590" s="197">
        <f>ROUND(E590*H590,2)</f>
        <v>0</v>
      </c>
      <c r="J590" s="199">
        <v>14.7</v>
      </c>
      <c r="K590" s="197">
        <f>ROUND(E590*J590,2)</f>
        <v>409.98</v>
      </c>
      <c r="L590" s="197">
        <v>21</v>
      </c>
      <c r="M590" s="197">
        <f>G590*(1+L590/100)</f>
        <v>0</v>
      </c>
      <c r="N590" s="197">
        <v>0</v>
      </c>
      <c r="O590" s="197">
        <f>ROUND(E590*N590,2)</f>
        <v>0</v>
      </c>
      <c r="P590" s="197">
        <v>0</v>
      </c>
      <c r="Q590" s="197">
        <f>ROUND(E590*P590,2)</f>
        <v>0</v>
      </c>
      <c r="R590" s="198" t="s">
        <v>312</v>
      </c>
      <c r="S590" s="198" t="s">
        <v>194</v>
      </c>
      <c r="T590" s="197">
        <v>0.03</v>
      </c>
      <c r="U590" s="197">
        <f>ROUND(E590*T590,2)</f>
        <v>0.84</v>
      </c>
      <c r="V590" s="198"/>
      <c r="W590" s="198"/>
      <c r="X590" s="266"/>
      <c r="Y590" s="176"/>
      <c r="Z590" s="176"/>
      <c r="AA590" s="176"/>
      <c r="AB590" s="176"/>
      <c r="AC590" s="176"/>
      <c r="AD590" s="176"/>
      <c r="AE590" s="176" t="s">
        <v>449</v>
      </c>
      <c r="AF590" s="176">
        <v>476</v>
      </c>
      <c r="AG590" s="176"/>
      <c r="AH590" s="211"/>
      <c r="AI590" s="211"/>
      <c r="AJ590" s="214"/>
      <c r="AK590" s="176"/>
      <c r="AL590" s="176"/>
      <c r="AM590" s="176"/>
      <c r="AN590" s="176"/>
      <c r="AO590" s="176"/>
      <c r="AP590" s="176"/>
      <c r="AQ590" s="176"/>
      <c r="AR590" s="176"/>
      <c r="AS590" s="176"/>
      <c r="AT590" s="176"/>
      <c r="AU590" s="176"/>
      <c r="AV590" s="176"/>
      <c r="AW590" s="176"/>
      <c r="AX590" s="176"/>
      <c r="AY590" s="176"/>
      <c r="AZ590" s="176"/>
      <c r="BA590" s="176"/>
      <c r="BB590" s="176"/>
      <c r="BC590" s="176"/>
      <c r="BD590" s="176"/>
      <c r="BE590" s="176"/>
      <c r="BF590" s="176"/>
      <c r="BG590" s="176"/>
      <c r="BH590" s="176"/>
    </row>
    <row r="591" spans="1:60" outlineLevel="1" x14ac:dyDescent="0.2">
      <c r="A591" s="177"/>
      <c r="B591" s="208" t="s">
        <v>2341</v>
      </c>
      <c r="C591" s="209"/>
      <c r="D591" s="200"/>
      <c r="E591" s="201"/>
      <c r="F591" s="184"/>
      <c r="G591" s="184"/>
      <c r="H591" s="184"/>
      <c r="I591" s="184"/>
      <c r="J591" s="184"/>
      <c r="K591" s="184"/>
      <c r="L591" s="184"/>
      <c r="M591" s="184"/>
      <c r="N591" s="184"/>
      <c r="O591" s="184"/>
      <c r="P591" s="184"/>
      <c r="Q591" s="184"/>
      <c r="R591" s="185"/>
      <c r="S591" s="185"/>
      <c r="T591" s="184"/>
      <c r="U591" s="184"/>
      <c r="V591" s="185"/>
      <c r="W591" s="185"/>
      <c r="X591" s="266"/>
      <c r="Y591" s="176"/>
      <c r="Z591" s="176"/>
      <c r="AA591" s="176"/>
      <c r="AB591" s="176"/>
      <c r="AC591" s="176"/>
      <c r="AD591" s="176"/>
      <c r="AE591" s="176" t="s">
        <v>197</v>
      </c>
      <c r="AF591" s="176">
        <v>0</v>
      </c>
      <c r="AG591" s="176"/>
      <c r="AH591" s="211"/>
      <c r="AI591" s="212" t="s">
        <v>2341</v>
      </c>
      <c r="AJ591" s="214"/>
      <c r="AK591" s="176"/>
      <c r="AL591" s="176"/>
      <c r="AM591" s="176"/>
      <c r="AN591" s="176"/>
      <c r="AO591" s="176"/>
      <c r="AP591" s="176"/>
      <c r="AQ591" s="176"/>
      <c r="AR591" s="176"/>
      <c r="AS591" s="176"/>
      <c r="AT591" s="176"/>
      <c r="AU591" s="176"/>
      <c r="AV591" s="176"/>
      <c r="AW591" s="176"/>
      <c r="AX591" s="176"/>
      <c r="AY591" s="176"/>
      <c r="AZ591" s="176"/>
      <c r="BA591" s="176"/>
      <c r="BB591" s="176"/>
      <c r="BC591" s="176"/>
      <c r="BD591" s="176"/>
      <c r="BE591" s="176"/>
      <c r="BF591" s="176"/>
      <c r="BG591" s="176"/>
      <c r="BH591" s="176"/>
    </row>
    <row r="592" spans="1:60" outlineLevel="1" x14ac:dyDescent="0.2">
      <c r="A592" s="177"/>
      <c r="B592" s="208" t="s">
        <v>2340</v>
      </c>
      <c r="C592" s="209"/>
      <c r="D592" s="200"/>
      <c r="E592" s="201"/>
      <c r="F592" s="184"/>
      <c r="G592" s="184"/>
      <c r="H592" s="184"/>
      <c r="I592" s="184"/>
      <c r="J592" s="184"/>
      <c r="K592" s="184"/>
      <c r="L592" s="184"/>
      <c r="M592" s="184"/>
      <c r="N592" s="184"/>
      <c r="O592" s="184"/>
      <c r="P592" s="184"/>
      <c r="Q592" s="184"/>
      <c r="R592" s="185"/>
      <c r="S592" s="185"/>
      <c r="T592" s="184"/>
      <c r="U592" s="184"/>
      <c r="V592" s="185"/>
      <c r="W592" s="185"/>
      <c r="X592" s="266"/>
      <c r="Y592" s="176"/>
      <c r="Z592" s="176"/>
      <c r="AA592" s="176"/>
      <c r="AB592" s="176"/>
      <c r="AC592" s="176"/>
      <c r="AD592" s="176"/>
      <c r="AE592" s="176" t="s">
        <v>197</v>
      </c>
      <c r="AF592" s="176">
        <v>0</v>
      </c>
      <c r="AG592" s="176"/>
      <c r="AH592" s="211"/>
      <c r="AI592" s="212" t="s">
        <v>2340</v>
      </c>
      <c r="AJ592" s="214"/>
      <c r="AK592" s="176"/>
      <c r="AL592" s="176"/>
      <c r="AM592" s="176"/>
      <c r="AN592" s="176"/>
      <c r="AO592" s="176"/>
      <c r="AP592" s="176"/>
      <c r="AQ592" s="176"/>
      <c r="AR592" s="176"/>
      <c r="AS592" s="176"/>
      <c r="AT592" s="176"/>
      <c r="AU592" s="176"/>
      <c r="AV592" s="176"/>
      <c r="AW592" s="176"/>
      <c r="AX592" s="176"/>
      <c r="AY592" s="176"/>
      <c r="AZ592" s="176"/>
      <c r="BA592" s="176"/>
      <c r="BB592" s="176"/>
      <c r="BC592" s="176"/>
      <c r="BD592" s="176"/>
      <c r="BE592" s="176"/>
      <c r="BF592" s="176"/>
      <c r="BG592" s="176"/>
      <c r="BH592" s="176"/>
    </row>
    <row r="593" spans="1:60" outlineLevel="1" x14ac:dyDescent="0.2">
      <c r="A593" s="177"/>
      <c r="B593" s="208" t="s">
        <v>2339</v>
      </c>
      <c r="C593" s="209"/>
      <c r="D593" s="200"/>
      <c r="E593" s="201"/>
      <c r="F593" s="184"/>
      <c r="G593" s="184"/>
      <c r="H593" s="184"/>
      <c r="I593" s="184"/>
      <c r="J593" s="184"/>
      <c r="K593" s="184"/>
      <c r="L593" s="184"/>
      <c r="M593" s="184"/>
      <c r="N593" s="184"/>
      <c r="O593" s="184"/>
      <c r="P593" s="184"/>
      <c r="Q593" s="184"/>
      <c r="R593" s="185"/>
      <c r="S593" s="185"/>
      <c r="T593" s="184"/>
      <c r="U593" s="184"/>
      <c r="V593" s="185"/>
      <c r="W593" s="185"/>
      <c r="X593" s="266"/>
      <c r="Y593" s="176"/>
      <c r="Z593" s="176"/>
      <c r="AA593" s="176"/>
      <c r="AB593" s="176"/>
      <c r="AC593" s="176"/>
      <c r="AD593" s="176"/>
      <c r="AE593" s="176" t="s">
        <v>197</v>
      </c>
      <c r="AF593" s="176">
        <v>0</v>
      </c>
      <c r="AG593" s="176"/>
      <c r="AH593" s="211"/>
      <c r="AI593" s="212" t="s">
        <v>2339</v>
      </c>
      <c r="AJ593" s="214"/>
      <c r="AK593" s="176"/>
      <c r="AL593" s="176"/>
      <c r="AM593" s="176"/>
      <c r="AN593" s="176"/>
      <c r="AO593" s="176"/>
      <c r="AP593" s="176"/>
      <c r="AQ593" s="176"/>
      <c r="AR593" s="176"/>
      <c r="AS593" s="176"/>
      <c r="AT593" s="176"/>
      <c r="AU593" s="176"/>
      <c r="AV593" s="176"/>
      <c r="AW593" s="176"/>
      <c r="AX593" s="176"/>
      <c r="AY593" s="176"/>
      <c r="AZ593" s="176"/>
      <c r="BA593" s="176"/>
      <c r="BB593" s="176"/>
      <c r="BC593" s="176"/>
      <c r="BD593" s="176"/>
      <c r="BE593" s="176"/>
      <c r="BF593" s="176"/>
      <c r="BG593" s="176"/>
      <c r="BH593" s="176"/>
    </row>
    <row r="594" spans="1:60" outlineLevel="1" x14ac:dyDescent="0.2">
      <c r="A594" s="177"/>
      <c r="B594" s="208" t="s">
        <v>2338</v>
      </c>
      <c r="C594" s="209"/>
      <c r="D594" s="200"/>
      <c r="E594" s="201"/>
      <c r="F594" s="184"/>
      <c r="G594" s="184"/>
      <c r="H594" s="184"/>
      <c r="I594" s="184"/>
      <c r="J594" s="184"/>
      <c r="K594" s="184"/>
      <c r="L594" s="184"/>
      <c r="M594" s="184"/>
      <c r="N594" s="184"/>
      <c r="O594" s="184"/>
      <c r="P594" s="184"/>
      <c r="Q594" s="184"/>
      <c r="R594" s="185"/>
      <c r="S594" s="185"/>
      <c r="T594" s="184"/>
      <c r="U594" s="184"/>
      <c r="V594" s="185"/>
      <c r="W594" s="185"/>
      <c r="X594" s="266"/>
      <c r="Y594" s="176"/>
      <c r="Z594" s="176"/>
      <c r="AA594" s="176"/>
      <c r="AB594" s="176"/>
      <c r="AC594" s="176"/>
      <c r="AD594" s="176"/>
      <c r="AE594" s="176" t="s">
        <v>197</v>
      </c>
      <c r="AF594" s="176">
        <v>0</v>
      </c>
      <c r="AG594" s="176"/>
      <c r="AH594" s="211"/>
      <c r="AI594" s="212" t="s">
        <v>2338</v>
      </c>
      <c r="AJ594" s="214"/>
      <c r="AK594" s="176"/>
      <c r="AL594" s="176"/>
      <c r="AM594" s="176"/>
      <c r="AN594" s="176"/>
      <c r="AO594" s="176"/>
      <c r="AP594" s="176"/>
      <c r="AQ594" s="176"/>
      <c r="AR594" s="176"/>
      <c r="AS594" s="176"/>
      <c r="AT594" s="176"/>
      <c r="AU594" s="176"/>
      <c r="AV594" s="176"/>
      <c r="AW594" s="176"/>
      <c r="AX594" s="176"/>
      <c r="AY594" s="176"/>
      <c r="AZ594" s="176"/>
      <c r="BA594" s="176"/>
      <c r="BB594" s="176"/>
      <c r="BC594" s="176"/>
      <c r="BD594" s="176"/>
      <c r="BE594" s="176"/>
      <c r="BF594" s="176"/>
      <c r="BG594" s="176"/>
      <c r="BH594" s="176"/>
    </row>
    <row r="595" spans="1:60" outlineLevel="1" x14ac:dyDescent="0.2">
      <c r="A595" s="177"/>
      <c r="B595" s="208" t="s">
        <v>2337</v>
      </c>
      <c r="C595" s="209"/>
      <c r="D595" s="200"/>
      <c r="E595" s="201"/>
      <c r="F595" s="184"/>
      <c r="G595" s="184"/>
      <c r="H595" s="184"/>
      <c r="I595" s="184"/>
      <c r="J595" s="184"/>
      <c r="K595" s="184"/>
      <c r="L595" s="184"/>
      <c r="M595" s="184"/>
      <c r="N595" s="184"/>
      <c r="O595" s="184"/>
      <c r="P595" s="184"/>
      <c r="Q595" s="184"/>
      <c r="R595" s="185"/>
      <c r="S595" s="185"/>
      <c r="T595" s="184"/>
      <c r="U595" s="184"/>
      <c r="V595" s="185"/>
      <c r="W595" s="185"/>
      <c r="X595" s="266"/>
      <c r="Y595" s="176"/>
      <c r="Z595" s="176"/>
      <c r="AA595" s="176"/>
      <c r="AB595" s="176"/>
      <c r="AC595" s="176"/>
      <c r="AD595" s="176"/>
      <c r="AE595" s="176" t="s">
        <v>197</v>
      </c>
      <c r="AF595" s="176">
        <v>0</v>
      </c>
      <c r="AG595" s="176"/>
      <c r="AH595" s="211"/>
      <c r="AI595" s="212" t="s">
        <v>2337</v>
      </c>
      <c r="AJ595" s="214"/>
      <c r="AK595" s="176"/>
      <c r="AL595" s="176"/>
      <c r="AM595" s="176"/>
      <c r="AN595" s="176"/>
      <c r="AO595" s="176"/>
      <c r="AP595" s="176"/>
      <c r="AQ595" s="176"/>
      <c r="AR595" s="176"/>
      <c r="AS595" s="176"/>
      <c r="AT595" s="176"/>
      <c r="AU595" s="176"/>
      <c r="AV595" s="176"/>
      <c r="AW595" s="176"/>
      <c r="AX595" s="176"/>
      <c r="AY595" s="176"/>
      <c r="AZ595" s="176"/>
      <c r="BA595" s="176"/>
      <c r="BB595" s="176"/>
      <c r="BC595" s="176"/>
      <c r="BD595" s="176"/>
      <c r="BE595" s="176"/>
      <c r="BF595" s="176"/>
      <c r="BG595" s="176"/>
      <c r="BH595" s="176"/>
    </row>
    <row r="596" spans="1:60" outlineLevel="1" x14ac:dyDescent="0.2">
      <c r="A596" s="177"/>
      <c r="B596" s="208" t="s">
        <v>2336</v>
      </c>
      <c r="C596" s="209"/>
      <c r="D596" s="200"/>
      <c r="E596" s="201"/>
      <c r="F596" s="184"/>
      <c r="G596" s="184"/>
      <c r="H596" s="184"/>
      <c r="I596" s="184"/>
      <c r="J596" s="184"/>
      <c r="K596" s="184"/>
      <c r="L596" s="184"/>
      <c r="M596" s="184"/>
      <c r="N596" s="184"/>
      <c r="O596" s="184"/>
      <c r="P596" s="184"/>
      <c r="Q596" s="184"/>
      <c r="R596" s="185"/>
      <c r="S596" s="185"/>
      <c r="T596" s="184"/>
      <c r="U596" s="184"/>
      <c r="V596" s="185"/>
      <c r="W596" s="185"/>
      <c r="X596" s="266"/>
      <c r="Y596" s="176"/>
      <c r="Z596" s="176"/>
      <c r="AA596" s="176"/>
      <c r="AB596" s="176"/>
      <c r="AC596" s="176"/>
      <c r="AD596" s="176"/>
      <c r="AE596" s="176" t="s">
        <v>197</v>
      </c>
      <c r="AF596" s="176">
        <v>0</v>
      </c>
      <c r="AG596" s="176"/>
      <c r="AH596" s="211"/>
      <c r="AI596" s="212" t="s">
        <v>2336</v>
      </c>
      <c r="AJ596" s="214"/>
      <c r="AK596" s="176"/>
      <c r="AL596" s="176"/>
      <c r="AM596" s="176"/>
      <c r="AN596" s="176"/>
      <c r="AO596" s="176"/>
      <c r="AP596" s="176"/>
      <c r="AQ596" s="176"/>
      <c r="AR596" s="176"/>
      <c r="AS596" s="176"/>
      <c r="AT596" s="176"/>
      <c r="AU596" s="176"/>
      <c r="AV596" s="176"/>
      <c r="AW596" s="176"/>
      <c r="AX596" s="176"/>
      <c r="AY596" s="176"/>
      <c r="AZ596" s="176"/>
      <c r="BA596" s="176"/>
      <c r="BB596" s="176"/>
      <c r="BC596" s="176"/>
      <c r="BD596" s="176"/>
      <c r="BE596" s="176"/>
      <c r="BF596" s="176"/>
      <c r="BG596" s="176"/>
      <c r="BH596" s="176"/>
    </row>
    <row r="597" spans="1:60" outlineLevel="1" x14ac:dyDescent="0.2">
      <c r="A597" s="177"/>
      <c r="B597" s="208" t="s">
        <v>2335</v>
      </c>
      <c r="C597" s="209"/>
      <c r="D597" s="200"/>
      <c r="E597" s="201"/>
      <c r="F597" s="184"/>
      <c r="G597" s="184"/>
      <c r="H597" s="184"/>
      <c r="I597" s="184"/>
      <c r="J597" s="184"/>
      <c r="K597" s="184"/>
      <c r="L597" s="184"/>
      <c r="M597" s="184"/>
      <c r="N597" s="184"/>
      <c r="O597" s="184"/>
      <c r="P597" s="184"/>
      <c r="Q597" s="184"/>
      <c r="R597" s="185"/>
      <c r="S597" s="185"/>
      <c r="T597" s="184"/>
      <c r="U597" s="184"/>
      <c r="V597" s="185"/>
      <c r="W597" s="185"/>
      <c r="X597" s="266"/>
      <c r="Y597" s="176"/>
      <c r="Z597" s="176"/>
      <c r="AA597" s="176"/>
      <c r="AB597" s="176"/>
      <c r="AC597" s="176"/>
      <c r="AD597" s="176"/>
      <c r="AE597" s="176" t="s">
        <v>197</v>
      </c>
      <c r="AF597" s="176">
        <v>0</v>
      </c>
      <c r="AG597" s="176"/>
      <c r="AH597" s="211"/>
      <c r="AI597" s="212" t="s">
        <v>2335</v>
      </c>
      <c r="AJ597" s="214"/>
      <c r="AK597" s="176"/>
      <c r="AL597" s="176"/>
      <c r="AM597" s="176"/>
      <c r="AN597" s="176"/>
      <c r="AO597" s="176"/>
      <c r="AP597" s="176"/>
      <c r="AQ597" s="176"/>
      <c r="AR597" s="176"/>
      <c r="AS597" s="176"/>
      <c r="AT597" s="176"/>
      <c r="AU597" s="176"/>
      <c r="AV597" s="176"/>
      <c r="AW597" s="176"/>
      <c r="AX597" s="176"/>
      <c r="AY597" s="176"/>
      <c r="AZ597" s="176"/>
      <c r="BA597" s="176"/>
      <c r="BB597" s="176"/>
      <c r="BC597" s="176"/>
      <c r="BD597" s="176"/>
      <c r="BE597" s="176"/>
      <c r="BF597" s="176"/>
      <c r="BG597" s="176"/>
      <c r="BH597" s="176"/>
    </row>
    <row r="598" spans="1:60" outlineLevel="1" x14ac:dyDescent="0.2">
      <c r="A598" s="177"/>
      <c r="B598" s="208" t="s">
        <v>2334</v>
      </c>
      <c r="C598" s="209"/>
      <c r="D598" s="200"/>
      <c r="E598" s="201"/>
      <c r="F598" s="184"/>
      <c r="G598" s="184"/>
      <c r="H598" s="184"/>
      <c r="I598" s="184"/>
      <c r="J598" s="184"/>
      <c r="K598" s="184"/>
      <c r="L598" s="184"/>
      <c r="M598" s="184"/>
      <c r="N598" s="184"/>
      <c r="O598" s="184"/>
      <c r="P598" s="184"/>
      <c r="Q598" s="184"/>
      <c r="R598" s="185"/>
      <c r="S598" s="185"/>
      <c r="T598" s="184"/>
      <c r="U598" s="184"/>
      <c r="V598" s="185"/>
      <c r="W598" s="185"/>
      <c r="X598" s="266"/>
      <c r="Y598" s="176"/>
      <c r="Z598" s="176"/>
      <c r="AA598" s="176"/>
      <c r="AB598" s="176"/>
      <c r="AC598" s="176"/>
      <c r="AD598" s="176"/>
      <c r="AE598" s="176" t="s">
        <v>197</v>
      </c>
      <c r="AF598" s="176">
        <v>0</v>
      </c>
      <c r="AG598" s="176"/>
      <c r="AH598" s="211"/>
      <c r="AI598" s="212" t="s">
        <v>2334</v>
      </c>
      <c r="AJ598" s="214"/>
      <c r="AK598" s="176"/>
      <c r="AL598" s="176"/>
      <c r="AM598" s="176"/>
      <c r="AN598" s="176"/>
      <c r="AO598" s="176"/>
      <c r="AP598" s="176"/>
      <c r="AQ598" s="176"/>
      <c r="AR598" s="176"/>
      <c r="AS598" s="176"/>
      <c r="AT598" s="176"/>
      <c r="AU598" s="176"/>
      <c r="AV598" s="176"/>
      <c r="AW598" s="176"/>
      <c r="AX598" s="176"/>
      <c r="AY598" s="176"/>
      <c r="AZ598" s="176"/>
      <c r="BA598" s="176"/>
      <c r="BB598" s="176"/>
      <c r="BC598" s="176"/>
      <c r="BD598" s="176"/>
      <c r="BE598" s="176"/>
      <c r="BF598" s="176"/>
      <c r="BG598" s="176"/>
      <c r="BH598" s="176"/>
    </row>
    <row r="599" spans="1:60" outlineLevel="1" x14ac:dyDescent="0.2">
      <c r="A599" s="177"/>
      <c r="B599" s="208" t="s">
        <v>2333</v>
      </c>
      <c r="C599" s="209"/>
      <c r="D599" s="200"/>
      <c r="E599" s="201"/>
      <c r="F599" s="184"/>
      <c r="G599" s="184"/>
      <c r="H599" s="184"/>
      <c r="I599" s="184"/>
      <c r="J599" s="184"/>
      <c r="K599" s="184"/>
      <c r="L599" s="184"/>
      <c r="M599" s="184"/>
      <c r="N599" s="184"/>
      <c r="O599" s="184"/>
      <c r="P599" s="184"/>
      <c r="Q599" s="184"/>
      <c r="R599" s="185"/>
      <c r="S599" s="185"/>
      <c r="T599" s="184"/>
      <c r="U599" s="184"/>
      <c r="V599" s="185"/>
      <c r="W599" s="185"/>
      <c r="X599" s="266"/>
      <c r="Y599" s="176"/>
      <c r="Z599" s="176"/>
      <c r="AA599" s="176"/>
      <c r="AB599" s="176"/>
      <c r="AC599" s="176"/>
      <c r="AD599" s="176"/>
      <c r="AE599" s="176" t="s">
        <v>197</v>
      </c>
      <c r="AF599" s="176">
        <v>0</v>
      </c>
      <c r="AG599" s="176"/>
      <c r="AH599" s="211"/>
      <c r="AI599" s="212" t="s">
        <v>2333</v>
      </c>
      <c r="AJ599" s="214"/>
      <c r="AK599" s="176"/>
      <c r="AL599" s="176"/>
      <c r="AM599" s="176"/>
      <c r="AN599" s="176"/>
      <c r="AO599" s="176"/>
      <c r="AP599" s="176"/>
      <c r="AQ599" s="176"/>
      <c r="AR599" s="176"/>
      <c r="AS599" s="176"/>
      <c r="AT599" s="176"/>
      <c r="AU599" s="176"/>
      <c r="AV599" s="176"/>
      <c r="AW599" s="176"/>
      <c r="AX599" s="176"/>
      <c r="AY599" s="176"/>
      <c r="AZ599" s="176"/>
      <c r="BA599" s="176"/>
      <c r="BB599" s="176"/>
      <c r="BC599" s="176"/>
      <c r="BD599" s="176"/>
      <c r="BE599" s="176"/>
      <c r="BF599" s="176"/>
      <c r="BG599" s="176"/>
      <c r="BH599" s="176"/>
    </row>
    <row r="600" spans="1:60" outlineLevel="1" x14ac:dyDescent="0.2">
      <c r="A600" s="177"/>
      <c r="B600" s="208" t="s">
        <v>2332</v>
      </c>
      <c r="C600" s="209"/>
      <c r="D600" s="200"/>
      <c r="E600" s="201"/>
      <c r="F600" s="184"/>
      <c r="G600" s="184"/>
      <c r="H600" s="184"/>
      <c r="I600" s="184"/>
      <c r="J600" s="184"/>
      <c r="K600" s="184"/>
      <c r="L600" s="184"/>
      <c r="M600" s="184"/>
      <c r="N600" s="184"/>
      <c r="O600" s="184"/>
      <c r="P600" s="184"/>
      <c r="Q600" s="184"/>
      <c r="R600" s="185"/>
      <c r="S600" s="185"/>
      <c r="T600" s="184"/>
      <c r="U600" s="184"/>
      <c r="V600" s="185"/>
      <c r="W600" s="185"/>
      <c r="X600" s="266"/>
      <c r="Y600" s="176"/>
      <c r="Z600" s="176"/>
      <c r="AA600" s="176"/>
      <c r="AB600" s="176"/>
      <c r="AC600" s="176"/>
      <c r="AD600" s="176"/>
      <c r="AE600" s="176" t="s">
        <v>197</v>
      </c>
      <c r="AF600" s="176">
        <v>0</v>
      </c>
      <c r="AG600" s="176"/>
      <c r="AH600" s="211"/>
      <c r="AI600" s="212" t="s">
        <v>2332</v>
      </c>
      <c r="AJ600" s="214"/>
      <c r="AK600" s="176"/>
      <c r="AL600" s="176"/>
      <c r="AM600" s="176"/>
      <c r="AN600" s="176"/>
      <c r="AO600" s="176"/>
      <c r="AP600" s="176"/>
      <c r="AQ600" s="176"/>
      <c r="AR600" s="176"/>
      <c r="AS600" s="176"/>
      <c r="AT600" s="176"/>
      <c r="AU600" s="176"/>
      <c r="AV600" s="176"/>
      <c r="AW600" s="176"/>
      <c r="AX600" s="176"/>
      <c r="AY600" s="176"/>
      <c r="AZ600" s="176"/>
      <c r="BA600" s="176"/>
      <c r="BB600" s="176"/>
      <c r="BC600" s="176"/>
      <c r="BD600" s="176"/>
      <c r="BE600" s="176"/>
      <c r="BF600" s="176"/>
      <c r="BG600" s="176"/>
      <c r="BH600" s="176"/>
    </row>
    <row r="601" spans="1:60" outlineLevel="1" x14ac:dyDescent="0.2">
      <c r="A601" s="177"/>
      <c r="B601" s="208" t="s">
        <v>2331</v>
      </c>
      <c r="C601" s="209"/>
      <c r="D601" s="200"/>
      <c r="E601" s="201"/>
      <c r="F601" s="184"/>
      <c r="G601" s="184"/>
      <c r="H601" s="184"/>
      <c r="I601" s="184"/>
      <c r="J601" s="184"/>
      <c r="K601" s="184"/>
      <c r="L601" s="184"/>
      <c r="M601" s="184"/>
      <c r="N601" s="184"/>
      <c r="O601" s="184"/>
      <c r="P601" s="184"/>
      <c r="Q601" s="184"/>
      <c r="R601" s="185"/>
      <c r="S601" s="185"/>
      <c r="T601" s="184"/>
      <c r="U601" s="184"/>
      <c r="V601" s="185"/>
      <c r="W601" s="185"/>
      <c r="X601" s="266"/>
      <c r="Y601" s="176"/>
      <c r="Z601" s="176"/>
      <c r="AA601" s="176"/>
      <c r="AB601" s="176"/>
      <c r="AC601" s="176"/>
      <c r="AD601" s="176"/>
      <c r="AE601" s="176" t="s">
        <v>197</v>
      </c>
      <c r="AF601" s="176">
        <v>0</v>
      </c>
      <c r="AG601" s="176"/>
      <c r="AH601" s="211"/>
      <c r="AI601" s="212" t="s">
        <v>2331</v>
      </c>
      <c r="AJ601" s="214"/>
      <c r="AK601" s="176"/>
      <c r="AL601" s="176"/>
      <c r="AM601" s="176"/>
      <c r="AN601" s="176"/>
      <c r="AO601" s="176"/>
      <c r="AP601" s="176"/>
      <c r="AQ601" s="176"/>
      <c r="AR601" s="176"/>
      <c r="AS601" s="176"/>
      <c r="AT601" s="176"/>
      <c r="AU601" s="176"/>
      <c r="AV601" s="176"/>
      <c r="AW601" s="176"/>
      <c r="AX601" s="176"/>
      <c r="AY601" s="176"/>
      <c r="AZ601" s="176"/>
      <c r="BA601" s="176"/>
      <c r="BB601" s="176"/>
      <c r="BC601" s="176"/>
      <c r="BD601" s="176"/>
      <c r="BE601" s="176"/>
      <c r="BF601" s="176"/>
      <c r="BG601" s="176"/>
      <c r="BH601" s="176"/>
    </row>
    <row r="602" spans="1:60" outlineLevel="1" x14ac:dyDescent="0.2">
      <c r="A602" s="177"/>
      <c r="B602" s="208" t="s">
        <v>2330</v>
      </c>
      <c r="C602" s="209"/>
      <c r="D602" s="200"/>
      <c r="E602" s="201">
        <v>27.89</v>
      </c>
      <c r="F602" s="184"/>
      <c r="G602" s="184"/>
      <c r="H602" s="184"/>
      <c r="I602" s="184"/>
      <c r="J602" s="184"/>
      <c r="K602" s="184"/>
      <c r="L602" s="184"/>
      <c r="M602" s="184"/>
      <c r="N602" s="184"/>
      <c r="O602" s="184"/>
      <c r="P602" s="184"/>
      <c r="Q602" s="184"/>
      <c r="R602" s="185"/>
      <c r="S602" s="185"/>
      <c r="T602" s="184"/>
      <c r="U602" s="184"/>
      <c r="V602" s="185"/>
      <c r="W602" s="185"/>
      <c r="X602" s="266"/>
      <c r="Y602" s="176"/>
      <c r="Z602" s="176"/>
      <c r="AA602" s="176"/>
      <c r="AB602" s="176"/>
      <c r="AC602" s="176"/>
      <c r="AD602" s="176"/>
      <c r="AE602" s="176" t="s">
        <v>197</v>
      </c>
      <c r="AF602" s="176">
        <v>0</v>
      </c>
      <c r="AG602" s="176"/>
      <c r="AH602" s="211"/>
      <c r="AI602" s="212" t="s">
        <v>2330</v>
      </c>
      <c r="AJ602" s="214"/>
      <c r="AK602" s="176"/>
      <c r="AL602" s="176"/>
      <c r="AM602" s="176"/>
      <c r="AN602" s="176"/>
      <c r="AO602" s="176"/>
      <c r="AP602" s="176"/>
      <c r="AQ602" s="176"/>
      <c r="AR602" s="176"/>
      <c r="AS602" s="176"/>
      <c r="AT602" s="176"/>
      <c r="AU602" s="176"/>
      <c r="AV602" s="176"/>
      <c r="AW602" s="176"/>
      <c r="AX602" s="176"/>
      <c r="AY602" s="176"/>
      <c r="AZ602" s="176"/>
      <c r="BA602" s="176"/>
      <c r="BB602" s="176"/>
      <c r="BC602" s="176"/>
      <c r="BD602" s="176"/>
      <c r="BE602" s="176"/>
      <c r="BF602" s="176"/>
      <c r="BG602" s="176"/>
      <c r="BH602" s="176"/>
    </row>
    <row r="603" spans="1:60" ht="22.5" outlineLevel="1" x14ac:dyDescent="0.2">
      <c r="A603" s="193">
        <v>114</v>
      </c>
      <c r="B603" s="194" t="s">
        <v>2031</v>
      </c>
      <c r="C603" s="194" t="s">
        <v>2032</v>
      </c>
      <c r="D603" s="195" t="s">
        <v>207</v>
      </c>
      <c r="E603" s="196">
        <v>68.510000000000005</v>
      </c>
      <c r="F603" s="199"/>
      <c r="G603" s="197">
        <f>ROUND(E603*F603,2)</f>
        <v>0</v>
      </c>
      <c r="H603" s="199">
        <v>0</v>
      </c>
      <c r="I603" s="197">
        <f>ROUND(E603*H603,2)</f>
        <v>0</v>
      </c>
      <c r="J603" s="199">
        <v>19.8</v>
      </c>
      <c r="K603" s="197">
        <f>ROUND(E603*J603,2)</f>
        <v>1356.5</v>
      </c>
      <c r="L603" s="197">
        <v>21</v>
      </c>
      <c r="M603" s="197">
        <f>G603*(1+L603/100)</f>
        <v>0</v>
      </c>
      <c r="N603" s="197">
        <v>8.0000000000000004E-4</v>
      </c>
      <c r="O603" s="197">
        <f>ROUND(E603*N603,2)</f>
        <v>0.05</v>
      </c>
      <c r="P603" s="197">
        <v>0</v>
      </c>
      <c r="Q603" s="197">
        <f>ROUND(E603*P603,2)</f>
        <v>0</v>
      </c>
      <c r="R603" s="198" t="s">
        <v>312</v>
      </c>
      <c r="S603" s="198" t="s">
        <v>194</v>
      </c>
      <c r="T603" s="197">
        <v>0</v>
      </c>
      <c r="U603" s="197">
        <f>ROUND(E603*T603,2)</f>
        <v>0</v>
      </c>
      <c r="V603" s="198"/>
      <c r="W603" s="198"/>
      <c r="X603" s="266"/>
      <c r="Y603" s="176"/>
      <c r="Z603" s="176"/>
      <c r="AA603" s="176"/>
      <c r="AB603" s="176"/>
      <c r="AC603" s="176"/>
      <c r="AD603" s="176"/>
      <c r="AE603" s="176" t="s">
        <v>449</v>
      </c>
      <c r="AF603" s="176">
        <v>488</v>
      </c>
      <c r="AG603" s="176"/>
      <c r="AH603" s="211"/>
      <c r="AI603" s="211"/>
      <c r="AJ603" s="214"/>
      <c r="AK603" s="176"/>
      <c r="AL603" s="176"/>
      <c r="AM603" s="176"/>
      <c r="AN603" s="176"/>
      <c r="AO603" s="176"/>
      <c r="AP603" s="176"/>
      <c r="AQ603" s="176"/>
      <c r="AR603" s="176"/>
      <c r="AS603" s="176"/>
      <c r="AT603" s="176"/>
      <c r="AU603" s="176"/>
      <c r="AV603" s="176"/>
      <c r="AW603" s="176"/>
      <c r="AX603" s="176"/>
      <c r="AY603" s="176"/>
      <c r="AZ603" s="176"/>
      <c r="BA603" s="176"/>
      <c r="BB603" s="176"/>
      <c r="BC603" s="176"/>
      <c r="BD603" s="176"/>
      <c r="BE603" s="176"/>
      <c r="BF603" s="176"/>
      <c r="BG603" s="176"/>
      <c r="BH603" s="176"/>
    </row>
    <row r="604" spans="1:60" ht="22.5" outlineLevel="1" x14ac:dyDescent="0.2">
      <c r="A604" s="193">
        <v>115</v>
      </c>
      <c r="B604" s="194" t="s">
        <v>2033</v>
      </c>
      <c r="C604" s="194" t="s">
        <v>2034</v>
      </c>
      <c r="D604" s="195" t="s">
        <v>207</v>
      </c>
      <c r="E604" s="196">
        <v>9.52</v>
      </c>
      <c r="F604" s="199"/>
      <c r="G604" s="197">
        <f>ROUND(E604*F604,2)</f>
        <v>0</v>
      </c>
      <c r="H604" s="199">
        <v>956.06</v>
      </c>
      <c r="I604" s="197">
        <f>ROUND(E604*H604,2)</f>
        <v>9101.69</v>
      </c>
      <c r="J604" s="199">
        <v>733.94</v>
      </c>
      <c r="K604" s="197">
        <f>ROUND(E604*J604,2)</f>
        <v>6987.11</v>
      </c>
      <c r="L604" s="197">
        <v>21</v>
      </c>
      <c r="M604" s="197">
        <f>G604*(1+L604/100)</f>
        <v>0</v>
      </c>
      <c r="N604" s="197">
        <v>2.69E-2</v>
      </c>
      <c r="O604" s="197">
        <f>ROUND(E604*N604,2)</f>
        <v>0.26</v>
      </c>
      <c r="P604" s="197">
        <v>0</v>
      </c>
      <c r="Q604" s="197">
        <f>ROUND(E604*P604,2)</f>
        <v>0</v>
      </c>
      <c r="R604" s="198" t="s">
        <v>441</v>
      </c>
      <c r="S604" s="198" t="s">
        <v>194</v>
      </c>
      <c r="T604" s="197">
        <v>1.5016400000000001</v>
      </c>
      <c r="U604" s="197">
        <f>ROUND(E604*T604,2)</f>
        <v>14.3</v>
      </c>
      <c r="V604" s="198"/>
      <c r="W604" s="198"/>
      <c r="X604" s="266"/>
      <c r="Y604" s="176"/>
      <c r="Z604" s="176"/>
      <c r="AA604" s="176"/>
      <c r="AB604" s="176"/>
      <c r="AC604" s="176"/>
      <c r="AD604" s="176"/>
      <c r="AE604" s="176" t="s">
        <v>442</v>
      </c>
      <c r="AF604" s="176">
        <v>489</v>
      </c>
      <c r="AG604" s="176"/>
      <c r="AH604" s="211"/>
      <c r="AI604" s="211"/>
      <c r="AJ604" s="214"/>
      <c r="AK604" s="176"/>
      <c r="AL604" s="176"/>
      <c r="AM604" s="176"/>
      <c r="AN604" s="176"/>
      <c r="AO604" s="176"/>
      <c r="AP604" s="176"/>
      <c r="AQ604" s="176"/>
      <c r="AR604" s="176"/>
      <c r="AS604" s="176"/>
      <c r="AT604" s="176"/>
      <c r="AU604" s="176"/>
      <c r="AV604" s="176"/>
      <c r="AW604" s="176"/>
      <c r="AX604" s="176"/>
      <c r="AY604" s="176"/>
      <c r="AZ604" s="176"/>
      <c r="BA604" s="176"/>
      <c r="BB604" s="176"/>
      <c r="BC604" s="176"/>
      <c r="BD604" s="176"/>
      <c r="BE604" s="176"/>
      <c r="BF604" s="176"/>
      <c r="BG604" s="176"/>
      <c r="BH604" s="176"/>
    </row>
    <row r="605" spans="1:60" outlineLevel="1" x14ac:dyDescent="0.2">
      <c r="A605" s="177"/>
      <c r="B605" s="308" t="s">
        <v>2035</v>
      </c>
      <c r="C605" s="308"/>
      <c r="D605" s="309"/>
      <c r="E605" s="309"/>
      <c r="F605" s="309"/>
      <c r="G605" s="309"/>
      <c r="H605" s="184"/>
      <c r="I605" s="184"/>
      <c r="J605" s="184"/>
      <c r="K605" s="184"/>
      <c r="L605" s="184"/>
      <c r="M605" s="184"/>
      <c r="N605" s="184"/>
      <c r="O605" s="184"/>
      <c r="P605" s="184"/>
      <c r="Q605" s="184"/>
      <c r="R605" s="185"/>
      <c r="S605" s="185"/>
      <c r="T605" s="184"/>
      <c r="U605" s="184"/>
      <c r="V605" s="185"/>
      <c r="W605" s="185"/>
      <c r="X605" s="266"/>
      <c r="Y605" s="176"/>
      <c r="Z605" s="176"/>
      <c r="AA605" s="176"/>
      <c r="AB605" s="176"/>
      <c r="AC605" s="176"/>
      <c r="AD605" s="176"/>
      <c r="AE605" s="176" t="s">
        <v>221</v>
      </c>
      <c r="AF605" s="176"/>
      <c r="AG605" s="176"/>
      <c r="AH605" s="211" t="str">
        <f>B605</f>
        <v>Hydroizolační stěrka, dlažba do tmele, spárování.</v>
      </c>
      <c r="AI605" s="211"/>
      <c r="AJ605" s="214"/>
      <c r="AK605" s="176"/>
      <c r="AL605" s="176"/>
      <c r="AM605" s="176"/>
      <c r="AN605" s="176"/>
      <c r="AO605" s="176"/>
      <c r="AP605" s="176"/>
      <c r="AQ605" s="176"/>
      <c r="AR605" s="176"/>
      <c r="AS605" s="176"/>
      <c r="AT605" s="176"/>
      <c r="AU605" s="176"/>
      <c r="AV605" s="176"/>
      <c r="AW605" s="176"/>
      <c r="AX605" s="176"/>
      <c r="AY605" s="176"/>
      <c r="AZ605" s="176"/>
      <c r="BA605" s="176"/>
      <c r="BB605" s="176"/>
      <c r="BC605" s="176"/>
      <c r="BD605" s="176"/>
      <c r="BE605" s="176"/>
      <c r="BF605" s="176"/>
      <c r="BG605" s="176"/>
      <c r="BH605" s="176"/>
    </row>
    <row r="606" spans="1:60" outlineLevel="1" x14ac:dyDescent="0.2">
      <c r="A606" s="177"/>
      <c r="B606" s="208" t="s">
        <v>2329</v>
      </c>
      <c r="C606" s="209"/>
      <c r="D606" s="200"/>
      <c r="E606" s="201"/>
      <c r="F606" s="184"/>
      <c r="G606" s="184"/>
      <c r="H606" s="184"/>
      <c r="I606" s="184"/>
      <c r="J606" s="184"/>
      <c r="K606" s="184"/>
      <c r="L606" s="184"/>
      <c r="M606" s="184"/>
      <c r="N606" s="184"/>
      <c r="O606" s="184"/>
      <c r="P606" s="184"/>
      <c r="Q606" s="184"/>
      <c r="R606" s="185"/>
      <c r="S606" s="185"/>
      <c r="T606" s="184"/>
      <c r="U606" s="184"/>
      <c r="V606" s="185"/>
      <c r="W606" s="185"/>
      <c r="X606" s="266"/>
      <c r="Y606" s="176"/>
      <c r="Z606" s="176"/>
      <c r="AA606" s="176"/>
      <c r="AB606" s="176"/>
      <c r="AC606" s="176"/>
      <c r="AD606" s="176"/>
      <c r="AE606" s="176" t="s">
        <v>197</v>
      </c>
      <c r="AF606" s="176">
        <v>0</v>
      </c>
      <c r="AG606" s="176"/>
      <c r="AH606" s="211"/>
      <c r="AI606" s="212" t="s">
        <v>2329</v>
      </c>
      <c r="AJ606" s="214"/>
      <c r="AK606" s="176"/>
      <c r="AL606" s="176"/>
      <c r="AM606" s="176"/>
      <c r="AN606" s="176"/>
      <c r="AO606" s="176"/>
      <c r="AP606" s="176"/>
      <c r="AQ606" s="176"/>
      <c r="AR606" s="176"/>
      <c r="AS606" s="176"/>
      <c r="AT606" s="176"/>
      <c r="AU606" s="176"/>
      <c r="AV606" s="176"/>
      <c r="AW606" s="176"/>
      <c r="AX606" s="176"/>
      <c r="AY606" s="176"/>
      <c r="AZ606" s="176"/>
      <c r="BA606" s="176"/>
      <c r="BB606" s="176"/>
      <c r="BC606" s="176"/>
      <c r="BD606" s="176"/>
      <c r="BE606" s="176"/>
      <c r="BF606" s="176"/>
      <c r="BG606" s="176"/>
      <c r="BH606" s="176"/>
    </row>
    <row r="607" spans="1:60" outlineLevel="1" x14ac:dyDescent="0.2">
      <c r="A607" s="177"/>
      <c r="B607" s="208" t="s">
        <v>2328</v>
      </c>
      <c r="C607" s="209"/>
      <c r="D607" s="200"/>
      <c r="E607" s="201">
        <v>9.52</v>
      </c>
      <c r="F607" s="184"/>
      <c r="G607" s="184"/>
      <c r="H607" s="184"/>
      <c r="I607" s="184"/>
      <c r="J607" s="184"/>
      <c r="K607" s="184"/>
      <c r="L607" s="184"/>
      <c r="M607" s="184"/>
      <c r="N607" s="184"/>
      <c r="O607" s="184"/>
      <c r="P607" s="184"/>
      <c r="Q607" s="184"/>
      <c r="R607" s="185"/>
      <c r="S607" s="185"/>
      <c r="T607" s="184"/>
      <c r="U607" s="184"/>
      <c r="V607" s="185"/>
      <c r="W607" s="185"/>
      <c r="X607" s="266"/>
      <c r="Y607" s="176"/>
      <c r="Z607" s="176"/>
      <c r="AA607" s="176"/>
      <c r="AB607" s="176"/>
      <c r="AC607" s="176"/>
      <c r="AD607" s="176"/>
      <c r="AE607" s="176" t="s">
        <v>197</v>
      </c>
      <c r="AF607" s="176">
        <v>0</v>
      </c>
      <c r="AG607" s="176"/>
      <c r="AH607" s="211"/>
      <c r="AI607" s="212" t="s">
        <v>2328</v>
      </c>
      <c r="AJ607" s="214"/>
      <c r="AK607" s="176"/>
      <c r="AL607" s="176"/>
      <c r="AM607" s="176"/>
      <c r="AN607" s="176"/>
      <c r="AO607" s="176"/>
      <c r="AP607" s="176"/>
      <c r="AQ607" s="176"/>
      <c r="AR607" s="176"/>
      <c r="AS607" s="176"/>
      <c r="AT607" s="176"/>
      <c r="AU607" s="176"/>
      <c r="AV607" s="176"/>
      <c r="AW607" s="176"/>
      <c r="AX607" s="176"/>
      <c r="AY607" s="176"/>
      <c r="AZ607" s="176"/>
      <c r="BA607" s="176"/>
      <c r="BB607" s="176"/>
      <c r="BC607" s="176"/>
      <c r="BD607" s="176"/>
      <c r="BE607" s="176"/>
      <c r="BF607" s="176"/>
      <c r="BG607" s="176"/>
      <c r="BH607" s="176"/>
    </row>
    <row r="608" spans="1:60" ht="22.5" outlineLevel="1" x14ac:dyDescent="0.2">
      <c r="A608" s="193">
        <v>116</v>
      </c>
      <c r="B608" s="194" t="s">
        <v>539</v>
      </c>
      <c r="C608" s="194" t="s">
        <v>540</v>
      </c>
      <c r="D608" s="195" t="s">
        <v>207</v>
      </c>
      <c r="E608" s="196">
        <v>75.361000000000004</v>
      </c>
      <c r="F608" s="199"/>
      <c r="G608" s="197">
        <f>ROUND(E608*F608,2)</f>
        <v>0</v>
      </c>
      <c r="H608" s="199">
        <v>452</v>
      </c>
      <c r="I608" s="197">
        <f>ROUND(E608*H608,2)</f>
        <v>34063.17</v>
      </c>
      <c r="J608" s="199">
        <v>0</v>
      </c>
      <c r="K608" s="197">
        <f>ROUND(E608*J608,2)</f>
        <v>0</v>
      </c>
      <c r="L608" s="197">
        <v>21</v>
      </c>
      <c r="M608" s="197">
        <f>G608*(1+L608/100)</f>
        <v>0</v>
      </c>
      <c r="N608" s="197">
        <v>1.9199999999999998E-2</v>
      </c>
      <c r="O608" s="197">
        <f>ROUND(E608*N608,2)</f>
        <v>1.45</v>
      </c>
      <c r="P608" s="197">
        <v>0</v>
      </c>
      <c r="Q608" s="197">
        <f>ROUND(E608*P608,2)</f>
        <v>0</v>
      </c>
      <c r="R608" s="198" t="s">
        <v>243</v>
      </c>
      <c r="S608" s="198" t="s">
        <v>194</v>
      </c>
      <c r="T608" s="197">
        <v>0</v>
      </c>
      <c r="U608" s="197">
        <f>ROUND(E608*T608,2)</f>
        <v>0</v>
      </c>
      <c r="V608" s="198"/>
      <c r="W608" s="198"/>
      <c r="X608" s="266"/>
      <c r="Y608" s="176"/>
      <c r="Z608" s="176"/>
      <c r="AA608" s="176"/>
      <c r="AB608" s="176"/>
      <c r="AC608" s="176"/>
      <c r="AD608" s="176"/>
      <c r="AE608" s="176" t="s">
        <v>244</v>
      </c>
      <c r="AF608" s="176">
        <v>491</v>
      </c>
      <c r="AG608" s="176"/>
      <c r="AH608" s="211"/>
      <c r="AI608" s="211"/>
      <c r="AJ608" s="214"/>
      <c r="AK608" s="176"/>
      <c r="AL608" s="176"/>
      <c r="AM608" s="176"/>
      <c r="AN608" s="176"/>
      <c r="AO608" s="176"/>
      <c r="AP608" s="176"/>
      <c r="AQ608" s="176"/>
      <c r="AR608" s="176"/>
      <c r="AS608" s="176"/>
      <c r="AT608" s="176"/>
      <c r="AU608" s="176"/>
      <c r="AV608" s="176"/>
      <c r="AW608" s="176"/>
      <c r="AX608" s="176"/>
      <c r="AY608" s="176"/>
      <c r="AZ608" s="176"/>
      <c r="BA608" s="176"/>
      <c r="BB608" s="176"/>
      <c r="BC608" s="176"/>
      <c r="BD608" s="176"/>
      <c r="BE608" s="176"/>
      <c r="BF608" s="176"/>
      <c r="BG608" s="176"/>
      <c r="BH608" s="176"/>
    </row>
    <row r="609" spans="1:60" outlineLevel="1" x14ac:dyDescent="0.2">
      <c r="A609" s="177"/>
      <c r="B609" s="208" t="s">
        <v>2327</v>
      </c>
      <c r="C609" s="209"/>
      <c r="D609" s="200"/>
      <c r="E609" s="201"/>
      <c r="F609" s="184"/>
      <c r="G609" s="184"/>
      <c r="H609" s="184"/>
      <c r="I609" s="184"/>
      <c r="J609" s="184"/>
      <c r="K609" s="184"/>
      <c r="L609" s="184"/>
      <c r="M609" s="184"/>
      <c r="N609" s="184"/>
      <c r="O609" s="184"/>
      <c r="P609" s="184"/>
      <c r="Q609" s="184"/>
      <c r="R609" s="185"/>
      <c r="S609" s="185"/>
      <c r="T609" s="184"/>
      <c r="U609" s="184"/>
      <c r="V609" s="185"/>
      <c r="W609" s="185"/>
      <c r="X609" s="266"/>
      <c r="Y609" s="176"/>
      <c r="Z609" s="176"/>
      <c r="AA609" s="176"/>
      <c r="AB609" s="176"/>
      <c r="AC609" s="176"/>
      <c r="AD609" s="176"/>
      <c r="AE609" s="176" t="s">
        <v>197</v>
      </c>
      <c r="AF609" s="176">
        <v>0</v>
      </c>
      <c r="AG609" s="176"/>
      <c r="AH609" s="211"/>
      <c r="AI609" s="212" t="s">
        <v>2327</v>
      </c>
      <c r="AJ609" s="214"/>
      <c r="AK609" s="176"/>
      <c r="AL609" s="176"/>
      <c r="AM609" s="176"/>
      <c r="AN609" s="176"/>
      <c r="AO609" s="176"/>
      <c r="AP609" s="176"/>
      <c r="AQ609" s="176"/>
      <c r="AR609" s="176"/>
      <c r="AS609" s="176"/>
      <c r="AT609" s="176"/>
      <c r="AU609" s="176"/>
      <c r="AV609" s="176"/>
      <c r="AW609" s="176"/>
      <c r="AX609" s="176"/>
      <c r="AY609" s="176"/>
      <c r="AZ609" s="176"/>
      <c r="BA609" s="176"/>
      <c r="BB609" s="176"/>
      <c r="BC609" s="176"/>
      <c r="BD609" s="176"/>
      <c r="BE609" s="176"/>
      <c r="BF609" s="176"/>
      <c r="BG609" s="176"/>
      <c r="BH609" s="176"/>
    </row>
    <row r="610" spans="1:60" outlineLevel="1" x14ac:dyDescent="0.2">
      <c r="A610" s="177"/>
      <c r="B610" s="208" t="s">
        <v>2326</v>
      </c>
      <c r="C610" s="209"/>
      <c r="D610" s="200"/>
      <c r="E610" s="201">
        <v>75.361000000000004</v>
      </c>
      <c r="F610" s="184"/>
      <c r="G610" s="184"/>
      <c r="H610" s="184"/>
      <c r="I610" s="184"/>
      <c r="J610" s="184"/>
      <c r="K610" s="184"/>
      <c r="L610" s="184"/>
      <c r="M610" s="184"/>
      <c r="N610" s="184"/>
      <c r="O610" s="184"/>
      <c r="P610" s="184"/>
      <c r="Q610" s="184"/>
      <c r="R610" s="185"/>
      <c r="S610" s="185"/>
      <c r="T610" s="184"/>
      <c r="U610" s="184"/>
      <c r="V610" s="185"/>
      <c r="W610" s="185"/>
      <c r="X610" s="266"/>
      <c r="Y610" s="176"/>
      <c r="Z610" s="176"/>
      <c r="AA610" s="176"/>
      <c r="AB610" s="176"/>
      <c r="AC610" s="176"/>
      <c r="AD610" s="176"/>
      <c r="AE610" s="176" t="s">
        <v>197</v>
      </c>
      <c r="AF610" s="176">
        <v>0</v>
      </c>
      <c r="AG610" s="176"/>
      <c r="AH610" s="211"/>
      <c r="AI610" s="212" t="s">
        <v>2326</v>
      </c>
      <c r="AJ610" s="214"/>
      <c r="AK610" s="176"/>
      <c r="AL610" s="176"/>
      <c r="AM610" s="176"/>
      <c r="AN610" s="176"/>
      <c r="AO610" s="176"/>
      <c r="AP610" s="176"/>
      <c r="AQ610" s="176"/>
      <c r="AR610" s="176"/>
      <c r="AS610" s="176"/>
      <c r="AT610" s="176"/>
      <c r="AU610" s="176"/>
      <c r="AV610" s="176"/>
      <c r="AW610" s="176"/>
      <c r="AX610" s="176"/>
      <c r="AY610" s="176"/>
      <c r="AZ610" s="176"/>
      <c r="BA610" s="176"/>
      <c r="BB610" s="176"/>
      <c r="BC610" s="176"/>
      <c r="BD610" s="176"/>
      <c r="BE610" s="176"/>
      <c r="BF610" s="176"/>
      <c r="BG610" s="176"/>
      <c r="BH610" s="176"/>
    </row>
    <row r="611" spans="1:60" outlineLevel="1" x14ac:dyDescent="0.2">
      <c r="A611" s="193">
        <v>117</v>
      </c>
      <c r="B611" s="194" t="s">
        <v>543</v>
      </c>
      <c r="C611" s="194" t="s">
        <v>544</v>
      </c>
      <c r="D611" s="195" t="s">
        <v>433</v>
      </c>
      <c r="E611" s="196">
        <v>1.86616</v>
      </c>
      <c r="F611" s="199"/>
      <c r="G611" s="197">
        <f>ROUND(E611*F611,2)</f>
        <v>0</v>
      </c>
      <c r="H611" s="199">
        <v>0</v>
      </c>
      <c r="I611" s="197">
        <f>ROUND(E611*H611,2)</f>
        <v>0</v>
      </c>
      <c r="J611" s="199">
        <v>579</v>
      </c>
      <c r="K611" s="197">
        <f>ROUND(E611*J611,2)</f>
        <v>1080.51</v>
      </c>
      <c r="L611" s="197">
        <v>21</v>
      </c>
      <c r="M611" s="197">
        <f>G611*(1+L611/100)</f>
        <v>0</v>
      </c>
      <c r="N611" s="197">
        <v>0</v>
      </c>
      <c r="O611" s="197">
        <f>ROUND(E611*N611,2)</f>
        <v>0</v>
      </c>
      <c r="P611" s="197">
        <v>0</v>
      </c>
      <c r="Q611" s="197">
        <f>ROUND(E611*P611,2)</f>
        <v>0</v>
      </c>
      <c r="R611" s="198" t="s">
        <v>312</v>
      </c>
      <c r="S611" s="198" t="s">
        <v>194</v>
      </c>
      <c r="T611" s="197">
        <v>1.2649999999999999</v>
      </c>
      <c r="U611" s="197">
        <f>ROUND(E611*T611,2)</f>
        <v>2.36</v>
      </c>
      <c r="V611" s="198"/>
      <c r="W611" s="198"/>
      <c r="X611" s="266"/>
      <c r="Y611" s="176"/>
      <c r="Z611" s="176"/>
      <c r="AA611" s="176"/>
      <c r="AB611" s="176"/>
      <c r="AC611" s="176"/>
      <c r="AD611" s="176"/>
      <c r="AE611" s="176" t="s">
        <v>434</v>
      </c>
      <c r="AF611" s="176">
        <v>493</v>
      </c>
      <c r="AG611" s="176"/>
      <c r="AH611" s="211"/>
      <c r="AI611" s="211"/>
      <c r="AJ611" s="214"/>
      <c r="AK611" s="176"/>
      <c r="AL611" s="176"/>
      <c r="AM611" s="176"/>
      <c r="AN611" s="176"/>
      <c r="AO611" s="176"/>
      <c r="AP611" s="176"/>
      <c r="AQ611" s="176"/>
      <c r="AR611" s="176"/>
      <c r="AS611" s="176"/>
      <c r="AT611" s="176"/>
      <c r="AU611" s="176"/>
      <c r="AV611" s="176"/>
      <c r="AW611" s="176"/>
      <c r="AX611" s="176"/>
      <c r="AY611" s="176"/>
      <c r="AZ611" s="176"/>
      <c r="BA611" s="176"/>
      <c r="BB611" s="176"/>
      <c r="BC611" s="176"/>
      <c r="BD611" s="176"/>
      <c r="BE611" s="176"/>
      <c r="BF611" s="176"/>
      <c r="BG611" s="176"/>
      <c r="BH611" s="176"/>
    </row>
    <row r="612" spans="1:60" outlineLevel="1" x14ac:dyDescent="0.2">
      <c r="A612" s="177"/>
      <c r="B612" s="208" t="s">
        <v>435</v>
      </c>
      <c r="C612" s="209"/>
      <c r="D612" s="200"/>
      <c r="E612" s="201"/>
      <c r="F612" s="184"/>
      <c r="G612" s="184"/>
      <c r="H612" s="184"/>
      <c r="I612" s="184"/>
      <c r="J612" s="184"/>
      <c r="K612" s="184"/>
      <c r="L612" s="184"/>
      <c r="M612" s="184"/>
      <c r="N612" s="184"/>
      <c r="O612" s="184"/>
      <c r="P612" s="184"/>
      <c r="Q612" s="184"/>
      <c r="R612" s="185"/>
      <c r="S612" s="185"/>
      <c r="T612" s="184"/>
      <c r="U612" s="184"/>
      <c r="V612" s="185"/>
      <c r="W612" s="185"/>
      <c r="X612" s="266"/>
      <c r="Y612" s="176"/>
      <c r="Z612" s="176"/>
      <c r="AA612" s="176"/>
      <c r="AB612" s="176"/>
      <c r="AC612" s="176"/>
      <c r="AD612" s="176"/>
      <c r="AE612" s="176" t="s">
        <v>197</v>
      </c>
      <c r="AF612" s="176">
        <v>0</v>
      </c>
      <c r="AG612" s="176"/>
      <c r="AH612" s="211"/>
      <c r="AI612" s="212" t="s">
        <v>435</v>
      </c>
      <c r="AJ612" s="214"/>
      <c r="AK612" s="176"/>
      <c r="AL612" s="176"/>
      <c r="AM612" s="176"/>
      <c r="AN612" s="176"/>
      <c r="AO612" s="176"/>
      <c r="AP612" s="176"/>
      <c r="AQ612" s="176"/>
      <c r="AR612" s="176"/>
      <c r="AS612" s="176"/>
      <c r="AT612" s="176"/>
      <c r="AU612" s="176"/>
      <c r="AV612" s="176"/>
      <c r="AW612" s="176"/>
      <c r="AX612" s="176"/>
      <c r="AY612" s="176"/>
      <c r="AZ612" s="176"/>
      <c r="BA612" s="176"/>
      <c r="BB612" s="176"/>
      <c r="BC612" s="176"/>
      <c r="BD612" s="176"/>
      <c r="BE612" s="176"/>
      <c r="BF612" s="176"/>
      <c r="BG612" s="176"/>
      <c r="BH612" s="176"/>
    </row>
    <row r="613" spans="1:60" outlineLevel="1" x14ac:dyDescent="0.2">
      <c r="A613" s="177"/>
      <c r="B613" s="208" t="s">
        <v>2325</v>
      </c>
      <c r="C613" s="209"/>
      <c r="D613" s="200"/>
      <c r="E613" s="201"/>
      <c r="F613" s="184"/>
      <c r="G613" s="184"/>
      <c r="H613" s="184"/>
      <c r="I613" s="184"/>
      <c r="J613" s="184"/>
      <c r="K613" s="184"/>
      <c r="L613" s="184"/>
      <c r="M613" s="184"/>
      <c r="N613" s="184"/>
      <c r="O613" s="184"/>
      <c r="P613" s="184"/>
      <c r="Q613" s="184"/>
      <c r="R613" s="185"/>
      <c r="S613" s="185"/>
      <c r="T613" s="184"/>
      <c r="U613" s="184"/>
      <c r="V613" s="185"/>
      <c r="W613" s="185"/>
      <c r="X613" s="266"/>
      <c r="Y613" s="176"/>
      <c r="Z613" s="176"/>
      <c r="AA613" s="176"/>
      <c r="AB613" s="176"/>
      <c r="AC613" s="176"/>
      <c r="AD613" s="176"/>
      <c r="AE613" s="176" t="s">
        <v>197</v>
      </c>
      <c r="AF613" s="176">
        <v>0</v>
      </c>
      <c r="AG613" s="176"/>
      <c r="AH613" s="211"/>
      <c r="AI613" s="212" t="s">
        <v>2325</v>
      </c>
      <c r="AJ613" s="214"/>
      <c r="AK613" s="176"/>
      <c r="AL613" s="176"/>
      <c r="AM613" s="176"/>
      <c r="AN613" s="176"/>
      <c r="AO613" s="176"/>
      <c r="AP613" s="176"/>
      <c r="AQ613" s="176"/>
      <c r="AR613" s="176"/>
      <c r="AS613" s="176"/>
      <c r="AT613" s="176"/>
      <c r="AU613" s="176"/>
      <c r="AV613" s="176"/>
      <c r="AW613" s="176"/>
      <c r="AX613" s="176"/>
      <c r="AY613" s="176"/>
      <c r="AZ613" s="176"/>
      <c r="BA613" s="176"/>
      <c r="BB613" s="176"/>
      <c r="BC613" s="176"/>
      <c r="BD613" s="176"/>
      <c r="BE613" s="176"/>
      <c r="BF613" s="176"/>
      <c r="BG613" s="176"/>
      <c r="BH613" s="176"/>
    </row>
    <row r="614" spans="1:60" outlineLevel="1" x14ac:dyDescent="0.2">
      <c r="A614" s="177"/>
      <c r="B614" s="208" t="s">
        <v>2324</v>
      </c>
      <c r="C614" s="209"/>
      <c r="D614" s="200"/>
      <c r="E614" s="201">
        <v>1.86616</v>
      </c>
      <c r="F614" s="184"/>
      <c r="G614" s="184"/>
      <c r="H614" s="184"/>
      <c r="I614" s="184"/>
      <c r="J614" s="184"/>
      <c r="K614" s="184"/>
      <c r="L614" s="184"/>
      <c r="M614" s="184"/>
      <c r="N614" s="184"/>
      <c r="O614" s="184"/>
      <c r="P614" s="184"/>
      <c r="Q614" s="184"/>
      <c r="R614" s="185"/>
      <c r="S614" s="185"/>
      <c r="T614" s="184"/>
      <c r="U614" s="184"/>
      <c r="V614" s="185"/>
      <c r="W614" s="185"/>
      <c r="X614" s="266"/>
      <c r="Y614" s="176"/>
      <c r="Z614" s="176"/>
      <c r="AA614" s="176"/>
      <c r="AB614" s="176"/>
      <c r="AC614" s="176"/>
      <c r="AD614" s="176"/>
      <c r="AE614" s="176" t="s">
        <v>197</v>
      </c>
      <c r="AF614" s="176">
        <v>0</v>
      </c>
      <c r="AG614" s="176"/>
      <c r="AH614" s="211"/>
      <c r="AI614" s="212" t="s">
        <v>2324</v>
      </c>
      <c r="AJ614" s="214"/>
      <c r="AK614" s="176"/>
      <c r="AL614" s="176"/>
      <c r="AM614" s="176"/>
      <c r="AN614" s="176"/>
      <c r="AO614" s="176"/>
      <c r="AP614" s="176"/>
      <c r="AQ614" s="176"/>
      <c r="AR614" s="176"/>
      <c r="AS614" s="176"/>
      <c r="AT614" s="176"/>
      <c r="AU614" s="176"/>
      <c r="AV614" s="176"/>
      <c r="AW614" s="176"/>
      <c r="AX614" s="176"/>
      <c r="AY614" s="176"/>
      <c r="AZ614" s="176"/>
      <c r="BA614" s="176"/>
      <c r="BB614" s="176"/>
      <c r="BC614" s="176"/>
      <c r="BD614" s="176"/>
      <c r="BE614" s="176"/>
      <c r="BF614" s="176"/>
      <c r="BG614" s="176"/>
      <c r="BH614" s="176"/>
    </row>
    <row r="615" spans="1:60" x14ac:dyDescent="0.2">
      <c r="A615" s="162"/>
      <c r="B615" s="178"/>
      <c r="C615" s="178"/>
      <c r="D615" s="180"/>
      <c r="E615" s="181"/>
      <c r="F615" s="182"/>
      <c r="G615" s="182"/>
      <c r="H615" s="182"/>
      <c r="I615" s="182"/>
      <c r="J615" s="182"/>
      <c r="K615" s="182"/>
      <c r="L615" s="182"/>
      <c r="M615" s="182"/>
      <c r="N615" s="182"/>
      <c r="O615" s="182"/>
      <c r="P615" s="182"/>
      <c r="Q615" s="182"/>
      <c r="R615" s="183"/>
      <c r="S615" s="183"/>
      <c r="T615" s="182"/>
      <c r="U615" s="182"/>
      <c r="V615" s="183"/>
      <c r="W615" s="183"/>
      <c r="X615" s="256"/>
      <c r="AH615" s="210"/>
      <c r="AI615" s="210"/>
      <c r="AJ615" s="213"/>
    </row>
    <row r="616" spans="1:60" x14ac:dyDescent="0.2">
      <c r="A616" s="179" t="s">
        <v>188</v>
      </c>
      <c r="B616" s="186" t="s">
        <v>139</v>
      </c>
      <c r="C616" s="186" t="s">
        <v>140</v>
      </c>
      <c r="D616" s="187"/>
      <c r="E616" s="188"/>
      <c r="F616" s="189"/>
      <c r="G616" s="190">
        <f>SUMIF(AE617:AE721,"&lt;&gt;NOR",G617:G721)</f>
        <v>0</v>
      </c>
      <c r="H616" s="189"/>
      <c r="I616" s="189">
        <f>SUM(I617:I721)</f>
        <v>516358.07000000007</v>
      </c>
      <c r="J616" s="189"/>
      <c r="K616" s="189">
        <f>SUM(K617:K721)</f>
        <v>168018.85</v>
      </c>
      <c r="L616" s="189"/>
      <c r="M616" s="189">
        <f>SUM(M617:M721)</f>
        <v>0</v>
      </c>
      <c r="N616" s="189"/>
      <c r="O616" s="189">
        <f>SUM(O617:O721)</f>
        <v>0.39</v>
      </c>
      <c r="P616" s="189"/>
      <c r="Q616" s="189">
        <f>SUM(Q617:Q721)</f>
        <v>0</v>
      </c>
      <c r="R616" s="191"/>
      <c r="S616" s="191"/>
      <c r="T616" s="189"/>
      <c r="U616" s="189">
        <f>SUM(U617:U721)</f>
        <v>334.46000000000004</v>
      </c>
      <c r="V616" s="191"/>
      <c r="W616" s="192"/>
      <c r="X616" s="256"/>
      <c r="AE616" t="s">
        <v>189</v>
      </c>
      <c r="AH616" s="210"/>
      <c r="AI616" s="210"/>
      <c r="AJ616" s="213"/>
    </row>
    <row r="617" spans="1:60" outlineLevel="1" x14ac:dyDescent="0.2">
      <c r="A617" s="193">
        <v>118</v>
      </c>
      <c r="B617" s="194" t="s">
        <v>547</v>
      </c>
      <c r="C617" s="194" t="s">
        <v>548</v>
      </c>
      <c r="D617" s="195" t="s">
        <v>207</v>
      </c>
      <c r="E617" s="196">
        <v>601.12</v>
      </c>
      <c r="F617" s="199"/>
      <c r="G617" s="197">
        <f>ROUND(E617*F617,2)</f>
        <v>0</v>
      </c>
      <c r="H617" s="199">
        <v>0</v>
      </c>
      <c r="I617" s="197">
        <f>ROUND(E617*H617,2)</f>
        <v>0</v>
      </c>
      <c r="J617" s="199">
        <v>22.4</v>
      </c>
      <c r="K617" s="197">
        <f>ROUND(E617*J617,2)</f>
        <v>13465.09</v>
      </c>
      <c r="L617" s="197">
        <v>21</v>
      </c>
      <c r="M617" s="197">
        <f>G617*(1+L617/100)</f>
        <v>0</v>
      </c>
      <c r="N617" s="197">
        <v>0</v>
      </c>
      <c r="O617" s="197">
        <f>ROUND(E617*N617,2)</f>
        <v>0</v>
      </c>
      <c r="P617" s="197">
        <v>0</v>
      </c>
      <c r="Q617" s="197">
        <f>ROUND(E617*P617,2)</f>
        <v>0</v>
      </c>
      <c r="R617" s="198" t="s">
        <v>428</v>
      </c>
      <c r="S617" s="198" t="s">
        <v>194</v>
      </c>
      <c r="T617" s="197">
        <v>4.5999999999999999E-2</v>
      </c>
      <c r="U617" s="197">
        <f>ROUND(E617*T617,2)</f>
        <v>27.65</v>
      </c>
      <c r="V617" s="198"/>
      <c r="W617" s="198"/>
      <c r="X617" s="266"/>
      <c r="Y617" s="176"/>
      <c r="Z617" s="176"/>
      <c r="AA617" s="176"/>
      <c r="AB617" s="176"/>
      <c r="AC617" s="176"/>
      <c r="AD617" s="176"/>
      <c r="AE617" s="176" t="s">
        <v>449</v>
      </c>
      <c r="AF617" s="176">
        <v>495</v>
      </c>
      <c r="AG617" s="176"/>
      <c r="AH617" s="211"/>
      <c r="AI617" s="211"/>
      <c r="AJ617" s="214"/>
      <c r="AK617" s="176"/>
      <c r="AL617" s="176"/>
      <c r="AM617" s="176"/>
      <c r="AN617" s="176"/>
      <c r="AO617" s="176"/>
      <c r="AP617" s="176"/>
      <c r="AQ617" s="176"/>
      <c r="AR617" s="176"/>
      <c r="AS617" s="176"/>
      <c r="AT617" s="176"/>
      <c r="AU617" s="176"/>
      <c r="AV617" s="176"/>
      <c r="AW617" s="176"/>
      <c r="AX617" s="176"/>
      <c r="AY617" s="176"/>
      <c r="AZ617" s="176"/>
      <c r="BA617" s="176"/>
      <c r="BB617" s="176"/>
      <c r="BC617" s="176"/>
      <c r="BD617" s="176"/>
      <c r="BE617" s="176"/>
      <c r="BF617" s="176"/>
      <c r="BG617" s="176"/>
      <c r="BH617" s="176"/>
    </row>
    <row r="618" spans="1:60" ht="22.5" outlineLevel="1" x14ac:dyDescent="0.2">
      <c r="A618" s="193">
        <v>119</v>
      </c>
      <c r="B618" s="194" t="s">
        <v>549</v>
      </c>
      <c r="C618" s="194" t="s">
        <v>550</v>
      </c>
      <c r="D618" s="195" t="s">
        <v>293</v>
      </c>
      <c r="E618" s="196">
        <v>571.27099999999996</v>
      </c>
      <c r="F618" s="199"/>
      <c r="G618" s="197">
        <f>ROUND(E618*F618,2)</f>
        <v>0</v>
      </c>
      <c r="H618" s="199">
        <v>8.9600000000000009</v>
      </c>
      <c r="I618" s="197">
        <f>ROUND(E618*H618,2)</f>
        <v>5118.59</v>
      </c>
      <c r="J618" s="199">
        <v>66.739999999999995</v>
      </c>
      <c r="K618" s="197">
        <f>ROUND(E618*J618,2)</f>
        <v>38126.629999999997</v>
      </c>
      <c r="L618" s="197">
        <v>21</v>
      </c>
      <c r="M618" s="197">
        <f>G618*(1+L618/100)</f>
        <v>0</v>
      </c>
      <c r="N618" s="197">
        <v>3.0000000000000001E-5</v>
      </c>
      <c r="O618" s="197">
        <f>ROUND(E618*N618,2)</f>
        <v>0.02</v>
      </c>
      <c r="P618" s="197">
        <v>0</v>
      </c>
      <c r="Q618" s="197">
        <f>ROUND(E618*P618,2)</f>
        <v>0</v>
      </c>
      <c r="R618" s="198" t="s">
        <v>428</v>
      </c>
      <c r="S618" s="198" t="s">
        <v>194</v>
      </c>
      <c r="T618" s="197">
        <v>0.13719999999999999</v>
      </c>
      <c r="U618" s="197">
        <f>ROUND(E618*T618,2)</f>
        <v>78.38</v>
      </c>
      <c r="V618" s="198"/>
      <c r="W618" s="198"/>
      <c r="X618" s="266"/>
      <c r="Y618" s="176"/>
      <c r="Z618" s="176"/>
      <c r="AA618" s="176"/>
      <c r="AB618" s="176"/>
      <c r="AC618" s="176"/>
      <c r="AD618" s="176"/>
      <c r="AE618" s="176" t="s">
        <v>449</v>
      </c>
      <c r="AF618" s="176">
        <v>496</v>
      </c>
      <c r="AG618" s="176"/>
      <c r="AH618" s="211"/>
      <c r="AI618" s="211"/>
      <c r="AJ618" s="214"/>
      <c r="AK618" s="176"/>
      <c r="AL618" s="176"/>
      <c r="AM618" s="176"/>
      <c r="AN618" s="176"/>
      <c r="AO618" s="176"/>
      <c r="AP618" s="176"/>
      <c r="AQ618" s="176"/>
      <c r="AR618" s="176"/>
      <c r="AS618" s="176"/>
      <c r="AT618" s="176"/>
      <c r="AU618" s="176"/>
      <c r="AV618" s="176"/>
      <c r="AW618" s="176"/>
      <c r="AX618" s="176"/>
      <c r="AY618" s="176"/>
      <c r="AZ618" s="176"/>
      <c r="BA618" s="176"/>
      <c r="BB618" s="176"/>
      <c r="BC618" s="176"/>
      <c r="BD618" s="176"/>
      <c r="BE618" s="176"/>
      <c r="BF618" s="176"/>
      <c r="BG618" s="176"/>
      <c r="BH618" s="176"/>
    </row>
    <row r="619" spans="1:60" outlineLevel="1" x14ac:dyDescent="0.2">
      <c r="A619" s="177"/>
      <c r="B619" s="208" t="s">
        <v>2323</v>
      </c>
      <c r="C619" s="209"/>
      <c r="D619" s="200"/>
      <c r="E619" s="201"/>
      <c r="F619" s="184"/>
      <c r="G619" s="184"/>
      <c r="H619" s="184"/>
      <c r="I619" s="184"/>
      <c r="J619" s="184"/>
      <c r="K619" s="184"/>
      <c r="L619" s="184"/>
      <c r="M619" s="184"/>
      <c r="N619" s="184"/>
      <c r="O619" s="184"/>
      <c r="P619" s="184"/>
      <c r="Q619" s="184"/>
      <c r="R619" s="185"/>
      <c r="S619" s="185"/>
      <c r="T619" s="184"/>
      <c r="U619" s="184"/>
      <c r="V619" s="185"/>
      <c r="W619" s="185"/>
      <c r="X619" s="266"/>
      <c r="Y619" s="176"/>
      <c r="Z619" s="176"/>
      <c r="AA619" s="176"/>
      <c r="AB619" s="176"/>
      <c r="AC619" s="176"/>
      <c r="AD619" s="176"/>
      <c r="AE619" s="176" t="s">
        <v>197</v>
      </c>
      <c r="AF619" s="176">
        <v>0</v>
      </c>
      <c r="AG619" s="176"/>
      <c r="AH619" s="211"/>
      <c r="AI619" s="212" t="s">
        <v>2323</v>
      </c>
      <c r="AJ619" s="214"/>
      <c r="AK619" s="176"/>
      <c r="AL619" s="176"/>
      <c r="AM619" s="176"/>
      <c r="AN619" s="176"/>
      <c r="AO619" s="176"/>
      <c r="AP619" s="176"/>
      <c r="AQ619" s="176"/>
      <c r="AR619" s="176"/>
      <c r="AS619" s="176"/>
      <c r="AT619" s="176"/>
      <c r="AU619" s="176"/>
      <c r="AV619" s="176"/>
      <c r="AW619" s="176"/>
      <c r="AX619" s="176"/>
      <c r="AY619" s="176"/>
      <c r="AZ619" s="176"/>
      <c r="BA619" s="176"/>
      <c r="BB619" s="176"/>
      <c r="BC619" s="176"/>
      <c r="BD619" s="176"/>
      <c r="BE619" s="176"/>
      <c r="BF619" s="176"/>
      <c r="BG619" s="176"/>
      <c r="BH619" s="176"/>
    </row>
    <row r="620" spans="1:60" outlineLevel="1" x14ac:dyDescent="0.2">
      <c r="A620" s="177"/>
      <c r="B620" s="208" t="s">
        <v>2322</v>
      </c>
      <c r="C620" s="209"/>
      <c r="D620" s="200"/>
      <c r="E620" s="201"/>
      <c r="F620" s="184"/>
      <c r="G620" s="184"/>
      <c r="H620" s="184"/>
      <c r="I620" s="184"/>
      <c r="J620" s="184"/>
      <c r="K620" s="184"/>
      <c r="L620" s="184"/>
      <c r="M620" s="184"/>
      <c r="N620" s="184"/>
      <c r="O620" s="184"/>
      <c r="P620" s="184"/>
      <c r="Q620" s="184"/>
      <c r="R620" s="185"/>
      <c r="S620" s="185"/>
      <c r="T620" s="184"/>
      <c r="U620" s="184"/>
      <c r="V620" s="185"/>
      <c r="W620" s="185"/>
      <c r="X620" s="266"/>
      <c r="Y620" s="176"/>
      <c r="Z620" s="176"/>
      <c r="AA620" s="176"/>
      <c r="AB620" s="176"/>
      <c r="AC620" s="176"/>
      <c r="AD620" s="176"/>
      <c r="AE620" s="176" t="s">
        <v>197</v>
      </c>
      <c r="AF620" s="176">
        <v>0</v>
      </c>
      <c r="AG620" s="176"/>
      <c r="AH620" s="211"/>
      <c r="AI620" s="212" t="s">
        <v>2322</v>
      </c>
      <c r="AJ620" s="214"/>
      <c r="AK620" s="176"/>
      <c r="AL620" s="176"/>
      <c r="AM620" s="176"/>
      <c r="AN620" s="176"/>
      <c r="AO620" s="176"/>
      <c r="AP620" s="176"/>
      <c r="AQ620" s="176"/>
      <c r="AR620" s="176"/>
      <c r="AS620" s="176"/>
      <c r="AT620" s="176"/>
      <c r="AU620" s="176"/>
      <c r="AV620" s="176"/>
      <c r="AW620" s="176"/>
      <c r="AX620" s="176"/>
      <c r="AY620" s="176"/>
      <c r="AZ620" s="176"/>
      <c r="BA620" s="176"/>
      <c r="BB620" s="176"/>
      <c r="BC620" s="176"/>
      <c r="BD620" s="176"/>
      <c r="BE620" s="176"/>
      <c r="BF620" s="176"/>
      <c r="BG620" s="176"/>
      <c r="BH620" s="176"/>
    </row>
    <row r="621" spans="1:60" outlineLevel="1" x14ac:dyDescent="0.2">
      <c r="A621" s="177"/>
      <c r="B621" s="208" t="s">
        <v>2321</v>
      </c>
      <c r="C621" s="209"/>
      <c r="D621" s="200"/>
      <c r="E621" s="201"/>
      <c r="F621" s="184"/>
      <c r="G621" s="184"/>
      <c r="H621" s="184"/>
      <c r="I621" s="184"/>
      <c r="J621" s="184"/>
      <c r="K621" s="184"/>
      <c r="L621" s="184"/>
      <c r="M621" s="184"/>
      <c r="N621" s="184"/>
      <c r="O621" s="184"/>
      <c r="P621" s="184"/>
      <c r="Q621" s="184"/>
      <c r="R621" s="185"/>
      <c r="S621" s="185"/>
      <c r="T621" s="184"/>
      <c r="U621" s="184"/>
      <c r="V621" s="185"/>
      <c r="W621" s="185"/>
      <c r="X621" s="266"/>
      <c r="Y621" s="176"/>
      <c r="Z621" s="176"/>
      <c r="AA621" s="176"/>
      <c r="AB621" s="176"/>
      <c r="AC621" s="176"/>
      <c r="AD621" s="176"/>
      <c r="AE621" s="176" t="s">
        <v>197</v>
      </c>
      <c r="AF621" s="176">
        <v>0</v>
      </c>
      <c r="AG621" s="176"/>
      <c r="AH621" s="211"/>
      <c r="AI621" s="212" t="s">
        <v>2321</v>
      </c>
      <c r="AJ621" s="214"/>
      <c r="AK621" s="176"/>
      <c r="AL621" s="176"/>
      <c r="AM621" s="176"/>
      <c r="AN621" s="176"/>
      <c r="AO621" s="176"/>
      <c r="AP621" s="176"/>
      <c r="AQ621" s="176"/>
      <c r="AR621" s="176"/>
      <c r="AS621" s="176"/>
      <c r="AT621" s="176"/>
      <c r="AU621" s="176"/>
      <c r="AV621" s="176"/>
      <c r="AW621" s="176"/>
      <c r="AX621" s="176"/>
      <c r="AY621" s="176"/>
      <c r="AZ621" s="176"/>
      <c r="BA621" s="176"/>
      <c r="BB621" s="176"/>
      <c r="BC621" s="176"/>
      <c r="BD621" s="176"/>
      <c r="BE621" s="176"/>
      <c r="BF621" s="176"/>
      <c r="BG621" s="176"/>
      <c r="BH621" s="176"/>
    </row>
    <row r="622" spans="1:60" outlineLevel="1" x14ac:dyDescent="0.2">
      <c r="A622" s="177"/>
      <c r="B622" s="208" t="s">
        <v>2320</v>
      </c>
      <c r="C622" s="209"/>
      <c r="D622" s="200"/>
      <c r="E622" s="201"/>
      <c r="F622" s="184"/>
      <c r="G622" s="184"/>
      <c r="H622" s="184"/>
      <c r="I622" s="184"/>
      <c r="J622" s="184"/>
      <c r="K622" s="184"/>
      <c r="L622" s="184"/>
      <c r="M622" s="184"/>
      <c r="N622" s="184"/>
      <c r="O622" s="184"/>
      <c r="P622" s="184"/>
      <c r="Q622" s="184"/>
      <c r="R622" s="185"/>
      <c r="S622" s="185"/>
      <c r="T622" s="184"/>
      <c r="U622" s="184"/>
      <c r="V622" s="185"/>
      <c r="W622" s="185"/>
      <c r="X622" s="266"/>
      <c r="Y622" s="176"/>
      <c r="Z622" s="176"/>
      <c r="AA622" s="176"/>
      <c r="AB622" s="176"/>
      <c r="AC622" s="176"/>
      <c r="AD622" s="176"/>
      <c r="AE622" s="176" t="s">
        <v>197</v>
      </c>
      <c r="AF622" s="176">
        <v>0</v>
      </c>
      <c r="AG622" s="176"/>
      <c r="AH622" s="211"/>
      <c r="AI622" s="212" t="s">
        <v>2320</v>
      </c>
      <c r="AJ622" s="214"/>
      <c r="AK622" s="176"/>
      <c r="AL622" s="176"/>
      <c r="AM622" s="176"/>
      <c r="AN622" s="176"/>
      <c r="AO622" s="176"/>
      <c r="AP622" s="176"/>
      <c r="AQ622" s="176"/>
      <c r="AR622" s="176"/>
      <c r="AS622" s="176"/>
      <c r="AT622" s="176"/>
      <c r="AU622" s="176"/>
      <c r="AV622" s="176"/>
      <c r="AW622" s="176"/>
      <c r="AX622" s="176"/>
      <c r="AY622" s="176"/>
      <c r="AZ622" s="176"/>
      <c r="BA622" s="176"/>
      <c r="BB622" s="176"/>
      <c r="BC622" s="176"/>
      <c r="BD622" s="176"/>
      <c r="BE622" s="176"/>
      <c r="BF622" s="176"/>
      <c r="BG622" s="176"/>
      <c r="BH622" s="176"/>
    </row>
    <row r="623" spans="1:60" outlineLevel="1" x14ac:dyDescent="0.2">
      <c r="A623" s="177"/>
      <c r="B623" s="299" t="s">
        <v>2319</v>
      </c>
      <c r="C623" s="299"/>
      <c r="D623" s="300"/>
      <c r="E623" s="201"/>
      <c r="F623" s="184"/>
      <c r="G623" s="184"/>
      <c r="H623" s="184"/>
      <c r="I623" s="184"/>
      <c r="J623" s="184"/>
      <c r="K623" s="184"/>
      <c r="L623" s="184"/>
      <c r="M623" s="184"/>
      <c r="N623" s="184"/>
      <c r="O623" s="184"/>
      <c r="P623" s="184"/>
      <c r="Q623" s="184"/>
      <c r="R623" s="185"/>
      <c r="S623" s="185"/>
      <c r="T623" s="184"/>
      <c r="U623" s="184"/>
      <c r="V623" s="185"/>
      <c r="W623" s="185"/>
      <c r="X623" s="266"/>
      <c r="Y623" s="176"/>
      <c r="Z623" s="176"/>
      <c r="AA623" s="176"/>
      <c r="AB623" s="176"/>
      <c r="AC623" s="176"/>
      <c r="AD623" s="176"/>
      <c r="AE623" s="176" t="s">
        <v>197</v>
      </c>
      <c r="AF623" s="176">
        <v>0</v>
      </c>
      <c r="AG623" s="176"/>
      <c r="AH623" s="211"/>
      <c r="AI623" s="212" t="s">
        <v>2319</v>
      </c>
      <c r="AJ623" s="214"/>
      <c r="AK623" s="176"/>
      <c r="AL623" s="176"/>
      <c r="AM623" s="176"/>
      <c r="AN623" s="176"/>
      <c r="AO623" s="176"/>
      <c r="AP623" s="176"/>
      <c r="AQ623" s="176"/>
      <c r="AR623" s="176"/>
      <c r="AS623" s="176"/>
      <c r="AT623" s="176"/>
      <c r="AU623" s="176"/>
      <c r="AV623" s="176"/>
      <c r="AW623" s="176"/>
      <c r="AX623" s="176"/>
      <c r="AY623" s="176"/>
      <c r="AZ623" s="176"/>
      <c r="BA623" s="176"/>
      <c r="BB623" s="176"/>
      <c r="BC623" s="176"/>
      <c r="BD623" s="176"/>
      <c r="BE623" s="176"/>
      <c r="BF623" s="176"/>
      <c r="BG623" s="176"/>
      <c r="BH623" s="176"/>
    </row>
    <row r="624" spans="1:60" outlineLevel="1" x14ac:dyDescent="0.2">
      <c r="A624" s="177"/>
      <c r="B624" s="208" t="s">
        <v>2318</v>
      </c>
      <c r="C624" s="209"/>
      <c r="D624" s="200"/>
      <c r="E624" s="201"/>
      <c r="F624" s="184"/>
      <c r="G624" s="184"/>
      <c r="H624" s="184"/>
      <c r="I624" s="184"/>
      <c r="J624" s="184"/>
      <c r="K624" s="184"/>
      <c r="L624" s="184"/>
      <c r="M624" s="184"/>
      <c r="N624" s="184"/>
      <c r="O624" s="184"/>
      <c r="P624" s="184"/>
      <c r="Q624" s="184"/>
      <c r="R624" s="185"/>
      <c r="S624" s="185"/>
      <c r="T624" s="184"/>
      <c r="U624" s="184"/>
      <c r="V624" s="185"/>
      <c r="W624" s="185"/>
      <c r="X624" s="266"/>
      <c r="Y624" s="176"/>
      <c r="Z624" s="176"/>
      <c r="AA624" s="176"/>
      <c r="AB624" s="176"/>
      <c r="AC624" s="176"/>
      <c r="AD624" s="176"/>
      <c r="AE624" s="176" t="s">
        <v>197</v>
      </c>
      <c r="AF624" s="176">
        <v>0</v>
      </c>
      <c r="AG624" s="176"/>
      <c r="AH624" s="211"/>
      <c r="AI624" s="212" t="s">
        <v>2318</v>
      </c>
      <c r="AJ624" s="214"/>
      <c r="AK624" s="176"/>
      <c r="AL624" s="176"/>
      <c r="AM624" s="176"/>
      <c r="AN624" s="176"/>
      <c r="AO624" s="176"/>
      <c r="AP624" s="176"/>
      <c r="AQ624" s="176"/>
      <c r="AR624" s="176"/>
      <c r="AS624" s="176"/>
      <c r="AT624" s="176"/>
      <c r="AU624" s="176"/>
      <c r="AV624" s="176"/>
      <c r="AW624" s="176"/>
      <c r="AX624" s="176"/>
      <c r="AY624" s="176"/>
      <c r="AZ624" s="176"/>
      <c r="BA624" s="176"/>
      <c r="BB624" s="176"/>
      <c r="BC624" s="176"/>
      <c r="BD624" s="176"/>
      <c r="BE624" s="176"/>
      <c r="BF624" s="176"/>
      <c r="BG624" s="176"/>
      <c r="BH624" s="176"/>
    </row>
    <row r="625" spans="1:60" outlineLevel="1" x14ac:dyDescent="0.2">
      <c r="A625" s="177"/>
      <c r="B625" s="208" t="s">
        <v>2317</v>
      </c>
      <c r="C625" s="209"/>
      <c r="D625" s="200"/>
      <c r="E625" s="201"/>
      <c r="F625" s="184"/>
      <c r="G625" s="184"/>
      <c r="H625" s="184"/>
      <c r="I625" s="184"/>
      <c r="J625" s="184"/>
      <c r="K625" s="184"/>
      <c r="L625" s="184"/>
      <c r="M625" s="184"/>
      <c r="N625" s="184"/>
      <c r="O625" s="184"/>
      <c r="P625" s="184"/>
      <c r="Q625" s="184"/>
      <c r="R625" s="185"/>
      <c r="S625" s="185"/>
      <c r="T625" s="184"/>
      <c r="U625" s="184"/>
      <c r="V625" s="185"/>
      <c r="W625" s="185"/>
      <c r="X625" s="266"/>
      <c r="Y625" s="176"/>
      <c r="Z625" s="176"/>
      <c r="AA625" s="176"/>
      <c r="AB625" s="176"/>
      <c r="AC625" s="176"/>
      <c r="AD625" s="176"/>
      <c r="AE625" s="176" t="s">
        <v>197</v>
      </c>
      <c r="AF625" s="176">
        <v>0</v>
      </c>
      <c r="AG625" s="176"/>
      <c r="AH625" s="211"/>
      <c r="AI625" s="212" t="s">
        <v>2317</v>
      </c>
      <c r="AJ625" s="214"/>
      <c r="AK625" s="176"/>
      <c r="AL625" s="176"/>
      <c r="AM625" s="176"/>
      <c r="AN625" s="176"/>
      <c r="AO625" s="176"/>
      <c r="AP625" s="176"/>
      <c r="AQ625" s="176"/>
      <c r="AR625" s="176"/>
      <c r="AS625" s="176"/>
      <c r="AT625" s="176"/>
      <c r="AU625" s="176"/>
      <c r="AV625" s="176"/>
      <c r="AW625" s="176"/>
      <c r="AX625" s="176"/>
      <c r="AY625" s="176"/>
      <c r="AZ625" s="176"/>
      <c r="BA625" s="176"/>
      <c r="BB625" s="176"/>
      <c r="BC625" s="176"/>
      <c r="BD625" s="176"/>
      <c r="BE625" s="176"/>
      <c r="BF625" s="176"/>
      <c r="BG625" s="176"/>
      <c r="BH625" s="176"/>
    </row>
    <row r="626" spans="1:60" outlineLevel="1" x14ac:dyDescent="0.2">
      <c r="A626" s="177"/>
      <c r="B626" s="208" t="s">
        <v>2316</v>
      </c>
      <c r="C626" s="209"/>
      <c r="D626" s="200"/>
      <c r="E626" s="201"/>
      <c r="F626" s="184"/>
      <c r="G626" s="184"/>
      <c r="H626" s="184"/>
      <c r="I626" s="184"/>
      <c r="J626" s="184"/>
      <c r="K626" s="184"/>
      <c r="L626" s="184"/>
      <c r="M626" s="184"/>
      <c r="N626" s="184"/>
      <c r="O626" s="184"/>
      <c r="P626" s="184"/>
      <c r="Q626" s="184"/>
      <c r="R626" s="185"/>
      <c r="S626" s="185"/>
      <c r="T626" s="184"/>
      <c r="U626" s="184"/>
      <c r="V626" s="185"/>
      <c r="W626" s="185"/>
      <c r="X626" s="266"/>
      <c r="Y626" s="176"/>
      <c r="Z626" s="176"/>
      <c r="AA626" s="176"/>
      <c r="AB626" s="176"/>
      <c r="AC626" s="176"/>
      <c r="AD626" s="176"/>
      <c r="AE626" s="176" t="s">
        <v>197</v>
      </c>
      <c r="AF626" s="176">
        <v>0</v>
      </c>
      <c r="AG626" s="176"/>
      <c r="AH626" s="211"/>
      <c r="AI626" s="212" t="s">
        <v>2316</v>
      </c>
      <c r="AJ626" s="214"/>
      <c r="AK626" s="176"/>
      <c r="AL626" s="176"/>
      <c r="AM626" s="176"/>
      <c r="AN626" s="176"/>
      <c r="AO626" s="176"/>
      <c r="AP626" s="176"/>
      <c r="AQ626" s="176"/>
      <c r="AR626" s="176"/>
      <c r="AS626" s="176"/>
      <c r="AT626" s="176"/>
      <c r="AU626" s="176"/>
      <c r="AV626" s="176"/>
      <c r="AW626" s="176"/>
      <c r="AX626" s="176"/>
      <c r="AY626" s="176"/>
      <c r="AZ626" s="176"/>
      <c r="BA626" s="176"/>
      <c r="BB626" s="176"/>
      <c r="BC626" s="176"/>
      <c r="BD626" s="176"/>
      <c r="BE626" s="176"/>
      <c r="BF626" s="176"/>
      <c r="BG626" s="176"/>
      <c r="BH626" s="176"/>
    </row>
    <row r="627" spans="1:60" outlineLevel="1" x14ac:dyDescent="0.2">
      <c r="A627" s="177"/>
      <c r="B627" s="299" t="s">
        <v>2315</v>
      </c>
      <c r="C627" s="299"/>
      <c r="D627" s="300"/>
      <c r="E627" s="201"/>
      <c r="F627" s="184"/>
      <c r="G627" s="184"/>
      <c r="H627" s="184"/>
      <c r="I627" s="184"/>
      <c r="J627" s="184"/>
      <c r="K627" s="184"/>
      <c r="L627" s="184"/>
      <c r="M627" s="184"/>
      <c r="N627" s="184"/>
      <c r="O627" s="184"/>
      <c r="P627" s="184"/>
      <c r="Q627" s="184"/>
      <c r="R627" s="185"/>
      <c r="S627" s="185"/>
      <c r="T627" s="184"/>
      <c r="U627" s="184"/>
      <c r="V627" s="185"/>
      <c r="W627" s="185"/>
      <c r="X627" s="266"/>
      <c r="Y627" s="176"/>
      <c r="Z627" s="176"/>
      <c r="AA627" s="176"/>
      <c r="AB627" s="176"/>
      <c r="AC627" s="176"/>
      <c r="AD627" s="176"/>
      <c r="AE627" s="176" t="s">
        <v>197</v>
      </c>
      <c r="AF627" s="176">
        <v>0</v>
      </c>
      <c r="AG627" s="176"/>
      <c r="AH627" s="211"/>
      <c r="AI627" s="212" t="s">
        <v>2315</v>
      </c>
      <c r="AJ627" s="214"/>
      <c r="AK627" s="176"/>
      <c r="AL627" s="176"/>
      <c r="AM627" s="176"/>
      <c r="AN627" s="176"/>
      <c r="AO627" s="176"/>
      <c r="AP627" s="176"/>
      <c r="AQ627" s="176"/>
      <c r="AR627" s="176"/>
      <c r="AS627" s="176"/>
      <c r="AT627" s="176"/>
      <c r="AU627" s="176"/>
      <c r="AV627" s="176"/>
      <c r="AW627" s="176"/>
      <c r="AX627" s="176"/>
      <c r="AY627" s="176"/>
      <c r="AZ627" s="176"/>
      <c r="BA627" s="176"/>
      <c r="BB627" s="176"/>
      <c r="BC627" s="176"/>
      <c r="BD627" s="176"/>
      <c r="BE627" s="176"/>
      <c r="BF627" s="176"/>
      <c r="BG627" s="176"/>
      <c r="BH627" s="176"/>
    </row>
    <row r="628" spans="1:60" outlineLevel="1" x14ac:dyDescent="0.2">
      <c r="A628" s="177"/>
      <c r="B628" s="208" t="s">
        <v>2314</v>
      </c>
      <c r="C628" s="209"/>
      <c r="D628" s="200"/>
      <c r="E628" s="201"/>
      <c r="F628" s="184"/>
      <c r="G628" s="184"/>
      <c r="H628" s="184"/>
      <c r="I628" s="184"/>
      <c r="J628" s="184"/>
      <c r="K628" s="184"/>
      <c r="L628" s="184"/>
      <c r="M628" s="184"/>
      <c r="N628" s="184"/>
      <c r="O628" s="184"/>
      <c r="P628" s="184"/>
      <c r="Q628" s="184"/>
      <c r="R628" s="185"/>
      <c r="S628" s="185"/>
      <c r="T628" s="184"/>
      <c r="U628" s="184"/>
      <c r="V628" s="185"/>
      <c r="W628" s="185"/>
      <c r="X628" s="266"/>
      <c r="Y628" s="176"/>
      <c r="Z628" s="176"/>
      <c r="AA628" s="176"/>
      <c r="AB628" s="176"/>
      <c r="AC628" s="176"/>
      <c r="AD628" s="176"/>
      <c r="AE628" s="176" t="s">
        <v>197</v>
      </c>
      <c r="AF628" s="176">
        <v>0</v>
      </c>
      <c r="AG628" s="176"/>
      <c r="AH628" s="211"/>
      <c r="AI628" s="212" t="s">
        <v>2314</v>
      </c>
      <c r="AJ628" s="214"/>
      <c r="AK628" s="176"/>
      <c r="AL628" s="176"/>
      <c r="AM628" s="176"/>
      <c r="AN628" s="176"/>
      <c r="AO628" s="176"/>
      <c r="AP628" s="176"/>
      <c r="AQ628" s="176"/>
      <c r="AR628" s="176"/>
      <c r="AS628" s="176"/>
      <c r="AT628" s="176"/>
      <c r="AU628" s="176"/>
      <c r="AV628" s="176"/>
      <c r="AW628" s="176"/>
      <c r="AX628" s="176"/>
      <c r="AY628" s="176"/>
      <c r="AZ628" s="176"/>
      <c r="BA628" s="176"/>
      <c r="BB628" s="176"/>
      <c r="BC628" s="176"/>
      <c r="BD628" s="176"/>
      <c r="BE628" s="176"/>
      <c r="BF628" s="176"/>
      <c r="BG628" s="176"/>
      <c r="BH628" s="176"/>
    </row>
    <row r="629" spans="1:60" outlineLevel="1" x14ac:dyDescent="0.2">
      <c r="A629" s="177"/>
      <c r="B629" s="208" t="s">
        <v>2313</v>
      </c>
      <c r="C629" s="209"/>
      <c r="D629" s="200"/>
      <c r="E629" s="201"/>
      <c r="F629" s="184"/>
      <c r="G629" s="184"/>
      <c r="H629" s="184"/>
      <c r="I629" s="184"/>
      <c r="J629" s="184"/>
      <c r="K629" s="184"/>
      <c r="L629" s="184"/>
      <c r="M629" s="184"/>
      <c r="N629" s="184"/>
      <c r="O629" s="184"/>
      <c r="P629" s="184"/>
      <c r="Q629" s="184"/>
      <c r="R629" s="185"/>
      <c r="S629" s="185"/>
      <c r="T629" s="184"/>
      <c r="U629" s="184"/>
      <c r="V629" s="185"/>
      <c r="W629" s="185"/>
      <c r="X629" s="266"/>
      <c r="Y629" s="176"/>
      <c r="Z629" s="176"/>
      <c r="AA629" s="176"/>
      <c r="AB629" s="176"/>
      <c r="AC629" s="176"/>
      <c r="AD629" s="176"/>
      <c r="AE629" s="176" t="s">
        <v>197</v>
      </c>
      <c r="AF629" s="176">
        <v>0</v>
      </c>
      <c r="AG629" s="176"/>
      <c r="AH629" s="211"/>
      <c r="AI629" s="212" t="s">
        <v>2313</v>
      </c>
      <c r="AJ629" s="214"/>
      <c r="AK629" s="176"/>
      <c r="AL629" s="176"/>
      <c r="AM629" s="176"/>
      <c r="AN629" s="176"/>
      <c r="AO629" s="176"/>
      <c r="AP629" s="176"/>
      <c r="AQ629" s="176"/>
      <c r="AR629" s="176"/>
      <c r="AS629" s="176"/>
      <c r="AT629" s="176"/>
      <c r="AU629" s="176"/>
      <c r="AV629" s="176"/>
      <c r="AW629" s="176"/>
      <c r="AX629" s="176"/>
      <c r="AY629" s="176"/>
      <c r="AZ629" s="176"/>
      <c r="BA629" s="176"/>
      <c r="BB629" s="176"/>
      <c r="BC629" s="176"/>
      <c r="BD629" s="176"/>
      <c r="BE629" s="176"/>
      <c r="BF629" s="176"/>
      <c r="BG629" s="176"/>
      <c r="BH629" s="176"/>
    </row>
    <row r="630" spans="1:60" outlineLevel="1" x14ac:dyDescent="0.2">
      <c r="A630" s="177"/>
      <c r="B630" s="208" t="s">
        <v>2312</v>
      </c>
      <c r="C630" s="209"/>
      <c r="D630" s="200"/>
      <c r="E630" s="201"/>
      <c r="F630" s="184"/>
      <c r="G630" s="184"/>
      <c r="H630" s="184"/>
      <c r="I630" s="184"/>
      <c r="J630" s="184"/>
      <c r="K630" s="184"/>
      <c r="L630" s="184"/>
      <c r="M630" s="184"/>
      <c r="N630" s="184"/>
      <c r="O630" s="184"/>
      <c r="P630" s="184"/>
      <c r="Q630" s="184"/>
      <c r="R630" s="185"/>
      <c r="S630" s="185"/>
      <c r="T630" s="184"/>
      <c r="U630" s="184"/>
      <c r="V630" s="185"/>
      <c r="W630" s="185"/>
      <c r="X630" s="266"/>
      <c r="Y630" s="176"/>
      <c r="Z630" s="176"/>
      <c r="AA630" s="176"/>
      <c r="AB630" s="176"/>
      <c r="AC630" s="176"/>
      <c r="AD630" s="176"/>
      <c r="AE630" s="176" t="s">
        <v>197</v>
      </c>
      <c r="AF630" s="176">
        <v>0</v>
      </c>
      <c r="AG630" s="176"/>
      <c r="AH630" s="211"/>
      <c r="AI630" s="212" t="s">
        <v>2312</v>
      </c>
      <c r="AJ630" s="214"/>
      <c r="AK630" s="176"/>
      <c r="AL630" s="176"/>
      <c r="AM630" s="176"/>
      <c r="AN630" s="176"/>
      <c r="AO630" s="176"/>
      <c r="AP630" s="176"/>
      <c r="AQ630" s="176"/>
      <c r="AR630" s="176"/>
      <c r="AS630" s="176"/>
      <c r="AT630" s="176"/>
      <c r="AU630" s="176"/>
      <c r="AV630" s="176"/>
      <c r="AW630" s="176"/>
      <c r="AX630" s="176"/>
      <c r="AY630" s="176"/>
      <c r="AZ630" s="176"/>
      <c r="BA630" s="176"/>
      <c r="BB630" s="176"/>
      <c r="BC630" s="176"/>
      <c r="BD630" s="176"/>
      <c r="BE630" s="176"/>
      <c r="BF630" s="176"/>
      <c r="BG630" s="176"/>
      <c r="BH630" s="176"/>
    </row>
    <row r="631" spans="1:60" outlineLevel="1" x14ac:dyDescent="0.2">
      <c r="A631" s="177"/>
      <c r="B631" s="208" t="s">
        <v>2311</v>
      </c>
      <c r="C631" s="209"/>
      <c r="D631" s="200"/>
      <c r="E631" s="201"/>
      <c r="F631" s="184"/>
      <c r="G631" s="184"/>
      <c r="H631" s="184"/>
      <c r="I631" s="184"/>
      <c r="J631" s="184"/>
      <c r="K631" s="184"/>
      <c r="L631" s="184"/>
      <c r="M631" s="184"/>
      <c r="N631" s="184"/>
      <c r="O631" s="184"/>
      <c r="P631" s="184"/>
      <c r="Q631" s="184"/>
      <c r="R631" s="185"/>
      <c r="S631" s="185"/>
      <c r="T631" s="184"/>
      <c r="U631" s="184"/>
      <c r="V631" s="185"/>
      <c r="W631" s="185"/>
      <c r="X631" s="266"/>
      <c r="Y631" s="176"/>
      <c r="Z631" s="176"/>
      <c r="AA631" s="176"/>
      <c r="AB631" s="176"/>
      <c r="AC631" s="176"/>
      <c r="AD631" s="176"/>
      <c r="AE631" s="176" t="s">
        <v>197</v>
      </c>
      <c r="AF631" s="176">
        <v>0</v>
      </c>
      <c r="AG631" s="176"/>
      <c r="AH631" s="211"/>
      <c r="AI631" s="212" t="s">
        <v>2311</v>
      </c>
      <c r="AJ631" s="214"/>
      <c r="AK631" s="176"/>
      <c r="AL631" s="176"/>
      <c r="AM631" s="176"/>
      <c r="AN631" s="176"/>
      <c r="AO631" s="176"/>
      <c r="AP631" s="176"/>
      <c r="AQ631" s="176"/>
      <c r="AR631" s="176"/>
      <c r="AS631" s="176"/>
      <c r="AT631" s="176"/>
      <c r="AU631" s="176"/>
      <c r="AV631" s="176"/>
      <c r="AW631" s="176"/>
      <c r="AX631" s="176"/>
      <c r="AY631" s="176"/>
      <c r="AZ631" s="176"/>
      <c r="BA631" s="176"/>
      <c r="BB631" s="176"/>
      <c r="BC631" s="176"/>
      <c r="BD631" s="176"/>
      <c r="BE631" s="176"/>
      <c r="BF631" s="176"/>
      <c r="BG631" s="176"/>
      <c r="BH631" s="176"/>
    </row>
    <row r="632" spans="1:60" outlineLevel="1" x14ac:dyDescent="0.2">
      <c r="A632" s="177"/>
      <c r="B632" s="208" t="s">
        <v>2310</v>
      </c>
      <c r="C632" s="209"/>
      <c r="D632" s="200"/>
      <c r="E632" s="201"/>
      <c r="F632" s="184"/>
      <c r="G632" s="184"/>
      <c r="H632" s="184"/>
      <c r="I632" s="184"/>
      <c r="J632" s="184"/>
      <c r="K632" s="184"/>
      <c r="L632" s="184"/>
      <c r="M632" s="184"/>
      <c r="N632" s="184"/>
      <c r="O632" s="184"/>
      <c r="P632" s="184"/>
      <c r="Q632" s="184"/>
      <c r="R632" s="185"/>
      <c r="S632" s="185"/>
      <c r="T632" s="184"/>
      <c r="U632" s="184"/>
      <c r="V632" s="185"/>
      <c r="W632" s="185"/>
      <c r="X632" s="266"/>
      <c r="Y632" s="176"/>
      <c r="Z632" s="176"/>
      <c r="AA632" s="176"/>
      <c r="AB632" s="176"/>
      <c r="AC632" s="176"/>
      <c r="AD632" s="176"/>
      <c r="AE632" s="176" t="s">
        <v>197</v>
      </c>
      <c r="AF632" s="176">
        <v>0</v>
      </c>
      <c r="AG632" s="176"/>
      <c r="AH632" s="211"/>
      <c r="AI632" s="212" t="s">
        <v>2310</v>
      </c>
      <c r="AJ632" s="214"/>
      <c r="AK632" s="176"/>
      <c r="AL632" s="176"/>
      <c r="AM632" s="176"/>
      <c r="AN632" s="176"/>
      <c r="AO632" s="176"/>
      <c r="AP632" s="176"/>
      <c r="AQ632" s="176"/>
      <c r="AR632" s="176"/>
      <c r="AS632" s="176"/>
      <c r="AT632" s="176"/>
      <c r="AU632" s="176"/>
      <c r="AV632" s="176"/>
      <c r="AW632" s="176"/>
      <c r="AX632" s="176"/>
      <c r="AY632" s="176"/>
      <c r="AZ632" s="176"/>
      <c r="BA632" s="176"/>
      <c r="BB632" s="176"/>
      <c r="BC632" s="176"/>
      <c r="BD632" s="176"/>
      <c r="BE632" s="176"/>
      <c r="BF632" s="176"/>
      <c r="BG632" s="176"/>
      <c r="BH632" s="176"/>
    </row>
    <row r="633" spans="1:60" outlineLevel="1" x14ac:dyDescent="0.2">
      <c r="A633" s="177"/>
      <c r="B633" s="208" t="s">
        <v>2309</v>
      </c>
      <c r="C633" s="209"/>
      <c r="D633" s="200"/>
      <c r="E633" s="201"/>
      <c r="F633" s="184"/>
      <c r="G633" s="184"/>
      <c r="H633" s="184"/>
      <c r="I633" s="184"/>
      <c r="J633" s="184"/>
      <c r="K633" s="184"/>
      <c r="L633" s="184"/>
      <c r="M633" s="184"/>
      <c r="N633" s="184"/>
      <c r="O633" s="184"/>
      <c r="P633" s="184"/>
      <c r="Q633" s="184"/>
      <c r="R633" s="185"/>
      <c r="S633" s="185"/>
      <c r="T633" s="184"/>
      <c r="U633" s="184"/>
      <c r="V633" s="185"/>
      <c r="W633" s="185"/>
      <c r="X633" s="266"/>
      <c r="Y633" s="176"/>
      <c r="Z633" s="176"/>
      <c r="AA633" s="176"/>
      <c r="AB633" s="176"/>
      <c r="AC633" s="176"/>
      <c r="AD633" s="176"/>
      <c r="AE633" s="176" t="s">
        <v>197</v>
      </c>
      <c r="AF633" s="176">
        <v>0</v>
      </c>
      <c r="AG633" s="176"/>
      <c r="AH633" s="211"/>
      <c r="AI633" s="212" t="s">
        <v>2309</v>
      </c>
      <c r="AJ633" s="214"/>
      <c r="AK633" s="176"/>
      <c r="AL633" s="176"/>
      <c r="AM633" s="176"/>
      <c r="AN633" s="176"/>
      <c r="AO633" s="176"/>
      <c r="AP633" s="176"/>
      <c r="AQ633" s="176"/>
      <c r="AR633" s="176"/>
      <c r="AS633" s="176"/>
      <c r="AT633" s="176"/>
      <c r="AU633" s="176"/>
      <c r="AV633" s="176"/>
      <c r="AW633" s="176"/>
      <c r="AX633" s="176"/>
      <c r="AY633" s="176"/>
      <c r="AZ633" s="176"/>
      <c r="BA633" s="176"/>
      <c r="BB633" s="176"/>
      <c r="BC633" s="176"/>
      <c r="BD633" s="176"/>
      <c r="BE633" s="176"/>
      <c r="BF633" s="176"/>
      <c r="BG633" s="176"/>
      <c r="BH633" s="176"/>
    </row>
    <row r="634" spans="1:60" outlineLevel="1" x14ac:dyDescent="0.2">
      <c r="A634" s="177"/>
      <c r="B634" s="208" t="s">
        <v>2308</v>
      </c>
      <c r="C634" s="209"/>
      <c r="D634" s="200"/>
      <c r="E634" s="201"/>
      <c r="F634" s="184"/>
      <c r="G634" s="184"/>
      <c r="H634" s="184"/>
      <c r="I634" s="184"/>
      <c r="J634" s="184"/>
      <c r="K634" s="184"/>
      <c r="L634" s="184"/>
      <c r="M634" s="184"/>
      <c r="N634" s="184"/>
      <c r="O634" s="184"/>
      <c r="P634" s="184"/>
      <c r="Q634" s="184"/>
      <c r="R634" s="185"/>
      <c r="S634" s="185"/>
      <c r="T634" s="184"/>
      <c r="U634" s="184"/>
      <c r="V634" s="185"/>
      <c r="W634" s="185"/>
      <c r="X634" s="266"/>
      <c r="Y634" s="176"/>
      <c r="Z634" s="176"/>
      <c r="AA634" s="176"/>
      <c r="AB634" s="176"/>
      <c r="AC634" s="176"/>
      <c r="AD634" s="176"/>
      <c r="AE634" s="176" t="s">
        <v>197</v>
      </c>
      <c r="AF634" s="176">
        <v>0</v>
      </c>
      <c r="AG634" s="176"/>
      <c r="AH634" s="211"/>
      <c r="AI634" s="212" t="s">
        <v>2308</v>
      </c>
      <c r="AJ634" s="214"/>
      <c r="AK634" s="176"/>
      <c r="AL634" s="176"/>
      <c r="AM634" s="176"/>
      <c r="AN634" s="176"/>
      <c r="AO634" s="176"/>
      <c r="AP634" s="176"/>
      <c r="AQ634" s="176"/>
      <c r="AR634" s="176"/>
      <c r="AS634" s="176"/>
      <c r="AT634" s="176"/>
      <c r="AU634" s="176"/>
      <c r="AV634" s="176"/>
      <c r="AW634" s="176"/>
      <c r="AX634" s="176"/>
      <c r="AY634" s="176"/>
      <c r="AZ634" s="176"/>
      <c r="BA634" s="176"/>
      <c r="BB634" s="176"/>
      <c r="BC634" s="176"/>
      <c r="BD634" s="176"/>
      <c r="BE634" s="176"/>
      <c r="BF634" s="176"/>
      <c r="BG634" s="176"/>
      <c r="BH634" s="176"/>
    </row>
    <row r="635" spans="1:60" outlineLevel="1" x14ac:dyDescent="0.2">
      <c r="A635" s="177"/>
      <c r="B635" s="208" t="s">
        <v>2307</v>
      </c>
      <c r="C635" s="209"/>
      <c r="D635" s="200"/>
      <c r="E635" s="201"/>
      <c r="F635" s="184"/>
      <c r="G635" s="184"/>
      <c r="H635" s="184"/>
      <c r="I635" s="184"/>
      <c r="J635" s="184"/>
      <c r="K635" s="184"/>
      <c r="L635" s="184"/>
      <c r="M635" s="184"/>
      <c r="N635" s="184"/>
      <c r="O635" s="184"/>
      <c r="P635" s="184"/>
      <c r="Q635" s="184"/>
      <c r="R635" s="185"/>
      <c r="S635" s="185"/>
      <c r="T635" s="184"/>
      <c r="U635" s="184"/>
      <c r="V635" s="185"/>
      <c r="W635" s="185"/>
      <c r="X635" s="266"/>
      <c r="Y635" s="176"/>
      <c r="Z635" s="176"/>
      <c r="AA635" s="176"/>
      <c r="AB635" s="176"/>
      <c r="AC635" s="176"/>
      <c r="AD635" s="176"/>
      <c r="AE635" s="176" t="s">
        <v>197</v>
      </c>
      <c r="AF635" s="176">
        <v>0</v>
      </c>
      <c r="AG635" s="176"/>
      <c r="AH635" s="211"/>
      <c r="AI635" s="212" t="s">
        <v>2307</v>
      </c>
      <c r="AJ635" s="214"/>
      <c r="AK635" s="176"/>
      <c r="AL635" s="176"/>
      <c r="AM635" s="176"/>
      <c r="AN635" s="176"/>
      <c r="AO635" s="176"/>
      <c r="AP635" s="176"/>
      <c r="AQ635" s="176"/>
      <c r="AR635" s="176"/>
      <c r="AS635" s="176"/>
      <c r="AT635" s="176"/>
      <c r="AU635" s="176"/>
      <c r="AV635" s="176"/>
      <c r="AW635" s="176"/>
      <c r="AX635" s="176"/>
      <c r="AY635" s="176"/>
      <c r="AZ635" s="176"/>
      <c r="BA635" s="176"/>
      <c r="BB635" s="176"/>
      <c r="BC635" s="176"/>
      <c r="BD635" s="176"/>
      <c r="BE635" s="176"/>
      <c r="BF635" s="176"/>
      <c r="BG635" s="176"/>
      <c r="BH635" s="176"/>
    </row>
    <row r="636" spans="1:60" outlineLevel="1" x14ac:dyDescent="0.2">
      <c r="A636" s="177"/>
      <c r="B636" s="208" t="s">
        <v>2306</v>
      </c>
      <c r="C636" s="209"/>
      <c r="D636" s="200"/>
      <c r="E636" s="201"/>
      <c r="F636" s="184"/>
      <c r="G636" s="184"/>
      <c r="H636" s="184"/>
      <c r="I636" s="184"/>
      <c r="J636" s="184"/>
      <c r="K636" s="184"/>
      <c r="L636" s="184"/>
      <c r="M636" s="184"/>
      <c r="N636" s="184"/>
      <c r="O636" s="184"/>
      <c r="P636" s="184"/>
      <c r="Q636" s="184"/>
      <c r="R636" s="185"/>
      <c r="S636" s="185"/>
      <c r="T636" s="184"/>
      <c r="U636" s="184"/>
      <c r="V636" s="185"/>
      <c r="W636" s="185"/>
      <c r="X636" s="266"/>
      <c r="Y636" s="176"/>
      <c r="Z636" s="176"/>
      <c r="AA636" s="176"/>
      <c r="AB636" s="176"/>
      <c r="AC636" s="176"/>
      <c r="AD636" s="176"/>
      <c r="AE636" s="176" t="s">
        <v>197</v>
      </c>
      <c r="AF636" s="176">
        <v>0</v>
      </c>
      <c r="AG636" s="176"/>
      <c r="AH636" s="211"/>
      <c r="AI636" s="212" t="s">
        <v>2306</v>
      </c>
      <c r="AJ636" s="214"/>
      <c r="AK636" s="176"/>
      <c r="AL636" s="176"/>
      <c r="AM636" s="176"/>
      <c r="AN636" s="176"/>
      <c r="AO636" s="176"/>
      <c r="AP636" s="176"/>
      <c r="AQ636" s="176"/>
      <c r="AR636" s="176"/>
      <c r="AS636" s="176"/>
      <c r="AT636" s="176"/>
      <c r="AU636" s="176"/>
      <c r="AV636" s="176"/>
      <c r="AW636" s="176"/>
      <c r="AX636" s="176"/>
      <c r="AY636" s="176"/>
      <c r="AZ636" s="176"/>
      <c r="BA636" s="176"/>
      <c r="BB636" s="176"/>
      <c r="BC636" s="176"/>
      <c r="BD636" s="176"/>
      <c r="BE636" s="176"/>
      <c r="BF636" s="176"/>
      <c r="BG636" s="176"/>
      <c r="BH636" s="176"/>
    </row>
    <row r="637" spans="1:60" outlineLevel="1" x14ac:dyDescent="0.2">
      <c r="A637" s="177"/>
      <c r="B637" s="208" t="s">
        <v>2305</v>
      </c>
      <c r="C637" s="209"/>
      <c r="D637" s="200"/>
      <c r="E637" s="201"/>
      <c r="F637" s="184"/>
      <c r="G637" s="184"/>
      <c r="H637" s="184"/>
      <c r="I637" s="184"/>
      <c r="J637" s="184"/>
      <c r="K637" s="184"/>
      <c r="L637" s="184"/>
      <c r="M637" s="184"/>
      <c r="N637" s="184"/>
      <c r="O637" s="184"/>
      <c r="P637" s="184"/>
      <c r="Q637" s="184"/>
      <c r="R637" s="185"/>
      <c r="S637" s="185"/>
      <c r="T637" s="184"/>
      <c r="U637" s="184"/>
      <c r="V637" s="185"/>
      <c r="W637" s="185"/>
      <c r="X637" s="266"/>
      <c r="Y637" s="176"/>
      <c r="Z637" s="176"/>
      <c r="AA637" s="176"/>
      <c r="AB637" s="176"/>
      <c r="AC637" s="176"/>
      <c r="AD637" s="176"/>
      <c r="AE637" s="176" t="s">
        <v>197</v>
      </c>
      <c r="AF637" s="176">
        <v>0</v>
      </c>
      <c r="AG637" s="176"/>
      <c r="AH637" s="211"/>
      <c r="AI637" s="212" t="s">
        <v>2305</v>
      </c>
      <c r="AJ637" s="214"/>
      <c r="AK637" s="176"/>
      <c r="AL637" s="176"/>
      <c r="AM637" s="176"/>
      <c r="AN637" s="176"/>
      <c r="AO637" s="176"/>
      <c r="AP637" s="176"/>
      <c r="AQ637" s="176"/>
      <c r="AR637" s="176"/>
      <c r="AS637" s="176"/>
      <c r="AT637" s="176"/>
      <c r="AU637" s="176"/>
      <c r="AV637" s="176"/>
      <c r="AW637" s="176"/>
      <c r="AX637" s="176"/>
      <c r="AY637" s="176"/>
      <c r="AZ637" s="176"/>
      <c r="BA637" s="176"/>
      <c r="BB637" s="176"/>
      <c r="BC637" s="176"/>
      <c r="BD637" s="176"/>
      <c r="BE637" s="176"/>
      <c r="BF637" s="176"/>
      <c r="BG637" s="176"/>
      <c r="BH637" s="176"/>
    </row>
    <row r="638" spans="1:60" outlineLevel="1" x14ac:dyDescent="0.2">
      <c r="A638" s="177"/>
      <c r="B638" s="208" t="s">
        <v>2304</v>
      </c>
      <c r="C638" s="209"/>
      <c r="D638" s="200"/>
      <c r="E638" s="201"/>
      <c r="F638" s="184"/>
      <c r="G638" s="184"/>
      <c r="H638" s="184"/>
      <c r="I638" s="184"/>
      <c r="J638" s="184"/>
      <c r="K638" s="184"/>
      <c r="L638" s="184"/>
      <c r="M638" s="184"/>
      <c r="N638" s="184"/>
      <c r="O638" s="184"/>
      <c r="P638" s="184"/>
      <c r="Q638" s="184"/>
      <c r="R638" s="185"/>
      <c r="S638" s="185"/>
      <c r="T638" s="184"/>
      <c r="U638" s="184"/>
      <c r="V638" s="185"/>
      <c r="W638" s="185"/>
      <c r="X638" s="266"/>
      <c r="Y638" s="176"/>
      <c r="Z638" s="176"/>
      <c r="AA638" s="176"/>
      <c r="AB638" s="176"/>
      <c r="AC638" s="176"/>
      <c r="AD638" s="176"/>
      <c r="AE638" s="176" t="s">
        <v>197</v>
      </c>
      <c r="AF638" s="176">
        <v>0</v>
      </c>
      <c r="AG638" s="176"/>
      <c r="AH638" s="211"/>
      <c r="AI638" s="212" t="s">
        <v>2304</v>
      </c>
      <c r="AJ638" s="214"/>
      <c r="AK638" s="176"/>
      <c r="AL638" s="176"/>
      <c r="AM638" s="176"/>
      <c r="AN638" s="176"/>
      <c r="AO638" s="176"/>
      <c r="AP638" s="176"/>
      <c r="AQ638" s="176"/>
      <c r="AR638" s="176"/>
      <c r="AS638" s="176"/>
      <c r="AT638" s="176"/>
      <c r="AU638" s="176"/>
      <c r="AV638" s="176"/>
      <c r="AW638" s="176"/>
      <c r="AX638" s="176"/>
      <c r="AY638" s="176"/>
      <c r="AZ638" s="176"/>
      <c r="BA638" s="176"/>
      <c r="BB638" s="176"/>
      <c r="BC638" s="176"/>
      <c r="BD638" s="176"/>
      <c r="BE638" s="176"/>
      <c r="BF638" s="176"/>
      <c r="BG638" s="176"/>
      <c r="BH638" s="176"/>
    </row>
    <row r="639" spans="1:60" outlineLevel="1" x14ac:dyDescent="0.2">
      <c r="A639" s="177"/>
      <c r="B639" s="208" t="s">
        <v>2303</v>
      </c>
      <c r="C639" s="209"/>
      <c r="D639" s="200"/>
      <c r="E639" s="201"/>
      <c r="F639" s="184"/>
      <c r="G639" s="184"/>
      <c r="H639" s="184"/>
      <c r="I639" s="184"/>
      <c r="J639" s="184"/>
      <c r="K639" s="184"/>
      <c r="L639" s="184"/>
      <c r="M639" s="184"/>
      <c r="N639" s="184"/>
      <c r="O639" s="184"/>
      <c r="P639" s="184"/>
      <c r="Q639" s="184"/>
      <c r="R639" s="185"/>
      <c r="S639" s="185"/>
      <c r="T639" s="184"/>
      <c r="U639" s="184"/>
      <c r="V639" s="185"/>
      <c r="W639" s="185"/>
      <c r="X639" s="266"/>
      <c r="Y639" s="176"/>
      <c r="Z639" s="176"/>
      <c r="AA639" s="176"/>
      <c r="AB639" s="176"/>
      <c r="AC639" s="176"/>
      <c r="AD639" s="176"/>
      <c r="AE639" s="176" t="s">
        <v>197</v>
      </c>
      <c r="AF639" s="176">
        <v>0</v>
      </c>
      <c r="AG639" s="176"/>
      <c r="AH639" s="211"/>
      <c r="AI639" s="212" t="s">
        <v>2303</v>
      </c>
      <c r="AJ639" s="214"/>
      <c r="AK639" s="176"/>
      <c r="AL639" s="176"/>
      <c r="AM639" s="176"/>
      <c r="AN639" s="176"/>
      <c r="AO639" s="176"/>
      <c r="AP639" s="176"/>
      <c r="AQ639" s="176"/>
      <c r="AR639" s="176"/>
      <c r="AS639" s="176"/>
      <c r="AT639" s="176"/>
      <c r="AU639" s="176"/>
      <c r="AV639" s="176"/>
      <c r="AW639" s="176"/>
      <c r="AX639" s="176"/>
      <c r="AY639" s="176"/>
      <c r="AZ639" s="176"/>
      <c r="BA639" s="176"/>
      <c r="BB639" s="176"/>
      <c r="BC639" s="176"/>
      <c r="BD639" s="176"/>
      <c r="BE639" s="176"/>
      <c r="BF639" s="176"/>
      <c r="BG639" s="176"/>
      <c r="BH639" s="176"/>
    </row>
    <row r="640" spans="1:60" outlineLevel="1" x14ac:dyDescent="0.2">
      <c r="A640" s="177"/>
      <c r="B640" s="208" t="s">
        <v>2302</v>
      </c>
      <c r="C640" s="209"/>
      <c r="D640" s="200"/>
      <c r="E640" s="201"/>
      <c r="F640" s="184"/>
      <c r="G640" s="184"/>
      <c r="H640" s="184"/>
      <c r="I640" s="184"/>
      <c r="J640" s="184"/>
      <c r="K640" s="184"/>
      <c r="L640" s="184"/>
      <c r="M640" s="184"/>
      <c r="N640" s="184"/>
      <c r="O640" s="184"/>
      <c r="P640" s="184"/>
      <c r="Q640" s="184"/>
      <c r="R640" s="185"/>
      <c r="S640" s="185"/>
      <c r="T640" s="184"/>
      <c r="U640" s="184"/>
      <c r="V640" s="185"/>
      <c r="W640" s="185"/>
      <c r="X640" s="266"/>
      <c r="Y640" s="176"/>
      <c r="Z640" s="176"/>
      <c r="AA640" s="176"/>
      <c r="AB640" s="176"/>
      <c r="AC640" s="176"/>
      <c r="AD640" s="176"/>
      <c r="AE640" s="176" t="s">
        <v>197</v>
      </c>
      <c r="AF640" s="176">
        <v>0</v>
      </c>
      <c r="AG640" s="176"/>
      <c r="AH640" s="211"/>
      <c r="AI640" s="212" t="s">
        <v>2302</v>
      </c>
      <c r="AJ640" s="214"/>
      <c r="AK640" s="176"/>
      <c r="AL640" s="176"/>
      <c r="AM640" s="176"/>
      <c r="AN640" s="176"/>
      <c r="AO640" s="176"/>
      <c r="AP640" s="176"/>
      <c r="AQ640" s="176"/>
      <c r="AR640" s="176"/>
      <c r="AS640" s="176"/>
      <c r="AT640" s="176"/>
      <c r="AU640" s="176"/>
      <c r="AV640" s="176"/>
      <c r="AW640" s="176"/>
      <c r="AX640" s="176"/>
      <c r="AY640" s="176"/>
      <c r="AZ640" s="176"/>
      <c r="BA640" s="176"/>
      <c r="BB640" s="176"/>
      <c r="BC640" s="176"/>
      <c r="BD640" s="176"/>
      <c r="BE640" s="176"/>
      <c r="BF640" s="176"/>
      <c r="BG640" s="176"/>
      <c r="BH640" s="176"/>
    </row>
    <row r="641" spans="1:60" outlineLevel="1" x14ac:dyDescent="0.2">
      <c r="A641" s="177"/>
      <c r="B641" s="208" t="s">
        <v>2301</v>
      </c>
      <c r="C641" s="209"/>
      <c r="D641" s="200"/>
      <c r="E641" s="201"/>
      <c r="F641" s="184"/>
      <c r="G641" s="184"/>
      <c r="H641" s="184"/>
      <c r="I641" s="184"/>
      <c r="J641" s="184"/>
      <c r="K641" s="184"/>
      <c r="L641" s="184"/>
      <c r="M641" s="184"/>
      <c r="N641" s="184"/>
      <c r="O641" s="184"/>
      <c r="P641" s="184"/>
      <c r="Q641" s="184"/>
      <c r="R641" s="185"/>
      <c r="S641" s="185"/>
      <c r="T641" s="184"/>
      <c r="U641" s="184"/>
      <c r="V641" s="185"/>
      <c r="W641" s="185"/>
      <c r="X641" s="266"/>
      <c r="Y641" s="176"/>
      <c r="Z641" s="176"/>
      <c r="AA641" s="176"/>
      <c r="AB641" s="176"/>
      <c r="AC641" s="176"/>
      <c r="AD641" s="176"/>
      <c r="AE641" s="176" t="s">
        <v>197</v>
      </c>
      <c r="AF641" s="176">
        <v>0</v>
      </c>
      <c r="AG641" s="176"/>
      <c r="AH641" s="211"/>
      <c r="AI641" s="212" t="s">
        <v>2301</v>
      </c>
      <c r="AJ641" s="214"/>
      <c r="AK641" s="176"/>
      <c r="AL641" s="176"/>
      <c r="AM641" s="176"/>
      <c r="AN641" s="176"/>
      <c r="AO641" s="176"/>
      <c r="AP641" s="176"/>
      <c r="AQ641" s="176"/>
      <c r="AR641" s="176"/>
      <c r="AS641" s="176"/>
      <c r="AT641" s="176"/>
      <c r="AU641" s="176"/>
      <c r="AV641" s="176"/>
      <c r="AW641" s="176"/>
      <c r="AX641" s="176"/>
      <c r="AY641" s="176"/>
      <c r="AZ641" s="176"/>
      <c r="BA641" s="176"/>
      <c r="BB641" s="176"/>
      <c r="BC641" s="176"/>
      <c r="BD641" s="176"/>
      <c r="BE641" s="176"/>
      <c r="BF641" s="176"/>
      <c r="BG641" s="176"/>
      <c r="BH641" s="176"/>
    </row>
    <row r="642" spans="1:60" outlineLevel="1" x14ac:dyDescent="0.2">
      <c r="A642" s="177"/>
      <c r="B642" s="208" t="s">
        <v>2300</v>
      </c>
      <c r="C642" s="209"/>
      <c r="D642" s="200"/>
      <c r="E642" s="201"/>
      <c r="F642" s="184"/>
      <c r="G642" s="184"/>
      <c r="H642" s="184"/>
      <c r="I642" s="184"/>
      <c r="J642" s="184"/>
      <c r="K642" s="184"/>
      <c r="L642" s="184"/>
      <c r="M642" s="184"/>
      <c r="N642" s="184"/>
      <c r="O642" s="184"/>
      <c r="P642" s="184"/>
      <c r="Q642" s="184"/>
      <c r="R642" s="185"/>
      <c r="S642" s="185"/>
      <c r="T642" s="184"/>
      <c r="U642" s="184"/>
      <c r="V642" s="185"/>
      <c r="W642" s="185"/>
      <c r="X642" s="266"/>
      <c r="Y642" s="176"/>
      <c r="Z642" s="176"/>
      <c r="AA642" s="176"/>
      <c r="AB642" s="176"/>
      <c r="AC642" s="176"/>
      <c r="AD642" s="176"/>
      <c r="AE642" s="176" t="s">
        <v>197</v>
      </c>
      <c r="AF642" s="176">
        <v>0</v>
      </c>
      <c r="AG642" s="176"/>
      <c r="AH642" s="211"/>
      <c r="AI642" s="212" t="s">
        <v>2300</v>
      </c>
      <c r="AJ642" s="214"/>
      <c r="AK642" s="176"/>
      <c r="AL642" s="176"/>
      <c r="AM642" s="176"/>
      <c r="AN642" s="176"/>
      <c r="AO642" s="176"/>
      <c r="AP642" s="176"/>
      <c r="AQ642" s="176"/>
      <c r="AR642" s="176"/>
      <c r="AS642" s="176"/>
      <c r="AT642" s="176"/>
      <c r="AU642" s="176"/>
      <c r="AV642" s="176"/>
      <c r="AW642" s="176"/>
      <c r="AX642" s="176"/>
      <c r="AY642" s="176"/>
      <c r="AZ642" s="176"/>
      <c r="BA642" s="176"/>
      <c r="BB642" s="176"/>
      <c r="BC642" s="176"/>
      <c r="BD642" s="176"/>
      <c r="BE642" s="176"/>
      <c r="BF642" s="176"/>
      <c r="BG642" s="176"/>
      <c r="BH642" s="176"/>
    </row>
    <row r="643" spans="1:60" outlineLevel="1" x14ac:dyDescent="0.2">
      <c r="A643" s="177"/>
      <c r="B643" s="208" t="s">
        <v>2299</v>
      </c>
      <c r="C643" s="209"/>
      <c r="D643" s="200"/>
      <c r="E643" s="201"/>
      <c r="F643" s="184"/>
      <c r="G643" s="184"/>
      <c r="H643" s="184"/>
      <c r="I643" s="184"/>
      <c r="J643" s="184"/>
      <c r="K643" s="184"/>
      <c r="L643" s="184"/>
      <c r="M643" s="184"/>
      <c r="N643" s="184"/>
      <c r="O643" s="184"/>
      <c r="P643" s="184"/>
      <c r="Q643" s="184"/>
      <c r="R643" s="185"/>
      <c r="S643" s="185"/>
      <c r="T643" s="184"/>
      <c r="U643" s="184"/>
      <c r="V643" s="185"/>
      <c r="W643" s="185"/>
      <c r="X643" s="266"/>
      <c r="Y643" s="176"/>
      <c r="Z643" s="176"/>
      <c r="AA643" s="176"/>
      <c r="AB643" s="176"/>
      <c r="AC643" s="176"/>
      <c r="AD643" s="176"/>
      <c r="AE643" s="176" t="s">
        <v>197</v>
      </c>
      <c r="AF643" s="176">
        <v>0</v>
      </c>
      <c r="AG643" s="176"/>
      <c r="AH643" s="211"/>
      <c r="AI643" s="212" t="s">
        <v>2299</v>
      </c>
      <c r="AJ643" s="214"/>
      <c r="AK643" s="176"/>
      <c r="AL643" s="176"/>
      <c r="AM643" s="176"/>
      <c r="AN643" s="176"/>
      <c r="AO643" s="176"/>
      <c r="AP643" s="176"/>
      <c r="AQ643" s="176"/>
      <c r="AR643" s="176"/>
      <c r="AS643" s="176"/>
      <c r="AT643" s="176"/>
      <c r="AU643" s="176"/>
      <c r="AV643" s="176"/>
      <c r="AW643" s="176"/>
      <c r="AX643" s="176"/>
      <c r="AY643" s="176"/>
      <c r="AZ643" s="176"/>
      <c r="BA643" s="176"/>
      <c r="BB643" s="176"/>
      <c r="BC643" s="176"/>
      <c r="BD643" s="176"/>
      <c r="BE643" s="176"/>
      <c r="BF643" s="176"/>
      <c r="BG643" s="176"/>
      <c r="BH643" s="176"/>
    </row>
    <row r="644" spans="1:60" outlineLevel="1" x14ac:dyDescent="0.2">
      <c r="A644" s="177"/>
      <c r="B644" s="299" t="s">
        <v>2298</v>
      </c>
      <c r="C644" s="299"/>
      <c r="D644" s="300"/>
      <c r="E644" s="201"/>
      <c r="F644" s="184"/>
      <c r="G644" s="184"/>
      <c r="H644" s="184"/>
      <c r="I644" s="184"/>
      <c r="J644" s="184"/>
      <c r="K644" s="184"/>
      <c r="L644" s="184"/>
      <c r="M644" s="184"/>
      <c r="N644" s="184"/>
      <c r="O644" s="184"/>
      <c r="P644" s="184"/>
      <c r="Q644" s="184"/>
      <c r="R644" s="185"/>
      <c r="S644" s="185"/>
      <c r="T644" s="184"/>
      <c r="U644" s="184"/>
      <c r="V644" s="185"/>
      <c r="W644" s="185"/>
      <c r="X644" s="266"/>
      <c r="Y644" s="176"/>
      <c r="Z644" s="176"/>
      <c r="AA644" s="176"/>
      <c r="AB644" s="176"/>
      <c r="AC644" s="176"/>
      <c r="AD644" s="176"/>
      <c r="AE644" s="176" t="s">
        <v>197</v>
      </c>
      <c r="AF644" s="176">
        <v>0</v>
      </c>
      <c r="AG644" s="176"/>
      <c r="AH644" s="211"/>
      <c r="AI644" s="212" t="s">
        <v>2298</v>
      </c>
      <c r="AJ644" s="214"/>
      <c r="AK644" s="176"/>
      <c r="AL644" s="176"/>
      <c r="AM644" s="176"/>
      <c r="AN644" s="176"/>
      <c r="AO644" s="176"/>
      <c r="AP644" s="176"/>
      <c r="AQ644" s="176"/>
      <c r="AR644" s="176"/>
      <c r="AS644" s="176"/>
      <c r="AT644" s="176"/>
      <c r="AU644" s="176"/>
      <c r="AV644" s="176"/>
      <c r="AW644" s="176"/>
      <c r="AX644" s="176"/>
      <c r="AY644" s="176"/>
      <c r="AZ644" s="176"/>
      <c r="BA644" s="176"/>
      <c r="BB644" s="176"/>
      <c r="BC644" s="176"/>
      <c r="BD644" s="176"/>
      <c r="BE644" s="176"/>
      <c r="BF644" s="176"/>
      <c r="BG644" s="176"/>
      <c r="BH644" s="176"/>
    </row>
    <row r="645" spans="1:60" outlineLevel="1" x14ac:dyDescent="0.2">
      <c r="A645" s="177"/>
      <c r="B645" s="208" t="s">
        <v>2297</v>
      </c>
      <c r="C645" s="209"/>
      <c r="D645" s="200"/>
      <c r="E645" s="201"/>
      <c r="F645" s="184"/>
      <c r="G645" s="184"/>
      <c r="H645" s="184"/>
      <c r="I645" s="184"/>
      <c r="J645" s="184"/>
      <c r="K645" s="184"/>
      <c r="L645" s="184"/>
      <c r="M645" s="184"/>
      <c r="N645" s="184"/>
      <c r="O645" s="184"/>
      <c r="P645" s="184"/>
      <c r="Q645" s="184"/>
      <c r="R645" s="185"/>
      <c r="S645" s="185"/>
      <c r="T645" s="184"/>
      <c r="U645" s="184"/>
      <c r="V645" s="185"/>
      <c r="W645" s="185"/>
      <c r="X645" s="266"/>
      <c r="Y645" s="176"/>
      <c r="Z645" s="176"/>
      <c r="AA645" s="176"/>
      <c r="AB645" s="176"/>
      <c r="AC645" s="176"/>
      <c r="AD645" s="176"/>
      <c r="AE645" s="176" t="s">
        <v>197</v>
      </c>
      <c r="AF645" s="176">
        <v>0</v>
      </c>
      <c r="AG645" s="176"/>
      <c r="AH645" s="211"/>
      <c r="AI645" s="212" t="s">
        <v>2297</v>
      </c>
      <c r="AJ645" s="214"/>
      <c r="AK645" s="176"/>
      <c r="AL645" s="176"/>
      <c r="AM645" s="176"/>
      <c r="AN645" s="176"/>
      <c r="AO645" s="176"/>
      <c r="AP645" s="176"/>
      <c r="AQ645" s="176"/>
      <c r="AR645" s="176"/>
      <c r="AS645" s="176"/>
      <c r="AT645" s="176"/>
      <c r="AU645" s="176"/>
      <c r="AV645" s="176"/>
      <c r="AW645" s="176"/>
      <c r="AX645" s="176"/>
      <c r="AY645" s="176"/>
      <c r="AZ645" s="176"/>
      <c r="BA645" s="176"/>
      <c r="BB645" s="176"/>
      <c r="BC645" s="176"/>
      <c r="BD645" s="176"/>
      <c r="BE645" s="176"/>
      <c r="BF645" s="176"/>
      <c r="BG645" s="176"/>
      <c r="BH645" s="176"/>
    </row>
    <row r="646" spans="1:60" outlineLevel="1" x14ac:dyDescent="0.2">
      <c r="A646" s="177"/>
      <c r="B646" s="208" t="s">
        <v>2296</v>
      </c>
      <c r="C646" s="209"/>
      <c r="D646" s="200"/>
      <c r="E646" s="201"/>
      <c r="F646" s="184"/>
      <c r="G646" s="184"/>
      <c r="H646" s="184"/>
      <c r="I646" s="184"/>
      <c r="J646" s="184"/>
      <c r="K646" s="184"/>
      <c r="L646" s="184"/>
      <c r="M646" s="184"/>
      <c r="N646" s="184"/>
      <c r="O646" s="184"/>
      <c r="P646" s="184"/>
      <c r="Q646" s="184"/>
      <c r="R646" s="185"/>
      <c r="S646" s="185"/>
      <c r="T646" s="184"/>
      <c r="U646" s="184"/>
      <c r="V646" s="185"/>
      <c r="W646" s="185"/>
      <c r="X646" s="266"/>
      <c r="Y646" s="176"/>
      <c r="Z646" s="176"/>
      <c r="AA646" s="176"/>
      <c r="AB646" s="176"/>
      <c r="AC646" s="176"/>
      <c r="AD646" s="176"/>
      <c r="AE646" s="176" t="s">
        <v>197</v>
      </c>
      <c r="AF646" s="176">
        <v>0</v>
      </c>
      <c r="AG646" s="176"/>
      <c r="AH646" s="211"/>
      <c r="AI646" s="212" t="s">
        <v>2296</v>
      </c>
      <c r="AJ646" s="214"/>
      <c r="AK646" s="176"/>
      <c r="AL646" s="176"/>
      <c r="AM646" s="176"/>
      <c r="AN646" s="176"/>
      <c r="AO646" s="176"/>
      <c r="AP646" s="176"/>
      <c r="AQ646" s="176"/>
      <c r="AR646" s="176"/>
      <c r="AS646" s="176"/>
      <c r="AT646" s="176"/>
      <c r="AU646" s="176"/>
      <c r="AV646" s="176"/>
      <c r="AW646" s="176"/>
      <c r="AX646" s="176"/>
      <c r="AY646" s="176"/>
      <c r="AZ646" s="176"/>
      <c r="BA646" s="176"/>
      <c r="BB646" s="176"/>
      <c r="BC646" s="176"/>
      <c r="BD646" s="176"/>
      <c r="BE646" s="176"/>
      <c r="BF646" s="176"/>
      <c r="BG646" s="176"/>
      <c r="BH646" s="176"/>
    </row>
    <row r="647" spans="1:60" outlineLevel="1" x14ac:dyDescent="0.2">
      <c r="A647" s="177"/>
      <c r="B647" s="208" t="s">
        <v>2295</v>
      </c>
      <c r="C647" s="209"/>
      <c r="D647" s="200"/>
      <c r="E647" s="201"/>
      <c r="F647" s="184"/>
      <c r="G647" s="184"/>
      <c r="H647" s="184"/>
      <c r="I647" s="184"/>
      <c r="J647" s="184"/>
      <c r="K647" s="184"/>
      <c r="L647" s="184"/>
      <c r="M647" s="184"/>
      <c r="N647" s="184"/>
      <c r="O647" s="184"/>
      <c r="P647" s="184"/>
      <c r="Q647" s="184"/>
      <c r="R647" s="185"/>
      <c r="S647" s="185"/>
      <c r="T647" s="184"/>
      <c r="U647" s="184"/>
      <c r="V647" s="185"/>
      <c r="W647" s="185"/>
      <c r="X647" s="266"/>
      <c r="Y647" s="176"/>
      <c r="Z647" s="176"/>
      <c r="AA647" s="176"/>
      <c r="AB647" s="176"/>
      <c r="AC647" s="176"/>
      <c r="AD647" s="176"/>
      <c r="AE647" s="176" t="s">
        <v>197</v>
      </c>
      <c r="AF647" s="176">
        <v>0</v>
      </c>
      <c r="AG647" s="176"/>
      <c r="AH647" s="211"/>
      <c r="AI647" s="212" t="s">
        <v>2295</v>
      </c>
      <c r="AJ647" s="214"/>
      <c r="AK647" s="176"/>
      <c r="AL647" s="176"/>
      <c r="AM647" s="176"/>
      <c r="AN647" s="176"/>
      <c r="AO647" s="176"/>
      <c r="AP647" s="176"/>
      <c r="AQ647" s="176"/>
      <c r="AR647" s="176"/>
      <c r="AS647" s="176"/>
      <c r="AT647" s="176"/>
      <c r="AU647" s="176"/>
      <c r="AV647" s="176"/>
      <c r="AW647" s="176"/>
      <c r="AX647" s="176"/>
      <c r="AY647" s="176"/>
      <c r="AZ647" s="176"/>
      <c r="BA647" s="176"/>
      <c r="BB647" s="176"/>
      <c r="BC647" s="176"/>
      <c r="BD647" s="176"/>
      <c r="BE647" s="176"/>
      <c r="BF647" s="176"/>
      <c r="BG647" s="176"/>
      <c r="BH647" s="176"/>
    </row>
    <row r="648" spans="1:60" outlineLevel="1" x14ac:dyDescent="0.2">
      <c r="A648" s="177"/>
      <c r="B648" s="208" t="s">
        <v>2294</v>
      </c>
      <c r="C648" s="209"/>
      <c r="D648" s="200"/>
      <c r="E648" s="201"/>
      <c r="F648" s="184"/>
      <c r="G648" s="184"/>
      <c r="H648" s="184"/>
      <c r="I648" s="184"/>
      <c r="J648" s="184"/>
      <c r="K648" s="184"/>
      <c r="L648" s="184"/>
      <c r="M648" s="184"/>
      <c r="N648" s="184"/>
      <c r="O648" s="184"/>
      <c r="P648" s="184"/>
      <c r="Q648" s="184"/>
      <c r="R648" s="185"/>
      <c r="S648" s="185"/>
      <c r="T648" s="184"/>
      <c r="U648" s="184"/>
      <c r="V648" s="185"/>
      <c r="W648" s="185"/>
      <c r="X648" s="266"/>
      <c r="Y648" s="176"/>
      <c r="Z648" s="176"/>
      <c r="AA648" s="176"/>
      <c r="AB648" s="176"/>
      <c r="AC648" s="176"/>
      <c r="AD648" s="176"/>
      <c r="AE648" s="176" t="s">
        <v>197</v>
      </c>
      <c r="AF648" s="176">
        <v>0</v>
      </c>
      <c r="AG648" s="176"/>
      <c r="AH648" s="211"/>
      <c r="AI648" s="212" t="s">
        <v>2294</v>
      </c>
      <c r="AJ648" s="214"/>
      <c r="AK648" s="176"/>
      <c r="AL648" s="176"/>
      <c r="AM648" s="176"/>
      <c r="AN648" s="176"/>
      <c r="AO648" s="176"/>
      <c r="AP648" s="176"/>
      <c r="AQ648" s="176"/>
      <c r="AR648" s="176"/>
      <c r="AS648" s="176"/>
      <c r="AT648" s="176"/>
      <c r="AU648" s="176"/>
      <c r="AV648" s="176"/>
      <c r="AW648" s="176"/>
      <c r="AX648" s="176"/>
      <c r="AY648" s="176"/>
      <c r="AZ648" s="176"/>
      <c r="BA648" s="176"/>
      <c r="BB648" s="176"/>
      <c r="BC648" s="176"/>
      <c r="BD648" s="176"/>
      <c r="BE648" s="176"/>
      <c r="BF648" s="176"/>
      <c r="BG648" s="176"/>
      <c r="BH648" s="176"/>
    </row>
    <row r="649" spans="1:60" outlineLevel="1" x14ac:dyDescent="0.2">
      <c r="A649" s="177"/>
      <c r="B649" s="208" t="s">
        <v>2293</v>
      </c>
      <c r="C649" s="209"/>
      <c r="D649" s="200"/>
      <c r="E649" s="201"/>
      <c r="F649" s="184"/>
      <c r="G649" s="184"/>
      <c r="H649" s="184"/>
      <c r="I649" s="184"/>
      <c r="J649" s="184"/>
      <c r="K649" s="184"/>
      <c r="L649" s="184"/>
      <c r="M649" s="184"/>
      <c r="N649" s="184"/>
      <c r="O649" s="184"/>
      <c r="P649" s="184"/>
      <c r="Q649" s="184"/>
      <c r="R649" s="185"/>
      <c r="S649" s="185"/>
      <c r="T649" s="184"/>
      <c r="U649" s="184"/>
      <c r="V649" s="185"/>
      <c r="W649" s="185"/>
      <c r="X649" s="266"/>
      <c r="Y649" s="176"/>
      <c r="Z649" s="176"/>
      <c r="AA649" s="176"/>
      <c r="AB649" s="176"/>
      <c r="AC649" s="176"/>
      <c r="AD649" s="176"/>
      <c r="AE649" s="176" t="s">
        <v>197</v>
      </c>
      <c r="AF649" s="176">
        <v>0</v>
      </c>
      <c r="AG649" s="176"/>
      <c r="AH649" s="211"/>
      <c r="AI649" s="212" t="s">
        <v>2293</v>
      </c>
      <c r="AJ649" s="214"/>
      <c r="AK649" s="176"/>
      <c r="AL649" s="176"/>
      <c r="AM649" s="176"/>
      <c r="AN649" s="176"/>
      <c r="AO649" s="176"/>
      <c r="AP649" s="176"/>
      <c r="AQ649" s="176"/>
      <c r="AR649" s="176"/>
      <c r="AS649" s="176"/>
      <c r="AT649" s="176"/>
      <c r="AU649" s="176"/>
      <c r="AV649" s="176"/>
      <c r="AW649" s="176"/>
      <c r="AX649" s="176"/>
      <c r="AY649" s="176"/>
      <c r="AZ649" s="176"/>
      <c r="BA649" s="176"/>
      <c r="BB649" s="176"/>
      <c r="BC649" s="176"/>
      <c r="BD649" s="176"/>
      <c r="BE649" s="176"/>
      <c r="BF649" s="176"/>
      <c r="BG649" s="176"/>
      <c r="BH649" s="176"/>
    </row>
    <row r="650" spans="1:60" outlineLevel="1" x14ac:dyDescent="0.2">
      <c r="A650" s="177"/>
      <c r="B650" s="208" t="s">
        <v>2292</v>
      </c>
      <c r="C650" s="209"/>
      <c r="D650" s="200"/>
      <c r="E650" s="201"/>
      <c r="F650" s="184"/>
      <c r="G650" s="184"/>
      <c r="H650" s="184"/>
      <c r="I650" s="184"/>
      <c r="J650" s="184"/>
      <c r="K650" s="184"/>
      <c r="L650" s="184"/>
      <c r="M650" s="184"/>
      <c r="N650" s="184"/>
      <c r="O650" s="184"/>
      <c r="P650" s="184"/>
      <c r="Q650" s="184"/>
      <c r="R650" s="185"/>
      <c r="S650" s="185"/>
      <c r="T650" s="184"/>
      <c r="U650" s="184"/>
      <c r="V650" s="185"/>
      <c r="W650" s="185"/>
      <c r="X650" s="266"/>
      <c r="Y650" s="176"/>
      <c r="Z650" s="176"/>
      <c r="AA650" s="176"/>
      <c r="AB650" s="176"/>
      <c r="AC650" s="176"/>
      <c r="AD650" s="176"/>
      <c r="AE650" s="176" t="s">
        <v>197</v>
      </c>
      <c r="AF650" s="176">
        <v>0</v>
      </c>
      <c r="AG650" s="176"/>
      <c r="AH650" s="211"/>
      <c r="AI650" s="212" t="s">
        <v>2292</v>
      </c>
      <c r="AJ650" s="214"/>
      <c r="AK650" s="176"/>
      <c r="AL650" s="176"/>
      <c r="AM650" s="176"/>
      <c r="AN650" s="176"/>
      <c r="AO650" s="176"/>
      <c r="AP650" s="176"/>
      <c r="AQ650" s="176"/>
      <c r="AR650" s="176"/>
      <c r="AS650" s="176"/>
      <c r="AT650" s="176"/>
      <c r="AU650" s="176"/>
      <c r="AV650" s="176"/>
      <c r="AW650" s="176"/>
      <c r="AX650" s="176"/>
      <c r="AY650" s="176"/>
      <c r="AZ650" s="176"/>
      <c r="BA650" s="176"/>
      <c r="BB650" s="176"/>
      <c r="BC650" s="176"/>
      <c r="BD650" s="176"/>
      <c r="BE650" s="176"/>
      <c r="BF650" s="176"/>
      <c r="BG650" s="176"/>
      <c r="BH650" s="176"/>
    </row>
    <row r="651" spans="1:60" outlineLevel="1" x14ac:dyDescent="0.2">
      <c r="A651" s="177"/>
      <c r="B651" s="208" t="s">
        <v>2291</v>
      </c>
      <c r="C651" s="209"/>
      <c r="D651" s="200"/>
      <c r="E651" s="201"/>
      <c r="F651" s="184"/>
      <c r="G651" s="184"/>
      <c r="H651" s="184"/>
      <c r="I651" s="184"/>
      <c r="J651" s="184"/>
      <c r="K651" s="184"/>
      <c r="L651" s="184"/>
      <c r="M651" s="184"/>
      <c r="N651" s="184"/>
      <c r="O651" s="184"/>
      <c r="P651" s="184"/>
      <c r="Q651" s="184"/>
      <c r="R651" s="185"/>
      <c r="S651" s="185"/>
      <c r="T651" s="184"/>
      <c r="U651" s="184"/>
      <c r="V651" s="185"/>
      <c r="W651" s="185"/>
      <c r="X651" s="266"/>
      <c r="Y651" s="176"/>
      <c r="Z651" s="176"/>
      <c r="AA651" s="176"/>
      <c r="AB651" s="176"/>
      <c r="AC651" s="176"/>
      <c r="AD651" s="176"/>
      <c r="AE651" s="176" t="s">
        <v>197</v>
      </c>
      <c r="AF651" s="176">
        <v>0</v>
      </c>
      <c r="AG651" s="176"/>
      <c r="AH651" s="211"/>
      <c r="AI651" s="212" t="s">
        <v>2291</v>
      </c>
      <c r="AJ651" s="214"/>
      <c r="AK651" s="176"/>
      <c r="AL651" s="176"/>
      <c r="AM651" s="176"/>
      <c r="AN651" s="176"/>
      <c r="AO651" s="176"/>
      <c r="AP651" s="176"/>
      <c r="AQ651" s="176"/>
      <c r="AR651" s="176"/>
      <c r="AS651" s="176"/>
      <c r="AT651" s="176"/>
      <c r="AU651" s="176"/>
      <c r="AV651" s="176"/>
      <c r="AW651" s="176"/>
      <c r="AX651" s="176"/>
      <c r="AY651" s="176"/>
      <c r="AZ651" s="176"/>
      <c r="BA651" s="176"/>
      <c r="BB651" s="176"/>
      <c r="BC651" s="176"/>
      <c r="BD651" s="176"/>
      <c r="BE651" s="176"/>
      <c r="BF651" s="176"/>
      <c r="BG651" s="176"/>
      <c r="BH651" s="176"/>
    </row>
    <row r="652" spans="1:60" outlineLevel="1" x14ac:dyDescent="0.2">
      <c r="A652" s="177"/>
      <c r="B652" s="208" t="s">
        <v>2290</v>
      </c>
      <c r="C652" s="209"/>
      <c r="D652" s="200"/>
      <c r="E652" s="201"/>
      <c r="F652" s="184"/>
      <c r="G652" s="184"/>
      <c r="H652" s="184"/>
      <c r="I652" s="184"/>
      <c r="J652" s="184"/>
      <c r="K652" s="184"/>
      <c r="L652" s="184"/>
      <c r="M652" s="184"/>
      <c r="N652" s="184"/>
      <c r="O652" s="184"/>
      <c r="P652" s="184"/>
      <c r="Q652" s="184"/>
      <c r="R652" s="185"/>
      <c r="S652" s="185"/>
      <c r="T652" s="184"/>
      <c r="U652" s="184"/>
      <c r="V652" s="185"/>
      <c r="W652" s="185"/>
      <c r="X652" s="266"/>
      <c r="Y652" s="176"/>
      <c r="Z652" s="176"/>
      <c r="AA652" s="176"/>
      <c r="AB652" s="176"/>
      <c r="AC652" s="176"/>
      <c r="AD652" s="176"/>
      <c r="AE652" s="176" t="s">
        <v>197</v>
      </c>
      <c r="AF652" s="176">
        <v>0</v>
      </c>
      <c r="AG652" s="176"/>
      <c r="AH652" s="211"/>
      <c r="AI652" s="212" t="s">
        <v>2290</v>
      </c>
      <c r="AJ652" s="214"/>
      <c r="AK652" s="176"/>
      <c r="AL652" s="176"/>
      <c r="AM652" s="176"/>
      <c r="AN652" s="176"/>
      <c r="AO652" s="176"/>
      <c r="AP652" s="176"/>
      <c r="AQ652" s="176"/>
      <c r="AR652" s="176"/>
      <c r="AS652" s="176"/>
      <c r="AT652" s="176"/>
      <c r="AU652" s="176"/>
      <c r="AV652" s="176"/>
      <c r="AW652" s="176"/>
      <c r="AX652" s="176"/>
      <c r="AY652" s="176"/>
      <c r="AZ652" s="176"/>
      <c r="BA652" s="176"/>
      <c r="BB652" s="176"/>
      <c r="BC652" s="176"/>
      <c r="BD652" s="176"/>
      <c r="BE652" s="176"/>
      <c r="BF652" s="176"/>
      <c r="BG652" s="176"/>
      <c r="BH652" s="176"/>
    </row>
    <row r="653" spans="1:60" outlineLevel="1" x14ac:dyDescent="0.2">
      <c r="A653" s="177"/>
      <c r="B653" s="208" t="s">
        <v>2289</v>
      </c>
      <c r="C653" s="209"/>
      <c r="D653" s="200"/>
      <c r="E653" s="201"/>
      <c r="F653" s="184"/>
      <c r="G653" s="184"/>
      <c r="H653" s="184"/>
      <c r="I653" s="184"/>
      <c r="J653" s="184"/>
      <c r="K653" s="184"/>
      <c r="L653" s="184"/>
      <c r="M653" s="184"/>
      <c r="N653" s="184"/>
      <c r="O653" s="184"/>
      <c r="P653" s="184"/>
      <c r="Q653" s="184"/>
      <c r="R653" s="185"/>
      <c r="S653" s="185"/>
      <c r="T653" s="184"/>
      <c r="U653" s="184"/>
      <c r="V653" s="185"/>
      <c r="W653" s="185"/>
      <c r="X653" s="266"/>
      <c r="Y653" s="176"/>
      <c r="Z653" s="176"/>
      <c r="AA653" s="176"/>
      <c r="AB653" s="176"/>
      <c r="AC653" s="176"/>
      <c r="AD653" s="176"/>
      <c r="AE653" s="176" t="s">
        <v>197</v>
      </c>
      <c r="AF653" s="176">
        <v>0</v>
      </c>
      <c r="AG653" s="176"/>
      <c r="AH653" s="211"/>
      <c r="AI653" s="212" t="s">
        <v>2289</v>
      </c>
      <c r="AJ653" s="214"/>
      <c r="AK653" s="176"/>
      <c r="AL653" s="176"/>
      <c r="AM653" s="176"/>
      <c r="AN653" s="176"/>
      <c r="AO653" s="176"/>
      <c r="AP653" s="176"/>
      <c r="AQ653" s="176"/>
      <c r="AR653" s="176"/>
      <c r="AS653" s="176"/>
      <c r="AT653" s="176"/>
      <c r="AU653" s="176"/>
      <c r="AV653" s="176"/>
      <c r="AW653" s="176"/>
      <c r="AX653" s="176"/>
      <c r="AY653" s="176"/>
      <c r="AZ653" s="176"/>
      <c r="BA653" s="176"/>
      <c r="BB653" s="176"/>
      <c r="BC653" s="176"/>
      <c r="BD653" s="176"/>
      <c r="BE653" s="176"/>
      <c r="BF653" s="176"/>
      <c r="BG653" s="176"/>
      <c r="BH653" s="176"/>
    </row>
    <row r="654" spans="1:60" outlineLevel="1" x14ac:dyDescent="0.2">
      <c r="A654" s="177"/>
      <c r="B654" s="299" t="s">
        <v>2288</v>
      </c>
      <c r="C654" s="299"/>
      <c r="D654" s="300"/>
      <c r="E654" s="201"/>
      <c r="F654" s="184"/>
      <c r="G654" s="184"/>
      <c r="H654" s="184"/>
      <c r="I654" s="184"/>
      <c r="J654" s="184"/>
      <c r="K654" s="184"/>
      <c r="L654" s="184"/>
      <c r="M654" s="184"/>
      <c r="N654" s="184"/>
      <c r="O654" s="184"/>
      <c r="P654" s="184"/>
      <c r="Q654" s="184"/>
      <c r="R654" s="185"/>
      <c r="S654" s="185"/>
      <c r="T654" s="184"/>
      <c r="U654" s="184"/>
      <c r="V654" s="185"/>
      <c r="W654" s="185"/>
      <c r="X654" s="266"/>
      <c r="Y654" s="176"/>
      <c r="Z654" s="176"/>
      <c r="AA654" s="176"/>
      <c r="AB654" s="176"/>
      <c r="AC654" s="176"/>
      <c r="AD654" s="176"/>
      <c r="AE654" s="176" t="s">
        <v>197</v>
      </c>
      <c r="AF654" s="176">
        <v>0</v>
      </c>
      <c r="AG654" s="176"/>
      <c r="AH654" s="211"/>
      <c r="AI654" s="212" t="s">
        <v>2288</v>
      </c>
      <c r="AJ654" s="214"/>
      <c r="AK654" s="176"/>
      <c r="AL654" s="176"/>
      <c r="AM654" s="176"/>
      <c r="AN654" s="176"/>
      <c r="AO654" s="176"/>
      <c r="AP654" s="176"/>
      <c r="AQ654" s="176"/>
      <c r="AR654" s="176"/>
      <c r="AS654" s="176"/>
      <c r="AT654" s="176"/>
      <c r="AU654" s="176"/>
      <c r="AV654" s="176"/>
      <c r="AW654" s="176"/>
      <c r="AX654" s="176"/>
      <c r="AY654" s="176"/>
      <c r="AZ654" s="176"/>
      <c r="BA654" s="176"/>
      <c r="BB654" s="176"/>
      <c r="BC654" s="176"/>
      <c r="BD654" s="176"/>
      <c r="BE654" s="176"/>
      <c r="BF654" s="176"/>
      <c r="BG654" s="176"/>
      <c r="BH654" s="176"/>
    </row>
    <row r="655" spans="1:60" outlineLevel="1" x14ac:dyDescent="0.2">
      <c r="A655" s="177"/>
      <c r="B655" s="208" t="s">
        <v>2287</v>
      </c>
      <c r="C655" s="209"/>
      <c r="D655" s="200"/>
      <c r="E655" s="201"/>
      <c r="F655" s="184"/>
      <c r="G655" s="184"/>
      <c r="H655" s="184"/>
      <c r="I655" s="184"/>
      <c r="J655" s="184"/>
      <c r="K655" s="184"/>
      <c r="L655" s="184"/>
      <c r="M655" s="184"/>
      <c r="N655" s="184"/>
      <c r="O655" s="184"/>
      <c r="P655" s="184"/>
      <c r="Q655" s="184"/>
      <c r="R655" s="185"/>
      <c r="S655" s="185"/>
      <c r="T655" s="184"/>
      <c r="U655" s="184"/>
      <c r="V655" s="185"/>
      <c r="W655" s="185"/>
      <c r="X655" s="266"/>
      <c r="Y655" s="176"/>
      <c r="Z655" s="176"/>
      <c r="AA655" s="176"/>
      <c r="AB655" s="176"/>
      <c r="AC655" s="176"/>
      <c r="AD655" s="176"/>
      <c r="AE655" s="176" t="s">
        <v>197</v>
      </c>
      <c r="AF655" s="176">
        <v>0</v>
      </c>
      <c r="AG655" s="176"/>
      <c r="AH655" s="211"/>
      <c r="AI655" s="212" t="s">
        <v>2287</v>
      </c>
      <c r="AJ655" s="214"/>
      <c r="AK655" s="176"/>
      <c r="AL655" s="176"/>
      <c r="AM655" s="176"/>
      <c r="AN655" s="176"/>
      <c r="AO655" s="176"/>
      <c r="AP655" s="176"/>
      <c r="AQ655" s="176"/>
      <c r="AR655" s="176"/>
      <c r="AS655" s="176"/>
      <c r="AT655" s="176"/>
      <c r="AU655" s="176"/>
      <c r="AV655" s="176"/>
      <c r="AW655" s="176"/>
      <c r="AX655" s="176"/>
      <c r="AY655" s="176"/>
      <c r="AZ655" s="176"/>
      <c r="BA655" s="176"/>
      <c r="BB655" s="176"/>
      <c r="BC655" s="176"/>
      <c r="BD655" s="176"/>
      <c r="BE655" s="176"/>
      <c r="BF655" s="176"/>
      <c r="BG655" s="176"/>
      <c r="BH655" s="176"/>
    </row>
    <row r="656" spans="1:60" outlineLevel="1" x14ac:dyDescent="0.2">
      <c r="A656" s="177"/>
      <c r="B656" s="208" t="s">
        <v>2286</v>
      </c>
      <c r="C656" s="209"/>
      <c r="D656" s="200"/>
      <c r="E656" s="201"/>
      <c r="F656" s="184"/>
      <c r="G656" s="184"/>
      <c r="H656" s="184"/>
      <c r="I656" s="184"/>
      <c r="J656" s="184"/>
      <c r="K656" s="184"/>
      <c r="L656" s="184"/>
      <c r="M656" s="184"/>
      <c r="N656" s="184"/>
      <c r="O656" s="184"/>
      <c r="P656" s="184"/>
      <c r="Q656" s="184"/>
      <c r="R656" s="185"/>
      <c r="S656" s="185"/>
      <c r="T656" s="184"/>
      <c r="U656" s="184"/>
      <c r="V656" s="185"/>
      <c r="W656" s="185"/>
      <c r="X656" s="266"/>
      <c r="Y656" s="176"/>
      <c r="Z656" s="176"/>
      <c r="AA656" s="176"/>
      <c r="AB656" s="176"/>
      <c r="AC656" s="176"/>
      <c r="AD656" s="176"/>
      <c r="AE656" s="176" t="s">
        <v>197</v>
      </c>
      <c r="AF656" s="176">
        <v>0</v>
      </c>
      <c r="AG656" s="176"/>
      <c r="AH656" s="211"/>
      <c r="AI656" s="212" t="s">
        <v>2286</v>
      </c>
      <c r="AJ656" s="214"/>
      <c r="AK656" s="176"/>
      <c r="AL656" s="176"/>
      <c r="AM656" s="176"/>
      <c r="AN656" s="176"/>
      <c r="AO656" s="176"/>
      <c r="AP656" s="176"/>
      <c r="AQ656" s="176"/>
      <c r="AR656" s="176"/>
      <c r="AS656" s="176"/>
      <c r="AT656" s="176"/>
      <c r="AU656" s="176"/>
      <c r="AV656" s="176"/>
      <c r="AW656" s="176"/>
      <c r="AX656" s="176"/>
      <c r="AY656" s="176"/>
      <c r="AZ656" s="176"/>
      <c r="BA656" s="176"/>
      <c r="BB656" s="176"/>
      <c r="BC656" s="176"/>
      <c r="BD656" s="176"/>
      <c r="BE656" s="176"/>
      <c r="BF656" s="176"/>
      <c r="BG656" s="176"/>
      <c r="BH656" s="176"/>
    </row>
    <row r="657" spans="1:60" outlineLevel="1" x14ac:dyDescent="0.2">
      <c r="A657" s="177"/>
      <c r="B657" s="208" t="s">
        <v>2285</v>
      </c>
      <c r="C657" s="209"/>
      <c r="D657" s="200"/>
      <c r="E657" s="201"/>
      <c r="F657" s="184"/>
      <c r="G657" s="184"/>
      <c r="H657" s="184"/>
      <c r="I657" s="184"/>
      <c r="J657" s="184"/>
      <c r="K657" s="184"/>
      <c r="L657" s="184"/>
      <c r="M657" s="184"/>
      <c r="N657" s="184"/>
      <c r="O657" s="184"/>
      <c r="P657" s="184"/>
      <c r="Q657" s="184"/>
      <c r="R657" s="185"/>
      <c r="S657" s="185"/>
      <c r="T657" s="184"/>
      <c r="U657" s="184"/>
      <c r="V657" s="185"/>
      <c r="W657" s="185"/>
      <c r="X657" s="266"/>
      <c r="Y657" s="176"/>
      <c r="Z657" s="176"/>
      <c r="AA657" s="176"/>
      <c r="AB657" s="176"/>
      <c r="AC657" s="176"/>
      <c r="AD657" s="176"/>
      <c r="AE657" s="176" t="s">
        <v>197</v>
      </c>
      <c r="AF657" s="176">
        <v>0</v>
      </c>
      <c r="AG657" s="176"/>
      <c r="AH657" s="211"/>
      <c r="AI657" s="212" t="s">
        <v>2285</v>
      </c>
      <c r="AJ657" s="214"/>
      <c r="AK657" s="176"/>
      <c r="AL657" s="176"/>
      <c r="AM657" s="176"/>
      <c r="AN657" s="176"/>
      <c r="AO657" s="176"/>
      <c r="AP657" s="176"/>
      <c r="AQ657" s="176"/>
      <c r="AR657" s="176"/>
      <c r="AS657" s="176"/>
      <c r="AT657" s="176"/>
      <c r="AU657" s="176"/>
      <c r="AV657" s="176"/>
      <c r="AW657" s="176"/>
      <c r="AX657" s="176"/>
      <c r="AY657" s="176"/>
      <c r="AZ657" s="176"/>
      <c r="BA657" s="176"/>
      <c r="BB657" s="176"/>
      <c r="BC657" s="176"/>
      <c r="BD657" s="176"/>
      <c r="BE657" s="176"/>
      <c r="BF657" s="176"/>
      <c r="BG657" s="176"/>
      <c r="BH657" s="176"/>
    </row>
    <row r="658" spans="1:60" outlineLevel="1" x14ac:dyDescent="0.2">
      <c r="A658" s="177"/>
      <c r="B658" s="299" t="s">
        <v>2284</v>
      </c>
      <c r="C658" s="299"/>
      <c r="D658" s="300"/>
      <c r="E658" s="201"/>
      <c r="F658" s="184"/>
      <c r="G658" s="184"/>
      <c r="H658" s="184"/>
      <c r="I658" s="184"/>
      <c r="J658" s="184"/>
      <c r="K658" s="184"/>
      <c r="L658" s="184"/>
      <c r="M658" s="184"/>
      <c r="N658" s="184"/>
      <c r="O658" s="184"/>
      <c r="P658" s="184"/>
      <c r="Q658" s="184"/>
      <c r="R658" s="185"/>
      <c r="S658" s="185"/>
      <c r="T658" s="184"/>
      <c r="U658" s="184"/>
      <c r="V658" s="185"/>
      <c r="W658" s="185"/>
      <c r="X658" s="266"/>
      <c r="Y658" s="176"/>
      <c r="Z658" s="176"/>
      <c r="AA658" s="176"/>
      <c r="AB658" s="176"/>
      <c r="AC658" s="176"/>
      <c r="AD658" s="176"/>
      <c r="AE658" s="176" t="s">
        <v>197</v>
      </c>
      <c r="AF658" s="176">
        <v>0</v>
      </c>
      <c r="AG658" s="176"/>
      <c r="AH658" s="211"/>
      <c r="AI658" s="212" t="s">
        <v>2284</v>
      </c>
      <c r="AJ658" s="214"/>
      <c r="AK658" s="176"/>
      <c r="AL658" s="176"/>
      <c r="AM658" s="176"/>
      <c r="AN658" s="176"/>
      <c r="AO658" s="176"/>
      <c r="AP658" s="176"/>
      <c r="AQ658" s="176"/>
      <c r="AR658" s="176"/>
      <c r="AS658" s="176"/>
      <c r="AT658" s="176"/>
      <c r="AU658" s="176"/>
      <c r="AV658" s="176"/>
      <c r="AW658" s="176"/>
      <c r="AX658" s="176"/>
      <c r="AY658" s="176"/>
      <c r="AZ658" s="176"/>
      <c r="BA658" s="176"/>
      <c r="BB658" s="176"/>
      <c r="BC658" s="176"/>
      <c r="BD658" s="176"/>
      <c r="BE658" s="176"/>
      <c r="BF658" s="176"/>
      <c r="BG658" s="176"/>
      <c r="BH658" s="176"/>
    </row>
    <row r="659" spans="1:60" outlineLevel="1" x14ac:dyDescent="0.2">
      <c r="A659" s="177"/>
      <c r="B659" s="208" t="s">
        <v>2283</v>
      </c>
      <c r="C659" s="209"/>
      <c r="D659" s="200"/>
      <c r="E659" s="201"/>
      <c r="F659" s="184"/>
      <c r="G659" s="184"/>
      <c r="H659" s="184"/>
      <c r="I659" s="184"/>
      <c r="J659" s="184"/>
      <c r="K659" s="184"/>
      <c r="L659" s="184"/>
      <c r="M659" s="184"/>
      <c r="N659" s="184"/>
      <c r="O659" s="184"/>
      <c r="P659" s="184"/>
      <c r="Q659" s="184"/>
      <c r="R659" s="185"/>
      <c r="S659" s="185"/>
      <c r="T659" s="184"/>
      <c r="U659" s="184"/>
      <c r="V659" s="185"/>
      <c r="W659" s="185"/>
      <c r="X659" s="266"/>
      <c r="Y659" s="176"/>
      <c r="Z659" s="176"/>
      <c r="AA659" s="176"/>
      <c r="AB659" s="176"/>
      <c r="AC659" s="176"/>
      <c r="AD659" s="176"/>
      <c r="AE659" s="176" t="s">
        <v>197</v>
      </c>
      <c r="AF659" s="176">
        <v>0</v>
      </c>
      <c r="AG659" s="176"/>
      <c r="AH659" s="211"/>
      <c r="AI659" s="212" t="s">
        <v>2283</v>
      </c>
      <c r="AJ659" s="214"/>
      <c r="AK659" s="176"/>
      <c r="AL659" s="176"/>
      <c r="AM659" s="176"/>
      <c r="AN659" s="176"/>
      <c r="AO659" s="176"/>
      <c r="AP659" s="176"/>
      <c r="AQ659" s="176"/>
      <c r="AR659" s="176"/>
      <c r="AS659" s="176"/>
      <c r="AT659" s="176"/>
      <c r="AU659" s="176"/>
      <c r="AV659" s="176"/>
      <c r="AW659" s="176"/>
      <c r="AX659" s="176"/>
      <c r="AY659" s="176"/>
      <c r="AZ659" s="176"/>
      <c r="BA659" s="176"/>
      <c r="BB659" s="176"/>
      <c r="BC659" s="176"/>
      <c r="BD659" s="176"/>
      <c r="BE659" s="176"/>
      <c r="BF659" s="176"/>
      <c r="BG659" s="176"/>
      <c r="BH659" s="176"/>
    </row>
    <row r="660" spans="1:60" outlineLevel="1" x14ac:dyDescent="0.2">
      <c r="A660" s="177"/>
      <c r="B660" s="208" t="s">
        <v>2282</v>
      </c>
      <c r="C660" s="209"/>
      <c r="D660" s="200"/>
      <c r="E660" s="201"/>
      <c r="F660" s="184"/>
      <c r="G660" s="184"/>
      <c r="H660" s="184"/>
      <c r="I660" s="184"/>
      <c r="J660" s="184"/>
      <c r="K660" s="184"/>
      <c r="L660" s="184"/>
      <c r="M660" s="184"/>
      <c r="N660" s="184"/>
      <c r="O660" s="184"/>
      <c r="P660" s="184"/>
      <c r="Q660" s="184"/>
      <c r="R660" s="185"/>
      <c r="S660" s="185"/>
      <c r="T660" s="184"/>
      <c r="U660" s="184"/>
      <c r="V660" s="185"/>
      <c r="W660" s="185"/>
      <c r="X660" s="266"/>
      <c r="Y660" s="176"/>
      <c r="Z660" s="176"/>
      <c r="AA660" s="176"/>
      <c r="AB660" s="176"/>
      <c r="AC660" s="176"/>
      <c r="AD660" s="176"/>
      <c r="AE660" s="176" t="s">
        <v>197</v>
      </c>
      <c r="AF660" s="176">
        <v>0</v>
      </c>
      <c r="AG660" s="176"/>
      <c r="AH660" s="211"/>
      <c r="AI660" s="212" t="s">
        <v>2282</v>
      </c>
      <c r="AJ660" s="214"/>
      <c r="AK660" s="176"/>
      <c r="AL660" s="176"/>
      <c r="AM660" s="176"/>
      <c r="AN660" s="176"/>
      <c r="AO660" s="176"/>
      <c r="AP660" s="176"/>
      <c r="AQ660" s="176"/>
      <c r="AR660" s="176"/>
      <c r="AS660" s="176"/>
      <c r="AT660" s="176"/>
      <c r="AU660" s="176"/>
      <c r="AV660" s="176"/>
      <c r="AW660" s="176"/>
      <c r="AX660" s="176"/>
      <c r="AY660" s="176"/>
      <c r="AZ660" s="176"/>
      <c r="BA660" s="176"/>
      <c r="BB660" s="176"/>
      <c r="BC660" s="176"/>
      <c r="BD660" s="176"/>
      <c r="BE660" s="176"/>
      <c r="BF660" s="176"/>
      <c r="BG660" s="176"/>
      <c r="BH660" s="176"/>
    </row>
    <row r="661" spans="1:60" outlineLevel="1" x14ac:dyDescent="0.2">
      <c r="A661" s="177"/>
      <c r="B661" s="208" t="s">
        <v>2281</v>
      </c>
      <c r="C661" s="209"/>
      <c r="D661" s="200"/>
      <c r="E661" s="201"/>
      <c r="F661" s="184"/>
      <c r="G661" s="184"/>
      <c r="H661" s="184"/>
      <c r="I661" s="184"/>
      <c r="J661" s="184"/>
      <c r="K661" s="184"/>
      <c r="L661" s="184"/>
      <c r="M661" s="184"/>
      <c r="N661" s="184"/>
      <c r="O661" s="184"/>
      <c r="P661" s="184"/>
      <c r="Q661" s="184"/>
      <c r="R661" s="185"/>
      <c r="S661" s="185"/>
      <c r="T661" s="184"/>
      <c r="U661" s="184"/>
      <c r="V661" s="185"/>
      <c r="W661" s="185"/>
      <c r="X661" s="266"/>
      <c r="Y661" s="176"/>
      <c r="Z661" s="176"/>
      <c r="AA661" s="176"/>
      <c r="AB661" s="176"/>
      <c r="AC661" s="176"/>
      <c r="AD661" s="176"/>
      <c r="AE661" s="176" t="s">
        <v>197</v>
      </c>
      <c r="AF661" s="176">
        <v>0</v>
      </c>
      <c r="AG661" s="176"/>
      <c r="AH661" s="211"/>
      <c r="AI661" s="212" t="s">
        <v>2281</v>
      </c>
      <c r="AJ661" s="214"/>
      <c r="AK661" s="176"/>
      <c r="AL661" s="176"/>
      <c r="AM661" s="176"/>
      <c r="AN661" s="176"/>
      <c r="AO661" s="176"/>
      <c r="AP661" s="176"/>
      <c r="AQ661" s="176"/>
      <c r="AR661" s="176"/>
      <c r="AS661" s="176"/>
      <c r="AT661" s="176"/>
      <c r="AU661" s="176"/>
      <c r="AV661" s="176"/>
      <c r="AW661" s="176"/>
      <c r="AX661" s="176"/>
      <c r="AY661" s="176"/>
      <c r="AZ661" s="176"/>
      <c r="BA661" s="176"/>
      <c r="BB661" s="176"/>
      <c r="BC661" s="176"/>
      <c r="BD661" s="176"/>
      <c r="BE661" s="176"/>
      <c r="BF661" s="176"/>
      <c r="BG661" s="176"/>
      <c r="BH661" s="176"/>
    </row>
    <row r="662" spans="1:60" outlineLevel="1" x14ac:dyDescent="0.2">
      <c r="A662" s="177"/>
      <c r="B662" s="208" t="s">
        <v>2280</v>
      </c>
      <c r="C662" s="209"/>
      <c r="D662" s="200"/>
      <c r="E662" s="201">
        <v>571.27099999999996</v>
      </c>
      <c r="F662" s="184"/>
      <c r="G662" s="184"/>
      <c r="H662" s="184"/>
      <c r="I662" s="184"/>
      <c r="J662" s="184"/>
      <c r="K662" s="184"/>
      <c r="L662" s="184"/>
      <c r="M662" s="184"/>
      <c r="N662" s="184"/>
      <c r="O662" s="184"/>
      <c r="P662" s="184"/>
      <c r="Q662" s="184"/>
      <c r="R662" s="185"/>
      <c r="S662" s="185"/>
      <c r="T662" s="184"/>
      <c r="U662" s="184"/>
      <c r="V662" s="185"/>
      <c r="W662" s="185"/>
      <c r="X662" s="266"/>
      <c r="Y662" s="176"/>
      <c r="Z662" s="176"/>
      <c r="AA662" s="176"/>
      <c r="AB662" s="176"/>
      <c r="AC662" s="176"/>
      <c r="AD662" s="176"/>
      <c r="AE662" s="176" t="s">
        <v>197</v>
      </c>
      <c r="AF662" s="176">
        <v>0</v>
      </c>
      <c r="AG662" s="176"/>
      <c r="AH662" s="211"/>
      <c r="AI662" s="212" t="s">
        <v>2280</v>
      </c>
      <c r="AJ662" s="214"/>
      <c r="AK662" s="176"/>
      <c r="AL662" s="176"/>
      <c r="AM662" s="176"/>
      <c r="AN662" s="176"/>
      <c r="AO662" s="176"/>
      <c r="AP662" s="176"/>
      <c r="AQ662" s="176"/>
      <c r="AR662" s="176"/>
      <c r="AS662" s="176"/>
      <c r="AT662" s="176"/>
      <c r="AU662" s="176"/>
      <c r="AV662" s="176"/>
      <c r="AW662" s="176"/>
      <c r="AX662" s="176"/>
      <c r="AY662" s="176"/>
      <c r="AZ662" s="176"/>
      <c r="BA662" s="176"/>
      <c r="BB662" s="176"/>
      <c r="BC662" s="176"/>
      <c r="BD662" s="176"/>
      <c r="BE662" s="176"/>
      <c r="BF662" s="176"/>
      <c r="BG662" s="176"/>
      <c r="BH662" s="176"/>
    </row>
    <row r="663" spans="1:60" ht="22.5" outlineLevel="1" x14ac:dyDescent="0.2">
      <c r="A663" s="193">
        <v>120</v>
      </c>
      <c r="B663" s="194" t="s">
        <v>561</v>
      </c>
      <c r="C663" s="194" t="s">
        <v>562</v>
      </c>
      <c r="D663" s="195" t="s">
        <v>207</v>
      </c>
      <c r="E663" s="196">
        <v>601.12</v>
      </c>
      <c r="F663" s="199"/>
      <c r="G663" s="197">
        <f>ROUND(E663*F663,2)</f>
        <v>0</v>
      </c>
      <c r="H663" s="199">
        <v>71.239999999999995</v>
      </c>
      <c r="I663" s="197">
        <f>ROUND(E663*H663,2)</f>
        <v>42823.79</v>
      </c>
      <c r="J663" s="199">
        <v>184.76</v>
      </c>
      <c r="K663" s="197">
        <f>ROUND(E663*J663,2)</f>
        <v>111062.93</v>
      </c>
      <c r="L663" s="197">
        <v>21</v>
      </c>
      <c r="M663" s="197">
        <f>G663*(1+L663/100)</f>
        <v>0</v>
      </c>
      <c r="N663" s="197">
        <v>2.5000000000000001E-4</v>
      </c>
      <c r="O663" s="197">
        <f>ROUND(E663*N663,2)</f>
        <v>0.15</v>
      </c>
      <c r="P663" s="197">
        <v>0</v>
      </c>
      <c r="Q663" s="197">
        <f>ROUND(E663*P663,2)</f>
        <v>0</v>
      </c>
      <c r="R663" s="198" t="s">
        <v>428</v>
      </c>
      <c r="S663" s="198" t="s">
        <v>194</v>
      </c>
      <c r="T663" s="197">
        <v>0.38</v>
      </c>
      <c r="U663" s="197">
        <f>ROUND(E663*T663,2)</f>
        <v>228.43</v>
      </c>
      <c r="V663" s="198"/>
      <c r="W663" s="198"/>
      <c r="X663" s="266"/>
      <c r="Y663" s="176"/>
      <c r="Z663" s="176"/>
      <c r="AA663" s="176"/>
      <c r="AB663" s="176"/>
      <c r="AC663" s="176"/>
      <c r="AD663" s="176"/>
      <c r="AE663" s="176" t="s">
        <v>449</v>
      </c>
      <c r="AF663" s="176">
        <v>542</v>
      </c>
      <c r="AG663" s="176"/>
      <c r="AH663" s="211"/>
      <c r="AI663" s="211"/>
      <c r="AJ663" s="214"/>
      <c r="AK663" s="176"/>
      <c r="AL663" s="176"/>
      <c r="AM663" s="176"/>
      <c r="AN663" s="176"/>
      <c r="AO663" s="176"/>
      <c r="AP663" s="176"/>
      <c r="AQ663" s="176"/>
      <c r="AR663" s="176"/>
      <c r="AS663" s="176"/>
      <c r="AT663" s="176"/>
      <c r="AU663" s="176"/>
      <c r="AV663" s="176"/>
      <c r="AW663" s="176"/>
      <c r="AX663" s="176"/>
      <c r="AY663" s="176"/>
      <c r="AZ663" s="176"/>
      <c r="BA663" s="176"/>
      <c r="BB663" s="176"/>
      <c r="BC663" s="176"/>
      <c r="BD663" s="176"/>
      <c r="BE663" s="176"/>
      <c r="BF663" s="176"/>
      <c r="BG663" s="176"/>
      <c r="BH663" s="176"/>
    </row>
    <row r="664" spans="1:60" outlineLevel="1" x14ac:dyDescent="0.2">
      <c r="A664" s="177"/>
      <c r="B664" s="208" t="s">
        <v>2279</v>
      </c>
      <c r="C664" s="209"/>
      <c r="D664" s="200"/>
      <c r="E664" s="201"/>
      <c r="F664" s="184"/>
      <c r="G664" s="184"/>
      <c r="H664" s="184"/>
      <c r="I664" s="184"/>
      <c r="J664" s="184"/>
      <c r="K664" s="184"/>
      <c r="L664" s="184"/>
      <c r="M664" s="184"/>
      <c r="N664" s="184"/>
      <c r="O664" s="184"/>
      <c r="P664" s="184"/>
      <c r="Q664" s="184"/>
      <c r="R664" s="185"/>
      <c r="S664" s="185"/>
      <c r="T664" s="184"/>
      <c r="U664" s="184"/>
      <c r="V664" s="185"/>
      <c r="W664" s="185"/>
      <c r="X664" s="266"/>
      <c r="Y664" s="176"/>
      <c r="Z664" s="176"/>
      <c r="AA664" s="176"/>
      <c r="AB664" s="176"/>
      <c r="AC664" s="176"/>
      <c r="AD664" s="176"/>
      <c r="AE664" s="176" t="s">
        <v>197</v>
      </c>
      <c r="AF664" s="176">
        <v>0</v>
      </c>
      <c r="AG664" s="176"/>
      <c r="AH664" s="211"/>
      <c r="AI664" s="212" t="s">
        <v>2279</v>
      </c>
      <c r="AJ664" s="214"/>
      <c r="AK664" s="176"/>
      <c r="AL664" s="176"/>
      <c r="AM664" s="176"/>
      <c r="AN664" s="176"/>
      <c r="AO664" s="176"/>
      <c r="AP664" s="176"/>
      <c r="AQ664" s="176"/>
      <c r="AR664" s="176"/>
      <c r="AS664" s="176"/>
      <c r="AT664" s="176"/>
      <c r="AU664" s="176"/>
      <c r="AV664" s="176"/>
      <c r="AW664" s="176"/>
      <c r="AX664" s="176"/>
      <c r="AY664" s="176"/>
      <c r="AZ664" s="176"/>
      <c r="BA664" s="176"/>
      <c r="BB664" s="176"/>
      <c r="BC664" s="176"/>
      <c r="BD664" s="176"/>
      <c r="BE664" s="176"/>
      <c r="BF664" s="176"/>
      <c r="BG664" s="176"/>
      <c r="BH664" s="176"/>
    </row>
    <row r="665" spans="1:60" outlineLevel="1" x14ac:dyDescent="0.2">
      <c r="A665" s="177"/>
      <c r="B665" s="208" t="s">
        <v>2278</v>
      </c>
      <c r="C665" s="209"/>
      <c r="D665" s="200"/>
      <c r="E665" s="201"/>
      <c r="F665" s="184"/>
      <c r="G665" s="184"/>
      <c r="H665" s="184"/>
      <c r="I665" s="184"/>
      <c r="J665" s="184"/>
      <c r="K665" s="184"/>
      <c r="L665" s="184"/>
      <c r="M665" s="184"/>
      <c r="N665" s="184"/>
      <c r="O665" s="184"/>
      <c r="P665" s="184"/>
      <c r="Q665" s="184"/>
      <c r="R665" s="185"/>
      <c r="S665" s="185"/>
      <c r="T665" s="184"/>
      <c r="U665" s="184"/>
      <c r="V665" s="185"/>
      <c r="W665" s="185"/>
      <c r="X665" s="266"/>
      <c r="Y665" s="176"/>
      <c r="Z665" s="176"/>
      <c r="AA665" s="176"/>
      <c r="AB665" s="176"/>
      <c r="AC665" s="176"/>
      <c r="AD665" s="176"/>
      <c r="AE665" s="176" t="s">
        <v>197</v>
      </c>
      <c r="AF665" s="176">
        <v>0</v>
      </c>
      <c r="AG665" s="176"/>
      <c r="AH665" s="211"/>
      <c r="AI665" s="212" t="s">
        <v>2278</v>
      </c>
      <c r="AJ665" s="214"/>
      <c r="AK665" s="176"/>
      <c r="AL665" s="176"/>
      <c r="AM665" s="176"/>
      <c r="AN665" s="176"/>
      <c r="AO665" s="176"/>
      <c r="AP665" s="176"/>
      <c r="AQ665" s="176"/>
      <c r="AR665" s="176"/>
      <c r="AS665" s="176"/>
      <c r="AT665" s="176"/>
      <c r="AU665" s="176"/>
      <c r="AV665" s="176"/>
      <c r="AW665" s="176"/>
      <c r="AX665" s="176"/>
      <c r="AY665" s="176"/>
      <c r="AZ665" s="176"/>
      <c r="BA665" s="176"/>
      <c r="BB665" s="176"/>
      <c r="BC665" s="176"/>
      <c r="BD665" s="176"/>
      <c r="BE665" s="176"/>
      <c r="BF665" s="176"/>
      <c r="BG665" s="176"/>
      <c r="BH665" s="176"/>
    </row>
    <row r="666" spans="1:60" outlineLevel="1" x14ac:dyDescent="0.2">
      <c r="A666" s="177"/>
      <c r="B666" s="208" t="s">
        <v>2277</v>
      </c>
      <c r="C666" s="209"/>
      <c r="D666" s="200"/>
      <c r="E666" s="201"/>
      <c r="F666" s="184"/>
      <c r="G666" s="184"/>
      <c r="H666" s="184"/>
      <c r="I666" s="184"/>
      <c r="J666" s="184"/>
      <c r="K666" s="184"/>
      <c r="L666" s="184"/>
      <c r="M666" s="184"/>
      <c r="N666" s="184"/>
      <c r="O666" s="184"/>
      <c r="P666" s="184"/>
      <c r="Q666" s="184"/>
      <c r="R666" s="185"/>
      <c r="S666" s="185"/>
      <c r="T666" s="184"/>
      <c r="U666" s="184"/>
      <c r="V666" s="185"/>
      <c r="W666" s="185"/>
      <c r="X666" s="266"/>
      <c r="Y666" s="176"/>
      <c r="Z666" s="176"/>
      <c r="AA666" s="176"/>
      <c r="AB666" s="176"/>
      <c r="AC666" s="176"/>
      <c r="AD666" s="176"/>
      <c r="AE666" s="176" t="s">
        <v>197</v>
      </c>
      <c r="AF666" s="176">
        <v>0</v>
      </c>
      <c r="AG666" s="176"/>
      <c r="AH666" s="211"/>
      <c r="AI666" s="212" t="s">
        <v>2277</v>
      </c>
      <c r="AJ666" s="214"/>
      <c r="AK666" s="176"/>
      <c r="AL666" s="176"/>
      <c r="AM666" s="176"/>
      <c r="AN666" s="176"/>
      <c r="AO666" s="176"/>
      <c r="AP666" s="176"/>
      <c r="AQ666" s="176"/>
      <c r="AR666" s="176"/>
      <c r="AS666" s="176"/>
      <c r="AT666" s="176"/>
      <c r="AU666" s="176"/>
      <c r="AV666" s="176"/>
      <c r="AW666" s="176"/>
      <c r="AX666" s="176"/>
      <c r="AY666" s="176"/>
      <c r="AZ666" s="176"/>
      <c r="BA666" s="176"/>
      <c r="BB666" s="176"/>
      <c r="BC666" s="176"/>
      <c r="BD666" s="176"/>
      <c r="BE666" s="176"/>
      <c r="BF666" s="176"/>
      <c r="BG666" s="176"/>
      <c r="BH666" s="176"/>
    </row>
    <row r="667" spans="1:60" outlineLevel="1" x14ac:dyDescent="0.2">
      <c r="A667" s="177"/>
      <c r="B667" s="208" t="s">
        <v>2276</v>
      </c>
      <c r="C667" s="209"/>
      <c r="D667" s="200"/>
      <c r="E667" s="201"/>
      <c r="F667" s="184"/>
      <c r="G667" s="184"/>
      <c r="H667" s="184"/>
      <c r="I667" s="184"/>
      <c r="J667" s="184"/>
      <c r="K667" s="184"/>
      <c r="L667" s="184"/>
      <c r="M667" s="184"/>
      <c r="N667" s="184"/>
      <c r="O667" s="184"/>
      <c r="P667" s="184"/>
      <c r="Q667" s="184"/>
      <c r="R667" s="185"/>
      <c r="S667" s="185"/>
      <c r="T667" s="184"/>
      <c r="U667" s="184"/>
      <c r="V667" s="185"/>
      <c r="W667" s="185"/>
      <c r="X667" s="266"/>
      <c r="Y667" s="176"/>
      <c r="Z667" s="176"/>
      <c r="AA667" s="176"/>
      <c r="AB667" s="176"/>
      <c r="AC667" s="176"/>
      <c r="AD667" s="176"/>
      <c r="AE667" s="176" t="s">
        <v>197</v>
      </c>
      <c r="AF667" s="176">
        <v>0</v>
      </c>
      <c r="AG667" s="176"/>
      <c r="AH667" s="211"/>
      <c r="AI667" s="212" t="s">
        <v>2276</v>
      </c>
      <c r="AJ667" s="214"/>
      <c r="AK667" s="176"/>
      <c r="AL667" s="176"/>
      <c r="AM667" s="176"/>
      <c r="AN667" s="176"/>
      <c r="AO667" s="176"/>
      <c r="AP667" s="176"/>
      <c r="AQ667" s="176"/>
      <c r="AR667" s="176"/>
      <c r="AS667" s="176"/>
      <c r="AT667" s="176"/>
      <c r="AU667" s="176"/>
      <c r="AV667" s="176"/>
      <c r="AW667" s="176"/>
      <c r="AX667" s="176"/>
      <c r="AY667" s="176"/>
      <c r="AZ667" s="176"/>
      <c r="BA667" s="176"/>
      <c r="BB667" s="176"/>
      <c r="BC667" s="176"/>
      <c r="BD667" s="176"/>
      <c r="BE667" s="176"/>
      <c r="BF667" s="176"/>
      <c r="BG667" s="176"/>
      <c r="BH667" s="176"/>
    </row>
    <row r="668" spans="1:60" outlineLevel="1" x14ac:dyDescent="0.2">
      <c r="A668" s="177"/>
      <c r="B668" s="208" t="s">
        <v>2275</v>
      </c>
      <c r="C668" s="209"/>
      <c r="D668" s="200"/>
      <c r="E668" s="201"/>
      <c r="F668" s="184"/>
      <c r="G668" s="184"/>
      <c r="H668" s="184"/>
      <c r="I668" s="184"/>
      <c r="J668" s="184"/>
      <c r="K668" s="184"/>
      <c r="L668" s="184"/>
      <c r="M668" s="184"/>
      <c r="N668" s="184"/>
      <c r="O668" s="184"/>
      <c r="P668" s="184"/>
      <c r="Q668" s="184"/>
      <c r="R668" s="185"/>
      <c r="S668" s="185"/>
      <c r="T668" s="184"/>
      <c r="U668" s="184"/>
      <c r="V668" s="185"/>
      <c r="W668" s="185"/>
      <c r="X668" s="266"/>
      <c r="Y668" s="176"/>
      <c r="Z668" s="176"/>
      <c r="AA668" s="176"/>
      <c r="AB668" s="176"/>
      <c r="AC668" s="176"/>
      <c r="AD668" s="176"/>
      <c r="AE668" s="176" t="s">
        <v>197</v>
      </c>
      <c r="AF668" s="176">
        <v>0</v>
      </c>
      <c r="AG668" s="176"/>
      <c r="AH668" s="211"/>
      <c r="AI668" s="212" t="s">
        <v>2275</v>
      </c>
      <c r="AJ668" s="214"/>
      <c r="AK668" s="176"/>
      <c r="AL668" s="176"/>
      <c r="AM668" s="176"/>
      <c r="AN668" s="176"/>
      <c r="AO668" s="176"/>
      <c r="AP668" s="176"/>
      <c r="AQ668" s="176"/>
      <c r="AR668" s="176"/>
      <c r="AS668" s="176"/>
      <c r="AT668" s="176"/>
      <c r="AU668" s="176"/>
      <c r="AV668" s="176"/>
      <c r="AW668" s="176"/>
      <c r="AX668" s="176"/>
      <c r="AY668" s="176"/>
      <c r="AZ668" s="176"/>
      <c r="BA668" s="176"/>
      <c r="BB668" s="176"/>
      <c r="BC668" s="176"/>
      <c r="BD668" s="176"/>
      <c r="BE668" s="176"/>
      <c r="BF668" s="176"/>
      <c r="BG668" s="176"/>
      <c r="BH668" s="176"/>
    </row>
    <row r="669" spans="1:60" outlineLevel="1" x14ac:dyDescent="0.2">
      <c r="A669" s="177"/>
      <c r="B669" s="208" t="s">
        <v>2274</v>
      </c>
      <c r="C669" s="209"/>
      <c r="D669" s="200"/>
      <c r="E669" s="201"/>
      <c r="F669" s="184"/>
      <c r="G669" s="184"/>
      <c r="H669" s="184"/>
      <c r="I669" s="184"/>
      <c r="J669" s="184"/>
      <c r="K669" s="184"/>
      <c r="L669" s="184"/>
      <c r="M669" s="184"/>
      <c r="N669" s="184"/>
      <c r="O669" s="184"/>
      <c r="P669" s="184"/>
      <c r="Q669" s="184"/>
      <c r="R669" s="185"/>
      <c r="S669" s="185"/>
      <c r="T669" s="184"/>
      <c r="U669" s="184"/>
      <c r="V669" s="185"/>
      <c r="W669" s="185"/>
      <c r="X669" s="266"/>
      <c r="Y669" s="176"/>
      <c r="Z669" s="176"/>
      <c r="AA669" s="176"/>
      <c r="AB669" s="176"/>
      <c r="AC669" s="176"/>
      <c r="AD669" s="176"/>
      <c r="AE669" s="176" t="s">
        <v>197</v>
      </c>
      <c r="AF669" s="176">
        <v>0</v>
      </c>
      <c r="AG669" s="176"/>
      <c r="AH669" s="211"/>
      <c r="AI669" s="212" t="s">
        <v>2274</v>
      </c>
      <c r="AJ669" s="214"/>
      <c r="AK669" s="176"/>
      <c r="AL669" s="176"/>
      <c r="AM669" s="176"/>
      <c r="AN669" s="176"/>
      <c r="AO669" s="176"/>
      <c r="AP669" s="176"/>
      <c r="AQ669" s="176"/>
      <c r="AR669" s="176"/>
      <c r="AS669" s="176"/>
      <c r="AT669" s="176"/>
      <c r="AU669" s="176"/>
      <c r="AV669" s="176"/>
      <c r="AW669" s="176"/>
      <c r="AX669" s="176"/>
      <c r="AY669" s="176"/>
      <c r="AZ669" s="176"/>
      <c r="BA669" s="176"/>
      <c r="BB669" s="176"/>
      <c r="BC669" s="176"/>
      <c r="BD669" s="176"/>
      <c r="BE669" s="176"/>
      <c r="BF669" s="176"/>
      <c r="BG669" s="176"/>
      <c r="BH669" s="176"/>
    </row>
    <row r="670" spans="1:60" outlineLevel="1" x14ac:dyDescent="0.2">
      <c r="A670" s="177"/>
      <c r="B670" s="208" t="s">
        <v>2273</v>
      </c>
      <c r="C670" s="209"/>
      <c r="D670" s="200"/>
      <c r="E670" s="201"/>
      <c r="F670" s="184"/>
      <c r="G670" s="184"/>
      <c r="H670" s="184"/>
      <c r="I670" s="184"/>
      <c r="J670" s="184"/>
      <c r="K670" s="184"/>
      <c r="L670" s="184"/>
      <c r="M670" s="184"/>
      <c r="N670" s="184"/>
      <c r="O670" s="184"/>
      <c r="P670" s="184"/>
      <c r="Q670" s="184"/>
      <c r="R670" s="185"/>
      <c r="S670" s="185"/>
      <c r="T670" s="184"/>
      <c r="U670" s="184"/>
      <c r="V670" s="185"/>
      <c r="W670" s="185"/>
      <c r="X670" s="266"/>
      <c r="Y670" s="176"/>
      <c r="Z670" s="176"/>
      <c r="AA670" s="176"/>
      <c r="AB670" s="176"/>
      <c r="AC670" s="176"/>
      <c r="AD670" s="176"/>
      <c r="AE670" s="176" t="s">
        <v>197</v>
      </c>
      <c r="AF670" s="176">
        <v>0</v>
      </c>
      <c r="AG670" s="176"/>
      <c r="AH670" s="211"/>
      <c r="AI670" s="212" t="s">
        <v>2273</v>
      </c>
      <c r="AJ670" s="214"/>
      <c r="AK670" s="176"/>
      <c r="AL670" s="176"/>
      <c r="AM670" s="176"/>
      <c r="AN670" s="176"/>
      <c r="AO670" s="176"/>
      <c r="AP670" s="176"/>
      <c r="AQ670" s="176"/>
      <c r="AR670" s="176"/>
      <c r="AS670" s="176"/>
      <c r="AT670" s="176"/>
      <c r="AU670" s="176"/>
      <c r="AV670" s="176"/>
      <c r="AW670" s="176"/>
      <c r="AX670" s="176"/>
      <c r="AY670" s="176"/>
      <c r="AZ670" s="176"/>
      <c r="BA670" s="176"/>
      <c r="BB670" s="176"/>
      <c r="BC670" s="176"/>
      <c r="BD670" s="176"/>
      <c r="BE670" s="176"/>
      <c r="BF670" s="176"/>
      <c r="BG670" s="176"/>
      <c r="BH670" s="176"/>
    </row>
    <row r="671" spans="1:60" outlineLevel="1" x14ac:dyDescent="0.2">
      <c r="A671" s="177"/>
      <c r="B671" s="208" t="s">
        <v>2272</v>
      </c>
      <c r="C671" s="209"/>
      <c r="D671" s="200"/>
      <c r="E671" s="201"/>
      <c r="F671" s="184"/>
      <c r="G671" s="184"/>
      <c r="H671" s="184"/>
      <c r="I671" s="184"/>
      <c r="J671" s="184"/>
      <c r="K671" s="184"/>
      <c r="L671" s="184"/>
      <c r="M671" s="184"/>
      <c r="N671" s="184"/>
      <c r="O671" s="184"/>
      <c r="P671" s="184"/>
      <c r="Q671" s="184"/>
      <c r="R671" s="185"/>
      <c r="S671" s="185"/>
      <c r="T671" s="184"/>
      <c r="U671" s="184"/>
      <c r="V671" s="185"/>
      <c r="W671" s="185"/>
      <c r="X671" s="266"/>
      <c r="Y671" s="176"/>
      <c r="Z671" s="176"/>
      <c r="AA671" s="176"/>
      <c r="AB671" s="176"/>
      <c r="AC671" s="176"/>
      <c r="AD671" s="176"/>
      <c r="AE671" s="176" t="s">
        <v>197</v>
      </c>
      <c r="AF671" s="176">
        <v>0</v>
      </c>
      <c r="AG671" s="176"/>
      <c r="AH671" s="211"/>
      <c r="AI671" s="212" t="s">
        <v>2272</v>
      </c>
      <c r="AJ671" s="214"/>
      <c r="AK671" s="176"/>
      <c r="AL671" s="176"/>
      <c r="AM671" s="176"/>
      <c r="AN671" s="176"/>
      <c r="AO671" s="176"/>
      <c r="AP671" s="176"/>
      <c r="AQ671" s="176"/>
      <c r="AR671" s="176"/>
      <c r="AS671" s="176"/>
      <c r="AT671" s="176"/>
      <c r="AU671" s="176"/>
      <c r="AV671" s="176"/>
      <c r="AW671" s="176"/>
      <c r="AX671" s="176"/>
      <c r="AY671" s="176"/>
      <c r="AZ671" s="176"/>
      <c r="BA671" s="176"/>
      <c r="BB671" s="176"/>
      <c r="BC671" s="176"/>
      <c r="BD671" s="176"/>
      <c r="BE671" s="176"/>
      <c r="BF671" s="176"/>
      <c r="BG671" s="176"/>
      <c r="BH671" s="176"/>
    </row>
    <row r="672" spans="1:60" outlineLevel="1" x14ac:dyDescent="0.2">
      <c r="A672" s="177"/>
      <c r="B672" s="208" t="s">
        <v>2271</v>
      </c>
      <c r="C672" s="209"/>
      <c r="D672" s="200"/>
      <c r="E672" s="201"/>
      <c r="F672" s="184"/>
      <c r="G672" s="184"/>
      <c r="H672" s="184"/>
      <c r="I672" s="184"/>
      <c r="J672" s="184"/>
      <c r="K672" s="184"/>
      <c r="L672" s="184"/>
      <c r="M672" s="184"/>
      <c r="N672" s="184"/>
      <c r="O672" s="184"/>
      <c r="P672" s="184"/>
      <c r="Q672" s="184"/>
      <c r="R672" s="185"/>
      <c r="S672" s="185"/>
      <c r="T672" s="184"/>
      <c r="U672" s="184"/>
      <c r="V672" s="185"/>
      <c r="W672" s="185"/>
      <c r="X672" s="266"/>
      <c r="Y672" s="176"/>
      <c r="Z672" s="176"/>
      <c r="AA672" s="176"/>
      <c r="AB672" s="176"/>
      <c r="AC672" s="176"/>
      <c r="AD672" s="176"/>
      <c r="AE672" s="176" t="s">
        <v>197</v>
      </c>
      <c r="AF672" s="176">
        <v>0</v>
      </c>
      <c r="AG672" s="176"/>
      <c r="AH672" s="211"/>
      <c r="AI672" s="212" t="s">
        <v>2271</v>
      </c>
      <c r="AJ672" s="214"/>
      <c r="AK672" s="176"/>
      <c r="AL672" s="176"/>
      <c r="AM672" s="176"/>
      <c r="AN672" s="176"/>
      <c r="AO672" s="176"/>
      <c r="AP672" s="176"/>
      <c r="AQ672" s="176"/>
      <c r="AR672" s="176"/>
      <c r="AS672" s="176"/>
      <c r="AT672" s="176"/>
      <c r="AU672" s="176"/>
      <c r="AV672" s="176"/>
      <c r="AW672" s="176"/>
      <c r="AX672" s="176"/>
      <c r="AY672" s="176"/>
      <c r="AZ672" s="176"/>
      <c r="BA672" s="176"/>
      <c r="BB672" s="176"/>
      <c r="BC672" s="176"/>
      <c r="BD672" s="176"/>
      <c r="BE672" s="176"/>
      <c r="BF672" s="176"/>
      <c r="BG672" s="176"/>
      <c r="BH672" s="176"/>
    </row>
    <row r="673" spans="1:60" outlineLevel="1" x14ac:dyDescent="0.2">
      <c r="A673" s="177"/>
      <c r="B673" s="208" t="s">
        <v>2270</v>
      </c>
      <c r="C673" s="209"/>
      <c r="D673" s="200"/>
      <c r="E673" s="201"/>
      <c r="F673" s="184"/>
      <c r="G673" s="184"/>
      <c r="H673" s="184"/>
      <c r="I673" s="184"/>
      <c r="J673" s="184"/>
      <c r="K673" s="184"/>
      <c r="L673" s="184"/>
      <c r="M673" s="184"/>
      <c r="N673" s="184"/>
      <c r="O673" s="184"/>
      <c r="P673" s="184"/>
      <c r="Q673" s="184"/>
      <c r="R673" s="185"/>
      <c r="S673" s="185"/>
      <c r="T673" s="184"/>
      <c r="U673" s="184"/>
      <c r="V673" s="185"/>
      <c r="W673" s="185"/>
      <c r="X673" s="266"/>
      <c r="Y673" s="176"/>
      <c r="Z673" s="176"/>
      <c r="AA673" s="176"/>
      <c r="AB673" s="176"/>
      <c r="AC673" s="176"/>
      <c r="AD673" s="176"/>
      <c r="AE673" s="176" t="s">
        <v>197</v>
      </c>
      <c r="AF673" s="176">
        <v>0</v>
      </c>
      <c r="AG673" s="176"/>
      <c r="AH673" s="211"/>
      <c r="AI673" s="212" t="s">
        <v>2270</v>
      </c>
      <c r="AJ673" s="214"/>
      <c r="AK673" s="176"/>
      <c r="AL673" s="176"/>
      <c r="AM673" s="176"/>
      <c r="AN673" s="176"/>
      <c r="AO673" s="176"/>
      <c r="AP673" s="176"/>
      <c r="AQ673" s="176"/>
      <c r="AR673" s="176"/>
      <c r="AS673" s="176"/>
      <c r="AT673" s="176"/>
      <c r="AU673" s="176"/>
      <c r="AV673" s="176"/>
      <c r="AW673" s="176"/>
      <c r="AX673" s="176"/>
      <c r="AY673" s="176"/>
      <c r="AZ673" s="176"/>
      <c r="BA673" s="176"/>
      <c r="BB673" s="176"/>
      <c r="BC673" s="176"/>
      <c r="BD673" s="176"/>
      <c r="BE673" s="176"/>
      <c r="BF673" s="176"/>
      <c r="BG673" s="176"/>
      <c r="BH673" s="176"/>
    </row>
    <row r="674" spans="1:60" outlineLevel="1" x14ac:dyDescent="0.2">
      <c r="A674" s="177"/>
      <c r="B674" s="208" t="s">
        <v>2269</v>
      </c>
      <c r="C674" s="209"/>
      <c r="D674" s="200"/>
      <c r="E674" s="201"/>
      <c r="F674" s="184"/>
      <c r="G674" s="184"/>
      <c r="H674" s="184"/>
      <c r="I674" s="184"/>
      <c r="J674" s="184"/>
      <c r="K674" s="184"/>
      <c r="L674" s="184"/>
      <c r="M674" s="184"/>
      <c r="N674" s="184"/>
      <c r="O674" s="184"/>
      <c r="P674" s="184"/>
      <c r="Q674" s="184"/>
      <c r="R674" s="185"/>
      <c r="S674" s="185"/>
      <c r="T674" s="184"/>
      <c r="U674" s="184"/>
      <c r="V674" s="185"/>
      <c r="W674" s="185"/>
      <c r="X674" s="266"/>
      <c r="Y674" s="176"/>
      <c r="Z674" s="176"/>
      <c r="AA674" s="176"/>
      <c r="AB674" s="176"/>
      <c r="AC674" s="176"/>
      <c r="AD674" s="176"/>
      <c r="AE674" s="176" t="s">
        <v>197</v>
      </c>
      <c r="AF674" s="176">
        <v>0</v>
      </c>
      <c r="AG674" s="176"/>
      <c r="AH674" s="211"/>
      <c r="AI674" s="212" t="s">
        <v>2269</v>
      </c>
      <c r="AJ674" s="214"/>
      <c r="AK674" s="176"/>
      <c r="AL674" s="176"/>
      <c r="AM674" s="176"/>
      <c r="AN674" s="176"/>
      <c r="AO674" s="176"/>
      <c r="AP674" s="176"/>
      <c r="AQ674" s="176"/>
      <c r="AR674" s="176"/>
      <c r="AS674" s="176"/>
      <c r="AT674" s="176"/>
      <c r="AU674" s="176"/>
      <c r="AV674" s="176"/>
      <c r="AW674" s="176"/>
      <c r="AX674" s="176"/>
      <c r="AY674" s="176"/>
      <c r="AZ674" s="176"/>
      <c r="BA674" s="176"/>
      <c r="BB674" s="176"/>
      <c r="BC674" s="176"/>
      <c r="BD674" s="176"/>
      <c r="BE674" s="176"/>
      <c r="BF674" s="176"/>
      <c r="BG674" s="176"/>
      <c r="BH674" s="176"/>
    </row>
    <row r="675" spans="1:60" outlineLevel="1" x14ac:dyDescent="0.2">
      <c r="A675" s="177"/>
      <c r="B675" s="208" t="s">
        <v>2268</v>
      </c>
      <c r="C675" s="209"/>
      <c r="D675" s="200"/>
      <c r="E675" s="201"/>
      <c r="F675" s="184"/>
      <c r="G675" s="184"/>
      <c r="H675" s="184"/>
      <c r="I675" s="184"/>
      <c r="J675" s="184"/>
      <c r="K675" s="184"/>
      <c r="L675" s="184"/>
      <c r="M675" s="184"/>
      <c r="N675" s="184"/>
      <c r="O675" s="184"/>
      <c r="P675" s="184"/>
      <c r="Q675" s="184"/>
      <c r="R675" s="185"/>
      <c r="S675" s="185"/>
      <c r="T675" s="184"/>
      <c r="U675" s="184"/>
      <c r="V675" s="185"/>
      <c r="W675" s="185"/>
      <c r="X675" s="266"/>
      <c r="Y675" s="176"/>
      <c r="Z675" s="176"/>
      <c r="AA675" s="176"/>
      <c r="AB675" s="176"/>
      <c r="AC675" s="176"/>
      <c r="AD675" s="176"/>
      <c r="AE675" s="176" t="s">
        <v>197</v>
      </c>
      <c r="AF675" s="176">
        <v>0</v>
      </c>
      <c r="AG675" s="176"/>
      <c r="AH675" s="211"/>
      <c r="AI675" s="212" t="s">
        <v>2268</v>
      </c>
      <c r="AJ675" s="214"/>
      <c r="AK675" s="176"/>
      <c r="AL675" s="176"/>
      <c r="AM675" s="176"/>
      <c r="AN675" s="176"/>
      <c r="AO675" s="176"/>
      <c r="AP675" s="176"/>
      <c r="AQ675" s="176"/>
      <c r="AR675" s="176"/>
      <c r="AS675" s="176"/>
      <c r="AT675" s="176"/>
      <c r="AU675" s="176"/>
      <c r="AV675" s="176"/>
      <c r="AW675" s="176"/>
      <c r="AX675" s="176"/>
      <c r="AY675" s="176"/>
      <c r="AZ675" s="176"/>
      <c r="BA675" s="176"/>
      <c r="BB675" s="176"/>
      <c r="BC675" s="176"/>
      <c r="BD675" s="176"/>
      <c r="BE675" s="176"/>
      <c r="BF675" s="176"/>
      <c r="BG675" s="176"/>
      <c r="BH675" s="176"/>
    </row>
    <row r="676" spans="1:60" outlineLevel="1" x14ac:dyDescent="0.2">
      <c r="A676" s="177"/>
      <c r="B676" s="208" t="s">
        <v>2267</v>
      </c>
      <c r="C676" s="209"/>
      <c r="D676" s="200"/>
      <c r="E676" s="201"/>
      <c r="F676" s="184"/>
      <c r="G676" s="184"/>
      <c r="H676" s="184"/>
      <c r="I676" s="184"/>
      <c r="J676" s="184"/>
      <c r="K676" s="184"/>
      <c r="L676" s="184"/>
      <c r="M676" s="184"/>
      <c r="N676" s="184"/>
      <c r="O676" s="184"/>
      <c r="P676" s="184"/>
      <c r="Q676" s="184"/>
      <c r="R676" s="185"/>
      <c r="S676" s="185"/>
      <c r="T676" s="184"/>
      <c r="U676" s="184"/>
      <c r="V676" s="185"/>
      <c r="W676" s="185"/>
      <c r="X676" s="266"/>
      <c r="Y676" s="176"/>
      <c r="Z676" s="176"/>
      <c r="AA676" s="176"/>
      <c r="AB676" s="176"/>
      <c r="AC676" s="176"/>
      <c r="AD676" s="176"/>
      <c r="AE676" s="176" t="s">
        <v>197</v>
      </c>
      <c r="AF676" s="176">
        <v>0</v>
      </c>
      <c r="AG676" s="176"/>
      <c r="AH676" s="211"/>
      <c r="AI676" s="212" t="s">
        <v>2267</v>
      </c>
      <c r="AJ676" s="214"/>
      <c r="AK676" s="176"/>
      <c r="AL676" s="176"/>
      <c r="AM676" s="176"/>
      <c r="AN676" s="176"/>
      <c r="AO676" s="176"/>
      <c r="AP676" s="176"/>
      <c r="AQ676" s="176"/>
      <c r="AR676" s="176"/>
      <c r="AS676" s="176"/>
      <c r="AT676" s="176"/>
      <c r="AU676" s="176"/>
      <c r="AV676" s="176"/>
      <c r="AW676" s="176"/>
      <c r="AX676" s="176"/>
      <c r="AY676" s="176"/>
      <c r="AZ676" s="176"/>
      <c r="BA676" s="176"/>
      <c r="BB676" s="176"/>
      <c r="BC676" s="176"/>
      <c r="BD676" s="176"/>
      <c r="BE676" s="176"/>
      <c r="BF676" s="176"/>
      <c r="BG676" s="176"/>
      <c r="BH676" s="176"/>
    </row>
    <row r="677" spans="1:60" outlineLevel="1" x14ac:dyDescent="0.2">
      <c r="A677" s="177"/>
      <c r="B677" s="208" t="s">
        <v>2266</v>
      </c>
      <c r="C677" s="209"/>
      <c r="D677" s="200"/>
      <c r="E677" s="201"/>
      <c r="F677" s="184"/>
      <c r="G677" s="184"/>
      <c r="H677" s="184"/>
      <c r="I677" s="184"/>
      <c r="J677" s="184"/>
      <c r="K677" s="184"/>
      <c r="L677" s="184"/>
      <c r="M677" s="184"/>
      <c r="N677" s="184"/>
      <c r="O677" s="184"/>
      <c r="P677" s="184"/>
      <c r="Q677" s="184"/>
      <c r="R677" s="185"/>
      <c r="S677" s="185"/>
      <c r="T677" s="184"/>
      <c r="U677" s="184"/>
      <c r="V677" s="185"/>
      <c r="W677" s="185"/>
      <c r="X677" s="266"/>
      <c r="Y677" s="176"/>
      <c r="Z677" s="176"/>
      <c r="AA677" s="176"/>
      <c r="AB677" s="176"/>
      <c r="AC677" s="176"/>
      <c r="AD677" s="176"/>
      <c r="AE677" s="176" t="s">
        <v>197</v>
      </c>
      <c r="AF677" s="176">
        <v>0</v>
      </c>
      <c r="AG677" s="176"/>
      <c r="AH677" s="211"/>
      <c r="AI677" s="212" t="s">
        <v>2266</v>
      </c>
      <c r="AJ677" s="214"/>
      <c r="AK677" s="176"/>
      <c r="AL677" s="176"/>
      <c r="AM677" s="176"/>
      <c r="AN677" s="176"/>
      <c r="AO677" s="176"/>
      <c r="AP677" s="176"/>
      <c r="AQ677" s="176"/>
      <c r="AR677" s="176"/>
      <c r="AS677" s="176"/>
      <c r="AT677" s="176"/>
      <c r="AU677" s="176"/>
      <c r="AV677" s="176"/>
      <c r="AW677" s="176"/>
      <c r="AX677" s="176"/>
      <c r="AY677" s="176"/>
      <c r="AZ677" s="176"/>
      <c r="BA677" s="176"/>
      <c r="BB677" s="176"/>
      <c r="BC677" s="176"/>
      <c r="BD677" s="176"/>
      <c r="BE677" s="176"/>
      <c r="BF677" s="176"/>
      <c r="BG677" s="176"/>
      <c r="BH677" s="176"/>
    </row>
    <row r="678" spans="1:60" outlineLevel="1" x14ac:dyDescent="0.2">
      <c r="A678" s="177"/>
      <c r="B678" s="208" t="s">
        <v>2265</v>
      </c>
      <c r="C678" s="209"/>
      <c r="D678" s="200"/>
      <c r="E678" s="201"/>
      <c r="F678" s="184"/>
      <c r="G678" s="184"/>
      <c r="H678" s="184"/>
      <c r="I678" s="184"/>
      <c r="J678" s="184"/>
      <c r="K678" s="184"/>
      <c r="L678" s="184"/>
      <c r="M678" s="184"/>
      <c r="N678" s="184"/>
      <c r="O678" s="184"/>
      <c r="P678" s="184"/>
      <c r="Q678" s="184"/>
      <c r="R678" s="185"/>
      <c r="S678" s="185"/>
      <c r="T678" s="184"/>
      <c r="U678" s="184"/>
      <c r="V678" s="185"/>
      <c r="W678" s="185"/>
      <c r="X678" s="266"/>
      <c r="Y678" s="176"/>
      <c r="Z678" s="176"/>
      <c r="AA678" s="176"/>
      <c r="AB678" s="176"/>
      <c r="AC678" s="176"/>
      <c r="AD678" s="176"/>
      <c r="AE678" s="176" t="s">
        <v>197</v>
      </c>
      <c r="AF678" s="176">
        <v>0</v>
      </c>
      <c r="AG678" s="176"/>
      <c r="AH678" s="211"/>
      <c r="AI678" s="212" t="s">
        <v>2265</v>
      </c>
      <c r="AJ678" s="214"/>
      <c r="AK678" s="176"/>
      <c r="AL678" s="176"/>
      <c r="AM678" s="176"/>
      <c r="AN678" s="176"/>
      <c r="AO678" s="176"/>
      <c r="AP678" s="176"/>
      <c r="AQ678" s="176"/>
      <c r="AR678" s="176"/>
      <c r="AS678" s="176"/>
      <c r="AT678" s="176"/>
      <c r="AU678" s="176"/>
      <c r="AV678" s="176"/>
      <c r="AW678" s="176"/>
      <c r="AX678" s="176"/>
      <c r="AY678" s="176"/>
      <c r="AZ678" s="176"/>
      <c r="BA678" s="176"/>
      <c r="BB678" s="176"/>
      <c r="BC678" s="176"/>
      <c r="BD678" s="176"/>
      <c r="BE678" s="176"/>
      <c r="BF678" s="176"/>
      <c r="BG678" s="176"/>
      <c r="BH678" s="176"/>
    </row>
    <row r="679" spans="1:60" outlineLevel="1" x14ac:dyDescent="0.2">
      <c r="A679" s="177"/>
      <c r="B679" s="208" t="s">
        <v>2264</v>
      </c>
      <c r="C679" s="209"/>
      <c r="D679" s="200"/>
      <c r="E679" s="201"/>
      <c r="F679" s="184"/>
      <c r="G679" s="184"/>
      <c r="H679" s="184"/>
      <c r="I679" s="184"/>
      <c r="J679" s="184"/>
      <c r="K679" s="184"/>
      <c r="L679" s="184"/>
      <c r="M679" s="184"/>
      <c r="N679" s="184"/>
      <c r="O679" s="184"/>
      <c r="P679" s="184"/>
      <c r="Q679" s="184"/>
      <c r="R679" s="185"/>
      <c r="S679" s="185"/>
      <c r="T679" s="184"/>
      <c r="U679" s="184"/>
      <c r="V679" s="185"/>
      <c r="W679" s="185"/>
      <c r="X679" s="266"/>
      <c r="Y679" s="176"/>
      <c r="Z679" s="176"/>
      <c r="AA679" s="176"/>
      <c r="AB679" s="176"/>
      <c r="AC679" s="176"/>
      <c r="AD679" s="176"/>
      <c r="AE679" s="176" t="s">
        <v>197</v>
      </c>
      <c r="AF679" s="176">
        <v>0</v>
      </c>
      <c r="AG679" s="176"/>
      <c r="AH679" s="211"/>
      <c r="AI679" s="212" t="s">
        <v>2264</v>
      </c>
      <c r="AJ679" s="214"/>
      <c r="AK679" s="176"/>
      <c r="AL679" s="176"/>
      <c r="AM679" s="176"/>
      <c r="AN679" s="176"/>
      <c r="AO679" s="176"/>
      <c r="AP679" s="176"/>
      <c r="AQ679" s="176"/>
      <c r="AR679" s="176"/>
      <c r="AS679" s="176"/>
      <c r="AT679" s="176"/>
      <c r="AU679" s="176"/>
      <c r="AV679" s="176"/>
      <c r="AW679" s="176"/>
      <c r="AX679" s="176"/>
      <c r="AY679" s="176"/>
      <c r="AZ679" s="176"/>
      <c r="BA679" s="176"/>
      <c r="BB679" s="176"/>
      <c r="BC679" s="176"/>
      <c r="BD679" s="176"/>
      <c r="BE679" s="176"/>
      <c r="BF679" s="176"/>
      <c r="BG679" s="176"/>
      <c r="BH679" s="176"/>
    </row>
    <row r="680" spans="1:60" outlineLevel="1" x14ac:dyDescent="0.2">
      <c r="A680" s="177"/>
      <c r="B680" s="208" t="s">
        <v>2263</v>
      </c>
      <c r="C680" s="209"/>
      <c r="D680" s="200"/>
      <c r="E680" s="201"/>
      <c r="F680" s="184"/>
      <c r="G680" s="184"/>
      <c r="H680" s="184"/>
      <c r="I680" s="184"/>
      <c r="J680" s="184"/>
      <c r="K680" s="184"/>
      <c r="L680" s="184"/>
      <c r="M680" s="184"/>
      <c r="N680" s="184"/>
      <c r="O680" s="184"/>
      <c r="P680" s="184"/>
      <c r="Q680" s="184"/>
      <c r="R680" s="185"/>
      <c r="S680" s="185"/>
      <c r="T680" s="184"/>
      <c r="U680" s="184"/>
      <c r="V680" s="185"/>
      <c r="W680" s="185"/>
      <c r="X680" s="266"/>
      <c r="Y680" s="176"/>
      <c r="Z680" s="176"/>
      <c r="AA680" s="176"/>
      <c r="AB680" s="176"/>
      <c r="AC680" s="176"/>
      <c r="AD680" s="176"/>
      <c r="AE680" s="176" t="s">
        <v>197</v>
      </c>
      <c r="AF680" s="176">
        <v>0</v>
      </c>
      <c r="AG680" s="176"/>
      <c r="AH680" s="211"/>
      <c r="AI680" s="212" t="s">
        <v>2263</v>
      </c>
      <c r="AJ680" s="214"/>
      <c r="AK680" s="176"/>
      <c r="AL680" s="176"/>
      <c r="AM680" s="176"/>
      <c r="AN680" s="176"/>
      <c r="AO680" s="176"/>
      <c r="AP680" s="176"/>
      <c r="AQ680" s="176"/>
      <c r="AR680" s="176"/>
      <c r="AS680" s="176"/>
      <c r="AT680" s="176"/>
      <c r="AU680" s="176"/>
      <c r="AV680" s="176"/>
      <c r="AW680" s="176"/>
      <c r="AX680" s="176"/>
      <c r="AY680" s="176"/>
      <c r="AZ680" s="176"/>
      <c r="BA680" s="176"/>
      <c r="BB680" s="176"/>
      <c r="BC680" s="176"/>
      <c r="BD680" s="176"/>
      <c r="BE680" s="176"/>
      <c r="BF680" s="176"/>
      <c r="BG680" s="176"/>
      <c r="BH680" s="176"/>
    </row>
    <row r="681" spans="1:60" outlineLevel="1" x14ac:dyDescent="0.2">
      <c r="A681" s="177"/>
      <c r="B681" s="208" t="s">
        <v>2262</v>
      </c>
      <c r="C681" s="209"/>
      <c r="D681" s="200"/>
      <c r="E681" s="201"/>
      <c r="F681" s="184"/>
      <c r="G681" s="184"/>
      <c r="H681" s="184"/>
      <c r="I681" s="184"/>
      <c r="J681" s="184"/>
      <c r="K681" s="184"/>
      <c r="L681" s="184"/>
      <c r="M681" s="184"/>
      <c r="N681" s="184"/>
      <c r="O681" s="184"/>
      <c r="P681" s="184"/>
      <c r="Q681" s="184"/>
      <c r="R681" s="185"/>
      <c r="S681" s="185"/>
      <c r="T681" s="184"/>
      <c r="U681" s="184"/>
      <c r="V681" s="185"/>
      <c r="W681" s="185"/>
      <c r="X681" s="266"/>
      <c r="Y681" s="176"/>
      <c r="Z681" s="176"/>
      <c r="AA681" s="176"/>
      <c r="AB681" s="176"/>
      <c r="AC681" s="176"/>
      <c r="AD681" s="176"/>
      <c r="AE681" s="176" t="s">
        <v>197</v>
      </c>
      <c r="AF681" s="176">
        <v>0</v>
      </c>
      <c r="AG681" s="176"/>
      <c r="AH681" s="211"/>
      <c r="AI681" s="212" t="s">
        <v>2262</v>
      </c>
      <c r="AJ681" s="214"/>
      <c r="AK681" s="176"/>
      <c r="AL681" s="176"/>
      <c r="AM681" s="176"/>
      <c r="AN681" s="176"/>
      <c r="AO681" s="176"/>
      <c r="AP681" s="176"/>
      <c r="AQ681" s="176"/>
      <c r="AR681" s="176"/>
      <c r="AS681" s="176"/>
      <c r="AT681" s="176"/>
      <c r="AU681" s="176"/>
      <c r="AV681" s="176"/>
      <c r="AW681" s="176"/>
      <c r="AX681" s="176"/>
      <c r="AY681" s="176"/>
      <c r="AZ681" s="176"/>
      <c r="BA681" s="176"/>
      <c r="BB681" s="176"/>
      <c r="BC681" s="176"/>
      <c r="BD681" s="176"/>
      <c r="BE681" s="176"/>
      <c r="BF681" s="176"/>
      <c r="BG681" s="176"/>
      <c r="BH681" s="176"/>
    </row>
    <row r="682" spans="1:60" outlineLevel="1" x14ac:dyDescent="0.2">
      <c r="A682" s="177"/>
      <c r="B682" s="208" t="s">
        <v>2261</v>
      </c>
      <c r="C682" s="209"/>
      <c r="D682" s="200"/>
      <c r="E682" s="201"/>
      <c r="F682" s="184"/>
      <c r="G682" s="184"/>
      <c r="H682" s="184"/>
      <c r="I682" s="184"/>
      <c r="J682" s="184"/>
      <c r="K682" s="184"/>
      <c r="L682" s="184"/>
      <c r="M682" s="184"/>
      <c r="N682" s="184"/>
      <c r="O682" s="184"/>
      <c r="P682" s="184"/>
      <c r="Q682" s="184"/>
      <c r="R682" s="185"/>
      <c r="S682" s="185"/>
      <c r="T682" s="184"/>
      <c r="U682" s="184"/>
      <c r="V682" s="185"/>
      <c r="W682" s="185"/>
      <c r="X682" s="266"/>
      <c r="Y682" s="176"/>
      <c r="Z682" s="176"/>
      <c r="AA682" s="176"/>
      <c r="AB682" s="176"/>
      <c r="AC682" s="176"/>
      <c r="AD682" s="176"/>
      <c r="AE682" s="176" t="s">
        <v>197</v>
      </c>
      <c r="AF682" s="176">
        <v>0</v>
      </c>
      <c r="AG682" s="176"/>
      <c r="AH682" s="211"/>
      <c r="AI682" s="212" t="s">
        <v>2261</v>
      </c>
      <c r="AJ682" s="214"/>
      <c r="AK682" s="176"/>
      <c r="AL682" s="176"/>
      <c r="AM682" s="176"/>
      <c r="AN682" s="176"/>
      <c r="AO682" s="176"/>
      <c r="AP682" s="176"/>
      <c r="AQ682" s="176"/>
      <c r="AR682" s="176"/>
      <c r="AS682" s="176"/>
      <c r="AT682" s="176"/>
      <c r="AU682" s="176"/>
      <c r="AV682" s="176"/>
      <c r="AW682" s="176"/>
      <c r="AX682" s="176"/>
      <c r="AY682" s="176"/>
      <c r="AZ682" s="176"/>
      <c r="BA682" s="176"/>
      <c r="BB682" s="176"/>
      <c r="BC682" s="176"/>
      <c r="BD682" s="176"/>
      <c r="BE682" s="176"/>
      <c r="BF682" s="176"/>
      <c r="BG682" s="176"/>
      <c r="BH682" s="176"/>
    </row>
    <row r="683" spans="1:60" outlineLevel="1" x14ac:dyDescent="0.2">
      <c r="A683" s="177"/>
      <c r="B683" s="208" t="s">
        <v>2260</v>
      </c>
      <c r="C683" s="209"/>
      <c r="D683" s="200"/>
      <c r="E683" s="201"/>
      <c r="F683" s="184"/>
      <c r="G683" s="184"/>
      <c r="H683" s="184"/>
      <c r="I683" s="184"/>
      <c r="J683" s="184"/>
      <c r="K683" s="184"/>
      <c r="L683" s="184"/>
      <c r="M683" s="184"/>
      <c r="N683" s="184"/>
      <c r="O683" s="184"/>
      <c r="P683" s="184"/>
      <c r="Q683" s="184"/>
      <c r="R683" s="185"/>
      <c r="S683" s="185"/>
      <c r="T683" s="184"/>
      <c r="U683" s="184"/>
      <c r="V683" s="185"/>
      <c r="W683" s="185"/>
      <c r="X683" s="266"/>
      <c r="Y683" s="176"/>
      <c r="Z683" s="176"/>
      <c r="AA683" s="176"/>
      <c r="AB683" s="176"/>
      <c r="AC683" s="176"/>
      <c r="AD683" s="176"/>
      <c r="AE683" s="176" t="s">
        <v>197</v>
      </c>
      <c r="AF683" s="176">
        <v>0</v>
      </c>
      <c r="AG683" s="176"/>
      <c r="AH683" s="211"/>
      <c r="AI683" s="212" t="s">
        <v>2260</v>
      </c>
      <c r="AJ683" s="214"/>
      <c r="AK683" s="176"/>
      <c r="AL683" s="176"/>
      <c r="AM683" s="176"/>
      <c r="AN683" s="176"/>
      <c r="AO683" s="176"/>
      <c r="AP683" s="176"/>
      <c r="AQ683" s="176"/>
      <c r="AR683" s="176"/>
      <c r="AS683" s="176"/>
      <c r="AT683" s="176"/>
      <c r="AU683" s="176"/>
      <c r="AV683" s="176"/>
      <c r="AW683" s="176"/>
      <c r="AX683" s="176"/>
      <c r="AY683" s="176"/>
      <c r="AZ683" s="176"/>
      <c r="BA683" s="176"/>
      <c r="BB683" s="176"/>
      <c r="BC683" s="176"/>
      <c r="BD683" s="176"/>
      <c r="BE683" s="176"/>
      <c r="BF683" s="176"/>
      <c r="BG683" s="176"/>
      <c r="BH683" s="176"/>
    </row>
    <row r="684" spans="1:60" outlineLevel="1" x14ac:dyDescent="0.2">
      <c r="A684" s="177"/>
      <c r="B684" s="208" t="s">
        <v>2259</v>
      </c>
      <c r="C684" s="209"/>
      <c r="D684" s="200"/>
      <c r="E684" s="201"/>
      <c r="F684" s="184"/>
      <c r="G684" s="184"/>
      <c r="H684" s="184"/>
      <c r="I684" s="184"/>
      <c r="J684" s="184"/>
      <c r="K684" s="184"/>
      <c r="L684" s="184"/>
      <c r="M684" s="184"/>
      <c r="N684" s="184"/>
      <c r="O684" s="184"/>
      <c r="P684" s="184"/>
      <c r="Q684" s="184"/>
      <c r="R684" s="185"/>
      <c r="S684" s="185"/>
      <c r="T684" s="184"/>
      <c r="U684" s="184"/>
      <c r="V684" s="185"/>
      <c r="W684" s="185"/>
      <c r="X684" s="266"/>
      <c r="Y684" s="176"/>
      <c r="Z684" s="176"/>
      <c r="AA684" s="176"/>
      <c r="AB684" s="176"/>
      <c r="AC684" s="176"/>
      <c r="AD684" s="176"/>
      <c r="AE684" s="176" t="s">
        <v>197</v>
      </c>
      <c r="AF684" s="176">
        <v>0</v>
      </c>
      <c r="AG684" s="176"/>
      <c r="AH684" s="211"/>
      <c r="AI684" s="212" t="s">
        <v>2259</v>
      </c>
      <c r="AJ684" s="214"/>
      <c r="AK684" s="176"/>
      <c r="AL684" s="176"/>
      <c r="AM684" s="176"/>
      <c r="AN684" s="176"/>
      <c r="AO684" s="176"/>
      <c r="AP684" s="176"/>
      <c r="AQ684" s="176"/>
      <c r="AR684" s="176"/>
      <c r="AS684" s="176"/>
      <c r="AT684" s="176"/>
      <c r="AU684" s="176"/>
      <c r="AV684" s="176"/>
      <c r="AW684" s="176"/>
      <c r="AX684" s="176"/>
      <c r="AY684" s="176"/>
      <c r="AZ684" s="176"/>
      <c r="BA684" s="176"/>
      <c r="BB684" s="176"/>
      <c r="BC684" s="176"/>
      <c r="BD684" s="176"/>
      <c r="BE684" s="176"/>
      <c r="BF684" s="176"/>
      <c r="BG684" s="176"/>
      <c r="BH684" s="176"/>
    </row>
    <row r="685" spans="1:60" outlineLevel="1" x14ac:dyDescent="0.2">
      <c r="A685" s="177"/>
      <c r="B685" s="208" t="s">
        <v>2258</v>
      </c>
      <c r="C685" s="209"/>
      <c r="D685" s="200"/>
      <c r="E685" s="201"/>
      <c r="F685" s="184"/>
      <c r="G685" s="184"/>
      <c r="H685" s="184"/>
      <c r="I685" s="184"/>
      <c r="J685" s="184"/>
      <c r="K685" s="184"/>
      <c r="L685" s="184"/>
      <c r="M685" s="184"/>
      <c r="N685" s="184"/>
      <c r="O685" s="184"/>
      <c r="P685" s="184"/>
      <c r="Q685" s="184"/>
      <c r="R685" s="185"/>
      <c r="S685" s="185"/>
      <c r="T685" s="184"/>
      <c r="U685" s="184"/>
      <c r="V685" s="185"/>
      <c r="W685" s="185"/>
      <c r="X685" s="266"/>
      <c r="Y685" s="176"/>
      <c r="Z685" s="176"/>
      <c r="AA685" s="176"/>
      <c r="AB685" s="176"/>
      <c r="AC685" s="176"/>
      <c r="AD685" s="176"/>
      <c r="AE685" s="176" t="s">
        <v>197</v>
      </c>
      <c r="AF685" s="176">
        <v>0</v>
      </c>
      <c r="AG685" s="176"/>
      <c r="AH685" s="211"/>
      <c r="AI685" s="212" t="s">
        <v>2258</v>
      </c>
      <c r="AJ685" s="214"/>
      <c r="AK685" s="176"/>
      <c r="AL685" s="176"/>
      <c r="AM685" s="176"/>
      <c r="AN685" s="176"/>
      <c r="AO685" s="176"/>
      <c r="AP685" s="176"/>
      <c r="AQ685" s="176"/>
      <c r="AR685" s="176"/>
      <c r="AS685" s="176"/>
      <c r="AT685" s="176"/>
      <c r="AU685" s="176"/>
      <c r="AV685" s="176"/>
      <c r="AW685" s="176"/>
      <c r="AX685" s="176"/>
      <c r="AY685" s="176"/>
      <c r="AZ685" s="176"/>
      <c r="BA685" s="176"/>
      <c r="BB685" s="176"/>
      <c r="BC685" s="176"/>
      <c r="BD685" s="176"/>
      <c r="BE685" s="176"/>
      <c r="BF685" s="176"/>
      <c r="BG685" s="176"/>
      <c r="BH685" s="176"/>
    </row>
    <row r="686" spans="1:60" outlineLevel="1" x14ac:dyDescent="0.2">
      <c r="A686" s="177"/>
      <c r="B686" s="208" t="s">
        <v>2257</v>
      </c>
      <c r="C686" s="209"/>
      <c r="D686" s="200"/>
      <c r="E686" s="201"/>
      <c r="F686" s="184"/>
      <c r="G686" s="184"/>
      <c r="H686" s="184"/>
      <c r="I686" s="184"/>
      <c r="J686" s="184"/>
      <c r="K686" s="184"/>
      <c r="L686" s="184"/>
      <c r="M686" s="184"/>
      <c r="N686" s="184"/>
      <c r="O686" s="184"/>
      <c r="P686" s="184"/>
      <c r="Q686" s="184"/>
      <c r="R686" s="185"/>
      <c r="S686" s="185"/>
      <c r="T686" s="184"/>
      <c r="U686" s="184"/>
      <c r="V686" s="185"/>
      <c r="W686" s="185"/>
      <c r="X686" s="266"/>
      <c r="Y686" s="176"/>
      <c r="Z686" s="176"/>
      <c r="AA686" s="176"/>
      <c r="AB686" s="176"/>
      <c r="AC686" s="176"/>
      <c r="AD686" s="176"/>
      <c r="AE686" s="176" t="s">
        <v>197</v>
      </c>
      <c r="AF686" s="176">
        <v>0</v>
      </c>
      <c r="AG686" s="176"/>
      <c r="AH686" s="211"/>
      <c r="AI686" s="212" t="s">
        <v>2257</v>
      </c>
      <c r="AJ686" s="214"/>
      <c r="AK686" s="176"/>
      <c r="AL686" s="176"/>
      <c r="AM686" s="176"/>
      <c r="AN686" s="176"/>
      <c r="AO686" s="176"/>
      <c r="AP686" s="176"/>
      <c r="AQ686" s="176"/>
      <c r="AR686" s="176"/>
      <c r="AS686" s="176"/>
      <c r="AT686" s="176"/>
      <c r="AU686" s="176"/>
      <c r="AV686" s="176"/>
      <c r="AW686" s="176"/>
      <c r="AX686" s="176"/>
      <c r="AY686" s="176"/>
      <c r="AZ686" s="176"/>
      <c r="BA686" s="176"/>
      <c r="BB686" s="176"/>
      <c r="BC686" s="176"/>
      <c r="BD686" s="176"/>
      <c r="BE686" s="176"/>
      <c r="BF686" s="176"/>
      <c r="BG686" s="176"/>
      <c r="BH686" s="176"/>
    </row>
    <row r="687" spans="1:60" outlineLevel="1" x14ac:dyDescent="0.2">
      <c r="A687" s="177"/>
      <c r="B687" s="208" t="s">
        <v>2256</v>
      </c>
      <c r="C687" s="209"/>
      <c r="D687" s="200"/>
      <c r="E687" s="201"/>
      <c r="F687" s="184"/>
      <c r="G687" s="184"/>
      <c r="H687" s="184"/>
      <c r="I687" s="184"/>
      <c r="J687" s="184"/>
      <c r="K687" s="184"/>
      <c r="L687" s="184"/>
      <c r="M687" s="184"/>
      <c r="N687" s="184"/>
      <c r="O687" s="184"/>
      <c r="P687" s="184"/>
      <c r="Q687" s="184"/>
      <c r="R687" s="185"/>
      <c r="S687" s="185"/>
      <c r="T687" s="184"/>
      <c r="U687" s="184"/>
      <c r="V687" s="185"/>
      <c r="W687" s="185"/>
      <c r="X687" s="266"/>
      <c r="Y687" s="176"/>
      <c r="Z687" s="176"/>
      <c r="AA687" s="176"/>
      <c r="AB687" s="176"/>
      <c r="AC687" s="176"/>
      <c r="AD687" s="176"/>
      <c r="AE687" s="176" t="s">
        <v>197</v>
      </c>
      <c r="AF687" s="176">
        <v>0</v>
      </c>
      <c r="AG687" s="176"/>
      <c r="AH687" s="211"/>
      <c r="AI687" s="212" t="s">
        <v>2256</v>
      </c>
      <c r="AJ687" s="214"/>
      <c r="AK687" s="176"/>
      <c r="AL687" s="176"/>
      <c r="AM687" s="176"/>
      <c r="AN687" s="176"/>
      <c r="AO687" s="176"/>
      <c r="AP687" s="176"/>
      <c r="AQ687" s="176"/>
      <c r="AR687" s="176"/>
      <c r="AS687" s="176"/>
      <c r="AT687" s="176"/>
      <c r="AU687" s="176"/>
      <c r="AV687" s="176"/>
      <c r="AW687" s="176"/>
      <c r="AX687" s="176"/>
      <c r="AY687" s="176"/>
      <c r="AZ687" s="176"/>
      <c r="BA687" s="176"/>
      <c r="BB687" s="176"/>
      <c r="BC687" s="176"/>
      <c r="BD687" s="176"/>
      <c r="BE687" s="176"/>
      <c r="BF687" s="176"/>
      <c r="BG687" s="176"/>
      <c r="BH687" s="176"/>
    </row>
    <row r="688" spans="1:60" outlineLevel="1" x14ac:dyDescent="0.2">
      <c r="A688" s="177"/>
      <c r="B688" s="208" t="s">
        <v>2255</v>
      </c>
      <c r="C688" s="209"/>
      <c r="D688" s="200"/>
      <c r="E688" s="201"/>
      <c r="F688" s="184"/>
      <c r="G688" s="184"/>
      <c r="H688" s="184"/>
      <c r="I688" s="184"/>
      <c r="J688" s="184"/>
      <c r="K688" s="184"/>
      <c r="L688" s="184"/>
      <c r="M688" s="184"/>
      <c r="N688" s="184"/>
      <c r="O688" s="184"/>
      <c r="P688" s="184"/>
      <c r="Q688" s="184"/>
      <c r="R688" s="185"/>
      <c r="S688" s="185"/>
      <c r="T688" s="184"/>
      <c r="U688" s="184"/>
      <c r="V688" s="185"/>
      <c r="W688" s="185"/>
      <c r="X688" s="266"/>
      <c r="Y688" s="176"/>
      <c r="Z688" s="176"/>
      <c r="AA688" s="176"/>
      <c r="AB688" s="176"/>
      <c r="AC688" s="176"/>
      <c r="AD688" s="176"/>
      <c r="AE688" s="176" t="s">
        <v>197</v>
      </c>
      <c r="AF688" s="176">
        <v>0</v>
      </c>
      <c r="AG688" s="176"/>
      <c r="AH688" s="211"/>
      <c r="AI688" s="212" t="s">
        <v>2255</v>
      </c>
      <c r="AJ688" s="214"/>
      <c r="AK688" s="176"/>
      <c r="AL688" s="176"/>
      <c r="AM688" s="176"/>
      <c r="AN688" s="176"/>
      <c r="AO688" s="176"/>
      <c r="AP688" s="176"/>
      <c r="AQ688" s="176"/>
      <c r="AR688" s="176"/>
      <c r="AS688" s="176"/>
      <c r="AT688" s="176"/>
      <c r="AU688" s="176"/>
      <c r="AV688" s="176"/>
      <c r="AW688" s="176"/>
      <c r="AX688" s="176"/>
      <c r="AY688" s="176"/>
      <c r="AZ688" s="176"/>
      <c r="BA688" s="176"/>
      <c r="BB688" s="176"/>
      <c r="BC688" s="176"/>
      <c r="BD688" s="176"/>
      <c r="BE688" s="176"/>
      <c r="BF688" s="176"/>
      <c r="BG688" s="176"/>
      <c r="BH688" s="176"/>
    </row>
    <row r="689" spans="1:60" outlineLevel="1" x14ac:dyDescent="0.2">
      <c r="A689" s="177"/>
      <c r="B689" s="208" t="s">
        <v>2254</v>
      </c>
      <c r="C689" s="209"/>
      <c r="D689" s="200"/>
      <c r="E689" s="201"/>
      <c r="F689" s="184"/>
      <c r="G689" s="184"/>
      <c r="H689" s="184"/>
      <c r="I689" s="184"/>
      <c r="J689" s="184"/>
      <c r="K689" s="184"/>
      <c r="L689" s="184"/>
      <c r="M689" s="184"/>
      <c r="N689" s="184"/>
      <c r="O689" s="184"/>
      <c r="P689" s="184"/>
      <c r="Q689" s="184"/>
      <c r="R689" s="185"/>
      <c r="S689" s="185"/>
      <c r="T689" s="184"/>
      <c r="U689" s="184"/>
      <c r="V689" s="185"/>
      <c r="W689" s="185"/>
      <c r="X689" s="266"/>
      <c r="Y689" s="176"/>
      <c r="Z689" s="176"/>
      <c r="AA689" s="176"/>
      <c r="AB689" s="176"/>
      <c r="AC689" s="176"/>
      <c r="AD689" s="176"/>
      <c r="AE689" s="176" t="s">
        <v>197</v>
      </c>
      <c r="AF689" s="176">
        <v>0</v>
      </c>
      <c r="AG689" s="176"/>
      <c r="AH689" s="211"/>
      <c r="AI689" s="212" t="s">
        <v>2254</v>
      </c>
      <c r="AJ689" s="214"/>
      <c r="AK689" s="176"/>
      <c r="AL689" s="176"/>
      <c r="AM689" s="176"/>
      <c r="AN689" s="176"/>
      <c r="AO689" s="176"/>
      <c r="AP689" s="176"/>
      <c r="AQ689" s="176"/>
      <c r="AR689" s="176"/>
      <c r="AS689" s="176"/>
      <c r="AT689" s="176"/>
      <c r="AU689" s="176"/>
      <c r="AV689" s="176"/>
      <c r="AW689" s="176"/>
      <c r="AX689" s="176"/>
      <c r="AY689" s="176"/>
      <c r="AZ689" s="176"/>
      <c r="BA689" s="176"/>
      <c r="BB689" s="176"/>
      <c r="BC689" s="176"/>
      <c r="BD689" s="176"/>
      <c r="BE689" s="176"/>
      <c r="BF689" s="176"/>
      <c r="BG689" s="176"/>
      <c r="BH689" s="176"/>
    </row>
    <row r="690" spans="1:60" outlineLevel="1" x14ac:dyDescent="0.2">
      <c r="A690" s="177"/>
      <c r="B690" s="208" t="s">
        <v>2253</v>
      </c>
      <c r="C690" s="209"/>
      <c r="D690" s="200"/>
      <c r="E690" s="201"/>
      <c r="F690" s="184"/>
      <c r="G690" s="184"/>
      <c r="H690" s="184"/>
      <c r="I690" s="184"/>
      <c r="J690" s="184"/>
      <c r="K690" s="184"/>
      <c r="L690" s="184"/>
      <c r="M690" s="184"/>
      <c r="N690" s="184"/>
      <c r="O690" s="184"/>
      <c r="P690" s="184"/>
      <c r="Q690" s="184"/>
      <c r="R690" s="185"/>
      <c r="S690" s="185"/>
      <c r="T690" s="184"/>
      <c r="U690" s="184"/>
      <c r="V690" s="185"/>
      <c r="W690" s="185"/>
      <c r="X690" s="266"/>
      <c r="Y690" s="176"/>
      <c r="Z690" s="176"/>
      <c r="AA690" s="176"/>
      <c r="AB690" s="176"/>
      <c r="AC690" s="176"/>
      <c r="AD690" s="176"/>
      <c r="AE690" s="176" t="s">
        <v>197</v>
      </c>
      <c r="AF690" s="176">
        <v>0</v>
      </c>
      <c r="AG690" s="176"/>
      <c r="AH690" s="211"/>
      <c r="AI690" s="212" t="s">
        <v>2253</v>
      </c>
      <c r="AJ690" s="214"/>
      <c r="AK690" s="176"/>
      <c r="AL690" s="176"/>
      <c r="AM690" s="176"/>
      <c r="AN690" s="176"/>
      <c r="AO690" s="176"/>
      <c r="AP690" s="176"/>
      <c r="AQ690" s="176"/>
      <c r="AR690" s="176"/>
      <c r="AS690" s="176"/>
      <c r="AT690" s="176"/>
      <c r="AU690" s="176"/>
      <c r="AV690" s="176"/>
      <c r="AW690" s="176"/>
      <c r="AX690" s="176"/>
      <c r="AY690" s="176"/>
      <c r="AZ690" s="176"/>
      <c r="BA690" s="176"/>
      <c r="BB690" s="176"/>
      <c r="BC690" s="176"/>
      <c r="BD690" s="176"/>
      <c r="BE690" s="176"/>
      <c r="BF690" s="176"/>
      <c r="BG690" s="176"/>
      <c r="BH690" s="176"/>
    </row>
    <row r="691" spans="1:60" outlineLevel="1" x14ac:dyDescent="0.2">
      <c r="A691" s="177"/>
      <c r="B691" s="208" t="s">
        <v>2252</v>
      </c>
      <c r="C691" s="209"/>
      <c r="D691" s="200"/>
      <c r="E691" s="201"/>
      <c r="F691" s="184"/>
      <c r="G691" s="184"/>
      <c r="H691" s="184"/>
      <c r="I691" s="184"/>
      <c r="J691" s="184"/>
      <c r="K691" s="184"/>
      <c r="L691" s="184"/>
      <c r="M691" s="184"/>
      <c r="N691" s="184"/>
      <c r="O691" s="184"/>
      <c r="P691" s="184"/>
      <c r="Q691" s="184"/>
      <c r="R691" s="185"/>
      <c r="S691" s="185"/>
      <c r="T691" s="184"/>
      <c r="U691" s="184"/>
      <c r="V691" s="185"/>
      <c r="W691" s="185"/>
      <c r="X691" s="266"/>
      <c r="Y691" s="176"/>
      <c r="Z691" s="176"/>
      <c r="AA691" s="176"/>
      <c r="AB691" s="176"/>
      <c r="AC691" s="176"/>
      <c r="AD691" s="176"/>
      <c r="AE691" s="176" t="s">
        <v>197</v>
      </c>
      <c r="AF691" s="176">
        <v>0</v>
      </c>
      <c r="AG691" s="176"/>
      <c r="AH691" s="211"/>
      <c r="AI691" s="212" t="s">
        <v>2252</v>
      </c>
      <c r="AJ691" s="214"/>
      <c r="AK691" s="176"/>
      <c r="AL691" s="176"/>
      <c r="AM691" s="176"/>
      <c r="AN691" s="176"/>
      <c r="AO691" s="176"/>
      <c r="AP691" s="176"/>
      <c r="AQ691" s="176"/>
      <c r="AR691" s="176"/>
      <c r="AS691" s="176"/>
      <c r="AT691" s="176"/>
      <c r="AU691" s="176"/>
      <c r="AV691" s="176"/>
      <c r="AW691" s="176"/>
      <c r="AX691" s="176"/>
      <c r="AY691" s="176"/>
      <c r="AZ691" s="176"/>
      <c r="BA691" s="176"/>
      <c r="BB691" s="176"/>
      <c r="BC691" s="176"/>
      <c r="BD691" s="176"/>
      <c r="BE691" s="176"/>
      <c r="BF691" s="176"/>
      <c r="BG691" s="176"/>
      <c r="BH691" s="176"/>
    </row>
    <row r="692" spans="1:60" outlineLevel="1" x14ac:dyDescent="0.2">
      <c r="A692" s="177"/>
      <c r="B692" s="208" t="s">
        <v>2251</v>
      </c>
      <c r="C692" s="209"/>
      <c r="D692" s="200"/>
      <c r="E692" s="201"/>
      <c r="F692" s="184"/>
      <c r="G692" s="184"/>
      <c r="H692" s="184"/>
      <c r="I692" s="184"/>
      <c r="J692" s="184"/>
      <c r="K692" s="184"/>
      <c r="L692" s="184"/>
      <c r="M692" s="184"/>
      <c r="N692" s="184"/>
      <c r="O692" s="184"/>
      <c r="P692" s="184"/>
      <c r="Q692" s="184"/>
      <c r="R692" s="185"/>
      <c r="S692" s="185"/>
      <c r="T692" s="184"/>
      <c r="U692" s="184"/>
      <c r="V692" s="185"/>
      <c r="W692" s="185"/>
      <c r="X692" s="266"/>
      <c r="Y692" s="176"/>
      <c r="Z692" s="176"/>
      <c r="AA692" s="176"/>
      <c r="AB692" s="176"/>
      <c r="AC692" s="176"/>
      <c r="AD692" s="176"/>
      <c r="AE692" s="176" t="s">
        <v>197</v>
      </c>
      <c r="AF692" s="176">
        <v>0</v>
      </c>
      <c r="AG692" s="176"/>
      <c r="AH692" s="211"/>
      <c r="AI692" s="212" t="s">
        <v>2251</v>
      </c>
      <c r="AJ692" s="214"/>
      <c r="AK692" s="176"/>
      <c r="AL692" s="176"/>
      <c r="AM692" s="176"/>
      <c r="AN692" s="176"/>
      <c r="AO692" s="176"/>
      <c r="AP692" s="176"/>
      <c r="AQ692" s="176"/>
      <c r="AR692" s="176"/>
      <c r="AS692" s="176"/>
      <c r="AT692" s="176"/>
      <c r="AU692" s="176"/>
      <c r="AV692" s="176"/>
      <c r="AW692" s="176"/>
      <c r="AX692" s="176"/>
      <c r="AY692" s="176"/>
      <c r="AZ692" s="176"/>
      <c r="BA692" s="176"/>
      <c r="BB692" s="176"/>
      <c r="BC692" s="176"/>
      <c r="BD692" s="176"/>
      <c r="BE692" s="176"/>
      <c r="BF692" s="176"/>
      <c r="BG692" s="176"/>
      <c r="BH692" s="176"/>
    </row>
    <row r="693" spans="1:60" outlineLevel="1" x14ac:dyDescent="0.2">
      <c r="A693" s="177"/>
      <c r="B693" s="208" t="s">
        <v>2250</v>
      </c>
      <c r="C693" s="209"/>
      <c r="D693" s="200"/>
      <c r="E693" s="201"/>
      <c r="F693" s="184"/>
      <c r="G693" s="184"/>
      <c r="H693" s="184"/>
      <c r="I693" s="184"/>
      <c r="J693" s="184"/>
      <c r="K693" s="184"/>
      <c r="L693" s="184"/>
      <c r="M693" s="184"/>
      <c r="N693" s="184"/>
      <c r="O693" s="184"/>
      <c r="P693" s="184"/>
      <c r="Q693" s="184"/>
      <c r="R693" s="185"/>
      <c r="S693" s="185"/>
      <c r="T693" s="184"/>
      <c r="U693" s="184"/>
      <c r="V693" s="185"/>
      <c r="W693" s="185"/>
      <c r="X693" s="266"/>
      <c r="Y693" s="176"/>
      <c r="Z693" s="176"/>
      <c r="AA693" s="176"/>
      <c r="AB693" s="176"/>
      <c r="AC693" s="176"/>
      <c r="AD693" s="176"/>
      <c r="AE693" s="176" t="s">
        <v>197</v>
      </c>
      <c r="AF693" s="176">
        <v>0</v>
      </c>
      <c r="AG693" s="176"/>
      <c r="AH693" s="211"/>
      <c r="AI693" s="212" t="s">
        <v>2250</v>
      </c>
      <c r="AJ693" s="214"/>
      <c r="AK693" s="176"/>
      <c r="AL693" s="176"/>
      <c r="AM693" s="176"/>
      <c r="AN693" s="176"/>
      <c r="AO693" s="176"/>
      <c r="AP693" s="176"/>
      <c r="AQ693" s="176"/>
      <c r="AR693" s="176"/>
      <c r="AS693" s="176"/>
      <c r="AT693" s="176"/>
      <c r="AU693" s="176"/>
      <c r="AV693" s="176"/>
      <c r="AW693" s="176"/>
      <c r="AX693" s="176"/>
      <c r="AY693" s="176"/>
      <c r="AZ693" s="176"/>
      <c r="BA693" s="176"/>
      <c r="BB693" s="176"/>
      <c r="BC693" s="176"/>
      <c r="BD693" s="176"/>
      <c r="BE693" s="176"/>
      <c r="BF693" s="176"/>
      <c r="BG693" s="176"/>
      <c r="BH693" s="176"/>
    </row>
    <row r="694" spans="1:60" outlineLevel="1" x14ac:dyDescent="0.2">
      <c r="A694" s="177"/>
      <c r="B694" s="208" t="s">
        <v>2249</v>
      </c>
      <c r="C694" s="209"/>
      <c r="D694" s="200"/>
      <c r="E694" s="201"/>
      <c r="F694" s="184"/>
      <c r="G694" s="184"/>
      <c r="H694" s="184"/>
      <c r="I694" s="184"/>
      <c r="J694" s="184"/>
      <c r="K694" s="184"/>
      <c r="L694" s="184"/>
      <c r="M694" s="184"/>
      <c r="N694" s="184"/>
      <c r="O694" s="184"/>
      <c r="P694" s="184"/>
      <c r="Q694" s="184"/>
      <c r="R694" s="185"/>
      <c r="S694" s="185"/>
      <c r="T694" s="184"/>
      <c r="U694" s="184"/>
      <c r="V694" s="185"/>
      <c r="W694" s="185"/>
      <c r="X694" s="266"/>
      <c r="Y694" s="176"/>
      <c r="Z694" s="176"/>
      <c r="AA694" s="176"/>
      <c r="AB694" s="176"/>
      <c r="AC694" s="176"/>
      <c r="AD694" s="176"/>
      <c r="AE694" s="176" t="s">
        <v>197</v>
      </c>
      <c r="AF694" s="176">
        <v>0</v>
      </c>
      <c r="AG694" s="176"/>
      <c r="AH694" s="211"/>
      <c r="AI694" s="212" t="s">
        <v>2249</v>
      </c>
      <c r="AJ694" s="214"/>
      <c r="AK694" s="176"/>
      <c r="AL694" s="176"/>
      <c r="AM694" s="176"/>
      <c r="AN694" s="176"/>
      <c r="AO694" s="176"/>
      <c r="AP694" s="176"/>
      <c r="AQ694" s="176"/>
      <c r="AR694" s="176"/>
      <c r="AS694" s="176"/>
      <c r="AT694" s="176"/>
      <c r="AU694" s="176"/>
      <c r="AV694" s="176"/>
      <c r="AW694" s="176"/>
      <c r="AX694" s="176"/>
      <c r="AY694" s="176"/>
      <c r="AZ694" s="176"/>
      <c r="BA694" s="176"/>
      <c r="BB694" s="176"/>
      <c r="BC694" s="176"/>
      <c r="BD694" s="176"/>
      <c r="BE694" s="176"/>
      <c r="BF694" s="176"/>
      <c r="BG694" s="176"/>
      <c r="BH694" s="176"/>
    </row>
    <row r="695" spans="1:60" outlineLevel="1" x14ac:dyDescent="0.2">
      <c r="A695" s="177"/>
      <c r="B695" s="208" t="s">
        <v>2248</v>
      </c>
      <c r="C695" s="209"/>
      <c r="D695" s="200"/>
      <c r="E695" s="201"/>
      <c r="F695" s="184"/>
      <c r="G695" s="184"/>
      <c r="H695" s="184"/>
      <c r="I695" s="184"/>
      <c r="J695" s="184"/>
      <c r="K695" s="184"/>
      <c r="L695" s="184"/>
      <c r="M695" s="184"/>
      <c r="N695" s="184"/>
      <c r="O695" s="184"/>
      <c r="P695" s="184"/>
      <c r="Q695" s="184"/>
      <c r="R695" s="185"/>
      <c r="S695" s="185"/>
      <c r="T695" s="184"/>
      <c r="U695" s="184"/>
      <c r="V695" s="185"/>
      <c r="W695" s="185"/>
      <c r="X695" s="266"/>
      <c r="Y695" s="176"/>
      <c r="Z695" s="176"/>
      <c r="AA695" s="176"/>
      <c r="AB695" s="176"/>
      <c r="AC695" s="176"/>
      <c r="AD695" s="176"/>
      <c r="AE695" s="176" t="s">
        <v>197</v>
      </c>
      <c r="AF695" s="176">
        <v>0</v>
      </c>
      <c r="AG695" s="176"/>
      <c r="AH695" s="211"/>
      <c r="AI695" s="212" t="s">
        <v>2248</v>
      </c>
      <c r="AJ695" s="214"/>
      <c r="AK695" s="176"/>
      <c r="AL695" s="176"/>
      <c r="AM695" s="176"/>
      <c r="AN695" s="176"/>
      <c r="AO695" s="176"/>
      <c r="AP695" s="176"/>
      <c r="AQ695" s="176"/>
      <c r="AR695" s="176"/>
      <c r="AS695" s="176"/>
      <c r="AT695" s="176"/>
      <c r="AU695" s="176"/>
      <c r="AV695" s="176"/>
      <c r="AW695" s="176"/>
      <c r="AX695" s="176"/>
      <c r="AY695" s="176"/>
      <c r="AZ695" s="176"/>
      <c r="BA695" s="176"/>
      <c r="BB695" s="176"/>
      <c r="BC695" s="176"/>
      <c r="BD695" s="176"/>
      <c r="BE695" s="176"/>
      <c r="BF695" s="176"/>
      <c r="BG695" s="176"/>
      <c r="BH695" s="176"/>
    </row>
    <row r="696" spans="1:60" outlineLevel="1" x14ac:dyDescent="0.2">
      <c r="A696" s="177"/>
      <c r="B696" s="208" t="s">
        <v>2247</v>
      </c>
      <c r="C696" s="209"/>
      <c r="D696" s="200"/>
      <c r="E696" s="201"/>
      <c r="F696" s="184"/>
      <c r="G696" s="184"/>
      <c r="H696" s="184"/>
      <c r="I696" s="184"/>
      <c r="J696" s="184"/>
      <c r="K696" s="184"/>
      <c r="L696" s="184"/>
      <c r="M696" s="184"/>
      <c r="N696" s="184"/>
      <c r="O696" s="184"/>
      <c r="P696" s="184"/>
      <c r="Q696" s="184"/>
      <c r="R696" s="185"/>
      <c r="S696" s="185"/>
      <c r="T696" s="184"/>
      <c r="U696" s="184"/>
      <c r="V696" s="185"/>
      <c r="W696" s="185"/>
      <c r="X696" s="266"/>
      <c r="Y696" s="176"/>
      <c r="Z696" s="176"/>
      <c r="AA696" s="176"/>
      <c r="AB696" s="176"/>
      <c r="AC696" s="176"/>
      <c r="AD696" s="176"/>
      <c r="AE696" s="176" t="s">
        <v>197</v>
      </c>
      <c r="AF696" s="176">
        <v>0</v>
      </c>
      <c r="AG696" s="176"/>
      <c r="AH696" s="211"/>
      <c r="AI696" s="212" t="s">
        <v>2247</v>
      </c>
      <c r="AJ696" s="214"/>
      <c r="AK696" s="176"/>
      <c r="AL696" s="176"/>
      <c r="AM696" s="176"/>
      <c r="AN696" s="176"/>
      <c r="AO696" s="176"/>
      <c r="AP696" s="176"/>
      <c r="AQ696" s="176"/>
      <c r="AR696" s="176"/>
      <c r="AS696" s="176"/>
      <c r="AT696" s="176"/>
      <c r="AU696" s="176"/>
      <c r="AV696" s="176"/>
      <c r="AW696" s="176"/>
      <c r="AX696" s="176"/>
      <c r="AY696" s="176"/>
      <c r="AZ696" s="176"/>
      <c r="BA696" s="176"/>
      <c r="BB696" s="176"/>
      <c r="BC696" s="176"/>
      <c r="BD696" s="176"/>
      <c r="BE696" s="176"/>
      <c r="BF696" s="176"/>
      <c r="BG696" s="176"/>
      <c r="BH696" s="176"/>
    </row>
    <row r="697" spans="1:60" outlineLevel="1" x14ac:dyDescent="0.2">
      <c r="A697" s="177"/>
      <c r="B697" s="208" t="s">
        <v>2246</v>
      </c>
      <c r="C697" s="209"/>
      <c r="D697" s="200"/>
      <c r="E697" s="201"/>
      <c r="F697" s="184"/>
      <c r="G697" s="184"/>
      <c r="H697" s="184"/>
      <c r="I697" s="184"/>
      <c r="J697" s="184"/>
      <c r="K697" s="184"/>
      <c r="L697" s="184"/>
      <c r="M697" s="184"/>
      <c r="N697" s="184"/>
      <c r="O697" s="184"/>
      <c r="P697" s="184"/>
      <c r="Q697" s="184"/>
      <c r="R697" s="185"/>
      <c r="S697" s="185"/>
      <c r="T697" s="184"/>
      <c r="U697" s="184"/>
      <c r="V697" s="185"/>
      <c r="W697" s="185"/>
      <c r="X697" s="266"/>
      <c r="Y697" s="176"/>
      <c r="Z697" s="176"/>
      <c r="AA697" s="176"/>
      <c r="AB697" s="176"/>
      <c r="AC697" s="176"/>
      <c r="AD697" s="176"/>
      <c r="AE697" s="176" t="s">
        <v>197</v>
      </c>
      <c r="AF697" s="176">
        <v>0</v>
      </c>
      <c r="AG697" s="176"/>
      <c r="AH697" s="211"/>
      <c r="AI697" s="212" t="s">
        <v>2246</v>
      </c>
      <c r="AJ697" s="214"/>
      <c r="AK697" s="176"/>
      <c r="AL697" s="176"/>
      <c r="AM697" s="176"/>
      <c r="AN697" s="176"/>
      <c r="AO697" s="176"/>
      <c r="AP697" s="176"/>
      <c r="AQ697" s="176"/>
      <c r="AR697" s="176"/>
      <c r="AS697" s="176"/>
      <c r="AT697" s="176"/>
      <c r="AU697" s="176"/>
      <c r="AV697" s="176"/>
      <c r="AW697" s="176"/>
      <c r="AX697" s="176"/>
      <c r="AY697" s="176"/>
      <c r="AZ697" s="176"/>
      <c r="BA697" s="176"/>
      <c r="BB697" s="176"/>
      <c r="BC697" s="176"/>
      <c r="BD697" s="176"/>
      <c r="BE697" s="176"/>
      <c r="BF697" s="176"/>
      <c r="BG697" s="176"/>
      <c r="BH697" s="176"/>
    </row>
    <row r="698" spans="1:60" outlineLevel="1" x14ac:dyDescent="0.2">
      <c r="A698" s="177"/>
      <c r="B698" s="208" t="s">
        <v>2245</v>
      </c>
      <c r="C698" s="209"/>
      <c r="D698" s="200"/>
      <c r="E698" s="201"/>
      <c r="F698" s="184"/>
      <c r="G698" s="184"/>
      <c r="H698" s="184"/>
      <c r="I698" s="184"/>
      <c r="J698" s="184"/>
      <c r="K698" s="184"/>
      <c r="L698" s="184"/>
      <c r="M698" s="184"/>
      <c r="N698" s="184"/>
      <c r="O698" s="184"/>
      <c r="P698" s="184"/>
      <c r="Q698" s="184"/>
      <c r="R698" s="185"/>
      <c r="S698" s="185"/>
      <c r="T698" s="184"/>
      <c r="U698" s="184"/>
      <c r="V698" s="185"/>
      <c r="W698" s="185"/>
      <c r="X698" s="266"/>
      <c r="Y698" s="176"/>
      <c r="Z698" s="176"/>
      <c r="AA698" s="176"/>
      <c r="AB698" s="176"/>
      <c r="AC698" s="176"/>
      <c r="AD698" s="176"/>
      <c r="AE698" s="176" t="s">
        <v>197</v>
      </c>
      <c r="AF698" s="176">
        <v>0</v>
      </c>
      <c r="AG698" s="176"/>
      <c r="AH698" s="211"/>
      <c r="AI698" s="212" t="s">
        <v>2245</v>
      </c>
      <c r="AJ698" s="214"/>
      <c r="AK698" s="176"/>
      <c r="AL698" s="176"/>
      <c r="AM698" s="176"/>
      <c r="AN698" s="176"/>
      <c r="AO698" s="176"/>
      <c r="AP698" s="176"/>
      <c r="AQ698" s="176"/>
      <c r="AR698" s="176"/>
      <c r="AS698" s="176"/>
      <c r="AT698" s="176"/>
      <c r="AU698" s="176"/>
      <c r="AV698" s="176"/>
      <c r="AW698" s="176"/>
      <c r="AX698" s="176"/>
      <c r="AY698" s="176"/>
      <c r="AZ698" s="176"/>
      <c r="BA698" s="176"/>
      <c r="BB698" s="176"/>
      <c r="BC698" s="176"/>
      <c r="BD698" s="176"/>
      <c r="BE698" s="176"/>
      <c r="BF698" s="176"/>
      <c r="BG698" s="176"/>
      <c r="BH698" s="176"/>
    </row>
    <row r="699" spans="1:60" outlineLevel="1" x14ac:dyDescent="0.2">
      <c r="A699" s="177"/>
      <c r="B699" s="208" t="s">
        <v>2244</v>
      </c>
      <c r="C699" s="209"/>
      <c r="D699" s="200"/>
      <c r="E699" s="201"/>
      <c r="F699" s="184"/>
      <c r="G699" s="184"/>
      <c r="H699" s="184"/>
      <c r="I699" s="184"/>
      <c r="J699" s="184"/>
      <c r="K699" s="184"/>
      <c r="L699" s="184"/>
      <c r="M699" s="184"/>
      <c r="N699" s="184"/>
      <c r="O699" s="184"/>
      <c r="P699" s="184"/>
      <c r="Q699" s="184"/>
      <c r="R699" s="185"/>
      <c r="S699" s="185"/>
      <c r="T699" s="184"/>
      <c r="U699" s="184"/>
      <c r="V699" s="185"/>
      <c r="W699" s="185"/>
      <c r="X699" s="266"/>
      <c r="Y699" s="176"/>
      <c r="Z699" s="176"/>
      <c r="AA699" s="176"/>
      <c r="AB699" s="176"/>
      <c r="AC699" s="176"/>
      <c r="AD699" s="176"/>
      <c r="AE699" s="176" t="s">
        <v>197</v>
      </c>
      <c r="AF699" s="176">
        <v>0</v>
      </c>
      <c r="AG699" s="176"/>
      <c r="AH699" s="211"/>
      <c r="AI699" s="212" t="s">
        <v>2244</v>
      </c>
      <c r="AJ699" s="214"/>
      <c r="AK699" s="176"/>
      <c r="AL699" s="176"/>
      <c r="AM699" s="176"/>
      <c r="AN699" s="176"/>
      <c r="AO699" s="176"/>
      <c r="AP699" s="176"/>
      <c r="AQ699" s="176"/>
      <c r="AR699" s="176"/>
      <c r="AS699" s="176"/>
      <c r="AT699" s="176"/>
      <c r="AU699" s="176"/>
      <c r="AV699" s="176"/>
      <c r="AW699" s="176"/>
      <c r="AX699" s="176"/>
      <c r="AY699" s="176"/>
      <c r="AZ699" s="176"/>
      <c r="BA699" s="176"/>
      <c r="BB699" s="176"/>
      <c r="BC699" s="176"/>
      <c r="BD699" s="176"/>
      <c r="BE699" s="176"/>
      <c r="BF699" s="176"/>
      <c r="BG699" s="176"/>
      <c r="BH699" s="176"/>
    </row>
    <row r="700" spans="1:60" outlineLevel="1" x14ac:dyDescent="0.2">
      <c r="A700" s="177"/>
      <c r="B700" s="208" t="s">
        <v>2243</v>
      </c>
      <c r="C700" s="209"/>
      <c r="D700" s="200"/>
      <c r="E700" s="201"/>
      <c r="F700" s="184"/>
      <c r="G700" s="184"/>
      <c r="H700" s="184"/>
      <c r="I700" s="184"/>
      <c r="J700" s="184"/>
      <c r="K700" s="184"/>
      <c r="L700" s="184"/>
      <c r="M700" s="184"/>
      <c r="N700" s="184"/>
      <c r="O700" s="184"/>
      <c r="P700" s="184"/>
      <c r="Q700" s="184"/>
      <c r="R700" s="185"/>
      <c r="S700" s="185"/>
      <c r="T700" s="184"/>
      <c r="U700" s="184"/>
      <c r="V700" s="185"/>
      <c r="W700" s="185"/>
      <c r="X700" s="266"/>
      <c r="Y700" s="176"/>
      <c r="Z700" s="176"/>
      <c r="AA700" s="176"/>
      <c r="AB700" s="176"/>
      <c r="AC700" s="176"/>
      <c r="AD700" s="176"/>
      <c r="AE700" s="176" t="s">
        <v>197</v>
      </c>
      <c r="AF700" s="176">
        <v>0</v>
      </c>
      <c r="AG700" s="176"/>
      <c r="AH700" s="211"/>
      <c r="AI700" s="212" t="s">
        <v>2243</v>
      </c>
      <c r="AJ700" s="214"/>
      <c r="AK700" s="176"/>
      <c r="AL700" s="176"/>
      <c r="AM700" s="176"/>
      <c r="AN700" s="176"/>
      <c r="AO700" s="176"/>
      <c r="AP700" s="176"/>
      <c r="AQ700" s="176"/>
      <c r="AR700" s="176"/>
      <c r="AS700" s="176"/>
      <c r="AT700" s="176"/>
      <c r="AU700" s="176"/>
      <c r="AV700" s="176"/>
      <c r="AW700" s="176"/>
      <c r="AX700" s="176"/>
      <c r="AY700" s="176"/>
      <c r="AZ700" s="176"/>
      <c r="BA700" s="176"/>
      <c r="BB700" s="176"/>
      <c r="BC700" s="176"/>
      <c r="BD700" s="176"/>
      <c r="BE700" s="176"/>
      <c r="BF700" s="176"/>
      <c r="BG700" s="176"/>
      <c r="BH700" s="176"/>
    </row>
    <row r="701" spans="1:60" outlineLevel="1" x14ac:dyDescent="0.2">
      <c r="A701" s="177"/>
      <c r="B701" s="208" t="s">
        <v>2242</v>
      </c>
      <c r="C701" s="209"/>
      <c r="D701" s="200"/>
      <c r="E701" s="201"/>
      <c r="F701" s="184"/>
      <c r="G701" s="184"/>
      <c r="H701" s="184"/>
      <c r="I701" s="184"/>
      <c r="J701" s="184"/>
      <c r="K701" s="184"/>
      <c r="L701" s="184"/>
      <c r="M701" s="184"/>
      <c r="N701" s="184"/>
      <c r="O701" s="184"/>
      <c r="P701" s="184"/>
      <c r="Q701" s="184"/>
      <c r="R701" s="185"/>
      <c r="S701" s="185"/>
      <c r="T701" s="184"/>
      <c r="U701" s="184"/>
      <c r="V701" s="185"/>
      <c r="W701" s="185"/>
      <c r="X701" s="266"/>
      <c r="Y701" s="176"/>
      <c r="Z701" s="176"/>
      <c r="AA701" s="176"/>
      <c r="AB701" s="176"/>
      <c r="AC701" s="176"/>
      <c r="AD701" s="176"/>
      <c r="AE701" s="176" t="s">
        <v>197</v>
      </c>
      <c r="AF701" s="176">
        <v>0</v>
      </c>
      <c r="AG701" s="176"/>
      <c r="AH701" s="211"/>
      <c r="AI701" s="212" t="s">
        <v>2242</v>
      </c>
      <c r="AJ701" s="214"/>
      <c r="AK701" s="176"/>
      <c r="AL701" s="176"/>
      <c r="AM701" s="176"/>
      <c r="AN701" s="176"/>
      <c r="AO701" s="176"/>
      <c r="AP701" s="176"/>
      <c r="AQ701" s="176"/>
      <c r="AR701" s="176"/>
      <c r="AS701" s="176"/>
      <c r="AT701" s="176"/>
      <c r="AU701" s="176"/>
      <c r="AV701" s="176"/>
      <c r="AW701" s="176"/>
      <c r="AX701" s="176"/>
      <c r="AY701" s="176"/>
      <c r="AZ701" s="176"/>
      <c r="BA701" s="176"/>
      <c r="BB701" s="176"/>
      <c r="BC701" s="176"/>
      <c r="BD701" s="176"/>
      <c r="BE701" s="176"/>
      <c r="BF701" s="176"/>
      <c r="BG701" s="176"/>
      <c r="BH701" s="176"/>
    </row>
    <row r="702" spans="1:60" outlineLevel="1" x14ac:dyDescent="0.2">
      <c r="A702" s="177"/>
      <c r="B702" s="208" t="s">
        <v>2241</v>
      </c>
      <c r="C702" s="209"/>
      <c r="D702" s="200"/>
      <c r="E702" s="201"/>
      <c r="F702" s="184"/>
      <c r="G702" s="184"/>
      <c r="H702" s="184"/>
      <c r="I702" s="184"/>
      <c r="J702" s="184"/>
      <c r="K702" s="184"/>
      <c r="L702" s="184"/>
      <c r="M702" s="184"/>
      <c r="N702" s="184"/>
      <c r="O702" s="184"/>
      <c r="P702" s="184"/>
      <c r="Q702" s="184"/>
      <c r="R702" s="185"/>
      <c r="S702" s="185"/>
      <c r="T702" s="184"/>
      <c r="U702" s="184"/>
      <c r="V702" s="185"/>
      <c r="W702" s="185"/>
      <c r="X702" s="266"/>
      <c r="Y702" s="176"/>
      <c r="Z702" s="176"/>
      <c r="AA702" s="176"/>
      <c r="AB702" s="176"/>
      <c r="AC702" s="176"/>
      <c r="AD702" s="176"/>
      <c r="AE702" s="176" t="s">
        <v>197</v>
      </c>
      <c r="AF702" s="176">
        <v>0</v>
      </c>
      <c r="AG702" s="176"/>
      <c r="AH702" s="211"/>
      <c r="AI702" s="212" t="s">
        <v>2241</v>
      </c>
      <c r="AJ702" s="214"/>
      <c r="AK702" s="176"/>
      <c r="AL702" s="176"/>
      <c r="AM702" s="176"/>
      <c r="AN702" s="176"/>
      <c r="AO702" s="176"/>
      <c r="AP702" s="176"/>
      <c r="AQ702" s="176"/>
      <c r="AR702" s="176"/>
      <c r="AS702" s="176"/>
      <c r="AT702" s="176"/>
      <c r="AU702" s="176"/>
      <c r="AV702" s="176"/>
      <c r="AW702" s="176"/>
      <c r="AX702" s="176"/>
      <c r="AY702" s="176"/>
      <c r="AZ702" s="176"/>
      <c r="BA702" s="176"/>
      <c r="BB702" s="176"/>
      <c r="BC702" s="176"/>
      <c r="BD702" s="176"/>
      <c r="BE702" s="176"/>
      <c r="BF702" s="176"/>
      <c r="BG702" s="176"/>
      <c r="BH702" s="176"/>
    </row>
    <row r="703" spans="1:60" outlineLevel="1" x14ac:dyDescent="0.2">
      <c r="A703" s="177"/>
      <c r="B703" s="208" t="s">
        <v>2240</v>
      </c>
      <c r="C703" s="209"/>
      <c r="D703" s="200"/>
      <c r="E703" s="201"/>
      <c r="F703" s="184"/>
      <c r="G703" s="184"/>
      <c r="H703" s="184"/>
      <c r="I703" s="184"/>
      <c r="J703" s="184"/>
      <c r="K703" s="184"/>
      <c r="L703" s="184"/>
      <c r="M703" s="184"/>
      <c r="N703" s="184"/>
      <c r="O703" s="184"/>
      <c r="P703" s="184"/>
      <c r="Q703" s="184"/>
      <c r="R703" s="185"/>
      <c r="S703" s="185"/>
      <c r="T703" s="184"/>
      <c r="U703" s="184"/>
      <c r="V703" s="185"/>
      <c r="W703" s="185"/>
      <c r="X703" s="266"/>
      <c r="Y703" s="176"/>
      <c r="Z703" s="176"/>
      <c r="AA703" s="176"/>
      <c r="AB703" s="176"/>
      <c r="AC703" s="176"/>
      <c r="AD703" s="176"/>
      <c r="AE703" s="176" t="s">
        <v>197</v>
      </c>
      <c r="AF703" s="176">
        <v>0</v>
      </c>
      <c r="AG703" s="176"/>
      <c r="AH703" s="211"/>
      <c r="AI703" s="212" t="s">
        <v>2240</v>
      </c>
      <c r="AJ703" s="214"/>
      <c r="AK703" s="176"/>
      <c r="AL703" s="176"/>
      <c r="AM703" s="176"/>
      <c r="AN703" s="176"/>
      <c r="AO703" s="176"/>
      <c r="AP703" s="176"/>
      <c r="AQ703" s="176"/>
      <c r="AR703" s="176"/>
      <c r="AS703" s="176"/>
      <c r="AT703" s="176"/>
      <c r="AU703" s="176"/>
      <c r="AV703" s="176"/>
      <c r="AW703" s="176"/>
      <c r="AX703" s="176"/>
      <c r="AY703" s="176"/>
      <c r="AZ703" s="176"/>
      <c r="BA703" s="176"/>
      <c r="BB703" s="176"/>
      <c r="BC703" s="176"/>
      <c r="BD703" s="176"/>
      <c r="BE703" s="176"/>
      <c r="BF703" s="176"/>
      <c r="BG703" s="176"/>
      <c r="BH703" s="176"/>
    </row>
    <row r="704" spans="1:60" outlineLevel="1" x14ac:dyDescent="0.2">
      <c r="A704" s="177"/>
      <c r="B704" s="208" t="s">
        <v>2239</v>
      </c>
      <c r="C704" s="209"/>
      <c r="D704" s="200"/>
      <c r="E704" s="201"/>
      <c r="F704" s="184"/>
      <c r="G704" s="184"/>
      <c r="H704" s="184"/>
      <c r="I704" s="184"/>
      <c r="J704" s="184"/>
      <c r="K704" s="184"/>
      <c r="L704" s="184"/>
      <c r="M704" s="184"/>
      <c r="N704" s="184"/>
      <c r="O704" s="184"/>
      <c r="P704" s="184"/>
      <c r="Q704" s="184"/>
      <c r="R704" s="185"/>
      <c r="S704" s="185"/>
      <c r="T704" s="184"/>
      <c r="U704" s="184"/>
      <c r="V704" s="185"/>
      <c r="W704" s="185"/>
      <c r="X704" s="266"/>
      <c r="Y704" s="176"/>
      <c r="Z704" s="176"/>
      <c r="AA704" s="176"/>
      <c r="AB704" s="176"/>
      <c r="AC704" s="176"/>
      <c r="AD704" s="176"/>
      <c r="AE704" s="176" t="s">
        <v>197</v>
      </c>
      <c r="AF704" s="176">
        <v>0</v>
      </c>
      <c r="AG704" s="176"/>
      <c r="AH704" s="211"/>
      <c r="AI704" s="212" t="s">
        <v>2239</v>
      </c>
      <c r="AJ704" s="214"/>
      <c r="AK704" s="176"/>
      <c r="AL704" s="176"/>
      <c r="AM704" s="176"/>
      <c r="AN704" s="176"/>
      <c r="AO704" s="176"/>
      <c r="AP704" s="176"/>
      <c r="AQ704" s="176"/>
      <c r="AR704" s="176"/>
      <c r="AS704" s="176"/>
      <c r="AT704" s="176"/>
      <c r="AU704" s="176"/>
      <c r="AV704" s="176"/>
      <c r="AW704" s="176"/>
      <c r="AX704" s="176"/>
      <c r="AY704" s="176"/>
      <c r="AZ704" s="176"/>
      <c r="BA704" s="176"/>
      <c r="BB704" s="176"/>
      <c r="BC704" s="176"/>
      <c r="BD704" s="176"/>
      <c r="BE704" s="176"/>
      <c r="BF704" s="176"/>
      <c r="BG704" s="176"/>
      <c r="BH704" s="176"/>
    </row>
    <row r="705" spans="1:60" outlineLevel="1" x14ac:dyDescent="0.2">
      <c r="A705" s="177"/>
      <c r="B705" s="208" t="s">
        <v>2238</v>
      </c>
      <c r="C705" s="209"/>
      <c r="D705" s="200"/>
      <c r="E705" s="201"/>
      <c r="F705" s="184"/>
      <c r="G705" s="184"/>
      <c r="H705" s="184"/>
      <c r="I705" s="184"/>
      <c r="J705" s="184"/>
      <c r="K705" s="184"/>
      <c r="L705" s="184"/>
      <c r="M705" s="184"/>
      <c r="N705" s="184"/>
      <c r="O705" s="184"/>
      <c r="P705" s="184"/>
      <c r="Q705" s="184"/>
      <c r="R705" s="185"/>
      <c r="S705" s="185"/>
      <c r="T705" s="184"/>
      <c r="U705" s="184"/>
      <c r="V705" s="185"/>
      <c r="W705" s="185"/>
      <c r="X705" s="266"/>
      <c r="Y705" s="176"/>
      <c r="Z705" s="176"/>
      <c r="AA705" s="176"/>
      <c r="AB705" s="176"/>
      <c r="AC705" s="176"/>
      <c r="AD705" s="176"/>
      <c r="AE705" s="176" t="s">
        <v>197</v>
      </c>
      <c r="AF705" s="176">
        <v>0</v>
      </c>
      <c r="AG705" s="176"/>
      <c r="AH705" s="211"/>
      <c r="AI705" s="212" t="s">
        <v>2238</v>
      </c>
      <c r="AJ705" s="214"/>
      <c r="AK705" s="176"/>
      <c r="AL705" s="176"/>
      <c r="AM705" s="176"/>
      <c r="AN705" s="176"/>
      <c r="AO705" s="176"/>
      <c r="AP705" s="176"/>
      <c r="AQ705" s="176"/>
      <c r="AR705" s="176"/>
      <c r="AS705" s="176"/>
      <c r="AT705" s="176"/>
      <c r="AU705" s="176"/>
      <c r="AV705" s="176"/>
      <c r="AW705" s="176"/>
      <c r="AX705" s="176"/>
      <c r="AY705" s="176"/>
      <c r="AZ705" s="176"/>
      <c r="BA705" s="176"/>
      <c r="BB705" s="176"/>
      <c r="BC705" s="176"/>
      <c r="BD705" s="176"/>
      <c r="BE705" s="176"/>
      <c r="BF705" s="176"/>
      <c r="BG705" s="176"/>
      <c r="BH705" s="176"/>
    </row>
    <row r="706" spans="1:60" outlineLevel="1" x14ac:dyDescent="0.2">
      <c r="A706" s="177"/>
      <c r="B706" s="208" t="s">
        <v>2237</v>
      </c>
      <c r="C706" s="209"/>
      <c r="D706" s="200"/>
      <c r="E706" s="201"/>
      <c r="F706" s="184"/>
      <c r="G706" s="184"/>
      <c r="H706" s="184"/>
      <c r="I706" s="184"/>
      <c r="J706" s="184"/>
      <c r="K706" s="184"/>
      <c r="L706" s="184"/>
      <c r="M706" s="184"/>
      <c r="N706" s="184"/>
      <c r="O706" s="184"/>
      <c r="P706" s="184"/>
      <c r="Q706" s="184"/>
      <c r="R706" s="185"/>
      <c r="S706" s="185"/>
      <c r="T706" s="184"/>
      <c r="U706" s="184"/>
      <c r="V706" s="185"/>
      <c r="W706" s="185"/>
      <c r="X706" s="266"/>
      <c r="Y706" s="176"/>
      <c r="Z706" s="176"/>
      <c r="AA706" s="176"/>
      <c r="AB706" s="176"/>
      <c r="AC706" s="176"/>
      <c r="AD706" s="176"/>
      <c r="AE706" s="176" t="s">
        <v>197</v>
      </c>
      <c r="AF706" s="176">
        <v>0</v>
      </c>
      <c r="AG706" s="176"/>
      <c r="AH706" s="211"/>
      <c r="AI706" s="212" t="s">
        <v>2237</v>
      </c>
      <c r="AJ706" s="214"/>
      <c r="AK706" s="176"/>
      <c r="AL706" s="176"/>
      <c r="AM706" s="176"/>
      <c r="AN706" s="176"/>
      <c r="AO706" s="176"/>
      <c r="AP706" s="176"/>
      <c r="AQ706" s="176"/>
      <c r="AR706" s="176"/>
      <c r="AS706" s="176"/>
      <c r="AT706" s="176"/>
      <c r="AU706" s="176"/>
      <c r="AV706" s="176"/>
      <c r="AW706" s="176"/>
      <c r="AX706" s="176"/>
      <c r="AY706" s="176"/>
      <c r="AZ706" s="176"/>
      <c r="BA706" s="176"/>
      <c r="BB706" s="176"/>
      <c r="BC706" s="176"/>
      <c r="BD706" s="176"/>
      <c r="BE706" s="176"/>
      <c r="BF706" s="176"/>
      <c r="BG706" s="176"/>
      <c r="BH706" s="176"/>
    </row>
    <row r="707" spans="1:60" outlineLevel="1" x14ac:dyDescent="0.2">
      <c r="A707" s="177"/>
      <c r="B707" s="208" t="s">
        <v>2236</v>
      </c>
      <c r="C707" s="209"/>
      <c r="D707" s="200"/>
      <c r="E707" s="201">
        <v>601.12</v>
      </c>
      <c r="F707" s="184"/>
      <c r="G707" s="184"/>
      <c r="H707" s="184"/>
      <c r="I707" s="184"/>
      <c r="J707" s="184"/>
      <c r="K707" s="184"/>
      <c r="L707" s="184"/>
      <c r="M707" s="184"/>
      <c r="N707" s="184"/>
      <c r="O707" s="184"/>
      <c r="P707" s="184"/>
      <c r="Q707" s="184"/>
      <c r="R707" s="185"/>
      <c r="S707" s="185"/>
      <c r="T707" s="184"/>
      <c r="U707" s="184"/>
      <c r="V707" s="185"/>
      <c r="W707" s="185"/>
      <c r="X707" s="266"/>
      <c r="Y707" s="176"/>
      <c r="Z707" s="176"/>
      <c r="AA707" s="176"/>
      <c r="AB707" s="176"/>
      <c r="AC707" s="176"/>
      <c r="AD707" s="176"/>
      <c r="AE707" s="176" t="s">
        <v>197</v>
      </c>
      <c r="AF707" s="176">
        <v>0</v>
      </c>
      <c r="AG707" s="176"/>
      <c r="AH707" s="211"/>
      <c r="AI707" s="212" t="s">
        <v>2236</v>
      </c>
      <c r="AJ707" s="214"/>
      <c r="AK707" s="176"/>
      <c r="AL707" s="176"/>
      <c r="AM707" s="176"/>
      <c r="AN707" s="176"/>
      <c r="AO707" s="176"/>
      <c r="AP707" s="176"/>
      <c r="AQ707" s="176"/>
      <c r="AR707" s="176"/>
      <c r="AS707" s="176"/>
      <c r="AT707" s="176"/>
      <c r="AU707" s="176"/>
      <c r="AV707" s="176"/>
      <c r="AW707" s="176"/>
      <c r="AX707" s="176"/>
      <c r="AY707" s="176"/>
      <c r="AZ707" s="176"/>
      <c r="BA707" s="176"/>
      <c r="BB707" s="176"/>
      <c r="BC707" s="176"/>
      <c r="BD707" s="176"/>
      <c r="BE707" s="176"/>
      <c r="BF707" s="176"/>
      <c r="BG707" s="176"/>
      <c r="BH707" s="176"/>
    </row>
    <row r="708" spans="1:60" ht="22.5" outlineLevel="1" x14ac:dyDescent="0.2">
      <c r="A708" s="193">
        <v>121</v>
      </c>
      <c r="B708" s="194" t="s">
        <v>572</v>
      </c>
      <c r="C708" s="194" t="s">
        <v>573</v>
      </c>
      <c r="D708" s="195" t="s">
        <v>574</v>
      </c>
      <c r="E708" s="196">
        <v>130</v>
      </c>
      <c r="F708" s="199"/>
      <c r="G708" s="197">
        <f>ROUND(E708*F708,2)</f>
        <v>0</v>
      </c>
      <c r="H708" s="199">
        <v>140.5</v>
      </c>
      <c r="I708" s="197">
        <f>ROUND(E708*H708,2)</f>
        <v>18265</v>
      </c>
      <c r="J708" s="199">
        <v>0</v>
      </c>
      <c r="K708" s="197">
        <f>ROUND(E708*J708,2)</f>
        <v>0</v>
      </c>
      <c r="L708" s="197">
        <v>21</v>
      </c>
      <c r="M708" s="197">
        <f>G708*(1+L708/100)</f>
        <v>0</v>
      </c>
      <c r="N708" s="197">
        <v>1E-3</v>
      </c>
      <c r="O708" s="197">
        <f>ROUND(E708*N708,2)</f>
        <v>0.13</v>
      </c>
      <c r="P708" s="197">
        <v>0</v>
      </c>
      <c r="Q708" s="197">
        <f>ROUND(E708*P708,2)</f>
        <v>0</v>
      </c>
      <c r="R708" s="198" t="s">
        <v>243</v>
      </c>
      <c r="S708" s="198" t="s">
        <v>194</v>
      </c>
      <c r="T708" s="197">
        <v>0</v>
      </c>
      <c r="U708" s="197">
        <f>ROUND(E708*T708,2)</f>
        <v>0</v>
      </c>
      <c r="V708" s="198"/>
      <c r="W708" s="198"/>
      <c r="X708" s="266"/>
      <c r="Y708" s="176"/>
      <c r="Z708" s="176"/>
      <c r="AA708" s="176"/>
      <c r="AB708" s="176"/>
      <c r="AC708" s="176"/>
      <c r="AD708" s="176"/>
      <c r="AE708" s="176" t="s">
        <v>244</v>
      </c>
      <c r="AF708" s="176">
        <v>588</v>
      </c>
      <c r="AG708" s="176"/>
      <c r="AH708" s="211"/>
      <c r="AI708" s="211"/>
      <c r="AJ708" s="214"/>
      <c r="AK708" s="176"/>
      <c r="AL708" s="176"/>
      <c r="AM708" s="176"/>
      <c r="AN708" s="176"/>
      <c r="AO708" s="176"/>
      <c r="AP708" s="176"/>
      <c r="AQ708" s="176"/>
      <c r="AR708" s="176"/>
      <c r="AS708" s="176"/>
      <c r="AT708" s="176"/>
      <c r="AU708" s="176"/>
      <c r="AV708" s="176"/>
      <c r="AW708" s="176"/>
      <c r="AX708" s="176"/>
      <c r="AY708" s="176"/>
      <c r="AZ708" s="176"/>
      <c r="BA708" s="176"/>
      <c r="BB708" s="176"/>
      <c r="BC708" s="176"/>
      <c r="BD708" s="176"/>
      <c r="BE708" s="176"/>
      <c r="BF708" s="176"/>
      <c r="BG708" s="176"/>
      <c r="BH708" s="176"/>
    </row>
    <row r="709" spans="1:60" outlineLevel="1" x14ac:dyDescent="0.2">
      <c r="A709" s="177"/>
      <c r="B709" s="208" t="s">
        <v>2235</v>
      </c>
      <c r="C709" s="209"/>
      <c r="D709" s="200"/>
      <c r="E709" s="201"/>
      <c r="F709" s="184"/>
      <c r="G709" s="184"/>
      <c r="H709" s="184"/>
      <c r="I709" s="184"/>
      <c r="J709" s="184"/>
      <c r="K709" s="184"/>
      <c r="L709" s="184"/>
      <c r="M709" s="184"/>
      <c r="N709" s="184"/>
      <c r="O709" s="184"/>
      <c r="P709" s="184"/>
      <c r="Q709" s="184"/>
      <c r="R709" s="185"/>
      <c r="S709" s="185"/>
      <c r="T709" s="184"/>
      <c r="U709" s="184"/>
      <c r="V709" s="185"/>
      <c r="W709" s="185"/>
      <c r="X709" s="266"/>
      <c r="Y709" s="176"/>
      <c r="Z709" s="176"/>
      <c r="AA709" s="176"/>
      <c r="AB709" s="176"/>
      <c r="AC709" s="176"/>
      <c r="AD709" s="176"/>
      <c r="AE709" s="176" t="s">
        <v>197</v>
      </c>
      <c r="AF709" s="176">
        <v>0</v>
      </c>
      <c r="AG709" s="176"/>
      <c r="AH709" s="211"/>
      <c r="AI709" s="212" t="s">
        <v>2235</v>
      </c>
      <c r="AJ709" s="214"/>
      <c r="AK709" s="176"/>
      <c r="AL709" s="176"/>
      <c r="AM709" s="176"/>
      <c r="AN709" s="176"/>
      <c r="AO709" s="176"/>
      <c r="AP709" s="176"/>
      <c r="AQ709" s="176"/>
      <c r="AR709" s="176"/>
      <c r="AS709" s="176"/>
      <c r="AT709" s="176"/>
      <c r="AU709" s="176"/>
      <c r="AV709" s="176"/>
      <c r="AW709" s="176"/>
      <c r="AX709" s="176"/>
      <c r="AY709" s="176"/>
      <c r="AZ709" s="176"/>
      <c r="BA709" s="176"/>
      <c r="BB709" s="176"/>
      <c r="BC709" s="176"/>
      <c r="BD709" s="176"/>
      <c r="BE709" s="176"/>
      <c r="BF709" s="176"/>
      <c r="BG709" s="176"/>
      <c r="BH709" s="176"/>
    </row>
    <row r="710" spans="1:60" outlineLevel="1" x14ac:dyDescent="0.2">
      <c r="A710" s="177"/>
      <c r="B710" s="208" t="s">
        <v>2234</v>
      </c>
      <c r="C710" s="209"/>
      <c r="D710" s="200"/>
      <c r="E710" s="201"/>
      <c r="F710" s="184"/>
      <c r="G710" s="184"/>
      <c r="H710" s="184"/>
      <c r="I710" s="184"/>
      <c r="J710" s="184"/>
      <c r="K710" s="184"/>
      <c r="L710" s="184"/>
      <c r="M710" s="184"/>
      <c r="N710" s="184"/>
      <c r="O710" s="184"/>
      <c r="P710" s="184"/>
      <c r="Q710" s="184"/>
      <c r="R710" s="185"/>
      <c r="S710" s="185"/>
      <c r="T710" s="184"/>
      <c r="U710" s="184"/>
      <c r="V710" s="185"/>
      <c r="W710" s="185"/>
      <c r="X710" s="266"/>
      <c r="Y710" s="176"/>
      <c r="Z710" s="176"/>
      <c r="AA710" s="176"/>
      <c r="AB710" s="176"/>
      <c r="AC710" s="176"/>
      <c r="AD710" s="176"/>
      <c r="AE710" s="176" t="s">
        <v>197</v>
      </c>
      <c r="AF710" s="176">
        <v>0</v>
      </c>
      <c r="AG710" s="176"/>
      <c r="AH710" s="211"/>
      <c r="AI710" s="212" t="s">
        <v>2234</v>
      </c>
      <c r="AJ710" s="214"/>
      <c r="AK710" s="176"/>
      <c r="AL710" s="176"/>
      <c r="AM710" s="176"/>
      <c r="AN710" s="176"/>
      <c r="AO710" s="176"/>
      <c r="AP710" s="176"/>
      <c r="AQ710" s="176"/>
      <c r="AR710" s="176"/>
      <c r="AS710" s="176"/>
      <c r="AT710" s="176"/>
      <c r="AU710" s="176"/>
      <c r="AV710" s="176"/>
      <c r="AW710" s="176"/>
      <c r="AX710" s="176"/>
      <c r="AY710" s="176"/>
      <c r="AZ710" s="176"/>
      <c r="BA710" s="176"/>
      <c r="BB710" s="176"/>
      <c r="BC710" s="176"/>
      <c r="BD710" s="176"/>
      <c r="BE710" s="176"/>
      <c r="BF710" s="176"/>
      <c r="BG710" s="176"/>
      <c r="BH710" s="176"/>
    </row>
    <row r="711" spans="1:60" outlineLevel="1" x14ac:dyDescent="0.2">
      <c r="A711" s="177"/>
      <c r="B711" s="208" t="s">
        <v>2233</v>
      </c>
      <c r="C711" s="209"/>
      <c r="D711" s="200"/>
      <c r="E711" s="201">
        <v>130</v>
      </c>
      <c r="F711" s="184"/>
      <c r="G711" s="184"/>
      <c r="H711" s="184"/>
      <c r="I711" s="184"/>
      <c r="J711" s="184"/>
      <c r="K711" s="184"/>
      <c r="L711" s="184"/>
      <c r="M711" s="184"/>
      <c r="N711" s="184"/>
      <c r="O711" s="184"/>
      <c r="P711" s="184"/>
      <c r="Q711" s="184"/>
      <c r="R711" s="185"/>
      <c r="S711" s="185"/>
      <c r="T711" s="184"/>
      <c r="U711" s="184"/>
      <c r="V711" s="185"/>
      <c r="W711" s="185"/>
      <c r="X711" s="266"/>
      <c r="Y711" s="176"/>
      <c r="Z711" s="176"/>
      <c r="AA711" s="176"/>
      <c r="AB711" s="176"/>
      <c r="AC711" s="176"/>
      <c r="AD711" s="176"/>
      <c r="AE711" s="176" t="s">
        <v>197</v>
      </c>
      <c r="AF711" s="176">
        <v>0</v>
      </c>
      <c r="AG711" s="176"/>
      <c r="AH711" s="211"/>
      <c r="AI711" s="212" t="s">
        <v>2233</v>
      </c>
      <c r="AJ711" s="214"/>
      <c r="AK711" s="176"/>
      <c r="AL711" s="176"/>
      <c r="AM711" s="176"/>
      <c r="AN711" s="176"/>
      <c r="AO711" s="176"/>
      <c r="AP711" s="176"/>
      <c r="AQ711" s="176"/>
      <c r="AR711" s="176"/>
      <c r="AS711" s="176"/>
      <c r="AT711" s="176"/>
      <c r="AU711" s="176"/>
      <c r="AV711" s="176"/>
      <c r="AW711" s="176"/>
      <c r="AX711" s="176"/>
      <c r="AY711" s="176"/>
      <c r="AZ711" s="176"/>
      <c r="BA711" s="176"/>
      <c r="BB711" s="176"/>
      <c r="BC711" s="176"/>
      <c r="BD711" s="176"/>
      <c r="BE711" s="176"/>
      <c r="BF711" s="176"/>
      <c r="BG711" s="176"/>
      <c r="BH711" s="176"/>
    </row>
    <row r="712" spans="1:60" outlineLevel="1" x14ac:dyDescent="0.2">
      <c r="A712" s="193">
        <v>122</v>
      </c>
      <c r="B712" s="194" t="s">
        <v>578</v>
      </c>
      <c r="C712" s="194" t="s">
        <v>579</v>
      </c>
      <c r="D712" s="195" t="s">
        <v>293</v>
      </c>
      <c r="E712" s="196">
        <v>628.3981</v>
      </c>
      <c r="F712" s="199"/>
      <c r="G712" s="197">
        <f>ROUND(E712*F712,2)</f>
        <v>0</v>
      </c>
      <c r="H712" s="199">
        <v>16.600000000000001</v>
      </c>
      <c r="I712" s="197">
        <f>ROUND(E712*H712,2)</f>
        <v>10431.41</v>
      </c>
      <c r="J712" s="199">
        <v>0</v>
      </c>
      <c r="K712" s="197">
        <f>ROUND(E712*J712,2)</f>
        <v>0</v>
      </c>
      <c r="L712" s="197">
        <v>21</v>
      </c>
      <c r="M712" s="197">
        <f>G712*(1+L712/100)</f>
        <v>0</v>
      </c>
      <c r="N712" s="197">
        <v>1.4999999999999999E-4</v>
      </c>
      <c r="O712" s="197">
        <f>ROUND(E712*N712,2)</f>
        <v>0.09</v>
      </c>
      <c r="P712" s="197">
        <v>0</v>
      </c>
      <c r="Q712" s="197">
        <f>ROUND(E712*P712,2)</f>
        <v>0</v>
      </c>
      <c r="R712" s="198" t="s">
        <v>243</v>
      </c>
      <c r="S712" s="198" t="s">
        <v>194</v>
      </c>
      <c r="T712" s="197">
        <v>0</v>
      </c>
      <c r="U712" s="197">
        <f>ROUND(E712*T712,2)</f>
        <v>0</v>
      </c>
      <c r="V712" s="198"/>
      <c r="W712" s="198"/>
      <c r="X712" s="266"/>
      <c r="Y712" s="176"/>
      <c r="Z712" s="176"/>
      <c r="AA712" s="176"/>
      <c r="AB712" s="176"/>
      <c r="AC712" s="176"/>
      <c r="AD712" s="176"/>
      <c r="AE712" s="176" t="s">
        <v>244</v>
      </c>
      <c r="AF712" s="176">
        <v>593</v>
      </c>
      <c r="AG712" s="176"/>
      <c r="AH712" s="211"/>
      <c r="AI712" s="211"/>
      <c r="AJ712" s="214"/>
      <c r="AK712" s="176"/>
      <c r="AL712" s="176"/>
      <c r="AM712" s="176"/>
      <c r="AN712" s="176"/>
      <c r="AO712" s="176"/>
      <c r="AP712" s="176"/>
      <c r="AQ712" s="176"/>
      <c r="AR712" s="176"/>
      <c r="AS712" s="176"/>
      <c r="AT712" s="176"/>
      <c r="AU712" s="176"/>
      <c r="AV712" s="176"/>
      <c r="AW712" s="176"/>
      <c r="AX712" s="176"/>
      <c r="AY712" s="176"/>
      <c r="AZ712" s="176"/>
      <c r="BA712" s="176"/>
      <c r="BB712" s="176"/>
      <c r="BC712" s="176"/>
      <c r="BD712" s="176"/>
      <c r="BE712" s="176"/>
      <c r="BF712" s="176"/>
      <c r="BG712" s="176"/>
      <c r="BH712" s="176"/>
    </row>
    <row r="713" spans="1:60" outlineLevel="1" x14ac:dyDescent="0.2">
      <c r="A713" s="177"/>
      <c r="B713" s="208" t="s">
        <v>2232</v>
      </c>
      <c r="C713" s="209"/>
      <c r="D713" s="200"/>
      <c r="E713" s="201"/>
      <c r="F713" s="184"/>
      <c r="G713" s="184"/>
      <c r="H713" s="184"/>
      <c r="I713" s="184"/>
      <c r="J713" s="184"/>
      <c r="K713" s="184"/>
      <c r="L713" s="184"/>
      <c r="M713" s="184"/>
      <c r="N713" s="184"/>
      <c r="O713" s="184"/>
      <c r="P713" s="184"/>
      <c r="Q713" s="184"/>
      <c r="R713" s="185"/>
      <c r="S713" s="185"/>
      <c r="T713" s="184"/>
      <c r="U713" s="184"/>
      <c r="V713" s="185"/>
      <c r="W713" s="185"/>
      <c r="X713" s="266"/>
      <c r="Y713" s="176"/>
      <c r="Z713" s="176"/>
      <c r="AA713" s="176"/>
      <c r="AB713" s="176"/>
      <c r="AC713" s="176"/>
      <c r="AD713" s="176"/>
      <c r="AE713" s="176" t="s">
        <v>197</v>
      </c>
      <c r="AF713" s="176">
        <v>0</v>
      </c>
      <c r="AG713" s="176"/>
      <c r="AH713" s="211"/>
      <c r="AI713" s="212" t="s">
        <v>2232</v>
      </c>
      <c r="AJ713" s="214"/>
      <c r="AK713" s="176"/>
      <c r="AL713" s="176"/>
      <c r="AM713" s="176"/>
      <c r="AN713" s="176"/>
      <c r="AO713" s="176"/>
      <c r="AP713" s="176"/>
      <c r="AQ713" s="176"/>
      <c r="AR713" s="176"/>
      <c r="AS713" s="176"/>
      <c r="AT713" s="176"/>
      <c r="AU713" s="176"/>
      <c r="AV713" s="176"/>
      <c r="AW713" s="176"/>
      <c r="AX713" s="176"/>
      <c r="AY713" s="176"/>
      <c r="AZ713" s="176"/>
      <c r="BA713" s="176"/>
      <c r="BB713" s="176"/>
      <c r="BC713" s="176"/>
      <c r="BD713" s="176"/>
      <c r="BE713" s="176"/>
      <c r="BF713" s="176"/>
      <c r="BG713" s="176"/>
      <c r="BH713" s="176"/>
    </row>
    <row r="714" spans="1:60" outlineLevel="1" x14ac:dyDescent="0.2">
      <c r="A714" s="177"/>
      <c r="B714" s="208" t="s">
        <v>2231</v>
      </c>
      <c r="C714" s="209"/>
      <c r="D714" s="200"/>
      <c r="E714" s="201">
        <v>628.3981</v>
      </c>
      <c r="F714" s="184"/>
      <c r="G714" s="184"/>
      <c r="H714" s="184"/>
      <c r="I714" s="184"/>
      <c r="J714" s="184"/>
      <c r="K714" s="184"/>
      <c r="L714" s="184"/>
      <c r="M714" s="184"/>
      <c r="N714" s="184"/>
      <c r="O714" s="184"/>
      <c r="P714" s="184"/>
      <c r="Q714" s="184"/>
      <c r="R714" s="185"/>
      <c r="S714" s="185"/>
      <c r="T714" s="184"/>
      <c r="U714" s="184"/>
      <c r="V714" s="185"/>
      <c r="W714" s="185"/>
      <c r="X714" s="266"/>
      <c r="Y714" s="176"/>
      <c r="Z714" s="176"/>
      <c r="AA714" s="176"/>
      <c r="AB714" s="176"/>
      <c r="AC714" s="176"/>
      <c r="AD714" s="176"/>
      <c r="AE714" s="176" t="s">
        <v>197</v>
      </c>
      <c r="AF714" s="176">
        <v>0</v>
      </c>
      <c r="AG714" s="176"/>
      <c r="AH714" s="211"/>
      <c r="AI714" s="212" t="s">
        <v>2231</v>
      </c>
      <c r="AJ714" s="214"/>
      <c r="AK714" s="176"/>
      <c r="AL714" s="176"/>
      <c r="AM714" s="176"/>
      <c r="AN714" s="176"/>
      <c r="AO714" s="176"/>
      <c r="AP714" s="176"/>
      <c r="AQ714" s="176"/>
      <c r="AR714" s="176"/>
      <c r="AS714" s="176"/>
      <c r="AT714" s="176"/>
      <c r="AU714" s="176"/>
      <c r="AV714" s="176"/>
      <c r="AW714" s="176"/>
      <c r="AX714" s="176"/>
      <c r="AY714" s="176"/>
      <c r="AZ714" s="176"/>
      <c r="BA714" s="176"/>
      <c r="BB714" s="176"/>
      <c r="BC714" s="176"/>
      <c r="BD714" s="176"/>
      <c r="BE714" s="176"/>
      <c r="BF714" s="176"/>
      <c r="BG714" s="176"/>
      <c r="BH714" s="176"/>
    </row>
    <row r="715" spans="1:60" outlineLevel="1" x14ac:dyDescent="0.2">
      <c r="A715" s="193">
        <v>123</v>
      </c>
      <c r="B715" s="194" t="s">
        <v>582</v>
      </c>
      <c r="C715" s="194" t="s">
        <v>583</v>
      </c>
      <c r="D715" s="195" t="s">
        <v>207</v>
      </c>
      <c r="E715" s="196">
        <v>661.23199999999997</v>
      </c>
      <c r="F715" s="199"/>
      <c r="G715" s="197">
        <f>ROUND(E715*F715,2)</f>
        <v>0</v>
      </c>
      <c r="H715" s="199">
        <v>665</v>
      </c>
      <c r="I715" s="197">
        <f>ROUND(E715*H715,2)</f>
        <v>439719.28</v>
      </c>
      <c r="J715" s="199">
        <v>0</v>
      </c>
      <c r="K715" s="197">
        <f>ROUND(E715*J715,2)</f>
        <v>0</v>
      </c>
      <c r="L715" s="197">
        <v>21</v>
      </c>
      <c r="M715" s="197">
        <f>G715*(1+L715/100)</f>
        <v>0</v>
      </c>
      <c r="N715" s="197">
        <v>0</v>
      </c>
      <c r="O715" s="197">
        <f>ROUND(E715*N715,2)</f>
        <v>0</v>
      </c>
      <c r="P715" s="197">
        <v>0</v>
      </c>
      <c r="Q715" s="197">
        <f>ROUND(E715*P715,2)</f>
        <v>0</v>
      </c>
      <c r="R715" s="198"/>
      <c r="S715" s="198" t="s">
        <v>339</v>
      </c>
      <c r="T715" s="197">
        <v>0</v>
      </c>
      <c r="U715" s="197">
        <f>ROUND(E715*T715,2)</f>
        <v>0</v>
      </c>
      <c r="V715" s="198"/>
      <c r="W715" s="198"/>
      <c r="X715" s="266"/>
      <c r="Y715" s="176"/>
      <c r="Z715" s="176"/>
      <c r="AA715" s="176"/>
      <c r="AB715" s="176"/>
      <c r="AC715" s="176"/>
      <c r="AD715" s="176"/>
      <c r="AE715" s="176" t="s">
        <v>244</v>
      </c>
      <c r="AF715" s="176">
        <v>595</v>
      </c>
      <c r="AG715" s="176"/>
      <c r="AH715" s="211"/>
      <c r="AI715" s="211"/>
      <c r="AJ715" s="214"/>
      <c r="AK715" s="176"/>
      <c r="AL715" s="176"/>
      <c r="AM715" s="176"/>
      <c r="AN715" s="176"/>
      <c r="AO715" s="176"/>
      <c r="AP715" s="176"/>
      <c r="AQ715" s="176"/>
      <c r="AR715" s="176"/>
      <c r="AS715" s="176"/>
      <c r="AT715" s="176"/>
      <c r="AU715" s="176"/>
      <c r="AV715" s="176"/>
      <c r="AW715" s="176"/>
      <c r="AX715" s="176"/>
      <c r="AY715" s="176"/>
      <c r="AZ715" s="176"/>
      <c r="BA715" s="176"/>
      <c r="BB715" s="176"/>
      <c r="BC715" s="176"/>
      <c r="BD715" s="176"/>
      <c r="BE715" s="176"/>
      <c r="BF715" s="176"/>
      <c r="BG715" s="176"/>
      <c r="BH715" s="176"/>
    </row>
    <row r="716" spans="1:60" outlineLevel="1" x14ac:dyDescent="0.2">
      <c r="A716" s="177"/>
      <c r="B716" s="208" t="s">
        <v>2230</v>
      </c>
      <c r="C716" s="209"/>
      <c r="D716" s="200"/>
      <c r="E716" s="201"/>
      <c r="F716" s="184"/>
      <c r="G716" s="184"/>
      <c r="H716" s="184"/>
      <c r="I716" s="184"/>
      <c r="J716" s="184"/>
      <c r="K716" s="184"/>
      <c r="L716" s="184"/>
      <c r="M716" s="184"/>
      <c r="N716" s="184"/>
      <c r="O716" s="184"/>
      <c r="P716" s="184"/>
      <c r="Q716" s="184"/>
      <c r="R716" s="185"/>
      <c r="S716" s="185"/>
      <c r="T716" s="184"/>
      <c r="U716" s="184"/>
      <c r="V716" s="185"/>
      <c r="W716" s="185"/>
      <c r="X716" s="266"/>
      <c r="Y716" s="176"/>
      <c r="Z716" s="176"/>
      <c r="AA716" s="176"/>
      <c r="AB716" s="176"/>
      <c r="AC716" s="176"/>
      <c r="AD716" s="176"/>
      <c r="AE716" s="176" t="s">
        <v>197</v>
      </c>
      <c r="AF716" s="176">
        <v>0</v>
      </c>
      <c r="AG716" s="176"/>
      <c r="AH716" s="211"/>
      <c r="AI716" s="212" t="s">
        <v>2230</v>
      </c>
      <c r="AJ716" s="214"/>
      <c r="AK716" s="176"/>
      <c r="AL716" s="176"/>
      <c r="AM716" s="176"/>
      <c r="AN716" s="176"/>
      <c r="AO716" s="176"/>
      <c r="AP716" s="176"/>
      <c r="AQ716" s="176"/>
      <c r="AR716" s="176"/>
      <c r="AS716" s="176"/>
      <c r="AT716" s="176"/>
      <c r="AU716" s="176"/>
      <c r="AV716" s="176"/>
      <c r="AW716" s="176"/>
      <c r="AX716" s="176"/>
      <c r="AY716" s="176"/>
      <c r="AZ716" s="176"/>
      <c r="BA716" s="176"/>
      <c r="BB716" s="176"/>
      <c r="BC716" s="176"/>
      <c r="BD716" s="176"/>
      <c r="BE716" s="176"/>
      <c r="BF716" s="176"/>
      <c r="BG716" s="176"/>
      <c r="BH716" s="176"/>
    </row>
    <row r="717" spans="1:60" outlineLevel="1" x14ac:dyDescent="0.2">
      <c r="A717" s="177"/>
      <c r="B717" s="208" t="s">
        <v>2229</v>
      </c>
      <c r="C717" s="209"/>
      <c r="D717" s="200"/>
      <c r="E717" s="201">
        <v>661.23199999999997</v>
      </c>
      <c r="F717" s="184"/>
      <c r="G717" s="184"/>
      <c r="H717" s="184"/>
      <c r="I717" s="184"/>
      <c r="J717" s="184"/>
      <c r="K717" s="184"/>
      <c r="L717" s="184"/>
      <c r="M717" s="184"/>
      <c r="N717" s="184"/>
      <c r="O717" s="184"/>
      <c r="P717" s="184"/>
      <c r="Q717" s="184"/>
      <c r="R717" s="185"/>
      <c r="S717" s="185"/>
      <c r="T717" s="184"/>
      <c r="U717" s="184"/>
      <c r="V717" s="185"/>
      <c r="W717" s="185"/>
      <c r="X717" s="266"/>
      <c r="Y717" s="176"/>
      <c r="Z717" s="176"/>
      <c r="AA717" s="176"/>
      <c r="AB717" s="176"/>
      <c r="AC717" s="176"/>
      <c r="AD717" s="176"/>
      <c r="AE717" s="176" t="s">
        <v>197</v>
      </c>
      <c r="AF717" s="176">
        <v>0</v>
      </c>
      <c r="AG717" s="176"/>
      <c r="AH717" s="211"/>
      <c r="AI717" s="212" t="s">
        <v>2229</v>
      </c>
      <c r="AJ717" s="214"/>
      <c r="AK717" s="176"/>
      <c r="AL717" s="176"/>
      <c r="AM717" s="176"/>
      <c r="AN717" s="176"/>
      <c r="AO717" s="176"/>
      <c r="AP717" s="176"/>
      <c r="AQ717" s="176"/>
      <c r="AR717" s="176"/>
      <c r="AS717" s="176"/>
      <c r="AT717" s="176"/>
      <c r="AU717" s="176"/>
      <c r="AV717" s="176"/>
      <c r="AW717" s="176"/>
      <c r="AX717" s="176"/>
      <c r="AY717" s="176"/>
      <c r="AZ717" s="176"/>
      <c r="BA717" s="176"/>
      <c r="BB717" s="176"/>
      <c r="BC717" s="176"/>
      <c r="BD717" s="176"/>
      <c r="BE717" s="176"/>
      <c r="BF717" s="176"/>
      <c r="BG717" s="176"/>
      <c r="BH717" s="176"/>
    </row>
    <row r="718" spans="1:60" outlineLevel="1" x14ac:dyDescent="0.2">
      <c r="A718" s="222">
        <v>124</v>
      </c>
      <c r="B718" s="223" t="s">
        <v>586</v>
      </c>
      <c r="C718" s="223" t="s">
        <v>587</v>
      </c>
      <c r="D718" s="224" t="s">
        <v>0</v>
      </c>
      <c r="E718" s="225">
        <v>6790.1270999999997</v>
      </c>
      <c r="F718" s="199"/>
      <c r="G718" s="227">
        <f>ROUND(E718*F718,2)</f>
        <v>0</v>
      </c>
      <c r="H718" s="226">
        <v>0</v>
      </c>
      <c r="I718" s="227">
        <f>ROUND(E718*H718,2)</f>
        <v>0</v>
      </c>
      <c r="J718" s="226">
        <v>0.79</v>
      </c>
      <c r="K718" s="227">
        <f>ROUND(E718*J718,2)</f>
        <v>5364.2</v>
      </c>
      <c r="L718" s="227">
        <v>21</v>
      </c>
      <c r="M718" s="227">
        <f>G718*(1+L718/100)</f>
        <v>0</v>
      </c>
      <c r="N718" s="227">
        <v>0</v>
      </c>
      <c r="O718" s="227">
        <f>ROUND(E718*N718,2)</f>
        <v>0</v>
      </c>
      <c r="P718" s="227">
        <v>0</v>
      </c>
      <c r="Q718" s="227">
        <f>ROUND(E718*P718,2)</f>
        <v>0</v>
      </c>
      <c r="R718" s="228" t="s">
        <v>428</v>
      </c>
      <c r="S718" s="228" t="s">
        <v>194</v>
      </c>
      <c r="T718" s="197">
        <v>0</v>
      </c>
      <c r="U718" s="197">
        <f>ROUND(E718*T718,2)</f>
        <v>0</v>
      </c>
      <c r="V718" s="198"/>
      <c r="W718" s="198"/>
      <c r="X718" s="266"/>
      <c r="Y718" s="176"/>
      <c r="Z718" s="176"/>
      <c r="AA718" s="176"/>
      <c r="AB718" s="176"/>
      <c r="AC718" s="176"/>
      <c r="AD718" s="176"/>
      <c r="AE718" s="176" t="s">
        <v>434</v>
      </c>
      <c r="AF718" s="176">
        <v>597</v>
      </c>
      <c r="AG718" s="176"/>
      <c r="AH718" s="211"/>
      <c r="AI718" s="211"/>
      <c r="AJ718" s="214"/>
      <c r="AK718" s="176"/>
      <c r="AL718" s="176"/>
      <c r="AM718" s="176"/>
      <c r="AN718" s="176"/>
      <c r="AO718" s="176"/>
      <c r="AP718" s="176"/>
      <c r="AQ718" s="176"/>
      <c r="AR718" s="176"/>
      <c r="AS718" s="176"/>
      <c r="AT718" s="176"/>
      <c r="AU718" s="176"/>
      <c r="AV718" s="176"/>
      <c r="AW718" s="176"/>
      <c r="AX718" s="176"/>
      <c r="AY718" s="176"/>
      <c r="AZ718" s="176"/>
      <c r="BA718" s="176"/>
      <c r="BB718" s="176"/>
      <c r="BC718" s="176"/>
      <c r="BD718" s="176"/>
      <c r="BE718" s="176"/>
      <c r="BF718" s="176"/>
      <c r="BG718" s="176"/>
      <c r="BH718" s="176"/>
    </row>
    <row r="719" spans="1:60" outlineLevel="1" x14ac:dyDescent="0.2">
      <c r="A719" s="177"/>
      <c r="B719" s="208" t="s">
        <v>518</v>
      </c>
      <c r="C719" s="209"/>
      <c r="D719" s="200"/>
      <c r="E719" s="201"/>
      <c r="F719" s="184"/>
      <c r="G719" s="184"/>
      <c r="H719" s="184"/>
      <c r="I719" s="184"/>
      <c r="J719" s="184"/>
      <c r="K719" s="184"/>
      <c r="L719" s="184"/>
      <c r="M719" s="184"/>
      <c r="N719" s="184"/>
      <c r="O719" s="184"/>
      <c r="P719" s="184"/>
      <c r="Q719" s="184"/>
      <c r="R719" s="185"/>
      <c r="S719" s="185"/>
      <c r="T719" s="184"/>
      <c r="U719" s="184"/>
      <c r="V719" s="185"/>
      <c r="W719" s="185"/>
      <c r="X719" s="266"/>
      <c r="Y719" s="176"/>
      <c r="Z719" s="176"/>
      <c r="AA719" s="176"/>
      <c r="AB719" s="176"/>
      <c r="AC719" s="176"/>
      <c r="AD719" s="176"/>
      <c r="AE719" s="176" t="s">
        <v>197</v>
      </c>
      <c r="AF719" s="176">
        <v>0</v>
      </c>
      <c r="AG719" s="176"/>
      <c r="AH719" s="211"/>
      <c r="AI719" s="212" t="s">
        <v>518</v>
      </c>
      <c r="AJ719" s="214"/>
      <c r="AK719" s="176"/>
      <c r="AL719" s="176"/>
      <c r="AM719" s="176"/>
      <c r="AN719" s="176"/>
      <c r="AO719" s="176"/>
      <c r="AP719" s="176"/>
      <c r="AQ719" s="176"/>
      <c r="AR719" s="176"/>
      <c r="AS719" s="176"/>
      <c r="AT719" s="176"/>
      <c r="AU719" s="176"/>
      <c r="AV719" s="176"/>
      <c r="AW719" s="176"/>
      <c r="AX719" s="176"/>
      <c r="AY719" s="176"/>
      <c r="AZ719" s="176"/>
      <c r="BA719" s="176"/>
      <c r="BB719" s="176"/>
      <c r="BC719" s="176"/>
      <c r="BD719" s="176"/>
      <c r="BE719" s="176"/>
      <c r="BF719" s="176"/>
      <c r="BG719" s="176"/>
      <c r="BH719" s="176"/>
    </row>
    <row r="720" spans="1:60" outlineLevel="1" x14ac:dyDescent="0.2">
      <c r="A720" s="177"/>
      <c r="B720" s="208" t="s">
        <v>2228</v>
      </c>
      <c r="C720" s="209"/>
      <c r="D720" s="200"/>
      <c r="E720" s="201"/>
      <c r="F720" s="184"/>
      <c r="G720" s="184"/>
      <c r="H720" s="184"/>
      <c r="I720" s="184"/>
      <c r="J720" s="184"/>
      <c r="K720" s="184"/>
      <c r="L720" s="184"/>
      <c r="M720" s="184"/>
      <c r="N720" s="184"/>
      <c r="O720" s="184"/>
      <c r="P720" s="184"/>
      <c r="Q720" s="184"/>
      <c r="R720" s="185"/>
      <c r="S720" s="185"/>
      <c r="T720" s="184"/>
      <c r="U720" s="184"/>
      <c r="V720" s="185"/>
      <c r="W720" s="185"/>
      <c r="X720" s="266"/>
      <c r="Y720" s="176"/>
      <c r="Z720" s="176"/>
      <c r="AA720" s="176"/>
      <c r="AB720" s="176"/>
      <c r="AC720" s="176"/>
      <c r="AD720" s="176"/>
      <c r="AE720" s="176" t="s">
        <v>197</v>
      </c>
      <c r="AF720" s="176">
        <v>0</v>
      </c>
      <c r="AG720" s="176"/>
      <c r="AH720" s="211"/>
      <c r="AI720" s="212" t="s">
        <v>2228</v>
      </c>
      <c r="AJ720" s="214"/>
      <c r="AK720" s="176"/>
      <c r="AL720" s="176"/>
      <c r="AM720" s="176"/>
      <c r="AN720" s="176"/>
      <c r="AO720" s="176"/>
      <c r="AP720" s="176"/>
      <c r="AQ720" s="176"/>
      <c r="AR720" s="176"/>
      <c r="AS720" s="176"/>
      <c r="AT720" s="176"/>
      <c r="AU720" s="176"/>
      <c r="AV720" s="176"/>
      <c r="AW720" s="176"/>
      <c r="AX720" s="176"/>
      <c r="AY720" s="176"/>
      <c r="AZ720" s="176"/>
      <c r="BA720" s="176"/>
      <c r="BB720" s="176"/>
      <c r="BC720" s="176"/>
      <c r="BD720" s="176"/>
      <c r="BE720" s="176"/>
      <c r="BF720" s="176"/>
      <c r="BG720" s="176"/>
      <c r="BH720" s="176"/>
    </row>
    <row r="721" spans="1:60" outlineLevel="1" x14ac:dyDescent="0.2">
      <c r="A721" s="177"/>
      <c r="B721" s="208" t="s">
        <v>2227</v>
      </c>
      <c r="C721" s="209"/>
      <c r="D721" s="200"/>
      <c r="E721" s="201">
        <v>6790.1270999999997</v>
      </c>
      <c r="F721" s="184"/>
      <c r="G721" s="184"/>
      <c r="H721" s="184"/>
      <c r="I721" s="184"/>
      <c r="J721" s="184"/>
      <c r="K721" s="184"/>
      <c r="L721" s="184"/>
      <c r="M721" s="184"/>
      <c r="N721" s="184"/>
      <c r="O721" s="184"/>
      <c r="P721" s="184"/>
      <c r="Q721" s="184"/>
      <c r="R721" s="185"/>
      <c r="S721" s="185"/>
      <c r="T721" s="184"/>
      <c r="U721" s="184"/>
      <c r="V721" s="185"/>
      <c r="W721" s="185"/>
      <c r="X721" s="266"/>
      <c r="Y721" s="176"/>
      <c r="Z721" s="176"/>
      <c r="AA721" s="176"/>
      <c r="AB721" s="176"/>
      <c r="AC721" s="176"/>
      <c r="AD721" s="176"/>
      <c r="AE721" s="176" t="s">
        <v>197</v>
      </c>
      <c r="AF721" s="176">
        <v>0</v>
      </c>
      <c r="AG721" s="176"/>
      <c r="AH721" s="211"/>
      <c r="AI721" s="212" t="s">
        <v>2227</v>
      </c>
      <c r="AJ721" s="214"/>
      <c r="AK721" s="176"/>
      <c r="AL721" s="176"/>
      <c r="AM721" s="176"/>
      <c r="AN721" s="176"/>
      <c r="AO721" s="176"/>
      <c r="AP721" s="176"/>
      <c r="AQ721" s="176"/>
      <c r="AR721" s="176"/>
      <c r="AS721" s="176"/>
      <c r="AT721" s="176"/>
      <c r="AU721" s="176"/>
      <c r="AV721" s="176"/>
      <c r="AW721" s="176"/>
      <c r="AX721" s="176"/>
      <c r="AY721" s="176"/>
      <c r="AZ721" s="176"/>
      <c r="BA721" s="176"/>
      <c r="BB721" s="176"/>
      <c r="BC721" s="176"/>
      <c r="BD721" s="176"/>
      <c r="BE721" s="176"/>
      <c r="BF721" s="176"/>
      <c r="BG721" s="176"/>
      <c r="BH721" s="176"/>
    </row>
    <row r="722" spans="1:60" x14ac:dyDescent="0.2">
      <c r="A722" s="162"/>
      <c r="B722" s="178"/>
      <c r="C722" s="178"/>
      <c r="D722" s="180"/>
      <c r="E722" s="181"/>
      <c r="F722" s="182"/>
      <c r="G722" s="182"/>
      <c r="H722" s="182"/>
      <c r="I722" s="182"/>
      <c r="J722" s="182"/>
      <c r="K722" s="182"/>
      <c r="L722" s="182"/>
      <c r="M722" s="182"/>
      <c r="N722" s="182"/>
      <c r="O722" s="182"/>
      <c r="P722" s="182"/>
      <c r="Q722" s="182"/>
      <c r="R722" s="183"/>
      <c r="S722" s="183"/>
      <c r="T722" s="182"/>
      <c r="U722" s="182"/>
      <c r="V722" s="183"/>
      <c r="W722" s="183"/>
      <c r="X722" s="256"/>
      <c r="AH722" s="210"/>
      <c r="AI722" s="210"/>
      <c r="AJ722" s="213"/>
    </row>
    <row r="723" spans="1:60" x14ac:dyDescent="0.2">
      <c r="A723" s="179" t="s">
        <v>188</v>
      </c>
      <c r="B723" s="186" t="s">
        <v>141</v>
      </c>
      <c r="C723" s="186" t="s">
        <v>142</v>
      </c>
      <c r="D723" s="187"/>
      <c r="E723" s="188"/>
      <c r="F723" s="189"/>
      <c r="G723" s="190">
        <f>SUMIF(AE724:AE765,"&lt;&gt;NOR",G724:G765)</f>
        <v>0</v>
      </c>
      <c r="H723" s="189"/>
      <c r="I723" s="189">
        <f>SUM(I724:I765)</f>
        <v>150676.32</v>
      </c>
      <c r="J723" s="189"/>
      <c r="K723" s="189">
        <f>SUM(K724:K765)</f>
        <v>165163.35999999999</v>
      </c>
      <c r="L723" s="189"/>
      <c r="M723" s="189">
        <f>SUM(M724:M765)</f>
        <v>0</v>
      </c>
      <c r="N723" s="189"/>
      <c r="O723" s="189">
        <f>SUM(O724:O765)</f>
        <v>5.4700000000000006</v>
      </c>
      <c r="P723" s="189"/>
      <c r="Q723" s="189">
        <f>SUM(Q724:Q765)</f>
        <v>0</v>
      </c>
      <c r="R723" s="191"/>
      <c r="S723" s="191"/>
      <c r="T723" s="189"/>
      <c r="U723" s="189">
        <f>SUM(U724:U765)</f>
        <v>335.45000000000005</v>
      </c>
      <c r="V723" s="191"/>
      <c r="W723" s="192"/>
      <c r="X723" s="256"/>
      <c r="AE723" t="s">
        <v>189</v>
      </c>
      <c r="AH723" s="210"/>
      <c r="AI723" s="210"/>
      <c r="AJ723" s="213"/>
    </row>
    <row r="724" spans="1:60" outlineLevel="1" x14ac:dyDescent="0.2">
      <c r="A724" s="193">
        <v>125</v>
      </c>
      <c r="B724" s="194" t="s">
        <v>590</v>
      </c>
      <c r="C724" s="194" t="s">
        <v>591</v>
      </c>
      <c r="D724" s="195" t="s">
        <v>207</v>
      </c>
      <c r="E724" s="196">
        <v>274.58100000000002</v>
      </c>
      <c r="F724" s="199"/>
      <c r="G724" s="197">
        <f>ROUND(E724*F724,2)</f>
        <v>0</v>
      </c>
      <c r="H724" s="199">
        <v>23.95</v>
      </c>
      <c r="I724" s="197">
        <f>ROUND(E724*H724,2)</f>
        <v>6576.21</v>
      </c>
      <c r="J724" s="199">
        <v>24.55</v>
      </c>
      <c r="K724" s="197">
        <f>ROUND(E724*J724,2)</f>
        <v>6740.96</v>
      </c>
      <c r="L724" s="197">
        <v>21</v>
      </c>
      <c r="M724" s="197">
        <f>G724*(1+L724/100)</f>
        <v>0</v>
      </c>
      <c r="N724" s="197">
        <v>2.1000000000000001E-4</v>
      </c>
      <c r="O724" s="197">
        <f>ROUND(E724*N724,2)</f>
        <v>0.06</v>
      </c>
      <c r="P724" s="197">
        <v>0</v>
      </c>
      <c r="Q724" s="197">
        <f>ROUND(E724*P724,2)</f>
        <v>0</v>
      </c>
      <c r="R724" s="198" t="s">
        <v>312</v>
      </c>
      <c r="S724" s="198" t="s">
        <v>194</v>
      </c>
      <c r="T724" s="197">
        <v>0.05</v>
      </c>
      <c r="U724" s="197">
        <f>ROUND(E724*T724,2)</f>
        <v>13.73</v>
      </c>
      <c r="V724" s="198"/>
      <c r="W724" s="198"/>
      <c r="X724" s="266"/>
      <c r="Y724" s="176"/>
      <c r="Z724" s="176"/>
      <c r="AA724" s="176"/>
      <c r="AB724" s="176"/>
      <c r="AC724" s="176"/>
      <c r="AD724" s="176"/>
      <c r="AE724" s="176" t="s">
        <v>449</v>
      </c>
      <c r="AF724" s="176">
        <v>599</v>
      </c>
      <c r="AG724" s="176"/>
      <c r="AH724" s="211"/>
      <c r="AI724" s="211"/>
      <c r="AJ724" s="214"/>
      <c r="AK724" s="176"/>
      <c r="AL724" s="176"/>
      <c r="AM724" s="176"/>
      <c r="AN724" s="176"/>
      <c r="AO724" s="176"/>
      <c r="AP724" s="176"/>
      <c r="AQ724" s="176"/>
      <c r="AR724" s="176"/>
      <c r="AS724" s="176"/>
      <c r="AT724" s="176"/>
      <c r="AU724" s="176"/>
      <c r="AV724" s="176"/>
      <c r="AW724" s="176"/>
      <c r="AX724" s="176"/>
      <c r="AY724" s="176"/>
      <c r="AZ724" s="176"/>
      <c r="BA724" s="176"/>
      <c r="BB724" s="176"/>
      <c r="BC724" s="176"/>
      <c r="BD724" s="176"/>
      <c r="BE724" s="176"/>
      <c r="BF724" s="176"/>
      <c r="BG724" s="176"/>
      <c r="BH724" s="176"/>
    </row>
    <row r="725" spans="1:60" outlineLevel="1" x14ac:dyDescent="0.2">
      <c r="A725" s="177"/>
      <c r="B725" s="308" t="s">
        <v>592</v>
      </c>
      <c r="C725" s="308"/>
      <c r="D725" s="309"/>
      <c r="E725" s="309"/>
      <c r="F725" s="309"/>
      <c r="G725" s="309"/>
      <c r="H725" s="184"/>
      <c r="I725" s="184"/>
      <c r="J725" s="184"/>
      <c r="K725" s="184"/>
      <c r="L725" s="184"/>
      <c r="M725" s="184"/>
      <c r="N725" s="184"/>
      <c r="O725" s="184"/>
      <c r="P725" s="184"/>
      <c r="Q725" s="184"/>
      <c r="R725" s="185"/>
      <c r="S725" s="185"/>
      <c r="T725" s="184"/>
      <c r="U725" s="184"/>
      <c r="V725" s="185"/>
      <c r="W725" s="185"/>
      <c r="X725" s="266"/>
      <c r="Y725" s="176"/>
      <c r="Z725" s="176"/>
      <c r="AA725" s="176"/>
      <c r="AB725" s="176"/>
      <c r="AC725" s="176"/>
      <c r="AD725" s="176"/>
      <c r="AE725" s="176" t="s">
        <v>221</v>
      </c>
      <c r="AF725" s="176"/>
      <c r="AG725" s="176"/>
      <c r="AH725" s="211" t="str">
        <f>B725</f>
        <v>včetně dodávky materiálu.</v>
      </c>
      <c r="AI725" s="211"/>
      <c r="AJ725" s="214"/>
      <c r="AK725" s="176"/>
      <c r="AL725" s="176"/>
      <c r="AM725" s="176"/>
      <c r="AN725" s="176"/>
      <c r="AO725" s="176"/>
      <c r="AP725" s="176"/>
      <c r="AQ725" s="176"/>
      <c r="AR725" s="176"/>
      <c r="AS725" s="176"/>
      <c r="AT725" s="176"/>
      <c r="AU725" s="176"/>
      <c r="AV725" s="176"/>
      <c r="AW725" s="176"/>
      <c r="AX725" s="176"/>
      <c r="AY725" s="176"/>
      <c r="AZ725" s="176"/>
      <c r="BA725" s="176"/>
      <c r="BB725" s="176"/>
      <c r="BC725" s="176"/>
      <c r="BD725" s="176"/>
      <c r="BE725" s="176"/>
      <c r="BF725" s="176"/>
      <c r="BG725" s="176"/>
      <c r="BH725" s="176"/>
    </row>
    <row r="726" spans="1:60" ht="22.5" outlineLevel="1" x14ac:dyDescent="0.2">
      <c r="A726" s="193">
        <v>126</v>
      </c>
      <c r="B726" s="194" t="s">
        <v>593</v>
      </c>
      <c r="C726" s="194" t="s">
        <v>594</v>
      </c>
      <c r="D726" s="195" t="s">
        <v>207</v>
      </c>
      <c r="E726" s="196">
        <v>274.58100000000002</v>
      </c>
      <c r="F726" s="199"/>
      <c r="G726" s="197">
        <f>ROUND(E726*F726,2)</f>
        <v>0</v>
      </c>
      <c r="H726" s="199">
        <v>84.35</v>
      </c>
      <c r="I726" s="197">
        <f>ROUND(E726*H726,2)</f>
        <v>23160.91</v>
      </c>
      <c r="J726" s="199">
        <v>501.65</v>
      </c>
      <c r="K726" s="197">
        <f>ROUND(E726*J726,2)</f>
        <v>137743.56</v>
      </c>
      <c r="L726" s="197">
        <v>21</v>
      </c>
      <c r="M726" s="197">
        <f>G726*(1+L726/100)</f>
        <v>0</v>
      </c>
      <c r="N726" s="197">
        <v>4.9100000000000003E-3</v>
      </c>
      <c r="O726" s="197">
        <f>ROUND(E726*N726,2)</f>
        <v>1.35</v>
      </c>
      <c r="P726" s="197">
        <v>0</v>
      </c>
      <c r="Q726" s="197">
        <f>ROUND(E726*P726,2)</f>
        <v>0</v>
      </c>
      <c r="R726" s="198" t="s">
        <v>312</v>
      </c>
      <c r="S726" s="198" t="s">
        <v>194</v>
      </c>
      <c r="T726" s="197">
        <v>1.0165</v>
      </c>
      <c r="U726" s="197">
        <f>ROUND(E726*T726,2)</f>
        <v>279.11</v>
      </c>
      <c r="V726" s="198"/>
      <c r="W726" s="198"/>
      <c r="X726" s="266"/>
      <c r="Y726" s="176"/>
      <c r="Z726" s="176"/>
      <c r="AA726" s="176"/>
      <c r="AB726" s="176"/>
      <c r="AC726" s="176"/>
      <c r="AD726" s="176"/>
      <c r="AE726" s="176" t="s">
        <v>449</v>
      </c>
      <c r="AF726" s="176">
        <v>600</v>
      </c>
      <c r="AG726" s="176"/>
      <c r="AH726" s="211"/>
      <c r="AI726" s="211"/>
      <c r="AJ726" s="214"/>
      <c r="AK726" s="176"/>
      <c r="AL726" s="176"/>
      <c r="AM726" s="176"/>
      <c r="AN726" s="176"/>
      <c r="AO726" s="176"/>
      <c r="AP726" s="176"/>
      <c r="AQ726" s="176"/>
      <c r="AR726" s="176"/>
      <c r="AS726" s="176"/>
      <c r="AT726" s="176"/>
      <c r="AU726" s="176"/>
      <c r="AV726" s="176"/>
      <c r="AW726" s="176"/>
      <c r="AX726" s="176"/>
      <c r="AY726" s="176"/>
      <c r="AZ726" s="176"/>
      <c r="BA726" s="176"/>
      <c r="BB726" s="176"/>
      <c r="BC726" s="176"/>
      <c r="BD726" s="176"/>
      <c r="BE726" s="176"/>
      <c r="BF726" s="176"/>
      <c r="BG726" s="176"/>
      <c r="BH726" s="176"/>
    </row>
    <row r="727" spans="1:60" outlineLevel="1" x14ac:dyDescent="0.2">
      <c r="A727" s="177"/>
      <c r="B727" s="299" t="s">
        <v>2226</v>
      </c>
      <c r="C727" s="299"/>
      <c r="D727" s="300"/>
      <c r="E727" s="201"/>
      <c r="F727" s="184"/>
      <c r="G727" s="184"/>
      <c r="H727" s="184"/>
      <c r="I727" s="184"/>
      <c r="J727" s="184"/>
      <c r="K727" s="184"/>
      <c r="L727" s="184"/>
      <c r="M727" s="184"/>
      <c r="N727" s="184"/>
      <c r="O727" s="184"/>
      <c r="P727" s="184"/>
      <c r="Q727" s="184"/>
      <c r="R727" s="185"/>
      <c r="S727" s="185"/>
      <c r="T727" s="184"/>
      <c r="U727" s="184"/>
      <c r="V727" s="185"/>
      <c r="W727" s="185"/>
      <c r="X727" s="266"/>
      <c r="Y727" s="176"/>
      <c r="Z727" s="176"/>
      <c r="AA727" s="176"/>
      <c r="AB727" s="176"/>
      <c r="AC727" s="176"/>
      <c r="AD727" s="176"/>
      <c r="AE727" s="176" t="s">
        <v>197</v>
      </c>
      <c r="AF727" s="176">
        <v>0</v>
      </c>
      <c r="AG727" s="176"/>
      <c r="AH727" s="211"/>
      <c r="AI727" s="212" t="s">
        <v>2226</v>
      </c>
      <c r="AJ727" s="214"/>
      <c r="AK727" s="176"/>
      <c r="AL727" s="176"/>
      <c r="AM727" s="176"/>
      <c r="AN727" s="176"/>
      <c r="AO727" s="176"/>
      <c r="AP727" s="176"/>
      <c r="AQ727" s="176"/>
      <c r="AR727" s="176"/>
      <c r="AS727" s="176"/>
      <c r="AT727" s="176"/>
      <c r="AU727" s="176"/>
      <c r="AV727" s="176"/>
      <c r="AW727" s="176"/>
      <c r="AX727" s="176"/>
      <c r="AY727" s="176"/>
      <c r="AZ727" s="176"/>
      <c r="BA727" s="176"/>
      <c r="BB727" s="176"/>
      <c r="BC727" s="176"/>
      <c r="BD727" s="176"/>
      <c r="BE727" s="176"/>
      <c r="BF727" s="176"/>
      <c r="BG727" s="176"/>
      <c r="BH727" s="176"/>
    </row>
    <row r="728" spans="1:60" outlineLevel="1" x14ac:dyDescent="0.2">
      <c r="A728" s="177"/>
      <c r="B728" s="208" t="s">
        <v>2225</v>
      </c>
      <c r="C728" s="209"/>
      <c r="D728" s="200"/>
      <c r="E728" s="201"/>
      <c r="F728" s="184"/>
      <c r="G728" s="184"/>
      <c r="H728" s="184"/>
      <c r="I728" s="184"/>
      <c r="J728" s="184"/>
      <c r="K728" s="184"/>
      <c r="L728" s="184"/>
      <c r="M728" s="184"/>
      <c r="N728" s="184"/>
      <c r="O728" s="184"/>
      <c r="P728" s="184"/>
      <c r="Q728" s="184"/>
      <c r="R728" s="185"/>
      <c r="S728" s="185"/>
      <c r="T728" s="184"/>
      <c r="U728" s="184"/>
      <c r="V728" s="185"/>
      <c r="W728" s="185"/>
      <c r="X728" s="266"/>
      <c r="Y728" s="176"/>
      <c r="Z728" s="176"/>
      <c r="AA728" s="176"/>
      <c r="AB728" s="176"/>
      <c r="AC728" s="176"/>
      <c r="AD728" s="176"/>
      <c r="AE728" s="176" t="s">
        <v>197</v>
      </c>
      <c r="AF728" s="176">
        <v>0</v>
      </c>
      <c r="AG728" s="176"/>
      <c r="AH728" s="211"/>
      <c r="AI728" s="212" t="s">
        <v>2225</v>
      </c>
      <c r="AJ728" s="214"/>
      <c r="AK728" s="176"/>
      <c r="AL728" s="176"/>
      <c r="AM728" s="176"/>
      <c r="AN728" s="176"/>
      <c r="AO728" s="176"/>
      <c r="AP728" s="176"/>
      <c r="AQ728" s="176"/>
      <c r="AR728" s="176"/>
      <c r="AS728" s="176"/>
      <c r="AT728" s="176"/>
      <c r="AU728" s="176"/>
      <c r="AV728" s="176"/>
      <c r="AW728" s="176"/>
      <c r="AX728" s="176"/>
      <c r="AY728" s="176"/>
      <c r="AZ728" s="176"/>
      <c r="BA728" s="176"/>
      <c r="BB728" s="176"/>
      <c r="BC728" s="176"/>
      <c r="BD728" s="176"/>
      <c r="BE728" s="176"/>
      <c r="BF728" s="176"/>
      <c r="BG728" s="176"/>
      <c r="BH728" s="176"/>
    </row>
    <row r="729" spans="1:60" outlineLevel="1" x14ac:dyDescent="0.2">
      <c r="A729" s="177"/>
      <c r="B729" s="299" t="s">
        <v>2224</v>
      </c>
      <c r="C729" s="299"/>
      <c r="D729" s="300"/>
      <c r="E729" s="201"/>
      <c r="F729" s="184"/>
      <c r="G729" s="184"/>
      <c r="H729" s="184"/>
      <c r="I729" s="184"/>
      <c r="J729" s="184"/>
      <c r="K729" s="184"/>
      <c r="L729" s="184"/>
      <c r="M729" s="184"/>
      <c r="N729" s="184"/>
      <c r="O729" s="184"/>
      <c r="P729" s="184"/>
      <c r="Q729" s="184"/>
      <c r="R729" s="185"/>
      <c r="S729" s="185"/>
      <c r="T729" s="184"/>
      <c r="U729" s="184"/>
      <c r="V729" s="185"/>
      <c r="W729" s="185"/>
      <c r="X729" s="266"/>
      <c r="Y729" s="176"/>
      <c r="Z729" s="176"/>
      <c r="AA729" s="176"/>
      <c r="AB729" s="176"/>
      <c r="AC729" s="176"/>
      <c r="AD729" s="176"/>
      <c r="AE729" s="176" t="s">
        <v>197</v>
      </c>
      <c r="AF729" s="176">
        <v>0</v>
      </c>
      <c r="AG729" s="176"/>
      <c r="AH729" s="211"/>
      <c r="AI729" s="212" t="s">
        <v>2224</v>
      </c>
      <c r="AJ729" s="214"/>
      <c r="AK729" s="176"/>
      <c r="AL729" s="176"/>
      <c r="AM729" s="176"/>
      <c r="AN729" s="176"/>
      <c r="AO729" s="176"/>
      <c r="AP729" s="176"/>
      <c r="AQ729" s="176"/>
      <c r="AR729" s="176"/>
      <c r="AS729" s="176"/>
      <c r="AT729" s="176"/>
      <c r="AU729" s="176"/>
      <c r="AV729" s="176"/>
      <c r="AW729" s="176"/>
      <c r="AX729" s="176"/>
      <c r="AY729" s="176"/>
      <c r="AZ729" s="176"/>
      <c r="BA729" s="176"/>
      <c r="BB729" s="176"/>
      <c r="BC729" s="176"/>
      <c r="BD729" s="176"/>
      <c r="BE729" s="176"/>
      <c r="BF729" s="176"/>
      <c r="BG729" s="176"/>
      <c r="BH729" s="176"/>
    </row>
    <row r="730" spans="1:60" outlineLevel="1" x14ac:dyDescent="0.2">
      <c r="A730" s="177"/>
      <c r="B730" s="208" t="s">
        <v>2223</v>
      </c>
      <c r="C730" s="209"/>
      <c r="D730" s="200"/>
      <c r="E730" s="201"/>
      <c r="F730" s="184"/>
      <c r="G730" s="184"/>
      <c r="H730" s="184"/>
      <c r="I730" s="184"/>
      <c r="J730" s="184"/>
      <c r="K730" s="184"/>
      <c r="L730" s="184"/>
      <c r="M730" s="184"/>
      <c r="N730" s="184"/>
      <c r="O730" s="184"/>
      <c r="P730" s="184"/>
      <c r="Q730" s="184"/>
      <c r="R730" s="185"/>
      <c r="S730" s="185"/>
      <c r="T730" s="184"/>
      <c r="U730" s="184"/>
      <c r="V730" s="185"/>
      <c r="W730" s="185"/>
      <c r="X730" s="266"/>
      <c r="Y730" s="176"/>
      <c r="Z730" s="176"/>
      <c r="AA730" s="176"/>
      <c r="AB730" s="176"/>
      <c r="AC730" s="176"/>
      <c r="AD730" s="176"/>
      <c r="AE730" s="176" t="s">
        <v>197</v>
      </c>
      <c r="AF730" s="176">
        <v>0</v>
      </c>
      <c r="AG730" s="176"/>
      <c r="AH730" s="211"/>
      <c r="AI730" s="212" t="s">
        <v>2223</v>
      </c>
      <c r="AJ730" s="214"/>
      <c r="AK730" s="176"/>
      <c r="AL730" s="176"/>
      <c r="AM730" s="176"/>
      <c r="AN730" s="176"/>
      <c r="AO730" s="176"/>
      <c r="AP730" s="176"/>
      <c r="AQ730" s="176"/>
      <c r="AR730" s="176"/>
      <c r="AS730" s="176"/>
      <c r="AT730" s="176"/>
      <c r="AU730" s="176"/>
      <c r="AV730" s="176"/>
      <c r="AW730" s="176"/>
      <c r="AX730" s="176"/>
      <c r="AY730" s="176"/>
      <c r="AZ730" s="176"/>
      <c r="BA730" s="176"/>
      <c r="BB730" s="176"/>
      <c r="BC730" s="176"/>
      <c r="BD730" s="176"/>
      <c r="BE730" s="176"/>
      <c r="BF730" s="176"/>
      <c r="BG730" s="176"/>
      <c r="BH730" s="176"/>
    </row>
    <row r="731" spans="1:60" outlineLevel="1" x14ac:dyDescent="0.2">
      <c r="A731" s="177"/>
      <c r="B731" s="299" t="s">
        <v>2222</v>
      </c>
      <c r="C731" s="299"/>
      <c r="D731" s="300"/>
      <c r="E731" s="201"/>
      <c r="F731" s="184"/>
      <c r="G731" s="184"/>
      <c r="H731" s="184"/>
      <c r="I731" s="184"/>
      <c r="J731" s="184"/>
      <c r="K731" s="184"/>
      <c r="L731" s="184"/>
      <c r="M731" s="184"/>
      <c r="N731" s="184"/>
      <c r="O731" s="184"/>
      <c r="P731" s="184"/>
      <c r="Q731" s="184"/>
      <c r="R731" s="185"/>
      <c r="S731" s="185"/>
      <c r="T731" s="184"/>
      <c r="U731" s="184"/>
      <c r="V731" s="185"/>
      <c r="W731" s="185"/>
      <c r="X731" s="266"/>
      <c r="Y731" s="176"/>
      <c r="Z731" s="176"/>
      <c r="AA731" s="176"/>
      <c r="AB731" s="176"/>
      <c r="AC731" s="176"/>
      <c r="AD731" s="176"/>
      <c r="AE731" s="176" t="s">
        <v>197</v>
      </c>
      <c r="AF731" s="176">
        <v>0</v>
      </c>
      <c r="AG731" s="176"/>
      <c r="AH731" s="211"/>
      <c r="AI731" s="212" t="s">
        <v>2222</v>
      </c>
      <c r="AJ731" s="214"/>
      <c r="AK731" s="176"/>
      <c r="AL731" s="176"/>
      <c r="AM731" s="176"/>
      <c r="AN731" s="176"/>
      <c r="AO731" s="176"/>
      <c r="AP731" s="176"/>
      <c r="AQ731" s="176"/>
      <c r="AR731" s="176"/>
      <c r="AS731" s="176"/>
      <c r="AT731" s="176"/>
      <c r="AU731" s="176"/>
      <c r="AV731" s="176"/>
      <c r="AW731" s="176"/>
      <c r="AX731" s="176"/>
      <c r="AY731" s="176"/>
      <c r="AZ731" s="176"/>
      <c r="BA731" s="176"/>
      <c r="BB731" s="176"/>
      <c r="BC731" s="176"/>
      <c r="BD731" s="176"/>
      <c r="BE731" s="176"/>
      <c r="BF731" s="176"/>
      <c r="BG731" s="176"/>
      <c r="BH731" s="176"/>
    </row>
    <row r="732" spans="1:60" outlineLevel="1" x14ac:dyDescent="0.2">
      <c r="A732" s="177"/>
      <c r="B732" s="299" t="s">
        <v>2221</v>
      </c>
      <c r="C732" s="299"/>
      <c r="D732" s="300"/>
      <c r="E732" s="201"/>
      <c r="F732" s="184"/>
      <c r="G732" s="184"/>
      <c r="H732" s="184"/>
      <c r="I732" s="184"/>
      <c r="J732" s="184"/>
      <c r="K732" s="184"/>
      <c r="L732" s="184"/>
      <c r="M732" s="184"/>
      <c r="N732" s="184"/>
      <c r="O732" s="184"/>
      <c r="P732" s="184"/>
      <c r="Q732" s="184"/>
      <c r="R732" s="185"/>
      <c r="S732" s="185"/>
      <c r="T732" s="184"/>
      <c r="U732" s="184"/>
      <c r="V732" s="185"/>
      <c r="W732" s="185"/>
      <c r="X732" s="266"/>
      <c r="Y732" s="176"/>
      <c r="Z732" s="176"/>
      <c r="AA732" s="176"/>
      <c r="AB732" s="176"/>
      <c r="AC732" s="176"/>
      <c r="AD732" s="176"/>
      <c r="AE732" s="176" t="s">
        <v>197</v>
      </c>
      <c r="AF732" s="176">
        <v>0</v>
      </c>
      <c r="AG732" s="176"/>
      <c r="AH732" s="211"/>
      <c r="AI732" s="212" t="s">
        <v>2221</v>
      </c>
      <c r="AJ732" s="214"/>
      <c r="AK732" s="176"/>
      <c r="AL732" s="176"/>
      <c r="AM732" s="176"/>
      <c r="AN732" s="176"/>
      <c r="AO732" s="176"/>
      <c r="AP732" s="176"/>
      <c r="AQ732" s="176"/>
      <c r="AR732" s="176"/>
      <c r="AS732" s="176"/>
      <c r="AT732" s="176"/>
      <c r="AU732" s="176"/>
      <c r="AV732" s="176"/>
      <c r="AW732" s="176"/>
      <c r="AX732" s="176"/>
      <c r="AY732" s="176"/>
      <c r="AZ732" s="176"/>
      <c r="BA732" s="176"/>
      <c r="BB732" s="176"/>
      <c r="BC732" s="176"/>
      <c r="BD732" s="176"/>
      <c r="BE732" s="176"/>
      <c r="BF732" s="176"/>
      <c r="BG732" s="176"/>
      <c r="BH732" s="176"/>
    </row>
    <row r="733" spans="1:60" outlineLevel="1" x14ac:dyDescent="0.2">
      <c r="A733" s="177"/>
      <c r="B733" s="208" t="s">
        <v>2220</v>
      </c>
      <c r="C733" s="209"/>
      <c r="D733" s="200"/>
      <c r="E733" s="201"/>
      <c r="F733" s="184"/>
      <c r="G733" s="184"/>
      <c r="H733" s="184"/>
      <c r="I733" s="184"/>
      <c r="J733" s="184"/>
      <c r="K733" s="184"/>
      <c r="L733" s="184"/>
      <c r="M733" s="184"/>
      <c r="N733" s="184"/>
      <c r="O733" s="184"/>
      <c r="P733" s="184"/>
      <c r="Q733" s="184"/>
      <c r="R733" s="185"/>
      <c r="S733" s="185"/>
      <c r="T733" s="184"/>
      <c r="U733" s="184"/>
      <c r="V733" s="185"/>
      <c r="W733" s="185"/>
      <c r="X733" s="266"/>
      <c r="Y733" s="176"/>
      <c r="Z733" s="176"/>
      <c r="AA733" s="176"/>
      <c r="AB733" s="176"/>
      <c r="AC733" s="176"/>
      <c r="AD733" s="176"/>
      <c r="AE733" s="176" t="s">
        <v>197</v>
      </c>
      <c r="AF733" s="176">
        <v>0</v>
      </c>
      <c r="AG733" s="176"/>
      <c r="AH733" s="211"/>
      <c r="AI733" s="212" t="s">
        <v>2220</v>
      </c>
      <c r="AJ733" s="214"/>
      <c r="AK733" s="176"/>
      <c r="AL733" s="176"/>
      <c r="AM733" s="176"/>
      <c r="AN733" s="176"/>
      <c r="AO733" s="176"/>
      <c r="AP733" s="176"/>
      <c r="AQ733" s="176"/>
      <c r="AR733" s="176"/>
      <c r="AS733" s="176"/>
      <c r="AT733" s="176"/>
      <c r="AU733" s="176"/>
      <c r="AV733" s="176"/>
      <c r="AW733" s="176"/>
      <c r="AX733" s="176"/>
      <c r="AY733" s="176"/>
      <c r="AZ733" s="176"/>
      <c r="BA733" s="176"/>
      <c r="BB733" s="176"/>
      <c r="BC733" s="176"/>
      <c r="BD733" s="176"/>
      <c r="BE733" s="176"/>
      <c r="BF733" s="176"/>
      <c r="BG733" s="176"/>
      <c r="BH733" s="176"/>
    </row>
    <row r="734" spans="1:60" outlineLevel="1" x14ac:dyDescent="0.2">
      <c r="A734" s="177"/>
      <c r="B734" s="208" t="s">
        <v>2219</v>
      </c>
      <c r="C734" s="209"/>
      <c r="D734" s="200"/>
      <c r="E734" s="201"/>
      <c r="F734" s="184"/>
      <c r="G734" s="184"/>
      <c r="H734" s="184"/>
      <c r="I734" s="184"/>
      <c r="J734" s="184"/>
      <c r="K734" s="184"/>
      <c r="L734" s="184"/>
      <c r="M734" s="184"/>
      <c r="N734" s="184"/>
      <c r="O734" s="184"/>
      <c r="P734" s="184"/>
      <c r="Q734" s="184"/>
      <c r="R734" s="185"/>
      <c r="S734" s="185"/>
      <c r="T734" s="184"/>
      <c r="U734" s="184"/>
      <c r="V734" s="185"/>
      <c r="W734" s="185"/>
      <c r="X734" s="266"/>
      <c r="Y734" s="176"/>
      <c r="Z734" s="176"/>
      <c r="AA734" s="176"/>
      <c r="AB734" s="176"/>
      <c r="AC734" s="176"/>
      <c r="AD734" s="176"/>
      <c r="AE734" s="176" t="s">
        <v>197</v>
      </c>
      <c r="AF734" s="176">
        <v>0</v>
      </c>
      <c r="AG734" s="176"/>
      <c r="AH734" s="211"/>
      <c r="AI734" s="212" t="s">
        <v>2219</v>
      </c>
      <c r="AJ734" s="214"/>
      <c r="AK734" s="176"/>
      <c r="AL734" s="176"/>
      <c r="AM734" s="176"/>
      <c r="AN734" s="176"/>
      <c r="AO734" s="176"/>
      <c r="AP734" s="176"/>
      <c r="AQ734" s="176"/>
      <c r="AR734" s="176"/>
      <c r="AS734" s="176"/>
      <c r="AT734" s="176"/>
      <c r="AU734" s="176"/>
      <c r="AV734" s="176"/>
      <c r="AW734" s="176"/>
      <c r="AX734" s="176"/>
      <c r="AY734" s="176"/>
      <c r="AZ734" s="176"/>
      <c r="BA734" s="176"/>
      <c r="BB734" s="176"/>
      <c r="BC734" s="176"/>
      <c r="BD734" s="176"/>
      <c r="BE734" s="176"/>
      <c r="BF734" s="176"/>
      <c r="BG734" s="176"/>
      <c r="BH734" s="176"/>
    </row>
    <row r="735" spans="1:60" outlineLevel="1" x14ac:dyDescent="0.2">
      <c r="A735" s="177"/>
      <c r="B735" s="208" t="s">
        <v>2218</v>
      </c>
      <c r="C735" s="209"/>
      <c r="D735" s="200"/>
      <c r="E735" s="201"/>
      <c r="F735" s="184"/>
      <c r="G735" s="184"/>
      <c r="H735" s="184"/>
      <c r="I735" s="184"/>
      <c r="J735" s="184"/>
      <c r="K735" s="184"/>
      <c r="L735" s="184"/>
      <c r="M735" s="184"/>
      <c r="N735" s="184"/>
      <c r="O735" s="184"/>
      <c r="P735" s="184"/>
      <c r="Q735" s="184"/>
      <c r="R735" s="185"/>
      <c r="S735" s="185"/>
      <c r="T735" s="184"/>
      <c r="U735" s="184"/>
      <c r="V735" s="185"/>
      <c r="W735" s="185"/>
      <c r="X735" s="266"/>
      <c r="Y735" s="176"/>
      <c r="Z735" s="176"/>
      <c r="AA735" s="176"/>
      <c r="AB735" s="176"/>
      <c r="AC735" s="176"/>
      <c r="AD735" s="176"/>
      <c r="AE735" s="176" t="s">
        <v>197</v>
      </c>
      <c r="AF735" s="176">
        <v>0</v>
      </c>
      <c r="AG735" s="176"/>
      <c r="AH735" s="211"/>
      <c r="AI735" s="212" t="s">
        <v>2218</v>
      </c>
      <c r="AJ735" s="214"/>
      <c r="AK735" s="176"/>
      <c r="AL735" s="176"/>
      <c r="AM735" s="176"/>
      <c r="AN735" s="176"/>
      <c r="AO735" s="176"/>
      <c r="AP735" s="176"/>
      <c r="AQ735" s="176"/>
      <c r="AR735" s="176"/>
      <c r="AS735" s="176"/>
      <c r="AT735" s="176"/>
      <c r="AU735" s="176"/>
      <c r="AV735" s="176"/>
      <c r="AW735" s="176"/>
      <c r="AX735" s="176"/>
      <c r="AY735" s="176"/>
      <c r="AZ735" s="176"/>
      <c r="BA735" s="176"/>
      <c r="BB735" s="176"/>
      <c r="BC735" s="176"/>
      <c r="BD735" s="176"/>
      <c r="BE735" s="176"/>
      <c r="BF735" s="176"/>
      <c r="BG735" s="176"/>
      <c r="BH735" s="176"/>
    </row>
    <row r="736" spans="1:60" outlineLevel="1" x14ac:dyDescent="0.2">
      <c r="A736" s="177"/>
      <c r="B736" s="208" t="s">
        <v>2217</v>
      </c>
      <c r="C736" s="209"/>
      <c r="D736" s="200"/>
      <c r="E736" s="201"/>
      <c r="F736" s="184"/>
      <c r="G736" s="184"/>
      <c r="H736" s="184"/>
      <c r="I736" s="184"/>
      <c r="J736" s="184"/>
      <c r="K736" s="184"/>
      <c r="L736" s="184"/>
      <c r="M736" s="184"/>
      <c r="N736" s="184"/>
      <c r="O736" s="184"/>
      <c r="P736" s="184"/>
      <c r="Q736" s="184"/>
      <c r="R736" s="185"/>
      <c r="S736" s="185"/>
      <c r="T736" s="184"/>
      <c r="U736" s="184"/>
      <c r="V736" s="185"/>
      <c r="W736" s="185"/>
      <c r="X736" s="266"/>
      <c r="Y736" s="176"/>
      <c r="Z736" s="176"/>
      <c r="AA736" s="176"/>
      <c r="AB736" s="176"/>
      <c r="AC736" s="176"/>
      <c r="AD736" s="176"/>
      <c r="AE736" s="176" t="s">
        <v>197</v>
      </c>
      <c r="AF736" s="176">
        <v>0</v>
      </c>
      <c r="AG736" s="176"/>
      <c r="AH736" s="211"/>
      <c r="AI736" s="212" t="s">
        <v>2217</v>
      </c>
      <c r="AJ736" s="214"/>
      <c r="AK736" s="176"/>
      <c r="AL736" s="176"/>
      <c r="AM736" s="176"/>
      <c r="AN736" s="176"/>
      <c r="AO736" s="176"/>
      <c r="AP736" s="176"/>
      <c r="AQ736" s="176"/>
      <c r="AR736" s="176"/>
      <c r="AS736" s="176"/>
      <c r="AT736" s="176"/>
      <c r="AU736" s="176"/>
      <c r="AV736" s="176"/>
      <c r="AW736" s="176"/>
      <c r="AX736" s="176"/>
      <c r="AY736" s="176"/>
      <c r="AZ736" s="176"/>
      <c r="BA736" s="176"/>
      <c r="BB736" s="176"/>
      <c r="BC736" s="176"/>
      <c r="BD736" s="176"/>
      <c r="BE736" s="176"/>
      <c r="BF736" s="176"/>
      <c r="BG736" s="176"/>
      <c r="BH736" s="176"/>
    </row>
    <row r="737" spans="1:60" outlineLevel="1" x14ac:dyDescent="0.2">
      <c r="A737" s="177"/>
      <c r="B737" s="208" t="s">
        <v>2216</v>
      </c>
      <c r="C737" s="209"/>
      <c r="D737" s="200"/>
      <c r="E737" s="201"/>
      <c r="F737" s="184"/>
      <c r="G737" s="184"/>
      <c r="H737" s="184"/>
      <c r="I737" s="184"/>
      <c r="J737" s="184"/>
      <c r="K737" s="184"/>
      <c r="L737" s="184"/>
      <c r="M737" s="184"/>
      <c r="N737" s="184"/>
      <c r="O737" s="184"/>
      <c r="P737" s="184"/>
      <c r="Q737" s="184"/>
      <c r="R737" s="185"/>
      <c r="S737" s="185"/>
      <c r="T737" s="184"/>
      <c r="U737" s="184"/>
      <c r="V737" s="185"/>
      <c r="W737" s="185"/>
      <c r="X737" s="266"/>
      <c r="Y737" s="176"/>
      <c r="Z737" s="176"/>
      <c r="AA737" s="176"/>
      <c r="AB737" s="176"/>
      <c r="AC737" s="176"/>
      <c r="AD737" s="176"/>
      <c r="AE737" s="176" t="s">
        <v>197</v>
      </c>
      <c r="AF737" s="176">
        <v>0</v>
      </c>
      <c r="AG737" s="176"/>
      <c r="AH737" s="211"/>
      <c r="AI737" s="212" t="s">
        <v>2216</v>
      </c>
      <c r="AJ737" s="214"/>
      <c r="AK737" s="176"/>
      <c r="AL737" s="176"/>
      <c r="AM737" s="176"/>
      <c r="AN737" s="176"/>
      <c r="AO737" s="176"/>
      <c r="AP737" s="176"/>
      <c r="AQ737" s="176"/>
      <c r="AR737" s="176"/>
      <c r="AS737" s="176"/>
      <c r="AT737" s="176"/>
      <c r="AU737" s="176"/>
      <c r="AV737" s="176"/>
      <c r="AW737" s="176"/>
      <c r="AX737" s="176"/>
      <c r="AY737" s="176"/>
      <c r="AZ737" s="176"/>
      <c r="BA737" s="176"/>
      <c r="BB737" s="176"/>
      <c r="BC737" s="176"/>
      <c r="BD737" s="176"/>
      <c r="BE737" s="176"/>
      <c r="BF737" s="176"/>
      <c r="BG737" s="176"/>
      <c r="BH737" s="176"/>
    </row>
    <row r="738" spans="1:60" outlineLevel="1" x14ac:dyDescent="0.2">
      <c r="A738" s="177"/>
      <c r="B738" s="208" t="s">
        <v>2215</v>
      </c>
      <c r="C738" s="209"/>
      <c r="D738" s="200"/>
      <c r="E738" s="201"/>
      <c r="F738" s="184"/>
      <c r="G738" s="184"/>
      <c r="H738" s="184"/>
      <c r="I738" s="184"/>
      <c r="J738" s="184"/>
      <c r="K738" s="184"/>
      <c r="L738" s="184"/>
      <c r="M738" s="184"/>
      <c r="N738" s="184"/>
      <c r="O738" s="184"/>
      <c r="P738" s="184"/>
      <c r="Q738" s="184"/>
      <c r="R738" s="185"/>
      <c r="S738" s="185"/>
      <c r="T738" s="184"/>
      <c r="U738" s="184"/>
      <c r="V738" s="185"/>
      <c r="W738" s="185"/>
      <c r="X738" s="266"/>
      <c r="Y738" s="176"/>
      <c r="Z738" s="176"/>
      <c r="AA738" s="176"/>
      <c r="AB738" s="176"/>
      <c r="AC738" s="176"/>
      <c r="AD738" s="176"/>
      <c r="AE738" s="176" t="s">
        <v>197</v>
      </c>
      <c r="AF738" s="176">
        <v>0</v>
      </c>
      <c r="AG738" s="176"/>
      <c r="AH738" s="211"/>
      <c r="AI738" s="212" t="s">
        <v>2215</v>
      </c>
      <c r="AJ738" s="214"/>
      <c r="AK738" s="176"/>
      <c r="AL738" s="176"/>
      <c r="AM738" s="176"/>
      <c r="AN738" s="176"/>
      <c r="AO738" s="176"/>
      <c r="AP738" s="176"/>
      <c r="AQ738" s="176"/>
      <c r="AR738" s="176"/>
      <c r="AS738" s="176"/>
      <c r="AT738" s="176"/>
      <c r="AU738" s="176"/>
      <c r="AV738" s="176"/>
      <c r="AW738" s="176"/>
      <c r="AX738" s="176"/>
      <c r="AY738" s="176"/>
      <c r="AZ738" s="176"/>
      <c r="BA738" s="176"/>
      <c r="BB738" s="176"/>
      <c r="BC738" s="176"/>
      <c r="BD738" s="176"/>
      <c r="BE738" s="176"/>
      <c r="BF738" s="176"/>
      <c r="BG738" s="176"/>
      <c r="BH738" s="176"/>
    </row>
    <row r="739" spans="1:60" outlineLevel="1" x14ac:dyDescent="0.2">
      <c r="A739" s="177"/>
      <c r="B739" s="208" t="s">
        <v>2214</v>
      </c>
      <c r="C739" s="209"/>
      <c r="D739" s="200"/>
      <c r="E739" s="201"/>
      <c r="F739" s="184"/>
      <c r="G739" s="184"/>
      <c r="H739" s="184"/>
      <c r="I739" s="184"/>
      <c r="J739" s="184"/>
      <c r="K739" s="184"/>
      <c r="L739" s="184"/>
      <c r="M739" s="184"/>
      <c r="N739" s="184"/>
      <c r="O739" s="184"/>
      <c r="P739" s="184"/>
      <c r="Q739" s="184"/>
      <c r="R739" s="185"/>
      <c r="S739" s="185"/>
      <c r="T739" s="184"/>
      <c r="U739" s="184"/>
      <c r="V739" s="185"/>
      <c r="W739" s="185"/>
      <c r="X739" s="266"/>
      <c r="Y739" s="176"/>
      <c r="Z739" s="176"/>
      <c r="AA739" s="176"/>
      <c r="AB739" s="176"/>
      <c r="AC739" s="176"/>
      <c r="AD739" s="176"/>
      <c r="AE739" s="176" t="s">
        <v>197</v>
      </c>
      <c r="AF739" s="176">
        <v>0</v>
      </c>
      <c r="AG739" s="176"/>
      <c r="AH739" s="211"/>
      <c r="AI739" s="212" t="s">
        <v>2214</v>
      </c>
      <c r="AJ739" s="214"/>
      <c r="AK739" s="176"/>
      <c r="AL739" s="176"/>
      <c r="AM739" s="176"/>
      <c r="AN739" s="176"/>
      <c r="AO739" s="176"/>
      <c r="AP739" s="176"/>
      <c r="AQ739" s="176"/>
      <c r="AR739" s="176"/>
      <c r="AS739" s="176"/>
      <c r="AT739" s="176"/>
      <c r="AU739" s="176"/>
      <c r="AV739" s="176"/>
      <c r="AW739" s="176"/>
      <c r="AX739" s="176"/>
      <c r="AY739" s="176"/>
      <c r="AZ739" s="176"/>
      <c r="BA739" s="176"/>
      <c r="BB739" s="176"/>
      <c r="BC739" s="176"/>
      <c r="BD739" s="176"/>
      <c r="BE739" s="176"/>
      <c r="BF739" s="176"/>
      <c r="BG739" s="176"/>
      <c r="BH739" s="176"/>
    </row>
    <row r="740" spans="1:60" outlineLevel="1" x14ac:dyDescent="0.2">
      <c r="A740" s="177"/>
      <c r="B740" s="208" t="s">
        <v>2213</v>
      </c>
      <c r="C740" s="209"/>
      <c r="D740" s="200"/>
      <c r="E740" s="201"/>
      <c r="F740" s="184"/>
      <c r="G740" s="184"/>
      <c r="H740" s="184"/>
      <c r="I740" s="184"/>
      <c r="J740" s="184"/>
      <c r="K740" s="184"/>
      <c r="L740" s="184"/>
      <c r="M740" s="184"/>
      <c r="N740" s="184"/>
      <c r="O740" s="184"/>
      <c r="P740" s="184"/>
      <c r="Q740" s="184"/>
      <c r="R740" s="185"/>
      <c r="S740" s="185"/>
      <c r="T740" s="184"/>
      <c r="U740" s="184"/>
      <c r="V740" s="185"/>
      <c r="W740" s="185"/>
      <c r="X740" s="266"/>
      <c r="Y740" s="176"/>
      <c r="Z740" s="176"/>
      <c r="AA740" s="176"/>
      <c r="AB740" s="176"/>
      <c r="AC740" s="176"/>
      <c r="AD740" s="176"/>
      <c r="AE740" s="176" t="s">
        <v>197</v>
      </c>
      <c r="AF740" s="176">
        <v>0</v>
      </c>
      <c r="AG740" s="176"/>
      <c r="AH740" s="211"/>
      <c r="AI740" s="212" t="s">
        <v>2213</v>
      </c>
      <c r="AJ740" s="214"/>
      <c r="AK740" s="176"/>
      <c r="AL740" s="176"/>
      <c r="AM740" s="176"/>
      <c r="AN740" s="176"/>
      <c r="AO740" s="176"/>
      <c r="AP740" s="176"/>
      <c r="AQ740" s="176"/>
      <c r="AR740" s="176"/>
      <c r="AS740" s="176"/>
      <c r="AT740" s="176"/>
      <c r="AU740" s="176"/>
      <c r="AV740" s="176"/>
      <c r="AW740" s="176"/>
      <c r="AX740" s="176"/>
      <c r="AY740" s="176"/>
      <c r="AZ740" s="176"/>
      <c r="BA740" s="176"/>
      <c r="BB740" s="176"/>
      <c r="BC740" s="176"/>
      <c r="BD740" s="176"/>
      <c r="BE740" s="176"/>
      <c r="BF740" s="176"/>
      <c r="BG740" s="176"/>
      <c r="BH740" s="176"/>
    </row>
    <row r="741" spans="1:60" outlineLevel="1" x14ac:dyDescent="0.2">
      <c r="A741" s="177"/>
      <c r="B741" s="208" t="s">
        <v>2212</v>
      </c>
      <c r="C741" s="209"/>
      <c r="D741" s="200"/>
      <c r="E741" s="201"/>
      <c r="F741" s="184"/>
      <c r="G741" s="184"/>
      <c r="H741" s="184"/>
      <c r="I741" s="184"/>
      <c r="J741" s="184"/>
      <c r="K741" s="184"/>
      <c r="L741" s="184"/>
      <c r="M741" s="184"/>
      <c r="N741" s="184"/>
      <c r="O741" s="184"/>
      <c r="P741" s="184"/>
      <c r="Q741" s="184"/>
      <c r="R741" s="185"/>
      <c r="S741" s="185"/>
      <c r="T741" s="184"/>
      <c r="U741" s="184"/>
      <c r="V741" s="185"/>
      <c r="W741" s="185"/>
      <c r="X741" s="266"/>
      <c r="Y741" s="176"/>
      <c r="Z741" s="176"/>
      <c r="AA741" s="176"/>
      <c r="AB741" s="176"/>
      <c r="AC741" s="176"/>
      <c r="AD741" s="176"/>
      <c r="AE741" s="176" t="s">
        <v>197</v>
      </c>
      <c r="AF741" s="176">
        <v>0</v>
      </c>
      <c r="AG741" s="176"/>
      <c r="AH741" s="211"/>
      <c r="AI741" s="212" t="s">
        <v>2212</v>
      </c>
      <c r="AJ741" s="214"/>
      <c r="AK741" s="176"/>
      <c r="AL741" s="176"/>
      <c r="AM741" s="176"/>
      <c r="AN741" s="176"/>
      <c r="AO741" s="176"/>
      <c r="AP741" s="176"/>
      <c r="AQ741" s="176"/>
      <c r="AR741" s="176"/>
      <c r="AS741" s="176"/>
      <c r="AT741" s="176"/>
      <c r="AU741" s="176"/>
      <c r="AV741" s="176"/>
      <c r="AW741" s="176"/>
      <c r="AX741" s="176"/>
      <c r="AY741" s="176"/>
      <c r="AZ741" s="176"/>
      <c r="BA741" s="176"/>
      <c r="BB741" s="176"/>
      <c r="BC741" s="176"/>
      <c r="BD741" s="176"/>
      <c r="BE741" s="176"/>
      <c r="BF741" s="176"/>
      <c r="BG741" s="176"/>
      <c r="BH741" s="176"/>
    </row>
    <row r="742" spans="1:60" outlineLevel="1" x14ac:dyDescent="0.2">
      <c r="A742" s="177"/>
      <c r="B742" s="208" t="s">
        <v>2211</v>
      </c>
      <c r="C742" s="209"/>
      <c r="D742" s="200"/>
      <c r="E742" s="201"/>
      <c r="F742" s="184"/>
      <c r="G742" s="184"/>
      <c r="H742" s="184"/>
      <c r="I742" s="184"/>
      <c r="J742" s="184"/>
      <c r="K742" s="184"/>
      <c r="L742" s="184"/>
      <c r="M742" s="184"/>
      <c r="N742" s="184"/>
      <c r="O742" s="184"/>
      <c r="P742" s="184"/>
      <c r="Q742" s="184"/>
      <c r="R742" s="185"/>
      <c r="S742" s="185"/>
      <c r="T742" s="184"/>
      <c r="U742" s="184"/>
      <c r="V742" s="185"/>
      <c r="W742" s="185"/>
      <c r="X742" s="266"/>
      <c r="Y742" s="176"/>
      <c r="Z742" s="176"/>
      <c r="AA742" s="176"/>
      <c r="AB742" s="176"/>
      <c r="AC742" s="176"/>
      <c r="AD742" s="176"/>
      <c r="AE742" s="176" t="s">
        <v>197</v>
      </c>
      <c r="AF742" s="176">
        <v>0</v>
      </c>
      <c r="AG742" s="176"/>
      <c r="AH742" s="211"/>
      <c r="AI742" s="212" t="s">
        <v>2211</v>
      </c>
      <c r="AJ742" s="214"/>
      <c r="AK742" s="176"/>
      <c r="AL742" s="176"/>
      <c r="AM742" s="176"/>
      <c r="AN742" s="176"/>
      <c r="AO742" s="176"/>
      <c r="AP742" s="176"/>
      <c r="AQ742" s="176"/>
      <c r="AR742" s="176"/>
      <c r="AS742" s="176"/>
      <c r="AT742" s="176"/>
      <c r="AU742" s="176"/>
      <c r="AV742" s="176"/>
      <c r="AW742" s="176"/>
      <c r="AX742" s="176"/>
      <c r="AY742" s="176"/>
      <c r="AZ742" s="176"/>
      <c r="BA742" s="176"/>
      <c r="BB742" s="176"/>
      <c r="BC742" s="176"/>
      <c r="BD742" s="176"/>
      <c r="BE742" s="176"/>
      <c r="BF742" s="176"/>
      <c r="BG742" s="176"/>
      <c r="BH742" s="176"/>
    </row>
    <row r="743" spans="1:60" outlineLevel="1" x14ac:dyDescent="0.2">
      <c r="A743" s="177"/>
      <c r="B743" s="208" t="s">
        <v>2210</v>
      </c>
      <c r="C743" s="209"/>
      <c r="D743" s="200"/>
      <c r="E743" s="201"/>
      <c r="F743" s="184"/>
      <c r="G743" s="184"/>
      <c r="H743" s="184"/>
      <c r="I743" s="184"/>
      <c r="J743" s="184"/>
      <c r="K743" s="184"/>
      <c r="L743" s="184"/>
      <c r="M743" s="184"/>
      <c r="N743" s="184"/>
      <c r="O743" s="184"/>
      <c r="P743" s="184"/>
      <c r="Q743" s="184"/>
      <c r="R743" s="185"/>
      <c r="S743" s="185"/>
      <c r="T743" s="184"/>
      <c r="U743" s="184"/>
      <c r="V743" s="185"/>
      <c r="W743" s="185"/>
      <c r="X743" s="266"/>
      <c r="Y743" s="176"/>
      <c r="Z743" s="176"/>
      <c r="AA743" s="176"/>
      <c r="AB743" s="176"/>
      <c r="AC743" s="176"/>
      <c r="AD743" s="176"/>
      <c r="AE743" s="176" t="s">
        <v>197</v>
      </c>
      <c r="AF743" s="176">
        <v>0</v>
      </c>
      <c r="AG743" s="176"/>
      <c r="AH743" s="211"/>
      <c r="AI743" s="212" t="s">
        <v>2210</v>
      </c>
      <c r="AJ743" s="214"/>
      <c r="AK743" s="176"/>
      <c r="AL743" s="176"/>
      <c r="AM743" s="176"/>
      <c r="AN743" s="176"/>
      <c r="AO743" s="176"/>
      <c r="AP743" s="176"/>
      <c r="AQ743" s="176"/>
      <c r="AR743" s="176"/>
      <c r="AS743" s="176"/>
      <c r="AT743" s="176"/>
      <c r="AU743" s="176"/>
      <c r="AV743" s="176"/>
      <c r="AW743" s="176"/>
      <c r="AX743" s="176"/>
      <c r="AY743" s="176"/>
      <c r="AZ743" s="176"/>
      <c r="BA743" s="176"/>
      <c r="BB743" s="176"/>
      <c r="BC743" s="176"/>
      <c r="BD743" s="176"/>
      <c r="BE743" s="176"/>
      <c r="BF743" s="176"/>
      <c r="BG743" s="176"/>
      <c r="BH743" s="176"/>
    </row>
    <row r="744" spans="1:60" outlineLevel="1" x14ac:dyDescent="0.2">
      <c r="A744" s="177"/>
      <c r="B744" s="208" t="s">
        <v>2209</v>
      </c>
      <c r="C744" s="209"/>
      <c r="D744" s="200"/>
      <c r="E744" s="201"/>
      <c r="F744" s="184"/>
      <c r="G744" s="184"/>
      <c r="H744" s="184"/>
      <c r="I744" s="184"/>
      <c r="J744" s="184"/>
      <c r="K744" s="184"/>
      <c r="L744" s="184"/>
      <c r="M744" s="184"/>
      <c r="N744" s="184"/>
      <c r="O744" s="184"/>
      <c r="P744" s="184"/>
      <c r="Q744" s="184"/>
      <c r="R744" s="185"/>
      <c r="S744" s="185"/>
      <c r="T744" s="184"/>
      <c r="U744" s="184"/>
      <c r="V744" s="185"/>
      <c r="W744" s="185"/>
      <c r="X744" s="266"/>
      <c r="Y744" s="176"/>
      <c r="Z744" s="176"/>
      <c r="AA744" s="176"/>
      <c r="AB744" s="176"/>
      <c r="AC744" s="176"/>
      <c r="AD744" s="176"/>
      <c r="AE744" s="176" t="s">
        <v>197</v>
      </c>
      <c r="AF744" s="176">
        <v>0</v>
      </c>
      <c r="AG744" s="176"/>
      <c r="AH744" s="211"/>
      <c r="AI744" s="212" t="s">
        <v>2209</v>
      </c>
      <c r="AJ744" s="214"/>
      <c r="AK744" s="176"/>
      <c r="AL744" s="176"/>
      <c r="AM744" s="176"/>
      <c r="AN744" s="176"/>
      <c r="AO744" s="176"/>
      <c r="AP744" s="176"/>
      <c r="AQ744" s="176"/>
      <c r="AR744" s="176"/>
      <c r="AS744" s="176"/>
      <c r="AT744" s="176"/>
      <c r="AU744" s="176"/>
      <c r="AV744" s="176"/>
      <c r="AW744" s="176"/>
      <c r="AX744" s="176"/>
      <c r="AY744" s="176"/>
      <c r="AZ744" s="176"/>
      <c r="BA744" s="176"/>
      <c r="BB744" s="176"/>
      <c r="BC744" s="176"/>
      <c r="BD744" s="176"/>
      <c r="BE744" s="176"/>
      <c r="BF744" s="176"/>
      <c r="BG744" s="176"/>
      <c r="BH744" s="176"/>
    </row>
    <row r="745" spans="1:60" outlineLevel="1" x14ac:dyDescent="0.2">
      <c r="A745" s="177"/>
      <c r="B745" s="208" t="s">
        <v>2208</v>
      </c>
      <c r="C745" s="209"/>
      <c r="D745" s="200"/>
      <c r="E745" s="201"/>
      <c r="F745" s="184"/>
      <c r="G745" s="184"/>
      <c r="H745" s="184"/>
      <c r="I745" s="184"/>
      <c r="J745" s="184"/>
      <c r="K745" s="184"/>
      <c r="L745" s="184"/>
      <c r="M745" s="184"/>
      <c r="N745" s="184"/>
      <c r="O745" s="184"/>
      <c r="P745" s="184"/>
      <c r="Q745" s="184"/>
      <c r="R745" s="185"/>
      <c r="S745" s="185"/>
      <c r="T745" s="184"/>
      <c r="U745" s="184"/>
      <c r="V745" s="185"/>
      <c r="W745" s="185"/>
      <c r="X745" s="266"/>
      <c r="Y745" s="176"/>
      <c r="Z745" s="176"/>
      <c r="AA745" s="176"/>
      <c r="AB745" s="176"/>
      <c r="AC745" s="176"/>
      <c r="AD745" s="176"/>
      <c r="AE745" s="176" t="s">
        <v>197</v>
      </c>
      <c r="AF745" s="176">
        <v>0</v>
      </c>
      <c r="AG745" s="176"/>
      <c r="AH745" s="211"/>
      <c r="AI745" s="212" t="s">
        <v>2208</v>
      </c>
      <c r="AJ745" s="214"/>
      <c r="AK745" s="176"/>
      <c r="AL745" s="176"/>
      <c r="AM745" s="176"/>
      <c r="AN745" s="176"/>
      <c r="AO745" s="176"/>
      <c r="AP745" s="176"/>
      <c r="AQ745" s="176"/>
      <c r="AR745" s="176"/>
      <c r="AS745" s="176"/>
      <c r="AT745" s="176"/>
      <c r="AU745" s="176"/>
      <c r="AV745" s="176"/>
      <c r="AW745" s="176"/>
      <c r="AX745" s="176"/>
      <c r="AY745" s="176"/>
      <c r="AZ745" s="176"/>
      <c r="BA745" s="176"/>
      <c r="BB745" s="176"/>
      <c r="BC745" s="176"/>
      <c r="BD745" s="176"/>
      <c r="BE745" s="176"/>
      <c r="BF745" s="176"/>
      <c r="BG745" s="176"/>
      <c r="BH745" s="176"/>
    </row>
    <row r="746" spans="1:60" outlineLevel="1" x14ac:dyDescent="0.2">
      <c r="A746" s="177"/>
      <c r="B746" s="208" t="s">
        <v>2203</v>
      </c>
      <c r="C746" s="209"/>
      <c r="D746" s="200"/>
      <c r="E746" s="201"/>
      <c r="F746" s="184"/>
      <c r="G746" s="184"/>
      <c r="H746" s="184"/>
      <c r="I746" s="184"/>
      <c r="J746" s="184"/>
      <c r="K746" s="184"/>
      <c r="L746" s="184"/>
      <c r="M746" s="184"/>
      <c r="N746" s="184"/>
      <c r="O746" s="184"/>
      <c r="P746" s="184"/>
      <c r="Q746" s="184"/>
      <c r="R746" s="185"/>
      <c r="S746" s="185"/>
      <c r="T746" s="184"/>
      <c r="U746" s="184"/>
      <c r="V746" s="185"/>
      <c r="W746" s="185"/>
      <c r="X746" s="266"/>
      <c r="Y746" s="176"/>
      <c r="Z746" s="176"/>
      <c r="AA746" s="176"/>
      <c r="AB746" s="176"/>
      <c r="AC746" s="176"/>
      <c r="AD746" s="176"/>
      <c r="AE746" s="176" t="s">
        <v>197</v>
      </c>
      <c r="AF746" s="176">
        <v>0</v>
      </c>
      <c r="AG746" s="176"/>
      <c r="AH746" s="211"/>
      <c r="AI746" s="212" t="s">
        <v>2203</v>
      </c>
      <c r="AJ746" s="214"/>
      <c r="AK746" s="176"/>
      <c r="AL746" s="176"/>
      <c r="AM746" s="176"/>
      <c r="AN746" s="176"/>
      <c r="AO746" s="176"/>
      <c r="AP746" s="176"/>
      <c r="AQ746" s="176"/>
      <c r="AR746" s="176"/>
      <c r="AS746" s="176"/>
      <c r="AT746" s="176"/>
      <c r="AU746" s="176"/>
      <c r="AV746" s="176"/>
      <c r="AW746" s="176"/>
      <c r="AX746" s="176"/>
      <c r="AY746" s="176"/>
      <c r="AZ746" s="176"/>
      <c r="BA746" s="176"/>
      <c r="BB746" s="176"/>
      <c r="BC746" s="176"/>
      <c r="BD746" s="176"/>
      <c r="BE746" s="176"/>
      <c r="BF746" s="176"/>
      <c r="BG746" s="176"/>
      <c r="BH746" s="176"/>
    </row>
    <row r="747" spans="1:60" outlineLevel="1" x14ac:dyDescent="0.2">
      <c r="A747" s="177"/>
      <c r="B747" s="208" t="s">
        <v>2207</v>
      </c>
      <c r="C747" s="209"/>
      <c r="D747" s="200"/>
      <c r="E747" s="201"/>
      <c r="F747" s="184"/>
      <c r="G747" s="184"/>
      <c r="H747" s="184"/>
      <c r="I747" s="184"/>
      <c r="J747" s="184"/>
      <c r="K747" s="184"/>
      <c r="L747" s="184"/>
      <c r="M747" s="184"/>
      <c r="N747" s="184"/>
      <c r="O747" s="184"/>
      <c r="P747" s="184"/>
      <c r="Q747" s="184"/>
      <c r="R747" s="185"/>
      <c r="S747" s="185"/>
      <c r="T747" s="184"/>
      <c r="U747" s="184"/>
      <c r="V747" s="185"/>
      <c r="W747" s="185"/>
      <c r="X747" s="266"/>
      <c r="Y747" s="176"/>
      <c r="Z747" s="176"/>
      <c r="AA747" s="176"/>
      <c r="AB747" s="176"/>
      <c r="AC747" s="176"/>
      <c r="AD747" s="176"/>
      <c r="AE747" s="176" t="s">
        <v>197</v>
      </c>
      <c r="AF747" s="176">
        <v>0</v>
      </c>
      <c r="AG747" s="176"/>
      <c r="AH747" s="211"/>
      <c r="AI747" s="212" t="s">
        <v>2207</v>
      </c>
      <c r="AJ747" s="214"/>
      <c r="AK747" s="176"/>
      <c r="AL747" s="176"/>
      <c r="AM747" s="176"/>
      <c r="AN747" s="176"/>
      <c r="AO747" s="176"/>
      <c r="AP747" s="176"/>
      <c r="AQ747" s="176"/>
      <c r="AR747" s="176"/>
      <c r="AS747" s="176"/>
      <c r="AT747" s="176"/>
      <c r="AU747" s="176"/>
      <c r="AV747" s="176"/>
      <c r="AW747" s="176"/>
      <c r="AX747" s="176"/>
      <c r="AY747" s="176"/>
      <c r="AZ747" s="176"/>
      <c r="BA747" s="176"/>
      <c r="BB747" s="176"/>
      <c r="BC747" s="176"/>
      <c r="BD747" s="176"/>
      <c r="BE747" s="176"/>
      <c r="BF747" s="176"/>
      <c r="BG747" s="176"/>
      <c r="BH747" s="176"/>
    </row>
    <row r="748" spans="1:60" outlineLevel="1" x14ac:dyDescent="0.2">
      <c r="A748" s="177"/>
      <c r="B748" s="208" t="s">
        <v>2206</v>
      </c>
      <c r="C748" s="209"/>
      <c r="D748" s="200"/>
      <c r="E748" s="201"/>
      <c r="F748" s="184"/>
      <c r="G748" s="184"/>
      <c r="H748" s="184"/>
      <c r="I748" s="184"/>
      <c r="J748" s="184"/>
      <c r="K748" s="184"/>
      <c r="L748" s="184"/>
      <c r="M748" s="184"/>
      <c r="N748" s="184"/>
      <c r="O748" s="184"/>
      <c r="P748" s="184"/>
      <c r="Q748" s="184"/>
      <c r="R748" s="185"/>
      <c r="S748" s="185"/>
      <c r="T748" s="184"/>
      <c r="U748" s="184"/>
      <c r="V748" s="185"/>
      <c r="W748" s="185"/>
      <c r="X748" s="266"/>
      <c r="Y748" s="176"/>
      <c r="Z748" s="176"/>
      <c r="AA748" s="176"/>
      <c r="AB748" s="176"/>
      <c r="AC748" s="176"/>
      <c r="AD748" s="176"/>
      <c r="AE748" s="176" t="s">
        <v>197</v>
      </c>
      <c r="AF748" s="176">
        <v>0</v>
      </c>
      <c r="AG748" s="176"/>
      <c r="AH748" s="211"/>
      <c r="AI748" s="212" t="s">
        <v>2206</v>
      </c>
      <c r="AJ748" s="214"/>
      <c r="AK748" s="176"/>
      <c r="AL748" s="176"/>
      <c r="AM748" s="176"/>
      <c r="AN748" s="176"/>
      <c r="AO748" s="176"/>
      <c r="AP748" s="176"/>
      <c r="AQ748" s="176"/>
      <c r="AR748" s="176"/>
      <c r="AS748" s="176"/>
      <c r="AT748" s="176"/>
      <c r="AU748" s="176"/>
      <c r="AV748" s="176"/>
      <c r="AW748" s="176"/>
      <c r="AX748" s="176"/>
      <c r="AY748" s="176"/>
      <c r="AZ748" s="176"/>
      <c r="BA748" s="176"/>
      <c r="BB748" s="176"/>
      <c r="BC748" s="176"/>
      <c r="BD748" s="176"/>
      <c r="BE748" s="176"/>
      <c r="BF748" s="176"/>
      <c r="BG748" s="176"/>
      <c r="BH748" s="176"/>
    </row>
    <row r="749" spans="1:60" outlineLevel="1" x14ac:dyDescent="0.2">
      <c r="A749" s="177"/>
      <c r="B749" s="208" t="s">
        <v>2205</v>
      </c>
      <c r="C749" s="209"/>
      <c r="D749" s="200"/>
      <c r="E749" s="201"/>
      <c r="F749" s="184"/>
      <c r="G749" s="184"/>
      <c r="H749" s="184"/>
      <c r="I749" s="184"/>
      <c r="J749" s="184"/>
      <c r="K749" s="184"/>
      <c r="L749" s="184"/>
      <c r="M749" s="184"/>
      <c r="N749" s="184"/>
      <c r="O749" s="184"/>
      <c r="P749" s="184"/>
      <c r="Q749" s="184"/>
      <c r="R749" s="185"/>
      <c r="S749" s="185"/>
      <c r="T749" s="184"/>
      <c r="U749" s="184"/>
      <c r="V749" s="185"/>
      <c r="W749" s="185"/>
      <c r="X749" s="266"/>
      <c r="Y749" s="176"/>
      <c r="Z749" s="176"/>
      <c r="AA749" s="176"/>
      <c r="AB749" s="176"/>
      <c r="AC749" s="176"/>
      <c r="AD749" s="176"/>
      <c r="AE749" s="176" t="s">
        <v>197</v>
      </c>
      <c r="AF749" s="176">
        <v>0</v>
      </c>
      <c r="AG749" s="176"/>
      <c r="AH749" s="211"/>
      <c r="AI749" s="212" t="s">
        <v>2205</v>
      </c>
      <c r="AJ749" s="214"/>
      <c r="AK749" s="176"/>
      <c r="AL749" s="176"/>
      <c r="AM749" s="176"/>
      <c r="AN749" s="176"/>
      <c r="AO749" s="176"/>
      <c r="AP749" s="176"/>
      <c r="AQ749" s="176"/>
      <c r="AR749" s="176"/>
      <c r="AS749" s="176"/>
      <c r="AT749" s="176"/>
      <c r="AU749" s="176"/>
      <c r="AV749" s="176"/>
      <c r="AW749" s="176"/>
      <c r="AX749" s="176"/>
      <c r="AY749" s="176"/>
      <c r="AZ749" s="176"/>
      <c r="BA749" s="176"/>
      <c r="BB749" s="176"/>
      <c r="BC749" s="176"/>
      <c r="BD749" s="176"/>
      <c r="BE749" s="176"/>
      <c r="BF749" s="176"/>
      <c r="BG749" s="176"/>
      <c r="BH749" s="176"/>
    </row>
    <row r="750" spans="1:60" outlineLevel="1" x14ac:dyDescent="0.2">
      <c r="A750" s="177"/>
      <c r="B750" s="208" t="s">
        <v>2204</v>
      </c>
      <c r="C750" s="209"/>
      <c r="D750" s="200"/>
      <c r="E750" s="201"/>
      <c r="F750" s="184"/>
      <c r="G750" s="184"/>
      <c r="H750" s="184"/>
      <c r="I750" s="184"/>
      <c r="J750" s="184"/>
      <c r="K750" s="184"/>
      <c r="L750" s="184"/>
      <c r="M750" s="184"/>
      <c r="N750" s="184"/>
      <c r="O750" s="184"/>
      <c r="P750" s="184"/>
      <c r="Q750" s="184"/>
      <c r="R750" s="185"/>
      <c r="S750" s="185"/>
      <c r="T750" s="184"/>
      <c r="U750" s="184"/>
      <c r="V750" s="185"/>
      <c r="W750" s="185"/>
      <c r="X750" s="266"/>
      <c r="Y750" s="176"/>
      <c r="Z750" s="176"/>
      <c r="AA750" s="176"/>
      <c r="AB750" s="176"/>
      <c r="AC750" s="176"/>
      <c r="AD750" s="176"/>
      <c r="AE750" s="176" t="s">
        <v>197</v>
      </c>
      <c r="AF750" s="176">
        <v>0</v>
      </c>
      <c r="AG750" s="176"/>
      <c r="AH750" s="211"/>
      <c r="AI750" s="212" t="s">
        <v>2204</v>
      </c>
      <c r="AJ750" s="214"/>
      <c r="AK750" s="176"/>
      <c r="AL750" s="176"/>
      <c r="AM750" s="176"/>
      <c r="AN750" s="176"/>
      <c r="AO750" s="176"/>
      <c r="AP750" s="176"/>
      <c r="AQ750" s="176"/>
      <c r="AR750" s="176"/>
      <c r="AS750" s="176"/>
      <c r="AT750" s="176"/>
      <c r="AU750" s="176"/>
      <c r="AV750" s="176"/>
      <c r="AW750" s="176"/>
      <c r="AX750" s="176"/>
      <c r="AY750" s="176"/>
      <c r="AZ750" s="176"/>
      <c r="BA750" s="176"/>
      <c r="BB750" s="176"/>
      <c r="BC750" s="176"/>
      <c r="BD750" s="176"/>
      <c r="BE750" s="176"/>
      <c r="BF750" s="176"/>
      <c r="BG750" s="176"/>
      <c r="BH750" s="176"/>
    </row>
    <row r="751" spans="1:60" outlineLevel="1" x14ac:dyDescent="0.2">
      <c r="A751" s="177"/>
      <c r="B751" s="208" t="s">
        <v>2203</v>
      </c>
      <c r="C751" s="209"/>
      <c r="D751" s="200"/>
      <c r="E751" s="201"/>
      <c r="F751" s="184"/>
      <c r="G751" s="184"/>
      <c r="H751" s="184"/>
      <c r="I751" s="184"/>
      <c r="J751" s="184"/>
      <c r="K751" s="184"/>
      <c r="L751" s="184"/>
      <c r="M751" s="184"/>
      <c r="N751" s="184"/>
      <c r="O751" s="184"/>
      <c r="P751" s="184"/>
      <c r="Q751" s="184"/>
      <c r="R751" s="185"/>
      <c r="S751" s="185"/>
      <c r="T751" s="184"/>
      <c r="U751" s="184"/>
      <c r="V751" s="185"/>
      <c r="W751" s="185"/>
      <c r="X751" s="266"/>
      <c r="Y751" s="176"/>
      <c r="Z751" s="176"/>
      <c r="AA751" s="176"/>
      <c r="AB751" s="176"/>
      <c r="AC751" s="176"/>
      <c r="AD751" s="176"/>
      <c r="AE751" s="176" t="s">
        <v>197</v>
      </c>
      <c r="AF751" s="176">
        <v>0</v>
      </c>
      <c r="AG751" s="176"/>
      <c r="AH751" s="211"/>
      <c r="AI751" s="212" t="s">
        <v>2203</v>
      </c>
      <c r="AJ751" s="214"/>
      <c r="AK751" s="176"/>
      <c r="AL751" s="176"/>
      <c r="AM751" s="176"/>
      <c r="AN751" s="176"/>
      <c r="AO751" s="176"/>
      <c r="AP751" s="176"/>
      <c r="AQ751" s="176"/>
      <c r="AR751" s="176"/>
      <c r="AS751" s="176"/>
      <c r="AT751" s="176"/>
      <c r="AU751" s="176"/>
      <c r="AV751" s="176"/>
      <c r="AW751" s="176"/>
      <c r="AX751" s="176"/>
      <c r="AY751" s="176"/>
      <c r="AZ751" s="176"/>
      <c r="BA751" s="176"/>
      <c r="BB751" s="176"/>
      <c r="BC751" s="176"/>
      <c r="BD751" s="176"/>
      <c r="BE751" s="176"/>
      <c r="BF751" s="176"/>
      <c r="BG751" s="176"/>
      <c r="BH751" s="176"/>
    </row>
    <row r="752" spans="1:60" outlineLevel="1" x14ac:dyDescent="0.2">
      <c r="A752" s="177"/>
      <c r="B752" s="208" t="s">
        <v>2202</v>
      </c>
      <c r="C752" s="209"/>
      <c r="D752" s="200"/>
      <c r="E752" s="201"/>
      <c r="F752" s="184"/>
      <c r="G752" s="184"/>
      <c r="H752" s="184"/>
      <c r="I752" s="184"/>
      <c r="J752" s="184"/>
      <c r="K752" s="184"/>
      <c r="L752" s="184"/>
      <c r="M752" s="184"/>
      <c r="N752" s="184"/>
      <c r="O752" s="184"/>
      <c r="P752" s="184"/>
      <c r="Q752" s="184"/>
      <c r="R752" s="185"/>
      <c r="S752" s="185"/>
      <c r="T752" s="184"/>
      <c r="U752" s="184"/>
      <c r="V752" s="185"/>
      <c r="W752" s="185"/>
      <c r="X752" s="266"/>
      <c r="Y752" s="176"/>
      <c r="Z752" s="176"/>
      <c r="AA752" s="176"/>
      <c r="AB752" s="176"/>
      <c r="AC752" s="176"/>
      <c r="AD752" s="176"/>
      <c r="AE752" s="176" t="s">
        <v>197</v>
      </c>
      <c r="AF752" s="176">
        <v>0</v>
      </c>
      <c r="AG752" s="176"/>
      <c r="AH752" s="211"/>
      <c r="AI752" s="212" t="s">
        <v>2202</v>
      </c>
      <c r="AJ752" s="214"/>
      <c r="AK752" s="176"/>
      <c r="AL752" s="176"/>
      <c r="AM752" s="176"/>
      <c r="AN752" s="176"/>
      <c r="AO752" s="176"/>
      <c r="AP752" s="176"/>
      <c r="AQ752" s="176"/>
      <c r="AR752" s="176"/>
      <c r="AS752" s="176"/>
      <c r="AT752" s="176"/>
      <c r="AU752" s="176"/>
      <c r="AV752" s="176"/>
      <c r="AW752" s="176"/>
      <c r="AX752" s="176"/>
      <c r="AY752" s="176"/>
      <c r="AZ752" s="176"/>
      <c r="BA752" s="176"/>
      <c r="BB752" s="176"/>
      <c r="BC752" s="176"/>
      <c r="BD752" s="176"/>
      <c r="BE752" s="176"/>
      <c r="BF752" s="176"/>
      <c r="BG752" s="176"/>
      <c r="BH752" s="176"/>
    </row>
    <row r="753" spans="1:60" outlineLevel="1" x14ac:dyDescent="0.2">
      <c r="A753" s="177"/>
      <c r="B753" s="208" t="s">
        <v>2201</v>
      </c>
      <c r="C753" s="209"/>
      <c r="D753" s="200"/>
      <c r="E753" s="201"/>
      <c r="F753" s="184"/>
      <c r="G753" s="184"/>
      <c r="H753" s="184"/>
      <c r="I753" s="184"/>
      <c r="J753" s="184"/>
      <c r="K753" s="184"/>
      <c r="L753" s="184"/>
      <c r="M753" s="184"/>
      <c r="N753" s="184"/>
      <c r="O753" s="184"/>
      <c r="P753" s="184"/>
      <c r="Q753" s="184"/>
      <c r="R753" s="185"/>
      <c r="S753" s="185"/>
      <c r="T753" s="184"/>
      <c r="U753" s="184"/>
      <c r="V753" s="185"/>
      <c r="W753" s="185"/>
      <c r="X753" s="266"/>
      <c r="Y753" s="176"/>
      <c r="Z753" s="176"/>
      <c r="AA753" s="176"/>
      <c r="AB753" s="176"/>
      <c r="AC753" s="176"/>
      <c r="AD753" s="176"/>
      <c r="AE753" s="176" t="s">
        <v>197</v>
      </c>
      <c r="AF753" s="176">
        <v>0</v>
      </c>
      <c r="AG753" s="176"/>
      <c r="AH753" s="211"/>
      <c r="AI753" s="212" t="s">
        <v>2201</v>
      </c>
      <c r="AJ753" s="214"/>
      <c r="AK753" s="176"/>
      <c r="AL753" s="176"/>
      <c r="AM753" s="176"/>
      <c r="AN753" s="176"/>
      <c r="AO753" s="176"/>
      <c r="AP753" s="176"/>
      <c r="AQ753" s="176"/>
      <c r="AR753" s="176"/>
      <c r="AS753" s="176"/>
      <c r="AT753" s="176"/>
      <c r="AU753" s="176"/>
      <c r="AV753" s="176"/>
      <c r="AW753" s="176"/>
      <c r="AX753" s="176"/>
      <c r="AY753" s="176"/>
      <c r="AZ753" s="176"/>
      <c r="BA753" s="176"/>
      <c r="BB753" s="176"/>
      <c r="BC753" s="176"/>
      <c r="BD753" s="176"/>
      <c r="BE753" s="176"/>
      <c r="BF753" s="176"/>
      <c r="BG753" s="176"/>
      <c r="BH753" s="176"/>
    </row>
    <row r="754" spans="1:60" outlineLevel="1" x14ac:dyDescent="0.2">
      <c r="A754" s="177"/>
      <c r="B754" s="208" t="s">
        <v>2200</v>
      </c>
      <c r="C754" s="209"/>
      <c r="D754" s="200"/>
      <c r="E754" s="201"/>
      <c r="F754" s="184"/>
      <c r="G754" s="184"/>
      <c r="H754" s="184"/>
      <c r="I754" s="184"/>
      <c r="J754" s="184"/>
      <c r="K754" s="184"/>
      <c r="L754" s="184"/>
      <c r="M754" s="184"/>
      <c r="N754" s="184"/>
      <c r="O754" s="184"/>
      <c r="P754" s="184"/>
      <c r="Q754" s="184"/>
      <c r="R754" s="185"/>
      <c r="S754" s="185"/>
      <c r="T754" s="184"/>
      <c r="U754" s="184"/>
      <c r="V754" s="185"/>
      <c r="W754" s="185"/>
      <c r="X754" s="266"/>
      <c r="Y754" s="176"/>
      <c r="Z754" s="176"/>
      <c r="AA754" s="176"/>
      <c r="AB754" s="176"/>
      <c r="AC754" s="176"/>
      <c r="AD754" s="176"/>
      <c r="AE754" s="176" t="s">
        <v>197</v>
      </c>
      <c r="AF754" s="176">
        <v>0</v>
      </c>
      <c r="AG754" s="176"/>
      <c r="AH754" s="211"/>
      <c r="AI754" s="212" t="s">
        <v>2200</v>
      </c>
      <c r="AJ754" s="214"/>
      <c r="AK754" s="176"/>
      <c r="AL754" s="176"/>
      <c r="AM754" s="176"/>
      <c r="AN754" s="176"/>
      <c r="AO754" s="176"/>
      <c r="AP754" s="176"/>
      <c r="AQ754" s="176"/>
      <c r="AR754" s="176"/>
      <c r="AS754" s="176"/>
      <c r="AT754" s="176"/>
      <c r="AU754" s="176"/>
      <c r="AV754" s="176"/>
      <c r="AW754" s="176"/>
      <c r="AX754" s="176"/>
      <c r="AY754" s="176"/>
      <c r="AZ754" s="176"/>
      <c r="BA754" s="176"/>
      <c r="BB754" s="176"/>
      <c r="BC754" s="176"/>
      <c r="BD754" s="176"/>
      <c r="BE754" s="176"/>
      <c r="BF754" s="176"/>
      <c r="BG754" s="176"/>
      <c r="BH754" s="176"/>
    </row>
    <row r="755" spans="1:60" outlineLevel="1" x14ac:dyDescent="0.2">
      <c r="A755" s="177"/>
      <c r="B755" s="208" t="s">
        <v>2199</v>
      </c>
      <c r="C755" s="209"/>
      <c r="D755" s="200"/>
      <c r="E755" s="201"/>
      <c r="F755" s="184"/>
      <c r="G755" s="184"/>
      <c r="H755" s="184"/>
      <c r="I755" s="184"/>
      <c r="J755" s="184"/>
      <c r="K755" s="184"/>
      <c r="L755" s="184"/>
      <c r="M755" s="184"/>
      <c r="N755" s="184"/>
      <c r="O755" s="184"/>
      <c r="P755" s="184"/>
      <c r="Q755" s="184"/>
      <c r="R755" s="185"/>
      <c r="S755" s="185"/>
      <c r="T755" s="184"/>
      <c r="U755" s="184"/>
      <c r="V755" s="185"/>
      <c r="W755" s="185"/>
      <c r="X755" s="266"/>
      <c r="Y755" s="176"/>
      <c r="Z755" s="176"/>
      <c r="AA755" s="176"/>
      <c r="AB755" s="176"/>
      <c r="AC755" s="176"/>
      <c r="AD755" s="176"/>
      <c r="AE755" s="176" t="s">
        <v>197</v>
      </c>
      <c r="AF755" s="176">
        <v>0</v>
      </c>
      <c r="AG755" s="176"/>
      <c r="AH755" s="211"/>
      <c r="AI755" s="212" t="s">
        <v>2199</v>
      </c>
      <c r="AJ755" s="214"/>
      <c r="AK755" s="176"/>
      <c r="AL755" s="176"/>
      <c r="AM755" s="176"/>
      <c r="AN755" s="176"/>
      <c r="AO755" s="176"/>
      <c r="AP755" s="176"/>
      <c r="AQ755" s="176"/>
      <c r="AR755" s="176"/>
      <c r="AS755" s="176"/>
      <c r="AT755" s="176"/>
      <c r="AU755" s="176"/>
      <c r="AV755" s="176"/>
      <c r="AW755" s="176"/>
      <c r="AX755" s="176"/>
      <c r="AY755" s="176"/>
      <c r="AZ755" s="176"/>
      <c r="BA755" s="176"/>
      <c r="BB755" s="176"/>
      <c r="BC755" s="176"/>
      <c r="BD755" s="176"/>
      <c r="BE755" s="176"/>
      <c r="BF755" s="176"/>
      <c r="BG755" s="176"/>
      <c r="BH755" s="176"/>
    </row>
    <row r="756" spans="1:60" outlineLevel="1" x14ac:dyDescent="0.2">
      <c r="A756" s="177"/>
      <c r="B756" s="208" t="s">
        <v>2198</v>
      </c>
      <c r="C756" s="209"/>
      <c r="D756" s="200"/>
      <c r="E756" s="201">
        <v>274.58100000000002</v>
      </c>
      <c r="F756" s="184"/>
      <c r="G756" s="184"/>
      <c r="H756" s="184"/>
      <c r="I756" s="184"/>
      <c r="J756" s="184"/>
      <c r="K756" s="184"/>
      <c r="L756" s="184"/>
      <c r="M756" s="184"/>
      <c r="N756" s="184"/>
      <c r="O756" s="184"/>
      <c r="P756" s="184"/>
      <c r="Q756" s="184"/>
      <c r="R756" s="185"/>
      <c r="S756" s="185"/>
      <c r="T756" s="184"/>
      <c r="U756" s="184"/>
      <c r="V756" s="185"/>
      <c r="W756" s="185"/>
      <c r="X756" s="266"/>
      <c r="Y756" s="176"/>
      <c r="Z756" s="176"/>
      <c r="AA756" s="176"/>
      <c r="AB756" s="176"/>
      <c r="AC756" s="176"/>
      <c r="AD756" s="176"/>
      <c r="AE756" s="176" t="s">
        <v>197</v>
      </c>
      <c r="AF756" s="176">
        <v>0</v>
      </c>
      <c r="AG756" s="176"/>
      <c r="AH756" s="211"/>
      <c r="AI756" s="212" t="s">
        <v>2198</v>
      </c>
      <c r="AJ756" s="214"/>
      <c r="AK756" s="176"/>
      <c r="AL756" s="176"/>
      <c r="AM756" s="176"/>
      <c r="AN756" s="176"/>
      <c r="AO756" s="176"/>
      <c r="AP756" s="176"/>
      <c r="AQ756" s="176"/>
      <c r="AR756" s="176"/>
      <c r="AS756" s="176"/>
      <c r="AT756" s="176"/>
      <c r="AU756" s="176"/>
      <c r="AV756" s="176"/>
      <c r="AW756" s="176"/>
      <c r="AX756" s="176"/>
      <c r="AY756" s="176"/>
      <c r="AZ756" s="176"/>
      <c r="BA756" s="176"/>
      <c r="BB756" s="176"/>
      <c r="BC756" s="176"/>
      <c r="BD756" s="176"/>
      <c r="BE756" s="176"/>
      <c r="BF756" s="176"/>
      <c r="BG756" s="176"/>
      <c r="BH756" s="176"/>
    </row>
    <row r="757" spans="1:60" ht="22.5" outlineLevel="1" x14ac:dyDescent="0.2">
      <c r="A757" s="193">
        <v>127</v>
      </c>
      <c r="B757" s="194" t="s">
        <v>596</v>
      </c>
      <c r="C757" s="194" t="s">
        <v>597</v>
      </c>
      <c r="D757" s="195" t="s">
        <v>207</v>
      </c>
      <c r="E757" s="196">
        <v>274.58100000000002</v>
      </c>
      <c r="F757" s="199"/>
      <c r="G757" s="197">
        <f>ROUND(E757*F757,2)</f>
        <v>0</v>
      </c>
      <c r="H757" s="199">
        <v>8.6999999999999993</v>
      </c>
      <c r="I757" s="197">
        <f>ROUND(E757*H757,2)</f>
        <v>2388.85</v>
      </c>
      <c r="J757" s="199">
        <v>0</v>
      </c>
      <c r="K757" s="197">
        <f>ROUND(E757*J757,2)</f>
        <v>0</v>
      </c>
      <c r="L757" s="197">
        <v>21</v>
      </c>
      <c r="M757" s="197">
        <f>G757*(1+L757/100)</f>
        <v>0</v>
      </c>
      <c r="N757" s="197">
        <v>8.9999999999999998E-4</v>
      </c>
      <c r="O757" s="197">
        <f>ROUND(E757*N757,2)</f>
        <v>0.25</v>
      </c>
      <c r="P757" s="197">
        <v>0</v>
      </c>
      <c r="Q757" s="197">
        <f>ROUND(E757*P757,2)</f>
        <v>0</v>
      </c>
      <c r="R757" s="198" t="s">
        <v>312</v>
      </c>
      <c r="S757" s="198" t="s">
        <v>194</v>
      </c>
      <c r="T757" s="197">
        <v>0</v>
      </c>
      <c r="U757" s="197">
        <f>ROUND(E757*T757,2)</f>
        <v>0</v>
      </c>
      <c r="V757" s="198"/>
      <c r="W757" s="198"/>
      <c r="X757" s="266"/>
      <c r="Y757" s="176"/>
      <c r="Z757" s="176"/>
      <c r="AA757" s="176"/>
      <c r="AB757" s="176"/>
      <c r="AC757" s="176"/>
      <c r="AD757" s="176"/>
      <c r="AE757" s="176" t="s">
        <v>449</v>
      </c>
      <c r="AF757" s="176">
        <v>637</v>
      </c>
      <c r="AG757" s="176"/>
      <c r="AH757" s="211"/>
      <c r="AI757" s="211"/>
      <c r="AJ757" s="214"/>
      <c r="AK757" s="176"/>
      <c r="AL757" s="176"/>
      <c r="AM757" s="176"/>
      <c r="AN757" s="176"/>
      <c r="AO757" s="176"/>
      <c r="AP757" s="176"/>
      <c r="AQ757" s="176"/>
      <c r="AR757" s="176"/>
      <c r="AS757" s="176"/>
      <c r="AT757" s="176"/>
      <c r="AU757" s="176"/>
      <c r="AV757" s="176"/>
      <c r="AW757" s="176"/>
      <c r="AX757" s="176"/>
      <c r="AY757" s="176"/>
      <c r="AZ757" s="176"/>
      <c r="BA757" s="176"/>
      <c r="BB757" s="176"/>
      <c r="BC757" s="176"/>
      <c r="BD757" s="176"/>
      <c r="BE757" s="176"/>
      <c r="BF757" s="176"/>
      <c r="BG757" s="176"/>
      <c r="BH757" s="176"/>
    </row>
    <row r="758" spans="1:60" ht="22.5" outlineLevel="1" x14ac:dyDescent="0.2">
      <c r="A758" s="193">
        <v>128</v>
      </c>
      <c r="B758" s="194" t="s">
        <v>598</v>
      </c>
      <c r="C758" s="194" t="s">
        <v>599</v>
      </c>
      <c r="D758" s="195" t="s">
        <v>207</v>
      </c>
      <c r="E758" s="196">
        <v>274.58100000000002</v>
      </c>
      <c r="F758" s="199"/>
      <c r="G758" s="197">
        <f>ROUND(E758*F758,2)</f>
        <v>0</v>
      </c>
      <c r="H758" s="199">
        <v>0</v>
      </c>
      <c r="I758" s="197">
        <f>ROUND(E758*H758,2)</f>
        <v>0</v>
      </c>
      <c r="J758" s="199">
        <v>63.8</v>
      </c>
      <c r="K758" s="197">
        <f>ROUND(E758*J758,2)</f>
        <v>17518.27</v>
      </c>
      <c r="L758" s="197">
        <v>21</v>
      </c>
      <c r="M758" s="197">
        <f>G758*(1+L758/100)</f>
        <v>0</v>
      </c>
      <c r="N758" s="197">
        <v>0</v>
      </c>
      <c r="O758" s="197">
        <f>ROUND(E758*N758,2)</f>
        <v>0</v>
      </c>
      <c r="P758" s="197">
        <v>0</v>
      </c>
      <c r="Q758" s="197">
        <f>ROUND(E758*P758,2)</f>
        <v>0</v>
      </c>
      <c r="R758" s="198" t="s">
        <v>312</v>
      </c>
      <c r="S758" s="198" t="s">
        <v>194</v>
      </c>
      <c r="T758" s="197">
        <v>0.13</v>
      </c>
      <c r="U758" s="197">
        <f>ROUND(E758*T758,2)</f>
        <v>35.700000000000003</v>
      </c>
      <c r="V758" s="198"/>
      <c r="W758" s="198"/>
      <c r="X758" s="266"/>
      <c r="Y758" s="176"/>
      <c r="Z758" s="176"/>
      <c r="AA758" s="176"/>
      <c r="AB758" s="176"/>
      <c r="AC758" s="176"/>
      <c r="AD758" s="176"/>
      <c r="AE758" s="176" t="s">
        <v>449</v>
      </c>
      <c r="AF758" s="176">
        <v>638</v>
      </c>
      <c r="AG758" s="176"/>
      <c r="AH758" s="211"/>
      <c r="AI758" s="211"/>
      <c r="AJ758" s="214"/>
      <c r="AK758" s="176"/>
      <c r="AL758" s="176"/>
      <c r="AM758" s="176"/>
      <c r="AN758" s="176"/>
      <c r="AO758" s="176"/>
      <c r="AP758" s="176"/>
      <c r="AQ758" s="176"/>
      <c r="AR758" s="176"/>
      <c r="AS758" s="176"/>
      <c r="AT758" s="176"/>
      <c r="AU758" s="176"/>
      <c r="AV758" s="176"/>
      <c r="AW758" s="176"/>
      <c r="AX758" s="176"/>
      <c r="AY758" s="176"/>
      <c r="AZ758" s="176"/>
      <c r="BA758" s="176"/>
      <c r="BB758" s="176"/>
      <c r="BC758" s="176"/>
      <c r="BD758" s="176"/>
      <c r="BE758" s="176"/>
      <c r="BF758" s="176"/>
      <c r="BG758" s="176"/>
      <c r="BH758" s="176"/>
    </row>
    <row r="759" spans="1:60" ht="22.5" outlineLevel="1" x14ac:dyDescent="0.2">
      <c r="A759" s="193">
        <v>129</v>
      </c>
      <c r="B759" s="194" t="s">
        <v>600</v>
      </c>
      <c r="C759" s="194" t="s">
        <v>601</v>
      </c>
      <c r="D759" s="195" t="s">
        <v>207</v>
      </c>
      <c r="E759" s="196">
        <v>302.03910000000002</v>
      </c>
      <c r="F759" s="199"/>
      <c r="G759" s="197">
        <f>ROUND(E759*F759,2)</f>
        <v>0</v>
      </c>
      <c r="H759" s="199">
        <v>392.5</v>
      </c>
      <c r="I759" s="197">
        <f>ROUND(E759*H759,2)</f>
        <v>118550.35</v>
      </c>
      <c r="J759" s="199">
        <v>0</v>
      </c>
      <c r="K759" s="197">
        <f>ROUND(E759*J759,2)</f>
        <v>0</v>
      </c>
      <c r="L759" s="197">
        <v>21</v>
      </c>
      <c r="M759" s="197">
        <f>G759*(1+L759/100)</f>
        <v>0</v>
      </c>
      <c r="N759" s="197">
        <v>1.26E-2</v>
      </c>
      <c r="O759" s="197">
        <f>ROUND(E759*N759,2)</f>
        <v>3.81</v>
      </c>
      <c r="P759" s="197">
        <v>0</v>
      </c>
      <c r="Q759" s="197">
        <f>ROUND(E759*P759,2)</f>
        <v>0</v>
      </c>
      <c r="R759" s="198" t="s">
        <v>243</v>
      </c>
      <c r="S759" s="198" t="s">
        <v>194</v>
      </c>
      <c r="T759" s="197">
        <v>0</v>
      </c>
      <c r="U759" s="197">
        <f>ROUND(E759*T759,2)</f>
        <v>0</v>
      </c>
      <c r="V759" s="198"/>
      <c r="W759" s="198"/>
      <c r="X759" s="266"/>
      <c r="Y759" s="176"/>
      <c r="Z759" s="176"/>
      <c r="AA759" s="176"/>
      <c r="AB759" s="176"/>
      <c r="AC759" s="176"/>
      <c r="AD759" s="176"/>
      <c r="AE759" s="176" t="s">
        <v>244</v>
      </c>
      <c r="AF759" s="176">
        <v>639</v>
      </c>
      <c r="AG759" s="176"/>
      <c r="AH759" s="211"/>
      <c r="AI759" s="211"/>
      <c r="AJ759" s="214"/>
      <c r="AK759" s="176"/>
      <c r="AL759" s="176"/>
      <c r="AM759" s="176"/>
      <c r="AN759" s="176"/>
      <c r="AO759" s="176"/>
      <c r="AP759" s="176"/>
      <c r="AQ759" s="176"/>
      <c r="AR759" s="176"/>
      <c r="AS759" s="176"/>
      <c r="AT759" s="176"/>
      <c r="AU759" s="176"/>
      <c r="AV759" s="176"/>
      <c r="AW759" s="176"/>
      <c r="AX759" s="176"/>
      <c r="AY759" s="176"/>
      <c r="AZ759" s="176"/>
      <c r="BA759" s="176"/>
      <c r="BB759" s="176"/>
      <c r="BC759" s="176"/>
      <c r="BD759" s="176"/>
      <c r="BE759" s="176"/>
      <c r="BF759" s="176"/>
      <c r="BG759" s="176"/>
      <c r="BH759" s="176"/>
    </row>
    <row r="760" spans="1:60" outlineLevel="1" x14ac:dyDescent="0.2">
      <c r="A760" s="177"/>
      <c r="B760" s="208" t="s">
        <v>2197</v>
      </c>
      <c r="C760" s="209"/>
      <c r="D760" s="200"/>
      <c r="E760" s="201"/>
      <c r="F760" s="184"/>
      <c r="G760" s="184"/>
      <c r="H760" s="184"/>
      <c r="I760" s="184"/>
      <c r="J760" s="184"/>
      <c r="K760" s="184"/>
      <c r="L760" s="184"/>
      <c r="M760" s="184"/>
      <c r="N760" s="184"/>
      <c r="O760" s="184"/>
      <c r="P760" s="184"/>
      <c r="Q760" s="184"/>
      <c r="R760" s="185"/>
      <c r="S760" s="185"/>
      <c r="T760" s="184"/>
      <c r="U760" s="184"/>
      <c r="V760" s="185"/>
      <c r="W760" s="185"/>
      <c r="X760" s="266"/>
      <c r="Y760" s="176"/>
      <c r="Z760" s="176"/>
      <c r="AA760" s="176"/>
      <c r="AB760" s="176"/>
      <c r="AC760" s="176"/>
      <c r="AD760" s="176"/>
      <c r="AE760" s="176" t="s">
        <v>197</v>
      </c>
      <c r="AF760" s="176">
        <v>0</v>
      </c>
      <c r="AG760" s="176"/>
      <c r="AH760" s="211"/>
      <c r="AI760" s="212" t="s">
        <v>2197</v>
      </c>
      <c r="AJ760" s="214"/>
      <c r="AK760" s="176"/>
      <c r="AL760" s="176"/>
      <c r="AM760" s="176"/>
      <c r="AN760" s="176"/>
      <c r="AO760" s="176"/>
      <c r="AP760" s="176"/>
      <c r="AQ760" s="176"/>
      <c r="AR760" s="176"/>
      <c r="AS760" s="176"/>
      <c r="AT760" s="176"/>
      <c r="AU760" s="176"/>
      <c r="AV760" s="176"/>
      <c r="AW760" s="176"/>
      <c r="AX760" s="176"/>
      <c r="AY760" s="176"/>
      <c r="AZ760" s="176"/>
      <c r="BA760" s="176"/>
      <c r="BB760" s="176"/>
      <c r="BC760" s="176"/>
      <c r="BD760" s="176"/>
      <c r="BE760" s="176"/>
      <c r="BF760" s="176"/>
      <c r="BG760" s="176"/>
      <c r="BH760" s="176"/>
    </row>
    <row r="761" spans="1:60" outlineLevel="1" x14ac:dyDescent="0.2">
      <c r="A761" s="177"/>
      <c r="B761" s="208" t="s">
        <v>2196</v>
      </c>
      <c r="C761" s="209"/>
      <c r="D761" s="200"/>
      <c r="E761" s="201">
        <v>302.03910000000002</v>
      </c>
      <c r="F761" s="184"/>
      <c r="G761" s="184"/>
      <c r="H761" s="184"/>
      <c r="I761" s="184"/>
      <c r="J761" s="184"/>
      <c r="K761" s="184"/>
      <c r="L761" s="184"/>
      <c r="M761" s="184"/>
      <c r="N761" s="184"/>
      <c r="O761" s="184"/>
      <c r="P761" s="184"/>
      <c r="Q761" s="184"/>
      <c r="R761" s="185"/>
      <c r="S761" s="185"/>
      <c r="T761" s="184"/>
      <c r="U761" s="184"/>
      <c r="V761" s="185"/>
      <c r="W761" s="185"/>
      <c r="X761" s="266"/>
      <c r="Y761" s="176"/>
      <c r="Z761" s="176"/>
      <c r="AA761" s="176"/>
      <c r="AB761" s="176"/>
      <c r="AC761" s="176"/>
      <c r="AD761" s="176"/>
      <c r="AE761" s="176" t="s">
        <v>197</v>
      </c>
      <c r="AF761" s="176">
        <v>0</v>
      </c>
      <c r="AG761" s="176"/>
      <c r="AH761" s="211"/>
      <c r="AI761" s="212" t="s">
        <v>2196</v>
      </c>
      <c r="AJ761" s="214"/>
      <c r="AK761" s="176"/>
      <c r="AL761" s="176"/>
      <c r="AM761" s="176"/>
      <c r="AN761" s="176"/>
      <c r="AO761" s="176"/>
      <c r="AP761" s="176"/>
      <c r="AQ761" s="176"/>
      <c r="AR761" s="176"/>
      <c r="AS761" s="176"/>
      <c r="AT761" s="176"/>
      <c r="AU761" s="176"/>
      <c r="AV761" s="176"/>
      <c r="AW761" s="176"/>
      <c r="AX761" s="176"/>
      <c r="AY761" s="176"/>
      <c r="AZ761" s="176"/>
      <c r="BA761" s="176"/>
      <c r="BB761" s="176"/>
      <c r="BC761" s="176"/>
      <c r="BD761" s="176"/>
      <c r="BE761" s="176"/>
      <c r="BF761" s="176"/>
      <c r="BG761" s="176"/>
      <c r="BH761" s="176"/>
    </row>
    <row r="762" spans="1:60" outlineLevel="1" x14ac:dyDescent="0.2">
      <c r="A762" s="193">
        <v>130</v>
      </c>
      <c r="B762" s="194" t="s">
        <v>604</v>
      </c>
      <c r="C762" s="194" t="s">
        <v>605</v>
      </c>
      <c r="D762" s="195" t="s">
        <v>433</v>
      </c>
      <c r="E762" s="196">
        <v>5.4586699999999997</v>
      </c>
      <c r="F762" s="199"/>
      <c r="G762" s="197">
        <f>ROUND(E762*F762,2)</f>
        <v>0</v>
      </c>
      <c r="H762" s="199">
        <v>0</v>
      </c>
      <c r="I762" s="197">
        <f>ROUND(E762*H762,2)</f>
        <v>0</v>
      </c>
      <c r="J762" s="199">
        <v>579</v>
      </c>
      <c r="K762" s="197">
        <f>ROUND(E762*J762,2)</f>
        <v>3160.57</v>
      </c>
      <c r="L762" s="197">
        <v>21</v>
      </c>
      <c r="M762" s="197">
        <f>G762*(1+L762/100)</f>
        <v>0</v>
      </c>
      <c r="N762" s="197">
        <v>0</v>
      </c>
      <c r="O762" s="197">
        <f>ROUND(E762*N762,2)</f>
        <v>0</v>
      </c>
      <c r="P762" s="197">
        <v>0</v>
      </c>
      <c r="Q762" s="197">
        <f>ROUND(E762*P762,2)</f>
        <v>0</v>
      </c>
      <c r="R762" s="198" t="s">
        <v>312</v>
      </c>
      <c r="S762" s="198" t="s">
        <v>194</v>
      </c>
      <c r="T762" s="197">
        <v>1.2649999999999999</v>
      </c>
      <c r="U762" s="197">
        <f>ROUND(E762*T762,2)</f>
        <v>6.91</v>
      </c>
      <c r="V762" s="198"/>
      <c r="W762" s="198"/>
      <c r="X762" s="266"/>
      <c r="Y762" s="176"/>
      <c r="Z762" s="176"/>
      <c r="AA762" s="176"/>
      <c r="AB762" s="176"/>
      <c r="AC762" s="176"/>
      <c r="AD762" s="176"/>
      <c r="AE762" s="176" t="s">
        <v>434</v>
      </c>
      <c r="AF762" s="176">
        <v>641</v>
      </c>
      <c r="AG762" s="176"/>
      <c r="AH762" s="211"/>
      <c r="AI762" s="211"/>
      <c r="AJ762" s="214"/>
      <c r="AK762" s="176"/>
      <c r="AL762" s="176"/>
      <c r="AM762" s="176"/>
      <c r="AN762" s="176"/>
      <c r="AO762" s="176"/>
      <c r="AP762" s="176"/>
      <c r="AQ762" s="176"/>
      <c r="AR762" s="176"/>
      <c r="AS762" s="176"/>
      <c r="AT762" s="176"/>
      <c r="AU762" s="176"/>
      <c r="AV762" s="176"/>
      <c r="AW762" s="176"/>
      <c r="AX762" s="176"/>
      <c r="AY762" s="176"/>
      <c r="AZ762" s="176"/>
      <c r="BA762" s="176"/>
      <c r="BB762" s="176"/>
      <c r="BC762" s="176"/>
      <c r="BD762" s="176"/>
      <c r="BE762" s="176"/>
      <c r="BF762" s="176"/>
      <c r="BG762" s="176"/>
      <c r="BH762" s="176"/>
    </row>
    <row r="763" spans="1:60" outlineLevel="1" x14ac:dyDescent="0.2">
      <c r="A763" s="177"/>
      <c r="B763" s="208" t="s">
        <v>435</v>
      </c>
      <c r="C763" s="209"/>
      <c r="D763" s="200"/>
      <c r="E763" s="201"/>
      <c r="F763" s="184"/>
      <c r="G763" s="184"/>
      <c r="H763" s="184"/>
      <c r="I763" s="184"/>
      <c r="J763" s="184"/>
      <c r="K763" s="184"/>
      <c r="L763" s="184"/>
      <c r="M763" s="184"/>
      <c r="N763" s="184"/>
      <c r="O763" s="184"/>
      <c r="P763" s="184"/>
      <c r="Q763" s="184"/>
      <c r="R763" s="185"/>
      <c r="S763" s="185"/>
      <c r="T763" s="184"/>
      <c r="U763" s="184"/>
      <c r="V763" s="185"/>
      <c r="W763" s="185"/>
      <c r="X763" s="266"/>
      <c r="Y763" s="176"/>
      <c r="Z763" s="176"/>
      <c r="AA763" s="176"/>
      <c r="AB763" s="176"/>
      <c r="AC763" s="176"/>
      <c r="AD763" s="176"/>
      <c r="AE763" s="176" t="s">
        <v>197</v>
      </c>
      <c r="AF763" s="176">
        <v>0</v>
      </c>
      <c r="AG763" s="176"/>
      <c r="AH763" s="211"/>
      <c r="AI763" s="212" t="s">
        <v>435</v>
      </c>
      <c r="AJ763" s="214"/>
      <c r="AK763" s="176"/>
      <c r="AL763" s="176"/>
      <c r="AM763" s="176"/>
      <c r="AN763" s="176"/>
      <c r="AO763" s="176"/>
      <c r="AP763" s="176"/>
      <c r="AQ763" s="176"/>
      <c r="AR763" s="176"/>
      <c r="AS763" s="176"/>
      <c r="AT763" s="176"/>
      <c r="AU763" s="176"/>
      <c r="AV763" s="176"/>
      <c r="AW763" s="176"/>
      <c r="AX763" s="176"/>
      <c r="AY763" s="176"/>
      <c r="AZ763" s="176"/>
      <c r="BA763" s="176"/>
      <c r="BB763" s="176"/>
      <c r="BC763" s="176"/>
      <c r="BD763" s="176"/>
      <c r="BE763" s="176"/>
      <c r="BF763" s="176"/>
      <c r="BG763" s="176"/>
      <c r="BH763" s="176"/>
    </row>
    <row r="764" spans="1:60" outlineLevel="1" x14ac:dyDescent="0.2">
      <c r="A764" s="177"/>
      <c r="B764" s="208" t="s">
        <v>2195</v>
      </c>
      <c r="C764" s="209"/>
      <c r="D764" s="200"/>
      <c r="E764" s="201"/>
      <c r="F764" s="184"/>
      <c r="G764" s="184"/>
      <c r="H764" s="184"/>
      <c r="I764" s="184"/>
      <c r="J764" s="184"/>
      <c r="K764" s="184"/>
      <c r="L764" s="184"/>
      <c r="M764" s="184"/>
      <c r="N764" s="184"/>
      <c r="O764" s="184"/>
      <c r="P764" s="184"/>
      <c r="Q764" s="184"/>
      <c r="R764" s="185"/>
      <c r="S764" s="185"/>
      <c r="T764" s="184"/>
      <c r="U764" s="184"/>
      <c r="V764" s="185"/>
      <c r="W764" s="185"/>
      <c r="X764" s="266"/>
      <c r="Y764" s="176"/>
      <c r="Z764" s="176"/>
      <c r="AA764" s="176"/>
      <c r="AB764" s="176"/>
      <c r="AC764" s="176"/>
      <c r="AD764" s="176"/>
      <c r="AE764" s="176" t="s">
        <v>197</v>
      </c>
      <c r="AF764" s="176">
        <v>0</v>
      </c>
      <c r="AG764" s="176"/>
      <c r="AH764" s="211"/>
      <c r="AI764" s="212" t="s">
        <v>2195</v>
      </c>
      <c r="AJ764" s="214"/>
      <c r="AK764" s="176"/>
      <c r="AL764" s="176"/>
      <c r="AM764" s="176"/>
      <c r="AN764" s="176"/>
      <c r="AO764" s="176"/>
      <c r="AP764" s="176"/>
      <c r="AQ764" s="176"/>
      <c r="AR764" s="176"/>
      <c r="AS764" s="176"/>
      <c r="AT764" s="176"/>
      <c r="AU764" s="176"/>
      <c r="AV764" s="176"/>
      <c r="AW764" s="176"/>
      <c r="AX764" s="176"/>
      <c r="AY764" s="176"/>
      <c r="AZ764" s="176"/>
      <c r="BA764" s="176"/>
      <c r="BB764" s="176"/>
      <c r="BC764" s="176"/>
      <c r="BD764" s="176"/>
      <c r="BE764" s="176"/>
      <c r="BF764" s="176"/>
      <c r="BG764" s="176"/>
      <c r="BH764" s="176"/>
    </row>
    <row r="765" spans="1:60" outlineLevel="1" x14ac:dyDescent="0.2">
      <c r="A765" s="177"/>
      <c r="B765" s="208" t="s">
        <v>2194</v>
      </c>
      <c r="C765" s="209"/>
      <c r="D765" s="200"/>
      <c r="E765" s="201">
        <v>5.4586699999999997</v>
      </c>
      <c r="F765" s="184"/>
      <c r="G765" s="184"/>
      <c r="H765" s="184"/>
      <c r="I765" s="184"/>
      <c r="J765" s="184"/>
      <c r="K765" s="184"/>
      <c r="L765" s="184"/>
      <c r="M765" s="184"/>
      <c r="N765" s="184"/>
      <c r="O765" s="184"/>
      <c r="P765" s="184"/>
      <c r="Q765" s="184"/>
      <c r="R765" s="185"/>
      <c r="S765" s="185"/>
      <c r="T765" s="184"/>
      <c r="U765" s="184"/>
      <c r="V765" s="185"/>
      <c r="W765" s="185"/>
      <c r="X765" s="266"/>
      <c r="Y765" s="176"/>
      <c r="Z765" s="176"/>
      <c r="AA765" s="176"/>
      <c r="AB765" s="176"/>
      <c r="AC765" s="176"/>
      <c r="AD765" s="176"/>
      <c r="AE765" s="176" t="s">
        <v>197</v>
      </c>
      <c r="AF765" s="176">
        <v>0</v>
      </c>
      <c r="AG765" s="176"/>
      <c r="AH765" s="211"/>
      <c r="AI765" s="212" t="s">
        <v>2194</v>
      </c>
      <c r="AJ765" s="214"/>
      <c r="AK765" s="176"/>
      <c r="AL765" s="176"/>
      <c r="AM765" s="176"/>
      <c r="AN765" s="176"/>
      <c r="AO765" s="176"/>
      <c r="AP765" s="176"/>
      <c r="AQ765" s="176"/>
      <c r="AR765" s="176"/>
      <c r="AS765" s="176"/>
      <c r="AT765" s="176"/>
      <c r="AU765" s="176"/>
      <c r="AV765" s="176"/>
      <c r="AW765" s="176"/>
      <c r="AX765" s="176"/>
      <c r="AY765" s="176"/>
      <c r="AZ765" s="176"/>
      <c r="BA765" s="176"/>
      <c r="BB765" s="176"/>
      <c r="BC765" s="176"/>
      <c r="BD765" s="176"/>
      <c r="BE765" s="176"/>
      <c r="BF765" s="176"/>
      <c r="BG765" s="176"/>
      <c r="BH765" s="176"/>
    </row>
    <row r="766" spans="1:60" x14ac:dyDescent="0.2">
      <c r="A766" s="162"/>
      <c r="B766" s="178"/>
      <c r="C766" s="178"/>
      <c r="D766" s="180"/>
      <c r="E766" s="181"/>
      <c r="F766" s="182"/>
      <c r="G766" s="182"/>
      <c r="H766" s="182"/>
      <c r="I766" s="182"/>
      <c r="J766" s="182"/>
      <c r="K766" s="182"/>
      <c r="L766" s="182"/>
      <c r="M766" s="182"/>
      <c r="N766" s="182"/>
      <c r="O766" s="182"/>
      <c r="P766" s="182"/>
      <c r="Q766" s="182"/>
      <c r="R766" s="183"/>
      <c r="S766" s="183"/>
      <c r="T766" s="182"/>
      <c r="U766" s="182"/>
      <c r="V766" s="183"/>
      <c r="W766" s="183"/>
      <c r="X766" s="256"/>
      <c r="AH766" s="210"/>
      <c r="AI766" s="210"/>
      <c r="AJ766" s="213"/>
    </row>
    <row r="767" spans="1:60" x14ac:dyDescent="0.2">
      <c r="A767" s="179" t="s">
        <v>188</v>
      </c>
      <c r="B767" s="186" t="s">
        <v>143</v>
      </c>
      <c r="C767" s="186" t="s">
        <v>144</v>
      </c>
      <c r="D767" s="187"/>
      <c r="E767" s="188"/>
      <c r="F767" s="189"/>
      <c r="G767" s="190">
        <f>SUMIF(AE768:AE768,"&lt;&gt;NOR",G768:G768)</f>
        <v>0</v>
      </c>
      <c r="H767" s="189"/>
      <c r="I767" s="189">
        <f>SUM(I768:I768)</f>
        <v>4118.25</v>
      </c>
      <c r="J767" s="189"/>
      <c r="K767" s="189">
        <f>SUM(K768:K768)</f>
        <v>8381.75</v>
      </c>
      <c r="L767" s="189"/>
      <c r="M767" s="189">
        <f>SUM(M768:M768)</f>
        <v>0</v>
      </c>
      <c r="N767" s="189"/>
      <c r="O767" s="189">
        <f>SUM(O768:O768)</f>
        <v>0</v>
      </c>
      <c r="P767" s="189"/>
      <c r="Q767" s="189">
        <f>SUM(Q768:Q768)</f>
        <v>0</v>
      </c>
      <c r="R767" s="191"/>
      <c r="S767" s="191"/>
      <c r="T767" s="189"/>
      <c r="U767" s="189">
        <f>SUM(U768:U768)</f>
        <v>10</v>
      </c>
      <c r="V767" s="191"/>
      <c r="W767" s="192"/>
      <c r="X767" s="256"/>
      <c r="AE767" t="s">
        <v>189</v>
      </c>
      <c r="AH767" s="210"/>
      <c r="AI767" s="210"/>
      <c r="AJ767" s="213"/>
    </row>
    <row r="768" spans="1:60" outlineLevel="1" x14ac:dyDescent="0.2">
      <c r="A768" s="193">
        <v>131</v>
      </c>
      <c r="B768" s="194" t="s">
        <v>608</v>
      </c>
      <c r="C768" s="194" t="s">
        <v>609</v>
      </c>
      <c r="D768" s="195" t="s">
        <v>610</v>
      </c>
      <c r="E768" s="196">
        <v>25</v>
      </c>
      <c r="F768" s="199"/>
      <c r="G768" s="197">
        <f>ROUND(E768*F768,2)</f>
        <v>0</v>
      </c>
      <c r="H768" s="199">
        <v>164.73</v>
      </c>
      <c r="I768" s="197">
        <f>ROUND(E768*H768,2)</f>
        <v>4118.25</v>
      </c>
      <c r="J768" s="199">
        <v>335.27</v>
      </c>
      <c r="K768" s="197">
        <f>ROUND(E768*J768,2)</f>
        <v>8381.75</v>
      </c>
      <c r="L768" s="197">
        <v>21</v>
      </c>
      <c r="M768" s="197">
        <f>G768*(1+L768/100)</f>
        <v>0</v>
      </c>
      <c r="N768" s="197">
        <v>0</v>
      </c>
      <c r="O768" s="197">
        <f>ROUND(E768*N768,2)</f>
        <v>0</v>
      </c>
      <c r="P768" s="197">
        <v>0</v>
      </c>
      <c r="Q768" s="197">
        <f>ROUND(E768*P768,2)</f>
        <v>0</v>
      </c>
      <c r="R768" s="198"/>
      <c r="S768" s="198" t="s">
        <v>339</v>
      </c>
      <c r="T768" s="197">
        <v>0.4</v>
      </c>
      <c r="U768" s="197">
        <f>ROUND(E768*T768,2)</f>
        <v>10</v>
      </c>
      <c r="V768" s="198"/>
      <c r="W768" s="198"/>
      <c r="X768" s="266"/>
      <c r="Y768" s="176"/>
      <c r="Z768" s="176"/>
      <c r="AA768" s="176"/>
      <c r="AB768" s="176"/>
      <c r="AC768" s="176"/>
      <c r="AD768" s="176"/>
      <c r="AE768" s="176" t="s">
        <v>449</v>
      </c>
      <c r="AF768" s="176">
        <v>643</v>
      </c>
      <c r="AG768" s="176"/>
      <c r="AH768" s="211"/>
      <c r="AI768" s="211"/>
      <c r="AJ768" s="214"/>
      <c r="AK768" s="176"/>
      <c r="AL768" s="176"/>
      <c r="AM768" s="176"/>
      <c r="AN768" s="176"/>
      <c r="AO768" s="176"/>
      <c r="AP768" s="176"/>
      <c r="AQ768" s="176"/>
      <c r="AR768" s="176"/>
      <c r="AS768" s="176"/>
      <c r="AT768" s="176"/>
      <c r="AU768" s="176"/>
      <c r="AV768" s="176"/>
      <c r="AW768" s="176"/>
      <c r="AX768" s="176"/>
      <c r="AY768" s="176"/>
      <c r="AZ768" s="176"/>
      <c r="BA768" s="176"/>
      <c r="BB768" s="176"/>
      <c r="BC768" s="176"/>
      <c r="BD768" s="176"/>
      <c r="BE768" s="176"/>
      <c r="BF768" s="176"/>
      <c r="BG768" s="176"/>
      <c r="BH768" s="176"/>
    </row>
    <row r="769" spans="1:60" x14ac:dyDescent="0.2">
      <c r="A769" s="162"/>
      <c r="B769" s="178"/>
      <c r="C769" s="178"/>
      <c r="D769" s="180"/>
      <c r="E769" s="181"/>
      <c r="F769" s="182"/>
      <c r="G769" s="182"/>
      <c r="H769" s="182"/>
      <c r="I769" s="182"/>
      <c r="J769" s="182"/>
      <c r="K769" s="182"/>
      <c r="L769" s="182"/>
      <c r="M769" s="182"/>
      <c r="N769" s="182"/>
      <c r="O769" s="182"/>
      <c r="P769" s="182"/>
      <c r="Q769" s="182"/>
      <c r="R769" s="183"/>
      <c r="S769" s="183"/>
      <c r="T769" s="182"/>
      <c r="U769" s="182"/>
      <c r="V769" s="183"/>
      <c r="W769" s="183"/>
      <c r="X769" s="256"/>
      <c r="AH769" s="210"/>
      <c r="AI769" s="210"/>
      <c r="AJ769" s="213"/>
    </row>
    <row r="770" spans="1:60" x14ac:dyDescent="0.2">
      <c r="A770" s="179" t="s">
        <v>188</v>
      </c>
      <c r="B770" s="186" t="s">
        <v>145</v>
      </c>
      <c r="C770" s="186" t="s">
        <v>146</v>
      </c>
      <c r="D770" s="187"/>
      <c r="E770" s="188"/>
      <c r="F770" s="189"/>
      <c r="G770" s="190">
        <f>SUMIF(AE771:AE851,"&lt;&gt;NOR",G771:G851)</f>
        <v>0</v>
      </c>
      <c r="H770" s="189"/>
      <c r="I770" s="189">
        <f>SUM(I771:I851)</f>
        <v>61657.770000000004</v>
      </c>
      <c r="J770" s="189"/>
      <c r="K770" s="189">
        <f>SUM(K771:K851)</f>
        <v>193087.15000000002</v>
      </c>
      <c r="L770" s="189"/>
      <c r="M770" s="189">
        <f>SUM(M771:M851)</f>
        <v>0</v>
      </c>
      <c r="N770" s="189"/>
      <c r="O770" s="189">
        <f>SUM(O771:O851)</f>
        <v>1.17</v>
      </c>
      <c r="P770" s="189"/>
      <c r="Q770" s="189">
        <f>SUM(Q771:Q851)</f>
        <v>0</v>
      </c>
      <c r="R770" s="191"/>
      <c r="S770" s="191"/>
      <c r="T770" s="189"/>
      <c r="U770" s="189">
        <f>SUM(U771:U851)</f>
        <v>396.56</v>
      </c>
      <c r="V770" s="191"/>
      <c r="W770" s="192"/>
      <c r="X770" s="256"/>
      <c r="AE770" t="s">
        <v>189</v>
      </c>
      <c r="AH770" s="210"/>
      <c r="AI770" s="210"/>
      <c r="AJ770" s="213"/>
    </row>
    <row r="771" spans="1:60" outlineLevel="1" x14ac:dyDescent="0.2">
      <c r="A771" s="193">
        <v>132</v>
      </c>
      <c r="B771" s="194" t="s">
        <v>611</v>
      </c>
      <c r="C771" s="194" t="s">
        <v>612</v>
      </c>
      <c r="D771" s="195" t="s">
        <v>207</v>
      </c>
      <c r="E771" s="196">
        <v>1530.7851000000001</v>
      </c>
      <c r="F771" s="199"/>
      <c r="G771" s="197">
        <f>ROUND(E771*F771,2)</f>
        <v>0</v>
      </c>
      <c r="H771" s="199">
        <v>20.38</v>
      </c>
      <c r="I771" s="197">
        <f>ROUND(E771*H771,2)</f>
        <v>31197.4</v>
      </c>
      <c r="J771" s="199">
        <v>65.42</v>
      </c>
      <c r="K771" s="197">
        <f>ROUND(E771*J771,2)</f>
        <v>100143.96</v>
      </c>
      <c r="L771" s="197">
        <v>21</v>
      </c>
      <c r="M771" s="197">
        <f>G771*(1+L771/100)</f>
        <v>0</v>
      </c>
      <c r="N771" s="197">
        <v>4.2000000000000002E-4</v>
      </c>
      <c r="O771" s="197">
        <f>ROUND(E771*N771,2)</f>
        <v>0.64</v>
      </c>
      <c r="P771" s="197">
        <v>0</v>
      </c>
      <c r="Q771" s="197">
        <f>ROUND(E771*P771,2)</f>
        <v>0</v>
      </c>
      <c r="R771" s="198" t="s">
        <v>441</v>
      </c>
      <c r="S771" s="198" t="s">
        <v>194</v>
      </c>
      <c r="T771" s="197">
        <v>0.13439000000000001</v>
      </c>
      <c r="U771" s="197">
        <f>ROUND(E771*T771,2)</f>
        <v>205.72</v>
      </c>
      <c r="V771" s="198"/>
      <c r="W771" s="198"/>
      <c r="X771" s="266"/>
      <c r="Y771" s="176"/>
      <c r="Z771" s="176"/>
      <c r="AA771" s="176"/>
      <c r="AB771" s="176"/>
      <c r="AC771" s="176"/>
      <c r="AD771" s="176"/>
      <c r="AE771" s="176" t="s">
        <v>442</v>
      </c>
      <c r="AF771" s="176">
        <v>645</v>
      </c>
      <c r="AG771" s="176"/>
      <c r="AH771" s="211"/>
      <c r="AI771" s="211"/>
      <c r="AJ771" s="214"/>
      <c r="AK771" s="176"/>
      <c r="AL771" s="176"/>
      <c r="AM771" s="176"/>
      <c r="AN771" s="176"/>
      <c r="AO771" s="176"/>
      <c r="AP771" s="176"/>
      <c r="AQ771" s="176"/>
      <c r="AR771" s="176"/>
      <c r="AS771" s="176"/>
      <c r="AT771" s="176"/>
      <c r="AU771" s="176"/>
      <c r="AV771" s="176"/>
      <c r="AW771" s="176"/>
      <c r="AX771" s="176"/>
      <c r="AY771" s="176"/>
      <c r="AZ771" s="176"/>
      <c r="BA771" s="176"/>
      <c r="BB771" s="176"/>
      <c r="BC771" s="176"/>
      <c r="BD771" s="176"/>
      <c r="BE771" s="176"/>
      <c r="BF771" s="176"/>
      <c r="BG771" s="176"/>
      <c r="BH771" s="176"/>
    </row>
    <row r="772" spans="1:60" outlineLevel="1" x14ac:dyDescent="0.2">
      <c r="A772" s="177"/>
      <c r="B772" s="208" t="s">
        <v>2193</v>
      </c>
      <c r="C772" s="209"/>
      <c r="D772" s="200"/>
      <c r="E772" s="201"/>
      <c r="F772" s="184"/>
      <c r="G772" s="184"/>
      <c r="H772" s="184"/>
      <c r="I772" s="184"/>
      <c r="J772" s="184"/>
      <c r="K772" s="184"/>
      <c r="L772" s="184"/>
      <c r="M772" s="184"/>
      <c r="N772" s="184"/>
      <c r="O772" s="184"/>
      <c r="P772" s="184"/>
      <c r="Q772" s="184"/>
      <c r="R772" s="185"/>
      <c r="S772" s="185"/>
      <c r="T772" s="184"/>
      <c r="U772" s="184"/>
      <c r="V772" s="185"/>
      <c r="W772" s="185"/>
      <c r="X772" s="266"/>
      <c r="Y772" s="176"/>
      <c r="Z772" s="176"/>
      <c r="AA772" s="176"/>
      <c r="AB772" s="176"/>
      <c r="AC772" s="176"/>
      <c r="AD772" s="176"/>
      <c r="AE772" s="176" t="s">
        <v>197</v>
      </c>
      <c r="AF772" s="176">
        <v>0</v>
      </c>
      <c r="AG772" s="176"/>
      <c r="AH772" s="211"/>
      <c r="AI772" s="212" t="s">
        <v>2193</v>
      </c>
      <c r="AJ772" s="214"/>
      <c r="AK772" s="176"/>
      <c r="AL772" s="176"/>
      <c r="AM772" s="176"/>
      <c r="AN772" s="176"/>
      <c r="AO772" s="176"/>
      <c r="AP772" s="176"/>
      <c r="AQ772" s="176"/>
      <c r="AR772" s="176"/>
      <c r="AS772" s="176"/>
      <c r="AT772" s="176"/>
      <c r="AU772" s="176"/>
      <c r="AV772" s="176"/>
      <c r="AW772" s="176"/>
      <c r="AX772" s="176"/>
      <c r="AY772" s="176"/>
      <c r="AZ772" s="176"/>
      <c r="BA772" s="176"/>
      <c r="BB772" s="176"/>
      <c r="BC772" s="176"/>
      <c r="BD772" s="176"/>
      <c r="BE772" s="176"/>
      <c r="BF772" s="176"/>
      <c r="BG772" s="176"/>
      <c r="BH772" s="176"/>
    </row>
    <row r="773" spans="1:60" outlineLevel="1" x14ac:dyDescent="0.2">
      <c r="A773" s="177"/>
      <c r="B773" s="208" t="s">
        <v>2192</v>
      </c>
      <c r="C773" s="209"/>
      <c r="D773" s="200"/>
      <c r="E773" s="201"/>
      <c r="F773" s="184"/>
      <c r="G773" s="184"/>
      <c r="H773" s="184"/>
      <c r="I773" s="184"/>
      <c r="J773" s="184"/>
      <c r="K773" s="184"/>
      <c r="L773" s="184"/>
      <c r="M773" s="184"/>
      <c r="N773" s="184"/>
      <c r="O773" s="184"/>
      <c r="P773" s="184"/>
      <c r="Q773" s="184"/>
      <c r="R773" s="185"/>
      <c r="S773" s="185"/>
      <c r="T773" s="184"/>
      <c r="U773" s="184"/>
      <c r="V773" s="185"/>
      <c r="W773" s="185"/>
      <c r="X773" s="266"/>
      <c r="Y773" s="176"/>
      <c r="Z773" s="176"/>
      <c r="AA773" s="176"/>
      <c r="AB773" s="176"/>
      <c r="AC773" s="176"/>
      <c r="AD773" s="176"/>
      <c r="AE773" s="176" t="s">
        <v>197</v>
      </c>
      <c r="AF773" s="176">
        <v>0</v>
      </c>
      <c r="AG773" s="176"/>
      <c r="AH773" s="211"/>
      <c r="AI773" s="212" t="s">
        <v>2192</v>
      </c>
      <c r="AJ773" s="214"/>
      <c r="AK773" s="176"/>
      <c r="AL773" s="176"/>
      <c r="AM773" s="176"/>
      <c r="AN773" s="176"/>
      <c r="AO773" s="176"/>
      <c r="AP773" s="176"/>
      <c r="AQ773" s="176"/>
      <c r="AR773" s="176"/>
      <c r="AS773" s="176"/>
      <c r="AT773" s="176"/>
      <c r="AU773" s="176"/>
      <c r="AV773" s="176"/>
      <c r="AW773" s="176"/>
      <c r="AX773" s="176"/>
      <c r="AY773" s="176"/>
      <c r="AZ773" s="176"/>
      <c r="BA773" s="176"/>
      <c r="BB773" s="176"/>
      <c r="BC773" s="176"/>
      <c r="BD773" s="176"/>
      <c r="BE773" s="176"/>
      <c r="BF773" s="176"/>
      <c r="BG773" s="176"/>
      <c r="BH773" s="176"/>
    </row>
    <row r="774" spans="1:60" outlineLevel="1" x14ac:dyDescent="0.2">
      <c r="A774" s="177"/>
      <c r="B774" s="208" t="s">
        <v>2191</v>
      </c>
      <c r="C774" s="209"/>
      <c r="D774" s="200"/>
      <c r="E774" s="201"/>
      <c r="F774" s="184"/>
      <c r="G774" s="184"/>
      <c r="H774" s="184"/>
      <c r="I774" s="184"/>
      <c r="J774" s="184"/>
      <c r="K774" s="184"/>
      <c r="L774" s="184"/>
      <c r="M774" s="184"/>
      <c r="N774" s="184"/>
      <c r="O774" s="184"/>
      <c r="P774" s="184"/>
      <c r="Q774" s="184"/>
      <c r="R774" s="185"/>
      <c r="S774" s="185"/>
      <c r="T774" s="184"/>
      <c r="U774" s="184"/>
      <c r="V774" s="185"/>
      <c r="W774" s="185"/>
      <c r="X774" s="266"/>
      <c r="Y774" s="176"/>
      <c r="Z774" s="176"/>
      <c r="AA774" s="176"/>
      <c r="AB774" s="176"/>
      <c r="AC774" s="176"/>
      <c r="AD774" s="176"/>
      <c r="AE774" s="176" t="s">
        <v>197</v>
      </c>
      <c r="AF774" s="176">
        <v>0</v>
      </c>
      <c r="AG774" s="176"/>
      <c r="AH774" s="211"/>
      <c r="AI774" s="212" t="s">
        <v>2191</v>
      </c>
      <c r="AJ774" s="214"/>
      <c r="AK774" s="176"/>
      <c r="AL774" s="176"/>
      <c r="AM774" s="176"/>
      <c r="AN774" s="176"/>
      <c r="AO774" s="176"/>
      <c r="AP774" s="176"/>
      <c r="AQ774" s="176"/>
      <c r="AR774" s="176"/>
      <c r="AS774" s="176"/>
      <c r="AT774" s="176"/>
      <c r="AU774" s="176"/>
      <c r="AV774" s="176"/>
      <c r="AW774" s="176"/>
      <c r="AX774" s="176"/>
      <c r="AY774" s="176"/>
      <c r="AZ774" s="176"/>
      <c r="BA774" s="176"/>
      <c r="BB774" s="176"/>
      <c r="BC774" s="176"/>
      <c r="BD774" s="176"/>
      <c r="BE774" s="176"/>
      <c r="BF774" s="176"/>
      <c r="BG774" s="176"/>
      <c r="BH774" s="176"/>
    </row>
    <row r="775" spans="1:60" outlineLevel="1" x14ac:dyDescent="0.2">
      <c r="A775" s="177"/>
      <c r="B775" s="208" t="s">
        <v>2190</v>
      </c>
      <c r="C775" s="209"/>
      <c r="D775" s="200"/>
      <c r="E775" s="201"/>
      <c r="F775" s="184"/>
      <c r="G775" s="184"/>
      <c r="H775" s="184"/>
      <c r="I775" s="184"/>
      <c r="J775" s="184"/>
      <c r="K775" s="184"/>
      <c r="L775" s="184"/>
      <c r="M775" s="184"/>
      <c r="N775" s="184"/>
      <c r="O775" s="184"/>
      <c r="P775" s="184"/>
      <c r="Q775" s="184"/>
      <c r="R775" s="185"/>
      <c r="S775" s="185"/>
      <c r="T775" s="184"/>
      <c r="U775" s="184"/>
      <c r="V775" s="185"/>
      <c r="W775" s="185"/>
      <c r="X775" s="266"/>
      <c r="Y775" s="176"/>
      <c r="Z775" s="176"/>
      <c r="AA775" s="176"/>
      <c r="AB775" s="176"/>
      <c r="AC775" s="176"/>
      <c r="AD775" s="176"/>
      <c r="AE775" s="176" t="s">
        <v>197</v>
      </c>
      <c r="AF775" s="176">
        <v>0</v>
      </c>
      <c r="AG775" s="176"/>
      <c r="AH775" s="211"/>
      <c r="AI775" s="212" t="s">
        <v>2190</v>
      </c>
      <c r="AJ775" s="214"/>
      <c r="AK775" s="176"/>
      <c r="AL775" s="176"/>
      <c r="AM775" s="176"/>
      <c r="AN775" s="176"/>
      <c r="AO775" s="176"/>
      <c r="AP775" s="176"/>
      <c r="AQ775" s="176"/>
      <c r="AR775" s="176"/>
      <c r="AS775" s="176"/>
      <c r="AT775" s="176"/>
      <c r="AU775" s="176"/>
      <c r="AV775" s="176"/>
      <c r="AW775" s="176"/>
      <c r="AX775" s="176"/>
      <c r="AY775" s="176"/>
      <c r="AZ775" s="176"/>
      <c r="BA775" s="176"/>
      <c r="BB775" s="176"/>
      <c r="BC775" s="176"/>
      <c r="BD775" s="176"/>
      <c r="BE775" s="176"/>
      <c r="BF775" s="176"/>
      <c r="BG775" s="176"/>
      <c r="BH775" s="176"/>
    </row>
    <row r="776" spans="1:60" outlineLevel="1" x14ac:dyDescent="0.2">
      <c r="A776" s="177"/>
      <c r="B776" s="208" t="s">
        <v>2189</v>
      </c>
      <c r="C776" s="209"/>
      <c r="D776" s="200"/>
      <c r="E776" s="201"/>
      <c r="F776" s="184"/>
      <c r="G776" s="184"/>
      <c r="H776" s="184"/>
      <c r="I776" s="184"/>
      <c r="J776" s="184"/>
      <c r="K776" s="184"/>
      <c r="L776" s="184"/>
      <c r="M776" s="184"/>
      <c r="N776" s="184"/>
      <c r="O776" s="184"/>
      <c r="P776" s="184"/>
      <c r="Q776" s="184"/>
      <c r="R776" s="185"/>
      <c r="S776" s="185"/>
      <c r="T776" s="184"/>
      <c r="U776" s="184"/>
      <c r="V776" s="185"/>
      <c r="W776" s="185"/>
      <c r="X776" s="266"/>
      <c r="Y776" s="176"/>
      <c r="Z776" s="176"/>
      <c r="AA776" s="176"/>
      <c r="AB776" s="176"/>
      <c r="AC776" s="176"/>
      <c r="AD776" s="176"/>
      <c r="AE776" s="176" t="s">
        <v>197</v>
      </c>
      <c r="AF776" s="176">
        <v>0</v>
      </c>
      <c r="AG776" s="176"/>
      <c r="AH776" s="211"/>
      <c r="AI776" s="212" t="s">
        <v>2189</v>
      </c>
      <c r="AJ776" s="214"/>
      <c r="AK776" s="176"/>
      <c r="AL776" s="176"/>
      <c r="AM776" s="176"/>
      <c r="AN776" s="176"/>
      <c r="AO776" s="176"/>
      <c r="AP776" s="176"/>
      <c r="AQ776" s="176"/>
      <c r="AR776" s="176"/>
      <c r="AS776" s="176"/>
      <c r="AT776" s="176"/>
      <c r="AU776" s="176"/>
      <c r="AV776" s="176"/>
      <c r="AW776" s="176"/>
      <c r="AX776" s="176"/>
      <c r="AY776" s="176"/>
      <c r="AZ776" s="176"/>
      <c r="BA776" s="176"/>
      <c r="BB776" s="176"/>
      <c r="BC776" s="176"/>
      <c r="BD776" s="176"/>
      <c r="BE776" s="176"/>
      <c r="BF776" s="176"/>
      <c r="BG776" s="176"/>
      <c r="BH776" s="176"/>
    </row>
    <row r="777" spans="1:60" outlineLevel="1" x14ac:dyDescent="0.2">
      <c r="A777" s="177"/>
      <c r="B777" s="208" t="s">
        <v>2188</v>
      </c>
      <c r="C777" s="209"/>
      <c r="D777" s="200"/>
      <c r="E777" s="201"/>
      <c r="F777" s="184"/>
      <c r="G777" s="184"/>
      <c r="H777" s="184"/>
      <c r="I777" s="184"/>
      <c r="J777" s="184"/>
      <c r="K777" s="184"/>
      <c r="L777" s="184"/>
      <c r="M777" s="184"/>
      <c r="N777" s="184"/>
      <c r="O777" s="184"/>
      <c r="P777" s="184"/>
      <c r="Q777" s="184"/>
      <c r="R777" s="185"/>
      <c r="S777" s="185"/>
      <c r="T777" s="184"/>
      <c r="U777" s="184"/>
      <c r="V777" s="185"/>
      <c r="W777" s="185"/>
      <c r="X777" s="266"/>
      <c r="Y777" s="176"/>
      <c r="Z777" s="176"/>
      <c r="AA777" s="176"/>
      <c r="AB777" s="176"/>
      <c r="AC777" s="176"/>
      <c r="AD777" s="176"/>
      <c r="AE777" s="176" t="s">
        <v>197</v>
      </c>
      <c r="AF777" s="176">
        <v>0</v>
      </c>
      <c r="AG777" s="176"/>
      <c r="AH777" s="211"/>
      <c r="AI777" s="212" t="s">
        <v>2188</v>
      </c>
      <c r="AJ777" s="214"/>
      <c r="AK777" s="176"/>
      <c r="AL777" s="176"/>
      <c r="AM777" s="176"/>
      <c r="AN777" s="176"/>
      <c r="AO777" s="176"/>
      <c r="AP777" s="176"/>
      <c r="AQ777" s="176"/>
      <c r="AR777" s="176"/>
      <c r="AS777" s="176"/>
      <c r="AT777" s="176"/>
      <c r="AU777" s="176"/>
      <c r="AV777" s="176"/>
      <c r="AW777" s="176"/>
      <c r="AX777" s="176"/>
      <c r="AY777" s="176"/>
      <c r="AZ777" s="176"/>
      <c r="BA777" s="176"/>
      <c r="BB777" s="176"/>
      <c r="BC777" s="176"/>
      <c r="BD777" s="176"/>
      <c r="BE777" s="176"/>
      <c r="BF777" s="176"/>
      <c r="BG777" s="176"/>
      <c r="BH777" s="176"/>
    </row>
    <row r="778" spans="1:60" outlineLevel="1" x14ac:dyDescent="0.2">
      <c r="A778" s="177"/>
      <c r="B778" s="208" t="s">
        <v>2187</v>
      </c>
      <c r="C778" s="209"/>
      <c r="D778" s="200"/>
      <c r="E778" s="201"/>
      <c r="F778" s="184"/>
      <c r="G778" s="184"/>
      <c r="H778" s="184"/>
      <c r="I778" s="184"/>
      <c r="J778" s="184"/>
      <c r="K778" s="184"/>
      <c r="L778" s="184"/>
      <c r="M778" s="184"/>
      <c r="N778" s="184"/>
      <c r="O778" s="184"/>
      <c r="P778" s="184"/>
      <c r="Q778" s="184"/>
      <c r="R778" s="185"/>
      <c r="S778" s="185"/>
      <c r="T778" s="184"/>
      <c r="U778" s="184"/>
      <c r="V778" s="185"/>
      <c r="W778" s="185"/>
      <c r="X778" s="266"/>
      <c r="Y778" s="176"/>
      <c r="Z778" s="176"/>
      <c r="AA778" s="176"/>
      <c r="AB778" s="176"/>
      <c r="AC778" s="176"/>
      <c r="AD778" s="176"/>
      <c r="AE778" s="176" t="s">
        <v>197</v>
      </c>
      <c r="AF778" s="176">
        <v>0</v>
      </c>
      <c r="AG778" s="176"/>
      <c r="AH778" s="211"/>
      <c r="AI778" s="212" t="s">
        <v>2187</v>
      </c>
      <c r="AJ778" s="214"/>
      <c r="AK778" s="176"/>
      <c r="AL778" s="176"/>
      <c r="AM778" s="176"/>
      <c r="AN778" s="176"/>
      <c r="AO778" s="176"/>
      <c r="AP778" s="176"/>
      <c r="AQ778" s="176"/>
      <c r="AR778" s="176"/>
      <c r="AS778" s="176"/>
      <c r="AT778" s="176"/>
      <c r="AU778" s="176"/>
      <c r="AV778" s="176"/>
      <c r="AW778" s="176"/>
      <c r="AX778" s="176"/>
      <c r="AY778" s="176"/>
      <c r="AZ778" s="176"/>
      <c r="BA778" s="176"/>
      <c r="BB778" s="176"/>
      <c r="BC778" s="176"/>
      <c r="BD778" s="176"/>
      <c r="BE778" s="176"/>
      <c r="BF778" s="176"/>
      <c r="BG778" s="176"/>
      <c r="BH778" s="176"/>
    </row>
    <row r="779" spans="1:60" outlineLevel="1" x14ac:dyDescent="0.2">
      <c r="A779" s="177"/>
      <c r="B779" s="208" t="s">
        <v>2186</v>
      </c>
      <c r="C779" s="209"/>
      <c r="D779" s="200"/>
      <c r="E779" s="201"/>
      <c r="F779" s="184"/>
      <c r="G779" s="184"/>
      <c r="H779" s="184"/>
      <c r="I779" s="184"/>
      <c r="J779" s="184"/>
      <c r="K779" s="184"/>
      <c r="L779" s="184"/>
      <c r="M779" s="184"/>
      <c r="N779" s="184"/>
      <c r="O779" s="184"/>
      <c r="P779" s="184"/>
      <c r="Q779" s="184"/>
      <c r="R779" s="185"/>
      <c r="S779" s="185"/>
      <c r="T779" s="184"/>
      <c r="U779" s="184"/>
      <c r="V779" s="185"/>
      <c r="W779" s="185"/>
      <c r="X779" s="266"/>
      <c r="Y779" s="176"/>
      <c r="Z779" s="176"/>
      <c r="AA779" s="176"/>
      <c r="AB779" s="176"/>
      <c r="AC779" s="176"/>
      <c r="AD779" s="176"/>
      <c r="AE779" s="176" t="s">
        <v>197</v>
      </c>
      <c r="AF779" s="176">
        <v>0</v>
      </c>
      <c r="AG779" s="176"/>
      <c r="AH779" s="211"/>
      <c r="AI779" s="212" t="s">
        <v>2186</v>
      </c>
      <c r="AJ779" s="214"/>
      <c r="AK779" s="176"/>
      <c r="AL779" s="176"/>
      <c r="AM779" s="176"/>
      <c r="AN779" s="176"/>
      <c r="AO779" s="176"/>
      <c r="AP779" s="176"/>
      <c r="AQ779" s="176"/>
      <c r="AR779" s="176"/>
      <c r="AS779" s="176"/>
      <c r="AT779" s="176"/>
      <c r="AU779" s="176"/>
      <c r="AV779" s="176"/>
      <c r="AW779" s="176"/>
      <c r="AX779" s="176"/>
      <c r="AY779" s="176"/>
      <c r="AZ779" s="176"/>
      <c r="BA779" s="176"/>
      <c r="BB779" s="176"/>
      <c r="BC779" s="176"/>
      <c r="BD779" s="176"/>
      <c r="BE779" s="176"/>
      <c r="BF779" s="176"/>
      <c r="BG779" s="176"/>
      <c r="BH779" s="176"/>
    </row>
    <row r="780" spans="1:60" outlineLevel="1" x14ac:dyDescent="0.2">
      <c r="A780" s="177"/>
      <c r="B780" s="208" t="s">
        <v>2185</v>
      </c>
      <c r="C780" s="209"/>
      <c r="D780" s="200"/>
      <c r="E780" s="201"/>
      <c r="F780" s="184"/>
      <c r="G780" s="184"/>
      <c r="H780" s="184"/>
      <c r="I780" s="184"/>
      <c r="J780" s="184"/>
      <c r="K780" s="184"/>
      <c r="L780" s="184"/>
      <c r="M780" s="184"/>
      <c r="N780" s="184"/>
      <c r="O780" s="184"/>
      <c r="P780" s="184"/>
      <c r="Q780" s="184"/>
      <c r="R780" s="185"/>
      <c r="S780" s="185"/>
      <c r="T780" s="184"/>
      <c r="U780" s="184"/>
      <c r="V780" s="185"/>
      <c r="W780" s="185"/>
      <c r="X780" s="266"/>
      <c r="Y780" s="176"/>
      <c r="Z780" s="176"/>
      <c r="AA780" s="176"/>
      <c r="AB780" s="176"/>
      <c r="AC780" s="176"/>
      <c r="AD780" s="176"/>
      <c r="AE780" s="176" t="s">
        <v>197</v>
      </c>
      <c r="AF780" s="176">
        <v>0</v>
      </c>
      <c r="AG780" s="176"/>
      <c r="AH780" s="211"/>
      <c r="AI780" s="212" t="s">
        <v>2185</v>
      </c>
      <c r="AJ780" s="214"/>
      <c r="AK780" s="176"/>
      <c r="AL780" s="176"/>
      <c r="AM780" s="176"/>
      <c r="AN780" s="176"/>
      <c r="AO780" s="176"/>
      <c r="AP780" s="176"/>
      <c r="AQ780" s="176"/>
      <c r="AR780" s="176"/>
      <c r="AS780" s="176"/>
      <c r="AT780" s="176"/>
      <c r="AU780" s="176"/>
      <c r="AV780" s="176"/>
      <c r="AW780" s="176"/>
      <c r="AX780" s="176"/>
      <c r="AY780" s="176"/>
      <c r="AZ780" s="176"/>
      <c r="BA780" s="176"/>
      <c r="BB780" s="176"/>
      <c r="BC780" s="176"/>
      <c r="BD780" s="176"/>
      <c r="BE780" s="176"/>
      <c r="BF780" s="176"/>
      <c r="BG780" s="176"/>
      <c r="BH780" s="176"/>
    </row>
    <row r="781" spans="1:60" outlineLevel="1" x14ac:dyDescent="0.2">
      <c r="A781" s="177"/>
      <c r="B781" s="208" t="s">
        <v>2184</v>
      </c>
      <c r="C781" s="209"/>
      <c r="D781" s="200"/>
      <c r="E781" s="201"/>
      <c r="F781" s="184"/>
      <c r="G781" s="184"/>
      <c r="H781" s="184"/>
      <c r="I781" s="184"/>
      <c r="J781" s="184"/>
      <c r="K781" s="184"/>
      <c r="L781" s="184"/>
      <c r="M781" s="184"/>
      <c r="N781" s="184"/>
      <c r="O781" s="184"/>
      <c r="P781" s="184"/>
      <c r="Q781" s="184"/>
      <c r="R781" s="185"/>
      <c r="S781" s="185"/>
      <c r="T781" s="184"/>
      <c r="U781" s="184"/>
      <c r="V781" s="185"/>
      <c r="W781" s="185"/>
      <c r="X781" s="266"/>
      <c r="Y781" s="176"/>
      <c r="Z781" s="176"/>
      <c r="AA781" s="176"/>
      <c r="AB781" s="176"/>
      <c r="AC781" s="176"/>
      <c r="AD781" s="176"/>
      <c r="AE781" s="176" t="s">
        <v>197</v>
      </c>
      <c r="AF781" s="176">
        <v>0</v>
      </c>
      <c r="AG781" s="176"/>
      <c r="AH781" s="211"/>
      <c r="AI781" s="212" t="s">
        <v>2184</v>
      </c>
      <c r="AJ781" s="214"/>
      <c r="AK781" s="176"/>
      <c r="AL781" s="176"/>
      <c r="AM781" s="176"/>
      <c r="AN781" s="176"/>
      <c r="AO781" s="176"/>
      <c r="AP781" s="176"/>
      <c r="AQ781" s="176"/>
      <c r="AR781" s="176"/>
      <c r="AS781" s="176"/>
      <c r="AT781" s="176"/>
      <c r="AU781" s="176"/>
      <c r="AV781" s="176"/>
      <c r="AW781" s="176"/>
      <c r="AX781" s="176"/>
      <c r="AY781" s="176"/>
      <c r="AZ781" s="176"/>
      <c r="BA781" s="176"/>
      <c r="BB781" s="176"/>
      <c r="BC781" s="176"/>
      <c r="BD781" s="176"/>
      <c r="BE781" s="176"/>
      <c r="BF781" s="176"/>
      <c r="BG781" s="176"/>
      <c r="BH781" s="176"/>
    </row>
    <row r="782" spans="1:60" outlineLevel="1" x14ac:dyDescent="0.2">
      <c r="A782" s="177"/>
      <c r="B782" s="208" t="s">
        <v>2183</v>
      </c>
      <c r="C782" s="209"/>
      <c r="D782" s="200"/>
      <c r="E782" s="201"/>
      <c r="F782" s="184"/>
      <c r="G782" s="184"/>
      <c r="H782" s="184"/>
      <c r="I782" s="184"/>
      <c r="J782" s="184"/>
      <c r="K782" s="184"/>
      <c r="L782" s="184"/>
      <c r="M782" s="184"/>
      <c r="N782" s="184"/>
      <c r="O782" s="184"/>
      <c r="P782" s="184"/>
      <c r="Q782" s="184"/>
      <c r="R782" s="185"/>
      <c r="S782" s="185"/>
      <c r="T782" s="184"/>
      <c r="U782" s="184"/>
      <c r="V782" s="185"/>
      <c r="W782" s="185"/>
      <c r="X782" s="266"/>
      <c r="Y782" s="176"/>
      <c r="Z782" s="176"/>
      <c r="AA782" s="176"/>
      <c r="AB782" s="176"/>
      <c r="AC782" s="176"/>
      <c r="AD782" s="176"/>
      <c r="AE782" s="176" t="s">
        <v>197</v>
      </c>
      <c r="AF782" s="176">
        <v>0</v>
      </c>
      <c r="AG782" s="176"/>
      <c r="AH782" s="211"/>
      <c r="AI782" s="212" t="s">
        <v>2183</v>
      </c>
      <c r="AJ782" s="214"/>
      <c r="AK782" s="176"/>
      <c r="AL782" s="176"/>
      <c r="AM782" s="176"/>
      <c r="AN782" s="176"/>
      <c r="AO782" s="176"/>
      <c r="AP782" s="176"/>
      <c r="AQ782" s="176"/>
      <c r="AR782" s="176"/>
      <c r="AS782" s="176"/>
      <c r="AT782" s="176"/>
      <c r="AU782" s="176"/>
      <c r="AV782" s="176"/>
      <c r="AW782" s="176"/>
      <c r="AX782" s="176"/>
      <c r="AY782" s="176"/>
      <c r="AZ782" s="176"/>
      <c r="BA782" s="176"/>
      <c r="BB782" s="176"/>
      <c r="BC782" s="176"/>
      <c r="BD782" s="176"/>
      <c r="BE782" s="176"/>
      <c r="BF782" s="176"/>
      <c r="BG782" s="176"/>
      <c r="BH782" s="176"/>
    </row>
    <row r="783" spans="1:60" outlineLevel="1" x14ac:dyDescent="0.2">
      <c r="A783" s="177"/>
      <c r="B783" s="208" t="s">
        <v>2182</v>
      </c>
      <c r="C783" s="209"/>
      <c r="D783" s="200"/>
      <c r="E783" s="201"/>
      <c r="F783" s="184"/>
      <c r="G783" s="184"/>
      <c r="H783" s="184"/>
      <c r="I783" s="184"/>
      <c r="J783" s="184"/>
      <c r="K783" s="184"/>
      <c r="L783" s="184"/>
      <c r="M783" s="184"/>
      <c r="N783" s="184"/>
      <c r="O783" s="184"/>
      <c r="P783" s="184"/>
      <c r="Q783" s="184"/>
      <c r="R783" s="185"/>
      <c r="S783" s="185"/>
      <c r="T783" s="184"/>
      <c r="U783" s="184"/>
      <c r="V783" s="185"/>
      <c r="W783" s="185"/>
      <c r="X783" s="266"/>
      <c r="Y783" s="176"/>
      <c r="Z783" s="176"/>
      <c r="AA783" s="176"/>
      <c r="AB783" s="176"/>
      <c r="AC783" s="176"/>
      <c r="AD783" s="176"/>
      <c r="AE783" s="176" t="s">
        <v>197</v>
      </c>
      <c r="AF783" s="176">
        <v>0</v>
      </c>
      <c r="AG783" s="176"/>
      <c r="AH783" s="211"/>
      <c r="AI783" s="212" t="s">
        <v>2182</v>
      </c>
      <c r="AJ783" s="214"/>
      <c r="AK783" s="176"/>
      <c r="AL783" s="176"/>
      <c r="AM783" s="176"/>
      <c r="AN783" s="176"/>
      <c r="AO783" s="176"/>
      <c r="AP783" s="176"/>
      <c r="AQ783" s="176"/>
      <c r="AR783" s="176"/>
      <c r="AS783" s="176"/>
      <c r="AT783" s="176"/>
      <c r="AU783" s="176"/>
      <c r="AV783" s="176"/>
      <c r="AW783" s="176"/>
      <c r="AX783" s="176"/>
      <c r="AY783" s="176"/>
      <c r="AZ783" s="176"/>
      <c r="BA783" s="176"/>
      <c r="BB783" s="176"/>
      <c r="BC783" s="176"/>
      <c r="BD783" s="176"/>
      <c r="BE783" s="176"/>
      <c r="BF783" s="176"/>
      <c r="BG783" s="176"/>
      <c r="BH783" s="176"/>
    </row>
    <row r="784" spans="1:60" outlineLevel="1" x14ac:dyDescent="0.2">
      <c r="A784" s="177"/>
      <c r="B784" s="208" t="s">
        <v>2181</v>
      </c>
      <c r="C784" s="209"/>
      <c r="D784" s="200"/>
      <c r="E784" s="201"/>
      <c r="F784" s="184"/>
      <c r="G784" s="184"/>
      <c r="H784" s="184"/>
      <c r="I784" s="184"/>
      <c r="J784" s="184"/>
      <c r="K784" s="184"/>
      <c r="L784" s="184"/>
      <c r="M784" s="184"/>
      <c r="N784" s="184"/>
      <c r="O784" s="184"/>
      <c r="P784" s="184"/>
      <c r="Q784" s="184"/>
      <c r="R784" s="185"/>
      <c r="S784" s="185"/>
      <c r="T784" s="184"/>
      <c r="U784" s="184"/>
      <c r="V784" s="185"/>
      <c r="W784" s="185"/>
      <c r="X784" s="266"/>
      <c r="Y784" s="176"/>
      <c r="Z784" s="176"/>
      <c r="AA784" s="176"/>
      <c r="AB784" s="176"/>
      <c r="AC784" s="176"/>
      <c r="AD784" s="176"/>
      <c r="AE784" s="176" t="s">
        <v>197</v>
      </c>
      <c r="AF784" s="176">
        <v>0</v>
      </c>
      <c r="AG784" s="176"/>
      <c r="AH784" s="211"/>
      <c r="AI784" s="212" t="s">
        <v>2181</v>
      </c>
      <c r="AJ784" s="214"/>
      <c r="AK784" s="176"/>
      <c r="AL784" s="176"/>
      <c r="AM784" s="176"/>
      <c r="AN784" s="176"/>
      <c r="AO784" s="176"/>
      <c r="AP784" s="176"/>
      <c r="AQ784" s="176"/>
      <c r="AR784" s="176"/>
      <c r="AS784" s="176"/>
      <c r="AT784" s="176"/>
      <c r="AU784" s="176"/>
      <c r="AV784" s="176"/>
      <c r="AW784" s="176"/>
      <c r="AX784" s="176"/>
      <c r="AY784" s="176"/>
      <c r="AZ784" s="176"/>
      <c r="BA784" s="176"/>
      <c r="BB784" s="176"/>
      <c r="BC784" s="176"/>
      <c r="BD784" s="176"/>
      <c r="BE784" s="176"/>
      <c r="BF784" s="176"/>
      <c r="BG784" s="176"/>
      <c r="BH784" s="176"/>
    </row>
    <row r="785" spans="1:60" outlineLevel="1" x14ac:dyDescent="0.2">
      <c r="A785" s="177"/>
      <c r="B785" s="208" t="s">
        <v>2180</v>
      </c>
      <c r="C785" s="209"/>
      <c r="D785" s="200"/>
      <c r="E785" s="201"/>
      <c r="F785" s="184"/>
      <c r="G785" s="184"/>
      <c r="H785" s="184"/>
      <c r="I785" s="184"/>
      <c r="J785" s="184"/>
      <c r="K785" s="184"/>
      <c r="L785" s="184"/>
      <c r="M785" s="184"/>
      <c r="N785" s="184"/>
      <c r="O785" s="184"/>
      <c r="P785" s="184"/>
      <c r="Q785" s="184"/>
      <c r="R785" s="185"/>
      <c r="S785" s="185"/>
      <c r="T785" s="184"/>
      <c r="U785" s="184"/>
      <c r="V785" s="185"/>
      <c r="W785" s="185"/>
      <c r="X785" s="266"/>
      <c r="Y785" s="176"/>
      <c r="Z785" s="176"/>
      <c r="AA785" s="176"/>
      <c r="AB785" s="176"/>
      <c r="AC785" s="176"/>
      <c r="AD785" s="176"/>
      <c r="AE785" s="176" t="s">
        <v>197</v>
      </c>
      <c r="AF785" s="176">
        <v>0</v>
      </c>
      <c r="AG785" s="176"/>
      <c r="AH785" s="211"/>
      <c r="AI785" s="212" t="s">
        <v>2180</v>
      </c>
      <c r="AJ785" s="214"/>
      <c r="AK785" s="176"/>
      <c r="AL785" s="176"/>
      <c r="AM785" s="176"/>
      <c r="AN785" s="176"/>
      <c r="AO785" s="176"/>
      <c r="AP785" s="176"/>
      <c r="AQ785" s="176"/>
      <c r="AR785" s="176"/>
      <c r="AS785" s="176"/>
      <c r="AT785" s="176"/>
      <c r="AU785" s="176"/>
      <c r="AV785" s="176"/>
      <c r="AW785" s="176"/>
      <c r="AX785" s="176"/>
      <c r="AY785" s="176"/>
      <c r="AZ785" s="176"/>
      <c r="BA785" s="176"/>
      <c r="BB785" s="176"/>
      <c r="BC785" s="176"/>
      <c r="BD785" s="176"/>
      <c r="BE785" s="176"/>
      <c r="BF785" s="176"/>
      <c r="BG785" s="176"/>
      <c r="BH785" s="176"/>
    </row>
    <row r="786" spans="1:60" outlineLevel="1" x14ac:dyDescent="0.2">
      <c r="A786" s="177"/>
      <c r="B786" s="208" t="s">
        <v>2179</v>
      </c>
      <c r="C786" s="209"/>
      <c r="D786" s="200"/>
      <c r="E786" s="201"/>
      <c r="F786" s="184"/>
      <c r="G786" s="184"/>
      <c r="H786" s="184"/>
      <c r="I786" s="184"/>
      <c r="J786" s="184"/>
      <c r="K786" s="184"/>
      <c r="L786" s="184"/>
      <c r="M786" s="184"/>
      <c r="N786" s="184"/>
      <c r="O786" s="184"/>
      <c r="P786" s="184"/>
      <c r="Q786" s="184"/>
      <c r="R786" s="185"/>
      <c r="S786" s="185"/>
      <c r="T786" s="184"/>
      <c r="U786" s="184"/>
      <c r="V786" s="185"/>
      <c r="W786" s="185"/>
      <c r="X786" s="266"/>
      <c r="Y786" s="176"/>
      <c r="Z786" s="176"/>
      <c r="AA786" s="176"/>
      <c r="AB786" s="176"/>
      <c r="AC786" s="176"/>
      <c r="AD786" s="176"/>
      <c r="AE786" s="176" t="s">
        <v>197</v>
      </c>
      <c r="AF786" s="176">
        <v>0</v>
      </c>
      <c r="AG786" s="176"/>
      <c r="AH786" s="211"/>
      <c r="AI786" s="212" t="s">
        <v>2179</v>
      </c>
      <c r="AJ786" s="214"/>
      <c r="AK786" s="176"/>
      <c r="AL786" s="176"/>
      <c r="AM786" s="176"/>
      <c r="AN786" s="176"/>
      <c r="AO786" s="176"/>
      <c r="AP786" s="176"/>
      <c r="AQ786" s="176"/>
      <c r="AR786" s="176"/>
      <c r="AS786" s="176"/>
      <c r="AT786" s="176"/>
      <c r="AU786" s="176"/>
      <c r="AV786" s="176"/>
      <c r="AW786" s="176"/>
      <c r="AX786" s="176"/>
      <c r="AY786" s="176"/>
      <c r="AZ786" s="176"/>
      <c r="BA786" s="176"/>
      <c r="BB786" s="176"/>
      <c r="BC786" s="176"/>
      <c r="BD786" s="176"/>
      <c r="BE786" s="176"/>
      <c r="BF786" s="176"/>
      <c r="BG786" s="176"/>
      <c r="BH786" s="176"/>
    </row>
    <row r="787" spans="1:60" outlineLevel="1" x14ac:dyDescent="0.2">
      <c r="A787" s="177"/>
      <c r="B787" s="208" t="s">
        <v>2178</v>
      </c>
      <c r="C787" s="209"/>
      <c r="D787" s="200"/>
      <c r="E787" s="201"/>
      <c r="F787" s="184"/>
      <c r="G787" s="184"/>
      <c r="H787" s="184"/>
      <c r="I787" s="184"/>
      <c r="J787" s="184"/>
      <c r="K787" s="184"/>
      <c r="L787" s="184"/>
      <c r="M787" s="184"/>
      <c r="N787" s="184"/>
      <c r="O787" s="184"/>
      <c r="P787" s="184"/>
      <c r="Q787" s="184"/>
      <c r="R787" s="185"/>
      <c r="S787" s="185"/>
      <c r="T787" s="184"/>
      <c r="U787" s="184"/>
      <c r="V787" s="185"/>
      <c r="W787" s="185"/>
      <c r="X787" s="266"/>
      <c r="Y787" s="176"/>
      <c r="Z787" s="176"/>
      <c r="AA787" s="176"/>
      <c r="AB787" s="176"/>
      <c r="AC787" s="176"/>
      <c r="AD787" s="176"/>
      <c r="AE787" s="176" t="s">
        <v>197</v>
      </c>
      <c r="AF787" s="176">
        <v>0</v>
      </c>
      <c r="AG787" s="176"/>
      <c r="AH787" s="211"/>
      <c r="AI787" s="212" t="s">
        <v>2178</v>
      </c>
      <c r="AJ787" s="214"/>
      <c r="AK787" s="176"/>
      <c r="AL787" s="176"/>
      <c r="AM787" s="176"/>
      <c r="AN787" s="176"/>
      <c r="AO787" s="176"/>
      <c r="AP787" s="176"/>
      <c r="AQ787" s="176"/>
      <c r="AR787" s="176"/>
      <c r="AS787" s="176"/>
      <c r="AT787" s="176"/>
      <c r="AU787" s="176"/>
      <c r="AV787" s="176"/>
      <c r="AW787" s="176"/>
      <c r="AX787" s="176"/>
      <c r="AY787" s="176"/>
      <c r="AZ787" s="176"/>
      <c r="BA787" s="176"/>
      <c r="BB787" s="176"/>
      <c r="BC787" s="176"/>
      <c r="BD787" s="176"/>
      <c r="BE787" s="176"/>
      <c r="BF787" s="176"/>
      <c r="BG787" s="176"/>
      <c r="BH787" s="176"/>
    </row>
    <row r="788" spans="1:60" outlineLevel="1" x14ac:dyDescent="0.2">
      <c r="A788" s="177"/>
      <c r="B788" s="208" t="s">
        <v>2177</v>
      </c>
      <c r="C788" s="209"/>
      <c r="D788" s="200"/>
      <c r="E788" s="201"/>
      <c r="F788" s="184"/>
      <c r="G788" s="184"/>
      <c r="H788" s="184"/>
      <c r="I788" s="184"/>
      <c r="J788" s="184"/>
      <c r="K788" s="184"/>
      <c r="L788" s="184"/>
      <c r="M788" s="184"/>
      <c r="N788" s="184"/>
      <c r="O788" s="184"/>
      <c r="P788" s="184"/>
      <c r="Q788" s="184"/>
      <c r="R788" s="185"/>
      <c r="S788" s="185"/>
      <c r="T788" s="184"/>
      <c r="U788" s="184"/>
      <c r="V788" s="185"/>
      <c r="W788" s="185"/>
      <c r="X788" s="266"/>
      <c r="Y788" s="176"/>
      <c r="Z788" s="176"/>
      <c r="AA788" s="176"/>
      <c r="AB788" s="176"/>
      <c r="AC788" s="176"/>
      <c r="AD788" s="176"/>
      <c r="AE788" s="176" t="s">
        <v>197</v>
      </c>
      <c r="AF788" s="176">
        <v>0</v>
      </c>
      <c r="AG788" s="176"/>
      <c r="AH788" s="211"/>
      <c r="AI788" s="212" t="s">
        <v>2177</v>
      </c>
      <c r="AJ788" s="214"/>
      <c r="AK788" s="176"/>
      <c r="AL788" s="176"/>
      <c r="AM788" s="176"/>
      <c r="AN788" s="176"/>
      <c r="AO788" s="176"/>
      <c r="AP788" s="176"/>
      <c r="AQ788" s="176"/>
      <c r="AR788" s="176"/>
      <c r="AS788" s="176"/>
      <c r="AT788" s="176"/>
      <c r="AU788" s="176"/>
      <c r="AV788" s="176"/>
      <c r="AW788" s="176"/>
      <c r="AX788" s="176"/>
      <c r="AY788" s="176"/>
      <c r="AZ788" s="176"/>
      <c r="BA788" s="176"/>
      <c r="BB788" s="176"/>
      <c r="BC788" s="176"/>
      <c r="BD788" s="176"/>
      <c r="BE788" s="176"/>
      <c r="BF788" s="176"/>
      <c r="BG788" s="176"/>
      <c r="BH788" s="176"/>
    </row>
    <row r="789" spans="1:60" outlineLevel="1" x14ac:dyDescent="0.2">
      <c r="A789" s="177"/>
      <c r="B789" s="208" t="s">
        <v>2176</v>
      </c>
      <c r="C789" s="209"/>
      <c r="D789" s="200"/>
      <c r="E789" s="201"/>
      <c r="F789" s="184"/>
      <c r="G789" s="184"/>
      <c r="H789" s="184"/>
      <c r="I789" s="184"/>
      <c r="J789" s="184"/>
      <c r="K789" s="184"/>
      <c r="L789" s="184"/>
      <c r="M789" s="184"/>
      <c r="N789" s="184"/>
      <c r="O789" s="184"/>
      <c r="P789" s="184"/>
      <c r="Q789" s="184"/>
      <c r="R789" s="185"/>
      <c r="S789" s="185"/>
      <c r="T789" s="184"/>
      <c r="U789" s="184"/>
      <c r="V789" s="185"/>
      <c r="W789" s="185"/>
      <c r="X789" s="266"/>
      <c r="Y789" s="176"/>
      <c r="Z789" s="176"/>
      <c r="AA789" s="176"/>
      <c r="AB789" s="176"/>
      <c r="AC789" s="176"/>
      <c r="AD789" s="176"/>
      <c r="AE789" s="176" t="s">
        <v>197</v>
      </c>
      <c r="AF789" s="176">
        <v>0</v>
      </c>
      <c r="AG789" s="176"/>
      <c r="AH789" s="211"/>
      <c r="AI789" s="212" t="s">
        <v>2176</v>
      </c>
      <c r="AJ789" s="214"/>
      <c r="AK789" s="176"/>
      <c r="AL789" s="176"/>
      <c r="AM789" s="176"/>
      <c r="AN789" s="176"/>
      <c r="AO789" s="176"/>
      <c r="AP789" s="176"/>
      <c r="AQ789" s="176"/>
      <c r="AR789" s="176"/>
      <c r="AS789" s="176"/>
      <c r="AT789" s="176"/>
      <c r="AU789" s="176"/>
      <c r="AV789" s="176"/>
      <c r="AW789" s="176"/>
      <c r="AX789" s="176"/>
      <c r="AY789" s="176"/>
      <c r="AZ789" s="176"/>
      <c r="BA789" s="176"/>
      <c r="BB789" s="176"/>
      <c r="BC789" s="176"/>
      <c r="BD789" s="176"/>
      <c r="BE789" s="176"/>
      <c r="BF789" s="176"/>
      <c r="BG789" s="176"/>
      <c r="BH789" s="176"/>
    </row>
    <row r="790" spans="1:60" outlineLevel="1" x14ac:dyDescent="0.2">
      <c r="A790" s="177"/>
      <c r="B790" s="208" t="s">
        <v>2175</v>
      </c>
      <c r="C790" s="209"/>
      <c r="D790" s="200"/>
      <c r="E790" s="201"/>
      <c r="F790" s="184"/>
      <c r="G790" s="184"/>
      <c r="H790" s="184"/>
      <c r="I790" s="184"/>
      <c r="J790" s="184"/>
      <c r="K790" s="184"/>
      <c r="L790" s="184"/>
      <c r="M790" s="184"/>
      <c r="N790" s="184"/>
      <c r="O790" s="184"/>
      <c r="P790" s="184"/>
      <c r="Q790" s="184"/>
      <c r="R790" s="185"/>
      <c r="S790" s="185"/>
      <c r="T790" s="184"/>
      <c r="U790" s="184"/>
      <c r="V790" s="185"/>
      <c r="W790" s="185"/>
      <c r="X790" s="266"/>
      <c r="Y790" s="176"/>
      <c r="Z790" s="176"/>
      <c r="AA790" s="176"/>
      <c r="AB790" s="176"/>
      <c r="AC790" s="176"/>
      <c r="AD790" s="176"/>
      <c r="AE790" s="176" t="s">
        <v>197</v>
      </c>
      <c r="AF790" s="176">
        <v>0</v>
      </c>
      <c r="AG790" s="176"/>
      <c r="AH790" s="211"/>
      <c r="AI790" s="212" t="s">
        <v>2175</v>
      </c>
      <c r="AJ790" s="214"/>
      <c r="AK790" s="176"/>
      <c r="AL790" s="176"/>
      <c r="AM790" s="176"/>
      <c r="AN790" s="176"/>
      <c r="AO790" s="176"/>
      <c r="AP790" s="176"/>
      <c r="AQ790" s="176"/>
      <c r="AR790" s="176"/>
      <c r="AS790" s="176"/>
      <c r="AT790" s="176"/>
      <c r="AU790" s="176"/>
      <c r="AV790" s="176"/>
      <c r="AW790" s="176"/>
      <c r="AX790" s="176"/>
      <c r="AY790" s="176"/>
      <c r="AZ790" s="176"/>
      <c r="BA790" s="176"/>
      <c r="BB790" s="176"/>
      <c r="BC790" s="176"/>
      <c r="BD790" s="176"/>
      <c r="BE790" s="176"/>
      <c r="BF790" s="176"/>
      <c r="BG790" s="176"/>
      <c r="BH790" s="176"/>
    </row>
    <row r="791" spans="1:60" outlineLevel="1" x14ac:dyDescent="0.2">
      <c r="A791" s="177"/>
      <c r="B791" s="208" t="s">
        <v>2174</v>
      </c>
      <c r="C791" s="209"/>
      <c r="D791" s="200"/>
      <c r="E791" s="201"/>
      <c r="F791" s="184"/>
      <c r="G791" s="184"/>
      <c r="H791" s="184"/>
      <c r="I791" s="184"/>
      <c r="J791" s="184"/>
      <c r="K791" s="184"/>
      <c r="L791" s="184"/>
      <c r="M791" s="184"/>
      <c r="N791" s="184"/>
      <c r="O791" s="184"/>
      <c r="P791" s="184"/>
      <c r="Q791" s="184"/>
      <c r="R791" s="185"/>
      <c r="S791" s="185"/>
      <c r="T791" s="184"/>
      <c r="U791" s="184"/>
      <c r="V791" s="185"/>
      <c r="W791" s="185"/>
      <c r="X791" s="266"/>
      <c r="Y791" s="176"/>
      <c r="Z791" s="176"/>
      <c r="AA791" s="176"/>
      <c r="AB791" s="176"/>
      <c r="AC791" s="176"/>
      <c r="AD791" s="176"/>
      <c r="AE791" s="176" t="s">
        <v>197</v>
      </c>
      <c r="AF791" s="176">
        <v>0</v>
      </c>
      <c r="AG791" s="176"/>
      <c r="AH791" s="211"/>
      <c r="AI791" s="212" t="s">
        <v>2174</v>
      </c>
      <c r="AJ791" s="214"/>
      <c r="AK791" s="176"/>
      <c r="AL791" s="176"/>
      <c r="AM791" s="176"/>
      <c r="AN791" s="176"/>
      <c r="AO791" s="176"/>
      <c r="AP791" s="176"/>
      <c r="AQ791" s="176"/>
      <c r="AR791" s="176"/>
      <c r="AS791" s="176"/>
      <c r="AT791" s="176"/>
      <c r="AU791" s="176"/>
      <c r="AV791" s="176"/>
      <c r="AW791" s="176"/>
      <c r="AX791" s="176"/>
      <c r="AY791" s="176"/>
      <c r="AZ791" s="176"/>
      <c r="BA791" s="176"/>
      <c r="BB791" s="176"/>
      <c r="BC791" s="176"/>
      <c r="BD791" s="176"/>
      <c r="BE791" s="176"/>
      <c r="BF791" s="176"/>
      <c r="BG791" s="176"/>
      <c r="BH791" s="176"/>
    </row>
    <row r="792" spans="1:60" outlineLevel="1" x14ac:dyDescent="0.2">
      <c r="A792" s="177"/>
      <c r="B792" s="208" t="s">
        <v>2173</v>
      </c>
      <c r="C792" s="209"/>
      <c r="D792" s="200"/>
      <c r="E792" s="201"/>
      <c r="F792" s="184"/>
      <c r="G792" s="184"/>
      <c r="H792" s="184"/>
      <c r="I792" s="184"/>
      <c r="J792" s="184"/>
      <c r="K792" s="184"/>
      <c r="L792" s="184"/>
      <c r="M792" s="184"/>
      <c r="N792" s="184"/>
      <c r="O792" s="184"/>
      <c r="P792" s="184"/>
      <c r="Q792" s="184"/>
      <c r="R792" s="185"/>
      <c r="S792" s="185"/>
      <c r="T792" s="184"/>
      <c r="U792" s="184"/>
      <c r="V792" s="185"/>
      <c r="W792" s="185"/>
      <c r="X792" s="266"/>
      <c r="Y792" s="176"/>
      <c r="Z792" s="176"/>
      <c r="AA792" s="176"/>
      <c r="AB792" s="176"/>
      <c r="AC792" s="176"/>
      <c r="AD792" s="176"/>
      <c r="AE792" s="176" t="s">
        <v>197</v>
      </c>
      <c r="AF792" s="176">
        <v>0</v>
      </c>
      <c r="AG792" s="176"/>
      <c r="AH792" s="211"/>
      <c r="AI792" s="212" t="s">
        <v>2173</v>
      </c>
      <c r="AJ792" s="214"/>
      <c r="AK792" s="176"/>
      <c r="AL792" s="176"/>
      <c r="AM792" s="176"/>
      <c r="AN792" s="176"/>
      <c r="AO792" s="176"/>
      <c r="AP792" s="176"/>
      <c r="AQ792" s="176"/>
      <c r="AR792" s="176"/>
      <c r="AS792" s="176"/>
      <c r="AT792" s="176"/>
      <c r="AU792" s="176"/>
      <c r="AV792" s="176"/>
      <c r="AW792" s="176"/>
      <c r="AX792" s="176"/>
      <c r="AY792" s="176"/>
      <c r="AZ792" s="176"/>
      <c r="BA792" s="176"/>
      <c r="BB792" s="176"/>
      <c r="BC792" s="176"/>
      <c r="BD792" s="176"/>
      <c r="BE792" s="176"/>
      <c r="BF792" s="176"/>
      <c r="BG792" s="176"/>
      <c r="BH792" s="176"/>
    </row>
    <row r="793" spans="1:60" outlineLevel="1" x14ac:dyDescent="0.2">
      <c r="A793" s="177"/>
      <c r="B793" s="208" t="s">
        <v>2172</v>
      </c>
      <c r="C793" s="209"/>
      <c r="D793" s="200"/>
      <c r="E793" s="201"/>
      <c r="F793" s="184"/>
      <c r="G793" s="184"/>
      <c r="H793" s="184"/>
      <c r="I793" s="184"/>
      <c r="J793" s="184"/>
      <c r="K793" s="184"/>
      <c r="L793" s="184"/>
      <c r="M793" s="184"/>
      <c r="N793" s="184"/>
      <c r="O793" s="184"/>
      <c r="P793" s="184"/>
      <c r="Q793" s="184"/>
      <c r="R793" s="185"/>
      <c r="S793" s="185"/>
      <c r="T793" s="184"/>
      <c r="U793" s="184"/>
      <c r="V793" s="185"/>
      <c r="W793" s="185"/>
      <c r="X793" s="266"/>
      <c r="Y793" s="176"/>
      <c r="Z793" s="176"/>
      <c r="AA793" s="176"/>
      <c r="AB793" s="176"/>
      <c r="AC793" s="176"/>
      <c r="AD793" s="176"/>
      <c r="AE793" s="176" t="s">
        <v>197</v>
      </c>
      <c r="AF793" s="176">
        <v>0</v>
      </c>
      <c r="AG793" s="176"/>
      <c r="AH793" s="211"/>
      <c r="AI793" s="212" t="s">
        <v>2172</v>
      </c>
      <c r="AJ793" s="214"/>
      <c r="AK793" s="176"/>
      <c r="AL793" s="176"/>
      <c r="AM793" s="176"/>
      <c r="AN793" s="176"/>
      <c r="AO793" s="176"/>
      <c r="AP793" s="176"/>
      <c r="AQ793" s="176"/>
      <c r="AR793" s="176"/>
      <c r="AS793" s="176"/>
      <c r="AT793" s="176"/>
      <c r="AU793" s="176"/>
      <c r="AV793" s="176"/>
      <c r="AW793" s="176"/>
      <c r="AX793" s="176"/>
      <c r="AY793" s="176"/>
      <c r="AZ793" s="176"/>
      <c r="BA793" s="176"/>
      <c r="BB793" s="176"/>
      <c r="BC793" s="176"/>
      <c r="BD793" s="176"/>
      <c r="BE793" s="176"/>
      <c r="BF793" s="176"/>
      <c r="BG793" s="176"/>
      <c r="BH793" s="176"/>
    </row>
    <row r="794" spans="1:60" outlineLevel="1" x14ac:dyDescent="0.2">
      <c r="A794" s="177"/>
      <c r="B794" s="208" t="s">
        <v>2171</v>
      </c>
      <c r="C794" s="209"/>
      <c r="D794" s="200"/>
      <c r="E794" s="201"/>
      <c r="F794" s="184"/>
      <c r="G794" s="184"/>
      <c r="H794" s="184"/>
      <c r="I794" s="184"/>
      <c r="J794" s="184"/>
      <c r="K794" s="184"/>
      <c r="L794" s="184"/>
      <c r="M794" s="184"/>
      <c r="N794" s="184"/>
      <c r="O794" s="184"/>
      <c r="P794" s="184"/>
      <c r="Q794" s="184"/>
      <c r="R794" s="185"/>
      <c r="S794" s="185"/>
      <c r="T794" s="184"/>
      <c r="U794" s="184"/>
      <c r="V794" s="185"/>
      <c r="W794" s="185"/>
      <c r="X794" s="266"/>
      <c r="Y794" s="176"/>
      <c r="Z794" s="176"/>
      <c r="AA794" s="176"/>
      <c r="AB794" s="176"/>
      <c r="AC794" s="176"/>
      <c r="AD794" s="176"/>
      <c r="AE794" s="176" t="s">
        <v>197</v>
      </c>
      <c r="AF794" s="176">
        <v>0</v>
      </c>
      <c r="AG794" s="176"/>
      <c r="AH794" s="211"/>
      <c r="AI794" s="212" t="s">
        <v>2171</v>
      </c>
      <c r="AJ794" s="214"/>
      <c r="AK794" s="176"/>
      <c r="AL794" s="176"/>
      <c r="AM794" s="176"/>
      <c r="AN794" s="176"/>
      <c r="AO794" s="176"/>
      <c r="AP794" s="176"/>
      <c r="AQ794" s="176"/>
      <c r="AR794" s="176"/>
      <c r="AS794" s="176"/>
      <c r="AT794" s="176"/>
      <c r="AU794" s="176"/>
      <c r="AV794" s="176"/>
      <c r="AW794" s="176"/>
      <c r="AX794" s="176"/>
      <c r="AY794" s="176"/>
      <c r="AZ794" s="176"/>
      <c r="BA794" s="176"/>
      <c r="BB794" s="176"/>
      <c r="BC794" s="176"/>
      <c r="BD794" s="176"/>
      <c r="BE794" s="176"/>
      <c r="BF794" s="176"/>
      <c r="BG794" s="176"/>
      <c r="BH794" s="176"/>
    </row>
    <row r="795" spans="1:60" outlineLevel="1" x14ac:dyDescent="0.2">
      <c r="A795" s="177"/>
      <c r="B795" s="208" t="s">
        <v>2170</v>
      </c>
      <c r="C795" s="209"/>
      <c r="D795" s="200"/>
      <c r="E795" s="201"/>
      <c r="F795" s="184"/>
      <c r="G795" s="184"/>
      <c r="H795" s="184"/>
      <c r="I795" s="184"/>
      <c r="J795" s="184"/>
      <c r="K795" s="184"/>
      <c r="L795" s="184"/>
      <c r="M795" s="184"/>
      <c r="N795" s="184"/>
      <c r="O795" s="184"/>
      <c r="P795" s="184"/>
      <c r="Q795" s="184"/>
      <c r="R795" s="185"/>
      <c r="S795" s="185"/>
      <c r="T795" s="184"/>
      <c r="U795" s="184"/>
      <c r="V795" s="185"/>
      <c r="W795" s="185"/>
      <c r="X795" s="266"/>
      <c r="Y795" s="176"/>
      <c r="Z795" s="176"/>
      <c r="AA795" s="176"/>
      <c r="AB795" s="176"/>
      <c r="AC795" s="176"/>
      <c r="AD795" s="176"/>
      <c r="AE795" s="176" t="s">
        <v>197</v>
      </c>
      <c r="AF795" s="176">
        <v>0</v>
      </c>
      <c r="AG795" s="176"/>
      <c r="AH795" s="211"/>
      <c r="AI795" s="212" t="s">
        <v>2170</v>
      </c>
      <c r="AJ795" s="214"/>
      <c r="AK795" s="176"/>
      <c r="AL795" s="176"/>
      <c r="AM795" s="176"/>
      <c r="AN795" s="176"/>
      <c r="AO795" s="176"/>
      <c r="AP795" s="176"/>
      <c r="AQ795" s="176"/>
      <c r="AR795" s="176"/>
      <c r="AS795" s="176"/>
      <c r="AT795" s="176"/>
      <c r="AU795" s="176"/>
      <c r="AV795" s="176"/>
      <c r="AW795" s="176"/>
      <c r="AX795" s="176"/>
      <c r="AY795" s="176"/>
      <c r="AZ795" s="176"/>
      <c r="BA795" s="176"/>
      <c r="BB795" s="176"/>
      <c r="BC795" s="176"/>
      <c r="BD795" s="176"/>
      <c r="BE795" s="176"/>
      <c r="BF795" s="176"/>
      <c r="BG795" s="176"/>
      <c r="BH795" s="176"/>
    </row>
    <row r="796" spans="1:60" outlineLevel="1" x14ac:dyDescent="0.2">
      <c r="A796" s="177"/>
      <c r="B796" s="208" t="s">
        <v>2169</v>
      </c>
      <c r="C796" s="209"/>
      <c r="D796" s="200"/>
      <c r="E796" s="201"/>
      <c r="F796" s="184"/>
      <c r="G796" s="184"/>
      <c r="H796" s="184"/>
      <c r="I796" s="184"/>
      <c r="J796" s="184"/>
      <c r="K796" s="184"/>
      <c r="L796" s="184"/>
      <c r="M796" s="184"/>
      <c r="N796" s="184"/>
      <c r="O796" s="184"/>
      <c r="P796" s="184"/>
      <c r="Q796" s="184"/>
      <c r="R796" s="185"/>
      <c r="S796" s="185"/>
      <c r="T796" s="184"/>
      <c r="U796" s="184"/>
      <c r="V796" s="185"/>
      <c r="W796" s="185"/>
      <c r="X796" s="266"/>
      <c r="Y796" s="176"/>
      <c r="Z796" s="176"/>
      <c r="AA796" s="176"/>
      <c r="AB796" s="176"/>
      <c r="AC796" s="176"/>
      <c r="AD796" s="176"/>
      <c r="AE796" s="176" t="s">
        <v>197</v>
      </c>
      <c r="AF796" s="176">
        <v>0</v>
      </c>
      <c r="AG796" s="176"/>
      <c r="AH796" s="211"/>
      <c r="AI796" s="212" t="s">
        <v>2169</v>
      </c>
      <c r="AJ796" s="214"/>
      <c r="AK796" s="176"/>
      <c r="AL796" s="176"/>
      <c r="AM796" s="176"/>
      <c r="AN796" s="176"/>
      <c r="AO796" s="176"/>
      <c r="AP796" s="176"/>
      <c r="AQ796" s="176"/>
      <c r="AR796" s="176"/>
      <c r="AS796" s="176"/>
      <c r="AT796" s="176"/>
      <c r="AU796" s="176"/>
      <c r="AV796" s="176"/>
      <c r="AW796" s="176"/>
      <c r="AX796" s="176"/>
      <c r="AY796" s="176"/>
      <c r="AZ796" s="176"/>
      <c r="BA796" s="176"/>
      <c r="BB796" s="176"/>
      <c r="BC796" s="176"/>
      <c r="BD796" s="176"/>
      <c r="BE796" s="176"/>
      <c r="BF796" s="176"/>
      <c r="BG796" s="176"/>
      <c r="BH796" s="176"/>
    </row>
    <row r="797" spans="1:60" outlineLevel="1" x14ac:dyDescent="0.2">
      <c r="A797" s="177"/>
      <c r="B797" s="208" t="s">
        <v>2168</v>
      </c>
      <c r="C797" s="209"/>
      <c r="D797" s="200"/>
      <c r="E797" s="201"/>
      <c r="F797" s="184"/>
      <c r="G797" s="184"/>
      <c r="H797" s="184"/>
      <c r="I797" s="184"/>
      <c r="J797" s="184"/>
      <c r="K797" s="184"/>
      <c r="L797" s="184"/>
      <c r="M797" s="184"/>
      <c r="N797" s="184"/>
      <c r="O797" s="184"/>
      <c r="P797" s="184"/>
      <c r="Q797" s="184"/>
      <c r="R797" s="185"/>
      <c r="S797" s="185"/>
      <c r="T797" s="184"/>
      <c r="U797" s="184"/>
      <c r="V797" s="185"/>
      <c r="W797" s="185"/>
      <c r="X797" s="266"/>
      <c r="Y797" s="176"/>
      <c r="Z797" s="176"/>
      <c r="AA797" s="176"/>
      <c r="AB797" s="176"/>
      <c r="AC797" s="176"/>
      <c r="AD797" s="176"/>
      <c r="AE797" s="176" t="s">
        <v>197</v>
      </c>
      <c r="AF797" s="176">
        <v>0</v>
      </c>
      <c r="AG797" s="176"/>
      <c r="AH797" s="211"/>
      <c r="AI797" s="212" t="s">
        <v>2168</v>
      </c>
      <c r="AJ797" s="214"/>
      <c r="AK797" s="176"/>
      <c r="AL797" s="176"/>
      <c r="AM797" s="176"/>
      <c r="AN797" s="176"/>
      <c r="AO797" s="176"/>
      <c r="AP797" s="176"/>
      <c r="AQ797" s="176"/>
      <c r="AR797" s="176"/>
      <c r="AS797" s="176"/>
      <c r="AT797" s="176"/>
      <c r="AU797" s="176"/>
      <c r="AV797" s="176"/>
      <c r="AW797" s="176"/>
      <c r="AX797" s="176"/>
      <c r="AY797" s="176"/>
      <c r="AZ797" s="176"/>
      <c r="BA797" s="176"/>
      <c r="BB797" s="176"/>
      <c r="BC797" s="176"/>
      <c r="BD797" s="176"/>
      <c r="BE797" s="176"/>
      <c r="BF797" s="176"/>
      <c r="BG797" s="176"/>
      <c r="BH797" s="176"/>
    </row>
    <row r="798" spans="1:60" outlineLevel="1" x14ac:dyDescent="0.2">
      <c r="A798" s="177"/>
      <c r="B798" s="208" t="s">
        <v>2167</v>
      </c>
      <c r="C798" s="209"/>
      <c r="D798" s="200"/>
      <c r="E798" s="201"/>
      <c r="F798" s="184"/>
      <c r="G798" s="184"/>
      <c r="H798" s="184"/>
      <c r="I798" s="184"/>
      <c r="J798" s="184"/>
      <c r="K798" s="184"/>
      <c r="L798" s="184"/>
      <c r="M798" s="184"/>
      <c r="N798" s="184"/>
      <c r="O798" s="184"/>
      <c r="P798" s="184"/>
      <c r="Q798" s="184"/>
      <c r="R798" s="185"/>
      <c r="S798" s="185"/>
      <c r="T798" s="184"/>
      <c r="U798" s="184"/>
      <c r="V798" s="185"/>
      <c r="W798" s="185"/>
      <c r="X798" s="266"/>
      <c r="Y798" s="176"/>
      <c r="Z798" s="176"/>
      <c r="AA798" s="176"/>
      <c r="AB798" s="176"/>
      <c r="AC798" s="176"/>
      <c r="AD798" s="176"/>
      <c r="AE798" s="176" t="s">
        <v>197</v>
      </c>
      <c r="AF798" s="176">
        <v>0</v>
      </c>
      <c r="AG798" s="176"/>
      <c r="AH798" s="211"/>
      <c r="AI798" s="212" t="s">
        <v>2167</v>
      </c>
      <c r="AJ798" s="214"/>
      <c r="AK798" s="176"/>
      <c r="AL798" s="176"/>
      <c r="AM798" s="176"/>
      <c r="AN798" s="176"/>
      <c r="AO798" s="176"/>
      <c r="AP798" s="176"/>
      <c r="AQ798" s="176"/>
      <c r="AR798" s="176"/>
      <c r="AS798" s="176"/>
      <c r="AT798" s="176"/>
      <c r="AU798" s="176"/>
      <c r="AV798" s="176"/>
      <c r="AW798" s="176"/>
      <c r="AX798" s="176"/>
      <c r="AY798" s="176"/>
      <c r="AZ798" s="176"/>
      <c r="BA798" s="176"/>
      <c r="BB798" s="176"/>
      <c r="BC798" s="176"/>
      <c r="BD798" s="176"/>
      <c r="BE798" s="176"/>
      <c r="BF798" s="176"/>
      <c r="BG798" s="176"/>
      <c r="BH798" s="176"/>
    </row>
    <row r="799" spans="1:60" outlineLevel="1" x14ac:dyDescent="0.2">
      <c r="A799" s="177"/>
      <c r="B799" s="208" t="s">
        <v>2166</v>
      </c>
      <c r="C799" s="209"/>
      <c r="D799" s="200"/>
      <c r="E799" s="201"/>
      <c r="F799" s="184"/>
      <c r="G799" s="184"/>
      <c r="H799" s="184"/>
      <c r="I799" s="184"/>
      <c r="J799" s="184"/>
      <c r="K799" s="184"/>
      <c r="L799" s="184"/>
      <c r="M799" s="184"/>
      <c r="N799" s="184"/>
      <c r="O799" s="184"/>
      <c r="P799" s="184"/>
      <c r="Q799" s="184"/>
      <c r="R799" s="185"/>
      <c r="S799" s="185"/>
      <c r="T799" s="184"/>
      <c r="U799" s="184"/>
      <c r="V799" s="185"/>
      <c r="W799" s="185"/>
      <c r="X799" s="266"/>
      <c r="Y799" s="176"/>
      <c r="Z799" s="176"/>
      <c r="AA799" s="176"/>
      <c r="AB799" s="176"/>
      <c r="AC799" s="176"/>
      <c r="AD799" s="176"/>
      <c r="AE799" s="176" t="s">
        <v>197</v>
      </c>
      <c r="AF799" s="176">
        <v>0</v>
      </c>
      <c r="AG799" s="176"/>
      <c r="AH799" s="211"/>
      <c r="AI799" s="212" t="s">
        <v>2166</v>
      </c>
      <c r="AJ799" s="214"/>
      <c r="AK799" s="176"/>
      <c r="AL799" s="176"/>
      <c r="AM799" s="176"/>
      <c r="AN799" s="176"/>
      <c r="AO799" s="176"/>
      <c r="AP799" s="176"/>
      <c r="AQ799" s="176"/>
      <c r="AR799" s="176"/>
      <c r="AS799" s="176"/>
      <c r="AT799" s="176"/>
      <c r="AU799" s="176"/>
      <c r="AV799" s="176"/>
      <c r="AW799" s="176"/>
      <c r="AX799" s="176"/>
      <c r="AY799" s="176"/>
      <c r="AZ799" s="176"/>
      <c r="BA799" s="176"/>
      <c r="BB799" s="176"/>
      <c r="BC799" s="176"/>
      <c r="BD799" s="176"/>
      <c r="BE799" s="176"/>
      <c r="BF799" s="176"/>
      <c r="BG799" s="176"/>
      <c r="BH799" s="176"/>
    </row>
    <row r="800" spans="1:60" outlineLevel="1" x14ac:dyDescent="0.2">
      <c r="A800" s="177"/>
      <c r="B800" s="208" t="s">
        <v>2165</v>
      </c>
      <c r="C800" s="209"/>
      <c r="D800" s="200"/>
      <c r="E800" s="201"/>
      <c r="F800" s="184"/>
      <c r="G800" s="184"/>
      <c r="H800" s="184"/>
      <c r="I800" s="184"/>
      <c r="J800" s="184"/>
      <c r="K800" s="184"/>
      <c r="L800" s="184"/>
      <c r="M800" s="184"/>
      <c r="N800" s="184"/>
      <c r="O800" s="184"/>
      <c r="P800" s="184"/>
      <c r="Q800" s="184"/>
      <c r="R800" s="185"/>
      <c r="S800" s="185"/>
      <c r="T800" s="184"/>
      <c r="U800" s="184"/>
      <c r="V800" s="185"/>
      <c r="W800" s="185"/>
      <c r="X800" s="266"/>
      <c r="Y800" s="176"/>
      <c r="Z800" s="176"/>
      <c r="AA800" s="176"/>
      <c r="AB800" s="176"/>
      <c r="AC800" s="176"/>
      <c r="AD800" s="176"/>
      <c r="AE800" s="176" t="s">
        <v>197</v>
      </c>
      <c r="AF800" s="176">
        <v>0</v>
      </c>
      <c r="AG800" s="176"/>
      <c r="AH800" s="211"/>
      <c r="AI800" s="212" t="s">
        <v>2165</v>
      </c>
      <c r="AJ800" s="214"/>
      <c r="AK800" s="176"/>
      <c r="AL800" s="176"/>
      <c r="AM800" s="176"/>
      <c r="AN800" s="176"/>
      <c r="AO800" s="176"/>
      <c r="AP800" s="176"/>
      <c r="AQ800" s="176"/>
      <c r="AR800" s="176"/>
      <c r="AS800" s="176"/>
      <c r="AT800" s="176"/>
      <c r="AU800" s="176"/>
      <c r="AV800" s="176"/>
      <c r="AW800" s="176"/>
      <c r="AX800" s="176"/>
      <c r="AY800" s="176"/>
      <c r="AZ800" s="176"/>
      <c r="BA800" s="176"/>
      <c r="BB800" s="176"/>
      <c r="BC800" s="176"/>
      <c r="BD800" s="176"/>
      <c r="BE800" s="176"/>
      <c r="BF800" s="176"/>
      <c r="BG800" s="176"/>
      <c r="BH800" s="176"/>
    </row>
    <row r="801" spans="1:60" outlineLevel="1" x14ac:dyDescent="0.2">
      <c r="A801" s="177"/>
      <c r="B801" s="208" t="s">
        <v>2164</v>
      </c>
      <c r="C801" s="209"/>
      <c r="D801" s="200"/>
      <c r="E801" s="201"/>
      <c r="F801" s="184"/>
      <c r="G801" s="184"/>
      <c r="H801" s="184"/>
      <c r="I801" s="184"/>
      <c r="J801" s="184"/>
      <c r="K801" s="184"/>
      <c r="L801" s="184"/>
      <c r="M801" s="184"/>
      <c r="N801" s="184"/>
      <c r="O801" s="184"/>
      <c r="P801" s="184"/>
      <c r="Q801" s="184"/>
      <c r="R801" s="185"/>
      <c r="S801" s="185"/>
      <c r="T801" s="184"/>
      <c r="U801" s="184"/>
      <c r="V801" s="185"/>
      <c r="W801" s="185"/>
      <c r="X801" s="266"/>
      <c r="Y801" s="176"/>
      <c r="Z801" s="176"/>
      <c r="AA801" s="176"/>
      <c r="AB801" s="176"/>
      <c r="AC801" s="176"/>
      <c r="AD801" s="176"/>
      <c r="AE801" s="176" t="s">
        <v>197</v>
      </c>
      <c r="AF801" s="176">
        <v>0</v>
      </c>
      <c r="AG801" s="176"/>
      <c r="AH801" s="211"/>
      <c r="AI801" s="212" t="s">
        <v>2164</v>
      </c>
      <c r="AJ801" s="214"/>
      <c r="AK801" s="176"/>
      <c r="AL801" s="176"/>
      <c r="AM801" s="176"/>
      <c r="AN801" s="176"/>
      <c r="AO801" s="176"/>
      <c r="AP801" s="176"/>
      <c r="AQ801" s="176"/>
      <c r="AR801" s="176"/>
      <c r="AS801" s="176"/>
      <c r="AT801" s="176"/>
      <c r="AU801" s="176"/>
      <c r="AV801" s="176"/>
      <c r="AW801" s="176"/>
      <c r="AX801" s="176"/>
      <c r="AY801" s="176"/>
      <c r="AZ801" s="176"/>
      <c r="BA801" s="176"/>
      <c r="BB801" s="176"/>
      <c r="BC801" s="176"/>
      <c r="BD801" s="176"/>
      <c r="BE801" s="176"/>
      <c r="BF801" s="176"/>
      <c r="BG801" s="176"/>
      <c r="BH801" s="176"/>
    </row>
    <row r="802" spans="1:60" outlineLevel="1" x14ac:dyDescent="0.2">
      <c r="A802" s="177"/>
      <c r="B802" s="208" t="s">
        <v>2163</v>
      </c>
      <c r="C802" s="209"/>
      <c r="D802" s="200"/>
      <c r="E802" s="201"/>
      <c r="F802" s="184"/>
      <c r="G802" s="184"/>
      <c r="H802" s="184"/>
      <c r="I802" s="184"/>
      <c r="J802" s="184"/>
      <c r="K802" s="184"/>
      <c r="L802" s="184"/>
      <c r="M802" s="184"/>
      <c r="N802" s="184"/>
      <c r="O802" s="184"/>
      <c r="P802" s="184"/>
      <c r="Q802" s="184"/>
      <c r="R802" s="185"/>
      <c r="S802" s="185"/>
      <c r="T802" s="184"/>
      <c r="U802" s="184"/>
      <c r="V802" s="185"/>
      <c r="W802" s="185"/>
      <c r="X802" s="266"/>
      <c r="Y802" s="176"/>
      <c r="Z802" s="176"/>
      <c r="AA802" s="176"/>
      <c r="AB802" s="176"/>
      <c r="AC802" s="176"/>
      <c r="AD802" s="176"/>
      <c r="AE802" s="176" t="s">
        <v>197</v>
      </c>
      <c r="AF802" s="176">
        <v>0</v>
      </c>
      <c r="AG802" s="176"/>
      <c r="AH802" s="211"/>
      <c r="AI802" s="212" t="s">
        <v>2163</v>
      </c>
      <c r="AJ802" s="214"/>
      <c r="AK802" s="176"/>
      <c r="AL802" s="176"/>
      <c r="AM802" s="176"/>
      <c r="AN802" s="176"/>
      <c r="AO802" s="176"/>
      <c r="AP802" s="176"/>
      <c r="AQ802" s="176"/>
      <c r="AR802" s="176"/>
      <c r="AS802" s="176"/>
      <c r="AT802" s="176"/>
      <c r="AU802" s="176"/>
      <c r="AV802" s="176"/>
      <c r="AW802" s="176"/>
      <c r="AX802" s="176"/>
      <c r="AY802" s="176"/>
      <c r="AZ802" s="176"/>
      <c r="BA802" s="176"/>
      <c r="BB802" s="176"/>
      <c r="BC802" s="176"/>
      <c r="BD802" s="176"/>
      <c r="BE802" s="176"/>
      <c r="BF802" s="176"/>
      <c r="BG802" s="176"/>
      <c r="BH802" s="176"/>
    </row>
    <row r="803" spans="1:60" outlineLevel="1" x14ac:dyDescent="0.2">
      <c r="A803" s="177"/>
      <c r="B803" s="208" t="s">
        <v>2162</v>
      </c>
      <c r="C803" s="209"/>
      <c r="D803" s="200"/>
      <c r="E803" s="201"/>
      <c r="F803" s="184"/>
      <c r="G803" s="184"/>
      <c r="H803" s="184"/>
      <c r="I803" s="184"/>
      <c r="J803" s="184"/>
      <c r="K803" s="184"/>
      <c r="L803" s="184"/>
      <c r="M803" s="184"/>
      <c r="N803" s="184"/>
      <c r="O803" s="184"/>
      <c r="P803" s="184"/>
      <c r="Q803" s="184"/>
      <c r="R803" s="185"/>
      <c r="S803" s="185"/>
      <c r="T803" s="184"/>
      <c r="U803" s="184"/>
      <c r="V803" s="185"/>
      <c r="W803" s="185"/>
      <c r="X803" s="266"/>
      <c r="Y803" s="176"/>
      <c r="Z803" s="176"/>
      <c r="AA803" s="176"/>
      <c r="AB803" s="176"/>
      <c r="AC803" s="176"/>
      <c r="AD803" s="176"/>
      <c r="AE803" s="176" t="s">
        <v>197</v>
      </c>
      <c r="AF803" s="176">
        <v>0</v>
      </c>
      <c r="AG803" s="176"/>
      <c r="AH803" s="211"/>
      <c r="AI803" s="212" t="s">
        <v>2162</v>
      </c>
      <c r="AJ803" s="214"/>
      <c r="AK803" s="176"/>
      <c r="AL803" s="176"/>
      <c r="AM803" s="176"/>
      <c r="AN803" s="176"/>
      <c r="AO803" s="176"/>
      <c r="AP803" s="176"/>
      <c r="AQ803" s="176"/>
      <c r="AR803" s="176"/>
      <c r="AS803" s="176"/>
      <c r="AT803" s="176"/>
      <c r="AU803" s="176"/>
      <c r="AV803" s="176"/>
      <c r="AW803" s="176"/>
      <c r="AX803" s="176"/>
      <c r="AY803" s="176"/>
      <c r="AZ803" s="176"/>
      <c r="BA803" s="176"/>
      <c r="BB803" s="176"/>
      <c r="BC803" s="176"/>
      <c r="BD803" s="176"/>
      <c r="BE803" s="176"/>
      <c r="BF803" s="176"/>
      <c r="BG803" s="176"/>
      <c r="BH803" s="176"/>
    </row>
    <row r="804" spans="1:60" outlineLevel="1" x14ac:dyDescent="0.2">
      <c r="A804" s="177"/>
      <c r="B804" s="208" t="s">
        <v>2161</v>
      </c>
      <c r="C804" s="209"/>
      <c r="D804" s="200"/>
      <c r="E804" s="201"/>
      <c r="F804" s="184"/>
      <c r="G804" s="184"/>
      <c r="H804" s="184"/>
      <c r="I804" s="184"/>
      <c r="J804" s="184"/>
      <c r="K804" s="184"/>
      <c r="L804" s="184"/>
      <c r="M804" s="184"/>
      <c r="N804" s="184"/>
      <c r="O804" s="184"/>
      <c r="P804" s="184"/>
      <c r="Q804" s="184"/>
      <c r="R804" s="185"/>
      <c r="S804" s="185"/>
      <c r="T804" s="184"/>
      <c r="U804" s="184"/>
      <c r="V804" s="185"/>
      <c r="W804" s="185"/>
      <c r="X804" s="266"/>
      <c r="Y804" s="176"/>
      <c r="Z804" s="176"/>
      <c r="AA804" s="176"/>
      <c r="AB804" s="176"/>
      <c r="AC804" s="176"/>
      <c r="AD804" s="176"/>
      <c r="AE804" s="176" t="s">
        <v>197</v>
      </c>
      <c r="AF804" s="176">
        <v>0</v>
      </c>
      <c r="AG804" s="176"/>
      <c r="AH804" s="211"/>
      <c r="AI804" s="212" t="s">
        <v>2161</v>
      </c>
      <c r="AJ804" s="214"/>
      <c r="AK804" s="176"/>
      <c r="AL804" s="176"/>
      <c r="AM804" s="176"/>
      <c r="AN804" s="176"/>
      <c r="AO804" s="176"/>
      <c r="AP804" s="176"/>
      <c r="AQ804" s="176"/>
      <c r="AR804" s="176"/>
      <c r="AS804" s="176"/>
      <c r="AT804" s="176"/>
      <c r="AU804" s="176"/>
      <c r="AV804" s="176"/>
      <c r="AW804" s="176"/>
      <c r="AX804" s="176"/>
      <c r="AY804" s="176"/>
      <c r="AZ804" s="176"/>
      <c r="BA804" s="176"/>
      <c r="BB804" s="176"/>
      <c r="BC804" s="176"/>
      <c r="BD804" s="176"/>
      <c r="BE804" s="176"/>
      <c r="BF804" s="176"/>
      <c r="BG804" s="176"/>
      <c r="BH804" s="176"/>
    </row>
    <row r="805" spans="1:60" outlineLevel="1" x14ac:dyDescent="0.2">
      <c r="A805" s="177"/>
      <c r="B805" s="208" t="s">
        <v>2160</v>
      </c>
      <c r="C805" s="209"/>
      <c r="D805" s="200"/>
      <c r="E805" s="201"/>
      <c r="F805" s="184"/>
      <c r="G805" s="184"/>
      <c r="H805" s="184"/>
      <c r="I805" s="184"/>
      <c r="J805" s="184"/>
      <c r="K805" s="184"/>
      <c r="L805" s="184"/>
      <c r="M805" s="184"/>
      <c r="N805" s="184"/>
      <c r="O805" s="184"/>
      <c r="P805" s="184"/>
      <c r="Q805" s="184"/>
      <c r="R805" s="185"/>
      <c r="S805" s="185"/>
      <c r="T805" s="184"/>
      <c r="U805" s="184"/>
      <c r="V805" s="185"/>
      <c r="W805" s="185"/>
      <c r="X805" s="266"/>
      <c r="Y805" s="176"/>
      <c r="Z805" s="176"/>
      <c r="AA805" s="176"/>
      <c r="AB805" s="176"/>
      <c r="AC805" s="176"/>
      <c r="AD805" s="176"/>
      <c r="AE805" s="176" t="s">
        <v>197</v>
      </c>
      <c r="AF805" s="176">
        <v>0</v>
      </c>
      <c r="AG805" s="176"/>
      <c r="AH805" s="211"/>
      <c r="AI805" s="212" t="s">
        <v>2160</v>
      </c>
      <c r="AJ805" s="214"/>
      <c r="AK805" s="176"/>
      <c r="AL805" s="176"/>
      <c r="AM805" s="176"/>
      <c r="AN805" s="176"/>
      <c r="AO805" s="176"/>
      <c r="AP805" s="176"/>
      <c r="AQ805" s="176"/>
      <c r="AR805" s="176"/>
      <c r="AS805" s="176"/>
      <c r="AT805" s="176"/>
      <c r="AU805" s="176"/>
      <c r="AV805" s="176"/>
      <c r="AW805" s="176"/>
      <c r="AX805" s="176"/>
      <c r="AY805" s="176"/>
      <c r="AZ805" s="176"/>
      <c r="BA805" s="176"/>
      <c r="BB805" s="176"/>
      <c r="BC805" s="176"/>
      <c r="BD805" s="176"/>
      <c r="BE805" s="176"/>
      <c r="BF805" s="176"/>
      <c r="BG805" s="176"/>
      <c r="BH805" s="176"/>
    </row>
    <row r="806" spans="1:60" outlineLevel="1" x14ac:dyDescent="0.2">
      <c r="A806" s="177"/>
      <c r="B806" s="208" t="s">
        <v>2159</v>
      </c>
      <c r="C806" s="209"/>
      <c r="D806" s="200"/>
      <c r="E806" s="201"/>
      <c r="F806" s="184"/>
      <c r="G806" s="184"/>
      <c r="H806" s="184"/>
      <c r="I806" s="184"/>
      <c r="J806" s="184"/>
      <c r="K806" s="184"/>
      <c r="L806" s="184"/>
      <c r="M806" s="184"/>
      <c r="N806" s="184"/>
      <c r="O806" s="184"/>
      <c r="P806" s="184"/>
      <c r="Q806" s="184"/>
      <c r="R806" s="185"/>
      <c r="S806" s="185"/>
      <c r="T806" s="184"/>
      <c r="U806" s="184"/>
      <c r="V806" s="185"/>
      <c r="W806" s="185"/>
      <c r="X806" s="266"/>
      <c r="Y806" s="176"/>
      <c r="Z806" s="176"/>
      <c r="AA806" s="176"/>
      <c r="AB806" s="176"/>
      <c r="AC806" s="176"/>
      <c r="AD806" s="176"/>
      <c r="AE806" s="176" t="s">
        <v>197</v>
      </c>
      <c r="AF806" s="176">
        <v>0</v>
      </c>
      <c r="AG806" s="176"/>
      <c r="AH806" s="211"/>
      <c r="AI806" s="212" t="s">
        <v>2159</v>
      </c>
      <c r="AJ806" s="214"/>
      <c r="AK806" s="176"/>
      <c r="AL806" s="176"/>
      <c r="AM806" s="176"/>
      <c r="AN806" s="176"/>
      <c r="AO806" s="176"/>
      <c r="AP806" s="176"/>
      <c r="AQ806" s="176"/>
      <c r="AR806" s="176"/>
      <c r="AS806" s="176"/>
      <c r="AT806" s="176"/>
      <c r="AU806" s="176"/>
      <c r="AV806" s="176"/>
      <c r="AW806" s="176"/>
      <c r="AX806" s="176"/>
      <c r="AY806" s="176"/>
      <c r="AZ806" s="176"/>
      <c r="BA806" s="176"/>
      <c r="BB806" s="176"/>
      <c r="BC806" s="176"/>
      <c r="BD806" s="176"/>
      <c r="BE806" s="176"/>
      <c r="BF806" s="176"/>
      <c r="BG806" s="176"/>
      <c r="BH806" s="176"/>
    </row>
    <row r="807" spans="1:60" outlineLevel="1" x14ac:dyDescent="0.2">
      <c r="A807" s="177"/>
      <c r="B807" s="208" t="s">
        <v>2158</v>
      </c>
      <c r="C807" s="209"/>
      <c r="D807" s="200"/>
      <c r="E807" s="201"/>
      <c r="F807" s="184"/>
      <c r="G807" s="184"/>
      <c r="H807" s="184"/>
      <c r="I807" s="184"/>
      <c r="J807" s="184"/>
      <c r="K807" s="184"/>
      <c r="L807" s="184"/>
      <c r="M807" s="184"/>
      <c r="N807" s="184"/>
      <c r="O807" s="184"/>
      <c r="P807" s="184"/>
      <c r="Q807" s="184"/>
      <c r="R807" s="185"/>
      <c r="S807" s="185"/>
      <c r="T807" s="184"/>
      <c r="U807" s="184"/>
      <c r="V807" s="185"/>
      <c r="W807" s="185"/>
      <c r="X807" s="266"/>
      <c r="Y807" s="176"/>
      <c r="Z807" s="176"/>
      <c r="AA807" s="176"/>
      <c r="AB807" s="176"/>
      <c r="AC807" s="176"/>
      <c r="AD807" s="176"/>
      <c r="AE807" s="176" t="s">
        <v>197</v>
      </c>
      <c r="AF807" s="176">
        <v>0</v>
      </c>
      <c r="AG807" s="176"/>
      <c r="AH807" s="211"/>
      <c r="AI807" s="212" t="s">
        <v>2158</v>
      </c>
      <c r="AJ807" s="214"/>
      <c r="AK807" s="176"/>
      <c r="AL807" s="176"/>
      <c r="AM807" s="176"/>
      <c r="AN807" s="176"/>
      <c r="AO807" s="176"/>
      <c r="AP807" s="176"/>
      <c r="AQ807" s="176"/>
      <c r="AR807" s="176"/>
      <c r="AS807" s="176"/>
      <c r="AT807" s="176"/>
      <c r="AU807" s="176"/>
      <c r="AV807" s="176"/>
      <c r="AW807" s="176"/>
      <c r="AX807" s="176"/>
      <c r="AY807" s="176"/>
      <c r="AZ807" s="176"/>
      <c r="BA807" s="176"/>
      <c r="BB807" s="176"/>
      <c r="BC807" s="176"/>
      <c r="BD807" s="176"/>
      <c r="BE807" s="176"/>
      <c r="BF807" s="176"/>
      <c r="BG807" s="176"/>
      <c r="BH807" s="176"/>
    </row>
    <row r="808" spans="1:60" outlineLevel="1" x14ac:dyDescent="0.2">
      <c r="A808" s="177"/>
      <c r="B808" s="208" t="s">
        <v>2157</v>
      </c>
      <c r="C808" s="209"/>
      <c r="D808" s="200"/>
      <c r="E808" s="201"/>
      <c r="F808" s="184"/>
      <c r="G808" s="184"/>
      <c r="H808" s="184"/>
      <c r="I808" s="184"/>
      <c r="J808" s="184"/>
      <c r="K808" s="184"/>
      <c r="L808" s="184"/>
      <c r="M808" s="184"/>
      <c r="N808" s="184"/>
      <c r="O808" s="184"/>
      <c r="P808" s="184"/>
      <c r="Q808" s="184"/>
      <c r="R808" s="185"/>
      <c r="S808" s="185"/>
      <c r="T808" s="184"/>
      <c r="U808" s="184"/>
      <c r="V808" s="185"/>
      <c r="W808" s="185"/>
      <c r="X808" s="266"/>
      <c r="Y808" s="176"/>
      <c r="Z808" s="176"/>
      <c r="AA808" s="176"/>
      <c r="AB808" s="176"/>
      <c r="AC808" s="176"/>
      <c r="AD808" s="176"/>
      <c r="AE808" s="176" t="s">
        <v>197</v>
      </c>
      <c r="AF808" s="176">
        <v>0</v>
      </c>
      <c r="AG808" s="176"/>
      <c r="AH808" s="211"/>
      <c r="AI808" s="212" t="s">
        <v>2157</v>
      </c>
      <c r="AJ808" s="214"/>
      <c r="AK808" s="176"/>
      <c r="AL808" s="176"/>
      <c r="AM808" s="176"/>
      <c r="AN808" s="176"/>
      <c r="AO808" s="176"/>
      <c r="AP808" s="176"/>
      <c r="AQ808" s="176"/>
      <c r="AR808" s="176"/>
      <c r="AS808" s="176"/>
      <c r="AT808" s="176"/>
      <c r="AU808" s="176"/>
      <c r="AV808" s="176"/>
      <c r="AW808" s="176"/>
      <c r="AX808" s="176"/>
      <c r="AY808" s="176"/>
      <c r="AZ808" s="176"/>
      <c r="BA808" s="176"/>
      <c r="BB808" s="176"/>
      <c r="BC808" s="176"/>
      <c r="BD808" s="176"/>
      <c r="BE808" s="176"/>
      <c r="BF808" s="176"/>
      <c r="BG808" s="176"/>
      <c r="BH808" s="176"/>
    </row>
    <row r="809" spans="1:60" outlineLevel="1" x14ac:dyDescent="0.2">
      <c r="A809" s="177"/>
      <c r="B809" s="208" t="s">
        <v>2156</v>
      </c>
      <c r="C809" s="209"/>
      <c r="D809" s="200"/>
      <c r="E809" s="201"/>
      <c r="F809" s="184"/>
      <c r="G809" s="184"/>
      <c r="H809" s="184"/>
      <c r="I809" s="184"/>
      <c r="J809" s="184"/>
      <c r="K809" s="184"/>
      <c r="L809" s="184"/>
      <c r="M809" s="184"/>
      <c r="N809" s="184"/>
      <c r="O809" s="184"/>
      <c r="P809" s="184"/>
      <c r="Q809" s="184"/>
      <c r="R809" s="185"/>
      <c r="S809" s="185"/>
      <c r="T809" s="184"/>
      <c r="U809" s="184"/>
      <c r="V809" s="185"/>
      <c r="W809" s="185"/>
      <c r="X809" s="266"/>
      <c r="Y809" s="176"/>
      <c r="Z809" s="176"/>
      <c r="AA809" s="176"/>
      <c r="AB809" s="176"/>
      <c r="AC809" s="176"/>
      <c r="AD809" s="176"/>
      <c r="AE809" s="176" t="s">
        <v>197</v>
      </c>
      <c r="AF809" s="176">
        <v>0</v>
      </c>
      <c r="AG809" s="176"/>
      <c r="AH809" s="211"/>
      <c r="AI809" s="212" t="s">
        <v>2156</v>
      </c>
      <c r="AJ809" s="214"/>
      <c r="AK809" s="176"/>
      <c r="AL809" s="176"/>
      <c r="AM809" s="176"/>
      <c r="AN809" s="176"/>
      <c r="AO809" s="176"/>
      <c r="AP809" s="176"/>
      <c r="AQ809" s="176"/>
      <c r="AR809" s="176"/>
      <c r="AS809" s="176"/>
      <c r="AT809" s="176"/>
      <c r="AU809" s="176"/>
      <c r="AV809" s="176"/>
      <c r="AW809" s="176"/>
      <c r="AX809" s="176"/>
      <c r="AY809" s="176"/>
      <c r="AZ809" s="176"/>
      <c r="BA809" s="176"/>
      <c r="BB809" s="176"/>
      <c r="BC809" s="176"/>
      <c r="BD809" s="176"/>
      <c r="BE809" s="176"/>
      <c r="BF809" s="176"/>
      <c r="BG809" s="176"/>
      <c r="BH809" s="176"/>
    </row>
    <row r="810" spans="1:60" outlineLevel="1" x14ac:dyDescent="0.2">
      <c r="A810" s="177"/>
      <c r="B810" s="208" t="s">
        <v>2155</v>
      </c>
      <c r="C810" s="209"/>
      <c r="D810" s="200"/>
      <c r="E810" s="201"/>
      <c r="F810" s="184"/>
      <c r="G810" s="184"/>
      <c r="H810" s="184"/>
      <c r="I810" s="184"/>
      <c r="J810" s="184"/>
      <c r="K810" s="184"/>
      <c r="L810" s="184"/>
      <c r="M810" s="184"/>
      <c r="N810" s="184"/>
      <c r="O810" s="184"/>
      <c r="P810" s="184"/>
      <c r="Q810" s="184"/>
      <c r="R810" s="185"/>
      <c r="S810" s="185"/>
      <c r="T810" s="184"/>
      <c r="U810" s="184"/>
      <c r="V810" s="185"/>
      <c r="W810" s="185"/>
      <c r="X810" s="266"/>
      <c r="Y810" s="176"/>
      <c r="Z810" s="176"/>
      <c r="AA810" s="176"/>
      <c r="AB810" s="176"/>
      <c r="AC810" s="176"/>
      <c r="AD810" s="176"/>
      <c r="AE810" s="176" t="s">
        <v>197</v>
      </c>
      <c r="AF810" s="176">
        <v>0</v>
      </c>
      <c r="AG810" s="176"/>
      <c r="AH810" s="211"/>
      <c r="AI810" s="212" t="s">
        <v>2155</v>
      </c>
      <c r="AJ810" s="214"/>
      <c r="AK810" s="176"/>
      <c r="AL810" s="176"/>
      <c r="AM810" s="176"/>
      <c r="AN810" s="176"/>
      <c r="AO810" s="176"/>
      <c r="AP810" s="176"/>
      <c r="AQ810" s="176"/>
      <c r="AR810" s="176"/>
      <c r="AS810" s="176"/>
      <c r="AT810" s="176"/>
      <c r="AU810" s="176"/>
      <c r="AV810" s="176"/>
      <c r="AW810" s="176"/>
      <c r="AX810" s="176"/>
      <c r="AY810" s="176"/>
      <c r="AZ810" s="176"/>
      <c r="BA810" s="176"/>
      <c r="BB810" s="176"/>
      <c r="BC810" s="176"/>
      <c r="BD810" s="176"/>
      <c r="BE810" s="176"/>
      <c r="BF810" s="176"/>
      <c r="BG810" s="176"/>
      <c r="BH810" s="176"/>
    </row>
    <row r="811" spans="1:60" outlineLevel="1" x14ac:dyDescent="0.2">
      <c r="A811" s="177"/>
      <c r="B811" s="208" t="s">
        <v>2154</v>
      </c>
      <c r="C811" s="209"/>
      <c r="D811" s="200"/>
      <c r="E811" s="201"/>
      <c r="F811" s="184"/>
      <c r="G811" s="184"/>
      <c r="H811" s="184"/>
      <c r="I811" s="184"/>
      <c r="J811" s="184"/>
      <c r="K811" s="184"/>
      <c r="L811" s="184"/>
      <c r="M811" s="184"/>
      <c r="N811" s="184"/>
      <c r="O811" s="184"/>
      <c r="P811" s="184"/>
      <c r="Q811" s="184"/>
      <c r="R811" s="185"/>
      <c r="S811" s="185"/>
      <c r="T811" s="184"/>
      <c r="U811" s="184"/>
      <c r="V811" s="185"/>
      <c r="W811" s="185"/>
      <c r="X811" s="266"/>
      <c r="Y811" s="176"/>
      <c r="Z811" s="176"/>
      <c r="AA811" s="176"/>
      <c r="AB811" s="176"/>
      <c r="AC811" s="176"/>
      <c r="AD811" s="176"/>
      <c r="AE811" s="176" t="s">
        <v>197</v>
      </c>
      <c r="AF811" s="176">
        <v>0</v>
      </c>
      <c r="AG811" s="176"/>
      <c r="AH811" s="211"/>
      <c r="AI811" s="212" t="s">
        <v>2154</v>
      </c>
      <c r="AJ811" s="214"/>
      <c r="AK811" s="176"/>
      <c r="AL811" s="176"/>
      <c r="AM811" s="176"/>
      <c r="AN811" s="176"/>
      <c r="AO811" s="176"/>
      <c r="AP811" s="176"/>
      <c r="AQ811" s="176"/>
      <c r="AR811" s="176"/>
      <c r="AS811" s="176"/>
      <c r="AT811" s="176"/>
      <c r="AU811" s="176"/>
      <c r="AV811" s="176"/>
      <c r="AW811" s="176"/>
      <c r="AX811" s="176"/>
      <c r="AY811" s="176"/>
      <c r="AZ811" s="176"/>
      <c r="BA811" s="176"/>
      <c r="BB811" s="176"/>
      <c r="BC811" s="176"/>
      <c r="BD811" s="176"/>
      <c r="BE811" s="176"/>
      <c r="BF811" s="176"/>
      <c r="BG811" s="176"/>
      <c r="BH811" s="176"/>
    </row>
    <row r="812" spans="1:60" outlineLevel="1" x14ac:dyDescent="0.2">
      <c r="A812" s="177"/>
      <c r="B812" s="208" t="s">
        <v>2153</v>
      </c>
      <c r="C812" s="209"/>
      <c r="D812" s="200"/>
      <c r="E812" s="201"/>
      <c r="F812" s="184"/>
      <c r="G812" s="184"/>
      <c r="H812" s="184"/>
      <c r="I812" s="184"/>
      <c r="J812" s="184"/>
      <c r="K812" s="184"/>
      <c r="L812" s="184"/>
      <c r="M812" s="184"/>
      <c r="N812" s="184"/>
      <c r="O812" s="184"/>
      <c r="P812" s="184"/>
      <c r="Q812" s="184"/>
      <c r="R812" s="185"/>
      <c r="S812" s="185"/>
      <c r="T812" s="184"/>
      <c r="U812" s="184"/>
      <c r="V812" s="185"/>
      <c r="W812" s="185"/>
      <c r="X812" s="266"/>
      <c r="Y812" s="176"/>
      <c r="Z812" s="176"/>
      <c r="AA812" s="176"/>
      <c r="AB812" s="176"/>
      <c r="AC812" s="176"/>
      <c r="AD812" s="176"/>
      <c r="AE812" s="176" t="s">
        <v>197</v>
      </c>
      <c r="AF812" s="176">
        <v>0</v>
      </c>
      <c r="AG812" s="176"/>
      <c r="AH812" s="211"/>
      <c r="AI812" s="212" t="s">
        <v>2153</v>
      </c>
      <c r="AJ812" s="214"/>
      <c r="AK812" s="176"/>
      <c r="AL812" s="176"/>
      <c r="AM812" s="176"/>
      <c r="AN812" s="176"/>
      <c r="AO812" s="176"/>
      <c r="AP812" s="176"/>
      <c r="AQ812" s="176"/>
      <c r="AR812" s="176"/>
      <c r="AS812" s="176"/>
      <c r="AT812" s="176"/>
      <c r="AU812" s="176"/>
      <c r="AV812" s="176"/>
      <c r="AW812" s="176"/>
      <c r="AX812" s="176"/>
      <c r="AY812" s="176"/>
      <c r="AZ812" s="176"/>
      <c r="BA812" s="176"/>
      <c r="BB812" s="176"/>
      <c r="BC812" s="176"/>
      <c r="BD812" s="176"/>
      <c r="BE812" s="176"/>
      <c r="BF812" s="176"/>
      <c r="BG812" s="176"/>
      <c r="BH812" s="176"/>
    </row>
    <row r="813" spans="1:60" outlineLevel="1" x14ac:dyDescent="0.2">
      <c r="A813" s="177"/>
      <c r="B813" s="208" t="s">
        <v>2152</v>
      </c>
      <c r="C813" s="209"/>
      <c r="D813" s="200"/>
      <c r="E813" s="201"/>
      <c r="F813" s="184"/>
      <c r="G813" s="184"/>
      <c r="H813" s="184"/>
      <c r="I813" s="184"/>
      <c r="J813" s="184"/>
      <c r="K813" s="184"/>
      <c r="L813" s="184"/>
      <c r="M813" s="184"/>
      <c r="N813" s="184"/>
      <c r="O813" s="184"/>
      <c r="P813" s="184"/>
      <c r="Q813" s="184"/>
      <c r="R813" s="185"/>
      <c r="S813" s="185"/>
      <c r="T813" s="184"/>
      <c r="U813" s="184"/>
      <c r="V813" s="185"/>
      <c r="W813" s="185"/>
      <c r="X813" s="266"/>
      <c r="Y813" s="176"/>
      <c r="Z813" s="176"/>
      <c r="AA813" s="176"/>
      <c r="AB813" s="176"/>
      <c r="AC813" s="176"/>
      <c r="AD813" s="176"/>
      <c r="AE813" s="176" t="s">
        <v>197</v>
      </c>
      <c r="AF813" s="176">
        <v>0</v>
      </c>
      <c r="AG813" s="176"/>
      <c r="AH813" s="211"/>
      <c r="AI813" s="212" t="s">
        <v>2152</v>
      </c>
      <c r="AJ813" s="214"/>
      <c r="AK813" s="176"/>
      <c r="AL813" s="176"/>
      <c r="AM813" s="176"/>
      <c r="AN813" s="176"/>
      <c r="AO813" s="176"/>
      <c r="AP813" s="176"/>
      <c r="AQ813" s="176"/>
      <c r="AR813" s="176"/>
      <c r="AS813" s="176"/>
      <c r="AT813" s="176"/>
      <c r="AU813" s="176"/>
      <c r="AV813" s="176"/>
      <c r="AW813" s="176"/>
      <c r="AX813" s="176"/>
      <c r="AY813" s="176"/>
      <c r="AZ813" s="176"/>
      <c r="BA813" s="176"/>
      <c r="BB813" s="176"/>
      <c r="BC813" s="176"/>
      <c r="BD813" s="176"/>
      <c r="BE813" s="176"/>
      <c r="BF813" s="176"/>
      <c r="BG813" s="176"/>
      <c r="BH813" s="176"/>
    </row>
    <row r="814" spans="1:60" outlineLevel="1" x14ac:dyDescent="0.2">
      <c r="A814" s="177"/>
      <c r="B814" s="208" t="s">
        <v>2151</v>
      </c>
      <c r="C814" s="209"/>
      <c r="D814" s="200"/>
      <c r="E814" s="201"/>
      <c r="F814" s="184"/>
      <c r="G814" s="184"/>
      <c r="H814" s="184"/>
      <c r="I814" s="184"/>
      <c r="J814" s="184"/>
      <c r="K814" s="184"/>
      <c r="L814" s="184"/>
      <c r="M814" s="184"/>
      <c r="N814" s="184"/>
      <c r="O814" s="184"/>
      <c r="P814" s="184"/>
      <c r="Q814" s="184"/>
      <c r="R814" s="185"/>
      <c r="S814" s="185"/>
      <c r="T814" s="184"/>
      <c r="U814" s="184"/>
      <c r="V814" s="185"/>
      <c r="W814" s="185"/>
      <c r="X814" s="266"/>
      <c r="Y814" s="176"/>
      <c r="Z814" s="176"/>
      <c r="AA814" s="176"/>
      <c r="AB814" s="176"/>
      <c r="AC814" s="176"/>
      <c r="AD814" s="176"/>
      <c r="AE814" s="176" t="s">
        <v>197</v>
      </c>
      <c r="AF814" s="176">
        <v>0</v>
      </c>
      <c r="AG814" s="176"/>
      <c r="AH814" s="211"/>
      <c r="AI814" s="212" t="s">
        <v>2151</v>
      </c>
      <c r="AJ814" s="214"/>
      <c r="AK814" s="176"/>
      <c r="AL814" s="176"/>
      <c r="AM814" s="176"/>
      <c r="AN814" s="176"/>
      <c r="AO814" s="176"/>
      <c r="AP814" s="176"/>
      <c r="AQ814" s="176"/>
      <c r="AR814" s="176"/>
      <c r="AS814" s="176"/>
      <c r="AT814" s="176"/>
      <c r="AU814" s="176"/>
      <c r="AV814" s="176"/>
      <c r="AW814" s="176"/>
      <c r="AX814" s="176"/>
      <c r="AY814" s="176"/>
      <c r="AZ814" s="176"/>
      <c r="BA814" s="176"/>
      <c r="BB814" s="176"/>
      <c r="BC814" s="176"/>
      <c r="BD814" s="176"/>
      <c r="BE814" s="176"/>
      <c r="BF814" s="176"/>
      <c r="BG814" s="176"/>
      <c r="BH814" s="176"/>
    </row>
    <row r="815" spans="1:60" outlineLevel="1" x14ac:dyDescent="0.2">
      <c r="A815" s="177"/>
      <c r="B815" s="208" t="s">
        <v>2150</v>
      </c>
      <c r="C815" s="209"/>
      <c r="D815" s="200"/>
      <c r="E815" s="201"/>
      <c r="F815" s="184"/>
      <c r="G815" s="184"/>
      <c r="H815" s="184"/>
      <c r="I815" s="184"/>
      <c r="J815" s="184"/>
      <c r="K815" s="184"/>
      <c r="L815" s="184"/>
      <c r="M815" s="184"/>
      <c r="N815" s="184"/>
      <c r="O815" s="184"/>
      <c r="P815" s="184"/>
      <c r="Q815" s="184"/>
      <c r="R815" s="185"/>
      <c r="S815" s="185"/>
      <c r="T815" s="184"/>
      <c r="U815" s="184"/>
      <c r="V815" s="185"/>
      <c r="W815" s="185"/>
      <c r="X815" s="266"/>
      <c r="Y815" s="176"/>
      <c r="Z815" s="176"/>
      <c r="AA815" s="176"/>
      <c r="AB815" s="176"/>
      <c r="AC815" s="176"/>
      <c r="AD815" s="176"/>
      <c r="AE815" s="176" t="s">
        <v>197</v>
      </c>
      <c r="AF815" s="176">
        <v>0</v>
      </c>
      <c r="AG815" s="176"/>
      <c r="AH815" s="211"/>
      <c r="AI815" s="212" t="s">
        <v>2150</v>
      </c>
      <c r="AJ815" s="214"/>
      <c r="AK815" s="176"/>
      <c r="AL815" s="176"/>
      <c r="AM815" s="176"/>
      <c r="AN815" s="176"/>
      <c r="AO815" s="176"/>
      <c r="AP815" s="176"/>
      <c r="AQ815" s="176"/>
      <c r="AR815" s="176"/>
      <c r="AS815" s="176"/>
      <c r="AT815" s="176"/>
      <c r="AU815" s="176"/>
      <c r="AV815" s="176"/>
      <c r="AW815" s="176"/>
      <c r="AX815" s="176"/>
      <c r="AY815" s="176"/>
      <c r="AZ815" s="176"/>
      <c r="BA815" s="176"/>
      <c r="BB815" s="176"/>
      <c r="BC815" s="176"/>
      <c r="BD815" s="176"/>
      <c r="BE815" s="176"/>
      <c r="BF815" s="176"/>
      <c r="BG815" s="176"/>
      <c r="BH815" s="176"/>
    </row>
    <row r="816" spans="1:60" outlineLevel="1" x14ac:dyDescent="0.2">
      <c r="A816" s="177"/>
      <c r="B816" s="208" t="s">
        <v>2149</v>
      </c>
      <c r="C816" s="209"/>
      <c r="D816" s="200"/>
      <c r="E816" s="201"/>
      <c r="F816" s="184"/>
      <c r="G816" s="184"/>
      <c r="H816" s="184"/>
      <c r="I816" s="184"/>
      <c r="J816" s="184"/>
      <c r="K816" s="184"/>
      <c r="L816" s="184"/>
      <c r="M816" s="184"/>
      <c r="N816" s="184"/>
      <c r="O816" s="184"/>
      <c r="P816" s="184"/>
      <c r="Q816" s="184"/>
      <c r="R816" s="185"/>
      <c r="S816" s="185"/>
      <c r="T816" s="184"/>
      <c r="U816" s="184"/>
      <c r="V816" s="185"/>
      <c r="W816" s="185"/>
      <c r="X816" s="266"/>
      <c r="Y816" s="176"/>
      <c r="Z816" s="176"/>
      <c r="AA816" s="176"/>
      <c r="AB816" s="176"/>
      <c r="AC816" s="176"/>
      <c r="AD816" s="176"/>
      <c r="AE816" s="176" t="s">
        <v>197</v>
      </c>
      <c r="AF816" s="176">
        <v>0</v>
      </c>
      <c r="AG816" s="176"/>
      <c r="AH816" s="211"/>
      <c r="AI816" s="212" t="s">
        <v>2149</v>
      </c>
      <c r="AJ816" s="214"/>
      <c r="AK816" s="176"/>
      <c r="AL816" s="176"/>
      <c r="AM816" s="176"/>
      <c r="AN816" s="176"/>
      <c r="AO816" s="176"/>
      <c r="AP816" s="176"/>
      <c r="AQ816" s="176"/>
      <c r="AR816" s="176"/>
      <c r="AS816" s="176"/>
      <c r="AT816" s="176"/>
      <c r="AU816" s="176"/>
      <c r="AV816" s="176"/>
      <c r="AW816" s="176"/>
      <c r="AX816" s="176"/>
      <c r="AY816" s="176"/>
      <c r="AZ816" s="176"/>
      <c r="BA816" s="176"/>
      <c r="BB816" s="176"/>
      <c r="BC816" s="176"/>
      <c r="BD816" s="176"/>
      <c r="BE816" s="176"/>
      <c r="BF816" s="176"/>
      <c r="BG816" s="176"/>
      <c r="BH816" s="176"/>
    </row>
    <row r="817" spans="1:60" outlineLevel="1" x14ac:dyDescent="0.2">
      <c r="A817" s="177"/>
      <c r="B817" s="208" t="s">
        <v>2148</v>
      </c>
      <c r="C817" s="209"/>
      <c r="D817" s="200"/>
      <c r="E817" s="201"/>
      <c r="F817" s="184"/>
      <c r="G817" s="184"/>
      <c r="H817" s="184"/>
      <c r="I817" s="184"/>
      <c r="J817" s="184"/>
      <c r="K817" s="184"/>
      <c r="L817" s="184"/>
      <c r="M817" s="184"/>
      <c r="N817" s="184"/>
      <c r="O817" s="184"/>
      <c r="P817" s="184"/>
      <c r="Q817" s="184"/>
      <c r="R817" s="185"/>
      <c r="S817" s="185"/>
      <c r="T817" s="184"/>
      <c r="U817" s="184"/>
      <c r="V817" s="185"/>
      <c r="W817" s="185"/>
      <c r="X817" s="266"/>
      <c r="Y817" s="176"/>
      <c r="Z817" s="176"/>
      <c r="AA817" s="176"/>
      <c r="AB817" s="176"/>
      <c r="AC817" s="176"/>
      <c r="AD817" s="176"/>
      <c r="AE817" s="176" t="s">
        <v>197</v>
      </c>
      <c r="AF817" s="176">
        <v>0</v>
      </c>
      <c r="AG817" s="176"/>
      <c r="AH817" s="211"/>
      <c r="AI817" s="212" t="s">
        <v>2148</v>
      </c>
      <c r="AJ817" s="214"/>
      <c r="AK817" s="176"/>
      <c r="AL817" s="176"/>
      <c r="AM817" s="176"/>
      <c r="AN817" s="176"/>
      <c r="AO817" s="176"/>
      <c r="AP817" s="176"/>
      <c r="AQ817" s="176"/>
      <c r="AR817" s="176"/>
      <c r="AS817" s="176"/>
      <c r="AT817" s="176"/>
      <c r="AU817" s="176"/>
      <c r="AV817" s="176"/>
      <c r="AW817" s="176"/>
      <c r="AX817" s="176"/>
      <c r="AY817" s="176"/>
      <c r="AZ817" s="176"/>
      <c r="BA817" s="176"/>
      <c r="BB817" s="176"/>
      <c r="BC817" s="176"/>
      <c r="BD817" s="176"/>
      <c r="BE817" s="176"/>
      <c r="BF817" s="176"/>
      <c r="BG817" s="176"/>
      <c r="BH817" s="176"/>
    </row>
    <row r="818" spans="1:60" outlineLevel="1" x14ac:dyDescent="0.2">
      <c r="A818" s="177"/>
      <c r="B818" s="208" t="s">
        <v>2147</v>
      </c>
      <c r="C818" s="209"/>
      <c r="D818" s="200"/>
      <c r="E818" s="201"/>
      <c r="F818" s="184"/>
      <c r="G818" s="184"/>
      <c r="H818" s="184"/>
      <c r="I818" s="184"/>
      <c r="J818" s="184"/>
      <c r="K818" s="184"/>
      <c r="L818" s="184"/>
      <c r="M818" s="184"/>
      <c r="N818" s="184"/>
      <c r="O818" s="184"/>
      <c r="P818" s="184"/>
      <c r="Q818" s="184"/>
      <c r="R818" s="185"/>
      <c r="S818" s="185"/>
      <c r="T818" s="184"/>
      <c r="U818" s="184"/>
      <c r="V818" s="185"/>
      <c r="W818" s="185"/>
      <c r="X818" s="266"/>
      <c r="Y818" s="176"/>
      <c r="Z818" s="176"/>
      <c r="AA818" s="176"/>
      <c r="AB818" s="176"/>
      <c r="AC818" s="176"/>
      <c r="AD818" s="176"/>
      <c r="AE818" s="176" t="s">
        <v>197</v>
      </c>
      <c r="AF818" s="176">
        <v>0</v>
      </c>
      <c r="AG818" s="176"/>
      <c r="AH818" s="211"/>
      <c r="AI818" s="212" t="s">
        <v>2147</v>
      </c>
      <c r="AJ818" s="214"/>
      <c r="AK818" s="176"/>
      <c r="AL818" s="176"/>
      <c r="AM818" s="176"/>
      <c r="AN818" s="176"/>
      <c r="AO818" s="176"/>
      <c r="AP818" s="176"/>
      <c r="AQ818" s="176"/>
      <c r="AR818" s="176"/>
      <c r="AS818" s="176"/>
      <c r="AT818" s="176"/>
      <c r="AU818" s="176"/>
      <c r="AV818" s="176"/>
      <c r="AW818" s="176"/>
      <c r="AX818" s="176"/>
      <c r="AY818" s="176"/>
      <c r="AZ818" s="176"/>
      <c r="BA818" s="176"/>
      <c r="BB818" s="176"/>
      <c r="BC818" s="176"/>
      <c r="BD818" s="176"/>
      <c r="BE818" s="176"/>
      <c r="BF818" s="176"/>
      <c r="BG818" s="176"/>
      <c r="BH818" s="176"/>
    </row>
    <row r="819" spans="1:60" outlineLevel="1" x14ac:dyDescent="0.2">
      <c r="A819" s="177"/>
      <c r="B819" s="208" t="s">
        <v>2146</v>
      </c>
      <c r="C819" s="209"/>
      <c r="D819" s="200"/>
      <c r="E819" s="201">
        <v>1530.7851000000001</v>
      </c>
      <c r="F819" s="184"/>
      <c r="G819" s="184"/>
      <c r="H819" s="184"/>
      <c r="I819" s="184"/>
      <c r="J819" s="184"/>
      <c r="K819" s="184"/>
      <c r="L819" s="184"/>
      <c r="M819" s="184"/>
      <c r="N819" s="184"/>
      <c r="O819" s="184"/>
      <c r="P819" s="184"/>
      <c r="Q819" s="184"/>
      <c r="R819" s="185"/>
      <c r="S819" s="185"/>
      <c r="T819" s="184"/>
      <c r="U819" s="184"/>
      <c r="V819" s="185"/>
      <c r="W819" s="185"/>
      <c r="X819" s="266"/>
      <c r="Y819" s="176"/>
      <c r="Z819" s="176"/>
      <c r="AA819" s="176"/>
      <c r="AB819" s="176"/>
      <c r="AC819" s="176"/>
      <c r="AD819" s="176"/>
      <c r="AE819" s="176" t="s">
        <v>197</v>
      </c>
      <c r="AF819" s="176">
        <v>0</v>
      </c>
      <c r="AG819" s="176"/>
      <c r="AH819" s="211"/>
      <c r="AI819" s="212" t="s">
        <v>2146</v>
      </c>
      <c r="AJ819" s="214"/>
      <c r="AK819" s="176"/>
      <c r="AL819" s="176"/>
      <c r="AM819" s="176"/>
      <c r="AN819" s="176"/>
      <c r="AO819" s="176"/>
      <c r="AP819" s="176"/>
      <c r="AQ819" s="176"/>
      <c r="AR819" s="176"/>
      <c r="AS819" s="176"/>
      <c r="AT819" s="176"/>
      <c r="AU819" s="176"/>
      <c r="AV819" s="176"/>
      <c r="AW819" s="176"/>
      <c r="AX819" s="176"/>
      <c r="AY819" s="176"/>
      <c r="AZ819" s="176"/>
      <c r="BA819" s="176"/>
      <c r="BB819" s="176"/>
      <c r="BC819" s="176"/>
      <c r="BD819" s="176"/>
      <c r="BE819" s="176"/>
      <c r="BF819" s="176"/>
      <c r="BG819" s="176"/>
      <c r="BH819" s="176"/>
    </row>
    <row r="820" spans="1:60" ht="22.5" outlineLevel="1" x14ac:dyDescent="0.2">
      <c r="A820" s="193">
        <v>133</v>
      </c>
      <c r="B820" s="194" t="s">
        <v>2095</v>
      </c>
      <c r="C820" s="194" t="s">
        <v>2096</v>
      </c>
      <c r="D820" s="195" t="s">
        <v>207</v>
      </c>
      <c r="E820" s="196">
        <v>1420.0640000000001</v>
      </c>
      <c r="F820" s="199"/>
      <c r="G820" s="197">
        <f>ROUND(E820*F820,2)</f>
        <v>0</v>
      </c>
      <c r="H820" s="199">
        <v>21.45</v>
      </c>
      <c r="I820" s="197">
        <f>ROUND(E820*H820,2)</f>
        <v>30460.37</v>
      </c>
      <c r="J820" s="199">
        <v>65.45</v>
      </c>
      <c r="K820" s="197">
        <f>ROUND(E820*J820,2)</f>
        <v>92943.19</v>
      </c>
      <c r="L820" s="197">
        <v>21</v>
      </c>
      <c r="M820" s="197">
        <f>G820*(1+L820/100)</f>
        <v>0</v>
      </c>
      <c r="N820" s="197">
        <v>3.6999999999999999E-4</v>
      </c>
      <c r="O820" s="197">
        <f>ROUND(E820*N820,2)</f>
        <v>0.53</v>
      </c>
      <c r="P820" s="197">
        <v>0</v>
      </c>
      <c r="Q820" s="197">
        <f>ROUND(E820*P820,2)</f>
        <v>0</v>
      </c>
      <c r="R820" s="198" t="s">
        <v>441</v>
      </c>
      <c r="S820" s="198" t="s">
        <v>194</v>
      </c>
      <c r="T820" s="197">
        <v>0.13439000000000001</v>
      </c>
      <c r="U820" s="197">
        <f>ROUND(E820*T820,2)</f>
        <v>190.84</v>
      </c>
      <c r="V820" s="198"/>
      <c r="W820" s="198"/>
      <c r="X820" s="266"/>
      <c r="Y820" s="176"/>
      <c r="Z820" s="176"/>
      <c r="AA820" s="176"/>
      <c r="AB820" s="176"/>
      <c r="AC820" s="176"/>
      <c r="AD820" s="176"/>
      <c r="AE820" s="176" t="s">
        <v>442</v>
      </c>
      <c r="AF820" s="176">
        <v>699</v>
      </c>
      <c r="AG820" s="176"/>
      <c r="AH820" s="211"/>
      <c r="AI820" s="211"/>
      <c r="AJ820" s="214"/>
      <c r="AK820" s="176"/>
      <c r="AL820" s="176"/>
      <c r="AM820" s="176"/>
      <c r="AN820" s="176"/>
      <c r="AO820" s="176"/>
      <c r="AP820" s="176"/>
      <c r="AQ820" s="176"/>
      <c r="AR820" s="176"/>
      <c r="AS820" s="176"/>
      <c r="AT820" s="176"/>
      <c r="AU820" s="176"/>
      <c r="AV820" s="176"/>
      <c r="AW820" s="176"/>
      <c r="AX820" s="176"/>
      <c r="AY820" s="176"/>
      <c r="AZ820" s="176"/>
      <c r="BA820" s="176"/>
      <c r="BB820" s="176"/>
      <c r="BC820" s="176"/>
      <c r="BD820" s="176"/>
      <c r="BE820" s="176"/>
      <c r="BF820" s="176"/>
      <c r="BG820" s="176"/>
      <c r="BH820" s="176"/>
    </row>
    <row r="821" spans="1:60" outlineLevel="1" x14ac:dyDescent="0.2">
      <c r="A821" s="177"/>
      <c r="B821" s="208" t="s">
        <v>2145</v>
      </c>
      <c r="C821" s="209"/>
      <c r="D821" s="200"/>
      <c r="E821" s="201"/>
      <c r="F821" s="184"/>
      <c r="G821" s="184"/>
      <c r="H821" s="184"/>
      <c r="I821" s="184"/>
      <c r="J821" s="184"/>
      <c r="K821" s="184"/>
      <c r="L821" s="184"/>
      <c r="M821" s="184"/>
      <c r="N821" s="184"/>
      <c r="O821" s="184"/>
      <c r="P821" s="184"/>
      <c r="Q821" s="184"/>
      <c r="R821" s="185"/>
      <c r="S821" s="185"/>
      <c r="T821" s="184"/>
      <c r="U821" s="184"/>
      <c r="V821" s="185"/>
      <c r="W821" s="185"/>
      <c r="X821" s="266"/>
      <c r="Y821" s="176"/>
      <c r="Z821" s="176"/>
      <c r="AA821" s="176"/>
      <c r="AB821" s="176"/>
      <c r="AC821" s="176"/>
      <c r="AD821" s="176"/>
      <c r="AE821" s="176" t="s">
        <v>197</v>
      </c>
      <c r="AF821" s="176">
        <v>0</v>
      </c>
      <c r="AG821" s="176"/>
      <c r="AH821" s="211"/>
      <c r="AI821" s="212" t="s">
        <v>2145</v>
      </c>
      <c r="AJ821" s="214"/>
      <c r="AK821" s="176"/>
      <c r="AL821" s="176"/>
      <c r="AM821" s="176"/>
      <c r="AN821" s="176"/>
      <c r="AO821" s="176"/>
      <c r="AP821" s="176"/>
      <c r="AQ821" s="176"/>
      <c r="AR821" s="176"/>
      <c r="AS821" s="176"/>
      <c r="AT821" s="176"/>
      <c r="AU821" s="176"/>
      <c r="AV821" s="176"/>
      <c r="AW821" s="176"/>
      <c r="AX821" s="176"/>
      <c r="AY821" s="176"/>
      <c r="AZ821" s="176"/>
      <c r="BA821" s="176"/>
      <c r="BB821" s="176"/>
      <c r="BC821" s="176"/>
      <c r="BD821" s="176"/>
      <c r="BE821" s="176"/>
      <c r="BF821" s="176"/>
      <c r="BG821" s="176"/>
      <c r="BH821" s="176"/>
    </row>
    <row r="822" spans="1:60" outlineLevel="1" x14ac:dyDescent="0.2">
      <c r="A822" s="177"/>
      <c r="B822" s="208" t="s">
        <v>2144</v>
      </c>
      <c r="C822" s="209"/>
      <c r="D822" s="200"/>
      <c r="E822" s="201"/>
      <c r="F822" s="184"/>
      <c r="G822" s="184"/>
      <c r="H822" s="184"/>
      <c r="I822" s="184"/>
      <c r="J822" s="184"/>
      <c r="K822" s="184"/>
      <c r="L822" s="184"/>
      <c r="M822" s="184"/>
      <c r="N822" s="184"/>
      <c r="O822" s="184"/>
      <c r="P822" s="184"/>
      <c r="Q822" s="184"/>
      <c r="R822" s="185"/>
      <c r="S822" s="185"/>
      <c r="T822" s="184"/>
      <c r="U822" s="184"/>
      <c r="V822" s="185"/>
      <c r="W822" s="185"/>
      <c r="X822" s="266"/>
      <c r="Y822" s="176"/>
      <c r="Z822" s="176"/>
      <c r="AA822" s="176"/>
      <c r="AB822" s="176"/>
      <c r="AC822" s="176"/>
      <c r="AD822" s="176"/>
      <c r="AE822" s="176" t="s">
        <v>197</v>
      </c>
      <c r="AF822" s="176">
        <v>0</v>
      </c>
      <c r="AG822" s="176"/>
      <c r="AH822" s="211"/>
      <c r="AI822" s="212" t="s">
        <v>2144</v>
      </c>
      <c r="AJ822" s="214"/>
      <c r="AK822" s="176"/>
      <c r="AL822" s="176"/>
      <c r="AM822" s="176"/>
      <c r="AN822" s="176"/>
      <c r="AO822" s="176"/>
      <c r="AP822" s="176"/>
      <c r="AQ822" s="176"/>
      <c r="AR822" s="176"/>
      <c r="AS822" s="176"/>
      <c r="AT822" s="176"/>
      <c r="AU822" s="176"/>
      <c r="AV822" s="176"/>
      <c r="AW822" s="176"/>
      <c r="AX822" s="176"/>
      <c r="AY822" s="176"/>
      <c r="AZ822" s="176"/>
      <c r="BA822" s="176"/>
      <c r="BB822" s="176"/>
      <c r="BC822" s="176"/>
      <c r="BD822" s="176"/>
      <c r="BE822" s="176"/>
      <c r="BF822" s="176"/>
      <c r="BG822" s="176"/>
      <c r="BH822" s="176"/>
    </row>
    <row r="823" spans="1:60" outlineLevel="1" x14ac:dyDescent="0.2">
      <c r="A823" s="177"/>
      <c r="B823" s="208" t="s">
        <v>2143</v>
      </c>
      <c r="C823" s="209"/>
      <c r="D823" s="200"/>
      <c r="E823" s="201"/>
      <c r="F823" s="184"/>
      <c r="G823" s="184"/>
      <c r="H823" s="184"/>
      <c r="I823" s="184"/>
      <c r="J823" s="184"/>
      <c r="K823" s="184"/>
      <c r="L823" s="184"/>
      <c r="M823" s="184"/>
      <c r="N823" s="184"/>
      <c r="O823" s="184"/>
      <c r="P823" s="184"/>
      <c r="Q823" s="184"/>
      <c r="R823" s="185"/>
      <c r="S823" s="185"/>
      <c r="T823" s="184"/>
      <c r="U823" s="184"/>
      <c r="V823" s="185"/>
      <c r="W823" s="185"/>
      <c r="X823" s="266"/>
      <c r="Y823" s="176"/>
      <c r="Z823" s="176"/>
      <c r="AA823" s="176"/>
      <c r="AB823" s="176"/>
      <c r="AC823" s="176"/>
      <c r="AD823" s="176"/>
      <c r="AE823" s="176" t="s">
        <v>197</v>
      </c>
      <c r="AF823" s="176">
        <v>0</v>
      </c>
      <c r="AG823" s="176"/>
      <c r="AH823" s="211"/>
      <c r="AI823" s="212" t="s">
        <v>2143</v>
      </c>
      <c r="AJ823" s="214"/>
      <c r="AK823" s="176"/>
      <c r="AL823" s="176"/>
      <c r="AM823" s="176"/>
      <c r="AN823" s="176"/>
      <c r="AO823" s="176"/>
      <c r="AP823" s="176"/>
      <c r="AQ823" s="176"/>
      <c r="AR823" s="176"/>
      <c r="AS823" s="176"/>
      <c r="AT823" s="176"/>
      <c r="AU823" s="176"/>
      <c r="AV823" s="176"/>
      <c r="AW823" s="176"/>
      <c r="AX823" s="176"/>
      <c r="AY823" s="176"/>
      <c r="AZ823" s="176"/>
      <c r="BA823" s="176"/>
      <c r="BB823" s="176"/>
      <c r="BC823" s="176"/>
      <c r="BD823" s="176"/>
      <c r="BE823" s="176"/>
      <c r="BF823" s="176"/>
      <c r="BG823" s="176"/>
      <c r="BH823" s="176"/>
    </row>
    <row r="824" spans="1:60" outlineLevel="1" x14ac:dyDescent="0.2">
      <c r="A824" s="177"/>
      <c r="B824" s="208" t="s">
        <v>2142</v>
      </c>
      <c r="C824" s="209"/>
      <c r="D824" s="200"/>
      <c r="E824" s="201"/>
      <c r="F824" s="184"/>
      <c r="G824" s="184"/>
      <c r="H824" s="184"/>
      <c r="I824" s="184"/>
      <c r="J824" s="184"/>
      <c r="K824" s="184"/>
      <c r="L824" s="184"/>
      <c r="M824" s="184"/>
      <c r="N824" s="184"/>
      <c r="O824" s="184"/>
      <c r="P824" s="184"/>
      <c r="Q824" s="184"/>
      <c r="R824" s="185"/>
      <c r="S824" s="185"/>
      <c r="T824" s="184"/>
      <c r="U824" s="184"/>
      <c r="V824" s="185"/>
      <c r="W824" s="185"/>
      <c r="X824" s="266"/>
      <c r="Y824" s="176"/>
      <c r="Z824" s="176"/>
      <c r="AA824" s="176"/>
      <c r="AB824" s="176"/>
      <c r="AC824" s="176"/>
      <c r="AD824" s="176"/>
      <c r="AE824" s="176" t="s">
        <v>197</v>
      </c>
      <c r="AF824" s="176">
        <v>0</v>
      </c>
      <c r="AG824" s="176"/>
      <c r="AH824" s="211"/>
      <c r="AI824" s="212" t="s">
        <v>2142</v>
      </c>
      <c r="AJ824" s="214"/>
      <c r="AK824" s="176"/>
      <c r="AL824" s="176"/>
      <c r="AM824" s="176"/>
      <c r="AN824" s="176"/>
      <c r="AO824" s="176"/>
      <c r="AP824" s="176"/>
      <c r="AQ824" s="176"/>
      <c r="AR824" s="176"/>
      <c r="AS824" s="176"/>
      <c r="AT824" s="176"/>
      <c r="AU824" s="176"/>
      <c r="AV824" s="176"/>
      <c r="AW824" s="176"/>
      <c r="AX824" s="176"/>
      <c r="AY824" s="176"/>
      <c r="AZ824" s="176"/>
      <c r="BA824" s="176"/>
      <c r="BB824" s="176"/>
      <c r="BC824" s="176"/>
      <c r="BD824" s="176"/>
      <c r="BE824" s="176"/>
      <c r="BF824" s="176"/>
      <c r="BG824" s="176"/>
      <c r="BH824" s="176"/>
    </row>
    <row r="825" spans="1:60" outlineLevel="1" x14ac:dyDescent="0.2">
      <c r="A825" s="177"/>
      <c r="B825" s="208" t="s">
        <v>2141</v>
      </c>
      <c r="C825" s="209"/>
      <c r="D825" s="200"/>
      <c r="E825" s="201"/>
      <c r="F825" s="184"/>
      <c r="G825" s="184"/>
      <c r="H825" s="184"/>
      <c r="I825" s="184"/>
      <c r="J825" s="184"/>
      <c r="K825" s="184"/>
      <c r="L825" s="184"/>
      <c r="M825" s="184"/>
      <c r="N825" s="184"/>
      <c r="O825" s="184"/>
      <c r="P825" s="184"/>
      <c r="Q825" s="184"/>
      <c r="R825" s="185"/>
      <c r="S825" s="185"/>
      <c r="T825" s="184"/>
      <c r="U825" s="184"/>
      <c r="V825" s="185"/>
      <c r="W825" s="185"/>
      <c r="X825" s="266"/>
      <c r="Y825" s="176"/>
      <c r="Z825" s="176"/>
      <c r="AA825" s="176"/>
      <c r="AB825" s="176"/>
      <c r="AC825" s="176"/>
      <c r="AD825" s="176"/>
      <c r="AE825" s="176" t="s">
        <v>197</v>
      </c>
      <c r="AF825" s="176">
        <v>0</v>
      </c>
      <c r="AG825" s="176"/>
      <c r="AH825" s="211"/>
      <c r="AI825" s="212" t="s">
        <v>2141</v>
      </c>
      <c r="AJ825" s="214"/>
      <c r="AK825" s="176"/>
      <c r="AL825" s="176"/>
      <c r="AM825" s="176"/>
      <c r="AN825" s="176"/>
      <c r="AO825" s="176"/>
      <c r="AP825" s="176"/>
      <c r="AQ825" s="176"/>
      <c r="AR825" s="176"/>
      <c r="AS825" s="176"/>
      <c r="AT825" s="176"/>
      <c r="AU825" s="176"/>
      <c r="AV825" s="176"/>
      <c r="AW825" s="176"/>
      <c r="AX825" s="176"/>
      <c r="AY825" s="176"/>
      <c r="AZ825" s="176"/>
      <c r="BA825" s="176"/>
      <c r="BB825" s="176"/>
      <c r="BC825" s="176"/>
      <c r="BD825" s="176"/>
      <c r="BE825" s="176"/>
      <c r="BF825" s="176"/>
      <c r="BG825" s="176"/>
      <c r="BH825" s="176"/>
    </row>
    <row r="826" spans="1:60" outlineLevel="1" x14ac:dyDescent="0.2">
      <c r="A826" s="177"/>
      <c r="B826" s="208" t="s">
        <v>2140</v>
      </c>
      <c r="C826" s="209"/>
      <c r="D826" s="200"/>
      <c r="E826" s="201"/>
      <c r="F826" s="184"/>
      <c r="G826" s="184"/>
      <c r="H826" s="184"/>
      <c r="I826" s="184"/>
      <c r="J826" s="184"/>
      <c r="K826" s="184"/>
      <c r="L826" s="184"/>
      <c r="M826" s="184"/>
      <c r="N826" s="184"/>
      <c r="O826" s="184"/>
      <c r="P826" s="184"/>
      <c r="Q826" s="184"/>
      <c r="R826" s="185"/>
      <c r="S826" s="185"/>
      <c r="T826" s="184"/>
      <c r="U826" s="184"/>
      <c r="V826" s="185"/>
      <c r="W826" s="185"/>
      <c r="X826" s="266"/>
      <c r="Y826" s="176"/>
      <c r="Z826" s="176"/>
      <c r="AA826" s="176"/>
      <c r="AB826" s="176"/>
      <c r="AC826" s="176"/>
      <c r="AD826" s="176"/>
      <c r="AE826" s="176" t="s">
        <v>197</v>
      </c>
      <c r="AF826" s="176">
        <v>0</v>
      </c>
      <c r="AG826" s="176"/>
      <c r="AH826" s="211"/>
      <c r="AI826" s="212" t="s">
        <v>2140</v>
      </c>
      <c r="AJ826" s="214"/>
      <c r="AK826" s="176"/>
      <c r="AL826" s="176"/>
      <c r="AM826" s="176"/>
      <c r="AN826" s="176"/>
      <c r="AO826" s="176"/>
      <c r="AP826" s="176"/>
      <c r="AQ826" s="176"/>
      <c r="AR826" s="176"/>
      <c r="AS826" s="176"/>
      <c r="AT826" s="176"/>
      <c r="AU826" s="176"/>
      <c r="AV826" s="176"/>
      <c r="AW826" s="176"/>
      <c r="AX826" s="176"/>
      <c r="AY826" s="176"/>
      <c r="AZ826" s="176"/>
      <c r="BA826" s="176"/>
      <c r="BB826" s="176"/>
      <c r="BC826" s="176"/>
      <c r="BD826" s="176"/>
      <c r="BE826" s="176"/>
      <c r="BF826" s="176"/>
      <c r="BG826" s="176"/>
      <c r="BH826" s="176"/>
    </row>
    <row r="827" spans="1:60" outlineLevel="1" x14ac:dyDescent="0.2">
      <c r="A827" s="177"/>
      <c r="B827" s="208" t="s">
        <v>2139</v>
      </c>
      <c r="C827" s="209"/>
      <c r="D827" s="200"/>
      <c r="E827" s="201"/>
      <c r="F827" s="184"/>
      <c r="G827" s="184"/>
      <c r="H827" s="184"/>
      <c r="I827" s="184"/>
      <c r="J827" s="184"/>
      <c r="K827" s="184"/>
      <c r="L827" s="184"/>
      <c r="M827" s="184"/>
      <c r="N827" s="184"/>
      <c r="O827" s="184"/>
      <c r="P827" s="184"/>
      <c r="Q827" s="184"/>
      <c r="R827" s="185"/>
      <c r="S827" s="185"/>
      <c r="T827" s="184"/>
      <c r="U827" s="184"/>
      <c r="V827" s="185"/>
      <c r="W827" s="185"/>
      <c r="X827" s="266"/>
      <c r="Y827" s="176"/>
      <c r="Z827" s="176"/>
      <c r="AA827" s="176"/>
      <c r="AB827" s="176"/>
      <c r="AC827" s="176"/>
      <c r="AD827" s="176"/>
      <c r="AE827" s="176" t="s">
        <v>197</v>
      </c>
      <c r="AF827" s="176">
        <v>0</v>
      </c>
      <c r="AG827" s="176"/>
      <c r="AH827" s="211"/>
      <c r="AI827" s="212" t="s">
        <v>2139</v>
      </c>
      <c r="AJ827" s="214"/>
      <c r="AK827" s="176"/>
      <c r="AL827" s="176"/>
      <c r="AM827" s="176"/>
      <c r="AN827" s="176"/>
      <c r="AO827" s="176"/>
      <c r="AP827" s="176"/>
      <c r="AQ827" s="176"/>
      <c r="AR827" s="176"/>
      <c r="AS827" s="176"/>
      <c r="AT827" s="176"/>
      <c r="AU827" s="176"/>
      <c r="AV827" s="176"/>
      <c r="AW827" s="176"/>
      <c r="AX827" s="176"/>
      <c r="AY827" s="176"/>
      <c r="AZ827" s="176"/>
      <c r="BA827" s="176"/>
      <c r="BB827" s="176"/>
      <c r="BC827" s="176"/>
      <c r="BD827" s="176"/>
      <c r="BE827" s="176"/>
      <c r="BF827" s="176"/>
      <c r="BG827" s="176"/>
      <c r="BH827" s="176"/>
    </row>
    <row r="828" spans="1:60" outlineLevel="1" x14ac:dyDescent="0.2">
      <c r="A828" s="177"/>
      <c r="B828" s="208" t="s">
        <v>2138</v>
      </c>
      <c r="C828" s="209"/>
      <c r="D828" s="200"/>
      <c r="E828" s="201"/>
      <c r="F828" s="184"/>
      <c r="G828" s="184"/>
      <c r="H828" s="184"/>
      <c r="I828" s="184"/>
      <c r="J828" s="184"/>
      <c r="K828" s="184"/>
      <c r="L828" s="184"/>
      <c r="M828" s="184"/>
      <c r="N828" s="184"/>
      <c r="O828" s="184"/>
      <c r="P828" s="184"/>
      <c r="Q828" s="184"/>
      <c r="R828" s="185"/>
      <c r="S828" s="185"/>
      <c r="T828" s="184"/>
      <c r="U828" s="184"/>
      <c r="V828" s="185"/>
      <c r="W828" s="185"/>
      <c r="X828" s="266"/>
      <c r="Y828" s="176"/>
      <c r="Z828" s="176"/>
      <c r="AA828" s="176"/>
      <c r="AB828" s="176"/>
      <c r="AC828" s="176"/>
      <c r="AD828" s="176"/>
      <c r="AE828" s="176" t="s">
        <v>197</v>
      </c>
      <c r="AF828" s="176">
        <v>0</v>
      </c>
      <c r="AG828" s="176"/>
      <c r="AH828" s="211"/>
      <c r="AI828" s="212" t="s">
        <v>2138</v>
      </c>
      <c r="AJ828" s="214"/>
      <c r="AK828" s="176"/>
      <c r="AL828" s="176"/>
      <c r="AM828" s="176"/>
      <c r="AN828" s="176"/>
      <c r="AO828" s="176"/>
      <c r="AP828" s="176"/>
      <c r="AQ828" s="176"/>
      <c r="AR828" s="176"/>
      <c r="AS828" s="176"/>
      <c r="AT828" s="176"/>
      <c r="AU828" s="176"/>
      <c r="AV828" s="176"/>
      <c r="AW828" s="176"/>
      <c r="AX828" s="176"/>
      <c r="AY828" s="176"/>
      <c r="AZ828" s="176"/>
      <c r="BA828" s="176"/>
      <c r="BB828" s="176"/>
      <c r="BC828" s="176"/>
      <c r="BD828" s="176"/>
      <c r="BE828" s="176"/>
      <c r="BF828" s="176"/>
      <c r="BG828" s="176"/>
      <c r="BH828" s="176"/>
    </row>
    <row r="829" spans="1:60" outlineLevel="1" x14ac:dyDescent="0.2">
      <c r="A829" s="177"/>
      <c r="B829" s="208" t="s">
        <v>2137</v>
      </c>
      <c r="C829" s="209"/>
      <c r="D829" s="200"/>
      <c r="E829" s="201"/>
      <c r="F829" s="184"/>
      <c r="G829" s="184"/>
      <c r="H829" s="184"/>
      <c r="I829" s="184"/>
      <c r="J829" s="184"/>
      <c r="K829" s="184"/>
      <c r="L829" s="184"/>
      <c r="M829" s="184"/>
      <c r="N829" s="184"/>
      <c r="O829" s="184"/>
      <c r="P829" s="184"/>
      <c r="Q829" s="184"/>
      <c r="R829" s="185"/>
      <c r="S829" s="185"/>
      <c r="T829" s="184"/>
      <c r="U829" s="184"/>
      <c r="V829" s="185"/>
      <c r="W829" s="185"/>
      <c r="X829" s="266"/>
      <c r="Y829" s="176"/>
      <c r="Z829" s="176"/>
      <c r="AA829" s="176"/>
      <c r="AB829" s="176"/>
      <c r="AC829" s="176"/>
      <c r="AD829" s="176"/>
      <c r="AE829" s="176" t="s">
        <v>197</v>
      </c>
      <c r="AF829" s="176">
        <v>0</v>
      </c>
      <c r="AG829" s="176"/>
      <c r="AH829" s="211"/>
      <c r="AI829" s="212" t="s">
        <v>2137</v>
      </c>
      <c r="AJ829" s="214"/>
      <c r="AK829" s="176"/>
      <c r="AL829" s="176"/>
      <c r="AM829" s="176"/>
      <c r="AN829" s="176"/>
      <c r="AO829" s="176"/>
      <c r="AP829" s="176"/>
      <c r="AQ829" s="176"/>
      <c r="AR829" s="176"/>
      <c r="AS829" s="176"/>
      <c r="AT829" s="176"/>
      <c r="AU829" s="176"/>
      <c r="AV829" s="176"/>
      <c r="AW829" s="176"/>
      <c r="AX829" s="176"/>
      <c r="AY829" s="176"/>
      <c r="AZ829" s="176"/>
      <c r="BA829" s="176"/>
      <c r="BB829" s="176"/>
      <c r="BC829" s="176"/>
      <c r="BD829" s="176"/>
      <c r="BE829" s="176"/>
      <c r="BF829" s="176"/>
      <c r="BG829" s="176"/>
      <c r="BH829" s="176"/>
    </row>
    <row r="830" spans="1:60" outlineLevel="1" x14ac:dyDescent="0.2">
      <c r="A830" s="177"/>
      <c r="B830" s="208" t="s">
        <v>2136</v>
      </c>
      <c r="C830" s="209"/>
      <c r="D830" s="200"/>
      <c r="E830" s="201"/>
      <c r="F830" s="184"/>
      <c r="G830" s="184"/>
      <c r="H830" s="184"/>
      <c r="I830" s="184"/>
      <c r="J830" s="184"/>
      <c r="K830" s="184"/>
      <c r="L830" s="184"/>
      <c r="M830" s="184"/>
      <c r="N830" s="184"/>
      <c r="O830" s="184"/>
      <c r="P830" s="184"/>
      <c r="Q830" s="184"/>
      <c r="R830" s="185"/>
      <c r="S830" s="185"/>
      <c r="T830" s="184"/>
      <c r="U830" s="184"/>
      <c r="V830" s="185"/>
      <c r="W830" s="185"/>
      <c r="X830" s="266"/>
      <c r="Y830" s="176"/>
      <c r="Z830" s="176"/>
      <c r="AA830" s="176"/>
      <c r="AB830" s="176"/>
      <c r="AC830" s="176"/>
      <c r="AD830" s="176"/>
      <c r="AE830" s="176" t="s">
        <v>197</v>
      </c>
      <c r="AF830" s="176">
        <v>0</v>
      </c>
      <c r="AG830" s="176"/>
      <c r="AH830" s="211"/>
      <c r="AI830" s="212" t="s">
        <v>2136</v>
      </c>
      <c r="AJ830" s="214"/>
      <c r="AK830" s="176"/>
      <c r="AL830" s="176"/>
      <c r="AM830" s="176"/>
      <c r="AN830" s="176"/>
      <c r="AO830" s="176"/>
      <c r="AP830" s="176"/>
      <c r="AQ830" s="176"/>
      <c r="AR830" s="176"/>
      <c r="AS830" s="176"/>
      <c r="AT830" s="176"/>
      <c r="AU830" s="176"/>
      <c r="AV830" s="176"/>
      <c r="AW830" s="176"/>
      <c r="AX830" s="176"/>
      <c r="AY830" s="176"/>
      <c r="AZ830" s="176"/>
      <c r="BA830" s="176"/>
      <c r="BB830" s="176"/>
      <c r="BC830" s="176"/>
      <c r="BD830" s="176"/>
      <c r="BE830" s="176"/>
      <c r="BF830" s="176"/>
      <c r="BG830" s="176"/>
      <c r="BH830" s="176"/>
    </row>
    <row r="831" spans="1:60" outlineLevel="1" x14ac:dyDescent="0.2">
      <c r="A831" s="177"/>
      <c r="B831" s="208" t="s">
        <v>2135</v>
      </c>
      <c r="C831" s="209"/>
      <c r="D831" s="200"/>
      <c r="E831" s="201"/>
      <c r="F831" s="184"/>
      <c r="G831" s="184"/>
      <c r="H831" s="184"/>
      <c r="I831" s="184"/>
      <c r="J831" s="184"/>
      <c r="K831" s="184"/>
      <c r="L831" s="184"/>
      <c r="M831" s="184"/>
      <c r="N831" s="184"/>
      <c r="O831" s="184"/>
      <c r="P831" s="184"/>
      <c r="Q831" s="184"/>
      <c r="R831" s="185"/>
      <c r="S831" s="185"/>
      <c r="T831" s="184"/>
      <c r="U831" s="184"/>
      <c r="V831" s="185"/>
      <c r="W831" s="185"/>
      <c r="X831" s="266"/>
      <c r="Y831" s="176"/>
      <c r="Z831" s="176"/>
      <c r="AA831" s="176"/>
      <c r="AB831" s="176"/>
      <c r="AC831" s="176"/>
      <c r="AD831" s="176"/>
      <c r="AE831" s="176" t="s">
        <v>197</v>
      </c>
      <c r="AF831" s="176">
        <v>0</v>
      </c>
      <c r="AG831" s="176"/>
      <c r="AH831" s="211"/>
      <c r="AI831" s="212" t="s">
        <v>2135</v>
      </c>
      <c r="AJ831" s="214"/>
      <c r="AK831" s="176"/>
      <c r="AL831" s="176"/>
      <c r="AM831" s="176"/>
      <c r="AN831" s="176"/>
      <c r="AO831" s="176"/>
      <c r="AP831" s="176"/>
      <c r="AQ831" s="176"/>
      <c r="AR831" s="176"/>
      <c r="AS831" s="176"/>
      <c r="AT831" s="176"/>
      <c r="AU831" s="176"/>
      <c r="AV831" s="176"/>
      <c r="AW831" s="176"/>
      <c r="AX831" s="176"/>
      <c r="AY831" s="176"/>
      <c r="AZ831" s="176"/>
      <c r="BA831" s="176"/>
      <c r="BB831" s="176"/>
      <c r="BC831" s="176"/>
      <c r="BD831" s="176"/>
      <c r="BE831" s="176"/>
      <c r="BF831" s="176"/>
      <c r="BG831" s="176"/>
      <c r="BH831" s="176"/>
    </row>
    <row r="832" spans="1:60" outlineLevel="1" x14ac:dyDescent="0.2">
      <c r="A832" s="177"/>
      <c r="B832" s="208" t="s">
        <v>2134</v>
      </c>
      <c r="C832" s="209"/>
      <c r="D832" s="200"/>
      <c r="E832" s="201"/>
      <c r="F832" s="184"/>
      <c r="G832" s="184"/>
      <c r="H832" s="184"/>
      <c r="I832" s="184"/>
      <c r="J832" s="184"/>
      <c r="K832" s="184"/>
      <c r="L832" s="184"/>
      <c r="M832" s="184"/>
      <c r="N832" s="184"/>
      <c r="O832" s="184"/>
      <c r="P832" s="184"/>
      <c r="Q832" s="184"/>
      <c r="R832" s="185"/>
      <c r="S832" s="185"/>
      <c r="T832" s="184"/>
      <c r="U832" s="184"/>
      <c r="V832" s="185"/>
      <c r="W832" s="185"/>
      <c r="X832" s="266"/>
      <c r="Y832" s="176"/>
      <c r="Z832" s="176"/>
      <c r="AA832" s="176"/>
      <c r="AB832" s="176"/>
      <c r="AC832" s="176"/>
      <c r="AD832" s="176"/>
      <c r="AE832" s="176" t="s">
        <v>197</v>
      </c>
      <c r="AF832" s="176">
        <v>0</v>
      </c>
      <c r="AG832" s="176"/>
      <c r="AH832" s="211"/>
      <c r="AI832" s="212" t="s">
        <v>2134</v>
      </c>
      <c r="AJ832" s="214"/>
      <c r="AK832" s="176"/>
      <c r="AL832" s="176"/>
      <c r="AM832" s="176"/>
      <c r="AN832" s="176"/>
      <c r="AO832" s="176"/>
      <c r="AP832" s="176"/>
      <c r="AQ832" s="176"/>
      <c r="AR832" s="176"/>
      <c r="AS832" s="176"/>
      <c r="AT832" s="176"/>
      <c r="AU832" s="176"/>
      <c r="AV832" s="176"/>
      <c r="AW832" s="176"/>
      <c r="AX832" s="176"/>
      <c r="AY832" s="176"/>
      <c r="AZ832" s="176"/>
      <c r="BA832" s="176"/>
      <c r="BB832" s="176"/>
      <c r="BC832" s="176"/>
      <c r="BD832" s="176"/>
      <c r="BE832" s="176"/>
      <c r="BF832" s="176"/>
      <c r="BG832" s="176"/>
      <c r="BH832" s="176"/>
    </row>
    <row r="833" spans="1:60" outlineLevel="1" x14ac:dyDescent="0.2">
      <c r="A833" s="177"/>
      <c r="B833" s="208" t="s">
        <v>2133</v>
      </c>
      <c r="C833" s="209"/>
      <c r="D833" s="200"/>
      <c r="E833" s="201"/>
      <c r="F833" s="184"/>
      <c r="G833" s="184"/>
      <c r="H833" s="184"/>
      <c r="I833" s="184"/>
      <c r="J833" s="184"/>
      <c r="K833" s="184"/>
      <c r="L833" s="184"/>
      <c r="M833" s="184"/>
      <c r="N833" s="184"/>
      <c r="O833" s="184"/>
      <c r="P833" s="184"/>
      <c r="Q833" s="184"/>
      <c r="R833" s="185"/>
      <c r="S833" s="185"/>
      <c r="T833" s="184"/>
      <c r="U833" s="184"/>
      <c r="V833" s="185"/>
      <c r="W833" s="185"/>
      <c r="X833" s="266"/>
      <c r="Y833" s="176"/>
      <c r="Z833" s="176"/>
      <c r="AA833" s="176"/>
      <c r="AB833" s="176"/>
      <c r="AC833" s="176"/>
      <c r="AD833" s="176"/>
      <c r="AE833" s="176" t="s">
        <v>197</v>
      </c>
      <c r="AF833" s="176">
        <v>0</v>
      </c>
      <c r="AG833" s="176"/>
      <c r="AH833" s="211"/>
      <c r="AI833" s="212" t="s">
        <v>2133</v>
      </c>
      <c r="AJ833" s="214"/>
      <c r="AK833" s="176"/>
      <c r="AL833" s="176"/>
      <c r="AM833" s="176"/>
      <c r="AN833" s="176"/>
      <c r="AO833" s="176"/>
      <c r="AP833" s="176"/>
      <c r="AQ833" s="176"/>
      <c r="AR833" s="176"/>
      <c r="AS833" s="176"/>
      <c r="AT833" s="176"/>
      <c r="AU833" s="176"/>
      <c r="AV833" s="176"/>
      <c r="AW833" s="176"/>
      <c r="AX833" s="176"/>
      <c r="AY833" s="176"/>
      <c r="AZ833" s="176"/>
      <c r="BA833" s="176"/>
      <c r="BB833" s="176"/>
      <c r="BC833" s="176"/>
      <c r="BD833" s="176"/>
      <c r="BE833" s="176"/>
      <c r="BF833" s="176"/>
      <c r="BG833" s="176"/>
      <c r="BH833" s="176"/>
    </row>
    <row r="834" spans="1:60" outlineLevel="1" x14ac:dyDescent="0.2">
      <c r="A834" s="177"/>
      <c r="B834" s="208" t="s">
        <v>2132</v>
      </c>
      <c r="C834" s="209"/>
      <c r="D834" s="200"/>
      <c r="E834" s="201"/>
      <c r="F834" s="184"/>
      <c r="G834" s="184"/>
      <c r="H834" s="184"/>
      <c r="I834" s="184"/>
      <c r="J834" s="184"/>
      <c r="K834" s="184"/>
      <c r="L834" s="184"/>
      <c r="M834" s="184"/>
      <c r="N834" s="184"/>
      <c r="O834" s="184"/>
      <c r="P834" s="184"/>
      <c r="Q834" s="184"/>
      <c r="R834" s="185"/>
      <c r="S834" s="185"/>
      <c r="T834" s="184"/>
      <c r="U834" s="184"/>
      <c r="V834" s="185"/>
      <c r="W834" s="185"/>
      <c r="X834" s="266"/>
      <c r="Y834" s="176"/>
      <c r="Z834" s="176"/>
      <c r="AA834" s="176"/>
      <c r="AB834" s="176"/>
      <c r="AC834" s="176"/>
      <c r="AD834" s="176"/>
      <c r="AE834" s="176" t="s">
        <v>197</v>
      </c>
      <c r="AF834" s="176">
        <v>0</v>
      </c>
      <c r="AG834" s="176"/>
      <c r="AH834" s="211"/>
      <c r="AI834" s="212" t="s">
        <v>2132</v>
      </c>
      <c r="AJ834" s="214"/>
      <c r="AK834" s="176"/>
      <c r="AL834" s="176"/>
      <c r="AM834" s="176"/>
      <c r="AN834" s="176"/>
      <c r="AO834" s="176"/>
      <c r="AP834" s="176"/>
      <c r="AQ834" s="176"/>
      <c r="AR834" s="176"/>
      <c r="AS834" s="176"/>
      <c r="AT834" s="176"/>
      <c r="AU834" s="176"/>
      <c r="AV834" s="176"/>
      <c r="AW834" s="176"/>
      <c r="AX834" s="176"/>
      <c r="AY834" s="176"/>
      <c r="AZ834" s="176"/>
      <c r="BA834" s="176"/>
      <c r="BB834" s="176"/>
      <c r="BC834" s="176"/>
      <c r="BD834" s="176"/>
      <c r="BE834" s="176"/>
      <c r="BF834" s="176"/>
      <c r="BG834" s="176"/>
      <c r="BH834" s="176"/>
    </row>
    <row r="835" spans="1:60" outlineLevel="1" x14ac:dyDescent="0.2">
      <c r="A835" s="177"/>
      <c r="B835" s="208" t="s">
        <v>2131</v>
      </c>
      <c r="C835" s="209"/>
      <c r="D835" s="200"/>
      <c r="E835" s="201"/>
      <c r="F835" s="184"/>
      <c r="G835" s="184"/>
      <c r="H835" s="184"/>
      <c r="I835" s="184"/>
      <c r="J835" s="184"/>
      <c r="K835" s="184"/>
      <c r="L835" s="184"/>
      <c r="M835" s="184"/>
      <c r="N835" s="184"/>
      <c r="O835" s="184"/>
      <c r="P835" s="184"/>
      <c r="Q835" s="184"/>
      <c r="R835" s="185"/>
      <c r="S835" s="185"/>
      <c r="T835" s="184"/>
      <c r="U835" s="184"/>
      <c r="V835" s="185"/>
      <c r="W835" s="185"/>
      <c r="X835" s="266"/>
      <c r="Y835" s="176"/>
      <c r="Z835" s="176"/>
      <c r="AA835" s="176"/>
      <c r="AB835" s="176"/>
      <c r="AC835" s="176"/>
      <c r="AD835" s="176"/>
      <c r="AE835" s="176" t="s">
        <v>197</v>
      </c>
      <c r="AF835" s="176">
        <v>0</v>
      </c>
      <c r="AG835" s="176"/>
      <c r="AH835" s="211"/>
      <c r="AI835" s="212" t="s">
        <v>2131</v>
      </c>
      <c r="AJ835" s="214"/>
      <c r="AK835" s="176"/>
      <c r="AL835" s="176"/>
      <c r="AM835" s="176"/>
      <c r="AN835" s="176"/>
      <c r="AO835" s="176"/>
      <c r="AP835" s="176"/>
      <c r="AQ835" s="176"/>
      <c r="AR835" s="176"/>
      <c r="AS835" s="176"/>
      <c r="AT835" s="176"/>
      <c r="AU835" s="176"/>
      <c r="AV835" s="176"/>
      <c r="AW835" s="176"/>
      <c r="AX835" s="176"/>
      <c r="AY835" s="176"/>
      <c r="AZ835" s="176"/>
      <c r="BA835" s="176"/>
      <c r="BB835" s="176"/>
      <c r="BC835" s="176"/>
      <c r="BD835" s="176"/>
      <c r="BE835" s="176"/>
      <c r="BF835" s="176"/>
      <c r="BG835" s="176"/>
      <c r="BH835" s="176"/>
    </row>
    <row r="836" spans="1:60" outlineLevel="1" x14ac:dyDescent="0.2">
      <c r="A836" s="177"/>
      <c r="B836" s="208" t="s">
        <v>2130</v>
      </c>
      <c r="C836" s="209"/>
      <c r="D836" s="200"/>
      <c r="E836" s="201"/>
      <c r="F836" s="184"/>
      <c r="G836" s="184"/>
      <c r="H836" s="184"/>
      <c r="I836" s="184"/>
      <c r="J836" s="184"/>
      <c r="K836" s="184"/>
      <c r="L836" s="184"/>
      <c r="M836" s="184"/>
      <c r="N836" s="184"/>
      <c r="O836" s="184"/>
      <c r="P836" s="184"/>
      <c r="Q836" s="184"/>
      <c r="R836" s="185"/>
      <c r="S836" s="185"/>
      <c r="T836" s="184"/>
      <c r="U836" s="184"/>
      <c r="V836" s="185"/>
      <c r="W836" s="185"/>
      <c r="X836" s="266"/>
      <c r="Y836" s="176"/>
      <c r="Z836" s="176"/>
      <c r="AA836" s="176"/>
      <c r="AB836" s="176"/>
      <c r="AC836" s="176"/>
      <c r="AD836" s="176"/>
      <c r="AE836" s="176" t="s">
        <v>197</v>
      </c>
      <c r="AF836" s="176">
        <v>0</v>
      </c>
      <c r="AG836" s="176"/>
      <c r="AH836" s="211"/>
      <c r="AI836" s="212" t="s">
        <v>2130</v>
      </c>
      <c r="AJ836" s="214"/>
      <c r="AK836" s="176"/>
      <c r="AL836" s="176"/>
      <c r="AM836" s="176"/>
      <c r="AN836" s="176"/>
      <c r="AO836" s="176"/>
      <c r="AP836" s="176"/>
      <c r="AQ836" s="176"/>
      <c r="AR836" s="176"/>
      <c r="AS836" s="176"/>
      <c r="AT836" s="176"/>
      <c r="AU836" s="176"/>
      <c r="AV836" s="176"/>
      <c r="AW836" s="176"/>
      <c r="AX836" s="176"/>
      <c r="AY836" s="176"/>
      <c r="AZ836" s="176"/>
      <c r="BA836" s="176"/>
      <c r="BB836" s="176"/>
      <c r="BC836" s="176"/>
      <c r="BD836" s="176"/>
      <c r="BE836" s="176"/>
      <c r="BF836" s="176"/>
      <c r="BG836" s="176"/>
      <c r="BH836" s="176"/>
    </row>
    <row r="837" spans="1:60" outlineLevel="1" x14ac:dyDescent="0.2">
      <c r="A837" s="177"/>
      <c r="B837" s="208" t="s">
        <v>2129</v>
      </c>
      <c r="C837" s="209"/>
      <c r="D837" s="200"/>
      <c r="E837" s="201"/>
      <c r="F837" s="184"/>
      <c r="G837" s="184"/>
      <c r="H837" s="184"/>
      <c r="I837" s="184"/>
      <c r="J837" s="184"/>
      <c r="K837" s="184"/>
      <c r="L837" s="184"/>
      <c r="M837" s="184"/>
      <c r="N837" s="184"/>
      <c r="O837" s="184"/>
      <c r="P837" s="184"/>
      <c r="Q837" s="184"/>
      <c r="R837" s="185"/>
      <c r="S837" s="185"/>
      <c r="T837" s="184"/>
      <c r="U837" s="184"/>
      <c r="V837" s="185"/>
      <c r="W837" s="185"/>
      <c r="X837" s="266"/>
      <c r="Y837" s="176"/>
      <c r="Z837" s="176"/>
      <c r="AA837" s="176"/>
      <c r="AB837" s="176"/>
      <c r="AC837" s="176"/>
      <c r="AD837" s="176"/>
      <c r="AE837" s="176" t="s">
        <v>197</v>
      </c>
      <c r="AF837" s="176">
        <v>0</v>
      </c>
      <c r="AG837" s="176"/>
      <c r="AH837" s="211"/>
      <c r="AI837" s="212" t="s">
        <v>2129</v>
      </c>
      <c r="AJ837" s="214"/>
      <c r="AK837" s="176"/>
      <c r="AL837" s="176"/>
      <c r="AM837" s="176"/>
      <c r="AN837" s="176"/>
      <c r="AO837" s="176"/>
      <c r="AP837" s="176"/>
      <c r="AQ837" s="176"/>
      <c r="AR837" s="176"/>
      <c r="AS837" s="176"/>
      <c r="AT837" s="176"/>
      <c r="AU837" s="176"/>
      <c r="AV837" s="176"/>
      <c r="AW837" s="176"/>
      <c r="AX837" s="176"/>
      <c r="AY837" s="176"/>
      <c r="AZ837" s="176"/>
      <c r="BA837" s="176"/>
      <c r="BB837" s="176"/>
      <c r="BC837" s="176"/>
      <c r="BD837" s="176"/>
      <c r="BE837" s="176"/>
      <c r="BF837" s="176"/>
      <c r="BG837" s="176"/>
      <c r="BH837" s="176"/>
    </row>
    <row r="838" spans="1:60" outlineLevel="1" x14ac:dyDescent="0.2">
      <c r="A838" s="177"/>
      <c r="B838" s="208" t="s">
        <v>2128</v>
      </c>
      <c r="C838" s="209"/>
      <c r="D838" s="200"/>
      <c r="E838" s="201"/>
      <c r="F838" s="184"/>
      <c r="G838" s="184"/>
      <c r="H838" s="184"/>
      <c r="I838" s="184"/>
      <c r="J838" s="184"/>
      <c r="K838" s="184"/>
      <c r="L838" s="184"/>
      <c r="M838" s="184"/>
      <c r="N838" s="184"/>
      <c r="O838" s="184"/>
      <c r="P838" s="184"/>
      <c r="Q838" s="184"/>
      <c r="R838" s="185"/>
      <c r="S838" s="185"/>
      <c r="T838" s="184"/>
      <c r="U838" s="184"/>
      <c r="V838" s="185"/>
      <c r="W838" s="185"/>
      <c r="X838" s="266"/>
      <c r="Y838" s="176"/>
      <c r="Z838" s="176"/>
      <c r="AA838" s="176"/>
      <c r="AB838" s="176"/>
      <c r="AC838" s="176"/>
      <c r="AD838" s="176"/>
      <c r="AE838" s="176" t="s">
        <v>197</v>
      </c>
      <c r="AF838" s="176">
        <v>0</v>
      </c>
      <c r="AG838" s="176"/>
      <c r="AH838" s="211"/>
      <c r="AI838" s="212" t="s">
        <v>2128</v>
      </c>
      <c r="AJ838" s="214"/>
      <c r="AK838" s="176"/>
      <c r="AL838" s="176"/>
      <c r="AM838" s="176"/>
      <c r="AN838" s="176"/>
      <c r="AO838" s="176"/>
      <c r="AP838" s="176"/>
      <c r="AQ838" s="176"/>
      <c r="AR838" s="176"/>
      <c r="AS838" s="176"/>
      <c r="AT838" s="176"/>
      <c r="AU838" s="176"/>
      <c r="AV838" s="176"/>
      <c r="AW838" s="176"/>
      <c r="AX838" s="176"/>
      <c r="AY838" s="176"/>
      <c r="AZ838" s="176"/>
      <c r="BA838" s="176"/>
      <c r="BB838" s="176"/>
      <c r="BC838" s="176"/>
      <c r="BD838" s="176"/>
      <c r="BE838" s="176"/>
      <c r="BF838" s="176"/>
      <c r="BG838" s="176"/>
      <c r="BH838" s="176"/>
    </row>
    <row r="839" spans="1:60" outlineLevel="1" x14ac:dyDescent="0.2">
      <c r="A839" s="177"/>
      <c r="B839" s="208" t="s">
        <v>2127</v>
      </c>
      <c r="C839" s="209"/>
      <c r="D839" s="200"/>
      <c r="E839" s="201"/>
      <c r="F839" s="184"/>
      <c r="G839" s="184"/>
      <c r="H839" s="184"/>
      <c r="I839" s="184"/>
      <c r="J839" s="184"/>
      <c r="K839" s="184"/>
      <c r="L839" s="184"/>
      <c r="M839" s="184"/>
      <c r="N839" s="184"/>
      <c r="O839" s="184"/>
      <c r="P839" s="184"/>
      <c r="Q839" s="184"/>
      <c r="R839" s="185"/>
      <c r="S839" s="185"/>
      <c r="T839" s="184"/>
      <c r="U839" s="184"/>
      <c r="V839" s="185"/>
      <c r="W839" s="185"/>
      <c r="X839" s="266"/>
      <c r="Y839" s="176"/>
      <c r="Z839" s="176"/>
      <c r="AA839" s="176"/>
      <c r="AB839" s="176"/>
      <c r="AC839" s="176"/>
      <c r="AD839" s="176"/>
      <c r="AE839" s="176" t="s">
        <v>197</v>
      </c>
      <c r="AF839" s="176">
        <v>0</v>
      </c>
      <c r="AG839" s="176"/>
      <c r="AH839" s="211"/>
      <c r="AI839" s="212" t="s">
        <v>2127</v>
      </c>
      <c r="AJ839" s="214"/>
      <c r="AK839" s="176"/>
      <c r="AL839" s="176"/>
      <c r="AM839" s="176"/>
      <c r="AN839" s="176"/>
      <c r="AO839" s="176"/>
      <c r="AP839" s="176"/>
      <c r="AQ839" s="176"/>
      <c r="AR839" s="176"/>
      <c r="AS839" s="176"/>
      <c r="AT839" s="176"/>
      <c r="AU839" s="176"/>
      <c r="AV839" s="176"/>
      <c r="AW839" s="176"/>
      <c r="AX839" s="176"/>
      <c r="AY839" s="176"/>
      <c r="AZ839" s="176"/>
      <c r="BA839" s="176"/>
      <c r="BB839" s="176"/>
      <c r="BC839" s="176"/>
      <c r="BD839" s="176"/>
      <c r="BE839" s="176"/>
      <c r="BF839" s="176"/>
      <c r="BG839" s="176"/>
      <c r="BH839" s="176"/>
    </row>
    <row r="840" spans="1:60" outlineLevel="1" x14ac:dyDescent="0.2">
      <c r="A840" s="177"/>
      <c r="B840" s="208" t="s">
        <v>2126</v>
      </c>
      <c r="C840" s="209"/>
      <c r="D840" s="200"/>
      <c r="E840" s="201"/>
      <c r="F840" s="184"/>
      <c r="G840" s="184"/>
      <c r="H840" s="184"/>
      <c r="I840" s="184"/>
      <c r="J840" s="184"/>
      <c r="K840" s="184"/>
      <c r="L840" s="184"/>
      <c r="M840" s="184"/>
      <c r="N840" s="184"/>
      <c r="O840" s="184"/>
      <c r="P840" s="184"/>
      <c r="Q840" s="184"/>
      <c r="R840" s="185"/>
      <c r="S840" s="185"/>
      <c r="T840" s="184"/>
      <c r="U840" s="184"/>
      <c r="V840" s="185"/>
      <c r="W840" s="185"/>
      <c r="X840" s="266"/>
      <c r="Y840" s="176"/>
      <c r="Z840" s="176"/>
      <c r="AA840" s="176"/>
      <c r="AB840" s="176"/>
      <c r="AC840" s="176"/>
      <c r="AD840" s="176"/>
      <c r="AE840" s="176" t="s">
        <v>197</v>
      </c>
      <c r="AF840" s="176">
        <v>0</v>
      </c>
      <c r="AG840" s="176"/>
      <c r="AH840" s="211"/>
      <c r="AI840" s="212" t="s">
        <v>2126</v>
      </c>
      <c r="AJ840" s="214"/>
      <c r="AK840" s="176"/>
      <c r="AL840" s="176"/>
      <c r="AM840" s="176"/>
      <c r="AN840" s="176"/>
      <c r="AO840" s="176"/>
      <c r="AP840" s="176"/>
      <c r="AQ840" s="176"/>
      <c r="AR840" s="176"/>
      <c r="AS840" s="176"/>
      <c r="AT840" s="176"/>
      <c r="AU840" s="176"/>
      <c r="AV840" s="176"/>
      <c r="AW840" s="176"/>
      <c r="AX840" s="176"/>
      <c r="AY840" s="176"/>
      <c r="AZ840" s="176"/>
      <c r="BA840" s="176"/>
      <c r="BB840" s="176"/>
      <c r="BC840" s="176"/>
      <c r="BD840" s="176"/>
      <c r="BE840" s="176"/>
      <c r="BF840" s="176"/>
      <c r="BG840" s="176"/>
      <c r="BH840" s="176"/>
    </row>
    <row r="841" spans="1:60" outlineLevel="1" x14ac:dyDescent="0.2">
      <c r="A841" s="177"/>
      <c r="B841" s="208" t="s">
        <v>2125</v>
      </c>
      <c r="C841" s="209"/>
      <c r="D841" s="200"/>
      <c r="E841" s="201"/>
      <c r="F841" s="184"/>
      <c r="G841" s="184"/>
      <c r="H841" s="184"/>
      <c r="I841" s="184"/>
      <c r="J841" s="184"/>
      <c r="K841" s="184"/>
      <c r="L841" s="184"/>
      <c r="M841" s="184"/>
      <c r="N841" s="184"/>
      <c r="O841" s="184"/>
      <c r="P841" s="184"/>
      <c r="Q841" s="184"/>
      <c r="R841" s="185"/>
      <c r="S841" s="185"/>
      <c r="T841" s="184"/>
      <c r="U841" s="184"/>
      <c r="V841" s="185"/>
      <c r="W841" s="185"/>
      <c r="X841" s="266"/>
      <c r="Y841" s="176"/>
      <c r="Z841" s="176"/>
      <c r="AA841" s="176"/>
      <c r="AB841" s="176"/>
      <c r="AC841" s="176"/>
      <c r="AD841" s="176"/>
      <c r="AE841" s="176" t="s">
        <v>197</v>
      </c>
      <c r="AF841" s="176">
        <v>0</v>
      </c>
      <c r="AG841" s="176"/>
      <c r="AH841" s="211"/>
      <c r="AI841" s="212" t="s">
        <v>2125</v>
      </c>
      <c r="AJ841" s="214"/>
      <c r="AK841" s="176"/>
      <c r="AL841" s="176"/>
      <c r="AM841" s="176"/>
      <c r="AN841" s="176"/>
      <c r="AO841" s="176"/>
      <c r="AP841" s="176"/>
      <c r="AQ841" s="176"/>
      <c r="AR841" s="176"/>
      <c r="AS841" s="176"/>
      <c r="AT841" s="176"/>
      <c r="AU841" s="176"/>
      <c r="AV841" s="176"/>
      <c r="AW841" s="176"/>
      <c r="AX841" s="176"/>
      <c r="AY841" s="176"/>
      <c r="AZ841" s="176"/>
      <c r="BA841" s="176"/>
      <c r="BB841" s="176"/>
      <c r="BC841" s="176"/>
      <c r="BD841" s="176"/>
      <c r="BE841" s="176"/>
      <c r="BF841" s="176"/>
      <c r="BG841" s="176"/>
      <c r="BH841" s="176"/>
    </row>
    <row r="842" spans="1:60" outlineLevel="1" x14ac:dyDescent="0.2">
      <c r="A842" s="177"/>
      <c r="B842" s="208" t="s">
        <v>2124</v>
      </c>
      <c r="C842" s="209"/>
      <c r="D842" s="200"/>
      <c r="E842" s="201"/>
      <c r="F842" s="184"/>
      <c r="G842" s="184"/>
      <c r="H842" s="184"/>
      <c r="I842" s="184"/>
      <c r="J842" s="184"/>
      <c r="K842" s="184"/>
      <c r="L842" s="184"/>
      <c r="M842" s="184"/>
      <c r="N842" s="184"/>
      <c r="O842" s="184"/>
      <c r="P842" s="184"/>
      <c r="Q842" s="184"/>
      <c r="R842" s="185"/>
      <c r="S842" s="185"/>
      <c r="T842" s="184"/>
      <c r="U842" s="184"/>
      <c r="V842" s="185"/>
      <c r="W842" s="185"/>
      <c r="X842" s="266"/>
      <c r="Y842" s="176"/>
      <c r="Z842" s="176"/>
      <c r="AA842" s="176"/>
      <c r="AB842" s="176"/>
      <c r="AC842" s="176"/>
      <c r="AD842" s="176"/>
      <c r="AE842" s="176" t="s">
        <v>197</v>
      </c>
      <c r="AF842" s="176">
        <v>0</v>
      </c>
      <c r="AG842" s="176"/>
      <c r="AH842" s="211"/>
      <c r="AI842" s="212" t="s">
        <v>2124</v>
      </c>
      <c r="AJ842" s="214"/>
      <c r="AK842" s="176"/>
      <c r="AL842" s="176"/>
      <c r="AM842" s="176"/>
      <c r="AN842" s="176"/>
      <c r="AO842" s="176"/>
      <c r="AP842" s="176"/>
      <c r="AQ842" s="176"/>
      <c r="AR842" s="176"/>
      <c r="AS842" s="176"/>
      <c r="AT842" s="176"/>
      <c r="AU842" s="176"/>
      <c r="AV842" s="176"/>
      <c r="AW842" s="176"/>
      <c r="AX842" s="176"/>
      <c r="AY842" s="176"/>
      <c r="AZ842" s="176"/>
      <c r="BA842" s="176"/>
      <c r="BB842" s="176"/>
      <c r="BC842" s="176"/>
      <c r="BD842" s="176"/>
      <c r="BE842" s="176"/>
      <c r="BF842" s="176"/>
      <c r="BG842" s="176"/>
      <c r="BH842" s="176"/>
    </row>
    <row r="843" spans="1:60" outlineLevel="1" x14ac:dyDescent="0.2">
      <c r="A843" s="177"/>
      <c r="B843" s="208" t="s">
        <v>2123</v>
      </c>
      <c r="C843" s="209"/>
      <c r="D843" s="200"/>
      <c r="E843" s="201"/>
      <c r="F843" s="184"/>
      <c r="G843" s="184"/>
      <c r="H843" s="184"/>
      <c r="I843" s="184"/>
      <c r="J843" s="184"/>
      <c r="K843" s="184"/>
      <c r="L843" s="184"/>
      <c r="M843" s="184"/>
      <c r="N843" s="184"/>
      <c r="O843" s="184"/>
      <c r="P843" s="184"/>
      <c r="Q843" s="184"/>
      <c r="R843" s="185"/>
      <c r="S843" s="185"/>
      <c r="T843" s="184"/>
      <c r="U843" s="184"/>
      <c r="V843" s="185"/>
      <c r="W843" s="185"/>
      <c r="X843" s="266"/>
      <c r="Y843" s="176"/>
      <c r="Z843" s="176"/>
      <c r="AA843" s="176"/>
      <c r="AB843" s="176"/>
      <c r="AC843" s="176"/>
      <c r="AD843" s="176"/>
      <c r="AE843" s="176" t="s">
        <v>197</v>
      </c>
      <c r="AF843" s="176">
        <v>0</v>
      </c>
      <c r="AG843" s="176"/>
      <c r="AH843" s="211"/>
      <c r="AI843" s="212" t="s">
        <v>2123</v>
      </c>
      <c r="AJ843" s="214"/>
      <c r="AK843" s="176"/>
      <c r="AL843" s="176"/>
      <c r="AM843" s="176"/>
      <c r="AN843" s="176"/>
      <c r="AO843" s="176"/>
      <c r="AP843" s="176"/>
      <c r="AQ843" s="176"/>
      <c r="AR843" s="176"/>
      <c r="AS843" s="176"/>
      <c r="AT843" s="176"/>
      <c r="AU843" s="176"/>
      <c r="AV843" s="176"/>
      <c r="AW843" s="176"/>
      <c r="AX843" s="176"/>
      <c r="AY843" s="176"/>
      <c r="AZ843" s="176"/>
      <c r="BA843" s="176"/>
      <c r="BB843" s="176"/>
      <c r="BC843" s="176"/>
      <c r="BD843" s="176"/>
      <c r="BE843" s="176"/>
      <c r="BF843" s="176"/>
      <c r="BG843" s="176"/>
      <c r="BH843" s="176"/>
    </row>
    <row r="844" spans="1:60" outlineLevel="1" x14ac:dyDescent="0.2">
      <c r="A844" s="177"/>
      <c r="B844" s="208" t="s">
        <v>2122</v>
      </c>
      <c r="C844" s="209"/>
      <c r="D844" s="200"/>
      <c r="E844" s="201"/>
      <c r="F844" s="184"/>
      <c r="G844" s="184"/>
      <c r="H844" s="184"/>
      <c r="I844" s="184"/>
      <c r="J844" s="184"/>
      <c r="K844" s="184"/>
      <c r="L844" s="184"/>
      <c r="M844" s="184"/>
      <c r="N844" s="184"/>
      <c r="O844" s="184"/>
      <c r="P844" s="184"/>
      <c r="Q844" s="184"/>
      <c r="R844" s="185"/>
      <c r="S844" s="185"/>
      <c r="T844" s="184"/>
      <c r="U844" s="184"/>
      <c r="V844" s="185"/>
      <c r="W844" s="185"/>
      <c r="X844" s="266"/>
      <c r="Y844" s="176"/>
      <c r="Z844" s="176"/>
      <c r="AA844" s="176"/>
      <c r="AB844" s="176"/>
      <c r="AC844" s="176"/>
      <c r="AD844" s="176"/>
      <c r="AE844" s="176" t="s">
        <v>197</v>
      </c>
      <c r="AF844" s="176">
        <v>0</v>
      </c>
      <c r="AG844" s="176"/>
      <c r="AH844" s="211"/>
      <c r="AI844" s="212" t="s">
        <v>2122</v>
      </c>
      <c r="AJ844" s="214"/>
      <c r="AK844" s="176"/>
      <c r="AL844" s="176"/>
      <c r="AM844" s="176"/>
      <c r="AN844" s="176"/>
      <c r="AO844" s="176"/>
      <c r="AP844" s="176"/>
      <c r="AQ844" s="176"/>
      <c r="AR844" s="176"/>
      <c r="AS844" s="176"/>
      <c r="AT844" s="176"/>
      <c r="AU844" s="176"/>
      <c r="AV844" s="176"/>
      <c r="AW844" s="176"/>
      <c r="AX844" s="176"/>
      <c r="AY844" s="176"/>
      <c r="AZ844" s="176"/>
      <c r="BA844" s="176"/>
      <c r="BB844" s="176"/>
      <c r="BC844" s="176"/>
      <c r="BD844" s="176"/>
      <c r="BE844" s="176"/>
      <c r="BF844" s="176"/>
      <c r="BG844" s="176"/>
      <c r="BH844" s="176"/>
    </row>
    <row r="845" spans="1:60" outlineLevel="1" x14ac:dyDescent="0.2">
      <c r="A845" s="177"/>
      <c r="B845" s="208" t="s">
        <v>2121</v>
      </c>
      <c r="C845" s="209"/>
      <c r="D845" s="200"/>
      <c r="E845" s="201"/>
      <c r="F845" s="184"/>
      <c r="G845" s="184"/>
      <c r="H845" s="184"/>
      <c r="I845" s="184"/>
      <c r="J845" s="184"/>
      <c r="K845" s="184"/>
      <c r="L845" s="184"/>
      <c r="M845" s="184"/>
      <c r="N845" s="184"/>
      <c r="O845" s="184"/>
      <c r="P845" s="184"/>
      <c r="Q845" s="184"/>
      <c r="R845" s="185"/>
      <c r="S845" s="185"/>
      <c r="T845" s="184"/>
      <c r="U845" s="184"/>
      <c r="V845" s="185"/>
      <c r="W845" s="185"/>
      <c r="X845" s="266"/>
      <c r="Y845" s="176"/>
      <c r="Z845" s="176"/>
      <c r="AA845" s="176"/>
      <c r="AB845" s="176"/>
      <c r="AC845" s="176"/>
      <c r="AD845" s="176"/>
      <c r="AE845" s="176" t="s">
        <v>197</v>
      </c>
      <c r="AF845" s="176">
        <v>0</v>
      </c>
      <c r="AG845" s="176"/>
      <c r="AH845" s="211"/>
      <c r="AI845" s="212" t="s">
        <v>2121</v>
      </c>
      <c r="AJ845" s="214"/>
      <c r="AK845" s="176"/>
      <c r="AL845" s="176"/>
      <c r="AM845" s="176"/>
      <c r="AN845" s="176"/>
      <c r="AO845" s="176"/>
      <c r="AP845" s="176"/>
      <c r="AQ845" s="176"/>
      <c r="AR845" s="176"/>
      <c r="AS845" s="176"/>
      <c r="AT845" s="176"/>
      <c r="AU845" s="176"/>
      <c r="AV845" s="176"/>
      <c r="AW845" s="176"/>
      <c r="AX845" s="176"/>
      <c r="AY845" s="176"/>
      <c r="AZ845" s="176"/>
      <c r="BA845" s="176"/>
      <c r="BB845" s="176"/>
      <c r="BC845" s="176"/>
      <c r="BD845" s="176"/>
      <c r="BE845" s="176"/>
      <c r="BF845" s="176"/>
      <c r="BG845" s="176"/>
      <c r="BH845" s="176"/>
    </row>
    <row r="846" spans="1:60" outlineLevel="1" x14ac:dyDescent="0.2">
      <c r="A846" s="177"/>
      <c r="B846" s="299" t="s">
        <v>2120</v>
      </c>
      <c r="C846" s="299"/>
      <c r="D846" s="300"/>
      <c r="E846" s="201"/>
      <c r="F846" s="184"/>
      <c r="G846" s="184"/>
      <c r="H846" s="184"/>
      <c r="I846" s="184"/>
      <c r="J846" s="184"/>
      <c r="K846" s="184"/>
      <c r="L846" s="184"/>
      <c r="M846" s="184"/>
      <c r="N846" s="184"/>
      <c r="O846" s="184"/>
      <c r="P846" s="184"/>
      <c r="Q846" s="184"/>
      <c r="R846" s="185"/>
      <c r="S846" s="185"/>
      <c r="T846" s="184"/>
      <c r="U846" s="184"/>
      <c r="V846" s="185"/>
      <c r="W846" s="185"/>
      <c r="X846" s="266"/>
      <c r="Y846" s="176"/>
      <c r="Z846" s="176"/>
      <c r="AA846" s="176"/>
      <c r="AB846" s="176"/>
      <c r="AC846" s="176"/>
      <c r="AD846" s="176"/>
      <c r="AE846" s="176" t="s">
        <v>197</v>
      </c>
      <c r="AF846" s="176">
        <v>0</v>
      </c>
      <c r="AG846" s="176"/>
      <c r="AH846" s="211"/>
      <c r="AI846" s="212" t="s">
        <v>2120</v>
      </c>
      <c r="AJ846" s="214"/>
      <c r="AK846" s="176"/>
      <c r="AL846" s="176"/>
      <c r="AM846" s="176"/>
      <c r="AN846" s="176"/>
      <c r="AO846" s="176"/>
      <c r="AP846" s="176"/>
      <c r="AQ846" s="176"/>
      <c r="AR846" s="176"/>
      <c r="AS846" s="176"/>
      <c r="AT846" s="176"/>
      <c r="AU846" s="176"/>
      <c r="AV846" s="176"/>
      <c r="AW846" s="176"/>
      <c r="AX846" s="176"/>
      <c r="AY846" s="176"/>
      <c r="AZ846" s="176"/>
      <c r="BA846" s="176"/>
      <c r="BB846" s="176"/>
      <c r="BC846" s="176"/>
      <c r="BD846" s="176"/>
      <c r="BE846" s="176"/>
      <c r="BF846" s="176"/>
      <c r="BG846" s="176"/>
      <c r="BH846" s="176"/>
    </row>
    <row r="847" spans="1:60" outlineLevel="1" x14ac:dyDescent="0.2">
      <c r="A847" s="177"/>
      <c r="B847" s="208" t="s">
        <v>2119</v>
      </c>
      <c r="C847" s="209"/>
      <c r="D847" s="200"/>
      <c r="E847" s="201"/>
      <c r="F847" s="184"/>
      <c r="G847" s="184"/>
      <c r="H847" s="184"/>
      <c r="I847" s="184"/>
      <c r="J847" s="184"/>
      <c r="K847" s="184"/>
      <c r="L847" s="184"/>
      <c r="M847" s="184"/>
      <c r="N847" s="184"/>
      <c r="O847" s="184"/>
      <c r="P847" s="184"/>
      <c r="Q847" s="184"/>
      <c r="R847" s="185"/>
      <c r="S847" s="185"/>
      <c r="T847" s="184"/>
      <c r="U847" s="184"/>
      <c r="V847" s="185"/>
      <c r="W847" s="185"/>
      <c r="X847" s="266"/>
      <c r="Y847" s="176"/>
      <c r="Z847" s="176"/>
      <c r="AA847" s="176"/>
      <c r="AB847" s="176"/>
      <c r="AC847" s="176"/>
      <c r="AD847" s="176"/>
      <c r="AE847" s="176" t="s">
        <v>197</v>
      </c>
      <c r="AF847" s="176">
        <v>0</v>
      </c>
      <c r="AG847" s="176"/>
      <c r="AH847" s="211"/>
      <c r="AI847" s="212" t="s">
        <v>2119</v>
      </c>
      <c r="AJ847" s="214"/>
      <c r="AK847" s="176"/>
      <c r="AL847" s="176"/>
      <c r="AM847" s="176"/>
      <c r="AN847" s="176"/>
      <c r="AO847" s="176"/>
      <c r="AP847" s="176"/>
      <c r="AQ847" s="176"/>
      <c r="AR847" s="176"/>
      <c r="AS847" s="176"/>
      <c r="AT847" s="176"/>
      <c r="AU847" s="176"/>
      <c r="AV847" s="176"/>
      <c r="AW847" s="176"/>
      <c r="AX847" s="176"/>
      <c r="AY847" s="176"/>
      <c r="AZ847" s="176"/>
      <c r="BA847" s="176"/>
      <c r="BB847" s="176"/>
      <c r="BC847" s="176"/>
      <c r="BD847" s="176"/>
      <c r="BE847" s="176"/>
      <c r="BF847" s="176"/>
      <c r="BG847" s="176"/>
      <c r="BH847" s="176"/>
    </row>
    <row r="848" spans="1:60" ht="33.75" outlineLevel="1" x14ac:dyDescent="0.2">
      <c r="A848" s="177"/>
      <c r="B848" s="299" t="s">
        <v>2118</v>
      </c>
      <c r="C848" s="299"/>
      <c r="D848" s="300"/>
      <c r="E848" s="201"/>
      <c r="F848" s="184"/>
      <c r="G848" s="184"/>
      <c r="H848" s="184"/>
      <c r="I848" s="184"/>
      <c r="J848" s="184"/>
      <c r="K848" s="184"/>
      <c r="L848" s="184"/>
      <c r="M848" s="184"/>
      <c r="N848" s="184"/>
      <c r="O848" s="184"/>
      <c r="P848" s="184"/>
      <c r="Q848" s="184"/>
      <c r="R848" s="185"/>
      <c r="S848" s="185"/>
      <c r="T848" s="184"/>
      <c r="U848" s="184"/>
      <c r="V848" s="185"/>
      <c r="W848" s="185"/>
      <c r="X848" s="266"/>
      <c r="Y848" s="176"/>
      <c r="Z848" s="176"/>
      <c r="AA848" s="176"/>
      <c r="AB848" s="176"/>
      <c r="AC848" s="176"/>
      <c r="AD848" s="176"/>
      <c r="AE848" s="176" t="s">
        <v>197</v>
      </c>
      <c r="AF848" s="176">
        <v>0</v>
      </c>
      <c r="AG848" s="176"/>
      <c r="AH848" s="211"/>
      <c r="AI848" s="212" t="s">
        <v>2118</v>
      </c>
      <c r="AJ848" s="214"/>
      <c r="AK848" s="176"/>
      <c r="AL848" s="176"/>
      <c r="AM848" s="176"/>
      <c r="AN848" s="176"/>
      <c r="AO848" s="176"/>
      <c r="AP848" s="176"/>
      <c r="AQ848" s="176"/>
      <c r="AR848" s="176"/>
      <c r="AS848" s="176"/>
      <c r="AT848" s="176"/>
      <c r="AU848" s="176"/>
      <c r="AV848" s="176"/>
      <c r="AW848" s="176"/>
      <c r="AX848" s="176"/>
      <c r="AY848" s="176"/>
      <c r="AZ848" s="176"/>
      <c r="BA848" s="176"/>
      <c r="BB848" s="176"/>
      <c r="BC848" s="176"/>
      <c r="BD848" s="176"/>
      <c r="BE848" s="176"/>
      <c r="BF848" s="176"/>
      <c r="BG848" s="176"/>
      <c r="BH848" s="176"/>
    </row>
    <row r="849" spans="1:60" outlineLevel="1" x14ac:dyDescent="0.2">
      <c r="A849" s="177"/>
      <c r="B849" s="208" t="s">
        <v>2117</v>
      </c>
      <c r="C849" s="209"/>
      <c r="D849" s="200"/>
      <c r="E849" s="201"/>
      <c r="F849" s="184"/>
      <c r="G849" s="184"/>
      <c r="H849" s="184"/>
      <c r="I849" s="184"/>
      <c r="J849" s="184"/>
      <c r="K849" s="184"/>
      <c r="L849" s="184"/>
      <c r="M849" s="184"/>
      <c r="N849" s="184"/>
      <c r="O849" s="184"/>
      <c r="P849" s="184"/>
      <c r="Q849" s="184"/>
      <c r="R849" s="185"/>
      <c r="S849" s="185"/>
      <c r="T849" s="184"/>
      <c r="U849" s="184"/>
      <c r="V849" s="185"/>
      <c r="W849" s="185"/>
      <c r="X849" s="266"/>
      <c r="Y849" s="176"/>
      <c r="Z849" s="176"/>
      <c r="AA849" s="176"/>
      <c r="AB849" s="176"/>
      <c r="AC849" s="176"/>
      <c r="AD849" s="176"/>
      <c r="AE849" s="176" t="s">
        <v>197</v>
      </c>
      <c r="AF849" s="176">
        <v>0</v>
      </c>
      <c r="AG849" s="176"/>
      <c r="AH849" s="211"/>
      <c r="AI849" s="212" t="s">
        <v>2117</v>
      </c>
      <c r="AJ849" s="214"/>
      <c r="AK849" s="176"/>
      <c r="AL849" s="176"/>
      <c r="AM849" s="176"/>
      <c r="AN849" s="176"/>
      <c r="AO849" s="176"/>
      <c r="AP849" s="176"/>
      <c r="AQ849" s="176"/>
      <c r="AR849" s="176"/>
      <c r="AS849" s="176"/>
      <c r="AT849" s="176"/>
      <c r="AU849" s="176"/>
      <c r="AV849" s="176"/>
      <c r="AW849" s="176"/>
      <c r="AX849" s="176"/>
      <c r="AY849" s="176"/>
      <c r="AZ849" s="176"/>
      <c r="BA849" s="176"/>
      <c r="BB849" s="176"/>
      <c r="BC849" s="176"/>
      <c r="BD849" s="176"/>
      <c r="BE849" s="176"/>
      <c r="BF849" s="176"/>
      <c r="BG849" s="176"/>
      <c r="BH849" s="176"/>
    </row>
    <row r="850" spans="1:60" ht="33.75" outlineLevel="1" x14ac:dyDescent="0.2">
      <c r="A850" s="177"/>
      <c r="B850" s="299" t="s">
        <v>2116</v>
      </c>
      <c r="C850" s="299"/>
      <c r="D850" s="300"/>
      <c r="E850" s="201"/>
      <c r="F850" s="184"/>
      <c r="G850" s="184"/>
      <c r="H850" s="184"/>
      <c r="I850" s="184"/>
      <c r="J850" s="184"/>
      <c r="K850" s="184"/>
      <c r="L850" s="184"/>
      <c r="M850" s="184"/>
      <c r="N850" s="184"/>
      <c r="O850" s="184"/>
      <c r="P850" s="184"/>
      <c r="Q850" s="184"/>
      <c r="R850" s="185"/>
      <c r="S850" s="185"/>
      <c r="T850" s="184"/>
      <c r="U850" s="184"/>
      <c r="V850" s="185"/>
      <c r="W850" s="185"/>
      <c r="X850" s="266"/>
      <c r="Y850" s="176"/>
      <c r="Z850" s="176"/>
      <c r="AA850" s="176"/>
      <c r="AB850" s="176"/>
      <c r="AC850" s="176"/>
      <c r="AD850" s="176"/>
      <c r="AE850" s="176" t="s">
        <v>197</v>
      </c>
      <c r="AF850" s="176">
        <v>0</v>
      </c>
      <c r="AG850" s="176"/>
      <c r="AH850" s="211"/>
      <c r="AI850" s="212" t="s">
        <v>2116</v>
      </c>
      <c r="AJ850" s="214"/>
      <c r="AK850" s="176"/>
      <c r="AL850" s="176"/>
      <c r="AM850" s="176"/>
      <c r="AN850" s="176"/>
      <c r="AO850" s="176"/>
      <c r="AP850" s="176"/>
      <c r="AQ850" s="176"/>
      <c r="AR850" s="176"/>
      <c r="AS850" s="176"/>
      <c r="AT850" s="176"/>
      <c r="AU850" s="176"/>
      <c r="AV850" s="176"/>
      <c r="AW850" s="176"/>
      <c r="AX850" s="176"/>
      <c r="AY850" s="176"/>
      <c r="AZ850" s="176"/>
      <c r="BA850" s="176"/>
      <c r="BB850" s="176"/>
      <c r="BC850" s="176"/>
      <c r="BD850" s="176"/>
      <c r="BE850" s="176"/>
      <c r="BF850" s="176"/>
      <c r="BG850" s="176"/>
      <c r="BH850" s="176"/>
    </row>
    <row r="851" spans="1:60" outlineLevel="1" x14ac:dyDescent="0.2">
      <c r="A851" s="177"/>
      <c r="B851" s="208" t="s">
        <v>2115</v>
      </c>
      <c r="C851" s="209"/>
      <c r="D851" s="200"/>
      <c r="E851" s="201">
        <v>1420.0640000000001</v>
      </c>
      <c r="F851" s="184"/>
      <c r="G851" s="184"/>
      <c r="H851" s="184"/>
      <c r="I851" s="184"/>
      <c r="J851" s="184"/>
      <c r="K851" s="184"/>
      <c r="L851" s="184"/>
      <c r="M851" s="184"/>
      <c r="N851" s="184"/>
      <c r="O851" s="184"/>
      <c r="P851" s="184"/>
      <c r="Q851" s="184"/>
      <c r="R851" s="185"/>
      <c r="S851" s="185"/>
      <c r="T851" s="184"/>
      <c r="U851" s="184"/>
      <c r="V851" s="185"/>
      <c r="W851" s="185"/>
      <c r="X851" s="266"/>
      <c r="Y851" s="176"/>
      <c r="Z851" s="176"/>
      <c r="AA851" s="176"/>
      <c r="AB851" s="176"/>
      <c r="AC851" s="176"/>
      <c r="AD851" s="176"/>
      <c r="AE851" s="176" t="s">
        <v>197</v>
      </c>
      <c r="AF851" s="176">
        <v>0</v>
      </c>
      <c r="AG851" s="176"/>
      <c r="AH851" s="211"/>
      <c r="AI851" s="212" t="s">
        <v>2115</v>
      </c>
      <c r="AJ851" s="214"/>
      <c r="AK851" s="176"/>
      <c r="AL851" s="176"/>
      <c r="AM851" s="176"/>
      <c r="AN851" s="176"/>
      <c r="AO851" s="176"/>
      <c r="AP851" s="176"/>
      <c r="AQ851" s="176"/>
      <c r="AR851" s="176"/>
      <c r="AS851" s="176"/>
      <c r="AT851" s="176"/>
      <c r="AU851" s="176"/>
      <c r="AV851" s="176"/>
      <c r="AW851" s="176"/>
      <c r="AX851" s="176"/>
      <c r="AY851" s="176"/>
      <c r="AZ851" s="176"/>
      <c r="BA851" s="176"/>
      <c r="BB851" s="176"/>
      <c r="BC851" s="176"/>
      <c r="BD851" s="176"/>
      <c r="BE851" s="176"/>
      <c r="BF851" s="176"/>
      <c r="BG851" s="176"/>
      <c r="BH851" s="176"/>
    </row>
    <row r="852" spans="1:60" x14ac:dyDescent="0.2">
      <c r="A852" s="162"/>
      <c r="B852" s="178"/>
      <c r="C852" s="178"/>
      <c r="D852" s="180"/>
      <c r="E852" s="181"/>
      <c r="F852" s="182"/>
      <c r="G852" s="182"/>
      <c r="H852" s="182"/>
      <c r="I852" s="182"/>
      <c r="J852" s="182"/>
      <c r="K852" s="182"/>
      <c r="L852" s="182"/>
      <c r="M852" s="182"/>
      <c r="N852" s="182"/>
      <c r="O852" s="182"/>
      <c r="P852" s="182"/>
      <c r="Q852" s="182"/>
      <c r="R852" s="183"/>
      <c r="S852" s="183"/>
      <c r="T852" s="182"/>
      <c r="U852" s="182"/>
      <c r="V852" s="183"/>
      <c r="W852" s="183"/>
      <c r="X852" s="256"/>
      <c r="AH852" s="210"/>
      <c r="AI852" s="210"/>
      <c r="AJ852" s="213"/>
    </row>
    <row r="853" spans="1:60" x14ac:dyDescent="0.2">
      <c r="A853" s="179" t="s">
        <v>188</v>
      </c>
      <c r="B853" s="186" t="s">
        <v>147</v>
      </c>
      <c r="C853" s="186" t="s">
        <v>148</v>
      </c>
      <c r="D853" s="187"/>
      <c r="E853" s="188"/>
      <c r="F853" s="189"/>
      <c r="G853" s="190">
        <f>SUMIF(AE854:AE856,"&lt;&gt;NOR",G854:G856)</f>
        <v>0</v>
      </c>
      <c r="H853" s="189"/>
      <c r="I853" s="189">
        <f>SUM(I854:I856)</f>
        <v>24422.87</v>
      </c>
      <c r="J853" s="189"/>
      <c r="K853" s="189">
        <f>SUM(K854:K856)</f>
        <v>10415.23</v>
      </c>
      <c r="L853" s="189"/>
      <c r="M853" s="189">
        <f>SUM(M854:M856)</f>
        <v>0</v>
      </c>
      <c r="N853" s="189"/>
      <c r="O853" s="189">
        <f>SUM(O854:O856)</f>
        <v>0.26</v>
      </c>
      <c r="P853" s="189"/>
      <c r="Q853" s="189">
        <f>SUM(Q854:Q856)</f>
        <v>0</v>
      </c>
      <c r="R853" s="191"/>
      <c r="S853" s="191"/>
      <c r="T853" s="189"/>
      <c r="U853" s="189">
        <f>SUM(U854:U856)</f>
        <v>20.49</v>
      </c>
      <c r="V853" s="191"/>
      <c r="W853" s="192"/>
      <c r="X853" s="256"/>
      <c r="AE853" t="s">
        <v>189</v>
      </c>
      <c r="AH853" s="210"/>
      <c r="AI853" s="210"/>
      <c r="AJ853" s="213"/>
    </row>
    <row r="854" spans="1:60" outlineLevel="1" x14ac:dyDescent="0.2">
      <c r="A854" s="193">
        <v>134</v>
      </c>
      <c r="B854" s="194" t="s">
        <v>627</v>
      </c>
      <c r="C854" s="194" t="s">
        <v>628</v>
      </c>
      <c r="D854" s="195" t="s">
        <v>207</v>
      </c>
      <c r="E854" s="196">
        <v>68.31</v>
      </c>
      <c r="F854" s="199"/>
      <c r="G854" s="197">
        <f>ROUND(E854*F854,2)</f>
        <v>0</v>
      </c>
      <c r="H854" s="199">
        <v>357.53</v>
      </c>
      <c r="I854" s="197">
        <f>ROUND(E854*H854,2)</f>
        <v>24422.87</v>
      </c>
      <c r="J854" s="199">
        <v>152.47</v>
      </c>
      <c r="K854" s="197">
        <f>ROUND(E854*J854,2)</f>
        <v>10415.23</v>
      </c>
      <c r="L854" s="197">
        <v>21</v>
      </c>
      <c r="M854" s="197">
        <f>G854*(1+L854/100)</f>
        <v>0</v>
      </c>
      <c r="N854" s="197">
        <v>3.82E-3</v>
      </c>
      <c r="O854" s="197">
        <f>ROUND(E854*N854,2)</f>
        <v>0.26</v>
      </c>
      <c r="P854" s="197">
        <v>0</v>
      </c>
      <c r="Q854" s="197">
        <f>ROUND(E854*P854,2)</f>
        <v>0</v>
      </c>
      <c r="R854" s="198" t="s">
        <v>629</v>
      </c>
      <c r="S854" s="198" t="s">
        <v>194</v>
      </c>
      <c r="T854" s="197">
        <v>0.3</v>
      </c>
      <c r="U854" s="197">
        <f>ROUND(E854*T854,2)</f>
        <v>20.49</v>
      </c>
      <c r="V854" s="198"/>
      <c r="W854" s="198"/>
      <c r="X854" s="266"/>
      <c r="Y854" s="176"/>
      <c r="Z854" s="176"/>
      <c r="AA854" s="176"/>
      <c r="AB854" s="176"/>
      <c r="AC854" s="176"/>
      <c r="AD854" s="176"/>
      <c r="AE854" s="176" t="s">
        <v>449</v>
      </c>
      <c r="AF854" s="176">
        <v>735</v>
      </c>
      <c r="AG854" s="176"/>
      <c r="AH854" s="211"/>
      <c r="AI854" s="211"/>
      <c r="AJ854" s="214"/>
      <c r="AK854" s="176"/>
      <c r="AL854" s="176"/>
      <c r="AM854" s="176"/>
      <c r="AN854" s="176"/>
      <c r="AO854" s="176"/>
      <c r="AP854" s="176"/>
      <c r="AQ854" s="176"/>
      <c r="AR854" s="176"/>
      <c r="AS854" s="176"/>
      <c r="AT854" s="176"/>
      <c r="AU854" s="176"/>
      <c r="AV854" s="176"/>
      <c r="AW854" s="176"/>
      <c r="AX854" s="176"/>
      <c r="AY854" s="176"/>
      <c r="AZ854" s="176"/>
      <c r="BA854" s="176"/>
      <c r="BB854" s="176"/>
      <c r="BC854" s="176"/>
      <c r="BD854" s="176"/>
      <c r="BE854" s="176"/>
      <c r="BF854" s="176"/>
      <c r="BG854" s="176"/>
      <c r="BH854" s="176"/>
    </row>
    <row r="855" spans="1:60" outlineLevel="1" x14ac:dyDescent="0.2">
      <c r="A855" s="177"/>
      <c r="B855" s="299" t="s">
        <v>2114</v>
      </c>
      <c r="C855" s="299"/>
      <c r="D855" s="300"/>
      <c r="E855" s="201"/>
      <c r="F855" s="184"/>
      <c r="G855" s="184"/>
      <c r="H855" s="184"/>
      <c r="I855" s="184"/>
      <c r="J855" s="184"/>
      <c r="K855" s="184"/>
      <c r="L855" s="184"/>
      <c r="M855" s="184"/>
      <c r="N855" s="184"/>
      <c r="O855" s="184"/>
      <c r="P855" s="184"/>
      <c r="Q855" s="184"/>
      <c r="R855" s="185"/>
      <c r="S855" s="185"/>
      <c r="T855" s="184"/>
      <c r="U855" s="184"/>
      <c r="V855" s="185"/>
      <c r="W855" s="185"/>
      <c r="X855" s="266"/>
      <c r="Y855" s="176"/>
      <c r="Z855" s="176"/>
      <c r="AA855" s="176"/>
      <c r="AB855" s="176"/>
      <c r="AC855" s="176"/>
      <c r="AD855" s="176"/>
      <c r="AE855" s="176" t="s">
        <v>197</v>
      </c>
      <c r="AF855" s="176">
        <v>0</v>
      </c>
      <c r="AG855" s="176"/>
      <c r="AH855" s="211"/>
      <c r="AI855" s="212" t="s">
        <v>2114</v>
      </c>
      <c r="AJ855" s="214"/>
      <c r="AK855" s="176"/>
      <c r="AL855" s="176"/>
      <c r="AM855" s="176"/>
      <c r="AN855" s="176"/>
      <c r="AO855" s="176"/>
      <c r="AP855" s="176"/>
      <c r="AQ855" s="176"/>
      <c r="AR855" s="176"/>
      <c r="AS855" s="176"/>
      <c r="AT855" s="176"/>
      <c r="AU855" s="176"/>
      <c r="AV855" s="176"/>
      <c r="AW855" s="176"/>
      <c r="AX855" s="176"/>
      <c r="AY855" s="176"/>
      <c r="AZ855" s="176"/>
      <c r="BA855" s="176"/>
      <c r="BB855" s="176"/>
      <c r="BC855" s="176"/>
      <c r="BD855" s="176"/>
      <c r="BE855" s="176"/>
      <c r="BF855" s="176"/>
      <c r="BG855" s="176"/>
      <c r="BH855" s="176"/>
    </row>
    <row r="856" spans="1:60" outlineLevel="1" x14ac:dyDescent="0.2">
      <c r="A856" s="177"/>
      <c r="B856" s="208" t="s">
        <v>2113</v>
      </c>
      <c r="C856" s="209"/>
      <c r="D856" s="200"/>
      <c r="E856" s="201">
        <v>68.31</v>
      </c>
      <c r="F856" s="184"/>
      <c r="G856" s="184"/>
      <c r="H856" s="184"/>
      <c r="I856" s="184"/>
      <c r="J856" s="184"/>
      <c r="K856" s="184"/>
      <c r="L856" s="184"/>
      <c r="M856" s="184"/>
      <c r="N856" s="184"/>
      <c r="O856" s="184"/>
      <c r="P856" s="184"/>
      <c r="Q856" s="184"/>
      <c r="R856" s="185"/>
      <c r="S856" s="185"/>
      <c r="T856" s="184"/>
      <c r="U856" s="184"/>
      <c r="V856" s="185"/>
      <c r="W856" s="185"/>
      <c r="X856" s="266"/>
      <c r="Y856" s="176"/>
      <c r="Z856" s="176"/>
      <c r="AA856" s="176"/>
      <c r="AB856" s="176"/>
      <c r="AC856" s="176"/>
      <c r="AD856" s="176"/>
      <c r="AE856" s="176" t="s">
        <v>197</v>
      </c>
      <c r="AF856" s="176">
        <v>0</v>
      </c>
      <c r="AG856" s="176"/>
      <c r="AH856" s="211"/>
      <c r="AI856" s="212" t="s">
        <v>2113</v>
      </c>
      <c r="AJ856" s="214"/>
      <c r="AK856" s="176"/>
      <c r="AL856" s="176"/>
      <c r="AM856" s="176"/>
      <c r="AN856" s="176"/>
      <c r="AO856" s="176"/>
      <c r="AP856" s="176"/>
      <c r="AQ856" s="176"/>
      <c r="AR856" s="176"/>
      <c r="AS856" s="176"/>
      <c r="AT856" s="176"/>
      <c r="AU856" s="176"/>
      <c r="AV856" s="176"/>
      <c r="AW856" s="176"/>
      <c r="AX856" s="176"/>
      <c r="AY856" s="176"/>
      <c r="AZ856" s="176"/>
      <c r="BA856" s="176"/>
      <c r="BB856" s="176"/>
      <c r="BC856" s="176"/>
      <c r="BD856" s="176"/>
      <c r="BE856" s="176"/>
      <c r="BF856" s="176"/>
      <c r="BG856" s="176"/>
      <c r="BH856" s="176"/>
    </row>
    <row r="857" spans="1:60" x14ac:dyDescent="0.2">
      <c r="A857" s="162"/>
      <c r="B857" s="178"/>
      <c r="C857" s="178"/>
      <c r="D857" s="180"/>
      <c r="E857" s="181"/>
      <c r="F857" s="182"/>
      <c r="G857" s="182"/>
      <c r="H857" s="182"/>
      <c r="I857" s="182"/>
      <c r="J857" s="182"/>
      <c r="K857" s="182"/>
      <c r="L857" s="182"/>
      <c r="M857" s="182"/>
      <c r="N857" s="182"/>
      <c r="O857" s="182"/>
      <c r="P857" s="182"/>
      <c r="Q857" s="182"/>
      <c r="R857" s="183"/>
      <c r="S857" s="183"/>
      <c r="T857" s="182"/>
      <c r="U857" s="182"/>
      <c r="V857" s="183"/>
      <c r="W857" s="183"/>
      <c r="X857" s="256"/>
      <c r="AH857" s="210"/>
      <c r="AI857" s="210"/>
      <c r="AJ857" s="213"/>
    </row>
    <row r="858" spans="1:60" x14ac:dyDescent="0.2">
      <c r="A858" s="179" t="s">
        <v>188</v>
      </c>
      <c r="B858" s="186" t="s">
        <v>151</v>
      </c>
      <c r="C858" s="186" t="s">
        <v>152</v>
      </c>
      <c r="D858" s="187"/>
      <c r="E858" s="188"/>
      <c r="F858" s="189"/>
      <c r="G858" s="190">
        <f>SUMIF(AE859:AE902,"&lt;&gt;NOR",G859:G902)</f>
        <v>0</v>
      </c>
      <c r="H858" s="189"/>
      <c r="I858" s="189">
        <f>SUM(I859:I902)</f>
        <v>0</v>
      </c>
      <c r="J858" s="189"/>
      <c r="K858" s="189">
        <f>SUM(K859:K902)</f>
        <v>694610.3</v>
      </c>
      <c r="L858" s="189"/>
      <c r="M858" s="189">
        <f>SUM(M859:M902)</f>
        <v>0</v>
      </c>
      <c r="N858" s="189"/>
      <c r="O858" s="189">
        <f>SUM(O859:O902)</f>
        <v>0</v>
      </c>
      <c r="P858" s="189"/>
      <c r="Q858" s="189">
        <f>SUM(Q859:Q902)</f>
        <v>0</v>
      </c>
      <c r="R858" s="191"/>
      <c r="S858" s="191"/>
      <c r="T858" s="189"/>
      <c r="U858" s="189">
        <f>SUM(U859:U902)</f>
        <v>1632.89</v>
      </c>
      <c r="V858" s="191"/>
      <c r="W858" s="192"/>
      <c r="X858" s="256"/>
      <c r="AE858" t="s">
        <v>189</v>
      </c>
      <c r="AH858" s="210"/>
      <c r="AI858" s="210"/>
      <c r="AJ858" s="213"/>
    </row>
    <row r="859" spans="1:60" outlineLevel="1" x14ac:dyDescent="0.2">
      <c r="A859" s="222">
        <v>135</v>
      </c>
      <c r="B859" s="223" t="s">
        <v>632</v>
      </c>
      <c r="C859" s="223" t="s">
        <v>633</v>
      </c>
      <c r="D859" s="224" t="s">
        <v>433</v>
      </c>
      <c r="E859" s="225">
        <v>215.13621000000001</v>
      </c>
      <c r="F859" s="199"/>
      <c r="G859" s="227">
        <f>ROUND(E859*F859,2)</f>
        <v>0</v>
      </c>
      <c r="H859" s="226">
        <v>0</v>
      </c>
      <c r="I859" s="227">
        <f>ROUND(E859*H859,2)</f>
        <v>0</v>
      </c>
      <c r="J859" s="226">
        <v>300</v>
      </c>
      <c r="K859" s="227">
        <f>ROUND(E859*J859,2)</f>
        <v>64540.86</v>
      </c>
      <c r="L859" s="227">
        <v>21</v>
      </c>
      <c r="M859" s="227">
        <f>G859*(1+L859/100)</f>
        <v>0</v>
      </c>
      <c r="N859" s="227">
        <v>0</v>
      </c>
      <c r="O859" s="227">
        <f>ROUND(E859*N859,2)</f>
        <v>0</v>
      </c>
      <c r="P859" s="227">
        <v>0</v>
      </c>
      <c r="Q859" s="227">
        <f>ROUND(E859*P859,2)</f>
        <v>0</v>
      </c>
      <c r="R859" s="228" t="s">
        <v>344</v>
      </c>
      <c r="S859" s="228" t="s">
        <v>194</v>
      </c>
      <c r="T859" s="197">
        <v>0</v>
      </c>
      <c r="U859" s="197">
        <f>ROUND(E859*T859,2)</f>
        <v>0</v>
      </c>
      <c r="V859" s="198"/>
      <c r="W859" s="198"/>
      <c r="X859" s="266"/>
      <c r="Y859" s="176"/>
      <c r="Z859" s="176"/>
      <c r="AA859" s="176"/>
      <c r="AB859" s="176"/>
      <c r="AC859" s="176"/>
      <c r="AD859" s="176"/>
      <c r="AE859" s="176" t="s">
        <v>634</v>
      </c>
      <c r="AF859" s="176">
        <v>738</v>
      </c>
      <c r="AG859" s="176"/>
      <c r="AH859" s="211"/>
      <c r="AI859" s="211"/>
      <c r="AJ859" s="214"/>
      <c r="AK859" s="176"/>
      <c r="AL859" s="176"/>
      <c r="AM859" s="176"/>
      <c r="AN859" s="176"/>
      <c r="AO859" s="176"/>
      <c r="AP859" s="176"/>
      <c r="AQ859" s="176"/>
      <c r="AR859" s="176"/>
      <c r="AS859" s="176"/>
      <c r="AT859" s="176"/>
      <c r="AU859" s="176"/>
      <c r="AV859" s="176"/>
      <c r="AW859" s="176"/>
      <c r="AX859" s="176"/>
      <c r="AY859" s="176"/>
      <c r="AZ859" s="176"/>
      <c r="BA859" s="176"/>
      <c r="BB859" s="176"/>
      <c r="BC859" s="176"/>
      <c r="BD859" s="176"/>
      <c r="BE859" s="176"/>
      <c r="BF859" s="176"/>
      <c r="BG859" s="176"/>
      <c r="BH859" s="176"/>
    </row>
    <row r="860" spans="1:60" ht="22.5" outlineLevel="1" x14ac:dyDescent="0.2">
      <c r="A860" s="222">
        <v>136</v>
      </c>
      <c r="B860" s="223" t="s">
        <v>635</v>
      </c>
      <c r="C860" s="223" t="s">
        <v>636</v>
      </c>
      <c r="D860" s="224" t="s">
        <v>433</v>
      </c>
      <c r="E860" s="225">
        <v>215.13621000000001</v>
      </c>
      <c r="F860" s="199"/>
      <c r="G860" s="227">
        <f>ROUND(E860*F860,2)</f>
        <v>0</v>
      </c>
      <c r="H860" s="226">
        <v>0</v>
      </c>
      <c r="I860" s="227">
        <f>ROUND(E860*H860,2)</f>
        <v>0</v>
      </c>
      <c r="J860" s="226">
        <v>164</v>
      </c>
      <c r="K860" s="227">
        <f>ROUND(E860*J860,2)</f>
        <v>35282.339999999997</v>
      </c>
      <c r="L860" s="227">
        <v>21</v>
      </c>
      <c r="M860" s="227">
        <f>G860*(1+L860/100)</f>
        <v>0</v>
      </c>
      <c r="N860" s="227">
        <v>0</v>
      </c>
      <c r="O860" s="227">
        <f>ROUND(E860*N860,2)</f>
        <v>0</v>
      </c>
      <c r="P860" s="227">
        <v>0</v>
      </c>
      <c r="Q860" s="227">
        <f>ROUND(E860*P860,2)</f>
        <v>0</v>
      </c>
      <c r="R860" s="228" t="s">
        <v>637</v>
      </c>
      <c r="S860" s="228" t="s">
        <v>194</v>
      </c>
      <c r="T860" s="197">
        <v>0.27700000000000002</v>
      </c>
      <c r="U860" s="197">
        <f>ROUND(E860*T860,2)</f>
        <v>59.59</v>
      </c>
      <c r="V860" s="198"/>
      <c r="W860" s="198"/>
      <c r="X860" s="266"/>
      <c r="Y860" s="176"/>
      <c r="Z860" s="176"/>
      <c r="AA860" s="176"/>
      <c r="AB860" s="176"/>
      <c r="AC860" s="176"/>
      <c r="AD860" s="176"/>
      <c r="AE860" s="176" t="s">
        <v>638</v>
      </c>
      <c r="AF860" s="176">
        <v>739</v>
      </c>
      <c r="AG860" s="176"/>
      <c r="AH860" s="211"/>
      <c r="AI860" s="211"/>
      <c r="AJ860" s="214"/>
      <c r="AK860" s="176"/>
      <c r="AL860" s="176"/>
      <c r="AM860" s="176"/>
      <c r="AN860" s="176"/>
      <c r="AO860" s="176"/>
      <c r="AP860" s="176"/>
      <c r="AQ860" s="176"/>
      <c r="AR860" s="176"/>
      <c r="AS860" s="176"/>
      <c r="AT860" s="176"/>
      <c r="AU860" s="176"/>
      <c r="AV860" s="176"/>
      <c r="AW860" s="176"/>
      <c r="AX860" s="176"/>
      <c r="AY860" s="176"/>
      <c r="AZ860" s="176"/>
      <c r="BA860" s="176"/>
      <c r="BB860" s="176"/>
      <c r="BC860" s="176"/>
      <c r="BD860" s="176"/>
      <c r="BE860" s="176"/>
      <c r="BF860" s="176"/>
      <c r="BG860" s="176"/>
      <c r="BH860" s="176"/>
    </row>
    <row r="861" spans="1:60" ht="56.25" outlineLevel="1" x14ac:dyDescent="0.2">
      <c r="A861" s="240"/>
      <c r="B861" s="314" t="s">
        <v>639</v>
      </c>
      <c r="C861" s="314"/>
      <c r="D861" s="315"/>
      <c r="E861" s="315"/>
      <c r="F861" s="315"/>
      <c r="G861" s="315"/>
      <c r="H861" s="238"/>
      <c r="I861" s="238"/>
      <c r="J861" s="238"/>
      <c r="K861" s="238"/>
      <c r="L861" s="238"/>
      <c r="M861" s="238"/>
      <c r="N861" s="238"/>
      <c r="O861" s="238"/>
      <c r="P861" s="238"/>
      <c r="Q861" s="238"/>
      <c r="R861" s="239"/>
      <c r="S861" s="239"/>
      <c r="T861" s="184"/>
      <c r="U861" s="184"/>
      <c r="V861" s="185"/>
      <c r="W861" s="185"/>
      <c r="X861" s="266"/>
      <c r="Y861" s="176"/>
      <c r="Z861" s="176"/>
      <c r="AA861" s="176"/>
      <c r="AB861" s="176"/>
      <c r="AC861" s="176"/>
      <c r="AD861" s="176"/>
      <c r="AE861" s="176" t="s">
        <v>221</v>
      </c>
      <c r="AF861" s="176"/>
      <c r="AG861" s="176"/>
      <c r="AH861" s="211" t="str">
        <f>B861</f>
        <v>Včetně:_x000D_
- při vodorovné dopravě po suchu : přepravy za ztížených provozních podmínek,_x000D_
- při vodorovné dopravě po vodě : vyložení na hromady na suchu nebo na přeložení na dopravní prostředek na suchu do 15 m vodorovně a současně do 4 m svisle,_x000D_
- při nakládání nebo překládání : dopravy do 15 m vodorovně a současně do 4 m svisle.</v>
      </c>
      <c r="AI861" s="211"/>
      <c r="AJ861" s="214"/>
      <c r="AK861" s="176"/>
      <c r="AL861" s="176"/>
      <c r="AM861" s="176"/>
      <c r="AN861" s="176"/>
      <c r="AO861" s="176"/>
      <c r="AP861" s="176"/>
      <c r="AQ861" s="176"/>
      <c r="AR861" s="176"/>
      <c r="AS861" s="176"/>
      <c r="AT861" s="176"/>
      <c r="AU861" s="176"/>
      <c r="AV861" s="176"/>
      <c r="AW861" s="176"/>
      <c r="AX861" s="176"/>
      <c r="AY861" s="176"/>
      <c r="AZ861" s="176"/>
      <c r="BA861" s="176"/>
      <c r="BB861" s="176"/>
      <c r="BC861" s="176"/>
      <c r="BD861" s="176"/>
      <c r="BE861" s="176"/>
      <c r="BF861" s="176"/>
      <c r="BG861" s="176"/>
      <c r="BH861" s="176"/>
    </row>
    <row r="862" spans="1:60" outlineLevel="1" x14ac:dyDescent="0.2">
      <c r="A862" s="240"/>
      <c r="B862" s="245" t="s">
        <v>640</v>
      </c>
      <c r="C862" s="246"/>
      <c r="D862" s="243"/>
      <c r="E862" s="244"/>
      <c r="F862" s="238"/>
      <c r="G862" s="238"/>
      <c r="H862" s="238"/>
      <c r="I862" s="238"/>
      <c r="J862" s="238"/>
      <c r="K862" s="238"/>
      <c r="L862" s="238"/>
      <c r="M862" s="238"/>
      <c r="N862" s="238"/>
      <c r="O862" s="238"/>
      <c r="P862" s="238"/>
      <c r="Q862" s="238"/>
      <c r="R862" s="239"/>
      <c r="S862" s="239"/>
      <c r="T862" s="184"/>
      <c r="U862" s="184"/>
      <c r="V862" s="185"/>
      <c r="W862" s="185"/>
      <c r="X862" s="266"/>
      <c r="Y862" s="176"/>
      <c r="Z862" s="176"/>
      <c r="AA862" s="176"/>
      <c r="AB862" s="176"/>
      <c r="AC862" s="176"/>
      <c r="AD862" s="176"/>
      <c r="AE862" s="176" t="s">
        <v>197</v>
      </c>
      <c r="AF862" s="176">
        <v>0</v>
      </c>
      <c r="AG862" s="176"/>
      <c r="AH862" s="211"/>
      <c r="AI862" s="212" t="s">
        <v>640</v>
      </c>
      <c r="AJ862" s="214"/>
      <c r="AK862" s="176"/>
      <c r="AL862" s="176"/>
      <c r="AM862" s="176"/>
      <c r="AN862" s="176"/>
      <c r="AO862" s="176"/>
      <c r="AP862" s="176"/>
      <c r="AQ862" s="176"/>
      <c r="AR862" s="176"/>
      <c r="AS862" s="176"/>
      <c r="AT862" s="176"/>
      <c r="AU862" s="176"/>
      <c r="AV862" s="176"/>
      <c r="AW862" s="176"/>
      <c r="AX862" s="176"/>
      <c r="AY862" s="176"/>
      <c r="AZ862" s="176"/>
      <c r="BA862" s="176"/>
      <c r="BB862" s="176"/>
      <c r="BC862" s="176"/>
      <c r="BD862" s="176"/>
      <c r="BE862" s="176"/>
      <c r="BF862" s="176"/>
      <c r="BG862" s="176"/>
      <c r="BH862" s="176"/>
    </row>
    <row r="863" spans="1:60" outlineLevel="1" x14ac:dyDescent="0.2">
      <c r="A863" s="240"/>
      <c r="B863" s="312" t="s">
        <v>2110</v>
      </c>
      <c r="C863" s="312"/>
      <c r="D863" s="313"/>
      <c r="E863" s="244"/>
      <c r="F863" s="238"/>
      <c r="G863" s="238"/>
      <c r="H863" s="238"/>
      <c r="I863" s="238"/>
      <c r="J863" s="238"/>
      <c r="K863" s="238"/>
      <c r="L863" s="238"/>
      <c r="M863" s="238"/>
      <c r="N863" s="238"/>
      <c r="O863" s="238"/>
      <c r="P863" s="238"/>
      <c r="Q863" s="238"/>
      <c r="R863" s="239"/>
      <c r="S863" s="239"/>
      <c r="T863" s="184"/>
      <c r="U863" s="184"/>
      <c r="V863" s="185"/>
      <c r="W863" s="185"/>
      <c r="X863" s="266"/>
      <c r="Y863" s="176"/>
      <c r="Z863" s="176"/>
      <c r="AA863" s="176"/>
      <c r="AB863" s="176"/>
      <c r="AC863" s="176"/>
      <c r="AD863" s="176"/>
      <c r="AE863" s="176" t="s">
        <v>197</v>
      </c>
      <c r="AF863" s="176">
        <v>0</v>
      </c>
      <c r="AG863" s="176"/>
      <c r="AH863" s="211"/>
      <c r="AI863" s="212" t="s">
        <v>2110</v>
      </c>
      <c r="AJ863" s="214"/>
      <c r="AK863" s="176"/>
      <c r="AL863" s="176"/>
      <c r="AM863" s="176"/>
      <c r="AN863" s="176"/>
      <c r="AO863" s="176"/>
      <c r="AP863" s="176"/>
      <c r="AQ863" s="176"/>
      <c r="AR863" s="176"/>
      <c r="AS863" s="176"/>
      <c r="AT863" s="176"/>
      <c r="AU863" s="176"/>
      <c r="AV863" s="176"/>
      <c r="AW863" s="176"/>
      <c r="AX863" s="176"/>
      <c r="AY863" s="176"/>
      <c r="AZ863" s="176"/>
      <c r="BA863" s="176"/>
      <c r="BB863" s="176"/>
      <c r="BC863" s="176"/>
      <c r="BD863" s="176"/>
      <c r="BE863" s="176"/>
      <c r="BF863" s="176"/>
      <c r="BG863" s="176"/>
      <c r="BH863" s="176"/>
    </row>
    <row r="864" spans="1:60" outlineLevel="1" x14ac:dyDescent="0.2">
      <c r="A864" s="240"/>
      <c r="B864" s="245" t="s">
        <v>2109</v>
      </c>
      <c r="C864" s="246"/>
      <c r="D864" s="243"/>
      <c r="E864" s="244"/>
      <c r="F864" s="238"/>
      <c r="G864" s="238"/>
      <c r="H864" s="238"/>
      <c r="I864" s="238"/>
      <c r="J864" s="238"/>
      <c r="K864" s="238"/>
      <c r="L864" s="238"/>
      <c r="M864" s="238"/>
      <c r="N864" s="238"/>
      <c r="O864" s="238"/>
      <c r="P864" s="238"/>
      <c r="Q864" s="238"/>
      <c r="R864" s="239"/>
      <c r="S864" s="239"/>
      <c r="T864" s="184"/>
      <c r="U864" s="184"/>
      <c r="V864" s="185"/>
      <c r="W864" s="185"/>
      <c r="X864" s="266"/>
      <c r="Y864" s="176"/>
      <c r="Z864" s="176"/>
      <c r="AA864" s="176"/>
      <c r="AB864" s="176"/>
      <c r="AC864" s="176"/>
      <c r="AD864" s="176"/>
      <c r="AE864" s="176" t="s">
        <v>197</v>
      </c>
      <c r="AF864" s="176">
        <v>0</v>
      </c>
      <c r="AG864" s="176"/>
      <c r="AH864" s="211"/>
      <c r="AI864" s="212" t="s">
        <v>2109</v>
      </c>
      <c r="AJ864" s="214"/>
      <c r="AK864" s="176"/>
      <c r="AL864" s="176"/>
      <c r="AM864" s="176"/>
      <c r="AN864" s="176"/>
      <c r="AO864" s="176"/>
      <c r="AP864" s="176"/>
      <c r="AQ864" s="176"/>
      <c r="AR864" s="176"/>
      <c r="AS864" s="176"/>
      <c r="AT864" s="176"/>
      <c r="AU864" s="176"/>
      <c r="AV864" s="176"/>
      <c r="AW864" s="176"/>
      <c r="AX864" s="176"/>
      <c r="AY864" s="176"/>
      <c r="AZ864" s="176"/>
      <c r="BA864" s="176"/>
      <c r="BB864" s="176"/>
      <c r="BC864" s="176"/>
      <c r="BD864" s="176"/>
      <c r="BE864" s="176"/>
      <c r="BF864" s="176"/>
      <c r="BG864" s="176"/>
      <c r="BH864" s="176"/>
    </row>
    <row r="865" spans="1:60" outlineLevel="1" x14ac:dyDescent="0.2">
      <c r="A865" s="240"/>
      <c r="B865" s="245" t="s">
        <v>2111</v>
      </c>
      <c r="C865" s="246"/>
      <c r="D865" s="243"/>
      <c r="E865" s="244">
        <v>215.13621000000001</v>
      </c>
      <c r="F865" s="238"/>
      <c r="G865" s="238"/>
      <c r="H865" s="238"/>
      <c r="I865" s="238"/>
      <c r="J865" s="238"/>
      <c r="K865" s="238"/>
      <c r="L865" s="238"/>
      <c r="M865" s="238"/>
      <c r="N865" s="238"/>
      <c r="O865" s="238"/>
      <c r="P865" s="238"/>
      <c r="Q865" s="238"/>
      <c r="R865" s="239"/>
      <c r="S865" s="239"/>
      <c r="T865" s="184"/>
      <c r="U865" s="184"/>
      <c r="V865" s="185"/>
      <c r="W865" s="185"/>
      <c r="X865" s="266"/>
      <c r="Y865" s="176"/>
      <c r="Z865" s="176"/>
      <c r="AA865" s="176"/>
      <c r="AB865" s="176"/>
      <c r="AC865" s="176"/>
      <c r="AD865" s="176"/>
      <c r="AE865" s="176" t="s">
        <v>197</v>
      </c>
      <c r="AF865" s="176">
        <v>0</v>
      </c>
      <c r="AG865" s="176"/>
      <c r="AH865" s="211"/>
      <c r="AI865" s="212" t="s">
        <v>2111</v>
      </c>
      <c r="AJ865" s="214"/>
      <c r="AK865" s="176"/>
      <c r="AL865" s="176"/>
      <c r="AM865" s="176"/>
      <c r="AN865" s="176"/>
      <c r="AO865" s="176"/>
      <c r="AP865" s="176"/>
      <c r="AQ865" s="176"/>
      <c r="AR865" s="176"/>
      <c r="AS865" s="176"/>
      <c r="AT865" s="176"/>
      <c r="AU865" s="176"/>
      <c r="AV865" s="176"/>
      <c r="AW865" s="176"/>
      <c r="AX865" s="176"/>
      <c r="AY865" s="176"/>
      <c r="AZ865" s="176"/>
      <c r="BA865" s="176"/>
      <c r="BB865" s="176"/>
      <c r="BC865" s="176"/>
      <c r="BD865" s="176"/>
      <c r="BE865" s="176"/>
      <c r="BF865" s="176"/>
      <c r="BG865" s="176"/>
      <c r="BH865" s="176"/>
    </row>
    <row r="866" spans="1:60" ht="22.5" outlineLevel="1" x14ac:dyDescent="0.2">
      <c r="A866" s="222">
        <v>137</v>
      </c>
      <c r="B866" s="223" t="s">
        <v>643</v>
      </c>
      <c r="C866" s="223" t="s">
        <v>644</v>
      </c>
      <c r="D866" s="224" t="s">
        <v>433</v>
      </c>
      <c r="E866" s="225">
        <v>215.13621000000001</v>
      </c>
      <c r="F866" s="199"/>
      <c r="G866" s="227">
        <f>ROUND(E866*F866,2)</f>
        <v>0</v>
      </c>
      <c r="H866" s="226">
        <v>0</v>
      </c>
      <c r="I866" s="227">
        <f>ROUND(E866*H866,2)</f>
        <v>0</v>
      </c>
      <c r="J866" s="226">
        <v>671</v>
      </c>
      <c r="K866" s="227">
        <f>ROUND(E866*J866,2)</f>
        <v>144356.4</v>
      </c>
      <c r="L866" s="227">
        <v>21</v>
      </c>
      <c r="M866" s="227">
        <f>G866*(1+L866/100)</f>
        <v>0</v>
      </c>
      <c r="N866" s="227">
        <v>0</v>
      </c>
      <c r="O866" s="227">
        <f>ROUND(E866*N866,2)</f>
        <v>0</v>
      </c>
      <c r="P866" s="227">
        <v>0</v>
      </c>
      <c r="Q866" s="227">
        <f>ROUND(E866*P866,2)</f>
        <v>0</v>
      </c>
      <c r="R866" s="228" t="s">
        <v>344</v>
      </c>
      <c r="S866" s="228" t="s">
        <v>194</v>
      </c>
      <c r="T866" s="197">
        <v>2.0089999999999999</v>
      </c>
      <c r="U866" s="197">
        <f>ROUND(E866*T866,2)</f>
        <v>432.21</v>
      </c>
      <c r="V866" s="198"/>
      <c r="W866" s="198"/>
      <c r="X866" s="266"/>
      <c r="Y866" s="176"/>
      <c r="Z866" s="176"/>
      <c r="AA866" s="176"/>
      <c r="AB866" s="176"/>
      <c r="AC866" s="176"/>
      <c r="AD866" s="176"/>
      <c r="AE866" s="176" t="s">
        <v>638</v>
      </c>
      <c r="AF866" s="176">
        <v>740</v>
      </c>
      <c r="AG866" s="176"/>
      <c r="AH866" s="211"/>
      <c r="AI866" s="211"/>
      <c r="AJ866" s="214"/>
      <c r="AK866" s="176"/>
      <c r="AL866" s="176"/>
      <c r="AM866" s="176"/>
      <c r="AN866" s="176"/>
      <c r="AO866" s="176"/>
      <c r="AP866" s="176"/>
      <c r="AQ866" s="176"/>
      <c r="AR866" s="176"/>
      <c r="AS866" s="176"/>
      <c r="AT866" s="176"/>
      <c r="AU866" s="176"/>
      <c r="AV866" s="176"/>
      <c r="AW866" s="176"/>
      <c r="AX866" s="176"/>
      <c r="AY866" s="176"/>
      <c r="AZ866" s="176"/>
      <c r="BA866" s="176"/>
      <c r="BB866" s="176"/>
      <c r="BC866" s="176"/>
      <c r="BD866" s="176"/>
      <c r="BE866" s="176"/>
      <c r="BF866" s="176"/>
      <c r="BG866" s="176"/>
      <c r="BH866" s="176"/>
    </row>
    <row r="867" spans="1:60" outlineLevel="1" x14ac:dyDescent="0.2">
      <c r="A867" s="240"/>
      <c r="B867" s="245" t="s">
        <v>640</v>
      </c>
      <c r="C867" s="246"/>
      <c r="D867" s="243"/>
      <c r="E867" s="244"/>
      <c r="F867" s="238"/>
      <c r="G867" s="238"/>
      <c r="H867" s="238"/>
      <c r="I867" s="238"/>
      <c r="J867" s="238"/>
      <c r="K867" s="238"/>
      <c r="L867" s="238"/>
      <c r="M867" s="238"/>
      <c r="N867" s="238"/>
      <c r="O867" s="238"/>
      <c r="P867" s="238"/>
      <c r="Q867" s="238"/>
      <c r="R867" s="239"/>
      <c r="S867" s="239"/>
      <c r="T867" s="184"/>
      <c r="U867" s="184"/>
      <c r="V867" s="185"/>
      <c r="W867" s="185"/>
      <c r="X867" s="266"/>
      <c r="Y867" s="176"/>
      <c r="Z867" s="176"/>
      <c r="AA867" s="176"/>
      <c r="AB867" s="176"/>
      <c r="AC867" s="176"/>
      <c r="AD867" s="176"/>
      <c r="AE867" s="176" t="s">
        <v>197</v>
      </c>
      <c r="AF867" s="176">
        <v>0</v>
      </c>
      <c r="AG867" s="176"/>
      <c r="AH867" s="211"/>
      <c r="AI867" s="212" t="s">
        <v>640</v>
      </c>
      <c r="AJ867" s="214"/>
      <c r="AK867" s="176"/>
      <c r="AL867" s="176"/>
      <c r="AM867" s="176"/>
      <c r="AN867" s="176"/>
      <c r="AO867" s="176"/>
      <c r="AP867" s="176"/>
      <c r="AQ867" s="176"/>
      <c r="AR867" s="176"/>
      <c r="AS867" s="176"/>
      <c r="AT867" s="176"/>
      <c r="AU867" s="176"/>
      <c r="AV867" s="176"/>
      <c r="AW867" s="176"/>
      <c r="AX867" s="176"/>
      <c r="AY867" s="176"/>
      <c r="AZ867" s="176"/>
      <c r="BA867" s="176"/>
      <c r="BB867" s="176"/>
      <c r="BC867" s="176"/>
      <c r="BD867" s="176"/>
      <c r="BE867" s="176"/>
      <c r="BF867" s="176"/>
      <c r="BG867" s="176"/>
      <c r="BH867" s="176"/>
    </row>
    <row r="868" spans="1:60" outlineLevel="1" x14ac:dyDescent="0.2">
      <c r="A868" s="240"/>
      <c r="B868" s="312" t="s">
        <v>2110</v>
      </c>
      <c r="C868" s="312"/>
      <c r="D868" s="313"/>
      <c r="E868" s="244"/>
      <c r="F868" s="238"/>
      <c r="G868" s="238"/>
      <c r="H868" s="238"/>
      <c r="I868" s="238"/>
      <c r="J868" s="238"/>
      <c r="K868" s="238"/>
      <c r="L868" s="238"/>
      <c r="M868" s="238"/>
      <c r="N868" s="238"/>
      <c r="O868" s="238"/>
      <c r="P868" s="238"/>
      <c r="Q868" s="238"/>
      <c r="R868" s="239"/>
      <c r="S868" s="239"/>
      <c r="T868" s="184"/>
      <c r="U868" s="184"/>
      <c r="V868" s="185"/>
      <c r="W868" s="185"/>
      <c r="X868" s="266"/>
      <c r="Y868" s="176"/>
      <c r="Z868" s="176"/>
      <c r="AA868" s="176"/>
      <c r="AB868" s="176"/>
      <c r="AC868" s="176"/>
      <c r="AD868" s="176"/>
      <c r="AE868" s="176" t="s">
        <v>197</v>
      </c>
      <c r="AF868" s="176">
        <v>0</v>
      </c>
      <c r="AG868" s="176"/>
      <c r="AH868" s="211"/>
      <c r="AI868" s="212" t="s">
        <v>2110</v>
      </c>
      <c r="AJ868" s="214"/>
      <c r="AK868" s="176"/>
      <c r="AL868" s="176"/>
      <c r="AM868" s="176"/>
      <c r="AN868" s="176"/>
      <c r="AO868" s="176"/>
      <c r="AP868" s="176"/>
      <c r="AQ868" s="176"/>
      <c r="AR868" s="176"/>
      <c r="AS868" s="176"/>
      <c r="AT868" s="176"/>
      <c r="AU868" s="176"/>
      <c r="AV868" s="176"/>
      <c r="AW868" s="176"/>
      <c r="AX868" s="176"/>
      <c r="AY868" s="176"/>
      <c r="AZ868" s="176"/>
      <c r="BA868" s="176"/>
      <c r="BB868" s="176"/>
      <c r="BC868" s="176"/>
      <c r="BD868" s="176"/>
      <c r="BE868" s="176"/>
      <c r="BF868" s="176"/>
      <c r="BG868" s="176"/>
      <c r="BH868" s="176"/>
    </row>
    <row r="869" spans="1:60" outlineLevel="1" x14ac:dyDescent="0.2">
      <c r="A869" s="240"/>
      <c r="B869" s="245" t="s">
        <v>2109</v>
      </c>
      <c r="C869" s="246"/>
      <c r="D869" s="243"/>
      <c r="E869" s="244"/>
      <c r="F869" s="238"/>
      <c r="G869" s="238"/>
      <c r="H869" s="238"/>
      <c r="I869" s="238"/>
      <c r="J869" s="238"/>
      <c r="K869" s="238"/>
      <c r="L869" s="238"/>
      <c r="M869" s="238"/>
      <c r="N869" s="238"/>
      <c r="O869" s="238"/>
      <c r="P869" s="238"/>
      <c r="Q869" s="238"/>
      <c r="R869" s="239"/>
      <c r="S869" s="239"/>
      <c r="T869" s="184"/>
      <c r="U869" s="184"/>
      <c r="V869" s="185"/>
      <c r="W869" s="185"/>
      <c r="X869" s="266"/>
      <c r="Y869" s="176"/>
      <c r="Z869" s="176"/>
      <c r="AA869" s="176"/>
      <c r="AB869" s="176"/>
      <c r="AC869" s="176"/>
      <c r="AD869" s="176"/>
      <c r="AE869" s="176" t="s">
        <v>197</v>
      </c>
      <c r="AF869" s="176">
        <v>0</v>
      </c>
      <c r="AG869" s="176"/>
      <c r="AH869" s="211"/>
      <c r="AI869" s="212" t="s">
        <v>2109</v>
      </c>
      <c r="AJ869" s="214"/>
      <c r="AK869" s="176"/>
      <c r="AL869" s="176"/>
      <c r="AM869" s="176"/>
      <c r="AN869" s="176"/>
      <c r="AO869" s="176"/>
      <c r="AP869" s="176"/>
      <c r="AQ869" s="176"/>
      <c r="AR869" s="176"/>
      <c r="AS869" s="176"/>
      <c r="AT869" s="176"/>
      <c r="AU869" s="176"/>
      <c r="AV869" s="176"/>
      <c r="AW869" s="176"/>
      <c r="AX869" s="176"/>
      <c r="AY869" s="176"/>
      <c r="AZ869" s="176"/>
      <c r="BA869" s="176"/>
      <c r="BB869" s="176"/>
      <c r="BC869" s="176"/>
      <c r="BD869" s="176"/>
      <c r="BE869" s="176"/>
      <c r="BF869" s="176"/>
      <c r="BG869" s="176"/>
      <c r="BH869" s="176"/>
    </row>
    <row r="870" spans="1:60" outlineLevel="1" x14ac:dyDescent="0.2">
      <c r="A870" s="240"/>
      <c r="B870" s="245" t="s">
        <v>2111</v>
      </c>
      <c r="C870" s="246"/>
      <c r="D870" s="243"/>
      <c r="E870" s="244">
        <v>215.13621000000001</v>
      </c>
      <c r="F870" s="238"/>
      <c r="G870" s="238"/>
      <c r="H870" s="238"/>
      <c r="I870" s="238"/>
      <c r="J870" s="238"/>
      <c r="K870" s="238"/>
      <c r="L870" s="238"/>
      <c r="M870" s="238"/>
      <c r="N870" s="238"/>
      <c r="O870" s="238"/>
      <c r="P870" s="238"/>
      <c r="Q870" s="238"/>
      <c r="R870" s="239"/>
      <c r="S870" s="239"/>
      <c r="T870" s="184"/>
      <c r="U870" s="184"/>
      <c r="V870" s="185"/>
      <c r="W870" s="185"/>
      <c r="X870" s="266"/>
      <c r="Y870" s="176"/>
      <c r="Z870" s="176"/>
      <c r="AA870" s="176"/>
      <c r="AB870" s="176"/>
      <c r="AC870" s="176"/>
      <c r="AD870" s="176"/>
      <c r="AE870" s="176" t="s">
        <v>197</v>
      </c>
      <c r="AF870" s="176">
        <v>0</v>
      </c>
      <c r="AG870" s="176"/>
      <c r="AH870" s="211"/>
      <c r="AI870" s="212" t="s">
        <v>2111</v>
      </c>
      <c r="AJ870" s="214"/>
      <c r="AK870" s="176"/>
      <c r="AL870" s="176"/>
      <c r="AM870" s="176"/>
      <c r="AN870" s="176"/>
      <c r="AO870" s="176"/>
      <c r="AP870" s="176"/>
      <c r="AQ870" s="176"/>
      <c r="AR870" s="176"/>
      <c r="AS870" s="176"/>
      <c r="AT870" s="176"/>
      <c r="AU870" s="176"/>
      <c r="AV870" s="176"/>
      <c r="AW870" s="176"/>
      <c r="AX870" s="176"/>
      <c r="AY870" s="176"/>
      <c r="AZ870" s="176"/>
      <c r="BA870" s="176"/>
      <c r="BB870" s="176"/>
      <c r="BC870" s="176"/>
      <c r="BD870" s="176"/>
      <c r="BE870" s="176"/>
      <c r="BF870" s="176"/>
      <c r="BG870" s="176"/>
      <c r="BH870" s="176"/>
    </row>
    <row r="871" spans="1:60" ht="22.5" outlineLevel="1" x14ac:dyDescent="0.2">
      <c r="A871" s="222">
        <v>138</v>
      </c>
      <c r="B871" s="223" t="s">
        <v>645</v>
      </c>
      <c r="C871" s="223" t="s">
        <v>646</v>
      </c>
      <c r="D871" s="224" t="s">
        <v>433</v>
      </c>
      <c r="E871" s="225">
        <v>215.13621000000001</v>
      </c>
      <c r="F871" s="199"/>
      <c r="G871" s="227">
        <f>ROUND(E871*F871,2)</f>
        <v>0</v>
      </c>
      <c r="H871" s="226">
        <v>0</v>
      </c>
      <c r="I871" s="227">
        <f>ROUND(E871*H871,2)</f>
        <v>0</v>
      </c>
      <c r="J871" s="226">
        <v>320.5</v>
      </c>
      <c r="K871" s="227">
        <f>ROUND(E871*J871,2)</f>
        <v>68951.16</v>
      </c>
      <c r="L871" s="227">
        <v>21</v>
      </c>
      <c r="M871" s="227">
        <f>G871*(1+L871/100)</f>
        <v>0</v>
      </c>
      <c r="N871" s="227">
        <v>0</v>
      </c>
      <c r="O871" s="227">
        <f>ROUND(E871*N871,2)</f>
        <v>0</v>
      </c>
      <c r="P871" s="227">
        <v>0</v>
      </c>
      <c r="Q871" s="227">
        <f>ROUND(E871*P871,2)</f>
        <v>0</v>
      </c>
      <c r="R871" s="228" t="s">
        <v>344</v>
      </c>
      <c r="S871" s="228" t="s">
        <v>194</v>
      </c>
      <c r="T871" s="197">
        <v>0.95899999999999996</v>
      </c>
      <c r="U871" s="197">
        <f>ROUND(E871*T871,2)</f>
        <v>206.32</v>
      </c>
      <c r="V871" s="198"/>
      <c r="W871" s="198"/>
      <c r="X871" s="266"/>
      <c r="Y871" s="176"/>
      <c r="Z871" s="176"/>
      <c r="AA871" s="176"/>
      <c r="AB871" s="176"/>
      <c r="AC871" s="176"/>
      <c r="AD871" s="176"/>
      <c r="AE871" s="176" t="s">
        <v>638</v>
      </c>
      <c r="AF871" s="176">
        <v>741</v>
      </c>
      <c r="AG871" s="176"/>
      <c r="AH871" s="211"/>
      <c r="AI871" s="211"/>
      <c r="AJ871" s="214"/>
      <c r="AK871" s="176"/>
      <c r="AL871" s="176"/>
      <c r="AM871" s="176"/>
      <c r="AN871" s="176"/>
      <c r="AO871" s="176"/>
      <c r="AP871" s="176"/>
      <c r="AQ871" s="176"/>
      <c r="AR871" s="176"/>
      <c r="AS871" s="176"/>
      <c r="AT871" s="176"/>
      <c r="AU871" s="176"/>
      <c r="AV871" s="176"/>
      <c r="AW871" s="176"/>
      <c r="AX871" s="176"/>
      <c r="AY871" s="176"/>
      <c r="AZ871" s="176"/>
      <c r="BA871" s="176"/>
      <c r="BB871" s="176"/>
      <c r="BC871" s="176"/>
      <c r="BD871" s="176"/>
      <c r="BE871" s="176"/>
      <c r="BF871" s="176"/>
      <c r="BG871" s="176"/>
      <c r="BH871" s="176"/>
    </row>
    <row r="872" spans="1:60" outlineLevel="1" x14ac:dyDescent="0.2">
      <c r="A872" s="240"/>
      <c r="B872" s="245" t="s">
        <v>640</v>
      </c>
      <c r="C872" s="246"/>
      <c r="D872" s="243"/>
      <c r="E872" s="244"/>
      <c r="F872" s="238"/>
      <c r="G872" s="238"/>
      <c r="H872" s="238"/>
      <c r="I872" s="238"/>
      <c r="J872" s="238"/>
      <c r="K872" s="238"/>
      <c r="L872" s="238"/>
      <c r="M872" s="238"/>
      <c r="N872" s="238"/>
      <c r="O872" s="238"/>
      <c r="P872" s="238"/>
      <c r="Q872" s="238"/>
      <c r="R872" s="239"/>
      <c r="S872" s="239"/>
      <c r="T872" s="184"/>
      <c r="U872" s="184"/>
      <c r="V872" s="185"/>
      <c r="W872" s="185"/>
      <c r="X872" s="266"/>
      <c r="Y872" s="176"/>
      <c r="Z872" s="176"/>
      <c r="AA872" s="176"/>
      <c r="AB872" s="176"/>
      <c r="AC872" s="176"/>
      <c r="AD872" s="176"/>
      <c r="AE872" s="176" t="s">
        <v>197</v>
      </c>
      <c r="AF872" s="176">
        <v>0</v>
      </c>
      <c r="AG872" s="176"/>
      <c r="AH872" s="211"/>
      <c r="AI872" s="212" t="s">
        <v>640</v>
      </c>
      <c r="AJ872" s="214"/>
      <c r="AK872" s="176"/>
      <c r="AL872" s="176"/>
      <c r="AM872" s="176"/>
      <c r="AN872" s="176"/>
      <c r="AO872" s="176"/>
      <c r="AP872" s="176"/>
      <c r="AQ872" s="176"/>
      <c r="AR872" s="176"/>
      <c r="AS872" s="176"/>
      <c r="AT872" s="176"/>
      <c r="AU872" s="176"/>
      <c r="AV872" s="176"/>
      <c r="AW872" s="176"/>
      <c r="AX872" s="176"/>
      <c r="AY872" s="176"/>
      <c r="AZ872" s="176"/>
      <c r="BA872" s="176"/>
      <c r="BB872" s="176"/>
      <c r="BC872" s="176"/>
      <c r="BD872" s="176"/>
      <c r="BE872" s="176"/>
      <c r="BF872" s="176"/>
      <c r="BG872" s="176"/>
      <c r="BH872" s="176"/>
    </row>
    <row r="873" spans="1:60" outlineLevel="1" x14ac:dyDescent="0.2">
      <c r="A873" s="240"/>
      <c r="B873" s="312" t="s">
        <v>2110</v>
      </c>
      <c r="C873" s="312"/>
      <c r="D873" s="313"/>
      <c r="E873" s="244"/>
      <c r="F873" s="238"/>
      <c r="G873" s="238"/>
      <c r="H873" s="238"/>
      <c r="I873" s="238"/>
      <c r="J873" s="238"/>
      <c r="K873" s="238"/>
      <c r="L873" s="238"/>
      <c r="M873" s="238"/>
      <c r="N873" s="238"/>
      <c r="O873" s="238"/>
      <c r="P873" s="238"/>
      <c r="Q873" s="238"/>
      <c r="R873" s="239"/>
      <c r="S873" s="239"/>
      <c r="T873" s="184"/>
      <c r="U873" s="184"/>
      <c r="V873" s="185"/>
      <c r="W873" s="185"/>
      <c r="X873" s="266"/>
      <c r="Y873" s="176"/>
      <c r="Z873" s="176"/>
      <c r="AA873" s="176"/>
      <c r="AB873" s="176"/>
      <c r="AC873" s="176"/>
      <c r="AD873" s="176"/>
      <c r="AE873" s="176" t="s">
        <v>197</v>
      </c>
      <c r="AF873" s="176">
        <v>0</v>
      </c>
      <c r="AG873" s="176"/>
      <c r="AH873" s="211"/>
      <c r="AI873" s="212" t="s">
        <v>2110</v>
      </c>
      <c r="AJ873" s="214"/>
      <c r="AK873" s="176"/>
      <c r="AL873" s="176"/>
      <c r="AM873" s="176"/>
      <c r="AN873" s="176"/>
      <c r="AO873" s="176"/>
      <c r="AP873" s="176"/>
      <c r="AQ873" s="176"/>
      <c r="AR873" s="176"/>
      <c r="AS873" s="176"/>
      <c r="AT873" s="176"/>
      <c r="AU873" s="176"/>
      <c r="AV873" s="176"/>
      <c r="AW873" s="176"/>
      <c r="AX873" s="176"/>
      <c r="AY873" s="176"/>
      <c r="AZ873" s="176"/>
      <c r="BA873" s="176"/>
      <c r="BB873" s="176"/>
      <c r="BC873" s="176"/>
      <c r="BD873" s="176"/>
      <c r="BE873" s="176"/>
      <c r="BF873" s="176"/>
      <c r="BG873" s="176"/>
      <c r="BH873" s="176"/>
    </row>
    <row r="874" spans="1:60" outlineLevel="1" x14ac:dyDescent="0.2">
      <c r="A874" s="240"/>
      <c r="B874" s="245" t="s">
        <v>2109</v>
      </c>
      <c r="C874" s="246"/>
      <c r="D874" s="243"/>
      <c r="E874" s="244"/>
      <c r="F874" s="238"/>
      <c r="G874" s="238"/>
      <c r="H874" s="238"/>
      <c r="I874" s="238"/>
      <c r="J874" s="238"/>
      <c r="K874" s="238"/>
      <c r="L874" s="238"/>
      <c r="M874" s="238"/>
      <c r="N874" s="238"/>
      <c r="O874" s="238"/>
      <c r="P874" s="238"/>
      <c r="Q874" s="238"/>
      <c r="R874" s="239"/>
      <c r="S874" s="239"/>
      <c r="T874" s="184"/>
      <c r="U874" s="184"/>
      <c r="V874" s="185"/>
      <c r="W874" s="185"/>
      <c r="X874" s="266"/>
      <c r="Y874" s="176"/>
      <c r="Z874" s="176"/>
      <c r="AA874" s="176"/>
      <c r="AB874" s="176"/>
      <c r="AC874" s="176"/>
      <c r="AD874" s="176"/>
      <c r="AE874" s="176" t="s">
        <v>197</v>
      </c>
      <c r="AF874" s="176">
        <v>0</v>
      </c>
      <c r="AG874" s="176"/>
      <c r="AH874" s="211"/>
      <c r="AI874" s="212" t="s">
        <v>2109</v>
      </c>
      <c r="AJ874" s="214"/>
      <c r="AK874" s="176"/>
      <c r="AL874" s="176"/>
      <c r="AM874" s="176"/>
      <c r="AN874" s="176"/>
      <c r="AO874" s="176"/>
      <c r="AP874" s="176"/>
      <c r="AQ874" s="176"/>
      <c r="AR874" s="176"/>
      <c r="AS874" s="176"/>
      <c r="AT874" s="176"/>
      <c r="AU874" s="176"/>
      <c r="AV874" s="176"/>
      <c r="AW874" s="176"/>
      <c r="AX874" s="176"/>
      <c r="AY874" s="176"/>
      <c r="AZ874" s="176"/>
      <c r="BA874" s="176"/>
      <c r="BB874" s="176"/>
      <c r="BC874" s="176"/>
      <c r="BD874" s="176"/>
      <c r="BE874" s="176"/>
      <c r="BF874" s="176"/>
      <c r="BG874" s="176"/>
      <c r="BH874" s="176"/>
    </row>
    <row r="875" spans="1:60" outlineLevel="1" x14ac:dyDescent="0.2">
      <c r="A875" s="240"/>
      <c r="B875" s="245" t="s">
        <v>2111</v>
      </c>
      <c r="C875" s="246"/>
      <c r="D875" s="243"/>
      <c r="E875" s="244">
        <v>215.13621000000001</v>
      </c>
      <c r="F875" s="238"/>
      <c r="G875" s="238"/>
      <c r="H875" s="238"/>
      <c r="I875" s="238"/>
      <c r="J875" s="238"/>
      <c r="K875" s="238"/>
      <c r="L875" s="238"/>
      <c r="M875" s="238"/>
      <c r="N875" s="238"/>
      <c r="O875" s="238"/>
      <c r="P875" s="238"/>
      <c r="Q875" s="238"/>
      <c r="R875" s="239"/>
      <c r="S875" s="239"/>
      <c r="T875" s="184"/>
      <c r="U875" s="184"/>
      <c r="V875" s="185"/>
      <c r="W875" s="185"/>
      <c r="X875" s="266"/>
      <c r="Y875" s="176"/>
      <c r="Z875" s="176"/>
      <c r="AA875" s="176"/>
      <c r="AB875" s="176"/>
      <c r="AC875" s="176"/>
      <c r="AD875" s="176"/>
      <c r="AE875" s="176" t="s">
        <v>197</v>
      </c>
      <c r="AF875" s="176">
        <v>0</v>
      </c>
      <c r="AG875" s="176"/>
      <c r="AH875" s="211"/>
      <c r="AI875" s="212" t="s">
        <v>2111</v>
      </c>
      <c r="AJ875" s="214"/>
      <c r="AK875" s="176"/>
      <c r="AL875" s="176"/>
      <c r="AM875" s="176"/>
      <c r="AN875" s="176"/>
      <c r="AO875" s="176"/>
      <c r="AP875" s="176"/>
      <c r="AQ875" s="176"/>
      <c r="AR875" s="176"/>
      <c r="AS875" s="176"/>
      <c r="AT875" s="176"/>
      <c r="AU875" s="176"/>
      <c r="AV875" s="176"/>
      <c r="AW875" s="176"/>
      <c r="AX875" s="176"/>
      <c r="AY875" s="176"/>
      <c r="AZ875" s="176"/>
      <c r="BA875" s="176"/>
      <c r="BB875" s="176"/>
      <c r="BC875" s="176"/>
      <c r="BD875" s="176"/>
      <c r="BE875" s="176"/>
      <c r="BF875" s="176"/>
      <c r="BG875" s="176"/>
      <c r="BH875" s="176"/>
    </row>
    <row r="876" spans="1:60" ht="22.5" outlineLevel="1" x14ac:dyDescent="0.2">
      <c r="A876" s="222">
        <v>139</v>
      </c>
      <c r="B876" s="223" t="s">
        <v>647</v>
      </c>
      <c r="C876" s="223" t="s">
        <v>648</v>
      </c>
      <c r="D876" s="224" t="s">
        <v>433</v>
      </c>
      <c r="E876" s="225">
        <v>215.13621000000001</v>
      </c>
      <c r="F876" s="199"/>
      <c r="G876" s="227">
        <f>ROUND(E876*F876,2)</f>
        <v>0</v>
      </c>
      <c r="H876" s="226">
        <v>0</v>
      </c>
      <c r="I876" s="227">
        <f>ROUND(E876*H876,2)</f>
        <v>0</v>
      </c>
      <c r="J876" s="226">
        <v>691</v>
      </c>
      <c r="K876" s="227">
        <f>ROUND(E876*J876,2)</f>
        <v>148659.12</v>
      </c>
      <c r="L876" s="227">
        <v>21</v>
      </c>
      <c r="M876" s="227">
        <f>G876*(1+L876/100)</f>
        <v>0</v>
      </c>
      <c r="N876" s="227">
        <v>0</v>
      </c>
      <c r="O876" s="227">
        <f>ROUND(E876*N876,2)</f>
        <v>0</v>
      </c>
      <c r="P876" s="227">
        <v>0</v>
      </c>
      <c r="Q876" s="227">
        <f>ROUND(E876*P876,2)</f>
        <v>0</v>
      </c>
      <c r="R876" s="228" t="s">
        <v>344</v>
      </c>
      <c r="S876" s="228" t="s">
        <v>194</v>
      </c>
      <c r="T876" s="197">
        <v>2.0670000000000002</v>
      </c>
      <c r="U876" s="197">
        <f>ROUND(E876*T876,2)</f>
        <v>444.69</v>
      </c>
      <c r="V876" s="198"/>
      <c r="W876" s="198"/>
      <c r="X876" s="266"/>
      <c r="Y876" s="176"/>
      <c r="Z876" s="176"/>
      <c r="AA876" s="176"/>
      <c r="AB876" s="176"/>
      <c r="AC876" s="176"/>
      <c r="AD876" s="176"/>
      <c r="AE876" s="176" t="s">
        <v>638</v>
      </c>
      <c r="AF876" s="176">
        <v>742</v>
      </c>
      <c r="AG876" s="176"/>
      <c r="AH876" s="211"/>
      <c r="AI876" s="211"/>
      <c r="AJ876" s="214"/>
      <c r="AK876" s="176"/>
      <c r="AL876" s="176"/>
      <c r="AM876" s="176"/>
      <c r="AN876" s="176"/>
      <c r="AO876" s="176"/>
      <c r="AP876" s="176"/>
      <c r="AQ876" s="176"/>
      <c r="AR876" s="176"/>
      <c r="AS876" s="176"/>
      <c r="AT876" s="176"/>
      <c r="AU876" s="176"/>
      <c r="AV876" s="176"/>
      <c r="AW876" s="176"/>
      <c r="AX876" s="176"/>
      <c r="AY876" s="176"/>
      <c r="AZ876" s="176"/>
      <c r="BA876" s="176"/>
      <c r="BB876" s="176"/>
      <c r="BC876" s="176"/>
      <c r="BD876" s="176"/>
      <c r="BE876" s="176"/>
      <c r="BF876" s="176"/>
      <c r="BG876" s="176"/>
      <c r="BH876" s="176"/>
    </row>
    <row r="877" spans="1:60" outlineLevel="1" x14ac:dyDescent="0.2">
      <c r="A877" s="240"/>
      <c r="B877" s="245" t="s">
        <v>640</v>
      </c>
      <c r="C877" s="246"/>
      <c r="D877" s="243"/>
      <c r="E877" s="244"/>
      <c r="F877" s="238"/>
      <c r="G877" s="238"/>
      <c r="H877" s="238"/>
      <c r="I877" s="238"/>
      <c r="J877" s="238"/>
      <c r="K877" s="238"/>
      <c r="L877" s="238"/>
      <c r="M877" s="238"/>
      <c r="N877" s="238"/>
      <c r="O877" s="238"/>
      <c r="P877" s="238"/>
      <c r="Q877" s="238"/>
      <c r="R877" s="239"/>
      <c r="S877" s="239"/>
      <c r="T877" s="184"/>
      <c r="U877" s="184"/>
      <c r="V877" s="185"/>
      <c r="W877" s="185"/>
      <c r="X877" s="266"/>
      <c r="Y877" s="176"/>
      <c r="Z877" s="176"/>
      <c r="AA877" s="176"/>
      <c r="AB877" s="176"/>
      <c r="AC877" s="176"/>
      <c r="AD877" s="176"/>
      <c r="AE877" s="176" t="s">
        <v>197</v>
      </c>
      <c r="AF877" s="176">
        <v>0</v>
      </c>
      <c r="AG877" s="176"/>
      <c r="AH877" s="211"/>
      <c r="AI877" s="212" t="s">
        <v>640</v>
      </c>
      <c r="AJ877" s="214"/>
      <c r="AK877" s="176"/>
      <c r="AL877" s="176"/>
      <c r="AM877" s="176"/>
      <c r="AN877" s="176"/>
      <c r="AO877" s="176"/>
      <c r="AP877" s="176"/>
      <c r="AQ877" s="176"/>
      <c r="AR877" s="176"/>
      <c r="AS877" s="176"/>
      <c r="AT877" s="176"/>
      <c r="AU877" s="176"/>
      <c r="AV877" s="176"/>
      <c r="AW877" s="176"/>
      <c r="AX877" s="176"/>
      <c r="AY877" s="176"/>
      <c r="AZ877" s="176"/>
      <c r="BA877" s="176"/>
      <c r="BB877" s="176"/>
      <c r="BC877" s="176"/>
      <c r="BD877" s="176"/>
      <c r="BE877" s="176"/>
      <c r="BF877" s="176"/>
      <c r="BG877" s="176"/>
      <c r="BH877" s="176"/>
    </row>
    <row r="878" spans="1:60" outlineLevel="1" x14ac:dyDescent="0.2">
      <c r="A878" s="240"/>
      <c r="B878" s="312" t="s">
        <v>2110</v>
      </c>
      <c r="C878" s="312"/>
      <c r="D878" s="313"/>
      <c r="E878" s="244"/>
      <c r="F878" s="238"/>
      <c r="G878" s="238"/>
      <c r="H878" s="238"/>
      <c r="I878" s="238"/>
      <c r="J878" s="238"/>
      <c r="K878" s="238"/>
      <c r="L878" s="238"/>
      <c r="M878" s="238"/>
      <c r="N878" s="238"/>
      <c r="O878" s="238"/>
      <c r="P878" s="238"/>
      <c r="Q878" s="238"/>
      <c r="R878" s="239"/>
      <c r="S878" s="239"/>
      <c r="T878" s="184"/>
      <c r="U878" s="184"/>
      <c r="V878" s="185"/>
      <c r="W878" s="185"/>
      <c r="X878" s="266"/>
      <c r="Y878" s="176"/>
      <c r="Z878" s="176"/>
      <c r="AA878" s="176"/>
      <c r="AB878" s="176"/>
      <c r="AC878" s="176"/>
      <c r="AD878" s="176"/>
      <c r="AE878" s="176" t="s">
        <v>197</v>
      </c>
      <c r="AF878" s="176">
        <v>0</v>
      </c>
      <c r="AG878" s="176"/>
      <c r="AH878" s="211"/>
      <c r="AI878" s="212" t="s">
        <v>2110</v>
      </c>
      <c r="AJ878" s="214"/>
      <c r="AK878" s="176"/>
      <c r="AL878" s="176"/>
      <c r="AM878" s="176"/>
      <c r="AN878" s="176"/>
      <c r="AO878" s="176"/>
      <c r="AP878" s="176"/>
      <c r="AQ878" s="176"/>
      <c r="AR878" s="176"/>
      <c r="AS878" s="176"/>
      <c r="AT878" s="176"/>
      <c r="AU878" s="176"/>
      <c r="AV878" s="176"/>
      <c r="AW878" s="176"/>
      <c r="AX878" s="176"/>
      <c r="AY878" s="176"/>
      <c r="AZ878" s="176"/>
      <c r="BA878" s="176"/>
      <c r="BB878" s="176"/>
      <c r="BC878" s="176"/>
      <c r="BD878" s="176"/>
      <c r="BE878" s="176"/>
      <c r="BF878" s="176"/>
      <c r="BG878" s="176"/>
      <c r="BH878" s="176"/>
    </row>
    <row r="879" spans="1:60" outlineLevel="1" x14ac:dyDescent="0.2">
      <c r="A879" s="240"/>
      <c r="B879" s="245" t="s">
        <v>2109</v>
      </c>
      <c r="C879" s="246"/>
      <c r="D879" s="243"/>
      <c r="E879" s="244"/>
      <c r="F879" s="238"/>
      <c r="G879" s="238"/>
      <c r="H879" s="238"/>
      <c r="I879" s="238"/>
      <c r="J879" s="238"/>
      <c r="K879" s="238"/>
      <c r="L879" s="238"/>
      <c r="M879" s="238"/>
      <c r="N879" s="238"/>
      <c r="O879" s="238"/>
      <c r="P879" s="238"/>
      <c r="Q879" s="238"/>
      <c r="R879" s="239"/>
      <c r="S879" s="239"/>
      <c r="T879" s="184"/>
      <c r="U879" s="184"/>
      <c r="V879" s="185"/>
      <c r="W879" s="185"/>
      <c r="X879" s="266"/>
      <c r="Y879" s="176"/>
      <c r="Z879" s="176"/>
      <c r="AA879" s="176"/>
      <c r="AB879" s="176"/>
      <c r="AC879" s="176"/>
      <c r="AD879" s="176"/>
      <c r="AE879" s="176" t="s">
        <v>197</v>
      </c>
      <c r="AF879" s="176">
        <v>0</v>
      </c>
      <c r="AG879" s="176"/>
      <c r="AH879" s="211"/>
      <c r="AI879" s="212" t="s">
        <v>2109</v>
      </c>
      <c r="AJ879" s="214"/>
      <c r="AK879" s="176"/>
      <c r="AL879" s="176"/>
      <c r="AM879" s="176"/>
      <c r="AN879" s="176"/>
      <c r="AO879" s="176"/>
      <c r="AP879" s="176"/>
      <c r="AQ879" s="176"/>
      <c r="AR879" s="176"/>
      <c r="AS879" s="176"/>
      <c r="AT879" s="176"/>
      <c r="AU879" s="176"/>
      <c r="AV879" s="176"/>
      <c r="AW879" s="176"/>
      <c r="AX879" s="176"/>
      <c r="AY879" s="176"/>
      <c r="AZ879" s="176"/>
      <c r="BA879" s="176"/>
      <c r="BB879" s="176"/>
      <c r="BC879" s="176"/>
      <c r="BD879" s="176"/>
      <c r="BE879" s="176"/>
      <c r="BF879" s="176"/>
      <c r="BG879" s="176"/>
      <c r="BH879" s="176"/>
    </row>
    <row r="880" spans="1:60" outlineLevel="1" x14ac:dyDescent="0.2">
      <c r="A880" s="240"/>
      <c r="B880" s="245" t="s">
        <v>2111</v>
      </c>
      <c r="C880" s="246"/>
      <c r="D880" s="243"/>
      <c r="E880" s="244">
        <v>215.13621000000001</v>
      </c>
      <c r="F880" s="238"/>
      <c r="G880" s="238"/>
      <c r="H880" s="238"/>
      <c r="I880" s="238"/>
      <c r="J880" s="238"/>
      <c r="K880" s="238"/>
      <c r="L880" s="238"/>
      <c r="M880" s="238"/>
      <c r="N880" s="238"/>
      <c r="O880" s="238"/>
      <c r="P880" s="238"/>
      <c r="Q880" s="238"/>
      <c r="R880" s="239"/>
      <c r="S880" s="239"/>
      <c r="T880" s="184"/>
      <c r="U880" s="184"/>
      <c r="V880" s="185"/>
      <c r="W880" s="185"/>
      <c r="X880" s="266"/>
      <c r="Y880" s="176"/>
      <c r="Z880" s="176"/>
      <c r="AA880" s="176"/>
      <c r="AB880" s="176"/>
      <c r="AC880" s="176"/>
      <c r="AD880" s="176"/>
      <c r="AE880" s="176" t="s">
        <v>197</v>
      </c>
      <c r="AF880" s="176">
        <v>0</v>
      </c>
      <c r="AG880" s="176"/>
      <c r="AH880" s="211"/>
      <c r="AI880" s="212" t="s">
        <v>2111</v>
      </c>
      <c r="AJ880" s="214"/>
      <c r="AK880" s="176"/>
      <c r="AL880" s="176"/>
      <c r="AM880" s="176"/>
      <c r="AN880" s="176"/>
      <c r="AO880" s="176"/>
      <c r="AP880" s="176"/>
      <c r="AQ880" s="176"/>
      <c r="AR880" s="176"/>
      <c r="AS880" s="176"/>
      <c r="AT880" s="176"/>
      <c r="AU880" s="176"/>
      <c r="AV880" s="176"/>
      <c r="AW880" s="176"/>
      <c r="AX880" s="176"/>
      <c r="AY880" s="176"/>
      <c r="AZ880" s="176"/>
      <c r="BA880" s="176"/>
      <c r="BB880" s="176"/>
      <c r="BC880" s="176"/>
      <c r="BD880" s="176"/>
      <c r="BE880" s="176"/>
      <c r="BF880" s="176"/>
      <c r="BG880" s="176"/>
      <c r="BH880" s="176"/>
    </row>
    <row r="881" spans="1:60" outlineLevel="1" x14ac:dyDescent="0.2">
      <c r="A881" s="222">
        <v>140</v>
      </c>
      <c r="B881" s="223" t="s">
        <v>649</v>
      </c>
      <c r="C881" s="223" t="s">
        <v>650</v>
      </c>
      <c r="D881" s="224" t="s">
        <v>433</v>
      </c>
      <c r="E881" s="225">
        <v>215.13621000000001</v>
      </c>
      <c r="F881" s="199"/>
      <c r="G881" s="227">
        <f>ROUND(E881*F881,2)</f>
        <v>0</v>
      </c>
      <c r="H881" s="226">
        <v>0</v>
      </c>
      <c r="I881" s="227">
        <f>ROUND(E881*H881,2)</f>
        <v>0</v>
      </c>
      <c r="J881" s="226">
        <v>225</v>
      </c>
      <c r="K881" s="227">
        <f>ROUND(E881*J881,2)</f>
        <v>48405.65</v>
      </c>
      <c r="L881" s="227">
        <v>21</v>
      </c>
      <c r="M881" s="227">
        <f>G881*(1+L881/100)</f>
        <v>0</v>
      </c>
      <c r="N881" s="227">
        <v>0</v>
      </c>
      <c r="O881" s="227">
        <f>ROUND(E881*N881,2)</f>
        <v>0</v>
      </c>
      <c r="P881" s="227">
        <v>0</v>
      </c>
      <c r="Q881" s="227">
        <f>ROUND(E881*P881,2)</f>
        <v>0</v>
      </c>
      <c r="R881" s="228" t="s">
        <v>344</v>
      </c>
      <c r="S881" s="228" t="s">
        <v>194</v>
      </c>
      <c r="T881" s="197">
        <v>0.49</v>
      </c>
      <c r="U881" s="197">
        <f>ROUND(E881*T881,2)</f>
        <v>105.42</v>
      </c>
      <c r="V881" s="198"/>
      <c r="W881" s="198"/>
      <c r="X881" s="266"/>
      <c r="Y881" s="176"/>
      <c r="Z881" s="176"/>
      <c r="AA881" s="176"/>
      <c r="AB881" s="176"/>
      <c r="AC881" s="176"/>
      <c r="AD881" s="176"/>
      <c r="AE881" s="176" t="s">
        <v>638</v>
      </c>
      <c r="AF881" s="176">
        <v>743</v>
      </c>
      <c r="AG881" s="176"/>
      <c r="AH881" s="211"/>
      <c r="AI881" s="211"/>
      <c r="AJ881" s="214"/>
      <c r="AK881" s="176"/>
      <c r="AL881" s="176"/>
      <c r="AM881" s="176"/>
      <c r="AN881" s="176"/>
      <c r="AO881" s="176"/>
      <c r="AP881" s="176"/>
      <c r="AQ881" s="176"/>
      <c r="AR881" s="176"/>
      <c r="AS881" s="176"/>
      <c r="AT881" s="176"/>
      <c r="AU881" s="176"/>
      <c r="AV881" s="176"/>
      <c r="AW881" s="176"/>
      <c r="AX881" s="176"/>
      <c r="AY881" s="176"/>
      <c r="AZ881" s="176"/>
      <c r="BA881" s="176"/>
      <c r="BB881" s="176"/>
      <c r="BC881" s="176"/>
      <c r="BD881" s="176"/>
      <c r="BE881" s="176"/>
      <c r="BF881" s="176"/>
      <c r="BG881" s="176"/>
      <c r="BH881" s="176"/>
    </row>
    <row r="882" spans="1:60" outlineLevel="1" x14ac:dyDescent="0.2">
      <c r="A882" s="240"/>
      <c r="B882" s="314" t="s">
        <v>651</v>
      </c>
      <c r="C882" s="314"/>
      <c r="D882" s="316"/>
      <c r="E882" s="316"/>
      <c r="F882" s="316"/>
      <c r="G882" s="316"/>
      <c r="H882" s="238"/>
      <c r="I882" s="238"/>
      <c r="J882" s="238"/>
      <c r="K882" s="238"/>
      <c r="L882" s="238"/>
      <c r="M882" s="238"/>
      <c r="N882" s="238"/>
      <c r="O882" s="238"/>
      <c r="P882" s="238"/>
      <c r="Q882" s="238"/>
      <c r="R882" s="239"/>
      <c r="S882" s="239"/>
      <c r="T882" s="184"/>
      <c r="U882" s="184"/>
      <c r="V882" s="185"/>
      <c r="W882" s="185"/>
      <c r="X882" s="266"/>
      <c r="Y882" s="176"/>
      <c r="Z882" s="176"/>
      <c r="AA882" s="176"/>
      <c r="AB882" s="176"/>
      <c r="AC882" s="176"/>
      <c r="AD882" s="176"/>
      <c r="AE882" s="176" t="s">
        <v>221</v>
      </c>
      <c r="AF882" s="176"/>
      <c r="AG882" s="176"/>
      <c r="AH882" s="211" t="str">
        <f>B882</f>
        <v>Včetně naložení na dopravní prostředek a složení na skládku, bez poplatku za skládku.</v>
      </c>
      <c r="AI882" s="211"/>
      <c r="AJ882" s="214"/>
      <c r="AK882" s="176"/>
      <c r="AL882" s="176"/>
      <c r="AM882" s="176"/>
      <c r="AN882" s="176"/>
      <c r="AO882" s="176"/>
      <c r="AP882" s="176"/>
      <c r="AQ882" s="176"/>
      <c r="AR882" s="176"/>
      <c r="AS882" s="176"/>
      <c r="AT882" s="176"/>
      <c r="AU882" s="176"/>
      <c r="AV882" s="176"/>
      <c r="AW882" s="176"/>
      <c r="AX882" s="176"/>
      <c r="AY882" s="176"/>
      <c r="AZ882" s="176"/>
      <c r="BA882" s="176"/>
      <c r="BB882" s="176"/>
      <c r="BC882" s="176"/>
      <c r="BD882" s="176"/>
      <c r="BE882" s="176"/>
      <c r="BF882" s="176"/>
      <c r="BG882" s="176"/>
      <c r="BH882" s="176"/>
    </row>
    <row r="883" spans="1:60" outlineLevel="1" x14ac:dyDescent="0.2">
      <c r="A883" s="240"/>
      <c r="B883" s="245" t="s">
        <v>640</v>
      </c>
      <c r="C883" s="246"/>
      <c r="D883" s="243"/>
      <c r="E883" s="244"/>
      <c r="F883" s="238"/>
      <c r="G883" s="238"/>
      <c r="H883" s="238"/>
      <c r="I883" s="238"/>
      <c r="J883" s="238"/>
      <c r="K883" s="238"/>
      <c r="L883" s="238"/>
      <c r="M883" s="238"/>
      <c r="N883" s="238"/>
      <c r="O883" s="238"/>
      <c r="P883" s="238"/>
      <c r="Q883" s="238"/>
      <c r="R883" s="239"/>
      <c r="S883" s="239"/>
      <c r="T883" s="184"/>
      <c r="U883" s="184"/>
      <c r="V883" s="185"/>
      <c r="W883" s="185"/>
      <c r="X883" s="266"/>
      <c r="Y883" s="176"/>
      <c r="Z883" s="176"/>
      <c r="AA883" s="176"/>
      <c r="AB883" s="176"/>
      <c r="AC883" s="176"/>
      <c r="AD883" s="176"/>
      <c r="AE883" s="176" t="s">
        <v>197</v>
      </c>
      <c r="AF883" s="176">
        <v>0</v>
      </c>
      <c r="AG883" s="176"/>
      <c r="AH883" s="211"/>
      <c r="AI883" s="212" t="s">
        <v>640</v>
      </c>
      <c r="AJ883" s="214"/>
      <c r="AK883" s="176"/>
      <c r="AL883" s="176"/>
      <c r="AM883" s="176"/>
      <c r="AN883" s="176"/>
      <c r="AO883" s="176"/>
      <c r="AP883" s="176"/>
      <c r="AQ883" s="176"/>
      <c r="AR883" s="176"/>
      <c r="AS883" s="176"/>
      <c r="AT883" s="176"/>
      <c r="AU883" s="176"/>
      <c r="AV883" s="176"/>
      <c r="AW883" s="176"/>
      <c r="AX883" s="176"/>
      <c r="AY883" s="176"/>
      <c r="AZ883" s="176"/>
      <c r="BA883" s="176"/>
      <c r="BB883" s="176"/>
      <c r="BC883" s="176"/>
      <c r="BD883" s="176"/>
      <c r="BE883" s="176"/>
      <c r="BF883" s="176"/>
      <c r="BG883" s="176"/>
      <c r="BH883" s="176"/>
    </row>
    <row r="884" spans="1:60" outlineLevel="1" x14ac:dyDescent="0.2">
      <c r="A884" s="240"/>
      <c r="B884" s="312" t="s">
        <v>2110</v>
      </c>
      <c r="C884" s="312"/>
      <c r="D884" s="313"/>
      <c r="E884" s="244"/>
      <c r="F884" s="238"/>
      <c r="G884" s="238"/>
      <c r="H884" s="238"/>
      <c r="I884" s="238"/>
      <c r="J884" s="238"/>
      <c r="K884" s="238"/>
      <c r="L884" s="238"/>
      <c r="M884" s="238"/>
      <c r="N884" s="238"/>
      <c r="O884" s="238"/>
      <c r="P884" s="238"/>
      <c r="Q884" s="238"/>
      <c r="R884" s="239"/>
      <c r="S884" s="239"/>
      <c r="T884" s="184"/>
      <c r="U884" s="184"/>
      <c r="V884" s="185"/>
      <c r="W884" s="185"/>
      <c r="X884" s="266"/>
      <c r="Y884" s="176"/>
      <c r="Z884" s="176"/>
      <c r="AA884" s="176"/>
      <c r="AB884" s="176"/>
      <c r="AC884" s="176"/>
      <c r="AD884" s="176"/>
      <c r="AE884" s="176" t="s">
        <v>197</v>
      </c>
      <c r="AF884" s="176">
        <v>0</v>
      </c>
      <c r="AG884" s="176"/>
      <c r="AH884" s="211"/>
      <c r="AI884" s="212" t="s">
        <v>2110</v>
      </c>
      <c r="AJ884" s="214"/>
      <c r="AK884" s="176"/>
      <c r="AL884" s="176"/>
      <c r="AM884" s="176"/>
      <c r="AN884" s="176"/>
      <c r="AO884" s="176"/>
      <c r="AP884" s="176"/>
      <c r="AQ884" s="176"/>
      <c r="AR884" s="176"/>
      <c r="AS884" s="176"/>
      <c r="AT884" s="176"/>
      <c r="AU884" s="176"/>
      <c r="AV884" s="176"/>
      <c r="AW884" s="176"/>
      <c r="AX884" s="176"/>
      <c r="AY884" s="176"/>
      <c r="AZ884" s="176"/>
      <c r="BA884" s="176"/>
      <c r="BB884" s="176"/>
      <c r="BC884" s="176"/>
      <c r="BD884" s="176"/>
      <c r="BE884" s="176"/>
      <c r="BF884" s="176"/>
      <c r="BG884" s="176"/>
      <c r="BH884" s="176"/>
    </row>
    <row r="885" spans="1:60" outlineLevel="1" x14ac:dyDescent="0.2">
      <c r="A885" s="240"/>
      <c r="B885" s="245" t="s">
        <v>2109</v>
      </c>
      <c r="C885" s="246"/>
      <c r="D885" s="243"/>
      <c r="E885" s="244"/>
      <c r="F885" s="238"/>
      <c r="G885" s="238"/>
      <c r="H885" s="238"/>
      <c r="I885" s="238"/>
      <c r="J885" s="238"/>
      <c r="K885" s="238"/>
      <c r="L885" s="238"/>
      <c r="M885" s="238"/>
      <c r="N885" s="238"/>
      <c r="O885" s="238"/>
      <c r="P885" s="238"/>
      <c r="Q885" s="238"/>
      <c r="R885" s="239"/>
      <c r="S885" s="239"/>
      <c r="T885" s="184"/>
      <c r="U885" s="184"/>
      <c r="V885" s="185"/>
      <c r="W885" s="185"/>
      <c r="X885" s="266"/>
      <c r="Y885" s="176"/>
      <c r="Z885" s="176"/>
      <c r="AA885" s="176"/>
      <c r="AB885" s="176"/>
      <c r="AC885" s="176"/>
      <c r="AD885" s="176"/>
      <c r="AE885" s="176" t="s">
        <v>197</v>
      </c>
      <c r="AF885" s="176">
        <v>0</v>
      </c>
      <c r="AG885" s="176"/>
      <c r="AH885" s="211"/>
      <c r="AI885" s="212" t="s">
        <v>2109</v>
      </c>
      <c r="AJ885" s="214"/>
      <c r="AK885" s="176"/>
      <c r="AL885" s="176"/>
      <c r="AM885" s="176"/>
      <c r="AN885" s="176"/>
      <c r="AO885" s="176"/>
      <c r="AP885" s="176"/>
      <c r="AQ885" s="176"/>
      <c r="AR885" s="176"/>
      <c r="AS885" s="176"/>
      <c r="AT885" s="176"/>
      <c r="AU885" s="176"/>
      <c r="AV885" s="176"/>
      <c r="AW885" s="176"/>
      <c r="AX885" s="176"/>
      <c r="AY885" s="176"/>
      <c r="AZ885" s="176"/>
      <c r="BA885" s="176"/>
      <c r="BB885" s="176"/>
      <c r="BC885" s="176"/>
      <c r="BD885" s="176"/>
      <c r="BE885" s="176"/>
      <c r="BF885" s="176"/>
      <c r="BG885" s="176"/>
      <c r="BH885" s="176"/>
    </row>
    <row r="886" spans="1:60" outlineLevel="1" x14ac:dyDescent="0.2">
      <c r="A886" s="240"/>
      <c r="B886" s="245" t="s">
        <v>2111</v>
      </c>
      <c r="C886" s="246"/>
      <c r="D886" s="243"/>
      <c r="E886" s="244">
        <v>215.13621000000001</v>
      </c>
      <c r="F886" s="238"/>
      <c r="G886" s="238"/>
      <c r="H886" s="238"/>
      <c r="I886" s="238"/>
      <c r="J886" s="238"/>
      <c r="K886" s="238"/>
      <c r="L886" s="238"/>
      <c r="M886" s="238"/>
      <c r="N886" s="238"/>
      <c r="O886" s="238"/>
      <c r="P886" s="238"/>
      <c r="Q886" s="238"/>
      <c r="R886" s="239"/>
      <c r="S886" s="239"/>
      <c r="T886" s="184"/>
      <c r="U886" s="184"/>
      <c r="V886" s="185"/>
      <c r="W886" s="185"/>
      <c r="X886" s="266"/>
      <c r="Y886" s="176"/>
      <c r="Z886" s="176"/>
      <c r="AA886" s="176"/>
      <c r="AB886" s="176"/>
      <c r="AC886" s="176"/>
      <c r="AD886" s="176"/>
      <c r="AE886" s="176" t="s">
        <v>197</v>
      </c>
      <c r="AF886" s="176">
        <v>0</v>
      </c>
      <c r="AG886" s="176"/>
      <c r="AH886" s="211"/>
      <c r="AI886" s="212" t="s">
        <v>2111</v>
      </c>
      <c r="AJ886" s="214"/>
      <c r="AK886" s="176"/>
      <c r="AL886" s="176"/>
      <c r="AM886" s="176"/>
      <c r="AN886" s="176"/>
      <c r="AO886" s="176"/>
      <c r="AP886" s="176"/>
      <c r="AQ886" s="176"/>
      <c r="AR886" s="176"/>
      <c r="AS886" s="176"/>
      <c r="AT886" s="176"/>
      <c r="AU886" s="176"/>
      <c r="AV886" s="176"/>
      <c r="AW886" s="176"/>
      <c r="AX886" s="176"/>
      <c r="AY886" s="176"/>
      <c r="AZ886" s="176"/>
      <c r="BA886" s="176"/>
      <c r="BB886" s="176"/>
      <c r="BC886" s="176"/>
      <c r="BD886" s="176"/>
      <c r="BE886" s="176"/>
      <c r="BF886" s="176"/>
      <c r="BG886" s="176"/>
      <c r="BH886" s="176"/>
    </row>
    <row r="887" spans="1:60" outlineLevel="1" x14ac:dyDescent="0.2">
      <c r="A887" s="222">
        <v>141</v>
      </c>
      <c r="B887" s="223" t="s">
        <v>652</v>
      </c>
      <c r="C887" s="223" t="s">
        <v>653</v>
      </c>
      <c r="D887" s="224" t="s">
        <v>433</v>
      </c>
      <c r="E887" s="225">
        <v>3442.1793899999998</v>
      </c>
      <c r="F887" s="199"/>
      <c r="G887" s="227">
        <f>ROUND(E887*F887,2)</f>
        <v>0</v>
      </c>
      <c r="H887" s="226">
        <v>0</v>
      </c>
      <c r="I887" s="227">
        <f>ROUND(E887*H887,2)</f>
        <v>0</v>
      </c>
      <c r="J887" s="226">
        <v>15.7</v>
      </c>
      <c r="K887" s="227">
        <f>ROUND(E887*J887,2)</f>
        <v>54042.22</v>
      </c>
      <c r="L887" s="227">
        <v>21</v>
      </c>
      <c r="M887" s="227">
        <f>G887*(1+L887/100)</f>
        <v>0</v>
      </c>
      <c r="N887" s="227">
        <v>0</v>
      </c>
      <c r="O887" s="227">
        <f>ROUND(E887*N887,2)</f>
        <v>0</v>
      </c>
      <c r="P887" s="227">
        <v>0</v>
      </c>
      <c r="Q887" s="227">
        <f>ROUND(E887*P887,2)</f>
        <v>0</v>
      </c>
      <c r="R887" s="228" t="s">
        <v>344</v>
      </c>
      <c r="S887" s="228" t="s">
        <v>194</v>
      </c>
      <c r="T887" s="197">
        <v>0</v>
      </c>
      <c r="U887" s="197">
        <f>ROUND(E887*T887,2)</f>
        <v>0</v>
      </c>
      <c r="V887" s="198"/>
      <c r="W887" s="198"/>
      <c r="X887" s="266"/>
      <c r="Y887" s="176"/>
      <c r="Z887" s="176"/>
      <c r="AA887" s="176"/>
      <c r="AB887" s="176"/>
      <c r="AC887" s="176"/>
      <c r="AD887" s="176"/>
      <c r="AE887" s="176" t="s">
        <v>638</v>
      </c>
      <c r="AF887" s="176">
        <v>744</v>
      </c>
      <c r="AG887" s="176"/>
      <c r="AH887" s="211"/>
      <c r="AI887" s="211"/>
      <c r="AJ887" s="214"/>
      <c r="AK887" s="176"/>
      <c r="AL887" s="176"/>
      <c r="AM887" s="176"/>
      <c r="AN887" s="176"/>
      <c r="AO887" s="176"/>
      <c r="AP887" s="176"/>
      <c r="AQ887" s="176"/>
      <c r="AR887" s="176"/>
      <c r="AS887" s="176"/>
      <c r="AT887" s="176"/>
      <c r="AU887" s="176"/>
      <c r="AV887" s="176"/>
      <c r="AW887" s="176"/>
      <c r="AX887" s="176"/>
      <c r="AY887" s="176"/>
      <c r="AZ887" s="176"/>
      <c r="BA887" s="176"/>
      <c r="BB887" s="176"/>
      <c r="BC887" s="176"/>
      <c r="BD887" s="176"/>
      <c r="BE887" s="176"/>
      <c r="BF887" s="176"/>
      <c r="BG887" s="176"/>
      <c r="BH887" s="176"/>
    </row>
    <row r="888" spans="1:60" outlineLevel="1" x14ac:dyDescent="0.2">
      <c r="A888" s="240"/>
      <c r="B888" s="245" t="s">
        <v>640</v>
      </c>
      <c r="C888" s="246"/>
      <c r="D888" s="243"/>
      <c r="E888" s="244"/>
      <c r="F888" s="238"/>
      <c r="G888" s="238"/>
      <c r="H888" s="238"/>
      <c r="I888" s="238"/>
      <c r="J888" s="238"/>
      <c r="K888" s="238"/>
      <c r="L888" s="238"/>
      <c r="M888" s="238"/>
      <c r="N888" s="238"/>
      <c r="O888" s="238"/>
      <c r="P888" s="238"/>
      <c r="Q888" s="238"/>
      <c r="R888" s="239"/>
      <c r="S888" s="239"/>
      <c r="T888" s="184"/>
      <c r="U888" s="184"/>
      <c r="V888" s="185"/>
      <c r="W888" s="185"/>
      <c r="X888" s="266"/>
      <c r="Y888" s="176"/>
      <c r="Z888" s="176"/>
      <c r="AA888" s="176"/>
      <c r="AB888" s="176"/>
      <c r="AC888" s="176"/>
      <c r="AD888" s="176"/>
      <c r="AE888" s="176" t="s">
        <v>197</v>
      </c>
      <c r="AF888" s="176">
        <v>0</v>
      </c>
      <c r="AG888" s="176"/>
      <c r="AH888" s="211"/>
      <c r="AI888" s="212" t="s">
        <v>640</v>
      </c>
      <c r="AJ888" s="214"/>
      <c r="AK888" s="176"/>
      <c r="AL888" s="176"/>
      <c r="AM888" s="176"/>
      <c r="AN888" s="176"/>
      <c r="AO888" s="176"/>
      <c r="AP888" s="176"/>
      <c r="AQ888" s="176"/>
      <c r="AR888" s="176"/>
      <c r="AS888" s="176"/>
      <c r="AT888" s="176"/>
      <c r="AU888" s="176"/>
      <c r="AV888" s="176"/>
      <c r="AW888" s="176"/>
      <c r="AX888" s="176"/>
      <c r="AY888" s="176"/>
      <c r="AZ888" s="176"/>
      <c r="BA888" s="176"/>
      <c r="BB888" s="176"/>
      <c r="BC888" s="176"/>
      <c r="BD888" s="176"/>
      <c r="BE888" s="176"/>
      <c r="BF888" s="176"/>
      <c r="BG888" s="176"/>
      <c r="BH888" s="176"/>
    </row>
    <row r="889" spans="1:60" outlineLevel="1" x14ac:dyDescent="0.2">
      <c r="A889" s="240"/>
      <c r="B889" s="312" t="s">
        <v>2110</v>
      </c>
      <c r="C889" s="312"/>
      <c r="D889" s="313"/>
      <c r="E889" s="244"/>
      <c r="F889" s="238"/>
      <c r="G889" s="238"/>
      <c r="H889" s="238"/>
      <c r="I889" s="238"/>
      <c r="J889" s="238"/>
      <c r="K889" s="238"/>
      <c r="L889" s="238"/>
      <c r="M889" s="238"/>
      <c r="N889" s="238"/>
      <c r="O889" s="238"/>
      <c r="P889" s="238"/>
      <c r="Q889" s="238"/>
      <c r="R889" s="239"/>
      <c r="S889" s="239"/>
      <c r="T889" s="184"/>
      <c r="U889" s="184"/>
      <c r="V889" s="185"/>
      <c r="W889" s="185"/>
      <c r="X889" s="266"/>
      <c r="Y889" s="176"/>
      <c r="Z889" s="176"/>
      <c r="AA889" s="176"/>
      <c r="AB889" s="176"/>
      <c r="AC889" s="176"/>
      <c r="AD889" s="176"/>
      <c r="AE889" s="176" t="s">
        <v>197</v>
      </c>
      <c r="AF889" s="176">
        <v>0</v>
      </c>
      <c r="AG889" s="176"/>
      <c r="AH889" s="211"/>
      <c r="AI889" s="212" t="s">
        <v>2110</v>
      </c>
      <c r="AJ889" s="214"/>
      <c r="AK889" s="176"/>
      <c r="AL889" s="176"/>
      <c r="AM889" s="176"/>
      <c r="AN889" s="176"/>
      <c r="AO889" s="176"/>
      <c r="AP889" s="176"/>
      <c r="AQ889" s="176"/>
      <c r="AR889" s="176"/>
      <c r="AS889" s="176"/>
      <c r="AT889" s="176"/>
      <c r="AU889" s="176"/>
      <c r="AV889" s="176"/>
      <c r="AW889" s="176"/>
      <c r="AX889" s="176"/>
      <c r="AY889" s="176"/>
      <c r="AZ889" s="176"/>
      <c r="BA889" s="176"/>
      <c r="BB889" s="176"/>
      <c r="BC889" s="176"/>
      <c r="BD889" s="176"/>
      <c r="BE889" s="176"/>
      <c r="BF889" s="176"/>
      <c r="BG889" s="176"/>
      <c r="BH889" s="176"/>
    </row>
    <row r="890" spans="1:60" outlineLevel="1" x14ac:dyDescent="0.2">
      <c r="A890" s="240"/>
      <c r="B890" s="245" t="s">
        <v>2109</v>
      </c>
      <c r="C890" s="246"/>
      <c r="D890" s="243"/>
      <c r="E890" s="244"/>
      <c r="F890" s="238"/>
      <c r="G890" s="238"/>
      <c r="H890" s="238"/>
      <c r="I890" s="238"/>
      <c r="J890" s="238"/>
      <c r="K890" s="238"/>
      <c r="L890" s="238"/>
      <c r="M890" s="238"/>
      <c r="N890" s="238"/>
      <c r="O890" s="238"/>
      <c r="P890" s="238"/>
      <c r="Q890" s="238"/>
      <c r="R890" s="239"/>
      <c r="S890" s="239"/>
      <c r="T890" s="184"/>
      <c r="U890" s="184"/>
      <c r="V890" s="185"/>
      <c r="W890" s="185"/>
      <c r="X890" s="266"/>
      <c r="Y890" s="176"/>
      <c r="Z890" s="176"/>
      <c r="AA890" s="176"/>
      <c r="AB890" s="176"/>
      <c r="AC890" s="176"/>
      <c r="AD890" s="176"/>
      <c r="AE890" s="176" t="s">
        <v>197</v>
      </c>
      <c r="AF890" s="176">
        <v>0</v>
      </c>
      <c r="AG890" s="176"/>
      <c r="AH890" s="211"/>
      <c r="AI890" s="212" t="s">
        <v>2109</v>
      </c>
      <c r="AJ890" s="214"/>
      <c r="AK890" s="176"/>
      <c r="AL890" s="176"/>
      <c r="AM890" s="176"/>
      <c r="AN890" s="176"/>
      <c r="AO890" s="176"/>
      <c r="AP890" s="176"/>
      <c r="AQ890" s="176"/>
      <c r="AR890" s="176"/>
      <c r="AS890" s="176"/>
      <c r="AT890" s="176"/>
      <c r="AU890" s="176"/>
      <c r="AV890" s="176"/>
      <c r="AW890" s="176"/>
      <c r="AX890" s="176"/>
      <c r="AY890" s="176"/>
      <c r="AZ890" s="176"/>
      <c r="BA890" s="176"/>
      <c r="BB890" s="176"/>
      <c r="BC890" s="176"/>
      <c r="BD890" s="176"/>
      <c r="BE890" s="176"/>
      <c r="BF890" s="176"/>
      <c r="BG890" s="176"/>
      <c r="BH890" s="176"/>
    </row>
    <row r="891" spans="1:60" outlineLevel="1" x14ac:dyDescent="0.2">
      <c r="A891" s="240"/>
      <c r="B891" s="245" t="s">
        <v>2112</v>
      </c>
      <c r="C891" s="246"/>
      <c r="D891" s="243"/>
      <c r="E891" s="244">
        <v>3442.1793899999998</v>
      </c>
      <c r="F891" s="238"/>
      <c r="G891" s="238"/>
      <c r="H891" s="238"/>
      <c r="I891" s="238"/>
      <c r="J891" s="238"/>
      <c r="K891" s="238"/>
      <c r="L891" s="238"/>
      <c r="M891" s="238"/>
      <c r="N891" s="238"/>
      <c r="O891" s="238"/>
      <c r="P891" s="238"/>
      <c r="Q891" s="238"/>
      <c r="R891" s="239"/>
      <c r="S891" s="239"/>
      <c r="T891" s="184"/>
      <c r="U891" s="184"/>
      <c r="V891" s="185"/>
      <c r="W891" s="185"/>
      <c r="X891" s="266"/>
      <c r="Y891" s="176"/>
      <c r="Z891" s="176"/>
      <c r="AA891" s="176"/>
      <c r="AB891" s="176"/>
      <c r="AC891" s="176"/>
      <c r="AD891" s="176"/>
      <c r="AE891" s="176" t="s">
        <v>197</v>
      </c>
      <c r="AF891" s="176">
        <v>0</v>
      </c>
      <c r="AG891" s="176"/>
      <c r="AH891" s="211"/>
      <c r="AI891" s="212" t="s">
        <v>2112</v>
      </c>
      <c r="AJ891" s="214"/>
      <c r="AK891" s="176"/>
      <c r="AL891" s="176"/>
      <c r="AM891" s="176"/>
      <c r="AN891" s="176"/>
      <c r="AO891" s="176"/>
      <c r="AP891" s="176"/>
      <c r="AQ891" s="176"/>
      <c r="AR891" s="176"/>
      <c r="AS891" s="176"/>
      <c r="AT891" s="176"/>
      <c r="AU891" s="176"/>
      <c r="AV891" s="176"/>
      <c r="AW891" s="176"/>
      <c r="AX891" s="176"/>
      <c r="AY891" s="176"/>
      <c r="AZ891" s="176"/>
      <c r="BA891" s="176"/>
      <c r="BB891" s="176"/>
      <c r="BC891" s="176"/>
      <c r="BD891" s="176"/>
      <c r="BE891" s="176"/>
      <c r="BF891" s="176"/>
      <c r="BG891" s="176"/>
      <c r="BH891" s="176"/>
    </row>
    <row r="892" spans="1:60" outlineLevel="1" x14ac:dyDescent="0.2">
      <c r="A892" s="222">
        <v>142</v>
      </c>
      <c r="B892" s="223" t="s">
        <v>655</v>
      </c>
      <c r="C892" s="223" t="s">
        <v>656</v>
      </c>
      <c r="D892" s="224" t="s">
        <v>433</v>
      </c>
      <c r="E892" s="225">
        <v>215.13621000000001</v>
      </c>
      <c r="F892" s="199"/>
      <c r="G892" s="227">
        <f>ROUND(E892*F892,2)</f>
        <v>0</v>
      </c>
      <c r="H892" s="226">
        <v>0</v>
      </c>
      <c r="I892" s="227">
        <f>ROUND(E892*H892,2)</f>
        <v>0</v>
      </c>
      <c r="J892" s="226">
        <v>315</v>
      </c>
      <c r="K892" s="227">
        <f>ROUND(E892*J892,2)</f>
        <v>67767.91</v>
      </c>
      <c r="L892" s="227">
        <v>21</v>
      </c>
      <c r="M892" s="227">
        <f>G892*(1+L892/100)</f>
        <v>0</v>
      </c>
      <c r="N892" s="227">
        <v>0</v>
      </c>
      <c r="O892" s="227">
        <f>ROUND(E892*N892,2)</f>
        <v>0</v>
      </c>
      <c r="P892" s="227">
        <v>0</v>
      </c>
      <c r="Q892" s="227">
        <f>ROUND(E892*P892,2)</f>
        <v>0</v>
      </c>
      <c r="R892" s="228" t="s">
        <v>344</v>
      </c>
      <c r="S892" s="228" t="s">
        <v>194</v>
      </c>
      <c r="T892" s="197">
        <v>0.94199999999999995</v>
      </c>
      <c r="U892" s="197">
        <f>ROUND(E892*T892,2)</f>
        <v>202.66</v>
      </c>
      <c r="V892" s="198"/>
      <c r="W892" s="198"/>
      <c r="X892" s="266"/>
      <c r="Y892" s="176"/>
      <c r="Z892" s="176"/>
      <c r="AA892" s="176"/>
      <c r="AB892" s="176"/>
      <c r="AC892" s="176"/>
      <c r="AD892" s="176"/>
      <c r="AE892" s="176" t="s">
        <v>638</v>
      </c>
      <c r="AF892" s="176">
        <v>745</v>
      </c>
      <c r="AG892" s="176"/>
      <c r="AH892" s="211"/>
      <c r="AI892" s="211"/>
      <c r="AJ892" s="214"/>
      <c r="AK892" s="176"/>
      <c r="AL892" s="176"/>
      <c r="AM892" s="176"/>
      <c r="AN892" s="176"/>
      <c r="AO892" s="176"/>
      <c r="AP892" s="176"/>
      <c r="AQ892" s="176"/>
      <c r="AR892" s="176"/>
      <c r="AS892" s="176"/>
      <c r="AT892" s="176"/>
      <c r="AU892" s="176"/>
      <c r="AV892" s="176"/>
      <c r="AW892" s="176"/>
      <c r="AX892" s="176"/>
      <c r="AY892" s="176"/>
      <c r="AZ892" s="176"/>
      <c r="BA892" s="176"/>
      <c r="BB892" s="176"/>
      <c r="BC892" s="176"/>
      <c r="BD892" s="176"/>
      <c r="BE892" s="176"/>
      <c r="BF892" s="176"/>
      <c r="BG892" s="176"/>
      <c r="BH892" s="176"/>
    </row>
    <row r="893" spans="1:60" outlineLevel="1" x14ac:dyDescent="0.2">
      <c r="A893" s="240"/>
      <c r="B893" s="245" t="s">
        <v>640</v>
      </c>
      <c r="C893" s="246"/>
      <c r="D893" s="243"/>
      <c r="E893" s="244"/>
      <c r="F893" s="238"/>
      <c r="G893" s="238"/>
      <c r="H893" s="238"/>
      <c r="I893" s="238"/>
      <c r="J893" s="238"/>
      <c r="K893" s="238"/>
      <c r="L893" s="238"/>
      <c r="M893" s="238"/>
      <c r="N893" s="238"/>
      <c r="O893" s="238"/>
      <c r="P893" s="238"/>
      <c r="Q893" s="238"/>
      <c r="R893" s="239"/>
      <c r="S893" s="239"/>
      <c r="T893" s="184"/>
      <c r="U893" s="184"/>
      <c r="V893" s="185"/>
      <c r="W893" s="185"/>
      <c r="X893" s="266"/>
      <c r="Y893" s="176"/>
      <c r="Z893" s="176"/>
      <c r="AA893" s="176"/>
      <c r="AB893" s="176"/>
      <c r="AC893" s="176"/>
      <c r="AD893" s="176"/>
      <c r="AE893" s="176" t="s">
        <v>197</v>
      </c>
      <c r="AF893" s="176">
        <v>0</v>
      </c>
      <c r="AG893" s="176"/>
      <c r="AH893" s="211"/>
      <c r="AI893" s="212" t="s">
        <v>640</v>
      </c>
      <c r="AJ893" s="214"/>
      <c r="AK893" s="176"/>
      <c r="AL893" s="176"/>
      <c r="AM893" s="176"/>
      <c r="AN893" s="176"/>
      <c r="AO893" s="176"/>
      <c r="AP893" s="176"/>
      <c r="AQ893" s="176"/>
      <c r="AR893" s="176"/>
      <c r="AS893" s="176"/>
      <c r="AT893" s="176"/>
      <c r="AU893" s="176"/>
      <c r="AV893" s="176"/>
      <c r="AW893" s="176"/>
      <c r="AX893" s="176"/>
      <c r="AY893" s="176"/>
      <c r="AZ893" s="176"/>
      <c r="BA893" s="176"/>
      <c r="BB893" s="176"/>
      <c r="BC893" s="176"/>
      <c r="BD893" s="176"/>
      <c r="BE893" s="176"/>
      <c r="BF893" s="176"/>
      <c r="BG893" s="176"/>
      <c r="BH893" s="176"/>
    </row>
    <row r="894" spans="1:60" outlineLevel="1" x14ac:dyDescent="0.2">
      <c r="A894" s="240"/>
      <c r="B894" s="312" t="s">
        <v>2110</v>
      </c>
      <c r="C894" s="312"/>
      <c r="D894" s="313"/>
      <c r="E894" s="244"/>
      <c r="F894" s="238"/>
      <c r="G894" s="238"/>
      <c r="H894" s="238"/>
      <c r="I894" s="238"/>
      <c r="J894" s="238"/>
      <c r="K894" s="238"/>
      <c r="L894" s="238"/>
      <c r="M894" s="238"/>
      <c r="N894" s="238"/>
      <c r="O894" s="238"/>
      <c r="P894" s="238"/>
      <c r="Q894" s="238"/>
      <c r="R894" s="239"/>
      <c r="S894" s="239"/>
      <c r="T894" s="184"/>
      <c r="U894" s="184"/>
      <c r="V894" s="185"/>
      <c r="W894" s="185"/>
      <c r="X894" s="266"/>
      <c r="Y894" s="176"/>
      <c r="Z894" s="176"/>
      <c r="AA894" s="176"/>
      <c r="AB894" s="176"/>
      <c r="AC894" s="176"/>
      <c r="AD894" s="176"/>
      <c r="AE894" s="176" t="s">
        <v>197</v>
      </c>
      <c r="AF894" s="176">
        <v>0</v>
      </c>
      <c r="AG894" s="176"/>
      <c r="AH894" s="211"/>
      <c r="AI894" s="212" t="s">
        <v>2110</v>
      </c>
      <c r="AJ894" s="214"/>
      <c r="AK894" s="176"/>
      <c r="AL894" s="176"/>
      <c r="AM894" s="176"/>
      <c r="AN894" s="176"/>
      <c r="AO894" s="176"/>
      <c r="AP894" s="176"/>
      <c r="AQ894" s="176"/>
      <c r="AR894" s="176"/>
      <c r="AS894" s="176"/>
      <c r="AT894" s="176"/>
      <c r="AU894" s="176"/>
      <c r="AV894" s="176"/>
      <c r="AW894" s="176"/>
      <c r="AX894" s="176"/>
      <c r="AY894" s="176"/>
      <c r="AZ894" s="176"/>
      <c r="BA894" s="176"/>
      <c r="BB894" s="176"/>
      <c r="BC894" s="176"/>
      <c r="BD894" s="176"/>
      <c r="BE894" s="176"/>
      <c r="BF894" s="176"/>
      <c r="BG894" s="176"/>
      <c r="BH894" s="176"/>
    </row>
    <row r="895" spans="1:60" outlineLevel="1" x14ac:dyDescent="0.2">
      <c r="A895" s="240"/>
      <c r="B895" s="245" t="s">
        <v>2109</v>
      </c>
      <c r="C895" s="246"/>
      <c r="D895" s="243"/>
      <c r="E895" s="244"/>
      <c r="F895" s="238"/>
      <c r="G895" s="238"/>
      <c r="H895" s="238"/>
      <c r="I895" s="238"/>
      <c r="J895" s="238"/>
      <c r="K895" s="238"/>
      <c r="L895" s="238"/>
      <c r="M895" s="238"/>
      <c r="N895" s="238"/>
      <c r="O895" s="238"/>
      <c r="P895" s="238"/>
      <c r="Q895" s="238"/>
      <c r="R895" s="239"/>
      <c r="S895" s="239"/>
      <c r="T895" s="184"/>
      <c r="U895" s="184"/>
      <c r="V895" s="185"/>
      <c r="W895" s="185"/>
      <c r="X895" s="266"/>
      <c r="Y895" s="176"/>
      <c r="Z895" s="176"/>
      <c r="AA895" s="176"/>
      <c r="AB895" s="176"/>
      <c r="AC895" s="176"/>
      <c r="AD895" s="176"/>
      <c r="AE895" s="176" t="s">
        <v>197</v>
      </c>
      <c r="AF895" s="176">
        <v>0</v>
      </c>
      <c r="AG895" s="176"/>
      <c r="AH895" s="211"/>
      <c r="AI895" s="212" t="s">
        <v>2109</v>
      </c>
      <c r="AJ895" s="214"/>
      <c r="AK895" s="176"/>
      <c r="AL895" s="176"/>
      <c r="AM895" s="176"/>
      <c r="AN895" s="176"/>
      <c r="AO895" s="176"/>
      <c r="AP895" s="176"/>
      <c r="AQ895" s="176"/>
      <c r="AR895" s="176"/>
      <c r="AS895" s="176"/>
      <c r="AT895" s="176"/>
      <c r="AU895" s="176"/>
      <c r="AV895" s="176"/>
      <c r="AW895" s="176"/>
      <c r="AX895" s="176"/>
      <c r="AY895" s="176"/>
      <c r="AZ895" s="176"/>
      <c r="BA895" s="176"/>
      <c r="BB895" s="176"/>
      <c r="BC895" s="176"/>
      <c r="BD895" s="176"/>
      <c r="BE895" s="176"/>
      <c r="BF895" s="176"/>
      <c r="BG895" s="176"/>
      <c r="BH895" s="176"/>
    </row>
    <row r="896" spans="1:60" outlineLevel="1" x14ac:dyDescent="0.2">
      <c r="A896" s="240"/>
      <c r="B896" s="245" t="s">
        <v>2111</v>
      </c>
      <c r="C896" s="246"/>
      <c r="D896" s="243"/>
      <c r="E896" s="244">
        <v>215.13621000000001</v>
      </c>
      <c r="F896" s="238"/>
      <c r="G896" s="238"/>
      <c r="H896" s="238"/>
      <c r="I896" s="238"/>
      <c r="J896" s="238"/>
      <c r="K896" s="238"/>
      <c r="L896" s="238"/>
      <c r="M896" s="238"/>
      <c r="N896" s="238"/>
      <c r="O896" s="238"/>
      <c r="P896" s="238"/>
      <c r="Q896" s="238"/>
      <c r="R896" s="239"/>
      <c r="S896" s="239"/>
      <c r="T896" s="184"/>
      <c r="U896" s="184"/>
      <c r="V896" s="185"/>
      <c r="W896" s="185"/>
      <c r="X896" s="266"/>
      <c r="Y896" s="176"/>
      <c r="Z896" s="176"/>
      <c r="AA896" s="176"/>
      <c r="AB896" s="176"/>
      <c r="AC896" s="176"/>
      <c r="AD896" s="176"/>
      <c r="AE896" s="176" t="s">
        <v>197</v>
      </c>
      <c r="AF896" s="176">
        <v>0</v>
      </c>
      <c r="AG896" s="176"/>
      <c r="AH896" s="211"/>
      <c r="AI896" s="212" t="s">
        <v>2111</v>
      </c>
      <c r="AJ896" s="214"/>
      <c r="AK896" s="176"/>
      <c r="AL896" s="176"/>
      <c r="AM896" s="176"/>
      <c r="AN896" s="176"/>
      <c r="AO896" s="176"/>
      <c r="AP896" s="176"/>
      <c r="AQ896" s="176"/>
      <c r="AR896" s="176"/>
      <c r="AS896" s="176"/>
      <c r="AT896" s="176"/>
      <c r="AU896" s="176"/>
      <c r="AV896" s="176"/>
      <c r="AW896" s="176"/>
      <c r="AX896" s="176"/>
      <c r="AY896" s="176"/>
      <c r="AZ896" s="176"/>
      <c r="BA896" s="176"/>
      <c r="BB896" s="176"/>
      <c r="BC896" s="176"/>
      <c r="BD896" s="176"/>
      <c r="BE896" s="176"/>
      <c r="BF896" s="176"/>
      <c r="BG896" s="176"/>
      <c r="BH896" s="176"/>
    </row>
    <row r="897" spans="1:60" ht="22.5" outlineLevel="1" x14ac:dyDescent="0.2">
      <c r="A897" s="222">
        <v>143</v>
      </c>
      <c r="B897" s="223" t="s">
        <v>657</v>
      </c>
      <c r="C897" s="223" t="s">
        <v>658</v>
      </c>
      <c r="D897" s="224" t="s">
        <v>433</v>
      </c>
      <c r="E897" s="225">
        <v>1721.08969</v>
      </c>
      <c r="F897" s="199"/>
      <c r="G897" s="227">
        <f>ROUND(E897*F897,2)</f>
        <v>0</v>
      </c>
      <c r="H897" s="226">
        <v>0</v>
      </c>
      <c r="I897" s="227">
        <f>ROUND(E897*H897,2)</f>
        <v>0</v>
      </c>
      <c r="J897" s="226">
        <v>35.1</v>
      </c>
      <c r="K897" s="227">
        <f>ROUND(E897*J897,2)</f>
        <v>60410.25</v>
      </c>
      <c r="L897" s="227">
        <v>21</v>
      </c>
      <c r="M897" s="227">
        <f>G897*(1+L897/100)</f>
        <v>0</v>
      </c>
      <c r="N897" s="227">
        <v>0</v>
      </c>
      <c r="O897" s="227">
        <f>ROUND(E897*N897,2)</f>
        <v>0</v>
      </c>
      <c r="P897" s="227">
        <v>0</v>
      </c>
      <c r="Q897" s="227">
        <f>ROUND(E897*P897,2)</f>
        <v>0</v>
      </c>
      <c r="R897" s="228" t="s">
        <v>344</v>
      </c>
      <c r="S897" s="228" t="s">
        <v>194</v>
      </c>
      <c r="T897" s="197">
        <v>0.105</v>
      </c>
      <c r="U897" s="197">
        <f>ROUND(E897*T897,2)</f>
        <v>180.71</v>
      </c>
      <c r="V897" s="198"/>
      <c r="W897" s="198"/>
      <c r="X897" s="266"/>
      <c r="Y897" s="176"/>
      <c r="Z897" s="176"/>
      <c r="AA897" s="176"/>
      <c r="AB897" s="176"/>
      <c r="AC897" s="176"/>
      <c r="AD897" s="176"/>
      <c r="AE897" s="176" t="s">
        <v>638</v>
      </c>
      <c r="AF897" s="176">
        <v>746</v>
      </c>
      <c r="AG897" s="176"/>
      <c r="AH897" s="211"/>
      <c r="AI897" s="211"/>
      <c r="AJ897" s="214"/>
      <c r="AK897" s="176"/>
      <c r="AL897" s="176"/>
      <c r="AM897" s="176"/>
      <c r="AN897" s="176"/>
      <c r="AO897" s="176"/>
      <c r="AP897" s="176"/>
      <c r="AQ897" s="176"/>
      <c r="AR897" s="176"/>
      <c r="AS897" s="176"/>
      <c r="AT897" s="176"/>
      <c r="AU897" s="176"/>
      <c r="AV897" s="176"/>
      <c r="AW897" s="176"/>
      <c r="AX897" s="176"/>
      <c r="AY897" s="176"/>
      <c r="AZ897" s="176"/>
      <c r="BA897" s="176"/>
      <c r="BB897" s="176"/>
      <c r="BC897" s="176"/>
      <c r="BD897" s="176"/>
      <c r="BE897" s="176"/>
      <c r="BF897" s="176"/>
      <c r="BG897" s="176"/>
      <c r="BH897" s="176"/>
    </row>
    <row r="898" spans="1:60" outlineLevel="1" x14ac:dyDescent="0.2">
      <c r="A898" s="240"/>
      <c r="B898" s="245" t="s">
        <v>640</v>
      </c>
      <c r="C898" s="246"/>
      <c r="D898" s="243"/>
      <c r="E898" s="244"/>
      <c r="F898" s="238"/>
      <c r="G898" s="238"/>
      <c r="H898" s="238"/>
      <c r="I898" s="238"/>
      <c r="J898" s="238"/>
      <c r="K898" s="238"/>
      <c r="L898" s="238"/>
      <c r="M898" s="238"/>
      <c r="N898" s="238"/>
      <c r="O898" s="238"/>
      <c r="P898" s="238"/>
      <c r="Q898" s="238"/>
      <c r="R898" s="239"/>
      <c r="S898" s="239"/>
      <c r="T898" s="184"/>
      <c r="U898" s="184"/>
      <c r="V898" s="185"/>
      <c r="W898" s="185"/>
      <c r="X898" s="266"/>
      <c r="Y898" s="176"/>
      <c r="Z898" s="176"/>
      <c r="AA898" s="176"/>
      <c r="AB898" s="176"/>
      <c r="AC898" s="176"/>
      <c r="AD898" s="176"/>
      <c r="AE898" s="176" t="s">
        <v>197</v>
      </c>
      <c r="AF898" s="176">
        <v>0</v>
      </c>
      <c r="AG898" s="176"/>
      <c r="AH898" s="211"/>
      <c r="AI898" s="212" t="s">
        <v>640</v>
      </c>
      <c r="AJ898" s="214"/>
      <c r="AK898" s="176"/>
      <c r="AL898" s="176"/>
      <c r="AM898" s="176"/>
      <c r="AN898" s="176"/>
      <c r="AO898" s="176"/>
      <c r="AP898" s="176"/>
      <c r="AQ898" s="176"/>
      <c r="AR898" s="176"/>
      <c r="AS898" s="176"/>
      <c r="AT898" s="176"/>
      <c r="AU898" s="176"/>
      <c r="AV898" s="176"/>
      <c r="AW898" s="176"/>
      <c r="AX898" s="176"/>
      <c r="AY898" s="176"/>
      <c r="AZ898" s="176"/>
      <c r="BA898" s="176"/>
      <c r="BB898" s="176"/>
      <c r="BC898" s="176"/>
      <c r="BD898" s="176"/>
      <c r="BE898" s="176"/>
      <c r="BF898" s="176"/>
      <c r="BG898" s="176"/>
      <c r="BH898" s="176"/>
    </row>
    <row r="899" spans="1:60" outlineLevel="1" x14ac:dyDescent="0.2">
      <c r="A899" s="240"/>
      <c r="B899" s="312" t="s">
        <v>2110</v>
      </c>
      <c r="C899" s="312"/>
      <c r="D899" s="313"/>
      <c r="E899" s="244"/>
      <c r="F899" s="238"/>
      <c r="G899" s="238"/>
      <c r="H899" s="238"/>
      <c r="I899" s="238"/>
      <c r="J899" s="238"/>
      <c r="K899" s="238"/>
      <c r="L899" s="238"/>
      <c r="M899" s="238"/>
      <c r="N899" s="238"/>
      <c r="O899" s="238"/>
      <c r="P899" s="238"/>
      <c r="Q899" s="238"/>
      <c r="R899" s="239"/>
      <c r="S899" s="239"/>
      <c r="T899" s="184"/>
      <c r="U899" s="184"/>
      <c r="V899" s="185"/>
      <c r="W899" s="185"/>
      <c r="X899" s="266"/>
      <c r="Y899" s="176"/>
      <c r="Z899" s="176"/>
      <c r="AA899" s="176"/>
      <c r="AB899" s="176"/>
      <c r="AC899" s="176"/>
      <c r="AD899" s="176"/>
      <c r="AE899" s="176" t="s">
        <v>197</v>
      </c>
      <c r="AF899" s="176">
        <v>0</v>
      </c>
      <c r="AG899" s="176"/>
      <c r="AH899" s="211"/>
      <c r="AI899" s="212" t="s">
        <v>2110</v>
      </c>
      <c r="AJ899" s="214"/>
      <c r="AK899" s="176"/>
      <c r="AL899" s="176"/>
      <c r="AM899" s="176"/>
      <c r="AN899" s="176"/>
      <c r="AO899" s="176"/>
      <c r="AP899" s="176"/>
      <c r="AQ899" s="176"/>
      <c r="AR899" s="176"/>
      <c r="AS899" s="176"/>
      <c r="AT899" s="176"/>
      <c r="AU899" s="176"/>
      <c r="AV899" s="176"/>
      <c r="AW899" s="176"/>
      <c r="AX899" s="176"/>
      <c r="AY899" s="176"/>
      <c r="AZ899" s="176"/>
      <c r="BA899" s="176"/>
      <c r="BB899" s="176"/>
      <c r="BC899" s="176"/>
      <c r="BD899" s="176"/>
      <c r="BE899" s="176"/>
      <c r="BF899" s="176"/>
      <c r="BG899" s="176"/>
      <c r="BH899" s="176"/>
    </row>
    <row r="900" spans="1:60" outlineLevel="1" x14ac:dyDescent="0.2">
      <c r="A900" s="240"/>
      <c r="B900" s="245" t="s">
        <v>2109</v>
      </c>
      <c r="C900" s="246"/>
      <c r="D900" s="243"/>
      <c r="E900" s="244"/>
      <c r="F900" s="238"/>
      <c r="G900" s="238"/>
      <c r="H900" s="238"/>
      <c r="I900" s="238"/>
      <c r="J900" s="238"/>
      <c r="K900" s="238"/>
      <c r="L900" s="238"/>
      <c r="M900" s="238"/>
      <c r="N900" s="238"/>
      <c r="O900" s="238"/>
      <c r="P900" s="238"/>
      <c r="Q900" s="238"/>
      <c r="R900" s="239"/>
      <c r="S900" s="239"/>
      <c r="T900" s="184"/>
      <c r="U900" s="184"/>
      <c r="V900" s="185"/>
      <c r="W900" s="185"/>
      <c r="X900" s="266"/>
      <c r="Y900" s="176"/>
      <c r="Z900" s="176"/>
      <c r="AA900" s="176"/>
      <c r="AB900" s="176"/>
      <c r="AC900" s="176"/>
      <c r="AD900" s="176"/>
      <c r="AE900" s="176" t="s">
        <v>197</v>
      </c>
      <c r="AF900" s="176">
        <v>0</v>
      </c>
      <c r="AG900" s="176"/>
      <c r="AH900" s="211"/>
      <c r="AI900" s="212" t="s">
        <v>2109</v>
      </c>
      <c r="AJ900" s="214"/>
      <c r="AK900" s="176"/>
      <c r="AL900" s="176"/>
      <c r="AM900" s="176"/>
      <c r="AN900" s="176"/>
      <c r="AO900" s="176"/>
      <c r="AP900" s="176"/>
      <c r="AQ900" s="176"/>
      <c r="AR900" s="176"/>
      <c r="AS900" s="176"/>
      <c r="AT900" s="176"/>
      <c r="AU900" s="176"/>
      <c r="AV900" s="176"/>
      <c r="AW900" s="176"/>
      <c r="AX900" s="176"/>
      <c r="AY900" s="176"/>
      <c r="AZ900" s="176"/>
      <c r="BA900" s="176"/>
      <c r="BB900" s="176"/>
      <c r="BC900" s="176"/>
      <c r="BD900" s="176"/>
      <c r="BE900" s="176"/>
      <c r="BF900" s="176"/>
      <c r="BG900" s="176"/>
      <c r="BH900" s="176"/>
    </row>
    <row r="901" spans="1:60" outlineLevel="1" x14ac:dyDescent="0.2">
      <c r="A901" s="240"/>
      <c r="B901" s="245" t="s">
        <v>2108</v>
      </c>
      <c r="C901" s="246"/>
      <c r="D901" s="243"/>
      <c r="E901" s="244">
        <v>1721.08969</v>
      </c>
      <c r="F901" s="238"/>
      <c r="G901" s="238"/>
      <c r="H901" s="238"/>
      <c r="I901" s="238"/>
      <c r="J901" s="238"/>
      <c r="K901" s="238"/>
      <c r="L901" s="238"/>
      <c r="M901" s="238"/>
      <c r="N901" s="238"/>
      <c r="O901" s="238"/>
      <c r="P901" s="238"/>
      <c r="Q901" s="238"/>
      <c r="R901" s="239"/>
      <c r="S901" s="239"/>
      <c r="T901" s="184"/>
      <c r="U901" s="184"/>
      <c r="V901" s="185"/>
      <c r="W901" s="185"/>
      <c r="X901" s="266"/>
      <c r="Y901" s="176"/>
      <c r="Z901" s="176"/>
      <c r="AA901" s="176"/>
      <c r="AB901" s="176"/>
      <c r="AC901" s="176"/>
      <c r="AD901" s="176"/>
      <c r="AE901" s="176" t="s">
        <v>197</v>
      </c>
      <c r="AF901" s="176">
        <v>0</v>
      </c>
      <c r="AG901" s="176"/>
      <c r="AH901" s="211"/>
      <c r="AI901" s="212" t="s">
        <v>2108</v>
      </c>
      <c r="AJ901" s="214"/>
      <c r="AK901" s="176"/>
      <c r="AL901" s="176"/>
      <c r="AM901" s="176"/>
      <c r="AN901" s="176"/>
      <c r="AO901" s="176"/>
      <c r="AP901" s="176"/>
      <c r="AQ901" s="176"/>
      <c r="AR901" s="176"/>
      <c r="AS901" s="176"/>
      <c r="AT901" s="176"/>
      <c r="AU901" s="176"/>
      <c r="AV901" s="176"/>
      <c r="AW901" s="176"/>
      <c r="AX901" s="176"/>
      <c r="AY901" s="176"/>
      <c r="AZ901" s="176"/>
      <c r="BA901" s="176"/>
      <c r="BB901" s="176"/>
      <c r="BC901" s="176"/>
      <c r="BD901" s="176"/>
      <c r="BE901" s="176"/>
      <c r="BF901" s="176"/>
      <c r="BG901" s="176"/>
      <c r="BH901" s="176"/>
    </row>
    <row r="902" spans="1:60" outlineLevel="1" x14ac:dyDescent="0.2">
      <c r="A902" s="222">
        <v>144</v>
      </c>
      <c r="B902" s="223" t="s">
        <v>660</v>
      </c>
      <c r="C902" s="223" t="s">
        <v>661</v>
      </c>
      <c r="D902" s="224" t="s">
        <v>433</v>
      </c>
      <c r="E902" s="225">
        <v>215.13621000000001</v>
      </c>
      <c r="F902" s="199"/>
      <c r="G902" s="227">
        <f>ROUND(E902*F902,2)</f>
        <v>0</v>
      </c>
      <c r="H902" s="226">
        <v>0</v>
      </c>
      <c r="I902" s="227">
        <f>ROUND(E902*H902,2)</f>
        <v>0</v>
      </c>
      <c r="J902" s="226">
        <v>10.199999999999999</v>
      </c>
      <c r="K902" s="227">
        <f>ROUND(E902*J902,2)</f>
        <v>2194.39</v>
      </c>
      <c r="L902" s="227">
        <v>21</v>
      </c>
      <c r="M902" s="227">
        <f>G902*(1+L902/100)</f>
        <v>0</v>
      </c>
      <c r="N902" s="227">
        <v>0</v>
      </c>
      <c r="O902" s="227">
        <f>ROUND(E902*N902,2)</f>
        <v>0</v>
      </c>
      <c r="P902" s="227">
        <v>0</v>
      </c>
      <c r="Q902" s="227">
        <f>ROUND(E902*P902,2)</f>
        <v>0</v>
      </c>
      <c r="R902" s="228" t="s">
        <v>662</v>
      </c>
      <c r="S902" s="228" t="s">
        <v>194</v>
      </c>
      <c r="T902" s="197">
        <v>6.0000000000000001E-3</v>
      </c>
      <c r="U902" s="197">
        <f>ROUND(E902*T902,2)</f>
        <v>1.29</v>
      </c>
      <c r="V902" s="198"/>
      <c r="W902" s="198"/>
      <c r="X902" s="266"/>
      <c r="Y902" s="176"/>
      <c r="Z902" s="176"/>
      <c r="AA902" s="176"/>
      <c r="AB902" s="176"/>
      <c r="AC902" s="176"/>
      <c r="AD902" s="176"/>
      <c r="AE902" s="176" t="s">
        <v>634</v>
      </c>
      <c r="AF902" s="176">
        <v>747</v>
      </c>
      <c r="AG902" s="176"/>
      <c r="AH902" s="211"/>
      <c r="AI902" s="211"/>
      <c r="AJ902" s="214"/>
      <c r="AK902" s="176"/>
      <c r="AL902" s="176"/>
      <c r="AM902" s="176"/>
      <c r="AN902" s="176"/>
      <c r="AO902" s="176"/>
      <c r="AP902" s="176"/>
      <c r="AQ902" s="176"/>
      <c r="AR902" s="176"/>
      <c r="AS902" s="176"/>
      <c r="AT902" s="176"/>
      <c r="AU902" s="176"/>
      <c r="AV902" s="176"/>
      <c r="AW902" s="176"/>
      <c r="AX902" s="176"/>
      <c r="AY902" s="176"/>
      <c r="AZ902" s="176"/>
      <c r="BA902" s="176"/>
      <c r="BB902" s="176"/>
      <c r="BC902" s="176"/>
      <c r="BD902" s="176"/>
      <c r="BE902" s="176"/>
      <c r="BF902" s="176"/>
      <c r="BG902" s="176"/>
      <c r="BH902" s="176"/>
    </row>
    <row r="903" spans="1:60" x14ac:dyDescent="0.2">
      <c r="A903" s="162"/>
      <c r="B903" s="178"/>
      <c r="C903" s="178"/>
      <c r="D903" s="180"/>
      <c r="E903" s="181"/>
      <c r="F903" s="182"/>
      <c r="G903" s="182"/>
      <c r="H903" s="182"/>
      <c r="I903" s="182"/>
      <c r="J903" s="182"/>
      <c r="K903" s="182"/>
      <c r="L903" s="182"/>
      <c r="M903" s="182"/>
      <c r="N903" s="182"/>
      <c r="O903" s="182"/>
      <c r="P903" s="182"/>
      <c r="Q903" s="182"/>
      <c r="R903" s="183"/>
      <c r="S903" s="183"/>
      <c r="T903" s="182"/>
      <c r="U903" s="182"/>
      <c r="V903" s="183"/>
      <c r="W903" s="183"/>
      <c r="X903" s="256"/>
      <c r="AC903">
        <v>15</v>
      </c>
      <c r="AD903">
        <v>21</v>
      </c>
      <c r="AH903" s="210"/>
      <c r="AI903" s="210"/>
      <c r="AJ903" s="213"/>
    </row>
    <row r="904" spans="1:60" x14ac:dyDescent="0.2">
      <c r="A904" s="216"/>
      <c r="B904" s="217" t="s">
        <v>28</v>
      </c>
      <c r="C904" s="217"/>
      <c r="D904" s="218"/>
      <c r="E904" s="219"/>
      <c r="F904" s="220"/>
      <c r="G904" s="221">
        <f>G11+G52+G88+G197+G211+G223+G228+G233+G238+G241+G244+G361+G423+G430+G437+G447+G510+G548+G616+G723+G767+G770+G853+G858</f>
        <v>0</v>
      </c>
      <c r="H904" s="182"/>
      <c r="I904" s="182"/>
      <c r="J904" s="182"/>
      <c r="K904" s="182"/>
      <c r="L904" s="182"/>
      <c r="M904" s="182"/>
      <c r="N904" s="182"/>
      <c r="O904" s="182"/>
      <c r="P904" s="182"/>
      <c r="Q904" s="182"/>
      <c r="R904" s="183"/>
      <c r="S904" s="183"/>
      <c r="T904" s="182"/>
      <c r="U904" s="182"/>
      <c r="V904" s="183"/>
      <c r="W904" s="183"/>
      <c r="X904" s="256"/>
      <c r="AC904">
        <f>SUMIF(L7:L902,AC903,G7:G902)</f>
        <v>0</v>
      </c>
      <c r="AD904">
        <f>SUMIF(L7:L902,AD903,G7:G902)</f>
        <v>0</v>
      </c>
      <c r="AE904" t="s">
        <v>663</v>
      </c>
      <c r="AH904" s="210"/>
      <c r="AI904" s="210"/>
      <c r="AJ904" s="213"/>
    </row>
    <row r="905" spans="1:60" x14ac:dyDescent="0.2">
      <c r="A905" s="173"/>
      <c r="B905" s="174"/>
      <c r="C905" s="174"/>
      <c r="D905" s="175"/>
      <c r="E905" s="176"/>
      <c r="F905" s="176"/>
      <c r="G905" s="176"/>
      <c r="AE905" t="s">
        <v>664</v>
      </c>
    </row>
    <row r="906" spans="1:60" x14ac:dyDescent="0.2">
      <c r="A906" s="158"/>
      <c r="D906" s="138"/>
    </row>
    <row r="907" spans="1:60" x14ac:dyDescent="0.2">
      <c r="A907" s="158"/>
      <c r="D907" s="138"/>
    </row>
    <row r="908" spans="1:60" x14ac:dyDescent="0.2">
      <c r="A908" s="158"/>
      <c r="D908" s="138"/>
    </row>
    <row r="909" spans="1:60" x14ac:dyDescent="0.2">
      <c r="A909" s="158"/>
      <c r="D909" s="138"/>
    </row>
    <row r="910" spans="1:60" x14ac:dyDescent="0.2">
      <c r="A910" s="158"/>
      <c r="D910" s="138"/>
    </row>
    <row r="911" spans="1:60" x14ac:dyDescent="0.2">
      <c r="A911" s="158"/>
      <c r="D911" s="138"/>
    </row>
    <row r="912" spans="1:60" x14ac:dyDescent="0.2">
      <c r="A912" s="158"/>
      <c r="D912" s="138"/>
    </row>
    <row r="913" spans="1:4" x14ac:dyDescent="0.2">
      <c r="A913" s="158"/>
      <c r="D913" s="138"/>
    </row>
    <row r="914" spans="1:4" x14ac:dyDescent="0.2">
      <c r="A914" s="158"/>
      <c r="D914" s="138"/>
    </row>
    <row r="915" spans="1:4" x14ac:dyDescent="0.2">
      <c r="A915" s="158"/>
      <c r="D915" s="138"/>
    </row>
    <row r="916" spans="1:4" x14ac:dyDescent="0.2">
      <c r="A916" s="158"/>
      <c r="D916" s="138"/>
    </row>
    <row r="917" spans="1:4" x14ac:dyDescent="0.2">
      <c r="A917" s="158"/>
      <c r="D917" s="138"/>
    </row>
    <row r="918" spans="1:4" x14ac:dyDescent="0.2">
      <c r="A918" s="158"/>
      <c r="D918" s="138"/>
    </row>
    <row r="919" spans="1:4" x14ac:dyDescent="0.2">
      <c r="A919" s="158"/>
      <c r="D919" s="138"/>
    </row>
    <row r="920" spans="1:4" x14ac:dyDescent="0.2">
      <c r="A920" s="158"/>
      <c r="D920" s="138"/>
    </row>
    <row r="921" spans="1:4" x14ac:dyDescent="0.2">
      <c r="A921" s="158"/>
      <c r="D921" s="138"/>
    </row>
    <row r="922" spans="1:4" x14ac:dyDescent="0.2">
      <c r="A922" s="158"/>
      <c r="D922" s="138"/>
    </row>
    <row r="923" spans="1:4" x14ac:dyDescent="0.2">
      <c r="A923" s="158"/>
      <c r="D923" s="138"/>
    </row>
    <row r="924" spans="1:4" x14ac:dyDescent="0.2">
      <c r="A924" s="158"/>
      <c r="D924" s="138"/>
    </row>
    <row r="925" spans="1:4" x14ac:dyDescent="0.2">
      <c r="A925" s="158"/>
      <c r="D925" s="138"/>
    </row>
    <row r="926" spans="1:4" x14ac:dyDescent="0.2">
      <c r="A926" s="158"/>
      <c r="D926" s="138"/>
    </row>
    <row r="927" spans="1:4" x14ac:dyDescent="0.2">
      <c r="A927" s="158"/>
      <c r="D927" s="138"/>
    </row>
    <row r="928" spans="1:4" x14ac:dyDescent="0.2">
      <c r="A928" s="158"/>
      <c r="D928" s="138"/>
    </row>
    <row r="929" spans="1:4" x14ac:dyDescent="0.2">
      <c r="A929" s="158"/>
      <c r="D929" s="138"/>
    </row>
    <row r="930" spans="1:4" x14ac:dyDescent="0.2">
      <c r="A930" s="158"/>
      <c r="D930" s="138"/>
    </row>
    <row r="931" spans="1:4" x14ac:dyDescent="0.2">
      <c r="A931" s="158"/>
      <c r="D931" s="138"/>
    </row>
    <row r="932" spans="1:4" x14ac:dyDescent="0.2">
      <c r="A932" s="158"/>
      <c r="D932" s="138"/>
    </row>
    <row r="933" spans="1:4" x14ac:dyDescent="0.2">
      <c r="A933" s="158"/>
      <c r="D933" s="138"/>
    </row>
    <row r="934" spans="1:4" x14ac:dyDescent="0.2">
      <c r="A934" s="158"/>
      <c r="D934" s="138"/>
    </row>
    <row r="935" spans="1:4" x14ac:dyDescent="0.2">
      <c r="A935" s="158"/>
      <c r="D935" s="138"/>
    </row>
    <row r="936" spans="1:4" x14ac:dyDescent="0.2">
      <c r="A936" s="158"/>
      <c r="D936" s="138"/>
    </row>
    <row r="937" spans="1:4" x14ac:dyDescent="0.2">
      <c r="A937" s="158"/>
      <c r="D937" s="138"/>
    </row>
    <row r="938" spans="1:4" x14ac:dyDescent="0.2">
      <c r="A938" s="158"/>
      <c r="D938" s="138"/>
    </row>
    <row r="939" spans="1:4" x14ac:dyDescent="0.2">
      <c r="A939" s="158"/>
      <c r="D939" s="138"/>
    </row>
    <row r="940" spans="1:4" x14ac:dyDescent="0.2">
      <c r="A940" s="158"/>
      <c r="D940" s="138"/>
    </row>
    <row r="941" spans="1:4" x14ac:dyDescent="0.2">
      <c r="A941" s="158"/>
      <c r="D941" s="138"/>
    </row>
    <row r="942" spans="1:4" x14ac:dyDescent="0.2">
      <c r="A942" s="158"/>
      <c r="D942" s="138"/>
    </row>
    <row r="943" spans="1:4" x14ac:dyDescent="0.2">
      <c r="A943" s="158"/>
      <c r="D943" s="138"/>
    </row>
    <row r="944" spans="1:4" x14ac:dyDescent="0.2">
      <c r="A944" s="158"/>
      <c r="D944" s="138"/>
    </row>
    <row r="945" spans="1:4" x14ac:dyDescent="0.2">
      <c r="A945" s="158"/>
      <c r="D945" s="138"/>
    </row>
    <row r="946" spans="1:4" x14ac:dyDescent="0.2">
      <c r="A946" s="158"/>
      <c r="D946" s="138"/>
    </row>
    <row r="947" spans="1:4" x14ac:dyDescent="0.2">
      <c r="A947" s="158"/>
      <c r="D947" s="138"/>
    </row>
    <row r="948" spans="1:4" x14ac:dyDescent="0.2">
      <c r="A948" s="158"/>
      <c r="D948" s="138"/>
    </row>
    <row r="949" spans="1:4" x14ac:dyDescent="0.2">
      <c r="A949" s="158"/>
      <c r="D949" s="138"/>
    </row>
    <row r="950" spans="1:4" x14ac:dyDescent="0.2">
      <c r="A950" s="158"/>
      <c r="D950" s="138"/>
    </row>
    <row r="951" spans="1:4" x14ac:dyDescent="0.2">
      <c r="A951" s="158"/>
      <c r="D951" s="138"/>
    </row>
    <row r="952" spans="1:4" x14ac:dyDescent="0.2">
      <c r="A952" s="158"/>
      <c r="D952" s="138"/>
    </row>
    <row r="953" spans="1:4" x14ac:dyDescent="0.2">
      <c r="A953" s="158"/>
      <c r="D953" s="138"/>
    </row>
    <row r="954" spans="1:4" x14ac:dyDescent="0.2">
      <c r="A954" s="158"/>
      <c r="D954" s="138"/>
    </row>
    <row r="955" spans="1:4" x14ac:dyDescent="0.2">
      <c r="A955" s="158"/>
      <c r="D955" s="138"/>
    </row>
    <row r="956" spans="1:4" x14ac:dyDescent="0.2">
      <c r="A956" s="158"/>
      <c r="D956" s="138"/>
    </row>
    <row r="957" spans="1:4" x14ac:dyDescent="0.2">
      <c r="A957" s="158"/>
      <c r="D957" s="138"/>
    </row>
    <row r="958" spans="1:4" x14ac:dyDescent="0.2">
      <c r="A958" s="158"/>
      <c r="D958" s="138"/>
    </row>
    <row r="959" spans="1:4" x14ac:dyDescent="0.2">
      <c r="A959" s="158"/>
      <c r="D959" s="138"/>
    </row>
    <row r="960" spans="1:4" x14ac:dyDescent="0.2">
      <c r="A960" s="158"/>
      <c r="D960" s="138"/>
    </row>
    <row r="961" spans="1:4" x14ac:dyDescent="0.2">
      <c r="A961" s="158"/>
      <c r="D961" s="138"/>
    </row>
    <row r="962" spans="1:4" x14ac:dyDescent="0.2">
      <c r="A962" s="158"/>
      <c r="D962" s="138"/>
    </row>
    <row r="963" spans="1:4" x14ac:dyDescent="0.2">
      <c r="A963" s="158"/>
      <c r="D963" s="138"/>
    </row>
    <row r="964" spans="1:4" x14ac:dyDescent="0.2">
      <c r="A964" s="158"/>
      <c r="D964" s="138"/>
    </row>
    <row r="965" spans="1:4" x14ac:dyDescent="0.2">
      <c r="A965" s="158"/>
      <c r="D965" s="138"/>
    </row>
    <row r="966" spans="1:4" x14ac:dyDescent="0.2">
      <c r="A966" s="158"/>
      <c r="D966" s="138"/>
    </row>
    <row r="967" spans="1:4" x14ac:dyDescent="0.2">
      <c r="A967" s="158"/>
      <c r="D967" s="138"/>
    </row>
    <row r="968" spans="1:4" x14ac:dyDescent="0.2">
      <c r="A968" s="158"/>
      <c r="D968" s="138"/>
    </row>
    <row r="969" spans="1:4" x14ac:dyDescent="0.2">
      <c r="A969" s="158"/>
      <c r="D969" s="138"/>
    </row>
    <row r="970" spans="1:4" x14ac:dyDescent="0.2">
      <c r="A970" s="158"/>
      <c r="D970" s="138"/>
    </row>
    <row r="971" spans="1:4" x14ac:dyDescent="0.2">
      <c r="A971" s="158"/>
      <c r="D971" s="138"/>
    </row>
    <row r="972" spans="1:4" x14ac:dyDescent="0.2">
      <c r="A972" s="158"/>
      <c r="D972" s="138"/>
    </row>
    <row r="973" spans="1:4" x14ac:dyDescent="0.2">
      <c r="A973" s="158"/>
      <c r="D973" s="138"/>
    </row>
    <row r="974" spans="1:4" x14ac:dyDescent="0.2">
      <c r="A974" s="158"/>
      <c r="D974" s="138"/>
    </row>
    <row r="975" spans="1:4" x14ac:dyDescent="0.2">
      <c r="A975" s="158"/>
      <c r="D975" s="138"/>
    </row>
    <row r="976" spans="1:4" x14ac:dyDescent="0.2">
      <c r="A976" s="158"/>
      <c r="D976" s="138"/>
    </row>
    <row r="977" spans="1:4" x14ac:dyDescent="0.2">
      <c r="A977" s="158"/>
      <c r="D977" s="138"/>
    </row>
    <row r="978" spans="1:4" x14ac:dyDescent="0.2">
      <c r="A978" s="158"/>
      <c r="D978" s="138"/>
    </row>
    <row r="979" spans="1:4" x14ac:dyDescent="0.2">
      <c r="A979" s="158"/>
      <c r="D979" s="138"/>
    </row>
    <row r="980" spans="1:4" x14ac:dyDescent="0.2">
      <c r="A980" s="158"/>
      <c r="D980" s="138"/>
    </row>
    <row r="981" spans="1:4" x14ac:dyDescent="0.2">
      <c r="A981" s="158"/>
      <c r="D981" s="138"/>
    </row>
    <row r="982" spans="1:4" x14ac:dyDescent="0.2">
      <c r="A982" s="158"/>
      <c r="D982" s="138"/>
    </row>
    <row r="983" spans="1:4" x14ac:dyDescent="0.2">
      <c r="A983" s="158"/>
      <c r="D983" s="138"/>
    </row>
    <row r="984" spans="1:4" x14ac:dyDescent="0.2">
      <c r="A984" s="158"/>
      <c r="D984" s="138"/>
    </row>
    <row r="985" spans="1:4" x14ac:dyDescent="0.2">
      <c r="A985" s="158"/>
      <c r="D985" s="138"/>
    </row>
    <row r="986" spans="1:4" x14ac:dyDescent="0.2">
      <c r="A986" s="158"/>
      <c r="D986" s="138"/>
    </row>
    <row r="987" spans="1:4" x14ac:dyDescent="0.2">
      <c r="A987" s="158"/>
      <c r="D987" s="138"/>
    </row>
    <row r="988" spans="1:4" x14ac:dyDescent="0.2">
      <c r="A988" s="158"/>
      <c r="D988" s="138"/>
    </row>
    <row r="989" spans="1:4" x14ac:dyDescent="0.2">
      <c r="A989" s="158"/>
      <c r="D989" s="138"/>
    </row>
    <row r="990" spans="1:4" x14ac:dyDescent="0.2">
      <c r="A990" s="158"/>
      <c r="D990" s="138"/>
    </row>
    <row r="991" spans="1:4" x14ac:dyDescent="0.2">
      <c r="A991" s="158"/>
      <c r="D991" s="138"/>
    </row>
    <row r="992" spans="1:4" x14ac:dyDescent="0.2">
      <c r="A992" s="158"/>
      <c r="D992" s="138"/>
    </row>
    <row r="993" spans="1:4" x14ac:dyDescent="0.2">
      <c r="A993" s="158"/>
      <c r="D993" s="138"/>
    </row>
    <row r="994" spans="1:4" x14ac:dyDescent="0.2">
      <c r="A994" s="158"/>
      <c r="D994" s="138"/>
    </row>
    <row r="995" spans="1:4" x14ac:dyDescent="0.2">
      <c r="A995" s="158"/>
      <c r="D995" s="138"/>
    </row>
    <row r="996" spans="1:4" x14ac:dyDescent="0.2">
      <c r="A996" s="158"/>
      <c r="D996" s="138"/>
    </row>
    <row r="997" spans="1:4" x14ac:dyDescent="0.2">
      <c r="A997" s="158"/>
      <c r="D997" s="138"/>
    </row>
    <row r="998" spans="1:4" x14ac:dyDescent="0.2">
      <c r="A998" s="158"/>
      <c r="D998" s="138"/>
    </row>
    <row r="999" spans="1:4" x14ac:dyDescent="0.2">
      <c r="A999" s="158"/>
      <c r="D999" s="138"/>
    </row>
    <row r="1000" spans="1:4" x14ac:dyDescent="0.2">
      <c r="A1000" s="158"/>
      <c r="D1000" s="138"/>
    </row>
    <row r="1001" spans="1:4" x14ac:dyDescent="0.2">
      <c r="A1001" s="158"/>
      <c r="D1001" s="138"/>
    </row>
    <row r="1002" spans="1:4" x14ac:dyDescent="0.2">
      <c r="A1002" s="158"/>
      <c r="D1002" s="138"/>
    </row>
    <row r="1003" spans="1:4" x14ac:dyDescent="0.2">
      <c r="A1003" s="158"/>
      <c r="D1003" s="138"/>
    </row>
    <row r="1004" spans="1:4" x14ac:dyDescent="0.2">
      <c r="A1004" s="158"/>
      <c r="D1004" s="138"/>
    </row>
    <row r="1005" spans="1:4" x14ac:dyDescent="0.2">
      <c r="A1005" s="158"/>
      <c r="D1005" s="138"/>
    </row>
    <row r="1006" spans="1:4" x14ac:dyDescent="0.2">
      <c r="A1006" s="158"/>
      <c r="D1006" s="138"/>
    </row>
    <row r="1007" spans="1:4" x14ac:dyDescent="0.2">
      <c r="A1007" s="158"/>
      <c r="D1007" s="138"/>
    </row>
    <row r="1008" spans="1:4" x14ac:dyDescent="0.2">
      <c r="A1008" s="158"/>
      <c r="D1008" s="138"/>
    </row>
    <row r="1009" spans="1:4" x14ac:dyDescent="0.2">
      <c r="A1009" s="158"/>
      <c r="D1009" s="138"/>
    </row>
    <row r="1010" spans="1:4" x14ac:dyDescent="0.2">
      <c r="A1010" s="158"/>
      <c r="D1010" s="138"/>
    </row>
    <row r="1011" spans="1:4" x14ac:dyDescent="0.2">
      <c r="A1011" s="158"/>
      <c r="D1011" s="138"/>
    </row>
    <row r="1012" spans="1:4" x14ac:dyDescent="0.2">
      <c r="A1012" s="158"/>
      <c r="D1012" s="138"/>
    </row>
    <row r="1013" spans="1:4" x14ac:dyDescent="0.2">
      <c r="A1013" s="158"/>
      <c r="D1013" s="138"/>
    </row>
    <row r="1014" spans="1:4" x14ac:dyDescent="0.2">
      <c r="A1014" s="158"/>
      <c r="D1014" s="138"/>
    </row>
    <row r="1015" spans="1:4" x14ac:dyDescent="0.2">
      <c r="A1015" s="158"/>
      <c r="D1015" s="138"/>
    </row>
    <row r="1016" spans="1:4" x14ac:dyDescent="0.2">
      <c r="A1016" s="158"/>
      <c r="D1016" s="138"/>
    </row>
    <row r="1017" spans="1:4" x14ac:dyDescent="0.2">
      <c r="A1017" s="158"/>
      <c r="D1017" s="138"/>
    </row>
    <row r="1018" spans="1:4" x14ac:dyDescent="0.2">
      <c r="A1018" s="158"/>
      <c r="D1018" s="138"/>
    </row>
    <row r="1019" spans="1:4" x14ac:dyDescent="0.2">
      <c r="A1019" s="158"/>
      <c r="D1019" s="138"/>
    </row>
    <row r="1020" spans="1:4" x14ac:dyDescent="0.2">
      <c r="A1020" s="158"/>
      <c r="D1020" s="138"/>
    </row>
    <row r="1021" spans="1:4" x14ac:dyDescent="0.2">
      <c r="A1021" s="158"/>
      <c r="D1021" s="138"/>
    </row>
    <row r="1022" spans="1:4" x14ac:dyDescent="0.2">
      <c r="A1022" s="158"/>
      <c r="D1022" s="138"/>
    </row>
    <row r="1023" spans="1:4" x14ac:dyDescent="0.2">
      <c r="A1023" s="158"/>
      <c r="D1023" s="138"/>
    </row>
    <row r="1024" spans="1:4" x14ac:dyDescent="0.2">
      <c r="A1024" s="158"/>
      <c r="D1024" s="138"/>
    </row>
    <row r="1025" spans="1:4" x14ac:dyDescent="0.2">
      <c r="A1025" s="158"/>
      <c r="D1025" s="138"/>
    </row>
    <row r="1026" spans="1:4" x14ac:dyDescent="0.2">
      <c r="A1026" s="158"/>
      <c r="D1026" s="138"/>
    </row>
    <row r="1027" spans="1:4" x14ac:dyDescent="0.2">
      <c r="A1027" s="158"/>
      <c r="D1027" s="138"/>
    </row>
    <row r="1028" spans="1:4" x14ac:dyDescent="0.2">
      <c r="A1028" s="158"/>
      <c r="D1028" s="138"/>
    </row>
    <row r="1029" spans="1:4" x14ac:dyDescent="0.2">
      <c r="A1029" s="158"/>
      <c r="D1029" s="138"/>
    </row>
    <row r="1030" spans="1:4" x14ac:dyDescent="0.2">
      <c r="A1030" s="158"/>
      <c r="D1030" s="138"/>
    </row>
    <row r="1031" spans="1:4" x14ac:dyDescent="0.2">
      <c r="A1031" s="158"/>
      <c r="D1031" s="138"/>
    </row>
    <row r="1032" spans="1:4" x14ac:dyDescent="0.2">
      <c r="A1032" s="158"/>
      <c r="D1032" s="138"/>
    </row>
    <row r="1033" spans="1:4" x14ac:dyDescent="0.2">
      <c r="A1033" s="158"/>
      <c r="D1033" s="138"/>
    </row>
    <row r="1034" spans="1:4" x14ac:dyDescent="0.2">
      <c r="A1034" s="158"/>
      <c r="D1034" s="138"/>
    </row>
    <row r="1035" spans="1:4" x14ac:dyDescent="0.2">
      <c r="A1035" s="158"/>
      <c r="D1035" s="138"/>
    </row>
    <row r="1036" spans="1:4" x14ac:dyDescent="0.2">
      <c r="A1036" s="158"/>
      <c r="D1036" s="138"/>
    </row>
    <row r="1037" spans="1:4" x14ac:dyDescent="0.2">
      <c r="A1037" s="158"/>
      <c r="D1037" s="138"/>
    </row>
    <row r="1038" spans="1:4" x14ac:dyDescent="0.2">
      <c r="A1038" s="158"/>
      <c r="D1038" s="138"/>
    </row>
    <row r="1039" spans="1:4" x14ac:dyDescent="0.2">
      <c r="A1039" s="158"/>
      <c r="D1039" s="138"/>
    </row>
    <row r="1040" spans="1:4" x14ac:dyDescent="0.2">
      <c r="A1040" s="158"/>
      <c r="D1040" s="138"/>
    </row>
    <row r="1041" spans="1:4" x14ac:dyDescent="0.2">
      <c r="A1041" s="158"/>
      <c r="D1041" s="138"/>
    </row>
    <row r="1042" spans="1:4" x14ac:dyDescent="0.2">
      <c r="A1042" s="158"/>
      <c r="D1042" s="138"/>
    </row>
    <row r="1043" spans="1:4" x14ac:dyDescent="0.2">
      <c r="A1043" s="158"/>
      <c r="D1043" s="138"/>
    </row>
    <row r="1044" spans="1:4" x14ac:dyDescent="0.2">
      <c r="A1044" s="158"/>
      <c r="D1044" s="138"/>
    </row>
    <row r="1045" spans="1:4" x14ac:dyDescent="0.2">
      <c r="A1045" s="158"/>
      <c r="D1045" s="138"/>
    </row>
    <row r="1046" spans="1:4" x14ac:dyDescent="0.2">
      <c r="A1046" s="158"/>
      <c r="D1046" s="138"/>
    </row>
    <row r="1047" spans="1:4" x14ac:dyDescent="0.2">
      <c r="A1047" s="158"/>
      <c r="D1047" s="138"/>
    </row>
    <row r="1048" spans="1:4" x14ac:dyDescent="0.2">
      <c r="A1048" s="158"/>
      <c r="D1048" s="138"/>
    </row>
    <row r="1049" spans="1:4" x14ac:dyDescent="0.2">
      <c r="A1049" s="158"/>
      <c r="D1049" s="138"/>
    </row>
    <row r="1050" spans="1:4" x14ac:dyDescent="0.2">
      <c r="A1050" s="158"/>
      <c r="D1050" s="138"/>
    </row>
    <row r="1051" spans="1:4" x14ac:dyDescent="0.2">
      <c r="A1051" s="158"/>
      <c r="D1051" s="138"/>
    </row>
    <row r="1052" spans="1:4" x14ac:dyDescent="0.2">
      <c r="A1052" s="158"/>
      <c r="D1052" s="138"/>
    </row>
    <row r="1053" spans="1:4" x14ac:dyDescent="0.2">
      <c r="A1053" s="158"/>
      <c r="D1053" s="138"/>
    </row>
    <row r="1054" spans="1:4" x14ac:dyDescent="0.2">
      <c r="A1054" s="158"/>
      <c r="D1054" s="138"/>
    </row>
    <row r="1055" spans="1:4" x14ac:dyDescent="0.2">
      <c r="A1055" s="158"/>
      <c r="D1055" s="138"/>
    </row>
    <row r="1056" spans="1:4" x14ac:dyDescent="0.2">
      <c r="A1056" s="158"/>
      <c r="D1056" s="138"/>
    </row>
    <row r="1057" spans="1:4" x14ac:dyDescent="0.2">
      <c r="A1057" s="158"/>
      <c r="D1057" s="138"/>
    </row>
    <row r="1058" spans="1:4" x14ac:dyDescent="0.2">
      <c r="A1058" s="158"/>
      <c r="D1058" s="138"/>
    </row>
    <row r="1059" spans="1:4" x14ac:dyDescent="0.2">
      <c r="A1059" s="158"/>
      <c r="D1059" s="138"/>
    </row>
    <row r="1060" spans="1:4" x14ac:dyDescent="0.2">
      <c r="A1060" s="158"/>
      <c r="D1060" s="138"/>
    </row>
    <row r="1061" spans="1:4" x14ac:dyDescent="0.2">
      <c r="A1061" s="158"/>
      <c r="D1061" s="138"/>
    </row>
    <row r="1062" spans="1:4" x14ac:dyDescent="0.2">
      <c r="A1062" s="158"/>
      <c r="D1062" s="138"/>
    </row>
    <row r="1063" spans="1:4" x14ac:dyDescent="0.2">
      <c r="A1063" s="158"/>
      <c r="D1063" s="138"/>
    </row>
    <row r="1064" spans="1:4" x14ac:dyDescent="0.2">
      <c r="A1064" s="158"/>
      <c r="D1064" s="138"/>
    </row>
    <row r="1065" spans="1:4" x14ac:dyDescent="0.2">
      <c r="A1065" s="158"/>
      <c r="D1065" s="138"/>
    </row>
    <row r="1066" spans="1:4" x14ac:dyDescent="0.2">
      <c r="A1066" s="158"/>
      <c r="D1066" s="138"/>
    </row>
    <row r="1067" spans="1:4" x14ac:dyDescent="0.2">
      <c r="A1067" s="158"/>
      <c r="D1067" s="138"/>
    </row>
    <row r="1068" spans="1:4" x14ac:dyDescent="0.2">
      <c r="A1068" s="158"/>
      <c r="D1068" s="138"/>
    </row>
    <row r="1069" spans="1:4" x14ac:dyDescent="0.2">
      <c r="A1069" s="158"/>
      <c r="D1069" s="138"/>
    </row>
    <row r="1070" spans="1:4" x14ac:dyDescent="0.2">
      <c r="A1070" s="158"/>
      <c r="D1070" s="138"/>
    </row>
    <row r="1071" spans="1:4" x14ac:dyDescent="0.2">
      <c r="A1071" s="158"/>
      <c r="D1071" s="138"/>
    </row>
    <row r="1072" spans="1:4" x14ac:dyDescent="0.2">
      <c r="A1072" s="158"/>
      <c r="D1072" s="138"/>
    </row>
    <row r="1073" spans="1:4" x14ac:dyDescent="0.2">
      <c r="A1073" s="158"/>
      <c r="D1073" s="138"/>
    </row>
    <row r="1074" spans="1:4" x14ac:dyDescent="0.2">
      <c r="A1074" s="158"/>
      <c r="D1074" s="138"/>
    </row>
    <row r="1075" spans="1:4" x14ac:dyDescent="0.2">
      <c r="A1075" s="158"/>
      <c r="D1075" s="138"/>
    </row>
    <row r="1076" spans="1:4" x14ac:dyDescent="0.2">
      <c r="A1076" s="158"/>
      <c r="D1076" s="138"/>
    </row>
    <row r="1077" spans="1:4" x14ac:dyDescent="0.2">
      <c r="A1077" s="158"/>
      <c r="D1077" s="138"/>
    </row>
    <row r="1078" spans="1:4" x14ac:dyDescent="0.2">
      <c r="A1078" s="158"/>
      <c r="D1078" s="138"/>
    </row>
    <row r="1079" spans="1:4" x14ac:dyDescent="0.2">
      <c r="A1079" s="158"/>
      <c r="D1079" s="138"/>
    </row>
    <row r="1080" spans="1:4" x14ac:dyDescent="0.2">
      <c r="A1080" s="158"/>
      <c r="D1080" s="138"/>
    </row>
    <row r="1081" spans="1:4" x14ac:dyDescent="0.2">
      <c r="A1081" s="158"/>
      <c r="D1081" s="138"/>
    </row>
    <row r="1082" spans="1:4" x14ac:dyDescent="0.2">
      <c r="A1082" s="158"/>
      <c r="D1082" s="138"/>
    </row>
    <row r="1083" spans="1:4" x14ac:dyDescent="0.2">
      <c r="A1083" s="158"/>
      <c r="D1083" s="138"/>
    </row>
    <row r="1084" spans="1:4" x14ac:dyDescent="0.2">
      <c r="A1084" s="158"/>
      <c r="D1084" s="138"/>
    </row>
    <row r="1085" spans="1:4" x14ac:dyDescent="0.2">
      <c r="A1085" s="158"/>
      <c r="D1085" s="138"/>
    </row>
    <row r="1086" spans="1:4" x14ac:dyDescent="0.2">
      <c r="A1086" s="158"/>
      <c r="D1086" s="138"/>
    </row>
    <row r="1087" spans="1:4" x14ac:dyDescent="0.2">
      <c r="A1087" s="158"/>
      <c r="D1087" s="138"/>
    </row>
    <row r="1088" spans="1:4" x14ac:dyDescent="0.2">
      <c r="A1088" s="158"/>
      <c r="D1088" s="138"/>
    </row>
    <row r="1089" spans="1:4" x14ac:dyDescent="0.2">
      <c r="A1089" s="158"/>
      <c r="D1089" s="138"/>
    </row>
    <row r="1090" spans="1:4" x14ac:dyDescent="0.2">
      <c r="A1090" s="158"/>
      <c r="D1090" s="138"/>
    </row>
    <row r="1091" spans="1:4" x14ac:dyDescent="0.2">
      <c r="A1091" s="158"/>
      <c r="D1091" s="138"/>
    </row>
    <row r="1092" spans="1:4" x14ac:dyDescent="0.2">
      <c r="A1092" s="158"/>
      <c r="D1092" s="138"/>
    </row>
    <row r="1093" spans="1:4" x14ac:dyDescent="0.2">
      <c r="A1093" s="158"/>
      <c r="D1093" s="138"/>
    </row>
    <row r="1094" spans="1:4" x14ac:dyDescent="0.2">
      <c r="A1094" s="158"/>
      <c r="D1094" s="138"/>
    </row>
    <row r="1095" spans="1:4" x14ac:dyDescent="0.2">
      <c r="A1095" s="158"/>
      <c r="D1095" s="138"/>
    </row>
    <row r="1096" spans="1:4" x14ac:dyDescent="0.2">
      <c r="A1096" s="158"/>
      <c r="D1096" s="138"/>
    </row>
    <row r="1097" spans="1:4" x14ac:dyDescent="0.2">
      <c r="A1097" s="158"/>
      <c r="D1097" s="138"/>
    </row>
    <row r="1098" spans="1:4" x14ac:dyDescent="0.2">
      <c r="A1098" s="158"/>
      <c r="D1098" s="138"/>
    </row>
    <row r="1099" spans="1:4" x14ac:dyDescent="0.2">
      <c r="A1099" s="158"/>
      <c r="D1099" s="138"/>
    </row>
    <row r="1100" spans="1:4" x14ac:dyDescent="0.2">
      <c r="A1100" s="158"/>
      <c r="D1100" s="138"/>
    </row>
    <row r="1101" spans="1:4" x14ac:dyDescent="0.2">
      <c r="A1101" s="158"/>
      <c r="D1101" s="138"/>
    </row>
    <row r="1102" spans="1:4" x14ac:dyDescent="0.2">
      <c r="A1102" s="158"/>
      <c r="D1102" s="138"/>
    </row>
    <row r="1103" spans="1:4" x14ac:dyDescent="0.2">
      <c r="A1103" s="158"/>
      <c r="D1103" s="138"/>
    </row>
    <row r="1104" spans="1:4" x14ac:dyDescent="0.2">
      <c r="A1104" s="158"/>
      <c r="D1104" s="138"/>
    </row>
    <row r="1105" spans="1:4" x14ac:dyDescent="0.2">
      <c r="A1105" s="158"/>
      <c r="D1105" s="138"/>
    </row>
    <row r="1106" spans="1:4" x14ac:dyDescent="0.2">
      <c r="A1106" s="158"/>
      <c r="D1106" s="138"/>
    </row>
    <row r="1107" spans="1:4" x14ac:dyDescent="0.2">
      <c r="A1107" s="158"/>
      <c r="D1107" s="138"/>
    </row>
    <row r="1108" spans="1:4" x14ac:dyDescent="0.2">
      <c r="A1108" s="158"/>
      <c r="D1108" s="138"/>
    </row>
    <row r="1109" spans="1:4" x14ac:dyDescent="0.2">
      <c r="A1109" s="158"/>
      <c r="D1109" s="138"/>
    </row>
    <row r="1110" spans="1:4" x14ac:dyDescent="0.2">
      <c r="A1110" s="158"/>
      <c r="D1110" s="138"/>
    </row>
    <row r="1111" spans="1:4" x14ac:dyDescent="0.2">
      <c r="A1111" s="158"/>
      <c r="D1111" s="138"/>
    </row>
    <row r="1112" spans="1:4" x14ac:dyDescent="0.2">
      <c r="A1112" s="158"/>
      <c r="D1112" s="138"/>
    </row>
    <row r="1113" spans="1:4" x14ac:dyDescent="0.2">
      <c r="A1113" s="158"/>
      <c r="D1113" s="138"/>
    </row>
    <row r="1114" spans="1:4" x14ac:dyDescent="0.2">
      <c r="A1114" s="158"/>
      <c r="D1114" s="138"/>
    </row>
    <row r="1115" spans="1:4" x14ac:dyDescent="0.2">
      <c r="A1115" s="158"/>
      <c r="D1115" s="138"/>
    </row>
    <row r="1116" spans="1:4" x14ac:dyDescent="0.2">
      <c r="A1116" s="158"/>
      <c r="D1116" s="138"/>
    </row>
    <row r="1117" spans="1:4" x14ac:dyDescent="0.2">
      <c r="A1117" s="158"/>
      <c r="D1117" s="138"/>
    </row>
    <row r="1118" spans="1:4" x14ac:dyDescent="0.2">
      <c r="A1118" s="158"/>
      <c r="D1118" s="138"/>
    </row>
    <row r="1119" spans="1:4" x14ac:dyDescent="0.2">
      <c r="A1119" s="158"/>
      <c r="D1119" s="138"/>
    </row>
    <row r="1120" spans="1:4" x14ac:dyDescent="0.2">
      <c r="A1120" s="158"/>
      <c r="D1120" s="138"/>
    </row>
    <row r="1121" spans="1:4" x14ac:dyDescent="0.2">
      <c r="A1121" s="158"/>
      <c r="D1121" s="138"/>
    </row>
    <row r="1122" spans="1:4" x14ac:dyDescent="0.2">
      <c r="A1122" s="158"/>
      <c r="D1122" s="138"/>
    </row>
    <row r="1123" spans="1:4" x14ac:dyDescent="0.2">
      <c r="A1123" s="158"/>
      <c r="D1123" s="138"/>
    </row>
    <row r="1124" spans="1:4" x14ac:dyDescent="0.2">
      <c r="A1124" s="158"/>
      <c r="D1124" s="138"/>
    </row>
    <row r="1125" spans="1:4" x14ac:dyDescent="0.2">
      <c r="A1125" s="158"/>
      <c r="D1125" s="138"/>
    </row>
    <row r="1126" spans="1:4" x14ac:dyDescent="0.2">
      <c r="A1126" s="158"/>
      <c r="D1126" s="138"/>
    </row>
    <row r="1127" spans="1:4" x14ac:dyDescent="0.2">
      <c r="A1127" s="158"/>
      <c r="D1127" s="138"/>
    </row>
    <row r="1128" spans="1:4" x14ac:dyDescent="0.2">
      <c r="A1128" s="158"/>
      <c r="D1128" s="138"/>
    </row>
    <row r="1129" spans="1:4" x14ac:dyDescent="0.2">
      <c r="A1129" s="158"/>
      <c r="D1129" s="138"/>
    </row>
    <row r="1130" spans="1:4" x14ac:dyDescent="0.2">
      <c r="A1130" s="158"/>
      <c r="D1130" s="138"/>
    </row>
    <row r="1131" spans="1:4" x14ac:dyDescent="0.2">
      <c r="A1131" s="158"/>
      <c r="D1131" s="138"/>
    </row>
    <row r="1132" spans="1:4" x14ac:dyDescent="0.2">
      <c r="A1132" s="158"/>
      <c r="D1132" s="138"/>
    </row>
    <row r="1133" spans="1:4" x14ac:dyDescent="0.2">
      <c r="A1133" s="158"/>
      <c r="D1133" s="138"/>
    </row>
    <row r="1134" spans="1:4" x14ac:dyDescent="0.2">
      <c r="A1134" s="158"/>
      <c r="D1134" s="138"/>
    </row>
    <row r="1135" spans="1:4" x14ac:dyDescent="0.2">
      <c r="A1135" s="158"/>
      <c r="D1135" s="138"/>
    </row>
    <row r="1136" spans="1:4" x14ac:dyDescent="0.2">
      <c r="A1136" s="158"/>
      <c r="D1136" s="138"/>
    </row>
    <row r="1137" spans="1:4" x14ac:dyDescent="0.2">
      <c r="A1137" s="158"/>
      <c r="D1137" s="138"/>
    </row>
    <row r="1138" spans="1:4" x14ac:dyDescent="0.2">
      <c r="A1138" s="158"/>
      <c r="D1138" s="138"/>
    </row>
    <row r="1139" spans="1:4" x14ac:dyDescent="0.2">
      <c r="A1139" s="158"/>
      <c r="D1139" s="138"/>
    </row>
    <row r="1140" spans="1:4" x14ac:dyDescent="0.2">
      <c r="A1140" s="158"/>
      <c r="D1140" s="138"/>
    </row>
    <row r="1141" spans="1:4" x14ac:dyDescent="0.2">
      <c r="A1141" s="158"/>
      <c r="D1141" s="138"/>
    </row>
    <row r="1142" spans="1:4" x14ac:dyDescent="0.2">
      <c r="A1142" s="158"/>
      <c r="D1142" s="138"/>
    </row>
    <row r="1143" spans="1:4" x14ac:dyDescent="0.2">
      <c r="A1143" s="158"/>
      <c r="D1143" s="138"/>
    </row>
    <row r="1144" spans="1:4" x14ac:dyDescent="0.2">
      <c r="A1144" s="158"/>
      <c r="D1144" s="138"/>
    </row>
    <row r="1145" spans="1:4" x14ac:dyDescent="0.2">
      <c r="A1145" s="158"/>
      <c r="D1145" s="138"/>
    </row>
    <row r="1146" spans="1:4" x14ac:dyDescent="0.2">
      <c r="A1146" s="158"/>
      <c r="D1146" s="138"/>
    </row>
    <row r="1147" spans="1:4" x14ac:dyDescent="0.2">
      <c r="A1147" s="158"/>
      <c r="D1147" s="138"/>
    </row>
    <row r="1148" spans="1:4" x14ac:dyDescent="0.2">
      <c r="A1148" s="158"/>
      <c r="D1148" s="138"/>
    </row>
    <row r="1149" spans="1:4" x14ac:dyDescent="0.2">
      <c r="A1149" s="158"/>
      <c r="D1149" s="138"/>
    </row>
    <row r="1150" spans="1:4" x14ac:dyDescent="0.2">
      <c r="A1150" s="158"/>
      <c r="D1150" s="138"/>
    </row>
    <row r="1151" spans="1:4" x14ac:dyDescent="0.2">
      <c r="A1151" s="158"/>
      <c r="D1151" s="138"/>
    </row>
    <row r="1152" spans="1:4" x14ac:dyDescent="0.2">
      <c r="A1152" s="158"/>
      <c r="D1152" s="138"/>
    </row>
    <row r="1153" spans="1:4" x14ac:dyDescent="0.2">
      <c r="A1153" s="158"/>
      <c r="D1153" s="138"/>
    </row>
    <row r="1154" spans="1:4" x14ac:dyDescent="0.2">
      <c r="A1154" s="158"/>
      <c r="D1154" s="138"/>
    </row>
    <row r="1155" spans="1:4" x14ac:dyDescent="0.2">
      <c r="A1155" s="158"/>
      <c r="D1155" s="138"/>
    </row>
    <row r="1156" spans="1:4" x14ac:dyDescent="0.2">
      <c r="A1156" s="158"/>
      <c r="D1156" s="138"/>
    </row>
    <row r="1157" spans="1:4" x14ac:dyDescent="0.2">
      <c r="A1157" s="158"/>
      <c r="D1157" s="138"/>
    </row>
    <row r="1158" spans="1:4" x14ac:dyDescent="0.2">
      <c r="A1158" s="158"/>
      <c r="D1158" s="138"/>
    </row>
    <row r="1159" spans="1:4" x14ac:dyDescent="0.2">
      <c r="A1159" s="158"/>
      <c r="D1159" s="138"/>
    </row>
    <row r="1160" spans="1:4" x14ac:dyDescent="0.2">
      <c r="A1160" s="158"/>
      <c r="D1160" s="138"/>
    </row>
    <row r="1161" spans="1:4" x14ac:dyDescent="0.2">
      <c r="A1161" s="158"/>
      <c r="D1161" s="138"/>
    </row>
    <row r="1162" spans="1:4" x14ac:dyDescent="0.2">
      <c r="A1162" s="158"/>
      <c r="D1162" s="138"/>
    </row>
    <row r="1163" spans="1:4" x14ac:dyDescent="0.2">
      <c r="A1163" s="158"/>
      <c r="D1163" s="138"/>
    </row>
    <row r="1164" spans="1:4" x14ac:dyDescent="0.2">
      <c r="A1164" s="158"/>
      <c r="D1164" s="138"/>
    </row>
    <row r="1165" spans="1:4" x14ac:dyDescent="0.2">
      <c r="A1165" s="158"/>
      <c r="D1165" s="138"/>
    </row>
    <row r="1166" spans="1:4" x14ac:dyDescent="0.2">
      <c r="A1166" s="158"/>
      <c r="D1166" s="138"/>
    </row>
    <row r="1167" spans="1:4" x14ac:dyDescent="0.2">
      <c r="A1167" s="158"/>
      <c r="D1167" s="138"/>
    </row>
    <row r="1168" spans="1:4" x14ac:dyDescent="0.2">
      <c r="A1168" s="158"/>
      <c r="D1168" s="138"/>
    </row>
    <row r="1169" spans="1:4" x14ac:dyDescent="0.2">
      <c r="A1169" s="158"/>
      <c r="D1169" s="138"/>
    </row>
    <row r="1170" spans="1:4" x14ac:dyDescent="0.2">
      <c r="A1170" s="158"/>
      <c r="D1170" s="138"/>
    </row>
    <row r="1171" spans="1:4" x14ac:dyDescent="0.2">
      <c r="A1171" s="158"/>
      <c r="D1171" s="138"/>
    </row>
    <row r="1172" spans="1:4" x14ac:dyDescent="0.2">
      <c r="A1172" s="158"/>
      <c r="D1172" s="138"/>
    </row>
    <row r="1173" spans="1:4" x14ac:dyDescent="0.2">
      <c r="A1173" s="158"/>
      <c r="D1173" s="138"/>
    </row>
    <row r="1174" spans="1:4" x14ac:dyDescent="0.2">
      <c r="A1174" s="158"/>
      <c r="D1174" s="138"/>
    </row>
    <row r="1175" spans="1:4" x14ac:dyDescent="0.2">
      <c r="A1175" s="158"/>
      <c r="D1175" s="138"/>
    </row>
    <row r="1176" spans="1:4" x14ac:dyDescent="0.2">
      <c r="A1176" s="158"/>
      <c r="D1176" s="138"/>
    </row>
    <row r="1177" spans="1:4" x14ac:dyDescent="0.2">
      <c r="A1177" s="158"/>
      <c r="D1177" s="138"/>
    </row>
    <row r="1178" spans="1:4" x14ac:dyDescent="0.2">
      <c r="A1178" s="158"/>
      <c r="D1178" s="138"/>
    </row>
    <row r="1179" spans="1:4" x14ac:dyDescent="0.2">
      <c r="A1179" s="158"/>
      <c r="D1179" s="138"/>
    </row>
    <row r="1180" spans="1:4" x14ac:dyDescent="0.2">
      <c r="A1180" s="158"/>
      <c r="D1180" s="138"/>
    </row>
    <row r="1181" spans="1:4" x14ac:dyDescent="0.2">
      <c r="A1181" s="158"/>
      <c r="D1181" s="138"/>
    </row>
    <row r="1182" spans="1:4" x14ac:dyDescent="0.2">
      <c r="A1182" s="158"/>
      <c r="D1182" s="138"/>
    </row>
    <row r="1183" spans="1:4" x14ac:dyDescent="0.2">
      <c r="A1183" s="158"/>
      <c r="D1183" s="138"/>
    </row>
    <row r="1184" spans="1:4" x14ac:dyDescent="0.2">
      <c r="A1184" s="158"/>
      <c r="D1184" s="138"/>
    </row>
    <row r="1185" spans="1:4" x14ac:dyDescent="0.2">
      <c r="A1185" s="158"/>
      <c r="D1185" s="138"/>
    </row>
    <row r="1186" spans="1:4" x14ac:dyDescent="0.2">
      <c r="A1186" s="158"/>
      <c r="D1186" s="138"/>
    </row>
    <row r="1187" spans="1:4" x14ac:dyDescent="0.2">
      <c r="A1187" s="158"/>
      <c r="D1187" s="138"/>
    </row>
    <row r="1188" spans="1:4" x14ac:dyDescent="0.2">
      <c r="A1188" s="158"/>
      <c r="D1188" s="138"/>
    </row>
    <row r="1189" spans="1:4" x14ac:dyDescent="0.2">
      <c r="A1189" s="158"/>
      <c r="D1189" s="138"/>
    </row>
    <row r="1190" spans="1:4" x14ac:dyDescent="0.2">
      <c r="A1190" s="158"/>
      <c r="D1190" s="138"/>
    </row>
    <row r="1191" spans="1:4" x14ac:dyDescent="0.2">
      <c r="A1191" s="158"/>
      <c r="D1191" s="138"/>
    </row>
    <row r="1192" spans="1:4" x14ac:dyDescent="0.2">
      <c r="A1192" s="158"/>
      <c r="D1192" s="138"/>
    </row>
    <row r="1193" spans="1:4" x14ac:dyDescent="0.2">
      <c r="A1193" s="158"/>
      <c r="D1193" s="138"/>
    </row>
    <row r="1194" spans="1:4" x14ac:dyDescent="0.2">
      <c r="A1194" s="158"/>
      <c r="D1194" s="138"/>
    </row>
    <row r="1195" spans="1:4" x14ac:dyDescent="0.2">
      <c r="A1195" s="158"/>
      <c r="D1195" s="138"/>
    </row>
    <row r="1196" spans="1:4" x14ac:dyDescent="0.2">
      <c r="A1196" s="158"/>
      <c r="D1196" s="138"/>
    </row>
    <row r="1197" spans="1:4" x14ac:dyDescent="0.2">
      <c r="A1197" s="158"/>
      <c r="D1197" s="138"/>
    </row>
    <row r="1198" spans="1:4" x14ac:dyDescent="0.2">
      <c r="A1198" s="158"/>
      <c r="D1198" s="138"/>
    </row>
    <row r="1199" spans="1:4" x14ac:dyDescent="0.2">
      <c r="A1199" s="158"/>
      <c r="D1199" s="138"/>
    </row>
    <row r="1200" spans="1:4" x14ac:dyDescent="0.2">
      <c r="A1200" s="158"/>
      <c r="D1200" s="138"/>
    </row>
    <row r="1201" spans="1:4" x14ac:dyDescent="0.2">
      <c r="A1201" s="158"/>
      <c r="D1201" s="138"/>
    </row>
    <row r="1202" spans="1:4" x14ac:dyDescent="0.2">
      <c r="A1202" s="158"/>
      <c r="D1202" s="138"/>
    </row>
    <row r="1203" spans="1:4" x14ac:dyDescent="0.2">
      <c r="A1203" s="158"/>
      <c r="D1203" s="138"/>
    </row>
    <row r="1204" spans="1:4" x14ac:dyDescent="0.2">
      <c r="A1204" s="158"/>
      <c r="D1204" s="138"/>
    </row>
    <row r="1205" spans="1:4" x14ac:dyDescent="0.2">
      <c r="A1205" s="158"/>
      <c r="D1205" s="138"/>
    </row>
    <row r="1206" spans="1:4" x14ac:dyDescent="0.2">
      <c r="A1206" s="158"/>
      <c r="D1206" s="138"/>
    </row>
    <row r="1207" spans="1:4" x14ac:dyDescent="0.2">
      <c r="A1207" s="158"/>
      <c r="D1207" s="138"/>
    </row>
    <row r="1208" spans="1:4" x14ac:dyDescent="0.2">
      <c r="A1208" s="158"/>
      <c r="D1208" s="138"/>
    </row>
    <row r="1209" spans="1:4" x14ac:dyDescent="0.2">
      <c r="A1209" s="158"/>
      <c r="D1209" s="138"/>
    </row>
    <row r="1210" spans="1:4" x14ac:dyDescent="0.2">
      <c r="A1210" s="158"/>
      <c r="D1210" s="138"/>
    </row>
    <row r="1211" spans="1:4" x14ac:dyDescent="0.2">
      <c r="A1211" s="158"/>
      <c r="D1211" s="138"/>
    </row>
    <row r="1212" spans="1:4" x14ac:dyDescent="0.2">
      <c r="A1212" s="158"/>
      <c r="D1212" s="138"/>
    </row>
    <row r="1213" spans="1:4" x14ac:dyDescent="0.2">
      <c r="A1213" s="158"/>
      <c r="D1213" s="138"/>
    </row>
    <row r="1214" spans="1:4" x14ac:dyDescent="0.2">
      <c r="A1214" s="158"/>
      <c r="D1214" s="138"/>
    </row>
    <row r="1215" spans="1:4" x14ac:dyDescent="0.2">
      <c r="A1215" s="158"/>
      <c r="D1215" s="138"/>
    </row>
    <row r="1216" spans="1:4" x14ac:dyDescent="0.2">
      <c r="A1216" s="158"/>
      <c r="D1216" s="138"/>
    </row>
    <row r="1217" spans="1:4" x14ac:dyDescent="0.2">
      <c r="A1217" s="158"/>
      <c r="D1217" s="138"/>
    </row>
    <row r="1218" spans="1:4" x14ac:dyDescent="0.2">
      <c r="A1218" s="158"/>
      <c r="D1218" s="138"/>
    </row>
    <row r="1219" spans="1:4" x14ac:dyDescent="0.2">
      <c r="A1219" s="158"/>
      <c r="D1219" s="138"/>
    </row>
    <row r="1220" spans="1:4" x14ac:dyDescent="0.2">
      <c r="A1220" s="158"/>
      <c r="D1220" s="138"/>
    </row>
    <row r="1221" spans="1:4" x14ac:dyDescent="0.2">
      <c r="A1221" s="158"/>
      <c r="D1221" s="138"/>
    </row>
    <row r="1222" spans="1:4" x14ac:dyDescent="0.2">
      <c r="A1222" s="158"/>
      <c r="D1222" s="138"/>
    </row>
    <row r="1223" spans="1:4" x14ac:dyDescent="0.2">
      <c r="A1223" s="158"/>
      <c r="D1223" s="138"/>
    </row>
    <row r="1224" spans="1:4" x14ac:dyDescent="0.2">
      <c r="A1224" s="158"/>
      <c r="D1224" s="138"/>
    </row>
    <row r="1225" spans="1:4" x14ac:dyDescent="0.2">
      <c r="A1225" s="158"/>
      <c r="D1225" s="138"/>
    </row>
    <row r="1226" spans="1:4" x14ac:dyDescent="0.2">
      <c r="A1226" s="158"/>
      <c r="D1226" s="138"/>
    </row>
    <row r="1227" spans="1:4" x14ac:dyDescent="0.2">
      <c r="A1227" s="158"/>
      <c r="D1227" s="138"/>
    </row>
    <row r="1228" spans="1:4" x14ac:dyDescent="0.2">
      <c r="A1228" s="158"/>
      <c r="D1228" s="138"/>
    </row>
    <row r="1229" spans="1:4" x14ac:dyDescent="0.2">
      <c r="A1229" s="158"/>
      <c r="D1229" s="138"/>
    </row>
    <row r="1230" spans="1:4" x14ac:dyDescent="0.2">
      <c r="A1230" s="158"/>
      <c r="D1230" s="138"/>
    </row>
    <row r="1231" spans="1:4" x14ac:dyDescent="0.2">
      <c r="A1231" s="158"/>
      <c r="D1231" s="138"/>
    </row>
    <row r="1232" spans="1:4" x14ac:dyDescent="0.2">
      <c r="A1232" s="158"/>
      <c r="D1232" s="138"/>
    </row>
    <row r="1233" spans="1:4" x14ac:dyDescent="0.2">
      <c r="A1233" s="158"/>
      <c r="D1233" s="138"/>
    </row>
    <row r="1234" spans="1:4" x14ac:dyDescent="0.2">
      <c r="A1234" s="158"/>
      <c r="D1234" s="138"/>
    </row>
    <row r="1235" spans="1:4" x14ac:dyDescent="0.2">
      <c r="A1235" s="158"/>
      <c r="D1235" s="138"/>
    </row>
    <row r="1236" spans="1:4" x14ac:dyDescent="0.2">
      <c r="A1236" s="158"/>
      <c r="D1236" s="138"/>
    </row>
    <row r="1237" spans="1:4" x14ac:dyDescent="0.2">
      <c r="A1237" s="158"/>
      <c r="D1237" s="138"/>
    </row>
    <row r="1238" spans="1:4" x14ac:dyDescent="0.2">
      <c r="A1238" s="158"/>
      <c r="D1238" s="138"/>
    </row>
    <row r="1239" spans="1:4" x14ac:dyDescent="0.2">
      <c r="A1239" s="158"/>
      <c r="D1239" s="138"/>
    </row>
    <row r="1240" spans="1:4" x14ac:dyDescent="0.2">
      <c r="A1240" s="158"/>
      <c r="D1240" s="138"/>
    </row>
    <row r="1241" spans="1:4" x14ac:dyDescent="0.2">
      <c r="A1241" s="158"/>
      <c r="D1241" s="138"/>
    </row>
    <row r="1242" spans="1:4" x14ac:dyDescent="0.2">
      <c r="A1242" s="158"/>
      <c r="D1242" s="138"/>
    </row>
    <row r="1243" spans="1:4" x14ac:dyDescent="0.2">
      <c r="A1243" s="158"/>
      <c r="D1243" s="138"/>
    </row>
    <row r="1244" spans="1:4" x14ac:dyDescent="0.2">
      <c r="A1244" s="158"/>
      <c r="D1244" s="138"/>
    </row>
    <row r="1245" spans="1:4" x14ac:dyDescent="0.2">
      <c r="A1245" s="158"/>
      <c r="D1245" s="138"/>
    </row>
    <row r="1246" spans="1:4" x14ac:dyDescent="0.2">
      <c r="A1246" s="158"/>
      <c r="D1246" s="138"/>
    </row>
    <row r="1247" spans="1:4" x14ac:dyDescent="0.2">
      <c r="A1247" s="158"/>
      <c r="D1247" s="138"/>
    </row>
    <row r="1248" spans="1:4" x14ac:dyDescent="0.2">
      <c r="A1248" s="158"/>
      <c r="D1248" s="138"/>
    </row>
    <row r="1249" spans="1:4" x14ac:dyDescent="0.2">
      <c r="A1249" s="158"/>
      <c r="D1249" s="138"/>
    </row>
    <row r="1250" spans="1:4" x14ac:dyDescent="0.2">
      <c r="A1250" s="158"/>
      <c r="D1250" s="138"/>
    </row>
    <row r="1251" spans="1:4" x14ac:dyDescent="0.2">
      <c r="A1251" s="158"/>
      <c r="D1251" s="138"/>
    </row>
    <row r="1252" spans="1:4" x14ac:dyDescent="0.2">
      <c r="A1252" s="158"/>
      <c r="D1252" s="138"/>
    </row>
    <row r="1253" spans="1:4" x14ac:dyDescent="0.2">
      <c r="A1253" s="158"/>
      <c r="D1253" s="138"/>
    </row>
    <row r="1254" spans="1:4" x14ac:dyDescent="0.2">
      <c r="A1254" s="158"/>
      <c r="D1254" s="138"/>
    </row>
    <row r="1255" spans="1:4" x14ac:dyDescent="0.2">
      <c r="A1255" s="158"/>
      <c r="D1255" s="138"/>
    </row>
    <row r="1256" spans="1:4" x14ac:dyDescent="0.2">
      <c r="A1256" s="158"/>
      <c r="D1256" s="138"/>
    </row>
    <row r="1257" spans="1:4" x14ac:dyDescent="0.2">
      <c r="A1257" s="158"/>
      <c r="D1257" s="138"/>
    </row>
    <row r="1258" spans="1:4" x14ac:dyDescent="0.2">
      <c r="A1258" s="158"/>
      <c r="D1258" s="138"/>
    </row>
    <row r="1259" spans="1:4" x14ac:dyDescent="0.2">
      <c r="A1259" s="158"/>
      <c r="D1259" s="138"/>
    </row>
    <row r="1260" spans="1:4" x14ac:dyDescent="0.2">
      <c r="A1260" s="158"/>
      <c r="D1260" s="138"/>
    </row>
    <row r="1261" spans="1:4" x14ac:dyDescent="0.2">
      <c r="A1261" s="158"/>
      <c r="D1261" s="138"/>
    </row>
    <row r="1262" spans="1:4" x14ac:dyDescent="0.2">
      <c r="A1262" s="158"/>
      <c r="D1262" s="138"/>
    </row>
    <row r="1263" spans="1:4" x14ac:dyDescent="0.2">
      <c r="A1263" s="158"/>
      <c r="D1263" s="138"/>
    </row>
    <row r="1264" spans="1:4" x14ac:dyDescent="0.2">
      <c r="A1264" s="158"/>
      <c r="D1264" s="138"/>
    </row>
    <row r="1265" spans="1:4" x14ac:dyDescent="0.2">
      <c r="A1265" s="158"/>
      <c r="D1265" s="138"/>
    </row>
    <row r="1266" spans="1:4" x14ac:dyDescent="0.2">
      <c r="A1266" s="158"/>
      <c r="D1266" s="138"/>
    </row>
    <row r="1267" spans="1:4" x14ac:dyDescent="0.2">
      <c r="A1267" s="158"/>
      <c r="D1267" s="138"/>
    </row>
    <row r="1268" spans="1:4" x14ac:dyDescent="0.2">
      <c r="A1268" s="158"/>
      <c r="D1268" s="138"/>
    </row>
    <row r="1269" spans="1:4" x14ac:dyDescent="0.2">
      <c r="A1269" s="158"/>
      <c r="D1269" s="138"/>
    </row>
    <row r="1270" spans="1:4" x14ac:dyDescent="0.2">
      <c r="A1270" s="158"/>
      <c r="D1270" s="138"/>
    </row>
    <row r="1271" spans="1:4" x14ac:dyDescent="0.2">
      <c r="A1271" s="158"/>
      <c r="D1271" s="138"/>
    </row>
    <row r="1272" spans="1:4" x14ac:dyDescent="0.2">
      <c r="A1272" s="158"/>
      <c r="D1272" s="138"/>
    </row>
    <row r="1273" spans="1:4" x14ac:dyDescent="0.2">
      <c r="A1273" s="158"/>
      <c r="D1273" s="138"/>
    </row>
    <row r="1274" spans="1:4" x14ac:dyDescent="0.2">
      <c r="A1274" s="158"/>
      <c r="D1274" s="138"/>
    </row>
    <row r="1275" spans="1:4" x14ac:dyDescent="0.2">
      <c r="A1275" s="158"/>
      <c r="D1275" s="138"/>
    </row>
    <row r="1276" spans="1:4" x14ac:dyDescent="0.2">
      <c r="A1276" s="158"/>
      <c r="D1276" s="138"/>
    </row>
    <row r="1277" spans="1:4" x14ac:dyDescent="0.2">
      <c r="A1277" s="158"/>
      <c r="D1277" s="138"/>
    </row>
    <row r="1278" spans="1:4" x14ac:dyDescent="0.2">
      <c r="A1278" s="158"/>
      <c r="D1278" s="138"/>
    </row>
    <row r="1279" spans="1:4" x14ac:dyDescent="0.2">
      <c r="A1279" s="158"/>
      <c r="D1279" s="138"/>
    </row>
    <row r="1280" spans="1:4" x14ac:dyDescent="0.2">
      <c r="A1280" s="158"/>
      <c r="D1280" s="138"/>
    </row>
    <row r="1281" spans="1:4" x14ac:dyDescent="0.2">
      <c r="A1281" s="158"/>
      <c r="D1281" s="138"/>
    </row>
    <row r="1282" spans="1:4" x14ac:dyDescent="0.2">
      <c r="A1282" s="158"/>
      <c r="D1282" s="138"/>
    </row>
    <row r="1283" spans="1:4" x14ac:dyDescent="0.2">
      <c r="A1283" s="158"/>
      <c r="D1283" s="138"/>
    </row>
    <row r="1284" spans="1:4" x14ac:dyDescent="0.2">
      <c r="A1284" s="158"/>
      <c r="D1284" s="138"/>
    </row>
    <row r="1285" spans="1:4" x14ac:dyDescent="0.2">
      <c r="A1285" s="158"/>
      <c r="D1285" s="138"/>
    </row>
    <row r="1286" spans="1:4" x14ac:dyDescent="0.2">
      <c r="A1286" s="158"/>
      <c r="D1286" s="138"/>
    </row>
    <row r="1287" spans="1:4" x14ac:dyDescent="0.2">
      <c r="A1287" s="158"/>
      <c r="D1287" s="138"/>
    </row>
    <row r="1288" spans="1:4" x14ac:dyDescent="0.2">
      <c r="A1288" s="158"/>
      <c r="D1288" s="138"/>
    </row>
    <row r="1289" spans="1:4" x14ac:dyDescent="0.2">
      <c r="A1289" s="158"/>
      <c r="D1289" s="138"/>
    </row>
    <row r="1290" spans="1:4" x14ac:dyDescent="0.2">
      <c r="A1290" s="158"/>
      <c r="D1290" s="138"/>
    </row>
    <row r="1291" spans="1:4" x14ac:dyDescent="0.2">
      <c r="A1291" s="158"/>
      <c r="D1291" s="138"/>
    </row>
    <row r="1292" spans="1:4" x14ac:dyDescent="0.2">
      <c r="A1292" s="158"/>
      <c r="D1292" s="138"/>
    </row>
    <row r="1293" spans="1:4" x14ac:dyDescent="0.2">
      <c r="A1293" s="158"/>
      <c r="D1293" s="138"/>
    </row>
    <row r="1294" spans="1:4" x14ac:dyDescent="0.2">
      <c r="A1294" s="158"/>
      <c r="D1294" s="138"/>
    </row>
    <row r="1295" spans="1:4" x14ac:dyDescent="0.2">
      <c r="A1295" s="158"/>
      <c r="D1295" s="138"/>
    </row>
    <row r="1296" spans="1:4" x14ac:dyDescent="0.2">
      <c r="A1296" s="158"/>
      <c r="D1296" s="138"/>
    </row>
    <row r="1297" spans="1:4" x14ac:dyDescent="0.2">
      <c r="A1297" s="158"/>
      <c r="D1297" s="138"/>
    </row>
    <row r="1298" spans="1:4" x14ac:dyDescent="0.2">
      <c r="A1298" s="158"/>
      <c r="D1298" s="138"/>
    </row>
    <row r="1299" spans="1:4" x14ac:dyDescent="0.2">
      <c r="A1299" s="158"/>
      <c r="D1299" s="138"/>
    </row>
    <row r="1300" spans="1:4" x14ac:dyDescent="0.2">
      <c r="A1300" s="158"/>
      <c r="D1300" s="138"/>
    </row>
    <row r="1301" spans="1:4" x14ac:dyDescent="0.2">
      <c r="A1301" s="158"/>
      <c r="D1301" s="138"/>
    </row>
    <row r="1302" spans="1:4" x14ac:dyDescent="0.2">
      <c r="A1302" s="158"/>
      <c r="D1302" s="138"/>
    </row>
    <row r="1303" spans="1:4" x14ac:dyDescent="0.2">
      <c r="A1303" s="158"/>
      <c r="D1303" s="138"/>
    </row>
    <row r="1304" spans="1:4" x14ac:dyDescent="0.2">
      <c r="A1304" s="158"/>
      <c r="D1304" s="138"/>
    </row>
    <row r="1305" spans="1:4" x14ac:dyDescent="0.2">
      <c r="A1305" s="158"/>
      <c r="D1305" s="138"/>
    </row>
    <row r="1306" spans="1:4" x14ac:dyDescent="0.2">
      <c r="A1306" s="158"/>
      <c r="D1306" s="138"/>
    </row>
    <row r="1307" spans="1:4" x14ac:dyDescent="0.2">
      <c r="A1307" s="158"/>
      <c r="D1307" s="138"/>
    </row>
    <row r="1308" spans="1:4" x14ac:dyDescent="0.2">
      <c r="A1308" s="158"/>
      <c r="D1308" s="138"/>
    </row>
    <row r="1309" spans="1:4" x14ac:dyDescent="0.2">
      <c r="A1309" s="158"/>
      <c r="D1309" s="138"/>
    </row>
    <row r="1310" spans="1:4" x14ac:dyDescent="0.2">
      <c r="A1310" s="158"/>
      <c r="D1310" s="138"/>
    </row>
    <row r="1311" spans="1:4" x14ac:dyDescent="0.2">
      <c r="A1311" s="158"/>
      <c r="D1311" s="138"/>
    </row>
    <row r="1312" spans="1:4" x14ac:dyDescent="0.2">
      <c r="A1312" s="158"/>
      <c r="D1312" s="138"/>
    </row>
    <row r="1313" spans="1:4" x14ac:dyDescent="0.2">
      <c r="A1313" s="158"/>
      <c r="D1313" s="138"/>
    </row>
    <row r="1314" spans="1:4" x14ac:dyDescent="0.2">
      <c r="A1314" s="158"/>
      <c r="D1314" s="138"/>
    </row>
    <row r="1315" spans="1:4" x14ac:dyDescent="0.2">
      <c r="A1315" s="158"/>
      <c r="D1315" s="138"/>
    </row>
    <row r="1316" spans="1:4" x14ac:dyDescent="0.2">
      <c r="A1316" s="158"/>
      <c r="D1316" s="138"/>
    </row>
    <row r="1317" spans="1:4" x14ac:dyDescent="0.2">
      <c r="A1317" s="158"/>
      <c r="D1317" s="138"/>
    </row>
    <row r="1318" spans="1:4" x14ac:dyDescent="0.2">
      <c r="A1318" s="158"/>
      <c r="D1318" s="138"/>
    </row>
    <row r="1319" spans="1:4" x14ac:dyDescent="0.2">
      <c r="A1319" s="158"/>
      <c r="D1319" s="138"/>
    </row>
    <row r="1320" spans="1:4" x14ac:dyDescent="0.2">
      <c r="A1320" s="158"/>
      <c r="D1320" s="138"/>
    </row>
    <row r="1321" spans="1:4" x14ac:dyDescent="0.2">
      <c r="A1321" s="158"/>
      <c r="D1321" s="138"/>
    </row>
    <row r="1322" spans="1:4" x14ac:dyDescent="0.2">
      <c r="A1322" s="158"/>
      <c r="D1322" s="138"/>
    </row>
    <row r="1323" spans="1:4" x14ac:dyDescent="0.2">
      <c r="A1323" s="158"/>
      <c r="D1323" s="138"/>
    </row>
    <row r="1324" spans="1:4" x14ac:dyDescent="0.2">
      <c r="A1324" s="158"/>
      <c r="D1324" s="138"/>
    </row>
    <row r="1325" spans="1:4" x14ac:dyDescent="0.2">
      <c r="A1325" s="158"/>
      <c r="D1325" s="138"/>
    </row>
    <row r="1326" spans="1:4" x14ac:dyDescent="0.2">
      <c r="A1326" s="158"/>
      <c r="D1326" s="138"/>
    </row>
    <row r="1327" spans="1:4" x14ac:dyDescent="0.2">
      <c r="A1327" s="158"/>
      <c r="D1327" s="138"/>
    </row>
    <row r="1328" spans="1:4" x14ac:dyDescent="0.2">
      <c r="A1328" s="158"/>
      <c r="D1328" s="138"/>
    </row>
    <row r="1329" spans="1:4" x14ac:dyDescent="0.2">
      <c r="A1329" s="158"/>
      <c r="D1329" s="138"/>
    </row>
    <row r="1330" spans="1:4" x14ac:dyDescent="0.2">
      <c r="A1330" s="158"/>
      <c r="D1330" s="138"/>
    </row>
    <row r="1331" spans="1:4" x14ac:dyDescent="0.2">
      <c r="A1331" s="158"/>
      <c r="D1331" s="138"/>
    </row>
    <row r="1332" spans="1:4" x14ac:dyDescent="0.2">
      <c r="A1332" s="158"/>
      <c r="D1332" s="138"/>
    </row>
    <row r="1333" spans="1:4" x14ac:dyDescent="0.2">
      <c r="A1333" s="158"/>
      <c r="D1333" s="138"/>
    </row>
    <row r="1334" spans="1:4" x14ac:dyDescent="0.2">
      <c r="A1334" s="158"/>
      <c r="D1334" s="138"/>
    </row>
    <row r="1335" spans="1:4" x14ac:dyDescent="0.2">
      <c r="A1335" s="158"/>
      <c r="D1335" s="138"/>
    </row>
    <row r="1336" spans="1:4" x14ac:dyDescent="0.2">
      <c r="A1336" s="158"/>
      <c r="D1336" s="138"/>
    </row>
    <row r="1337" spans="1:4" x14ac:dyDescent="0.2">
      <c r="A1337" s="158"/>
      <c r="D1337" s="138"/>
    </row>
    <row r="1338" spans="1:4" x14ac:dyDescent="0.2">
      <c r="A1338" s="158"/>
      <c r="D1338" s="138"/>
    </row>
    <row r="1339" spans="1:4" x14ac:dyDescent="0.2">
      <c r="A1339" s="158"/>
      <c r="D1339" s="138"/>
    </row>
    <row r="1340" spans="1:4" x14ac:dyDescent="0.2">
      <c r="A1340" s="158"/>
      <c r="D1340" s="138"/>
    </row>
    <row r="1341" spans="1:4" x14ac:dyDescent="0.2">
      <c r="A1341" s="158"/>
      <c r="D1341" s="138"/>
    </row>
    <row r="1342" spans="1:4" x14ac:dyDescent="0.2">
      <c r="A1342" s="158"/>
      <c r="D1342" s="138"/>
    </row>
    <row r="1343" spans="1:4" x14ac:dyDescent="0.2">
      <c r="A1343" s="158"/>
      <c r="D1343" s="138"/>
    </row>
    <row r="1344" spans="1:4" x14ac:dyDescent="0.2">
      <c r="A1344" s="158"/>
      <c r="D1344" s="138"/>
    </row>
    <row r="1345" spans="1:4" x14ac:dyDescent="0.2">
      <c r="A1345" s="158"/>
      <c r="D1345" s="138"/>
    </row>
    <row r="1346" spans="1:4" x14ac:dyDescent="0.2">
      <c r="A1346" s="158"/>
      <c r="D1346" s="138"/>
    </row>
    <row r="1347" spans="1:4" x14ac:dyDescent="0.2">
      <c r="A1347" s="158"/>
      <c r="D1347" s="138"/>
    </row>
    <row r="1348" spans="1:4" x14ac:dyDescent="0.2">
      <c r="A1348" s="158"/>
      <c r="D1348" s="138"/>
    </row>
    <row r="1349" spans="1:4" x14ac:dyDescent="0.2">
      <c r="A1349" s="158"/>
      <c r="D1349" s="138"/>
    </row>
    <row r="1350" spans="1:4" x14ac:dyDescent="0.2">
      <c r="A1350" s="158"/>
      <c r="D1350" s="138"/>
    </row>
    <row r="1351" spans="1:4" x14ac:dyDescent="0.2">
      <c r="A1351" s="158"/>
      <c r="D1351" s="138"/>
    </row>
    <row r="1352" spans="1:4" x14ac:dyDescent="0.2">
      <c r="A1352" s="158"/>
      <c r="D1352" s="138"/>
    </row>
    <row r="1353" spans="1:4" x14ac:dyDescent="0.2">
      <c r="A1353" s="158"/>
      <c r="D1353" s="138"/>
    </row>
    <row r="1354" spans="1:4" x14ac:dyDescent="0.2">
      <c r="A1354" s="158"/>
      <c r="D1354" s="138"/>
    </row>
    <row r="1355" spans="1:4" x14ac:dyDescent="0.2">
      <c r="A1355" s="158"/>
      <c r="D1355" s="138"/>
    </row>
    <row r="1356" spans="1:4" x14ac:dyDescent="0.2">
      <c r="A1356" s="158"/>
      <c r="D1356" s="138"/>
    </row>
    <row r="1357" spans="1:4" x14ac:dyDescent="0.2">
      <c r="A1357" s="158"/>
      <c r="D1357" s="138"/>
    </row>
    <row r="1358" spans="1:4" x14ac:dyDescent="0.2">
      <c r="A1358" s="158"/>
      <c r="D1358" s="138"/>
    </row>
    <row r="1359" spans="1:4" x14ac:dyDescent="0.2">
      <c r="A1359" s="158"/>
      <c r="D1359" s="138"/>
    </row>
    <row r="1360" spans="1:4" x14ac:dyDescent="0.2">
      <c r="A1360" s="158"/>
      <c r="D1360" s="138"/>
    </row>
    <row r="1361" spans="1:4" x14ac:dyDescent="0.2">
      <c r="A1361" s="158"/>
      <c r="D1361" s="138"/>
    </row>
    <row r="1362" spans="1:4" x14ac:dyDescent="0.2">
      <c r="A1362" s="158"/>
      <c r="D1362" s="138"/>
    </row>
    <row r="1363" spans="1:4" x14ac:dyDescent="0.2">
      <c r="A1363" s="158"/>
      <c r="D1363" s="138"/>
    </row>
    <row r="1364" spans="1:4" x14ac:dyDescent="0.2">
      <c r="A1364" s="158"/>
      <c r="D1364" s="138"/>
    </row>
    <row r="1365" spans="1:4" x14ac:dyDescent="0.2">
      <c r="A1365" s="158"/>
      <c r="D1365" s="138"/>
    </row>
    <row r="1366" spans="1:4" x14ac:dyDescent="0.2">
      <c r="A1366" s="158"/>
      <c r="D1366" s="138"/>
    </row>
    <row r="1367" spans="1:4" x14ac:dyDescent="0.2">
      <c r="A1367" s="158"/>
      <c r="D1367" s="138"/>
    </row>
    <row r="1368" spans="1:4" x14ac:dyDescent="0.2">
      <c r="A1368" s="158"/>
      <c r="D1368" s="138"/>
    </row>
    <row r="1369" spans="1:4" x14ac:dyDescent="0.2">
      <c r="A1369" s="158"/>
      <c r="D1369" s="138"/>
    </row>
    <row r="1370" spans="1:4" x14ac:dyDescent="0.2">
      <c r="A1370" s="158"/>
      <c r="D1370" s="138"/>
    </row>
    <row r="1371" spans="1:4" x14ac:dyDescent="0.2">
      <c r="A1371" s="158"/>
      <c r="D1371" s="138"/>
    </row>
    <row r="1372" spans="1:4" x14ac:dyDescent="0.2">
      <c r="A1372" s="158"/>
      <c r="D1372" s="138"/>
    </row>
    <row r="1373" spans="1:4" x14ac:dyDescent="0.2">
      <c r="A1373" s="158"/>
      <c r="D1373" s="138"/>
    </row>
    <row r="1374" spans="1:4" x14ac:dyDescent="0.2">
      <c r="A1374" s="158"/>
      <c r="D1374" s="138"/>
    </row>
    <row r="1375" spans="1:4" x14ac:dyDescent="0.2">
      <c r="A1375" s="158"/>
      <c r="D1375" s="138"/>
    </row>
    <row r="1376" spans="1:4" x14ac:dyDescent="0.2">
      <c r="A1376" s="158"/>
      <c r="D1376" s="138"/>
    </row>
    <row r="1377" spans="1:4" x14ac:dyDescent="0.2">
      <c r="A1377" s="158"/>
      <c r="D1377" s="138"/>
    </row>
    <row r="1378" spans="1:4" x14ac:dyDescent="0.2">
      <c r="A1378" s="158"/>
      <c r="D1378" s="138"/>
    </row>
    <row r="1379" spans="1:4" x14ac:dyDescent="0.2">
      <c r="A1379" s="158"/>
      <c r="D1379" s="138"/>
    </row>
    <row r="1380" spans="1:4" x14ac:dyDescent="0.2">
      <c r="A1380" s="158"/>
      <c r="D1380" s="138"/>
    </row>
    <row r="1381" spans="1:4" x14ac:dyDescent="0.2">
      <c r="A1381" s="158"/>
      <c r="D1381" s="138"/>
    </row>
    <row r="1382" spans="1:4" x14ac:dyDescent="0.2">
      <c r="A1382" s="158"/>
      <c r="D1382" s="138"/>
    </row>
    <row r="1383" spans="1:4" x14ac:dyDescent="0.2">
      <c r="A1383" s="158"/>
      <c r="D1383" s="138"/>
    </row>
    <row r="1384" spans="1:4" x14ac:dyDescent="0.2">
      <c r="A1384" s="158"/>
      <c r="D1384" s="138"/>
    </row>
    <row r="1385" spans="1:4" x14ac:dyDescent="0.2">
      <c r="A1385" s="158"/>
      <c r="D1385" s="138"/>
    </row>
    <row r="1386" spans="1:4" x14ac:dyDescent="0.2">
      <c r="A1386" s="158"/>
      <c r="D1386" s="138"/>
    </row>
    <row r="1387" spans="1:4" x14ac:dyDescent="0.2">
      <c r="A1387" s="158"/>
      <c r="D1387" s="138"/>
    </row>
    <row r="1388" spans="1:4" x14ac:dyDescent="0.2">
      <c r="A1388" s="158"/>
      <c r="D1388" s="138"/>
    </row>
    <row r="1389" spans="1:4" x14ac:dyDescent="0.2">
      <c r="A1389" s="158"/>
      <c r="D1389" s="138"/>
    </row>
    <row r="1390" spans="1:4" x14ac:dyDescent="0.2">
      <c r="A1390" s="158"/>
      <c r="D1390" s="138"/>
    </row>
    <row r="1391" spans="1:4" x14ac:dyDescent="0.2">
      <c r="A1391" s="158"/>
      <c r="D1391" s="138"/>
    </row>
    <row r="1392" spans="1:4" x14ac:dyDescent="0.2">
      <c r="A1392" s="158"/>
      <c r="D1392" s="138"/>
    </row>
    <row r="1393" spans="1:4" x14ac:dyDescent="0.2">
      <c r="A1393" s="158"/>
      <c r="D1393" s="138"/>
    </row>
    <row r="1394" spans="1:4" x14ac:dyDescent="0.2">
      <c r="A1394" s="158"/>
      <c r="D1394" s="138"/>
    </row>
    <row r="1395" spans="1:4" x14ac:dyDescent="0.2">
      <c r="A1395" s="158"/>
      <c r="D1395" s="138"/>
    </row>
    <row r="1396" spans="1:4" x14ac:dyDescent="0.2">
      <c r="A1396" s="158"/>
      <c r="D1396" s="138"/>
    </row>
    <row r="1397" spans="1:4" x14ac:dyDescent="0.2">
      <c r="A1397" s="158"/>
      <c r="D1397" s="138"/>
    </row>
    <row r="1398" spans="1:4" x14ac:dyDescent="0.2">
      <c r="A1398" s="158"/>
      <c r="D1398" s="138"/>
    </row>
    <row r="1399" spans="1:4" x14ac:dyDescent="0.2">
      <c r="A1399" s="158"/>
      <c r="D1399" s="138"/>
    </row>
    <row r="1400" spans="1:4" x14ac:dyDescent="0.2">
      <c r="A1400" s="158"/>
      <c r="D1400" s="138"/>
    </row>
    <row r="1401" spans="1:4" x14ac:dyDescent="0.2">
      <c r="A1401" s="158"/>
      <c r="D1401" s="138"/>
    </row>
    <row r="1402" spans="1:4" x14ac:dyDescent="0.2">
      <c r="A1402" s="158"/>
      <c r="D1402" s="138"/>
    </row>
    <row r="1403" spans="1:4" x14ac:dyDescent="0.2">
      <c r="A1403" s="158"/>
      <c r="D1403" s="138"/>
    </row>
    <row r="1404" spans="1:4" x14ac:dyDescent="0.2">
      <c r="A1404" s="158"/>
      <c r="D1404" s="138"/>
    </row>
    <row r="1405" spans="1:4" x14ac:dyDescent="0.2">
      <c r="A1405" s="158"/>
      <c r="D1405" s="138"/>
    </row>
    <row r="1406" spans="1:4" x14ac:dyDescent="0.2">
      <c r="A1406" s="158"/>
      <c r="D1406" s="138"/>
    </row>
    <row r="1407" spans="1:4" x14ac:dyDescent="0.2">
      <c r="A1407" s="158"/>
      <c r="D1407" s="138"/>
    </row>
    <row r="1408" spans="1:4" x14ac:dyDescent="0.2">
      <c r="A1408" s="158"/>
      <c r="D1408" s="138"/>
    </row>
    <row r="1409" spans="1:4" x14ac:dyDescent="0.2">
      <c r="A1409" s="158"/>
      <c r="D1409" s="138"/>
    </row>
    <row r="1410" spans="1:4" x14ac:dyDescent="0.2">
      <c r="A1410" s="158"/>
      <c r="D1410" s="138"/>
    </row>
    <row r="1411" spans="1:4" x14ac:dyDescent="0.2">
      <c r="A1411" s="158"/>
      <c r="D1411" s="138"/>
    </row>
    <row r="1412" spans="1:4" x14ac:dyDescent="0.2">
      <c r="A1412" s="158"/>
      <c r="D1412" s="138"/>
    </row>
    <row r="1413" spans="1:4" x14ac:dyDescent="0.2">
      <c r="A1413" s="158"/>
      <c r="D1413" s="138"/>
    </row>
    <row r="1414" spans="1:4" x14ac:dyDescent="0.2">
      <c r="A1414" s="158"/>
      <c r="D1414" s="138"/>
    </row>
    <row r="1415" spans="1:4" x14ac:dyDescent="0.2">
      <c r="A1415" s="158"/>
      <c r="D1415" s="138"/>
    </row>
    <row r="1416" spans="1:4" x14ac:dyDescent="0.2">
      <c r="A1416" s="158"/>
      <c r="D1416" s="138"/>
    </row>
    <row r="1417" spans="1:4" x14ac:dyDescent="0.2">
      <c r="A1417" s="158"/>
      <c r="D1417" s="138"/>
    </row>
    <row r="1418" spans="1:4" x14ac:dyDescent="0.2">
      <c r="A1418" s="158"/>
      <c r="D1418" s="138"/>
    </row>
    <row r="1419" spans="1:4" x14ac:dyDescent="0.2">
      <c r="A1419" s="158"/>
      <c r="D1419" s="138"/>
    </row>
    <row r="1420" spans="1:4" x14ac:dyDescent="0.2">
      <c r="A1420" s="158"/>
      <c r="D1420" s="138"/>
    </row>
    <row r="1421" spans="1:4" x14ac:dyDescent="0.2">
      <c r="A1421" s="158"/>
      <c r="D1421" s="138"/>
    </row>
    <row r="1422" spans="1:4" x14ac:dyDescent="0.2">
      <c r="A1422" s="158"/>
      <c r="D1422" s="138"/>
    </row>
    <row r="1423" spans="1:4" x14ac:dyDescent="0.2">
      <c r="A1423" s="158"/>
      <c r="D1423" s="138"/>
    </row>
    <row r="1424" spans="1:4" x14ac:dyDescent="0.2">
      <c r="A1424" s="158"/>
      <c r="D1424" s="138"/>
    </row>
    <row r="1425" spans="1:4" x14ac:dyDescent="0.2">
      <c r="A1425" s="158"/>
      <c r="D1425" s="138"/>
    </row>
    <row r="1426" spans="1:4" x14ac:dyDescent="0.2">
      <c r="A1426" s="158"/>
      <c r="D1426" s="138"/>
    </row>
    <row r="1427" spans="1:4" x14ac:dyDescent="0.2">
      <c r="A1427" s="158"/>
      <c r="D1427" s="138"/>
    </row>
    <row r="1428" spans="1:4" x14ac:dyDescent="0.2">
      <c r="A1428" s="158"/>
      <c r="D1428" s="138"/>
    </row>
    <row r="1429" spans="1:4" x14ac:dyDescent="0.2">
      <c r="A1429" s="158"/>
      <c r="D1429" s="138"/>
    </row>
    <row r="1430" spans="1:4" x14ac:dyDescent="0.2">
      <c r="A1430" s="158"/>
      <c r="D1430" s="138"/>
    </row>
    <row r="1431" spans="1:4" x14ac:dyDescent="0.2">
      <c r="A1431" s="158"/>
      <c r="D1431" s="138"/>
    </row>
    <row r="1432" spans="1:4" x14ac:dyDescent="0.2">
      <c r="A1432" s="158"/>
      <c r="D1432" s="138"/>
    </row>
    <row r="1433" spans="1:4" x14ac:dyDescent="0.2">
      <c r="A1433" s="158"/>
      <c r="D1433" s="138"/>
    </row>
    <row r="1434" spans="1:4" x14ac:dyDescent="0.2">
      <c r="A1434" s="158"/>
      <c r="D1434" s="138"/>
    </row>
    <row r="1435" spans="1:4" x14ac:dyDescent="0.2">
      <c r="A1435" s="158"/>
      <c r="D1435" s="138"/>
    </row>
    <row r="1436" spans="1:4" x14ac:dyDescent="0.2">
      <c r="A1436" s="158"/>
      <c r="D1436" s="138"/>
    </row>
    <row r="1437" spans="1:4" x14ac:dyDescent="0.2">
      <c r="A1437" s="158"/>
      <c r="D1437" s="138"/>
    </row>
    <row r="1438" spans="1:4" x14ac:dyDescent="0.2">
      <c r="A1438" s="158"/>
      <c r="D1438" s="138"/>
    </row>
    <row r="1439" spans="1:4" x14ac:dyDescent="0.2">
      <c r="A1439" s="158"/>
      <c r="D1439" s="138"/>
    </row>
    <row r="1440" spans="1:4" x14ac:dyDescent="0.2">
      <c r="A1440" s="158"/>
      <c r="D1440" s="138"/>
    </row>
    <row r="1441" spans="1:4" x14ac:dyDescent="0.2">
      <c r="A1441" s="158"/>
      <c r="D1441" s="138"/>
    </row>
    <row r="1442" spans="1:4" x14ac:dyDescent="0.2">
      <c r="A1442" s="158"/>
      <c r="D1442" s="138"/>
    </row>
    <row r="1443" spans="1:4" x14ac:dyDescent="0.2">
      <c r="A1443" s="158"/>
      <c r="D1443" s="138"/>
    </row>
    <row r="1444" spans="1:4" x14ac:dyDescent="0.2">
      <c r="A1444" s="158"/>
      <c r="D1444" s="138"/>
    </row>
    <row r="1445" spans="1:4" x14ac:dyDescent="0.2">
      <c r="A1445" s="158"/>
      <c r="D1445" s="138"/>
    </row>
    <row r="1446" spans="1:4" x14ac:dyDescent="0.2">
      <c r="A1446" s="158"/>
      <c r="D1446" s="138"/>
    </row>
    <row r="1447" spans="1:4" x14ac:dyDescent="0.2">
      <c r="A1447" s="158"/>
      <c r="D1447" s="138"/>
    </row>
    <row r="1448" spans="1:4" x14ac:dyDescent="0.2">
      <c r="A1448" s="158"/>
      <c r="D1448" s="138"/>
    </row>
    <row r="1449" spans="1:4" x14ac:dyDescent="0.2">
      <c r="A1449" s="158"/>
      <c r="D1449" s="138"/>
    </row>
    <row r="1450" spans="1:4" x14ac:dyDescent="0.2">
      <c r="A1450" s="158"/>
      <c r="D1450" s="138"/>
    </row>
    <row r="1451" spans="1:4" x14ac:dyDescent="0.2">
      <c r="A1451" s="158"/>
      <c r="D1451" s="138"/>
    </row>
    <row r="1452" spans="1:4" x14ac:dyDescent="0.2">
      <c r="A1452" s="158"/>
      <c r="D1452" s="138"/>
    </row>
    <row r="1453" spans="1:4" x14ac:dyDescent="0.2">
      <c r="A1453" s="158"/>
      <c r="D1453" s="138"/>
    </row>
    <row r="1454" spans="1:4" x14ac:dyDescent="0.2">
      <c r="A1454" s="158"/>
      <c r="D1454" s="138"/>
    </row>
    <row r="1455" spans="1:4" x14ac:dyDescent="0.2">
      <c r="A1455" s="158"/>
      <c r="D1455" s="138"/>
    </row>
    <row r="1456" spans="1:4" x14ac:dyDescent="0.2">
      <c r="A1456" s="158"/>
      <c r="D1456" s="138"/>
    </row>
    <row r="1457" spans="1:4" x14ac:dyDescent="0.2">
      <c r="A1457" s="158"/>
      <c r="D1457" s="138"/>
    </row>
    <row r="1458" spans="1:4" x14ac:dyDescent="0.2">
      <c r="A1458" s="158"/>
      <c r="D1458" s="138"/>
    </row>
    <row r="1459" spans="1:4" x14ac:dyDescent="0.2">
      <c r="A1459" s="158"/>
      <c r="D1459" s="138"/>
    </row>
    <row r="1460" spans="1:4" x14ac:dyDescent="0.2">
      <c r="A1460" s="158"/>
      <c r="D1460" s="138"/>
    </row>
    <row r="1461" spans="1:4" x14ac:dyDescent="0.2">
      <c r="A1461" s="158"/>
      <c r="D1461" s="138"/>
    </row>
    <row r="1462" spans="1:4" x14ac:dyDescent="0.2">
      <c r="A1462" s="158"/>
      <c r="D1462" s="138"/>
    </row>
    <row r="1463" spans="1:4" x14ac:dyDescent="0.2">
      <c r="A1463" s="158"/>
      <c r="D1463" s="138"/>
    </row>
    <row r="1464" spans="1:4" x14ac:dyDescent="0.2">
      <c r="A1464" s="158"/>
      <c r="D1464" s="138"/>
    </row>
    <row r="1465" spans="1:4" x14ac:dyDescent="0.2">
      <c r="A1465" s="158"/>
      <c r="D1465" s="138"/>
    </row>
    <row r="1466" spans="1:4" x14ac:dyDescent="0.2">
      <c r="A1466" s="158"/>
      <c r="D1466" s="138"/>
    </row>
    <row r="1467" spans="1:4" x14ac:dyDescent="0.2">
      <c r="A1467" s="158"/>
      <c r="D1467" s="138"/>
    </row>
    <row r="1468" spans="1:4" x14ac:dyDescent="0.2">
      <c r="A1468" s="158"/>
      <c r="D1468" s="138"/>
    </row>
    <row r="1469" spans="1:4" x14ac:dyDescent="0.2">
      <c r="A1469" s="158"/>
      <c r="D1469" s="138"/>
    </row>
    <row r="1470" spans="1:4" x14ac:dyDescent="0.2">
      <c r="A1470" s="158"/>
      <c r="D1470" s="138"/>
    </row>
    <row r="1471" spans="1:4" x14ac:dyDescent="0.2">
      <c r="A1471" s="158"/>
      <c r="D1471" s="138"/>
    </row>
    <row r="1472" spans="1:4" x14ac:dyDescent="0.2">
      <c r="A1472" s="158"/>
      <c r="D1472" s="138"/>
    </row>
    <row r="1473" spans="1:4" x14ac:dyDescent="0.2">
      <c r="A1473" s="158"/>
      <c r="D1473" s="138"/>
    </row>
    <row r="1474" spans="1:4" x14ac:dyDescent="0.2">
      <c r="A1474" s="158"/>
      <c r="D1474" s="138"/>
    </row>
    <row r="1475" spans="1:4" x14ac:dyDescent="0.2">
      <c r="A1475" s="158"/>
      <c r="D1475" s="138"/>
    </row>
    <row r="1476" spans="1:4" x14ac:dyDescent="0.2">
      <c r="A1476" s="158"/>
      <c r="D1476" s="138"/>
    </row>
    <row r="1477" spans="1:4" x14ac:dyDescent="0.2">
      <c r="A1477" s="158"/>
      <c r="D1477" s="138"/>
    </row>
    <row r="1478" spans="1:4" x14ac:dyDescent="0.2">
      <c r="A1478" s="158"/>
      <c r="D1478" s="138"/>
    </row>
    <row r="1479" spans="1:4" x14ac:dyDescent="0.2">
      <c r="A1479" s="158"/>
      <c r="D1479" s="138"/>
    </row>
    <row r="1480" spans="1:4" x14ac:dyDescent="0.2">
      <c r="A1480" s="158"/>
      <c r="D1480" s="138"/>
    </row>
    <row r="1481" spans="1:4" x14ac:dyDescent="0.2">
      <c r="A1481" s="158"/>
      <c r="D1481" s="138"/>
    </row>
    <row r="1482" spans="1:4" x14ac:dyDescent="0.2">
      <c r="A1482" s="158"/>
      <c r="D1482" s="138"/>
    </row>
    <row r="1483" spans="1:4" x14ac:dyDescent="0.2">
      <c r="A1483" s="158"/>
      <c r="D1483" s="138"/>
    </row>
    <row r="1484" spans="1:4" x14ac:dyDescent="0.2">
      <c r="A1484" s="158"/>
      <c r="D1484" s="138"/>
    </row>
    <row r="1485" spans="1:4" x14ac:dyDescent="0.2">
      <c r="A1485" s="158"/>
      <c r="D1485" s="138"/>
    </row>
    <row r="1486" spans="1:4" x14ac:dyDescent="0.2">
      <c r="A1486" s="158"/>
      <c r="D1486" s="138"/>
    </row>
    <row r="1487" spans="1:4" x14ac:dyDescent="0.2">
      <c r="A1487" s="158"/>
      <c r="D1487" s="138"/>
    </row>
    <row r="1488" spans="1:4" x14ac:dyDescent="0.2">
      <c r="A1488" s="158"/>
      <c r="D1488" s="138"/>
    </row>
    <row r="1489" spans="1:4" x14ac:dyDescent="0.2">
      <c r="A1489" s="158"/>
      <c r="D1489" s="138"/>
    </row>
    <row r="1490" spans="1:4" x14ac:dyDescent="0.2">
      <c r="A1490" s="158"/>
      <c r="D1490" s="138"/>
    </row>
    <row r="1491" spans="1:4" x14ac:dyDescent="0.2">
      <c r="A1491" s="158"/>
      <c r="D1491" s="138"/>
    </row>
    <row r="1492" spans="1:4" x14ac:dyDescent="0.2">
      <c r="A1492" s="158"/>
      <c r="D1492" s="138"/>
    </row>
    <row r="1493" spans="1:4" x14ac:dyDescent="0.2">
      <c r="A1493" s="158"/>
      <c r="D1493" s="138"/>
    </row>
    <row r="1494" spans="1:4" x14ac:dyDescent="0.2">
      <c r="A1494" s="158"/>
      <c r="D1494" s="138"/>
    </row>
    <row r="1495" spans="1:4" x14ac:dyDescent="0.2">
      <c r="A1495" s="158"/>
      <c r="D1495" s="138"/>
    </row>
    <row r="1496" spans="1:4" x14ac:dyDescent="0.2">
      <c r="A1496" s="158"/>
      <c r="D1496" s="138"/>
    </row>
    <row r="1497" spans="1:4" x14ac:dyDescent="0.2">
      <c r="A1497" s="158"/>
      <c r="D1497" s="138"/>
    </row>
    <row r="1498" spans="1:4" x14ac:dyDescent="0.2">
      <c r="A1498" s="158"/>
      <c r="D1498" s="138"/>
    </row>
    <row r="1499" spans="1:4" x14ac:dyDescent="0.2">
      <c r="A1499" s="158"/>
      <c r="D1499" s="138"/>
    </row>
    <row r="1500" spans="1:4" x14ac:dyDescent="0.2">
      <c r="A1500" s="158"/>
      <c r="D1500" s="138"/>
    </row>
    <row r="1501" spans="1:4" x14ac:dyDescent="0.2">
      <c r="A1501" s="158"/>
      <c r="D1501" s="138"/>
    </row>
    <row r="1502" spans="1:4" x14ac:dyDescent="0.2">
      <c r="A1502" s="158"/>
      <c r="D1502" s="138"/>
    </row>
    <row r="1503" spans="1:4" x14ac:dyDescent="0.2">
      <c r="A1503" s="158"/>
      <c r="D1503" s="138"/>
    </row>
    <row r="1504" spans="1:4" x14ac:dyDescent="0.2">
      <c r="A1504" s="158"/>
      <c r="D1504" s="138"/>
    </row>
    <row r="1505" spans="1:4" x14ac:dyDescent="0.2">
      <c r="A1505" s="158"/>
      <c r="D1505" s="138"/>
    </row>
    <row r="1506" spans="1:4" x14ac:dyDescent="0.2">
      <c r="A1506" s="158"/>
      <c r="D1506" s="138"/>
    </row>
    <row r="1507" spans="1:4" x14ac:dyDescent="0.2">
      <c r="A1507" s="158"/>
      <c r="D1507" s="138"/>
    </row>
    <row r="1508" spans="1:4" x14ac:dyDescent="0.2">
      <c r="A1508" s="158"/>
      <c r="D1508" s="138"/>
    </row>
    <row r="1509" spans="1:4" x14ac:dyDescent="0.2">
      <c r="A1509" s="158"/>
      <c r="D1509" s="138"/>
    </row>
    <row r="1510" spans="1:4" x14ac:dyDescent="0.2">
      <c r="A1510" s="158"/>
      <c r="D1510" s="138"/>
    </row>
    <row r="1511" spans="1:4" x14ac:dyDescent="0.2">
      <c r="A1511" s="158"/>
      <c r="D1511" s="138"/>
    </row>
    <row r="1512" spans="1:4" x14ac:dyDescent="0.2">
      <c r="A1512" s="158"/>
      <c r="D1512" s="138"/>
    </row>
    <row r="1513" spans="1:4" x14ac:dyDescent="0.2">
      <c r="A1513" s="158"/>
      <c r="D1513" s="138"/>
    </row>
    <row r="1514" spans="1:4" x14ac:dyDescent="0.2">
      <c r="A1514" s="158"/>
      <c r="D1514" s="138"/>
    </row>
    <row r="1515" spans="1:4" x14ac:dyDescent="0.2">
      <c r="A1515" s="158"/>
      <c r="D1515" s="138"/>
    </row>
    <row r="1516" spans="1:4" x14ac:dyDescent="0.2">
      <c r="A1516" s="158"/>
      <c r="D1516" s="138"/>
    </row>
    <row r="1517" spans="1:4" x14ac:dyDescent="0.2">
      <c r="A1517" s="158"/>
      <c r="D1517" s="138"/>
    </row>
    <row r="1518" spans="1:4" x14ac:dyDescent="0.2">
      <c r="A1518" s="158"/>
      <c r="D1518" s="138"/>
    </row>
    <row r="1519" spans="1:4" x14ac:dyDescent="0.2">
      <c r="A1519" s="158"/>
      <c r="D1519" s="138"/>
    </row>
    <row r="1520" spans="1:4" x14ac:dyDescent="0.2">
      <c r="A1520" s="158"/>
      <c r="D1520" s="138"/>
    </row>
    <row r="1521" spans="1:4" x14ac:dyDescent="0.2">
      <c r="A1521" s="158"/>
      <c r="D1521" s="138"/>
    </row>
    <row r="1522" spans="1:4" x14ac:dyDescent="0.2">
      <c r="A1522" s="158"/>
      <c r="D1522" s="138"/>
    </row>
    <row r="1523" spans="1:4" x14ac:dyDescent="0.2">
      <c r="A1523" s="158"/>
      <c r="D1523" s="138"/>
    </row>
    <row r="1524" spans="1:4" x14ac:dyDescent="0.2">
      <c r="A1524" s="158"/>
      <c r="D1524" s="138"/>
    </row>
    <row r="1525" spans="1:4" x14ac:dyDescent="0.2">
      <c r="A1525" s="158"/>
      <c r="D1525" s="138"/>
    </row>
    <row r="1526" spans="1:4" x14ac:dyDescent="0.2">
      <c r="A1526" s="158"/>
      <c r="D1526" s="138"/>
    </row>
    <row r="1527" spans="1:4" x14ac:dyDescent="0.2">
      <c r="A1527" s="158"/>
      <c r="D1527" s="138"/>
    </row>
    <row r="1528" spans="1:4" x14ac:dyDescent="0.2">
      <c r="A1528" s="158"/>
      <c r="D1528" s="138"/>
    </row>
    <row r="1529" spans="1:4" x14ac:dyDescent="0.2">
      <c r="A1529" s="158"/>
      <c r="D1529" s="138"/>
    </row>
    <row r="1530" spans="1:4" x14ac:dyDescent="0.2">
      <c r="A1530" s="158"/>
      <c r="D1530" s="138"/>
    </row>
    <row r="1531" spans="1:4" x14ac:dyDescent="0.2">
      <c r="A1531" s="158"/>
      <c r="D1531" s="138"/>
    </row>
    <row r="1532" spans="1:4" x14ac:dyDescent="0.2">
      <c r="A1532" s="158"/>
      <c r="D1532" s="138"/>
    </row>
    <row r="1533" spans="1:4" x14ac:dyDescent="0.2">
      <c r="A1533" s="158"/>
      <c r="D1533" s="138"/>
    </row>
    <row r="1534" spans="1:4" x14ac:dyDescent="0.2">
      <c r="A1534" s="158"/>
      <c r="D1534" s="138"/>
    </row>
    <row r="1535" spans="1:4" x14ac:dyDescent="0.2">
      <c r="A1535" s="158"/>
      <c r="D1535" s="138"/>
    </row>
    <row r="1536" spans="1:4" x14ac:dyDescent="0.2">
      <c r="A1536" s="158"/>
      <c r="D1536" s="138"/>
    </row>
    <row r="1537" spans="1:4" x14ac:dyDescent="0.2">
      <c r="A1537" s="158"/>
      <c r="D1537" s="138"/>
    </row>
    <row r="1538" spans="1:4" x14ac:dyDescent="0.2">
      <c r="A1538" s="158"/>
      <c r="D1538" s="138"/>
    </row>
    <row r="1539" spans="1:4" x14ac:dyDescent="0.2">
      <c r="A1539" s="158"/>
      <c r="D1539" s="138"/>
    </row>
    <row r="1540" spans="1:4" x14ac:dyDescent="0.2">
      <c r="A1540" s="158"/>
      <c r="D1540" s="138"/>
    </row>
    <row r="1541" spans="1:4" x14ac:dyDescent="0.2">
      <c r="A1541" s="158"/>
      <c r="D1541" s="138"/>
    </row>
    <row r="1542" spans="1:4" x14ac:dyDescent="0.2">
      <c r="A1542" s="158"/>
      <c r="D1542" s="138"/>
    </row>
    <row r="1543" spans="1:4" x14ac:dyDescent="0.2">
      <c r="A1543" s="158"/>
      <c r="D1543" s="138"/>
    </row>
    <row r="1544" spans="1:4" x14ac:dyDescent="0.2">
      <c r="A1544" s="158"/>
      <c r="D1544" s="138"/>
    </row>
    <row r="1545" spans="1:4" x14ac:dyDescent="0.2">
      <c r="A1545" s="158"/>
      <c r="D1545" s="138"/>
    </row>
    <row r="1546" spans="1:4" x14ac:dyDescent="0.2">
      <c r="A1546" s="158"/>
      <c r="D1546" s="138"/>
    </row>
    <row r="1547" spans="1:4" x14ac:dyDescent="0.2">
      <c r="A1547" s="158"/>
      <c r="D1547" s="138"/>
    </row>
    <row r="1548" spans="1:4" x14ac:dyDescent="0.2">
      <c r="A1548" s="158"/>
      <c r="D1548" s="138"/>
    </row>
    <row r="1549" spans="1:4" x14ac:dyDescent="0.2">
      <c r="A1549" s="158"/>
      <c r="D1549" s="138"/>
    </row>
    <row r="1550" spans="1:4" x14ac:dyDescent="0.2">
      <c r="A1550" s="158"/>
      <c r="D1550" s="138"/>
    </row>
    <row r="1551" spans="1:4" x14ac:dyDescent="0.2">
      <c r="A1551" s="158"/>
      <c r="D1551" s="138"/>
    </row>
    <row r="1552" spans="1:4" x14ac:dyDescent="0.2">
      <c r="A1552" s="158"/>
      <c r="D1552" s="138"/>
    </row>
    <row r="1553" spans="1:4" x14ac:dyDescent="0.2">
      <c r="A1553" s="158"/>
      <c r="D1553" s="138"/>
    </row>
    <row r="1554" spans="1:4" x14ac:dyDescent="0.2">
      <c r="A1554" s="158"/>
      <c r="D1554" s="138"/>
    </row>
    <row r="1555" spans="1:4" x14ac:dyDescent="0.2">
      <c r="A1555" s="158"/>
      <c r="D1555" s="138"/>
    </row>
    <row r="1556" spans="1:4" x14ac:dyDescent="0.2">
      <c r="A1556" s="158"/>
      <c r="D1556" s="138"/>
    </row>
    <row r="1557" spans="1:4" x14ac:dyDescent="0.2">
      <c r="A1557" s="158"/>
      <c r="D1557" s="138"/>
    </row>
    <row r="1558" spans="1:4" x14ac:dyDescent="0.2">
      <c r="A1558" s="158"/>
      <c r="D1558" s="138"/>
    </row>
    <row r="1559" spans="1:4" x14ac:dyDescent="0.2">
      <c r="A1559" s="158"/>
      <c r="D1559" s="138"/>
    </row>
    <row r="1560" spans="1:4" x14ac:dyDescent="0.2">
      <c r="A1560" s="158"/>
      <c r="D1560" s="138"/>
    </row>
    <row r="1561" spans="1:4" x14ac:dyDescent="0.2">
      <c r="A1561" s="158"/>
      <c r="D1561" s="138"/>
    </row>
    <row r="1562" spans="1:4" x14ac:dyDescent="0.2">
      <c r="A1562" s="158"/>
      <c r="D1562" s="138"/>
    </row>
    <row r="1563" spans="1:4" x14ac:dyDescent="0.2">
      <c r="A1563" s="158"/>
      <c r="D1563" s="138"/>
    </row>
    <row r="1564" spans="1:4" x14ac:dyDescent="0.2">
      <c r="A1564" s="158"/>
      <c r="D1564" s="138"/>
    </row>
    <row r="1565" spans="1:4" x14ac:dyDescent="0.2">
      <c r="A1565" s="158"/>
      <c r="D1565" s="138"/>
    </row>
    <row r="1566" spans="1:4" x14ac:dyDescent="0.2">
      <c r="A1566" s="158"/>
      <c r="D1566" s="138"/>
    </row>
    <row r="1567" spans="1:4" x14ac:dyDescent="0.2">
      <c r="A1567" s="158"/>
      <c r="D1567" s="138"/>
    </row>
    <row r="1568" spans="1:4" x14ac:dyDescent="0.2">
      <c r="A1568" s="158"/>
      <c r="D1568" s="138"/>
    </row>
    <row r="1569" spans="1:4" x14ac:dyDescent="0.2">
      <c r="A1569" s="158"/>
      <c r="D1569" s="138"/>
    </row>
    <row r="1570" spans="1:4" x14ac:dyDescent="0.2">
      <c r="A1570" s="158"/>
      <c r="D1570" s="138"/>
    </row>
    <row r="1571" spans="1:4" x14ac:dyDescent="0.2">
      <c r="A1571" s="158"/>
      <c r="D1571" s="138"/>
    </row>
    <row r="1572" spans="1:4" x14ac:dyDescent="0.2">
      <c r="A1572" s="158"/>
      <c r="D1572" s="138"/>
    </row>
    <row r="1573" spans="1:4" x14ac:dyDescent="0.2">
      <c r="A1573" s="158"/>
      <c r="D1573" s="138"/>
    </row>
    <row r="1574" spans="1:4" x14ac:dyDescent="0.2">
      <c r="A1574" s="158"/>
      <c r="D1574" s="138"/>
    </row>
    <row r="1575" spans="1:4" x14ac:dyDescent="0.2">
      <c r="A1575" s="158"/>
      <c r="D1575" s="138"/>
    </row>
    <row r="1576" spans="1:4" x14ac:dyDescent="0.2">
      <c r="A1576" s="158"/>
      <c r="D1576" s="138"/>
    </row>
    <row r="1577" spans="1:4" x14ac:dyDescent="0.2">
      <c r="A1577" s="158"/>
      <c r="D1577" s="138"/>
    </row>
    <row r="1578" spans="1:4" x14ac:dyDescent="0.2">
      <c r="A1578" s="158"/>
      <c r="D1578" s="138"/>
    </row>
    <row r="1579" spans="1:4" x14ac:dyDescent="0.2">
      <c r="A1579" s="158"/>
      <c r="D1579" s="138"/>
    </row>
    <row r="1580" spans="1:4" x14ac:dyDescent="0.2">
      <c r="A1580" s="158"/>
      <c r="D1580" s="138"/>
    </row>
    <row r="1581" spans="1:4" x14ac:dyDescent="0.2">
      <c r="A1581" s="158"/>
      <c r="D1581" s="138"/>
    </row>
    <row r="1582" spans="1:4" x14ac:dyDescent="0.2">
      <c r="A1582" s="158"/>
      <c r="D1582" s="138"/>
    </row>
    <row r="1583" spans="1:4" x14ac:dyDescent="0.2">
      <c r="A1583" s="158"/>
      <c r="D1583" s="138"/>
    </row>
    <row r="1584" spans="1:4" x14ac:dyDescent="0.2">
      <c r="A1584" s="158"/>
      <c r="D1584" s="138"/>
    </row>
    <row r="1585" spans="1:4" x14ac:dyDescent="0.2">
      <c r="A1585" s="158"/>
      <c r="D1585" s="138"/>
    </row>
    <row r="1586" spans="1:4" x14ac:dyDescent="0.2">
      <c r="A1586" s="158"/>
      <c r="D1586" s="138"/>
    </row>
    <row r="1587" spans="1:4" x14ac:dyDescent="0.2">
      <c r="A1587" s="158"/>
      <c r="D1587" s="138"/>
    </row>
    <row r="1588" spans="1:4" x14ac:dyDescent="0.2">
      <c r="A1588" s="158"/>
      <c r="D1588" s="138"/>
    </row>
    <row r="1589" spans="1:4" x14ac:dyDescent="0.2">
      <c r="A1589" s="158"/>
      <c r="D1589" s="138"/>
    </row>
    <row r="1590" spans="1:4" x14ac:dyDescent="0.2">
      <c r="A1590" s="158"/>
      <c r="D1590" s="138"/>
    </row>
    <row r="1591" spans="1:4" x14ac:dyDescent="0.2">
      <c r="A1591" s="158"/>
      <c r="D1591" s="138"/>
    </row>
    <row r="1592" spans="1:4" x14ac:dyDescent="0.2">
      <c r="A1592" s="158"/>
      <c r="D1592" s="138"/>
    </row>
    <row r="1593" spans="1:4" x14ac:dyDescent="0.2">
      <c r="A1593" s="158"/>
      <c r="D1593" s="138"/>
    </row>
    <row r="1594" spans="1:4" x14ac:dyDescent="0.2">
      <c r="A1594" s="158"/>
      <c r="D1594" s="138"/>
    </row>
    <row r="1595" spans="1:4" x14ac:dyDescent="0.2">
      <c r="A1595" s="158"/>
      <c r="D1595" s="138"/>
    </row>
    <row r="1596" spans="1:4" x14ac:dyDescent="0.2">
      <c r="A1596" s="158"/>
      <c r="D1596" s="138"/>
    </row>
    <row r="1597" spans="1:4" x14ac:dyDescent="0.2">
      <c r="A1597" s="158"/>
      <c r="D1597" s="138"/>
    </row>
    <row r="1598" spans="1:4" x14ac:dyDescent="0.2">
      <c r="A1598" s="158"/>
      <c r="D1598" s="138"/>
    </row>
    <row r="1599" spans="1:4" x14ac:dyDescent="0.2">
      <c r="A1599" s="158"/>
      <c r="D1599" s="138"/>
    </row>
    <row r="1600" spans="1:4" x14ac:dyDescent="0.2">
      <c r="A1600" s="158"/>
      <c r="D1600" s="138"/>
    </row>
    <row r="1601" spans="1:4" x14ac:dyDescent="0.2">
      <c r="A1601" s="158"/>
      <c r="D1601" s="138"/>
    </row>
    <row r="1602" spans="1:4" x14ac:dyDescent="0.2">
      <c r="A1602" s="158"/>
      <c r="D1602" s="138"/>
    </row>
    <row r="1603" spans="1:4" x14ac:dyDescent="0.2">
      <c r="A1603" s="158"/>
      <c r="D1603" s="138"/>
    </row>
    <row r="1604" spans="1:4" x14ac:dyDescent="0.2">
      <c r="A1604" s="158"/>
      <c r="D1604" s="138"/>
    </row>
    <row r="1605" spans="1:4" x14ac:dyDescent="0.2">
      <c r="A1605" s="158"/>
      <c r="D1605" s="138"/>
    </row>
    <row r="1606" spans="1:4" x14ac:dyDescent="0.2">
      <c r="A1606" s="158"/>
      <c r="D1606" s="138"/>
    </row>
    <row r="1607" spans="1:4" x14ac:dyDescent="0.2">
      <c r="A1607" s="158"/>
      <c r="D1607" s="138"/>
    </row>
    <row r="1608" spans="1:4" x14ac:dyDescent="0.2">
      <c r="A1608" s="158"/>
      <c r="D1608" s="138"/>
    </row>
    <row r="1609" spans="1:4" x14ac:dyDescent="0.2">
      <c r="A1609" s="158"/>
      <c r="D1609" s="138"/>
    </row>
    <row r="1610" spans="1:4" x14ac:dyDescent="0.2">
      <c r="A1610" s="158"/>
      <c r="D1610" s="138"/>
    </row>
    <row r="1611" spans="1:4" x14ac:dyDescent="0.2">
      <c r="A1611" s="158"/>
      <c r="D1611" s="138"/>
    </row>
    <row r="1612" spans="1:4" x14ac:dyDescent="0.2">
      <c r="A1612" s="158"/>
      <c r="D1612" s="138"/>
    </row>
    <row r="1613" spans="1:4" x14ac:dyDescent="0.2">
      <c r="A1613" s="158"/>
      <c r="D1613" s="138"/>
    </row>
    <row r="1614" spans="1:4" x14ac:dyDescent="0.2">
      <c r="A1614" s="158"/>
      <c r="D1614" s="138"/>
    </row>
    <row r="1615" spans="1:4" x14ac:dyDescent="0.2">
      <c r="A1615" s="158"/>
      <c r="D1615" s="138"/>
    </row>
    <row r="1616" spans="1:4" x14ac:dyDescent="0.2">
      <c r="A1616" s="158"/>
      <c r="D1616" s="138"/>
    </row>
    <row r="1617" spans="1:4" x14ac:dyDescent="0.2">
      <c r="A1617" s="158"/>
      <c r="D1617" s="138"/>
    </row>
    <row r="1618" spans="1:4" x14ac:dyDescent="0.2">
      <c r="A1618" s="158"/>
      <c r="D1618" s="138"/>
    </row>
    <row r="1619" spans="1:4" x14ac:dyDescent="0.2">
      <c r="A1619" s="158"/>
      <c r="D1619" s="138"/>
    </row>
    <row r="1620" spans="1:4" x14ac:dyDescent="0.2">
      <c r="A1620" s="158"/>
      <c r="D1620" s="138"/>
    </row>
    <row r="1621" spans="1:4" x14ac:dyDescent="0.2">
      <c r="A1621" s="158"/>
      <c r="D1621" s="138"/>
    </row>
    <row r="1622" spans="1:4" x14ac:dyDescent="0.2">
      <c r="A1622" s="158"/>
      <c r="D1622" s="138"/>
    </row>
    <row r="1623" spans="1:4" x14ac:dyDescent="0.2">
      <c r="A1623" s="158"/>
      <c r="D1623" s="138"/>
    </row>
    <row r="1624" spans="1:4" x14ac:dyDescent="0.2">
      <c r="A1624" s="158"/>
      <c r="D1624" s="138"/>
    </row>
    <row r="1625" spans="1:4" x14ac:dyDescent="0.2">
      <c r="A1625" s="158"/>
      <c r="D1625" s="138"/>
    </row>
    <row r="1626" spans="1:4" x14ac:dyDescent="0.2">
      <c r="A1626" s="158"/>
      <c r="D1626" s="138"/>
    </row>
    <row r="1627" spans="1:4" x14ac:dyDescent="0.2">
      <c r="A1627" s="158"/>
      <c r="D1627" s="138"/>
    </row>
    <row r="1628" spans="1:4" x14ac:dyDescent="0.2">
      <c r="A1628" s="158"/>
      <c r="D1628" s="138"/>
    </row>
    <row r="1629" spans="1:4" x14ac:dyDescent="0.2">
      <c r="A1629" s="158"/>
      <c r="D1629" s="138"/>
    </row>
    <row r="1630" spans="1:4" x14ac:dyDescent="0.2">
      <c r="A1630" s="158"/>
      <c r="D1630" s="138"/>
    </row>
    <row r="1631" spans="1:4" x14ac:dyDescent="0.2">
      <c r="A1631" s="158"/>
      <c r="D1631" s="138"/>
    </row>
    <row r="1632" spans="1:4" x14ac:dyDescent="0.2">
      <c r="A1632" s="158"/>
      <c r="D1632" s="138"/>
    </row>
    <row r="1633" spans="1:4" x14ac:dyDescent="0.2">
      <c r="A1633" s="158"/>
      <c r="D1633" s="138"/>
    </row>
    <row r="1634" spans="1:4" x14ac:dyDescent="0.2">
      <c r="A1634" s="158"/>
      <c r="D1634" s="138"/>
    </row>
    <row r="1635" spans="1:4" x14ac:dyDescent="0.2">
      <c r="A1635" s="158"/>
      <c r="D1635" s="138"/>
    </row>
    <row r="1636" spans="1:4" x14ac:dyDescent="0.2">
      <c r="A1636" s="158"/>
      <c r="D1636" s="138"/>
    </row>
    <row r="1637" spans="1:4" x14ac:dyDescent="0.2">
      <c r="A1637" s="158"/>
      <c r="D1637" s="138"/>
    </row>
    <row r="1638" spans="1:4" x14ac:dyDescent="0.2">
      <c r="A1638" s="158"/>
      <c r="D1638" s="138"/>
    </row>
    <row r="1639" spans="1:4" x14ac:dyDescent="0.2">
      <c r="A1639" s="158"/>
      <c r="D1639" s="138"/>
    </row>
    <row r="1640" spans="1:4" x14ac:dyDescent="0.2">
      <c r="A1640" s="158"/>
      <c r="D1640" s="138"/>
    </row>
    <row r="1641" spans="1:4" x14ac:dyDescent="0.2">
      <c r="A1641" s="158"/>
      <c r="D1641" s="138"/>
    </row>
    <row r="1642" spans="1:4" x14ac:dyDescent="0.2">
      <c r="A1642" s="158"/>
      <c r="D1642" s="138"/>
    </row>
    <row r="1643" spans="1:4" x14ac:dyDescent="0.2">
      <c r="A1643" s="158"/>
      <c r="D1643" s="138"/>
    </row>
    <row r="1644" spans="1:4" x14ac:dyDescent="0.2">
      <c r="A1644" s="158"/>
      <c r="D1644" s="138"/>
    </row>
    <row r="1645" spans="1:4" x14ac:dyDescent="0.2">
      <c r="A1645" s="158"/>
      <c r="D1645" s="138"/>
    </row>
    <row r="1646" spans="1:4" x14ac:dyDescent="0.2">
      <c r="A1646" s="158"/>
      <c r="D1646" s="138"/>
    </row>
    <row r="1647" spans="1:4" x14ac:dyDescent="0.2">
      <c r="A1647" s="158"/>
      <c r="D1647" s="138"/>
    </row>
    <row r="1648" spans="1:4" x14ac:dyDescent="0.2">
      <c r="A1648" s="158"/>
      <c r="D1648" s="138"/>
    </row>
    <row r="1649" spans="1:4" x14ac:dyDescent="0.2">
      <c r="A1649" s="158"/>
      <c r="D1649" s="138"/>
    </row>
    <row r="1650" spans="1:4" x14ac:dyDescent="0.2">
      <c r="A1650" s="158"/>
      <c r="D1650" s="138"/>
    </row>
    <row r="1651" spans="1:4" x14ac:dyDescent="0.2">
      <c r="A1651" s="158"/>
      <c r="D1651" s="138"/>
    </row>
    <row r="1652" spans="1:4" x14ac:dyDescent="0.2">
      <c r="A1652" s="158"/>
      <c r="D1652" s="138"/>
    </row>
    <row r="1653" spans="1:4" x14ac:dyDescent="0.2">
      <c r="A1653" s="158"/>
      <c r="D1653" s="138"/>
    </row>
    <row r="1654" spans="1:4" x14ac:dyDescent="0.2">
      <c r="A1654" s="158"/>
      <c r="D1654" s="138"/>
    </row>
    <row r="1655" spans="1:4" x14ac:dyDescent="0.2">
      <c r="A1655" s="158"/>
      <c r="D1655" s="138"/>
    </row>
    <row r="1656" spans="1:4" x14ac:dyDescent="0.2">
      <c r="A1656" s="158"/>
      <c r="D1656" s="138"/>
    </row>
    <row r="1657" spans="1:4" x14ac:dyDescent="0.2">
      <c r="A1657" s="158"/>
      <c r="D1657" s="138"/>
    </row>
    <row r="1658" spans="1:4" x14ac:dyDescent="0.2">
      <c r="A1658" s="158"/>
      <c r="D1658" s="138"/>
    </row>
    <row r="1659" spans="1:4" x14ac:dyDescent="0.2">
      <c r="A1659" s="158"/>
      <c r="D1659" s="138"/>
    </row>
    <row r="1660" spans="1:4" x14ac:dyDescent="0.2">
      <c r="A1660" s="158"/>
      <c r="D1660" s="138"/>
    </row>
    <row r="1661" spans="1:4" x14ac:dyDescent="0.2">
      <c r="A1661" s="158"/>
      <c r="D1661" s="138"/>
    </row>
    <row r="1662" spans="1:4" x14ac:dyDescent="0.2">
      <c r="A1662" s="158"/>
      <c r="D1662" s="138"/>
    </row>
    <row r="1663" spans="1:4" x14ac:dyDescent="0.2">
      <c r="A1663" s="158"/>
      <c r="D1663" s="138"/>
    </row>
    <row r="1664" spans="1:4" x14ac:dyDescent="0.2">
      <c r="A1664" s="158"/>
      <c r="D1664" s="138"/>
    </row>
    <row r="1665" spans="1:4" x14ac:dyDescent="0.2">
      <c r="A1665" s="158"/>
      <c r="D1665" s="138"/>
    </row>
    <row r="1666" spans="1:4" x14ac:dyDescent="0.2">
      <c r="A1666" s="158"/>
      <c r="D1666" s="138"/>
    </row>
    <row r="1667" spans="1:4" x14ac:dyDescent="0.2">
      <c r="A1667" s="158"/>
      <c r="D1667" s="138"/>
    </row>
    <row r="1668" spans="1:4" x14ac:dyDescent="0.2">
      <c r="A1668" s="158"/>
      <c r="D1668" s="138"/>
    </row>
    <row r="1669" spans="1:4" x14ac:dyDescent="0.2">
      <c r="A1669" s="158"/>
      <c r="D1669" s="138"/>
    </row>
    <row r="1670" spans="1:4" x14ac:dyDescent="0.2">
      <c r="A1670" s="158"/>
      <c r="D1670" s="138"/>
    </row>
    <row r="1671" spans="1:4" x14ac:dyDescent="0.2">
      <c r="A1671" s="158"/>
      <c r="D1671" s="138"/>
    </row>
    <row r="1672" spans="1:4" x14ac:dyDescent="0.2">
      <c r="A1672" s="158"/>
      <c r="D1672" s="138"/>
    </row>
    <row r="1673" spans="1:4" x14ac:dyDescent="0.2">
      <c r="A1673" s="158"/>
      <c r="D1673" s="138"/>
    </row>
    <row r="1674" spans="1:4" x14ac:dyDescent="0.2">
      <c r="A1674" s="158"/>
      <c r="D1674" s="138"/>
    </row>
    <row r="1675" spans="1:4" x14ac:dyDescent="0.2">
      <c r="A1675" s="158"/>
      <c r="D1675" s="138"/>
    </row>
    <row r="1676" spans="1:4" x14ac:dyDescent="0.2">
      <c r="A1676" s="158"/>
      <c r="D1676" s="138"/>
    </row>
    <row r="1677" spans="1:4" x14ac:dyDescent="0.2">
      <c r="A1677" s="158"/>
      <c r="D1677" s="138"/>
    </row>
    <row r="1678" spans="1:4" x14ac:dyDescent="0.2">
      <c r="A1678" s="158"/>
      <c r="D1678" s="138"/>
    </row>
    <row r="1679" spans="1:4" x14ac:dyDescent="0.2">
      <c r="A1679" s="158"/>
      <c r="D1679" s="138"/>
    </row>
    <row r="1680" spans="1:4" x14ac:dyDescent="0.2">
      <c r="A1680" s="158"/>
      <c r="D1680" s="138"/>
    </row>
    <row r="1681" spans="1:4" x14ac:dyDescent="0.2">
      <c r="A1681" s="158"/>
      <c r="D1681" s="138"/>
    </row>
    <row r="1682" spans="1:4" x14ac:dyDescent="0.2">
      <c r="A1682" s="158"/>
      <c r="D1682" s="138"/>
    </row>
    <row r="1683" spans="1:4" x14ac:dyDescent="0.2">
      <c r="A1683" s="158"/>
      <c r="D1683" s="138"/>
    </row>
    <row r="1684" spans="1:4" x14ac:dyDescent="0.2">
      <c r="A1684" s="158"/>
      <c r="D1684" s="138"/>
    </row>
    <row r="1685" spans="1:4" x14ac:dyDescent="0.2">
      <c r="A1685" s="158"/>
      <c r="D1685" s="138"/>
    </row>
    <row r="1686" spans="1:4" x14ac:dyDescent="0.2">
      <c r="A1686" s="158"/>
      <c r="D1686" s="138"/>
    </row>
    <row r="1687" spans="1:4" x14ac:dyDescent="0.2">
      <c r="A1687" s="158"/>
      <c r="D1687" s="138"/>
    </row>
    <row r="1688" spans="1:4" x14ac:dyDescent="0.2">
      <c r="A1688" s="158"/>
      <c r="D1688" s="138"/>
    </row>
    <row r="1689" spans="1:4" x14ac:dyDescent="0.2">
      <c r="A1689" s="158"/>
      <c r="D1689" s="138"/>
    </row>
    <row r="1690" spans="1:4" x14ac:dyDescent="0.2">
      <c r="A1690" s="158"/>
      <c r="D1690" s="138"/>
    </row>
    <row r="1691" spans="1:4" x14ac:dyDescent="0.2">
      <c r="A1691" s="158"/>
      <c r="D1691" s="138"/>
    </row>
    <row r="1692" spans="1:4" x14ac:dyDescent="0.2">
      <c r="A1692" s="158"/>
      <c r="D1692" s="138"/>
    </row>
    <row r="1693" spans="1:4" x14ac:dyDescent="0.2">
      <c r="A1693" s="158"/>
      <c r="D1693" s="138"/>
    </row>
    <row r="1694" spans="1:4" x14ac:dyDescent="0.2">
      <c r="A1694" s="158"/>
      <c r="D1694" s="138"/>
    </row>
    <row r="1695" spans="1:4" x14ac:dyDescent="0.2">
      <c r="A1695" s="158"/>
      <c r="D1695" s="138"/>
    </row>
    <row r="1696" spans="1:4" x14ac:dyDescent="0.2">
      <c r="A1696" s="158"/>
      <c r="D1696" s="138"/>
    </row>
    <row r="1697" spans="1:4" x14ac:dyDescent="0.2">
      <c r="A1697" s="158"/>
      <c r="D1697" s="138"/>
    </row>
    <row r="1698" spans="1:4" x14ac:dyDescent="0.2">
      <c r="A1698" s="158"/>
      <c r="D1698" s="138"/>
    </row>
    <row r="1699" spans="1:4" x14ac:dyDescent="0.2">
      <c r="A1699" s="158"/>
      <c r="D1699" s="138"/>
    </row>
    <row r="1700" spans="1:4" x14ac:dyDescent="0.2">
      <c r="A1700" s="158"/>
      <c r="D1700" s="138"/>
    </row>
    <row r="1701" spans="1:4" x14ac:dyDescent="0.2">
      <c r="A1701" s="158"/>
      <c r="D1701" s="138"/>
    </row>
    <row r="1702" spans="1:4" x14ac:dyDescent="0.2">
      <c r="A1702" s="158"/>
      <c r="D1702" s="138"/>
    </row>
    <row r="1703" spans="1:4" x14ac:dyDescent="0.2">
      <c r="A1703" s="158"/>
      <c r="D1703" s="138"/>
    </row>
    <row r="1704" spans="1:4" x14ac:dyDescent="0.2">
      <c r="A1704" s="158"/>
      <c r="D1704" s="138"/>
    </row>
    <row r="1705" spans="1:4" x14ac:dyDescent="0.2">
      <c r="A1705" s="158"/>
      <c r="D1705" s="138"/>
    </row>
    <row r="1706" spans="1:4" x14ac:dyDescent="0.2">
      <c r="A1706" s="158"/>
      <c r="D1706" s="138"/>
    </row>
    <row r="1707" spans="1:4" x14ac:dyDescent="0.2">
      <c r="A1707" s="158"/>
      <c r="D1707" s="138"/>
    </row>
    <row r="1708" spans="1:4" x14ac:dyDescent="0.2">
      <c r="A1708" s="158"/>
      <c r="D1708" s="138"/>
    </row>
    <row r="1709" spans="1:4" x14ac:dyDescent="0.2">
      <c r="A1709" s="158"/>
      <c r="D1709" s="138"/>
    </row>
    <row r="1710" spans="1:4" x14ac:dyDescent="0.2">
      <c r="A1710" s="158"/>
      <c r="D1710" s="138"/>
    </row>
    <row r="1711" spans="1:4" x14ac:dyDescent="0.2">
      <c r="A1711" s="158"/>
      <c r="D1711" s="138"/>
    </row>
    <row r="1712" spans="1:4" x14ac:dyDescent="0.2">
      <c r="A1712" s="158"/>
      <c r="D1712" s="138"/>
    </row>
    <row r="1713" spans="1:4" x14ac:dyDescent="0.2">
      <c r="A1713" s="158"/>
      <c r="D1713" s="138"/>
    </row>
    <row r="1714" spans="1:4" x14ac:dyDescent="0.2">
      <c r="A1714" s="158"/>
      <c r="D1714" s="138"/>
    </row>
    <row r="1715" spans="1:4" x14ac:dyDescent="0.2">
      <c r="A1715" s="158"/>
      <c r="D1715" s="138"/>
    </row>
    <row r="1716" spans="1:4" x14ac:dyDescent="0.2">
      <c r="A1716" s="158"/>
      <c r="D1716" s="138"/>
    </row>
    <row r="1717" spans="1:4" x14ac:dyDescent="0.2">
      <c r="A1717" s="158"/>
      <c r="D1717" s="138"/>
    </row>
    <row r="1718" spans="1:4" x14ac:dyDescent="0.2">
      <c r="A1718" s="158"/>
      <c r="D1718" s="138"/>
    </row>
    <row r="1719" spans="1:4" x14ac:dyDescent="0.2">
      <c r="A1719" s="158"/>
      <c r="D1719" s="138"/>
    </row>
    <row r="1720" spans="1:4" x14ac:dyDescent="0.2">
      <c r="A1720" s="158"/>
      <c r="D1720" s="138"/>
    </row>
    <row r="1721" spans="1:4" x14ac:dyDescent="0.2">
      <c r="A1721" s="158"/>
      <c r="D1721" s="138"/>
    </row>
    <row r="1722" spans="1:4" x14ac:dyDescent="0.2">
      <c r="A1722" s="158"/>
      <c r="D1722" s="138"/>
    </row>
    <row r="1723" spans="1:4" x14ac:dyDescent="0.2">
      <c r="A1723" s="158"/>
      <c r="D1723" s="138"/>
    </row>
    <row r="1724" spans="1:4" x14ac:dyDescent="0.2">
      <c r="A1724" s="158"/>
      <c r="D1724" s="138"/>
    </row>
    <row r="1725" spans="1:4" x14ac:dyDescent="0.2">
      <c r="A1725" s="158"/>
      <c r="D1725" s="138"/>
    </row>
    <row r="1726" spans="1:4" x14ac:dyDescent="0.2">
      <c r="A1726" s="158"/>
      <c r="D1726" s="138"/>
    </row>
    <row r="1727" spans="1:4" x14ac:dyDescent="0.2">
      <c r="A1727" s="158"/>
      <c r="D1727" s="138"/>
    </row>
    <row r="1728" spans="1:4" x14ac:dyDescent="0.2">
      <c r="A1728" s="158"/>
      <c r="D1728" s="138"/>
    </row>
    <row r="1729" spans="1:4" x14ac:dyDescent="0.2">
      <c r="A1729" s="158"/>
      <c r="D1729" s="138"/>
    </row>
    <row r="1730" spans="1:4" x14ac:dyDescent="0.2">
      <c r="A1730" s="158"/>
      <c r="D1730" s="138"/>
    </row>
    <row r="1731" spans="1:4" x14ac:dyDescent="0.2">
      <c r="A1731" s="158"/>
      <c r="D1731" s="138"/>
    </row>
    <row r="1732" spans="1:4" x14ac:dyDescent="0.2">
      <c r="A1732" s="158"/>
      <c r="D1732" s="138"/>
    </row>
    <row r="1733" spans="1:4" x14ac:dyDescent="0.2">
      <c r="A1733" s="158"/>
      <c r="D1733" s="138"/>
    </row>
    <row r="1734" spans="1:4" x14ac:dyDescent="0.2">
      <c r="A1734" s="158"/>
      <c r="D1734" s="138"/>
    </row>
    <row r="1735" spans="1:4" x14ac:dyDescent="0.2">
      <c r="A1735" s="158"/>
      <c r="D1735" s="138"/>
    </row>
    <row r="1736" spans="1:4" x14ac:dyDescent="0.2">
      <c r="A1736" s="158"/>
      <c r="D1736" s="138"/>
    </row>
    <row r="1737" spans="1:4" x14ac:dyDescent="0.2">
      <c r="A1737" s="158"/>
      <c r="D1737" s="138"/>
    </row>
    <row r="1738" spans="1:4" x14ac:dyDescent="0.2">
      <c r="A1738" s="158"/>
      <c r="D1738" s="138"/>
    </row>
    <row r="1739" spans="1:4" x14ac:dyDescent="0.2">
      <c r="A1739" s="158"/>
      <c r="D1739" s="138"/>
    </row>
    <row r="1740" spans="1:4" x14ac:dyDescent="0.2">
      <c r="A1740" s="158"/>
      <c r="D1740" s="138"/>
    </row>
    <row r="1741" spans="1:4" x14ac:dyDescent="0.2">
      <c r="A1741" s="158"/>
      <c r="D1741" s="138"/>
    </row>
    <row r="1742" spans="1:4" x14ac:dyDescent="0.2">
      <c r="A1742" s="158"/>
      <c r="D1742" s="138"/>
    </row>
    <row r="1743" spans="1:4" x14ac:dyDescent="0.2">
      <c r="A1743" s="158"/>
      <c r="D1743" s="138"/>
    </row>
    <row r="1744" spans="1:4" x14ac:dyDescent="0.2">
      <c r="A1744" s="158"/>
      <c r="D1744" s="138"/>
    </row>
    <row r="1745" spans="1:4" x14ac:dyDescent="0.2">
      <c r="A1745" s="158"/>
      <c r="D1745" s="138"/>
    </row>
    <row r="1746" spans="1:4" x14ac:dyDescent="0.2">
      <c r="A1746" s="158"/>
      <c r="D1746" s="138"/>
    </row>
    <row r="1747" spans="1:4" x14ac:dyDescent="0.2">
      <c r="A1747" s="158"/>
      <c r="D1747" s="138"/>
    </row>
    <row r="1748" spans="1:4" x14ac:dyDescent="0.2">
      <c r="A1748" s="158"/>
      <c r="D1748" s="138"/>
    </row>
    <row r="1749" spans="1:4" x14ac:dyDescent="0.2">
      <c r="A1749" s="158"/>
      <c r="D1749" s="138"/>
    </row>
    <row r="1750" spans="1:4" x14ac:dyDescent="0.2">
      <c r="A1750" s="158"/>
      <c r="D1750" s="138"/>
    </row>
    <row r="1751" spans="1:4" x14ac:dyDescent="0.2">
      <c r="A1751" s="158"/>
      <c r="D1751" s="138"/>
    </row>
    <row r="1752" spans="1:4" x14ac:dyDescent="0.2">
      <c r="A1752" s="158"/>
      <c r="D1752" s="138"/>
    </row>
    <row r="1753" spans="1:4" x14ac:dyDescent="0.2">
      <c r="A1753" s="158"/>
      <c r="D1753" s="138"/>
    </row>
    <row r="1754" spans="1:4" x14ac:dyDescent="0.2">
      <c r="A1754" s="158"/>
      <c r="D1754" s="138"/>
    </row>
    <row r="1755" spans="1:4" x14ac:dyDescent="0.2">
      <c r="A1755" s="158"/>
      <c r="D1755" s="138"/>
    </row>
    <row r="1756" spans="1:4" x14ac:dyDescent="0.2">
      <c r="A1756" s="158"/>
      <c r="D1756" s="138"/>
    </row>
    <row r="1757" spans="1:4" x14ac:dyDescent="0.2">
      <c r="A1757" s="158"/>
      <c r="D1757" s="138"/>
    </row>
    <row r="1758" spans="1:4" x14ac:dyDescent="0.2">
      <c r="A1758" s="158"/>
      <c r="D1758" s="138"/>
    </row>
    <row r="1759" spans="1:4" x14ac:dyDescent="0.2">
      <c r="A1759" s="158"/>
      <c r="D1759" s="138"/>
    </row>
    <row r="1760" spans="1:4" x14ac:dyDescent="0.2">
      <c r="A1760" s="158"/>
      <c r="D1760" s="138"/>
    </row>
    <row r="1761" spans="1:4" x14ac:dyDescent="0.2">
      <c r="A1761" s="158"/>
      <c r="D1761" s="138"/>
    </row>
    <row r="1762" spans="1:4" x14ac:dyDescent="0.2">
      <c r="A1762" s="158"/>
      <c r="D1762" s="138"/>
    </row>
    <row r="1763" spans="1:4" x14ac:dyDescent="0.2">
      <c r="A1763" s="158"/>
      <c r="D1763" s="138"/>
    </row>
    <row r="1764" spans="1:4" x14ac:dyDescent="0.2">
      <c r="A1764" s="158"/>
      <c r="D1764" s="138"/>
    </row>
    <row r="1765" spans="1:4" x14ac:dyDescent="0.2">
      <c r="A1765" s="158"/>
      <c r="D1765" s="138"/>
    </row>
    <row r="1766" spans="1:4" x14ac:dyDescent="0.2">
      <c r="A1766" s="158"/>
      <c r="D1766" s="138"/>
    </row>
    <row r="1767" spans="1:4" x14ac:dyDescent="0.2">
      <c r="A1767" s="158"/>
      <c r="D1767" s="138"/>
    </row>
    <row r="1768" spans="1:4" x14ac:dyDescent="0.2">
      <c r="A1768" s="158"/>
      <c r="D1768" s="138"/>
    </row>
    <row r="1769" spans="1:4" x14ac:dyDescent="0.2">
      <c r="A1769" s="158"/>
      <c r="D1769" s="138"/>
    </row>
    <row r="1770" spans="1:4" x14ac:dyDescent="0.2">
      <c r="A1770" s="158"/>
      <c r="D1770" s="138"/>
    </row>
    <row r="1771" spans="1:4" x14ac:dyDescent="0.2">
      <c r="A1771" s="158"/>
      <c r="D1771" s="138"/>
    </row>
    <row r="1772" spans="1:4" x14ac:dyDescent="0.2">
      <c r="A1772" s="158"/>
      <c r="D1772" s="138"/>
    </row>
    <row r="1773" spans="1:4" x14ac:dyDescent="0.2">
      <c r="A1773" s="158"/>
      <c r="D1773" s="138"/>
    </row>
    <row r="1774" spans="1:4" x14ac:dyDescent="0.2">
      <c r="A1774" s="158"/>
      <c r="D1774" s="138"/>
    </row>
    <row r="1775" spans="1:4" x14ac:dyDescent="0.2">
      <c r="A1775" s="158"/>
      <c r="D1775" s="138"/>
    </row>
    <row r="1776" spans="1:4" x14ac:dyDescent="0.2">
      <c r="A1776" s="158"/>
      <c r="D1776" s="138"/>
    </row>
    <row r="1777" spans="1:4" x14ac:dyDescent="0.2">
      <c r="A1777" s="158"/>
      <c r="D1777" s="138"/>
    </row>
    <row r="1778" spans="1:4" x14ac:dyDescent="0.2">
      <c r="A1778" s="158"/>
      <c r="D1778" s="138"/>
    </row>
    <row r="1779" spans="1:4" x14ac:dyDescent="0.2">
      <c r="A1779" s="158"/>
      <c r="D1779" s="138"/>
    </row>
    <row r="1780" spans="1:4" x14ac:dyDescent="0.2">
      <c r="A1780" s="158"/>
      <c r="D1780" s="138"/>
    </row>
    <row r="1781" spans="1:4" x14ac:dyDescent="0.2">
      <c r="A1781" s="158"/>
      <c r="D1781" s="138"/>
    </row>
    <row r="1782" spans="1:4" x14ac:dyDescent="0.2">
      <c r="A1782" s="158"/>
      <c r="D1782" s="138"/>
    </row>
    <row r="1783" spans="1:4" x14ac:dyDescent="0.2">
      <c r="A1783" s="158"/>
      <c r="D1783" s="138"/>
    </row>
    <row r="1784" spans="1:4" x14ac:dyDescent="0.2">
      <c r="A1784" s="158"/>
      <c r="D1784" s="138"/>
    </row>
    <row r="1785" spans="1:4" x14ac:dyDescent="0.2">
      <c r="A1785" s="158"/>
      <c r="D1785" s="138"/>
    </row>
    <row r="1786" spans="1:4" x14ac:dyDescent="0.2">
      <c r="A1786" s="158"/>
      <c r="D1786" s="138"/>
    </row>
    <row r="1787" spans="1:4" x14ac:dyDescent="0.2">
      <c r="A1787" s="158"/>
      <c r="D1787" s="138"/>
    </row>
    <row r="1788" spans="1:4" x14ac:dyDescent="0.2">
      <c r="A1788" s="158"/>
      <c r="D1788" s="138"/>
    </row>
    <row r="1789" spans="1:4" x14ac:dyDescent="0.2">
      <c r="A1789" s="158"/>
      <c r="D1789" s="138"/>
    </row>
    <row r="1790" spans="1:4" x14ac:dyDescent="0.2">
      <c r="A1790" s="158"/>
      <c r="D1790" s="138"/>
    </row>
    <row r="1791" spans="1:4" x14ac:dyDescent="0.2">
      <c r="A1791" s="158"/>
      <c r="D1791" s="138"/>
    </row>
    <row r="1792" spans="1:4" x14ac:dyDescent="0.2">
      <c r="A1792" s="158"/>
      <c r="D1792" s="138"/>
    </row>
    <row r="1793" spans="1:4" x14ac:dyDescent="0.2">
      <c r="A1793" s="158"/>
      <c r="D1793" s="138"/>
    </row>
    <row r="1794" spans="1:4" x14ac:dyDescent="0.2">
      <c r="A1794" s="158"/>
      <c r="D1794" s="138"/>
    </row>
    <row r="1795" spans="1:4" x14ac:dyDescent="0.2">
      <c r="A1795" s="158"/>
      <c r="D1795" s="138"/>
    </row>
    <row r="1796" spans="1:4" x14ac:dyDescent="0.2">
      <c r="A1796" s="158"/>
      <c r="D1796" s="138"/>
    </row>
    <row r="1797" spans="1:4" x14ac:dyDescent="0.2">
      <c r="A1797" s="158"/>
      <c r="D1797" s="138"/>
    </row>
    <row r="1798" spans="1:4" x14ac:dyDescent="0.2">
      <c r="A1798" s="158"/>
      <c r="D1798" s="138"/>
    </row>
    <row r="1799" spans="1:4" x14ac:dyDescent="0.2">
      <c r="A1799" s="158"/>
      <c r="D1799" s="138"/>
    </row>
    <row r="1800" spans="1:4" x14ac:dyDescent="0.2">
      <c r="A1800" s="158"/>
      <c r="D1800" s="138"/>
    </row>
    <row r="1801" spans="1:4" x14ac:dyDescent="0.2">
      <c r="A1801" s="158"/>
      <c r="D1801" s="138"/>
    </row>
    <row r="1802" spans="1:4" x14ac:dyDescent="0.2">
      <c r="A1802" s="158"/>
      <c r="D1802" s="138"/>
    </row>
    <row r="1803" spans="1:4" x14ac:dyDescent="0.2">
      <c r="A1803" s="158"/>
      <c r="D1803" s="138"/>
    </row>
    <row r="1804" spans="1:4" x14ac:dyDescent="0.2">
      <c r="A1804" s="158"/>
      <c r="D1804" s="138"/>
    </row>
    <row r="1805" spans="1:4" x14ac:dyDescent="0.2">
      <c r="A1805" s="158"/>
      <c r="D1805" s="138"/>
    </row>
    <row r="1806" spans="1:4" x14ac:dyDescent="0.2">
      <c r="A1806" s="158"/>
      <c r="D1806" s="138"/>
    </row>
    <row r="1807" spans="1:4" x14ac:dyDescent="0.2">
      <c r="A1807" s="158"/>
      <c r="D1807" s="138"/>
    </row>
    <row r="1808" spans="1:4" x14ac:dyDescent="0.2">
      <c r="A1808" s="158"/>
      <c r="D1808" s="138"/>
    </row>
    <row r="1809" spans="1:4" x14ac:dyDescent="0.2">
      <c r="A1809" s="158"/>
      <c r="D1809" s="138"/>
    </row>
    <row r="1810" spans="1:4" x14ac:dyDescent="0.2">
      <c r="A1810" s="158"/>
      <c r="D1810" s="138"/>
    </row>
    <row r="1811" spans="1:4" x14ac:dyDescent="0.2">
      <c r="A1811" s="158"/>
      <c r="D1811" s="138"/>
    </row>
    <row r="1812" spans="1:4" x14ac:dyDescent="0.2">
      <c r="A1812" s="158"/>
      <c r="D1812" s="138"/>
    </row>
    <row r="1813" spans="1:4" x14ac:dyDescent="0.2">
      <c r="A1813" s="158"/>
      <c r="D1813" s="138"/>
    </row>
    <row r="1814" spans="1:4" x14ac:dyDescent="0.2">
      <c r="A1814" s="158"/>
      <c r="D1814" s="138"/>
    </row>
    <row r="1815" spans="1:4" x14ac:dyDescent="0.2">
      <c r="A1815" s="158"/>
      <c r="D1815" s="138"/>
    </row>
    <row r="1816" spans="1:4" x14ac:dyDescent="0.2">
      <c r="A1816" s="158"/>
      <c r="D1816" s="138"/>
    </row>
    <row r="1817" spans="1:4" x14ac:dyDescent="0.2">
      <c r="A1817" s="158"/>
      <c r="D1817" s="138"/>
    </row>
    <row r="1818" spans="1:4" x14ac:dyDescent="0.2">
      <c r="A1818" s="158"/>
      <c r="D1818" s="138"/>
    </row>
    <row r="1819" spans="1:4" x14ac:dyDescent="0.2">
      <c r="A1819" s="158"/>
      <c r="D1819" s="138"/>
    </row>
    <row r="1820" spans="1:4" x14ac:dyDescent="0.2">
      <c r="A1820" s="158"/>
      <c r="D1820" s="138"/>
    </row>
    <row r="1821" spans="1:4" x14ac:dyDescent="0.2">
      <c r="A1821" s="158"/>
      <c r="D1821" s="138"/>
    </row>
    <row r="1822" spans="1:4" x14ac:dyDescent="0.2">
      <c r="A1822" s="158"/>
      <c r="D1822" s="138"/>
    </row>
    <row r="1823" spans="1:4" x14ac:dyDescent="0.2">
      <c r="A1823" s="158"/>
      <c r="D1823" s="138"/>
    </row>
    <row r="1824" spans="1:4" x14ac:dyDescent="0.2">
      <c r="A1824" s="158"/>
      <c r="D1824" s="138"/>
    </row>
    <row r="1825" spans="1:4" x14ac:dyDescent="0.2">
      <c r="A1825" s="158"/>
      <c r="D1825" s="138"/>
    </row>
    <row r="1826" spans="1:4" x14ac:dyDescent="0.2">
      <c r="A1826" s="158"/>
      <c r="D1826" s="138"/>
    </row>
    <row r="1827" spans="1:4" x14ac:dyDescent="0.2">
      <c r="A1827" s="158"/>
      <c r="D1827" s="138"/>
    </row>
    <row r="1828" spans="1:4" x14ac:dyDescent="0.2">
      <c r="A1828" s="158"/>
      <c r="D1828" s="138"/>
    </row>
    <row r="1829" spans="1:4" x14ac:dyDescent="0.2">
      <c r="A1829" s="158"/>
      <c r="D1829" s="138"/>
    </row>
    <row r="1830" spans="1:4" x14ac:dyDescent="0.2">
      <c r="A1830" s="158"/>
      <c r="D1830" s="138"/>
    </row>
    <row r="1831" spans="1:4" x14ac:dyDescent="0.2">
      <c r="A1831" s="158"/>
      <c r="D1831" s="138"/>
    </row>
    <row r="1832" spans="1:4" x14ac:dyDescent="0.2">
      <c r="A1832" s="158"/>
      <c r="D1832" s="138"/>
    </row>
    <row r="1833" spans="1:4" x14ac:dyDescent="0.2">
      <c r="A1833" s="158"/>
      <c r="D1833" s="138"/>
    </row>
    <row r="1834" spans="1:4" x14ac:dyDescent="0.2">
      <c r="A1834" s="158"/>
      <c r="D1834" s="138"/>
    </row>
    <row r="1835" spans="1:4" x14ac:dyDescent="0.2">
      <c r="A1835" s="158"/>
      <c r="D1835" s="138"/>
    </row>
    <row r="1836" spans="1:4" x14ac:dyDescent="0.2">
      <c r="A1836" s="158"/>
      <c r="D1836" s="138"/>
    </row>
    <row r="1837" spans="1:4" x14ac:dyDescent="0.2">
      <c r="A1837" s="158"/>
      <c r="D1837" s="138"/>
    </row>
    <row r="1838" spans="1:4" x14ac:dyDescent="0.2">
      <c r="A1838" s="158"/>
      <c r="D1838" s="138"/>
    </row>
    <row r="1839" spans="1:4" x14ac:dyDescent="0.2">
      <c r="A1839" s="158"/>
      <c r="D1839" s="138"/>
    </row>
    <row r="1840" spans="1:4" x14ac:dyDescent="0.2">
      <c r="A1840" s="158"/>
      <c r="D1840" s="138"/>
    </row>
    <row r="1841" spans="1:4" x14ac:dyDescent="0.2">
      <c r="A1841" s="158"/>
      <c r="D1841" s="138"/>
    </row>
    <row r="1842" spans="1:4" x14ac:dyDescent="0.2">
      <c r="A1842" s="158"/>
      <c r="D1842" s="138"/>
    </row>
    <row r="1843" spans="1:4" x14ac:dyDescent="0.2">
      <c r="A1843" s="158"/>
      <c r="D1843" s="138"/>
    </row>
    <row r="1844" spans="1:4" x14ac:dyDescent="0.2">
      <c r="A1844" s="158"/>
      <c r="D1844" s="138"/>
    </row>
    <row r="1845" spans="1:4" x14ac:dyDescent="0.2">
      <c r="A1845" s="158"/>
      <c r="D1845" s="138"/>
    </row>
    <row r="1846" spans="1:4" x14ac:dyDescent="0.2">
      <c r="A1846" s="158"/>
      <c r="D1846" s="138"/>
    </row>
    <row r="1847" spans="1:4" x14ac:dyDescent="0.2">
      <c r="A1847" s="158"/>
      <c r="D1847" s="138"/>
    </row>
    <row r="1848" spans="1:4" x14ac:dyDescent="0.2">
      <c r="A1848" s="158"/>
      <c r="D1848" s="138"/>
    </row>
    <row r="1849" spans="1:4" x14ac:dyDescent="0.2">
      <c r="A1849" s="158"/>
      <c r="D1849" s="138"/>
    </row>
    <row r="1850" spans="1:4" x14ac:dyDescent="0.2">
      <c r="A1850" s="158"/>
      <c r="D1850" s="138"/>
    </row>
    <row r="1851" spans="1:4" x14ac:dyDescent="0.2">
      <c r="A1851" s="158"/>
      <c r="D1851" s="138"/>
    </row>
    <row r="1852" spans="1:4" x14ac:dyDescent="0.2">
      <c r="A1852" s="158"/>
      <c r="D1852" s="138"/>
    </row>
    <row r="1853" spans="1:4" x14ac:dyDescent="0.2">
      <c r="A1853" s="158"/>
      <c r="D1853" s="138"/>
    </row>
    <row r="1854" spans="1:4" x14ac:dyDescent="0.2">
      <c r="A1854" s="158"/>
      <c r="D1854" s="138"/>
    </row>
    <row r="1855" spans="1:4" x14ac:dyDescent="0.2">
      <c r="A1855" s="158"/>
      <c r="D1855" s="138"/>
    </row>
    <row r="1856" spans="1:4" x14ac:dyDescent="0.2">
      <c r="A1856" s="158"/>
      <c r="D1856" s="138"/>
    </row>
    <row r="1857" spans="1:4" x14ac:dyDescent="0.2">
      <c r="A1857" s="158"/>
      <c r="D1857" s="138"/>
    </row>
    <row r="1858" spans="1:4" x14ac:dyDescent="0.2">
      <c r="A1858" s="158"/>
      <c r="D1858" s="138"/>
    </row>
    <row r="1859" spans="1:4" x14ac:dyDescent="0.2">
      <c r="A1859" s="158"/>
      <c r="D1859" s="138"/>
    </row>
    <row r="1860" spans="1:4" x14ac:dyDescent="0.2">
      <c r="A1860" s="158"/>
      <c r="D1860" s="138"/>
    </row>
    <row r="1861" spans="1:4" x14ac:dyDescent="0.2">
      <c r="A1861" s="158"/>
      <c r="D1861" s="138"/>
    </row>
    <row r="1862" spans="1:4" x14ac:dyDescent="0.2">
      <c r="A1862" s="158"/>
      <c r="D1862" s="138"/>
    </row>
    <row r="1863" spans="1:4" x14ac:dyDescent="0.2">
      <c r="A1863" s="158"/>
      <c r="D1863" s="138"/>
    </row>
    <row r="1864" spans="1:4" x14ac:dyDescent="0.2">
      <c r="A1864" s="158"/>
      <c r="D1864" s="138"/>
    </row>
    <row r="1865" spans="1:4" x14ac:dyDescent="0.2">
      <c r="A1865" s="158"/>
      <c r="D1865" s="138"/>
    </row>
    <row r="1866" spans="1:4" x14ac:dyDescent="0.2">
      <c r="A1866" s="158"/>
      <c r="D1866" s="138"/>
    </row>
    <row r="1867" spans="1:4" x14ac:dyDescent="0.2">
      <c r="A1867" s="158"/>
      <c r="D1867" s="138"/>
    </row>
    <row r="1868" spans="1:4" x14ac:dyDescent="0.2">
      <c r="A1868" s="158"/>
      <c r="D1868" s="138"/>
    </row>
    <row r="1869" spans="1:4" x14ac:dyDescent="0.2">
      <c r="A1869" s="158"/>
      <c r="D1869" s="138"/>
    </row>
    <row r="1870" spans="1:4" x14ac:dyDescent="0.2">
      <c r="A1870" s="158"/>
      <c r="D1870" s="138"/>
    </row>
    <row r="1871" spans="1:4" x14ac:dyDescent="0.2">
      <c r="A1871" s="158"/>
      <c r="D1871" s="138"/>
    </row>
    <row r="1872" spans="1:4" x14ac:dyDescent="0.2">
      <c r="A1872" s="158"/>
      <c r="D1872" s="138"/>
    </row>
    <row r="1873" spans="1:4" x14ac:dyDescent="0.2">
      <c r="A1873" s="158"/>
      <c r="D1873" s="138"/>
    </row>
    <row r="1874" spans="1:4" x14ac:dyDescent="0.2">
      <c r="A1874" s="158"/>
      <c r="D1874" s="138"/>
    </row>
    <row r="1875" spans="1:4" x14ac:dyDescent="0.2">
      <c r="A1875" s="158"/>
      <c r="D1875" s="138"/>
    </row>
    <row r="1876" spans="1:4" x14ac:dyDescent="0.2">
      <c r="A1876" s="158"/>
      <c r="D1876" s="138"/>
    </row>
    <row r="1877" spans="1:4" x14ac:dyDescent="0.2">
      <c r="A1877" s="158"/>
      <c r="D1877" s="138"/>
    </row>
    <row r="1878" spans="1:4" x14ac:dyDescent="0.2">
      <c r="A1878" s="158"/>
      <c r="D1878" s="138"/>
    </row>
    <row r="1879" spans="1:4" x14ac:dyDescent="0.2">
      <c r="A1879" s="158"/>
      <c r="D1879" s="138"/>
    </row>
    <row r="1880" spans="1:4" x14ac:dyDescent="0.2">
      <c r="A1880" s="158"/>
      <c r="D1880" s="138"/>
    </row>
    <row r="1881" spans="1:4" x14ac:dyDescent="0.2">
      <c r="A1881" s="158"/>
      <c r="D1881" s="138"/>
    </row>
    <row r="1882" spans="1:4" x14ac:dyDescent="0.2">
      <c r="A1882" s="158"/>
      <c r="D1882" s="138"/>
    </row>
    <row r="1883" spans="1:4" x14ac:dyDescent="0.2">
      <c r="A1883" s="158"/>
      <c r="D1883" s="138"/>
    </row>
    <row r="1884" spans="1:4" x14ac:dyDescent="0.2">
      <c r="A1884" s="158"/>
      <c r="D1884" s="138"/>
    </row>
    <row r="1885" spans="1:4" x14ac:dyDescent="0.2">
      <c r="A1885" s="158"/>
      <c r="D1885" s="138"/>
    </row>
    <row r="1886" spans="1:4" x14ac:dyDescent="0.2">
      <c r="A1886" s="158"/>
      <c r="D1886" s="138"/>
    </row>
    <row r="1887" spans="1:4" x14ac:dyDescent="0.2">
      <c r="A1887" s="158"/>
      <c r="D1887" s="138"/>
    </row>
    <row r="1888" spans="1:4" x14ac:dyDescent="0.2">
      <c r="A1888" s="158"/>
      <c r="D1888" s="138"/>
    </row>
    <row r="1889" spans="1:4" x14ac:dyDescent="0.2">
      <c r="A1889" s="158"/>
      <c r="D1889" s="138"/>
    </row>
    <row r="1890" spans="1:4" x14ac:dyDescent="0.2">
      <c r="A1890" s="158"/>
      <c r="D1890" s="138"/>
    </row>
    <row r="1891" spans="1:4" x14ac:dyDescent="0.2">
      <c r="A1891" s="158"/>
      <c r="D1891" s="138"/>
    </row>
    <row r="1892" spans="1:4" x14ac:dyDescent="0.2">
      <c r="A1892" s="158"/>
      <c r="D1892" s="138"/>
    </row>
    <row r="1893" spans="1:4" x14ac:dyDescent="0.2">
      <c r="A1893" s="158"/>
      <c r="D1893" s="138"/>
    </row>
    <row r="1894" spans="1:4" x14ac:dyDescent="0.2">
      <c r="A1894" s="158"/>
      <c r="D1894" s="138"/>
    </row>
    <row r="1895" spans="1:4" x14ac:dyDescent="0.2">
      <c r="A1895" s="158"/>
      <c r="D1895" s="138"/>
    </row>
    <row r="1896" spans="1:4" x14ac:dyDescent="0.2">
      <c r="A1896" s="158"/>
      <c r="D1896" s="138"/>
    </row>
    <row r="1897" spans="1:4" x14ac:dyDescent="0.2">
      <c r="A1897" s="158"/>
      <c r="D1897" s="138"/>
    </row>
    <row r="1898" spans="1:4" x14ac:dyDescent="0.2">
      <c r="A1898" s="158"/>
      <c r="D1898" s="138"/>
    </row>
    <row r="1899" spans="1:4" x14ac:dyDescent="0.2">
      <c r="A1899" s="158"/>
      <c r="D1899" s="138"/>
    </row>
    <row r="1900" spans="1:4" x14ac:dyDescent="0.2">
      <c r="A1900" s="158"/>
      <c r="D1900" s="138"/>
    </row>
    <row r="1901" spans="1:4" x14ac:dyDescent="0.2">
      <c r="A1901" s="158"/>
      <c r="D1901" s="138"/>
    </row>
    <row r="1902" spans="1:4" x14ac:dyDescent="0.2">
      <c r="A1902" s="158"/>
      <c r="D1902" s="138"/>
    </row>
    <row r="1903" spans="1:4" x14ac:dyDescent="0.2">
      <c r="A1903" s="158"/>
      <c r="D1903" s="138"/>
    </row>
    <row r="1904" spans="1:4" x14ac:dyDescent="0.2">
      <c r="A1904" s="158"/>
      <c r="D1904" s="138"/>
    </row>
    <row r="1905" spans="1:4" x14ac:dyDescent="0.2">
      <c r="A1905" s="158"/>
      <c r="D1905" s="138"/>
    </row>
    <row r="1906" spans="1:4" x14ac:dyDescent="0.2">
      <c r="A1906" s="158"/>
      <c r="D1906" s="138"/>
    </row>
    <row r="1907" spans="1:4" x14ac:dyDescent="0.2">
      <c r="A1907" s="158"/>
      <c r="D1907" s="138"/>
    </row>
    <row r="1908" spans="1:4" x14ac:dyDescent="0.2">
      <c r="A1908" s="158"/>
      <c r="D1908" s="138"/>
    </row>
    <row r="1909" spans="1:4" x14ac:dyDescent="0.2">
      <c r="A1909" s="158"/>
      <c r="D1909" s="138"/>
    </row>
    <row r="1910" spans="1:4" x14ac:dyDescent="0.2">
      <c r="A1910" s="158"/>
      <c r="D1910" s="138"/>
    </row>
    <row r="1911" spans="1:4" x14ac:dyDescent="0.2">
      <c r="A1911" s="158"/>
      <c r="D1911" s="138"/>
    </row>
    <row r="1912" spans="1:4" x14ac:dyDescent="0.2">
      <c r="A1912" s="158"/>
      <c r="D1912" s="138"/>
    </row>
    <row r="1913" spans="1:4" x14ac:dyDescent="0.2">
      <c r="A1913" s="158"/>
      <c r="D1913" s="138"/>
    </row>
    <row r="1914" spans="1:4" x14ac:dyDescent="0.2">
      <c r="A1914" s="158"/>
      <c r="D1914" s="138"/>
    </row>
    <row r="1915" spans="1:4" x14ac:dyDescent="0.2">
      <c r="A1915" s="158"/>
      <c r="D1915" s="138"/>
    </row>
    <row r="1916" spans="1:4" x14ac:dyDescent="0.2">
      <c r="A1916" s="158"/>
      <c r="D1916" s="138"/>
    </row>
    <row r="1917" spans="1:4" x14ac:dyDescent="0.2">
      <c r="A1917" s="158"/>
      <c r="D1917" s="138"/>
    </row>
    <row r="1918" spans="1:4" x14ac:dyDescent="0.2">
      <c r="A1918" s="158"/>
      <c r="D1918" s="138"/>
    </row>
    <row r="1919" spans="1:4" x14ac:dyDescent="0.2">
      <c r="A1919" s="158"/>
      <c r="D1919" s="138"/>
    </row>
    <row r="1920" spans="1:4" x14ac:dyDescent="0.2">
      <c r="A1920" s="158"/>
      <c r="D1920" s="138"/>
    </row>
    <row r="1921" spans="1:4" x14ac:dyDescent="0.2">
      <c r="A1921" s="158"/>
      <c r="D1921" s="138"/>
    </row>
    <row r="1922" spans="1:4" x14ac:dyDescent="0.2">
      <c r="A1922" s="158"/>
      <c r="D1922" s="138"/>
    </row>
    <row r="1923" spans="1:4" x14ac:dyDescent="0.2">
      <c r="A1923" s="158"/>
      <c r="D1923" s="138"/>
    </row>
    <row r="1924" spans="1:4" x14ac:dyDescent="0.2">
      <c r="A1924" s="158"/>
      <c r="D1924" s="138"/>
    </row>
    <row r="1925" spans="1:4" x14ac:dyDescent="0.2">
      <c r="A1925" s="158"/>
      <c r="D1925" s="138"/>
    </row>
    <row r="1926" spans="1:4" x14ac:dyDescent="0.2">
      <c r="A1926" s="158"/>
      <c r="D1926" s="138"/>
    </row>
    <row r="1927" spans="1:4" x14ac:dyDescent="0.2">
      <c r="A1927" s="158"/>
      <c r="D1927" s="138"/>
    </row>
    <row r="1928" spans="1:4" x14ac:dyDescent="0.2">
      <c r="A1928" s="158"/>
      <c r="D1928" s="138"/>
    </row>
    <row r="1929" spans="1:4" x14ac:dyDescent="0.2">
      <c r="A1929" s="158"/>
      <c r="D1929" s="138"/>
    </row>
    <row r="1930" spans="1:4" x14ac:dyDescent="0.2">
      <c r="A1930" s="158"/>
      <c r="D1930" s="138"/>
    </row>
    <row r="1931" spans="1:4" x14ac:dyDescent="0.2">
      <c r="A1931" s="158"/>
      <c r="D1931" s="138"/>
    </row>
    <row r="1932" spans="1:4" x14ac:dyDescent="0.2">
      <c r="A1932" s="158"/>
      <c r="D1932" s="138"/>
    </row>
    <row r="1933" spans="1:4" x14ac:dyDescent="0.2">
      <c r="A1933" s="158"/>
      <c r="D1933" s="138"/>
    </row>
    <row r="1934" spans="1:4" x14ac:dyDescent="0.2">
      <c r="A1934" s="158"/>
      <c r="D1934" s="138"/>
    </row>
    <row r="1935" spans="1:4" x14ac:dyDescent="0.2">
      <c r="A1935" s="158"/>
      <c r="D1935" s="138"/>
    </row>
    <row r="1936" spans="1:4" x14ac:dyDescent="0.2">
      <c r="A1936" s="158"/>
      <c r="D1936" s="138"/>
    </row>
    <row r="1937" spans="1:4" x14ac:dyDescent="0.2">
      <c r="A1937" s="158"/>
      <c r="D1937" s="138"/>
    </row>
    <row r="1938" spans="1:4" x14ac:dyDescent="0.2">
      <c r="A1938" s="158"/>
      <c r="D1938" s="138"/>
    </row>
    <row r="1939" spans="1:4" x14ac:dyDescent="0.2">
      <c r="A1939" s="158"/>
      <c r="D1939" s="138"/>
    </row>
    <row r="1940" spans="1:4" x14ac:dyDescent="0.2">
      <c r="A1940" s="158"/>
      <c r="D1940" s="138"/>
    </row>
    <row r="1941" spans="1:4" x14ac:dyDescent="0.2">
      <c r="A1941" s="158"/>
      <c r="D1941" s="138"/>
    </row>
    <row r="1942" spans="1:4" x14ac:dyDescent="0.2">
      <c r="A1942" s="158"/>
      <c r="D1942" s="138"/>
    </row>
    <row r="1943" spans="1:4" x14ac:dyDescent="0.2">
      <c r="A1943" s="158"/>
      <c r="D1943" s="138"/>
    </row>
    <row r="1944" spans="1:4" x14ac:dyDescent="0.2">
      <c r="A1944" s="158"/>
      <c r="D1944" s="138"/>
    </row>
    <row r="1945" spans="1:4" x14ac:dyDescent="0.2">
      <c r="A1945" s="158"/>
      <c r="D1945" s="138"/>
    </row>
    <row r="1946" spans="1:4" x14ac:dyDescent="0.2">
      <c r="A1946" s="158"/>
      <c r="D1946" s="138"/>
    </row>
    <row r="1947" spans="1:4" x14ac:dyDescent="0.2">
      <c r="A1947" s="158"/>
      <c r="D1947" s="138"/>
    </row>
    <row r="1948" spans="1:4" x14ac:dyDescent="0.2">
      <c r="A1948" s="158"/>
      <c r="D1948" s="138"/>
    </row>
    <row r="1949" spans="1:4" x14ac:dyDescent="0.2">
      <c r="A1949" s="158"/>
      <c r="D1949" s="138"/>
    </row>
    <row r="1950" spans="1:4" x14ac:dyDescent="0.2">
      <c r="A1950" s="158"/>
      <c r="D1950" s="138"/>
    </row>
    <row r="1951" spans="1:4" x14ac:dyDescent="0.2">
      <c r="A1951" s="158"/>
      <c r="D1951" s="138"/>
    </row>
    <row r="1952" spans="1:4" x14ac:dyDescent="0.2">
      <c r="A1952" s="158"/>
      <c r="D1952" s="138"/>
    </row>
    <row r="1953" spans="1:4" x14ac:dyDescent="0.2">
      <c r="A1953" s="158"/>
      <c r="D1953" s="138"/>
    </row>
    <row r="1954" spans="1:4" x14ac:dyDescent="0.2">
      <c r="A1954" s="158"/>
      <c r="D1954" s="138"/>
    </row>
    <row r="1955" spans="1:4" x14ac:dyDescent="0.2">
      <c r="A1955" s="158"/>
      <c r="D1955" s="138"/>
    </row>
    <row r="1956" spans="1:4" x14ac:dyDescent="0.2">
      <c r="A1956" s="158"/>
      <c r="D1956" s="138"/>
    </row>
    <row r="1957" spans="1:4" x14ac:dyDescent="0.2">
      <c r="A1957" s="158"/>
      <c r="D1957" s="138"/>
    </row>
    <row r="1958" spans="1:4" x14ac:dyDescent="0.2">
      <c r="A1958" s="158"/>
      <c r="D1958" s="138"/>
    </row>
    <row r="1959" spans="1:4" x14ac:dyDescent="0.2">
      <c r="A1959" s="158"/>
      <c r="D1959" s="138"/>
    </row>
    <row r="1960" spans="1:4" x14ac:dyDescent="0.2">
      <c r="A1960" s="158"/>
      <c r="D1960" s="138"/>
    </row>
    <row r="1961" spans="1:4" x14ac:dyDescent="0.2">
      <c r="A1961" s="158"/>
      <c r="D1961" s="138"/>
    </row>
    <row r="1962" spans="1:4" x14ac:dyDescent="0.2">
      <c r="A1962" s="158"/>
      <c r="D1962" s="138"/>
    </row>
    <row r="1963" spans="1:4" x14ac:dyDescent="0.2">
      <c r="A1963" s="158"/>
      <c r="D1963" s="138"/>
    </row>
    <row r="1964" spans="1:4" x14ac:dyDescent="0.2">
      <c r="A1964" s="158"/>
      <c r="D1964" s="138"/>
    </row>
    <row r="1965" spans="1:4" x14ac:dyDescent="0.2">
      <c r="A1965" s="158"/>
      <c r="D1965" s="138"/>
    </row>
    <row r="1966" spans="1:4" x14ac:dyDescent="0.2">
      <c r="A1966" s="158"/>
      <c r="D1966" s="138"/>
    </row>
    <row r="1967" spans="1:4" x14ac:dyDescent="0.2">
      <c r="A1967" s="158"/>
      <c r="D1967" s="138"/>
    </row>
    <row r="1968" spans="1:4" x14ac:dyDescent="0.2">
      <c r="A1968" s="158"/>
      <c r="D1968" s="138"/>
    </row>
    <row r="1969" spans="1:4" x14ac:dyDescent="0.2">
      <c r="A1969" s="158"/>
      <c r="D1969" s="138"/>
    </row>
    <row r="1970" spans="1:4" x14ac:dyDescent="0.2">
      <c r="A1970" s="158"/>
      <c r="D1970" s="138"/>
    </row>
    <row r="1971" spans="1:4" x14ac:dyDescent="0.2">
      <c r="A1971" s="158"/>
      <c r="D1971" s="138"/>
    </row>
    <row r="1972" spans="1:4" x14ac:dyDescent="0.2">
      <c r="A1972" s="158"/>
      <c r="D1972" s="138"/>
    </row>
    <row r="1973" spans="1:4" x14ac:dyDescent="0.2">
      <c r="A1973" s="158"/>
      <c r="D1973" s="138"/>
    </row>
    <row r="1974" spans="1:4" x14ac:dyDescent="0.2">
      <c r="A1974" s="158"/>
      <c r="D1974" s="138"/>
    </row>
    <row r="1975" spans="1:4" x14ac:dyDescent="0.2">
      <c r="A1975" s="158"/>
      <c r="D1975" s="138"/>
    </row>
    <row r="1976" spans="1:4" x14ac:dyDescent="0.2">
      <c r="A1976" s="158"/>
      <c r="D1976" s="138"/>
    </row>
    <row r="1977" spans="1:4" x14ac:dyDescent="0.2">
      <c r="A1977" s="158"/>
      <c r="D1977" s="138"/>
    </row>
    <row r="1978" spans="1:4" x14ac:dyDescent="0.2">
      <c r="A1978" s="158"/>
      <c r="D1978" s="138"/>
    </row>
    <row r="1979" spans="1:4" x14ac:dyDescent="0.2">
      <c r="A1979" s="158"/>
      <c r="D1979" s="138"/>
    </row>
    <row r="1980" spans="1:4" x14ac:dyDescent="0.2">
      <c r="A1980" s="158"/>
      <c r="D1980" s="138"/>
    </row>
    <row r="1981" spans="1:4" x14ac:dyDescent="0.2">
      <c r="A1981" s="158"/>
      <c r="D1981" s="138"/>
    </row>
    <row r="1982" spans="1:4" x14ac:dyDescent="0.2">
      <c r="A1982" s="158"/>
      <c r="D1982" s="138"/>
    </row>
    <row r="1983" spans="1:4" x14ac:dyDescent="0.2">
      <c r="A1983" s="158"/>
      <c r="D1983" s="138"/>
    </row>
    <row r="1984" spans="1:4" x14ac:dyDescent="0.2">
      <c r="A1984" s="158"/>
      <c r="D1984" s="138"/>
    </row>
    <row r="1985" spans="1:4" x14ac:dyDescent="0.2">
      <c r="A1985" s="158"/>
      <c r="D1985" s="138"/>
    </row>
    <row r="1986" spans="1:4" x14ac:dyDescent="0.2">
      <c r="A1986" s="158"/>
      <c r="D1986" s="138"/>
    </row>
    <row r="1987" spans="1:4" x14ac:dyDescent="0.2">
      <c r="A1987" s="158"/>
      <c r="D1987" s="138"/>
    </row>
    <row r="1988" spans="1:4" x14ac:dyDescent="0.2">
      <c r="A1988" s="158"/>
      <c r="D1988" s="138"/>
    </row>
    <row r="1989" spans="1:4" x14ac:dyDescent="0.2">
      <c r="A1989" s="158"/>
      <c r="D1989" s="138"/>
    </row>
    <row r="1990" spans="1:4" x14ac:dyDescent="0.2">
      <c r="A1990" s="158"/>
      <c r="D1990" s="138"/>
    </row>
    <row r="1991" spans="1:4" x14ac:dyDescent="0.2">
      <c r="A1991" s="158"/>
      <c r="D1991" s="138"/>
    </row>
    <row r="1992" spans="1:4" x14ac:dyDescent="0.2">
      <c r="A1992" s="158"/>
      <c r="D1992" s="138"/>
    </row>
    <row r="1993" spans="1:4" x14ac:dyDescent="0.2">
      <c r="A1993" s="158"/>
      <c r="D1993" s="138"/>
    </row>
    <row r="1994" spans="1:4" x14ac:dyDescent="0.2">
      <c r="A1994" s="158"/>
      <c r="D1994" s="138"/>
    </row>
    <row r="1995" spans="1:4" x14ac:dyDescent="0.2">
      <c r="A1995" s="158"/>
      <c r="D1995" s="138"/>
    </row>
    <row r="1996" spans="1:4" x14ac:dyDescent="0.2">
      <c r="A1996" s="158"/>
      <c r="D1996" s="138"/>
    </row>
    <row r="1997" spans="1:4" x14ac:dyDescent="0.2">
      <c r="A1997" s="158"/>
      <c r="D1997" s="138"/>
    </row>
    <row r="1998" spans="1:4" x14ac:dyDescent="0.2">
      <c r="A1998" s="158"/>
      <c r="D1998" s="138"/>
    </row>
    <row r="1999" spans="1:4" x14ac:dyDescent="0.2">
      <c r="A1999" s="158"/>
      <c r="D1999" s="138"/>
    </row>
    <row r="2000" spans="1:4" x14ac:dyDescent="0.2">
      <c r="A2000" s="158"/>
      <c r="D2000" s="138"/>
    </row>
    <row r="2001" spans="1:4" x14ac:dyDescent="0.2">
      <c r="A2001" s="158"/>
      <c r="D2001" s="138"/>
    </row>
    <row r="2002" spans="1:4" x14ac:dyDescent="0.2">
      <c r="A2002" s="158"/>
      <c r="D2002" s="138"/>
    </row>
    <row r="2003" spans="1:4" x14ac:dyDescent="0.2">
      <c r="A2003" s="158"/>
      <c r="D2003" s="138"/>
    </row>
    <row r="2004" spans="1:4" x14ac:dyDescent="0.2">
      <c r="A2004" s="158"/>
      <c r="D2004" s="138"/>
    </row>
    <row r="2005" spans="1:4" x14ac:dyDescent="0.2">
      <c r="A2005" s="158"/>
      <c r="D2005" s="138"/>
    </row>
    <row r="2006" spans="1:4" x14ac:dyDescent="0.2">
      <c r="A2006" s="158"/>
      <c r="D2006" s="138"/>
    </row>
    <row r="2007" spans="1:4" x14ac:dyDescent="0.2">
      <c r="A2007" s="158"/>
      <c r="D2007" s="138"/>
    </row>
    <row r="2008" spans="1:4" x14ac:dyDescent="0.2">
      <c r="A2008" s="158"/>
      <c r="D2008" s="138"/>
    </row>
    <row r="2009" spans="1:4" x14ac:dyDescent="0.2">
      <c r="A2009" s="158"/>
      <c r="D2009" s="138"/>
    </row>
    <row r="2010" spans="1:4" x14ac:dyDescent="0.2">
      <c r="A2010" s="158"/>
      <c r="D2010" s="138"/>
    </row>
    <row r="2011" spans="1:4" x14ac:dyDescent="0.2">
      <c r="A2011" s="158"/>
      <c r="D2011" s="138"/>
    </row>
    <row r="2012" spans="1:4" x14ac:dyDescent="0.2">
      <c r="A2012" s="158"/>
      <c r="D2012" s="138"/>
    </row>
    <row r="2013" spans="1:4" x14ac:dyDescent="0.2">
      <c r="A2013" s="158"/>
      <c r="D2013" s="138"/>
    </row>
    <row r="2014" spans="1:4" x14ac:dyDescent="0.2">
      <c r="A2014" s="158"/>
      <c r="D2014" s="138"/>
    </row>
    <row r="2015" spans="1:4" x14ac:dyDescent="0.2">
      <c r="A2015" s="158"/>
      <c r="D2015" s="138"/>
    </row>
    <row r="2016" spans="1:4" x14ac:dyDescent="0.2">
      <c r="A2016" s="158"/>
      <c r="D2016" s="138"/>
    </row>
    <row r="2017" spans="1:4" x14ac:dyDescent="0.2">
      <c r="A2017" s="158"/>
      <c r="D2017" s="138"/>
    </row>
    <row r="2018" spans="1:4" x14ac:dyDescent="0.2">
      <c r="A2018" s="158"/>
      <c r="D2018" s="138"/>
    </row>
    <row r="2019" spans="1:4" x14ac:dyDescent="0.2">
      <c r="A2019" s="158"/>
      <c r="D2019" s="138"/>
    </row>
    <row r="2020" spans="1:4" x14ac:dyDescent="0.2">
      <c r="A2020" s="158"/>
      <c r="D2020" s="138"/>
    </row>
    <row r="2021" spans="1:4" x14ac:dyDescent="0.2">
      <c r="A2021" s="158"/>
      <c r="D2021" s="138"/>
    </row>
    <row r="2022" spans="1:4" x14ac:dyDescent="0.2">
      <c r="A2022" s="158"/>
      <c r="D2022" s="138"/>
    </row>
    <row r="2023" spans="1:4" x14ac:dyDescent="0.2">
      <c r="A2023" s="158"/>
      <c r="D2023" s="138"/>
    </row>
    <row r="2024" spans="1:4" x14ac:dyDescent="0.2">
      <c r="A2024" s="158"/>
      <c r="D2024" s="138"/>
    </row>
    <row r="2025" spans="1:4" x14ac:dyDescent="0.2">
      <c r="A2025" s="158"/>
      <c r="D2025" s="138"/>
    </row>
    <row r="2026" spans="1:4" x14ac:dyDescent="0.2">
      <c r="A2026" s="158"/>
      <c r="D2026" s="138"/>
    </row>
    <row r="2027" spans="1:4" x14ac:dyDescent="0.2">
      <c r="A2027" s="158"/>
      <c r="D2027" s="138"/>
    </row>
    <row r="2028" spans="1:4" x14ac:dyDescent="0.2">
      <c r="A2028" s="158"/>
      <c r="D2028" s="138"/>
    </row>
    <row r="2029" spans="1:4" x14ac:dyDescent="0.2">
      <c r="A2029" s="158"/>
      <c r="D2029" s="138"/>
    </row>
    <row r="2030" spans="1:4" x14ac:dyDescent="0.2">
      <c r="A2030" s="158"/>
      <c r="D2030" s="138"/>
    </row>
    <row r="2031" spans="1:4" x14ac:dyDescent="0.2">
      <c r="A2031" s="158"/>
      <c r="D2031" s="138"/>
    </row>
    <row r="2032" spans="1:4" x14ac:dyDescent="0.2">
      <c r="A2032" s="158"/>
      <c r="D2032" s="138"/>
    </row>
    <row r="2033" spans="1:4" x14ac:dyDescent="0.2">
      <c r="A2033" s="158"/>
      <c r="D2033" s="138"/>
    </row>
    <row r="2034" spans="1:4" x14ac:dyDescent="0.2">
      <c r="A2034" s="158"/>
      <c r="D2034" s="138"/>
    </row>
    <row r="2035" spans="1:4" x14ac:dyDescent="0.2">
      <c r="A2035" s="158"/>
      <c r="D2035" s="138"/>
    </row>
    <row r="2036" spans="1:4" x14ac:dyDescent="0.2">
      <c r="A2036" s="158"/>
      <c r="D2036" s="138"/>
    </row>
    <row r="2037" spans="1:4" x14ac:dyDescent="0.2">
      <c r="A2037" s="158"/>
      <c r="D2037" s="138"/>
    </row>
    <row r="2038" spans="1:4" x14ac:dyDescent="0.2">
      <c r="A2038" s="158"/>
      <c r="D2038" s="138"/>
    </row>
    <row r="2039" spans="1:4" x14ac:dyDescent="0.2">
      <c r="A2039" s="158"/>
      <c r="D2039" s="138"/>
    </row>
    <row r="2040" spans="1:4" x14ac:dyDescent="0.2">
      <c r="A2040" s="158"/>
      <c r="D2040" s="138"/>
    </row>
    <row r="2041" spans="1:4" x14ac:dyDescent="0.2">
      <c r="A2041" s="158"/>
      <c r="D2041" s="138"/>
    </row>
    <row r="2042" spans="1:4" x14ac:dyDescent="0.2">
      <c r="A2042" s="158"/>
      <c r="D2042" s="138"/>
    </row>
    <row r="2043" spans="1:4" x14ac:dyDescent="0.2">
      <c r="A2043" s="158"/>
      <c r="D2043" s="138"/>
    </row>
    <row r="2044" spans="1:4" x14ac:dyDescent="0.2">
      <c r="A2044" s="158"/>
      <c r="D2044" s="138"/>
    </row>
    <row r="2045" spans="1:4" x14ac:dyDescent="0.2">
      <c r="A2045" s="158"/>
      <c r="D2045" s="138"/>
    </row>
    <row r="2046" spans="1:4" x14ac:dyDescent="0.2">
      <c r="A2046" s="158"/>
      <c r="D2046" s="138"/>
    </row>
    <row r="2047" spans="1:4" x14ac:dyDescent="0.2">
      <c r="A2047" s="158"/>
      <c r="D2047" s="138"/>
    </row>
    <row r="2048" spans="1:4" x14ac:dyDescent="0.2">
      <c r="A2048" s="158"/>
      <c r="D2048" s="138"/>
    </row>
    <row r="2049" spans="1:4" x14ac:dyDescent="0.2">
      <c r="A2049" s="158"/>
      <c r="D2049" s="138"/>
    </row>
    <row r="2050" spans="1:4" x14ac:dyDescent="0.2">
      <c r="A2050" s="158"/>
      <c r="D2050" s="138"/>
    </row>
    <row r="2051" spans="1:4" x14ac:dyDescent="0.2">
      <c r="A2051" s="158"/>
      <c r="D2051" s="138"/>
    </row>
    <row r="2052" spans="1:4" x14ac:dyDescent="0.2">
      <c r="A2052" s="158"/>
      <c r="D2052" s="138"/>
    </row>
    <row r="2053" spans="1:4" x14ac:dyDescent="0.2">
      <c r="A2053" s="158"/>
      <c r="D2053" s="138"/>
    </row>
    <row r="2054" spans="1:4" x14ac:dyDescent="0.2">
      <c r="A2054" s="158"/>
      <c r="D2054" s="138"/>
    </row>
    <row r="2055" spans="1:4" x14ac:dyDescent="0.2">
      <c r="A2055" s="158"/>
      <c r="D2055" s="138"/>
    </row>
    <row r="2056" spans="1:4" x14ac:dyDescent="0.2">
      <c r="A2056" s="158"/>
      <c r="D2056" s="138"/>
    </row>
    <row r="2057" spans="1:4" x14ac:dyDescent="0.2">
      <c r="A2057" s="158"/>
      <c r="D2057" s="138"/>
    </row>
    <row r="2058" spans="1:4" x14ac:dyDescent="0.2">
      <c r="A2058" s="158"/>
      <c r="D2058" s="138"/>
    </row>
    <row r="2059" spans="1:4" x14ac:dyDescent="0.2">
      <c r="A2059" s="158"/>
      <c r="D2059" s="138"/>
    </row>
    <row r="2060" spans="1:4" x14ac:dyDescent="0.2">
      <c r="A2060" s="158"/>
      <c r="D2060" s="138"/>
    </row>
    <row r="2061" spans="1:4" x14ac:dyDescent="0.2">
      <c r="A2061" s="158"/>
      <c r="D2061" s="138"/>
    </row>
    <row r="2062" spans="1:4" x14ac:dyDescent="0.2">
      <c r="A2062" s="158"/>
      <c r="D2062" s="138"/>
    </row>
    <row r="2063" spans="1:4" x14ac:dyDescent="0.2">
      <c r="A2063" s="158"/>
      <c r="D2063" s="138"/>
    </row>
    <row r="2064" spans="1:4" x14ac:dyDescent="0.2">
      <c r="A2064" s="158"/>
      <c r="D2064" s="138"/>
    </row>
    <row r="2065" spans="1:4" x14ac:dyDescent="0.2">
      <c r="A2065" s="158"/>
      <c r="D2065" s="138"/>
    </row>
    <row r="2066" spans="1:4" x14ac:dyDescent="0.2">
      <c r="A2066" s="158"/>
      <c r="D2066" s="138"/>
    </row>
    <row r="2067" spans="1:4" x14ac:dyDescent="0.2">
      <c r="A2067" s="158"/>
      <c r="D2067" s="138"/>
    </row>
    <row r="2068" spans="1:4" x14ac:dyDescent="0.2">
      <c r="A2068" s="158"/>
      <c r="D2068" s="138"/>
    </row>
    <row r="2069" spans="1:4" x14ac:dyDescent="0.2">
      <c r="A2069" s="158"/>
      <c r="D2069" s="138"/>
    </row>
    <row r="2070" spans="1:4" x14ac:dyDescent="0.2">
      <c r="A2070" s="158"/>
      <c r="D2070" s="138"/>
    </row>
    <row r="2071" spans="1:4" x14ac:dyDescent="0.2">
      <c r="A2071" s="158"/>
      <c r="D2071" s="138"/>
    </row>
    <row r="2072" spans="1:4" x14ac:dyDescent="0.2">
      <c r="A2072" s="158"/>
      <c r="D2072" s="138"/>
    </row>
    <row r="2073" spans="1:4" x14ac:dyDescent="0.2">
      <c r="A2073" s="158"/>
      <c r="D2073" s="138"/>
    </row>
    <row r="2074" spans="1:4" x14ac:dyDescent="0.2">
      <c r="A2074" s="158"/>
      <c r="D2074" s="138"/>
    </row>
    <row r="2075" spans="1:4" x14ac:dyDescent="0.2">
      <c r="A2075" s="158"/>
      <c r="D2075" s="138"/>
    </row>
    <row r="2076" spans="1:4" x14ac:dyDescent="0.2">
      <c r="A2076" s="158"/>
      <c r="D2076" s="138"/>
    </row>
    <row r="2077" spans="1:4" x14ac:dyDescent="0.2">
      <c r="A2077" s="158"/>
      <c r="D2077" s="138"/>
    </row>
    <row r="2078" spans="1:4" x14ac:dyDescent="0.2">
      <c r="A2078" s="158"/>
      <c r="D2078" s="138"/>
    </row>
    <row r="2079" spans="1:4" x14ac:dyDescent="0.2">
      <c r="A2079" s="158"/>
      <c r="D2079" s="138"/>
    </row>
    <row r="2080" spans="1:4" x14ac:dyDescent="0.2">
      <c r="A2080" s="158"/>
      <c r="D2080" s="138"/>
    </row>
    <row r="2081" spans="1:4" x14ac:dyDescent="0.2">
      <c r="A2081" s="158"/>
      <c r="D2081" s="138"/>
    </row>
    <row r="2082" spans="1:4" x14ac:dyDescent="0.2">
      <c r="A2082" s="158"/>
      <c r="D2082" s="138"/>
    </row>
    <row r="2083" spans="1:4" x14ac:dyDescent="0.2">
      <c r="A2083" s="158"/>
      <c r="D2083" s="138"/>
    </row>
    <row r="2084" spans="1:4" x14ac:dyDescent="0.2">
      <c r="A2084" s="158"/>
      <c r="D2084" s="138"/>
    </row>
    <row r="2085" spans="1:4" x14ac:dyDescent="0.2">
      <c r="A2085" s="158"/>
      <c r="D2085" s="138"/>
    </row>
    <row r="2086" spans="1:4" x14ac:dyDescent="0.2">
      <c r="A2086" s="158"/>
      <c r="D2086" s="138"/>
    </row>
    <row r="2087" spans="1:4" x14ac:dyDescent="0.2">
      <c r="A2087" s="158"/>
      <c r="D2087" s="138"/>
    </row>
    <row r="2088" spans="1:4" x14ac:dyDescent="0.2">
      <c r="A2088" s="158"/>
      <c r="D2088" s="138"/>
    </row>
    <row r="2089" spans="1:4" x14ac:dyDescent="0.2">
      <c r="A2089" s="158"/>
      <c r="D2089" s="138"/>
    </row>
    <row r="2090" spans="1:4" x14ac:dyDescent="0.2">
      <c r="A2090" s="158"/>
      <c r="D2090" s="138"/>
    </row>
    <row r="2091" spans="1:4" x14ac:dyDescent="0.2">
      <c r="A2091" s="158"/>
      <c r="D2091" s="138"/>
    </row>
    <row r="2092" spans="1:4" x14ac:dyDescent="0.2">
      <c r="A2092" s="158"/>
      <c r="D2092" s="138"/>
    </row>
    <row r="2093" spans="1:4" x14ac:dyDescent="0.2">
      <c r="A2093" s="158"/>
      <c r="D2093" s="138"/>
    </row>
    <row r="2094" spans="1:4" x14ac:dyDescent="0.2">
      <c r="A2094" s="158"/>
      <c r="D2094" s="138"/>
    </row>
    <row r="2095" spans="1:4" x14ac:dyDescent="0.2">
      <c r="A2095" s="158"/>
      <c r="D2095" s="138"/>
    </row>
    <row r="2096" spans="1:4" x14ac:dyDescent="0.2">
      <c r="A2096" s="158"/>
      <c r="D2096" s="138"/>
    </row>
    <row r="2097" spans="1:4" x14ac:dyDescent="0.2">
      <c r="A2097" s="158"/>
      <c r="D2097" s="138"/>
    </row>
    <row r="2098" spans="1:4" x14ac:dyDescent="0.2">
      <c r="A2098" s="158"/>
      <c r="D2098" s="138"/>
    </row>
    <row r="2099" spans="1:4" x14ac:dyDescent="0.2">
      <c r="A2099" s="158"/>
      <c r="D2099" s="138"/>
    </row>
    <row r="2100" spans="1:4" x14ac:dyDescent="0.2">
      <c r="A2100" s="158"/>
      <c r="D2100" s="138"/>
    </row>
    <row r="2101" spans="1:4" x14ac:dyDescent="0.2">
      <c r="A2101" s="158"/>
      <c r="D2101" s="138"/>
    </row>
    <row r="2102" spans="1:4" x14ac:dyDescent="0.2">
      <c r="A2102" s="158"/>
      <c r="D2102" s="138"/>
    </row>
    <row r="2103" spans="1:4" x14ac:dyDescent="0.2">
      <c r="A2103" s="158"/>
      <c r="D2103" s="138"/>
    </row>
    <row r="2104" spans="1:4" x14ac:dyDescent="0.2">
      <c r="A2104" s="158"/>
      <c r="D2104" s="138"/>
    </row>
    <row r="2105" spans="1:4" x14ac:dyDescent="0.2">
      <c r="A2105" s="158"/>
      <c r="D2105" s="138"/>
    </row>
    <row r="2106" spans="1:4" x14ac:dyDescent="0.2">
      <c r="A2106" s="158"/>
      <c r="D2106" s="138"/>
    </row>
    <row r="2107" spans="1:4" x14ac:dyDescent="0.2">
      <c r="A2107" s="158"/>
      <c r="D2107" s="138"/>
    </row>
    <row r="2108" spans="1:4" x14ac:dyDescent="0.2">
      <c r="A2108" s="158"/>
      <c r="D2108" s="138"/>
    </row>
    <row r="2109" spans="1:4" x14ac:dyDescent="0.2">
      <c r="A2109" s="158"/>
      <c r="D2109" s="138"/>
    </row>
    <row r="2110" spans="1:4" x14ac:dyDescent="0.2">
      <c r="A2110" s="158"/>
      <c r="D2110" s="138"/>
    </row>
    <row r="2111" spans="1:4" x14ac:dyDescent="0.2">
      <c r="A2111" s="158"/>
      <c r="D2111" s="138"/>
    </row>
    <row r="2112" spans="1:4" x14ac:dyDescent="0.2">
      <c r="A2112" s="158"/>
      <c r="D2112" s="138"/>
    </row>
    <row r="2113" spans="1:4" x14ac:dyDescent="0.2">
      <c r="A2113" s="158"/>
      <c r="D2113" s="138"/>
    </row>
    <row r="2114" spans="1:4" x14ac:dyDescent="0.2">
      <c r="A2114" s="158"/>
      <c r="D2114" s="138"/>
    </row>
    <row r="2115" spans="1:4" x14ac:dyDescent="0.2">
      <c r="A2115" s="158"/>
      <c r="D2115" s="138"/>
    </row>
    <row r="2116" spans="1:4" x14ac:dyDescent="0.2">
      <c r="A2116" s="158"/>
      <c r="D2116" s="138"/>
    </row>
    <row r="2117" spans="1:4" x14ac:dyDescent="0.2">
      <c r="A2117" s="158"/>
      <c r="D2117" s="138"/>
    </row>
    <row r="2118" spans="1:4" x14ac:dyDescent="0.2">
      <c r="A2118" s="158"/>
      <c r="D2118" s="138"/>
    </row>
    <row r="2119" spans="1:4" x14ac:dyDescent="0.2">
      <c r="A2119" s="158"/>
      <c r="D2119" s="138"/>
    </row>
    <row r="2120" spans="1:4" x14ac:dyDescent="0.2">
      <c r="A2120" s="158"/>
      <c r="D2120" s="138"/>
    </row>
    <row r="2121" spans="1:4" x14ac:dyDescent="0.2">
      <c r="A2121" s="158"/>
      <c r="D2121" s="138"/>
    </row>
    <row r="2122" spans="1:4" x14ac:dyDescent="0.2">
      <c r="A2122" s="158"/>
      <c r="D2122" s="138"/>
    </row>
    <row r="2123" spans="1:4" x14ac:dyDescent="0.2">
      <c r="A2123" s="158"/>
      <c r="D2123" s="138"/>
    </row>
    <row r="2124" spans="1:4" x14ac:dyDescent="0.2">
      <c r="A2124" s="158"/>
      <c r="D2124" s="138"/>
    </row>
    <row r="2125" spans="1:4" x14ac:dyDescent="0.2">
      <c r="A2125" s="158"/>
      <c r="D2125" s="138"/>
    </row>
    <row r="2126" spans="1:4" x14ac:dyDescent="0.2">
      <c r="A2126" s="158"/>
      <c r="D2126" s="138"/>
    </row>
    <row r="2127" spans="1:4" x14ac:dyDescent="0.2">
      <c r="A2127" s="158"/>
      <c r="D2127" s="138"/>
    </row>
    <row r="2128" spans="1:4" x14ac:dyDescent="0.2">
      <c r="A2128" s="158"/>
      <c r="D2128" s="138"/>
    </row>
    <row r="2129" spans="1:4" x14ac:dyDescent="0.2">
      <c r="A2129" s="158"/>
      <c r="D2129" s="138"/>
    </row>
    <row r="2130" spans="1:4" x14ac:dyDescent="0.2">
      <c r="A2130" s="158"/>
      <c r="D2130" s="138"/>
    </row>
    <row r="2131" spans="1:4" x14ac:dyDescent="0.2">
      <c r="A2131" s="158"/>
      <c r="D2131" s="138"/>
    </row>
    <row r="2132" spans="1:4" x14ac:dyDescent="0.2">
      <c r="A2132" s="158"/>
      <c r="D2132" s="138"/>
    </row>
    <row r="2133" spans="1:4" x14ac:dyDescent="0.2">
      <c r="A2133" s="158"/>
      <c r="D2133" s="138"/>
    </row>
    <row r="2134" spans="1:4" x14ac:dyDescent="0.2">
      <c r="A2134" s="158"/>
      <c r="D2134" s="138"/>
    </row>
    <row r="2135" spans="1:4" x14ac:dyDescent="0.2">
      <c r="A2135" s="158"/>
      <c r="D2135" s="138"/>
    </row>
    <row r="2136" spans="1:4" x14ac:dyDescent="0.2">
      <c r="A2136" s="158"/>
      <c r="D2136" s="138"/>
    </row>
    <row r="2137" spans="1:4" x14ac:dyDescent="0.2">
      <c r="A2137" s="158"/>
      <c r="D2137" s="138"/>
    </row>
    <row r="2138" spans="1:4" x14ac:dyDescent="0.2">
      <c r="A2138" s="158"/>
      <c r="D2138" s="138"/>
    </row>
    <row r="2139" spans="1:4" x14ac:dyDescent="0.2">
      <c r="A2139" s="158"/>
      <c r="D2139" s="138"/>
    </row>
    <row r="2140" spans="1:4" x14ac:dyDescent="0.2">
      <c r="A2140" s="158"/>
      <c r="D2140" s="138"/>
    </row>
    <row r="2141" spans="1:4" x14ac:dyDescent="0.2">
      <c r="A2141" s="158"/>
      <c r="D2141" s="138"/>
    </row>
    <row r="2142" spans="1:4" x14ac:dyDescent="0.2">
      <c r="A2142" s="158"/>
      <c r="D2142" s="138"/>
    </row>
    <row r="2143" spans="1:4" x14ac:dyDescent="0.2">
      <c r="A2143" s="158"/>
      <c r="D2143" s="138"/>
    </row>
    <row r="2144" spans="1:4" x14ac:dyDescent="0.2">
      <c r="A2144" s="158"/>
      <c r="D2144" s="138"/>
    </row>
    <row r="2145" spans="1:4" x14ac:dyDescent="0.2">
      <c r="A2145" s="158"/>
      <c r="D2145" s="138"/>
    </row>
    <row r="2146" spans="1:4" x14ac:dyDescent="0.2">
      <c r="A2146" s="158"/>
      <c r="D2146" s="138"/>
    </row>
    <row r="2147" spans="1:4" x14ac:dyDescent="0.2">
      <c r="A2147" s="158"/>
      <c r="D2147" s="138"/>
    </row>
    <row r="2148" spans="1:4" x14ac:dyDescent="0.2">
      <c r="A2148" s="158"/>
      <c r="D2148" s="138"/>
    </row>
    <row r="2149" spans="1:4" x14ac:dyDescent="0.2">
      <c r="A2149" s="158"/>
      <c r="D2149" s="138"/>
    </row>
    <row r="2150" spans="1:4" x14ac:dyDescent="0.2">
      <c r="A2150" s="158"/>
      <c r="D2150" s="138"/>
    </row>
    <row r="2151" spans="1:4" x14ac:dyDescent="0.2">
      <c r="A2151" s="158"/>
      <c r="D2151" s="138"/>
    </row>
    <row r="2152" spans="1:4" x14ac:dyDescent="0.2">
      <c r="A2152" s="158"/>
      <c r="D2152" s="138"/>
    </row>
    <row r="2153" spans="1:4" x14ac:dyDescent="0.2">
      <c r="A2153" s="158"/>
      <c r="D2153" s="138"/>
    </row>
    <row r="2154" spans="1:4" x14ac:dyDescent="0.2">
      <c r="A2154" s="158"/>
      <c r="D2154" s="138"/>
    </row>
    <row r="2155" spans="1:4" x14ac:dyDescent="0.2">
      <c r="A2155" s="158"/>
      <c r="D2155" s="138"/>
    </row>
    <row r="2156" spans="1:4" x14ac:dyDescent="0.2">
      <c r="A2156" s="158"/>
      <c r="D2156" s="138"/>
    </row>
    <row r="2157" spans="1:4" x14ac:dyDescent="0.2">
      <c r="A2157" s="158"/>
      <c r="D2157" s="138"/>
    </row>
    <row r="2158" spans="1:4" x14ac:dyDescent="0.2">
      <c r="A2158" s="158"/>
      <c r="D2158" s="138"/>
    </row>
    <row r="2159" spans="1:4" x14ac:dyDescent="0.2">
      <c r="A2159" s="158"/>
      <c r="D2159" s="138"/>
    </row>
    <row r="2160" spans="1:4" x14ac:dyDescent="0.2">
      <c r="A2160" s="158"/>
      <c r="D2160" s="138"/>
    </row>
    <row r="2161" spans="1:4" x14ac:dyDescent="0.2">
      <c r="A2161" s="158"/>
      <c r="D2161" s="138"/>
    </row>
    <row r="2162" spans="1:4" x14ac:dyDescent="0.2">
      <c r="A2162" s="158"/>
      <c r="D2162" s="138"/>
    </row>
    <row r="2163" spans="1:4" x14ac:dyDescent="0.2">
      <c r="A2163" s="158"/>
      <c r="D2163" s="138"/>
    </row>
    <row r="2164" spans="1:4" x14ac:dyDescent="0.2">
      <c r="A2164" s="158"/>
      <c r="D2164" s="138"/>
    </row>
    <row r="2165" spans="1:4" x14ac:dyDescent="0.2">
      <c r="A2165" s="158"/>
      <c r="D2165" s="138"/>
    </row>
    <row r="2166" spans="1:4" x14ac:dyDescent="0.2">
      <c r="A2166" s="158"/>
      <c r="D2166" s="138"/>
    </row>
    <row r="2167" spans="1:4" x14ac:dyDescent="0.2">
      <c r="A2167" s="158"/>
      <c r="D2167" s="138"/>
    </row>
    <row r="2168" spans="1:4" x14ac:dyDescent="0.2">
      <c r="A2168" s="158"/>
      <c r="D2168" s="138"/>
    </row>
    <row r="2169" spans="1:4" x14ac:dyDescent="0.2">
      <c r="A2169" s="158"/>
      <c r="D2169" s="138"/>
    </row>
    <row r="2170" spans="1:4" x14ac:dyDescent="0.2">
      <c r="A2170" s="158"/>
      <c r="D2170" s="138"/>
    </row>
    <row r="2171" spans="1:4" x14ac:dyDescent="0.2">
      <c r="A2171" s="158"/>
      <c r="D2171" s="138"/>
    </row>
    <row r="2172" spans="1:4" x14ac:dyDescent="0.2">
      <c r="A2172" s="158"/>
      <c r="D2172" s="138"/>
    </row>
    <row r="2173" spans="1:4" x14ac:dyDescent="0.2">
      <c r="A2173" s="158"/>
      <c r="D2173" s="138"/>
    </row>
    <row r="2174" spans="1:4" x14ac:dyDescent="0.2">
      <c r="A2174" s="158"/>
      <c r="D2174" s="138"/>
    </row>
    <row r="2175" spans="1:4" x14ac:dyDescent="0.2">
      <c r="A2175" s="158"/>
      <c r="D2175" s="138"/>
    </row>
    <row r="2176" spans="1:4" x14ac:dyDescent="0.2">
      <c r="A2176" s="158"/>
      <c r="D2176" s="138"/>
    </row>
    <row r="2177" spans="1:4" x14ac:dyDescent="0.2">
      <c r="A2177" s="158"/>
      <c r="D2177" s="138"/>
    </row>
    <row r="2178" spans="1:4" x14ac:dyDescent="0.2">
      <c r="A2178" s="158"/>
      <c r="D2178" s="138"/>
    </row>
    <row r="2179" spans="1:4" x14ac:dyDescent="0.2">
      <c r="A2179" s="158"/>
      <c r="D2179" s="138"/>
    </row>
    <row r="2180" spans="1:4" x14ac:dyDescent="0.2">
      <c r="A2180" s="158"/>
      <c r="D2180" s="138"/>
    </row>
    <row r="2181" spans="1:4" x14ac:dyDescent="0.2">
      <c r="A2181" s="158"/>
      <c r="D2181" s="138"/>
    </row>
    <row r="2182" spans="1:4" x14ac:dyDescent="0.2">
      <c r="A2182" s="158"/>
      <c r="D2182" s="138"/>
    </row>
    <row r="2183" spans="1:4" x14ac:dyDescent="0.2">
      <c r="A2183" s="158"/>
      <c r="D2183" s="138"/>
    </row>
    <row r="2184" spans="1:4" x14ac:dyDescent="0.2">
      <c r="A2184" s="158"/>
      <c r="D2184" s="138"/>
    </row>
    <row r="2185" spans="1:4" x14ac:dyDescent="0.2">
      <c r="A2185" s="158"/>
      <c r="D2185" s="138"/>
    </row>
    <row r="2186" spans="1:4" x14ac:dyDescent="0.2">
      <c r="A2186" s="158"/>
      <c r="D2186" s="138"/>
    </row>
    <row r="2187" spans="1:4" x14ac:dyDescent="0.2">
      <c r="A2187" s="158"/>
      <c r="D2187" s="138"/>
    </row>
    <row r="2188" spans="1:4" x14ac:dyDescent="0.2">
      <c r="A2188" s="158"/>
      <c r="D2188" s="138"/>
    </row>
    <row r="2189" spans="1:4" x14ac:dyDescent="0.2">
      <c r="A2189" s="158"/>
      <c r="D2189" s="138"/>
    </row>
    <row r="2190" spans="1:4" x14ac:dyDescent="0.2">
      <c r="A2190" s="158"/>
      <c r="D2190" s="138"/>
    </row>
    <row r="2191" spans="1:4" x14ac:dyDescent="0.2">
      <c r="A2191" s="158"/>
      <c r="D2191" s="138"/>
    </row>
    <row r="2192" spans="1:4" x14ac:dyDescent="0.2">
      <c r="A2192" s="158"/>
      <c r="D2192" s="138"/>
    </row>
    <row r="2193" spans="1:4" x14ac:dyDescent="0.2">
      <c r="A2193" s="158"/>
      <c r="D2193" s="138"/>
    </row>
    <row r="2194" spans="1:4" x14ac:dyDescent="0.2">
      <c r="A2194" s="158"/>
      <c r="D2194" s="138"/>
    </row>
    <row r="2195" spans="1:4" x14ac:dyDescent="0.2">
      <c r="A2195" s="158"/>
      <c r="D2195" s="138"/>
    </row>
    <row r="2196" spans="1:4" x14ac:dyDescent="0.2">
      <c r="A2196" s="158"/>
      <c r="D2196" s="138"/>
    </row>
    <row r="2197" spans="1:4" x14ac:dyDescent="0.2">
      <c r="A2197" s="158"/>
      <c r="D2197" s="138"/>
    </row>
    <row r="2198" spans="1:4" x14ac:dyDescent="0.2">
      <c r="A2198" s="158"/>
      <c r="D2198" s="138"/>
    </row>
    <row r="2199" spans="1:4" x14ac:dyDescent="0.2">
      <c r="A2199" s="158"/>
      <c r="D2199" s="138"/>
    </row>
    <row r="2200" spans="1:4" x14ac:dyDescent="0.2">
      <c r="A2200" s="158"/>
      <c r="D2200" s="138"/>
    </row>
    <row r="2201" spans="1:4" x14ac:dyDescent="0.2">
      <c r="A2201" s="158"/>
      <c r="D2201" s="138"/>
    </row>
    <row r="2202" spans="1:4" x14ac:dyDescent="0.2">
      <c r="A2202" s="158"/>
      <c r="D2202" s="138"/>
    </row>
    <row r="2203" spans="1:4" x14ac:dyDescent="0.2">
      <c r="A2203" s="158"/>
      <c r="D2203" s="138"/>
    </row>
    <row r="2204" spans="1:4" x14ac:dyDescent="0.2">
      <c r="A2204" s="158"/>
      <c r="D2204" s="138"/>
    </row>
    <row r="2205" spans="1:4" x14ac:dyDescent="0.2">
      <c r="A2205" s="158"/>
      <c r="D2205" s="138"/>
    </row>
    <row r="2206" spans="1:4" x14ac:dyDescent="0.2">
      <c r="A2206" s="158"/>
      <c r="D2206" s="138"/>
    </row>
    <row r="2207" spans="1:4" x14ac:dyDescent="0.2">
      <c r="A2207" s="158"/>
      <c r="D2207" s="138"/>
    </row>
    <row r="2208" spans="1:4" x14ac:dyDescent="0.2">
      <c r="A2208" s="158"/>
      <c r="D2208" s="138"/>
    </row>
    <row r="2209" spans="1:4" x14ac:dyDescent="0.2">
      <c r="A2209" s="158"/>
      <c r="D2209" s="138"/>
    </row>
    <row r="2210" spans="1:4" x14ac:dyDescent="0.2">
      <c r="A2210" s="158"/>
      <c r="D2210" s="138"/>
    </row>
    <row r="2211" spans="1:4" x14ac:dyDescent="0.2">
      <c r="A2211" s="158"/>
      <c r="D2211" s="138"/>
    </row>
    <row r="2212" spans="1:4" x14ac:dyDescent="0.2">
      <c r="A2212" s="158"/>
      <c r="D2212" s="138"/>
    </row>
    <row r="2213" spans="1:4" x14ac:dyDescent="0.2">
      <c r="A2213" s="158"/>
      <c r="D2213" s="138"/>
    </row>
    <row r="2214" spans="1:4" x14ac:dyDescent="0.2">
      <c r="A2214" s="158"/>
      <c r="D2214" s="138"/>
    </row>
    <row r="2215" spans="1:4" x14ac:dyDescent="0.2">
      <c r="A2215" s="158"/>
      <c r="D2215" s="138"/>
    </row>
    <row r="2216" spans="1:4" x14ac:dyDescent="0.2">
      <c r="A2216" s="158"/>
      <c r="D2216" s="138"/>
    </row>
    <row r="2217" spans="1:4" x14ac:dyDescent="0.2">
      <c r="A2217" s="158"/>
      <c r="D2217" s="138"/>
    </row>
    <row r="2218" spans="1:4" x14ac:dyDescent="0.2">
      <c r="A2218" s="158"/>
      <c r="D2218" s="138"/>
    </row>
    <row r="2219" spans="1:4" x14ac:dyDescent="0.2">
      <c r="A2219" s="158"/>
      <c r="D2219" s="138"/>
    </row>
    <row r="2220" spans="1:4" x14ac:dyDescent="0.2">
      <c r="A2220" s="158"/>
      <c r="D2220" s="138"/>
    </row>
    <row r="2221" spans="1:4" x14ac:dyDescent="0.2">
      <c r="A2221" s="158"/>
      <c r="D2221" s="138"/>
    </row>
    <row r="2222" spans="1:4" x14ac:dyDescent="0.2">
      <c r="A2222" s="158"/>
      <c r="D2222" s="138"/>
    </row>
    <row r="2223" spans="1:4" x14ac:dyDescent="0.2">
      <c r="A2223" s="158"/>
      <c r="D2223" s="138"/>
    </row>
    <row r="2224" spans="1:4" x14ac:dyDescent="0.2">
      <c r="A2224" s="158"/>
      <c r="D2224" s="138"/>
    </row>
    <row r="2225" spans="1:4" x14ac:dyDescent="0.2">
      <c r="A2225" s="158"/>
      <c r="D2225" s="138"/>
    </row>
    <row r="2226" spans="1:4" x14ac:dyDescent="0.2">
      <c r="A2226" s="158"/>
      <c r="D2226" s="138"/>
    </row>
    <row r="2227" spans="1:4" x14ac:dyDescent="0.2">
      <c r="A2227" s="158"/>
      <c r="D2227" s="138"/>
    </row>
    <row r="2228" spans="1:4" x14ac:dyDescent="0.2">
      <c r="A2228" s="158"/>
      <c r="D2228" s="138"/>
    </row>
    <row r="2229" spans="1:4" x14ac:dyDescent="0.2">
      <c r="A2229" s="158"/>
      <c r="D2229" s="138"/>
    </row>
    <row r="2230" spans="1:4" x14ac:dyDescent="0.2">
      <c r="A2230" s="158"/>
      <c r="D2230" s="138"/>
    </row>
    <row r="2231" spans="1:4" x14ac:dyDescent="0.2">
      <c r="A2231" s="158"/>
      <c r="D2231" s="138"/>
    </row>
    <row r="2232" spans="1:4" x14ac:dyDescent="0.2">
      <c r="A2232" s="158"/>
      <c r="D2232" s="138"/>
    </row>
    <row r="2233" spans="1:4" x14ac:dyDescent="0.2">
      <c r="A2233" s="158"/>
      <c r="D2233" s="138"/>
    </row>
    <row r="2234" spans="1:4" x14ac:dyDescent="0.2">
      <c r="A2234" s="158"/>
      <c r="D2234" s="138"/>
    </row>
    <row r="2235" spans="1:4" x14ac:dyDescent="0.2">
      <c r="A2235" s="158"/>
      <c r="D2235" s="138"/>
    </row>
    <row r="2236" spans="1:4" x14ac:dyDescent="0.2">
      <c r="A2236" s="158"/>
      <c r="D2236" s="138"/>
    </row>
    <row r="2237" spans="1:4" x14ac:dyDescent="0.2">
      <c r="A2237" s="158"/>
      <c r="D2237" s="138"/>
    </row>
    <row r="2238" spans="1:4" x14ac:dyDescent="0.2">
      <c r="A2238" s="158"/>
      <c r="D2238" s="138"/>
    </row>
    <row r="2239" spans="1:4" x14ac:dyDescent="0.2">
      <c r="A2239" s="158"/>
      <c r="D2239" s="138"/>
    </row>
    <row r="2240" spans="1:4" x14ac:dyDescent="0.2">
      <c r="A2240" s="158"/>
      <c r="D2240" s="138"/>
    </row>
    <row r="2241" spans="1:4" x14ac:dyDescent="0.2">
      <c r="A2241" s="158"/>
      <c r="D2241" s="138"/>
    </row>
    <row r="2242" spans="1:4" x14ac:dyDescent="0.2">
      <c r="A2242" s="158"/>
      <c r="D2242" s="138"/>
    </row>
    <row r="2243" spans="1:4" x14ac:dyDescent="0.2">
      <c r="A2243" s="158"/>
      <c r="D2243" s="138"/>
    </row>
    <row r="2244" spans="1:4" x14ac:dyDescent="0.2">
      <c r="A2244" s="158"/>
      <c r="D2244" s="138"/>
    </row>
    <row r="2245" spans="1:4" x14ac:dyDescent="0.2">
      <c r="A2245" s="158"/>
      <c r="D2245" s="138"/>
    </row>
    <row r="2246" spans="1:4" x14ac:dyDescent="0.2">
      <c r="A2246" s="158"/>
      <c r="D2246" s="138"/>
    </row>
    <row r="2247" spans="1:4" x14ac:dyDescent="0.2">
      <c r="A2247" s="158"/>
      <c r="D2247" s="138"/>
    </row>
    <row r="2248" spans="1:4" x14ac:dyDescent="0.2">
      <c r="A2248" s="158"/>
      <c r="D2248" s="138"/>
    </row>
    <row r="2249" spans="1:4" x14ac:dyDescent="0.2">
      <c r="A2249" s="158"/>
      <c r="D2249" s="138"/>
    </row>
    <row r="2250" spans="1:4" x14ac:dyDescent="0.2">
      <c r="A2250" s="158"/>
      <c r="D2250" s="138"/>
    </row>
    <row r="2251" spans="1:4" x14ac:dyDescent="0.2">
      <c r="A2251" s="158"/>
      <c r="D2251" s="138"/>
    </row>
    <row r="2252" spans="1:4" x14ac:dyDescent="0.2">
      <c r="A2252" s="158"/>
      <c r="D2252" s="138"/>
    </row>
    <row r="2253" spans="1:4" x14ac:dyDescent="0.2">
      <c r="A2253" s="158"/>
      <c r="D2253" s="138"/>
    </row>
    <row r="2254" spans="1:4" x14ac:dyDescent="0.2">
      <c r="A2254" s="158"/>
      <c r="D2254" s="138"/>
    </row>
    <row r="2255" spans="1:4" x14ac:dyDescent="0.2">
      <c r="A2255" s="158"/>
      <c r="D2255" s="138"/>
    </row>
    <row r="2256" spans="1:4" x14ac:dyDescent="0.2">
      <c r="A2256" s="158"/>
      <c r="D2256" s="138"/>
    </row>
    <row r="2257" spans="1:4" x14ac:dyDescent="0.2">
      <c r="A2257" s="158"/>
      <c r="D2257" s="138"/>
    </row>
    <row r="2258" spans="1:4" x14ac:dyDescent="0.2">
      <c r="A2258" s="158"/>
      <c r="D2258" s="138"/>
    </row>
    <row r="2259" spans="1:4" x14ac:dyDescent="0.2">
      <c r="A2259" s="158"/>
      <c r="D2259" s="138"/>
    </row>
    <row r="2260" spans="1:4" x14ac:dyDescent="0.2">
      <c r="A2260" s="158"/>
      <c r="D2260" s="138"/>
    </row>
    <row r="2261" spans="1:4" x14ac:dyDescent="0.2">
      <c r="A2261" s="158"/>
      <c r="D2261" s="138"/>
    </row>
    <row r="2262" spans="1:4" x14ac:dyDescent="0.2">
      <c r="A2262" s="158"/>
      <c r="D2262" s="138"/>
    </row>
    <row r="2263" spans="1:4" x14ac:dyDescent="0.2">
      <c r="A2263" s="158"/>
      <c r="D2263" s="138"/>
    </row>
    <row r="2264" spans="1:4" x14ac:dyDescent="0.2">
      <c r="A2264" s="158"/>
      <c r="D2264" s="138"/>
    </row>
    <row r="2265" spans="1:4" x14ac:dyDescent="0.2">
      <c r="A2265" s="158"/>
      <c r="D2265" s="138"/>
    </row>
    <row r="2266" spans="1:4" x14ac:dyDescent="0.2">
      <c r="A2266" s="158"/>
      <c r="D2266" s="138"/>
    </row>
    <row r="2267" spans="1:4" x14ac:dyDescent="0.2">
      <c r="A2267" s="158"/>
      <c r="D2267" s="138"/>
    </row>
    <row r="2268" spans="1:4" x14ac:dyDescent="0.2">
      <c r="A2268" s="158"/>
      <c r="D2268" s="138"/>
    </row>
    <row r="2269" spans="1:4" x14ac:dyDescent="0.2">
      <c r="A2269" s="158"/>
      <c r="D2269" s="138"/>
    </row>
    <row r="2270" spans="1:4" x14ac:dyDescent="0.2">
      <c r="A2270" s="158"/>
      <c r="D2270" s="138"/>
    </row>
    <row r="2271" spans="1:4" x14ac:dyDescent="0.2">
      <c r="A2271" s="158"/>
      <c r="D2271" s="138"/>
    </row>
    <row r="2272" spans="1:4" x14ac:dyDescent="0.2">
      <c r="A2272" s="158"/>
      <c r="D2272" s="138"/>
    </row>
    <row r="2273" spans="1:4" x14ac:dyDescent="0.2">
      <c r="A2273" s="158"/>
      <c r="D2273" s="138"/>
    </row>
    <row r="2274" spans="1:4" x14ac:dyDescent="0.2">
      <c r="A2274" s="158"/>
      <c r="D2274" s="138"/>
    </row>
    <row r="2275" spans="1:4" x14ac:dyDescent="0.2">
      <c r="A2275" s="158"/>
      <c r="D2275" s="138"/>
    </row>
    <row r="2276" spans="1:4" x14ac:dyDescent="0.2">
      <c r="A2276" s="158"/>
      <c r="D2276" s="138"/>
    </row>
    <row r="2277" spans="1:4" x14ac:dyDescent="0.2">
      <c r="A2277" s="158"/>
      <c r="D2277" s="138"/>
    </row>
    <row r="2278" spans="1:4" x14ac:dyDescent="0.2">
      <c r="A2278" s="158"/>
      <c r="D2278" s="138"/>
    </row>
    <row r="2279" spans="1:4" x14ac:dyDescent="0.2">
      <c r="A2279" s="158"/>
      <c r="D2279" s="138"/>
    </row>
    <row r="2280" spans="1:4" x14ac:dyDescent="0.2">
      <c r="A2280" s="158"/>
      <c r="D2280" s="138"/>
    </row>
    <row r="2281" spans="1:4" x14ac:dyDescent="0.2">
      <c r="A2281" s="158"/>
      <c r="D2281" s="138"/>
    </row>
    <row r="2282" spans="1:4" x14ac:dyDescent="0.2">
      <c r="A2282" s="158"/>
      <c r="D2282" s="138"/>
    </row>
    <row r="2283" spans="1:4" x14ac:dyDescent="0.2">
      <c r="A2283" s="158"/>
      <c r="D2283" s="138"/>
    </row>
    <row r="2284" spans="1:4" x14ac:dyDescent="0.2">
      <c r="A2284" s="158"/>
      <c r="D2284" s="138"/>
    </row>
    <row r="2285" spans="1:4" x14ac:dyDescent="0.2">
      <c r="A2285" s="158"/>
      <c r="D2285" s="138"/>
    </row>
    <row r="2286" spans="1:4" x14ac:dyDescent="0.2">
      <c r="A2286" s="158"/>
      <c r="D2286" s="138"/>
    </row>
    <row r="2287" spans="1:4" x14ac:dyDescent="0.2">
      <c r="A2287" s="158"/>
      <c r="D2287" s="138"/>
    </row>
    <row r="2288" spans="1:4" x14ac:dyDescent="0.2">
      <c r="A2288" s="158"/>
      <c r="D2288" s="138"/>
    </row>
    <row r="2289" spans="1:4" x14ac:dyDescent="0.2">
      <c r="A2289" s="158"/>
      <c r="D2289" s="138"/>
    </row>
    <row r="2290" spans="1:4" x14ac:dyDescent="0.2">
      <c r="A2290" s="158"/>
      <c r="D2290" s="138"/>
    </row>
    <row r="2291" spans="1:4" x14ac:dyDescent="0.2">
      <c r="A2291" s="158"/>
      <c r="D2291" s="138"/>
    </row>
    <row r="2292" spans="1:4" x14ac:dyDescent="0.2">
      <c r="A2292" s="158"/>
      <c r="D2292" s="138"/>
    </row>
    <row r="2293" spans="1:4" x14ac:dyDescent="0.2">
      <c r="A2293" s="158"/>
      <c r="D2293" s="138"/>
    </row>
    <row r="2294" spans="1:4" x14ac:dyDescent="0.2">
      <c r="A2294" s="158"/>
      <c r="D2294" s="138"/>
    </row>
    <row r="2295" spans="1:4" x14ac:dyDescent="0.2">
      <c r="A2295" s="158"/>
      <c r="D2295" s="138"/>
    </row>
    <row r="2296" spans="1:4" x14ac:dyDescent="0.2">
      <c r="A2296" s="158"/>
      <c r="D2296" s="138"/>
    </row>
    <row r="2297" spans="1:4" x14ac:dyDescent="0.2">
      <c r="A2297" s="158"/>
      <c r="D2297" s="138"/>
    </row>
    <row r="2298" spans="1:4" x14ac:dyDescent="0.2">
      <c r="A2298" s="158"/>
      <c r="D2298" s="138"/>
    </row>
    <row r="2299" spans="1:4" x14ac:dyDescent="0.2">
      <c r="A2299" s="158"/>
      <c r="D2299" s="138"/>
    </row>
    <row r="2300" spans="1:4" x14ac:dyDescent="0.2">
      <c r="A2300" s="158"/>
      <c r="D2300" s="138"/>
    </row>
    <row r="2301" spans="1:4" x14ac:dyDescent="0.2">
      <c r="A2301" s="158"/>
      <c r="D2301" s="138"/>
    </row>
    <row r="2302" spans="1:4" x14ac:dyDescent="0.2">
      <c r="A2302" s="158"/>
      <c r="D2302" s="138"/>
    </row>
    <row r="2303" spans="1:4" x14ac:dyDescent="0.2">
      <c r="A2303" s="158"/>
      <c r="D2303" s="138"/>
    </row>
    <row r="2304" spans="1:4" x14ac:dyDescent="0.2">
      <c r="A2304" s="158"/>
      <c r="D2304" s="138"/>
    </row>
    <row r="2305" spans="1:4" x14ac:dyDescent="0.2">
      <c r="A2305" s="158"/>
      <c r="D2305" s="138"/>
    </row>
    <row r="2306" spans="1:4" x14ac:dyDescent="0.2">
      <c r="A2306" s="158"/>
      <c r="D2306" s="138"/>
    </row>
    <row r="2307" spans="1:4" x14ac:dyDescent="0.2">
      <c r="A2307" s="158"/>
      <c r="D2307" s="138"/>
    </row>
    <row r="2308" spans="1:4" x14ac:dyDescent="0.2">
      <c r="A2308" s="158"/>
      <c r="D2308" s="138"/>
    </row>
    <row r="2309" spans="1:4" x14ac:dyDescent="0.2">
      <c r="A2309" s="158"/>
      <c r="D2309" s="138"/>
    </row>
    <row r="2310" spans="1:4" x14ac:dyDescent="0.2">
      <c r="A2310" s="158"/>
      <c r="D2310" s="138"/>
    </row>
    <row r="2311" spans="1:4" x14ac:dyDescent="0.2">
      <c r="A2311" s="158"/>
      <c r="D2311" s="138"/>
    </row>
    <row r="2312" spans="1:4" x14ac:dyDescent="0.2">
      <c r="A2312" s="158"/>
      <c r="D2312" s="138"/>
    </row>
    <row r="2313" spans="1:4" x14ac:dyDescent="0.2">
      <c r="A2313" s="158"/>
      <c r="D2313" s="138"/>
    </row>
    <row r="2314" spans="1:4" x14ac:dyDescent="0.2">
      <c r="A2314" s="158"/>
      <c r="D2314" s="138"/>
    </row>
    <row r="2315" spans="1:4" x14ac:dyDescent="0.2">
      <c r="A2315" s="158"/>
      <c r="D2315" s="138"/>
    </row>
    <row r="2316" spans="1:4" x14ac:dyDescent="0.2">
      <c r="A2316" s="158"/>
      <c r="D2316" s="138"/>
    </row>
    <row r="2317" spans="1:4" x14ac:dyDescent="0.2">
      <c r="A2317" s="158"/>
      <c r="D2317" s="138"/>
    </row>
    <row r="2318" spans="1:4" x14ac:dyDescent="0.2">
      <c r="A2318" s="158"/>
      <c r="D2318" s="138"/>
    </row>
    <row r="2319" spans="1:4" x14ac:dyDescent="0.2">
      <c r="A2319" s="158"/>
      <c r="D2319" s="138"/>
    </row>
    <row r="2320" spans="1:4" x14ac:dyDescent="0.2">
      <c r="A2320" s="158"/>
      <c r="D2320" s="138"/>
    </row>
    <row r="2321" spans="1:4" x14ac:dyDescent="0.2">
      <c r="A2321" s="158"/>
      <c r="D2321" s="138"/>
    </row>
    <row r="2322" spans="1:4" x14ac:dyDescent="0.2">
      <c r="A2322" s="158"/>
      <c r="D2322" s="138"/>
    </row>
    <row r="2323" spans="1:4" x14ac:dyDescent="0.2">
      <c r="A2323" s="158"/>
      <c r="D2323" s="138"/>
    </row>
    <row r="2324" spans="1:4" x14ac:dyDescent="0.2">
      <c r="A2324" s="158"/>
      <c r="D2324" s="138"/>
    </row>
    <row r="2325" spans="1:4" x14ac:dyDescent="0.2">
      <c r="A2325" s="158"/>
      <c r="D2325" s="138"/>
    </row>
    <row r="2326" spans="1:4" x14ac:dyDescent="0.2">
      <c r="A2326" s="158"/>
      <c r="D2326" s="138"/>
    </row>
    <row r="2327" spans="1:4" x14ac:dyDescent="0.2">
      <c r="A2327" s="158"/>
      <c r="D2327" s="138"/>
    </row>
    <row r="2328" spans="1:4" x14ac:dyDescent="0.2">
      <c r="A2328" s="158"/>
      <c r="D2328" s="138"/>
    </row>
    <row r="2329" spans="1:4" x14ac:dyDescent="0.2">
      <c r="A2329" s="158"/>
      <c r="D2329" s="138"/>
    </row>
    <row r="2330" spans="1:4" x14ac:dyDescent="0.2">
      <c r="A2330" s="158"/>
      <c r="D2330" s="138"/>
    </row>
    <row r="2331" spans="1:4" x14ac:dyDescent="0.2">
      <c r="A2331" s="158"/>
      <c r="D2331" s="138"/>
    </row>
    <row r="2332" spans="1:4" x14ac:dyDescent="0.2">
      <c r="A2332" s="158"/>
      <c r="D2332" s="138"/>
    </row>
    <row r="2333" spans="1:4" x14ac:dyDescent="0.2">
      <c r="A2333" s="158"/>
      <c r="D2333" s="138"/>
    </row>
    <row r="2334" spans="1:4" x14ac:dyDescent="0.2">
      <c r="A2334" s="158"/>
      <c r="D2334" s="138"/>
    </row>
    <row r="2335" spans="1:4" x14ac:dyDescent="0.2">
      <c r="A2335" s="158"/>
      <c r="D2335" s="138"/>
    </row>
    <row r="2336" spans="1:4" x14ac:dyDescent="0.2">
      <c r="A2336" s="158"/>
      <c r="D2336" s="138"/>
    </row>
    <row r="2337" spans="1:4" x14ac:dyDescent="0.2">
      <c r="A2337" s="158"/>
      <c r="D2337" s="138"/>
    </row>
    <row r="2338" spans="1:4" x14ac:dyDescent="0.2">
      <c r="A2338" s="158"/>
      <c r="D2338" s="138"/>
    </row>
    <row r="2339" spans="1:4" x14ac:dyDescent="0.2">
      <c r="A2339" s="158"/>
      <c r="D2339" s="138"/>
    </row>
    <row r="2340" spans="1:4" x14ac:dyDescent="0.2">
      <c r="A2340" s="158"/>
      <c r="D2340" s="138"/>
    </row>
    <row r="2341" spans="1:4" x14ac:dyDescent="0.2">
      <c r="A2341" s="158"/>
      <c r="D2341" s="138"/>
    </row>
    <row r="2342" spans="1:4" x14ac:dyDescent="0.2">
      <c r="A2342" s="158"/>
      <c r="D2342" s="138"/>
    </row>
    <row r="2343" spans="1:4" x14ac:dyDescent="0.2">
      <c r="A2343" s="158"/>
      <c r="D2343" s="138"/>
    </row>
    <row r="2344" spans="1:4" x14ac:dyDescent="0.2">
      <c r="A2344" s="158"/>
      <c r="D2344" s="138"/>
    </row>
    <row r="2345" spans="1:4" x14ac:dyDescent="0.2">
      <c r="A2345" s="158"/>
      <c r="D2345" s="138"/>
    </row>
    <row r="2346" spans="1:4" x14ac:dyDescent="0.2">
      <c r="A2346" s="158"/>
      <c r="D2346" s="138"/>
    </row>
    <row r="2347" spans="1:4" x14ac:dyDescent="0.2">
      <c r="A2347" s="158"/>
      <c r="D2347" s="138"/>
    </row>
    <row r="2348" spans="1:4" x14ac:dyDescent="0.2">
      <c r="A2348" s="158"/>
      <c r="D2348" s="138"/>
    </row>
    <row r="2349" spans="1:4" x14ac:dyDescent="0.2">
      <c r="A2349" s="158"/>
      <c r="D2349" s="138"/>
    </row>
    <row r="2350" spans="1:4" x14ac:dyDescent="0.2">
      <c r="A2350" s="158"/>
      <c r="D2350" s="138"/>
    </row>
    <row r="2351" spans="1:4" x14ac:dyDescent="0.2">
      <c r="A2351" s="158"/>
      <c r="D2351" s="138"/>
    </row>
    <row r="2352" spans="1:4" x14ac:dyDescent="0.2">
      <c r="A2352" s="158"/>
      <c r="D2352" s="138"/>
    </row>
    <row r="2353" spans="1:4" x14ac:dyDescent="0.2">
      <c r="A2353" s="158"/>
      <c r="D2353" s="138"/>
    </row>
    <row r="2354" spans="1:4" x14ac:dyDescent="0.2">
      <c r="A2354" s="158"/>
      <c r="D2354" s="138"/>
    </row>
    <row r="2355" spans="1:4" x14ac:dyDescent="0.2">
      <c r="A2355" s="158"/>
      <c r="D2355" s="138"/>
    </row>
    <row r="2356" spans="1:4" x14ac:dyDescent="0.2">
      <c r="A2356" s="158"/>
      <c r="D2356" s="138"/>
    </row>
    <row r="2357" spans="1:4" x14ac:dyDescent="0.2">
      <c r="A2357" s="158"/>
      <c r="D2357" s="138"/>
    </row>
    <row r="2358" spans="1:4" x14ac:dyDescent="0.2">
      <c r="A2358" s="158"/>
      <c r="D2358" s="138"/>
    </row>
    <row r="2359" spans="1:4" x14ac:dyDescent="0.2">
      <c r="A2359" s="158"/>
      <c r="D2359" s="138"/>
    </row>
    <row r="2360" spans="1:4" x14ac:dyDescent="0.2">
      <c r="A2360" s="158"/>
      <c r="D2360" s="138"/>
    </row>
    <row r="2361" spans="1:4" x14ac:dyDescent="0.2">
      <c r="A2361" s="158"/>
      <c r="D2361" s="138"/>
    </row>
    <row r="2362" spans="1:4" x14ac:dyDescent="0.2">
      <c r="A2362" s="158"/>
      <c r="D2362" s="138"/>
    </row>
    <row r="2363" spans="1:4" x14ac:dyDescent="0.2">
      <c r="A2363" s="158"/>
      <c r="D2363" s="138"/>
    </row>
    <row r="2364" spans="1:4" x14ac:dyDescent="0.2">
      <c r="A2364" s="158"/>
      <c r="D2364" s="138"/>
    </row>
    <row r="2365" spans="1:4" x14ac:dyDescent="0.2">
      <c r="A2365" s="158"/>
      <c r="D2365" s="138"/>
    </row>
    <row r="2366" spans="1:4" x14ac:dyDescent="0.2">
      <c r="A2366" s="158"/>
      <c r="D2366" s="138"/>
    </row>
    <row r="2367" spans="1:4" x14ac:dyDescent="0.2">
      <c r="A2367" s="158"/>
      <c r="D2367" s="138"/>
    </row>
    <row r="2368" spans="1:4" x14ac:dyDescent="0.2">
      <c r="A2368" s="158"/>
      <c r="D2368" s="138"/>
    </row>
    <row r="2369" spans="1:4" x14ac:dyDescent="0.2">
      <c r="A2369" s="158"/>
      <c r="D2369" s="138"/>
    </row>
    <row r="2370" spans="1:4" x14ac:dyDescent="0.2">
      <c r="A2370" s="158"/>
      <c r="D2370" s="138"/>
    </row>
    <row r="2371" spans="1:4" x14ac:dyDescent="0.2">
      <c r="A2371" s="158"/>
      <c r="D2371" s="138"/>
    </row>
    <row r="2372" spans="1:4" x14ac:dyDescent="0.2">
      <c r="A2372" s="158"/>
      <c r="D2372" s="138"/>
    </row>
    <row r="2373" spans="1:4" x14ac:dyDescent="0.2">
      <c r="A2373" s="158"/>
      <c r="D2373" s="138"/>
    </row>
    <row r="2374" spans="1:4" x14ac:dyDescent="0.2">
      <c r="A2374" s="158"/>
      <c r="D2374" s="138"/>
    </row>
    <row r="2375" spans="1:4" x14ac:dyDescent="0.2">
      <c r="A2375" s="158"/>
      <c r="D2375" s="138"/>
    </row>
    <row r="2376" spans="1:4" x14ac:dyDescent="0.2">
      <c r="A2376" s="158"/>
      <c r="D2376" s="138"/>
    </row>
    <row r="2377" spans="1:4" x14ac:dyDescent="0.2">
      <c r="A2377" s="158"/>
      <c r="D2377" s="138"/>
    </row>
    <row r="2378" spans="1:4" x14ac:dyDescent="0.2">
      <c r="A2378" s="158"/>
      <c r="D2378" s="138"/>
    </row>
    <row r="2379" spans="1:4" x14ac:dyDescent="0.2">
      <c r="A2379" s="158"/>
      <c r="D2379" s="138"/>
    </row>
    <row r="2380" spans="1:4" x14ac:dyDescent="0.2">
      <c r="A2380" s="158"/>
      <c r="D2380" s="138"/>
    </row>
    <row r="2381" spans="1:4" x14ac:dyDescent="0.2">
      <c r="A2381" s="158"/>
      <c r="D2381" s="138"/>
    </row>
    <row r="2382" spans="1:4" x14ac:dyDescent="0.2">
      <c r="A2382" s="158"/>
      <c r="D2382" s="138"/>
    </row>
    <row r="2383" spans="1:4" x14ac:dyDescent="0.2">
      <c r="A2383" s="158"/>
      <c r="D2383" s="138"/>
    </row>
    <row r="2384" spans="1:4" x14ac:dyDescent="0.2">
      <c r="A2384" s="158"/>
      <c r="D2384" s="138"/>
    </row>
    <row r="2385" spans="1:4" x14ac:dyDescent="0.2">
      <c r="A2385" s="158"/>
      <c r="D2385" s="138"/>
    </row>
    <row r="2386" spans="1:4" x14ac:dyDescent="0.2">
      <c r="A2386" s="158"/>
      <c r="D2386" s="138"/>
    </row>
    <row r="2387" spans="1:4" x14ac:dyDescent="0.2">
      <c r="A2387" s="158"/>
      <c r="D2387" s="138"/>
    </row>
    <row r="2388" spans="1:4" x14ac:dyDescent="0.2">
      <c r="A2388" s="158"/>
      <c r="D2388" s="138"/>
    </row>
    <row r="2389" spans="1:4" x14ac:dyDescent="0.2">
      <c r="A2389" s="158"/>
      <c r="D2389" s="138"/>
    </row>
    <row r="2390" spans="1:4" x14ac:dyDescent="0.2">
      <c r="A2390" s="158"/>
      <c r="D2390" s="138"/>
    </row>
    <row r="2391" spans="1:4" x14ac:dyDescent="0.2">
      <c r="A2391" s="158"/>
      <c r="D2391" s="138"/>
    </row>
    <row r="2392" spans="1:4" x14ac:dyDescent="0.2">
      <c r="A2392" s="158"/>
      <c r="D2392" s="138"/>
    </row>
    <row r="2393" spans="1:4" x14ac:dyDescent="0.2">
      <c r="A2393" s="158"/>
      <c r="D2393" s="138"/>
    </row>
    <row r="2394" spans="1:4" x14ac:dyDescent="0.2">
      <c r="A2394" s="158"/>
      <c r="D2394" s="138"/>
    </row>
    <row r="2395" spans="1:4" x14ac:dyDescent="0.2">
      <c r="A2395" s="158"/>
      <c r="D2395" s="138"/>
    </row>
    <row r="2396" spans="1:4" x14ac:dyDescent="0.2">
      <c r="A2396" s="158"/>
      <c r="D2396" s="138"/>
    </row>
    <row r="2397" spans="1:4" x14ac:dyDescent="0.2">
      <c r="A2397" s="158"/>
      <c r="D2397" s="138"/>
    </row>
    <row r="2398" spans="1:4" x14ac:dyDescent="0.2">
      <c r="A2398" s="158"/>
      <c r="D2398" s="138"/>
    </row>
    <row r="2399" spans="1:4" x14ac:dyDescent="0.2">
      <c r="A2399" s="158"/>
      <c r="D2399" s="138"/>
    </row>
    <row r="2400" spans="1:4" x14ac:dyDescent="0.2">
      <c r="A2400" s="158"/>
      <c r="D2400" s="138"/>
    </row>
    <row r="2401" spans="1:4" x14ac:dyDescent="0.2">
      <c r="A2401" s="158"/>
      <c r="D2401" s="138"/>
    </row>
    <row r="2402" spans="1:4" x14ac:dyDescent="0.2">
      <c r="A2402" s="158"/>
      <c r="D2402" s="138"/>
    </row>
    <row r="2403" spans="1:4" x14ac:dyDescent="0.2">
      <c r="A2403" s="158"/>
      <c r="D2403" s="138"/>
    </row>
    <row r="2404" spans="1:4" x14ac:dyDescent="0.2">
      <c r="A2404" s="158"/>
      <c r="D2404" s="138"/>
    </row>
    <row r="2405" spans="1:4" x14ac:dyDescent="0.2">
      <c r="A2405" s="158"/>
      <c r="D2405" s="138"/>
    </row>
    <row r="2406" spans="1:4" x14ac:dyDescent="0.2">
      <c r="A2406" s="158"/>
      <c r="D2406" s="138"/>
    </row>
    <row r="2407" spans="1:4" x14ac:dyDescent="0.2">
      <c r="A2407" s="158"/>
      <c r="D2407" s="138"/>
    </row>
    <row r="2408" spans="1:4" x14ac:dyDescent="0.2">
      <c r="A2408" s="158"/>
      <c r="D2408" s="138"/>
    </row>
    <row r="2409" spans="1:4" x14ac:dyDescent="0.2">
      <c r="A2409" s="158"/>
      <c r="D2409" s="138"/>
    </row>
    <row r="2410" spans="1:4" x14ac:dyDescent="0.2">
      <c r="A2410" s="158"/>
      <c r="D2410" s="138"/>
    </row>
    <row r="2411" spans="1:4" x14ac:dyDescent="0.2">
      <c r="A2411" s="158"/>
      <c r="D2411" s="138"/>
    </row>
    <row r="2412" spans="1:4" x14ac:dyDescent="0.2">
      <c r="A2412" s="158"/>
      <c r="D2412" s="138"/>
    </row>
    <row r="2413" spans="1:4" x14ac:dyDescent="0.2">
      <c r="A2413" s="158"/>
      <c r="D2413" s="138"/>
    </row>
    <row r="2414" spans="1:4" x14ac:dyDescent="0.2">
      <c r="A2414" s="158"/>
      <c r="D2414" s="138"/>
    </row>
    <row r="2415" spans="1:4" x14ac:dyDescent="0.2">
      <c r="A2415" s="158"/>
      <c r="D2415" s="138"/>
    </row>
    <row r="2416" spans="1:4" x14ac:dyDescent="0.2">
      <c r="A2416" s="158"/>
      <c r="D2416" s="138"/>
    </row>
    <row r="2417" spans="1:4" x14ac:dyDescent="0.2">
      <c r="A2417" s="158"/>
      <c r="D2417" s="138"/>
    </row>
    <row r="2418" spans="1:4" x14ac:dyDescent="0.2">
      <c r="A2418" s="158"/>
      <c r="D2418" s="138"/>
    </row>
    <row r="2419" spans="1:4" x14ac:dyDescent="0.2">
      <c r="A2419" s="158"/>
      <c r="D2419" s="138"/>
    </row>
    <row r="2420" spans="1:4" x14ac:dyDescent="0.2">
      <c r="A2420" s="158"/>
      <c r="D2420" s="138"/>
    </row>
    <row r="2421" spans="1:4" x14ac:dyDescent="0.2">
      <c r="A2421" s="158"/>
      <c r="D2421" s="138"/>
    </row>
    <row r="2422" spans="1:4" x14ac:dyDescent="0.2">
      <c r="A2422" s="158"/>
      <c r="D2422" s="138"/>
    </row>
    <row r="2423" spans="1:4" x14ac:dyDescent="0.2">
      <c r="A2423" s="158"/>
      <c r="D2423" s="138"/>
    </row>
    <row r="2424" spans="1:4" x14ac:dyDescent="0.2">
      <c r="A2424" s="158"/>
      <c r="D2424" s="138"/>
    </row>
    <row r="2425" spans="1:4" x14ac:dyDescent="0.2">
      <c r="A2425" s="158"/>
      <c r="D2425" s="138"/>
    </row>
    <row r="2426" spans="1:4" x14ac:dyDescent="0.2">
      <c r="A2426" s="158"/>
      <c r="D2426" s="138"/>
    </row>
    <row r="2427" spans="1:4" x14ac:dyDescent="0.2">
      <c r="A2427" s="158"/>
      <c r="D2427" s="138"/>
    </row>
    <row r="2428" spans="1:4" x14ac:dyDescent="0.2">
      <c r="A2428" s="158"/>
      <c r="D2428" s="138"/>
    </row>
    <row r="2429" spans="1:4" x14ac:dyDescent="0.2">
      <c r="A2429" s="158"/>
      <c r="D2429" s="138"/>
    </row>
    <row r="2430" spans="1:4" x14ac:dyDescent="0.2">
      <c r="A2430" s="158"/>
      <c r="D2430" s="138"/>
    </row>
    <row r="2431" spans="1:4" x14ac:dyDescent="0.2">
      <c r="A2431" s="158"/>
      <c r="D2431" s="138"/>
    </row>
    <row r="2432" spans="1:4" x14ac:dyDescent="0.2">
      <c r="A2432" s="158"/>
      <c r="D2432" s="138"/>
    </row>
    <row r="2433" spans="1:4" x14ac:dyDescent="0.2">
      <c r="A2433" s="158"/>
      <c r="D2433" s="138"/>
    </row>
    <row r="2434" spans="1:4" x14ac:dyDescent="0.2">
      <c r="A2434" s="158"/>
      <c r="D2434" s="138"/>
    </row>
    <row r="2435" spans="1:4" x14ac:dyDescent="0.2">
      <c r="A2435" s="158"/>
      <c r="D2435" s="138"/>
    </row>
    <row r="2436" spans="1:4" x14ac:dyDescent="0.2">
      <c r="A2436" s="158"/>
      <c r="D2436" s="138"/>
    </row>
    <row r="2437" spans="1:4" x14ac:dyDescent="0.2">
      <c r="A2437" s="158"/>
      <c r="D2437" s="138"/>
    </row>
    <row r="2438" spans="1:4" x14ac:dyDescent="0.2">
      <c r="A2438" s="158"/>
      <c r="D2438" s="138"/>
    </row>
    <row r="2439" spans="1:4" x14ac:dyDescent="0.2">
      <c r="A2439" s="158"/>
      <c r="D2439" s="138"/>
    </row>
    <row r="2440" spans="1:4" x14ac:dyDescent="0.2">
      <c r="A2440" s="158"/>
      <c r="D2440" s="138"/>
    </row>
    <row r="2441" spans="1:4" x14ac:dyDescent="0.2">
      <c r="A2441" s="158"/>
      <c r="D2441" s="138"/>
    </row>
    <row r="2442" spans="1:4" x14ac:dyDescent="0.2">
      <c r="A2442" s="158"/>
      <c r="D2442" s="138"/>
    </row>
    <row r="2443" spans="1:4" x14ac:dyDescent="0.2">
      <c r="A2443" s="158"/>
      <c r="D2443" s="138"/>
    </row>
    <row r="2444" spans="1:4" x14ac:dyDescent="0.2">
      <c r="A2444" s="158"/>
      <c r="D2444" s="138"/>
    </row>
    <row r="2445" spans="1:4" x14ac:dyDescent="0.2">
      <c r="A2445" s="158"/>
      <c r="D2445" s="138"/>
    </row>
    <row r="2446" spans="1:4" x14ac:dyDescent="0.2">
      <c r="A2446" s="158"/>
      <c r="D2446" s="138"/>
    </row>
    <row r="2447" spans="1:4" x14ac:dyDescent="0.2">
      <c r="A2447" s="158"/>
      <c r="D2447" s="138"/>
    </row>
    <row r="2448" spans="1:4" x14ac:dyDescent="0.2">
      <c r="A2448" s="158"/>
      <c r="D2448" s="138"/>
    </row>
    <row r="2449" spans="1:4" x14ac:dyDescent="0.2">
      <c r="A2449" s="158"/>
      <c r="D2449" s="138"/>
    </row>
    <row r="2450" spans="1:4" x14ac:dyDescent="0.2">
      <c r="A2450" s="158"/>
      <c r="D2450" s="138"/>
    </row>
    <row r="2451" spans="1:4" x14ac:dyDescent="0.2">
      <c r="A2451" s="158"/>
      <c r="D2451" s="138"/>
    </row>
    <row r="2452" spans="1:4" x14ac:dyDescent="0.2">
      <c r="A2452" s="158"/>
      <c r="D2452" s="138"/>
    </row>
    <row r="2453" spans="1:4" x14ac:dyDescent="0.2">
      <c r="A2453" s="158"/>
      <c r="D2453" s="138"/>
    </row>
    <row r="2454" spans="1:4" x14ac:dyDescent="0.2">
      <c r="A2454" s="158"/>
      <c r="D2454" s="138"/>
    </row>
    <row r="2455" spans="1:4" x14ac:dyDescent="0.2">
      <c r="A2455" s="158"/>
      <c r="D2455" s="138"/>
    </row>
    <row r="2456" spans="1:4" x14ac:dyDescent="0.2">
      <c r="A2456" s="158"/>
      <c r="D2456" s="138"/>
    </row>
    <row r="2457" spans="1:4" x14ac:dyDescent="0.2">
      <c r="A2457" s="158"/>
      <c r="D2457" s="138"/>
    </row>
    <row r="2458" spans="1:4" x14ac:dyDescent="0.2">
      <c r="A2458" s="158"/>
      <c r="D2458" s="138"/>
    </row>
    <row r="2459" spans="1:4" x14ac:dyDescent="0.2">
      <c r="A2459" s="158"/>
      <c r="D2459" s="138"/>
    </row>
    <row r="2460" spans="1:4" x14ac:dyDescent="0.2">
      <c r="A2460" s="158"/>
      <c r="D2460" s="138"/>
    </row>
    <row r="2461" spans="1:4" x14ac:dyDescent="0.2">
      <c r="A2461" s="158"/>
      <c r="D2461" s="138"/>
    </row>
    <row r="2462" spans="1:4" x14ac:dyDescent="0.2">
      <c r="A2462" s="158"/>
      <c r="D2462" s="138"/>
    </row>
    <row r="2463" spans="1:4" x14ac:dyDescent="0.2">
      <c r="A2463" s="158"/>
      <c r="D2463" s="138"/>
    </row>
    <row r="2464" spans="1:4" x14ac:dyDescent="0.2">
      <c r="A2464" s="158"/>
      <c r="D2464" s="138"/>
    </row>
    <row r="2465" spans="1:4" x14ac:dyDescent="0.2">
      <c r="A2465" s="158"/>
      <c r="D2465" s="138"/>
    </row>
    <row r="2466" spans="1:4" x14ac:dyDescent="0.2">
      <c r="A2466" s="158"/>
      <c r="D2466" s="138"/>
    </row>
    <row r="2467" spans="1:4" x14ac:dyDescent="0.2">
      <c r="A2467" s="158"/>
      <c r="D2467" s="138"/>
    </row>
    <row r="2468" spans="1:4" x14ac:dyDescent="0.2">
      <c r="A2468" s="158"/>
      <c r="D2468" s="138"/>
    </row>
    <row r="2469" spans="1:4" x14ac:dyDescent="0.2">
      <c r="A2469" s="158"/>
      <c r="D2469" s="138"/>
    </row>
    <row r="2470" spans="1:4" x14ac:dyDescent="0.2">
      <c r="A2470" s="158"/>
      <c r="D2470" s="138"/>
    </row>
    <row r="2471" spans="1:4" x14ac:dyDescent="0.2">
      <c r="A2471" s="158"/>
      <c r="D2471" s="138"/>
    </row>
    <row r="2472" spans="1:4" x14ac:dyDescent="0.2">
      <c r="A2472" s="158"/>
      <c r="D2472" s="138"/>
    </row>
    <row r="2473" spans="1:4" x14ac:dyDescent="0.2">
      <c r="A2473" s="158"/>
      <c r="D2473" s="138"/>
    </row>
    <row r="2474" spans="1:4" x14ac:dyDescent="0.2">
      <c r="A2474" s="158"/>
      <c r="D2474" s="138"/>
    </row>
    <row r="2475" spans="1:4" x14ac:dyDescent="0.2">
      <c r="A2475" s="158"/>
      <c r="D2475" s="138"/>
    </row>
    <row r="2476" spans="1:4" x14ac:dyDescent="0.2">
      <c r="A2476" s="158"/>
      <c r="D2476" s="138"/>
    </row>
    <row r="2477" spans="1:4" x14ac:dyDescent="0.2">
      <c r="A2477" s="158"/>
      <c r="D2477" s="138"/>
    </row>
    <row r="2478" spans="1:4" x14ac:dyDescent="0.2">
      <c r="A2478" s="158"/>
      <c r="D2478" s="138"/>
    </row>
    <row r="2479" spans="1:4" x14ac:dyDescent="0.2">
      <c r="A2479" s="158"/>
      <c r="D2479" s="138"/>
    </row>
    <row r="2480" spans="1:4" x14ac:dyDescent="0.2">
      <c r="A2480" s="158"/>
      <c r="D2480" s="138"/>
    </row>
    <row r="2481" spans="1:4" x14ac:dyDescent="0.2">
      <c r="A2481" s="158"/>
      <c r="D2481" s="138"/>
    </row>
    <row r="2482" spans="1:4" x14ac:dyDescent="0.2">
      <c r="A2482" s="158"/>
      <c r="D2482" s="138"/>
    </row>
    <row r="2483" spans="1:4" x14ac:dyDescent="0.2">
      <c r="A2483" s="158"/>
      <c r="D2483" s="138"/>
    </row>
    <row r="2484" spans="1:4" x14ac:dyDescent="0.2">
      <c r="A2484" s="158"/>
      <c r="D2484" s="138"/>
    </row>
    <row r="2485" spans="1:4" x14ac:dyDescent="0.2">
      <c r="A2485" s="158"/>
      <c r="D2485" s="138"/>
    </row>
    <row r="2486" spans="1:4" x14ac:dyDescent="0.2">
      <c r="A2486" s="158"/>
      <c r="D2486" s="138"/>
    </row>
    <row r="2487" spans="1:4" x14ac:dyDescent="0.2">
      <c r="A2487" s="158"/>
      <c r="D2487" s="138"/>
    </row>
    <row r="2488" spans="1:4" x14ac:dyDescent="0.2">
      <c r="A2488" s="158"/>
      <c r="D2488" s="138"/>
    </row>
    <row r="2489" spans="1:4" x14ac:dyDescent="0.2">
      <c r="A2489" s="158"/>
      <c r="D2489" s="138"/>
    </row>
    <row r="2490" spans="1:4" x14ac:dyDescent="0.2">
      <c r="A2490" s="158"/>
      <c r="D2490" s="138"/>
    </row>
    <row r="2491" spans="1:4" x14ac:dyDescent="0.2">
      <c r="A2491" s="158"/>
      <c r="D2491" s="138"/>
    </row>
    <row r="2492" spans="1:4" x14ac:dyDescent="0.2">
      <c r="A2492" s="158"/>
      <c r="D2492" s="138"/>
    </row>
    <row r="2493" spans="1:4" x14ac:dyDescent="0.2">
      <c r="A2493" s="158"/>
      <c r="D2493" s="138"/>
    </row>
    <row r="2494" spans="1:4" x14ac:dyDescent="0.2">
      <c r="A2494" s="158"/>
      <c r="D2494" s="138"/>
    </row>
    <row r="2495" spans="1:4" x14ac:dyDescent="0.2">
      <c r="A2495" s="158"/>
      <c r="D2495" s="138"/>
    </row>
    <row r="2496" spans="1:4" x14ac:dyDescent="0.2">
      <c r="A2496" s="158"/>
      <c r="D2496" s="138"/>
    </row>
    <row r="2497" spans="1:4" x14ac:dyDescent="0.2">
      <c r="A2497" s="158"/>
      <c r="D2497" s="138"/>
    </row>
    <row r="2498" spans="1:4" x14ac:dyDescent="0.2">
      <c r="A2498" s="158"/>
      <c r="D2498" s="138"/>
    </row>
    <row r="2499" spans="1:4" x14ac:dyDescent="0.2">
      <c r="A2499" s="158"/>
      <c r="D2499" s="138"/>
    </row>
    <row r="2500" spans="1:4" x14ac:dyDescent="0.2">
      <c r="A2500" s="158"/>
      <c r="D2500" s="138"/>
    </row>
    <row r="2501" spans="1:4" x14ac:dyDescent="0.2">
      <c r="A2501" s="158"/>
      <c r="D2501" s="138"/>
    </row>
    <row r="2502" spans="1:4" x14ac:dyDescent="0.2">
      <c r="A2502" s="158"/>
      <c r="D2502" s="138"/>
    </row>
    <row r="2503" spans="1:4" x14ac:dyDescent="0.2">
      <c r="A2503" s="158"/>
      <c r="D2503" s="138"/>
    </row>
    <row r="2504" spans="1:4" x14ac:dyDescent="0.2">
      <c r="A2504" s="158"/>
      <c r="D2504" s="138"/>
    </row>
    <row r="2505" spans="1:4" x14ac:dyDescent="0.2">
      <c r="A2505" s="158"/>
      <c r="D2505" s="138"/>
    </row>
    <row r="2506" spans="1:4" x14ac:dyDescent="0.2">
      <c r="A2506" s="158"/>
      <c r="D2506" s="138"/>
    </row>
    <row r="2507" spans="1:4" x14ac:dyDescent="0.2">
      <c r="A2507" s="158"/>
      <c r="D2507" s="138"/>
    </row>
    <row r="2508" spans="1:4" x14ac:dyDescent="0.2">
      <c r="A2508" s="158"/>
      <c r="D2508" s="138"/>
    </row>
    <row r="2509" spans="1:4" x14ac:dyDescent="0.2">
      <c r="A2509" s="158"/>
      <c r="D2509" s="138"/>
    </row>
    <row r="2510" spans="1:4" x14ac:dyDescent="0.2">
      <c r="A2510" s="158"/>
      <c r="D2510" s="138"/>
    </row>
    <row r="2511" spans="1:4" x14ac:dyDescent="0.2">
      <c r="A2511" s="158"/>
      <c r="D2511" s="138"/>
    </row>
    <row r="2512" spans="1:4" x14ac:dyDescent="0.2">
      <c r="A2512" s="158"/>
      <c r="D2512" s="138"/>
    </row>
    <row r="2513" spans="1:4" x14ac:dyDescent="0.2">
      <c r="A2513" s="158"/>
      <c r="D2513" s="138"/>
    </row>
    <row r="2514" spans="1:4" x14ac:dyDescent="0.2">
      <c r="A2514" s="158"/>
      <c r="D2514" s="138"/>
    </row>
    <row r="2515" spans="1:4" x14ac:dyDescent="0.2">
      <c r="A2515" s="158"/>
      <c r="D2515" s="138"/>
    </row>
    <row r="2516" spans="1:4" x14ac:dyDescent="0.2">
      <c r="A2516" s="158"/>
      <c r="D2516" s="138"/>
    </row>
    <row r="2517" spans="1:4" x14ac:dyDescent="0.2">
      <c r="A2517" s="158"/>
      <c r="D2517" s="138"/>
    </row>
    <row r="2518" spans="1:4" x14ac:dyDescent="0.2">
      <c r="A2518" s="158"/>
      <c r="D2518" s="138"/>
    </row>
    <row r="2519" spans="1:4" x14ac:dyDescent="0.2">
      <c r="A2519" s="158"/>
      <c r="D2519" s="138"/>
    </row>
    <row r="2520" spans="1:4" x14ac:dyDescent="0.2">
      <c r="A2520" s="158"/>
      <c r="D2520" s="138"/>
    </row>
    <row r="2521" spans="1:4" x14ac:dyDescent="0.2">
      <c r="A2521" s="158"/>
      <c r="D2521" s="138"/>
    </row>
    <row r="2522" spans="1:4" x14ac:dyDescent="0.2">
      <c r="A2522" s="158"/>
      <c r="D2522" s="138"/>
    </row>
    <row r="2523" spans="1:4" x14ac:dyDescent="0.2">
      <c r="A2523" s="158"/>
      <c r="D2523" s="138"/>
    </row>
    <row r="2524" spans="1:4" x14ac:dyDescent="0.2">
      <c r="A2524" s="158"/>
      <c r="D2524" s="138"/>
    </row>
    <row r="2525" spans="1:4" x14ac:dyDescent="0.2">
      <c r="A2525" s="158"/>
      <c r="D2525" s="138"/>
    </row>
    <row r="2526" spans="1:4" x14ac:dyDescent="0.2">
      <c r="A2526" s="158"/>
      <c r="D2526" s="138"/>
    </row>
    <row r="2527" spans="1:4" x14ac:dyDescent="0.2">
      <c r="A2527" s="158"/>
      <c r="D2527" s="138"/>
    </row>
    <row r="2528" spans="1:4" x14ac:dyDescent="0.2">
      <c r="A2528" s="158"/>
      <c r="D2528" s="138"/>
    </row>
    <row r="2529" spans="1:4" x14ac:dyDescent="0.2">
      <c r="A2529" s="158"/>
      <c r="D2529" s="138"/>
    </row>
    <row r="2530" spans="1:4" x14ac:dyDescent="0.2">
      <c r="A2530" s="158"/>
      <c r="D2530" s="138"/>
    </row>
    <row r="2531" spans="1:4" x14ac:dyDescent="0.2">
      <c r="A2531" s="158"/>
      <c r="D2531" s="138"/>
    </row>
    <row r="2532" spans="1:4" x14ac:dyDescent="0.2">
      <c r="A2532" s="158"/>
      <c r="D2532" s="138"/>
    </row>
    <row r="2533" spans="1:4" x14ac:dyDescent="0.2">
      <c r="A2533" s="158"/>
      <c r="D2533" s="138"/>
    </row>
    <row r="2534" spans="1:4" x14ac:dyDescent="0.2">
      <c r="A2534" s="158"/>
      <c r="D2534" s="138"/>
    </row>
    <row r="2535" spans="1:4" x14ac:dyDescent="0.2">
      <c r="A2535" s="158"/>
      <c r="D2535" s="138"/>
    </row>
    <row r="2536" spans="1:4" x14ac:dyDescent="0.2">
      <c r="A2536" s="158"/>
      <c r="D2536" s="138"/>
    </row>
    <row r="2537" spans="1:4" x14ac:dyDescent="0.2">
      <c r="A2537" s="158"/>
      <c r="D2537" s="138"/>
    </row>
    <row r="2538" spans="1:4" x14ac:dyDescent="0.2">
      <c r="A2538" s="158"/>
      <c r="D2538" s="138"/>
    </row>
    <row r="2539" spans="1:4" x14ac:dyDescent="0.2">
      <c r="A2539" s="158"/>
      <c r="D2539" s="138"/>
    </row>
    <row r="2540" spans="1:4" x14ac:dyDescent="0.2">
      <c r="A2540" s="158"/>
      <c r="D2540" s="138"/>
    </row>
    <row r="2541" spans="1:4" x14ac:dyDescent="0.2">
      <c r="A2541" s="158"/>
      <c r="D2541" s="138"/>
    </row>
    <row r="2542" spans="1:4" x14ac:dyDescent="0.2">
      <c r="A2542" s="158"/>
      <c r="D2542" s="138"/>
    </row>
    <row r="2543" spans="1:4" x14ac:dyDescent="0.2">
      <c r="A2543" s="158"/>
      <c r="D2543" s="138"/>
    </row>
    <row r="2544" spans="1:4" x14ac:dyDescent="0.2">
      <c r="A2544" s="158"/>
      <c r="D2544" s="138"/>
    </row>
    <row r="2545" spans="1:4" x14ac:dyDescent="0.2">
      <c r="A2545" s="158"/>
      <c r="D2545" s="138"/>
    </row>
    <row r="2546" spans="1:4" x14ac:dyDescent="0.2">
      <c r="A2546" s="158"/>
      <c r="D2546" s="138"/>
    </row>
    <row r="2547" spans="1:4" x14ac:dyDescent="0.2">
      <c r="A2547" s="158"/>
      <c r="D2547" s="138"/>
    </row>
    <row r="2548" spans="1:4" x14ac:dyDescent="0.2">
      <c r="A2548" s="158"/>
      <c r="D2548" s="138"/>
    </row>
    <row r="2549" spans="1:4" x14ac:dyDescent="0.2">
      <c r="A2549" s="158"/>
      <c r="D2549" s="138"/>
    </row>
    <row r="2550" spans="1:4" x14ac:dyDescent="0.2">
      <c r="A2550" s="158"/>
      <c r="D2550" s="138"/>
    </row>
    <row r="2551" spans="1:4" x14ac:dyDescent="0.2">
      <c r="A2551" s="158"/>
      <c r="D2551" s="138"/>
    </row>
    <row r="2552" spans="1:4" x14ac:dyDescent="0.2">
      <c r="A2552" s="158"/>
      <c r="D2552" s="138"/>
    </row>
    <row r="2553" spans="1:4" x14ac:dyDescent="0.2">
      <c r="A2553" s="158"/>
      <c r="D2553" s="138"/>
    </row>
    <row r="2554" spans="1:4" x14ac:dyDescent="0.2">
      <c r="A2554" s="158"/>
      <c r="D2554" s="138"/>
    </row>
    <row r="2555" spans="1:4" x14ac:dyDescent="0.2">
      <c r="A2555" s="158"/>
      <c r="D2555" s="138"/>
    </row>
    <row r="2556" spans="1:4" x14ac:dyDescent="0.2">
      <c r="A2556" s="158"/>
      <c r="D2556" s="138"/>
    </row>
    <row r="2557" spans="1:4" x14ac:dyDescent="0.2">
      <c r="A2557" s="158"/>
      <c r="D2557" s="138"/>
    </row>
    <row r="2558" spans="1:4" x14ac:dyDescent="0.2">
      <c r="A2558" s="158"/>
      <c r="D2558" s="138"/>
    </row>
    <row r="2559" spans="1:4" x14ac:dyDescent="0.2">
      <c r="A2559" s="158"/>
      <c r="D2559" s="138"/>
    </row>
    <row r="2560" spans="1:4" x14ac:dyDescent="0.2">
      <c r="A2560" s="158"/>
      <c r="D2560" s="138"/>
    </row>
    <row r="2561" spans="1:4" x14ac:dyDescent="0.2">
      <c r="A2561" s="158"/>
      <c r="D2561" s="138"/>
    </row>
    <row r="2562" spans="1:4" x14ac:dyDescent="0.2">
      <c r="A2562" s="158"/>
      <c r="D2562" s="138"/>
    </row>
    <row r="2563" spans="1:4" x14ac:dyDescent="0.2">
      <c r="A2563" s="158"/>
      <c r="D2563" s="138"/>
    </row>
    <row r="2564" spans="1:4" x14ac:dyDescent="0.2">
      <c r="A2564" s="158"/>
      <c r="D2564" s="138"/>
    </row>
    <row r="2565" spans="1:4" x14ac:dyDescent="0.2">
      <c r="A2565" s="158"/>
      <c r="D2565" s="138"/>
    </row>
    <row r="2566" spans="1:4" x14ac:dyDescent="0.2">
      <c r="A2566" s="158"/>
      <c r="D2566" s="138"/>
    </row>
    <row r="2567" spans="1:4" x14ac:dyDescent="0.2">
      <c r="A2567" s="158"/>
      <c r="D2567" s="138"/>
    </row>
    <row r="2568" spans="1:4" x14ac:dyDescent="0.2">
      <c r="A2568" s="158"/>
      <c r="D2568" s="138"/>
    </row>
    <row r="2569" spans="1:4" x14ac:dyDescent="0.2">
      <c r="A2569" s="158"/>
      <c r="D2569" s="138"/>
    </row>
    <row r="2570" spans="1:4" x14ac:dyDescent="0.2">
      <c r="A2570" s="158"/>
      <c r="D2570" s="138"/>
    </row>
    <row r="2571" spans="1:4" x14ac:dyDescent="0.2">
      <c r="A2571" s="158"/>
      <c r="D2571" s="138"/>
    </row>
    <row r="2572" spans="1:4" x14ac:dyDescent="0.2">
      <c r="A2572" s="158"/>
      <c r="D2572" s="138"/>
    </row>
    <row r="2573" spans="1:4" x14ac:dyDescent="0.2">
      <c r="A2573" s="158"/>
      <c r="D2573" s="138"/>
    </row>
    <row r="2574" spans="1:4" x14ac:dyDescent="0.2">
      <c r="A2574" s="158"/>
      <c r="D2574" s="138"/>
    </row>
    <row r="2575" spans="1:4" x14ac:dyDescent="0.2">
      <c r="A2575" s="158"/>
      <c r="D2575" s="138"/>
    </row>
    <row r="2576" spans="1:4" x14ac:dyDescent="0.2">
      <c r="A2576" s="158"/>
      <c r="D2576" s="138"/>
    </row>
    <row r="2577" spans="1:4" x14ac:dyDescent="0.2">
      <c r="A2577" s="158"/>
      <c r="D2577" s="138"/>
    </row>
    <row r="2578" spans="1:4" x14ac:dyDescent="0.2">
      <c r="A2578" s="158"/>
      <c r="D2578" s="138"/>
    </row>
    <row r="2579" spans="1:4" x14ac:dyDescent="0.2">
      <c r="A2579" s="158"/>
      <c r="D2579" s="138"/>
    </row>
    <row r="2580" spans="1:4" x14ac:dyDescent="0.2">
      <c r="A2580" s="158"/>
      <c r="D2580" s="138"/>
    </row>
    <row r="2581" spans="1:4" x14ac:dyDescent="0.2">
      <c r="A2581" s="158"/>
      <c r="D2581" s="138"/>
    </row>
    <row r="2582" spans="1:4" x14ac:dyDescent="0.2">
      <c r="A2582" s="158"/>
      <c r="D2582" s="138"/>
    </row>
    <row r="2583" spans="1:4" x14ac:dyDescent="0.2">
      <c r="A2583" s="158"/>
      <c r="D2583" s="138"/>
    </row>
    <row r="2584" spans="1:4" x14ac:dyDescent="0.2">
      <c r="A2584" s="158"/>
      <c r="D2584" s="138"/>
    </row>
    <row r="2585" spans="1:4" x14ac:dyDescent="0.2">
      <c r="A2585" s="158"/>
      <c r="D2585" s="138"/>
    </row>
    <row r="2586" spans="1:4" x14ac:dyDescent="0.2">
      <c r="A2586" s="158"/>
      <c r="D2586" s="138"/>
    </row>
    <row r="2587" spans="1:4" x14ac:dyDescent="0.2">
      <c r="A2587" s="158"/>
      <c r="D2587" s="138"/>
    </row>
    <row r="2588" spans="1:4" x14ac:dyDescent="0.2">
      <c r="A2588" s="158"/>
      <c r="D2588" s="138"/>
    </row>
    <row r="2589" spans="1:4" x14ac:dyDescent="0.2">
      <c r="A2589" s="158"/>
      <c r="D2589" s="138"/>
    </row>
    <row r="2590" spans="1:4" x14ac:dyDescent="0.2">
      <c r="A2590" s="158"/>
      <c r="D2590" s="138"/>
    </row>
    <row r="2591" spans="1:4" x14ac:dyDescent="0.2">
      <c r="A2591" s="158"/>
      <c r="D2591" s="138"/>
    </row>
    <row r="2592" spans="1:4" x14ac:dyDescent="0.2">
      <c r="A2592" s="158"/>
      <c r="D2592" s="138"/>
    </row>
    <row r="2593" spans="1:4" x14ac:dyDescent="0.2">
      <c r="A2593" s="158"/>
      <c r="D2593" s="138"/>
    </row>
    <row r="2594" spans="1:4" x14ac:dyDescent="0.2">
      <c r="A2594" s="158"/>
      <c r="D2594" s="138"/>
    </row>
    <row r="2595" spans="1:4" x14ac:dyDescent="0.2">
      <c r="A2595" s="158"/>
      <c r="D2595" s="138"/>
    </row>
    <row r="2596" spans="1:4" x14ac:dyDescent="0.2">
      <c r="A2596" s="158"/>
      <c r="D2596" s="138"/>
    </row>
    <row r="2597" spans="1:4" x14ac:dyDescent="0.2">
      <c r="A2597" s="158"/>
      <c r="D2597" s="138"/>
    </row>
    <row r="2598" spans="1:4" x14ac:dyDescent="0.2">
      <c r="A2598" s="158"/>
      <c r="D2598" s="138"/>
    </row>
    <row r="2599" spans="1:4" x14ac:dyDescent="0.2">
      <c r="A2599" s="158"/>
      <c r="D2599" s="138"/>
    </row>
    <row r="2600" spans="1:4" x14ac:dyDescent="0.2">
      <c r="A2600" s="158"/>
      <c r="D2600" s="138"/>
    </row>
    <row r="2601" spans="1:4" x14ac:dyDescent="0.2">
      <c r="A2601" s="158"/>
      <c r="D2601" s="138"/>
    </row>
    <row r="2602" spans="1:4" x14ac:dyDescent="0.2">
      <c r="A2602" s="158"/>
      <c r="D2602" s="138"/>
    </row>
    <row r="2603" spans="1:4" x14ac:dyDescent="0.2">
      <c r="A2603" s="158"/>
      <c r="D2603" s="138"/>
    </row>
    <row r="2604" spans="1:4" x14ac:dyDescent="0.2">
      <c r="A2604" s="158"/>
      <c r="D2604" s="138"/>
    </row>
    <row r="2605" spans="1:4" x14ac:dyDescent="0.2">
      <c r="A2605" s="158"/>
      <c r="D2605" s="138"/>
    </row>
    <row r="2606" spans="1:4" x14ac:dyDescent="0.2">
      <c r="A2606" s="158"/>
      <c r="D2606" s="138"/>
    </row>
    <row r="2607" spans="1:4" x14ac:dyDescent="0.2">
      <c r="A2607" s="158"/>
      <c r="D2607" s="138"/>
    </row>
    <row r="2608" spans="1:4" x14ac:dyDescent="0.2">
      <c r="A2608" s="158"/>
      <c r="D2608" s="138"/>
    </row>
    <row r="2609" spans="1:4" x14ac:dyDescent="0.2">
      <c r="A2609" s="158"/>
      <c r="D2609" s="138"/>
    </row>
    <row r="2610" spans="1:4" x14ac:dyDescent="0.2">
      <c r="A2610" s="158"/>
      <c r="D2610" s="138"/>
    </row>
    <row r="2611" spans="1:4" x14ac:dyDescent="0.2">
      <c r="A2611" s="158"/>
      <c r="D2611" s="138"/>
    </row>
    <row r="2612" spans="1:4" x14ac:dyDescent="0.2">
      <c r="A2612" s="158"/>
      <c r="D2612" s="138"/>
    </row>
    <row r="2613" spans="1:4" x14ac:dyDescent="0.2">
      <c r="A2613" s="158"/>
      <c r="D2613" s="138"/>
    </row>
    <row r="2614" spans="1:4" x14ac:dyDescent="0.2">
      <c r="A2614" s="158"/>
      <c r="D2614" s="138"/>
    </row>
    <row r="2615" spans="1:4" x14ac:dyDescent="0.2">
      <c r="A2615" s="158"/>
      <c r="D2615" s="138"/>
    </row>
    <row r="2616" spans="1:4" x14ac:dyDescent="0.2">
      <c r="A2616" s="158"/>
      <c r="D2616" s="138"/>
    </row>
    <row r="2617" spans="1:4" x14ac:dyDescent="0.2">
      <c r="A2617" s="158"/>
      <c r="D2617" s="138"/>
    </row>
    <row r="2618" spans="1:4" x14ac:dyDescent="0.2">
      <c r="A2618" s="158"/>
      <c r="D2618" s="138"/>
    </row>
    <row r="2619" spans="1:4" x14ac:dyDescent="0.2">
      <c r="A2619" s="158"/>
      <c r="D2619" s="138"/>
    </row>
    <row r="2620" spans="1:4" x14ac:dyDescent="0.2">
      <c r="A2620" s="158"/>
      <c r="D2620" s="138"/>
    </row>
    <row r="2621" spans="1:4" x14ac:dyDescent="0.2">
      <c r="A2621" s="158"/>
      <c r="D2621" s="138"/>
    </row>
    <row r="2622" spans="1:4" x14ac:dyDescent="0.2">
      <c r="A2622" s="158"/>
      <c r="D2622" s="138"/>
    </row>
    <row r="2623" spans="1:4" x14ac:dyDescent="0.2">
      <c r="A2623" s="158"/>
      <c r="D2623" s="138"/>
    </row>
    <row r="2624" spans="1:4" x14ac:dyDescent="0.2">
      <c r="A2624" s="158"/>
      <c r="D2624" s="138"/>
    </row>
    <row r="2625" spans="1:4" x14ac:dyDescent="0.2">
      <c r="A2625" s="158"/>
      <c r="D2625" s="138"/>
    </row>
    <row r="2626" spans="1:4" x14ac:dyDescent="0.2">
      <c r="A2626" s="158"/>
      <c r="D2626" s="138"/>
    </row>
    <row r="2627" spans="1:4" x14ac:dyDescent="0.2">
      <c r="A2627" s="158"/>
      <c r="D2627" s="138"/>
    </row>
    <row r="2628" spans="1:4" x14ac:dyDescent="0.2">
      <c r="A2628" s="158"/>
      <c r="D2628" s="138"/>
    </row>
    <row r="2629" spans="1:4" x14ac:dyDescent="0.2">
      <c r="A2629" s="158"/>
      <c r="D2629" s="138"/>
    </row>
    <row r="2630" spans="1:4" x14ac:dyDescent="0.2">
      <c r="A2630" s="158"/>
      <c r="D2630" s="138"/>
    </row>
    <row r="2631" spans="1:4" x14ac:dyDescent="0.2">
      <c r="A2631" s="158"/>
      <c r="D2631" s="138"/>
    </row>
    <row r="2632" spans="1:4" x14ac:dyDescent="0.2">
      <c r="A2632" s="158"/>
      <c r="D2632" s="138"/>
    </row>
    <row r="2633" spans="1:4" x14ac:dyDescent="0.2">
      <c r="A2633" s="158"/>
      <c r="D2633" s="138"/>
    </row>
    <row r="2634" spans="1:4" x14ac:dyDescent="0.2">
      <c r="A2634" s="158"/>
      <c r="D2634" s="138"/>
    </row>
    <row r="2635" spans="1:4" x14ac:dyDescent="0.2">
      <c r="A2635" s="158"/>
      <c r="D2635" s="138"/>
    </row>
    <row r="2636" spans="1:4" x14ac:dyDescent="0.2">
      <c r="A2636" s="158"/>
      <c r="D2636" s="138"/>
    </row>
    <row r="2637" spans="1:4" x14ac:dyDescent="0.2">
      <c r="A2637" s="158"/>
      <c r="D2637" s="138"/>
    </row>
    <row r="2638" spans="1:4" x14ac:dyDescent="0.2">
      <c r="A2638" s="158"/>
      <c r="D2638" s="138"/>
    </row>
    <row r="2639" spans="1:4" x14ac:dyDescent="0.2">
      <c r="A2639" s="158"/>
      <c r="D2639" s="138"/>
    </row>
    <row r="2640" spans="1:4" x14ac:dyDescent="0.2">
      <c r="A2640" s="158"/>
      <c r="D2640" s="138"/>
    </row>
    <row r="2641" spans="1:4" x14ac:dyDescent="0.2">
      <c r="A2641" s="158"/>
      <c r="D2641" s="138"/>
    </row>
    <row r="2642" spans="1:4" x14ac:dyDescent="0.2">
      <c r="A2642" s="158"/>
      <c r="D2642" s="138"/>
    </row>
    <row r="2643" spans="1:4" x14ac:dyDescent="0.2">
      <c r="A2643" s="158"/>
      <c r="D2643" s="138"/>
    </row>
    <row r="2644" spans="1:4" x14ac:dyDescent="0.2">
      <c r="A2644" s="158"/>
      <c r="D2644" s="138"/>
    </row>
    <row r="2645" spans="1:4" x14ac:dyDescent="0.2">
      <c r="A2645" s="158"/>
      <c r="D2645" s="138"/>
    </row>
    <row r="2646" spans="1:4" x14ac:dyDescent="0.2">
      <c r="A2646" s="158"/>
      <c r="D2646" s="138"/>
    </row>
    <row r="2647" spans="1:4" x14ac:dyDescent="0.2">
      <c r="A2647" s="158"/>
      <c r="D2647" s="138"/>
    </row>
    <row r="2648" spans="1:4" x14ac:dyDescent="0.2">
      <c r="A2648" s="158"/>
      <c r="D2648" s="138"/>
    </row>
    <row r="2649" spans="1:4" x14ac:dyDescent="0.2">
      <c r="A2649" s="158"/>
      <c r="D2649" s="138"/>
    </row>
    <row r="2650" spans="1:4" x14ac:dyDescent="0.2">
      <c r="A2650" s="158"/>
      <c r="D2650" s="138"/>
    </row>
    <row r="2651" spans="1:4" x14ac:dyDescent="0.2">
      <c r="A2651" s="158"/>
      <c r="D2651" s="138"/>
    </row>
    <row r="2652" spans="1:4" x14ac:dyDescent="0.2">
      <c r="A2652" s="158"/>
      <c r="D2652" s="138"/>
    </row>
    <row r="2653" spans="1:4" x14ac:dyDescent="0.2">
      <c r="A2653" s="158"/>
      <c r="D2653" s="138"/>
    </row>
    <row r="2654" spans="1:4" x14ac:dyDescent="0.2">
      <c r="A2654" s="158"/>
      <c r="D2654" s="138"/>
    </row>
    <row r="2655" spans="1:4" x14ac:dyDescent="0.2">
      <c r="A2655" s="158"/>
      <c r="D2655" s="138"/>
    </row>
    <row r="2656" spans="1:4" x14ac:dyDescent="0.2">
      <c r="A2656" s="158"/>
      <c r="D2656" s="138"/>
    </row>
    <row r="2657" spans="1:4" x14ac:dyDescent="0.2">
      <c r="A2657" s="158"/>
      <c r="D2657" s="138"/>
    </row>
    <row r="2658" spans="1:4" x14ac:dyDescent="0.2">
      <c r="A2658" s="158"/>
      <c r="D2658" s="138"/>
    </row>
    <row r="2659" spans="1:4" x14ac:dyDescent="0.2">
      <c r="A2659" s="158"/>
      <c r="D2659" s="138"/>
    </row>
    <row r="2660" spans="1:4" x14ac:dyDescent="0.2">
      <c r="A2660" s="158"/>
      <c r="D2660" s="138"/>
    </row>
    <row r="2661" spans="1:4" x14ac:dyDescent="0.2">
      <c r="A2661" s="158"/>
      <c r="D2661" s="138"/>
    </row>
    <row r="2662" spans="1:4" x14ac:dyDescent="0.2">
      <c r="A2662" s="158"/>
      <c r="D2662" s="138"/>
    </row>
    <row r="2663" spans="1:4" x14ac:dyDescent="0.2">
      <c r="A2663" s="158"/>
      <c r="D2663" s="138"/>
    </row>
    <row r="2664" spans="1:4" x14ac:dyDescent="0.2">
      <c r="A2664" s="158"/>
      <c r="D2664" s="138"/>
    </row>
    <row r="2665" spans="1:4" x14ac:dyDescent="0.2">
      <c r="A2665" s="158"/>
      <c r="D2665" s="138"/>
    </row>
    <row r="2666" spans="1:4" x14ac:dyDescent="0.2">
      <c r="A2666" s="158"/>
      <c r="D2666" s="138"/>
    </row>
    <row r="2667" spans="1:4" x14ac:dyDescent="0.2">
      <c r="A2667" s="158"/>
      <c r="D2667" s="138"/>
    </row>
    <row r="2668" spans="1:4" x14ac:dyDescent="0.2">
      <c r="A2668" s="158"/>
      <c r="D2668" s="138"/>
    </row>
    <row r="2669" spans="1:4" x14ac:dyDescent="0.2">
      <c r="A2669" s="158"/>
      <c r="D2669" s="138"/>
    </row>
    <row r="2670" spans="1:4" x14ac:dyDescent="0.2">
      <c r="A2670" s="158"/>
      <c r="D2670" s="138"/>
    </row>
    <row r="2671" spans="1:4" x14ac:dyDescent="0.2">
      <c r="A2671" s="158"/>
      <c r="D2671" s="138"/>
    </row>
    <row r="2672" spans="1:4" x14ac:dyDescent="0.2">
      <c r="A2672" s="158"/>
      <c r="D2672" s="138"/>
    </row>
    <row r="2673" spans="1:4" x14ac:dyDescent="0.2">
      <c r="A2673" s="158"/>
      <c r="D2673" s="138"/>
    </row>
    <row r="2674" spans="1:4" x14ac:dyDescent="0.2">
      <c r="A2674" s="158"/>
      <c r="D2674" s="138"/>
    </row>
    <row r="2675" spans="1:4" x14ac:dyDescent="0.2">
      <c r="A2675" s="158"/>
      <c r="D2675" s="138"/>
    </row>
    <row r="2676" spans="1:4" x14ac:dyDescent="0.2">
      <c r="A2676" s="158"/>
      <c r="D2676" s="138"/>
    </row>
    <row r="2677" spans="1:4" x14ac:dyDescent="0.2">
      <c r="A2677" s="158"/>
      <c r="D2677" s="138"/>
    </row>
    <row r="2678" spans="1:4" x14ac:dyDescent="0.2">
      <c r="A2678" s="158"/>
      <c r="D2678" s="138"/>
    </row>
    <row r="2679" spans="1:4" x14ac:dyDescent="0.2">
      <c r="A2679" s="158"/>
      <c r="D2679" s="138"/>
    </row>
    <row r="2680" spans="1:4" x14ac:dyDescent="0.2">
      <c r="A2680" s="158"/>
      <c r="D2680" s="138"/>
    </row>
    <row r="2681" spans="1:4" x14ac:dyDescent="0.2">
      <c r="A2681" s="158"/>
      <c r="D2681" s="138"/>
    </row>
    <row r="2682" spans="1:4" x14ac:dyDescent="0.2">
      <c r="A2682" s="158"/>
      <c r="D2682" s="138"/>
    </row>
    <row r="2683" spans="1:4" x14ac:dyDescent="0.2">
      <c r="A2683" s="158"/>
      <c r="D2683" s="138"/>
    </row>
    <row r="2684" spans="1:4" x14ac:dyDescent="0.2">
      <c r="A2684" s="158"/>
      <c r="D2684" s="138"/>
    </row>
    <row r="2685" spans="1:4" x14ac:dyDescent="0.2">
      <c r="A2685" s="158"/>
      <c r="D2685" s="138"/>
    </row>
    <row r="2686" spans="1:4" x14ac:dyDescent="0.2">
      <c r="A2686" s="158"/>
      <c r="D2686" s="138"/>
    </row>
    <row r="2687" spans="1:4" x14ac:dyDescent="0.2">
      <c r="A2687" s="158"/>
      <c r="D2687" s="138"/>
    </row>
    <row r="2688" spans="1:4" x14ac:dyDescent="0.2">
      <c r="A2688" s="158"/>
      <c r="D2688" s="138"/>
    </row>
    <row r="2689" spans="1:4" x14ac:dyDescent="0.2">
      <c r="A2689" s="158"/>
      <c r="D2689" s="138"/>
    </row>
    <row r="2690" spans="1:4" x14ac:dyDescent="0.2">
      <c r="A2690" s="158"/>
      <c r="D2690" s="138"/>
    </row>
    <row r="2691" spans="1:4" x14ac:dyDescent="0.2">
      <c r="A2691" s="158"/>
      <c r="D2691" s="138"/>
    </row>
    <row r="2692" spans="1:4" x14ac:dyDescent="0.2">
      <c r="A2692" s="158"/>
      <c r="D2692" s="138"/>
    </row>
    <row r="2693" spans="1:4" x14ac:dyDescent="0.2">
      <c r="A2693" s="158"/>
      <c r="D2693" s="138"/>
    </row>
    <row r="2694" spans="1:4" x14ac:dyDescent="0.2">
      <c r="A2694" s="158"/>
      <c r="D2694" s="138"/>
    </row>
    <row r="2695" spans="1:4" x14ac:dyDescent="0.2">
      <c r="A2695" s="158"/>
      <c r="D2695" s="138"/>
    </row>
    <row r="2696" spans="1:4" x14ac:dyDescent="0.2">
      <c r="A2696" s="158"/>
      <c r="D2696" s="138"/>
    </row>
    <row r="2697" spans="1:4" x14ac:dyDescent="0.2">
      <c r="A2697" s="158"/>
      <c r="D2697" s="138"/>
    </row>
    <row r="2698" spans="1:4" x14ac:dyDescent="0.2">
      <c r="A2698" s="158"/>
      <c r="D2698" s="138"/>
    </row>
    <row r="2699" spans="1:4" x14ac:dyDescent="0.2">
      <c r="A2699" s="158"/>
      <c r="D2699" s="138"/>
    </row>
    <row r="2700" spans="1:4" x14ac:dyDescent="0.2">
      <c r="A2700" s="158"/>
      <c r="D2700" s="138"/>
    </row>
    <row r="2701" spans="1:4" x14ac:dyDescent="0.2">
      <c r="A2701" s="158"/>
      <c r="D2701" s="138"/>
    </row>
    <row r="2702" spans="1:4" x14ac:dyDescent="0.2">
      <c r="A2702" s="158"/>
      <c r="D2702" s="138"/>
    </row>
    <row r="2703" spans="1:4" x14ac:dyDescent="0.2">
      <c r="A2703" s="158"/>
      <c r="D2703" s="138"/>
    </row>
    <row r="2704" spans="1:4" x14ac:dyDescent="0.2">
      <c r="A2704" s="158"/>
      <c r="D2704" s="138"/>
    </row>
    <row r="2705" spans="1:4" x14ac:dyDescent="0.2">
      <c r="A2705" s="158"/>
      <c r="D2705" s="138"/>
    </row>
    <row r="2706" spans="1:4" x14ac:dyDescent="0.2">
      <c r="A2706" s="158"/>
      <c r="D2706" s="138"/>
    </row>
    <row r="2707" spans="1:4" x14ac:dyDescent="0.2">
      <c r="A2707" s="158"/>
      <c r="D2707" s="138"/>
    </row>
    <row r="2708" spans="1:4" x14ac:dyDescent="0.2">
      <c r="A2708" s="158"/>
      <c r="D2708" s="138"/>
    </row>
    <row r="2709" spans="1:4" x14ac:dyDescent="0.2">
      <c r="A2709" s="158"/>
      <c r="D2709" s="138"/>
    </row>
    <row r="2710" spans="1:4" x14ac:dyDescent="0.2">
      <c r="A2710" s="158"/>
      <c r="D2710" s="138"/>
    </row>
    <row r="2711" spans="1:4" x14ac:dyDescent="0.2">
      <c r="A2711" s="158"/>
      <c r="D2711" s="138"/>
    </row>
    <row r="2712" spans="1:4" x14ac:dyDescent="0.2">
      <c r="A2712" s="158"/>
      <c r="D2712" s="138"/>
    </row>
    <row r="2713" spans="1:4" x14ac:dyDescent="0.2">
      <c r="A2713" s="158"/>
      <c r="D2713" s="138"/>
    </row>
    <row r="2714" spans="1:4" x14ac:dyDescent="0.2">
      <c r="A2714" s="158"/>
      <c r="D2714" s="138"/>
    </row>
    <row r="2715" spans="1:4" x14ac:dyDescent="0.2">
      <c r="A2715" s="158"/>
      <c r="D2715" s="138"/>
    </row>
    <row r="2716" spans="1:4" x14ac:dyDescent="0.2">
      <c r="A2716" s="158"/>
      <c r="D2716" s="138"/>
    </row>
    <row r="2717" spans="1:4" x14ac:dyDescent="0.2">
      <c r="A2717" s="158"/>
      <c r="D2717" s="138"/>
    </row>
    <row r="2718" spans="1:4" x14ac:dyDescent="0.2">
      <c r="A2718" s="158"/>
      <c r="D2718" s="138"/>
    </row>
    <row r="2719" spans="1:4" x14ac:dyDescent="0.2">
      <c r="A2719" s="158"/>
      <c r="D2719" s="138"/>
    </row>
    <row r="2720" spans="1:4" x14ac:dyDescent="0.2">
      <c r="A2720" s="158"/>
      <c r="D2720" s="138"/>
    </row>
    <row r="2721" spans="1:4" x14ac:dyDescent="0.2">
      <c r="A2721" s="158"/>
      <c r="D2721" s="138"/>
    </row>
    <row r="2722" spans="1:4" x14ac:dyDescent="0.2">
      <c r="A2722" s="158"/>
      <c r="D2722" s="138"/>
    </row>
    <row r="2723" spans="1:4" x14ac:dyDescent="0.2">
      <c r="A2723" s="158"/>
      <c r="D2723" s="138"/>
    </row>
    <row r="2724" spans="1:4" x14ac:dyDescent="0.2">
      <c r="A2724" s="158"/>
      <c r="D2724" s="138"/>
    </row>
    <row r="2725" spans="1:4" x14ac:dyDescent="0.2">
      <c r="A2725" s="158"/>
      <c r="D2725" s="138"/>
    </row>
    <row r="2726" spans="1:4" x14ac:dyDescent="0.2">
      <c r="A2726" s="158"/>
      <c r="D2726" s="138"/>
    </row>
    <row r="2727" spans="1:4" x14ac:dyDescent="0.2">
      <c r="A2727" s="158"/>
      <c r="D2727" s="138"/>
    </row>
    <row r="2728" spans="1:4" x14ac:dyDescent="0.2">
      <c r="A2728" s="158"/>
      <c r="D2728" s="138"/>
    </row>
    <row r="2729" spans="1:4" x14ac:dyDescent="0.2">
      <c r="A2729" s="158"/>
      <c r="D2729" s="138"/>
    </row>
    <row r="2730" spans="1:4" x14ac:dyDescent="0.2">
      <c r="A2730" s="158"/>
      <c r="D2730" s="138"/>
    </row>
    <row r="2731" spans="1:4" x14ac:dyDescent="0.2">
      <c r="A2731" s="158"/>
      <c r="D2731" s="138"/>
    </row>
    <row r="2732" spans="1:4" x14ac:dyDescent="0.2">
      <c r="A2732" s="158"/>
      <c r="D2732" s="138"/>
    </row>
    <row r="2733" spans="1:4" x14ac:dyDescent="0.2">
      <c r="A2733" s="158"/>
      <c r="D2733" s="138"/>
    </row>
    <row r="2734" spans="1:4" x14ac:dyDescent="0.2">
      <c r="A2734" s="158"/>
      <c r="D2734" s="138"/>
    </row>
    <row r="2735" spans="1:4" x14ac:dyDescent="0.2">
      <c r="A2735" s="158"/>
      <c r="D2735" s="138"/>
    </row>
    <row r="2736" spans="1:4" x14ac:dyDescent="0.2">
      <c r="A2736" s="158"/>
      <c r="D2736" s="138"/>
    </row>
    <row r="2737" spans="1:4" x14ac:dyDescent="0.2">
      <c r="A2737" s="158"/>
      <c r="D2737" s="138"/>
    </row>
    <row r="2738" spans="1:4" x14ac:dyDescent="0.2">
      <c r="A2738" s="158"/>
      <c r="D2738" s="138"/>
    </row>
    <row r="2739" spans="1:4" x14ac:dyDescent="0.2">
      <c r="A2739" s="158"/>
      <c r="D2739" s="138"/>
    </row>
    <row r="2740" spans="1:4" x14ac:dyDescent="0.2">
      <c r="A2740" s="158"/>
      <c r="D2740" s="138"/>
    </row>
    <row r="2741" spans="1:4" x14ac:dyDescent="0.2">
      <c r="A2741" s="158"/>
      <c r="D2741" s="138"/>
    </row>
    <row r="2742" spans="1:4" x14ac:dyDescent="0.2">
      <c r="A2742" s="158"/>
      <c r="D2742" s="138"/>
    </row>
    <row r="2743" spans="1:4" x14ac:dyDescent="0.2">
      <c r="A2743" s="158"/>
      <c r="D2743" s="138"/>
    </row>
    <row r="2744" spans="1:4" x14ac:dyDescent="0.2">
      <c r="A2744" s="158"/>
      <c r="D2744" s="138"/>
    </row>
    <row r="2745" spans="1:4" x14ac:dyDescent="0.2">
      <c r="A2745" s="158"/>
      <c r="D2745" s="138"/>
    </row>
    <row r="2746" spans="1:4" x14ac:dyDescent="0.2">
      <c r="A2746" s="158"/>
      <c r="D2746" s="138"/>
    </row>
    <row r="2747" spans="1:4" x14ac:dyDescent="0.2">
      <c r="A2747" s="158"/>
      <c r="D2747" s="138"/>
    </row>
    <row r="2748" spans="1:4" x14ac:dyDescent="0.2">
      <c r="A2748" s="158"/>
      <c r="D2748" s="138"/>
    </row>
    <row r="2749" spans="1:4" x14ac:dyDescent="0.2">
      <c r="A2749" s="158"/>
      <c r="D2749" s="138"/>
    </row>
    <row r="2750" spans="1:4" x14ac:dyDescent="0.2">
      <c r="A2750" s="158"/>
      <c r="D2750" s="138"/>
    </row>
    <row r="2751" spans="1:4" x14ac:dyDescent="0.2">
      <c r="A2751" s="158"/>
      <c r="D2751" s="138"/>
    </row>
    <row r="2752" spans="1:4" x14ac:dyDescent="0.2">
      <c r="A2752" s="158"/>
      <c r="D2752" s="138"/>
    </row>
    <row r="2753" spans="1:4" x14ac:dyDescent="0.2">
      <c r="A2753" s="158"/>
      <c r="D2753" s="138"/>
    </row>
    <row r="2754" spans="1:4" x14ac:dyDescent="0.2">
      <c r="A2754" s="158"/>
      <c r="D2754" s="138"/>
    </row>
    <row r="2755" spans="1:4" x14ac:dyDescent="0.2">
      <c r="A2755" s="158"/>
      <c r="D2755" s="138"/>
    </row>
    <row r="2756" spans="1:4" x14ac:dyDescent="0.2">
      <c r="A2756" s="158"/>
      <c r="D2756" s="138"/>
    </row>
    <row r="2757" spans="1:4" x14ac:dyDescent="0.2">
      <c r="A2757" s="158"/>
      <c r="D2757" s="138"/>
    </row>
    <row r="2758" spans="1:4" x14ac:dyDescent="0.2">
      <c r="A2758" s="158"/>
      <c r="D2758" s="138"/>
    </row>
    <row r="2759" spans="1:4" x14ac:dyDescent="0.2">
      <c r="A2759" s="158"/>
      <c r="D2759" s="138"/>
    </row>
    <row r="2760" spans="1:4" x14ac:dyDescent="0.2">
      <c r="A2760" s="158"/>
      <c r="D2760" s="138"/>
    </row>
    <row r="2761" spans="1:4" x14ac:dyDescent="0.2">
      <c r="A2761" s="158"/>
      <c r="D2761" s="138"/>
    </row>
    <row r="2762" spans="1:4" x14ac:dyDescent="0.2">
      <c r="A2762" s="158"/>
      <c r="D2762" s="138"/>
    </row>
    <row r="2763" spans="1:4" x14ac:dyDescent="0.2">
      <c r="A2763" s="158"/>
      <c r="D2763" s="138"/>
    </row>
    <row r="2764" spans="1:4" x14ac:dyDescent="0.2">
      <c r="A2764" s="158"/>
      <c r="D2764" s="138"/>
    </row>
    <row r="2765" spans="1:4" x14ac:dyDescent="0.2">
      <c r="A2765" s="158"/>
      <c r="D2765" s="138"/>
    </row>
    <row r="2766" spans="1:4" x14ac:dyDescent="0.2">
      <c r="A2766" s="158"/>
      <c r="D2766" s="138"/>
    </row>
    <row r="2767" spans="1:4" x14ac:dyDescent="0.2">
      <c r="A2767" s="158"/>
      <c r="D2767" s="138"/>
    </row>
    <row r="2768" spans="1:4" x14ac:dyDescent="0.2">
      <c r="A2768" s="158"/>
      <c r="D2768" s="138"/>
    </row>
    <row r="2769" spans="1:4" x14ac:dyDescent="0.2">
      <c r="A2769" s="158"/>
      <c r="D2769" s="138"/>
    </row>
    <row r="2770" spans="1:4" x14ac:dyDescent="0.2">
      <c r="A2770" s="158"/>
      <c r="D2770" s="138"/>
    </row>
    <row r="2771" spans="1:4" x14ac:dyDescent="0.2">
      <c r="A2771" s="158"/>
      <c r="D2771" s="138"/>
    </row>
    <row r="2772" spans="1:4" x14ac:dyDescent="0.2">
      <c r="A2772" s="158"/>
      <c r="D2772" s="138"/>
    </row>
    <row r="2773" spans="1:4" x14ac:dyDescent="0.2">
      <c r="A2773" s="158"/>
      <c r="D2773" s="138"/>
    </row>
    <row r="2774" spans="1:4" x14ac:dyDescent="0.2">
      <c r="A2774" s="158"/>
      <c r="D2774" s="138"/>
    </row>
    <row r="2775" spans="1:4" x14ac:dyDescent="0.2">
      <c r="A2775" s="158"/>
      <c r="D2775" s="138"/>
    </row>
    <row r="2776" spans="1:4" x14ac:dyDescent="0.2">
      <c r="A2776" s="158"/>
      <c r="D2776" s="138"/>
    </row>
    <row r="2777" spans="1:4" x14ac:dyDescent="0.2">
      <c r="A2777" s="158"/>
      <c r="D2777" s="138"/>
    </row>
    <row r="2778" spans="1:4" x14ac:dyDescent="0.2">
      <c r="A2778" s="158"/>
      <c r="D2778" s="138"/>
    </row>
    <row r="2779" spans="1:4" x14ac:dyDescent="0.2">
      <c r="A2779" s="158"/>
      <c r="D2779" s="138"/>
    </row>
    <row r="2780" spans="1:4" x14ac:dyDescent="0.2">
      <c r="A2780" s="158"/>
      <c r="D2780" s="138"/>
    </row>
    <row r="2781" spans="1:4" x14ac:dyDescent="0.2">
      <c r="A2781" s="158"/>
      <c r="D2781" s="138"/>
    </row>
    <row r="2782" spans="1:4" x14ac:dyDescent="0.2">
      <c r="A2782" s="158"/>
      <c r="D2782" s="138"/>
    </row>
    <row r="2783" spans="1:4" x14ac:dyDescent="0.2">
      <c r="A2783" s="158"/>
      <c r="D2783" s="138"/>
    </row>
    <row r="2784" spans="1:4" x14ac:dyDescent="0.2">
      <c r="A2784" s="158"/>
      <c r="D2784" s="138"/>
    </row>
    <row r="2785" spans="1:4" x14ac:dyDescent="0.2">
      <c r="A2785" s="158"/>
      <c r="D2785" s="138"/>
    </row>
    <row r="2786" spans="1:4" x14ac:dyDescent="0.2">
      <c r="A2786" s="158"/>
      <c r="D2786" s="138"/>
    </row>
    <row r="2787" spans="1:4" x14ac:dyDescent="0.2">
      <c r="A2787" s="158"/>
      <c r="D2787" s="138"/>
    </row>
    <row r="2788" spans="1:4" x14ac:dyDescent="0.2">
      <c r="A2788" s="158"/>
      <c r="D2788" s="138"/>
    </row>
    <row r="2789" spans="1:4" x14ac:dyDescent="0.2">
      <c r="A2789" s="158"/>
      <c r="D2789" s="138"/>
    </row>
    <row r="2790" spans="1:4" x14ac:dyDescent="0.2">
      <c r="A2790" s="158"/>
      <c r="D2790" s="138"/>
    </row>
    <row r="2791" spans="1:4" x14ac:dyDescent="0.2">
      <c r="A2791" s="158"/>
      <c r="D2791" s="138"/>
    </row>
    <row r="2792" spans="1:4" x14ac:dyDescent="0.2">
      <c r="A2792" s="158"/>
      <c r="D2792" s="138"/>
    </row>
    <row r="2793" spans="1:4" x14ac:dyDescent="0.2">
      <c r="A2793" s="158"/>
      <c r="D2793" s="138"/>
    </row>
    <row r="2794" spans="1:4" x14ac:dyDescent="0.2">
      <c r="A2794" s="158"/>
      <c r="D2794" s="138"/>
    </row>
    <row r="2795" spans="1:4" x14ac:dyDescent="0.2">
      <c r="A2795" s="158"/>
      <c r="D2795" s="138"/>
    </row>
    <row r="2796" spans="1:4" x14ac:dyDescent="0.2">
      <c r="A2796" s="158"/>
      <c r="D2796" s="138"/>
    </row>
    <row r="2797" spans="1:4" x14ac:dyDescent="0.2">
      <c r="A2797" s="158"/>
      <c r="D2797" s="138"/>
    </row>
    <row r="2798" spans="1:4" x14ac:dyDescent="0.2">
      <c r="A2798" s="158"/>
      <c r="D2798" s="138"/>
    </row>
    <row r="2799" spans="1:4" x14ac:dyDescent="0.2">
      <c r="A2799" s="158"/>
      <c r="D2799" s="138"/>
    </row>
    <row r="2800" spans="1:4" x14ac:dyDescent="0.2">
      <c r="A2800" s="158"/>
      <c r="D2800" s="138"/>
    </row>
    <row r="2801" spans="1:4" x14ac:dyDescent="0.2">
      <c r="A2801" s="158"/>
      <c r="D2801" s="138"/>
    </row>
    <row r="2802" spans="1:4" x14ac:dyDescent="0.2">
      <c r="A2802" s="158"/>
      <c r="D2802" s="138"/>
    </row>
    <row r="2803" spans="1:4" x14ac:dyDescent="0.2">
      <c r="A2803" s="158"/>
      <c r="D2803" s="138"/>
    </row>
    <row r="2804" spans="1:4" x14ac:dyDescent="0.2">
      <c r="A2804" s="158"/>
      <c r="D2804" s="138"/>
    </row>
    <row r="2805" spans="1:4" x14ac:dyDescent="0.2">
      <c r="A2805" s="158"/>
      <c r="D2805" s="138"/>
    </row>
    <row r="2806" spans="1:4" x14ac:dyDescent="0.2">
      <c r="A2806" s="158"/>
      <c r="D2806" s="138"/>
    </row>
    <row r="2807" spans="1:4" x14ac:dyDescent="0.2">
      <c r="A2807" s="158"/>
      <c r="D2807" s="138"/>
    </row>
    <row r="2808" spans="1:4" x14ac:dyDescent="0.2">
      <c r="A2808" s="158"/>
      <c r="D2808" s="138"/>
    </row>
    <row r="2809" spans="1:4" x14ac:dyDescent="0.2">
      <c r="A2809" s="158"/>
      <c r="D2809" s="138"/>
    </row>
    <row r="2810" spans="1:4" x14ac:dyDescent="0.2">
      <c r="A2810" s="158"/>
      <c r="D2810" s="138"/>
    </row>
    <row r="2811" spans="1:4" x14ac:dyDescent="0.2">
      <c r="A2811" s="158"/>
      <c r="D2811" s="138"/>
    </row>
    <row r="2812" spans="1:4" x14ac:dyDescent="0.2">
      <c r="A2812" s="158"/>
      <c r="D2812" s="138"/>
    </row>
    <row r="2813" spans="1:4" x14ac:dyDescent="0.2">
      <c r="A2813" s="158"/>
      <c r="D2813" s="138"/>
    </row>
    <row r="2814" spans="1:4" x14ac:dyDescent="0.2">
      <c r="A2814" s="158"/>
      <c r="D2814" s="138"/>
    </row>
    <row r="2815" spans="1:4" x14ac:dyDescent="0.2">
      <c r="A2815" s="158"/>
      <c r="D2815" s="138"/>
    </row>
    <row r="2816" spans="1:4" x14ac:dyDescent="0.2">
      <c r="A2816" s="158"/>
      <c r="D2816" s="138"/>
    </row>
    <row r="2817" spans="1:4" x14ac:dyDescent="0.2">
      <c r="A2817" s="158"/>
      <c r="D2817" s="138"/>
    </row>
    <row r="2818" spans="1:4" x14ac:dyDescent="0.2">
      <c r="A2818" s="158"/>
      <c r="D2818" s="138"/>
    </row>
    <row r="2819" spans="1:4" x14ac:dyDescent="0.2">
      <c r="A2819" s="158"/>
      <c r="D2819" s="138"/>
    </row>
    <row r="2820" spans="1:4" x14ac:dyDescent="0.2">
      <c r="A2820" s="158"/>
      <c r="D2820" s="138"/>
    </row>
    <row r="2821" spans="1:4" x14ac:dyDescent="0.2">
      <c r="A2821" s="158"/>
      <c r="D2821" s="138"/>
    </row>
    <row r="2822" spans="1:4" x14ac:dyDescent="0.2">
      <c r="A2822" s="158"/>
      <c r="D2822" s="138"/>
    </row>
    <row r="2823" spans="1:4" x14ac:dyDescent="0.2">
      <c r="A2823" s="158"/>
      <c r="D2823" s="138"/>
    </row>
    <row r="2824" spans="1:4" x14ac:dyDescent="0.2">
      <c r="A2824" s="158"/>
      <c r="D2824" s="138"/>
    </row>
    <row r="2825" spans="1:4" x14ac:dyDescent="0.2">
      <c r="A2825" s="158"/>
      <c r="D2825" s="138"/>
    </row>
    <row r="2826" spans="1:4" x14ac:dyDescent="0.2">
      <c r="A2826" s="158"/>
      <c r="D2826" s="138"/>
    </row>
    <row r="2827" spans="1:4" x14ac:dyDescent="0.2">
      <c r="A2827" s="158"/>
      <c r="D2827" s="138"/>
    </row>
    <row r="2828" spans="1:4" x14ac:dyDescent="0.2">
      <c r="A2828" s="158"/>
      <c r="D2828" s="138"/>
    </row>
    <row r="2829" spans="1:4" x14ac:dyDescent="0.2">
      <c r="A2829" s="158"/>
      <c r="D2829" s="138"/>
    </row>
    <row r="2830" spans="1:4" x14ac:dyDescent="0.2">
      <c r="A2830" s="158"/>
      <c r="D2830" s="138"/>
    </row>
    <row r="2831" spans="1:4" x14ac:dyDescent="0.2">
      <c r="A2831" s="158"/>
      <c r="D2831" s="138"/>
    </row>
    <row r="2832" spans="1:4" x14ac:dyDescent="0.2">
      <c r="A2832" s="158"/>
      <c r="D2832" s="138"/>
    </row>
    <row r="2833" spans="1:4" x14ac:dyDescent="0.2">
      <c r="A2833" s="158"/>
      <c r="D2833" s="138"/>
    </row>
    <row r="2834" spans="1:4" x14ac:dyDescent="0.2">
      <c r="A2834" s="158"/>
      <c r="D2834" s="138"/>
    </row>
    <row r="2835" spans="1:4" x14ac:dyDescent="0.2">
      <c r="A2835" s="158"/>
      <c r="D2835" s="138"/>
    </row>
    <row r="2836" spans="1:4" x14ac:dyDescent="0.2">
      <c r="A2836" s="158"/>
      <c r="D2836" s="138"/>
    </row>
    <row r="2837" spans="1:4" x14ac:dyDescent="0.2">
      <c r="A2837" s="158"/>
      <c r="D2837" s="138"/>
    </row>
    <row r="2838" spans="1:4" x14ac:dyDescent="0.2">
      <c r="A2838" s="158"/>
      <c r="D2838" s="138"/>
    </row>
    <row r="2839" spans="1:4" x14ac:dyDescent="0.2">
      <c r="A2839" s="158"/>
      <c r="D2839" s="138"/>
    </row>
    <row r="2840" spans="1:4" x14ac:dyDescent="0.2">
      <c r="A2840" s="158"/>
      <c r="D2840" s="138"/>
    </row>
    <row r="2841" spans="1:4" x14ac:dyDescent="0.2">
      <c r="A2841" s="158"/>
      <c r="D2841" s="138"/>
    </row>
    <row r="2842" spans="1:4" x14ac:dyDescent="0.2">
      <c r="A2842" s="158"/>
      <c r="D2842" s="138"/>
    </row>
    <row r="2843" spans="1:4" x14ac:dyDescent="0.2">
      <c r="A2843" s="158"/>
      <c r="D2843" s="138"/>
    </row>
    <row r="2844" spans="1:4" x14ac:dyDescent="0.2">
      <c r="A2844" s="158"/>
      <c r="D2844" s="138"/>
    </row>
    <row r="2845" spans="1:4" x14ac:dyDescent="0.2">
      <c r="A2845" s="158"/>
      <c r="D2845" s="138"/>
    </row>
    <row r="2846" spans="1:4" x14ac:dyDescent="0.2">
      <c r="A2846" s="158"/>
      <c r="D2846" s="138"/>
    </row>
    <row r="2847" spans="1:4" x14ac:dyDescent="0.2">
      <c r="A2847" s="158"/>
      <c r="D2847" s="138"/>
    </row>
    <row r="2848" spans="1:4" x14ac:dyDescent="0.2">
      <c r="A2848" s="158"/>
      <c r="D2848" s="138"/>
    </row>
    <row r="2849" spans="1:4" x14ac:dyDescent="0.2">
      <c r="A2849" s="158"/>
      <c r="D2849" s="138"/>
    </row>
    <row r="2850" spans="1:4" x14ac:dyDescent="0.2">
      <c r="A2850" s="158"/>
      <c r="D2850" s="138"/>
    </row>
    <row r="2851" spans="1:4" x14ac:dyDescent="0.2">
      <c r="A2851" s="158"/>
      <c r="D2851" s="138"/>
    </row>
    <row r="2852" spans="1:4" x14ac:dyDescent="0.2">
      <c r="A2852" s="158"/>
      <c r="D2852" s="138"/>
    </row>
    <row r="2853" spans="1:4" x14ac:dyDescent="0.2">
      <c r="A2853" s="158"/>
      <c r="D2853" s="138"/>
    </row>
    <row r="2854" spans="1:4" x14ac:dyDescent="0.2">
      <c r="A2854" s="158"/>
      <c r="D2854" s="138"/>
    </row>
    <row r="2855" spans="1:4" x14ac:dyDescent="0.2">
      <c r="A2855" s="158"/>
      <c r="D2855" s="138"/>
    </row>
    <row r="2856" spans="1:4" x14ac:dyDescent="0.2">
      <c r="A2856" s="158"/>
      <c r="D2856" s="138"/>
    </row>
    <row r="2857" spans="1:4" x14ac:dyDescent="0.2">
      <c r="A2857" s="158"/>
      <c r="D2857" s="138"/>
    </row>
    <row r="2858" spans="1:4" x14ac:dyDescent="0.2">
      <c r="A2858" s="158"/>
      <c r="D2858" s="138"/>
    </row>
    <row r="2859" spans="1:4" x14ac:dyDescent="0.2">
      <c r="A2859" s="158"/>
      <c r="D2859" s="138"/>
    </row>
    <row r="2860" spans="1:4" x14ac:dyDescent="0.2">
      <c r="A2860" s="158"/>
      <c r="D2860" s="138"/>
    </row>
    <row r="2861" spans="1:4" x14ac:dyDescent="0.2">
      <c r="A2861" s="158"/>
      <c r="D2861" s="138"/>
    </row>
    <row r="2862" spans="1:4" x14ac:dyDescent="0.2">
      <c r="A2862" s="158"/>
      <c r="D2862" s="138"/>
    </row>
    <row r="2863" spans="1:4" x14ac:dyDescent="0.2">
      <c r="A2863" s="158"/>
      <c r="D2863" s="138"/>
    </row>
    <row r="2864" spans="1:4" x14ac:dyDescent="0.2">
      <c r="A2864" s="158"/>
      <c r="D2864" s="138"/>
    </row>
    <row r="2865" spans="1:4" x14ac:dyDescent="0.2">
      <c r="A2865" s="158"/>
      <c r="D2865" s="138"/>
    </row>
    <row r="2866" spans="1:4" x14ac:dyDescent="0.2">
      <c r="A2866" s="158"/>
      <c r="D2866" s="138"/>
    </row>
    <row r="2867" spans="1:4" x14ac:dyDescent="0.2">
      <c r="A2867" s="158"/>
      <c r="D2867" s="138"/>
    </row>
    <row r="2868" spans="1:4" x14ac:dyDescent="0.2">
      <c r="A2868" s="158"/>
      <c r="D2868" s="138"/>
    </row>
    <row r="2869" spans="1:4" x14ac:dyDescent="0.2">
      <c r="A2869" s="158"/>
      <c r="D2869" s="138"/>
    </row>
    <row r="2870" spans="1:4" x14ac:dyDescent="0.2">
      <c r="A2870" s="158"/>
      <c r="D2870" s="138"/>
    </row>
    <row r="2871" spans="1:4" x14ac:dyDescent="0.2">
      <c r="A2871" s="158"/>
      <c r="D2871" s="138"/>
    </row>
    <row r="2872" spans="1:4" x14ac:dyDescent="0.2">
      <c r="A2872" s="158"/>
      <c r="D2872" s="138"/>
    </row>
    <row r="2873" spans="1:4" x14ac:dyDescent="0.2">
      <c r="A2873" s="158"/>
      <c r="D2873" s="138"/>
    </row>
    <row r="2874" spans="1:4" x14ac:dyDescent="0.2">
      <c r="A2874" s="158"/>
      <c r="D2874" s="138"/>
    </row>
    <row r="2875" spans="1:4" x14ac:dyDescent="0.2">
      <c r="A2875" s="158"/>
      <c r="D2875" s="138"/>
    </row>
    <row r="2876" spans="1:4" x14ac:dyDescent="0.2">
      <c r="A2876" s="158"/>
      <c r="D2876" s="138"/>
    </row>
    <row r="2877" spans="1:4" x14ac:dyDescent="0.2">
      <c r="A2877" s="158"/>
      <c r="D2877" s="138"/>
    </row>
    <row r="2878" spans="1:4" x14ac:dyDescent="0.2">
      <c r="A2878" s="158"/>
      <c r="D2878" s="138"/>
    </row>
    <row r="2879" spans="1:4" x14ac:dyDescent="0.2">
      <c r="A2879" s="158"/>
      <c r="D2879" s="138"/>
    </row>
    <row r="2880" spans="1:4" x14ac:dyDescent="0.2">
      <c r="A2880" s="158"/>
      <c r="D2880" s="138"/>
    </row>
    <row r="2881" spans="1:4" x14ac:dyDescent="0.2">
      <c r="A2881" s="158"/>
      <c r="D2881" s="138"/>
    </row>
    <row r="2882" spans="1:4" x14ac:dyDescent="0.2">
      <c r="A2882" s="158"/>
      <c r="D2882" s="138"/>
    </row>
    <row r="2883" spans="1:4" x14ac:dyDescent="0.2">
      <c r="A2883" s="158"/>
      <c r="D2883" s="138"/>
    </row>
    <row r="2884" spans="1:4" x14ac:dyDescent="0.2">
      <c r="A2884" s="158"/>
      <c r="D2884" s="138"/>
    </row>
    <row r="2885" spans="1:4" x14ac:dyDescent="0.2">
      <c r="A2885" s="158"/>
      <c r="D2885" s="138"/>
    </row>
    <row r="2886" spans="1:4" x14ac:dyDescent="0.2">
      <c r="A2886" s="158"/>
      <c r="D2886" s="138"/>
    </row>
    <row r="2887" spans="1:4" x14ac:dyDescent="0.2">
      <c r="A2887" s="158"/>
      <c r="D2887" s="138"/>
    </row>
    <row r="2888" spans="1:4" x14ac:dyDescent="0.2">
      <c r="A2888" s="158"/>
      <c r="D2888" s="138"/>
    </row>
    <row r="2889" spans="1:4" x14ac:dyDescent="0.2">
      <c r="A2889" s="158"/>
      <c r="D2889" s="138"/>
    </row>
    <row r="2890" spans="1:4" x14ac:dyDescent="0.2">
      <c r="A2890" s="158"/>
      <c r="D2890" s="138"/>
    </row>
    <row r="2891" spans="1:4" x14ac:dyDescent="0.2">
      <c r="A2891" s="158"/>
      <c r="D2891" s="138"/>
    </row>
    <row r="2892" spans="1:4" x14ac:dyDescent="0.2">
      <c r="A2892" s="158"/>
      <c r="D2892" s="138"/>
    </row>
    <row r="2893" spans="1:4" x14ac:dyDescent="0.2">
      <c r="A2893" s="158"/>
      <c r="D2893" s="138"/>
    </row>
    <row r="2894" spans="1:4" x14ac:dyDescent="0.2">
      <c r="A2894" s="158"/>
      <c r="D2894" s="138"/>
    </row>
    <row r="2895" spans="1:4" x14ac:dyDescent="0.2">
      <c r="A2895" s="158"/>
      <c r="D2895" s="138"/>
    </row>
    <row r="2896" spans="1:4" x14ac:dyDescent="0.2">
      <c r="A2896" s="158"/>
      <c r="D2896" s="138"/>
    </row>
    <row r="2897" spans="1:4" x14ac:dyDescent="0.2">
      <c r="A2897" s="158"/>
      <c r="D2897" s="138"/>
    </row>
    <row r="2898" spans="1:4" x14ac:dyDescent="0.2">
      <c r="A2898" s="158"/>
      <c r="D2898" s="138"/>
    </row>
    <row r="2899" spans="1:4" x14ac:dyDescent="0.2">
      <c r="A2899" s="158"/>
      <c r="D2899" s="138"/>
    </row>
    <row r="2900" spans="1:4" x14ac:dyDescent="0.2">
      <c r="A2900" s="158"/>
      <c r="D2900" s="138"/>
    </row>
    <row r="2901" spans="1:4" x14ac:dyDescent="0.2">
      <c r="A2901" s="158"/>
      <c r="D2901" s="138"/>
    </row>
    <row r="2902" spans="1:4" x14ac:dyDescent="0.2">
      <c r="A2902" s="158"/>
      <c r="D2902" s="138"/>
    </row>
    <row r="2903" spans="1:4" x14ac:dyDescent="0.2">
      <c r="A2903" s="158"/>
      <c r="D2903" s="138"/>
    </row>
    <row r="2904" spans="1:4" x14ac:dyDescent="0.2">
      <c r="A2904" s="158"/>
      <c r="D2904" s="138"/>
    </row>
    <row r="2905" spans="1:4" x14ac:dyDescent="0.2">
      <c r="A2905" s="158"/>
      <c r="D2905" s="138"/>
    </row>
    <row r="2906" spans="1:4" x14ac:dyDescent="0.2">
      <c r="A2906" s="158"/>
      <c r="D2906" s="138"/>
    </row>
    <row r="2907" spans="1:4" x14ac:dyDescent="0.2">
      <c r="A2907" s="158"/>
      <c r="D2907" s="138"/>
    </row>
    <row r="2908" spans="1:4" x14ac:dyDescent="0.2">
      <c r="A2908" s="158"/>
      <c r="D2908" s="138"/>
    </row>
    <row r="2909" spans="1:4" x14ac:dyDescent="0.2">
      <c r="A2909" s="158"/>
      <c r="D2909" s="138"/>
    </row>
    <row r="2910" spans="1:4" x14ac:dyDescent="0.2">
      <c r="A2910" s="158"/>
      <c r="D2910" s="138"/>
    </row>
    <row r="2911" spans="1:4" x14ac:dyDescent="0.2">
      <c r="A2911" s="158"/>
      <c r="D2911" s="138"/>
    </row>
    <row r="2912" spans="1:4" x14ac:dyDescent="0.2">
      <c r="A2912" s="158"/>
      <c r="D2912" s="138"/>
    </row>
    <row r="2913" spans="1:4" x14ac:dyDescent="0.2">
      <c r="A2913" s="158"/>
      <c r="D2913" s="138"/>
    </row>
    <row r="2914" spans="1:4" x14ac:dyDescent="0.2">
      <c r="A2914" s="158"/>
      <c r="D2914" s="138"/>
    </row>
    <row r="2915" spans="1:4" x14ac:dyDescent="0.2">
      <c r="A2915" s="158"/>
      <c r="D2915" s="138"/>
    </row>
    <row r="2916" spans="1:4" x14ac:dyDescent="0.2">
      <c r="A2916" s="158"/>
      <c r="D2916" s="138"/>
    </row>
    <row r="2917" spans="1:4" x14ac:dyDescent="0.2">
      <c r="A2917" s="158"/>
      <c r="D2917" s="138"/>
    </row>
    <row r="2918" spans="1:4" x14ac:dyDescent="0.2">
      <c r="A2918" s="158"/>
      <c r="D2918" s="138"/>
    </row>
    <row r="2919" spans="1:4" x14ac:dyDescent="0.2">
      <c r="A2919" s="158"/>
      <c r="D2919" s="138"/>
    </row>
    <row r="2920" spans="1:4" x14ac:dyDescent="0.2">
      <c r="A2920" s="158"/>
      <c r="D2920" s="138"/>
    </row>
    <row r="2921" spans="1:4" x14ac:dyDescent="0.2">
      <c r="A2921" s="158"/>
      <c r="D2921" s="138"/>
    </row>
    <row r="2922" spans="1:4" x14ac:dyDescent="0.2">
      <c r="A2922" s="158"/>
      <c r="D2922" s="138"/>
    </row>
    <row r="2923" spans="1:4" x14ac:dyDescent="0.2">
      <c r="A2923" s="158"/>
      <c r="D2923" s="138"/>
    </row>
    <row r="2924" spans="1:4" x14ac:dyDescent="0.2">
      <c r="A2924" s="158"/>
      <c r="D2924" s="138"/>
    </row>
    <row r="2925" spans="1:4" x14ac:dyDescent="0.2">
      <c r="A2925" s="158"/>
      <c r="D2925" s="138"/>
    </row>
    <row r="2926" spans="1:4" x14ac:dyDescent="0.2">
      <c r="A2926" s="158"/>
      <c r="D2926" s="138"/>
    </row>
    <row r="2927" spans="1:4" x14ac:dyDescent="0.2">
      <c r="A2927" s="158"/>
      <c r="D2927" s="138"/>
    </row>
    <row r="2928" spans="1:4" x14ac:dyDescent="0.2">
      <c r="A2928" s="158"/>
      <c r="D2928" s="138"/>
    </row>
    <row r="2929" spans="1:4" x14ac:dyDescent="0.2">
      <c r="A2929" s="158"/>
      <c r="D2929" s="138"/>
    </row>
    <row r="2930" spans="1:4" x14ac:dyDescent="0.2">
      <c r="A2930" s="158"/>
      <c r="D2930" s="138"/>
    </row>
    <row r="2931" spans="1:4" x14ac:dyDescent="0.2">
      <c r="A2931" s="158"/>
      <c r="D2931" s="138"/>
    </row>
    <row r="2932" spans="1:4" x14ac:dyDescent="0.2">
      <c r="A2932" s="158"/>
      <c r="D2932" s="138"/>
    </row>
    <row r="2933" spans="1:4" x14ac:dyDescent="0.2">
      <c r="A2933" s="158"/>
      <c r="D2933" s="138"/>
    </row>
    <row r="2934" spans="1:4" x14ac:dyDescent="0.2">
      <c r="A2934" s="158"/>
      <c r="D2934" s="138"/>
    </row>
    <row r="2935" spans="1:4" x14ac:dyDescent="0.2">
      <c r="A2935" s="158"/>
      <c r="D2935" s="138"/>
    </row>
    <row r="2936" spans="1:4" x14ac:dyDescent="0.2">
      <c r="A2936" s="158"/>
      <c r="D2936" s="138"/>
    </row>
    <row r="2937" spans="1:4" x14ac:dyDescent="0.2">
      <c r="A2937" s="158"/>
      <c r="D2937" s="138"/>
    </row>
    <row r="2938" spans="1:4" x14ac:dyDescent="0.2">
      <c r="A2938" s="158"/>
      <c r="D2938" s="138"/>
    </row>
    <row r="2939" spans="1:4" x14ac:dyDescent="0.2">
      <c r="A2939" s="158"/>
      <c r="D2939" s="138"/>
    </row>
    <row r="2940" spans="1:4" x14ac:dyDescent="0.2">
      <c r="A2940" s="158"/>
      <c r="D2940" s="138"/>
    </row>
    <row r="2941" spans="1:4" x14ac:dyDescent="0.2">
      <c r="A2941" s="158"/>
      <c r="D2941" s="138"/>
    </row>
    <row r="2942" spans="1:4" x14ac:dyDescent="0.2">
      <c r="A2942" s="158"/>
      <c r="D2942" s="138"/>
    </row>
    <row r="2943" spans="1:4" x14ac:dyDescent="0.2">
      <c r="A2943" s="158"/>
      <c r="D2943" s="138"/>
    </row>
    <row r="2944" spans="1:4" x14ac:dyDescent="0.2">
      <c r="A2944" s="158"/>
      <c r="D2944" s="138"/>
    </row>
    <row r="2945" spans="1:4" x14ac:dyDescent="0.2">
      <c r="A2945" s="158"/>
      <c r="D2945" s="138"/>
    </row>
    <row r="2946" spans="1:4" x14ac:dyDescent="0.2">
      <c r="A2946" s="158"/>
      <c r="D2946" s="138"/>
    </row>
    <row r="2947" spans="1:4" x14ac:dyDescent="0.2">
      <c r="A2947" s="158"/>
      <c r="D2947" s="138"/>
    </row>
    <row r="2948" spans="1:4" x14ac:dyDescent="0.2">
      <c r="A2948" s="158"/>
      <c r="D2948" s="138"/>
    </row>
    <row r="2949" spans="1:4" x14ac:dyDescent="0.2">
      <c r="A2949" s="158"/>
      <c r="D2949" s="138"/>
    </row>
    <row r="2950" spans="1:4" x14ac:dyDescent="0.2">
      <c r="A2950" s="158"/>
      <c r="D2950" s="138"/>
    </row>
    <row r="2951" spans="1:4" x14ac:dyDescent="0.2">
      <c r="A2951" s="158"/>
      <c r="D2951" s="138"/>
    </row>
    <row r="2952" spans="1:4" x14ac:dyDescent="0.2">
      <c r="A2952" s="158"/>
      <c r="D2952" s="138"/>
    </row>
    <row r="2953" spans="1:4" x14ac:dyDescent="0.2">
      <c r="A2953" s="158"/>
      <c r="D2953" s="138"/>
    </row>
    <row r="2954" spans="1:4" x14ac:dyDescent="0.2">
      <c r="A2954" s="158"/>
      <c r="D2954" s="138"/>
    </row>
    <row r="2955" spans="1:4" x14ac:dyDescent="0.2">
      <c r="A2955" s="158"/>
      <c r="D2955" s="138"/>
    </row>
    <row r="2956" spans="1:4" x14ac:dyDescent="0.2">
      <c r="A2956" s="158"/>
      <c r="D2956" s="138"/>
    </row>
    <row r="2957" spans="1:4" x14ac:dyDescent="0.2">
      <c r="A2957" s="158"/>
      <c r="D2957" s="138"/>
    </row>
    <row r="2958" spans="1:4" x14ac:dyDescent="0.2">
      <c r="A2958" s="158"/>
      <c r="D2958" s="138"/>
    </row>
    <row r="2959" spans="1:4" x14ac:dyDescent="0.2">
      <c r="A2959" s="158"/>
      <c r="D2959" s="138"/>
    </row>
    <row r="2960" spans="1:4" x14ac:dyDescent="0.2">
      <c r="A2960" s="158"/>
      <c r="D2960" s="138"/>
    </row>
    <row r="2961" spans="1:4" x14ac:dyDescent="0.2">
      <c r="A2961" s="158"/>
      <c r="D2961" s="138"/>
    </row>
    <row r="2962" spans="1:4" x14ac:dyDescent="0.2">
      <c r="A2962" s="158"/>
      <c r="D2962" s="138"/>
    </row>
    <row r="2963" spans="1:4" x14ac:dyDescent="0.2">
      <c r="A2963" s="158"/>
      <c r="D2963" s="138"/>
    </row>
    <row r="2964" spans="1:4" x14ac:dyDescent="0.2">
      <c r="A2964" s="158"/>
      <c r="D2964" s="138"/>
    </row>
    <row r="2965" spans="1:4" x14ac:dyDescent="0.2">
      <c r="A2965" s="158"/>
      <c r="D2965" s="138"/>
    </row>
    <row r="2966" spans="1:4" x14ac:dyDescent="0.2">
      <c r="A2966" s="158"/>
      <c r="D2966" s="138"/>
    </row>
    <row r="2967" spans="1:4" x14ac:dyDescent="0.2">
      <c r="A2967" s="158"/>
      <c r="D2967" s="138"/>
    </row>
    <row r="2968" spans="1:4" x14ac:dyDescent="0.2">
      <c r="A2968" s="158"/>
      <c r="D2968" s="138"/>
    </row>
    <row r="2969" spans="1:4" x14ac:dyDescent="0.2">
      <c r="A2969" s="158"/>
      <c r="D2969" s="138"/>
    </row>
    <row r="2970" spans="1:4" x14ac:dyDescent="0.2">
      <c r="A2970" s="158"/>
      <c r="D2970" s="138"/>
    </row>
    <row r="2971" spans="1:4" x14ac:dyDescent="0.2">
      <c r="A2971" s="158"/>
      <c r="D2971" s="138"/>
    </row>
    <row r="2972" spans="1:4" x14ac:dyDescent="0.2">
      <c r="A2972" s="158"/>
      <c r="D2972" s="138"/>
    </row>
    <row r="2973" spans="1:4" x14ac:dyDescent="0.2">
      <c r="A2973" s="158"/>
      <c r="D2973" s="138"/>
    </row>
    <row r="2974" spans="1:4" x14ac:dyDescent="0.2">
      <c r="A2974" s="158"/>
      <c r="D2974" s="138"/>
    </row>
    <row r="2975" spans="1:4" x14ac:dyDescent="0.2">
      <c r="A2975" s="158"/>
      <c r="D2975" s="138"/>
    </row>
    <row r="2976" spans="1:4" x14ac:dyDescent="0.2">
      <c r="A2976" s="158"/>
      <c r="D2976" s="138"/>
    </row>
    <row r="2977" spans="1:4" x14ac:dyDescent="0.2">
      <c r="A2977" s="158"/>
      <c r="D2977" s="138"/>
    </row>
    <row r="2978" spans="1:4" x14ac:dyDescent="0.2">
      <c r="A2978" s="158"/>
      <c r="D2978" s="138"/>
    </row>
    <row r="2979" spans="1:4" x14ac:dyDescent="0.2">
      <c r="A2979" s="158"/>
      <c r="D2979" s="138"/>
    </row>
    <row r="2980" spans="1:4" x14ac:dyDescent="0.2">
      <c r="A2980" s="158"/>
      <c r="D2980" s="138"/>
    </row>
    <row r="2981" spans="1:4" x14ac:dyDescent="0.2">
      <c r="A2981" s="158"/>
      <c r="D2981" s="138"/>
    </row>
    <row r="2982" spans="1:4" x14ac:dyDescent="0.2">
      <c r="A2982" s="158"/>
      <c r="D2982" s="138"/>
    </row>
    <row r="2983" spans="1:4" x14ac:dyDescent="0.2">
      <c r="A2983" s="158"/>
      <c r="D2983" s="138"/>
    </row>
    <row r="2984" spans="1:4" x14ac:dyDescent="0.2">
      <c r="A2984" s="158"/>
      <c r="D2984" s="138"/>
    </row>
    <row r="2985" spans="1:4" x14ac:dyDescent="0.2">
      <c r="A2985" s="158"/>
      <c r="D2985" s="138"/>
    </row>
    <row r="2986" spans="1:4" x14ac:dyDescent="0.2">
      <c r="A2986" s="158"/>
      <c r="D2986" s="138"/>
    </row>
    <row r="2987" spans="1:4" x14ac:dyDescent="0.2">
      <c r="A2987" s="158"/>
      <c r="D2987" s="138"/>
    </row>
    <row r="2988" spans="1:4" x14ac:dyDescent="0.2">
      <c r="A2988" s="158"/>
      <c r="D2988" s="138"/>
    </row>
    <row r="2989" spans="1:4" x14ac:dyDescent="0.2">
      <c r="A2989" s="158"/>
      <c r="D2989" s="138"/>
    </row>
    <row r="2990" spans="1:4" x14ac:dyDescent="0.2">
      <c r="A2990" s="158"/>
      <c r="D2990" s="138"/>
    </row>
    <row r="2991" spans="1:4" x14ac:dyDescent="0.2">
      <c r="A2991" s="158"/>
      <c r="D2991" s="138"/>
    </row>
    <row r="2992" spans="1:4" x14ac:dyDescent="0.2">
      <c r="A2992" s="158"/>
      <c r="D2992" s="138"/>
    </row>
    <row r="2993" spans="1:4" x14ac:dyDescent="0.2">
      <c r="A2993" s="158"/>
      <c r="D2993" s="138"/>
    </row>
    <row r="2994" spans="1:4" x14ac:dyDescent="0.2">
      <c r="A2994" s="158"/>
      <c r="D2994" s="138"/>
    </row>
    <row r="2995" spans="1:4" x14ac:dyDescent="0.2">
      <c r="A2995" s="158"/>
      <c r="D2995" s="138"/>
    </row>
    <row r="2996" spans="1:4" x14ac:dyDescent="0.2">
      <c r="A2996" s="158"/>
      <c r="D2996" s="138"/>
    </row>
    <row r="2997" spans="1:4" x14ac:dyDescent="0.2">
      <c r="A2997" s="158"/>
      <c r="D2997" s="138"/>
    </row>
    <row r="2998" spans="1:4" x14ac:dyDescent="0.2">
      <c r="A2998" s="158"/>
      <c r="D2998" s="138"/>
    </row>
    <row r="2999" spans="1:4" x14ac:dyDescent="0.2">
      <c r="A2999" s="158"/>
      <c r="D2999" s="138"/>
    </row>
    <row r="3000" spans="1:4" x14ac:dyDescent="0.2">
      <c r="A3000" s="158"/>
      <c r="D3000" s="138"/>
    </row>
    <row r="3001" spans="1:4" x14ac:dyDescent="0.2">
      <c r="A3001" s="158"/>
      <c r="D3001" s="138"/>
    </row>
    <row r="3002" spans="1:4" x14ac:dyDescent="0.2">
      <c r="A3002" s="158"/>
      <c r="D3002" s="138"/>
    </row>
    <row r="3003" spans="1:4" x14ac:dyDescent="0.2">
      <c r="A3003" s="158"/>
      <c r="D3003" s="138"/>
    </row>
    <row r="3004" spans="1:4" x14ac:dyDescent="0.2">
      <c r="A3004" s="158"/>
      <c r="D3004" s="138"/>
    </row>
    <row r="3005" spans="1:4" x14ac:dyDescent="0.2">
      <c r="A3005" s="158"/>
      <c r="D3005" s="138"/>
    </row>
    <row r="3006" spans="1:4" x14ac:dyDescent="0.2">
      <c r="A3006" s="158"/>
      <c r="D3006" s="138"/>
    </row>
    <row r="3007" spans="1:4" x14ac:dyDescent="0.2">
      <c r="A3007" s="158"/>
      <c r="D3007" s="138"/>
    </row>
    <row r="3008" spans="1:4" x14ac:dyDescent="0.2">
      <c r="A3008" s="158"/>
      <c r="D3008" s="138"/>
    </row>
    <row r="3009" spans="1:4" x14ac:dyDescent="0.2">
      <c r="A3009" s="158"/>
      <c r="D3009" s="138"/>
    </row>
    <row r="3010" spans="1:4" x14ac:dyDescent="0.2">
      <c r="A3010" s="158"/>
      <c r="D3010" s="138"/>
    </row>
    <row r="3011" spans="1:4" x14ac:dyDescent="0.2">
      <c r="A3011" s="158"/>
      <c r="D3011" s="138"/>
    </row>
    <row r="3012" spans="1:4" x14ac:dyDescent="0.2">
      <c r="A3012" s="158"/>
      <c r="D3012" s="138"/>
    </row>
    <row r="3013" spans="1:4" x14ac:dyDescent="0.2">
      <c r="A3013" s="158"/>
      <c r="D3013" s="138"/>
    </row>
    <row r="3014" spans="1:4" x14ac:dyDescent="0.2">
      <c r="A3014" s="158"/>
      <c r="D3014" s="138"/>
    </row>
    <row r="3015" spans="1:4" x14ac:dyDescent="0.2">
      <c r="A3015" s="158"/>
      <c r="D3015" s="138"/>
    </row>
    <row r="3016" spans="1:4" x14ac:dyDescent="0.2">
      <c r="A3016" s="158"/>
      <c r="D3016" s="138"/>
    </row>
    <row r="3017" spans="1:4" x14ac:dyDescent="0.2">
      <c r="A3017" s="158"/>
      <c r="D3017" s="138"/>
    </row>
    <row r="3018" spans="1:4" x14ac:dyDescent="0.2">
      <c r="A3018" s="158"/>
      <c r="D3018" s="138"/>
    </row>
    <row r="3019" spans="1:4" x14ac:dyDescent="0.2">
      <c r="A3019" s="158"/>
      <c r="D3019" s="138"/>
    </row>
    <row r="3020" spans="1:4" x14ac:dyDescent="0.2">
      <c r="A3020" s="158"/>
      <c r="D3020" s="138"/>
    </row>
    <row r="3021" spans="1:4" x14ac:dyDescent="0.2">
      <c r="A3021" s="158"/>
      <c r="D3021" s="138"/>
    </row>
    <row r="3022" spans="1:4" x14ac:dyDescent="0.2">
      <c r="A3022" s="158"/>
      <c r="D3022" s="138"/>
    </row>
    <row r="3023" spans="1:4" x14ac:dyDescent="0.2">
      <c r="A3023" s="158"/>
      <c r="D3023" s="138"/>
    </row>
    <row r="3024" spans="1:4" x14ac:dyDescent="0.2">
      <c r="A3024" s="158"/>
      <c r="D3024" s="138"/>
    </row>
    <row r="3025" spans="1:4" x14ac:dyDescent="0.2">
      <c r="A3025" s="158"/>
      <c r="D3025" s="138"/>
    </row>
    <row r="3026" spans="1:4" x14ac:dyDescent="0.2">
      <c r="A3026" s="158"/>
      <c r="D3026" s="138"/>
    </row>
    <row r="3027" spans="1:4" x14ac:dyDescent="0.2">
      <c r="A3027" s="158"/>
      <c r="D3027" s="138"/>
    </row>
    <row r="3028" spans="1:4" x14ac:dyDescent="0.2">
      <c r="A3028" s="158"/>
      <c r="D3028" s="138"/>
    </row>
    <row r="3029" spans="1:4" x14ac:dyDescent="0.2">
      <c r="A3029" s="158"/>
      <c r="D3029" s="138"/>
    </row>
    <row r="3030" spans="1:4" x14ac:dyDescent="0.2">
      <c r="A3030" s="158"/>
      <c r="D3030" s="138"/>
    </row>
    <row r="3031" spans="1:4" x14ac:dyDescent="0.2">
      <c r="A3031" s="158"/>
      <c r="D3031" s="138"/>
    </row>
    <row r="3032" spans="1:4" x14ac:dyDescent="0.2">
      <c r="A3032" s="158"/>
      <c r="D3032" s="138"/>
    </row>
    <row r="3033" spans="1:4" x14ac:dyDescent="0.2">
      <c r="A3033" s="158"/>
      <c r="D3033" s="138"/>
    </row>
    <row r="3034" spans="1:4" x14ac:dyDescent="0.2">
      <c r="A3034" s="158"/>
      <c r="D3034" s="138"/>
    </row>
    <row r="3035" spans="1:4" x14ac:dyDescent="0.2">
      <c r="A3035" s="158"/>
      <c r="D3035" s="138"/>
    </row>
    <row r="3036" spans="1:4" x14ac:dyDescent="0.2">
      <c r="A3036" s="158"/>
      <c r="D3036" s="138"/>
    </row>
    <row r="3037" spans="1:4" x14ac:dyDescent="0.2">
      <c r="A3037" s="158"/>
      <c r="D3037" s="138"/>
    </row>
    <row r="3038" spans="1:4" x14ac:dyDescent="0.2">
      <c r="A3038" s="158"/>
      <c r="D3038" s="138"/>
    </row>
    <row r="3039" spans="1:4" x14ac:dyDescent="0.2">
      <c r="A3039" s="158"/>
      <c r="D3039" s="138"/>
    </row>
    <row r="3040" spans="1:4" x14ac:dyDescent="0.2">
      <c r="A3040" s="158"/>
      <c r="D3040" s="138"/>
    </row>
    <row r="3041" spans="1:4" x14ac:dyDescent="0.2">
      <c r="A3041" s="158"/>
      <c r="D3041" s="138"/>
    </row>
    <row r="3042" spans="1:4" x14ac:dyDescent="0.2">
      <c r="A3042" s="158"/>
      <c r="D3042" s="138"/>
    </row>
    <row r="3043" spans="1:4" x14ac:dyDescent="0.2">
      <c r="A3043" s="158"/>
      <c r="D3043" s="138"/>
    </row>
    <row r="3044" spans="1:4" x14ac:dyDescent="0.2">
      <c r="A3044" s="158"/>
      <c r="D3044" s="138"/>
    </row>
    <row r="3045" spans="1:4" x14ac:dyDescent="0.2">
      <c r="A3045" s="158"/>
      <c r="D3045" s="138"/>
    </row>
    <row r="3046" spans="1:4" x14ac:dyDescent="0.2">
      <c r="A3046" s="158"/>
      <c r="D3046" s="138"/>
    </row>
    <row r="3047" spans="1:4" x14ac:dyDescent="0.2">
      <c r="A3047" s="158"/>
      <c r="D3047" s="138"/>
    </row>
    <row r="3048" spans="1:4" x14ac:dyDescent="0.2">
      <c r="A3048" s="158"/>
      <c r="D3048" s="138"/>
    </row>
    <row r="3049" spans="1:4" x14ac:dyDescent="0.2">
      <c r="A3049" s="158"/>
      <c r="D3049" s="138"/>
    </row>
    <row r="3050" spans="1:4" x14ac:dyDescent="0.2">
      <c r="A3050" s="158"/>
      <c r="D3050" s="138"/>
    </row>
    <row r="3051" spans="1:4" x14ac:dyDescent="0.2">
      <c r="A3051" s="158"/>
      <c r="D3051" s="138"/>
    </row>
    <row r="3052" spans="1:4" x14ac:dyDescent="0.2">
      <c r="A3052" s="158"/>
      <c r="D3052" s="138"/>
    </row>
    <row r="3053" spans="1:4" x14ac:dyDescent="0.2">
      <c r="A3053" s="158"/>
      <c r="D3053" s="138"/>
    </row>
    <row r="3054" spans="1:4" x14ac:dyDescent="0.2">
      <c r="A3054" s="158"/>
      <c r="D3054" s="138"/>
    </row>
    <row r="3055" spans="1:4" x14ac:dyDescent="0.2">
      <c r="A3055" s="158"/>
      <c r="D3055" s="138"/>
    </row>
    <row r="3056" spans="1:4" x14ac:dyDescent="0.2">
      <c r="A3056" s="158"/>
      <c r="D3056" s="138"/>
    </row>
    <row r="3057" spans="1:4" x14ac:dyDescent="0.2">
      <c r="A3057" s="158"/>
      <c r="D3057" s="138"/>
    </row>
    <row r="3058" spans="1:4" x14ac:dyDescent="0.2">
      <c r="A3058" s="158"/>
      <c r="D3058" s="138"/>
    </row>
    <row r="3059" spans="1:4" x14ac:dyDescent="0.2">
      <c r="A3059" s="158"/>
      <c r="D3059" s="138"/>
    </row>
    <row r="3060" spans="1:4" x14ac:dyDescent="0.2">
      <c r="A3060" s="158"/>
      <c r="D3060" s="138"/>
    </row>
    <row r="3061" spans="1:4" x14ac:dyDescent="0.2">
      <c r="A3061" s="158"/>
      <c r="D3061" s="138"/>
    </row>
    <row r="3062" spans="1:4" x14ac:dyDescent="0.2">
      <c r="A3062" s="158"/>
      <c r="D3062" s="138"/>
    </row>
    <row r="3063" spans="1:4" x14ac:dyDescent="0.2">
      <c r="A3063" s="158"/>
      <c r="D3063" s="138"/>
    </row>
    <row r="3064" spans="1:4" x14ac:dyDescent="0.2">
      <c r="A3064" s="158"/>
      <c r="D3064" s="138"/>
    </row>
    <row r="3065" spans="1:4" x14ac:dyDescent="0.2">
      <c r="A3065" s="158"/>
      <c r="D3065" s="138"/>
    </row>
    <row r="3066" spans="1:4" x14ac:dyDescent="0.2">
      <c r="A3066" s="158"/>
      <c r="D3066" s="138"/>
    </row>
    <row r="3067" spans="1:4" x14ac:dyDescent="0.2">
      <c r="A3067" s="158"/>
      <c r="D3067" s="138"/>
    </row>
    <row r="3068" spans="1:4" x14ac:dyDescent="0.2">
      <c r="A3068" s="158"/>
      <c r="D3068" s="138"/>
    </row>
    <row r="3069" spans="1:4" x14ac:dyDescent="0.2">
      <c r="A3069" s="158"/>
      <c r="D3069" s="138"/>
    </row>
    <row r="3070" spans="1:4" x14ac:dyDescent="0.2">
      <c r="A3070" s="158"/>
      <c r="D3070" s="138"/>
    </row>
    <row r="3071" spans="1:4" x14ac:dyDescent="0.2">
      <c r="A3071" s="158"/>
      <c r="D3071" s="138"/>
    </row>
    <row r="3072" spans="1:4" x14ac:dyDescent="0.2">
      <c r="A3072" s="158"/>
      <c r="D3072" s="138"/>
    </row>
    <row r="3073" spans="1:4" x14ac:dyDescent="0.2">
      <c r="A3073" s="158"/>
      <c r="D3073" s="138"/>
    </row>
    <row r="3074" spans="1:4" x14ac:dyDescent="0.2">
      <c r="A3074" s="158"/>
      <c r="D3074" s="138"/>
    </row>
    <row r="3075" spans="1:4" x14ac:dyDescent="0.2">
      <c r="A3075" s="158"/>
      <c r="D3075" s="138"/>
    </row>
    <row r="3076" spans="1:4" x14ac:dyDescent="0.2">
      <c r="A3076" s="158"/>
      <c r="D3076" s="138"/>
    </row>
    <row r="3077" spans="1:4" x14ac:dyDescent="0.2">
      <c r="A3077" s="158"/>
      <c r="D3077" s="138"/>
    </row>
    <row r="3078" spans="1:4" x14ac:dyDescent="0.2">
      <c r="A3078" s="158"/>
      <c r="D3078" s="138"/>
    </row>
    <row r="3079" spans="1:4" x14ac:dyDescent="0.2">
      <c r="A3079" s="158"/>
      <c r="D3079" s="138"/>
    </row>
    <row r="3080" spans="1:4" x14ac:dyDescent="0.2">
      <c r="A3080" s="158"/>
      <c r="D3080" s="138"/>
    </row>
    <row r="3081" spans="1:4" x14ac:dyDescent="0.2">
      <c r="A3081" s="158"/>
      <c r="D3081" s="138"/>
    </row>
    <row r="3082" spans="1:4" x14ac:dyDescent="0.2">
      <c r="A3082" s="158"/>
      <c r="D3082" s="138"/>
    </row>
    <row r="3083" spans="1:4" x14ac:dyDescent="0.2">
      <c r="A3083" s="158"/>
      <c r="D3083" s="138"/>
    </row>
    <row r="3084" spans="1:4" x14ac:dyDescent="0.2">
      <c r="A3084" s="158"/>
      <c r="D3084" s="138"/>
    </row>
    <row r="3085" spans="1:4" x14ac:dyDescent="0.2">
      <c r="A3085" s="158"/>
      <c r="D3085" s="138"/>
    </row>
    <row r="3086" spans="1:4" x14ac:dyDescent="0.2">
      <c r="A3086" s="158"/>
      <c r="D3086" s="138"/>
    </row>
    <row r="3087" spans="1:4" x14ac:dyDescent="0.2">
      <c r="A3087" s="158"/>
      <c r="D3087" s="138"/>
    </row>
    <row r="3088" spans="1:4" x14ac:dyDescent="0.2">
      <c r="A3088" s="158"/>
      <c r="D3088" s="138"/>
    </row>
    <row r="3089" spans="1:4" x14ac:dyDescent="0.2">
      <c r="A3089" s="158"/>
      <c r="D3089" s="138"/>
    </row>
    <row r="3090" spans="1:4" x14ac:dyDescent="0.2">
      <c r="A3090" s="158"/>
      <c r="D3090" s="138"/>
    </row>
    <row r="3091" spans="1:4" x14ac:dyDescent="0.2">
      <c r="A3091" s="158"/>
      <c r="D3091" s="138"/>
    </row>
    <row r="3092" spans="1:4" x14ac:dyDescent="0.2">
      <c r="A3092" s="158"/>
      <c r="D3092" s="138"/>
    </row>
    <row r="3093" spans="1:4" x14ac:dyDescent="0.2">
      <c r="A3093" s="158"/>
      <c r="D3093" s="138"/>
    </row>
    <row r="3094" spans="1:4" x14ac:dyDescent="0.2">
      <c r="A3094" s="158"/>
      <c r="D3094" s="138"/>
    </row>
    <row r="3095" spans="1:4" x14ac:dyDescent="0.2">
      <c r="A3095" s="158"/>
      <c r="D3095" s="138"/>
    </row>
    <row r="3096" spans="1:4" x14ac:dyDescent="0.2">
      <c r="A3096" s="158"/>
      <c r="D3096" s="138"/>
    </row>
    <row r="3097" spans="1:4" x14ac:dyDescent="0.2">
      <c r="A3097" s="158"/>
      <c r="D3097" s="138"/>
    </row>
    <row r="3098" spans="1:4" x14ac:dyDescent="0.2">
      <c r="A3098" s="158"/>
      <c r="D3098" s="138"/>
    </row>
    <row r="3099" spans="1:4" x14ac:dyDescent="0.2">
      <c r="A3099" s="158"/>
      <c r="D3099" s="138"/>
    </row>
    <row r="3100" spans="1:4" x14ac:dyDescent="0.2">
      <c r="A3100" s="158"/>
      <c r="D3100" s="138"/>
    </row>
    <row r="3101" spans="1:4" x14ac:dyDescent="0.2">
      <c r="A3101" s="158"/>
      <c r="D3101" s="138"/>
    </row>
    <row r="3102" spans="1:4" x14ac:dyDescent="0.2">
      <c r="A3102" s="158"/>
      <c r="D3102" s="138"/>
    </row>
    <row r="3103" spans="1:4" x14ac:dyDescent="0.2">
      <c r="A3103" s="158"/>
      <c r="D3103" s="138"/>
    </row>
    <row r="3104" spans="1:4" x14ac:dyDescent="0.2">
      <c r="A3104" s="158"/>
      <c r="D3104" s="138"/>
    </row>
    <row r="3105" spans="1:4" x14ac:dyDescent="0.2">
      <c r="A3105" s="158"/>
      <c r="D3105" s="138"/>
    </row>
    <row r="3106" spans="1:4" x14ac:dyDescent="0.2">
      <c r="A3106" s="158"/>
      <c r="D3106" s="138"/>
    </row>
    <row r="3107" spans="1:4" x14ac:dyDescent="0.2">
      <c r="A3107" s="158"/>
      <c r="D3107" s="138"/>
    </row>
    <row r="3108" spans="1:4" x14ac:dyDescent="0.2">
      <c r="A3108" s="158"/>
      <c r="D3108" s="138"/>
    </row>
    <row r="3109" spans="1:4" x14ac:dyDescent="0.2">
      <c r="A3109" s="158"/>
      <c r="D3109" s="138"/>
    </row>
    <row r="3110" spans="1:4" x14ac:dyDescent="0.2">
      <c r="A3110" s="158"/>
      <c r="D3110" s="138"/>
    </row>
    <row r="3111" spans="1:4" x14ac:dyDescent="0.2">
      <c r="A3111" s="158"/>
      <c r="D3111" s="138"/>
    </row>
    <row r="3112" spans="1:4" x14ac:dyDescent="0.2">
      <c r="A3112" s="158"/>
      <c r="D3112" s="138"/>
    </row>
    <row r="3113" spans="1:4" x14ac:dyDescent="0.2">
      <c r="A3113" s="158"/>
      <c r="D3113" s="138"/>
    </row>
    <row r="3114" spans="1:4" x14ac:dyDescent="0.2">
      <c r="A3114" s="158"/>
      <c r="D3114" s="138"/>
    </row>
    <row r="3115" spans="1:4" x14ac:dyDescent="0.2">
      <c r="A3115" s="158"/>
      <c r="D3115" s="138"/>
    </row>
    <row r="3116" spans="1:4" x14ac:dyDescent="0.2">
      <c r="A3116" s="158"/>
      <c r="D3116" s="138"/>
    </row>
    <row r="3117" spans="1:4" x14ac:dyDescent="0.2">
      <c r="A3117" s="158"/>
      <c r="D3117" s="138"/>
    </row>
    <row r="3118" spans="1:4" x14ac:dyDescent="0.2">
      <c r="A3118" s="158"/>
      <c r="D3118" s="138"/>
    </row>
    <row r="3119" spans="1:4" x14ac:dyDescent="0.2">
      <c r="A3119" s="158"/>
      <c r="D3119" s="138"/>
    </row>
    <row r="3120" spans="1:4" x14ac:dyDescent="0.2">
      <c r="A3120" s="158"/>
      <c r="D3120" s="138"/>
    </row>
    <row r="3121" spans="1:4" x14ac:dyDescent="0.2">
      <c r="A3121" s="158"/>
      <c r="D3121" s="138"/>
    </row>
    <row r="3122" spans="1:4" x14ac:dyDescent="0.2">
      <c r="A3122" s="158"/>
      <c r="D3122" s="138"/>
    </row>
    <row r="3123" spans="1:4" x14ac:dyDescent="0.2">
      <c r="A3123" s="158"/>
      <c r="D3123" s="138"/>
    </row>
    <row r="3124" spans="1:4" x14ac:dyDescent="0.2">
      <c r="A3124" s="158"/>
      <c r="D3124" s="138"/>
    </row>
    <row r="3125" spans="1:4" x14ac:dyDescent="0.2">
      <c r="A3125" s="158"/>
      <c r="D3125" s="138"/>
    </row>
    <row r="3126" spans="1:4" x14ac:dyDescent="0.2">
      <c r="A3126" s="158"/>
      <c r="D3126" s="138"/>
    </row>
    <row r="3127" spans="1:4" x14ac:dyDescent="0.2">
      <c r="A3127" s="158"/>
      <c r="D3127" s="138"/>
    </row>
    <row r="3128" spans="1:4" x14ac:dyDescent="0.2">
      <c r="A3128" s="158"/>
      <c r="D3128" s="138"/>
    </row>
    <row r="3129" spans="1:4" x14ac:dyDescent="0.2">
      <c r="A3129" s="158"/>
      <c r="D3129" s="138"/>
    </row>
    <row r="3130" spans="1:4" x14ac:dyDescent="0.2">
      <c r="A3130" s="158"/>
      <c r="D3130" s="138"/>
    </row>
    <row r="3131" spans="1:4" x14ac:dyDescent="0.2">
      <c r="A3131" s="158"/>
      <c r="D3131" s="138"/>
    </row>
    <row r="3132" spans="1:4" x14ac:dyDescent="0.2">
      <c r="A3132" s="158"/>
      <c r="D3132" s="138"/>
    </row>
    <row r="3133" spans="1:4" x14ac:dyDescent="0.2">
      <c r="A3133" s="158"/>
      <c r="D3133" s="138"/>
    </row>
    <row r="3134" spans="1:4" x14ac:dyDescent="0.2">
      <c r="A3134" s="158"/>
      <c r="D3134" s="138"/>
    </row>
    <row r="3135" spans="1:4" x14ac:dyDescent="0.2">
      <c r="A3135" s="158"/>
      <c r="D3135" s="138"/>
    </row>
    <row r="3136" spans="1:4" x14ac:dyDescent="0.2">
      <c r="A3136" s="158"/>
      <c r="D3136" s="138"/>
    </row>
    <row r="3137" spans="1:4" x14ac:dyDescent="0.2">
      <c r="A3137" s="158"/>
      <c r="D3137" s="138"/>
    </row>
    <row r="3138" spans="1:4" x14ac:dyDescent="0.2">
      <c r="A3138" s="158"/>
      <c r="D3138" s="138"/>
    </row>
    <row r="3139" spans="1:4" x14ac:dyDescent="0.2">
      <c r="A3139" s="158"/>
      <c r="D3139" s="138"/>
    </row>
    <row r="3140" spans="1:4" x14ac:dyDescent="0.2">
      <c r="A3140" s="158"/>
      <c r="D3140" s="138"/>
    </row>
    <row r="3141" spans="1:4" x14ac:dyDescent="0.2">
      <c r="A3141" s="158"/>
      <c r="D3141" s="138"/>
    </row>
    <row r="3142" spans="1:4" x14ac:dyDescent="0.2">
      <c r="A3142" s="158"/>
      <c r="D3142" s="138"/>
    </row>
    <row r="3143" spans="1:4" x14ac:dyDescent="0.2">
      <c r="A3143" s="158"/>
      <c r="D3143" s="138"/>
    </row>
    <row r="3144" spans="1:4" x14ac:dyDescent="0.2">
      <c r="A3144" s="158"/>
      <c r="D3144" s="138"/>
    </row>
    <row r="3145" spans="1:4" x14ac:dyDescent="0.2">
      <c r="A3145" s="158"/>
      <c r="D3145" s="138"/>
    </row>
    <row r="3146" spans="1:4" x14ac:dyDescent="0.2">
      <c r="A3146" s="158"/>
      <c r="D3146" s="138"/>
    </row>
    <row r="3147" spans="1:4" x14ac:dyDescent="0.2">
      <c r="A3147" s="158"/>
      <c r="D3147" s="138"/>
    </row>
    <row r="3148" spans="1:4" x14ac:dyDescent="0.2">
      <c r="A3148" s="158"/>
      <c r="D3148" s="138"/>
    </row>
    <row r="3149" spans="1:4" x14ac:dyDescent="0.2">
      <c r="A3149" s="158"/>
      <c r="D3149" s="138"/>
    </row>
    <row r="3150" spans="1:4" x14ac:dyDescent="0.2">
      <c r="A3150" s="158"/>
      <c r="D3150" s="138"/>
    </row>
    <row r="3151" spans="1:4" x14ac:dyDescent="0.2">
      <c r="A3151" s="158"/>
      <c r="D3151" s="138"/>
    </row>
    <row r="3152" spans="1:4" x14ac:dyDescent="0.2">
      <c r="A3152" s="158"/>
      <c r="D3152" s="138"/>
    </row>
    <row r="3153" spans="1:4" x14ac:dyDescent="0.2">
      <c r="A3153" s="158"/>
      <c r="D3153" s="138"/>
    </row>
    <row r="3154" spans="1:4" x14ac:dyDescent="0.2">
      <c r="A3154" s="158"/>
      <c r="D3154" s="138"/>
    </row>
    <row r="3155" spans="1:4" x14ac:dyDescent="0.2">
      <c r="A3155" s="158"/>
      <c r="D3155" s="138"/>
    </row>
    <row r="3156" spans="1:4" x14ac:dyDescent="0.2">
      <c r="A3156" s="158"/>
      <c r="D3156" s="138"/>
    </row>
    <row r="3157" spans="1:4" x14ac:dyDescent="0.2">
      <c r="A3157" s="158"/>
      <c r="D3157" s="138"/>
    </row>
    <row r="3158" spans="1:4" x14ac:dyDescent="0.2">
      <c r="A3158" s="158"/>
      <c r="D3158" s="138"/>
    </row>
    <row r="3159" spans="1:4" x14ac:dyDescent="0.2">
      <c r="A3159" s="158"/>
      <c r="D3159" s="138"/>
    </row>
    <row r="3160" spans="1:4" x14ac:dyDescent="0.2">
      <c r="A3160" s="158"/>
      <c r="D3160" s="138"/>
    </row>
    <row r="3161" spans="1:4" x14ac:dyDescent="0.2">
      <c r="A3161" s="158"/>
      <c r="D3161" s="138"/>
    </row>
    <row r="3162" spans="1:4" x14ac:dyDescent="0.2">
      <c r="A3162" s="158"/>
      <c r="D3162" s="138"/>
    </row>
    <row r="3163" spans="1:4" x14ac:dyDescent="0.2">
      <c r="A3163" s="158"/>
      <c r="D3163" s="138"/>
    </row>
    <row r="3164" spans="1:4" x14ac:dyDescent="0.2">
      <c r="A3164" s="158"/>
      <c r="D3164" s="138"/>
    </row>
    <row r="3165" spans="1:4" x14ac:dyDescent="0.2">
      <c r="A3165" s="158"/>
      <c r="D3165" s="138"/>
    </row>
    <row r="3166" spans="1:4" x14ac:dyDescent="0.2">
      <c r="A3166" s="158"/>
      <c r="D3166" s="138"/>
    </row>
    <row r="3167" spans="1:4" x14ac:dyDescent="0.2">
      <c r="A3167" s="158"/>
      <c r="D3167" s="138"/>
    </row>
    <row r="3168" spans="1:4" x14ac:dyDescent="0.2">
      <c r="A3168" s="158"/>
      <c r="D3168" s="138"/>
    </row>
    <row r="3169" spans="1:4" x14ac:dyDescent="0.2">
      <c r="A3169" s="158"/>
      <c r="D3169" s="138"/>
    </row>
    <row r="3170" spans="1:4" x14ac:dyDescent="0.2">
      <c r="A3170" s="158"/>
      <c r="D3170" s="138"/>
    </row>
    <row r="3171" spans="1:4" x14ac:dyDescent="0.2">
      <c r="A3171" s="158"/>
      <c r="D3171" s="138"/>
    </row>
    <row r="3172" spans="1:4" x14ac:dyDescent="0.2">
      <c r="A3172" s="158"/>
      <c r="D3172" s="138"/>
    </row>
    <row r="3173" spans="1:4" x14ac:dyDescent="0.2">
      <c r="A3173" s="158"/>
      <c r="D3173" s="138"/>
    </row>
    <row r="3174" spans="1:4" x14ac:dyDescent="0.2">
      <c r="A3174" s="158"/>
      <c r="D3174" s="138"/>
    </row>
    <row r="3175" spans="1:4" x14ac:dyDescent="0.2">
      <c r="A3175" s="158"/>
      <c r="D3175" s="138"/>
    </row>
    <row r="3176" spans="1:4" x14ac:dyDescent="0.2">
      <c r="A3176" s="158"/>
      <c r="D3176" s="138"/>
    </row>
    <row r="3177" spans="1:4" x14ac:dyDescent="0.2">
      <c r="A3177" s="158"/>
      <c r="D3177" s="138"/>
    </row>
    <row r="3178" spans="1:4" x14ac:dyDescent="0.2">
      <c r="A3178" s="158"/>
      <c r="D3178" s="138"/>
    </row>
    <row r="3179" spans="1:4" x14ac:dyDescent="0.2">
      <c r="A3179" s="158"/>
      <c r="D3179" s="138"/>
    </row>
    <row r="3180" spans="1:4" x14ac:dyDescent="0.2">
      <c r="A3180" s="158"/>
      <c r="D3180" s="138"/>
    </row>
    <row r="3181" spans="1:4" x14ac:dyDescent="0.2">
      <c r="A3181" s="158"/>
      <c r="D3181" s="138"/>
    </row>
    <row r="3182" spans="1:4" x14ac:dyDescent="0.2">
      <c r="A3182" s="158"/>
      <c r="D3182" s="138"/>
    </row>
    <row r="3183" spans="1:4" x14ac:dyDescent="0.2">
      <c r="A3183" s="158"/>
      <c r="D3183" s="138"/>
    </row>
    <row r="3184" spans="1:4" x14ac:dyDescent="0.2">
      <c r="A3184" s="158"/>
      <c r="D3184" s="138"/>
    </row>
    <row r="3185" spans="1:4" x14ac:dyDescent="0.2">
      <c r="A3185" s="158"/>
      <c r="D3185" s="138"/>
    </row>
    <row r="3186" spans="1:4" x14ac:dyDescent="0.2">
      <c r="A3186" s="158"/>
      <c r="D3186" s="138"/>
    </row>
    <row r="3187" spans="1:4" x14ac:dyDescent="0.2">
      <c r="A3187" s="158"/>
      <c r="D3187" s="138"/>
    </row>
    <row r="3188" spans="1:4" x14ac:dyDescent="0.2">
      <c r="A3188" s="158"/>
      <c r="D3188" s="138"/>
    </row>
    <row r="3189" spans="1:4" x14ac:dyDescent="0.2">
      <c r="A3189" s="158"/>
      <c r="D3189" s="138"/>
    </row>
    <row r="3190" spans="1:4" x14ac:dyDescent="0.2">
      <c r="A3190" s="158"/>
      <c r="D3190" s="138"/>
    </row>
    <row r="3191" spans="1:4" x14ac:dyDescent="0.2">
      <c r="A3191" s="158"/>
      <c r="D3191" s="138"/>
    </row>
    <row r="3192" spans="1:4" x14ac:dyDescent="0.2">
      <c r="A3192" s="158"/>
      <c r="D3192" s="138"/>
    </row>
    <row r="3193" spans="1:4" x14ac:dyDescent="0.2">
      <c r="A3193" s="158"/>
      <c r="D3193" s="138"/>
    </row>
    <row r="3194" spans="1:4" x14ac:dyDescent="0.2">
      <c r="A3194" s="158"/>
      <c r="D3194" s="138"/>
    </row>
    <row r="3195" spans="1:4" x14ac:dyDescent="0.2">
      <c r="A3195" s="158"/>
      <c r="D3195" s="138"/>
    </row>
    <row r="3196" spans="1:4" x14ac:dyDescent="0.2">
      <c r="A3196" s="158"/>
      <c r="D3196" s="138"/>
    </row>
    <row r="3197" spans="1:4" x14ac:dyDescent="0.2">
      <c r="A3197" s="158"/>
      <c r="D3197" s="138"/>
    </row>
    <row r="3198" spans="1:4" x14ac:dyDescent="0.2">
      <c r="A3198" s="158"/>
      <c r="D3198" s="138"/>
    </row>
    <row r="3199" spans="1:4" x14ac:dyDescent="0.2">
      <c r="A3199" s="158"/>
      <c r="D3199" s="138"/>
    </row>
    <row r="3200" spans="1:4" x14ac:dyDescent="0.2">
      <c r="A3200" s="158"/>
      <c r="D3200" s="138"/>
    </row>
    <row r="3201" spans="1:4" x14ac:dyDescent="0.2">
      <c r="A3201" s="158"/>
      <c r="D3201" s="138"/>
    </row>
    <row r="3202" spans="1:4" x14ac:dyDescent="0.2">
      <c r="A3202" s="158"/>
      <c r="D3202" s="138"/>
    </row>
    <row r="3203" spans="1:4" x14ac:dyDescent="0.2">
      <c r="A3203" s="158"/>
      <c r="D3203" s="138"/>
    </row>
    <row r="3204" spans="1:4" x14ac:dyDescent="0.2">
      <c r="A3204" s="158"/>
      <c r="D3204" s="138"/>
    </row>
    <row r="3205" spans="1:4" x14ac:dyDescent="0.2">
      <c r="A3205" s="158"/>
      <c r="D3205" s="138"/>
    </row>
    <row r="3206" spans="1:4" x14ac:dyDescent="0.2">
      <c r="A3206" s="158"/>
      <c r="D3206" s="138"/>
    </row>
    <row r="3207" spans="1:4" x14ac:dyDescent="0.2">
      <c r="A3207" s="158"/>
      <c r="D3207" s="138"/>
    </row>
    <row r="3208" spans="1:4" x14ac:dyDescent="0.2">
      <c r="A3208" s="158"/>
      <c r="D3208" s="138"/>
    </row>
    <row r="3209" spans="1:4" x14ac:dyDescent="0.2">
      <c r="A3209" s="158"/>
      <c r="D3209" s="138"/>
    </row>
    <row r="3210" spans="1:4" x14ac:dyDescent="0.2">
      <c r="A3210" s="158"/>
      <c r="D3210" s="138"/>
    </row>
    <row r="3211" spans="1:4" x14ac:dyDescent="0.2">
      <c r="A3211" s="158"/>
      <c r="D3211" s="138"/>
    </row>
    <row r="3212" spans="1:4" x14ac:dyDescent="0.2">
      <c r="A3212" s="158"/>
      <c r="D3212" s="138"/>
    </row>
    <row r="3213" spans="1:4" x14ac:dyDescent="0.2">
      <c r="A3213" s="158"/>
      <c r="D3213" s="138"/>
    </row>
    <row r="3214" spans="1:4" x14ac:dyDescent="0.2">
      <c r="A3214" s="158"/>
      <c r="D3214" s="138"/>
    </row>
    <row r="3215" spans="1:4" x14ac:dyDescent="0.2">
      <c r="A3215" s="158"/>
      <c r="D3215" s="138"/>
    </row>
    <row r="3216" spans="1:4" x14ac:dyDescent="0.2">
      <c r="A3216" s="158"/>
      <c r="D3216" s="138"/>
    </row>
    <row r="3217" spans="1:4" x14ac:dyDescent="0.2">
      <c r="A3217" s="158"/>
      <c r="D3217" s="138"/>
    </row>
    <row r="3218" spans="1:4" x14ac:dyDescent="0.2">
      <c r="A3218" s="158"/>
      <c r="D3218" s="138"/>
    </row>
    <row r="3219" spans="1:4" x14ac:dyDescent="0.2">
      <c r="A3219" s="158"/>
      <c r="D3219" s="138"/>
    </row>
    <row r="3220" spans="1:4" x14ac:dyDescent="0.2">
      <c r="A3220" s="158"/>
      <c r="D3220" s="138"/>
    </row>
    <row r="3221" spans="1:4" x14ac:dyDescent="0.2">
      <c r="A3221" s="158"/>
      <c r="D3221" s="138"/>
    </row>
    <row r="3222" spans="1:4" x14ac:dyDescent="0.2">
      <c r="A3222" s="158"/>
      <c r="D3222" s="138"/>
    </row>
    <row r="3223" spans="1:4" x14ac:dyDescent="0.2">
      <c r="A3223" s="158"/>
      <c r="D3223" s="138"/>
    </row>
    <row r="3224" spans="1:4" x14ac:dyDescent="0.2">
      <c r="A3224" s="158"/>
      <c r="D3224" s="138"/>
    </row>
    <row r="3225" spans="1:4" x14ac:dyDescent="0.2">
      <c r="A3225" s="158"/>
      <c r="D3225" s="138"/>
    </row>
    <row r="3226" spans="1:4" x14ac:dyDescent="0.2">
      <c r="A3226" s="158"/>
      <c r="D3226" s="138"/>
    </row>
    <row r="3227" spans="1:4" x14ac:dyDescent="0.2">
      <c r="A3227" s="158"/>
      <c r="D3227" s="138"/>
    </row>
    <row r="3228" spans="1:4" x14ac:dyDescent="0.2">
      <c r="A3228" s="158"/>
      <c r="D3228" s="138"/>
    </row>
    <row r="3229" spans="1:4" x14ac:dyDescent="0.2">
      <c r="A3229" s="158"/>
      <c r="D3229" s="138"/>
    </row>
    <row r="3230" spans="1:4" x14ac:dyDescent="0.2">
      <c r="A3230" s="158"/>
      <c r="D3230" s="138"/>
    </row>
    <row r="3231" spans="1:4" x14ac:dyDescent="0.2">
      <c r="A3231" s="158"/>
      <c r="D3231" s="138"/>
    </row>
    <row r="3232" spans="1:4" x14ac:dyDescent="0.2">
      <c r="A3232" s="158"/>
      <c r="D3232" s="138"/>
    </row>
    <row r="3233" spans="1:4" x14ac:dyDescent="0.2">
      <c r="A3233" s="158"/>
      <c r="D3233" s="138"/>
    </row>
    <row r="3234" spans="1:4" x14ac:dyDescent="0.2">
      <c r="A3234" s="158"/>
      <c r="D3234" s="138"/>
    </row>
    <row r="3235" spans="1:4" x14ac:dyDescent="0.2">
      <c r="A3235" s="158"/>
      <c r="D3235" s="138"/>
    </row>
    <row r="3236" spans="1:4" x14ac:dyDescent="0.2">
      <c r="A3236" s="158"/>
      <c r="D3236" s="138"/>
    </row>
    <row r="3237" spans="1:4" x14ac:dyDescent="0.2">
      <c r="A3237" s="158"/>
      <c r="D3237" s="138"/>
    </row>
    <row r="3238" spans="1:4" x14ac:dyDescent="0.2">
      <c r="A3238" s="158"/>
      <c r="D3238" s="138"/>
    </row>
    <row r="3239" spans="1:4" x14ac:dyDescent="0.2">
      <c r="A3239" s="158"/>
      <c r="D3239" s="138"/>
    </row>
    <row r="3240" spans="1:4" x14ac:dyDescent="0.2">
      <c r="A3240" s="158"/>
      <c r="D3240" s="138"/>
    </row>
    <row r="3241" spans="1:4" x14ac:dyDescent="0.2">
      <c r="A3241" s="158"/>
      <c r="D3241" s="138"/>
    </row>
    <row r="3242" spans="1:4" x14ac:dyDescent="0.2">
      <c r="A3242" s="158"/>
      <c r="D3242" s="138"/>
    </row>
    <row r="3243" spans="1:4" x14ac:dyDescent="0.2">
      <c r="A3243" s="158"/>
      <c r="D3243" s="138"/>
    </row>
    <row r="3244" spans="1:4" x14ac:dyDescent="0.2">
      <c r="A3244" s="158"/>
      <c r="D3244" s="138"/>
    </row>
    <row r="3245" spans="1:4" x14ac:dyDescent="0.2">
      <c r="A3245" s="158"/>
      <c r="D3245" s="138"/>
    </row>
    <row r="3246" spans="1:4" x14ac:dyDescent="0.2">
      <c r="A3246" s="158"/>
      <c r="D3246" s="138"/>
    </row>
    <row r="3247" spans="1:4" x14ac:dyDescent="0.2">
      <c r="A3247" s="158"/>
      <c r="D3247" s="138"/>
    </row>
    <row r="3248" spans="1:4" x14ac:dyDescent="0.2">
      <c r="A3248" s="158"/>
      <c r="D3248" s="138"/>
    </row>
    <row r="3249" spans="1:4" x14ac:dyDescent="0.2">
      <c r="A3249" s="158"/>
      <c r="D3249" s="138"/>
    </row>
    <row r="3250" spans="1:4" x14ac:dyDescent="0.2">
      <c r="A3250" s="158"/>
      <c r="D3250" s="138"/>
    </row>
    <row r="3251" spans="1:4" x14ac:dyDescent="0.2">
      <c r="A3251" s="158"/>
      <c r="D3251" s="138"/>
    </row>
    <row r="3252" spans="1:4" x14ac:dyDescent="0.2">
      <c r="A3252" s="158"/>
      <c r="D3252" s="138"/>
    </row>
    <row r="3253" spans="1:4" x14ac:dyDescent="0.2">
      <c r="A3253" s="158"/>
      <c r="D3253" s="138"/>
    </row>
    <row r="3254" spans="1:4" x14ac:dyDescent="0.2">
      <c r="A3254" s="158"/>
      <c r="D3254" s="138"/>
    </row>
    <row r="3255" spans="1:4" x14ac:dyDescent="0.2">
      <c r="A3255" s="158"/>
      <c r="D3255" s="138"/>
    </row>
    <row r="3256" spans="1:4" x14ac:dyDescent="0.2">
      <c r="A3256" s="158"/>
      <c r="D3256" s="138"/>
    </row>
    <row r="3257" spans="1:4" x14ac:dyDescent="0.2">
      <c r="A3257" s="158"/>
      <c r="D3257" s="138"/>
    </row>
    <row r="3258" spans="1:4" x14ac:dyDescent="0.2">
      <c r="A3258" s="158"/>
      <c r="D3258" s="138"/>
    </row>
    <row r="3259" spans="1:4" x14ac:dyDescent="0.2">
      <c r="A3259" s="158"/>
      <c r="D3259" s="138"/>
    </row>
    <row r="3260" spans="1:4" x14ac:dyDescent="0.2">
      <c r="A3260" s="158"/>
      <c r="D3260" s="138"/>
    </row>
    <row r="3261" spans="1:4" x14ac:dyDescent="0.2">
      <c r="A3261" s="158"/>
      <c r="D3261" s="138"/>
    </row>
    <row r="3262" spans="1:4" x14ac:dyDescent="0.2">
      <c r="A3262" s="158"/>
      <c r="D3262" s="138"/>
    </row>
    <row r="3263" spans="1:4" x14ac:dyDescent="0.2">
      <c r="A3263" s="158"/>
      <c r="D3263" s="138"/>
    </row>
    <row r="3264" spans="1:4" x14ac:dyDescent="0.2">
      <c r="A3264" s="158"/>
      <c r="D3264" s="138"/>
    </row>
    <row r="3265" spans="1:4" x14ac:dyDescent="0.2">
      <c r="A3265" s="158"/>
      <c r="D3265" s="138"/>
    </row>
    <row r="3266" spans="1:4" x14ac:dyDescent="0.2">
      <c r="A3266" s="158"/>
      <c r="D3266" s="138"/>
    </row>
    <row r="3267" spans="1:4" x14ac:dyDescent="0.2">
      <c r="A3267" s="158"/>
      <c r="D3267" s="138"/>
    </row>
    <row r="3268" spans="1:4" x14ac:dyDescent="0.2">
      <c r="A3268" s="158"/>
      <c r="D3268" s="138"/>
    </row>
    <row r="3269" spans="1:4" x14ac:dyDescent="0.2">
      <c r="A3269" s="158"/>
      <c r="D3269" s="138"/>
    </row>
    <row r="3270" spans="1:4" x14ac:dyDescent="0.2">
      <c r="A3270" s="158"/>
      <c r="D3270" s="138"/>
    </row>
    <row r="3271" spans="1:4" x14ac:dyDescent="0.2">
      <c r="A3271" s="158"/>
      <c r="D3271" s="138"/>
    </row>
    <row r="3272" spans="1:4" x14ac:dyDescent="0.2">
      <c r="A3272" s="158"/>
      <c r="D3272" s="138"/>
    </row>
    <row r="3273" spans="1:4" x14ac:dyDescent="0.2">
      <c r="A3273" s="158"/>
      <c r="D3273" s="138"/>
    </row>
    <row r="3274" spans="1:4" x14ac:dyDescent="0.2">
      <c r="A3274" s="158"/>
      <c r="D3274" s="138"/>
    </row>
    <row r="3275" spans="1:4" x14ac:dyDescent="0.2">
      <c r="A3275" s="158"/>
      <c r="D3275" s="138"/>
    </row>
    <row r="3276" spans="1:4" x14ac:dyDescent="0.2">
      <c r="A3276" s="158"/>
      <c r="D3276" s="138"/>
    </row>
    <row r="3277" spans="1:4" x14ac:dyDescent="0.2">
      <c r="A3277" s="158"/>
      <c r="D3277" s="138"/>
    </row>
    <row r="3278" spans="1:4" x14ac:dyDescent="0.2">
      <c r="A3278" s="158"/>
      <c r="D3278" s="138"/>
    </row>
    <row r="3279" spans="1:4" x14ac:dyDescent="0.2">
      <c r="A3279" s="158"/>
      <c r="D3279" s="138"/>
    </row>
    <row r="3280" spans="1:4" x14ac:dyDescent="0.2">
      <c r="A3280" s="158"/>
      <c r="D3280" s="138"/>
    </row>
    <row r="3281" spans="1:4" x14ac:dyDescent="0.2">
      <c r="A3281" s="158"/>
      <c r="D3281" s="138"/>
    </row>
    <row r="3282" spans="1:4" x14ac:dyDescent="0.2">
      <c r="A3282" s="158"/>
      <c r="D3282" s="138"/>
    </row>
    <row r="3283" spans="1:4" x14ac:dyDescent="0.2">
      <c r="A3283" s="158"/>
      <c r="D3283" s="138"/>
    </row>
    <row r="3284" spans="1:4" x14ac:dyDescent="0.2">
      <c r="A3284" s="158"/>
      <c r="D3284" s="138"/>
    </row>
    <row r="3285" spans="1:4" x14ac:dyDescent="0.2">
      <c r="A3285" s="158"/>
      <c r="D3285" s="138"/>
    </row>
    <row r="3286" spans="1:4" x14ac:dyDescent="0.2">
      <c r="A3286" s="158"/>
      <c r="D3286" s="138"/>
    </row>
    <row r="3287" spans="1:4" x14ac:dyDescent="0.2">
      <c r="A3287" s="158"/>
      <c r="D3287" s="138"/>
    </row>
    <row r="3288" spans="1:4" x14ac:dyDescent="0.2">
      <c r="A3288" s="158"/>
      <c r="D3288" s="138"/>
    </row>
    <row r="3289" spans="1:4" x14ac:dyDescent="0.2">
      <c r="A3289" s="158"/>
      <c r="D3289" s="138"/>
    </row>
    <row r="3290" spans="1:4" x14ac:dyDescent="0.2">
      <c r="A3290" s="158"/>
      <c r="D3290" s="138"/>
    </row>
    <row r="3291" spans="1:4" x14ac:dyDescent="0.2">
      <c r="A3291" s="158"/>
      <c r="D3291" s="138"/>
    </row>
    <row r="3292" spans="1:4" x14ac:dyDescent="0.2">
      <c r="A3292" s="158"/>
      <c r="D3292" s="138"/>
    </row>
    <row r="3293" spans="1:4" x14ac:dyDescent="0.2">
      <c r="A3293" s="158"/>
      <c r="D3293" s="138"/>
    </row>
    <row r="3294" spans="1:4" x14ac:dyDescent="0.2">
      <c r="A3294" s="158"/>
      <c r="D3294" s="138"/>
    </row>
    <row r="3295" spans="1:4" x14ac:dyDescent="0.2">
      <c r="A3295" s="158"/>
      <c r="D3295" s="138"/>
    </row>
    <row r="3296" spans="1:4" x14ac:dyDescent="0.2">
      <c r="A3296" s="158"/>
      <c r="D3296" s="138"/>
    </row>
    <row r="3297" spans="1:4" x14ac:dyDescent="0.2">
      <c r="A3297" s="158"/>
      <c r="D3297" s="138"/>
    </row>
    <row r="3298" spans="1:4" x14ac:dyDescent="0.2">
      <c r="A3298" s="158"/>
      <c r="D3298" s="138"/>
    </row>
    <row r="3299" spans="1:4" x14ac:dyDescent="0.2">
      <c r="A3299" s="158"/>
      <c r="D3299" s="138"/>
    </row>
    <row r="3300" spans="1:4" x14ac:dyDescent="0.2">
      <c r="A3300" s="158"/>
      <c r="D3300" s="138"/>
    </row>
    <row r="3301" spans="1:4" x14ac:dyDescent="0.2">
      <c r="A3301" s="158"/>
      <c r="D3301" s="138"/>
    </row>
    <row r="3302" spans="1:4" x14ac:dyDescent="0.2">
      <c r="A3302" s="158"/>
      <c r="D3302" s="138"/>
    </row>
    <row r="3303" spans="1:4" x14ac:dyDescent="0.2">
      <c r="A3303" s="158"/>
      <c r="D3303" s="138"/>
    </row>
    <row r="3304" spans="1:4" x14ac:dyDescent="0.2">
      <c r="A3304" s="158"/>
      <c r="D3304" s="138"/>
    </row>
    <row r="3305" spans="1:4" x14ac:dyDescent="0.2">
      <c r="A3305" s="158"/>
      <c r="D3305" s="138"/>
    </row>
    <row r="3306" spans="1:4" x14ac:dyDescent="0.2">
      <c r="A3306" s="158"/>
      <c r="D3306" s="138"/>
    </row>
    <row r="3307" spans="1:4" x14ac:dyDescent="0.2">
      <c r="A3307" s="158"/>
      <c r="D3307" s="138"/>
    </row>
    <row r="3308" spans="1:4" x14ac:dyDescent="0.2">
      <c r="A3308" s="158"/>
      <c r="D3308" s="138"/>
    </row>
    <row r="3309" spans="1:4" x14ac:dyDescent="0.2">
      <c r="A3309" s="158"/>
      <c r="D3309" s="138"/>
    </row>
    <row r="3310" spans="1:4" x14ac:dyDescent="0.2">
      <c r="A3310" s="158"/>
      <c r="D3310" s="138"/>
    </row>
    <row r="3311" spans="1:4" x14ac:dyDescent="0.2">
      <c r="A3311" s="158"/>
      <c r="D3311" s="138"/>
    </row>
    <row r="3312" spans="1:4" x14ac:dyDescent="0.2">
      <c r="A3312" s="158"/>
      <c r="D3312" s="138"/>
    </row>
    <row r="3313" spans="1:4" x14ac:dyDescent="0.2">
      <c r="A3313" s="158"/>
      <c r="D3313" s="138"/>
    </row>
    <row r="3314" spans="1:4" x14ac:dyDescent="0.2">
      <c r="A3314" s="158"/>
      <c r="D3314" s="138"/>
    </row>
    <row r="3315" spans="1:4" x14ac:dyDescent="0.2">
      <c r="A3315" s="158"/>
      <c r="D3315" s="138"/>
    </row>
    <row r="3316" spans="1:4" x14ac:dyDescent="0.2">
      <c r="A3316" s="158"/>
      <c r="D3316" s="138"/>
    </row>
    <row r="3317" spans="1:4" x14ac:dyDescent="0.2">
      <c r="A3317" s="158"/>
      <c r="D3317" s="138"/>
    </row>
    <row r="3318" spans="1:4" x14ac:dyDescent="0.2">
      <c r="A3318" s="158"/>
      <c r="D3318" s="138"/>
    </row>
    <row r="3319" spans="1:4" x14ac:dyDescent="0.2">
      <c r="A3319" s="158"/>
      <c r="D3319" s="138"/>
    </row>
    <row r="3320" spans="1:4" x14ac:dyDescent="0.2">
      <c r="A3320" s="158"/>
      <c r="D3320" s="138"/>
    </row>
    <row r="3321" spans="1:4" x14ac:dyDescent="0.2">
      <c r="A3321" s="158"/>
      <c r="D3321" s="138"/>
    </row>
    <row r="3322" spans="1:4" x14ac:dyDescent="0.2">
      <c r="A3322" s="158"/>
      <c r="D3322" s="138"/>
    </row>
    <row r="3323" spans="1:4" x14ac:dyDescent="0.2">
      <c r="A3323" s="158"/>
      <c r="D3323" s="138"/>
    </row>
    <row r="3324" spans="1:4" x14ac:dyDescent="0.2">
      <c r="A3324" s="158"/>
      <c r="D3324" s="138"/>
    </row>
    <row r="3325" spans="1:4" x14ac:dyDescent="0.2">
      <c r="A3325" s="158"/>
      <c r="D3325" s="138"/>
    </row>
    <row r="3326" spans="1:4" x14ac:dyDescent="0.2">
      <c r="A3326" s="158"/>
      <c r="D3326" s="138"/>
    </row>
    <row r="3327" spans="1:4" x14ac:dyDescent="0.2">
      <c r="A3327" s="158"/>
      <c r="D3327" s="138"/>
    </row>
    <row r="3328" spans="1:4" x14ac:dyDescent="0.2">
      <c r="A3328" s="158"/>
      <c r="D3328" s="138"/>
    </row>
    <row r="3329" spans="1:4" x14ac:dyDescent="0.2">
      <c r="A3329" s="158"/>
      <c r="D3329" s="138"/>
    </row>
    <row r="3330" spans="1:4" x14ac:dyDescent="0.2">
      <c r="A3330" s="158"/>
      <c r="D3330" s="138"/>
    </row>
    <row r="3331" spans="1:4" x14ac:dyDescent="0.2">
      <c r="A3331" s="158"/>
      <c r="D3331" s="138"/>
    </row>
    <row r="3332" spans="1:4" x14ac:dyDescent="0.2">
      <c r="A3332" s="158"/>
      <c r="D3332" s="138"/>
    </row>
    <row r="3333" spans="1:4" x14ac:dyDescent="0.2">
      <c r="A3333" s="158"/>
      <c r="D3333" s="138"/>
    </row>
    <row r="3334" spans="1:4" x14ac:dyDescent="0.2">
      <c r="A3334" s="158"/>
      <c r="D3334" s="138"/>
    </row>
    <row r="3335" spans="1:4" x14ac:dyDescent="0.2">
      <c r="A3335" s="158"/>
      <c r="D3335" s="138"/>
    </row>
    <row r="3336" spans="1:4" x14ac:dyDescent="0.2">
      <c r="A3336" s="158"/>
      <c r="D3336" s="138"/>
    </row>
    <row r="3337" spans="1:4" x14ac:dyDescent="0.2">
      <c r="A3337" s="158"/>
      <c r="D3337" s="138"/>
    </row>
    <row r="3338" spans="1:4" x14ac:dyDescent="0.2">
      <c r="A3338" s="158"/>
      <c r="D3338" s="138"/>
    </row>
    <row r="3339" spans="1:4" x14ac:dyDescent="0.2">
      <c r="A3339" s="158"/>
      <c r="D3339" s="138"/>
    </row>
    <row r="3340" spans="1:4" x14ac:dyDescent="0.2">
      <c r="A3340" s="158"/>
      <c r="D3340" s="138"/>
    </row>
    <row r="3341" spans="1:4" x14ac:dyDescent="0.2">
      <c r="A3341" s="158"/>
      <c r="D3341" s="138"/>
    </row>
    <row r="3342" spans="1:4" x14ac:dyDescent="0.2">
      <c r="A3342" s="158"/>
      <c r="D3342" s="138"/>
    </row>
    <row r="3343" spans="1:4" x14ac:dyDescent="0.2">
      <c r="A3343" s="158"/>
      <c r="D3343" s="138"/>
    </row>
    <row r="3344" spans="1:4" x14ac:dyDescent="0.2">
      <c r="A3344" s="158"/>
      <c r="D3344" s="138"/>
    </row>
    <row r="3345" spans="1:4" x14ac:dyDescent="0.2">
      <c r="A3345" s="158"/>
      <c r="D3345" s="138"/>
    </row>
    <row r="3346" spans="1:4" x14ac:dyDescent="0.2">
      <c r="A3346" s="158"/>
      <c r="D3346" s="138"/>
    </row>
    <row r="3347" spans="1:4" x14ac:dyDescent="0.2">
      <c r="A3347" s="158"/>
      <c r="D3347" s="138"/>
    </row>
    <row r="3348" spans="1:4" x14ac:dyDescent="0.2">
      <c r="A3348" s="158"/>
      <c r="D3348" s="138"/>
    </row>
    <row r="3349" spans="1:4" x14ac:dyDescent="0.2">
      <c r="A3349" s="158"/>
      <c r="D3349" s="138"/>
    </row>
    <row r="3350" spans="1:4" x14ac:dyDescent="0.2">
      <c r="A3350" s="158"/>
      <c r="D3350" s="138"/>
    </row>
    <row r="3351" spans="1:4" x14ac:dyDescent="0.2">
      <c r="A3351" s="158"/>
      <c r="D3351" s="138"/>
    </row>
    <row r="3352" spans="1:4" x14ac:dyDescent="0.2">
      <c r="A3352" s="158"/>
      <c r="D3352" s="138"/>
    </row>
    <row r="3353" spans="1:4" x14ac:dyDescent="0.2">
      <c r="A3353" s="158"/>
      <c r="D3353" s="138"/>
    </row>
    <row r="3354" spans="1:4" x14ac:dyDescent="0.2">
      <c r="A3354" s="158"/>
      <c r="D3354" s="138"/>
    </row>
    <row r="3355" spans="1:4" x14ac:dyDescent="0.2">
      <c r="A3355" s="158"/>
      <c r="D3355" s="138"/>
    </row>
    <row r="3356" spans="1:4" x14ac:dyDescent="0.2">
      <c r="A3356" s="158"/>
      <c r="D3356" s="138"/>
    </row>
    <row r="3357" spans="1:4" x14ac:dyDescent="0.2">
      <c r="A3357" s="158"/>
      <c r="D3357" s="138"/>
    </row>
    <row r="3358" spans="1:4" x14ac:dyDescent="0.2">
      <c r="A3358" s="158"/>
      <c r="D3358" s="138"/>
    </row>
    <row r="3359" spans="1:4" x14ac:dyDescent="0.2">
      <c r="A3359" s="158"/>
      <c r="D3359" s="138"/>
    </row>
    <row r="3360" spans="1:4" x14ac:dyDescent="0.2">
      <c r="A3360" s="158"/>
      <c r="D3360" s="138"/>
    </row>
    <row r="3361" spans="1:4" x14ac:dyDescent="0.2">
      <c r="A3361" s="158"/>
      <c r="D3361" s="138"/>
    </row>
    <row r="3362" spans="1:4" x14ac:dyDescent="0.2">
      <c r="A3362" s="158"/>
      <c r="D3362" s="138"/>
    </row>
    <row r="3363" spans="1:4" x14ac:dyDescent="0.2">
      <c r="A3363" s="158"/>
      <c r="D3363" s="138"/>
    </row>
    <row r="3364" spans="1:4" x14ac:dyDescent="0.2">
      <c r="A3364" s="158"/>
      <c r="D3364" s="138"/>
    </row>
    <row r="3365" spans="1:4" x14ac:dyDescent="0.2">
      <c r="A3365" s="158"/>
      <c r="D3365" s="138"/>
    </row>
    <row r="3366" spans="1:4" x14ac:dyDescent="0.2">
      <c r="A3366" s="158"/>
      <c r="D3366" s="138"/>
    </row>
    <row r="3367" spans="1:4" x14ac:dyDescent="0.2">
      <c r="A3367" s="158"/>
      <c r="D3367" s="138"/>
    </row>
    <row r="3368" spans="1:4" x14ac:dyDescent="0.2">
      <c r="A3368" s="158"/>
      <c r="D3368" s="138"/>
    </row>
    <row r="3369" spans="1:4" x14ac:dyDescent="0.2">
      <c r="A3369" s="158"/>
      <c r="D3369" s="138"/>
    </row>
    <row r="3370" spans="1:4" x14ac:dyDescent="0.2">
      <c r="A3370" s="158"/>
      <c r="D3370" s="138"/>
    </row>
    <row r="3371" spans="1:4" x14ac:dyDescent="0.2">
      <c r="A3371" s="158"/>
      <c r="D3371" s="138"/>
    </row>
    <row r="3372" spans="1:4" x14ac:dyDescent="0.2">
      <c r="A3372" s="158"/>
      <c r="D3372" s="138"/>
    </row>
    <row r="3373" spans="1:4" x14ac:dyDescent="0.2">
      <c r="A3373" s="158"/>
      <c r="D3373" s="138"/>
    </row>
    <row r="3374" spans="1:4" x14ac:dyDescent="0.2">
      <c r="A3374" s="158"/>
      <c r="D3374" s="138"/>
    </row>
    <row r="3375" spans="1:4" x14ac:dyDescent="0.2">
      <c r="A3375" s="158"/>
      <c r="D3375" s="138"/>
    </row>
    <row r="3376" spans="1:4" x14ac:dyDescent="0.2">
      <c r="A3376" s="158"/>
      <c r="D3376" s="138"/>
    </row>
    <row r="3377" spans="1:4" x14ac:dyDescent="0.2">
      <c r="A3377" s="158"/>
      <c r="D3377" s="138"/>
    </row>
    <row r="3378" spans="1:4" x14ac:dyDescent="0.2">
      <c r="A3378" s="158"/>
      <c r="D3378" s="138"/>
    </row>
    <row r="3379" spans="1:4" x14ac:dyDescent="0.2">
      <c r="A3379" s="158"/>
      <c r="D3379" s="138"/>
    </row>
    <row r="3380" spans="1:4" x14ac:dyDescent="0.2">
      <c r="A3380" s="158"/>
      <c r="D3380" s="138"/>
    </row>
    <row r="3381" spans="1:4" x14ac:dyDescent="0.2">
      <c r="A3381" s="158"/>
      <c r="D3381" s="138"/>
    </row>
    <row r="3382" spans="1:4" x14ac:dyDescent="0.2">
      <c r="A3382" s="158"/>
      <c r="D3382" s="138"/>
    </row>
    <row r="3383" spans="1:4" x14ac:dyDescent="0.2">
      <c r="A3383" s="158"/>
      <c r="D3383" s="138"/>
    </row>
    <row r="3384" spans="1:4" x14ac:dyDescent="0.2">
      <c r="A3384" s="158"/>
      <c r="D3384" s="138"/>
    </row>
    <row r="3385" spans="1:4" x14ac:dyDescent="0.2">
      <c r="A3385" s="158"/>
      <c r="D3385" s="138"/>
    </row>
    <row r="3386" spans="1:4" x14ac:dyDescent="0.2">
      <c r="A3386" s="158"/>
      <c r="D3386" s="138"/>
    </row>
    <row r="3387" spans="1:4" x14ac:dyDescent="0.2">
      <c r="A3387" s="158"/>
      <c r="D3387" s="138"/>
    </row>
    <row r="3388" spans="1:4" x14ac:dyDescent="0.2">
      <c r="A3388" s="158"/>
      <c r="D3388" s="138"/>
    </row>
    <row r="3389" spans="1:4" x14ac:dyDescent="0.2">
      <c r="A3389" s="158"/>
      <c r="D3389" s="138"/>
    </row>
    <row r="3390" spans="1:4" x14ac:dyDescent="0.2">
      <c r="A3390" s="158"/>
      <c r="D3390" s="138"/>
    </row>
    <row r="3391" spans="1:4" x14ac:dyDescent="0.2">
      <c r="A3391" s="158"/>
      <c r="D3391" s="138"/>
    </row>
    <row r="3392" spans="1:4" x14ac:dyDescent="0.2">
      <c r="A3392" s="158"/>
      <c r="D3392" s="138"/>
    </row>
    <row r="3393" spans="1:4" x14ac:dyDescent="0.2">
      <c r="A3393" s="158"/>
      <c r="D3393" s="138"/>
    </row>
    <row r="3394" spans="1:4" x14ac:dyDescent="0.2">
      <c r="A3394" s="158"/>
      <c r="D3394" s="138"/>
    </row>
    <row r="3395" spans="1:4" x14ac:dyDescent="0.2">
      <c r="A3395" s="158"/>
      <c r="D3395" s="138"/>
    </row>
    <row r="3396" spans="1:4" x14ac:dyDescent="0.2">
      <c r="A3396" s="158"/>
      <c r="D3396" s="138"/>
    </row>
    <row r="3397" spans="1:4" x14ac:dyDescent="0.2">
      <c r="A3397" s="158"/>
      <c r="D3397" s="138"/>
    </row>
    <row r="3398" spans="1:4" x14ac:dyDescent="0.2">
      <c r="A3398" s="158"/>
      <c r="D3398" s="138"/>
    </row>
    <row r="3399" spans="1:4" x14ac:dyDescent="0.2">
      <c r="A3399" s="158"/>
      <c r="D3399" s="138"/>
    </row>
    <row r="3400" spans="1:4" x14ac:dyDescent="0.2">
      <c r="A3400" s="158"/>
      <c r="D3400" s="138"/>
    </row>
    <row r="3401" spans="1:4" x14ac:dyDescent="0.2">
      <c r="A3401" s="158"/>
      <c r="D3401" s="138"/>
    </row>
    <row r="3402" spans="1:4" x14ac:dyDescent="0.2">
      <c r="A3402" s="158"/>
      <c r="D3402" s="138"/>
    </row>
    <row r="3403" spans="1:4" x14ac:dyDescent="0.2">
      <c r="A3403" s="158"/>
      <c r="D3403" s="138"/>
    </row>
    <row r="3404" spans="1:4" x14ac:dyDescent="0.2">
      <c r="A3404" s="158"/>
      <c r="D3404" s="138"/>
    </row>
    <row r="3405" spans="1:4" x14ac:dyDescent="0.2">
      <c r="A3405" s="158"/>
      <c r="D3405" s="138"/>
    </row>
    <row r="3406" spans="1:4" x14ac:dyDescent="0.2">
      <c r="A3406" s="158"/>
      <c r="D3406" s="138"/>
    </row>
    <row r="3407" spans="1:4" x14ac:dyDescent="0.2">
      <c r="A3407" s="158"/>
      <c r="D3407" s="138"/>
    </row>
    <row r="3408" spans="1:4" x14ac:dyDescent="0.2">
      <c r="A3408" s="158"/>
      <c r="D3408" s="138"/>
    </row>
    <row r="3409" spans="1:4" x14ac:dyDescent="0.2">
      <c r="A3409" s="158"/>
      <c r="D3409" s="138"/>
    </row>
    <row r="3410" spans="1:4" x14ac:dyDescent="0.2">
      <c r="A3410" s="158"/>
      <c r="D3410" s="138"/>
    </row>
    <row r="3411" spans="1:4" x14ac:dyDescent="0.2">
      <c r="A3411" s="158"/>
      <c r="D3411" s="138"/>
    </row>
    <row r="3412" spans="1:4" x14ac:dyDescent="0.2">
      <c r="A3412" s="158"/>
      <c r="D3412" s="138"/>
    </row>
    <row r="3413" spans="1:4" x14ac:dyDescent="0.2">
      <c r="A3413" s="158"/>
      <c r="D3413" s="138"/>
    </row>
    <row r="3414" spans="1:4" x14ac:dyDescent="0.2">
      <c r="A3414" s="158"/>
      <c r="D3414" s="138"/>
    </row>
    <row r="3415" spans="1:4" x14ac:dyDescent="0.2">
      <c r="A3415" s="158"/>
      <c r="D3415" s="138"/>
    </row>
    <row r="3416" spans="1:4" x14ac:dyDescent="0.2">
      <c r="A3416" s="158"/>
      <c r="D3416" s="138"/>
    </row>
    <row r="3417" spans="1:4" x14ac:dyDescent="0.2">
      <c r="A3417" s="158"/>
      <c r="D3417" s="138"/>
    </row>
    <row r="3418" spans="1:4" x14ac:dyDescent="0.2">
      <c r="A3418" s="158"/>
      <c r="D3418" s="138"/>
    </row>
    <row r="3419" spans="1:4" x14ac:dyDescent="0.2">
      <c r="A3419" s="158"/>
      <c r="D3419" s="138"/>
    </row>
    <row r="3420" spans="1:4" x14ac:dyDescent="0.2">
      <c r="A3420" s="158"/>
      <c r="D3420" s="138"/>
    </row>
    <row r="3421" spans="1:4" x14ac:dyDescent="0.2">
      <c r="A3421" s="158"/>
      <c r="D3421" s="138"/>
    </row>
    <row r="3422" spans="1:4" x14ac:dyDescent="0.2">
      <c r="A3422" s="158"/>
      <c r="D3422" s="138"/>
    </row>
    <row r="3423" spans="1:4" x14ac:dyDescent="0.2">
      <c r="A3423" s="158"/>
      <c r="D3423" s="138"/>
    </row>
    <row r="3424" spans="1:4" x14ac:dyDescent="0.2">
      <c r="A3424" s="158"/>
      <c r="D3424" s="138"/>
    </row>
    <row r="3425" spans="1:4" x14ac:dyDescent="0.2">
      <c r="A3425" s="158"/>
      <c r="D3425" s="138"/>
    </row>
    <row r="3426" spans="1:4" x14ac:dyDescent="0.2">
      <c r="A3426" s="158"/>
      <c r="D3426" s="138"/>
    </row>
    <row r="3427" spans="1:4" x14ac:dyDescent="0.2">
      <c r="A3427" s="158"/>
      <c r="D3427" s="138"/>
    </row>
    <row r="3428" spans="1:4" x14ac:dyDescent="0.2">
      <c r="A3428" s="158"/>
      <c r="D3428" s="138"/>
    </row>
    <row r="3429" spans="1:4" x14ac:dyDescent="0.2">
      <c r="A3429" s="158"/>
      <c r="D3429" s="138"/>
    </row>
    <row r="3430" spans="1:4" x14ac:dyDescent="0.2">
      <c r="A3430" s="158"/>
      <c r="D3430" s="138"/>
    </row>
    <row r="3431" spans="1:4" x14ac:dyDescent="0.2">
      <c r="A3431" s="158"/>
      <c r="D3431" s="138"/>
    </row>
    <row r="3432" spans="1:4" x14ac:dyDescent="0.2">
      <c r="A3432" s="158"/>
      <c r="D3432" s="138"/>
    </row>
    <row r="3433" spans="1:4" x14ac:dyDescent="0.2">
      <c r="A3433" s="158"/>
      <c r="D3433" s="138"/>
    </row>
    <row r="3434" spans="1:4" x14ac:dyDescent="0.2">
      <c r="A3434" s="158"/>
      <c r="D3434" s="138"/>
    </row>
    <row r="3435" spans="1:4" x14ac:dyDescent="0.2">
      <c r="A3435" s="158"/>
      <c r="D3435" s="138"/>
    </row>
    <row r="3436" spans="1:4" x14ac:dyDescent="0.2">
      <c r="A3436" s="158"/>
      <c r="D3436" s="138"/>
    </row>
    <row r="3437" spans="1:4" x14ac:dyDescent="0.2">
      <c r="A3437" s="158"/>
      <c r="D3437" s="138"/>
    </row>
    <row r="3438" spans="1:4" x14ac:dyDescent="0.2">
      <c r="A3438" s="158"/>
      <c r="D3438" s="138"/>
    </row>
    <row r="3439" spans="1:4" x14ac:dyDescent="0.2">
      <c r="A3439" s="158"/>
      <c r="D3439" s="138"/>
    </row>
    <row r="3440" spans="1:4" x14ac:dyDescent="0.2">
      <c r="A3440" s="158"/>
      <c r="D3440" s="138"/>
    </row>
    <row r="3441" spans="1:4" x14ac:dyDescent="0.2">
      <c r="A3441" s="158"/>
      <c r="D3441" s="138"/>
    </row>
    <row r="3442" spans="1:4" x14ac:dyDescent="0.2">
      <c r="A3442" s="158"/>
      <c r="D3442" s="138"/>
    </row>
    <row r="3443" spans="1:4" x14ac:dyDescent="0.2">
      <c r="A3443" s="158"/>
      <c r="D3443" s="138"/>
    </row>
    <row r="3444" spans="1:4" x14ac:dyDescent="0.2">
      <c r="A3444" s="158"/>
      <c r="D3444" s="138"/>
    </row>
    <row r="3445" spans="1:4" x14ac:dyDescent="0.2">
      <c r="A3445" s="158"/>
      <c r="D3445" s="138"/>
    </row>
    <row r="3446" spans="1:4" x14ac:dyDescent="0.2">
      <c r="A3446" s="158"/>
      <c r="D3446" s="138"/>
    </row>
    <row r="3447" spans="1:4" x14ac:dyDescent="0.2">
      <c r="A3447" s="158"/>
      <c r="D3447" s="138"/>
    </row>
    <row r="3448" spans="1:4" x14ac:dyDescent="0.2">
      <c r="A3448" s="158"/>
      <c r="D3448" s="138"/>
    </row>
    <row r="3449" spans="1:4" x14ac:dyDescent="0.2">
      <c r="A3449" s="158"/>
      <c r="D3449" s="138"/>
    </row>
    <row r="3450" spans="1:4" x14ac:dyDescent="0.2">
      <c r="A3450" s="158"/>
      <c r="D3450" s="138"/>
    </row>
    <row r="3451" spans="1:4" x14ac:dyDescent="0.2">
      <c r="A3451" s="158"/>
      <c r="D3451" s="138"/>
    </row>
    <row r="3452" spans="1:4" x14ac:dyDescent="0.2">
      <c r="A3452" s="158"/>
      <c r="D3452" s="138"/>
    </row>
    <row r="3453" spans="1:4" x14ac:dyDescent="0.2">
      <c r="A3453" s="158"/>
      <c r="D3453" s="138"/>
    </row>
    <row r="3454" spans="1:4" x14ac:dyDescent="0.2">
      <c r="A3454" s="158"/>
      <c r="D3454" s="138"/>
    </row>
    <row r="3455" spans="1:4" x14ac:dyDescent="0.2">
      <c r="A3455" s="158"/>
      <c r="D3455" s="138"/>
    </row>
    <row r="3456" spans="1:4" x14ac:dyDescent="0.2">
      <c r="A3456" s="158"/>
      <c r="D3456" s="138"/>
    </row>
    <row r="3457" spans="1:4" x14ac:dyDescent="0.2">
      <c r="A3457" s="158"/>
      <c r="D3457" s="138"/>
    </row>
    <row r="3458" spans="1:4" x14ac:dyDescent="0.2">
      <c r="A3458" s="158"/>
      <c r="D3458" s="138"/>
    </row>
    <row r="3459" spans="1:4" x14ac:dyDescent="0.2">
      <c r="A3459" s="158"/>
      <c r="D3459" s="138"/>
    </row>
    <row r="3460" spans="1:4" x14ac:dyDescent="0.2">
      <c r="A3460" s="158"/>
      <c r="D3460" s="138"/>
    </row>
    <row r="3461" spans="1:4" x14ac:dyDescent="0.2">
      <c r="A3461" s="158"/>
      <c r="D3461" s="138"/>
    </row>
    <row r="3462" spans="1:4" x14ac:dyDescent="0.2">
      <c r="A3462" s="158"/>
      <c r="D3462" s="138"/>
    </row>
    <row r="3463" spans="1:4" x14ac:dyDescent="0.2">
      <c r="A3463" s="158"/>
      <c r="D3463" s="138"/>
    </row>
    <row r="3464" spans="1:4" x14ac:dyDescent="0.2">
      <c r="A3464" s="158"/>
      <c r="D3464" s="138"/>
    </row>
    <row r="3465" spans="1:4" x14ac:dyDescent="0.2">
      <c r="A3465" s="158"/>
      <c r="D3465" s="138"/>
    </row>
    <row r="3466" spans="1:4" x14ac:dyDescent="0.2">
      <c r="A3466" s="158"/>
      <c r="D3466" s="138"/>
    </row>
    <row r="3467" spans="1:4" x14ac:dyDescent="0.2">
      <c r="A3467" s="158"/>
      <c r="D3467" s="138"/>
    </row>
    <row r="3468" spans="1:4" x14ac:dyDescent="0.2">
      <c r="A3468" s="158"/>
      <c r="D3468" s="138"/>
    </row>
    <row r="3469" spans="1:4" x14ac:dyDescent="0.2">
      <c r="A3469" s="158"/>
      <c r="D3469" s="138"/>
    </row>
    <row r="3470" spans="1:4" x14ac:dyDescent="0.2">
      <c r="A3470" s="158"/>
      <c r="D3470" s="138"/>
    </row>
    <row r="3471" spans="1:4" x14ac:dyDescent="0.2">
      <c r="A3471" s="158"/>
      <c r="D3471" s="138"/>
    </row>
    <row r="3472" spans="1:4" x14ac:dyDescent="0.2">
      <c r="A3472" s="158"/>
      <c r="D3472" s="138"/>
    </row>
    <row r="3473" spans="1:4" x14ac:dyDescent="0.2">
      <c r="A3473" s="158"/>
      <c r="D3473" s="138"/>
    </row>
    <row r="3474" spans="1:4" x14ac:dyDescent="0.2">
      <c r="A3474" s="158"/>
      <c r="D3474" s="138"/>
    </row>
    <row r="3475" spans="1:4" x14ac:dyDescent="0.2">
      <c r="A3475" s="158"/>
      <c r="D3475" s="138"/>
    </row>
    <row r="3476" spans="1:4" x14ac:dyDescent="0.2">
      <c r="A3476" s="158"/>
      <c r="D3476" s="138"/>
    </row>
    <row r="3477" spans="1:4" x14ac:dyDescent="0.2">
      <c r="A3477" s="158"/>
      <c r="D3477" s="138"/>
    </row>
    <row r="3478" spans="1:4" x14ac:dyDescent="0.2">
      <c r="A3478" s="158"/>
      <c r="D3478" s="138"/>
    </row>
    <row r="3479" spans="1:4" x14ac:dyDescent="0.2">
      <c r="A3479" s="158"/>
      <c r="D3479" s="138"/>
    </row>
    <row r="3480" spans="1:4" x14ac:dyDescent="0.2">
      <c r="A3480" s="158"/>
      <c r="D3480" s="138"/>
    </row>
    <row r="3481" spans="1:4" x14ac:dyDescent="0.2">
      <c r="A3481" s="158"/>
      <c r="D3481" s="138"/>
    </row>
    <row r="3482" spans="1:4" x14ac:dyDescent="0.2">
      <c r="A3482" s="158"/>
      <c r="D3482" s="138"/>
    </row>
    <row r="3483" spans="1:4" x14ac:dyDescent="0.2">
      <c r="A3483" s="158"/>
      <c r="D3483" s="138"/>
    </row>
    <row r="3484" spans="1:4" x14ac:dyDescent="0.2">
      <c r="A3484" s="158"/>
      <c r="D3484" s="138"/>
    </row>
    <row r="3485" spans="1:4" x14ac:dyDescent="0.2">
      <c r="A3485" s="158"/>
      <c r="D3485" s="138"/>
    </row>
    <row r="3486" spans="1:4" x14ac:dyDescent="0.2">
      <c r="A3486" s="158"/>
      <c r="D3486" s="138"/>
    </row>
    <row r="3487" spans="1:4" x14ac:dyDescent="0.2">
      <c r="A3487" s="158"/>
      <c r="D3487" s="138"/>
    </row>
    <row r="3488" spans="1:4" x14ac:dyDescent="0.2">
      <c r="A3488" s="158"/>
      <c r="D3488" s="138"/>
    </row>
    <row r="3489" spans="1:4" x14ac:dyDescent="0.2">
      <c r="A3489" s="158"/>
      <c r="D3489" s="138"/>
    </row>
    <row r="3490" spans="1:4" x14ac:dyDescent="0.2">
      <c r="A3490" s="158"/>
      <c r="D3490" s="138"/>
    </row>
    <row r="3491" spans="1:4" x14ac:dyDescent="0.2">
      <c r="A3491" s="158"/>
      <c r="D3491" s="138"/>
    </row>
    <row r="3492" spans="1:4" x14ac:dyDescent="0.2">
      <c r="A3492" s="158"/>
      <c r="D3492" s="138"/>
    </row>
    <row r="3493" spans="1:4" x14ac:dyDescent="0.2">
      <c r="A3493" s="158"/>
      <c r="D3493" s="138"/>
    </row>
    <row r="3494" spans="1:4" x14ac:dyDescent="0.2">
      <c r="A3494" s="158"/>
      <c r="D3494" s="138"/>
    </row>
    <row r="3495" spans="1:4" x14ac:dyDescent="0.2">
      <c r="A3495" s="158"/>
      <c r="D3495" s="138"/>
    </row>
    <row r="3496" spans="1:4" x14ac:dyDescent="0.2">
      <c r="A3496" s="158"/>
      <c r="D3496" s="138"/>
    </row>
    <row r="3497" spans="1:4" x14ac:dyDescent="0.2">
      <c r="A3497" s="158"/>
      <c r="D3497" s="138"/>
    </row>
    <row r="3498" spans="1:4" x14ac:dyDescent="0.2">
      <c r="A3498" s="158"/>
      <c r="D3498" s="138"/>
    </row>
    <row r="3499" spans="1:4" x14ac:dyDescent="0.2">
      <c r="A3499" s="158"/>
      <c r="D3499" s="138"/>
    </row>
    <row r="3500" spans="1:4" x14ac:dyDescent="0.2">
      <c r="A3500" s="158"/>
      <c r="D3500" s="138"/>
    </row>
    <row r="3501" spans="1:4" x14ac:dyDescent="0.2">
      <c r="A3501" s="158"/>
      <c r="D3501" s="138"/>
    </row>
    <row r="3502" spans="1:4" x14ac:dyDescent="0.2">
      <c r="A3502" s="158"/>
      <c r="D3502" s="138"/>
    </row>
    <row r="3503" spans="1:4" x14ac:dyDescent="0.2">
      <c r="A3503" s="158"/>
      <c r="D3503" s="138"/>
    </row>
    <row r="3504" spans="1:4" x14ac:dyDescent="0.2">
      <c r="A3504" s="158"/>
      <c r="D3504" s="138"/>
    </row>
    <row r="3505" spans="1:4" x14ac:dyDescent="0.2">
      <c r="A3505" s="158"/>
      <c r="D3505" s="138"/>
    </row>
    <row r="3506" spans="1:4" x14ac:dyDescent="0.2">
      <c r="A3506" s="158"/>
      <c r="D3506" s="138"/>
    </row>
    <row r="3507" spans="1:4" x14ac:dyDescent="0.2">
      <c r="A3507" s="158"/>
      <c r="D3507" s="138"/>
    </row>
    <row r="3508" spans="1:4" x14ac:dyDescent="0.2">
      <c r="A3508" s="158"/>
      <c r="D3508" s="138"/>
    </row>
    <row r="3509" spans="1:4" x14ac:dyDescent="0.2">
      <c r="A3509" s="158"/>
      <c r="D3509" s="138"/>
    </row>
    <row r="3510" spans="1:4" x14ac:dyDescent="0.2">
      <c r="A3510" s="158"/>
      <c r="D3510" s="138"/>
    </row>
    <row r="3511" spans="1:4" x14ac:dyDescent="0.2">
      <c r="A3511" s="158"/>
      <c r="D3511" s="138"/>
    </row>
    <row r="3512" spans="1:4" x14ac:dyDescent="0.2">
      <c r="A3512" s="158"/>
      <c r="D3512" s="138"/>
    </row>
    <row r="3513" spans="1:4" x14ac:dyDescent="0.2">
      <c r="A3513" s="158"/>
      <c r="D3513" s="138"/>
    </row>
    <row r="3514" spans="1:4" x14ac:dyDescent="0.2">
      <c r="A3514" s="158"/>
      <c r="D3514" s="138"/>
    </row>
    <row r="3515" spans="1:4" x14ac:dyDescent="0.2">
      <c r="A3515" s="158"/>
      <c r="D3515" s="138"/>
    </row>
    <row r="3516" spans="1:4" x14ac:dyDescent="0.2">
      <c r="A3516" s="158"/>
      <c r="D3516" s="138"/>
    </row>
    <row r="3517" spans="1:4" x14ac:dyDescent="0.2">
      <c r="A3517" s="158"/>
      <c r="D3517" s="138"/>
    </row>
    <row r="3518" spans="1:4" x14ac:dyDescent="0.2">
      <c r="A3518" s="158"/>
      <c r="D3518" s="138"/>
    </row>
    <row r="3519" spans="1:4" x14ac:dyDescent="0.2">
      <c r="A3519" s="158"/>
      <c r="D3519" s="138"/>
    </row>
    <row r="3520" spans="1:4" x14ac:dyDescent="0.2">
      <c r="A3520" s="158"/>
      <c r="D3520" s="138"/>
    </row>
    <row r="3521" spans="1:4" x14ac:dyDescent="0.2">
      <c r="A3521" s="158"/>
      <c r="D3521" s="138"/>
    </row>
    <row r="3522" spans="1:4" x14ac:dyDescent="0.2">
      <c r="A3522" s="158"/>
      <c r="D3522" s="138"/>
    </row>
    <row r="3523" spans="1:4" x14ac:dyDescent="0.2">
      <c r="A3523" s="158"/>
      <c r="D3523" s="138"/>
    </row>
    <row r="3524" spans="1:4" x14ac:dyDescent="0.2">
      <c r="A3524" s="158"/>
      <c r="D3524" s="138"/>
    </row>
    <row r="3525" spans="1:4" x14ac:dyDescent="0.2">
      <c r="A3525" s="158"/>
      <c r="D3525" s="138"/>
    </row>
    <row r="3526" spans="1:4" x14ac:dyDescent="0.2">
      <c r="A3526" s="158"/>
      <c r="D3526" s="138"/>
    </row>
    <row r="3527" spans="1:4" x14ac:dyDescent="0.2">
      <c r="A3527" s="158"/>
      <c r="D3527" s="138"/>
    </row>
    <row r="3528" spans="1:4" x14ac:dyDescent="0.2">
      <c r="A3528" s="158"/>
      <c r="D3528" s="138"/>
    </row>
    <row r="3529" spans="1:4" x14ac:dyDescent="0.2">
      <c r="A3529" s="158"/>
      <c r="D3529" s="138"/>
    </row>
    <row r="3530" spans="1:4" x14ac:dyDescent="0.2">
      <c r="A3530" s="158"/>
      <c r="D3530" s="138"/>
    </row>
    <row r="3531" spans="1:4" x14ac:dyDescent="0.2">
      <c r="A3531" s="158"/>
      <c r="D3531" s="138"/>
    </row>
    <row r="3532" spans="1:4" x14ac:dyDescent="0.2">
      <c r="A3532" s="158"/>
      <c r="D3532" s="138"/>
    </row>
    <row r="3533" spans="1:4" x14ac:dyDescent="0.2">
      <c r="A3533" s="158"/>
      <c r="D3533" s="138"/>
    </row>
    <row r="3534" spans="1:4" x14ac:dyDescent="0.2">
      <c r="A3534" s="158"/>
      <c r="D3534" s="138"/>
    </row>
    <row r="3535" spans="1:4" x14ac:dyDescent="0.2">
      <c r="A3535" s="158"/>
      <c r="D3535" s="138"/>
    </row>
    <row r="3536" spans="1:4" x14ac:dyDescent="0.2">
      <c r="A3536" s="158"/>
      <c r="D3536" s="138"/>
    </row>
    <row r="3537" spans="1:4" x14ac:dyDescent="0.2">
      <c r="A3537" s="158"/>
      <c r="D3537" s="138"/>
    </row>
    <row r="3538" spans="1:4" x14ac:dyDescent="0.2">
      <c r="A3538" s="158"/>
      <c r="D3538" s="138"/>
    </row>
    <row r="3539" spans="1:4" x14ac:dyDescent="0.2">
      <c r="A3539" s="158"/>
      <c r="D3539" s="138"/>
    </row>
    <row r="3540" spans="1:4" x14ac:dyDescent="0.2">
      <c r="A3540" s="158"/>
      <c r="D3540" s="138"/>
    </row>
    <row r="3541" spans="1:4" x14ac:dyDescent="0.2">
      <c r="A3541" s="158"/>
      <c r="D3541" s="138"/>
    </row>
    <row r="3542" spans="1:4" x14ac:dyDescent="0.2">
      <c r="A3542" s="158"/>
      <c r="D3542" s="138"/>
    </row>
    <row r="3543" spans="1:4" x14ac:dyDescent="0.2">
      <c r="A3543" s="158"/>
      <c r="D3543" s="138"/>
    </row>
    <row r="3544" spans="1:4" x14ac:dyDescent="0.2">
      <c r="A3544" s="158"/>
      <c r="D3544" s="138"/>
    </row>
    <row r="3545" spans="1:4" x14ac:dyDescent="0.2">
      <c r="A3545" s="158"/>
      <c r="D3545" s="138"/>
    </row>
    <row r="3546" spans="1:4" x14ac:dyDescent="0.2">
      <c r="A3546" s="158"/>
      <c r="D3546" s="138"/>
    </row>
    <row r="3547" spans="1:4" x14ac:dyDescent="0.2">
      <c r="A3547" s="158"/>
      <c r="D3547" s="138"/>
    </row>
    <row r="3548" spans="1:4" x14ac:dyDescent="0.2">
      <c r="A3548" s="158"/>
      <c r="D3548" s="138"/>
    </row>
    <row r="3549" spans="1:4" x14ac:dyDescent="0.2">
      <c r="A3549" s="158"/>
      <c r="D3549" s="138"/>
    </row>
    <row r="3550" spans="1:4" x14ac:dyDescent="0.2">
      <c r="A3550" s="158"/>
      <c r="D3550" s="138"/>
    </row>
    <row r="3551" spans="1:4" x14ac:dyDescent="0.2">
      <c r="A3551" s="158"/>
      <c r="D3551" s="138"/>
    </row>
    <row r="3552" spans="1:4" x14ac:dyDescent="0.2">
      <c r="A3552" s="158"/>
      <c r="D3552" s="138"/>
    </row>
    <row r="3553" spans="1:4" x14ac:dyDescent="0.2">
      <c r="A3553" s="158"/>
      <c r="D3553" s="138"/>
    </row>
    <row r="3554" spans="1:4" x14ac:dyDescent="0.2">
      <c r="A3554" s="158"/>
      <c r="D3554" s="138"/>
    </row>
    <row r="3555" spans="1:4" x14ac:dyDescent="0.2">
      <c r="A3555" s="158"/>
      <c r="D3555" s="138"/>
    </row>
    <row r="3556" spans="1:4" x14ac:dyDescent="0.2">
      <c r="A3556" s="158"/>
      <c r="D3556" s="138"/>
    </row>
    <row r="3557" spans="1:4" x14ac:dyDescent="0.2">
      <c r="A3557" s="158"/>
      <c r="D3557" s="138"/>
    </row>
    <row r="3558" spans="1:4" x14ac:dyDescent="0.2">
      <c r="A3558" s="158"/>
      <c r="D3558" s="138"/>
    </row>
    <row r="3559" spans="1:4" x14ac:dyDescent="0.2">
      <c r="A3559" s="158"/>
      <c r="D3559" s="138"/>
    </row>
    <row r="3560" spans="1:4" x14ac:dyDescent="0.2">
      <c r="A3560" s="158"/>
      <c r="D3560" s="138"/>
    </row>
    <row r="3561" spans="1:4" x14ac:dyDescent="0.2">
      <c r="A3561" s="158"/>
      <c r="D3561" s="138"/>
    </row>
    <row r="3562" spans="1:4" x14ac:dyDescent="0.2">
      <c r="A3562" s="158"/>
      <c r="D3562" s="138"/>
    </row>
    <row r="3563" spans="1:4" x14ac:dyDescent="0.2">
      <c r="A3563" s="158"/>
      <c r="D3563" s="138"/>
    </row>
    <row r="3564" spans="1:4" x14ac:dyDescent="0.2">
      <c r="A3564" s="158"/>
      <c r="D3564" s="138"/>
    </row>
    <row r="3565" spans="1:4" x14ac:dyDescent="0.2">
      <c r="A3565" s="158"/>
      <c r="D3565" s="138"/>
    </row>
    <row r="3566" spans="1:4" x14ac:dyDescent="0.2">
      <c r="A3566" s="158"/>
      <c r="D3566" s="138"/>
    </row>
    <row r="3567" spans="1:4" x14ac:dyDescent="0.2">
      <c r="A3567" s="158"/>
      <c r="D3567" s="138"/>
    </row>
    <row r="3568" spans="1:4" x14ac:dyDescent="0.2">
      <c r="A3568" s="158"/>
      <c r="D3568" s="138"/>
    </row>
    <row r="3569" spans="1:4" x14ac:dyDescent="0.2">
      <c r="A3569" s="158"/>
      <c r="D3569" s="138"/>
    </row>
    <row r="3570" spans="1:4" x14ac:dyDescent="0.2">
      <c r="A3570" s="158"/>
      <c r="D3570" s="138"/>
    </row>
    <row r="3571" spans="1:4" x14ac:dyDescent="0.2">
      <c r="A3571" s="158"/>
      <c r="D3571" s="138"/>
    </row>
    <row r="3572" spans="1:4" x14ac:dyDescent="0.2">
      <c r="A3572" s="158"/>
      <c r="D3572" s="138"/>
    </row>
    <row r="3573" spans="1:4" x14ac:dyDescent="0.2">
      <c r="A3573" s="158"/>
      <c r="D3573" s="138"/>
    </row>
    <row r="3574" spans="1:4" x14ac:dyDescent="0.2">
      <c r="A3574" s="158"/>
      <c r="D3574" s="138"/>
    </row>
    <row r="3575" spans="1:4" x14ac:dyDescent="0.2">
      <c r="A3575" s="158"/>
      <c r="D3575" s="138"/>
    </row>
    <row r="3576" spans="1:4" x14ac:dyDescent="0.2">
      <c r="A3576" s="158"/>
      <c r="D3576" s="138"/>
    </row>
    <row r="3577" spans="1:4" x14ac:dyDescent="0.2">
      <c r="A3577" s="158"/>
      <c r="D3577" s="138"/>
    </row>
    <row r="3578" spans="1:4" x14ac:dyDescent="0.2">
      <c r="A3578" s="158"/>
      <c r="D3578" s="138"/>
    </row>
    <row r="3579" spans="1:4" x14ac:dyDescent="0.2">
      <c r="A3579" s="158"/>
      <c r="D3579" s="138"/>
    </row>
    <row r="3580" spans="1:4" x14ac:dyDescent="0.2">
      <c r="A3580" s="158"/>
      <c r="D3580" s="138"/>
    </row>
    <row r="3581" spans="1:4" x14ac:dyDescent="0.2">
      <c r="A3581" s="158"/>
      <c r="D3581" s="138"/>
    </row>
    <row r="3582" spans="1:4" x14ac:dyDescent="0.2">
      <c r="A3582" s="158"/>
      <c r="D3582" s="138"/>
    </row>
    <row r="3583" spans="1:4" x14ac:dyDescent="0.2">
      <c r="A3583" s="158"/>
      <c r="D3583" s="138"/>
    </row>
    <row r="3584" spans="1:4" x14ac:dyDescent="0.2">
      <c r="A3584" s="158"/>
      <c r="D3584" s="138"/>
    </row>
    <row r="3585" spans="1:4" x14ac:dyDescent="0.2">
      <c r="A3585" s="158"/>
      <c r="D3585" s="138"/>
    </row>
    <row r="3586" spans="1:4" x14ac:dyDescent="0.2">
      <c r="A3586" s="158"/>
      <c r="D3586" s="138"/>
    </row>
    <row r="3587" spans="1:4" x14ac:dyDescent="0.2">
      <c r="A3587" s="158"/>
      <c r="D3587" s="138"/>
    </row>
    <row r="3588" spans="1:4" x14ac:dyDescent="0.2">
      <c r="A3588" s="158"/>
      <c r="D3588" s="138"/>
    </row>
    <row r="3589" spans="1:4" x14ac:dyDescent="0.2">
      <c r="A3589" s="158"/>
      <c r="D3589" s="138"/>
    </row>
    <row r="3590" spans="1:4" x14ac:dyDescent="0.2">
      <c r="A3590" s="158"/>
      <c r="D3590" s="138"/>
    </row>
    <row r="3591" spans="1:4" x14ac:dyDescent="0.2">
      <c r="A3591" s="158"/>
      <c r="D3591" s="138"/>
    </row>
    <row r="3592" spans="1:4" x14ac:dyDescent="0.2">
      <c r="A3592" s="158"/>
      <c r="D3592" s="138"/>
    </row>
    <row r="3593" spans="1:4" x14ac:dyDescent="0.2">
      <c r="A3593" s="158"/>
      <c r="D3593" s="138"/>
    </row>
    <row r="3594" spans="1:4" x14ac:dyDescent="0.2">
      <c r="A3594" s="158"/>
      <c r="D3594" s="138"/>
    </row>
    <row r="3595" spans="1:4" x14ac:dyDescent="0.2">
      <c r="A3595" s="158"/>
      <c r="D3595" s="138"/>
    </row>
    <row r="3596" spans="1:4" x14ac:dyDescent="0.2">
      <c r="A3596" s="158"/>
      <c r="D3596" s="138"/>
    </row>
    <row r="3597" spans="1:4" x14ac:dyDescent="0.2">
      <c r="A3597" s="158"/>
      <c r="D3597" s="138"/>
    </row>
    <row r="3598" spans="1:4" x14ac:dyDescent="0.2">
      <c r="A3598" s="158"/>
      <c r="D3598" s="138"/>
    </row>
    <row r="3599" spans="1:4" x14ac:dyDescent="0.2">
      <c r="A3599" s="158"/>
      <c r="D3599" s="138"/>
    </row>
    <row r="3600" spans="1:4" x14ac:dyDescent="0.2">
      <c r="A3600" s="158"/>
      <c r="D3600" s="138"/>
    </row>
    <row r="3601" spans="1:4" x14ac:dyDescent="0.2">
      <c r="A3601" s="158"/>
      <c r="D3601" s="138"/>
    </row>
    <row r="3602" spans="1:4" x14ac:dyDescent="0.2">
      <c r="A3602" s="158"/>
      <c r="D3602" s="138"/>
    </row>
    <row r="3603" spans="1:4" x14ac:dyDescent="0.2">
      <c r="A3603" s="158"/>
      <c r="D3603" s="138"/>
    </row>
    <row r="3604" spans="1:4" x14ac:dyDescent="0.2">
      <c r="A3604" s="158"/>
      <c r="D3604" s="138"/>
    </row>
    <row r="3605" spans="1:4" x14ac:dyDescent="0.2">
      <c r="A3605" s="158"/>
      <c r="D3605" s="138"/>
    </row>
    <row r="3606" spans="1:4" x14ac:dyDescent="0.2">
      <c r="A3606" s="158"/>
      <c r="D3606" s="138"/>
    </row>
    <row r="3607" spans="1:4" x14ac:dyDescent="0.2">
      <c r="A3607" s="158"/>
      <c r="D3607" s="138"/>
    </row>
    <row r="3608" spans="1:4" x14ac:dyDescent="0.2">
      <c r="A3608" s="158"/>
      <c r="D3608" s="138"/>
    </row>
    <row r="3609" spans="1:4" x14ac:dyDescent="0.2">
      <c r="A3609" s="158"/>
      <c r="D3609" s="138"/>
    </row>
    <row r="3610" spans="1:4" x14ac:dyDescent="0.2">
      <c r="A3610" s="158"/>
      <c r="D3610" s="138"/>
    </row>
    <row r="3611" spans="1:4" x14ac:dyDescent="0.2">
      <c r="A3611" s="158"/>
      <c r="D3611" s="138"/>
    </row>
    <row r="3612" spans="1:4" x14ac:dyDescent="0.2">
      <c r="A3612" s="158"/>
      <c r="D3612" s="138"/>
    </row>
    <row r="3613" spans="1:4" x14ac:dyDescent="0.2">
      <c r="A3613" s="158"/>
      <c r="D3613" s="138"/>
    </row>
    <row r="3614" spans="1:4" x14ac:dyDescent="0.2">
      <c r="A3614" s="158"/>
      <c r="D3614" s="138"/>
    </row>
    <row r="3615" spans="1:4" x14ac:dyDescent="0.2">
      <c r="A3615" s="158"/>
      <c r="D3615" s="138"/>
    </row>
    <row r="3616" spans="1:4" x14ac:dyDescent="0.2">
      <c r="A3616" s="158"/>
      <c r="D3616" s="138"/>
    </row>
    <row r="3617" spans="1:4" x14ac:dyDescent="0.2">
      <c r="A3617" s="158"/>
      <c r="D3617" s="138"/>
    </row>
    <row r="3618" spans="1:4" x14ac:dyDescent="0.2">
      <c r="A3618" s="158"/>
      <c r="D3618" s="138"/>
    </row>
    <row r="3619" spans="1:4" x14ac:dyDescent="0.2">
      <c r="A3619" s="158"/>
      <c r="D3619" s="138"/>
    </row>
    <row r="3620" spans="1:4" x14ac:dyDescent="0.2">
      <c r="A3620" s="158"/>
      <c r="D3620" s="138"/>
    </row>
    <row r="3621" spans="1:4" x14ac:dyDescent="0.2">
      <c r="A3621" s="158"/>
      <c r="D3621" s="138"/>
    </row>
    <row r="3622" spans="1:4" x14ac:dyDescent="0.2">
      <c r="A3622" s="158"/>
      <c r="D3622" s="138"/>
    </row>
    <row r="3623" spans="1:4" x14ac:dyDescent="0.2">
      <c r="A3623" s="158"/>
      <c r="D3623" s="138"/>
    </row>
    <row r="3624" spans="1:4" x14ac:dyDescent="0.2">
      <c r="A3624" s="158"/>
      <c r="D3624" s="138"/>
    </row>
    <row r="3625" spans="1:4" x14ac:dyDescent="0.2">
      <c r="A3625" s="158"/>
      <c r="D3625" s="138"/>
    </row>
    <row r="3626" spans="1:4" x14ac:dyDescent="0.2">
      <c r="A3626" s="158"/>
      <c r="D3626" s="138"/>
    </row>
    <row r="3627" spans="1:4" x14ac:dyDescent="0.2">
      <c r="A3627" s="158"/>
      <c r="D3627" s="138"/>
    </row>
    <row r="3628" spans="1:4" x14ac:dyDescent="0.2">
      <c r="A3628" s="158"/>
      <c r="D3628" s="138"/>
    </row>
    <row r="3629" spans="1:4" x14ac:dyDescent="0.2">
      <c r="A3629" s="158"/>
      <c r="D3629" s="138"/>
    </row>
    <row r="3630" spans="1:4" x14ac:dyDescent="0.2">
      <c r="A3630" s="158"/>
      <c r="D3630" s="138"/>
    </row>
    <row r="3631" spans="1:4" x14ac:dyDescent="0.2">
      <c r="A3631" s="158"/>
      <c r="D3631" s="138"/>
    </row>
    <row r="3632" spans="1:4" x14ac:dyDescent="0.2">
      <c r="A3632" s="158"/>
      <c r="D3632" s="138"/>
    </row>
    <row r="3633" spans="1:4" x14ac:dyDescent="0.2">
      <c r="A3633" s="158"/>
      <c r="D3633" s="138"/>
    </row>
    <row r="3634" spans="1:4" x14ac:dyDescent="0.2">
      <c r="A3634" s="158"/>
      <c r="D3634" s="138"/>
    </row>
    <row r="3635" spans="1:4" x14ac:dyDescent="0.2">
      <c r="A3635" s="158"/>
      <c r="D3635" s="138"/>
    </row>
    <row r="3636" spans="1:4" x14ac:dyDescent="0.2">
      <c r="A3636" s="158"/>
      <c r="D3636" s="138"/>
    </row>
    <row r="3637" spans="1:4" x14ac:dyDescent="0.2">
      <c r="A3637" s="158"/>
      <c r="D3637" s="138"/>
    </row>
    <row r="3638" spans="1:4" x14ac:dyDescent="0.2">
      <c r="A3638" s="158"/>
      <c r="D3638" s="138"/>
    </row>
    <row r="3639" spans="1:4" x14ac:dyDescent="0.2">
      <c r="A3639" s="158"/>
      <c r="D3639" s="138"/>
    </row>
    <row r="3640" spans="1:4" x14ac:dyDescent="0.2">
      <c r="A3640" s="158"/>
      <c r="D3640" s="138"/>
    </row>
    <row r="3641" spans="1:4" x14ac:dyDescent="0.2">
      <c r="A3641" s="158"/>
      <c r="D3641" s="138"/>
    </row>
    <row r="3642" spans="1:4" x14ac:dyDescent="0.2">
      <c r="A3642" s="158"/>
      <c r="D3642" s="138"/>
    </row>
    <row r="3643" spans="1:4" x14ac:dyDescent="0.2">
      <c r="A3643" s="158"/>
      <c r="D3643" s="138"/>
    </row>
    <row r="3644" spans="1:4" x14ac:dyDescent="0.2">
      <c r="A3644" s="158"/>
      <c r="D3644" s="138"/>
    </row>
    <row r="3645" spans="1:4" x14ac:dyDescent="0.2">
      <c r="A3645" s="158"/>
      <c r="D3645" s="138"/>
    </row>
    <row r="3646" spans="1:4" x14ac:dyDescent="0.2">
      <c r="A3646" s="158"/>
      <c r="D3646" s="138"/>
    </row>
    <row r="3647" spans="1:4" x14ac:dyDescent="0.2">
      <c r="A3647" s="158"/>
      <c r="D3647" s="138"/>
    </row>
    <row r="3648" spans="1:4" x14ac:dyDescent="0.2">
      <c r="A3648" s="158"/>
      <c r="D3648" s="138"/>
    </row>
    <row r="3649" spans="1:4" x14ac:dyDescent="0.2">
      <c r="A3649" s="158"/>
      <c r="D3649" s="138"/>
    </row>
    <row r="3650" spans="1:4" x14ac:dyDescent="0.2">
      <c r="A3650" s="158"/>
      <c r="D3650" s="138"/>
    </row>
    <row r="3651" spans="1:4" x14ac:dyDescent="0.2">
      <c r="A3651" s="158"/>
      <c r="D3651" s="138"/>
    </row>
    <row r="3652" spans="1:4" x14ac:dyDescent="0.2">
      <c r="A3652" s="158"/>
      <c r="D3652" s="138"/>
    </row>
    <row r="3653" spans="1:4" x14ac:dyDescent="0.2">
      <c r="A3653" s="158"/>
      <c r="D3653" s="138"/>
    </row>
    <row r="3654" spans="1:4" x14ac:dyDescent="0.2">
      <c r="A3654" s="158"/>
      <c r="D3654" s="138"/>
    </row>
    <row r="3655" spans="1:4" x14ac:dyDescent="0.2">
      <c r="A3655" s="158"/>
      <c r="D3655" s="138"/>
    </row>
    <row r="3656" spans="1:4" x14ac:dyDescent="0.2">
      <c r="A3656" s="158"/>
      <c r="D3656" s="138"/>
    </row>
    <row r="3657" spans="1:4" x14ac:dyDescent="0.2">
      <c r="A3657" s="158"/>
      <c r="D3657" s="138"/>
    </row>
    <row r="3658" spans="1:4" x14ac:dyDescent="0.2">
      <c r="A3658" s="158"/>
      <c r="D3658" s="138"/>
    </row>
    <row r="3659" spans="1:4" x14ac:dyDescent="0.2">
      <c r="A3659" s="158"/>
      <c r="D3659" s="138"/>
    </row>
    <row r="3660" spans="1:4" x14ac:dyDescent="0.2">
      <c r="A3660" s="158"/>
      <c r="D3660" s="138"/>
    </row>
    <row r="3661" spans="1:4" x14ac:dyDescent="0.2">
      <c r="A3661" s="158"/>
      <c r="D3661" s="138"/>
    </row>
    <row r="3662" spans="1:4" x14ac:dyDescent="0.2">
      <c r="A3662" s="158"/>
      <c r="D3662" s="138"/>
    </row>
    <row r="3663" spans="1:4" x14ac:dyDescent="0.2">
      <c r="A3663" s="158"/>
      <c r="D3663" s="138"/>
    </row>
    <row r="3664" spans="1:4" x14ac:dyDescent="0.2">
      <c r="A3664" s="158"/>
      <c r="D3664" s="138"/>
    </row>
    <row r="3665" spans="1:4" x14ac:dyDescent="0.2">
      <c r="A3665" s="158"/>
      <c r="D3665" s="138"/>
    </row>
    <row r="3666" spans="1:4" x14ac:dyDescent="0.2">
      <c r="A3666" s="158"/>
      <c r="D3666" s="138"/>
    </row>
    <row r="3667" spans="1:4" x14ac:dyDescent="0.2">
      <c r="A3667" s="158"/>
      <c r="D3667" s="138"/>
    </row>
    <row r="3668" spans="1:4" x14ac:dyDescent="0.2">
      <c r="A3668" s="158"/>
      <c r="D3668" s="138"/>
    </row>
    <row r="3669" spans="1:4" x14ac:dyDescent="0.2">
      <c r="A3669" s="158"/>
      <c r="D3669" s="138"/>
    </row>
    <row r="3670" spans="1:4" x14ac:dyDescent="0.2">
      <c r="A3670" s="158"/>
      <c r="D3670" s="138"/>
    </row>
    <row r="3671" spans="1:4" x14ac:dyDescent="0.2">
      <c r="A3671" s="158"/>
      <c r="D3671" s="138"/>
    </row>
    <row r="3672" spans="1:4" x14ac:dyDescent="0.2">
      <c r="A3672" s="158"/>
      <c r="D3672" s="138"/>
    </row>
    <row r="3673" spans="1:4" x14ac:dyDescent="0.2">
      <c r="A3673" s="158"/>
      <c r="D3673" s="138"/>
    </row>
    <row r="3674" spans="1:4" x14ac:dyDescent="0.2">
      <c r="A3674" s="158"/>
      <c r="D3674" s="138"/>
    </row>
    <row r="3675" spans="1:4" x14ac:dyDescent="0.2">
      <c r="A3675" s="158"/>
      <c r="D3675" s="138"/>
    </row>
    <row r="3676" spans="1:4" x14ac:dyDescent="0.2">
      <c r="A3676" s="158"/>
      <c r="D3676" s="138"/>
    </row>
    <row r="3677" spans="1:4" x14ac:dyDescent="0.2">
      <c r="A3677" s="158"/>
      <c r="D3677" s="138"/>
    </row>
    <row r="3678" spans="1:4" x14ac:dyDescent="0.2">
      <c r="A3678" s="158"/>
      <c r="D3678" s="138"/>
    </row>
    <row r="3679" spans="1:4" x14ac:dyDescent="0.2">
      <c r="A3679" s="158"/>
      <c r="D3679" s="138"/>
    </row>
    <row r="3680" spans="1:4" x14ac:dyDescent="0.2">
      <c r="A3680" s="158"/>
      <c r="D3680" s="138"/>
    </row>
    <row r="3681" spans="1:4" x14ac:dyDescent="0.2">
      <c r="A3681" s="158"/>
      <c r="D3681" s="138"/>
    </row>
    <row r="3682" spans="1:4" x14ac:dyDescent="0.2">
      <c r="A3682" s="158"/>
      <c r="D3682" s="138"/>
    </row>
    <row r="3683" spans="1:4" x14ac:dyDescent="0.2">
      <c r="A3683" s="158"/>
      <c r="D3683" s="138"/>
    </row>
    <row r="3684" spans="1:4" x14ac:dyDescent="0.2">
      <c r="A3684" s="158"/>
      <c r="D3684" s="138"/>
    </row>
    <row r="3685" spans="1:4" x14ac:dyDescent="0.2">
      <c r="A3685" s="158"/>
      <c r="D3685" s="138"/>
    </row>
    <row r="3686" spans="1:4" x14ac:dyDescent="0.2">
      <c r="A3686" s="158"/>
      <c r="D3686" s="138"/>
    </row>
    <row r="3687" spans="1:4" x14ac:dyDescent="0.2">
      <c r="A3687" s="158"/>
      <c r="D3687" s="138"/>
    </row>
    <row r="3688" spans="1:4" x14ac:dyDescent="0.2">
      <c r="A3688" s="158"/>
      <c r="D3688" s="138"/>
    </row>
    <row r="3689" spans="1:4" x14ac:dyDescent="0.2">
      <c r="A3689" s="158"/>
      <c r="D3689" s="138"/>
    </row>
    <row r="3690" spans="1:4" x14ac:dyDescent="0.2">
      <c r="A3690" s="158"/>
      <c r="D3690" s="138"/>
    </row>
    <row r="3691" spans="1:4" x14ac:dyDescent="0.2">
      <c r="A3691" s="158"/>
      <c r="D3691" s="138"/>
    </row>
    <row r="3692" spans="1:4" x14ac:dyDescent="0.2">
      <c r="A3692" s="158"/>
      <c r="D3692" s="138"/>
    </row>
    <row r="3693" spans="1:4" x14ac:dyDescent="0.2">
      <c r="A3693" s="158"/>
      <c r="D3693" s="138"/>
    </row>
    <row r="3694" spans="1:4" x14ac:dyDescent="0.2">
      <c r="A3694" s="158"/>
      <c r="D3694" s="138"/>
    </row>
    <row r="3695" spans="1:4" x14ac:dyDescent="0.2">
      <c r="A3695" s="158"/>
      <c r="D3695" s="138"/>
    </row>
    <row r="3696" spans="1:4" x14ac:dyDescent="0.2">
      <c r="A3696" s="158"/>
      <c r="D3696" s="138"/>
    </row>
    <row r="3697" spans="1:4" x14ac:dyDescent="0.2">
      <c r="A3697" s="158"/>
      <c r="D3697" s="138"/>
    </row>
    <row r="3698" spans="1:4" x14ac:dyDescent="0.2">
      <c r="A3698" s="158"/>
      <c r="D3698" s="138"/>
    </row>
    <row r="3699" spans="1:4" x14ac:dyDescent="0.2">
      <c r="A3699" s="158"/>
      <c r="D3699" s="138"/>
    </row>
    <row r="3700" spans="1:4" x14ac:dyDescent="0.2">
      <c r="A3700" s="158"/>
      <c r="D3700" s="138"/>
    </row>
    <row r="3701" spans="1:4" x14ac:dyDescent="0.2">
      <c r="A3701" s="158"/>
      <c r="D3701" s="138"/>
    </row>
    <row r="3702" spans="1:4" x14ac:dyDescent="0.2">
      <c r="A3702" s="158"/>
      <c r="D3702" s="138"/>
    </row>
    <row r="3703" spans="1:4" x14ac:dyDescent="0.2">
      <c r="A3703" s="158"/>
      <c r="D3703" s="138"/>
    </row>
    <row r="3704" spans="1:4" x14ac:dyDescent="0.2">
      <c r="A3704" s="158"/>
      <c r="D3704" s="138"/>
    </row>
    <row r="3705" spans="1:4" x14ac:dyDescent="0.2">
      <c r="A3705" s="158"/>
      <c r="D3705" s="138"/>
    </row>
    <row r="3706" spans="1:4" x14ac:dyDescent="0.2">
      <c r="A3706" s="158"/>
      <c r="D3706" s="138"/>
    </row>
    <row r="3707" spans="1:4" x14ac:dyDescent="0.2">
      <c r="A3707" s="158"/>
      <c r="D3707" s="138"/>
    </row>
    <row r="3708" spans="1:4" x14ac:dyDescent="0.2">
      <c r="A3708" s="158"/>
      <c r="D3708" s="138"/>
    </row>
    <row r="3709" spans="1:4" x14ac:dyDescent="0.2">
      <c r="A3709" s="158"/>
      <c r="D3709" s="138"/>
    </row>
    <row r="3710" spans="1:4" x14ac:dyDescent="0.2">
      <c r="A3710" s="158"/>
      <c r="D3710" s="138"/>
    </row>
    <row r="3711" spans="1:4" x14ac:dyDescent="0.2">
      <c r="A3711" s="158"/>
      <c r="D3711" s="138"/>
    </row>
    <row r="3712" spans="1:4" x14ac:dyDescent="0.2">
      <c r="A3712" s="158"/>
      <c r="D3712" s="138"/>
    </row>
    <row r="3713" spans="1:4" x14ac:dyDescent="0.2">
      <c r="A3713" s="158"/>
      <c r="D3713" s="138"/>
    </row>
    <row r="3714" spans="1:4" x14ac:dyDescent="0.2">
      <c r="A3714" s="158"/>
      <c r="D3714" s="138"/>
    </row>
    <row r="3715" spans="1:4" x14ac:dyDescent="0.2">
      <c r="A3715" s="158"/>
      <c r="D3715" s="138"/>
    </row>
    <row r="3716" spans="1:4" x14ac:dyDescent="0.2">
      <c r="A3716" s="158"/>
      <c r="D3716" s="138"/>
    </row>
    <row r="3717" spans="1:4" x14ac:dyDescent="0.2">
      <c r="A3717" s="158"/>
      <c r="D3717" s="138"/>
    </row>
    <row r="3718" spans="1:4" x14ac:dyDescent="0.2">
      <c r="A3718" s="158"/>
      <c r="D3718" s="138"/>
    </row>
    <row r="3719" spans="1:4" x14ac:dyDescent="0.2">
      <c r="A3719" s="158"/>
      <c r="D3719" s="138"/>
    </row>
    <row r="3720" spans="1:4" x14ac:dyDescent="0.2">
      <c r="A3720" s="158"/>
      <c r="D3720" s="138"/>
    </row>
    <row r="3721" spans="1:4" x14ac:dyDescent="0.2">
      <c r="A3721" s="158"/>
      <c r="D3721" s="138"/>
    </row>
    <row r="3722" spans="1:4" x14ac:dyDescent="0.2">
      <c r="A3722" s="158"/>
      <c r="D3722" s="138"/>
    </row>
    <row r="3723" spans="1:4" x14ac:dyDescent="0.2">
      <c r="A3723" s="158"/>
      <c r="D3723" s="138"/>
    </row>
    <row r="3724" spans="1:4" x14ac:dyDescent="0.2">
      <c r="A3724" s="158"/>
      <c r="D3724" s="138"/>
    </row>
    <row r="3725" spans="1:4" x14ac:dyDescent="0.2">
      <c r="A3725" s="158"/>
      <c r="D3725" s="138"/>
    </row>
    <row r="3726" spans="1:4" x14ac:dyDescent="0.2">
      <c r="A3726" s="158"/>
      <c r="D3726" s="138"/>
    </row>
    <row r="3727" spans="1:4" x14ac:dyDescent="0.2">
      <c r="A3727" s="158"/>
      <c r="D3727" s="138"/>
    </row>
    <row r="3728" spans="1:4" x14ac:dyDescent="0.2">
      <c r="A3728" s="158"/>
      <c r="D3728" s="138"/>
    </row>
    <row r="3729" spans="1:4" x14ac:dyDescent="0.2">
      <c r="A3729" s="158"/>
      <c r="D3729" s="138"/>
    </row>
    <row r="3730" spans="1:4" x14ac:dyDescent="0.2">
      <c r="A3730" s="158"/>
      <c r="D3730" s="138"/>
    </row>
    <row r="3731" spans="1:4" x14ac:dyDescent="0.2">
      <c r="A3731" s="158"/>
      <c r="D3731" s="138"/>
    </row>
    <row r="3732" spans="1:4" x14ac:dyDescent="0.2">
      <c r="A3732" s="158"/>
      <c r="D3732" s="138"/>
    </row>
    <row r="3733" spans="1:4" x14ac:dyDescent="0.2">
      <c r="A3733" s="158"/>
      <c r="D3733" s="138"/>
    </row>
    <row r="3734" spans="1:4" x14ac:dyDescent="0.2">
      <c r="A3734" s="158"/>
      <c r="D3734" s="138"/>
    </row>
    <row r="3735" spans="1:4" x14ac:dyDescent="0.2">
      <c r="A3735" s="158"/>
      <c r="D3735" s="138"/>
    </row>
    <row r="3736" spans="1:4" x14ac:dyDescent="0.2">
      <c r="A3736" s="158"/>
      <c r="D3736" s="138"/>
    </row>
    <row r="3737" spans="1:4" x14ac:dyDescent="0.2">
      <c r="A3737" s="158"/>
      <c r="D3737" s="138"/>
    </row>
    <row r="3738" spans="1:4" x14ac:dyDescent="0.2">
      <c r="A3738" s="158"/>
      <c r="D3738" s="138"/>
    </row>
    <row r="3739" spans="1:4" x14ac:dyDescent="0.2">
      <c r="A3739" s="158"/>
      <c r="D3739" s="138"/>
    </row>
    <row r="3740" spans="1:4" x14ac:dyDescent="0.2">
      <c r="A3740" s="158"/>
      <c r="D3740" s="138"/>
    </row>
    <row r="3741" spans="1:4" x14ac:dyDescent="0.2">
      <c r="A3741" s="158"/>
      <c r="D3741" s="138"/>
    </row>
    <row r="3742" spans="1:4" x14ac:dyDescent="0.2">
      <c r="A3742" s="158"/>
      <c r="D3742" s="138"/>
    </row>
    <row r="3743" spans="1:4" x14ac:dyDescent="0.2">
      <c r="A3743" s="158"/>
      <c r="D3743" s="138"/>
    </row>
    <row r="3744" spans="1:4" x14ac:dyDescent="0.2">
      <c r="A3744" s="158"/>
      <c r="D3744" s="138"/>
    </row>
    <row r="3745" spans="1:4" x14ac:dyDescent="0.2">
      <c r="A3745" s="158"/>
      <c r="D3745" s="138"/>
    </row>
    <row r="3746" spans="1:4" x14ac:dyDescent="0.2">
      <c r="A3746" s="158"/>
      <c r="D3746" s="138"/>
    </row>
    <row r="3747" spans="1:4" x14ac:dyDescent="0.2">
      <c r="A3747" s="158"/>
      <c r="D3747" s="138"/>
    </row>
    <row r="3748" spans="1:4" x14ac:dyDescent="0.2">
      <c r="A3748" s="158"/>
      <c r="D3748" s="138"/>
    </row>
    <row r="3749" spans="1:4" x14ac:dyDescent="0.2">
      <c r="A3749" s="158"/>
      <c r="D3749" s="138"/>
    </row>
    <row r="3750" spans="1:4" x14ac:dyDescent="0.2">
      <c r="A3750" s="158"/>
      <c r="D3750" s="138"/>
    </row>
    <row r="3751" spans="1:4" x14ac:dyDescent="0.2">
      <c r="A3751" s="158"/>
      <c r="D3751" s="138"/>
    </row>
    <row r="3752" spans="1:4" x14ac:dyDescent="0.2">
      <c r="A3752" s="158"/>
      <c r="D3752" s="138"/>
    </row>
    <row r="3753" spans="1:4" x14ac:dyDescent="0.2">
      <c r="A3753" s="158"/>
      <c r="D3753" s="138"/>
    </row>
    <row r="3754" spans="1:4" x14ac:dyDescent="0.2">
      <c r="A3754" s="158"/>
      <c r="D3754" s="138"/>
    </row>
    <row r="3755" spans="1:4" x14ac:dyDescent="0.2">
      <c r="A3755" s="158"/>
      <c r="D3755" s="138"/>
    </row>
    <row r="3756" spans="1:4" x14ac:dyDescent="0.2">
      <c r="A3756" s="158"/>
      <c r="D3756" s="138"/>
    </row>
    <row r="3757" spans="1:4" x14ac:dyDescent="0.2">
      <c r="A3757" s="158"/>
      <c r="D3757" s="138"/>
    </row>
    <row r="3758" spans="1:4" x14ac:dyDescent="0.2">
      <c r="A3758" s="158"/>
      <c r="D3758" s="138"/>
    </row>
    <row r="3759" spans="1:4" x14ac:dyDescent="0.2">
      <c r="A3759" s="158"/>
      <c r="D3759" s="138"/>
    </row>
    <row r="3760" spans="1:4" x14ac:dyDescent="0.2">
      <c r="A3760" s="158"/>
      <c r="D3760" s="138"/>
    </row>
    <row r="3761" spans="1:4" x14ac:dyDescent="0.2">
      <c r="A3761" s="158"/>
      <c r="D3761" s="138"/>
    </row>
    <row r="3762" spans="1:4" x14ac:dyDescent="0.2">
      <c r="A3762" s="158"/>
      <c r="D3762" s="138"/>
    </row>
    <row r="3763" spans="1:4" x14ac:dyDescent="0.2">
      <c r="A3763" s="158"/>
      <c r="D3763" s="138"/>
    </row>
    <row r="3764" spans="1:4" x14ac:dyDescent="0.2">
      <c r="A3764" s="158"/>
      <c r="D3764" s="138"/>
    </row>
    <row r="3765" spans="1:4" x14ac:dyDescent="0.2">
      <c r="A3765" s="158"/>
      <c r="D3765" s="138"/>
    </row>
    <row r="3766" spans="1:4" x14ac:dyDescent="0.2">
      <c r="A3766" s="158"/>
      <c r="D3766" s="138"/>
    </row>
    <row r="3767" spans="1:4" x14ac:dyDescent="0.2">
      <c r="A3767" s="158"/>
      <c r="D3767" s="138"/>
    </row>
    <row r="3768" spans="1:4" x14ac:dyDescent="0.2">
      <c r="A3768" s="158"/>
      <c r="D3768" s="138"/>
    </row>
    <row r="3769" spans="1:4" x14ac:dyDescent="0.2">
      <c r="A3769" s="158"/>
      <c r="D3769" s="138"/>
    </row>
    <row r="3770" spans="1:4" x14ac:dyDescent="0.2">
      <c r="A3770" s="158"/>
      <c r="D3770" s="138"/>
    </row>
    <row r="3771" spans="1:4" x14ac:dyDescent="0.2">
      <c r="A3771" s="158"/>
      <c r="D3771" s="138"/>
    </row>
    <row r="3772" spans="1:4" x14ac:dyDescent="0.2">
      <c r="A3772" s="158"/>
      <c r="D3772" s="138"/>
    </row>
    <row r="3773" spans="1:4" x14ac:dyDescent="0.2">
      <c r="A3773" s="158"/>
      <c r="D3773" s="138"/>
    </row>
    <row r="3774" spans="1:4" x14ac:dyDescent="0.2">
      <c r="A3774" s="158"/>
      <c r="D3774" s="138"/>
    </row>
    <row r="3775" spans="1:4" x14ac:dyDescent="0.2">
      <c r="A3775" s="158"/>
      <c r="D3775" s="138"/>
    </row>
    <row r="3776" spans="1:4" x14ac:dyDescent="0.2">
      <c r="A3776" s="158"/>
      <c r="D3776" s="138"/>
    </row>
    <row r="3777" spans="1:4" x14ac:dyDescent="0.2">
      <c r="A3777" s="158"/>
      <c r="D3777" s="138"/>
    </row>
    <row r="3778" spans="1:4" x14ac:dyDescent="0.2">
      <c r="A3778" s="158"/>
      <c r="D3778" s="138"/>
    </row>
    <row r="3779" spans="1:4" x14ac:dyDescent="0.2">
      <c r="A3779" s="158"/>
      <c r="D3779" s="138"/>
    </row>
    <row r="3780" spans="1:4" x14ac:dyDescent="0.2">
      <c r="A3780" s="158"/>
      <c r="D3780" s="138"/>
    </row>
    <row r="3781" spans="1:4" x14ac:dyDescent="0.2">
      <c r="A3781" s="158"/>
      <c r="D3781" s="138"/>
    </row>
    <row r="3782" spans="1:4" x14ac:dyDescent="0.2">
      <c r="A3782" s="158"/>
      <c r="D3782" s="138"/>
    </row>
    <row r="3783" spans="1:4" x14ac:dyDescent="0.2">
      <c r="A3783" s="158"/>
      <c r="D3783" s="138"/>
    </row>
    <row r="3784" spans="1:4" x14ac:dyDescent="0.2">
      <c r="A3784" s="158"/>
      <c r="D3784" s="138"/>
    </row>
    <row r="3785" spans="1:4" x14ac:dyDescent="0.2">
      <c r="A3785" s="158"/>
      <c r="D3785" s="138"/>
    </row>
    <row r="3786" spans="1:4" x14ac:dyDescent="0.2">
      <c r="A3786" s="158"/>
      <c r="D3786" s="138"/>
    </row>
    <row r="3787" spans="1:4" x14ac:dyDescent="0.2">
      <c r="A3787" s="158"/>
      <c r="D3787" s="138"/>
    </row>
    <row r="3788" spans="1:4" x14ac:dyDescent="0.2">
      <c r="A3788" s="158"/>
      <c r="D3788" s="138"/>
    </row>
    <row r="3789" spans="1:4" x14ac:dyDescent="0.2">
      <c r="A3789" s="158"/>
      <c r="D3789" s="138"/>
    </row>
    <row r="3790" spans="1:4" x14ac:dyDescent="0.2">
      <c r="A3790" s="158"/>
      <c r="D3790" s="138"/>
    </row>
    <row r="3791" spans="1:4" x14ac:dyDescent="0.2">
      <c r="A3791" s="158"/>
      <c r="D3791" s="138"/>
    </row>
    <row r="3792" spans="1:4" x14ac:dyDescent="0.2">
      <c r="A3792" s="158"/>
      <c r="D3792" s="138"/>
    </row>
    <row r="3793" spans="1:4" x14ac:dyDescent="0.2">
      <c r="A3793" s="158"/>
      <c r="D3793" s="138"/>
    </row>
    <row r="3794" spans="1:4" x14ac:dyDescent="0.2">
      <c r="A3794" s="158"/>
      <c r="D3794" s="138"/>
    </row>
    <row r="3795" spans="1:4" x14ac:dyDescent="0.2">
      <c r="A3795" s="158"/>
      <c r="D3795" s="138"/>
    </row>
    <row r="3796" spans="1:4" x14ac:dyDescent="0.2">
      <c r="A3796" s="158"/>
      <c r="D3796" s="138"/>
    </row>
    <row r="3797" spans="1:4" x14ac:dyDescent="0.2">
      <c r="A3797" s="158"/>
      <c r="D3797" s="138"/>
    </row>
    <row r="3798" spans="1:4" x14ac:dyDescent="0.2">
      <c r="A3798" s="158"/>
      <c r="D3798" s="138"/>
    </row>
    <row r="3799" spans="1:4" x14ac:dyDescent="0.2">
      <c r="A3799" s="158"/>
      <c r="D3799" s="138"/>
    </row>
    <row r="3800" spans="1:4" x14ac:dyDescent="0.2">
      <c r="A3800" s="158"/>
      <c r="D3800" s="138"/>
    </row>
    <row r="3801" spans="1:4" x14ac:dyDescent="0.2">
      <c r="A3801" s="158"/>
      <c r="D3801" s="138"/>
    </row>
    <row r="3802" spans="1:4" x14ac:dyDescent="0.2">
      <c r="A3802" s="158"/>
      <c r="D3802" s="138"/>
    </row>
    <row r="3803" spans="1:4" x14ac:dyDescent="0.2">
      <c r="A3803" s="158"/>
      <c r="D3803" s="138"/>
    </row>
    <row r="3804" spans="1:4" x14ac:dyDescent="0.2">
      <c r="A3804" s="158"/>
      <c r="D3804" s="138"/>
    </row>
    <row r="3805" spans="1:4" x14ac:dyDescent="0.2">
      <c r="A3805" s="158"/>
      <c r="D3805" s="138"/>
    </row>
    <row r="3806" spans="1:4" x14ac:dyDescent="0.2">
      <c r="A3806" s="158"/>
      <c r="D3806" s="138"/>
    </row>
    <row r="3807" spans="1:4" x14ac:dyDescent="0.2">
      <c r="A3807" s="158"/>
      <c r="D3807" s="138"/>
    </row>
    <row r="3808" spans="1:4" x14ac:dyDescent="0.2">
      <c r="A3808" s="158"/>
      <c r="D3808" s="138"/>
    </row>
    <row r="3809" spans="1:4" x14ac:dyDescent="0.2">
      <c r="A3809" s="158"/>
      <c r="D3809" s="138"/>
    </row>
    <row r="3810" spans="1:4" x14ac:dyDescent="0.2">
      <c r="A3810" s="158"/>
      <c r="D3810" s="138"/>
    </row>
    <row r="3811" spans="1:4" x14ac:dyDescent="0.2">
      <c r="A3811" s="158"/>
      <c r="D3811" s="138"/>
    </row>
    <row r="3812" spans="1:4" x14ac:dyDescent="0.2">
      <c r="A3812" s="158"/>
      <c r="D3812" s="138"/>
    </row>
    <row r="3813" spans="1:4" x14ac:dyDescent="0.2">
      <c r="A3813" s="158"/>
      <c r="D3813" s="138"/>
    </row>
    <row r="3814" spans="1:4" x14ac:dyDescent="0.2">
      <c r="A3814" s="158"/>
      <c r="D3814" s="138"/>
    </row>
    <row r="3815" spans="1:4" x14ac:dyDescent="0.2">
      <c r="A3815" s="158"/>
      <c r="D3815" s="138"/>
    </row>
    <row r="3816" spans="1:4" x14ac:dyDescent="0.2">
      <c r="A3816" s="158"/>
      <c r="D3816" s="138"/>
    </row>
    <row r="3817" spans="1:4" x14ac:dyDescent="0.2">
      <c r="A3817" s="158"/>
      <c r="D3817" s="138"/>
    </row>
    <row r="3818" spans="1:4" x14ac:dyDescent="0.2">
      <c r="A3818" s="158"/>
      <c r="D3818" s="138"/>
    </row>
    <row r="3819" spans="1:4" x14ac:dyDescent="0.2">
      <c r="A3819" s="158"/>
      <c r="D3819" s="138"/>
    </row>
    <row r="3820" spans="1:4" x14ac:dyDescent="0.2">
      <c r="A3820" s="158"/>
      <c r="D3820" s="138"/>
    </row>
    <row r="3821" spans="1:4" x14ac:dyDescent="0.2">
      <c r="A3821" s="158"/>
      <c r="D3821" s="138"/>
    </row>
    <row r="3822" spans="1:4" x14ac:dyDescent="0.2">
      <c r="A3822" s="158"/>
      <c r="D3822" s="138"/>
    </row>
    <row r="3823" spans="1:4" x14ac:dyDescent="0.2">
      <c r="A3823" s="158"/>
      <c r="D3823" s="138"/>
    </row>
    <row r="3824" spans="1:4" x14ac:dyDescent="0.2">
      <c r="A3824" s="158"/>
      <c r="D3824" s="138"/>
    </row>
    <row r="3825" spans="1:4" x14ac:dyDescent="0.2">
      <c r="A3825" s="158"/>
      <c r="D3825" s="138"/>
    </row>
    <row r="3826" spans="1:4" x14ac:dyDescent="0.2">
      <c r="A3826" s="158"/>
      <c r="D3826" s="138"/>
    </row>
    <row r="3827" spans="1:4" x14ac:dyDescent="0.2">
      <c r="A3827" s="158"/>
      <c r="D3827" s="138"/>
    </row>
    <row r="3828" spans="1:4" x14ac:dyDescent="0.2">
      <c r="A3828" s="158"/>
      <c r="D3828" s="138"/>
    </row>
    <row r="3829" spans="1:4" x14ac:dyDescent="0.2">
      <c r="A3829" s="158"/>
      <c r="D3829" s="138"/>
    </row>
    <row r="3830" spans="1:4" x14ac:dyDescent="0.2">
      <c r="A3830" s="158"/>
      <c r="D3830" s="138"/>
    </row>
    <row r="3831" spans="1:4" x14ac:dyDescent="0.2">
      <c r="A3831" s="158"/>
      <c r="D3831" s="138"/>
    </row>
    <row r="3832" spans="1:4" x14ac:dyDescent="0.2">
      <c r="A3832" s="158"/>
      <c r="D3832" s="138"/>
    </row>
    <row r="3833" spans="1:4" x14ac:dyDescent="0.2">
      <c r="A3833" s="158"/>
      <c r="D3833" s="138"/>
    </row>
    <row r="3834" spans="1:4" x14ac:dyDescent="0.2">
      <c r="A3834" s="158"/>
      <c r="D3834" s="138"/>
    </row>
    <row r="3835" spans="1:4" x14ac:dyDescent="0.2">
      <c r="A3835" s="158"/>
      <c r="D3835" s="138"/>
    </row>
    <row r="3836" spans="1:4" x14ac:dyDescent="0.2">
      <c r="A3836" s="158"/>
      <c r="D3836" s="138"/>
    </row>
    <row r="3837" spans="1:4" x14ac:dyDescent="0.2">
      <c r="A3837" s="158"/>
      <c r="D3837" s="138"/>
    </row>
    <row r="3838" spans="1:4" x14ac:dyDescent="0.2">
      <c r="A3838" s="158"/>
      <c r="D3838" s="138"/>
    </row>
    <row r="3839" spans="1:4" x14ac:dyDescent="0.2">
      <c r="A3839" s="158"/>
      <c r="D3839" s="138"/>
    </row>
    <row r="3840" spans="1:4" x14ac:dyDescent="0.2">
      <c r="A3840" s="158"/>
      <c r="D3840" s="138"/>
    </row>
    <row r="3841" spans="1:4" x14ac:dyDescent="0.2">
      <c r="A3841" s="158"/>
      <c r="D3841" s="138"/>
    </row>
    <row r="3842" spans="1:4" x14ac:dyDescent="0.2">
      <c r="A3842" s="158"/>
      <c r="D3842" s="138"/>
    </row>
    <row r="3843" spans="1:4" x14ac:dyDescent="0.2">
      <c r="A3843" s="158"/>
      <c r="D3843" s="138"/>
    </row>
    <row r="3844" spans="1:4" x14ac:dyDescent="0.2">
      <c r="A3844" s="158"/>
      <c r="D3844" s="138"/>
    </row>
    <row r="3845" spans="1:4" x14ac:dyDescent="0.2">
      <c r="A3845" s="158"/>
      <c r="D3845" s="138"/>
    </row>
    <row r="3846" spans="1:4" x14ac:dyDescent="0.2">
      <c r="A3846" s="158"/>
      <c r="D3846" s="138"/>
    </row>
    <row r="3847" spans="1:4" x14ac:dyDescent="0.2">
      <c r="A3847" s="158"/>
      <c r="D3847" s="138"/>
    </row>
    <row r="3848" spans="1:4" x14ac:dyDescent="0.2">
      <c r="A3848" s="158"/>
      <c r="D3848" s="138"/>
    </row>
    <row r="3849" spans="1:4" x14ac:dyDescent="0.2">
      <c r="A3849" s="158"/>
      <c r="D3849" s="138"/>
    </row>
    <row r="3850" spans="1:4" x14ac:dyDescent="0.2">
      <c r="A3850" s="158"/>
      <c r="D3850" s="138"/>
    </row>
    <row r="3851" spans="1:4" x14ac:dyDescent="0.2">
      <c r="A3851" s="158"/>
      <c r="D3851" s="138"/>
    </row>
    <row r="3852" spans="1:4" x14ac:dyDescent="0.2">
      <c r="A3852" s="158"/>
      <c r="D3852" s="138"/>
    </row>
    <row r="3853" spans="1:4" x14ac:dyDescent="0.2">
      <c r="A3853" s="158"/>
      <c r="D3853" s="138"/>
    </row>
    <row r="3854" spans="1:4" x14ac:dyDescent="0.2">
      <c r="A3854" s="158"/>
      <c r="D3854" s="138"/>
    </row>
    <row r="3855" spans="1:4" x14ac:dyDescent="0.2">
      <c r="A3855" s="158"/>
      <c r="D3855" s="138"/>
    </row>
    <row r="3856" spans="1:4" x14ac:dyDescent="0.2">
      <c r="A3856" s="158"/>
      <c r="D3856" s="138"/>
    </row>
    <row r="3857" spans="1:4" x14ac:dyDescent="0.2">
      <c r="A3857" s="158"/>
      <c r="D3857" s="138"/>
    </row>
    <row r="3858" spans="1:4" x14ac:dyDescent="0.2">
      <c r="A3858" s="158"/>
      <c r="D3858" s="138"/>
    </row>
    <row r="3859" spans="1:4" x14ac:dyDescent="0.2">
      <c r="A3859" s="158"/>
      <c r="D3859" s="138"/>
    </row>
    <row r="3860" spans="1:4" x14ac:dyDescent="0.2">
      <c r="A3860" s="158"/>
      <c r="D3860" s="138"/>
    </row>
    <row r="3861" spans="1:4" x14ac:dyDescent="0.2">
      <c r="A3861" s="158"/>
      <c r="D3861" s="138"/>
    </row>
    <row r="3862" spans="1:4" x14ac:dyDescent="0.2">
      <c r="A3862" s="158"/>
      <c r="D3862" s="138"/>
    </row>
    <row r="3863" spans="1:4" x14ac:dyDescent="0.2">
      <c r="A3863" s="158"/>
      <c r="D3863" s="138"/>
    </row>
    <row r="3864" spans="1:4" x14ac:dyDescent="0.2">
      <c r="A3864" s="158"/>
      <c r="D3864" s="138"/>
    </row>
    <row r="3865" spans="1:4" x14ac:dyDescent="0.2">
      <c r="A3865" s="158"/>
      <c r="D3865" s="138"/>
    </row>
    <row r="3866" spans="1:4" x14ac:dyDescent="0.2">
      <c r="A3866" s="158"/>
      <c r="D3866" s="138"/>
    </row>
    <row r="3867" spans="1:4" x14ac:dyDescent="0.2">
      <c r="A3867" s="158"/>
      <c r="D3867" s="138"/>
    </row>
    <row r="3868" spans="1:4" x14ac:dyDescent="0.2">
      <c r="A3868" s="158"/>
      <c r="D3868" s="138"/>
    </row>
    <row r="3869" spans="1:4" x14ac:dyDescent="0.2">
      <c r="A3869" s="158"/>
      <c r="D3869" s="138"/>
    </row>
    <row r="3870" spans="1:4" x14ac:dyDescent="0.2">
      <c r="A3870" s="158"/>
      <c r="D3870" s="138"/>
    </row>
    <row r="3871" spans="1:4" x14ac:dyDescent="0.2">
      <c r="A3871" s="158"/>
      <c r="D3871" s="138"/>
    </row>
    <row r="3872" spans="1:4" x14ac:dyDescent="0.2">
      <c r="A3872" s="158"/>
      <c r="D3872" s="138"/>
    </row>
    <row r="3873" spans="1:4" x14ac:dyDescent="0.2">
      <c r="A3873" s="158"/>
      <c r="D3873" s="138"/>
    </row>
    <row r="3874" spans="1:4" x14ac:dyDescent="0.2">
      <c r="A3874" s="158"/>
      <c r="D3874" s="138"/>
    </row>
    <row r="3875" spans="1:4" x14ac:dyDescent="0.2">
      <c r="A3875" s="158"/>
      <c r="D3875" s="138"/>
    </row>
    <row r="3876" spans="1:4" x14ac:dyDescent="0.2">
      <c r="A3876" s="158"/>
      <c r="D3876" s="138"/>
    </row>
    <row r="3877" spans="1:4" x14ac:dyDescent="0.2">
      <c r="A3877" s="158"/>
      <c r="D3877" s="138"/>
    </row>
    <row r="3878" spans="1:4" x14ac:dyDescent="0.2">
      <c r="A3878" s="158"/>
      <c r="D3878" s="138"/>
    </row>
    <row r="3879" spans="1:4" x14ac:dyDescent="0.2">
      <c r="A3879" s="158"/>
      <c r="D3879" s="138"/>
    </row>
    <row r="3880" spans="1:4" x14ac:dyDescent="0.2">
      <c r="A3880" s="158"/>
      <c r="D3880" s="138"/>
    </row>
    <row r="3881" spans="1:4" x14ac:dyDescent="0.2">
      <c r="A3881" s="158"/>
      <c r="D3881" s="138"/>
    </row>
    <row r="3882" spans="1:4" x14ac:dyDescent="0.2">
      <c r="A3882" s="158"/>
      <c r="D3882" s="138"/>
    </row>
    <row r="3883" spans="1:4" x14ac:dyDescent="0.2">
      <c r="A3883" s="158"/>
      <c r="D3883" s="138"/>
    </row>
    <row r="3884" spans="1:4" x14ac:dyDescent="0.2">
      <c r="A3884" s="158"/>
      <c r="D3884" s="138"/>
    </row>
    <row r="3885" spans="1:4" x14ac:dyDescent="0.2">
      <c r="A3885" s="158"/>
      <c r="D3885" s="138"/>
    </row>
    <row r="3886" spans="1:4" x14ac:dyDescent="0.2">
      <c r="A3886" s="158"/>
      <c r="D3886" s="138"/>
    </row>
    <row r="3887" spans="1:4" x14ac:dyDescent="0.2">
      <c r="A3887" s="158"/>
      <c r="D3887" s="138"/>
    </row>
    <row r="3888" spans="1:4" x14ac:dyDescent="0.2">
      <c r="A3888" s="158"/>
      <c r="D3888" s="138"/>
    </row>
    <row r="3889" spans="1:4" x14ac:dyDescent="0.2">
      <c r="A3889" s="158"/>
      <c r="D3889" s="138"/>
    </row>
    <row r="3890" spans="1:4" x14ac:dyDescent="0.2">
      <c r="A3890" s="158"/>
      <c r="D3890" s="138"/>
    </row>
    <row r="3891" spans="1:4" x14ac:dyDescent="0.2">
      <c r="A3891" s="158"/>
      <c r="D3891" s="138"/>
    </row>
    <row r="3892" spans="1:4" x14ac:dyDescent="0.2">
      <c r="A3892" s="158"/>
      <c r="D3892" s="138"/>
    </row>
    <row r="3893" spans="1:4" x14ac:dyDescent="0.2">
      <c r="A3893" s="158"/>
      <c r="D3893" s="138"/>
    </row>
    <row r="3894" spans="1:4" x14ac:dyDescent="0.2">
      <c r="A3894" s="158"/>
      <c r="D3894" s="138"/>
    </row>
    <row r="3895" spans="1:4" x14ac:dyDescent="0.2">
      <c r="A3895" s="158"/>
      <c r="D3895" s="138"/>
    </row>
    <row r="3896" spans="1:4" x14ac:dyDescent="0.2">
      <c r="A3896" s="158"/>
      <c r="D3896" s="138"/>
    </row>
    <row r="3897" spans="1:4" x14ac:dyDescent="0.2">
      <c r="A3897" s="158"/>
      <c r="D3897" s="138"/>
    </row>
    <row r="3898" spans="1:4" x14ac:dyDescent="0.2">
      <c r="A3898" s="158"/>
      <c r="D3898" s="138"/>
    </row>
    <row r="3899" spans="1:4" x14ac:dyDescent="0.2">
      <c r="A3899" s="158"/>
      <c r="D3899" s="138"/>
    </row>
    <row r="3900" spans="1:4" x14ac:dyDescent="0.2">
      <c r="A3900" s="158"/>
      <c r="D3900" s="138"/>
    </row>
    <row r="3901" spans="1:4" x14ac:dyDescent="0.2">
      <c r="A3901" s="158"/>
      <c r="D3901" s="138"/>
    </row>
    <row r="3902" spans="1:4" x14ac:dyDescent="0.2">
      <c r="A3902" s="158"/>
      <c r="D3902" s="138"/>
    </row>
    <row r="3903" spans="1:4" x14ac:dyDescent="0.2">
      <c r="A3903" s="158"/>
      <c r="D3903" s="138"/>
    </row>
    <row r="3904" spans="1:4" x14ac:dyDescent="0.2">
      <c r="A3904" s="158"/>
      <c r="D3904" s="138"/>
    </row>
    <row r="3905" spans="1:4" x14ac:dyDescent="0.2">
      <c r="A3905" s="158"/>
      <c r="D3905" s="138"/>
    </row>
    <row r="3906" spans="1:4" x14ac:dyDescent="0.2">
      <c r="A3906" s="158"/>
      <c r="D3906" s="138"/>
    </row>
    <row r="3907" spans="1:4" x14ac:dyDescent="0.2">
      <c r="A3907" s="158"/>
      <c r="D3907" s="138"/>
    </row>
    <row r="3908" spans="1:4" x14ac:dyDescent="0.2">
      <c r="A3908" s="158"/>
      <c r="D3908" s="138"/>
    </row>
    <row r="3909" spans="1:4" x14ac:dyDescent="0.2">
      <c r="A3909" s="158"/>
      <c r="D3909" s="138"/>
    </row>
    <row r="3910" spans="1:4" x14ac:dyDescent="0.2">
      <c r="A3910" s="158"/>
      <c r="D3910" s="138"/>
    </row>
    <row r="3911" spans="1:4" x14ac:dyDescent="0.2">
      <c r="A3911" s="158"/>
      <c r="D3911" s="138"/>
    </row>
    <row r="3912" spans="1:4" x14ac:dyDescent="0.2">
      <c r="A3912" s="158"/>
      <c r="D3912" s="138"/>
    </row>
    <row r="3913" spans="1:4" x14ac:dyDescent="0.2">
      <c r="A3913" s="158"/>
      <c r="D3913" s="138"/>
    </row>
    <row r="3914" spans="1:4" x14ac:dyDescent="0.2">
      <c r="A3914" s="158"/>
      <c r="D3914" s="138"/>
    </row>
    <row r="3915" spans="1:4" x14ac:dyDescent="0.2">
      <c r="A3915" s="158"/>
      <c r="D3915" s="138"/>
    </row>
    <row r="3916" spans="1:4" x14ac:dyDescent="0.2">
      <c r="A3916" s="158"/>
      <c r="D3916" s="138"/>
    </row>
    <row r="3917" spans="1:4" x14ac:dyDescent="0.2">
      <c r="A3917" s="158"/>
      <c r="D3917" s="138"/>
    </row>
    <row r="3918" spans="1:4" x14ac:dyDescent="0.2">
      <c r="A3918" s="158"/>
      <c r="D3918" s="138"/>
    </row>
    <row r="3919" spans="1:4" x14ac:dyDescent="0.2">
      <c r="A3919" s="158"/>
      <c r="D3919" s="138"/>
    </row>
    <row r="3920" spans="1:4" x14ac:dyDescent="0.2">
      <c r="A3920" s="158"/>
      <c r="D3920" s="138"/>
    </row>
    <row r="3921" spans="1:4" x14ac:dyDescent="0.2">
      <c r="A3921" s="158"/>
      <c r="D3921" s="138"/>
    </row>
    <row r="3922" spans="1:4" x14ac:dyDescent="0.2">
      <c r="A3922" s="158"/>
      <c r="D3922" s="138"/>
    </row>
    <row r="3923" spans="1:4" x14ac:dyDescent="0.2">
      <c r="A3923" s="158"/>
      <c r="D3923" s="138"/>
    </row>
    <row r="3924" spans="1:4" x14ac:dyDescent="0.2">
      <c r="A3924" s="158"/>
      <c r="D3924" s="138"/>
    </row>
    <row r="3925" spans="1:4" x14ac:dyDescent="0.2">
      <c r="A3925" s="158"/>
      <c r="D3925" s="138"/>
    </row>
    <row r="3926" spans="1:4" x14ac:dyDescent="0.2">
      <c r="A3926" s="158"/>
      <c r="D3926" s="138"/>
    </row>
    <row r="3927" spans="1:4" x14ac:dyDescent="0.2">
      <c r="A3927" s="158"/>
      <c r="D3927" s="138"/>
    </row>
    <row r="3928" spans="1:4" x14ac:dyDescent="0.2">
      <c r="A3928" s="158"/>
      <c r="D3928" s="138"/>
    </row>
    <row r="3929" spans="1:4" x14ac:dyDescent="0.2">
      <c r="A3929" s="158"/>
      <c r="D3929" s="138"/>
    </row>
    <row r="3930" spans="1:4" x14ac:dyDescent="0.2">
      <c r="A3930" s="158"/>
      <c r="D3930" s="138"/>
    </row>
    <row r="3931" spans="1:4" x14ac:dyDescent="0.2">
      <c r="A3931" s="158"/>
      <c r="D3931" s="138"/>
    </row>
    <row r="3932" spans="1:4" x14ac:dyDescent="0.2">
      <c r="A3932" s="158"/>
      <c r="D3932" s="138"/>
    </row>
    <row r="3933" spans="1:4" x14ac:dyDescent="0.2">
      <c r="A3933" s="158"/>
      <c r="D3933" s="138"/>
    </row>
    <row r="3934" spans="1:4" x14ac:dyDescent="0.2">
      <c r="A3934" s="158"/>
      <c r="D3934" s="138"/>
    </row>
    <row r="3935" spans="1:4" x14ac:dyDescent="0.2">
      <c r="A3935" s="158"/>
      <c r="D3935" s="138"/>
    </row>
    <row r="3936" spans="1:4" x14ac:dyDescent="0.2">
      <c r="A3936" s="158"/>
      <c r="D3936" s="138"/>
    </row>
    <row r="3937" spans="1:4" x14ac:dyDescent="0.2">
      <c r="A3937" s="158"/>
      <c r="D3937" s="138"/>
    </row>
    <row r="3938" spans="1:4" x14ac:dyDescent="0.2">
      <c r="A3938" s="158"/>
      <c r="D3938" s="138"/>
    </row>
    <row r="3939" spans="1:4" x14ac:dyDescent="0.2">
      <c r="A3939" s="158"/>
      <c r="D3939" s="138"/>
    </row>
    <row r="3940" spans="1:4" x14ac:dyDescent="0.2">
      <c r="A3940" s="158"/>
      <c r="D3940" s="138"/>
    </row>
    <row r="3941" spans="1:4" x14ac:dyDescent="0.2">
      <c r="A3941" s="158"/>
      <c r="D3941" s="138"/>
    </row>
    <row r="3942" spans="1:4" x14ac:dyDescent="0.2">
      <c r="A3942" s="158"/>
      <c r="D3942" s="138"/>
    </row>
    <row r="3943" spans="1:4" x14ac:dyDescent="0.2">
      <c r="A3943" s="158"/>
      <c r="D3943" s="138"/>
    </row>
    <row r="3944" spans="1:4" x14ac:dyDescent="0.2">
      <c r="A3944" s="158"/>
      <c r="D3944" s="138"/>
    </row>
    <row r="3945" spans="1:4" x14ac:dyDescent="0.2">
      <c r="A3945" s="158"/>
      <c r="D3945" s="138"/>
    </row>
    <row r="3946" spans="1:4" x14ac:dyDescent="0.2">
      <c r="A3946" s="158"/>
      <c r="D3946" s="138"/>
    </row>
    <row r="3947" spans="1:4" x14ac:dyDescent="0.2">
      <c r="A3947" s="158"/>
      <c r="D3947" s="138"/>
    </row>
    <row r="3948" spans="1:4" x14ac:dyDescent="0.2">
      <c r="A3948" s="158"/>
      <c r="D3948" s="138"/>
    </row>
    <row r="3949" spans="1:4" x14ac:dyDescent="0.2">
      <c r="A3949" s="158"/>
      <c r="D3949" s="138"/>
    </row>
    <row r="3950" spans="1:4" x14ac:dyDescent="0.2">
      <c r="A3950" s="158"/>
      <c r="D3950" s="138"/>
    </row>
    <row r="3951" spans="1:4" x14ac:dyDescent="0.2">
      <c r="A3951" s="158"/>
      <c r="D3951" s="138"/>
    </row>
    <row r="3952" spans="1:4" x14ac:dyDescent="0.2">
      <c r="A3952" s="158"/>
      <c r="D3952" s="138"/>
    </row>
    <row r="3953" spans="1:4" x14ac:dyDescent="0.2">
      <c r="A3953" s="158"/>
      <c r="D3953" s="138"/>
    </row>
    <row r="3954" spans="1:4" x14ac:dyDescent="0.2">
      <c r="A3954" s="158"/>
      <c r="D3954" s="138"/>
    </row>
    <row r="3955" spans="1:4" x14ac:dyDescent="0.2">
      <c r="A3955" s="158"/>
      <c r="D3955" s="138"/>
    </row>
    <row r="3956" spans="1:4" x14ac:dyDescent="0.2">
      <c r="A3956" s="158"/>
      <c r="D3956" s="138"/>
    </row>
    <row r="3957" spans="1:4" x14ac:dyDescent="0.2">
      <c r="A3957" s="158"/>
      <c r="D3957" s="138"/>
    </row>
    <row r="3958" spans="1:4" x14ac:dyDescent="0.2">
      <c r="A3958" s="158"/>
      <c r="D3958" s="138"/>
    </row>
    <row r="3959" spans="1:4" x14ac:dyDescent="0.2">
      <c r="A3959" s="158"/>
      <c r="D3959" s="138"/>
    </row>
    <row r="3960" spans="1:4" x14ac:dyDescent="0.2">
      <c r="A3960" s="158"/>
      <c r="D3960" s="138"/>
    </row>
    <row r="3961" spans="1:4" x14ac:dyDescent="0.2">
      <c r="A3961" s="158"/>
      <c r="D3961" s="138"/>
    </row>
    <row r="3962" spans="1:4" x14ac:dyDescent="0.2">
      <c r="A3962" s="158"/>
      <c r="D3962" s="138"/>
    </row>
    <row r="3963" spans="1:4" x14ac:dyDescent="0.2">
      <c r="A3963" s="158"/>
      <c r="D3963" s="138"/>
    </row>
    <row r="3964" spans="1:4" x14ac:dyDescent="0.2">
      <c r="A3964" s="158"/>
      <c r="D3964" s="138"/>
    </row>
    <row r="3965" spans="1:4" x14ac:dyDescent="0.2">
      <c r="A3965" s="158"/>
      <c r="D3965" s="138"/>
    </row>
    <row r="3966" spans="1:4" x14ac:dyDescent="0.2">
      <c r="A3966" s="158"/>
      <c r="D3966" s="138"/>
    </row>
    <row r="3967" spans="1:4" x14ac:dyDescent="0.2">
      <c r="A3967" s="158"/>
      <c r="D3967" s="138"/>
    </row>
    <row r="3968" spans="1:4" x14ac:dyDescent="0.2">
      <c r="A3968" s="158"/>
      <c r="D3968" s="138"/>
    </row>
    <row r="3969" spans="1:4" x14ac:dyDescent="0.2">
      <c r="A3969" s="158"/>
      <c r="D3969" s="138"/>
    </row>
    <row r="3970" spans="1:4" x14ac:dyDescent="0.2">
      <c r="A3970" s="158"/>
      <c r="D3970" s="138"/>
    </row>
    <row r="3971" spans="1:4" x14ac:dyDescent="0.2">
      <c r="A3971" s="158"/>
      <c r="D3971" s="138"/>
    </row>
    <row r="3972" spans="1:4" x14ac:dyDescent="0.2">
      <c r="A3972" s="158"/>
      <c r="D3972" s="138"/>
    </row>
    <row r="3973" spans="1:4" x14ac:dyDescent="0.2">
      <c r="A3973" s="158"/>
      <c r="D3973" s="138"/>
    </row>
    <row r="3974" spans="1:4" x14ac:dyDescent="0.2">
      <c r="A3974" s="158"/>
      <c r="D3974" s="138"/>
    </row>
    <row r="3975" spans="1:4" x14ac:dyDescent="0.2">
      <c r="A3975" s="158"/>
      <c r="D3975" s="138"/>
    </row>
    <row r="3976" spans="1:4" x14ac:dyDescent="0.2">
      <c r="A3976" s="158"/>
      <c r="D3976" s="138"/>
    </row>
    <row r="3977" spans="1:4" x14ac:dyDescent="0.2">
      <c r="A3977" s="158"/>
      <c r="D3977" s="138"/>
    </row>
    <row r="3978" spans="1:4" x14ac:dyDescent="0.2">
      <c r="A3978" s="158"/>
      <c r="D3978" s="138"/>
    </row>
    <row r="3979" spans="1:4" x14ac:dyDescent="0.2">
      <c r="A3979" s="158"/>
      <c r="D3979" s="138"/>
    </row>
    <row r="3980" spans="1:4" x14ac:dyDescent="0.2">
      <c r="A3980" s="158"/>
      <c r="D3980" s="138"/>
    </row>
    <row r="3981" spans="1:4" x14ac:dyDescent="0.2">
      <c r="A3981" s="158"/>
      <c r="D3981" s="138"/>
    </row>
    <row r="3982" spans="1:4" x14ac:dyDescent="0.2">
      <c r="A3982" s="158"/>
      <c r="D3982" s="138"/>
    </row>
    <row r="3983" spans="1:4" x14ac:dyDescent="0.2">
      <c r="A3983" s="158"/>
      <c r="D3983" s="138"/>
    </row>
    <row r="3984" spans="1:4" x14ac:dyDescent="0.2">
      <c r="A3984" s="158"/>
      <c r="D3984" s="138"/>
    </row>
    <row r="3985" spans="1:4" x14ac:dyDescent="0.2">
      <c r="A3985" s="158"/>
      <c r="D3985" s="138"/>
    </row>
    <row r="3986" spans="1:4" x14ac:dyDescent="0.2">
      <c r="A3986" s="158"/>
      <c r="D3986" s="138"/>
    </row>
    <row r="3987" spans="1:4" x14ac:dyDescent="0.2">
      <c r="A3987" s="158"/>
      <c r="D3987" s="138"/>
    </row>
    <row r="3988" spans="1:4" x14ac:dyDescent="0.2">
      <c r="A3988" s="158"/>
      <c r="D3988" s="138"/>
    </row>
    <row r="3989" spans="1:4" x14ac:dyDescent="0.2">
      <c r="A3989" s="158"/>
      <c r="D3989" s="138"/>
    </row>
    <row r="3990" spans="1:4" x14ac:dyDescent="0.2">
      <c r="A3990" s="158"/>
      <c r="D3990" s="138"/>
    </row>
    <row r="3991" spans="1:4" x14ac:dyDescent="0.2">
      <c r="A3991" s="158"/>
      <c r="D3991" s="138"/>
    </row>
    <row r="3992" spans="1:4" x14ac:dyDescent="0.2">
      <c r="A3992" s="158"/>
      <c r="D3992" s="138"/>
    </row>
    <row r="3993" spans="1:4" x14ac:dyDescent="0.2">
      <c r="A3993" s="158"/>
      <c r="D3993" s="138"/>
    </row>
    <row r="3994" spans="1:4" x14ac:dyDescent="0.2">
      <c r="A3994" s="158"/>
      <c r="D3994" s="138"/>
    </row>
    <row r="3995" spans="1:4" x14ac:dyDescent="0.2">
      <c r="A3995" s="158"/>
      <c r="D3995" s="138"/>
    </row>
    <row r="3996" spans="1:4" x14ac:dyDescent="0.2">
      <c r="A3996" s="158"/>
      <c r="D3996" s="138"/>
    </row>
    <row r="3997" spans="1:4" x14ac:dyDescent="0.2">
      <c r="A3997" s="158"/>
      <c r="D3997" s="138"/>
    </row>
    <row r="3998" spans="1:4" x14ac:dyDescent="0.2">
      <c r="A3998" s="158"/>
      <c r="D3998" s="138"/>
    </row>
    <row r="3999" spans="1:4" x14ac:dyDescent="0.2">
      <c r="A3999" s="158"/>
      <c r="D3999" s="138"/>
    </row>
    <row r="4000" spans="1:4" x14ac:dyDescent="0.2">
      <c r="A4000" s="158"/>
      <c r="D4000" s="138"/>
    </row>
    <row r="4001" spans="1:4" x14ac:dyDescent="0.2">
      <c r="A4001" s="158"/>
      <c r="D4001" s="138"/>
    </row>
    <row r="4002" spans="1:4" x14ac:dyDescent="0.2">
      <c r="A4002" s="158"/>
      <c r="D4002" s="138"/>
    </row>
    <row r="4003" spans="1:4" x14ac:dyDescent="0.2">
      <c r="A4003" s="158"/>
      <c r="D4003" s="138"/>
    </row>
    <row r="4004" spans="1:4" x14ac:dyDescent="0.2">
      <c r="A4004" s="158"/>
      <c r="D4004" s="138"/>
    </row>
    <row r="4005" spans="1:4" x14ac:dyDescent="0.2">
      <c r="A4005" s="158"/>
      <c r="D4005" s="138"/>
    </row>
    <row r="4006" spans="1:4" x14ac:dyDescent="0.2">
      <c r="A4006" s="158"/>
      <c r="D4006" s="138"/>
    </row>
    <row r="4007" spans="1:4" x14ac:dyDescent="0.2">
      <c r="A4007" s="158"/>
      <c r="D4007" s="138"/>
    </row>
    <row r="4008" spans="1:4" x14ac:dyDescent="0.2">
      <c r="A4008" s="158"/>
      <c r="D4008" s="138"/>
    </row>
    <row r="4009" spans="1:4" x14ac:dyDescent="0.2">
      <c r="A4009" s="158"/>
      <c r="D4009" s="138"/>
    </row>
    <row r="4010" spans="1:4" x14ac:dyDescent="0.2">
      <c r="A4010" s="158"/>
      <c r="D4010" s="138"/>
    </row>
    <row r="4011" spans="1:4" x14ac:dyDescent="0.2">
      <c r="A4011" s="158"/>
      <c r="D4011" s="138"/>
    </row>
    <row r="4012" spans="1:4" x14ac:dyDescent="0.2">
      <c r="A4012" s="158"/>
      <c r="D4012" s="138"/>
    </row>
    <row r="4013" spans="1:4" x14ac:dyDescent="0.2">
      <c r="A4013" s="158"/>
      <c r="D4013" s="138"/>
    </row>
    <row r="4014" spans="1:4" x14ac:dyDescent="0.2">
      <c r="A4014" s="158"/>
      <c r="D4014" s="138"/>
    </row>
    <row r="4015" spans="1:4" x14ac:dyDescent="0.2">
      <c r="A4015" s="158"/>
      <c r="D4015" s="138"/>
    </row>
    <row r="4016" spans="1:4" x14ac:dyDescent="0.2">
      <c r="A4016" s="158"/>
      <c r="D4016" s="138"/>
    </row>
    <row r="4017" spans="1:4" x14ac:dyDescent="0.2">
      <c r="A4017" s="158"/>
      <c r="D4017" s="138"/>
    </row>
    <row r="4018" spans="1:4" x14ac:dyDescent="0.2">
      <c r="A4018" s="158"/>
      <c r="D4018" s="138"/>
    </row>
    <row r="4019" spans="1:4" x14ac:dyDescent="0.2">
      <c r="A4019" s="158"/>
      <c r="D4019" s="138"/>
    </row>
    <row r="4020" spans="1:4" x14ac:dyDescent="0.2">
      <c r="A4020" s="158"/>
      <c r="D4020" s="138"/>
    </row>
    <row r="4021" spans="1:4" x14ac:dyDescent="0.2">
      <c r="A4021" s="158"/>
      <c r="D4021" s="138"/>
    </row>
    <row r="4022" spans="1:4" x14ac:dyDescent="0.2">
      <c r="A4022" s="158"/>
      <c r="D4022" s="138"/>
    </row>
    <row r="4023" spans="1:4" x14ac:dyDescent="0.2">
      <c r="A4023" s="158"/>
      <c r="D4023" s="138"/>
    </row>
    <row r="4024" spans="1:4" x14ac:dyDescent="0.2">
      <c r="A4024" s="158"/>
      <c r="D4024" s="138"/>
    </row>
    <row r="4025" spans="1:4" x14ac:dyDescent="0.2">
      <c r="A4025" s="158"/>
      <c r="D4025" s="138"/>
    </row>
    <row r="4026" spans="1:4" x14ac:dyDescent="0.2">
      <c r="A4026" s="158"/>
      <c r="D4026" s="138"/>
    </row>
    <row r="4027" spans="1:4" x14ac:dyDescent="0.2">
      <c r="A4027" s="158"/>
      <c r="D4027" s="138"/>
    </row>
    <row r="4028" spans="1:4" x14ac:dyDescent="0.2">
      <c r="A4028" s="158"/>
      <c r="D4028" s="138"/>
    </row>
    <row r="4029" spans="1:4" x14ac:dyDescent="0.2">
      <c r="A4029" s="158"/>
      <c r="D4029" s="138"/>
    </row>
    <row r="4030" spans="1:4" x14ac:dyDescent="0.2">
      <c r="A4030" s="158"/>
      <c r="D4030" s="138"/>
    </row>
    <row r="4031" spans="1:4" x14ac:dyDescent="0.2">
      <c r="A4031" s="158"/>
      <c r="D4031" s="138"/>
    </row>
    <row r="4032" spans="1:4" x14ac:dyDescent="0.2">
      <c r="A4032" s="158"/>
      <c r="D4032" s="138"/>
    </row>
    <row r="4033" spans="1:4" x14ac:dyDescent="0.2">
      <c r="A4033" s="158"/>
      <c r="D4033" s="138"/>
    </row>
    <row r="4034" spans="1:4" x14ac:dyDescent="0.2">
      <c r="A4034" s="158"/>
      <c r="D4034" s="138"/>
    </row>
    <row r="4035" spans="1:4" x14ac:dyDescent="0.2">
      <c r="A4035" s="158"/>
      <c r="D4035" s="138"/>
    </row>
    <row r="4036" spans="1:4" x14ac:dyDescent="0.2">
      <c r="A4036" s="158"/>
      <c r="D4036" s="138"/>
    </row>
    <row r="4037" spans="1:4" x14ac:dyDescent="0.2">
      <c r="A4037" s="158"/>
      <c r="D4037" s="138"/>
    </row>
    <row r="4038" spans="1:4" x14ac:dyDescent="0.2">
      <c r="A4038" s="158"/>
      <c r="D4038" s="138"/>
    </row>
    <row r="4039" spans="1:4" x14ac:dyDescent="0.2">
      <c r="A4039" s="158"/>
      <c r="D4039" s="138"/>
    </row>
    <row r="4040" spans="1:4" x14ac:dyDescent="0.2">
      <c r="A4040" s="158"/>
      <c r="D4040" s="138"/>
    </row>
    <row r="4041" spans="1:4" x14ac:dyDescent="0.2">
      <c r="A4041" s="158"/>
      <c r="D4041" s="138"/>
    </row>
    <row r="4042" spans="1:4" x14ac:dyDescent="0.2">
      <c r="A4042" s="158"/>
      <c r="D4042" s="138"/>
    </row>
    <row r="4043" spans="1:4" x14ac:dyDescent="0.2">
      <c r="A4043" s="158"/>
      <c r="D4043" s="138"/>
    </row>
    <row r="4044" spans="1:4" x14ac:dyDescent="0.2">
      <c r="A4044" s="158"/>
      <c r="D4044" s="138"/>
    </row>
    <row r="4045" spans="1:4" x14ac:dyDescent="0.2">
      <c r="A4045" s="158"/>
      <c r="D4045" s="138"/>
    </row>
    <row r="4046" spans="1:4" x14ac:dyDescent="0.2">
      <c r="A4046" s="158"/>
      <c r="D4046" s="138"/>
    </row>
    <row r="4047" spans="1:4" x14ac:dyDescent="0.2">
      <c r="A4047" s="158"/>
      <c r="D4047" s="138"/>
    </row>
    <row r="4048" spans="1:4" x14ac:dyDescent="0.2">
      <c r="A4048" s="158"/>
      <c r="D4048" s="138"/>
    </row>
    <row r="4049" spans="1:4" x14ac:dyDescent="0.2">
      <c r="A4049" s="158"/>
      <c r="D4049" s="138"/>
    </row>
    <row r="4050" spans="1:4" x14ac:dyDescent="0.2">
      <c r="A4050" s="158"/>
      <c r="D4050" s="138"/>
    </row>
    <row r="4051" spans="1:4" x14ac:dyDescent="0.2">
      <c r="A4051" s="158"/>
      <c r="D4051" s="138"/>
    </row>
    <row r="4052" spans="1:4" x14ac:dyDescent="0.2">
      <c r="A4052" s="158"/>
      <c r="D4052" s="138"/>
    </row>
    <row r="4053" spans="1:4" x14ac:dyDescent="0.2">
      <c r="A4053" s="158"/>
      <c r="D4053" s="138"/>
    </row>
    <row r="4054" spans="1:4" x14ac:dyDescent="0.2">
      <c r="A4054" s="158"/>
      <c r="D4054" s="138"/>
    </row>
    <row r="4055" spans="1:4" x14ac:dyDescent="0.2">
      <c r="A4055" s="158"/>
      <c r="D4055" s="138"/>
    </row>
    <row r="4056" spans="1:4" x14ac:dyDescent="0.2">
      <c r="A4056" s="158"/>
      <c r="D4056" s="138"/>
    </row>
    <row r="4057" spans="1:4" x14ac:dyDescent="0.2">
      <c r="A4057" s="158"/>
      <c r="D4057" s="138"/>
    </row>
    <row r="4058" spans="1:4" x14ac:dyDescent="0.2">
      <c r="A4058" s="158"/>
      <c r="D4058" s="138"/>
    </row>
    <row r="4059" spans="1:4" x14ac:dyDescent="0.2">
      <c r="A4059" s="158"/>
      <c r="D4059" s="138"/>
    </row>
    <row r="4060" spans="1:4" x14ac:dyDescent="0.2">
      <c r="A4060" s="158"/>
      <c r="D4060" s="138"/>
    </row>
    <row r="4061" spans="1:4" x14ac:dyDescent="0.2">
      <c r="A4061" s="158"/>
      <c r="D4061" s="138"/>
    </row>
    <row r="4062" spans="1:4" x14ac:dyDescent="0.2">
      <c r="A4062" s="158"/>
      <c r="D4062" s="138"/>
    </row>
    <row r="4063" spans="1:4" x14ac:dyDescent="0.2">
      <c r="A4063" s="158"/>
      <c r="D4063" s="138"/>
    </row>
    <row r="4064" spans="1:4" x14ac:dyDescent="0.2">
      <c r="A4064" s="158"/>
      <c r="D4064" s="138"/>
    </row>
    <row r="4065" spans="1:4" x14ac:dyDescent="0.2">
      <c r="A4065" s="158"/>
      <c r="D4065" s="138"/>
    </row>
    <row r="4066" spans="1:4" x14ac:dyDescent="0.2">
      <c r="A4066" s="158"/>
      <c r="D4066" s="138"/>
    </row>
    <row r="4067" spans="1:4" x14ac:dyDescent="0.2">
      <c r="A4067" s="158"/>
      <c r="D4067" s="138"/>
    </row>
    <row r="4068" spans="1:4" x14ac:dyDescent="0.2">
      <c r="A4068" s="158"/>
      <c r="D4068" s="138"/>
    </row>
    <row r="4069" spans="1:4" x14ac:dyDescent="0.2">
      <c r="A4069" s="158"/>
      <c r="D4069" s="138"/>
    </row>
    <row r="4070" spans="1:4" x14ac:dyDescent="0.2">
      <c r="A4070" s="158"/>
      <c r="D4070" s="138"/>
    </row>
    <row r="4071" spans="1:4" x14ac:dyDescent="0.2">
      <c r="A4071" s="158"/>
      <c r="D4071" s="138"/>
    </row>
    <row r="4072" spans="1:4" x14ac:dyDescent="0.2">
      <c r="A4072" s="158"/>
      <c r="D4072" s="138"/>
    </row>
    <row r="4073" spans="1:4" x14ac:dyDescent="0.2">
      <c r="A4073" s="158"/>
      <c r="D4073" s="138"/>
    </row>
    <row r="4074" spans="1:4" x14ac:dyDescent="0.2">
      <c r="A4074" s="158"/>
      <c r="D4074" s="138"/>
    </row>
    <row r="4075" spans="1:4" x14ac:dyDescent="0.2">
      <c r="A4075" s="158"/>
      <c r="D4075" s="138"/>
    </row>
    <row r="4076" spans="1:4" x14ac:dyDescent="0.2">
      <c r="A4076" s="158"/>
      <c r="D4076" s="138"/>
    </row>
    <row r="4077" spans="1:4" x14ac:dyDescent="0.2">
      <c r="A4077" s="158"/>
      <c r="D4077" s="138"/>
    </row>
    <row r="4078" spans="1:4" x14ac:dyDescent="0.2">
      <c r="A4078" s="158"/>
      <c r="D4078" s="138"/>
    </row>
    <row r="4079" spans="1:4" x14ac:dyDescent="0.2">
      <c r="A4079" s="158"/>
      <c r="D4079" s="138"/>
    </row>
    <row r="4080" spans="1:4" x14ac:dyDescent="0.2">
      <c r="A4080" s="158"/>
      <c r="D4080" s="138"/>
    </row>
    <row r="4081" spans="1:4" x14ac:dyDescent="0.2">
      <c r="A4081" s="158"/>
      <c r="D4081" s="138"/>
    </row>
    <row r="4082" spans="1:4" x14ac:dyDescent="0.2">
      <c r="A4082" s="158"/>
      <c r="D4082" s="138"/>
    </row>
    <row r="4083" spans="1:4" x14ac:dyDescent="0.2">
      <c r="A4083" s="158"/>
      <c r="D4083" s="138"/>
    </row>
    <row r="4084" spans="1:4" x14ac:dyDescent="0.2">
      <c r="A4084" s="158"/>
      <c r="D4084" s="138"/>
    </row>
    <row r="4085" spans="1:4" x14ac:dyDescent="0.2">
      <c r="A4085" s="158"/>
      <c r="D4085" s="138"/>
    </row>
    <row r="4086" spans="1:4" x14ac:dyDescent="0.2">
      <c r="A4086" s="158"/>
      <c r="D4086" s="138"/>
    </row>
    <row r="4087" spans="1:4" x14ac:dyDescent="0.2">
      <c r="A4087" s="158"/>
      <c r="D4087" s="138"/>
    </row>
    <row r="4088" spans="1:4" x14ac:dyDescent="0.2">
      <c r="A4088" s="158"/>
      <c r="D4088" s="138"/>
    </row>
    <row r="4089" spans="1:4" x14ac:dyDescent="0.2">
      <c r="A4089" s="158"/>
      <c r="D4089" s="138"/>
    </row>
    <row r="4090" spans="1:4" x14ac:dyDescent="0.2">
      <c r="A4090" s="158"/>
      <c r="D4090" s="138"/>
    </row>
    <row r="4091" spans="1:4" x14ac:dyDescent="0.2">
      <c r="A4091" s="158"/>
      <c r="D4091" s="138"/>
    </row>
    <row r="4092" spans="1:4" x14ac:dyDescent="0.2">
      <c r="A4092" s="158"/>
      <c r="D4092" s="138"/>
    </row>
    <row r="4093" spans="1:4" x14ac:dyDescent="0.2">
      <c r="A4093" s="158"/>
      <c r="D4093" s="138"/>
    </row>
    <row r="4094" spans="1:4" x14ac:dyDescent="0.2">
      <c r="A4094" s="158"/>
      <c r="D4094" s="138"/>
    </row>
    <row r="4095" spans="1:4" x14ac:dyDescent="0.2">
      <c r="A4095" s="158"/>
      <c r="D4095" s="138"/>
    </row>
    <row r="4096" spans="1:4" x14ac:dyDescent="0.2">
      <c r="A4096" s="158"/>
      <c r="D4096" s="138"/>
    </row>
    <row r="4097" spans="1:4" x14ac:dyDescent="0.2">
      <c r="A4097" s="158"/>
      <c r="D4097" s="138"/>
    </row>
    <row r="4098" spans="1:4" x14ac:dyDescent="0.2">
      <c r="A4098" s="158"/>
      <c r="D4098" s="138"/>
    </row>
    <row r="4099" spans="1:4" x14ac:dyDescent="0.2">
      <c r="A4099" s="158"/>
      <c r="D4099" s="138"/>
    </row>
    <row r="4100" spans="1:4" x14ac:dyDescent="0.2">
      <c r="A4100" s="158"/>
      <c r="D4100" s="138"/>
    </row>
    <row r="4101" spans="1:4" x14ac:dyDescent="0.2">
      <c r="A4101" s="158"/>
      <c r="D4101" s="138"/>
    </row>
    <row r="4102" spans="1:4" x14ac:dyDescent="0.2">
      <c r="A4102" s="158"/>
      <c r="D4102" s="138"/>
    </row>
    <row r="4103" spans="1:4" x14ac:dyDescent="0.2">
      <c r="A4103" s="158"/>
      <c r="D4103" s="138"/>
    </row>
    <row r="4104" spans="1:4" x14ac:dyDescent="0.2">
      <c r="A4104" s="158"/>
      <c r="D4104" s="138"/>
    </row>
    <row r="4105" spans="1:4" x14ac:dyDescent="0.2">
      <c r="A4105" s="158"/>
      <c r="D4105" s="138"/>
    </row>
    <row r="4106" spans="1:4" x14ac:dyDescent="0.2">
      <c r="A4106" s="158"/>
      <c r="D4106" s="138"/>
    </row>
    <row r="4107" spans="1:4" x14ac:dyDescent="0.2">
      <c r="A4107" s="158"/>
      <c r="D4107" s="138"/>
    </row>
    <row r="4108" spans="1:4" x14ac:dyDescent="0.2">
      <c r="A4108" s="158"/>
      <c r="D4108" s="138"/>
    </row>
    <row r="4109" spans="1:4" x14ac:dyDescent="0.2">
      <c r="A4109" s="158"/>
      <c r="D4109" s="138"/>
    </row>
    <row r="4110" spans="1:4" x14ac:dyDescent="0.2">
      <c r="A4110" s="158"/>
      <c r="D4110" s="138"/>
    </row>
    <row r="4111" spans="1:4" x14ac:dyDescent="0.2">
      <c r="A4111" s="158"/>
      <c r="D4111" s="138"/>
    </row>
    <row r="4112" spans="1:4" x14ac:dyDescent="0.2">
      <c r="A4112" s="158"/>
      <c r="D4112" s="138"/>
    </row>
    <row r="4113" spans="1:4" x14ac:dyDescent="0.2">
      <c r="A4113" s="158"/>
      <c r="D4113" s="138"/>
    </row>
    <row r="4114" spans="1:4" x14ac:dyDescent="0.2">
      <c r="A4114" s="158"/>
      <c r="D4114" s="138"/>
    </row>
    <row r="4115" spans="1:4" x14ac:dyDescent="0.2">
      <c r="A4115" s="158"/>
      <c r="D4115" s="138"/>
    </row>
    <row r="4116" spans="1:4" x14ac:dyDescent="0.2">
      <c r="A4116" s="158"/>
      <c r="D4116" s="138"/>
    </row>
    <row r="4117" spans="1:4" x14ac:dyDescent="0.2">
      <c r="A4117" s="158"/>
      <c r="D4117" s="138"/>
    </row>
    <row r="4118" spans="1:4" x14ac:dyDescent="0.2">
      <c r="A4118" s="158"/>
      <c r="D4118" s="138"/>
    </row>
    <row r="4119" spans="1:4" x14ac:dyDescent="0.2">
      <c r="A4119" s="158"/>
      <c r="D4119" s="138"/>
    </row>
    <row r="4120" spans="1:4" x14ac:dyDescent="0.2">
      <c r="A4120" s="158"/>
      <c r="D4120" s="138"/>
    </row>
    <row r="4121" spans="1:4" x14ac:dyDescent="0.2">
      <c r="A4121" s="158"/>
      <c r="D4121" s="138"/>
    </row>
    <row r="4122" spans="1:4" x14ac:dyDescent="0.2">
      <c r="A4122" s="158"/>
      <c r="D4122" s="138"/>
    </row>
    <row r="4123" spans="1:4" x14ac:dyDescent="0.2">
      <c r="A4123" s="158"/>
      <c r="D4123" s="138"/>
    </row>
    <row r="4124" spans="1:4" x14ac:dyDescent="0.2">
      <c r="A4124" s="158"/>
      <c r="D4124" s="138"/>
    </row>
    <row r="4125" spans="1:4" x14ac:dyDescent="0.2">
      <c r="A4125" s="158"/>
      <c r="D4125" s="138"/>
    </row>
    <row r="4126" spans="1:4" x14ac:dyDescent="0.2">
      <c r="A4126" s="158"/>
      <c r="D4126" s="138"/>
    </row>
    <row r="4127" spans="1:4" x14ac:dyDescent="0.2">
      <c r="A4127" s="158"/>
      <c r="D4127" s="138"/>
    </row>
    <row r="4128" spans="1:4" x14ac:dyDescent="0.2">
      <c r="A4128" s="158"/>
      <c r="D4128" s="138"/>
    </row>
    <row r="4129" spans="1:4" x14ac:dyDescent="0.2">
      <c r="A4129" s="158"/>
      <c r="D4129" s="138"/>
    </row>
    <row r="4130" spans="1:4" x14ac:dyDescent="0.2">
      <c r="A4130" s="158"/>
      <c r="D4130" s="138"/>
    </row>
    <row r="4131" spans="1:4" x14ac:dyDescent="0.2">
      <c r="A4131" s="158"/>
      <c r="D4131" s="138"/>
    </row>
    <row r="4132" spans="1:4" x14ac:dyDescent="0.2">
      <c r="A4132" s="158"/>
      <c r="D4132" s="138"/>
    </row>
    <row r="4133" spans="1:4" x14ac:dyDescent="0.2">
      <c r="A4133" s="158"/>
      <c r="D4133" s="138"/>
    </row>
    <row r="4134" spans="1:4" x14ac:dyDescent="0.2">
      <c r="A4134" s="158"/>
      <c r="D4134" s="138"/>
    </row>
    <row r="4135" spans="1:4" x14ac:dyDescent="0.2">
      <c r="A4135" s="158"/>
      <c r="D4135" s="138"/>
    </row>
    <row r="4136" spans="1:4" x14ac:dyDescent="0.2">
      <c r="A4136" s="158"/>
      <c r="D4136" s="138"/>
    </row>
    <row r="4137" spans="1:4" x14ac:dyDescent="0.2">
      <c r="A4137" s="158"/>
      <c r="D4137" s="138"/>
    </row>
    <row r="4138" spans="1:4" x14ac:dyDescent="0.2">
      <c r="A4138" s="158"/>
      <c r="D4138" s="138"/>
    </row>
    <row r="4139" spans="1:4" x14ac:dyDescent="0.2">
      <c r="A4139" s="158"/>
      <c r="D4139" s="138"/>
    </row>
    <row r="4140" spans="1:4" x14ac:dyDescent="0.2">
      <c r="A4140" s="158"/>
      <c r="D4140" s="138"/>
    </row>
    <row r="4141" spans="1:4" x14ac:dyDescent="0.2">
      <c r="A4141" s="158"/>
      <c r="D4141" s="138"/>
    </row>
    <row r="4142" spans="1:4" x14ac:dyDescent="0.2">
      <c r="A4142" s="158"/>
      <c r="D4142" s="138"/>
    </row>
    <row r="4143" spans="1:4" x14ac:dyDescent="0.2">
      <c r="A4143" s="158"/>
      <c r="D4143" s="138"/>
    </row>
    <row r="4144" spans="1:4" x14ac:dyDescent="0.2">
      <c r="A4144" s="158"/>
      <c r="D4144" s="138"/>
    </row>
    <row r="4145" spans="1:4" x14ac:dyDescent="0.2">
      <c r="A4145" s="158"/>
      <c r="D4145" s="138"/>
    </row>
    <row r="4146" spans="1:4" x14ac:dyDescent="0.2">
      <c r="A4146" s="158"/>
      <c r="D4146" s="138"/>
    </row>
    <row r="4147" spans="1:4" x14ac:dyDescent="0.2">
      <c r="A4147" s="158"/>
      <c r="D4147" s="138"/>
    </row>
    <row r="4148" spans="1:4" x14ac:dyDescent="0.2">
      <c r="A4148" s="158"/>
      <c r="D4148" s="138"/>
    </row>
    <row r="4149" spans="1:4" x14ac:dyDescent="0.2">
      <c r="A4149" s="158"/>
      <c r="D4149" s="138"/>
    </row>
    <row r="4150" spans="1:4" x14ac:dyDescent="0.2">
      <c r="A4150" s="158"/>
      <c r="D4150" s="138"/>
    </row>
    <row r="4151" spans="1:4" x14ac:dyDescent="0.2">
      <c r="A4151" s="158"/>
      <c r="D4151" s="138"/>
    </row>
    <row r="4152" spans="1:4" x14ac:dyDescent="0.2">
      <c r="A4152" s="158"/>
      <c r="D4152" s="138"/>
    </row>
    <row r="4153" spans="1:4" x14ac:dyDescent="0.2">
      <c r="A4153" s="158"/>
      <c r="D4153" s="138"/>
    </row>
    <row r="4154" spans="1:4" x14ac:dyDescent="0.2">
      <c r="A4154" s="158"/>
      <c r="D4154" s="138"/>
    </row>
    <row r="4155" spans="1:4" x14ac:dyDescent="0.2">
      <c r="A4155" s="158"/>
      <c r="D4155" s="138"/>
    </row>
    <row r="4156" spans="1:4" x14ac:dyDescent="0.2">
      <c r="A4156" s="158"/>
      <c r="D4156" s="138"/>
    </row>
    <row r="4157" spans="1:4" x14ac:dyDescent="0.2">
      <c r="A4157" s="158"/>
      <c r="D4157" s="138"/>
    </row>
    <row r="4158" spans="1:4" x14ac:dyDescent="0.2">
      <c r="A4158" s="158"/>
      <c r="D4158" s="138"/>
    </row>
    <row r="4159" spans="1:4" x14ac:dyDescent="0.2">
      <c r="A4159" s="158"/>
      <c r="D4159" s="138"/>
    </row>
    <row r="4160" spans="1:4" x14ac:dyDescent="0.2">
      <c r="A4160" s="158"/>
      <c r="D4160" s="138"/>
    </row>
    <row r="4161" spans="1:4" x14ac:dyDescent="0.2">
      <c r="A4161" s="158"/>
      <c r="D4161" s="138"/>
    </row>
    <row r="4162" spans="1:4" x14ac:dyDescent="0.2">
      <c r="A4162" s="158"/>
      <c r="D4162" s="138"/>
    </row>
    <row r="4163" spans="1:4" x14ac:dyDescent="0.2">
      <c r="A4163" s="158"/>
      <c r="D4163" s="138"/>
    </row>
    <row r="4164" spans="1:4" x14ac:dyDescent="0.2">
      <c r="A4164" s="158"/>
      <c r="D4164" s="138"/>
    </row>
    <row r="4165" spans="1:4" x14ac:dyDescent="0.2">
      <c r="A4165" s="158"/>
      <c r="D4165" s="138"/>
    </row>
    <row r="4166" spans="1:4" x14ac:dyDescent="0.2">
      <c r="A4166" s="158"/>
      <c r="D4166" s="138"/>
    </row>
    <row r="4167" spans="1:4" x14ac:dyDescent="0.2">
      <c r="A4167" s="158"/>
      <c r="D4167" s="138"/>
    </row>
    <row r="4168" spans="1:4" x14ac:dyDescent="0.2">
      <c r="A4168" s="158"/>
      <c r="D4168" s="138"/>
    </row>
    <row r="4169" spans="1:4" x14ac:dyDescent="0.2">
      <c r="A4169" s="158"/>
      <c r="D4169" s="138"/>
    </row>
    <row r="4170" spans="1:4" x14ac:dyDescent="0.2">
      <c r="A4170" s="158"/>
      <c r="D4170" s="138"/>
    </row>
    <row r="4171" spans="1:4" x14ac:dyDescent="0.2">
      <c r="A4171" s="158"/>
      <c r="D4171" s="138"/>
    </row>
    <row r="4172" spans="1:4" x14ac:dyDescent="0.2">
      <c r="A4172" s="158"/>
      <c r="D4172" s="138"/>
    </row>
    <row r="4173" spans="1:4" x14ac:dyDescent="0.2">
      <c r="A4173" s="158"/>
      <c r="D4173" s="138"/>
    </row>
    <row r="4174" spans="1:4" x14ac:dyDescent="0.2">
      <c r="A4174" s="158"/>
      <c r="D4174" s="138"/>
    </row>
    <row r="4175" spans="1:4" x14ac:dyDescent="0.2">
      <c r="A4175" s="158"/>
      <c r="D4175" s="138"/>
    </row>
    <row r="4176" spans="1:4" x14ac:dyDescent="0.2">
      <c r="A4176" s="158"/>
      <c r="D4176" s="138"/>
    </row>
    <row r="4177" spans="1:4" x14ac:dyDescent="0.2">
      <c r="A4177" s="158"/>
      <c r="D4177" s="138"/>
    </row>
    <row r="4178" spans="1:4" x14ac:dyDescent="0.2">
      <c r="A4178" s="158"/>
      <c r="D4178" s="138"/>
    </row>
    <row r="4179" spans="1:4" x14ac:dyDescent="0.2">
      <c r="A4179" s="158"/>
      <c r="D4179" s="138"/>
    </row>
    <row r="4180" spans="1:4" x14ac:dyDescent="0.2">
      <c r="A4180" s="158"/>
      <c r="D4180" s="138"/>
    </row>
    <row r="4181" spans="1:4" x14ac:dyDescent="0.2">
      <c r="A4181" s="158"/>
      <c r="D4181" s="138"/>
    </row>
    <row r="4182" spans="1:4" x14ac:dyDescent="0.2">
      <c r="A4182" s="158"/>
      <c r="D4182" s="138"/>
    </row>
    <row r="4183" spans="1:4" x14ac:dyDescent="0.2">
      <c r="A4183" s="158"/>
      <c r="D4183" s="138"/>
    </row>
    <row r="4184" spans="1:4" x14ac:dyDescent="0.2">
      <c r="A4184" s="158"/>
      <c r="D4184" s="138"/>
    </row>
    <row r="4185" spans="1:4" x14ac:dyDescent="0.2">
      <c r="A4185" s="158"/>
      <c r="D4185" s="138"/>
    </row>
    <row r="4186" spans="1:4" x14ac:dyDescent="0.2">
      <c r="A4186" s="158"/>
      <c r="D4186" s="138"/>
    </row>
    <row r="4187" spans="1:4" x14ac:dyDescent="0.2">
      <c r="A4187" s="158"/>
      <c r="D4187" s="138"/>
    </row>
    <row r="4188" spans="1:4" x14ac:dyDescent="0.2">
      <c r="A4188" s="158"/>
      <c r="D4188" s="138"/>
    </row>
    <row r="4189" spans="1:4" x14ac:dyDescent="0.2">
      <c r="A4189" s="158"/>
      <c r="D4189" s="138"/>
    </row>
    <row r="4190" spans="1:4" x14ac:dyDescent="0.2">
      <c r="A4190" s="158"/>
      <c r="D4190" s="138"/>
    </row>
    <row r="4191" spans="1:4" x14ac:dyDescent="0.2">
      <c r="A4191" s="158"/>
      <c r="D4191" s="138"/>
    </row>
    <row r="4192" spans="1:4" x14ac:dyDescent="0.2">
      <c r="A4192" s="158"/>
      <c r="D4192" s="138"/>
    </row>
    <row r="4193" spans="1:4" x14ac:dyDescent="0.2">
      <c r="A4193" s="158"/>
      <c r="D4193" s="138"/>
    </row>
    <row r="4194" spans="1:4" x14ac:dyDescent="0.2">
      <c r="A4194" s="158"/>
      <c r="D4194" s="138"/>
    </row>
    <row r="4195" spans="1:4" x14ac:dyDescent="0.2">
      <c r="A4195" s="158"/>
      <c r="D4195" s="138"/>
    </row>
    <row r="4196" spans="1:4" x14ac:dyDescent="0.2">
      <c r="A4196" s="158"/>
      <c r="D4196" s="138"/>
    </row>
    <row r="4197" spans="1:4" x14ac:dyDescent="0.2">
      <c r="A4197" s="158"/>
      <c r="D4197" s="138"/>
    </row>
    <row r="4198" spans="1:4" x14ac:dyDescent="0.2">
      <c r="A4198" s="158"/>
      <c r="D4198" s="138"/>
    </row>
    <row r="4199" spans="1:4" x14ac:dyDescent="0.2">
      <c r="A4199" s="158"/>
      <c r="D4199" s="138"/>
    </row>
    <row r="4200" spans="1:4" x14ac:dyDescent="0.2">
      <c r="A4200" s="158"/>
      <c r="D4200" s="138"/>
    </row>
    <row r="4201" spans="1:4" x14ac:dyDescent="0.2">
      <c r="A4201" s="158"/>
      <c r="D4201" s="138"/>
    </row>
    <row r="4202" spans="1:4" x14ac:dyDescent="0.2">
      <c r="A4202" s="158"/>
      <c r="D4202" s="138"/>
    </row>
    <row r="4203" spans="1:4" x14ac:dyDescent="0.2">
      <c r="A4203" s="158"/>
      <c r="D4203" s="138"/>
    </row>
    <row r="4204" spans="1:4" x14ac:dyDescent="0.2">
      <c r="A4204" s="158"/>
      <c r="D4204" s="138"/>
    </row>
    <row r="4205" spans="1:4" x14ac:dyDescent="0.2">
      <c r="A4205" s="158"/>
      <c r="D4205" s="138"/>
    </row>
    <row r="4206" spans="1:4" x14ac:dyDescent="0.2">
      <c r="A4206" s="158"/>
      <c r="D4206" s="138"/>
    </row>
    <row r="4207" spans="1:4" x14ac:dyDescent="0.2">
      <c r="A4207" s="158"/>
      <c r="D4207" s="138"/>
    </row>
    <row r="4208" spans="1:4" x14ac:dyDescent="0.2">
      <c r="A4208" s="158"/>
      <c r="D4208" s="138"/>
    </row>
    <row r="4209" spans="1:4" x14ac:dyDescent="0.2">
      <c r="A4209" s="158"/>
      <c r="D4209" s="138"/>
    </row>
    <row r="4210" spans="1:4" x14ac:dyDescent="0.2">
      <c r="A4210" s="158"/>
      <c r="D4210" s="138"/>
    </row>
    <row r="4211" spans="1:4" x14ac:dyDescent="0.2">
      <c r="A4211" s="158"/>
      <c r="D4211" s="138"/>
    </row>
    <row r="4212" spans="1:4" x14ac:dyDescent="0.2">
      <c r="A4212" s="158"/>
      <c r="D4212" s="138"/>
    </row>
    <row r="4213" spans="1:4" x14ac:dyDescent="0.2">
      <c r="A4213" s="158"/>
      <c r="D4213" s="138"/>
    </row>
    <row r="4214" spans="1:4" x14ac:dyDescent="0.2">
      <c r="A4214" s="158"/>
      <c r="D4214" s="138"/>
    </row>
    <row r="4215" spans="1:4" x14ac:dyDescent="0.2">
      <c r="A4215" s="158"/>
      <c r="D4215" s="138"/>
    </row>
    <row r="4216" spans="1:4" x14ac:dyDescent="0.2">
      <c r="A4216" s="158"/>
      <c r="D4216" s="138"/>
    </row>
    <row r="4217" spans="1:4" x14ac:dyDescent="0.2">
      <c r="A4217" s="158"/>
      <c r="D4217" s="138"/>
    </row>
    <row r="4218" spans="1:4" x14ac:dyDescent="0.2">
      <c r="A4218" s="158"/>
      <c r="D4218" s="138"/>
    </row>
    <row r="4219" spans="1:4" x14ac:dyDescent="0.2">
      <c r="A4219" s="158"/>
      <c r="D4219" s="138"/>
    </row>
    <row r="4220" spans="1:4" x14ac:dyDescent="0.2">
      <c r="A4220" s="158"/>
      <c r="D4220" s="138"/>
    </row>
    <row r="4221" spans="1:4" x14ac:dyDescent="0.2">
      <c r="A4221" s="158"/>
      <c r="D4221" s="138"/>
    </row>
    <row r="4222" spans="1:4" x14ac:dyDescent="0.2">
      <c r="A4222" s="158"/>
      <c r="D4222" s="138"/>
    </row>
    <row r="4223" spans="1:4" x14ac:dyDescent="0.2">
      <c r="A4223" s="158"/>
      <c r="D4223" s="138"/>
    </row>
    <row r="4224" spans="1:4" x14ac:dyDescent="0.2">
      <c r="A4224" s="158"/>
      <c r="D4224" s="138"/>
    </row>
    <row r="4225" spans="1:4" x14ac:dyDescent="0.2">
      <c r="A4225" s="158"/>
      <c r="D4225" s="138"/>
    </row>
    <row r="4226" spans="1:4" x14ac:dyDescent="0.2">
      <c r="A4226" s="158"/>
      <c r="D4226" s="138"/>
    </row>
    <row r="4227" spans="1:4" x14ac:dyDescent="0.2">
      <c r="A4227" s="158"/>
      <c r="D4227" s="138"/>
    </row>
    <row r="4228" spans="1:4" x14ac:dyDescent="0.2">
      <c r="A4228" s="158"/>
      <c r="D4228" s="138"/>
    </row>
    <row r="4229" spans="1:4" x14ac:dyDescent="0.2">
      <c r="A4229" s="158"/>
      <c r="D4229" s="138"/>
    </row>
    <row r="4230" spans="1:4" x14ac:dyDescent="0.2">
      <c r="A4230" s="158"/>
      <c r="D4230" s="138"/>
    </row>
    <row r="4231" spans="1:4" x14ac:dyDescent="0.2">
      <c r="A4231" s="158"/>
      <c r="D4231" s="138"/>
    </row>
    <row r="4232" spans="1:4" x14ac:dyDescent="0.2">
      <c r="A4232" s="158"/>
      <c r="D4232" s="138"/>
    </row>
    <row r="4233" spans="1:4" x14ac:dyDescent="0.2">
      <c r="A4233" s="158"/>
      <c r="D4233" s="138"/>
    </row>
    <row r="4234" spans="1:4" x14ac:dyDescent="0.2">
      <c r="A4234" s="158"/>
      <c r="D4234" s="138"/>
    </row>
    <row r="4235" spans="1:4" x14ac:dyDescent="0.2">
      <c r="A4235" s="158"/>
      <c r="D4235" s="138"/>
    </row>
    <row r="4236" spans="1:4" x14ac:dyDescent="0.2">
      <c r="A4236" s="158"/>
      <c r="D4236" s="138"/>
    </row>
    <row r="4237" spans="1:4" x14ac:dyDescent="0.2">
      <c r="A4237" s="158"/>
      <c r="D4237" s="138"/>
    </row>
    <row r="4238" spans="1:4" x14ac:dyDescent="0.2">
      <c r="A4238" s="158"/>
      <c r="D4238" s="138"/>
    </row>
    <row r="4239" spans="1:4" x14ac:dyDescent="0.2">
      <c r="A4239" s="158"/>
      <c r="D4239" s="138"/>
    </row>
    <row r="4240" spans="1:4" x14ac:dyDescent="0.2">
      <c r="A4240" s="158"/>
      <c r="D4240" s="138"/>
    </row>
    <row r="4241" spans="1:4" x14ac:dyDescent="0.2">
      <c r="A4241" s="158"/>
      <c r="D4241" s="138"/>
    </row>
    <row r="4242" spans="1:4" x14ac:dyDescent="0.2">
      <c r="A4242" s="158"/>
      <c r="D4242" s="138"/>
    </row>
    <row r="4243" spans="1:4" x14ac:dyDescent="0.2">
      <c r="A4243" s="158"/>
      <c r="D4243" s="138"/>
    </row>
    <row r="4244" spans="1:4" x14ac:dyDescent="0.2">
      <c r="A4244" s="158"/>
      <c r="D4244" s="138"/>
    </row>
    <row r="4245" spans="1:4" x14ac:dyDescent="0.2">
      <c r="A4245" s="158"/>
      <c r="D4245" s="138"/>
    </row>
    <row r="4246" spans="1:4" x14ac:dyDescent="0.2">
      <c r="A4246" s="158"/>
      <c r="D4246" s="138"/>
    </row>
    <row r="4247" spans="1:4" x14ac:dyDescent="0.2">
      <c r="A4247" s="158"/>
      <c r="D4247" s="138"/>
    </row>
    <row r="4248" spans="1:4" x14ac:dyDescent="0.2">
      <c r="A4248" s="158"/>
      <c r="D4248" s="138"/>
    </row>
    <row r="4249" spans="1:4" x14ac:dyDescent="0.2">
      <c r="A4249" s="158"/>
      <c r="D4249" s="138"/>
    </row>
    <row r="4250" spans="1:4" x14ac:dyDescent="0.2">
      <c r="A4250" s="158"/>
      <c r="D4250" s="138"/>
    </row>
    <row r="4251" spans="1:4" x14ac:dyDescent="0.2">
      <c r="A4251" s="158"/>
      <c r="D4251" s="138"/>
    </row>
    <row r="4252" spans="1:4" x14ac:dyDescent="0.2">
      <c r="A4252" s="158"/>
      <c r="D4252" s="138"/>
    </row>
    <row r="4253" spans="1:4" x14ac:dyDescent="0.2">
      <c r="A4253" s="158"/>
      <c r="D4253" s="138"/>
    </row>
    <row r="4254" spans="1:4" x14ac:dyDescent="0.2">
      <c r="A4254" s="158"/>
      <c r="D4254" s="138"/>
    </row>
    <row r="4255" spans="1:4" x14ac:dyDescent="0.2">
      <c r="A4255" s="158"/>
      <c r="D4255" s="138"/>
    </row>
    <row r="4256" spans="1:4" x14ac:dyDescent="0.2">
      <c r="A4256" s="158"/>
      <c r="D4256" s="138"/>
    </row>
    <row r="4257" spans="1:4" x14ac:dyDescent="0.2">
      <c r="A4257" s="158"/>
      <c r="D4257" s="138"/>
    </row>
    <row r="4258" spans="1:4" x14ac:dyDescent="0.2">
      <c r="A4258" s="158"/>
      <c r="D4258" s="138"/>
    </row>
    <row r="4259" spans="1:4" x14ac:dyDescent="0.2">
      <c r="A4259" s="158"/>
      <c r="D4259" s="138"/>
    </row>
    <row r="4260" spans="1:4" x14ac:dyDescent="0.2">
      <c r="A4260" s="158"/>
      <c r="D4260" s="138"/>
    </row>
    <row r="4261" spans="1:4" x14ac:dyDescent="0.2">
      <c r="A4261" s="158"/>
      <c r="D4261" s="138"/>
    </row>
    <row r="4262" spans="1:4" x14ac:dyDescent="0.2">
      <c r="A4262" s="158"/>
      <c r="D4262" s="138"/>
    </row>
    <row r="4263" spans="1:4" x14ac:dyDescent="0.2">
      <c r="A4263" s="158"/>
      <c r="D4263" s="138"/>
    </row>
    <row r="4264" spans="1:4" x14ac:dyDescent="0.2">
      <c r="A4264" s="158"/>
      <c r="D4264" s="138"/>
    </row>
    <row r="4265" spans="1:4" x14ac:dyDescent="0.2">
      <c r="A4265" s="158"/>
      <c r="D4265" s="138"/>
    </row>
    <row r="4266" spans="1:4" x14ac:dyDescent="0.2">
      <c r="A4266" s="158"/>
      <c r="D4266" s="138"/>
    </row>
    <row r="4267" spans="1:4" x14ac:dyDescent="0.2">
      <c r="A4267" s="158"/>
      <c r="D4267" s="138"/>
    </row>
    <row r="4268" spans="1:4" x14ac:dyDescent="0.2">
      <c r="A4268" s="158"/>
      <c r="D4268" s="138"/>
    </row>
    <row r="4269" spans="1:4" x14ac:dyDescent="0.2">
      <c r="A4269" s="158"/>
      <c r="D4269" s="138"/>
    </row>
    <row r="4270" spans="1:4" x14ac:dyDescent="0.2">
      <c r="A4270" s="158"/>
      <c r="D4270" s="138"/>
    </row>
    <row r="4271" spans="1:4" x14ac:dyDescent="0.2">
      <c r="A4271" s="158"/>
      <c r="D4271" s="138"/>
    </row>
    <row r="4272" spans="1:4" x14ac:dyDescent="0.2">
      <c r="A4272" s="158"/>
      <c r="D4272" s="138"/>
    </row>
    <row r="4273" spans="1:4" x14ac:dyDescent="0.2">
      <c r="A4273" s="158"/>
      <c r="D4273" s="138"/>
    </row>
    <row r="4274" spans="1:4" x14ac:dyDescent="0.2">
      <c r="A4274" s="158"/>
      <c r="D4274" s="138"/>
    </row>
    <row r="4275" spans="1:4" x14ac:dyDescent="0.2">
      <c r="A4275" s="158"/>
      <c r="D4275" s="138"/>
    </row>
    <row r="4276" spans="1:4" x14ac:dyDescent="0.2">
      <c r="A4276" s="158"/>
      <c r="D4276" s="138"/>
    </row>
    <row r="4277" spans="1:4" x14ac:dyDescent="0.2">
      <c r="A4277" s="158"/>
      <c r="D4277" s="138"/>
    </row>
    <row r="4278" spans="1:4" x14ac:dyDescent="0.2">
      <c r="A4278" s="158"/>
      <c r="D4278" s="138"/>
    </row>
    <row r="4279" spans="1:4" x14ac:dyDescent="0.2">
      <c r="A4279" s="158"/>
      <c r="D4279" s="138"/>
    </row>
    <row r="4280" spans="1:4" x14ac:dyDescent="0.2">
      <c r="A4280" s="158"/>
      <c r="D4280" s="138"/>
    </row>
    <row r="4281" spans="1:4" x14ac:dyDescent="0.2">
      <c r="A4281" s="158"/>
      <c r="D4281" s="138"/>
    </row>
    <row r="4282" spans="1:4" x14ac:dyDescent="0.2">
      <c r="A4282" s="158"/>
      <c r="D4282" s="138"/>
    </row>
    <row r="4283" spans="1:4" x14ac:dyDescent="0.2">
      <c r="A4283" s="158"/>
      <c r="D4283" s="138"/>
    </row>
    <row r="4284" spans="1:4" x14ac:dyDescent="0.2">
      <c r="A4284" s="158"/>
      <c r="D4284" s="138"/>
    </row>
    <row r="4285" spans="1:4" x14ac:dyDescent="0.2">
      <c r="A4285" s="158"/>
      <c r="D4285" s="138"/>
    </row>
    <row r="4286" spans="1:4" x14ac:dyDescent="0.2">
      <c r="A4286" s="158"/>
      <c r="D4286" s="138"/>
    </row>
    <row r="4287" spans="1:4" x14ac:dyDescent="0.2">
      <c r="A4287" s="158"/>
      <c r="D4287" s="138"/>
    </row>
    <row r="4288" spans="1:4" x14ac:dyDescent="0.2">
      <c r="A4288" s="158"/>
      <c r="D4288" s="138"/>
    </row>
    <row r="4289" spans="1:4" x14ac:dyDescent="0.2">
      <c r="A4289" s="158"/>
      <c r="D4289" s="138"/>
    </row>
    <row r="4290" spans="1:4" x14ac:dyDescent="0.2">
      <c r="A4290" s="158"/>
      <c r="D4290" s="138"/>
    </row>
    <row r="4291" spans="1:4" x14ac:dyDescent="0.2">
      <c r="A4291" s="158"/>
      <c r="D4291" s="138"/>
    </row>
    <row r="4292" spans="1:4" x14ac:dyDescent="0.2">
      <c r="A4292" s="158"/>
      <c r="D4292" s="138"/>
    </row>
    <row r="4293" spans="1:4" x14ac:dyDescent="0.2">
      <c r="A4293" s="158"/>
      <c r="D4293" s="138"/>
    </row>
    <row r="4294" spans="1:4" x14ac:dyDescent="0.2">
      <c r="A4294" s="158"/>
      <c r="D4294" s="138"/>
    </row>
    <row r="4295" spans="1:4" x14ac:dyDescent="0.2">
      <c r="A4295" s="158"/>
      <c r="D4295" s="138"/>
    </row>
    <row r="4296" spans="1:4" x14ac:dyDescent="0.2">
      <c r="A4296" s="158"/>
      <c r="D4296" s="138"/>
    </row>
    <row r="4297" spans="1:4" x14ac:dyDescent="0.2">
      <c r="A4297" s="158"/>
      <c r="D4297" s="138"/>
    </row>
    <row r="4298" spans="1:4" x14ac:dyDescent="0.2">
      <c r="A4298" s="158"/>
      <c r="D4298" s="138"/>
    </row>
    <row r="4299" spans="1:4" x14ac:dyDescent="0.2">
      <c r="A4299" s="158"/>
      <c r="D4299" s="138"/>
    </row>
    <row r="4300" spans="1:4" x14ac:dyDescent="0.2">
      <c r="A4300" s="158"/>
      <c r="D4300" s="138"/>
    </row>
    <row r="4301" spans="1:4" x14ac:dyDescent="0.2">
      <c r="A4301" s="158"/>
      <c r="D4301" s="138"/>
    </row>
    <row r="4302" spans="1:4" x14ac:dyDescent="0.2">
      <c r="A4302" s="158"/>
      <c r="D4302" s="138"/>
    </row>
    <row r="4303" spans="1:4" x14ac:dyDescent="0.2">
      <c r="A4303" s="158"/>
      <c r="D4303" s="138"/>
    </row>
    <row r="4304" spans="1:4" x14ac:dyDescent="0.2">
      <c r="A4304" s="158"/>
      <c r="D4304" s="138"/>
    </row>
    <row r="4305" spans="1:4" x14ac:dyDescent="0.2">
      <c r="A4305" s="158"/>
      <c r="D4305" s="138"/>
    </row>
    <row r="4306" spans="1:4" x14ac:dyDescent="0.2">
      <c r="A4306" s="158"/>
      <c r="D4306" s="138"/>
    </row>
    <row r="4307" spans="1:4" x14ac:dyDescent="0.2">
      <c r="A4307" s="158"/>
      <c r="D4307" s="138"/>
    </row>
    <row r="4308" spans="1:4" x14ac:dyDescent="0.2">
      <c r="A4308" s="158"/>
      <c r="D4308" s="138"/>
    </row>
    <row r="4309" spans="1:4" x14ac:dyDescent="0.2">
      <c r="A4309" s="158"/>
      <c r="D4309" s="138"/>
    </row>
    <row r="4310" spans="1:4" x14ac:dyDescent="0.2">
      <c r="A4310" s="158"/>
      <c r="D4310" s="138"/>
    </row>
    <row r="4311" spans="1:4" x14ac:dyDescent="0.2">
      <c r="A4311" s="158"/>
      <c r="D4311" s="138"/>
    </row>
    <row r="4312" spans="1:4" x14ac:dyDescent="0.2">
      <c r="A4312" s="158"/>
      <c r="D4312" s="138"/>
    </row>
    <row r="4313" spans="1:4" x14ac:dyDescent="0.2">
      <c r="A4313" s="158"/>
      <c r="D4313" s="138"/>
    </row>
    <row r="4314" spans="1:4" x14ac:dyDescent="0.2">
      <c r="A4314" s="158"/>
      <c r="D4314" s="138"/>
    </row>
    <row r="4315" spans="1:4" x14ac:dyDescent="0.2">
      <c r="A4315" s="158"/>
      <c r="D4315" s="138"/>
    </row>
    <row r="4316" spans="1:4" x14ac:dyDescent="0.2">
      <c r="A4316" s="158"/>
      <c r="D4316" s="138"/>
    </row>
    <row r="4317" spans="1:4" x14ac:dyDescent="0.2">
      <c r="A4317" s="158"/>
      <c r="D4317" s="138"/>
    </row>
    <row r="4318" spans="1:4" x14ac:dyDescent="0.2">
      <c r="A4318" s="158"/>
      <c r="D4318" s="138"/>
    </row>
    <row r="4319" spans="1:4" x14ac:dyDescent="0.2">
      <c r="A4319" s="158"/>
      <c r="D4319" s="138"/>
    </row>
    <row r="4320" spans="1:4" x14ac:dyDescent="0.2">
      <c r="A4320" s="158"/>
      <c r="D4320" s="138"/>
    </row>
    <row r="4321" spans="1:4" x14ac:dyDescent="0.2">
      <c r="A4321" s="158"/>
      <c r="D4321" s="138"/>
    </row>
    <row r="4322" spans="1:4" x14ac:dyDescent="0.2">
      <c r="A4322" s="158"/>
      <c r="D4322" s="138"/>
    </row>
    <row r="4323" spans="1:4" x14ac:dyDescent="0.2">
      <c r="A4323" s="158"/>
      <c r="D4323" s="138"/>
    </row>
    <row r="4324" spans="1:4" x14ac:dyDescent="0.2">
      <c r="A4324" s="158"/>
      <c r="D4324" s="138"/>
    </row>
    <row r="4325" spans="1:4" x14ac:dyDescent="0.2">
      <c r="A4325" s="158"/>
      <c r="D4325" s="138"/>
    </row>
    <row r="4326" spans="1:4" x14ac:dyDescent="0.2">
      <c r="A4326" s="158"/>
      <c r="D4326" s="138"/>
    </row>
    <row r="4327" spans="1:4" x14ac:dyDescent="0.2">
      <c r="A4327" s="158"/>
      <c r="D4327" s="138"/>
    </row>
    <row r="4328" spans="1:4" x14ac:dyDescent="0.2">
      <c r="A4328" s="158"/>
      <c r="D4328" s="138"/>
    </row>
    <row r="4329" spans="1:4" x14ac:dyDescent="0.2">
      <c r="A4329" s="158"/>
      <c r="D4329" s="138"/>
    </row>
    <row r="4330" spans="1:4" x14ac:dyDescent="0.2">
      <c r="A4330" s="158"/>
      <c r="D4330" s="138"/>
    </row>
    <row r="4331" spans="1:4" x14ac:dyDescent="0.2">
      <c r="A4331" s="158"/>
      <c r="D4331" s="138"/>
    </row>
    <row r="4332" spans="1:4" x14ac:dyDescent="0.2">
      <c r="A4332" s="158"/>
      <c r="D4332" s="138"/>
    </row>
    <row r="4333" spans="1:4" x14ac:dyDescent="0.2">
      <c r="A4333" s="158"/>
      <c r="D4333" s="138"/>
    </row>
    <row r="4334" spans="1:4" x14ac:dyDescent="0.2">
      <c r="A4334" s="158"/>
      <c r="D4334" s="138"/>
    </row>
    <row r="4335" spans="1:4" x14ac:dyDescent="0.2">
      <c r="A4335" s="158"/>
      <c r="D4335" s="138"/>
    </row>
    <row r="4336" spans="1:4" x14ac:dyDescent="0.2">
      <c r="A4336" s="158"/>
      <c r="D4336" s="138"/>
    </row>
    <row r="4337" spans="1:4" x14ac:dyDescent="0.2">
      <c r="A4337" s="158"/>
      <c r="D4337" s="138"/>
    </row>
    <row r="4338" spans="1:4" x14ac:dyDescent="0.2">
      <c r="A4338" s="158"/>
      <c r="D4338" s="138"/>
    </row>
    <row r="4339" spans="1:4" x14ac:dyDescent="0.2">
      <c r="A4339" s="158"/>
      <c r="D4339" s="138"/>
    </row>
    <row r="4340" spans="1:4" x14ac:dyDescent="0.2">
      <c r="A4340" s="158"/>
      <c r="D4340" s="138"/>
    </row>
    <row r="4341" spans="1:4" x14ac:dyDescent="0.2">
      <c r="A4341" s="158"/>
      <c r="D4341" s="138"/>
    </row>
    <row r="4342" spans="1:4" x14ac:dyDescent="0.2">
      <c r="A4342" s="158"/>
      <c r="D4342" s="138"/>
    </row>
    <row r="4343" spans="1:4" x14ac:dyDescent="0.2">
      <c r="A4343" s="158"/>
      <c r="D4343" s="138"/>
    </row>
    <row r="4344" spans="1:4" x14ac:dyDescent="0.2">
      <c r="A4344" s="158"/>
      <c r="D4344" s="138"/>
    </row>
    <row r="4345" spans="1:4" x14ac:dyDescent="0.2">
      <c r="A4345" s="158"/>
      <c r="D4345" s="138"/>
    </row>
    <row r="4346" spans="1:4" x14ac:dyDescent="0.2">
      <c r="A4346" s="158"/>
      <c r="D4346" s="138"/>
    </row>
    <row r="4347" spans="1:4" x14ac:dyDescent="0.2">
      <c r="A4347" s="158"/>
      <c r="D4347" s="138"/>
    </row>
    <row r="4348" spans="1:4" x14ac:dyDescent="0.2">
      <c r="A4348" s="158"/>
      <c r="D4348" s="138"/>
    </row>
    <row r="4349" spans="1:4" x14ac:dyDescent="0.2">
      <c r="A4349" s="158"/>
      <c r="D4349" s="138"/>
    </row>
    <row r="4350" spans="1:4" x14ac:dyDescent="0.2">
      <c r="A4350" s="158"/>
      <c r="D4350" s="138"/>
    </row>
    <row r="4351" spans="1:4" x14ac:dyDescent="0.2">
      <c r="A4351" s="158"/>
      <c r="D4351" s="138"/>
    </row>
    <row r="4352" spans="1:4" x14ac:dyDescent="0.2">
      <c r="A4352" s="158"/>
      <c r="D4352" s="138"/>
    </row>
    <row r="4353" spans="1:4" x14ac:dyDescent="0.2">
      <c r="A4353" s="158"/>
      <c r="D4353" s="138"/>
    </row>
    <row r="4354" spans="1:4" x14ac:dyDescent="0.2">
      <c r="A4354" s="158"/>
      <c r="D4354" s="138"/>
    </row>
    <row r="4355" spans="1:4" x14ac:dyDescent="0.2">
      <c r="A4355" s="158"/>
      <c r="D4355" s="138"/>
    </row>
    <row r="4356" spans="1:4" x14ac:dyDescent="0.2">
      <c r="A4356" s="158"/>
      <c r="D4356" s="138"/>
    </row>
    <row r="4357" spans="1:4" x14ac:dyDescent="0.2">
      <c r="A4357" s="158"/>
      <c r="D4357" s="138"/>
    </row>
    <row r="4358" spans="1:4" x14ac:dyDescent="0.2">
      <c r="A4358" s="158"/>
      <c r="D4358" s="138"/>
    </row>
    <row r="4359" spans="1:4" x14ac:dyDescent="0.2">
      <c r="A4359" s="158"/>
      <c r="D4359" s="138"/>
    </row>
    <row r="4360" spans="1:4" x14ac:dyDescent="0.2">
      <c r="A4360" s="158"/>
      <c r="D4360" s="138"/>
    </row>
    <row r="4361" spans="1:4" x14ac:dyDescent="0.2">
      <c r="A4361" s="158"/>
      <c r="D4361" s="138"/>
    </row>
    <row r="4362" spans="1:4" x14ac:dyDescent="0.2">
      <c r="A4362" s="158"/>
      <c r="D4362" s="138"/>
    </row>
    <row r="4363" spans="1:4" x14ac:dyDescent="0.2">
      <c r="A4363" s="158"/>
      <c r="D4363" s="138"/>
    </row>
    <row r="4364" spans="1:4" x14ac:dyDescent="0.2">
      <c r="A4364" s="158"/>
      <c r="D4364" s="138"/>
    </row>
    <row r="4365" spans="1:4" x14ac:dyDescent="0.2">
      <c r="A4365" s="158"/>
      <c r="D4365" s="138"/>
    </row>
    <row r="4366" spans="1:4" x14ac:dyDescent="0.2">
      <c r="A4366" s="158"/>
      <c r="D4366" s="138"/>
    </row>
    <row r="4367" spans="1:4" x14ac:dyDescent="0.2">
      <c r="A4367" s="158"/>
      <c r="D4367" s="138"/>
    </row>
    <row r="4368" spans="1:4" x14ac:dyDescent="0.2">
      <c r="A4368" s="158"/>
      <c r="D4368" s="138"/>
    </row>
    <row r="4369" spans="1:4" x14ac:dyDescent="0.2">
      <c r="A4369" s="158"/>
      <c r="D4369" s="138"/>
    </row>
    <row r="4370" spans="1:4" x14ac:dyDescent="0.2">
      <c r="A4370" s="158"/>
      <c r="D4370" s="138"/>
    </row>
    <row r="4371" spans="1:4" x14ac:dyDescent="0.2">
      <c r="A4371" s="158"/>
      <c r="D4371" s="138"/>
    </row>
    <row r="4372" spans="1:4" x14ac:dyDescent="0.2">
      <c r="A4372" s="158"/>
      <c r="D4372" s="138"/>
    </row>
    <row r="4373" spans="1:4" x14ac:dyDescent="0.2">
      <c r="A4373" s="158"/>
      <c r="D4373" s="138"/>
    </row>
    <row r="4374" spans="1:4" x14ac:dyDescent="0.2">
      <c r="A4374" s="158"/>
      <c r="D4374" s="138"/>
    </row>
    <row r="4375" spans="1:4" x14ac:dyDescent="0.2">
      <c r="A4375" s="158"/>
      <c r="D4375" s="138"/>
    </row>
    <row r="4376" spans="1:4" x14ac:dyDescent="0.2">
      <c r="A4376" s="158"/>
      <c r="D4376" s="138"/>
    </row>
    <row r="4377" spans="1:4" x14ac:dyDescent="0.2">
      <c r="A4377" s="158"/>
      <c r="D4377" s="138"/>
    </row>
    <row r="4378" spans="1:4" x14ac:dyDescent="0.2">
      <c r="A4378" s="158"/>
      <c r="D4378" s="138"/>
    </row>
    <row r="4379" spans="1:4" x14ac:dyDescent="0.2">
      <c r="A4379" s="158"/>
      <c r="D4379" s="138"/>
    </row>
    <row r="4380" spans="1:4" x14ac:dyDescent="0.2">
      <c r="A4380" s="158"/>
      <c r="D4380" s="138"/>
    </row>
    <row r="4381" spans="1:4" x14ac:dyDescent="0.2">
      <c r="A4381" s="158"/>
      <c r="D4381" s="138"/>
    </row>
    <row r="4382" spans="1:4" x14ac:dyDescent="0.2">
      <c r="A4382" s="158"/>
      <c r="D4382" s="138"/>
    </row>
    <row r="4383" spans="1:4" x14ac:dyDescent="0.2">
      <c r="A4383" s="158"/>
      <c r="D4383" s="138"/>
    </row>
    <row r="4384" spans="1:4" x14ac:dyDescent="0.2">
      <c r="A4384" s="158"/>
      <c r="D4384" s="138"/>
    </row>
    <row r="4385" spans="1:4" x14ac:dyDescent="0.2">
      <c r="A4385" s="158"/>
      <c r="D4385" s="138"/>
    </row>
    <row r="4386" spans="1:4" x14ac:dyDescent="0.2">
      <c r="A4386" s="158"/>
      <c r="D4386" s="138"/>
    </row>
    <row r="4387" spans="1:4" x14ac:dyDescent="0.2">
      <c r="A4387" s="158"/>
      <c r="D4387" s="138"/>
    </row>
    <row r="4388" spans="1:4" x14ac:dyDescent="0.2">
      <c r="A4388" s="158"/>
      <c r="D4388" s="138"/>
    </row>
    <row r="4389" spans="1:4" x14ac:dyDescent="0.2">
      <c r="A4389" s="158"/>
      <c r="D4389" s="138"/>
    </row>
    <row r="4390" spans="1:4" x14ac:dyDescent="0.2">
      <c r="A4390" s="158"/>
      <c r="D4390" s="138"/>
    </row>
    <row r="4391" spans="1:4" x14ac:dyDescent="0.2">
      <c r="A4391" s="158"/>
      <c r="D4391" s="138"/>
    </row>
    <row r="4392" spans="1:4" x14ac:dyDescent="0.2">
      <c r="A4392" s="158"/>
      <c r="D4392" s="138"/>
    </row>
    <row r="4393" spans="1:4" x14ac:dyDescent="0.2">
      <c r="A4393" s="158"/>
      <c r="D4393" s="138"/>
    </row>
    <row r="4394" spans="1:4" x14ac:dyDescent="0.2">
      <c r="A4394" s="158"/>
      <c r="D4394" s="138"/>
    </row>
    <row r="4395" spans="1:4" x14ac:dyDescent="0.2">
      <c r="A4395" s="158"/>
      <c r="D4395" s="138"/>
    </row>
    <row r="4396" spans="1:4" x14ac:dyDescent="0.2">
      <c r="A4396" s="158"/>
      <c r="D4396" s="138"/>
    </row>
    <row r="4397" spans="1:4" x14ac:dyDescent="0.2">
      <c r="A4397" s="158"/>
      <c r="D4397" s="138"/>
    </row>
    <row r="4398" spans="1:4" x14ac:dyDescent="0.2">
      <c r="A4398" s="158"/>
      <c r="D4398" s="138"/>
    </row>
    <row r="4399" spans="1:4" x14ac:dyDescent="0.2">
      <c r="A4399" s="158"/>
      <c r="D4399" s="138"/>
    </row>
    <row r="4400" spans="1:4" x14ac:dyDescent="0.2">
      <c r="A4400" s="158"/>
      <c r="D4400" s="138"/>
    </row>
    <row r="4401" spans="1:4" x14ac:dyDescent="0.2">
      <c r="A4401" s="158"/>
      <c r="D4401" s="138"/>
    </row>
    <row r="4402" spans="1:4" x14ac:dyDescent="0.2">
      <c r="A4402" s="158"/>
      <c r="D4402" s="138"/>
    </row>
    <row r="4403" spans="1:4" x14ac:dyDescent="0.2">
      <c r="A4403" s="158"/>
      <c r="D4403" s="138"/>
    </row>
    <row r="4404" spans="1:4" x14ac:dyDescent="0.2">
      <c r="A4404" s="158"/>
      <c r="D4404" s="138"/>
    </row>
    <row r="4405" spans="1:4" x14ac:dyDescent="0.2">
      <c r="A4405" s="158"/>
      <c r="D4405" s="138"/>
    </row>
    <row r="4406" spans="1:4" x14ac:dyDescent="0.2">
      <c r="A4406" s="158"/>
      <c r="D4406" s="138"/>
    </row>
    <row r="4407" spans="1:4" x14ac:dyDescent="0.2">
      <c r="A4407" s="158"/>
      <c r="D4407" s="138"/>
    </row>
    <row r="4408" spans="1:4" x14ac:dyDescent="0.2">
      <c r="A4408" s="158"/>
      <c r="D4408" s="138"/>
    </row>
    <row r="4409" spans="1:4" x14ac:dyDescent="0.2">
      <c r="A4409" s="158"/>
      <c r="D4409" s="138"/>
    </row>
    <row r="4410" spans="1:4" x14ac:dyDescent="0.2">
      <c r="A4410" s="158"/>
      <c r="D4410" s="138"/>
    </row>
    <row r="4411" spans="1:4" x14ac:dyDescent="0.2">
      <c r="A4411" s="158"/>
      <c r="D4411" s="138"/>
    </row>
    <row r="4412" spans="1:4" x14ac:dyDescent="0.2">
      <c r="A4412" s="158"/>
      <c r="D4412" s="138"/>
    </row>
    <row r="4413" spans="1:4" x14ac:dyDescent="0.2">
      <c r="A4413" s="158"/>
      <c r="D4413" s="138"/>
    </row>
    <row r="4414" spans="1:4" x14ac:dyDescent="0.2">
      <c r="A4414" s="158"/>
      <c r="D4414" s="138"/>
    </row>
    <row r="4415" spans="1:4" x14ac:dyDescent="0.2">
      <c r="A4415" s="158"/>
      <c r="D4415" s="138"/>
    </row>
    <row r="4416" spans="1:4" x14ac:dyDescent="0.2">
      <c r="A4416" s="158"/>
      <c r="D4416" s="138"/>
    </row>
    <row r="4417" spans="1:4" x14ac:dyDescent="0.2">
      <c r="A4417" s="158"/>
      <c r="D4417" s="138"/>
    </row>
    <row r="4418" spans="1:4" x14ac:dyDescent="0.2">
      <c r="A4418" s="158"/>
      <c r="D4418" s="138"/>
    </row>
    <row r="4419" spans="1:4" x14ac:dyDescent="0.2">
      <c r="A4419" s="158"/>
      <c r="D4419" s="138"/>
    </row>
    <row r="4420" spans="1:4" x14ac:dyDescent="0.2">
      <c r="A4420" s="158"/>
      <c r="D4420" s="138"/>
    </row>
    <row r="4421" spans="1:4" x14ac:dyDescent="0.2">
      <c r="A4421" s="158"/>
      <c r="D4421" s="138"/>
    </row>
    <row r="4422" spans="1:4" x14ac:dyDescent="0.2">
      <c r="A4422" s="158"/>
      <c r="D4422" s="138"/>
    </row>
    <row r="4423" spans="1:4" x14ac:dyDescent="0.2">
      <c r="A4423" s="158"/>
      <c r="D4423" s="138"/>
    </row>
    <row r="4424" spans="1:4" x14ac:dyDescent="0.2">
      <c r="A4424" s="158"/>
      <c r="D4424" s="138"/>
    </row>
    <row r="4425" spans="1:4" x14ac:dyDescent="0.2">
      <c r="A4425" s="158"/>
      <c r="D4425" s="138"/>
    </row>
    <row r="4426" spans="1:4" x14ac:dyDescent="0.2">
      <c r="A4426" s="158"/>
      <c r="D4426" s="138"/>
    </row>
    <row r="4427" spans="1:4" x14ac:dyDescent="0.2">
      <c r="A4427" s="158"/>
      <c r="D4427" s="138"/>
    </row>
    <row r="4428" spans="1:4" x14ac:dyDescent="0.2">
      <c r="A4428" s="158"/>
      <c r="D4428" s="138"/>
    </row>
    <row r="4429" spans="1:4" x14ac:dyDescent="0.2">
      <c r="A4429" s="158"/>
      <c r="D4429" s="138"/>
    </row>
    <row r="4430" spans="1:4" x14ac:dyDescent="0.2">
      <c r="A4430" s="158"/>
      <c r="D4430" s="138"/>
    </row>
    <row r="4431" spans="1:4" x14ac:dyDescent="0.2">
      <c r="A4431" s="158"/>
      <c r="D4431" s="138"/>
    </row>
    <row r="4432" spans="1:4" x14ac:dyDescent="0.2">
      <c r="A4432" s="158"/>
      <c r="D4432" s="138"/>
    </row>
    <row r="4433" spans="1:4" x14ac:dyDescent="0.2">
      <c r="A4433" s="158"/>
      <c r="D4433" s="138"/>
    </row>
    <row r="4434" spans="1:4" x14ac:dyDescent="0.2">
      <c r="A4434" s="158"/>
      <c r="D4434" s="138"/>
    </row>
    <row r="4435" spans="1:4" x14ac:dyDescent="0.2">
      <c r="A4435" s="158"/>
      <c r="D4435" s="138"/>
    </row>
    <row r="4436" spans="1:4" x14ac:dyDescent="0.2">
      <c r="A4436" s="158"/>
      <c r="D4436" s="138"/>
    </row>
    <row r="4437" spans="1:4" x14ac:dyDescent="0.2">
      <c r="A4437" s="158"/>
      <c r="D4437" s="138"/>
    </row>
    <row r="4438" spans="1:4" x14ac:dyDescent="0.2">
      <c r="A4438" s="158"/>
      <c r="D4438" s="138"/>
    </row>
    <row r="4439" spans="1:4" x14ac:dyDescent="0.2">
      <c r="A4439" s="158"/>
      <c r="D4439" s="138"/>
    </row>
    <row r="4440" spans="1:4" x14ac:dyDescent="0.2">
      <c r="A4440" s="158"/>
      <c r="D4440" s="138"/>
    </row>
    <row r="4441" spans="1:4" x14ac:dyDescent="0.2">
      <c r="A4441" s="158"/>
      <c r="D4441" s="138"/>
    </row>
    <row r="4442" spans="1:4" x14ac:dyDescent="0.2">
      <c r="A4442" s="158"/>
      <c r="D4442" s="138"/>
    </row>
    <row r="4443" spans="1:4" x14ac:dyDescent="0.2">
      <c r="A4443" s="158"/>
      <c r="D4443" s="138"/>
    </row>
    <row r="4444" spans="1:4" x14ac:dyDescent="0.2">
      <c r="A4444" s="158"/>
      <c r="D4444" s="138"/>
    </row>
    <row r="4445" spans="1:4" x14ac:dyDescent="0.2">
      <c r="A4445" s="158"/>
      <c r="D4445" s="138"/>
    </row>
    <row r="4446" spans="1:4" x14ac:dyDescent="0.2">
      <c r="A4446" s="158"/>
      <c r="D4446" s="138"/>
    </row>
    <row r="4447" spans="1:4" x14ac:dyDescent="0.2">
      <c r="A4447" s="158"/>
      <c r="D4447" s="138"/>
    </row>
    <row r="4448" spans="1:4" x14ac:dyDescent="0.2">
      <c r="A4448" s="158"/>
      <c r="D4448" s="138"/>
    </row>
    <row r="4449" spans="1:4" x14ac:dyDescent="0.2">
      <c r="A4449" s="158"/>
      <c r="D4449" s="138"/>
    </row>
    <row r="4450" spans="1:4" x14ac:dyDescent="0.2">
      <c r="A4450" s="158"/>
      <c r="D4450" s="138"/>
    </row>
    <row r="4451" spans="1:4" x14ac:dyDescent="0.2">
      <c r="A4451" s="158"/>
      <c r="D4451" s="138"/>
    </row>
    <row r="4452" spans="1:4" x14ac:dyDescent="0.2">
      <c r="A4452" s="158"/>
      <c r="D4452" s="138"/>
    </row>
    <row r="4453" spans="1:4" x14ac:dyDescent="0.2">
      <c r="A4453" s="158"/>
      <c r="D4453" s="138"/>
    </row>
    <row r="4454" spans="1:4" x14ac:dyDescent="0.2">
      <c r="A4454" s="158"/>
      <c r="D4454" s="138"/>
    </row>
    <row r="4455" spans="1:4" x14ac:dyDescent="0.2">
      <c r="A4455" s="158"/>
      <c r="D4455" s="138"/>
    </row>
    <row r="4456" spans="1:4" x14ac:dyDescent="0.2">
      <c r="A4456" s="158"/>
      <c r="D4456" s="138"/>
    </row>
    <row r="4457" spans="1:4" x14ac:dyDescent="0.2">
      <c r="A4457" s="158"/>
      <c r="D4457" s="138"/>
    </row>
    <row r="4458" spans="1:4" x14ac:dyDescent="0.2">
      <c r="A4458" s="158"/>
      <c r="D4458" s="138"/>
    </row>
    <row r="4459" spans="1:4" x14ac:dyDescent="0.2">
      <c r="A4459" s="158"/>
      <c r="D4459" s="138"/>
    </row>
    <row r="4460" spans="1:4" x14ac:dyDescent="0.2">
      <c r="A4460" s="158"/>
      <c r="D4460" s="138"/>
    </row>
    <row r="4461" spans="1:4" x14ac:dyDescent="0.2">
      <c r="A4461" s="158"/>
      <c r="D4461" s="138"/>
    </row>
    <row r="4462" spans="1:4" x14ac:dyDescent="0.2">
      <c r="A4462" s="158"/>
      <c r="D4462" s="138"/>
    </row>
    <row r="4463" spans="1:4" x14ac:dyDescent="0.2">
      <c r="A4463" s="158"/>
      <c r="D4463" s="138"/>
    </row>
    <row r="4464" spans="1:4" x14ac:dyDescent="0.2">
      <c r="A4464" s="158"/>
      <c r="D4464" s="138"/>
    </row>
    <row r="4465" spans="1:4" x14ac:dyDescent="0.2">
      <c r="A4465" s="158"/>
      <c r="D4465" s="138"/>
    </row>
    <row r="4466" spans="1:4" x14ac:dyDescent="0.2">
      <c r="A4466" s="158"/>
      <c r="D4466" s="138"/>
    </row>
    <row r="4467" spans="1:4" x14ac:dyDescent="0.2">
      <c r="A4467" s="158"/>
      <c r="D4467" s="138"/>
    </row>
    <row r="4468" spans="1:4" x14ac:dyDescent="0.2">
      <c r="A4468" s="158"/>
      <c r="D4468" s="138"/>
    </row>
    <row r="4469" spans="1:4" x14ac:dyDescent="0.2">
      <c r="A4469" s="158"/>
      <c r="D4469" s="138"/>
    </row>
    <row r="4470" spans="1:4" x14ac:dyDescent="0.2">
      <c r="A4470" s="158"/>
      <c r="D4470" s="138"/>
    </row>
    <row r="4471" spans="1:4" x14ac:dyDescent="0.2">
      <c r="A4471" s="158"/>
      <c r="D4471" s="138"/>
    </row>
    <row r="4472" spans="1:4" x14ac:dyDescent="0.2">
      <c r="A4472" s="158"/>
      <c r="D4472" s="138"/>
    </row>
    <row r="4473" spans="1:4" x14ac:dyDescent="0.2">
      <c r="A4473" s="158"/>
      <c r="D4473" s="138"/>
    </row>
    <row r="4474" spans="1:4" x14ac:dyDescent="0.2">
      <c r="A4474" s="158"/>
      <c r="D4474" s="138"/>
    </row>
    <row r="4475" spans="1:4" x14ac:dyDescent="0.2">
      <c r="A4475" s="158"/>
      <c r="D4475" s="138"/>
    </row>
    <row r="4476" spans="1:4" x14ac:dyDescent="0.2">
      <c r="A4476" s="158"/>
      <c r="D4476" s="138"/>
    </row>
    <row r="4477" spans="1:4" x14ac:dyDescent="0.2">
      <c r="A4477" s="158"/>
      <c r="D4477" s="138"/>
    </row>
    <row r="4478" spans="1:4" x14ac:dyDescent="0.2">
      <c r="A4478" s="158"/>
      <c r="D4478" s="138"/>
    </row>
    <row r="4479" spans="1:4" x14ac:dyDescent="0.2">
      <c r="A4479" s="158"/>
      <c r="D4479" s="138"/>
    </row>
    <row r="4480" spans="1:4" x14ac:dyDescent="0.2">
      <c r="A4480" s="158"/>
      <c r="D4480" s="138"/>
    </row>
    <row r="4481" spans="1:4" x14ac:dyDescent="0.2">
      <c r="A4481" s="158"/>
      <c r="D4481" s="138"/>
    </row>
    <row r="4482" spans="1:4" x14ac:dyDescent="0.2">
      <c r="A4482" s="158"/>
      <c r="D4482" s="138"/>
    </row>
    <row r="4483" spans="1:4" x14ac:dyDescent="0.2">
      <c r="A4483" s="158"/>
      <c r="D4483" s="138"/>
    </row>
    <row r="4484" spans="1:4" x14ac:dyDescent="0.2">
      <c r="A4484" s="158"/>
      <c r="D4484" s="138"/>
    </row>
    <row r="4485" spans="1:4" x14ac:dyDescent="0.2">
      <c r="A4485" s="158"/>
      <c r="D4485" s="138"/>
    </row>
    <row r="4486" spans="1:4" x14ac:dyDescent="0.2">
      <c r="A4486" s="158"/>
      <c r="D4486" s="138"/>
    </row>
    <row r="4487" spans="1:4" x14ac:dyDescent="0.2">
      <c r="A4487" s="158"/>
      <c r="D4487" s="138"/>
    </row>
    <row r="4488" spans="1:4" x14ac:dyDescent="0.2">
      <c r="A4488" s="158"/>
      <c r="D4488" s="138"/>
    </row>
    <row r="4489" spans="1:4" x14ac:dyDescent="0.2">
      <c r="A4489" s="158"/>
      <c r="D4489" s="138"/>
    </row>
    <row r="4490" spans="1:4" x14ac:dyDescent="0.2">
      <c r="A4490" s="158"/>
      <c r="D4490" s="138"/>
    </row>
    <row r="4491" spans="1:4" x14ac:dyDescent="0.2">
      <c r="A4491" s="158"/>
      <c r="D4491" s="138"/>
    </row>
    <row r="4492" spans="1:4" x14ac:dyDescent="0.2">
      <c r="A4492" s="158"/>
      <c r="D4492" s="138"/>
    </row>
    <row r="4493" spans="1:4" x14ac:dyDescent="0.2">
      <c r="A4493" s="158"/>
      <c r="D4493" s="138"/>
    </row>
    <row r="4494" spans="1:4" x14ac:dyDescent="0.2">
      <c r="A4494" s="158"/>
      <c r="D4494" s="138"/>
    </row>
    <row r="4495" spans="1:4" x14ac:dyDescent="0.2">
      <c r="A4495" s="158"/>
      <c r="D4495" s="138"/>
    </row>
    <row r="4496" spans="1:4" x14ac:dyDescent="0.2">
      <c r="A4496" s="158"/>
      <c r="D4496" s="138"/>
    </row>
    <row r="4497" spans="1:4" x14ac:dyDescent="0.2">
      <c r="A4497" s="158"/>
      <c r="D4497" s="138"/>
    </row>
    <row r="4498" spans="1:4" x14ac:dyDescent="0.2">
      <c r="A4498" s="158"/>
      <c r="D4498" s="138"/>
    </row>
    <row r="4499" spans="1:4" x14ac:dyDescent="0.2">
      <c r="A4499" s="158"/>
      <c r="D4499" s="138"/>
    </row>
    <row r="4500" spans="1:4" x14ac:dyDescent="0.2">
      <c r="A4500" s="158"/>
      <c r="D4500" s="138"/>
    </row>
    <row r="4501" spans="1:4" x14ac:dyDescent="0.2">
      <c r="A4501" s="158"/>
      <c r="D4501" s="138"/>
    </row>
    <row r="4502" spans="1:4" x14ac:dyDescent="0.2">
      <c r="A4502" s="158"/>
      <c r="D4502" s="138"/>
    </row>
    <row r="4503" spans="1:4" x14ac:dyDescent="0.2">
      <c r="A4503" s="158"/>
      <c r="D4503" s="138"/>
    </row>
    <row r="4504" spans="1:4" x14ac:dyDescent="0.2">
      <c r="A4504" s="158"/>
      <c r="D4504" s="138"/>
    </row>
    <row r="4505" spans="1:4" x14ac:dyDescent="0.2">
      <c r="A4505" s="158"/>
      <c r="D4505" s="138"/>
    </row>
    <row r="4506" spans="1:4" x14ac:dyDescent="0.2">
      <c r="A4506" s="158"/>
      <c r="D4506" s="138"/>
    </row>
    <row r="4507" spans="1:4" x14ac:dyDescent="0.2">
      <c r="A4507" s="158"/>
      <c r="D4507" s="138"/>
    </row>
    <row r="4508" spans="1:4" x14ac:dyDescent="0.2">
      <c r="A4508" s="158"/>
      <c r="D4508" s="138"/>
    </row>
    <row r="4509" spans="1:4" x14ac:dyDescent="0.2">
      <c r="A4509" s="158"/>
      <c r="D4509" s="138"/>
    </row>
    <row r="4510" spans="1:4" x14ac:dyDescent="0.2">
      <c r="A4510" s="158"/>
      <c r="D4510" s="138"/>
    </row>
    <row r="4511" spans="1:4" x14ac:dyDescent="0.2">
      <c r="A4511" s="158"/>
      <c r="D4511" s="138"/>
    </row>
    <row r="4512" spans="1:4" x14ac:dyDescent="0.2">
      <c r="A4512" s="158"/>
      <c r="D4512" s="138"/>
    </row>
    <row r="4513" spans="1:4" x14ac:dyDescent="0.2">
      <c r="A4513" s="158"/>
      <c r="D4513" s="138"/>
    </row>
    <row r="4514" spans="1:4" x14ac:dyDescent="0.2">
      <c r="A4514" s="158"/>
      <c r="D4514" s="138"/>
    </row>
    <row r="4515" spans="1:4" x14ac:dyDescent="0.2">
      <c r="A4515" s="158"/>
      <c r="D4515" s="138"/>
    </row>
    <row r="4516" spans="1:4" x14ac:dyDescent="0.2">
      <c r="A4516" s="158"/>
      <c r="D4516" s="138"/>
    </row>
    <row r="4517" spans="1:4" x14ac:dyDescent="0.2">
      <c r="A4517" s="158"/>
      <c r="D4517" s="138"/>
    </row>
    <row r="4518" spans="1:4" x14ac:dyDescent="0.2">
      <c r="A4518" s="158"/>
      <c r="D4518" s="138"/>
    </row>
    <row r="4519" spans="1:4" x14ac:dyDescent="0.2">
      <c r="A4519" s="158"/>
      <c r="D4519" s="138"/>
    </row>
    <row r="4520" spans="1:4" x14ac:dyDescent="0.2">
      <c r="A4520" s="158"/>
      <c r="D4520" s="138"/>
    </row>
    <row r="4521" spans="1:4" x14ac:dyDescent="0.2">
      <c r="A4521" s="158"/>
      <c r="D4521" s="138"/>
    </row>
    <row r="4522" spans="1:4" x14ac:dyDescent="0.2">
      <c r="A4522" s="158"/>
      <c r="D4522" s="138"/>
    </row>
    <row r="4523" spans="1:4" x14ac:dyDescent="0.2">
      <c r="A4523" s="158"/>
      <c r="D4523" s="138"/>
    </row>
    <row r="4524" spans="1:4" x14ac:dyDescent="0.2">
      <c r="A4524" s="158"/>
      <c r="D4524" s="138"/>
    </row>
    <row r="4525" spans="1:4" x14ac:dyDescent="0.2">
      <c r="A4525" s="158"/>
      <c r="D4525" s="138"/>
    </row>
    <row r="4526" spans="1:4" x14ac:dyDescent="0.2">
      <c r="A4526" s="158"/>
      <c r="D4526" s="138"/>
    </row>
    <row r="4527" spans="1:4" x14ac:dyDescent="0.2">
      <c r="A4527" s="158"/>
      <c r="D4527" s="138"/>
    </row>
    <row r="4528" spans="1:4" x14ac:dyDescent="0.2">
      <c r="A4528" s="158"/>
      <c r="D4528" s="138"/>
    </row>
    <row r="4529" spans="1:4" x14ac:dyDescent="0.2">
      <c r="A4529" s="158"/>
      <c r="D4529" s="138"/>
    </row>
    <row r="4530" spans="1:4" x14ac:dyDescent="0.2">
      <c r="A4530" s="158"/>
      <c r="D4530" s="138"/>
    </row>
    <row r="4531" spans="1:4" x14ac:dyDescent="0.2">
      <c r="A4531" s="158"/>
      <c r="D4531" s="138"/>
    </row>
    <row r="4532" spans="1:4" x14ac:dyDescent="0.2">
      <c r="A4532" s="158"/>
      <c r="D4532" s="138"/>
    </row>
    <row r="4533" spans="1:4" x14ac:dyDescent="0.2">
      <c r="A4533" s="158"/>
      <c r="D4533" s="138"/>
    </row>
    <row r="4534" spans="1:4" x14ac:dyDescent="0.2">
      <c r="A4534" s="158"/>
      <c r="D4534" s="138"/>
    </row>
    <row r="4535" spans="1:4" x14ac:dyDescent="0.2">
      <c r="A4535" s="158"/>
      <c r="D4535" s="138"/>
    </row>
    <row r="4536" spans="1:4" x14ac:dyDescent="0.2">
      <c r="A4536" s="158"/>
      <c r="D4536" s="138"/>
    </row>
    <row r="4537" spans="1:4" x14ac:dyDescent="0.2">
      <c r="A4537" s="158"/>
      <c r="D4537" s="138"/>
    </row>
    <row r="4538" spans="1:4" x14ac:dyDescent="0.2">
      <c r="A4538" s="158"/>
      <c r="D4538" s="138"/>
    </row>
    <row r="4539" spans="1:4" x14ac:dyDescent="0.2">
      <c r="A4539" s="158"/>
      <c r="D4539" s="138"/>
    </row>
    <row r="4540" spans="1:4" x14ac:dyDescent="0.2">
      <c r="A4540" s="158"/>
      <c r="D4540" s="138"/>
    </row>
    <row r="4541" spans="1:4" x14ac:dyDescent="0.2">
      <c r="A4541" s="158"/>
      <c r="D4541" s="138"/>
    </row>
    <row r="4542" spans="1:4" x14ac:dyDescent="0.2">
      <c r="A4542" s="158"/>
      <c r="D4542" s="138"/>
    </row>
    <row r="4543" spans="1:4" x14ac:dyDescent="0.2">
      <c r="A4543" s="158"/>
      <c r="D4543" s="138"/>
    </row>
    <row r="4544" spans="1:4" x14ac:dyDescent="0.2">
      <c r="A4544" s="158"/>
      <c r="D4544" s="138"/>
    </row>
    <row r="4545" spans="1:4" x14ac:dyDescent="0.2">
      <c r="A4545" s="158"/>
      <c r="D4545" s="138"/>
    </row>
    <row r="4546" spans="1:4" x14ac:dyDescent="0.2">
      <c r="A4546" s="158"/>
      <c r="D4546" s="138"/>
    </row>
    <row r="4547" spans="1:4" x14ac:dyDescent="0.2">
      <c r="A4547" s="158"/>
      <c r="D4547" s="138"/>
    </row>
    <row r="4548" spans="1:4" x14ac:dyDescent="0.2">
      <c r="A4548" s="158"/>
      <c r="D4548" s="138"/>
    </row>
    <row r="4549" spans="1:4" x14ac:dyDescent="0.2">
      <c r="A4549" s="158"/>
      <c r="D4549" s="138"/>
    </row>
    <row r="4550" spans="1:4" x14ac:dyDescent="0.2">
      <c r="A4550" s="158"/>
      <c r="D4550" s="138"/>
    </row>
    <row r="4551" spans="1:4" x14ac:dyDescent="0.2">
      <c r="A4551" s="158"/>
      <c r="D4551" s="138"/>
    </row>
    <row r="4552" spans="1:4" x14ac:dyDescent="0.2">
      <c r="A4552" s="158"/>
      <c r="D4552" s="138"/>
    </row>
    <row r="4553" spans="1:4" x14ac:dyDescent="0.2">
      <c r="A4553" s="158"/>
      <c r="D4553" s="138"/>
    </row>
    <row r="4554" spans="1:4" x14ac:dyDescent="0.2">
      <c r="A4554" s="158"/>
      <c r="D4554" s="138"/>
    </row>
    <row r="4555" spans="1:4" x14ac:dyDescent="0.2">
      <c r="A4555" s="158"/>
      <c r="D4555" s="138"/>
    </row>
    <row r="4556" spans="1:4" x14ac:dyDescent="0.2">
      <c r="A4556" s="158"/>
      <c r="D4556" s="138"/>
    </row>
    <row r="4557" spans="1:4" x14ac:dyDescent="0.2">
      <c r="A4557" s="158"/>
      <c r="D4557" s="138"/>
    </row>
    <row r="4558" spans="1:4" x14ac:dyDescent="0.2">
      <c r="A4558" s="158"/>
      <c r="D4558" s="138"/>
    </row>
    <row r="4559" spans="1:4" x14ac:dyDescent="0.2">
      <c r="A4559" s="158"/>
      <c r="D4559" s="138"/>
    </row>
    <row r="4560" spans="1:4" x14ac:dyDescent="0.2">
      <c r="A4560" s="158"/>
      <c r="D4560" s="138"/>
    </row>
    <row r="4561" spans="1:4" x14ac:dyDescent="0.2">
      <c r="A4561" s="158"/>
      <c r="D4561" s="138"/>
    </row>
    <row r="4562" spans="1:4" x14ac:dyDescent="0.2">
      <c r="A4562" s="158"/>
      <c r="D4562" s="138"/>
    </row>
    <row r="4563" spans="1:4" x14ac:dyDescent="0.2">
      <c r="A4563" s="158"/>
      <c r="D4563" s="138"/>
    </row>
    <row r="4564" spans="1:4" x14ac:dyDescent="0.2">
      <c r="A4564" s="158"/>
      <c r="D4564" s="138"/>
    </row>
    <row r="4565" spans="1:4" x14ac:dyDescent="0.2">
      <c r="A4565" s="158"/>
      <c r="D4565" s="138"/>
    </row>
    <row r="4566" spans="1:4" x14ac:dyDescent="0.2">
      <c r="A4566" s="158"/>
      <c r="D4566" s="138"/>
    </row>
    <row r="4567" spans="1:4" x14ac:dyDescent="0.2">
      <c r="A4567" s="158"/>
      <c r="D4567" s="138"/>
    </row>
    <row r="4568" spans="1:4" x14ac:dyDescent="0.2">
      <c r="A4568" s="158"/>
      <c r="D4568" s="138"/>
    </row>
    <row r="4569" spans="1:4" x14ac:dyDescent="0.2">
      <c r="A4569" s="158"/>
      <c r="D4569" s="138"/>
    </row>
    <row r="4570" spans="1:4" x14ac:dyDescent="0.2">
      <c r="A4570" s="158"/>
      <c r="D4570" s="138"/>
    </row>
    <row r="4571" spans="1:4" x14ac:dyDescent="0.2">
      <c r="A4571" s="158"/>
      <c r="D4571" s="138"/>
    </row>
    <row r="4572" spans="1:4" x14ac:dyDescent="0.2">
      <c r="A4572" s="158"/>
      <c r="D4572" s="138"/>
    </row>
    <row r="4573" spans="1:4" x14ac:dyDescent="0.2">
      <c r="A4573" s="158"/>
      <c r="D4573" s="138"/>
    </row>
    <row r="4574" spans="1:4" x14ac:dyDescent="0.2">
      <c r="A4574" s="158"/>
      <c r="D4574" s="138"/>
    </row>
    <row r="4575" spans="1:4" x14ac:dyDescent="0.2">
      <c r="A4575" s="158"/>
      <c r="D4575" s="138"/>
    </row>
    <row r="4576" spans="1:4" x14ac:dyDescent="0.2">
      <c r="A4576" s="158"/>
      <c r="D4576" s="138"/>
    </row>
    <row r="4577" spans="1:4" x14ac:dyDescent="0.2">
      <c r="A4577" s="158"/>
      <c r="D4577" s="138"/>
    </row>
    <row r="4578" spans="1:4" x14ac:dyDescent="0.2">
      <c r="A4578" s="158"/>
      <c r="D4578" s="138"/>
    </row>
    <row r="4579" spans="1:4" x14ac:dyDescent="0.2">
      <c r="A4579" s="158"/>
      <c r="D4579" s="138"/>
    </row>
    <row r="4580" spans="1:4" x14ac:dyDescent="0.2">
      <c r="A4580" s="158"/>
      <c r="D4580" s="138"/>
    </row>
    <row r="4581" spans="1:4" x14ac:dyDescent="0.2">
      <c r="A4581" s="158"/>
      <c r="D4581" s="138"/>
    </row>
    <row r="4582" spans="1:4" x14ac:dyDescent="0.2">
      <c r="A4582" s="158"/>
      <c r="D4582" s="138"/>
    </row>
    <row r="4583" spans="1:4" x14ac:dyDescent="0.2">
      <c r="A4583" s="158"/>
      <c r="D4583" s="138"/>
    </row>
    <row r="4584" spans="1:4" x14ac:dyDescent="0.2">
      <c r="A4584" s="158"/>
      <c r="D4584" s="138"/>
    </row>
    <row r="4585" spans="1:4" x14ac:dyDescent="0.2">
      <c r="A4585" s="158"/>
      <c r="D4585" s="138"/>
    </row>
    <row r="4586" spans="1:4" x14ac:dyDescent="0.2">
      <c r="A4586" s="158"/>
      <c r="D4586" s="138"/>
    </row>
    <row r="4587" spans="1:4" x14ac:dyDescent="0.2">
      <c r="A4587" s="158"/>
      <c r="D4587" s="138"/>
    </row>
    <row r="4588" spans="1:4" x14ac:dyDescent="0.2">
      <c r="A4588" s="158"/>
      <c r="D4588" s="138"/>
    </row>
    <row r="4589" spans="1:4" x14ac:dyDescent="0.2">
      <c r="A4589" s="158"/>
      <c r="D4589" s="138"/>
    </row>
    <row r="4590" spans="1:4" x14ac:dyDescent="0.2">
      <c r="A4590" s="158"/>
      <c r="D4590" s="138"/>
    </row>
    <row r="4591" spans="1:4" x14ac:dyDescent="0.2">
      <c r="A4591" s="158"/>
      <c r="D4591" s="138"/>
    </row>
    <row r="4592" spans="1:4" x14ac:dyDescent="0.2">
      <c r="A4592" s="158"/>
      <c r="D4592" s="138"/>
    </row>
    <row r="4593" spans="1:4" x14ac:dyDescent="0.2">
      <c r="A4593" s="158"/>
      <c r="D4593" s="138"/>
    </row>
    <row r="4594" spans="1:4" x14ac:dyDescent="0.2">
      <c r="A4594" s="158"/>
      <c r="D4594" s="138"/>
    </row>
    <row r="4595" spans="1:4" x14ac:dyDescent="0.2">
      <c r="A4595" s="158"/>
      <c r="D4595" s="138"/>
    </row>
    <row r="4596" spans="1:4" x14ac:dyDescent="0.2">
      <c r="A4596" s="158"/>
      <c r="D4596" s="138"/>
    </row>
    <row r="4597" spans="1:4" x14ac:dyDescent="0.2">
      <c r="A4597" s="158"/>
      <c r="D4597" s="138"/>
    </row>
    <row r="4598" spans="1:4" x14ac:dyDescent="0.2">
      <c r="A4598" s="158"/>
      <c r="D4598" s="138"/>
    </row>
    <row r="4599" spans="1:4" x14ac:dyDescent="0.2">
      <c r="A4599" s="158"/>
      <c r="D4599" s="138"/>
    </row>
    <row r="4600" spans="1:4" x14ac:dyDescent="0.2">
      <c r="A4600" s="158"/>
      <c r="D4600" s="138"/>
    </row>
    <row r="4601" spans="1:4" x14ac:dyDescent="0.2">
      <c r="A4601" s="158"/>
      <c r="D4601" s="138"/>
    </row>
    <row r="4602" spans="1:4" x14ac:dyDescent="0.2">
      <c r="A4602" s="158"/>
      <c r="D4602" s="138"/>
    </row>
    <row r="4603" spans="1:4" x14ac:dyDescent="0.2">
      <c r="A4603" s="158"/>
      <c r="D4603" s="138"/>
    </row>
    <row r="4604" spans="1:4" x14ac:dyDescent="0.2">
      <c r="A4604" s="158"/>
      <c r="D4604" s="138"/>
    </row>
    <row r="4605" spans="1:4" x14ac:dyDescent="0.2">
      <c r="A4605" s="158"/>
      <c r="D4605" s="138"/>
    </row>
    <row r="4606" spans="1:4" x14ac:dyDescent="0.2">
      <c r="A4606" s="158"/>
      <c r="D4606" s="138"/>
    </row>
    <row r="4607" spans="1:4" x14ac:dyDescent="0.2">
      <c r="A4607" s="158"/>
      <c r="D4607" s="138"/>
    </row>
    <row r="4608" spans="1:4" x14ac:dyDescent="0.2">
      <c r="A4608" s="158"/>
      <c r="D4608" s="138"/>
    </row>
    <row r="4609" spans="1:4" x14ac:dyDescent="0.2">
      <c r="A4609" s="158"/>
      <c r="D4609" s="138"/>
    </row>
    <row r="4610" spans="1:4" x14ac:dyDescent="0.2">
      <c r="A4610" s="158"/>
      <c r="D4610" s="138"/>
    </row>
    <row r="4611" spans="1:4" x14ac:dyDescent="0.2">
      <c r="A4611" s="158"/>
      <c r="D4611" s="138"/>
    </row>
    <row r="4612" spans="1:4" x14ac:dyDescent="0.2">
      <c r="A4612" s="158"/>
      <c r="D4612" s="138"/>
    </row>
    <row r="4613" spans="1:4" x14ac:dyDescent="0.2">
      <c r="A4613" s="158"/>
      <c r="D4613" s="138"/>
    </row>
    <row r="4614" spans="1:4" x14ac:dyDescent="0.2">
      <c r="A4614" s="158"/>
      <c r="D4614" s="138"/>
    </row>
    <row r="4615" spans="1:4" x14ac:dyDescent="0.2">
      <c r="A4615" s="158"/>
      <c r="D4615" s="138"/>
    </row>
    <row r="4616" spans="1:4" x14ac:dyDescent="0.2">
      <c r="A4616" s="158"/>
      <c r="D4616" s="138"/>
    </row>
    <row r="4617" spans="1:4" x14ac:dyDescent="0.2">
      <c r="A4617" s="158"/>
      <c r="D4617" s="138"/>
    </row>
    <row r="4618" spans="1:4" x14ac:dyDescent="0.2">
      <c r="A4618" s="158"/>
      <c r="D4618" s="138"/>
    </row>
    <row r="4619" spans="1:4" x14ac:dyDescent="0.2">
      <c r="A4619" s="158"/>
      <c r="D4619" s="138"/>
    </row>
    <row r="4620" spans="1:4" x14ac:dyDescent="0.2">
      <c r="A4620" s="158"/>
      <c r="D4620" s="138"/>
    </row>
    <row r="4621" spans="1:4" x14ac:dyDescent="0.2">
      <c r="A4621" s="158"/>
      <c r="D4621" s="138"/>
    </row>
    <row r="4622" spans="1:4" x14ac:dyDescent="0.2">
      <c r="A4622" s="158"/>
      <c r="D4622" s="138"/>
    </row>
    <row r="4623" spans="1:4" x14ac:dyDescent="0.2">
      <c r="A4623" s="158"/>
      <c r="D4623" s="138"/>
    </row>
    <row r="4624" spans="1:4" x14ac:dyDescent="0.2">
      <c r="A4624" s="158"/>
      <c r="D4624" s="138"/>
    </row>
    <row r="4625" spans="1:4" x14ac:dyDescent="0.2">
      <c r="A4625" s="158"/>
      <c r="D4625" s="138"/>
    </row>
    <row r="4626" spans="1:4" x14ac:dyDescent="0.2">
      <c r="A4626" s="158"/>
      <c r="D4626" s="138"/>
    </row>
    <row r="4627" spans="1:4" x14ac:dyDescent="0.2">
      <c r="A4627" s="158"/>
      <c r="D4627" s="138"/>
    </row>
    <row r="4628" spans="1:4" x14ac:dyDescent="0.2">
      <c r="A4628" s="158"/>
      <c r="D4628" s="138"/>
    </row>
    <row r="4629" spans="1:4" x14ac:dyDescent="0.2">
      <c r="A4629" s="158"/>
      <c r="D4629" s="138"/>
    </row>
    <row r="4630" spans="1:4" x14ac:dyDescent="0.2">
      <c r="A4630" s="158"/>
      <c r="D4630" s="138"/>
    </row>
    <row r="4631" spans="1:4" x14ac:dyDescent="0.2">
      <c r="A4631" s="158"/>
      <c r="D4631" s="138"/>
    </row>
    <row r="4632" spans="1:4" x14ac:dyDescent="0.2">
      <c r="A4632" s="158"/>
      <c r="D4632" s="138"/>
    </row>
    <row r="4633" spans="1:4" x14ac:dyDescent="0.2">
      <c r="A4633" s="158"/>
      <c r="D4633" s="138"/>
    </row>
    <row r="4634" spans="1:4" x14ac:dyDescent="0.2">
      <c r="A4634" s="158"/>
      <c r="D4634" s="138"/>
    </row>
    <row r="4635" spans="1:4" x14ac:dyDescent="0.2">
      <c r="A4635" s="158"/>
      <c r="D4635" s="138"/>
    </row>
    <row r="4636" spans="1:4" x14ac:dyDescent="0.2">
      <c r="A4636" s="158"/>
      <c r="D4636" s="138"/>
    </row>
    <row r="4637" spans="1:4" x14ac:dyDescent="0.2">
      <c r="A4637" s="158"/>
      <c r="D4637" s="138"/>
    </row>
    <row r="4638" spans="1:4" x14ac:dyDescent="0.2">
      <c r="A4638" s="158"/>
      <c r="D4638" s="138"/>
    </row>
    <row r="4639" spans="1:4" x14ac:dyDescent="0.2">
      <c r="A4639" s="158"/>
      <c r="D4639" s="138"/>
    </row>
    <row r="4640" spans="1:4" x14ac:dyDescent="0.2">
      <c r="A4640" s="158"/>
      <c r="D4640" s="138"/>
    </row>
    <row r="4641" spans="1:4" x14ac:dyDescent="0.2">
      <c r="A4641" s="158"/>
      <c r="D4641" s="138"/>
    </row>
    <row r="4642" spans="1:4" x14ac:dyDescent="0.2">
      <c r="A4642" s="158"/>
      <c r="D4642" s="138"/>
    </row>
    <row r="4643" spans="1:4" x14ac:dyDescent="0.2">
      <c r="A4643" s="158"/>
      <c r="D4643" s="138"/>
    </row>
    <row r="4644" spans="1:4" x14ac:dyDescent="0.2">
      <c r="A4644" s="158"/>
      <c r="D4644" s="138"/>
    </row>
    <row r="4645" spans="1:4" x14ac:dyDescent="0.2">
      <c r="A4645" s="158"/>
      <c r="D4645" s="138"/>
    </row>
    <row r="4646" spans="1:4" x14ac:dyDescent="0.2">
      <c r="A4646" s="158"/>
      <c r="D4646" s="138"/>
    </row>
    <row r="4647" spans="1:4" x14ac:dyDescent="0.2">
      <c r="A4647" s="158"/>
      <c r="D4647" s="138"/>
    </row>
    <row r="4648" spans="1:4" x14ac:dyDescent="0.2">
      <c r="A4648" s="158"/>
      <c r="D4648" s="138"/>
    </row>
    <row r="4649" spans="1:4" x14ac:dyDescent="0.2">
      <c r="A4649" s="158"/>
      <c r="D4649" s="138"/>
    </row>
    <row r="4650" spans="1:4" x14ac:dyDescent="0.2">
      <c r="A4650" s="158"/>
      <c r="D4650" s="138"/>
    </row>
    <row r="4651" spans="1:4" x14ac:dyDescent="0.2">
      <c r="A4651" s="158"/>
      <c r="D4651" s="138"/>
    </row>
    <row r="4652" spans="1:4" x14ac:dyDescent="0.2">
      <c r="A4652" s="158"/>
      <c r="D4652" s="138"/>
    </row>
    <row r="4653" spans="1:4" x14ac:dyDescent="0.2">
      <c r="A4653" s="158"/>
      <c r="D4653" s="138"/>
    </row>
    <row r="4654" spans="1:4" x14ac:dyDescent="0.2">
      <c r="A4654" s="158"/>
      <c r="D4654" s="138"/>
    </row>
    <row r="4655" spans="1:4" x14ac:dyDescent="0.2">
      <c r="A4655" s="158"/>
      <c r="D4655" s="138"/>
    </row>
    <row r="4656" spans="1:4" x14ac:dyDescent="0.2">
      <c r="A4656" s="158"/>
      <c r="D4656" s="138"/>
    </row>
    <row r="4657" spans="1:4" x14ac:dyDescent="0.2">
      <c r="A4657" s="158"/>
      <c r="D4657" s="138"/>
    </row>
    <row r="4658" spans="1:4" x14ac:dyDescent="0.2">
      <c r="A4658" s="158"/>
      <c r="D4658" s="138"/>
    </row>
    <row r="4659" spans="1:4" x14ac:dyDescent="0.2">
      <c r="A4659" s="158"/>
      <c r="D4659" s="138"/>
    </row>
    <row r="4660" spans="1:4" x14ac:dyDescent="0.2">
      <c r="A4660" s="158"/>
      <c r="D4660" s="138"/>
    </row>
    <row r="4661" spans="1:4" x14ac:dyDescent="0.2">
      <c r="A4661" s="158"/>
      <c r="D4661" s="138"/>
    </row>
    <row r="4662" spans="1:4" x14ac:dyDescent="0.2">
      <c r="A4662" s="158"/>
      <c r="D4662" s="138"/>
    </row>
    <row r="4663" spans="1:4" x14ac:dyDescent="0.2">
      <c r="A4663" s="158"/>
      <c r="D4663" s="138"/>
    </row>
    <row r="4664" spans="1:4" x14ac:dyDescent="0.2">
      <c r="A4664" s="158"/>
      <c r="D4664" s="138"/>
    </row>
    <row r="4665" spans="1:4" x14ac:dyDescent="0.2">
      <c r="A4665" s="158"/>
      <c r="D4665" s="138"/>
    </row>
    <row r="4666" spans="1:4" x14ac:dyDescent="0.2">
      <c r="A4666" s="158"/>
      <c r="D4666" s="138"/>
    </row>
    <row r="4667" spans="1:4" x14ac:dyDescent="0.2">
      <c r="A4667" s="158"/>
      <c r="D4667" s="138"/>
    </row>
    <row r="4668" spans="1:4" x14ac:dyDescent="0.2">
      <c r="A4668" s="158"/>
      <c r="D4668" s="138"/>
    </row>
    <row r="4669" spans="1:4" x14ac:dyDescent="0.2">
      <c r="A4669" s="158"/>
      <c r="D4669" s="138"/>
    </row>
    <row r="4670" spans="1:4" x14ac:dyDescent="0.2">
      <c r="A4670" s="158"/>
      <c r="D4670" s="138"/>
    </row>
    <row r="4671" spans="1:4" x14ac:dyDescent="0.2">
      <c r="A4671" s="158"/>
      <c r="D4671" s="138"/>
    </row>
    <row r="4672" spans="1:4" x14ac:dyDescent="0.2">
      <c r="A4672" s="158"/>
      <c r="D4672" s="138"/>
    </row>
    <row r="4673" spans="1:4" x14ac:dyDescent="0.2">
      <c r="A4673" s="158"/>
      <c r="D4673" s="138"/>
    </row>
    <row r="4674" spans="1:4" x14ac:dyDescent="0.2">
      <c r="A4674" s="158"/>
      <c r="D4674" s="138"/>
    </row>
    <row r="4675" spans="1:4" x14ac:dyDescent="0.2">
      <c r="A4675" s="158"/>
      <c r="D4675" s="138"/>
    </row>
    <row r="4676" spans="1:4" x14ac:dyDescent="0.2">
      <c r="A4676" s="158"/>
      <c r="D4676" s="138"/>
    </row>
    <row r="4677" spans="1:4" x14ac:dyDescent="0.2">
      <c r="A4677" s="158"/>
      <c r="D4677" s="138"/>
    </row>
    <row r="4678" spans="1:4" x14ac:dyDescent="0.2">
      <c r="A4678" s="158"/>
      <c r="D4678" s="138"/>
    </row>
    <row r="4679" spans="1:4" x14ac:dyDescent="0.2">
      <c r="A4679" s="158"/>
      <c r="D4679" s="138"/>
    </row>
    <row r="4680" spans="1:4" x14ac:dyDescent="0.2">
      <c r="A4680" s="158"/>
      <c r="D4680" s="138"/>
    </row>
    <row r="4681" spans="1:4" x14ac:dyDescent="0.2">
      <c r="A4681" s="158"/>
      <c r="D4681" s="138"/>
    </row>
    <row r="4682" spans="1:4" x14ac:dyDescent="0.2">
      <c r="A4682" s="158"/>
      <c r="D4682" s="138"/>
    </row>
    <row r="4683" spans="1:4" x14ac:dyDescent="0.2">
      <c r="A4683" s="158"/>
      <c r="D4683" s="138"/>
    </row>
    <row r="4684" spans="1:4" x14ac:dyDescent="0.2">
      <c r="A4684" s="158"/>
      <c r="D4684" s="138"/>
    </row>
    <row r="4685" spans="1:4" x14ac:dyDescent="0.2">
      <c r="A4685" s="158"/>
      <c r="D4685" s="138"/>
    </row>
    <row r="4686" spans="1:4" x14ac:dyDescent="0.2">
      <c r="A4686" s="158"/>
      <c r="D4686" s="138"/>
    </row>
    <row r="4687" spans="1:4" x14ac:dyDescent="0.2">
      <c r="A4687" s="158"/>
      <c r="D4687" s="138"/>
    </row>
    <row r="4688" spans="1:4" x14ac:dyDescent="0.2">
      <c r="A4688" s="158"/>
      <c r="D4688" s="138"/>
    </row>
    <row r="4689" spans="1:4" x14ac:dyDescent="0.2">
      <c r="A4689" s="158"/>
      <c r="D4689" s="138"/>
    </row>
    <row r="4690" spans="1:4" x14ac:dyDescent="0.2">
      <c r="A4690" s="158"/>
      <c r="D4690" s="138"/>
    </row>
    <row r="4691" spans="1:4" x14ac:dyDescent="0.2">
      <c r="A4691" s="158"/>
      <c r="D4691" s="138"/>
    </row>
    <row r="4692" spans="1:4" x14ac:dyDescent="0.2">
      <c r="A4692" s="158"/>
      <c r="D4692" s="138"/>
    </row>
    <row r="4693" spans="1:4" x14ac:dyDescent="0.2">
      <c r="A4693" s="158"/>
      <c r="D4693" s="138"/>
    </row>
    <row r="4694" spans="1:4" x14ac:dyDescent="0.2">
      <c r="A4694" s="158"/>
      <c r="D4694" s="138"/>
    </row>
    <row r="4695" spans="1:4" x14ac:dyDescent="0.2">
      <c r="A4695" s="158"/>
      <c r="D4695" s="138"/>
    </row>
    <row r="4696" spans="1:4" x14ac:dyDescent="0.2">
      <c r="A4696" s="158"/>
      <c r="D4696" s="138"/>
    </row>
    <row r="4697" spans="1:4" x14ac:dyDescent="0.2">
      <c r="A4697" s="158"/>
      <c r="D4697" s="138"/>
    </row>
    <row r="4698" spans="1:4" x14ac:dyDescent="0.2">
      <c r="A4698" s="158"/>
      <c r="D4698" s="138"/>
    </row>
    <row r="4699" spans="1:4" x14ac:dyDescent="0.2">
      <c r="A4699" s="158"/>
      <c r="D4699" s="138"/>
    </row>
    <row r="4700" spans="1:4" x14ac:dyDescent="0.2">
      <c r="A4700" s="158"/>
      <c r="D4700" s="138"/>
    </row>
    <row r="4701" spans="1:4" x14ac:dyDescent="0.2">
      <c r="A4701" s="158"/>
      <c r="D4701" s="138"/>
    </row>
    <row r="4702" spans="1:4" x14ac:dyDescent="0.2">
      <c r="A4702" s="158"/>
      <c r="D4702" s="138"/>
    </row>
    <row r="4703" spans="1:4" x14ac:dyDescent="0.2">
      <c r="A4703" s="158"/>
      <c r="D4703" s="138"/>
    </row>
    <row r="4704" spans="1:4" x14ac:dyDescent="0.2">
      <c r="A4704" s="158"/>
      <c r="D4704" s="138"/>
    </row>
    <row r="4705" spans="1:4" x14ac:dyDescent="0.2">
      <c r="A4705" s="158"/>
      <c r="D4705" s="138"/>
    </row>
    <row r="4706" spans="1:4" x14ac:dyDescent="0.2">
      <c r="A4706" s="158"/>
      <c r="D4706" s="138"/>
    </row>
    <row r="4707" spans="1:4" x14ac:dyDescent="0.2">
      <c r="A4707" s="158"/>
      <c r="D4707" s="138"/>
    </row>
    <row r="4708" spans="1:4" x14ac:dyDescent="0.2">
      <c r="A4708" s="158"/>
      <c r="D4708" s="138"/>
    </row>
    <row r="4709" spans="1:4" x14ac:dyDescent="0.2">
      <c r="A4709" s="158"/>
      <c r="D4709" s="138"/>
    </row>
    <row r="4710" spans="1:4" x14ac:dyDescent="0.2">
      <c r="A4710" s="158"/>
      <c r="D4710" s="138"/>
    </row>
    <row r="4711" spans="1:4" x14ac:dyDescent="0.2">
      <c r="A4711" s="158"/>
      <c r="D4711" s="138"/>
    </row>
    <row r="4712" spans="1:4" x14ac:dyDescent="0.2">
      <c r="A4712" s="158"/>
      <c r="D4712" s="138"/>
    </row>
    <row r="4713" spans="1:4" x14ac:dyDescent="0.2">
      <c r="A4713" s="158"/>
      <c r="D4713" s="138"/>
    </row>
    <row r="4714" spans="1:4" x14ac:dyDescent="0.2">
      <c r="A4714" s="158"/>
      <c r="D4714" s="138"/>
    </row>
    <row r="4715" spans="1:4" x14ac:dyDescent="0.2">
      <c r="A4715" s="158"/>
      <c r="D4715" s="138"/>
    </row>
    <row r="4716" spans="1:4" x14ac:dyDescent="0.2">
      <c r="A4716" s="158"/>
      <c r="D4716" s="138"/>
    </row>
    <row r="4717" spans="1:4" x14ac:dyDescent="0.2">
      <c r="A4717" s="158"/>
      <c r="D4717" s="138"/>
    </row>
    <row r="4718" spans="1:4" x14ac:dyDescent="0.2">
      <c r="A4718" s="158"/>
      <c r="D4718" s="138"/>
    </row>
    <row r="4719" spans="1:4" x14ac:dyDescent="0.2">
      <c r="A4719" s="158"/>
      <c r="D4719" s="138"/>
    </row>
    <row r="4720" spans="1:4" x14ac:dyDescent="0.2">
      <c r="A4720" s="158"/>
      <c r="D4720" s="138"/>
    </row>
    <row r="4721" spans="1:4" x14ac:dyDescent="0.2">
      <c r="A4721" s="158"/>
      <c r="D4721" s="138"/>
    </row>
    <row r="4722" spans="1:4" x14ac:dyDescent="0.2">
      <c r="A4722" s="158"/>
      <c r="D4722" s="138"/>
    </row>
    <row r="4723" spans="1:4" x14ac:dyDescent="0.2">
      <c r="A4723" s="158"/>
      <c r="D4723" s="138"/>
    </row>
    <row r="4724" spans="1:4" x14ac:dyDescent="0.2">
      <c r="A4724" s="158"/>
      <c r="D4724" s="138"/>
    </row>
    <row r="4725" spans="1:4" x14ac:dyDescent="0.2">
      <c r="A4725" s="158"/>
      <c r="D4725" s="138"/>
    </row>
    <row r="4726" spans="1:4" x14ac:dyDescent="0.2">
      <c r="A4726" s="158"/>
      <c r="D4726" s="138"/>
    </row>
    <row r="4727" spans="1:4" x14ac:dyDescent="0.2">
      <c r="A4727" s="158"/>
      <c r="D4727" s="138"/>
    </row>
    <row r="4728" spans="1:4" x14ac:dyDescent="0.2">
      <c r="A4728" s="158"/>
      <c r="D4728" s="138"/>
    </row>
    <row r="4729" spans="1:4" x14ac:dyDescent="0.2">
      <c r="A4729" s="158"/>
      <c r="D4729" s="138"/>
    </row>
    <row r="4730" spans="1:4" x14ac:dyDescent="0.2">
      <c r="A4730" s="158"/>
      <c r="D4730" s="138"/>
    </row>
    <row r="4731" spans="1:4" x14ac:dyDescent="0.2">
      <c r="A4731" s="158"/>
      <c r="D4731" s="138"/>
    </row>
    <row r="4732" spans="1:4" x14ac:dyDescent="0.2">
      <c r="A4732" s="158"/>
      <c r="D4732" s="138"/>
    </row>
    <row r="4733" spans="1:4" x14ac:dyDescent="0.2">
      <c r="A4733" s="158"/>
      <c r="D4733" s="138"/>
    </row>
    <row r="4734" spans="1:4" x14ac:dyDescent="0.2">
      <c r="A4734" s="158"/>
      <c r="D4734" s="138"/>
    </row>
    <row r="4735" spans="1:4" x14ac:dyDescent="0.2">
      <c r="A4735" s="158"/>
      <c r="D4735" s="138"/>
    </row>
    <row r="4736" spans="1:4" x14ac:dyDescent="0.2">
      <c r="A4736" s="158"/>
      <c r="D4736" s="138"/>
    </row>
    <row r="4737" spans="1:4" x14ac:dyDescent="0.2">
      <c r="A4737" s="158"/>
      <c r="D4737" s="138"/>
    </row>
    <row r="4738" spans="1:4" x14ac:dyDescent="0.2">
      <c r="A4738" s="158"/>
      <c r="D4738" s="138"/>
    </row>
    <row r="4739" spans="1:4" x14ac:dyDescent="0.2">
      <c r="A4739" s="158"/>
      <c r="D4739" s="138"/>
    </row>
    <row r="4740" spans="1:4" x14ac:dyDescent="0.2">
      <c r="A4740" s="158"/>
      <c r="D4740" s="138"/>
    </row>
    <row r="4741" spans="1:4" x14ac:dyDescent="0.2">
      <c r="A4741" s="158"/>
      <c r="D4741" s="138"/>
    </row>
    <row r="4742" spans="1:4" x14ac:dyDescent="0.2">
      <c r="A4742" s="158"/>
      <c r="D4742" s="138"/>
    </row>
    <row r="4743" spans="1:4" x14ac:dyDescent="0.2">
      <c r="A4743" s="158"/>
      <c r="D4743" s="138"/>
    </row>
    <row r="4744" spans="1:4" x14ac:dyDescent="0.2">
      <c r="A4744" s="158"/>
      <c r="D4744" s="138"/>
    </row>
    <row r="4745" spans="1:4" x14ac:dyDescent="0.2">
      <c r="A4745" s="158"/>
      <c r="D4745" s="138"/>
    </row>
    <row r="4746" spans="1:4" x14ac:dyDescent="0.2">
      <c r="A4746" s="158"/>
      <c r="D4746" s="138"/>
    </row>
    <row r="4747" spans="1:4" x14ac:dyDescent="0.2">
      <c r="A4747" s="158"/>
      <c r="D4747" s="138"/>
    </row>
    <row r="4748" spans="1:4" x14ac:dyDescent="0.2">
      <c r="A4748" s="158"/>
      <c r="D4748" s="138"/>
    </row>
    <row r="4749" spans="1:4" x14ac:dyDescent="0.2">
      <c r="A4749" s="158"/>
      <c r="D4749" s="138"/>
    </row>
    <row r="4750" spans="1:4" x14ac:dyDescent="0.2">
      <c r="A4750" s="158"/>
      <c r="D4750" s="138"/>
    </row>
    <row r="4751" spans="1:4" x14ac:dyDescent="0.2">
      <c r="A4751" s="158"/>
      <c r="D4751" s="138"/>
    </row>
    <row r="4752" spans="1:4" x14ac:dyDescent="0.2">
      <c r="A4752" s="158"/>
      <c r="D4752" s="138"/>
    </row>
    <row r="4753" spans="1:4" x14ac:dyDescent="0.2">
      <c r="A4753" s="158"/>
      <c r="D4753" s="138"/>
    </row>
    <row r="4754" spans="1:4" x14ac:dyDescent="0.2">
      <c r="A4754" s="158"/>
      <c r="D4754" s="138"/>
    </row>
    <row r="4755" spans="1:4" x14ac:dyDescent="0.2">
      <c r="A4755" s="158"/>
      <c r="D4755" s="138"/>
    </row>
    <row r="4756" spans="1:4" x14ac:dyDescent="0.2">
      <c r="A4756" s="158"/>
      <c r="D4756" s="138"/>
    </row>
    <row r="4757" spans="1:4" x14ac:dyDescent="0.2">
      <c r="A4757" s="158"/>
      <c r="D4757" s="138"/>
    </row>
    <row r="4758" spans="1:4" x14ac:dyDescent="0.2">
      <c r="A4758" s="158"/>
      <c r="D4758" s="138"/>
    </row>
    <row r="4759" spans="1:4" x14ac:dyDescent="0.2">
      <c r="A4759" s="158"/>
      <c r="D4759" s="138"/>
    </row>
    <row r="4760" spans="1:4" x14ac:dyDescent="0.2">
      <c r="A4760" s="158"/>
      <c r="D4760" s="138"/>
    </row>
    <row r="4761" spans="1:4" x14ac:dyDescent="0.2">
      <c r="A4761" s="158"/>
      <c r="D4761" s="138"/>
    </row>
    <row r="4762" spans="1:4" x14ac:dyDescent="0.2">
      <c r="A4762" s="158"/>
      <c r="D4762" s="138"/>
    </row>
    <row r="4763" spans="1:4" x14ac:dyDescent="0.2">
      <c r="A4763" s="158"/>
      <c r="D4763" s="138"/>
    </row>
    <row r="4764" spans="1:4" x14ac:dyDescent="0.2">
      <c r="A4764" s="158"/>
      <c r="D4764" s="138"/>
    </row>
    <row r="4765" spans="1:4" x14ac:dyDescent="0.2">
      <c r="A4765" s="158"/>
      <c r="D4765" s="138"/>
    </row>
    <row r="4766" spans="1:4" x14ac:dyDescent="0.2">
      <c r="A4766" s="158"/>
      <c r="D4766" s="138"/>
    </row>
    <row r="4767" spans="1:4" x14ac:dyDescent="0.2">
      <c r="A4767" s="158"/>
      <c r="D4767" s="138"/>
    </row>
    <row r="4768" spans="1:4" x14ac:dyDescent="0.2">
      <c r="A4768" s="158"/>
      <c r="D4768" s="138"/>
    </row>
    <row r="4769" spans="1:4" x14ac:dyDescent="0.2">
      <c r="A4769" s="158"/>
      <c r="D4769" s="138"/>
    </row>
    <row r="4770" spans="1:4" x14ac:dyDescent="0.2">
      <c r="A4770" s="158"/>
      <c r="D4770" s="138"/>
    </row>
    <row r="4771" spans="1:4" x14ac:dyDescent="0.2">
      <c r="A4771" s="158"/>
      <c r="D4771" s="138"/>
    </row>
    <row r="4772" spans="1:4" x14ac:dyDescent="0.2">
      <c r="A4772" s="158"/>
      <c r="D4772" s="138"/>
    </row>
    <row r="4773" spans="1:4" x14ac:dyDescent="0.2">
      <c r="A4773" s="158"/>
      <c r="D4773" s="138"/>
    </row>
    <row r="4774" spans="1:4" x14ac:dyDescent="0.2">
      <c r="A4774" s="158"/>
      <c r="D4774" s="138"/>
    </row>
    <row r="4775" spans="1:4" x14ac:dyDescent="0.2">
      <c r="A4775" s="158"/>
      <c r="D4775" s="138"/>
    </row>
    <row r="4776" spans="1:4" x14ac:dyDescent="0.2">
      <c r="A4776" s="158"/>
      <c r="D4776" s="138"/>
    </row>
    <row r="4777" spans="1:4" x14ac:dyDescent="0.2">
      <c r="A4777" s="158"/>
      <c r="D4777" s="138"/>
    </row>
    <row r="4778" spans="1:4" x14ac:dyDescent="0.2">
      <c r="A4778" s="158"/>
      <c r="D4778" s="138"/>
    </row>
    <row r="4779" spans="1:4" x14ac:dyDescent="0.2">
      <c r="A4779" s="158"/>
      <c r="D4779" s="138"/>
    </row>
    <row r="4780" spans="1:4" x14ac:dyDescent="0.2">
      <c r="A4780" s="158"/>
      <c r="D4780" s="138"/>
    </row>
    <row r="4781" spans="1:4" x14ac:dyDescent="0.2">
      <c r="A4781" s="158"/>
      <c r="D4781" s="138"/>
    </row>
    <row r="4782" spans="1:4" x14ac:dyDescent="0.2">
      <c r="A4782" s="158"/>
      <c r="D4782" s="138"/>
    </row>
    <row r="4783" spans="1:4" x14ac:dyDescent="0.2">
      <c r="A4783" s="158"/>
      <c r="D4783" s="138"/>
    </row>
    <row r="4784" spans="1:4" x14ac:dyDescent="0.2">
      <c r="A4784" s="158"/>
      <c r="D4784" s="138"/>
    </row>
    <row r="4785" spans="1:4" x14ac:dyDescent="0.2">
      <c r="A4785" s="158"/>
      <c r="D4785" s="138"/>
    </row>
    <row r="4786" spans="1:4" x14ac:dyDescent="0.2">
      <c r="A4786" s="158"/>
      <c r="D4786" s="138"/>
    </row>
    <row r="4787" spans="1:4" x14ac:dyDescent="0.2">
      <c r="A4787" s="158"/>
      <c r="D4787" s="138"/>
    </row>
    <row r="4788" spans="1:4" x14ac:dyDescent="0.2">
      <c r="A4788" s="158"/>
      <c r="D4788" s="138"/>
    </row>
    <row r="4789" spans="1:4" x14ac:dyDescent="0.2">
      <c r="A4789" s="158"/>
      <c r="D4789" s="138"/>
    </row>
    <row r="4790" spans="1:4" x14ac:dyDescent="0.2">
      <c r="A4790" s="158"/>
      <c r="D4790" s="138"/>
    </row>
    <row r="4791" spans="1:4" x14ac:dyDescent="0.2">
      <c r="A4791" s="158"/>
      <c r="D4791" s="138"/>
    </row>
    <row r="4792" spans="1:4" x14ac:dyDescent="0.2">
      <c r="A4792" s="158"/>
      <c r="D4792" s="138"/>
    </row>
    <row r="4793" spans="1:4" x14ac:dyDescent="0.2">
      <c r="A4793" s="158"/>
      <c r="D4793" s="138"/>
    </row>
    <row r="4794" spans="1:4" x14ac:dyDescent="0.2">
      <c r="A4794" s="158"/>
      <c r="D4794" s="138"/>
    </row>
    <row r="4795" spans="1:4" x14ac:dyDescent="0.2">
      <c r="A4795" s="158"/>
      <c r="D4795" s="138"/>
    </row>
    <row r="4796" spans="1:4" x14ac:dyDescent="0.2">
      <c r="A4796" s="158"/>
      <c r="D4796" s="138"/>
    </row>
    <row r="4797" spans="1:4" x14ac:dyDescent="0.2">
      <c r="A4797" s="158"/>
      <c r="D4797" s="138"/>
    </row>
    <row r="4798" spans="1:4" x14ac:dyDescent="0.2">
      <c r="A4798" s="158"/>
      <c r="D4798" s="138"/>
    </row>
    <row r="4799" spans="1:4" x14ac:dyDescent="0.2">
      <c r="A4799" s="158"/>
      <c r="D4799" s="138"/>
    </row>
    <row r="4800" spans="1:4" x14ac:dyDescent="0.2">
      <c r="A4800" s="158"/>
      <c r="D4800" s="138"/>
    </row>
    <row r="4801" spans="1:4" x14ac:dyDescent="0.2">
      <c r="A4801" s="158"/>
      <c r="D4801" s="138"/>
    </row>
    <row r="4802" spans="1:4" x14ac:dyDescent="0.2">
      <c r="A4802" s="158"/>
      <c r="D4802" s="138"/>
    </row>
    <row r="4803" spans="1:4" x14ac:dyDescent="0.2">
      <c r="A4803" s="158"/>
      <c r="D4803" s="138"/>
    </row>
    <row r="4804" spans="1:4" x14ac:dyDescent="0.2">
      <c r="A4804" s="158"/>
      <c r="D4804" s="138"/>
    </row>
    <row r="4805" spans="1:4" x14ac:dyDescent="0.2">
      <c r="A4805" s="158"/>
      <c r="D4805" s="138"/>
    </row>
    <row r="4806" spans="1:4" x14ac:dyDescent="0.2">
      <c r="A4806" s="158"/>
      <c r="D4806" s="138"/>
    </row>
    <row r="4807" spans="1:4" x14ac:dyDescent="0.2">
      <c r="A4807" s="158"/>
      <c r="D4807" s="138"/>
    </row>
    <row r="4808" spans="1:4" x14ac:dyDescent="0.2">
      <c r="A4808" s="158"/>
      <c r="D4808" s="138"/>
    </row>
    <row r="4809" spans="1:4" x14ac:dyDescent="0.2">
      <c r="A4809" s="158"/>
      <c r="D4809" s="138"/>
    </row>
    <row r="4810" spans="1:4" x14ac:dyDescent="0.2">
      <c r="A4810" s="158"/>
      <c r="D4810" s="138"/>
    </row>
    <row r="4811" spans="1:4" x14ac:dyDescent="0.2">
      <c r="A4811" s="158"/>
      <c r="D4811" s="138"/>
    </row>
    <row r="4812" spans="1:4" x14ac:dyDescent="0.2">
      <c r="A4812" s="158"/>
      <c r="D4812" s="138"/>
    </row>
    <row r="4813" spans="1:4" x14ac:dyDescent="0.2">
      <c r="A4813" s="158"/>
      <c r="D4813" s="138"/>
    </row>
    <row r="4814" spans="1:4" x14ac:dyDescent="0.2">
      <c r="A4814" s="158"/>
      <c r="D4814" s="138"/>
    </row>
    <row r="4815" spans="1:4" x14ac:dyDescent="0.2">
      <c r="A4815" s="158"/>
      <c r="D4815" s="138"/>
    </row>
    <row r="4816" spans="1:4" x14ac:dyDescent="0.2">
      <c r="A4816" s="158"/>
      <c r="D4816" s="138"/>
    </row>
    <row r="4817" spans="1:4" x14ac:dyDescent="0.2">
      <c r="A4817" s="158"/>
      <c r="D4817" s="138"/>
    </row>
    <row r="4818" spans="1:4" x14ac:dyDescent="0.2">
      <c r="A4818" s="158"/>
      <c r="D4818" s="138"/>
    </row>
    <row r="4819" spans="1:4" x14ac:dyDescent="0.2">
      <c r="A4819" s="158"/>
      <c r="D4819" s="138"/>
    </row>
    <row r="4820" spans="1:4" x14ac:dyDescent="0.2">
      <c r="A4820" s="158"/>
      <c r="D4820" s="138"/>
    </row>
    <row r="4821" spans="1:4" x14ac:dyDescent="0.2">
      <c r="A4821" s="158"/>
      <c r="D4821" s="138"/>
    </row>
    <row r="4822" spans="1:4" x14ac:dyDescent="0.2">
      <c r="A4822" s="158"/>
      <c r="D4822" s="138"/>
    </row>
    <row r="4823" spans="1:4" x14ac:dyDescent="0.2">
      <c r="A4823" s="158"/>
      <c r="D4823" s="138"/>
    </row>
    <row r="4824" spans="1:4" x14ac:dyDescent="0.2">
      <c r="A4824" s="158"/>
      <c r="D4824" s="138"/>
    </row>
    <row r="4825" spans="1:4" x14ac:dyDescent="0.2">
      <c r="A4825" s="158"/>
      <c r="D4825" s="138"/>
    </row>
    <row r="4826" spans="1:4" x14ac:dyDescent="0.2">
      <c r="A4826" s="158"/>
      <c r="D4826" s="138"/>
    </row>
    <row r="4827" spans="1:4" x14ac:dyDescent="0.2">
      <c r="A4827" s="158"/>
      <c r="D4827" s="138"/>
    </row>
    <row r="4828" spans="1:4" x14ac:dyDescent="0.2">
      <c r="A4828" s="158"/>
      <c r="D4828" s="138"/>
    </row>
    <row r="4829" spans="1:4" x14ac:dyDescent="0.2">
      <c r="A4829" s="158"/>
      <c r="D4829" s="138"/>
    </row>
    <row r="4830" spans="1:4" x14ac:dyDescent="0.2">
      <c r="A4830" s="158"/>
      <c r="D4830" s="138"/>
    </row>
    <row r="4831" spans="1:4" x14ac:dyDescent="0.2">
      <c r="A4831" s="158"/>
      <c r="D4831" s="138"/>
    </row>
    <row r="4832" spans="1:4" x14ac:dyDescent="0.2">
      <c r="A4832" s="158"/>
      <c r="D4832" s="138"/>
    </row>
    <row r="4833" spans="1:4" x14ac:dyDescent="0.2">
      <c r="A4833" s="158"/>
      <c r="D4833" s="138"/>
    </row>
    <row r="4834" spans="1:4" x14ac:dyDescent="0.2">
      <c r="A4834" s="158"/>
      <c r="D4834" s="138"/>
    </row>
    <row r="4835" spans="1:4" x14ac:dyDescent="0.2">
      <c r="A4835" s="158"/>
      <c r="D4835" s="138"/>
    </row>
    <row r="4836" spans="1:4" x14ac:dyDescent="0.2">
      <c r="A4836" s="158"/>
      <c r="D4836" s="138"/>
    </row>
    <row r="4837" spans="1:4" x14ac:dyDescent="0.2">
      <c r="A4837" s="158"/>
      <c r="D4837" s="138"/>
    </row>
    <row r="4838" spans="1:4" x14ac:dyDescent="0.2">
      <c r="A4838" s="158"/>
      <c r="D4838" s="138"/>
    </row>
    <row r="4839" spans="1:4" x14ac:dyDescent="0.2">
      <c r="A4839" s="158"/>
      <c r="D4839" s="138"/>
    </row>
    <row r="4840" spans="1:4" x14ac:dyDescent="0.2">
      <c r="A4840" s="158"/>
      <c r="D4840" s="138"/>
    </row>
    <row r="4841" spans="1:4" x14ac:dyDescent="0.2">
      <c r="A4841" s="158"/>
      <c r="D4841" s="138"/>
    </row>
    <row r="4842" spans="1:4" x14ac:dyDescent="0.2">
      <c r="A4842" s="158"/>
      <c r="D4842" s="138"/>
    </row>
    <row r="4843" spans="1:4" x14ac:dyDescent="0.2">
      <c r="A4843" s="158"/>
      <c r="D4843" s="138"/>
    </row>
    <row r="4844" spans="1:4" x14ac:dyDescent="0.2">
      <c r="A4844" s="158"/>
      <c r="D4844" s="138"/>
    </row>
    <row r="4845" spans="1:4" x14ac:dyDescent="0.2">
      <c r="A4845" s="158"/>
      <c r="D4845" s="138"/>
    </row>
    <row r="4846" spans="1:4" x14ac:dyDescent="0.2">
      <c r="A4846" s="158"/>
      <c r="D4846" s="138"/>
    </row>
    <row r="4847" spans="1:4" x14ac:dyDescent="0.2">
      <c r="A4847" s="158"/>
      <c r="D4847" s="138"/>
    </row>
    <row r="4848" spans="1:4" x14ac:dyDescent="0.2">
      <c r="A4848" s="158"/>
      <c r="D4848" s="138"/>
    </row>
    <row r="4849" spans="1:4" x14ac:dyDescent="0.2">
      <c r="A4849" s="158"/>
      <c r="D4849" s="138"/>
    </row>
    <row r="4850" spans="1:4" x14ac:dyDescent="0.2">
      <c r="A4850" s="158"/>
      <c r="D4850" s="138"/>
    </row>
    <row r="4851" spans="1:4" x14ac:dyDescent="0.2">
      <c r="A4851" s="158"/>
      <c r="D4851" s="138"/>
    </row>
    <row r="4852" spans="1:4" x14ac:dyDescent="0.2">
      <c r="A4852" s="158"/>
      <c r="D4852" s="138"/>
    </row>
    <row r="4853" spans="1:4" x14ac:dyDescent="0.2">
      <c r="A4853" s="158"/>
      <c r="D4853" s="138"/>
    </row>
    <row r="4854" spans="1:4" x14ac:dyDescent="0.2">
      <c r="A4854" s="158"/>
      <c r="D4854" s="138"/>
    </row>
    <row r="4855" spans="1:4" x14ac:dyDescent="0.2">
      <c r="A4855" s="158"/>
      <c r="D4855" s="138"/>
    </row>
    <row r="4856" spans="1:4" x14ac:dyDescent="0.2">
      <c r="A4856" s="158"/>
      <c r="D4856" s="138"/>
    </row>
    <row r="4857" spans="1:4" x14ac:dyDescent="0.2">
      <c r="A4857" s="158"/>
      <c r="D4857" s="138"/>
    </row>
    <row r="4858" spans="1:4" x14ac:dyDescent="0.2">
      <c r="A4858" s="158"/>
      <c r="D4858" s="138"/>
    </row>
    <row r="4859" spans="1:4" x14ac:dyDescent="0.2">
      <c r="A4859" s="158"/>
      <c r="D4859" s="138"/>
    </row>
    <row r="4860" spans="1:4" x14ac:dyDescent="0.2">
      <c r="A4860" s="158"/>
      <c r="D4860" s="138"/>
    </row>
    <row r="4861" spans="1:4" x14ac:dyDescent="0.2">
      <c r="A4861" s="158"/>
      <c r="D4861" s="138"/>
    </row>
    <row r="4862" spans="1:4" x14ac:dyDescent="0.2">
      <c r="A4862" s="158"/>
      <c r="D4862" s="138"/>
    </row>
    <row r="4863" spans="1:4" x14ac:dyDescent="0.2">
      <c r="A4863" s="158"/>
      <c r="D4863" s="138"/>
    </row>
    <row r="4864" spans="1:4" x14ac:dyDescent="0.2">
      <c r="A4864" s="158"/>
      <c r="D4864" s="138"/>
    </row>
    <row r="4865" spans="1:4" x14ac:dyDescent="0.2">
      <c r="A4865" s="158"/>
      <c r="D4865" s="138"/>
    </row>
    <row r="4866" spans="1:4" x14ac:dyDescent="0.2">
      <c r="A4866" s="158"/>
      <c r="D4866" s="138"/>
    </row>
    <row r="4867" spans="1:4" x14ac:dyDescent="0.2">
      <c r="A4867" s="158"/>
      <c r="D4867" s="138"/>
    </row>
    <row r="4868" spans="1:4" x14ac:dyDescent="0.2">
      <c r="A4868" s="158"/>
      <c r="D4868" s="138"/>
    </row>
    <row r="4869" spans="1:4" x14ac:dyDescent="0.2">
      <c r="A4869" s="158"/>
      <c r="D4869" s="138"/>
    </row>
    <row r="4870" spans="1:4" x14ac:dyDescent="0.2">
      <c r="A4870" s="158"/>
      <c r="D4870" s="138"/>
    </row>
    <row r="4871" spans="1:4" x14ac:dyDescent="0.2">
      <c r="A4871" s="158"/>
      <c r="D4871" s="138"/>
    </row>
    <row r="4872" spans="1:4" x14ac:dyDescent="0.2">
      <c r="A4872" s="158"/>
      <c r="D4872" s="138"/>
    </row>
    <row r="4873" spans="1:4" x14ac:dyDescent="0.2">
      <c r="A4873" s="158"/>
      <c r="D4873" s="138"/>
    </row>
    <row r="4874" spans="1:4" x14ac:dyDescent="0.2">
      <c r="A4874" s="158"/>
      <c r="D4874" s="138"/>
    </row>
    <row r="4875" spans="1:4" x14ac:dyDescent="0.2">
      <c r="A4875" s="158"/>
      <c r="D4875" s="138"/>
    </row>
    <row r="4876" spans="1:4" x14ac:dyDescent="0.2">
      <c r="A4876" s="158"/>
      <c r="D4876" s="138"/>
    </row>
    <row r="4877" spans="1:4" x14ac:dyDescent="0.2">
      <c r="A4877" s="158"/>
      <c r="D4877" s="138"/>
    </row>
    <row r="4878" spans="1:4" x14ac:dyDescent="0.2">
      <c r="A4878" s="158"/>
      <c r="D4878" s="138"/>
    </row>
    <row r="4879" spans="1:4" x14ac:dyDescent="0.2">
      <c r="A4879" s="158"/>
      <c r="D4879" s="138"/>
    </row>
    <row r="4880" spans="1:4" x14ac:dyDescent="0.2">
      <c r="A4880" s="158"/>
      <c r="D4880" s="138"/>
    </row>
    <row r="4881" spans="1:4" x14ac:dyDescent="0.2">
      <c r="A4881" s="158"/>
      <c r="D4881" s="138"/>
    </row>
    <row r="4882" spans="1:4" x14ac:dyDescent="0.2">
      <c r="A4882" s="158"/>
      <c r="D4882" s="138"/>
    </row>
    <row r="4883" spans="1:4" x14ac:dyDescent="0.2">
      <c r="A4883" s="158"/>
      <c r="D4883" s="138"/>
    </row>
    <row r="4884" spans="1:4" x14ac:dyDescent="0.2">
      <c r="A4884" s="158"/>
      <c r="D4884" s="138"/>
    </row>
    <row r="4885" spans="1:4" x14ac:dyDescent="0.2">
      <c r="A4885" s="158"/>
      <c r="D4885" s="138"/>
    </row>
    <row r="4886" spans="1:4" x14ac:dyDescent="0.2">
      <c r="A4886" s="158"/>
      <c r="D4886" s="138"/>
    </row>
    <row r="4887" spans="1:4" x14ac:dyDescent="0.2">
      <c r="A4887" s="158"/>
      <c r="D4887" s="138"/>
    </row>
    <row r="4888" spans="1:4" x14ac:dyDescent="0.2">
      <c r="A4888" s="158"/>
      <c r="D4888" s="138"/>
    </row>
    <row r="4889" spans="1:4" x14ac:dyDescent="0.2">
      <c r="A4889" s="158"/>
      <c r="D4889" s="138"/>
    </row>
    <row r="4890" spans="1:4" x14ac:dyDescent="0.2">
      <c r="A4890" s="158"/>
      <c r="D4890" s="138"/>
    </row>
    <row r="4891" spans="1:4" x14ac:dyDescent="0.2">
      <c r="A4891" s="158"/>
      <c r="D4891" s="138"/>
    </row>
    <row r="4892" spans="1:4" x14ac:dyDescent="0.2">
      <c r="A4892" s="158"/>
      <c r="D4892" s="138"/>
    </row>
    <row r="4893" spans="1:4" x14ac:dyDescent="0.2">
      <c r="A4893" s="158"/>
      <c r="D4893" s="138"/>
    </row>
    <row r="4894" spans="1:4" x14ac:dyDescent="0.2">
      <c r="A4894" s="158"/>
      <c r="D4894" s="138"/>
    </row>
    <row r="4895" spans="1:4" x14ac:dyDescent="0.2">
      <c r="A4895" s="158"/>
      <c r="D4895" s="138"/>
    </row>
    <row r="4896" spans="1:4" x14ac:dyDescent="0.2">
      <c r="A4896" s="158"/>
      <c r="D4896" s="138"/>
    </row>
    <row r="4897" spans="1:4" x14ac:dyDescent="0.2">
      <c r="A4897" s="158"/>
      <c r="D4897" s="138"/>
    </row>
    <row r="4898" spans="1:4" x14ac:dyDescent="0.2">
      <c r="A4898" s="158"/>
      <c r="D4898" s="138"/>
    </row>
    <row r="4899" spans="1:4" x14ac:dyDescent="0.2">
      <c r="A4899" s="158"/>
      <c r="D4899" s="138"/>
    </row>
    <row r="4900" spans="1:4" x14ac:dyDescent="0.2">
      <c r="A4900" s="158"/>
      <c r="D4900" s="138"/>
    </row>
    <row r="4901" spans="1:4" x14ac:dyDescent="0.2">
      <c r="A4901" s="158"/>
      <c r="D4901" s="138"/>
    </row>
    <row r="4902" spans="1:4" x14ac:dyDescent="0.2">
      <c r="A4902" s="158"/>
      <c r="D4902" s="138"/>
    </row>
    <row r="4903" spans="1:4" x14ac:dyDescent="0.2">
      <c r="A4903" s="158"/>
      <c r="D4903" s="138"/>
    </row>
    <row r="4904" spans="1:4" x14ac:dyDescent="0.2">
      <c r="A4904" s="158"/>
      <c r="D4904" s="138"/>
    </row>
    <row r="4905" spans="1:4" x14ac:dyDescent="0.2">
      <c r="A4905" s="158"/>
      <c r="D4905" s="138"/>
    </row>
    <row r="4906" spans="1:4" x14ac:dyDescent="0.2">
      <c r="A4906" s="158"/>
      <c r="D4906" s="138"/>
    </row>
    <row r="4907" spans="1:4" x14ac:dyDescent="0.2">
      <c r="A4907" s="158"/>
      <c r="D4907" s="138"/>
    </row>
    <row r="4908" spans="1:4" x14ac:dyDescent="0.2">
      <c r="A4908" s="158"/>
      <c r="D4908" s="138"/>
    </row>
    <row r="4909" spans="1:4" x14ac:dyDescent="0.2">
      <c r="A4909" s="158"/>
      <c r="D4909" s="138"/>
    </row>
    <row r="4910" spans="1:4" x14ac:dyDescent="0.2">
      <c r="A4910" s="158"/>
      <c r="D4910" s="138"/>
    </row>
    <row r="4911" spans="1:4" x14ac:dyDescent="0.2">
      <c r="A4911" s="158"/>
      <c r="D4911" s="138"/>
    </row>
    <row r="4912" spans="1:4" x14ac:dyDescent="0.2">
      <c r="A4912" s="158"/>
      <c r="D4912" s="138"/>
    </row>
    <row r="4913" spans="1:4" x14ac:dyDescent="0.2">
      <c r="A4913" s="158"/>
      <c r="D4913" s="138"/>
    </row>
    <row r="4914" spans="1:4" x14ac:dyDescent="0.2">
      <c r="A4914" s="158"/>
      <c r="D4914" s="138"/>
    </row>
    <row r="4915" spans="1:4" x14ac:dyDescent="0.2">
      <c r="A4915" s="158"/>
      <c r="D4915" s="138"/>
    </row>
    <row r="4916" spans="1:4" x14ac:dyDescent="0.2">
      <c r="A4916" s="158"/>
      <c r="D4916" s="138"/>
    </row>
    <row r="4917" spans="1:4" x14ac:dyDescent="0.2">
      <c r="A4917" s="158"/>
      <c r="D4917" s="138"/>
    </row>
    <row r="4918" spans="1:4" x14ac:dyDescent="0.2">
      <c r="A4918" s="158"/>
      <c r="D4918" s="138"/>
    </row>
    <row r="4919" spans="1:4" x14ac:dyDescent="0.2">
      <c r="A4919" s="158"/>
      <c r="D4919" s="138"/>
    </row>
    <row r="4920" spans="1:4" x14ac:dyDescent="0.2">
      <c r="A4920" s="158"/>
      <c r="D4920" s="138"/>
    </row>
    <row r="4921" spans="1:4" x14ac:dyDescent="0.2">
      <c r="A4921" s="158"/>
      <c r="D4921" s="138"/>
    </row>
    <row r="4922" spans="1:4" x14ac:dyDescent="0.2">
      <c r="A4922" s="158"/>
      <c r="D4922" s="138"/>
    </row>
    <row r="4923" spans="1:4" x14ac:dyDescent="0.2">
      <c r="A4923" s="158"/>
      <c r="D4923" s="138"/>
    </row>
    <row r="4924" spans="1:4" x14ac:dyDescent="0.2">
      <c r="A4924" s="158"/>
      <c r="D4924" s="138"/>
    </row>
    <row r="4925" spans="1:4" x14ac:dyDescent="0.2">
      <c r="A4925" s="158"/>
      <c r="D4925" s="138"/>
    </row>
    <row r="4926" spans="1:4" x14ac:dyDescent="0.2">
      <c r="A4926" s="158"/>
      <c r="D4926" s="138"/>
    </row>
    <row r="4927" spans="1:4" x14ac:dyDescent="0.2">
      <c r="A4927" s="158"/>
      <c r="D4927" s="138"/>
    </row>
    <row r="4928" spans="1:4" x14ac:dyDescent="0.2">
      <c r="A4928" s="158"/>
      <c r="D4928" s="138"/>
    </row>
    <row r="4929" spans="1:4" x14ac:dyDescent="0.2">
      <c r="A4929" s="158"/>
      <c r="D4929" s="138"/>
    </row>
    <row r="4930" spans="1:4" x14ac:dyDescent="0.2">
      <c r="A4930" s="158"/>
      <c r="D4930" s="138"/>
    </row>
    <row r="4931" spans="1:4" x14ac:dyDescent="0.2">
      <c r="A4931" s="158"/>
      <c r="D4931" s="138"/>
    </row>
    <row r="4932" spans="1:4" x14ac:dyDescent="0.2">
      <c r="A4932" s="158"/>
      <c r="D4932" s="138"/>
    </row>
    <row r="4933" spans="1:4" x14ac:dyDescent="0.2">
      <c r="A4933" s="158"/>
      <c r="D4933" s="138"/>
    </row>
    <row r="4934" spans="1:4" x14ac:dyDescent="0.2">
      <c r="A4934" s="158"/>
      <c r="D4934" s="138"/>
    </row>
    <row r="4935" spans="1:4" x14ac:dyDescent="0.2">
      <c r="A4935" s="158"/>
      <c r="D4935" s="138"/>
    </row>
    <row r="4936" spans="1:4" x14ac:dyDescent="0.2">
      <c r="A4936" s="158"/>
      <c r="D4936" s="138"/>
    </row>
    <row r="4937" spans="1:4" x14ac:dyDescent="0.2">
      <c r="A4937" s="158"/>
      <c r="D4937" s="138"/>
    </row>
    <row r="4938" spans="1:4" x14ac:dyDescent="0.2">
      <c r="A4938" s="158"/>
      <c r="D4938" s="138"/>
    </row>
    <row r="4939" spans="1:4" x14ac:dyDescent="0.2">
      <c r="A4939" s="158"/>
      <c r="D4939" s="138"/>
    </row>
    <row r="4940" spans="1:4" x14ac:dyDescent="0.2">
      <c r="A4940" s="158"/>
      <c r="D4940" s="138"/>
    </row>
    <row r="4941" spans="1:4" x14ac:dyDescent="0.2">
      <c r="A4941" s="158"/>
      <c r="D4941" s="138"/>
    </row>
    <row r="4942" spans="1:4" x14ac:dyDescent="0.2">
      <c r="A4942" s="158"/>
      <c r="D4942" s="138"/>
    </row>
    <row r="4943" spans="1:4" x14ac:dyDescent="0.2">
      <c r="A4943" s="158"/>
      <c r="D4943" s="138"/>
    </row>
    <row r="4944" spans="1:4" x14ac:dyDescent="0.2">
      <c r="A4944" s="158"/>
      <c r="D4944" s="138"/>
    </row>
    <row r="4945" spans="1:4" x14ac:dyDescent="0.2">
      <c r="A4945" s="158"/>
      <c r="D4945" s="138"/>
    </row>
    <row r="4946" spans="1:4" x14ac:dyDescent="0.2">
      <c r="A4946" s="158"/>
      <c r="D4946" s="138"/>
    </row>
    <row r="4947" spans="1:4" x14ac:dyDescent="0.2">
      <c r="A4947" s="158"/>
      <c r="D4947" s="138"/>
    </row>
    <row r="4948" spans="1:4" x14ac:dyDescent="0.2">
      <c r="A4948" s="158"/>
      <c r="D4948" s="138"/>
    </row>
    <row r="4949" spans="1:4" x14ac:dyDescent="0.2">
      <c r="A4949" s="158"/>
      <c r="D4949" s="138"/>
    </row>
    <row r="4950" spans="1:4" x14ac:dyDescent="0.2">
      <c r="A4950" s="158"/>
      <c r="D4950" s="138"/>
    </row>
    <row r="4951" spans="1:4" x14ac:dyDescent="0.2">
      <c r="A4951" s="158"/>
      <c r="D4951" s="138"/>
    </row>
    <row r="4952" spans="1:4" x14ac:dyDescent="0.2">
      <c r="A4952" s="158"/>
      <c r="D4952" s="138"/>
    </row>
    <row r="4953" spans="1:4" x14ac:dyDescent="0.2">
      <c r="A4953" s="158"/>
      <c r="D4953" s="138"/>
    </row>
    <row r="4954" spans="1:4" x14ac:dyDescent="0.2">
      <c r="A4954" s="158"/>
      <c r="D4954" s="138"/>
    </row>
    <row r="4955" spans="1:4" x14ac:dyDescent="0.2">
      <c r="A4955" s="158"/>
      <c r="D4955" s="138"/>
    </row>
    <row r="4956" spans="1:4" x14ac:dyDescent="0.2">
      <c r="A4956" s="158"/>
      <c r="D4956" s="138"/>
    </row>
    <row r="4957" spans="1:4" x14ac:dyDescent="0.2">
      <c r="A4957" s="158"/>
      <c r="D4957" s="138"/>
    </row>
    <row r="4958" spans="1:4" x14ac:dyDescent="0.2">
      <c r="A4958" s="158"/>
      <c r="D4958" s="138"/>
    </row>
    <row r="4959" spans="1:4" x14ac:dyDescent="0.2">
      <c r="A4959" s="158"/>
      <c r="D4959" s="138"/>
    </row>
    <row r="4960" spans="1:4" x14ac:dyDescent="0.2">
      <c r="A4960" s="158"/>
      <c r="D4960" s="138"/>
    </row>
    <row r="4961" spans="1:4" x14ac:dyDescent="0.2">
      <c r="A4961" s="158"/>
      <c r="D4961" s="138"/>
    </row>
    <row r="4962" spans="1:4" x14ac:dyDescent="0.2">
      <c r="A4962" s="158"/>
      <c r="D4962" s="138"/>
    </row>
    <row r="4963" spans="1:4" x14ac:dyDescent="0.2">
      <c r="A4963" s="158"/>
      <c r="D4963" s="138"/>
    </row>
    <row r="4964" spans="1:4" x14ac:dyDescent="0.2">
      <c r="A4964" s="158"/>
      <c r="D4964" s="138"/>
    </row>
    <row r="4965" spans="1:4" x14ac:dyDescent="0.2">
      <c r="A4965" s="158"/>
      <c r="D4965" s="138"/>
    </row>
    <row r="4966" spans="1:4" x14ac:dyDescent="0.2">
      <c r="A4966" s="158"/>
      <c r="D4966" s="138"/>
    </row>
    <row r="4967" spans="1:4" x14ac:dyDescent="0.2">
      <c r="A4967" s="158"/>
      <c r="D4967" s="138"/>
    </row>
    <row r="4968" spans="1:4" x14ac:dyDescent="0.2">
      <c r="A4968" s="158"/>
      <c r="D4968" s="138"/>
    </row>
    <row r="4969" spans="1:4" x14ac:dyDescent="0.2">
      <c r="A4969" s="158"/>
      <c r="D4969" s="138"/>
    </row>
    <row r="4970" spans="1:4" x14ac:dyDescent="0.2">
      <c r="A4970" s="158"/>
      <c r="D4970" s="138"/>
    </row>
    <row r="4971" spans="1:4" x14ac:dyDescent="0.2">
      <c r="A4971" s="158"/>
      <c r="D4971" s="138"/>
    </row>
    <row r="4972" spans="1:4" x14ac:dyDescent="0.2">
      <c r="A4972" s="158"/>
      <c r="D4972" s="138"/>
    </row>
    <row r="4973" spans="1:4" x14ac:dyDescent="0.2">
      <c r="A4973" s="158"/>
      <c r="D4973" s="138"/>
    </row>
    <row r="4974" spans="1:4" x14ac:dyDescent="0.2">
      <c r="A4974" s="158"/>
      <c r="D4974" s="138"/>
    </row>
    <row r="4975" spans="1:4" x14ac:dyDescent="0.2">
      <c r="A4975" s="158"/>
      <c r="D4975" s="138"/>
    </row>
    <row r="4976" spans="1:4" x14ac:dyDescent="0.2">
      <c r="A4976" s="158"/>
      <c r="D4976" s="138"/>
    </row>
    <row r="4977" spans="1:4" x14ac:dyDescent="0.2">
      <c r="A4977" s="158"/>
      <c r="D4977" s="138"/>
    </row>
    <row r="4978" spans="1:4" x14ac:dyDescent="0.2">
      <c r="A4978" s="158"/>
      <c r="D4978" s="138"/>
    </row>
    <row r="4979" spans="1:4" x14ac:dyDescent="0.2">
      <c r="A4979" s="158"/>
      <c r="D4979" s="138"/>
    </row>
    <row r="4980" spans="1:4" x14ac:dyDescent="0.2">
      <c r="A4980" s="158"/>
      <c r="D4980" s="138"/>
    </row>
    <row r="4981" spans="1:4" x14ac:dyDescent="0.2">
      <c r="A4981" s="158"/>
      <c r="D4981" s="138"/>
    </row>
    <row r="4982" spans="1:4" x14ac:dyDescent="0.2">
      <c r="A4982" s="158"/>
      <c r="D4982" s="138"/>
    </row>
    <row r="4983" spans="1:4" x14ac:dyDescent="0.2">
      <c r="A4983" s="158"/>
      <c r="D4983" s="138"/>
    </row>
    <row r="4984" spans="1:4" x14ac:dyDescent="0.2">
      <c r="A4984" s="158"/>
      <c r="D4984" s="138"/>
    </row>
    <row r="4985" spans="1:4" x14ac:dyDescent="0.2">
      <c r="A4985" s="158"/>
      <c r="D4985" s="138"/>
    </row>
    <row r="4986" spans="1:4" x14ac:dyDescent="0.2">
      <c r="A4986" s="158"/>
      <c r="D4986" s="138"/>
    </row>
    <row r="4987" spans="1:4" x14ac:dyDescent="0.2">
      <c r="A4987" s="158"/>
      <c r="D4987" s="138"/>
    </row>
    <row r="4988" spans="1:4" x14ac:dyDescent="0.2">
      <c r="A4988" s="158"/>
      <c r="D4988" s="138"/>
    </row>
    <row r="4989" spans="1:4" x14ac:dyDescent="0.2">
      <c r="A4989" s="158"/>
      <c r="D4989" s="138"/>
    </row>
    <row r="4990" spans="1:4" x14ac:dyDescent="0.2">
      <c r="A4990" s="158"/>
      <c r="D4990" s="138"/>
    </row>
    <row r="4991" spans="1:4" x14ac:dyDescent="0.2">
      <c r="A4991" s="158"/>
      <c r="D4991" s="138"/>
    </row>
    <row r="4992" spans="1:4" x14ac:dyDescent="0.2">
      <c r="A4992" s="158"/>
      <c r="D4992" s="138"/>
    </row>
    <row r="4993" spans="1:4" x14ac:dyDescent="0.2">
      <c r="A4993" s="158"/>
      <c r="D4993" s="138"/>
    </row>
    <row r="4994" spans="1:4" x14ac:dyDescent="0.2">
      <c r="A4994" s="158"/>
      <c r="D4994" s="138"/>
    </row>
    <row r="4995" spans="1:4" x14ac:dyDescent="0.2">
      <c r="A4995" s="158"/>
      <c r="D4995" s="138"/>
    </row>
    <row r="4996" spans="1:4" x14ac:dyDescent="0.2">
      <c r="A4996" s="158"/>
      <c r="D4996" s="138"/>
    </row>
    <row r="4997" spans="1:4" x14ac:dyDescent="0.2">
      <c r="A4997" s="158"/>
      <c r="D4997" s="138"/>
    </row>
    <row r="4998" spans="1:4" x14ac:dyDescent="0.2">
      <c r="A4998" s="158"/>
      <c r="D4998" s="138"/>
    </row>
    <row r="4999" spans="1:4" x14ac:dyDescent="0.2">
      <c r="A4999" s="158"/>
      <c r="D4999" s="138"/>
    </row>
    <row r="5000" spans="1:4" x14ac:dyDescent="0.2">
      <c r="A5000" s="158"/>
      <c r="D5000" s="138"/>
    </row>
  </sheetData>
  <mergeCells count="77">
    <mergeCell ref="A1:G1"/>
    <mergeCell ref="C2:G2"/>
    <mergeCell ref="C3:G3"/>
    <mergeCell ref="C4:G4"/>
    <mergeCell ref="C5:G5"/>
    <mergeCell ref="C6:G6"/>
    <mergeCell ref="C7:G7"/>
    <mergeCell ref="B13:D13"/>
    <mergeCell ref="B14:D14"/>
    <mergeCell ref="B31:D31"/>
    <mergeCell ref="B32:D32"/>
    <mergeCell ref="B33:D33"/>
    <mergeCell ref="B54:D54"/>
    <mergeCell ref="B57:G57"/>
    <mergeCell ref="B67:D67"/>
    <mergeCell ref="B70:D70"/>
    <mergeCell ref="B71:D71"/>
    <mergeCell ref="B80:G80"/>
    <mergeCell ref="B83:D83"/>
    <mergeCell ref="B96:D96"/>
    <mergeCell ref="B99:D99"/>
    <mergeCell ref="B102:D102"/>
    <mergeCell ref="B104:D104"/>
    <mergeCell ref="B165:G165"/>
    <mergeCell ref="B181:D181"/>
    <mergeCell ref="B184:D184"/>
    <mergeCell ref="B185:D185"/>
    <mergeCell ref="B186:D186"/>
    <mergeCell ref="B208:D208"/>
    <mergeCell ref="B246:D246"/>
    <mergeCell ref="B247:D247"/>
    <mergeCell ref="B249:D249"/>
    <mergeCell ref="B250:D250"/>
    <mergeCell ref="B254:D254"/>
    <mergeCell ref="B310:G310"/>
    <mergeCell ref="B311:D311"/>
    <mergeCell ref="B317:D317"/>
    <mergeCell ref="B319:D319"/>
    <mergeCell ref="B426:D426"/>
    <mergeCell ref="B427:D427"/>
    <mergeCell ref="B432:G432"/>
    <mergeCell ref="B439:G439"/>
    <mergeCell ref="B440:D440"/>
    <mergeCell ref="B452:G452"/>
    <mergeCell ref="B512:D512"/>
    <mergeCell ref="B515:G515"/>
    <mergeCell ref="B516:D516"/>
    <mergeCell ref="B519:G519"/>
    <mergeCell ref="B520:D520"/>
    <mergeCell ref="B571:G571"/>
    <mergeCell ref="B572:D572"/>
    <mergeCell ref="B577:D577"/>
    <mergeCell ref="B605:G605"/>
    <mergeCell ref="B623:D623"/>
    <mergeCell ref="B627:D627"/>
    <mergeCell ref="B644:D644"/>
    <mergeCell ref="B654:D654"/>
    <mergeCell ref="B658:D658"/>
    <mergeCell ref="B725:G725"/>
    <mergeCell ref="B727:D727"/>
    <mergeCell ref="B878:D878"/>
    <mergeCell ref="B729:D729"/>
    <mergeCell ref="B731:D731"/>
    <mergeCell ref="B732:D732"/>
    <mergeCell ref="B846:D846"/>
    <mergeCell ref="B848:D848"/>
    <mergeCell ref="B850:D850"/>
    <mergeCell ref="B855:D855"/>
    <mergeCell ref="B861:G861"/>
    <mergeCell ref="B863:D863"/>
    <mergeCell ref="B868:D868"/>
    <mergeCell ref="B873:D873"/>
    <mergeCell ref="B882:G882"/>
    <mergeCell ref="B884:D884"/>
    <mergeCell ref="B889:D889"/>
    <mergeCell ref="B894:D894"/>
    <mergeCell ref="B899:D899"/>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4993"/>
  <sheetViews>
    <sheetView topLeftCell="A192" workbookViewId="0">
      <selection activeCell="F210" sqref="F210:F211"/>
    </sheetView>
  </sheetViews>
  <sheetFormatPr defaultRowHeight="12.75" x14ac:dyDescent="0.2"/>
  <cols>
    <col min="1" max="1" width="4.28515625" customWidth="1"/>
    <col min="2" max="2" width="14.42578125" style="161" customWidth="1"/>
    <col min="3" max="3" width="63.7109375" style="161" customWidth="1"/>
    <col min="4" max="4" width="4.5703125" customWidth="1"/>
    <col min="5" max="5" width="10.5703125" customWidth="1"/>
    <col min="6" max="6" width="9.85546875" customWidth="1"/>
    <col min="7" max="7" width="12.7109375" customWidth="1"/>
    <col min="8" max="16" width="0" hidden="1" customWidth="1"/>
    <col min="17" max="17" width="8.85546875" hidden="1" customWidth="1"/>
    <col min="20" max="23" width="0" hidden="1" customWidth="1"/>
    <col min="29" max="33" width="0" hidden="1" customWidth="1"/>
    <col min="34" max="34" width="112.5703125" hidden="1" customWidth="1"/>
    <col min="35" max="36" width="81.42578125" hidden="1" customWidth="1"/>
    <col min="37" max="39" width="0" hidden="1" customWidth="1"/>
  </cols>
  <sheetData>
    <row r="1" spans="1:36" ht="15.95" customHeight="1" x14ac:dyDescent="0.25">
      <c r="A1" s="301" t="s">
        <v>156</v>
      </c>
      <c r="B1" s="301"/>
      <c r="C1" s="301"/>
      <c r="D1" s="301"/>
      <c r="E1" s="301"/>
      <c r="F1" s="301"/>
      <c r="G1" s="301"/>
      <c r="AE1" t="s">
        <v>157</v>
      </c>
    </row>
    <row r="2" spans="1:36" ht="15.95" customHeight="1" x14ac:dyDescent="0.2">
      <c r="A2" s="159" t="s">
        <v>7</v>
      </c>
      <c r="B2" s="251" t="s">
        <v>45</v>
      </c>
      <c r="C2" s="302" t="s">
        <v>44</v>
      </c>
      <c r="D2" s="303"/>
      <c r="E2" s="303"/>
      <c r="F2" s="303"/>
      <c r="G2" s="304"/>
      <c r="AE2" t="s">
        <v>158</v>
      </c>
    </row>
    <row r="3" spans="1:36" ht="15.95" hidden="1" customHeight="1" x14ac:dyDescent="0.2">
      <c r="A3" s="159" t="s">
        <v>8</v>
      </c>
      <c r="B3" s="251"/>
      <c r="C3" s="303"/>
      <c r="D3" s="303"/>
      <c r="E3" s="303"/>
      <c r="F3" s="303"/>
      <c r="G3" s="304"/>
      <c r="AE3" t="s">
        <v>159</v>
      </c>
    </row>
    <row r="4" spans="1:36" ht="15.95" hidden="1" customHeight="1" x14ac:dyDescent="0.2">
      <c r="A4" s="159" t="s">
        <v>9</v>
      </c>
      <c r="B4" s="251" t="s">
        <v>2641</v>
      </c>
      <c r="C4" s="302" t="s">
        <v>44</v>
      </c>
      <c r="D4" s="303"/>
      <c r="E4" s="303"/>
      <c r="F4" s="303"/>
      <c r="G4" s="304"/>
      <c r="AE4" t="s">
        <v>160</v>
      </c>
    </row>
    <row r="5" spans="1:36" ht="15.95" hidden="1" customHeight="1" x14ac:dyDescent="0.2">
      <c r="A5" s="159" t="s">
        <v>161</v>
      </c>
      <c r="B5" s="251" t="s">
        <v>2641</v>
      </c>
      <c r="C5" s="302" t="s">
        <v>44</v>
      </c>
      <c r="D5" s="302"/>
      <c r="E5" s="302"/>
      <c r="F5" s="302"/>
      <c r="G5" s="305"/>
      <c r="H5" s="163"/>
      <c r="I5" s="163"/>
      <c r="J5" s="163"/>
      <c r="K5" s="163"/>
      <c r="L5" s="163"/>
      <c r="M5" s="163"/>
      <c r="N5" s="163"/>
      <c r="O5" s="163"/>
      <c r="P5" s="163"/>
      <c r="Q5" s="163"/>
      <c r="R5" s="163"/>
      <c r="S5" s="163"/>
      <c r="T5" s="163"/>
      <c r="U5" s="163"/>
      <c r="V5" s="163"/>
      <c r="W5" s="163"/>
      <c r="X5" s="163"/>
      <c r="Y5" s="163"/>
      <c r="Z5" s="163"/>
      <c r="AA5" s="163"/>
      <c r="AB5" s="163"/>
      <c r="AC5" s="163"/>
      <c r="AD5" s="163"/>
      <c r="AE5" s="163" t="s">
        <v>162</v>
      </c>
    </row>
    <row r="6" spans="1:36" ht="15.95" customHeight="1" x14ac:dyDescent="0.2">
      <c r="A6" s="159" t="s">
        <v>161</v>
      </c>
      <c r="B6" s="164" t="s">
        <v>46</v>
      </c>
      <c r="C6" s="302" t="s">
        <v>47</v>
      </c>
      <c r="D6" s="302"/>
      <c r="E6" s="302"/>
      <c r="F6" s="302"/>
      <c r="G6" s="305"/>
      <c r="H6" s="163"/>
      <c r="I6" s="163"/>
      <c r="J6" s="163"/>
      <c r="K6" s="163"/>
      <c r="L6" s="163"/>
      <c r="M6" s="163"/>
      <c r="N6" s="163"/>
      <c r="O6" s="163"/>
      <c r="P6" s="163"/>
      <c r="Q6" s="163"/>
      <c r="R6" s="163"/>
      <c r="S6" s="163"/>
      <c r="T6" s="163"/>
      <c r="U6" s="163"/>
      <c r="V6" s="163"/>
      <c r="W6" s="163"/>
      <c r="X6" s="163"/>
      <c r="Y6" s="163"/>
      <c r="Z6" s="163"/>
      <c r="AA6" s="163"/>
      <c r="AB6" s="163"/>
      <c r="AC6" s="163"/>
      <c r="AD6" s="163"/>
      <c r="AE6" s="163" t="s">
        <v>163</v>
      </c>
    </row>
    <row r="7" spans="1:36" ht="15.95" customHeight="1" x14ac:dyDescent="0.2">
      <c r="A7" s="165" t="s">
        <v>161</v>
      </c>
      <c r="B7" s="166" t="s">
        <v>50</v>
      </c>
      <c r="C7" s="306" t="s">
        <v>51</v>
      </c>
      <c r="D7" s="306"/>
      <c r="E7" s="306"/>
      <c r="F7" s="306"/>
      <c r="G7" s="307"/>
      <c r="H7" s="163"/>
      <c r="I7" s="163"/>
      <c r="J7" s="163"/>
      <c r="K7" s="163"/>
      <c r="L7" s="163"/>
      <c r="M7" s="163"/>
      <c r="N7" s="163"/>
      <c r="O7" s="163"/>
      <c r="P7" s="163"/>
      <c r="Q7" s="163"/>
      <c r="R7" s="163"/>
      <c r="S7" s="163"/>
      <c r="T7" s="163"/>
      <c r="U7" s="163"/>
      <c r="V7" s="163"/>
      <c r="W7" s="163"/>
      <c r="X7" s="163"/>
      <c r="Y7" s="163"/>
      <c r="Z7" s="163"/>
      <c r="AA7" s="163"/>
      <c r="AB7" s="163"/>
      <c r="AC7" s="163"/>
      <c r="AD7" s="163"/>
      <c r="AE7" s="163" t="s">
        <v>164</v>
      </c>
    </row>
    <row r="8" spans="1:36" x14ac:dyDescent="0.2">
      <c r="A8" s="158"/>
      <c r="D8" s="138"/>
    </row>
    <row r="9" spans="1:36" ht="38.25" x14ac:dyDescent="0.2">
      <c r="A9" s="167" t="s">
        <v>165</v>
      </c>
      <c r="B9" s="170" t="s">
        <v>166</v>
      </c>
      <c r="C9" s="170" t="s">
        <v>167</v>
      </c>
      <c r="D9" s="168" t="s">
        <v>168</v>
      </c>
      <c r="E9" s="169" t="s">
        <v>169</v>
      </c>
      <c r="F9" s="171" t="s">
        <v>170</v>
      </c>
      <c r="G9" s="169" t="s">
        <v>28</v>
      </c>
      <c r="H9" s="172" t="s">
        <v>29</v>
      </c>
      <c r="I9" s="172" t="s">
        <v>174</v>
      </c>
      <c r="J9" s="172" t="s">
        <v>30</v>
      </c>
      <c r="K9" s="172" t="s">
        <v>175</v>
      </c>
      <c r="L9" s="172" t="s">
        <v>176</v>
      </c>
      <c r="M9" s="172" t="s">
        <v>177</v>
      </c>
      <c r="N9" s="172" t="s">
        <v>178</v>
      </c>
      <c r="O9" s="172" t="s">
        <v>179</v>
      </c>
      <c r="P9" s="172" t="s">
        <v>180</v>
      </c>
      <c r="Q9" s="172" t="s">
        <v>181</v>
      </c>
      <c r="R9" s="172" t="s">
        <v>182</v>
      </c>
      <c r="S9" s="172" t="s">
        <v>183</v>
      </c>
      <c r="T9" s="172" t="s">
        <v>184</v>
      </c>
      <c r="U9" s="172" t="s">
        <v>185</v>
      </c>
      <c r="V9" s="172" t="s">
        <v>186</v>
      </c>
      <c r="W9" s="172" t="s">
        <v>187</v>
      </c>
      <c r="X9" s="163"/>
      <c r="Y9" s="163"/>
      <c r="Z9" s="163"/>
      <c r="AA9" s="163"/>
      <c r="AB9" s="163"/>
      <c r="AC9" s="163"/>
      <c r="AD9" s="163" t="s">
        <v>173</v>
      </c>
      <c r="AE9" s="163" t="s">
        <v>171</v>
      </c>
      <c r="AF9" t="s">
        <v>172</v>
      </c>
    </row>
    <row r="10" spans="1:36" x14ac:dyDescent="0.2">
      <c r="A10" s="179" t="s">
        <v>188</v>
      </c>
      <c r="B10" s="229" t="s">
        <v>75</v>
      </c>
      <c r="C10" s="229" t="s">
        <v>76</v>
      </c>
      <c r="D10" s="187"/>
      <c r="E10" s="188"/>
      <c r="F10" s="189"/>
      <c r="G10" s="190">
        <f>SUMIF(AE11:AE21,"&lt;&gt;NOR",G11:G21)</f>
        <v>0</v>
      </c>
      <c r="H10" s="189"/>
      <c r="I10" s="189">
        <f>SUM(I11:I21)</f>
        <v>27759.38</v>
      </c>
      <c r="J10" s="189"/>
      <c r="K10" s="189">
        <f>SUM(K11:K21)</f>
        <v>95156.68</v>
      </c>
      <c r="L10" s="189"/>
      <c r="M10" s="189">
        <f>SUM(M11:M21)</f>
        <v>0</v>
      </c>
      <c r="N10" s="189"/>
      <c r="O10" s="189">
        <f>SUM(O11:O21)</f>
        <v>63.74</v>
      </c>
      <c r="P10" s="189"/>
      <c r="Q10" s="189">
        <f>SUM(Q11:Q21)</f>
        <v>0</v>
      </c>
      <c r="R10" s="191"/>
      <c r="S10" s="191"/>
      <c r="T10" s="182"/>
      <c r="U10" s="182"/>
      <c r="V10" s="183"/>
      <c r="W10" s="183"/>
      <c r="X10" s="256"/>
      <c r="Y10" s="256"/>
      <c r="AC10">
        <f>SUMIF(L7:L9,#REF!,G7:G9)</f>
        <v>0</v>
      </c>
      <c r="AD10">
        <f>SUMIF(L7:L9,#REF!,G7:G9)</f>
        <v>0</v>
      </c>
      <c r="AE10" t="s">
        <v>663</v>
      </c>
      <c r="AH10" s="210"/>
      <c r="AI10" s="210"/>
      <c r="AJ10" s="213"/>
    </row>
    <row r="11" spans="1:36" x14ac:dyDescent="0.2">
      <c r="A11" s="193">
        <v>1</v>
      </c>
      <c r="B11" s="230" t="s">
        <v>748</v>
      </c>
      <c r="C11" s="230" t="s">
        <v>749</v>
      </c>
      <c r="D11" s="195" t="s">
        <v>192</v>
      </c>
      <c r="E11" s="196">
        <v>33.548102399999998</v>
      </c>
      <c r="F11" s="199"/>
      <c r="G11" s="197">
        <f>ROUND(E11*F11,2)</f>
        <v>0</v>
      </c>
      <c r="H11" s="199">
        <v>0</v>
      </c>
      <c r="I11" s="197">
        <f>ROUND(E11*H11,2)</f>
        <v>0</v>
      </c>
      <c r="J11" s="199">
        <v>1262</v>
      </c>
      <c r="K11" s="197">
        <f>ROUND(E11*J11,2)</f>
        <v>42337.71</v>
      </c>
      <c r="L11" s="197">
        <v>21</v>
      </c>
      <c r="M11" s="197">
        <f>G11*(1+L11/100)</f>
        <v>0</v>
      </c>
      <c r="N11" s="197">
        <v>0</v>
      </c>
      <c r="O11" s="197">
        <f>ROUND(E11*N11,2)</f>
        <v>0</v>
      </c>
      <c r="P11" s="197">
        <v>0</v>
      </c>
      <c r="Q11" s="197">
        <f>ROUND(E11*P11,2)</f>
        <v>0</v>
      </c>
      <c r="R11" s="198" t="s">
        <v>668</v>
      </c>
      <c r="S11" s="198" t="s">
        <v>194</v>
      </c>
      <c r="X11" s="256"/>
      <c r="Y11" s="225"/>
      <c r="AE11" t="s">
        <v>664</v>
      </c>
    </row>
    <row r="12" spans="1:36" x14ac:dyDescent="0.2">
      <c r="A12" s="177"/>
      <c r="B12" s="234" t="s">
        <v>1465</v>
      </c>
      <c r="C12" s="235"/>
      <c r="D12" s="200"/>
      <c r="E12" s="201"/>
      <c r="F12" s="184"/>
      <c r="G12" s="184"/>
      <c r="H12" s="184"/>
      <c r="I12" s="184"/>
      <c r="J12" s="184"/>
      <c r="K12" s="184"/>
      <c r="L12" s="184"/>
      <c r="M12" s="184"/>
      <c r="N12" s="184"/>
      <c r="O12" s="184"/>
      <c r="P12" s="184"/>
      <c r="Q12" s="184"/>
      <c r="R12" s="185"/>
      <c r="S12" s="185"/>
      <c r="X12" s="256"/>
      <c r="Y12" s="244"/>
    </row>
    <row r="13" spans="1:36" x14ac:dyDescent="0.2">
      <c r="A13" s="177"/>
      <c r="B13" s="234" t="s">
        <v>1466</v>
      </c>
      <c r="C13" s="235"/>
      <c r="D13" s="200"/>
      <c r="E13" s="201">
        <v>33.548102399999998</v>
      </c>
      <c r="F13" s="184"/>
      <c r="G13" s="184"/>
      <c r="H13" s="184"/>
      <c r="I13" s="184"/>
      <c r="J13" s="184"/>
      <c r="K13" s="184"/>
      <c r="L13" s="184"/>
      <c r="M13" s="184"/>
      <c r="N13" s="184"/>
      <c r="O13" s="184"/>
      <c r="P13" s="184"/>
      <c r="Q13" s="184"/>
      <c r="R13" s="185"/>
      <c r="S13" s="185"/>
      <c r="X13" s="256"/>
      <c r="Y13" s="244"/>
    </row>
    <row r="14" spans="1:36" x14ac:dyDescent="0.2">
      <c r="A14" s="193">
        <v>2</v>
      </c>
      <c r="B14" s="230" t="s">
        <v>672</v>
      </c>
      <c r="C14" s="230" t="s">
        <v>673</v>
      </c>
      <c r="D14" s="195" t="s">
        <v>192</v>
      </c>
      <c r="E14" s="196">
        <v>33.548102399999998</v>
      </c>
      <c r="F14" s="199"/>
      <c r="G14" s="197">
        <f t="shared" ref="G14:G19" si="0">ROUND(E14*F14,2)</f>
        <v>0</v>
      </c>
      <c r="H14" s="199">
        <v>0</v>
      </c>
      <c r="I14" s="197">
        <f t="shared" ref="I14:I19" si="1">ROUND(E14*H14,2)</f>
        <v>0</v>
      </c>
      <c r="J14" s="199">
        <v>264.5</v>
      </c>
      <c r="K14" s="197">
        <f t="shared" ref="K14:K19" si="2">ROUND(E14*J14,2)</f>
        <v>8873.4699999999993</v>
      </c>
      <c r="L14" s="197">
        <v>21</v>
      </c>
      <c r="M14" s="197">
        <f t="shared" ref="M14:M19" si="3">G14*(1+L14/100)</f>
        <v>0</v>
      </c>
      <c r="N14" s="197">
        <v>0</v>
      </c>
      <c r="O14" s="197">
        <f t="shared" ref="O14:O19" si="4">ROUND(E14*N14,2)</f>
        <v>0</v>
      </c>
      <c r="P14" s="197">
        <v>0</v>
      </c>
      <c r="Q14" s="197">
        <f t="shared" ref="Q14:Q19" si="5">ROUND(E14*P14,2)</f>
        <v>0</v>
      </c>
      <c r="R14" s="198" t="s">
        <v>668</v>
      </c>
      <c r="S14" s="198" t="s">
        <v>194</v>
      </c>
      <c r="X14" s="256"/>
      <c r="Y14" s="225"/>
    </row>
    <row r="15" spans="1:36" ht="33.75" x14ac:dyDescent="0.2">
      <c r="A15" s="193">
        <v>3</v>
      </c>
      <c r="B15" s="230" t="s">
        <v>752</v>
      </c>
      <c r="C15" s="230" t="s">
        <v>753</v>
      </c>
      <c r="D15" s="195" t="s">
        <v>192</v>
      </c>
      <c r="E15" s="196">
        <v>33.548102399999998</v>
      </c>
      <c r="F15" s="199"/>
      <c r="G15" s="197">
        <f t="shared" si="0"/>
        <v>0</v>
      </c>
      <c r="H15" s="199">
        <v>0</v>
      </c>
      <c r="I15" s="197">
        <f t="shared" si="1"/>
        <v>0</v>
      </c>
      <c r="J15" s="199">
        <v>713</v>
      </c>
      <c r="K15" s="197">
        <f t="shared" si="2"/>
        <v>23919.8</v>
      </c>
      <c r="L15" s="197">
        <v>21</v>
      </c>
      <c r="M15" s="197">
        <f t="shared" si="3"/>
        <v>0</v>
      </c>
      <c r="N15" s="197">
        <v>0</v>
      </c>
      <c r="O15" s="197">
        <f t="shared" si="4"/>
        <v>0</v>
      </c>
      <c r="P15" s="197">
        <v>0</v>
      </c>
      <c r="Q15" s="197">
        <f t="shared" si="5"/>
        <v>0</v>
      </c>
      <c r="R15" s="198" t="s">
        <v>668</v>
      </c>
      <c r="S15" s="198" t="s">
        <v>194</v>
      </c>
      <c r="X15" s="256"/>
      <c r="Y15" s="225"/>
    </row>
    <row r="16" spans="1:36" ht="22.5" x14ac:dyDescent="0.2">
      <c r="A16" s="193">
        <v>4</v>
      </c>
      <c r="B16" s="230" t="s">
        <v>754</v>
      </c>
      <c r="C16" s="230" t="s">
        <v>677</v>
      </c>
      <c r="D16" s="195" t="s">
        <v>192</v>
      </c>
      <c r="E16" s="196">
        <v>33.548102399999998</v>
      </c>
      <c r="F16" s="199"/>
      <c r="G16" s="197">
        <f t="shared" si="0"/>
        <v>0</v>
      </c>
      <c r="H16" s="199">
        <v>0</v>
      </c>
      <c r="I16" s="197">
        <f t="shared" si="1"/>
        <v>0</v>
      </c>
      <c r="J16" s="199">
        <v>16.3</v>
      </c>
      <c r="K16" s="197">
        <f t="shared" si="2"/>
        <v>546.83000000000004</v>
      </c>
      <c r="L16" s="197">
        <v>21</v>
      </c>
      <c r="M16" s="197">
        <f t="shared" si="3"/>
        <v>0</v>
      </c>
      <c r="N16" s="197">
        <v>0</v>
      </c>
      <c r="O16" s="197">
        <f t="shared" si="4"/>
        <v>0</v>
      </c>
      <c r="P16" s="197">
        <v>0</v>
      </c>
      <c r="Q16" s="197">
        <f t="shared" si="5"/>
        <v>0</v>
      </c>
      <c r="R16" s="198" t="s">
        <v>668</v>
      </c>
      <c r="S16" s="198" t="s">
        <v>194</v>
      </c>
      <c r="X16" s="256"/>
      <c r="Y16" s="225"/>
    </row>
    <row r="17" spans="1:25" ht="22.5" x14ac:dyDescent="0.2">
      <c r="A17" s="193">
        <v>5</v>
      </c>
      <c r="B17" s="230" t="s">
        <v>1467</v>
      </c>
      <c r="C17" s="230" t="s">
        <v>1468</v>
      </c>
      <c r="D17" s="195" t="s">
        <v>192</v>
      </c>
      <c r="E17" s="196">
        <v>20.967563999999999</v>
      </c>
      <c r="F17" s="199"/>
      <c r="G17" s="197">
        <f t="shared" si="0"/>
        <v>0</v>
      </c>
      <c r="H17" s="199">
        <v>0</v>
      </c>
      <c r="I17" s="197">
        <f t="shared" si="1"/>
        <v>0</v>
      </c>
      <c r="J17" s="199">
        <v>481</v>
      </c>
      <c r="K17" s="197">
        <f t="shared" si="2"/>
        <v>10085.4</v>
      </c>
      <c r="L17" s="197">
        <v>21</v>
      </c>
      <c r="M17" s="197">
        <f t="shared" si="3"/>
        <v>0</v>
      </c>
      <c r="N17" s="197">
        <v>0</v>
      </c>
      <c r="O17" s="197">
        <f t="shared" si="4"/>
        <v>0</v>
      </c>
      <c r="P17" s="197">
        <v>0</v>
      </c>
      <c r="Q17" s="197">
        <f t="shared" si="5"/>
        <v>0</v>
      </c>
      <c r="R17" s="198" t="s">
        <v>668</v>
      </c>
      <c r="S17" s="198" t="s">
        <v>194</v>
      </c>
      <c r="X17" s="256"/>
      <c r="Y17" s="225"/>
    </row>
    <row r="18" spans="1:25" x14ac:dyDescent="0.2">
      <c r="A18" s="193">
        <v>6</v>
      </c>
      <c r="B18" s="230" t="s">
        <v>683</v>
      </c>
      <c r="C18" s="230" t="s">
        <v>684</v>
      </c>
      <c r="D18" s="195" t="s">
        <v>192</v>
      </c>
      <c r="E18" s="196">
        <v>33.548102399999998</v>
      </c>
      <c r="F18" s="199"/>
      <c r="G18" s="197">
        <f t="shared" si="0"/>
        <v>0</v>
      </c>
      <c r="H18" s="199">
        <v>0</v>
      </c>
      <c r="I18" s="197">
        <f t="shared" si="1"/>
        <v>0</v>
      </c>
      <c r="J18" s="199">
        <v>280</v>
      </c>
      <c r="K18" s="197">
        <f t="shared" si="2"/>
        <v>9393.4699999999993</v>
      </c>
      <c r="L18" s="197">
        <v>21</v>
      </c>
      <c r="M18" s="197">
        <f t="shared" si="3"/>
        <v>0</v>
      </c>
      <c r="N18" s="197">
        <v>0</v>
      </c>
      <c r="O18" s="197">
        <f t="shared" si="4"/>
        <v>0</v>
      </c>
      <c r="P18" s="197">
        <v>0</v>
      </c>
      <c r="Q18" s="197">
        <f t="shared" si="5"/>
        <v>0</v>
      </c>
      <c r="R18" s="198" t="s">
        <v>668</v>
      </c>
      <c r="S18" s="198" t="s">
        <v>194</v>
      </c>
      <c r="X18" s="256"/>
      <c r="Y18" s="225"/>
    </row>
    <row r="19" spans="1:25" x14ac:dyDescent="0.2">
      <c r="A19" s="193">
        <v>7</v>
      </c>
      <c r="B19" s="230" t="s">
        <v>1469</v>
      </c>
      <c r="C19" s="230" t="s">
        <v>1470</v>
      </c>
      <c r="D19" s="195" t="s">
        <v>433</v>
      </c>
      <c r="E19" s="196">
        <v>63.741394560000003</v>
      </c>
      <c r="F19" s="199"/>
      <c r="G19" s="197">
        <f t="shared" si="0"/>
        <v>0</v>
      </c>
      <c r="H19" s="199">
        <v>435.5</v>
      </c>
      <c r="I19" s="197">
        <f t="shared" si="1"/>
        <v>27759.38</v>
      </c>
      <c r="J19" s="199">
        <v>0</v>
      </c>
      <c r="K19" s="197">
        <f t="shared" si="2"/>
        <v>0</v>
      </c>
      <c r="L19" s="197">
        <v>21</v>
      </c>
      <c r="M19" s="197">
        <f t="shared" si="3"/>
        <v>0</v>
      </c>
      <c r="N19" s="197">
        <v>1</v>
      </c>
      <c r="O19" s="197">
        <f t="shared" si="4"/>
        <v>63.74</v>
      </c>
      <c r="P19" s="197">
        <v>0</v>
      </c>
      <c r="Q19" s="197">
        <f t="shared" si="5"/>
        <v>0</v>
      </c>
      <c r="R19" s="198" t="s">
        <v>243</v>
      </c>
      <c r="S19" s="198" t="s">
        <v>194</v>
      </c>
      <c r="X19" s="256"/>
      <c r="Y19" s="225"/>
    </row>
    <row r="20" spans="1:25" x14ac:dyDescent="0.2">
      <c r="A20" s="177"/>
      <c r="B20" s="234" t="s">
        <v>1471</v>
      </c>
      <c r="C20" s="235"/>
      <c r="D20" s="200"/>
      <c r="E20" s="201"/>
      <c r="F20" s="184"/>
      <c r="G20" s="184"/>
      <c r="H20" s="184"/>
      <c r="I20" s="184"/>
      <c r="J20" s="184"/>
      <c r="K20" s="184"/>
      <c r="L20" s="184"/>
      <c r="M20" s="184"/>
      <c r="N20" s="184"/>
      <c r="O20" s="184"/>
      <c r="P20" s="184"/>
      <c r="Q20" s="184"/>
      <c r="R20" s="185"/>
      <c r="S20" s="185"/>
      <c r="X20" s="256"/>
      <c r="Y20" s="244"/>
    </row>
    <row r="21" spans="1:25" x14ac:dyDescent="0.2">
      <c r="A21" s="177"/>
      <c r="B21" s="234" t="s">
        <v>1472</v>
      </c>
      <c r="C21" s="235"/>
      <c r="D21" s="200"/>
      <c r="E21" s="201">
        <v>63.741394560000003</v>
      </c>
      <c r="F21" s="184"/>
      <c r="G21" s="184"/>
      <c r="H21" s="184"/>
      <c r="I21" s="184"/>
      <c r="J21" s="184"/>
      <c r="K21" s="184"/>
      <c r="L21" s="184"/>
      <c r="M21" s="184"/>
      <c r="N21" s="184"/>
      <c r="O21" s="184"/>
      <c r="P21" s="184"/>
      <c r="Q21" s="184"/>
      <c r="R21" s="185"/>
      <c r="S21" s="185"/>
      <c r="X21" s="256"/>
      <c r="Y21" s="244"/>
    </row>
    <row r="22" spans="1:25" x14ac:dyDescent="0.2">
      <c r="A22" s="162"/>
      <c r="B22" s="231"/>
      <c r="C22" s="231"/>
      <c r="D22" s="180"/>
      <c r="E22" s="181"/>
      <c r="F22" s="182"/>
      <c r="G22" s="182"/>
      <c r="H22" s="182"/>
      <c r="I22" s="182"/>
      <c r="J22" s="182"/>
      <c r="K22" s="182"/>
      <c r="L22" s="182"/>
      <c r="M22" s="182"/>
      <c r="N22" s="182"/>
      <c r="O22" s="182"/>
      <c r="P22" s="182"/>
      <c r="Q22" s="182"/>
      <c r="R22" s="183"/>
      <c r="S22" s="183"/>
      <c r="X22" s="256"/>
      <c r="Y22" s="264"/>
    </row>
    <row r="23" spans="1:25" x14ac:dyDescent="0.2">
      <c r="A23" s="179" t="s">
        <v>188</v>
      </c>
      <c r="B23" s="229" t="s">
        <v>81</v>
      </c>
      <c r="C23" s="229" t="s">
        <v>82</v>
      </c>
      <c r="D23" s="187"/>
      <c r="E23" s="188"/>
      <c r="F23" s="189"/>
      <c r="G23" s="190">
        <f>SUMIF(AE24:AE32,"&lt;&gt;NOR",G24:G32)</f>
        <v>0</v>
      </c>
      <c r="H23" s="189"/>
      <c r="I23" s="189">
        <f>SUM(I24:I32)</f>
        <v>48156.9</v>
      </c>
      <c r="J23" s="189"/>
      <c r="K23" s="189">
        <f>SUM(K24:K32)</f>
        <v>36369.589999999997</v>
      </c>
      <c r="L23" s="189"/>
      <c r="M23" s="189">
        <f>SUM(M24:M32)</f>
        <v>0</v>
      </c>
      <c r="N23" s="189"/>
      <c r="O23" s="189">
        <f>SUM(O24:O32)</f>
        <v>27.74</v>
      </c>
      <c r="P23" s="189"/>
      <c r="Q23" s="189">
        <f>SUM(Q24:Q32)</f>
        <v>0</v>
      </c>
      <c r="R23" s="191"/>
      <c r="S23" s="191"/>
      <c r="X23" s="256"/>
      <c r="Y23" s="265"/>
    </row>
    <row r="24" spans="1:25" ht="22.5" x14ac:dyDescent="0.2">
      <c r="A24" s="193">
        <v>8</v>
      </c>
      <c r="B24" s="230" t="s">
        <v>1473</v>
      </c>
      <c r="C24" s="230" t="s">
        <v>1474</v>
      </c>
      <c r="D24" s="195" t="s">
        <v>192</v>
      </c>
      <c r="E24" s="196">
        <v>8.6560667210000002</v>
      </c>
      <c r="F24" s="199"/>
      <c r="G24" s="197">
        <f>ROUND(E24*F24,2)</f>
        <v>0</v>
      </c>
      <c r="H24" s="199">
        <v>5563.37</v>
      </c>
      <c r="I24" s="197">
        <f>ROUND(E24*H24,2)</f>
        <v>48156.9</v>
      </c>
      <c r="J24" s="199">
        <v>4201.63</v>
      </c>
      <c r="K24" s="197">
        <f>ROUND(E24*J24,2)</f>
        <v>36369.589999999997</v>
      </c>
      <c r="L24" s="197">
        <v>21</v>
      </c>
      <c r="M24" s="197">
        <f>G24*(1+L24/100)</f>
        <v>0</v>
      </c>
      <c r="N24" s="197">
        <v>3.20472</v>
      </c>
      <c r="O24" s="197">
        <f>ROUND(E24*N24,2)</f>
        <v>27.74</v>
      </c>
      <c r="P24" s="197">
        <v>0</v>
      </c>
      <c r="Q24" s="197">
        <f>ROUND(E24*P24,2)</f>
        <v>0</v>
      </c>
      <c r="R24" s="198" t="s">
        <v>214</v>
      </c>
      <c r="S24" s="198" t="s">
        <v>194</v>
      </c>
      <c r="X24" s="256"/>
      <c r="Y24" s="225"/>
    </row>
    <row r="25" spans="1:25" x14ac:dyDescent="0.2">
      <c r="A25" s="177"/>
      <c r="B25" s="317" t="s">
        <v>1475</v>
      </c>
      <c r="C25" s="317"/>
      <c r="D25" s="318"/>
      <c r="E25" s="201"/>
      <c r="F25" s="184"/>
      <c r="G25" s="184"/>
      <c r="H25" s="184"/>
      <c r="I25" s="184"/>
      <c r="J25" s="184"/>
      <c r="K25" s="184"/>
      <c r="L25" s="184"/>
      <c r="M25" s="184"/>
      <c r="N25" s="184"/>
      <c r="O25" s="184"/>
      <c r="P25" s="184"/>
      <c r="Q25" s="184"/>
      <c r="R25" s="185"/>
      <c r="S25" s="185"/>
      <c r="X25" s="256"/>
      <c r="Y25" s="244"/>
    </row>
    <row r="26" spans="1:25" x14ac:dyDescent="0.2">
      <c r="A26" s="177"/>
      <c r="B26" s="234" t="s">
        <v>1476</v>
      </c>
      <c r="C26" s="235"/>
      <c r="D26" s="200"/>
      <c r="E26" s="201"/>
      <c r="F26" s="184"/>
      <c r="G26" s="184"/>
      <c r="H26" s="184"/>
      <c r="I26" s="184"/>
      <c r="J26" s="184"/>
      <c r="K26" s="184"/>
      <c r="L26" s="184"/>
      <c r="M26" s="184"/>
      <c r="N26" s="184"/>
      <c r="O26" s="184"/>
      <c r="P26" s="184"/>
      <c r="Q26" s="184"/>
      <c r="R26" s="185"/>
      <c r="S26" s="185"/>
      <c r="X26" s="256"/>
      <c r="Y26" s="244"/>
    </row>
    <row r="27" spans="1:25" x14ac:dyDescent="0.2">
      <c r="A27" s="177"/>
      <c r="B27" s="317" t="s">
        <v>1477</v>
      </c>
      <c r="C27" s="317"/>
      <c r="D27" s="318"/>
      <c r="E27" s="201"/>
      <c r="F27" s="184"/>
      <c r="G27" s="184"/>
      <c r="H27" s="184"/>
      <c r="I27" s="184"/>
      <c r="J27" s="184"/>
      <c r="K27" s="184"/>
      <c r="L27" s="184"/>
      <c r="M27" s="184"/>
      <c r="N27" s="184"/>
      <c r="O27" s="184"/>
      <c r="P27" s="184"/>
      <c r="Q27" s="184"/>
      <c r="R27" s="185"/>
      <c r="S27" s="185"/>
      <c r="X27" s="256"/>
      <c r="Y27" s="244"/>
    </row>
    <row r="28" spans="1:25" x14ac:dyDescent="0.2">
      <c r="A28" s="177"/>
      <c r="B28" s="234" t="s">
        <v>1478</v>
      </c>
      <c r="C28" s="235"/>
      <c r="D28" s="200"/>
      <c r="E28" s="201"/>
      <c r="F28" s="184"/>
      <c r="G28" s="184"/>
      <c r="H28" s="184"/>
      <c r="I28" s="184"/>
      <c r="J28" s="184"/>
      <c r="K28" s="184"/>
      <c r="L28" s="184"/>
      <c r="M28" s="184"/>
      <c r="N28" s="184"/>
      <c r="O28" s="184"/>
      <c r="P28" s="184"/>
      <c r="Q28" s="184"/>
      <c r="R28" s="185"/>
      <c r="S28" s="185"/>
      <c r="X28" s="256"/>
      <c r="Y28" s="244"/>
    </row>
    <row r="29" spans="1:25" x14ac:dyDescent="0.2">
      <c r="A29" s="177"/>
      <c r="B29" s="234" t="s">
        <v>1479</v>
      </c>
      <c r="C29" s="235"/>
      <c r="D29" s="200"/>
      <c r="E29" s="201"/>
      <c r="F29" s="184"/>
      <c r="G29" s="184"/>
      <c r="H29" s="184"/>
      <c r="I29" s="184"/>
      <c r="J29" s="184"/>
      <c r="K29" s="184"/>
      <c r="L29" s="184"/>
      <c r="M29" s="184"/>
      <c r="N29" s="184"/>
      <c r="O29" s="184"/>
      <c r="P29" s="184"/>
      <c r="Q29" s="184"/>
      <c r="R29" s="185"/>
      <c r="S29" s="185"/>
      <c r="X29" s="256"/>
      <c r="Y29" s="244"/>
    </row>
    <row r="30" spans="1:25" x14ac:dyDescent="0.2">
      <c r="A30" s="177"/>
      <c r="B30" s="234" t="s">
        <v>1480</v>
      </c>
      <c r="C30" s="235"/>
      <c r="D30" s="200"/>
      <c r="E30" s="201"/>
      <c r="F30" s="184"/>
      <c r="G30" s="184"/>
      <c r="H30" s="184"/>
      <c r="I30" s="184"/>
      <c r="J30" s="184"/>
      <c r="K30" s="184"/>
      <c r="L30" s="184"/>
      <c r="M30" s="184"/>
      <c r="N30" s="184"/>
      <c r="O30" s="184"/>
      <c r="P30" s="184"/>
      <c r="Q30" s="184"/>
      <c r="R30" s="185"/>
      <c r="S30" s="185"/>
      <c r="X30" s="256"/>
      <c r="Y30" s="244"/>
    </row>
    <row r="31" spans="1:25" x14ac:dyDescent="0.2">
      <c r="A31" s="177"/>
      <c r="B31" s="234" t="s">
        <v>1481</v>
      </c>
      <c r="C31" s="235"/>
      <c r="D31" s="200"/>
      <c r="E31" s="201"/>
      <c r="F31" s="184"/>
      <c r="G31" s="184"/>
      <c r="H31" s="184"/>
      <c r="I31" s="184"/>
      <c r="J31" s="184"/>
      <c r="K31" s="184"/>
      <c r="L31" s="184"/>
      <c r="M31" s="184"/>
      <c r="N31" s="184"/>
      <c r="O31" s="184"/>
      <c r="P31" s="184"/>
      <c r="Q31" s="184"/>
      <c r="R31" s="185"/>
      <c r="S31" s="185"/>
      <c r="X31" s="256"/>
      <c r="Y31" s="244"/>
    </row>
    <row r="32" spans="1:25" x14ac:dyDescent="0.2">
      <c r="A32" s="177"/>
      <c r="B32" s="234" t="s">
        <v>1482</v>
      </c>
      <c r="C32" s="235"/>
      <c r="D32" s="200"/>
      <c r="E32" s="201">
        <v>8.6560667210000002</v>
      </c>
      <c r="F32" s="184"/>
      <c r="G32" s="184"/>
      <c r="H32" s="184"/>
      <c r="I32" s="184"/>
      <c r="J32" s="184"/>
      <c r="K32" s="184"/>
      <c r="L32" s="184"/>
      <c r="M32" s="184"/>
      <c r="N32" s="184"/>
      <c r="O32" s="184"/>
      <c r="P32" s="184"/>
      <c r="Q32" s="184"/>
      <c r="R32" s="185"/>
      <c r="S32" s="185"/>
      <c r="X32" s="256"/>
      <c r="Y32" s="244"/>
    </row>
    <row r="33" spans="1:25" x14ac:dyDescent="0.2">
      <c r="A33" s="162"/>
      <c r="B33" s="231"/>
      <c r="C33" s="231"/>
      <c r="D33" s="180"/>
      <c r="E33" s="181"/>
      <c r="F33" s="182"/>
      <c r="G33" s="182"/>
      <c r="H33" s="182"/>
      <c r="I33" s="182"/>
      <c r="J33" s="182"/>
      <c r="K33" s="182"/>
      <c r="L33" s="182"/>
      <c r="M33" s="182"/>
      <c r="N33" s="182"/>
      <c r="O33" s="182"/>
      <c r="P33" s="182"/>
      <c r="Q33" s="182"/>
      <c r="R33" s="183"/>
      <c r="S33" s="183"/>
      <c r="X33" s="256"/>
      <c r="Y33" s="264"/>
    </row>
    <row r="34" spans="1:25" x14ac:dyDescent="0.2">
      <c r="A34" s="179" t="s">
        <v>188</v>
      </c>
      <c r="B34" s="229" t="s">
        <v>83</v>
      </c>
      <c r="C34" s="229" t="s">
        <v>84</v>
      </c>
      <c r="D34" s="187"/>
      <c r="E34" s="188"/>
      <c r="F34" s="189"/>
      <c r="G34" s="190">
        <f>SUMIF(AE35:AE60,"&lt;&gt;NOR",G35:G60)</f>
        <v>0</v>
      </c>
      <c r="H34" s="189"/>
      <c r="I34" s="189">
        <f>SUM(I35:I60)</f>
        <v>15330.380000000001</v>
      </c>
      <c r="J34" s="189"/>
      <c r="K34" s="189">
        <f>SUM(K35:K60)</f>
        <v>10938.189999999999</v>
      </c>
      <c r="L34" s="189"/>
      <c r="M34" s="189">
        <f>SUM(M35:M60)</f>
        <v>0</v>
      </c>
      <c r="N34" s="189"/>
      <c r="O34" s="189">
        <f>SUM(O35:O60)</f>
        <v>4.04</v>
      </c>
      <c r="P34" s="189"/>
      <c r="Q34" s="189">
        <f>SUM(Q35:Q60)</f>
        <v>0.09</v>
      </c>
      <c r="R34" s="191"/>
      <c r="S34" s="191"/>
      <c r="X34" s="256"/>
      <c r="Y34" s="265"/>
    </row>
    <row r="35" spans="1:25" x14ac:dyDescent="0.2">
      <c r="A35" s="193">
        <v>9</v>
      </c>
      <c r="B35" s="230" t="s">
        <v>1483</v>
      </c>
      <c r="C35" s="230" t="s">
        <v>1484</v>
      </c>
      <c r="D35" s="195" t="s">
        <v>213</v>
      </c>
      <c r="E35" s="196">
        <v>0.85233999999999999</v>
      </c>
      <c r="F35" s="199"/>
      <c r="G35" s="197">
        <f>ROUND(E35*F35,2)</f>
        <v>0</v>
      </c>
      <c r="H35" s="199">
        <v>315.49</v>
      </c>
      <c r="I35" s="197">
        <f>ROUND(E35*H35,2)</f>
        <v>268.89999999999998</v>
      </c>
      <c r="J35" s="199">
        <v>235.51</v>
      </c>
      <c r="K35" s="197">
        <f>ROUND(E35*J35,2)</f>
        <v>200.73</v>
      </c>
      <c r="L35" s="197">
        <v>21</v>
      </c>
      <c r="M35" s="197">
        <f>G35*(1+L35/100)</f>
        <v>0</v>
      </c>
      <c r="N35" s="197">
        <v>4.3630000000000002E-2</v>
      </c>
      <c r="O35" s="197">
        <f>ROUND(E35*N35,2)</f>
        <v>0.04</v>
      </c>
      <c r="P35" s="197">
        <v>0</v>
      </c>
      <c r="Q35" s="197">
        <f>ROUND(E35*P35,2)</f>
        <v>0</v>
      </c>
      <c r="R35" s="198" t="s">
        <v>193</v>
      </c>
      <c r="S35" s="198" t="s">
        <v>194</v>
      </c>
      <c r="X35" s="256"/>
      <c r="Y35" s="225"/>
    </row>
    <row r="36" spans="1:25" x14ac:dyDescent="0.2">
      <c r="A36" s="177"/>
      <c r="B36" s="234" t="s">
        <v>1485</v>
      </c>
      <c r="C36" s="235"/>
      <c r="D36" s="200"/>
      <c r="E36" s="201"/>
      <c r="F36" s="184"/>
      <c r="G36" s="184"/>
      <c r="H36" s="184"/>
      <c r="I36" s="184"/>
      <c r="J36" s="184"/>
      <c r="K36" s="184"/>
      <c r="L36" s="184"/>
      <c r="M36" s="184"/>
      <c r="N36" s="184"/>
      <c r="O36" s="184"/>
      <c r="P36" s="184"/>
      <c r="Q36" s="184"/>
      <c r="R36" s="185"/>
      <c r="S36" s="185"/>
      <c r="X36" s="256"/>
      <c r="Y36" s="244"/>
    </row>
    <row r="37" spans="1:25" x14ac:dyDescent="0.2">
      <c r="A37" s="177"/>
      <c r="B37" s="234" t="s">
        <v>75</v>
      </c>
      <c r="C37" s="235"/>
      <c r="D37" s="200"/>
      <c r="E37" s="201">
        <v>0.85233999999999999</v>
      </c>
      <c r="F37" s="184"/>
      <c r="G37" s="184"/>
      <c r="H37" s="184"/>
      <c r="I37" s="184"/>
      <c r="J37" s="184"/>
      <c r="K37" s="184"/>
      <c r="L37" s="184"/>
      <c r="M37" s="184"/>
      <c r="N37" s="184"/>
      <c r="O37" s="184"/>
      <c r="P37" s="184"/>
      <c r="Q37" s="184"/>
      <c r="R37" s="185"/>
      <c r="S37" s="185"/>
      <c r="X37" s="256"/>
      <c r="Y37" s="244"/>
    </row>
    <row r="38" spans="1:25" x14ac:dyDescent="0.2">
      <c r="A38" s="193">
        <v>10</v>
      </c>
      <c r="B38" s="230" t="s">
        <v>1486</v>
      </c>
      <c r="C38" s="230" t="s">
        <v>1487</v>
      </c>
      <c r="D38" s="195" t="s">
        <v>207</v>
      </c>
      <c r="E38" s="196">
        <v>4.2548812800000002</v>
      </c>
      <c r="F38" s="199"/>
      <c r="G38" s="197">
        <f>ROUND(E38*F38,2)</f>
        <v>0</v>
      </c>
      <c r="H38" s="199">
        <v>977.22</v>
      </c>
      <c r="I38" s="197">
        <f>ROUND(E38*H38,2)</f>
        <v>4157.96</v>
      </c>
      <c r="J38" s="199">
        <v>447.78</v>
      </c>
      <c r="K38" s="197">
        <f>ROUND(E38*J38,2)</f>
        <v>1905.25</v>
      </c>
      <c r="L38" s="197">
        <v>21</v>
      </c>
      <c r="M38" s="197">
        <f>G38*(1+L38/100)</f>
        <v>0</v>
      </c>
      <c r="N38" s="197">
        <v>0.77122999999999997</v>
      </c>
      <c r="O38" s="197">
        <f>ROUND(E38*N38,2)</f>
        <v>3.28</v>
      </c>
      <c r="P38" s="197">
        <v>0</v>
      </c>
      <c r="Q38" s="197">
        <f>ROUND(E38*P38,2)</f>
        <v>0</v>
      </c>
      <c r="R38" s="198" t="s">
        <v>208</v>
      </c>
      <c r="S38" s="198" t="s">
        <v>194</v>
      </c>
      <c r="X38" s="256"/>
      <c r="Y38" s="225"/>
    </row>
    <row r="39" spans="1:25" x14ac:dyDescent="0.2">
      <c r="A39" s="177"/>
      <c r="B39" s="234" t="s">
        <v>1488</v>
      </c>
      <c r="C39" s="235"/>
      <c r="D39" s="200"/>
      <c r="E39" s="201"/>
      <c r="F39" s="184"/>
      <c r="G39" s="184"/>
      <c r="H39" s="184"/>
      <c r="I39" s="184"/>
      <c r="J39" s="184"/>
      <c r="K39" s="184"/>
      <c r="L39" s="184"/>
      <c r="M39" s="184"/>
      <c r="N39" s="184"/>
      <c r="O39" s="184"/>
      <c r="P39" s="184"/>
      <c r="Q39" s="184"/>
      <c r="R39" s="185"/>
      <c r="S39" s="185"/>
      <c r="X39" s="256"/>
      <c r="Y39" s="244"/>
    </row>
    <row r="40" spans="1:25" x14ac:dyDescent="0.2">
      <c r="A40" s="177"/>
      <c r="B40" s="234" t="s">
        <v>1489</v>
      </c>
      <c r="C40" s="235"/>
      <c r="D40" s="200"/>
      <c r="E40" s="201">
        <v>4.2548812800000002</v>
      </c>
      <c r="F40" s="184"/>
      <c r="G40" s="184"/>
      <c r="H40" s="184"/>
      <c r="I40" s="184"/>
      <c r="J40" s="184"/>
      <c r="K40" s="184"/>
      <c r="L40" s="184"/>
      <c r="M40" s="184"/>
      <c r="N40" s="184"/>
      <c r="O40" s="184"/>
      <c r="P40" s="184"/>
      <c r="Q40" s="184"/>
      <c r="R40" s="185"/>
      <c r="S40" s="185"/>
      <c r="X40" s="256"/>
      <c r="Y40" s="244"/>
    </row>
    <row r="41" spans="1:25" x14ac:dyDescent="0.2">
      <c r="A41" s="193">
        <v>11</v>
      </c>
      <c r="B41" s="230" t="s">
        <v>1490</v>
      </c>
      <c r="C41" s="230" t="s">
        <v>1491</v>
      </c>
      <c r="D41" s="195" t="s">
        <v>433</v>
      </c>
      <c r="E41" s="196">
        <v>3.1485439599999998E-2</v>
      </c>
      <c r="F41" s="199"/>
      <c r="G41" s="197">
        <f>ROUND(E41*F41,2)</f>
        <v>0</v>
      </c>
      <c r="H41" s="199">
        <v>25680.52</v>
      </c>
      <c r="I41" s="197">
        <f>ROUND(E41*H41,2)</f>
        <v>808.56</v>
      </c>
      <c r="J41" s="199">
        <v>13029.48</v>
      </c>
      <c r="K41" s="197">
        <f>ROUND(E41*J41,2)</f>
        <v>410.24</v>
      </c>
      <c r="L41" s="197">
        <v>21</v>
      </c>
      <c r="M41" s="197">
        <f>G41*(1+L41/100)</f>
        <v>0</v>
      </c>
      <c r="N41" s="197">
        <v>1.0202899999999999</v>
      </c>
      <c r="O41" s="197">
        <f>ROUND(E41*N41,2)</f>
        <v>0.03</v>
      </c>
      <c r="P41" s="197">
        <v>0</v>
      </c>
      <c r="Q41" s="197">
        <f>ROUND(E41*P41,2)</f>
        <v>0</v>
      </c>
      <c r="R41" s="198" t="s">
        <v>208</v>
      </c>
      <c r="S41" s="198" t="s">
        <v>194</v>
      </c>
      <c r="X41" s="256"/>
      <c r="Y41" s="225"/>
    </row>
    <row r="42" spans="1:25" x14ac:dyDescent="0.2">
      <c r="A42" s="177"/>
      <c r="B42" s="234" t="s">
        <v>1492</v>
      </c>
      <c r="C42" s="235"/>
      <c r="D42" s="200"/>
      <c r="E42" s="201"/>
      <c r="F42" s="184"/>
      <c r="G42" s="184"/>
      <c r="H42" s="184"/>
      <c r="I42" s="184"/>
      <c r="J42" s="184"/>
      <c r="K42" s="184"/>
      <c r="L42" s="184"/>
      <c r="M42" s="184"/>
      <c r="N42" s="184"/>
      <c r="O42" s="184"/>
      <c r="P42" s="184"/>
      <c r="Q42" s="184"/>
      <c r="R42" s="185"/>
      <c r="S42" s="185"/>
      <c r="X42" s="256"/>
      <c r="Y42" s="244"/>
    </row>
    <row r="43" spans="1:25" x14ac:dyDescent="0.2">
      <c r="A43" s="177"/>
      <c r="B43" s="234" t="s">
        <v>1493</v>
      </c>
      <c r="C43" s="235"/>
      <c r="D43" s="200"/>
      <c r="E43" s="201">
        <v>3.1485439599999998E-2</v>
      </c>
      <c r="F43" s="184"/>
      <c r="G43" s="184"/>
      <c r="H43" s="184"/>
      <c r="I43" s="184"/>
      <c r="J43" s="184"/>
      <c r="K43" s="184"/>
      <c r="L43" s="184"/>
      <c r="M43" s="184"/>
      <c r="N43" s="184"/>
      <c r="O43" s="184"/>
      <c r="P43" s="184"/>
      <c r="Q43" s="184"/>
      <c r="R43" s="185"/>
      <c r="S43" s="185"/>
      <c r="X43" s="256"/>
      <c r="Y43" s="244"/>
    </row>
    <row r="44" spans="1:25" x14ac:dyDescent="0.2">
      <c r="A44" s="193">
        <v>12</v>
      </c>
      <c r="B44" s="230" t="s">
        <v>1494</v>
      </c>
      <c r="C44" s="230" t="s">
        <v>1495</v>
      </c>
      <c r="D44" s="195" t="s">
        <v>213</v>
      </c>
      <c r="E44" s="196">
        <v>0.85233999999999999</v>
      </c>
      <c r="F44" s="199"/>
      <c r="G44" s="197">
        <f>ROUND(E44*F44,2)</f>
        <v>0</v>
      </c>
      <c r="H44" s="199">
        <v>641.48</v>
      </c>
      <c r="I44" s="197">
        <f>ROUND(E44*H44,2)</f>
        <v>546.76</v>
      </c>
      <c r="J44" s="199">
        <v>113.52</v>
      </c>
      <c r="K44" s="197">
        <f>ROUND(E44*J44,2)</f>
        <v>96.76</v>
      </c>
      <c r="L44" s="197">
        <v>21</v>
      </c>
      <c r="M44" s="197">
        <f>G44*(1+L44/100)</f>
        <v>0</v>
      </c>
      <c r="N44" s="197">
        <v>2.6509999999999999E-2</v>
      </c>
      <c r="O44" s="197">
        <f>ROUND(E44*N44,2)</f>
        <v>0.02</v>
      </c>
      <c r="P44" s="197">
        <v>0</v>
      </c>
      <c r="Q44" s="197">
        <f>ROUND(E44*P44,2)</f>
        <v>0</v>
      </c>
      <c r="R44" s="198" t="s">
        <v>208</v>
      </c>
      <c r="S44" s="198" t="s">
        <v>194</v>
      </c>
      <c r="X44" s="256"/>
      <c r="Y44" s="225"/>
    </row>
    <row r="45" spans="1:25" x14ac:dyDescent="0.2">
      <c r="A45" s="177"/>
      <c r="B45" s="234" t="s">
        <v>402</v>
      </c>
      <c r="C45" s="235"/>
      <c r="D45" s="200"/>
      <c r="E45" s="201"/>
      <c r="F45" s="184"/>
      <c r="G45" s="184"/>
      <c r="H45" s="184"/>
      <c r="I45" s="184"/>
      <c r="J45" s="184"/>
      <c r="K45" s="184"/>
      <c r="L45" s="184"/>
      <c r="M45" s="184"/>
      <c r="N45" s="184"/>
      <c r="O45" s="184"/>
      <c r="P45" s="184"/>
      <c r="Q45" s="184"/>
      <c r="R45" s="185"/>
      <c r="S45" s="185"/>
      <c r="X45" s="256"/>
      <c r="Y45" s="244"/>
    </row>
    <row r="46" spans="1:25" x14ac:dyDescent="0.2">
      <c r="A46" s="177"/>
      <c r="B46" s="234" t="s">
        <v>75</v>
      </c>
      <c r="C46" s="235"/>
      <c r="D46" s="200"/>
      <c r="E46" s="201">
        <v>0.85233999999999999</v>
      </c>
      <c r="F46" s="184"/>
      <c r="G46" s="184"/>
      <c r="H46" s="184"/>
      <c r="I46" s="184"/>
      <c r="J46" s="184"/>
      <c r="K46" s="184"/>
      <c r="L46" s="184"/>
      <c r="M46" s="184"/>
      <c r="N46" s="184"/>
      <c r="O46" s="184"/>
      <c r="P46" s="184"/>
      <c r="Q46" s="184"/>
      <c r="R46" s="185"/>
      <c r="S46" s="185"/>
      <c r="X46" s="256"/>
      <c r="Y46" s="244"/>
    </row>
    <row r="47" spans="1:25" ht="22.5" x14ac:dyDescent="0.2">
      <c r="A47" s="193">
        <v>13</v>
      </c>
      <c r="B47" s="230" t="s">
        <v>1496</v>
      </c>
      <c r="C47" s="230" t="s">
        <v>1497</v>
      </c>
      <c r="D47" s="195" t="s">
        <v>293</v>
      </c>
      <c r="E47" s="196">
        <v>3.2729855999999997</v>
      </c>
      <c r="F47" s="199"/>
      <c r="G47" s="197">
        <f>ROUND(E47*F47,2)</f>
        <v>0</v>
      </c>
      <c r="H47" s="199">
        <v>602.98</v>
      </c>
      <c r="I47" s="197">
        <f>ROUND(E47*H47,2)</f>
        <v>1973.54</v>
      </c>
      <c r="J47" s="199">
        <v>110.02</v>
      </c>
      <c r="K47" s="197">
        <f>ROUND(E47*J47,2)</f>
        <v>360.09</v>
      </c>
      <c r="L47" s="197">
        <v>21</v>
      </c>
      <c r="M47" s="197">
        <f>G47*(1+L47/100)</f>
        <v>0</v>
      </c>
      <c r="N47" s="197">
        <v>6.7269999999999996E-2</v>
      </c>
      <c r="O47" s="197">
        <f>ROUND(E47*N47,2)</f>
        <v>0.22</v>
      </c>
      <c r="P47" s="197">
        <v>0</v>
      </c>
      <c r="Q47" s="197">
        <f>ROUND(E47*P47,2)</f>
        <v>0</v>
      </c>
      <c r="R47" s="198" t="s">
        <v>208</v>
      </c>
      <c r="S47" s="198" t="s">
        <v>194</v>
      </c>
      <c r="X47" s="256"/>
      <c r="Y47" s="225"/>
    </row>
    <row r="48" spans="1:25" x14ac:dyDescent="0.2">
      <c r="A48" s="177"/>
      <c r="B48" s="234" t="s">
        <v>1498</v>
      </c>
      <c r="C48" s="235"/>
      <c r="D48" s="200"/>
      <c r="E48" s="201"/>
      <c r="F48" s="184"/>
      <c r="G48" s="184"/>
      <c r="H48" s="184"/>
      <c r="I48" s="184"/>
      <c r="J48" s="184"/>
      <c r="K48" s="184"/>
      <c r="L48" s="184"/>
      <c r="M48" s="184"/>
      <c r="N48" s="184"/>
      <c r="O48" s="184"/>
      <c r="P48" s="184"/>
      <c r="Q48" s="184"/>
      <c r="R48" s="185"/>
      <c r="S48" s="185"/>
      <c r="X48" s="256"/>
      <c r="Y48" s="244"/>
    </row>
    <row r="49" spans="1:25" x14ac:dyDescent="0.2">
      <c r="A49" s="177"/>
      <c r="B49" s="234" t="s">
        <v>1499</v>
      </c>
      <c r="C49" s="235"/>
      <c r="D49" s="200"/>
      <c r="E49" s="201">
        <v>3.2729855999999997</v>
      </c>
      <c r="F49" s="184"/>
      <c r="G49" s="184"/>
      <c r="H49" s="184"/>
      <c r="I49" s="184"/>
      <c r="J49" s="184"/>
      <c r="K49" s="184"/>
      <c r="L49" s="184"/>
      <c r="M49" s="184"/>
      <c r="N49" s="184"/>
      <c r="O49" s="184"/>
      <c r="P49" s="184"/>
      <c r="Q49" s="184"/>
      <c r="R49" s="185"/>
      <c r="S49" s="185"/>
      <c r="X49" s="256"/>
      <c r="Y49" s="244"/>
    </row>
    <row r="50" spans="1:25" ht="22.5" x14ac:dyDescent="0.2">
      <c r="A50" s="193">
        <v>14</v>
      </c>
      <c r="B50" s="230" t="s">
        <v>199</v>
      </c>
      <c r="C50" s="230" t="s">
        <v>200</v>
      </c>
      <c r="D50" s="195" t="s">
        <v>192</v>
      </c>
      <c r="E50" s="196">
        <v>0.40774240920000004</v>
      </c>
      <c r="F50" s="199"/>
      <c r="G50" s="197">
        <f>ROUND(E50*F50,2)</f>
        <v>0</v>
      </c>
      <c r="H50" s="199">
        <v>4852.87</v>
      </c>
      <c r="I50" s="197">
        <f>ROUND(E50*H50,2)</f>
        <v>1978.72</v>
      </c>
      <c r="J50" s="199">
        <v>1377.13</v>
      </c>
      <c r="K50" s="197">
        <f>ROUND(E50*J50,2)</f>
        <v>561.51</v>
      </c>
      <c r="L50" s="197">
        <v>21</v>
      </c>
      <c r="M50" s="197">
        <f>G50*(1+L50/100)</f>
        <v>0</v>
      </c>
      <c r="N50" s="197">
        <v>0.76182000000000005</v>
      </c>
      <c r="O50" s="197">
        <f>ROUND(E50*N50,2)</f>
        <v>0.31</v>
      </c>
      <c r="P50" s="197">
        <v>0</v>
      </c>
      <c r="Q50" s="197">
        <f>ROUND(E50*P50,2)</f>
        <v>0</v>
      </c>
      <c r="R50" s="198" t="s">
        <v>193</v>
      </c>
      <c r="S50" s="198" t="s">
        <v>194</v>
      </c>
      <c r="X50" s="256"/>
      <c r="Y50" s="225"/>
    </row>
    <row r="51" spans="1:25" x14ac:dyDescent="0.2">
      <c r="A51" s="177"/>
      <c r="B51" s="234" t="s">
        <v>1500</v>
      </c>
      <c r="C51" s="235"/>
      <c r="D51" s="200"/>
      <c r="E51" s="201"/>
      <c r="F51" s="184"/>
      <c r="G51" s="184"/>
      <c r="H51" s="184"/>
      <c r="I51" s="184"/>
      <c r="J51" s="184"/>
      <c r="K51" s="184"/>
      <c r="L51" s="184"/>
      <c r="M51" s="184"/>
      <c r="N51" s="184"/>
      <c r="O51" s="184"/>
      <c r="P51" s="184"/>
      <c r="Q51" s="184"/>
      <c r="R51" s="185"/>
      <c r="S51" s="185"/>
      <c r="X51" s="256"/>
      <c r="Y51" s="244"/>
    </row>
    <row r="52" spans="1:25" x14ac:dyDescent="0.2">
      <c r="A52" s="177"/>
      <c r="B52" s="234" t="s">
        <v>1501</v>
      </c>
      <c r="C52" s="235"/>
      <c r="D52" s="200"/>
      <c r="E52" s="201"/>
      <c r="F52" s="184"/>
      <c r="G52" s="184"/>
      <c r="H52" s="184"/>
      <c r="I52" s="184"/>
      <c r="J52" s="184"/>
      <c r="K52" s="184"/>
      <c r="L52" s="184"/>
      <c r="M52" s="184"/>
      <c r="N52" s="184"/>
      <c r="O52" s="184"/>
      <c r="P52" s="184"/>
      <c r="Q52" s="184"/>
      <c r="R52" s="185"/>
      <c r="S52" s="185"/>
      <c r="X52" s="256"/>
      <c r="Y52" s="244"/>
    </row>
    <row r="53" spans="1:25" x14ac:dyDescent="0.2">
      <c r="A53" s="177"/>
      <c r="B53" s="234" t="s">
        <v>1502</v>
      </c>
      <c r="C53" s="235"/>
      <c r="D53" s="200"/>
      <c r="E53" s="201">
        <v>0.40774240920000004</v>
      </c>
      <c r="F53" s="184"/>
      <c r="G53" s="184"/>
      <c r="H53" s="184"/>
      <c r="I53" s="184"/>
      <c r="J53" s="184"/>
      <c r="K53" s="184"/>
      <c r="L53" s="184"/>
      <c r="M53" s="184"/>
      <c r="N53" s="184"/>
      <c r="O53" s="184"/>
      <c r="P53" s="184"/>
      <c r="Q53" s="184"/>
      <c r="R53" s="185"/>
      <c r="S53" s="185"/>
      <c r="X53" s="256"/>
      <c r="Y53" s="244"/>
    </row>
    <row r="54" spans="1:25" ht="22.5" x14ac:dyDescent="0.2">
      <c r="A54" s="193">
        <v>15</v>
      </c>
      <c r="B54" s="230" t="s">
        <v>1503</v>
      </c>
      <c r="C54" s="230" t="s">
        <v>1504</v>
      </c>
      <c r="D54" s="195" t="s">
        <v>293</v>
      </c>
      <c r="E54" s="196">
        <v>15.001184</v>
      </c>
      <c r="F54" s="199"/>
      <c r="G54" s="197">
        <f>ROUND(E54*F54,2)</f>
        <v>0</v>
      </c>
      <c r="H54" s="199">
        <v>318.89</v>
      </c>
      <c r="I54" s="197">
        <f>ROUND(E54*H54,2)</f>
        <v>4783.7299999999996</v>
      </c>
      <c r="J54" s="199">
        <v>422.11</v>
      </c>
      <c r="K54" s="197">
        <f>ROUND(E54*J54,2)</f>
        <v>6332.15</v>
      </c>
      <c r="L54" s="197">
        <v>21</v>
      </c>
      <c r="M54" s="197">
        <f>G54*(1+L54/100)</f>
        <v>0</v>
      </c>
      <c r="N54" s="197">
        <v>2.9199999999999999E-3</v>
      </c>
      <c r="O54" s="197">
        <f>ROUND(E54*N54,2)</f>
        <v>0.04</v>
      </c>
      <c r="P54" s="197">
        <v>0</v>
      </c>
      <c r="Q54" s="197">
        <f>ROUND(E54*P54,2)</f>
        <v>0</v>
      </c>
      <c r="R54" s="198" t="s">
        <v>193</v>
      </c>
      <c r="S54" s="198" t="s">
        <v>194</v>
      </c>
      <c r="X54" s="256"/>
      <c r="Y54" s="225"/>
    </row>
    <row r="55" spans="1:25" x14ac:dyDescent="0.2">
      <c r="A55" s="177"/>
      <c r="B55" s="234" t="s">
        <v>1505</v>
      </c>
      <c r="C55" s="235"/>
      <c r="D55" s="200"/>
      <c r="E55" s="201"/>
      <c r="F55" s="184"/>
      <c r="G55" s="184"/>
      <c r="H55" s="184"/>
      <c r="I55" s="184"/>
      <c r="J55" s="184"/>
      <c r="K55" s="184"/>
      <c r="L55" s="184"/>
      <c r="M55" s="184"/>
      <c r="N55" s="184"/>
      <c r="O55" s="184"/>
      <c r="P55" s="184"/>
      <c r="Q55" s="184"/>
      <c r="R55" s="185"/>
      <c r="S55" s="185"/>
      <c r="X55" s="256"/>
      <c r="Y55" s="244"/>
    </row>
    <row r="56" spans="1:25" x14ac:dyDescent="0.2">
      <c r="A56" s="177"/>
      <c r="B56" s="234" t="s">
        <v>1506</v>
      </c>
      <c r="C56" s="235"/>
      <c r="D56" s="200"/>
      <c r="E56" s="201"/>
      <c r="F56" s="184"/>
      <c r="G56" s="184"/>
      <c r="H56" s="184"/>
      <c r="I56" s="184"/>
      <c r="J56" s="184"/>
      <c r="K56" s="184"/>
      <c r="L56" s="184"/>
      <c r="M56" s="184"/>
      <c r="N56" s="184"/>
      <c r="O56" s="184"/>
      <c r="P56" s="184"/>
      <c r="Q56" s="184"/>
      <c r="R56" s="185"/>
      <c r="S56" s="185"/>
      <c r="X56" s="256"/>
      <c r="Y56" s="244"/>
    </row>
    <row r="57" spans="1:25" x14ac:dyDescent="0.2">
      <c r="A57" s="177"/>
      <c r="B57" s="234" t="s">
        <v>1507</v>
      </c>
      <c r="C57" s="235"/>
      <c r="D57" s="200"/>
      <c r="E57" s="201">
        <v>15.001184</v>
      </c>
      <c r="F57" s="184"/>
      <c r="G57" s="184"/>
      <c r="H57" s="184"/>
      <c r="I57" s="184"/>
      <c r="J57" s="184"/>
      <c r="K57" s="184"/>
      <c r="L57" s="184"/>
      <c r="M57" s="184"/>
      <c r="N57" s="184"/>
      <c r="O57" s="184"/>
      <c r="P57" s="184"/>
      <c r="Q57" s="184"/>
      <c r="R57" s="185"/>
      <c r="S57" s="185"/>
      <c r="X57" s="256"/>
      <c r="Y57" s="244"/>
    </row>
    <row r="58" spans="1:25" ht="22.5" x14ac:dyDescent="0.2">
      <c r="A58" s="193">
        <v>16</v>
      </c>
      <c r="B58" s="230" t="s">
        <v>211</v>
      </c>
      <c r="C58" s="230" t="s">
        <v>212</v>
      </c>
      <c r="D58" s="195" t="s">
        <v>213</v>
      </c>
      <c r="E58" s="196">
        <v>0.85233999999999999</v>
      </c>
      <c r="F58" s="199"/>
      <c r="G58" s="197">
        <f>ROUND(E58*F58,2)</f>
        <v>0</v>
      </c>
      <c r="H58" s="199">
        <v>952.92</v>
      </c>
      <c r="I58" s="197">
        <f>ROUND(E58*H58,2)</f>
        <v>812.21</v>
      </c>
      <c r="J58" s="199">
        <v>1257.08</v>
      </c>
      <c r="K58" s="197">
        <f>ROUND(E58*J58,2)</f>
        <v>1071.46</v>
      </c>
      <c r="L58" s="197">
        <v>21</v>
      </c>
      <c r="M58" s="197">
        <f>G58*(1+L58/100)</f>
        <v>0</v>
      </c>
      <c r="N58" s="197">
        <v>0.12018</v>
      </c>
      <c r="O58" s="197">
        <f>ROUND(E58*N58,2)</f>
        <v>0.1</v>
      </c>
      <c r="P58" s="197">
        <v>0.1053</v>
      </c>
      <c r="Q58" s="197">
        <f>ROUND(E58*P58,2)</f>
        <v>0.09</v>
      </c>
      <c r="R58" s="198" t="s">
        <v>214</v>
      </c>
      <c r="S58" s="198" t="s">
        <v>194</v>
      </c>
      <c r="X58" s="256"/>
      <c r="Y58" s="225"/>
    </row>
    <row r="59" spans="1:25" x14ac:dyDescent="0.2">
      <c r="A59" s="177"/>
      <c r="B59" s="234" t="s">
        <v>1485</v>
      </c>
      <c r="C59" s="235"/>
      <c r="D59" s="200"/>
      <c r="E59" s="201"/>
      <c r="F59" s="184"/>
      <c r="G59" s="184"/>
      <c r="H59" s="184"/>
      <c r="I59" s="184"/>
      <c r="J59" s="184"/>
      <c r="K59" s="184"/>
      <c r="L59" s="184"/>
      <c r="M59" s="184"/>
      <c r="N59" s="184"/>
      <c r="O59" s="184"/>
      <c r="P59" s="184"/>
      <c r="Q59" s="184"/>
      <c r="R59" s="185"/>
      <c r="S59" s="185"/>
      <c r="X59" s="256"/>
      <c r="Y59" s="244"/>
    </row>
    <row r="60" spans="1:25" x14ac:dyDescent="0.2">
      <c r="A60" s="177"/>
      <c r="B60" s="234" t="s">
        <v>75</v>
      </c>
      <c r="C60" s="235"/>
      <c r="D60" s="200"/>
      <c r="E60" s="201">
        <v>0.85233999999999999</v>
      </c>
      <c r="F60" s="184"/>
      <c r="G60" s="184"/>
      <c r="H60" s="184"/>
      <c r="I60" s="184"/>
      <c r="J60" s="184"/>
      <c r="K60" s="184"/>
      <c r="L60" s="184"/>
      <c r="M60" s="184"/>
      <c r="N60" s="184"/>
      <c r="O60" s="184"/>
      <c r="P60" s="184"/>
      <c r="Q60" s="184"/>
      <c r="R60" s="185"/>
      <c r="S60" s="185"/>
      <c r="X60" s="256"/>
      <c r="Y60" s="244"/>
    </row>
    <row r="61" spans="1:25" x14ac:dyDescent="0.2">
      <c r="A61" s="162"/>
      <c r="B61" s="231"/>
      <c r="C61" s="231"/>
      <c r="D61" s="180"/>
      <c r="E61" s="181"/>
      <c r="F61" s="182"/>
      <c r="G61" s="182"/>
      <c r="H61" s="182"/>
      <c r="I61" s="182"/>
      <c r="J61" s="182"/>
      <c r="K61" s="182"/>
      <c r="L61" s="182"/>
      <c r="M61" s="182"/>
      <c r="N61" s="182"/>
      <c r="O61" s="182"/>
      <c r="P61" s="182"/>
      <c r="Q61" s="182"/>
      <c r="R61" s="183"/>
      <c r="S61" s="183"/>
      <c r="X61" s="256"/>
      <c r="Y61" s="264"/>
    </row>
    <row r="62" spans="1:25" x14ac:dyDescent="0.2">
      <c r="A62" s="179" t="s">
        <v>188</v>
      </c>
      <c r="B62" s="229" t="s">
        <v>85</v>
      </c>
      <c r="C62" s="229" t="s">
        <v>86</v>
      </c>
      <c r="D62" s="187"/>
      <c r="E62" s="188"/>
      <c r="F62" s="189"/>
      <c r="G62" s="190">
        <f>SUMIF(AE63:AE79,"&lt;&gt;NOR",G63:G79)</f>
        <v>0</v>
      </c>
      <c r="H62" s="189"/>
      <c r="I62" s="189">
        <f>SUM(I63:I79)</f>
        <v>60367.229999999996</v>
      </c>
      <c r="J62" s="189"/>
      <c r="K62" s="189">
        <f>SUM(K63:K79)</f>
        <v>124106.06</v>
      </c>
      <c r="L62" s="189"/>
      <c r="M62" s="189">
        <f>SUM(M63:M79)</f>
        <v>0</v>
      </c>
      <c r="N62" s="189"/>
      <c r="O62" s="189">
        <f>SUM(O63:O79)</f>
        <v>2.62</v>
      </c>
      <c r="P62" s="189"/>
      <c r="Q62" s="189">
        <f>SUM(Q63:Q79)</f>
        <v>0</v>
      </c>
      <c r="R62" s="191"/>
      <c r="S62" s="191"/>
      <c r="X62" s="256"/>
      <c r="Y62" s="265"/>
    </row>
    <row r="63" spans="1:25" ht="33.75" x14ac:dyDescent="0.2">
      <c r="A63" s="193">
        <v>17</v>
      </c>
      <c r="B63" s="230" t="s">
        <v>222</v>
      </c>
      <c r="C63" s="230" t="s">
        <v>223</v>
      </c>
      <c r="D63" s="195" t="s">
        <v>207</v>
      </c>
      <c r="E63" s="196">
        <v>115.59980577599998</v>
      </c>
      <c r="F63" s="199"/>
      <c r="G63" s="197">
        <f>ROUND(E63*F63,2)</f>
        <v>0</v>
      </c>
      <c r="H63" s="199">
        <v>345.53</v>
      </c>
      <c r="I63" s="197">
        <f>ROUND(E63*H63,2)</f>
        <v>39943.199999999997</v>
      </c>
      <c r="J63" s="199">
        <v>432.47</v>
      </c>
      <c r="K63" s="197">
        <f>ROUND(E63*J63,2)</f>
        <v>49993.45</v>
      </c>
      <c r="L63" s="197">
        <v>21</v>
      </c>
      <c r="M63" s="197">
        <f>G63*(1+L63/100)</f>
        <v>0</v>
      </c>
      <c r="N63" s="197">
        <v>1.409E-2</v>
      </c>
      <c r="O63" s="197">
        <f>ROUND(E63*N63,2)</f>
        <v>1.63</v>
      </c>
      <c r="P63" s="197">
        <v>0</v>
      </c>
      <c r="Q63" s="197">
        <f>ROUND(E63*P63,2)</f>
        <v>0</v>
      </c>
      <c r="R63" s="198" t="s">
        <v>208</v>
      </c>
      <c r="S63" s="198" t="s">
        <v>194</v>
      </c>
      <c r="X63" s="256"/>
      <c r="Y63" s="225"/>
    </row>
    <row r="64" spans="1:25" x14ac:dyDescent="0.2">
      <c r="A64" s="177"/>
      <c r="B64" s="234" t="s">
        <v>1508</v>
      </c>
      <c r="C64" s="235"/>
      <c r="D64" s="200"/>
      <c r="E64" s="201"/>
      <c r="F64" s="184"/>
      <c r="G64" s="184"/>
      <c r="H64" s="184"/>
      <c r="I64" s="184"/>
      <c r="J64" s="184"/>
      <c r="K64" s="184"/>
      <c r="L64" s="184"/>
      <c r="M64" s="184"/>
      <c r="N64" s="184"/>
      <c r="O64" s="184"/>
      <c r="P64" s="184"/>
      <c r="Q64" s="184"/>
      <c r="R64" s="185"/>
      <c r="S64" s="185"/>
      <c r="X64" s="256"/>
      <c r="Y64" s="244"/>
    </row>
    <row r="65" spans="1:25" x14ac:dyDescent="0.2">
      <c r="A65" s="177"/>
      <c r="B65" s="234" t="s">
        <v>1509</v>
      </c>
      <c r="C65" s="235"/>
      <c r="D65" s="200"/>
      <c r="E65" s="201"/>
      <c r="F65" s="184"/>
      <c r="G65" s="184"/>
      <c r="H65" s="184"/>
      <c r="I65" s="184"/>
      <c r="J65" s="184"/>
      <c r="K65" s="184"/>
      <c r="L65" s="184"/>
      <c r="M65" s="184"/>
      <c r="N65" s="184"/>
      <c r="O65" s="184"/>
      <c r="P65" s="184"/>
      <c r="Q65" s="184"/>
      <c r="R65" s="185"/>
      <c r="S65" s="185"/>
      <c r="X65" s="256"/>
      <c r="Y65" s="244"/>
    </row>
    <row r="66" spans="1:25" x14ac:dyDescent="0.2">
      <c r="A66" s="177"/>
      <c r="B66" s="234" t="s">
        <v>1510</v>
      </c>
      <c r="C66" s="235"/>
      <c r="D66" s="200"/>
      <c r="E66" s="201"/>
      <c r="F66" s="184"/>
      <c r="G66" s="184"/>
      <c r="H66" s="184"/>
      <c r="I66" s="184"/>
      <c r="J66" s="184"/>
      <c r="K66" s="184"/>
      <c r="L66" s="184"/>
      <c r="M66" s="184"/>
      <c r="N66" s="184"/>
      <c r="O66" s="184"/>
      <c r="P66" s="184"/>
      <c r="Q66" s="184"/>
      <c r="R66" s="185"/>
      <c r="S66" s="185"/>
      <c r="X66" s="256"/>
      <c r="Y66" s="244"/>
    </row>
    <row r="67" spans="1:25" x14ac:dyDescent="0.2">
      <c r="A67" s="177"/>
      <c r="B67" s="234" t="s">
        <v>1511</v>
      </c>
      <c r="C67" s="235"/>
      <c r="D67" s="200"/>
      <c r="E67" s="201">
        <v>115.59980577599998</v>
      </c>
      <c r="F67" s="184"/>
      <c r="G67" s="184"/>
      <c r="H67" s="184"/>
      <c r="I67" s="184"/>
      <c r="J67" s="184"/>
      <c r="K67" s="184"/>
      <c r="L67" s="184"/>
      <c r="M67" s="184"/>
      <c r="N67" s="184"/>
      <c r="O67" s="184"/>
      <c r="P67" s="184"/>
      <c r="Q67" s="184"/>
      <c r="R67" s="185"/>
      <c r="S67" s="185"/>
      <c r="X67" s="256"/>
      <c r="Y67" s="244"/>
    </row>
    <row r="68" spans="1:25" ht="22.5" x14ac:dyDescent="0.2">
      <c r="A68" s="193">
        <v>18</v>
      </c>
      <c r="B68" s="230" t="s">
        <v>226</v>
      </c>
      <c r="C68" s="230" t="s">
        <v>227</v>
      </c>
      <c r="D68" s="195" t="s">
        <v>207</v>
      </c>
      <c r="E68" s="196">
        <v>68.1616298</v>
      </c>
      <c r="F68" s="199"/>
      <c r="G68" s="197">
        <f>ROUND(E68*F68,2)</f>
        <v>0</v>
      </c>
      <c r="H68" s="199">
        <v>219.83</v>
      </c>
      <c r="I68" s="197">
        <f>ROUND(E68*H68,2)</f>
        <v>14983.97</v>
      </c>
      <c r="J68" s="199">
        <v>475.17</v>
      </c>
      <c r="K68" s="197">
        <f>ROUND(E68*J68,2)</f>
        <v>32388.36</v>
      </c>
      <c r="L68" s="197">
        <v>21</v>
      </c>
      <c r="M68" s="197">
        <f>G68*(1+L68/100)</f>
        <v>0</v>
      </c>
      <c r="N68" s="197">
        <v>1.2149999999999999E-2</v>
      </c>
      <c r="O68" s="197">
        <f>ROUND(E68*N68,2)</f>
        <v>0.83</v>
      </c>
      <c r="P68" s="197">
        <v>0</v>
      </c>
      <c r="Q68" s="197">
        <f>ROUND(E68*P68,2)</f>
        <v>0</v>
      </c>
      <c r="R68" s="198" t="s">
        <v>208</v>
      </c>
      <c r="S68" s="198" t="s">
        <v>194</v>
      </c>
      <c r="X68" s="256"/>
      <c r="Y68" s="225"/>
    </row>
    <row r="69" spans="1:25" x14ac:dyDescent="0.2">
      <c r="A69" s="177"/>
      <c r="B69" s="234" t="s">
        <v>1512</v>
      </c>
      <c r="C69" s="235"/>
      <c r="D69" s="200"/>
      <c r="E69" s="201"/>
      <c r="F69" s="184"/>
      <c r="G69" s="184"/>
      <c r="H69" s="184"/>
      <c r="I69" s="184"/>
      <c r="J69" s="184"/>
      <c r="K69" s="184"/>
      <c r="L69" s="184"/>
      <c r="M69" s="184"/>
      <c r="N69" s="184"/>
      <c r="O69" s="184"/>
      <c r="P69" s="184"/>
      <c r="Q69" s="184"/>
      <c r="R69" s="185"/>
      <c r="S69" s="185"/>
      <c r="X69" s="256"/>
      <c r="Y69" s="244"/>
    </row>
    <row r="70" spans="1:25" x14ac:dyDescent="0.2">
      <c r="A70" s="177"/>
      <c r="B70" s="234" t="s">
        <v>1513</v>
      </c>
      <c r="C70" s="235"/>
      <c r="D70" s="200"/>
      <c r="E70" s="201"/>
      <c r="F70" s="184"/>
      <c r="G70" s="184"/>
      <c r="H70" s="184"/>
      <c r="I70" s="184"/>
      <c r="J70" s="184"/>
      <c r="K70" s="184"/>
      <c r="L70" s="184"/>
      <c r="M70" s="184"/>
      <c r="N70" s="184"/>
      <c r="O70" s="184"/>
      <c r="P70" s="184"/>
      <c r="Q70" s="184"/>
      <c r="R70" s="185"/>
      <c r="S70" s="185"/>
      <c r="X70" s="256"/>
      <c r="Y70" s="244"/>
    </row>
    <row r="71" spans="1:25" x14ac:dyDescent="0.2">
      <c r="A71" s="177"/>
      <c r="B71" s="234" t="s">
        <v>1514</v>
      </c>
      <c r="C71" s="235"/>
      <c r="D71" s="200"/>
      <c r="E71" s="201"/>
      <c r="F71" s="184"/>
      <c r="G71" s="184"/>
      <c r="H71" s="184"/>
      <c r="I71" s="184"/>
      <c r="J71" s="184"/>
      <c r="K71" s="184"/>
      <c r="L71" s="184"/>
      <c r="M71" s="184"/>
      <c r="N71" s="184"/>
      <c r="O71" s="184"/>
      <c r="P71" s="184"/>
      <c r="Q71" s="184"/>
      <c r="R71" s="185"/>
      <c r="S71" s="185"/>
      <c r="X71" s="256"/>
      <c r="Y71" s="244"/>
    </row>
    <row r="72" spans="1:25" x14ac:dyDescent="0.2">
      <c r="A72" s="177"/>
      <c r="B72" s="234" t="s">
        <v>1515</v>
      </c>
      <c r="C72" s="235"/>
      <c r="D72" s="200"/>
      <c r="E72" s="201">
        <v>68.1616298</v>
      </c>
      <c r="F72" s="184"/>
      <c r="G72" s="184"/>
      <c r="H72" s="184"/>
      <c r="I72" s="184"/>
      <c r="J72" s="184"/>
      <c r="K72" s="184"/>
      <c r="L72" s="184"/>
      <c r="M72" s="184"/>
      <c r="N72" s="184"/>
      <c r="O72" s="184"/>
      <c r="P72" s="184"/>
      <c r="Q72" s="184"/>
      <c r="R72" s="185"/>
      <c r="S72" s="185"/>
      <c r="X72" s="256"/>
      <c r="Y72" s="244"/>
    </row>
    <row r="73" spans="1:25" ht="22.5" x14ac:dyDescent="0.2">
      <c r="A73" s="193">
        <v>19</v>
      </c>
      <c r="B73" s="230" t="s">
        <v>237</v>
      </c>
      <c r="C73" s="230" t="s">
        <v>238</v>
      </c>
      <c r="D73" s="195" t="s">
        <v>207</v>
      </c>
      <c r="E73" s="196">
        <v>4.2617000000000003</v>
      </c>
      <c r="F73" s="199"/>
      <c r="G73" s="197">
        <f>ROUND(E73*F73,2)</f>
        <v>0</v>
      </c>
      <c r="H73" s="199">
        <v>0</v>
      </c>
      <c r="I73" s="197">
        <f>ROUND(E73*H73,2)</f>
        <v>0</v>
      </c>
      <c r="J73" s="199">
        <v>284.5</v>
      </c>
      <c r="K73" s="197">
        <f>ROUND(E73*J73,2)</f>
        <v>1212.45</v>
      </c>
      <c r="L73" s="197">
        <v>21</v>
      </c>
      <c r="M73" s="197">
        <f>G73*(1+L73/100)</f>
        <v>0</v>
      </c>
      <c r="N73" s="197">
        <v>0</v>
      </c>
      <c r="O73" s="197">
        <f>ROUND(E73*N73,2)</f>
        <v>0</v>
      </c>
      <c r="P73" s="197">
        <v>0</v>
      </c>
      <c r="Q73" s="197">
        <f>ROUND(E73*P73,2)</f>
        <v>0</v>
      </c>
      <c r="R73" s="198" t="s">
        <v>208</v>
      </c>
      <c r="S73" s="198" t="s">
        <v>194</v>
      </c>
      <c r="X73" s="256"/>
      <c r="Y73" s="225"/>
    </row>
    <row r="74" spans="1:25" x14ac:dyDescent="0.2">
      <c r="A74" s="177"/>
      <c r="B74" s="234" t="s">
        <v>1514</v>
      </c>
      <c r="C74" s="235"/>
      <c r="D74" s="200"/>
      <c r="E74" s="201"/>
      <c r="F74" s="184"/>
      <c r="G74" s="184"/>
      <c r="H74" s="184"/>
      <c r="I74" s="184"/>
      <c r="J74" s="184"/>
      <c r="K74" s="184"/>
      <c r="L74" s="184"/>
      <c r="M74" s="184"/>
      <c r="N74" s="184"/>
      <c r="O74" s="184"/>
      <c r="P74" s="184"/>
      <c r="Q74" s="184"/>
      <c r="R74" s="185"/>
      <c r="S74" s="185"/>
      <c r="X74" s="256"/>
      <c r="Y74" s="244"/>
    </row>
    <row r="75" spans="1:25" x14ac:dyDescent="0.2">
      <c r="A75" s="177"/>
      <c r="B75" s="234" t="s">
        <v>87</v>
      </c>
      <c r="C75" s="235"/>
      <c r="D75" s="200"/>
      <c r="E75" s="201">
        <v>4.2617000000000003</v>
      </c>
      <c r="F75" s="184"/>
      <c r="G75" s="184"/>
      <c r="H75" s="184"/>
      <c r="I75" s="184"/>
      <c r="J75" s="184"/>
      <c r="K75" s="184"/>
      <c r="L75" s="184"/>
      <c r="M75" s="184"/>
      <c r="N75" s="184"/>
      <c r="O75" s="184"/>
      <c r="P75" s="184"/>
      <c r="Q75" s="184"/>
      <c r="R75" s="185"/>
      <c r="S75" s="185"/>
      <c r="X75" s="256"/>
      <c r="Y75" s="244"/>
    </row>
    <row r="76" spans="1:25" ht="22.5" x14ac:dyDescent="0.2">
      <c r="A76" s="193">
        <v>20</v>
      </c>
      <c r="B76" s="230" t="s">
        <v>1516</v>
      </c>
      <c r="C76" s="230" t="s">
        <v>1517</v>
      </c>
      <c r="D76" s="195" t="s">
        <v>207</v>
      </c>
      <c r="E76" s="196">
        <v>24.240549600000001</v>
      </c>
      <c r="F76" s="199"/>
      <c r="G76" s="197">
        <f>ROUND(E76*F76,2)</f>
        <v>0</v>
      </c>
      <c r="H76" s="199">
        <v>224.42</v>
      </c>
      <c r="I76" s="197">
        <f>ROUND(E76*H76,2)</f>
        <v>5440.06</v>
      </c>
      <c r="J76" s="199">
        <v>440.58</v>
      </c>
      <c r="K76" s="197">
        <f>ROUND(E76*J76,2)</f>
        <v>10679.9</v>
      </c>
      <c r="L76" s="197">
        <v>21</v>
      </c>
      <c r="M76" s="197">
        <f>G76*(1+L76/100)</f>
        <v>0</v>
      </c>
      <c r="N76" s="197">
        <v>6.4700000000000001E-3</v>
      </c>
      <c r="O76" s="197">
        <f>ROUND(E76*N76,2)</f>
        <v>0.16</v>
      </c>
      <c r="P76" s="197">
        <v>0</v>
      </c>
      <c r="Q76" s="197">
        <f>ROUND(E76*P76,2)</f>
        <v>0</v>
      </c>
      <c r="R76" s="198" t="s">
        <v>856</v>
      </c>
      <c r="S76" s="198" t="s">
        <v>194</v>
      </c>
      <c r="X76" s="256"/>
      <c r="Y76" s="225"/>
    </row>
    <row r="77" spans="1:25" x14ac:dyDescent="0.2">
      <c r="A77" s="177"/>
      <c r="B77" s="234" t="s">
        <v>1518</v>
      </c>
      <c r="C77" s="235"/>
      <c r="D77" s="200"/>
      <c r="E77" s="201"/>
      <c r="F77" s="184"/>
      <c r="G77" s="184"/>
      <c r="H77" s="184"/>
      <c r="I77" s="184"/>
      <c r="J77" s="184"/>
      <c r="K77" s="184"/>
      <c r="L77" s="184"/>
      <c r="M77" s="184"/>
      <c r="N77" s="184"/>
      <c r="O77" s="184"/>
      <c r="P77" s="184"/>
      <c r="Q77" s="184"/>
      <c r="R77" s="185"/>
      <c r="S77" s="185"/>
      <c r="X77" s="256"/>
      <c r="Y77" s="244"/>
    </row>
    <row r="78" spans="1:25" x14ac:dyDescent="0.2">
      <c r="A78" s="177"/>
      <c r="B78" s="234" t="s">
        <v>1519</v>
      </c>
      <c r="C78" s="235"/>
      <c r="D78" s="200"/>
      <c r="E78" s="201">
        <v>24.240549600000001</v>
      </c>
      <c r="F78" s="184"/>
      <c r="G78" s="184"/>
      <c r="H78" s="184"/>
      <c r="I78" s="184"/>
      <c r="J78" s="184"/>
      <c r="K78" s="184"/>
      <c r="L78" s="184"/>
      <c r="M78" s="184"/>
      <c r="N78" s="184"/>
      <c r="O78" s="184"/>
      <c r="P78" s="184"/>
      <c r="Q78" s="184"/>
      <c r="R78" s="185"/>
      <c r="S78" s="185"/>
      <c r="X78" s="256"/>
      <c r="Y78" s="244"/>
    </row>
    <row r="79" spans="1:25" ht="22.5" x14ac:dyDescent="0.2">
      <c r="A79" s="193">
        <v>21</v>
      </c>
      <c r="B79" s="230" t="s">
        <v>1520</v>
      </c>
      <c r="C79" s="230" t="s">
        <v>1521</v>
      </c>
      <c r="D79" s="195" t="s">
        <v>395</v>
      </c>
      <c r="E79" s="196">
        <v>8.5234000000000005</v>
      </c>
      <c r="F79" s="199"/>
      <c r="G79" s="197">
        <f>ROUND(E79*F79,2)</f>
        <v>0</v>
      </c>
      <c r="H79" s="199">
        <v>0</v>
      </c>
      <c r="I79" s="197">
        <f>ROUND(E79*H79,2)</f>
        <v>0</v>
      </c>
      <c r="J79" s="199">
        <v>3500</v>
      </c>
      <c r="K79" s="197">
        <f>ROUND(E79*J79,2)</f>
        <v>29831.9</v>
      </c>
      <c r="L79" s="197">
        <v>21</v>
      </c>
      <c r="M79" s="197">
        <f>G79*(1+L79/100)</f>
        <v>0</v>
      </c>
      <c r="N79" s="197">
        <v>0</v>
      </c>
      <c r="O79" s="197">
        <f>ROUND(E79*N79,2)</f>
        <v>0</v>
      </c>
      <c r="P79" s="197">
        <v>0</v>
      </c>
      <c r="Q79" s="197">
        <f>ROUND(E79*P79,2)</f>
        <v>0</v>
      </c>
      <c r="R79" s="198"/>
      <c r="S79" s="198" t="s">
        <v>339</v>
      </c>
      <c r="X79" s="256"/>
      <c r="Y79" s="225"/>
    </row>
    <row r="80" spans="1:25" x14ac:dyDescent="0.2">
      <c r="A80" s="162"/>
      <c r="B80" s="231"/>
      <c r="C80" s="231"/>
      <c r="D80" s="180"/>
      <c r="E80" s="181"/>
      <c r="F80" s="182"/>
      <c r="G80" s="182"/>
      <c r="H80" s="182"/>
      <c r="I80" s="182"/>
      <c r="J80" s="182"/>
      <c r="K80" s="182"/>
      <c r="L80" s="182"/>
      <c r="M80" s="182"/>
      <c r="N80" s="182"/>
      <c r="O80" s="182"/>
      <c r="P80" s="182"/>
      <c r="Q80" s="182"/>
      <c r="R80" s="183"/>
      <c r="S80" s="183"/>
      <c r="X80" s="256"/>
      <c r="Y80" s="264"/>
    </row>
    <row r="81" spans="1:25" x14ac:dyDescent="0.2">
      <c r="A81" s="179" t="s">
        <v>188</v>
      </c>
      <c r="B81" s="229" t="s">
        <v>217</v>
      </c>
      <c r="C81" s="229" t="s">
        <v>1522</v>
      </c>
      <c r="D81" s="187"/>
      <c r="E81" s="188"/>
      <c r="F81" s="189"/>
      <c r="G81" s="190">
        <f>SUMIF(AE82:AE86,"&lt;&gt;NOR",G82:G86)</f>
        <v>0</v>
      </c>
      <c r="H81" s="189"/>
      <c r="I81" s="189">
        <f>SUM(I82:I86)</f>
        <v>11505.89</v>
      </c>
      <c r="J81" s="189"/>
      <c r="K81" s="189">
        <f>SUM(K82:K86)</f>
        <v>16585.25</v>
      </c>
      <c r="L81" s="189"/>
      <c r="M81" s="189">
        <f>SUM(M82:M86)</f>
        <v>0</v>
      </c>
      <c r="N81" s="189"/>
      <c r="O81" s="189">
        <f>SUM(O82:O86)</f>
        <v>2.94</v>
      </c>
      <c r="P81" s="189"/>
      <c r="Q81" s="189">
        <f>SUM(Q82:Q86)</f>
        <v>0</v>
      </c>
      <c r="R81" s="191"/>
      <c r="S81" s="191"/>
      <c r="X81" s="256"/>
      <c r="Y81" s="265"/>
    </row>
    <row r="82" spans="1:25" x14ac:dyDescent="0.2">
      <c r="A82" s="193">
        <v>22</v>
      </c>
      <c r="B82" s="230" t="s">
        <v>1523</v>
      </c>
      <c r="C82" s="230" t="s">
        <v>1524</v>
      </c>
      <c r="D82" s="195" t="s">
        <v>192</v>
      </c>
      <c r="E82" s="196">
        <v>0.97369616919999991</v>
      </c>
      <c r="F82" s="199"/>
      <c r="G82" s="197">
        <f>ROUND(E82*F82,2)</f>
        <v>0</v>
      </c>
      <c r="H82" s="199">
        <v>11816.71</v>
      </c>
      <c r="I82" s="197">
        <f>ROUND(E82*H82,2)</f>
        <v>11505.89</v>
      </c>
      <c r="J82" s="199">
        <v>17033.29</v>
      </c>
      <c r="K82" s="197">
        <f>ROUND(E82*J82,2)</f>
        <v>16585.25</v>
      </c>
      <c r="L82" s="197">
        <v>21</v>
      </c>
      <c r="M82" s="197">
        <f>G82*(1+L82/100)</f>
        <v>0</v>
      </c>
      <c r="N82" s="197">
        <v>3.0194999999999999</v>
      </c>
      <c r="O82" s="197">
        <f>ROUND(E82*N82,2)</f>
        <v>2.94</v>
      </c>
      <c r="P82" s="197">
        <v>0</v>
      </c>
      <c r="Q82" s="197">
        <f>ROUND(E82*P82,2)</f>
        <v>0</v>
      </c>
      <c r="R82" s="198" t="s">
        <v>214</v>
      </c>
      <c r="S82" s="198" t="s">
        <v>194</v>
      </c>
      <c r="X82" s="256"/>
      <c r="Y82" s="225"/>
    </row>
    <row r="83" spans="1:25" x14ac:dyDescent="0.2">
      <c r="A83" s="177"/>
      <c r="B83" s="234" t="s">
        <v>1525</v>
      </c>
      <c r="C83" s="235"/>
      <c r="D83" s="200"/>
      <c r="E83" s="201"/>
      <c r="F83" s="184"/>
      <c r="G83" s="184"/>
      <c r="H83" s="184"/>
      <c r="I83" s="184"/>
      <c r="J83" s="184"/>
      <c r="K83" s="184"/>
      <c r="L83" s="184"/>
      <c r="M83" s="184"/>
      <c r="N83" s="184"/>
      <c r="O83" s="184"/>
      <c r="P83" s="184"/>
      <c r="Q83" s="184"/>
      <c r="R83" s="185"/>
      <c r="S83" s="185"/>
      <c r="X83" s="256"/>
      <c r="Y83" s="244"/>
    </row>
    <row r="84" spans="1:25" x14ac:dyDescent="0.2">
      <c r="A84" s="177"/>
      <c r="B84" s="234" t="s">
        <v>1526</v>
      </c>
      <c r="C84" s="235"/>
      <c r="D84" s="200"/>
      <c r="E84" s="201"/>
      <c r="F84" s="184"/>
      <c r="G84" s="184"/>
      <c r="H84" s="184"/>
      <c r="I84" s="184"/>
      <c r="J84" s="184"/>
      <c r="K84" s="184"/>
      <c r="L84" s="184"/>
      <c r="M84" s="184"/>
      <c r="N84" s="184"/>
      <c r="O84" s="184"/>
      <c r="P84" s="184"/>
      <c r="Q84" s="184"/>
      <c r="R84" s="185"/>
      <c r="S84" s="185"/>
      <c r="X84" s="256"/>
      <c r="Y84" s="244"/>
    </row>
    <row r="85" spans="1:25" x14ac:dyDescent="0.2">
      <c r="A85" s="177"/>
      <c r="B85" s="234" t="s">
        <v>1527</v>
      </c>
      <c r="C85" s="235"/>
      <c r="D85" s="200"/>
      <c r="E85" s="201"/>
      <c r="F85" s="184"/>
      <c r="G85" s="184"/>
      <c r="H85" s="184"/>
      <c r="I85" s="184"/>
      <c r="J85" s="184"/>
      <c r="K85" s="184"/>
      <c r="L85" s="184"/>
      <c r="M85" s="184"/>
      <c r="N85" s="184"/>
      <c r="O85" s="184"/>
      <c r="P85" s="184"/>
      <c r="Q85" s="184"/>
      <c r="R85" s="185"/>
      <c r="S85" s="185"/>
      <c r="X85" s="256"/>
      <c r="Y85" s="244"/>
    </row>
    <row r="86" spans="1:25" x14ac:dyDescent="0.2">
      <c r="A86" s="177"/>
      <c r="B86" s="234" t="s">
        <v>1528</v>
      </c>
      <c r="C86" s="235"/>
      <c r="D86" s="200"/>
      <c r="E86" s="201">
        <v>0.97369616919999991</v>
      </c>
      <c r="F86" s="184"/>
      <c r="G86" s="184"/>
      <c r="H86" s="184"/>
      <c r="I86" s="184"/>
      <c r="J86" s="184"/>
      <c r="K86" s="184"/>
      <c r="L86" s="184"/>
      <c r="M86" s="184"/>
      <c r="N86" s="184"/>
      <c r="O86" s="184"/>
      <c r="P86" s="184"/>
      <c r="Q86" s="184"/>
      <c r="R86" s="185"/>
      <c r="S86" s="185"/>
      <c r="X86" s="256"/>
      <c r="Y86" s="244"/>
    </row>
    <row r="87" spans="1:25" x14ac:dyDescent="0.2">
      <c r="A87" s="162"/>
      <c r="B87" s="231"/>
      <c r="C87" s="231"/>
      <c r="D87" s="180"/>
      <c r="E87" s="181"/>
      <c r="F87" s="182"/>
      <c r="G87" s="182"/>
      <c r="H87" s="182"/>
      <c r="I87" s="182"/>
      <c r="J87" s="182"/>
      <c r="K87" s="182"/>
      <c r="L87" s="182"/>
      <c r="M87" s="182"/>
      <c r="N87" s="182"/>
      <c r="O87" s="182"/>
      <c r="P87" s="182"/>
      <c r="Q87" s="182"/>
      <c r="R87" s="183"/>
      <c r="S87" s="183"/>
      <c r="X87" s="256"/>
      <c r="Y87" s="264"/>
    </row>
    <row r="88" spans="1:25" x14ac:dyDescent="0.2">
      <c r="A88" s="179" t="s">
        <v>188</v>
      </c>
      <c r="B88" s="229" t="s">
        <v>1529</v>
      </c>
      <c r="C88" s="229" t="s">
        <v>1530</v>
      </c>
      <c r="D88" s="187"/>
      <c r="E88" s="188"/>
      <c r="F88" s="189"/>
      <c r="G88" s="190">
        <f>SUMIF(AE89:AE94,"&lt;&gt;NOR",G89:G94)</f>
        <v>0</v>
      </c>
      <c r="H88" s="189"/>
      <c r="I88" s="189">
        <f>SUM(I89:I94)</f>
        <v>26938.83</v>
      </c>
      <c r="J88" s="189"/>
      <c r="K88" s="189">
        <f>SUM(K89:K94)</f>
        <v>12699.759999999998</v>
      </c>
      <c r="L88" s="189"/>
      <c r="M88" s="189">
        <f>SUM(M89:M94)</f>
        <v>0</v>
      </c>
      <c r="N88" s="189"/>
      <c r="O88" s="189">
        <f>SUM(O89:O94)</f>
        <v>25.52</v>
      </c>
      <c r="P88" s="189"/>
      <c r="Q88" s="189">
        <f>SUM(Q89:Q94)</f>
        <v>0</v>
      </c>
      <c r="R88" s="191"/>
      <c r="S88" s="191"/>
      <c r="X88" s="256"/>
      <c r="Y88" s="265"/>
    </row>
    <row r="89" spans="1:25" x14ac:dyDescent="0.2">
      <c r="A89" s="193">
        <v>23</v>
      </c>
      <c r="B89" s="230" t="s">
        <v>1531</v>
      </c>
      <c r="C89" s="230" t="s">
        <v>1532</v>
      </c>
      <c r="D89" s="195" t="s">
        <v>293</v>
      </c>
      <c r="E89" s="196">
        <v>68.187200000000004</v>
      </c>
      <c r="F89" s="199"/>
      <c r="G89" s="197">
        <f>ROUND(E89*F89,2)</f>
        <v>0</v>
      </c>
      <c r="H89" s="199">
        <v>170.11</v>
      </c>
      <c r="I89" s="197">
        <f>ROUND(E89*H89,2)</f>
        <v>11599.32</v>
      </c>
      <c r="J89" s="199">
        <v>64.89</v>
      </c>
      <c r="K89" s="197">
        <f>ROUND(E89*J89,2)</f>
        <v>4424.67</v>
      </c>
      <c r="L89" s="197">
        <v>21</v>
      </c>
      <c r="M89" s="197">
        <f>G89*(1+L89/100)</f>
        <v>0</v>
      </c>
      <c r="N89" s="197">
        <v>0.12068</v>
      </c>
      <c r="O89" s="197">
        <f>ROUND(E89*N89,2)</f>
        <v>8.23</v>
      </c>
      <c r="P89" s="197">
        <v>0</v>
      </c>
      <c r="Q89" s="197">
        <f>ROUND(E89*P89,2)</f>
        <v>0</v>
      </c>
      <c r="R89" s="198" t="s">
        <v>208</v>
      </c>
      <c r="S89" s="198" t="s">
        <v>194</v>
      </c>
      <c r="X89" s="256"/>
      <c r="Y89" s="225"/>
    </row>
    <row r="90" spans="1:25" x14ac:dyDescent="0.2">
      <c r="A90" s="193">
        <v>24</v>
      </c>
      <c r="B90" s="230" t="s">
        <v>1533</v>
      </c>
      <c r="C90" s="230" t="s">
        <v>1534</v>
      </c>
      <c r="D90" s="195" t="s">
        <v>207</v>
      </c>
      <c r="E90" s="196">
        <v>33.241259999999997</v>
      </c>
      <c r="F90" s="199"/>
      <c r="G90" s="197">
        <f>ROUND(E90*F90,2)</f>
        <v>0</v>
      </c>
      <c r="H90" s="199">
        <v>114.57</v>
      </c>
      <c r="I90" s="197">
        <f>ROUND(E90*H90,2)</f>
        <v>3808.45</v>
      </c>
      <c r="J90" s="199">
        <v>96.93</v>
      </c>
      <c r="K90" s="197">
        <f>ROUND(E90*J90,2)</f>
        <v>3222.08</v>
      </c>
      <c r="L90" s="197">
        <v>21</v>
      </c>
      <c r="M90" s="197">
        <f>G90*(1+L90/100)</f>
        <v>0</v>
      </c>
      <c r="N90" s="197">
        <v>0.28000000000000003</v>
      </c>
      <c r="O90" s="197">
        <f>ROUND(E90*N90,2)</f>
        <v>9.31</v>
      </c>
      <c r="P90" s="197">
        <v>0</v>
      </c>
      <c r="Q90" s="197">
        <f>ROUND(E90*P90,2)</f>
        <v>0</v>
      </c>
      <c r="R90" s="198" t="s">
        <v>208</v>
      </c>
      <c r="S90" s="198" t="s">
        <v>194</v>
      </c>
      <c r="X90" s="256"/>
      <c r="Y90" s="225"/>
    </row>
    <row r="91" spans="1:25" x14ac:dyDescent="0.2">
      <c r="A91" s="177"/>
      <c r="B91" s="234" t="s">
        <v>1535</v>
      </c>
      <c r="C91" s="235"/>
      <c r="D91" s="200"/>
      <c r="E91" s="201"/>
      <c r="F91" s="184"/>
      <c r="G91" s="184"/>
      <c r="H91" s="184"/>
      <c r="I91" s="184"/>
      <c r="J91" s="184"/>
      <c r="K91" s="184"/>
      <c r="L91" s="184"/>
      <c r="M91" s="184"/>
      <c r="N91" s="184"/>
      <c r="O91" s="184"/>
      <c r="P91" s="184"/>
      <c r="Q91" s="184"/>
      <c r="R91" s="185"/>
      <c r="S91" s="185"/>
      <c r="X91" s="256"/>
      <c r="Y91" s="244"/>
    </row>
    <row r="92" spans="1:25" x14ac:dyDescent="0.2">
      <c r="A92" s="177"/>
      <c r="B92" s="234" t="s">
        <v>503</v>
      </c>
      <c r="C92" s="235"/>
      <c r="D92" s="200"/>
      <c r="E92" s="201">
        <v>33.241259999999997</v>
      </c>
      <c r="F92" s="184"/>
      <c r="G92" s="184"/>
      <c r="H92" s="184"/>
      <c r="I92" s="184"/>
      <c r="J92" s="184"/>
      <c r="K92" s="184"/>
      <c r="L92" s="184"/>
      <c r="M92" s="184"/>
      <c r="N92" s="184"/>
      <c r="O92" s="184"/>
      <c r="P92" s="184"/>
      <c r="Q92" s="184"/>
      <c r="R92" s="185"/>
      <c r="S92" s="185"/>
      <c r="X92" s="256"/>
      <c r="Y92" s="244"/>
    </row>
    <row r="93" spans="1:25" x14ac:dyDescent="0.2">
      <c r="A93" s="193">
        <v>25</v>
      </c>
      <c r="B93" s="230" t="s">
        <v>1536</v>
      </c>
      <c r="C93" s="230" t="s">
        <v>1537</v>
      </c>
      <c r="D93" s="195" t="s">
        <v>207</v>
      </c>
      <c r="E93" s="196">
        <v>33.241259999999997</v>
      </c>
      <c r="F93" s="199"/>
      <c r="G93" s="197">
        <f>ROUND(E93*F93,2)</f>
        <v>0</v>
      </c>
      <c r="H93" s="199">
        <v>335.38</v>
      </c>
      <c r="I93" s="197">
        <f>ROUND(E93*H93,2)</f>
        <v>11148.45</v>
      </c>
      <c r="J93" s="199">
        <v>102.62</v>
      </c>
      <c r="K93" s="197">
        <f>ROUND(E93*J93,2)</f>
        <v>3411.22</v>
      </c>
      <c r="L93" s="197">
        <v>21</v>
      </c>
      <c r="M93" s="197">
        <f>G93*(1+L93/100)</f>
        <v>0</v>
      </c>
      <c r="N93" s="197">
        <v>0.24</v>
      </c>
      <c r="O93" s="197">
        <f>ROUND(E93*N93,2)</f>
        <v>7.98</v>
      </c>
      <c r="P93" s="197">
        <v>0</v>
      </c>
      <c r="Q93" s="197">
        <f>ROUND(E93*P93,2)</f>
        <v>0</v>
      </c>
      <c r="R93" s="198" t="s">
        <v>208</v>
      </c>
      <c r="S93" s="198" t="s">
        <v>194</v>
      </c>
      <c r="X93" s="256"/>
      <c r="Y93" s="225"/>
    </row>
    <row r="94" spans="1:25" x14ac:dyDescent="0.2">
      <c r="A94" s="193">
        <v>26</v>
      </c>
      <c r="B94" s="230" t="s">
        <v>1538</v>
      </c>
      <c r="C94" s="230" t="s">
        <v>1539</v>
      </c>
      <c r="D94" s="195" t="s">
        <v>207</v>
      </c>
      <c r="E94" s="196">
        <v>33.241259999999997</v>
      </c>
      <c r="F94" s="199"/>
      <c r="G94" s="197">
        <f>ROUND(E94*F94,2)</f>
        <v>0</v>
      </c>
      <c r="H94" s="199">
        <v>11.51</v>
      </c>
      <c r="I94" s="197">
        <f>ROUND(E94*H94,2)</f>
        <v>382.61</v>
      </c>
      <c r="J94" s="199">
        <v>49.39</v>
      </c>
      <c r="K94" s="197">
        <f>ROUND(E94*J94,2)</f>
        <v>1641.79</v>
      </c>
      <c r="L94" s="197">
        <v>21</v>
      </c>
      <c r="M94" s="197">
        <f>G94*(1+L94/100)</f>
        <v>0</v>
      </c>
      <c r="N94" s="197">
        <v>0</v>
      </c>
      <c r="O94" s="197">
        <f>ROUND(E94*N94,2)</f>
        <v>0</v>
      </c>
      <c r="P94" s="197">
        <v>0</v>
      </c>
      <c r="Q94" s="197">
        <f>ROUND(E94*P94,2)</f>
        <v>0</v>
      </c>
      <c r="R94" s="198" t="s">
        <v>208</v>
      </c>
      <c r="S94" s="198" t="s">
        <v>194</v>
      </c>
      <c r="X94" s="256"/>
      <c r="Y94" s="225"/>
    </row>
    <row r="95" spans="1:25" x14ac:dyDescent="0.2">
      <c r="A95" s="162"/>
      <c r="B95" s="231"/>
      <c r="C95" s="231"/>
      <c r="D95" s="180"/>
      <c r="E95" s="181"/>
      <c r="F95" s="182"/>
      <c r="G95" s="182"/>
      <c r="H95" s="182"/>
      <c r="I95" s="182"/>
      <c r="J95" s="182"/>
      <c r="K95" s="182"/>
      <c r="L95" s="182"/>
      <c r="M95" s="182"/>
      <c r="N95" s="182"/>
      <c r="O95" s="182"/>
      <c r="P95" s="182"/>
      <c r="Q95" s="182"/>
      <c r="R95" s="183"/>
      <c r="S95" s="183"/>
      <c r="X95" s="256"/>
      <c r="Y95" s="264"/>
    </row>
    <row r="96" spans="1:25" x14ac:dyDescent="0.2">
      <c r="A96" s="179" t="s">
        <v>188</v>
      </c>
      <c r="B96" s="229" t="s">
        <v>93</v>
      </c>
      <c r="C96" s="229" t="s">
        <v>94</v>
      </c>
      <c r="D96" s="187"/>
      <c r="E96" s="188"/>
      <c r="F96" s="189"/>
      <c r="G96" s="190">
        <f>SUMIF(AE97:AE134,"&lt;&gt;NOR",G97:G134)</f>
        <v>0</v>
      </c>
      <c r="H96" s="189"/>
      <c r="I96" s="189">
        <f>SUM(I97:I134)</f>
        <v>112664.15</v>
      </c>
      <c r="J96" s="189"/>
      <c r="K96" s="189">
        <f>SUM(K97:K134)</f>
        <v>426923.59</v>
      </c>
      <c r="L96" s="189"/>
      <c r="M96" s="189">
        <f>SUM(M97:M134)</f>
        <v>0</v>
      </c>
      <c r="N96" s="189"/>
      <c r="O96" s="189">
        <f>SUM(O97:O134)</f>
        <v>29.66</v>
      </c>
      <c r="P96" s="189"/>
      <c r="Q96" s="189">
        <f>SUM(Q97:Q134)</f>
        <v>0</v>
      </c>
      <c r="R96" s="191"/>
      <c r="S96" s="191"/>
      <c r="X96" s="256"/>
      <c r="Y96" s="265"/>
    </row>
    <row r="97" spans="1:25" ht="22.5" x14ac:dyDescent="0.2">
      <c r="A97" s="193">
        <v>27</v>
      </c>
      <c r="B97" s="230" t="s">
        <v>1540</v>
      </c>
      <c r="C97" s="230" t="s">
        <v>1541</v>
      </c>
      <c r="D97" s="195" t="s">
        <v>207</v>
      </c>
      <c r="E97" s="196">
        <v>274.89669679999997</v>
      </c>
      <c r="F97" s="199"/>
      <c r="G97" s="197">
        <f>ROUND(E97*F97,2)</f>
        <v>0</v>
      </c>
      <c r="H97" s="236">
        <v>23.51</v>
      </c>
      <c r="I97" s="197">
        <f>ROUND(E97*H97,2)</f>
        <v>6462.82</v>
      </c>
      <c r="J97" s="236">
        <v>141.49</v>
      </c>
      <c r="K97" s="197">
        <f>ROUND(E97*J97,2)</f>
        <v>38895.129999999997</v>
      </c>
      <c r="L97" s="197">
        <v>21</v>
      </c>
      <c r="M97" s="197">
        <f>G97*(1+L97/100)</f>
        <v>0</v>
      </c>
      <c r="N97" s="197">
        <v>3.0699999999999998E-3</v>
      </c>
      <c r="O97" s="197">
        <f>ROUND(E97*N97,2)</f>
        <v>0.84</v>
      </c>
      <c r="P97" s="197">
        <v>0</v>
      </c>
      <c r="Q97" s="197">
        <f>ROUND(E97*P97,2)</f>
        <v>0</v>
      </c>
      <c r="R97" s="198" t="s">
        <v>208</v>
      </c>
      <c r="S97" s="198" t="s">
        <v>194</v>
      </c>
      <c r="X97" s="256"/>
      <c r="Y97" s="225"/>
    </row>
    <row r="98" spans="1:25" x14ac:dyDescent="0.2">
      <c r="A98" s="177"/>
      <c r="B98" s="319" t="s">
        <v>1542</v>
      </c>
      <c r="C98" s="319"/>
      <c r="D98" s="320"/>
      <c r="E98" s="320"/>
      <c r="F98" s="320"/>
      <c r="G98" s="320"/>
      <c r="H98" s="184"/>
      <c r="I98" s="184"/>
      <c r="J98" s="184"/>
      <c r="K98" s="184"/>
      <c r="L98" s="184"/>
      <c r="M98" s="184"/>
      <c r="N98" s="184"/>
      <c r="O98" s="184"/>
      <c r="P98" s="184"/>
      <c r="Q98" s="184"/>
      <c r="R98" s="185"/>
      <c r="S98" s="185"/>
      <c r="X98" s="256"/>
      <c r="Y98" s="256"/>
    </row>
    <row r="99" spans="1:25" x14ac:dyDescent="0.2">
      <c r="A99" s="177"/>
      <c r="B99" s="317" t="s">
        <v>1543</v>
      </c>
      <c r="C99" s="317"/>
      <c r="D99" s="318"/>
      <c r="E99" s="201"/>
      <c r="F99" s="184"/>
      <c r="G99" s="184"/>
      <c r="H99" s="184"/>
      <c r="I99" s="184"/>
      <c r="J99" s="184"/>
      <c r="K99" s="184"/>
      <c r="L99" s="184"/>
      <c r="M99" s="184"/>
      <c r="N99" s="184"/>
      <c r="O99" s="184"/>
      <c r="P99" s="184"/>
      <c r="Q99" s="184"/>
      <c r="R99" s="185"/>
      <c r="S99" s="185"/>
      <c r="X99" s="256"/>
      <c r="Y99" s="256"/>
    </row>
    <row r="100" spans="1:25" x14ac:dyDescent="0.2">
      <c r="A100" s="177"/>
      <c r="B100" s="234" t="s">
        <v>1544</v>
      </c>
      <c r="C100" s="235"/>
      <c r="D100" s="200"/>
      <c r="E100" s="201">
        <v>274.89669679999997</v>
      </c>
      <c r="F100" s="184"/>
      <c r="G100" s="184"/>
      <c r="H100" s="184"/>
      <c r="I100" s="184"/>
      <c r="J100" s="184"/>
      <c r="K100" s="184"/>
      <c r="L100" s="184"/>
      <c r="M100" s="184"/>
      <c r="N100" s="184"/>
      <c r="O100" s="184"/>
      <c r="P100" s="184"/>
      <c r="Q100" s="184"/>
      <c r="R100" s="185"/>
      <c r="S100" s="185"/>
      <c r="X100" s="256"/>
      <c r="Y100" s="244"/>
    </row>
    <row r="101" spans="1:25" ht="22.5" x14ac:dyDescent="0.2">
      <c r="A101" s="193">
        <v>28</v>
      </c>
      <c r="B101" s="230" t="s">
        <v>245</v>
      </c>
      <c r="C101" s="230" t="s">
        <v>246</v>
      </c>
      <c r="D101" s="195" t="s">
        <v>207</v>
      </c>
      <c r="E101" s="196">
        <v>539.32202167039998</v>
      </c>
      <c r="F101" s="199"/>
      <c r="G101" s="197">
        <f>ROUND(E101*F101,2)</f>
        <v>0</v>
      </c>
      <c r="H101" s="236">
        <v>22.77</v>
      </c>
      <c r="I101" s="197">
        <f>ROUND(E101*H101,2)</f>
        <v>12280.36</v>
      </c>
      <c r="J101" s="236">
        <v>31.93</v>
      </c>
      <c r="K101" s="197">
        <f>ROUND(E101*J101,2)</f>
        <v>17220.55</v>
      </c>
      <c r="L101" s="197">
        <v>21</v>
      </c>
      <c r="M101" s="197">
        <f>G101*(1+L101/100)</f>
        <v>0</v>
      </c>
      <c r="N101" s="197">
        <v>2.9999999999999997E-4</v>
      </c>
      <c r="O101" s="197">
        <f>ROUND(E101*N101,2)</f>
        <v>0.16</v>
      </c>
      <c r="P101" s="197">
        <v>0</v>
      </c>
      <c r="Q101" s="197">
        <f>ROUND(E101*P101,2)</f>
        <v>0</v>
      </c>
      <c r="R101" s="198" t="s">
        <v>208</v>
      </c>
      <c r="S101" s="198" t="s">
        <v>194</v>
      </c>
      <c r="X101" s="256"/>
      <c r="Y101" s="225"/>
    </row>
    <row r="102" spans="1:25" x14ac:dyDescent="0.2">
      <c r="A102" s="177"/>
      <c r="B102" s="234" t="s">
        <v>2646</v>
      </c>
      <c r="C102" s="235"/>
      <c r="D102" s="200"/>
      <c r="E102" s="201"/>
      <c r="F102" s="184"/>
      <c r="G102" s="184"/>
      <c r="H102" s="184"/>
      <c r="I102" s="184"/>
      <c r="J102" s="184"/>
      <c r="K102" s="184"/>
      <c r="L102" s="184"/>
      <c r="M102" s="184"/>
      <c r="N102" s="184"/>
      <c r="O102" s="184"/>
      <c r="P102" s="184"/>
      <c r="Q102" s="184"/>
      <c r="R102" s="185"/>
      <c r="S102" s="185"/>
      <c r="X102" s="256"/>
      <c r="Y102" s="244"/>
    </row>
    <row r="103" spans="1:25" x14ac:dyDescent="0.2">
      <c r="A103" s="177"/>
      <c r="B103" s="234" t="s">
        <v>1555</v>
      </c>
      <c r="C103" s="235"/>
      <c r="D103" s="200"/>
      <c r="E103" s="201">
        <v>539.32202167039998</v>
      </c>
      <c r="F103" s="184"/>
      <c r="G103" s="184"/>
      <c r="H103" s="184"/>
      <c r="I103" s="184"/>
      <c r="J103" s="184"/>
      <c r="K103" s="184"/>
      <c r="L103" s="184"/>
      <c r="M103" s="184"/>
      <c r="N103" s="184"/>
      <c r="O103" s="184"/>
      <c r="P103" s="184"/>
      <c r="Q103" s="184"/>
      <c r="R103" s="185"/>
      <c r="S103" s="185"/>
      <c r="X103" s="256"/>
      <c r="Y103" s="244"/>
    </row>
    <row r="104" spans="1:25" x14ac:dyDescent="0.2">
      <c r="A104" s="193">
        <v>29</v>
      </c>
      <c r="B104" s="230" t="s">
        <v>261</v>
      </c>
      <c r="C104" s="230" t="s">
        <v>262</v>
      </c>
      <c r="D104" s="195" t="s">
        <v>207</v>
      </c>
      <c r="E104" s="196">
        <v>539.32202167039998</v>
      </c>
      <c r="F104" s="199"/>
      <c r="G104" s="197">
        <f>ROUND(E104*F104,2)</f>
        <v>0</v>
      </c>
      <c r="H104" s="236">
        <v>45.04</v>
      </c>
      <c r="I104" s="197">
        <f>ROUND(E104*H104,2)</f>
        <v>24291.06</v>
      </c>
      <c r="J104" s="236">
        <v>390.46</v>
      </c>
      <c r="K104" s="197">
        <f>ROUND(E104*J104,2)</f>
        <v>210583.67999999999</v>
      </c>
      <c r="L104" s="197">
        <v>21</v>
      </c>
      <c r="M104" s="197">
        <f>G104*(1+L104/100)</f>
        <v>0</v>
      </c>
      <c r="N104" s="197">
        <v>4.7660000000000001E-2</v>
      </c>
      <c r="O104" s="197">
        <f>ROUND(E104*N104,2)</f>
        <v>25.7</v>
      </c>
      <c r="P104" s="197">
        <v>0</v>
      </c>
      <c r="Q104" s="197">
        <f>ROUND(E104*P104,2)</f>
        <v>0</v>
      </c>
      <c r="R104" s="198" t="s">
        <v>208</v>
      </c>
      <c r="S104" s="198" t="s">
        <v>194</v>
      </c>
      <c r="X104" s="256"/>
      <c r="Y104" s="225"/>
    </row>
    <row r="105" spans="1:25" x14ac:dyDescent="0.2">
      <c r="A105" s="177"/>
      <c r="B105" s="317" t="s">
        <v>1546</v>
      </c>
      <c r="C105" s="317"/>
      <c r="D105" s="318"/>
      <c r="E105" s="201"/>
      <c r="F105" s="184"/>
      <c r="G105" s="184"/>
      <c r="H105" s="184"/>
      <c r="I105" s="184"/>
      <c r="J105" s="184"/>
      <c r="K105" s="184"/>
      <c r="L105" s="184"/>
      <c r="M105" s="184"/>
      <c r="N105" s="184"/>
      <c r="O105" s="184"/>
      <c r="P105" s="184"/>
      <c r="Q105" s="184"/>
      <c r="R105" s="185"/>
      <c r="S105" s="185"/>
      <c r="X105" s="256"/>
      <c r="Y105" s="244"/>
    </row>
    <row r="106" spans="1:25" x14ac:dyDescent="0.2">
      <c r="A106" s="177"/>
      <c r="B106" s="317" t="s">
        <v>1547</v>
      </c>
      <c r="C106" s="317"/>
      <c r="D106" s="318"/>
      <c r="E106" s="201"/>
      <c r="F106" s="184"/>
      <c r="G106" s="184"/>
      <c r="H106" s="184"/>
      <c r="I106" s="184"/>
      <c r="J106" s="184"/>
      <c r="K106" s="184"/>
      <c r="L106" s="184"/>
      <c r="M106" s="184"/>
      <c r="N106" s="184"/>
      <c r="O106" s="184"/>
      <c r="P106" s="184"/>
      <c r="Q106" s="184"/>
      <c r="R106" s="185"/>
      <c r="S106" s="185"/>
      <c r="X106" s="256"/>
      <c r="Y106" s="244"/>
    </row>
    <row r="107" spans="1:25" x14ac:dyDescent="0.2">
      <c r="A107" s="177"/>
      <c r="B107" s="234" t="s">
        <v>1548</v>
      </c>
      <c r="C107" s="235"/>
      <c r="D107" s="200"/>
      <c r="E107" s="201"/>
      <c r="F107" s="184"/>
      <c r="G107" s="184"/>
      <c r="H107" s="184"/>
      <c r="I107" s="184"/>
      <c r="J107" s="184"/>
      <c r="K107" s="184"/>
      <c r="L107" s="184"/>
      <c r="M107" s="184"/>
      <c r="N107" s="184"/>
      <c r="O107" s="184"/>
      <c r="P107" s="184"/>
      <c r="Q107" s="184"/>
      <c r="R107" s="185"/>
      <c r="S107" s="185"/>
      <c r="X107" s="256"/>
      <c r="Y107" s="244"/>
    </row>
    <row r="108" spans="1:25" x14ac:dyDescent="0.2">
      <c r="A108" s="177"/>
      <c r="B108" s="234" t="s">
        <v>1549</v>
      </c>
      <c r="C108" s="235"/>
      <c r="D108" s="200"/>
      <c r="E108" s="201"/>
      <c r="F108" s="184"/>
      <c r="G108" s="184"/>
      <c r="H108" s="184"/>
      <c r="I108" s="184"/>
      <c r="J108" s="184"/>
      <c r="K108" s="184"/>
      <c r="L108" s="184"/>
      <c r="M108" s="184"/>
      <c r="N108" s="184"/>
      <c r="O108" s="184"/>
      <c r="P108" s="184"/>
      <c r="Q108" s="184"/>
      <c r="R108" s="185"/>
      <c r="S108" s="185"/>
      <c r="X108" s="256"/>
      <c r="Y108" s="244"/>
    </row>
    <row r="109" spans="1:25" x14ac:dyDescent="0.2">
      <c r="A109" s="177"/>
      <c r="B109" s="234" t="s">
        <v>1550</v>
      </c>
      <c r="C109" s="235"/>
      <c r="D109" s="200"/>
      <c r="E109" s="201"/>
      <c r="F109" s="184"/>
      <c r="G109" s="184"/>
      <c r="H109" s="184"/>
      <c r="I109" s="184"/>
      <c r="J109" s="184"/>
      <c r="K109" s="184"/>
      <c r="L109" s="184"/>
      <c r="M109" s="184"/>
      <c r="N109" s="184"/>
      <c r="O109" s="184"/>
      <c r="P109" s="184"/>
      <c r="Q109" s="184"/>
      <c r="R109" s="185"/>
      <c r="S109" s="185"/>
      <c r="X109" s="256"/>
      <c r="Y109" s="244"/>
    </row>
    <row r="110" spans="1:25" x14ac:dyDescent="0.2">
      <c r="A110" s="177"/>
      <c r="B110" s="317" t="s">
        <v>1551</v>
      </c>
      <c r="C110" s="317"/>
      <c r="D110" s="318"/>
      <c r="E110" s="201"/>
      <c r="F110" s="184"/>
      <c r="G110" s="184"/>
      <c r="H110" s="184"/>
      <c r="I110" s="184"/>
      <c r="J110" s="184"/>
      <c r="K110" s="184"/>
      <c r="L110" s="184"/>
      <c r="M110" s="184"/>
      <c r="N110" s="184"/>
      <c r="O110" s="184"/>
      <c r="P110" s="184"/>
      <c r="Q110" s="184"/>
      <c r="R110" s="185"/>
      <c r="S110" s="185"/>
      <c r="X110" s="256"/>
      <c r="Y110" s="244"/>
    </row>
    <row r="111" spans="1:25" x14ac:dyDescent="0.2">
      <c r="A111" s="177"/>
      <c r="B111" s="234" t="s">
        <v>1552</v>
      </c>
      <c r="C111" s="235"/>
      <c r="D111" s="200"/>
      <c r="E111" s="201"/>
      <c r="F111" s="184"/>
      <c r="G111" s="184"/>
      <c r="H111" s="184"/>
      <c r="I111" s="184"/>
      <c r="J111" s="184"/>
      <c r="K111" s="184"/>
      <c r="L111" s="184"/>
      <c r="M111" s="184"/>
      <c r="N111" s="184"/>
      <c r="O111" s="184"/>
      <c r="P111" s="184"/>
      <c r="Q111" s="184"/>
      <c r="R111" s="185"/>
      <c r="S111" s="185"/>
      <c r="X111" s="256"/>
      <c r="Y111" s="244"/>
    </row>
    <row r="112" spans="1:25" x14ac:dyDescent="0.2">
      <c r="A112" s="177"/>
      <c r="B112" s="234" t="s">
        <v>1553</v>
      </c>
      <c r="C112" s="235"/>
      <c r="D112" s="200"/>
      <c r="E112" s="201"/>
      <c r="F112" s="184"/>
      <c r="G112" s="184"/>
      <c r="H112" s="184"/>
      <c r="I112" s="184"/>
      <c r="J112" s="184"/>
      <c r="K112" s="184"/>
      <c r="L112" s="184"/>
      <c r="M112" s="184"/>
      <c r="N112" s="184"/>
      <c r="O112" s="184"/>
      <c r="P112" s="184"/>
      <c r="Q112" s="184"/>
      <c r="R112" s="185"/>
      <c r="S112" s="185"/>
      <c r="X112" s="256"/>
      <c r="Y112" s="244"/>
    </row>
    <row r="113" spans="1:25" x14ac:dyDescent="0.2">
      <c r="A113" s="177"/>
      <c r="B113" s="234" t="s">
        <v>1554</v>
      </c>
      <c r="C113" s="235"/>
      <c r="D113" s="200"/>
      <c r="E113" s="201"/>
      <c r="F113" s="184"/>
      <c r="G113" s="184"/>
      <c r="H113" s="184"/>
      <c r="I113" s="184"/>
      <c r="J113" s="184"/>
      <c r="K113" s="184"/>
      <c r="L113" s="184"/>
      <c r="M113" s="184"/>
      <c r="N113" s="184"/>
      <c r="O113" s="184"/>
      <c r="P113" s="184"/>
      <c r="Q113" s="184"/>
      <c r="R113" s="185"/>
      <c r="S113" s="185"/>
      <c r="X113" s="256"/>
      <c r="Y113" s="244"/>
    </row>
    <row r="114" spans="1:25" x14ac:dyDescent="0.2">
      <c r="A114" s="177"/>
      <c r="B114" s="234" t="s">
        <v>280</v>
      </c>
      <c r="C114" s="235"/>
      <c r="D114" s="200"/>
      <c r="E114" s="201"/>
      <c r="F114" s="184"/>
      <c r="G114" s="184"/>
      <c r="H114" s="184"/>
      <c r="I114" s="184"/>
      <c r="J114" s="184"/>
      <c r="K114" s="184"/>
      <c r="L114" s="184"/>
      <c r="M114" s="184"/>
      <c r="N114" s="184"/>
      <c r="O114" s="184"/>
      <c r="P114" s="184"/>
      <c r="Q114" s="184"/>
      <c r="R114" s="185"/>
      <c r="S114" s="185"/>
      <c r="X114" s="256"/>
      <c r="Y114" s="244"/>
    </row>
    <row r="115" spans="1:25" x14ac:dyDescent="0.2">
      <c r="A115" s="177"/>
      <c r="B115" s="234" t="s">
        <v>1555</v>
      </c>
      <c r="C115" s="235"/>
      <c r="D115" s="200"/>
      <c r="E115" s="201">
        <v>539.32202167039998</v>
      </c>
      <c r="F115" s="184"/>
      <c r="G115" s="184"/>
      <c r="H115" s="184"/>
      <c r="I115" s="184"/>
      <c r="J115" s="184"/>
      <c r="K115" s="184"/>
      <c r="L115" s="184"/>
      <c r="M115" s="184"/>
      <c r="N115" s="184"/>
      <c r="O115" s="184"/>
      <c r="P115" s="184"/>
      <c r="Q115" s="184"/>
      <c r="R115" s="185"/>
      <c r="S115" s="185"/>
      <c r="X115" s="256"/>
      <c r="Y115" s="244"/>
    </row>
    <row r="116" spans="1:25" ht="22.5" x14ac:dyDescent="0.2">
      <c r="A116" s="193">
        <v>30</v>
      </c>
      <c r="B116" s="230" t="s">
        <v>282</v>
      </c>
      <c r="C116" s="230" t="s">
        <v>283</v>
      </c>
      <c r="D116" s="195" t="s">
        <v>207</v>
      </c>
      <c r="E116" s="196">
        <v>9.0359631823999997</v>
      </c>
      <c r="F116" s="199"/>
      <c r="G116" s="197">
        <f>ROUND(E116*F116,2)</f>
        <v>0</v>
      </c>
      <c r="H116" s="236">
        <v>63.38</v>
      </c>
      <c r="I116" s="197">
        <f>ROUND(E116*H116,2)</f>
        <v>572.70000000000005</v>
      </c>
      <c r="J116" s="236">
        <v>180.12</v>
      </c>
      <c r="K116" s="197">
        <f>ROUND(E116*J116,2)</f>
        <v>1627.56</v>
      </c>
      <c r="L116" s="197">
        <v>21</v>
      </c>
      <c r="M116" s="197">
        <f>G116*(1+L116/100)</f>
        <v>0</v>
      </c>
      <c r="N116" s="197">
        <v>3.6700000000000001E-3</v>
      </c>
      <c r="O116" s="197">
        <f>ROUND(E116*N116,2)</f>
        <v>0.03</v>
      </c>
      <c r="P116" s="197">
        <v>0</v>
      </c>
      <c r="Q116" s="197">
        <f>ROUND(E116*P116,2)</f>
        <v>0</v>
      </c>
      <c r="R116" s="198" t="s">
        <v>208</v>
      </c>
      <c r="S116" s="198" t="s">
        <v>194</v>
      </c>
      <c r="X116" s="256"/>
      <c r="Y116" s="225"/>
    </row>
    <row r="117" spans="1:25" x14ac:dyDescent="0.2">
      <c r="A117" s="177"/>
      <c r="B117" s="234" t="s">
        <v>2647</v>
      </c>
      <c r="C117" s="235"/>
      <c r="D117" s="200"/>
      <c r="E117" s="201">
        <v>5.9663800000000003E-2</v>
      </c>
      <c r="F117" s="184"/>
      <c r="G117" s="184"/>
      <c r="H117" s="184"/>
      <c r="I117" s="184"/>
      <c r="J117" s="184"/>
      <c r="K117" s="184"/>
      <c r="L117" s="184"/>
      <c r="M117" s="184"/>
      <c r="N117" s="184"/>
      <c r="O117" s="184"/>
      <c r="P117" s="184"/>
      <c r="Q117" s="184"/>
      <c r="R117" s="185"/>
      <c r="S117" s="185"/>
      <c r="X117" s="256"/>
      <c r="Y117" s="244"/>
    </row>
    <row r="118" spans="1:25" x14ac:dyDescent="0.2">
      <c r="A118" s="177"/>
      <c r="B118" s="234" t="s">
        <v>2648</v>
      </c>
      <c r="C118" s="235"/>
      <c r="D118" s="200"/>
      <c r="E118" s="201">
        <v>4.0774240920000002</v>
      </c>
      <c r="F118" s="184"/>
      <c r="G118" s="184"/>
      <c r="H118" s="184"/>
      <c r="I118" s="184"/>
      <c r="J118" s="184"/>
      <c r="K118" s="184"/>
      <c r="L118" s="184"/>
      <c r="M118" s="184"/>
      <c r="N118" s="184"/>
      <c r="O118" s="184"/>
      <c r="P118" s="184"/>
      <c r="Q118" s="184"/>
      <c r="R118" s="185"/>
      <c r="S118" s="185"/>
      <c r="X118" s="256"/>
      <c r="Y118" s="244"/>
    </row>
    <row r="119" spans="1:25" x14ac:dyDescent="0.2">
      <c r="A119" s="177"/>
      <c r="B119" s="234" t="s">
        <v>2649</v>
      </c>
      <c r="C119" s="235"/>
      <c r="D119" s="200"/>
      <c r="E119" s="201">
        <v>4.0774240920000002</v>
      </c>
      <c r="F119" s="184"/>
      <c r="G119" s="184"/>
      <c r="H119" s="184"/>
      <c r="I119" s="184"/>
      <c r="J119" s="184"/>
      <c r="K119" s="184"/>
      <c r="L119" s="184"/>
      <c r="M119" s="184"/>
      <c r="N119" s="184"/>
      <c r="O119" s="184"/>
      <c r="P119" s="184"/>
      <c r="Q119" s="184"/>
      <c r="R119" s="185"/>
      <c r="S119" s="185"/>
      <c r="X119" s="256"/>
      <c r="Y119" s="244"/>
    </row>
    <row r="120" spans="1:25" x14ac:dyDescent="0.2">
      <c r="A120" s="177"/>
      <c r="B120" s="234" t="s">
        <v>2650</v>
      </c>
      <c r="C120" s="235"/>
      <c r="D120" s="200"/>
      <c r="E120" s="201">
        <v>0.82145119839999992</v>
      </c>
      <c r="F120" s="184"/>
      <c r="G120" s="184"/>
      <c r="H120" s="184"/>
      <c r="I120" s="184"/>
      <c r="J120" s="184"/>
      <c r="K120" s="184"/>
      <c r="L120" s="184"/>
      <c r="M120" s="184"/>
      <c r="N120" s="184"/>
      <c r="O120" s="184"/>
      <c r="P120" s="184"/>
      <c r="Q120" s="184"/>
      <c r="R120" s="185"/>
      <c r="S120" s="185"/>
      <c r="X120" s="256"/>
      <c r="Y120" s="244"/>
    </row>
    <row r="121" spans="1:25" ht="22.5" x14ac:dyDescent="0.2">
      <c r="A121" s="193">
        <v>31</v>
      </c>
      <c r="B121" s="230" t="s">
        <v>1561</v>
      </c>
      <c r="C121" s="230" t="s">
        <v>1562</v>
      </c>
      <c r="D121" s="195" t="s">
        <v>207</v>
      </c>
      <c r="E121" s="196">
        <v>274.89669679999997</v>
      </c>
      <c r="F121" s="199"/>
      <c r="G121" s="197">
        <f>ROUND(E121*F121,2)</f>
        <v>0</v>
      </c>
      <c r="H121" s="236">
        <v>221.51</v>
      </c>
      <c r="I121" s="197">
        <f>ROUND(E121*H121,2)</f>
        <v>60892.37</v>
      </c>
      <c r="J121" s="236">
        <v>410.49</v>
      </c>
      <c r="K121" s="197">
        <f>ROUND(E121*J121,2)</f>
        <v>112842.35</v>
      </c>
      <c r="L121" s="197">
        <v>21</v>
      </c>
      <c r="M121" s="197">
        <f>G121*(1+L121/100)</f>
        <v>0</v>
      </c>
      <c r="N121" s="197">
        <v>9.0399999999999994E-3</v>
      </c>
      <c r="O121" s="197">
        <f>ROUND(E121*N121,2)</f>
        <v>2.4900000000000002</v>
      </c>
      <c r="P121" s="197">
        <v>0</v>
      </c>
      <c r="Q121" s="197">
        <f>ROUND(E121*P121,2)</f>
        <v>0</v>
      </c>
      <c r="R121" s="198" t="s">
        <v>208</v>
      </c>
      <c r="S121" s="198" t="s">
        <v>194</v>
      </c>
      <c r="X121" s="256"/>
      <c r="Y121" s="225"/>
    </row>
    <row r="122" spans="1:25" x14ac:dyDescent="0.2">
      <c r="A122" s="177"/>
      <c r="B122" s="319" t="s">
        <v>1563</v>
      </c>
      <c r="C122" s="319"/>
      <c r="D122" s="321"/>
      <c r="E122" s="321"/>
      <c r="F122" s="321"/>
      <c r="G122" s="321"/>
      <c r="H122" s="184"/>
      <c r="I122" s="184"/>
      <c r="J122" s="184"/>
      <c r="K122" s="184"/>
      <c r="L122" s="184"/>
      <c r="M122" s="184"/>
      <c r="N122" s="184"/>
      <c r="O122" s="184"/>
      <c r="P122" s="184"/>
      <c r="Q122" s="184"/>
      <c r="R122" s="185"/>
      <c r="S122" s="185"/>
      <c r="X122" s="256"/>
      <c r="Y122" s="256"/>
    </row>
    <row r="123" spans="1:25" x14ac:dyDescent="0.2">
      <c r="A123" s="177"/>
      <c r="B123" s="317" t="s">
        <v>1543</v>
      </c>
      <c r="C123" s="317"/>
      <c r="D123" s="318"/>
      <c r="E123" s="201"/>
      <c r="F123" s="184"/>
      <c r="G123" s="184"/>
      <c r="H123" s="184"/>
      <c r="I123" s="184"/>
      <c r="J123" s="184"/>
      <c r="K123" s="184"/>
      <c r="L123" s="184"/>
      <c r="M123" s="184"/>
      <c r="N123" s="184"/>
      <c r="O123" s="184"/>
      <c r="P123" s="184"/>
      <c r="Q123" s="184"/>
      <c r="R123" s="185"/>
      <c r="S123" s="185"/>
      <c r="X123" s="256"/>
      <c r="Y123" s="256"/>
    </row>
    <row r="124" spans="1:25" x14ac:dyDescent="0.2">
      <c r="A124" s="177"/>
      <c r="B124" s="234" t="s">
        <v>1544</v>
      </c>
      <c r="C124" s="235"/>
      <c r="D124" s="200"/>
      <c r="E124" s="201">
        <v>274.89669679999997</v>
      </c>
      <c r="F124" s="184"/>
      <c r="G124" s="184"/>
      <c r="H124" s="184"/>
      <c r="I124" s="184"/>
      <c r="J124" s="184"/>
      <c r="K124" s="184"/>
      <c r="L124" s="184"/>
      <c r="M124" s="184"/>
      <c r="N124" s="184"/>
      <c r="O124" s="184"/>
      <c r="P124" s="184"/>
      <c r="Q124" s="184"/>
      <c r="R124" s="185"/>
      <c r="S124" s="185"/>
      <c r="X124" s="256"/>
      <c r="Y124" s="244"/>
    </row>
    <row r="125" spans="1:25" x14ac:dyDescent="0.2">
      <c r="A125" s="193">
        <v>32</v>
      </c>
      <c r="B125" s="230" t="s">
        <v>1564</v>
      </c>
      <c r="C125" s="230" t="s">
        <v>1565</v>
      </c>
      <c r="D125" s="195" t="s">
        <v>207</v>
      </c>
      <c r="E125" s="196">
        <v>274.89669679999997</v>
      </c>
      <c r="F125" s="199"/>
      <c r="G125" s="197">
        <f>ROUND(E125*F125,2)</f>
        <v>0</v>
      </c>
      <c r="H125" s="236">
        <v>0</v>
      </c>
      <c r="I125" s="197">
        <f>ROUND(E125*H125,2)</f>
        <v>0</v>
      </c>
      <c r="J125" s="236">
        <v>145.5</v>
      </c>
      <c r="K125" s="197">
        <f>ROUND(E125*J125,2)</f>
        <v>39997.47</v>
      </c>
      <c r="L125" s="197">
        <v>21</v>
      </c>
      <c r="M125" s="197">
        <f>G125*(1+L125/100)</f>
        <v>0</v>
      </c>
      <c r="N125" s="197">
        <v>0</v>
      </c>
      <c r="O125" s="197">
        <f>ROUND(E125*N125,2)</f>
        <v>0</v>
      </c>
      <c r="P125" s="197">
        <v>0</v>
      </c>
      <c r="Q125" s="197">
        <f>ROUND(E125*P125,2)</f>
        <v>0</v>
      </c>
      <c r="R125" s="198" t="s">
        <v>208</v>
      </c>
      <c r="S125" s="198" t="s">
        <v>194</v>
      </c>
      <c r="X125" s="256"/>
      <c r="Y125" s="225"/>
    </row>
    <row r="126" spans="1:25" x14ac:dyDescent="0.2">
      <c r="A126" s="177"/>
      <c r="B126" s="319" t="s">
        <v>1566</v>
      </c>
      <c r="C126" s="319"/>
      <c r="D126" s="321"/>
      <c r="E126" s="321"/>
      <c r="F126" s="321"/>
      <c r="G126" s="321"/>
      <c r="H126" s="184"/>
      <c r="I126" s="184"/>
      <c r="J126" s="184"/>
      <c r="K126" s="184"/>
      <c r="L126" s="184"/>
      <c r="M126" s="184"/>
      <c r="N126" s="184"/>
      <c r="O126" s="184"/>
      <c r="P126" s="184"/>
      <c r="Q126" s="184"/>
      <c r="R126" s="185"/>
      <c r="S126" s="185"/>
      <c r="X126" s="256"/>
      <c r="Y126" s="256"/>
    </row>
    <row r="127" spans="1:25" x14ac:dyDescent="0.2">
      <c r="A127" s="193">
        <v>33</v>
      </c>
      <c r="B127" s="230" t="s">
        <v>291</v>
      </c>
      <c r="C127" s="230" t="s">
        <v>292</v>
      </c>
      <c r="D127" s="195" t="s">
        <v>293</v>
      </c>
      <c r="E127" s="196">
        <v>24.5132984</v>
      </c>
      <c r="F127" s="199"/>
      <c r="G127" s="197">
        <f>ROUND(E127*F127,2)</f>
        <v>0</v>
      </c>
      <c r="H127" s="199">
        <v>23.05</v>
      </c>
      <c r="I127" s="197">
        <f>ROUND(E127*H127,2)</f>
        <v>565.03</v>
      </c>
      <c r="J127" s="199">
        <v>30.75</v>
      </c>
      <c r="K127" s="197">
        <f>ROUND(E127*J127,2)</f>
        <v>753.78</v>
      </c>
      <c r="L127" s="197">
        <v>21</v>
      </c>
      <c r="M127" s="197">
        <f>G127*(1+L127/100)</f>
        <v>0</v>
      </c>
      <c r="N127" s="197">
        <v>1.4999999999999999E-4</v>
      </c>
      <c r="O127" s="197">
        <f>ROUND(E127*N127,2)</f>
        <v>0</v>
      </c>
      <c r="P127" s="197">
        <v>0</v>
      </c>
      <c r="Q127" s="197">
        <f>ROUND(E127*P127,2)</f>
        <v>0</v>
      </c>
      <c r="R127" s="198" t="s">
        <v>208</v>
      </c>
      <c r="S127" s="198" t="s">
        <v>194</v>
      </c>
      <c r="X127" s="256"/>
      <c r="Y127" s="225"/>
    </row>
    <row r="128" spans="1:25" x14ac:dyDescent="0.2">
      <c r="A128" s="177"/>
      <c r="B128" s="234" t="s">
        <v>1567</v>
      </c>
      <c r="C128" s="235"/>
      <c r="D128" s="200"/>
      <c r="E128" s="201"/>
      <c r="F128" s="184"/>
      <c r="G128" s="184"/>
      <c r="H128" s="184"/>
      <c r="I128" s="184"/>
      <c r="J128" s="184"/>
      <c r="K128" s="184"/>
      <c r="L128" s="184"/>
      <c r="M128" s="184"/>
      <c r="N128" s="184"/>
      <c r="O128" s="184"/>
      <c r="P128" s="184"/>
      <c r="Q128" s="184"/>
      <c r="R128" s="185"/>
      <c r="S128" s="185"/>
      <c r="X128" s="256"/>
      <c r="Y128" s="244"/>
    </row>
    <row r="129" spans="1:25" x14ac:dyDescent="0.2">
      <c r="A129" s="177"/>
      <c r="B129" s="234" t="s">
        <v>1568</v>
      </c>
      <c r="C129" s="235"/>
      <c r="D129" s="200"/>
      <c r="E129" s="201"/>
      <c r="F129" s="184"/>
      <c r="G129" s="184"/>
      <c r="H129" s="184"/>
      <c r="I129" s="184"/>
      <c r="J129" s="184"/>
      <c r="K129" s="184"/>
      <c r="L129" s="184"/>
      <c r="M129" s="184"/>
      <c r="N129" s="184"/>
      <c r="O129" s="184"/>
      <c r="P129" s="184"/>
      <c r="Q129" s="184"/>
      <c r="R129" s="185"/>
      <c r="S129" s="185"/>
      <c r="X129" s="256"/>
      <c r="Y129" s="244"/>
    </row>
    <row r="130" spans="1:25" x14ac:dyDescent="0.2">
      <c r="A130" s="177"/>
      <c r="B130" s="234" t="s">
        <v>1569</v>
      </c>
      <c r="C130" s="235"/>
      <c r="D130" s="200"/>
      <c r="E130" s="201"/>
      <c r="F130" s="184"/>
      <c r="G130" s="184"/>
      <c r="H130" s="184"/>
      <c r="I130" s="184"/>
      <c r="J130" s="184"/>
      <c r="K130" s="184"/>
      <c r="L130" s="184"/>
      <c r="M130" s="184"/>
      <c r="N130" s="184"/>
      <c r="O130" s="184"/>
      <c r="P130" s="184"/>
      <c r="Q130" s="184"/>
      <c r="R130" s="185"/>
      <c r="S130" s="185"/>
      <c r="X130" s="256"/>
      <c r="Y130" s="244"/>
    </row>
    <row r="131" spans="1:25" x14ac:dyDescent="0.2">
      <c r="A131" s="177"/>
      <c r="B131" s="234" t="s">
        <v>1570</v>
      </c>
      <c r="C131" s="235"/>
      <c r="D131" s="200"/>
      <c r="E131" s="201">
        <v>24.5132984</v>
      </c>
      <c r="F131" s="184"/>
      <c r="G131" s="184"/>
      <c r="H131" s="184"/>
      <c r="I131" s="184"/>
      <c r="J131" s="184"/>
      <c r="K131" s="184"/>
      <c r="L131" s="184"/>
      <c r="M131" s="184"/>
      <c r="N131" s="184"/>
      <c r="O131" s="184"/>
      <c r="P131" s="184"/>
      <c r="Q131" s="184"/>
      <c r="R131" s="185"/>
      <c r="S131" s="185"/>
      <c r="X131" s="256"/>
      <c r="Y131" s="244"/>
    </row>
    <row r="132" spans="1:25" x14ac:dyDescent="0.2">
      <c r="A132" s="193">
        <v>34</v>
      </c>
      <c r="B132" s="230" t="s">
        <v>1571</v>
      </c>
      <c r="C132" s="230" t="s">
        <v>1572</v>
      </c>
      <c r="D132" s="195" t="s">
        <v>207</v>
      </c>
      <c r="E132" s="196">
        <v>14.3704524</v>
      </c>
      <c r="F132" s="199"/>
      <c r="G132" s="197">
        <f>ROUND(E132*F132,2)</f>
        <v>0</v>
      </c>
      <c r="H132" s="199">
        <v>528.85</v>
      </c>
      <c r="I132" s="197">
        <f>ROUND(E132*H132,2)</f>
        <v>7599.81</v>
      </c>
      <c r="J132" s="199">
        <v>348.15</v>
      </c>
      <c r="K132" s="197">
        <f>ROUND(E132*J132,2)</f>
        <v>5003.07</v>
      </c>
      <c r="L132" s="197">
        <v>21</v>
      </c>
      <c r="M132" s="197">
        <f>G132*(1+L132/100)</f>
        <v>0</v>
      </c>
      <c r="N132" s="197">
        <v>3.0419999999999999E-2</v>
      </c>
      <c r="O132" s="197">
        <f>ROUND(E132*N132,2)</f>
        <v>0.44</v>
      </c>
      <c r="P132" s="197">
        <v>0</v>
      </c>
      <c r="Q132" s="197">
        <f>ROUND(E132*P132,2)</f>
        <v>0</v>
      </c>
      <c r="R132" s="198" t="s">
        <v>208</v>
      </c>
      <c r="S132" s="198" t="s">
        <v>194</v>
      </c>
      <c r="X132" s="256"/>
      <c r="Y132" s="225"/>
    </row>
    <row r="133" spans="1:25" x14ac:dyDescent="0.2">
      <c r="A133" s="177"/>
      <c r="B133" s="317" t="s">
        <v>1573</v>
      </c>
      <c r="C133" s="317"/>
      <c r="D133" s="318"/>
      <c r="E133" s="201"/>
      <c r="F133" s="184"/>
      <c r="G133" s="184"/>
      <c r="H133" s="184"/>
      <c r="I133" s="184"/>
      <c r="J133" s="184"/>
      <c r="K133" s="184"/>
      <c r="L133" s="184"/>
      <c r="M133" s="184"/>
      <c r="N133" s="184"/>
      <c r="O133" s="184"/>
      <c r="P133" s="184"/>
      <c r="Q133" s="184"/>
      <c r="R133" s="185"/>
      <c r="S133" s="185"/>
      <c r="X133" s="256"/>
      <c r="Y133" s="244"/>
    </row>
    <row r="134" spans="1:25" x14ac:dyDescent="0.2">
      <c r="A134" s="177"/>
      <c r="B134" s="234" t="s">
        <v>1574</v>
      </c>
      <c r="C134" s="235"/>
      <c r="D134" s="200"/>
      <c r="E134" s="201">
        <v>14.3704524</v>
      </c>
      <c r="F134" s="184"/>
      <c r="G134" s="184"/>
      <c r="H134" s="184"/>
      <c r="I134" s="184"/>
      <c r="J134" s="184"/>
      <c r="K134" s="184"/>
      <c r="L134" s="184"/>
      <c r="M134" s="184"/>
      <c r="N134" s="184"/>
      <c r="O134" s="184"/>
      <c r="P134" s="184"/>
      <c r="Q134" s="184"/>
      <c r="R134" s="185"/>
      <c r="S134" s="185"/>
      <c r="X134" s="256"/>
      <c r="Y134" s="244"/>
    </row>
    <row r="135" spans="1:25" x14ac:dyDescent="0.2">
      <c r="A135" s="162"/>
      <c r="B135" s="231"/>
      <c r="C135" s="231"/>
      <c r="D135" s="180"/>
      <c r="E135" s="181"/>
      <c r="F135" s="182"/>
      <c r="G135" s="182"/>
      <c r="H135" s="182"/>
      <c r="I135" s="182"/>
      <c r="J135" s="182"/>
      <c r="K135" s="182"/>
      <c r="L135" s="182"/>
      <c r="M135" s="182"/>
      <c r="N135" s="182"/>
      <c r="O135" s="182"/>
      <c r="P135" s="182"/>
      <c r="Q135" s="182"/>
      <c r="R135" s="183"/>
      <c r="S135" s="183"/>
      <c r="X135" s="256"/>
      <c r="Y135" s="264"/>
    </row>
    <row r="136" spans="1:25" x14ac:dyDescent="0.2">
      <c r="A136" s="179" t="s">
        <v>188</v>
      </c>
      <c r="B136" s="229" t="s">
        <v>1575</v>
      </c>
      <c r="C136" s="229" t="s">
        <v>1576</v>
      </c>
      <c r="D136" s="187"/>
      <c r="E136" s="188"/>
      <c r="F136" s="189"/>
      <c r="G136" s="190">
        <f>SUMIF(AE137:AE216,"&lt;&gt;NOR",G137:G216)</f>
        <v>0</v>
      </c>
      <c r="H136" s="189"/>
      <c r="I136" s="189">
        <f>SUM(I137:I216)</f>
        <v>699938.48</v>
      </c>
      <c r="J136" s="189"/>
      <c r="K136" s="189">
        <f>SUM(K137:K216)</f>
        <v>847816.04999999981</v>
      </c>
      <c r="L136" s="189"/>
      <c r="M136" s="189">
        <f>SUM(M137:M216)</f>
        <v>0</v>
      </c>
      <c r="N136" s="189"/>
      <c r="O136" s="189">
        <f>SUM(O137:O216)</f>
        <v>44.420000000000009</v>
      </c>
      <c r="P136" s="189"/>
      <c r="Q136" s="189">
        <f>SUM(Q137:Q216)</f>
        <v>0</v>
      </c>
      <c r="R136" s="191"/>
      <c r="S136" s="191"/>
      <c r="X136" s="256"/>
      <c r="Y136" s="265"/>
    </row>
    <row r="137" spans="1:25" x14ac:dyDescent="0.2">
      <c r="A137" s="193">
        <v>35</v>
      </c>
      <c r="B137" s="230" t="s">
        <v>1577</v>
      </c>
      <c r="C137" s="230" t="s">
        <v>1578</v>
      </c>
      <c r="D137" s="195" t="s">
        <v>207</v>
      </c>
      <c r="E137" s="196">
        <v>330.69556959339997</v>
      </c>
      <c r="F137" s="199"/>
      <c r="G137" s="197">
        <f>ROUND(E137*F137,2)</f>
        <v>0</v>
      </c>
      <c r="H137" s="236">
        <v>62.81</v>
      </c>
      <c r="I137" s="197">
        <f>ROUND(E137*H137,2)</f>
        <v>20770.990000000002</v>
      </c>
      <c r="J137" s="236">
        <v>157.19</v>
      </c>
      <c r="K137" s="197">
        <f>ROUND(E137*J137,2)</f>
        <v>51982.04</v>
      </c>
      <c r="L137" s="197">
        <v>21</v>
      </c>
      <c r="M137" s="197">
        <f>G137*(1+L137/100)</f>
        <v>0</v>
      </c>
      <c r="N137" s="197">
        <v>1.583E-2</v>
      </c>
      <c r="O137" s="197">
        <f>ROUND(E137*N137,2)</f>
        <v>5.23</v>
      </c>
      <c r="P137" s="197">
        <v>0</v>
      </c>
      <c r="Q137" s="197">
        <f>ROUND(E137*P137,2)</f>
        <v>0</v>
      </c>
      <c r="R137" s="198" t="s">
        <v>208</v>
      </c>
      <c r="S137" s="198" t="s">
        <v>194</v>
      </c>
      <c r="X137" s="256"/>
      <c r="Y137" s="225"/>
    </row>
    <row r="138" spans="1:25" x14ac:dyDescent="0.2">
      <c r="A138" s="177"/>
      <c r="B138" s="322" t="s">
        <v>1579</v>
      </c>
      <c r="C138" s="322"/>
      <c r="D138" s="323"/>
      <c r="E138" s="201">
        <v>330.69556959339997</v>
      </c>
      <c r="F138" s="184"/>
      <c r="G138" s="184"/>
      <c r="H138" s="184"/>
      <c r="I138" s="184"/>
      <c r="J138" s="184"/>
      <c r="K138" s="184"/>
      <c r="L138" s="184"/>
      <c r="M138" s="184"/>
      <c r="N138" s="184"/>
      <c r="O138" s="184"/>
      <c r="P138" s="184"/>
      <c r="Q138" s="184"/>
      <c r="R138" s="185"/>
      <c r="S138" s="185"/>
      <c r="X138" s="256"/>
      <c r="Y138" s="244"/>
    </row>
    <row r="139" spans="1:25" ht="22.5" x14ac:dyDescent="0.2">
      <c r="A139" s="193">
        <v>36</v>
      </c>
      <c r="B139" s="230" t="s">
        <v>1580</v>
      </c>
      <c r="C139" s="230" t="s">
        <v>1581</v>
      </c>
      <c r="D139" s="195" t="s">
        <v>207</v>
      </c>
      <c r="E139" s="196">
        <v>5.1140400000000001</v>
      </c>
      <c r="F139" s="199"/>
      <c r="G139" s="197">
        <f>ROUND(E139*F139,2)</f>
        <v>0</v>
      </c>
      <c r="H139" s="199">
        <v>199.89</v>
      </c>
      <c r="I139" s="197">
        <f>ROUND(E139*H139,2)</f>
        <v>1022.25</v>
      </c>
      <c r="J139" s="199">
        <v>196.11</v>
      </c>
      <c r="K139" s="197">
        <f>ROUND(E139*J139,2)</f>
        <v>1002.91</v>
      </c>
      <c r="L139" s="197">
        <v>21</v>
      </c>
      <c r="M139" s="197">
        <f>G139*(1+L139/100)</f>
        <v>0</v>
      </c>
      <c r="N139" s="197">
        <v>3.0699999999999998E-3</v>
      </c>
      <c r="O139" s="197">
        <f>ROUND(E139*N139,2)</f>
        <v>0.02</v>
      </c>
      <c r="P139" s="197">
        <v>0</v>
      </c>
      <c r="Q139" s="197">
        <f>ROUND(E139*P139,2)</f>
        <v>0</v>
      </c>
      <c r="R139" s="198" t="s">
        <v>208</v>
      </c>
      <c r="S139" s="198" t="s">
        <v>194</v>
      </c>
      <c r="X139" s="256"/>
      <c r="Y139" s="225"/>
    </row>
    <row r="140" spans="1:25" x14ac:dyDescent="0.2">
      <c r="A140" s="177"/>
      <c r="B140" s="319" t="s">
        <v>1542</v>
      </c>
      <c r="C140" s="319"/>
      <c r="D140" s="320"/>
      <c r="E140" s="320"/>
      <c r="F140" s="320"/>
      <c r="G140" s="320"/>
      <c r="H140" s="184"/>
      <c r="I140" s="184"/>
      <c r="J140" s="184"/>
      <c r="K140" s="184"/>
      <c r="L140" s="184"/>
      <c r="M140" s="184"/>
      <c r="N140" s="184"/>
      <c r="O140" s="184"/>
      <c r="P140" s="184"/>
      <c r="Q140" s="184"/>
      <c r="R140" s="185"/>
      <c r="S140" s="185"/>
      <c r="X140" s="256"/>
      <c r="Y140" s="256"/>
    </row>
    <row r="141" spans="1:25" ht="22.5" x14ac:dyDescent="0.2">
      <c r="A141" s="193">
        <v>37</v>
      </c>
      <c r="B141" s="230" t="s">
        <v>1582</v>
      </c>
      <c r="C141" s="230" t="s">
        <v>1583</v>
      </c>
      <c r="D141" s="195" t="s">
        <v>207</v>
      </c>
      <c r="E141" s="196">
        <v>748.67365314279994</v>
      </c>
      <c r="F141" s="199"/>
      <c r="G141" s="197">
        <f>ROUND(E141*F141,2)</f>
        <v>0</v>
      </c>
      <c r="H141" s="236">
        <v>189.55</v>
      </c>
      <c r="I141" s="197">
        <f>ROUND(E141*H141,2)</f>
        <v>141911.09</v>
      </c>
      <c r="J141" s="236">
        <v>114.45</v>
      </c>
      <c r="K141" s="197">
        <f>ROUND(E141*J141,2)</f>
        <v>85685.7</v>
      </c>
      <c r="L141" s="197">
        <v>21</v>
      </c>
      <c r="M141" s="197">
        <f>G141*(1+L141/100)</f>
        <v>0</v>
      </c>
      <c r="N141" s="197">
        <v>2.63E-3</v>
      </c>
      <c r="O141" s="197">
        <f>ROUND(E141*N141,2)</f>
        <v>1.97</v>
      </c>
      <c r="P141" s="197">
        <v>0</v>
      </c>
      <c r="Q141" s="197">
        <f>ROUND(E141*P141,2)</f>
        <v>0</v>
      </c>
      <c r="R141" s="198" t="s">
        <v>208</v>
      </c>
      <c r="S141" s="198" t="s">
        <v>194</v>
      </c>
      <c r="X141" s="256"/>
      <c r="Y141" s="225"/>
    </row>
    <row r="142" spans="1:25" x14ac:dyDescent="0.2">
      <c r="A142" s="177"/>
      <c r="B142" s="234" t="s">
        <v>1584</v>
      </c>
      <c r="C142" s="235"/>
      <c r="D142" s="200"/>
      <c r="E142" s="201">
        <v>748.67365314279994</v>
      </c>
      <c r="F142" s="184"/>
      <c r="G142" s="184"/>
      <c r="H142" s="184"/>
      <c r="I142" s="184"/>
      <c r="J142" s="184"/>
      <c r="K142" s="184"/>
      <c r="L142" s="184"/>
      <c r="M142" s="184"/>
      <c r="N142" s="184"/>
      <c r="O142" s="184"/>
      <c r="P142" s="184"/>
      <c r="Q142" s="184"/>
      <c r="R142" s="185"/>
      <c r="S142" s="185"/>
      <c r="X142" s="256"/>
      <c r="Y142" s="244"/>
    </row>
    <row r="143" spans="1:25" x14ac:dyDescent="0.2">
      <c r="A143" s="193">
        <v>38</v>
      </c>
      <c r="B143" s="230" t="s">
        <v>1585</v>
      </c>
      <c r="C143" s="230" t="s">
        <v>1586</v>
      </c>
      <c r="D143" s="195" t="s">
        <v>207</v>
      </c>
      <c r="E143" s="196">
        <v>90.050147169999988</v>
      </c>
      <c r="F143" s="199"/>
      <c r="G143" s="197">
        <f>ROUND(E143*F143,2)</f>
        <v>0</v>
      </c>
      <c r="H143" s="199">
        <v>13.6</v>
      </c>
      <c r="I143" s="197">
        <f>ROUND(E143*H143,2)</f>
        <v>1224.68</v>
      </c>
      <c r="J143" s="199">
        <v>33</v>
      </c>
      <c r="K143" s="197">
        <f>ROUND(E143*J143,2)</f>
        <v>2971.65</v>
      </c>
      <c r="L143" s="197">
        <v>21</v>
      </c>
      <c r="M143" s="197">
        <f>G143*(1+L143/100)</f>
        <v>0</v>
      </c>
      <c r="N143" s="197">
        <v>4.0000000000000003E-5</v>
      </c>
      <c r="O143" s="197">
        <f>ROUND(E143*N143,2)</f>
        <v>0</v>
      </c>
      <c r="P143" s="197">
        <v>0</v>
      </c>
      <c r="Q143" s="197">
        <f>ROUND(E143*P143,2)</f>
        <v>0</v>
      </c>
      <c r="R143" s="198" t="s">
        <v>208</v>
      </c>
      <c r="S143" s="198" t="s">
        <v>194</v>
      </c>
      <c r="X143" s="256"/>
      <c r="Y143" s="225"/>
    </row>
    <row r="144" spans="1:25" x14ac:dyDescent="0.2">
      <c r="A144" s="177"/>
      <c r="B144" s="317" t="s">
        <v>1587</v>
      </c>
      <c r="C144" s="317"/>
      <c r="D144" s="318"/>
      <c r="E144" s="201">
        <v>0</v>
      </c>
      <c r="F144" s="184"/>
      <c r="G144" s="184"/>
      <c r="H144" s="184"/>
      <c r="I144" s="184"/>
      <c r="J144" s="184"/>
      <c r="K144" s="184"/>
      <c r="L144" s="184"/>
      <c r="M144" s="184"/>
      <c r="N144" s="184"/>
      <c r="O144" s="184"/>
      <c r="P144" s="184"/>
      <c r="Q144" s="184"/>
      <c r="R144" s="185"/>
      <c r="S144" s="185"/>
      <c r="X144" s="256"/>
      <c r="Y144" s="244"/>
    </row>
    <row r="145" spans="1:25" x14ac:dyDescent="0.2">
      <c r="A145" s="177"/>
      <c r="B145" s="234" t="s">
        <v>1588</v>
      </c>
      <c r="C145" s="235"/>
      <c r="D145" s="200"/>
      <c r="E145" s="201">
        <v>90.050147169999988</v>
      </c>
      <c r="F145" s="184"/>
      <c r="G145" s="184"/>
      <c r="H145" s="184"/>
      <c r="I145" s="184"/>
      <c r="J145" s="184"/>
      <c r="K145" s="184"/>
      <c r="L145" s="184"/>
      <c r="M145" s="184"/>
      <c r="N145" s="184"/>
      <c r="O145" s="184"/>
      <c r="P145" s="184"/>
      <c r="Q145" s="184"/>
      <c r="R145" s="185"/>
      <c r="S145" s="185"/>
      <c r="X145" s="256"/>
      <c r="Y145" s="244"/>
    </row>
    <row r="146" spans="1:25" ht="22.5" x14ac:dyDescent="0.2">
      <c r="A146" s="193">
        <v>39</v>
      </c>
      <c r="B146" s="230" t="s">
        <v>1589</v>
      </c>
      <c r="C146" s="230" t="s">
        <v>1590</v>
      </c>
      <c r="D146" s="195" t="s">
        <v>207</v>
      </c>
      <c r="E146" s="196">
        <v>5.1140400000000001</v>
      </c>
      <c r="F146" s="199"/>
      <c r="G146" s="197">
        <f>ROUND(E146*F146,2)</f>
        <v>0</v>
      </c>
      <c r="H146" s="199">
        <v>58.5</v>
      </c>
      <c r="I146" s="197">
        <f>ROUND(E146*H146,2)</f>
        <v>299.17</v>
      </c>
      <c r="J146" s="199">
        <v>226</v>
      </c>
      <c r="K146" s="197">
        <f>ROUND(E146*J146,2)</f>
        <v>1155.77</v>
      </c>
      <c r="L146" s="197">
        <v>21</v>
      </c>
      <c r="M146" s="197">
        <f>G146*(1+L146/100)</f>
        <v>0</v>
      </c>
      <c r="N146" s="197">
        <v>9.6600000000000002E-3</v>
      </c>
      <c r="O146" s="197">
        <f>ROUND(E146*N146,2)</f>
        <v>0.05</v>
      </c>
      <c r="P146" s="197">
        <v>0</v>
      </c>
      <c r="Q146" s="197">
        <f>ROUND(E146*P146,2)</f>
        <v>0</v>
      </c>
      <c r="R146" s="198" t="s">
        <v>193</v>
      </c>
      <c r="S146" s="198" t="s">
        <v>194</v>
      </c>
      <c r="X146" s="256"/>
      <c r="Y146" s="225"/>
    </row>
    <row r="147" spans="1:25" x14ac:dyDescent="0.2">
      <c r="A147" s="177"/>
      <c r="B147" s="234" t="s">
        <v>1591</v>
      </c>
      <c r="C147" s="235"/>
      <c r="D147" s="200"/>
      <c r="E147" s="201">
        <v>0</v>
      </c>
      <c r="F147" s="184"/>
      <c r="G147" s="184"/>
      <c r="H147" s="184"/>
      <c r="I147" s="184"/>
      <c r="J147" s="184"/>
      <c r="K147" s="184"/>
      <c r="L147" s="184"/>
      <c r="M147" s="184"/>
      <c r="N147" s="184"/>
      <c r="O147" s="184"/>
      <c r="P147" s="184"/>
      <c r="Q147" s="184"/>
      <c r="R147" s="185"/>
      <c r="S147" s="185"/>
      <c r="X147" s="256"/>
      <c r="Y147" s="244"/>
    </row>
    <row r="148" spans="1:25" x14ac:dyDescent="0.2">
      <c r="A148" s="177"/>
      <c r="B148" s="234" t="s">
        <v>470</v>
      </c>
      <c r="C148" s="235"/>
      <c r="D148" s="200"/>
      <c r="E148" s="201">
        <v>5.1140400000000001</v>
      </c>
      <c r="F148" s="184"/>
      <c r="G148" s="184"/>
      <c r="H148" s="184"/>
      <c r="I148" s="184"/>
      <c r="J148" s="184"/>
      <c r="K148" s="184"/>
      <c r="L148" s="184"/>
      <c r="M148" s="184"/>
      <c r="N148" s="184"/>
      <c r="O148" s="184"/>
      <c r="P148" s="184"/>
      <c r="Q148" s="184"/>
      <c r="R148" s="185"/>
      <c r="S148" s="185"/>
      <c r="X148" s="256"/>
      <c r="Y148" s="244"/>
    </row>
    <row r="149" spans="1:25" x14ac:dyDescent="0.2">
      <c r="A149" s="193">
        <v>40</v>
      </c>
      <c r="B149" s="230" t="s">
        <v>1592</v>
      </c>
      <c r="C149" s="230" t="s">
        <v>1593</v>
      </c>
      <c r="D149" s="195" t="s">
        <v>207</v>
      </c>
      <c r="E149" s="196">
        <v>248.0216750642</v>
      </c>
      <c r="F149" s="199"/>
      <c r="G149" s="197">
        <f>ROUND(E149*F149,2)</f>
        <v>0</v>
      </c>
      <c r="H149" s="236">
        <v>26.42</v>
      </c>
      <c r="I149" s="197">
        <f>ROUND(E149*H149,2)</f>
        <v>6552.73</v>
      </c>
      <c r="J149" s="236">
        <v>140.58000000000001</v>
      </c>
      <c r="K149" s="197">
        <f>ROUND(E149*J149,2)</f>
        <v>34866.89</v>
      </c>
      <c r="L149" s="197">
        <v>21</v>
      </c>
      <c r="M149" s="197">
        <f>G149*(1+L149/100)</f>
        <v>0</v>
      </c>
      <c r="N149" s="197">
        <v>3.5000000000000001E-3</v>
      </c>
      <c r="O149" s="197">
        <f>ROUND(E149*N149,2)</f>
        <v>0.87</v>
      </c>
      <c r="P149" s="197">
        <v>0</v>
      </c>
      <c r="Q149" s="197">
        <f>ROUND(E149*P149,2)</f>
        <v>0</v>
      </c>
      <c r="R149" s="198" t="s">
        <v>208</v>
      </c>
      <c r="S149" s="198" t="s">
        <v>194</v>
      </c>
      <c r="X149" s="256"/>
      <c r="Y149" s="225"/>
    </row>
    <row r="150" spans="1:25" x14ac:dyDescent="0.2">
      <c r="A150" s="177"/>
      <c r="B150" s="322" t="s">
        <v>1594</v>
      </c>
      <c r="C150" s="322"/>
      <c r="D150" s="323"/>
      <c r="E150" s="201">
        <v>248.0216750642</v>
      </c>
      <c r="F150" s="184"/>
      <c r="G150" s="184"/>
      <c r="H150" s="184"/>
      <c r="I150" s="184"/>
      <c r="J150" s="184"/>
      <c r="K150" s="184"/>
      <c r="L150" s="184"/>
      <c r="M150" s="184"/>
      <c r="N150" s="184"/>
      <c r="O150" s="184"/>
      <c r="P150" s="184"/>
      <c r="Q150" s="184"/>
      <c r="R150" s="185"/>
      <c r="S150" s="185"/>
      <c r="X150" s="256"/>
      <c r="Y150" s="244"/>
    </row>
    <row r="151" spans="1:25" x14ac:dyDescent="0.2">
      <c r="A151" s="193">
        <v>41</v>
      </c>
      <c r="B151" s="230" t="s">
        <v>1595</v>
      </c>
      <c r="C151" s="230" t="s">
        <v>1596</v>
      </c>
      <c r="D151" s="195" t="s">
        <v>207</v>
      </c>
      <c r="E151" s="196">
        <v>46.072386360000003</v>
      </c>
      <c r="F151" s="199"/>
      <c r="G151" s="197">
        <f>ROUND(E151*F151,2)</f>
        <v>0</v>
      </c>
      <c r="H151" s="236">
        <v>708.71</v>
      </c>
      <c r="I151" s="197">
        <f>ROUND(E151*H151,2)</f>
        <v>32651.96</v>
      </c>
      <c r="J151" s="236">
        <v>239.29</v>
      </c>
      <c r="K151" s="197">
        <f>ROUND(E151*J151,2)</f>
        <v>11024.66</v>
      </c>
      <c r="L151" s="197">
        <v>21</v>
      </c>
      <c r="M151" s="197">
        <f>G151*(1+L151/100)</f>
        <v>0</v>
      </c>
      <c r="N151" s="197">
        <v>8.7799999999999996E-3</v>
      </c>
      <c r="O151" s="197">
        <f>ROUND(E151*N151,2)</f>
        <v>0.4</v>
      </c>
      <c r="P151" s="197">
        <v>0</v>
      </c>
      <c r="Q151" s="197">
        <f>ROUND(E151*P151,2)</f>
        <v>0</v>
      </c>
      <c r="R151" s="198" t="s">
        <v>208</v>
      </c>
      <c r="S151" s="198" t="s">
        <v>194</v>
      </c>
      <c r="X151" s="256"/>
      <c r="Y151" s="225"/>
    </row>
    <row r="152" spans="1:25" x14ac:dyDescent="0.2">
      <c r="A152" s="177"/>
      <c r="B152" s="317" t="s">
        <v>2651</v>
      </c>
      <c r="C152" s="317"/>
      <c r="D152" s="318"/>
      <c r="E152" s="201">
        <v>0</v>
      </c>
      <c r="F152" s="184"/>
      <c r="G152" s="184"/>
      <c r="H152" s="184"/>
      <c r="I152" s="184"/>
      <c r="J152" s="184"/>
      <c r="K152" s="184"/>
      <c r="L152" s="184"/>
      <c r="M152" s="184"/>
      <c r="N152" s="184"/>
      <c r="O152" s="184"/>
      <c r="P152" s="184"/>
      <c r="Q152" s="184"/>
      <c r="R152" s="185"/>
      <c r="S152" s="185"/>
      <c r="X152" s="256"/>
      <c r="Y152" s="244"/>
    </row>
    <row r="153" spans="1:25" x14ac:dyDescent="0.2">
      <c r="A153" s="177"/>
      <c r="B153" s="234" t="s">
        <v>2652</v>
      </c>
      <c r="C153" s="235"/>
      <c r="D153" s="200"/>
      <c r="E153" s="201">
        <v>46.072386360000003</v>
      </c>
      <c r="F153" s="184"/>
      <c r="G153" s="184"/>
      <c r="H153" s="184"/>
      <c r="I153" s="184"/>
      <c r="J153" s="184"/>
      <c r="K153" s="184"/>
      <c r="L153" s="184"/>
      <c r="M153" s="184"/>
      <c r="N153" s="184"/>
      <c r="O153" s="184"/>
      <c r="P153" s="184"/>
      <c r="Q153" s="184"/>
      <c r="R153" s="185"/>
      <c r="S153" s="185"/>
      <c r="X153" s="256"/>
      <c r="Y153" s="244"/>
    </row>
    <row r="154" spans="1:25" ht="22.5" x14ac:dyDescent="0.2">
      <c r="A154" s="193">
        <v>42</v>
      </c>
      <c r="B154" s="230" t="s">
        <v>1598</v>
      </c>
      <c r="C154" s="230" t="s">
        <v>1599</v>
      </c>
      <c r="D154" s="195" t="s">
        <v>207</v>
      </c>
      <c r="E154" s="196">
        <v>130.803804079</v>
      </c>
      <c r="F154" s="199"/>
      <c r="G154" s="197">
        <f>ROUND(E154*F154,2)</f>
        <v>0</v>
      </c>
      <c r="H154" s="236">
        <v>543.51</v>
      </c>
      <c r="I154" s="197">
        <f>ROUND(E154*H154,2)</f>
        <v>71093.179999999993</v>
      </c>
      <c r="J154" s="236">
        <v>410.49</v>
      </c>
      <c r="K154" s="197">
        <f>ROUND(E154*J154,2)</f>
        <v>53693.65</v>
      </c>
      <c r="L154" s="197">
        <v>21</v>
      </c>
      <c r="M154" s="197">
        <f>G154*(1+L154/100)</f>
        <v>0</v>
      </c>
      <c r="N154" s="197">
        <v>1.111E-2</v>
      </c>
      <c r="O154" s="197">
        <f>ROUND(E154*N154,2)</f>
        <v>1.45</v>
      </c>
      <c r="P154" s="197">
        <v>0</v>
      </c>
      <c r="Q154" s="197">
        <f>ROUND(E154*P154,2)</f>
        <v>0</v>
      </c>
      <c r="R154" s="198" t="s">
        <v>208</v>
      </c>
      <c r="S154" s="198" t="s">
        <v>194</v>
      </c>
      <c r="X154" s="256"/>
      <c r="Y154" s="225"/>
    </row>
    <row r="155" spans="1:25" x14ac:dyDescent="0.2">
      <c r="A155" s="177"/>
      <c r="B155" s="319" t="s">
        <v>1600</v>
      </c>
      <c r="C155" s="319"/>
      <c r="D155" s="321"/>
      <c r="E155" s="321"/>
      <c r="F155" s="321"/>
      <c r="G155" s="321"/>
      <c r="H155" s="184"/>
      <c r="I155" s="184"/>
      <c r="J155" s="184"/>
      <c r="K155" s="184"/>
      <c r="L155" s="184"/>
      <c r="M155" s="184"/>
      <c r="N155" s="184"/>
      <c r="O155" s="184"/>
      <c r="P155" s="184"/>
      <c r="Q155" s="184"/>
      <c r="R155" s="185"/>
      <c r="S155" s="185"/>
      <c r="X155" s="256"/>
      <c r="Y155" s="256"/>
    </row>
    <row r="156" spans="1:25" x14ac:dyDescent="0.2">
      <c r="A156" s="177"/>
      <c r="B156" s="317" t="s">
        <v>1601</v>
      </c>
      <c r="C156" s="317"/>
      <c r="D156" s="318"/>
      <c r="E156" s="201"/>
      <c r="F156" s="184"/>
      <c r="G156" s="184"/>
      <c r="H156" s="184"/>
      <c r="I156" s="184"/>
      <c r="J156" s="184"/>
      <c r="K156" s="184"/>
      <c r="L156" s="184"/>
      <c r="M156" s="184"/>
      <c r="N156" s="184"/>
      <c r="O156" s="184"/>
      <c r="P156" s="184"/>
      <c r="Q156" s="184"/>
      <c r="R156" s="185"/>
      <c r="S156" s="185"/>
      <c r="X156" s="256"/>
      <c r="Y156" s="256"/>
    </row>
    <row r="157" spans="1:25" x14ac:dyDescent="0.2">
      <c r="A157" s="177"/>
      <c r="B157" s="317" t="s">
        <v>1602</v>
      </c>
      <c r="C157" s="317"/>
      <c r="D157" s="318"/>
      <c r="E157" s="201"/>
      <c r="F157" s="184"/>
      <c r="G157" s="184"/>
      <c r="H157" s="184"/>
      <c r="I157" s="184"/>
      <c r="J157" s="184"/>
      <c r="K157" s="184"/>
      <c r="L157" s="184"/>
      <c r="M157" s="184"/>
      <c r="N157" s="184"/>
      <c r="O157" s="184"/>
      <c r="P157" s="184"/>
      <c r="Q157" s="184"/>
      <c r="R157" s="185"/>
      <c r="S157" s="185"/>
      <c r="X157" s="256"/>
      <c r="Y157" s="256"/>
    </row>
    <row r="158" spans="1:25" x14ac:dyDescent="0.2">
      <c r="A158" s="177"/>
      <c r="B158" s="234" t="s">
        <v>1603</v>
      </c>
      <c r="C158" s="235"/>
      <c r="D158" s="200"/>
      <c r="E158" s="201"/>
      <c r="F158" s="184"/>
      <c r="G158" s="184"/>
      <c r="H158" s="184"/>
      <c r="I158" s="184"/>
      <c r="J158" s="184"/>
      <c r="K158" s="184"/>
      <c r="L158" s="184"/>
      <c r="M158" s="184"/>
      <c r="N158" s="184"/>
      <c r="O158" s="184"/>
      <c r="P158" s="184"/>
      <c r="Q158" s="184"/>
      <c r="R158" s="185"/>
      <c r="S158" s="185"/>
      <c r="X158" s="256"/>
      <c r="Y158" s="256"/>
    </row>
    <row r="159" spans="1:25" x14ac:dyDescent="0.2">
      <c r="A159" s="177"/>
      <c r="B159" s="234" t="s">
        <v>1604</v>
      </c>
      <c r="C159" s="235"/>
      <c r="D159" s="200"/>
      <c r="E159" s="201">
        <v>130.803804079</v>
      </c>
      <c r="F159" s="184"/>
      <c r="G159" s="184"/>
      <c r="H159" s="184"/>
      <c r="I159" s="184"/>
      <c r="J159" s="184"/>
      <c r="K159" s="184"/>
      <c r="L159" s="184"/>
      <c r="M159" s="184"/>
      <c r="N159" s="184"/>
      <c r="O159" s="184"/>
      <c r="P159" s="184"/>
      <c r="Q159" s="184"/>
      <c r="R159" s="185"/>
      <c r="S159" s="185"/>
      <c r="X159" s="256"/>
      <c r="Y159" s="244"/>
    </row>
    <row r="160" spans="1:25" ht="22.5" x14ac:dyDescent="0.2">
      <c r="A160" s="193">
        <v>43</v>
      </c>
      <c r="B160" s="230" t="s">
        <v>1605</v>
      </c>
      <c r="C160" s="230" t="s">
        <v>1606</v>
      </c>
      <c r="D160" s="195" t="s">
        <v>207</v>
      </c>
      <c r="E160" s="196">
        <v>97.621909560000006</v>
      </c>
      <c r="F160" s="199"/>
      <c r="G160" s="197">
        <f>ROUND(E160*F160,2)</f>
        <v>0</v>
      </c>
      <c r="H160" s="236">
        <v>198.51</v>
      </c>
      <c r="I160" s="197">
        <f>ROUND(E160*H160,2)</f>
        <v>19378.93</v>
      </c>
      <c r="J160" s="236">
        <v>410.49</v>
      </c>
      <c r="K160" s="197">
        <f>ROUND(E160*J160,2)</f>
        <v>40072.82</v>
      </c>
      <c r="L160" s="197">
        <v>21</v>
      </c>
      <c r="M160" s="197">
        <f>G160*(1+L160/100)</f>
        <v>0</v>
      </c>
      <c r="N160" s="197">
        <v>8.6999999999999994E-3</v>
      </c>
      <c r="O160" s="197">
        <f>ROUND(E160*N160,2)</f>
        <v>0.85</v>
      </c>
      <c r="P160" s="197">
        <v>0</v>
      </c>
      <c r="Q160" s="197">
        <f>ROUND(E160*P160,2)</f>
        <v>0</v>
      </c>
      <c r="R160" s="198" t="s">
        <v>208</v>
      </c>
      <c r="S160" s="198" t="s">
        <v>194</v>
      </c>
      <c r="X160" s="256"/>
      <c r="Y160" s="225"/>
    </row>
    <row r="161" spans="1:25" x14ac:dyDescent="0.2">
      <c r="A161" s="177"/>
      <c r="B161" s="319" t="s">
        <v>1563</v>
      </c>
      <c r="C161" s="319"/>
      <c r="D161" s="321"/>
      <c r="E161" s="321"/>
      <c r="F161" s="321"/>
      <c r="G161" s="321"/>
      <c r="H161" s="184"/>
      <c r="I161" s="184"/>
      <c r="J161" s="184"/>
      <c r="K161" s="184"/>
      <c r="L161" s="184"/>
      <c r="M161" s="184"/>
      <c r="N161" s="184"/>
      <c r="O161" s="184"/>
      <c r="P161" s="184"/>
      <c r="Q161" s="184"/>
      <c r="R161" s="185"/>
      <c r="S161" s="185"/>
      <c r="X161" s="256"/>
      <c r="Y161" s="256"/>
    </row>
    <row r="162" spans="1:25" x14ac:dyDescent="0.2">
      <c r="A162" s="177"/>
      <c r="B162" s="234" t="s">
        <v>1607</v>
      </c>
      <c r="C162" s="235"/>
      <c r="D162" s="200"/>
      <c r="E162" s="201"/>
      <c r="F162" s="184"/>
      <c r="G162" s="184"/>
      <c r="H162" s="184"/>
      <c r="I162" s="184"/>
      <c r="J162" s="184"/>
      <c r="K162" s="184"/>
      <c r="L162" s="184"/>
      <c r="M162" s="184"/>
      <c r="N162" s="184"/>
      <c r="O162" s="184"/>
      <c r="P162" s="184"/>
      <c r="Q162" s="184"/>
      <c r="R162" s="185"/>
      <c r="S162" s="185"/>
      <c r="X162" s="256"/>
      <c r="Y162" s="256"/>
    </row>
    <row r="163" spans="1:25" x14ac:dyDescent="0.2">
      <c r="A163" s="177"/>
      <c r="B163" s="234" t="s">
        <v>1608</v>
      </c>
      <c r="C163" s="235"/>
      <c r="D163" s="200"/>
      <c r="E163" s="201"/>
      <c r="F163" s="184"/>
      <c r="G163" s="184"/>
      <c r="H163" s="184"/>
      <c r="I163" s="184"/>
      <c r="J163" s="184"/>
      <c r="K163" s="184"/>
      <c r="L163" s="184"/>
      <c r="M163" s="184"/>
      <c r="N163" s="184"/>
      <c r="O163" s="184"/>
      <c r="P163" s="184"/>
      <c r="Q163" s="184"/>
      <c r="R163" s="185"/>
      <c r="S163" s="185"/>
      <c r="X163" s="256"/>
      <c r="Y163" s="256"/>
    </row>
    <row r="164" spans="1:25" x14ac:dyDescent="0.2">
      <c r="A164" s="177"/>
      <c r="B164" s="234" t="s">
        <v>1609</v>
      </c>
      <c r="C164" s="235"/>
      <c r="D164" s="200"/>
      <c r="E164" s="201"/>
      <c r="F164" s="184"/>
      <c r="G164" s="184"/>
      <c r="H164" s="184"/>
      <c r="I164" s="184"/>
      <c r="J164" s="184"/>
      <c r="K164" s="184"/>
      <c r="L164" s="184"/>
      <c r="M164" s="184"/>
      <c r="N164" s="184"/>
      <c r="O164" s="184"/>
      <c r="P164" s="184"/>
      <c r="Q164" s="184"/>
      <c r="R164" s="185"/>
      <c r="S164" s="185"/>
      <c r="X164" s="256"/>
      <c r="Y164" s="256"/>
    </row>
    <row r="165" spans="1:25" x14ac:dyDescent="0.2">
      <c r="A165" s="177"/>
      <c r="B165" s="234" t="s">
        <v>1610</v>
      </c>
      <c r="C165" s="235"/>
      <c r="D165" s="200"/>
      <c r="E165" s="201"/>
      <c r="F165" s="184"/>
      <c r="G165" s="184"/>
      <c r="H165" s="184"/>
      <c r="I165" s="184"/>
      <c r="J165" s="184"/>
      <c r="K165" s="184"/>
      <c r="L165" s="184"/>
      <c r="M165" s="184"/>
      <c r="N165" s="184"/>
      <c r="O165" s="184"/>
      <c r="P165" s="184"/>
      <c r="Q165" s="184"/>
      <c r="R165" s="185"/>
      <c r="S165" s="185"/>
      <c r="X165" s="256"/>
      <c r="Y165" s="256"/>
    </row>
    <row r="166" spans="1:25" x14ac:dyDescent="0.2">
      <c r="A166" s="177"/>
      <c r="B166" s="234" t="s">
        <v>1611</v>
      </c>
      <c r="C166" s="235"/>
      <c r="D166" s="200"/>
      <c r="E166" s="201"/>
      <c r="F166" s="184"/>
      <c r="G166" s="184"/>
      <c r="H166" s="184"/>
      <c r="I166" s="184"/>
      <c r="J166" s="184"/>
      <c r="K166" s="184"/>
      <c r="L166" s="184"/>
      <c r="M166" s="184"/>
      <c r="N166" s="184"/>
      <c r="O166" s="184"/>
      <c r="P166" s="184"/>
      <c r="Q166" s="184"/>
      <c r="R166" s="185"/>
      <c r="S166" s="185"/>
      <c r="X166" s="256"/>
      <c r="Y166" s="256"/>
    </row>
    <row r="167" spans="1:25" x14ac:dyDescent="0.2">
      <c r="A167" s="177"/>
      <c r="B167" s="234" t="s">
        <v>1612</v>
      </c>
      <c r="C167" s="235"/>
      <c r="D167" s="200"/>
      <c r="E167" s="201"/>
      <c r="F167" s="184"/>
      <c r="G167" s="184"/>
      <c r="H167" s="184"/>
      <c r="I167" s="184"/>
      <c r="J167" s="184"/>
      <c r="K167" s="184"/>
      <c r="L167" s="184"/>
      <c r="M167" s="184"/>
      <c r="N167" s="184"/>
      <c r="O167" s="184"/>
      <c r="P167" s="184"/>
      <c r="Q167" s="184"/>
      <c r="R167" s="185"/>
      <c r="S167" s="185"/>
      <c r="X167" s="256"/>
      <c r="Y167" s="256"/>
    </row>
    <row r="168" spans="1:25" x14ac:dyDescent="0.2">
      <c r="A168" s="177"/>
      <c r="B168" s="234" t="s">
        <v>259</v>
      </c>
      <c r="C168" s="235"/>
      <c r="D168" s="200"/>
      <c r="E168" s="201"/>
      <c r="F168" s="184"/>
      <c r="G168" s="184"/>
      <c r="H168" s="184"/>
      <c r="I168" s="184"/>
      <c r="J168" s="184"/>
      <c r="K168" s="184"/>
      <c r="L168" s="184"/>
      <c r="M168" s="184"/>
      <c r="N168" s="184"/>
      <c r="O168" s="184"/>
      <c r="P168" s="184"/>
      <c r="Q168" s="184"/>
      <c r="R168" s="185"/>
      <c r="S168" s="185"/>
      <c r="X168" s="256"/>
      <c r="Y168" s="256"/>
    </row>
    <row r="169" spans="1:25" x14ac:dyDescent="0.2">
      <c r="A169" s="177"/>
      <c r="B169" s="234" t="s">
        <v>1613</v>
      </c>
      <c r="C169" s="235"/>
      <c r="D169" s="200"/>
      <c r="E169" s="201">
        <v>97.621909560000006</v>
      </c>
      <c r="F169" s="184"/>
      <c r="G169" s="184"/>
      <c r="H169" s="184"/>
      <c r="I169" s="184"/>
      <c r="J169" s="184"/>
      <c r="K169" s="184"/>
      <c r="L169" s="184"/>
      <c r="M169" s="184"/>
      <c r="N169" s="184"/>
      <c r="O169" s="184"/>
      <c r="P169" s="184"/>
      <c r="Q169" s="184"/>
      <c r="R169" s="185"/>
      <c r="S169" s="185"/>
      <c r="X169" s="256"/>
      <c r="Y169" s="244"/>
    </row>
    <row r="170" spans="1:25" ht="22.5" x14ac:dyDescent="0.2">
      <c r="A170" s="193">
        <v>44</v>
      </c>
      <c r="B170" s="230" t="s">
        <v>1614</v>
      </c>
      <c r="C170" s="230" t="s">
        <v>1615</v>
      </c>
      <c r="D170" s="195" t="s">
        <v>207</v>
      </c>
      <c r="E170" s="196">
        <v>598.31320608279998</v>
      </c>
      <c r="F170" s="199"/>
      <c r="G170" s="197">
        <f>ROUND(E170*F170,2)</f>
        <v>0</v>
      </c>
      <c r="H170" s="236">
        <v>313.51</v>
      </c>
      <c r="I170" s="197">
        <f>ROUND(E170*H170,2)</f>
        <v>187577.17</v>
      </c>
      <c r="J170" s="236">
        <v>410.49</v>
      </c>
      <c r="K170" s="197">
        <f>ROUND(E170*J170,2)</f>
        <v>245601.59</v>
      </c>
      <c r="L170" s="197">
        <v>21</v>
      </c>
      <c r="M170" s="197">
        <f>G170*(1+L170/100)</f>
        <v>0</v>
      </c>
      <c r="N170" s="197">
        <v>1.018E-2</v>
      </c>
      <c r="O170" s="197">
        <f>ROUND(E170*N170,2)</f>
        <v>6.09</v>
      </c>
      <c r="P170" s="197">
        <v>0</v>
      </c>
      <c r="Q170" s="197">
        <f>ROUND(E170*P170,2)</f>
        <v>0</v>
      </c>
      <c r="R170" s="198" t="s">
        <v>208</v>
      </c>
      <c r="S170" s="198" t="s">
        <v>194</v>
      </c>
      <c r="X170" s="256"/>
      <c r="Y170" s="225"/>
    </row>
    <row r="171" spans="1:25" x14ac:dyDescent="0.2">
      <c r="A171" s="177"/>
      <c r="B171" s="319" t="s">
        <v>1563</v>
      </c>
      <c r="C171" s="319"/>
      <c r="D171" s="321"/>
      <c r="E171" s="321"/>
      <c r="F171" s="321"/>
      <c r="G171" s="321"/>
      <c r="H171" s="184"/>
      <c r="I171" s="184"/>
      <c r="J171" s="184"/>
      <c r="K171" s="184"/>
      <c r="L171" s="184"/>
      <c r="M171" s="184"/>
      <c r="N171" s="184"/>
      <c r="O171" s="184"/>
      <c r="P171" s="184"/>
      <c r="Q171" s="184"/>
      <c r="R171" s="185"/>
      <c r="S171" s="185"/>
      <c r="X171" s="256"/>
      <c r="Y171" s="256"/>
    </row>
    <row r="172" spans="1:25" x14ac:dyDescent="0.2">
      <c r="A172" s="177"/>
      <c r="B172" s="317" t="s">
        <v>1616</v>
      </c>
      <c r="C172" s="317"/>
      <c r="D172" s="318"/>
      <c r="E172" s="201"/>
      <c r="F172" s="184"/>
      <c r="G172" s="184"/>
      <c r="H172" s="184"/>
      <c r="I172" s="184"/>
      <c r="J172" s="184"/>
      <c r="K172" s="184"/>
      <c r="L172" s="184"/>
      <c r="M172" s="184"/>
      <c r="N172" s="184"/>
      <c r="O172" s="184"/>
      <c r="P172" s="184"/>
      <c r="Q172" s="184"/>
      <c r="R172" s="185"/>
      <c r="S172" s="185"/>
      <c r="X172" s="256"/>
      <c r="Y172" s="256"/>
    </row>
    <row r="173" spans="1:25" x14ac:dyDescent="0.2">
      <c r="A173" s="177"/>
      <c r="B173" s="317" t="s">
        <v>1617</v>
      </c>
      <c r="C173" s="317"/>
      <c r="D173" s="318"/>
      <c r="E173" s="201"/>
      <c r="F173" s="184"/>
      <c r="G173" s="184"/>
      <c r="H173" s="184"/>
      <c r="I173" s="184"/>
      <c r="J173" s="184"/>
      <c r="K173" s="184"/>
      <c r="L173" s="184"/>
      <c r="M173" s="184"/>
      <c r="N173" s="184"/>
      <c r="O173" s="184"/>
      <c r="P173" s="184"/>
      <c r="Q173" s="184"/>
      <c r="R173" s="185"/>
      <c r="S173" s="185"/>
      <c r="X173" s="256"/>
      <c r="Y173" s="256"/>
    </row>
    <row r="174" spans="1:25" x14ac:dyDescent="0.2">
      <c r="A174" s="177"/>
      <c r="B174" s="234" t="s">
        <v>259</v>
      </c>
      <c r="C174" s="235"/>
      <c r="D174" s="200"/>
      <c r="E174" s="201"/>
      <c r="F174" s="184"/>
      <c r="G174" s="184"/>
      <c r="H174" s="184"/>
      <c r="I174" s="184"/>
      <c r="J174" s="184"/>
      <c r="K174" s="184"/>
      <c r="L174" s="184"/>
      <c r="M174" s="184"/>
      <c r="N174" s="184"/>
      <c r="O174" s="184"/>
      <c r="P174" s="184"/>
      <c r="Q174" s="184"/>
      <c r="R174" s="185"/>
      <c r="S174" s="185"/>
      <c r="X174" s="256"/>
      <c r="Y174" s="256"/>
    </row>
    <row r="175" spans="1:25" x14ac:dyDescent="0.2">
      <c r="A175" s="177"/>
      <c r="B175" s="234" t="s">
        <v>1618</v>
      </c>
      <c r="C175" s="235"/>
      <c r="D175" s="200"/>
      <c r="E175" s="201">
        <v>598.31320608279998</v>
      </c>
      <c r="F175" s="184"/>
      <c r="G175" s="184"/>
      <c r="H175" s="184"/>
      <c r="I175" s="184"/>
      <c r="J175" s="184"/>
      <c r="K175" s="184"/>
      <c r="L175" s="184"/>
      <c r="M175" s="184"/>
      <c r="N175" s="184"/>
      <c r="O175" s="184"/>
      <c r="P175" s="184"/>
      <c r="Q175" s="184"/>
      <c r="R175" s="185"/>
      <c r="S175" s="185"/>
      <c r="X175" s="256"/>
      <c r="Y175" s="244"/>
    </row>
    <row r="176" spans="1:25" ht="22.5" x14ac:dyDescent="0.2">
      <c r="A176" s="193">
        <v>45</v>
      </c>
      <c r="B176" s="230" t="s">
        <v>1619</v>
      </c>
      <c r="C176" s="230" t="s">
        <v>1620</v>
      </c>
      <c r="D176" s="195" t="s">
        <v>207</v>
      </c>
      <c r="E176" s="196">
        <v>5.1140400000000001</v>
      </c>
      <c r="F176" s="199"/>
      <c r="G176" s="197">
        <f>ROUND(E176*F176,2)</f>
        <v>0</v>
      </c>
      <c r="H176" s="199">
        <v>462.51</v>
      </c>
      <c r="I176" s="197">
        <f>ROUND(E176*H176,2)</f>
        <v>2365.29</v>
      </c>
      <c r="J176" s="199">
        <v>410.49</v>
      </c>
      <c r="K176" s="197">
        <f>ROUND(E176*J176,2)</f>
        <v>2099.2600000000002</v>
      </c>
      <c r="L176" s="197">
        <v>21</v>
      </c>
      <c r="M176" s="197">
        <f>G176*(1+L176/100)</f>
        <v>0</v>
      </c>
      <c r="N176" s="197">
        <v>1.132E-2</v>
      </c>
      <c r="O176" s="197">
        <f>ROUND(E176*N176,2)</f>
        <v>0.06</v>
      </c>
      <c r="P176" s="197">
        <v>0</v>
      </c>
      <c r="Q176" s="197">
        <f>ROUND(E176*P176,2)</f>
        <v>0</v>
      </c>
      <c r="R176" s="198" t="s">
        <v>208</v>
      </c>
      <c r="S176" s="198" t="s">
        <v>194</v>
      </c>
      <c r="X176" s="256"/>
      <c r="Y176" s="225"/>
    </row>
    <row r="177" spans="1:25" x14ac:dyDescent="0.2">
      <c r="A177" s="177"/>
      <c r="B177" s="319" t="s">
        <v>1563</v>
      </c>
      <c r="C177" s="319"/>
      <c r="D177" s="321"/>
      <c r="E177" s="321"/>
      <c r="F177" s="321"/>
      <c r="G177" s="321"/>
      <c r="H177" s="184"/>
      <c r="I177" s="184"/>
      <c r="J177" s="184"/>
      <c r="K177" s="184"/>
      <c r="L177" s="184"/>
      <c r="M177" s="184"/>
      <c r="N177" s="184"/>
      <c r="O177" s="184"/>
      <c r="P177" s="184"/>
      <c r="Q177" s="184"/>
      <c r="R177" s="185"/>
      <c r="S177" s="185"/>
      <c r="X177" s="256"/>
      <c r="Y177" s="256"/>
    </row>
    <row r="178" spans="1:25" x14ac:dyDescent="0.2">
      <c r="A178" s="177"/>
      <c r="B178" s="234" t="s">
        <v>1621</v>
      </c>
      <c r="C178" s="235"/>
      <c r="D178" s="200"/>
      <c r="E178" s="201"/>
      <c r="F178" s="184"/>
      <c r="G178" s="184"/>
      <c r="H178" s="184"/>
      <c r="I178" s="184"/>
      <c r="J178" s="184"/>
      <c r="K178" s="184"/>
      <c r="L178" s="184"/>
      <c r="M178" s="184"/>
      <c r="N178" s="184"/>
      <c r="O178" s="184"/>
      <c r="P178" s="184"/>
      <c r="Q178" s="184"/>
      <c r="R178" s="185"/>
      <c r="S178" s="185"/>
      <c r="X178" s="256"/>
      <c r="Y178" s="256"/>
    </row>
    <row r="179" spans="1:25" x14ac:dyDescent="0.2">
      <c r="A179" s="177"/>
      <c r="B179" s="234" t="s">
        <v>470</v>
      </c>
      <c r="C179" s="235"/>
      <c r="D179" s="200"/>
      <c r="E179" s="201">
        <v>5.1140400000000001</v>
      </c>
      <c r="F179" s="184"/>
      <c r="G179" s="184"/>
      <c r="H179" s="184"/>
      <c r="I179" s="184"/>
      <c r="J179" s="184"/>
      <c r="K179" s="184"/>
      <c r="L179" s="184"/>
      <c r="M179" s="184"/>
      <c r="N179" s="184"/>
      <c r="O179" s="184"/>
      <c r="P179" s="184"/>
      <c r="Q179" s="184"/>
      <c r="R179" s="185"/>
      <c r="S179" s="185"/>
      <c r="X179" s="256"/>
      <c r="Y179" s="244"/>
    </row>
    <row r="180" spans="1:25" ht="22.5" x14ac:dyDescent="0.2">
      <c r="A180" s="193">
        <v>46</v>
      </c>
      <c r="B180" s="230" t="s">
        <v>1622</v>
      </c>
      <c r="C180" s="230" t="s">
        <v>1623</v>
      </c>
      <c r="D180" s="195" t="s">
        <v>207</v>
      </c>
      <c r="E180" s="196">
        <v>47.624497499999997</v>
      </c>
      <c r="F180" s="199"/>
      <c r="G180" s="197">
        <f>ROUND(E180*F180,2)</f>
        <v>0</v>
      </c>
      <c r="H180" s="199">
        <v>357.52</v>
      </c>
      <c r="I180" s="197">
        <f>ROUND(E180*H180,2)</f>
        <v>17026.71</v>
      </c>
      <c r="J180" s="199">
        <v>1114.48</v>
      </c>
      <c r="K180" s="197">
        <f>ROUND(E180*J180,2)</f>
        <v>53076.55</v>
      </c>
      <c r="L180" s="197">
        <v>21</v>
      </c>
      <c r="M180" s="197">
        <f>G180*(1+L180/100)</f>
        <v>0</v>
      </c>
      <c r="N180" s="197">
        <v>9.6600000000000002E-3</v>
      </c>
      <c r="O180" s="197">
        <f>ROUND(E180*N180,2)</f>
        <v>0.46</v>
      </c>
      <c r="P180" s="197">
        <v>0</v>
      </c>
      <c r="Q180" s="197">
        <f>ROUND(E180*P180,2)</f>
        <v>0</v>
      </c>
      <c r="R180" s="198" t="s">
        <v>208</v>
      </c>
      <c r="S180" s="198" t="s">
        <v>194</v>
      </c>
      <c r="X180" s="256"/>
      <c r="Y180" s="225"/>
    </row>
    <row r="181" spans="1:25" x14ac:dyDescent="0.2">
      <c r="A181" s="177"/>
      <c r="B181" s="319" t="s">
        <v>1563</v>
      </c>
      <c r="C181" s="319"/>
      <c r="D181" s="321"/>
      <c r="E181" s="321"/>
      <c r="F181" s="321"/>
      <c r="G181" s="321"/>
      <c r="H181" s="184"/>
      <c r="I181" s="184"/>
      <c r="J181" s="184"/>
      <c r="K181" s="184"/>
      <c r="L181" s="184"/>
      <c r="M181" s="184"/>
      <c r="N181" s="184"/>
      <c r="O181" s="184"/>
      <c r="P181" s="184"/>
      <c r="Q181" s="184"/>
      <c r="R181" s="185"/>
      <c r="S181" s="185"/>
      <c r="X181" s="256"/>
      <c r="Y181" s="256"/>
    </row>
    <row r="182" spans="1:25" x14ac:dyDescent="0.2">
      <c r="A182" s="177"/>
      <c r="B182" s="317" t="s">
        <v>1624</v>
      </c>
      <c r="C182" s="317"/>
      <c r="D182" s="318"/>
      <c r="E182" s="201"/>
      <c r="F182" s="184"/>
      <c r="G182" s="184"/>
      <c r="H182" s="184"/>
      <c r="I182" s="184"/>
      <c r="J182" s="184"/>
      <c r="K182" s="184"/>
      <c r="L182" s="184"/>
      <c r="M182" s="184"/>
      <c r="N182" s="184"/>
      <c r="O182" s="184"/>
      <c r="P182" s="184"/>
      <c r="Q182" s="184"/>
      <c r="R182" s="185"/>
      <c r="S182" s="185"/>
      <c r="X182" s="256"/>
      <c r="Y182" s="256"/>
    </row>
    <row r="183" spans="1:25" x14ac:dyDescent="0.2">
      <c r="A183" s="177"/>
      <c r="B183" s="234" t="s">
        <v>1625</v>
      </c>
      <c r="C183" s="235"/>
      <c r="D183" s="200"/>
      <c r="E183" s="201">
        <v>47.624497499999997</v>
      </c>
      <c r="F183" s="184"/>
      <c r="G183" s="184"/>
      <c r="H183" s="184"/>
      <c r="I183" s="184"/>
      <c r="J183" s="184"/>
      <c r="K183" s="184"/>
      <c r="L183" s="184"/>
      <c r="M183" s="184"/>
      <c r="N183" s="184"/>
      <c r="O183" s="184"/>
      <c r="P183" s="184"/>
      <c r="Q183" s="184"/>
      <c r="R183" s="185"/>
      <c r="S183" s="185"/>
      <c r="X183" s="256"/>
      <c r="Y183" s="244"/>
    </row>
    <row r="184" spans="1:25" x14ac:dyDescent="0.2">
      <c r="A184" s="193">
        <v>47</v>
      </c>
      <c r="B184" s="230" t="s">
        <v>1626</v>
      </c>
      <c r="C184" s="230" t="s">
        <v>1627</v>
      </c>
      <c r="D184" s="195" t="s">
        <v>207</v>
      </c>
      <c r="E184" s="196">
        <v>21.5556786</v>
      </c>
      <c r="F184" s="199"/>
      <c r="G184" s="197">
        <f>ROUND(E184*F184,2)</f>
        <v>0</v>
      </c>
      <c r="H184" s="199">
        <v>336.96</v>
      </c>
      <c r="I184" s="197">
        <f>ROUND(E184*H184,2)</f>
        <v>7263.4</v>
      </c>
      <c r="J184" s="199">
        <v>745.04</v>
      </c>
      <c r="K184" s="197">
        <f>ROUND(E184*J184,2)</f>
        <v>16059.84</v>
      </c>
      <c r="L184" s="197">
        <v>21</v>
      </c>
      <c r="M184" s="197">
        <f>G184*(1+L184/100)</f>
        <v>0</v>
      </c>
      <c r="N184" s="197">
        <v>9.0200000000000002E-3</v>
      </c>
      <c r="O184" s="197">
        <f>ROUND(E184*N184,2)</f>
        <v>0.19</v>
      </c>
      <c r="P184" s="197">
        <v>0</v>
      </c>
      <c r="Q184" s="197">
        <f>ROUND(E184*P184,2)</f>
        <v>0</v>
      </c>
      <c r="R184" s="198" t="s">
        <v>208</v>
      </c>
      <c r="S184" s="198" t="s">
        <v>194</v>
      </c>
      <c r="X184" s="256"/>
      <c r="Y184" s="225"/>
    </row>
    <row r="185" spans="1:25" x14ac:dyDescent="0.2">
      <c r="A185" s="177"/>
      <c r="B185" s="319" t="s">
        <v>1628</v>
      </c>
      <c r="C185" s="319"/>
      <c r="D185" s="320"/>
      <c r="E185" s="320"/>
      <c r="F185" s="320"/>
      <c r="G185" s="320"/>
      <c r="H185" s="184"/>
      <c r="I185" s="184"/>
      <c r="J185" s="184"/>
      <c r="K185" s="184"/>
      <c r="L185" s="184"/>
      <c r="M185" s="184"/>
      <c r="N185" s="184"/>
      <c r="O185" s="184"/>
      <c r="P185" s="184"/>
      <c r="Q185" s="184"/>
      <c r="R185" s="185"/>
      <c r="S185" s="185"/>
      <c r="X185" s="256"/>
      <c r="Y185" s="256"/>
    </row>
    <row r="186" spans="1:25" x14ac:dyDescent="0.2">
      <c r="A186" s="177"/>
      <c r="B186" s="317" t="s">
        <v>1629</v>
      </c>
      <c r="C186" s="317"/>
      <c r="D186" s="318"/>
      <c r="E186" s="201"/>
      <c r="F186" s="184"/>
      <c r="G186" s="184"/>
      <c r="H186" s="184"/>
      <c r="I186" s="184"/>
      <c r="J186" s="184"/>
      <c r="K186" s="184"/>
      <c r="L186" s="184"/>
      <c r="M186" s="184"/>
      <c r="N186" s="184"/>
      <c r="O186" s="184"/>
      <c r="P186" s="184"/>
      <c r="Q186" s="184"/>
      <c r="R186" s="185"/>
      <c r="S186" s="185"/>
      <c r="X186" s="256"/>
      <c r="Y186" s="256"/>
    </row>
    <row r="187" spans="1:25" x14ac:dyDescent="0.2">
      <c r="A187" s="177"/>
      <c r="B187" s="234" t="s">
        <v>1630</v>
      </c>
      <c r="C187" s="235"/>
      <c r="D187" s="200"/>
      <c r="E187" s="201">
        <v>21.5556786</v>
      </c>
      <c r="F187" s="184"/>
      <c r="G187" s="184"/>
      <c r="H187" s="184"/>
      <c r="I187" s="184"/>
      <c r="J187" s="184"/>
      <c r="K187" s="184"/>
      <c r="L187" s="184"/>
      <c r="M187" s="184"/>
      <c r="N187" s="184"/>
      <c r="O187" s="184"/>
      <c r="P187" s="184"/>
      <c r="Q187" s="184"/>
      <c r="R187" s="185"/>
      <c r="S187" s="185"/>
      <c r="X187" s="256"/>
      <c r="Y187" s="244"/>
    </row>
    <row r="188" spans="1:25" x14ac:dyDescent="0.2">
      <c r="A188" s="193">
        <v>48</v>
      </c>
      <c r="B188" s="230" t="s">
        <v>1631</v>
      </c>
      <c r="C188" s="230" t="s">
        <v>1565</v>
      </c>
      <c r="D188" s="195" t="s">
        <v>207</v>
      </c>
      <c r="E188" s="196">
        <v>5.1140400000000001</v>
      </c>
      <c r="F188" s="199"/>
      <c r="G188" s="197">
        <f>ROUND(E188*F188,2)</f>
        <v>0</v>
      </c>
      <c r="H188" s="199">
        <v>0</v>
      </c>
      <c r="I188" s="197">
        <f>ROUND(E188*H188,2)</f>
        <v>0</v>
      </c>
      <c r="J188" s="199">
        <v>205.5</v>
      </c>
      <c r="K188" s="197">
        <f>ROUND(E188*J188,2)</f>
        <v>1050.94</v>
      </c>
      <c r="L188" s="197">
        <v>21</v>
      </c>
      <c r="M188" s="197">
        <f>G188*(1+L188/100)</f>
        <v>0</v>
      </c>
      <c r="N188" s="197">
        <v>0</v>
      </c>
      <c r="O188" s="197">
        <f>ROUND(E188*N188,2)</f>
        <v>0</v>
      </c>
      <c r="P188" s="197">
        <v>0</v>
      </c>
      <c r="Q188" s="197">
        <f>ROUND(E188*P188,2)</f>
        <v>0</v>
      </c>
      <c r="R188" s="198" t="s">
        <v>208</v>
      </c>
      <c r="S188" s="198" t="s">
        <v>194</v>
      </c>
      <c r="X188" s="256"/>
      <c r="Y188" s="225"/>
    </row>
    <row r="189" spans="1:25" x14ac:dyDescent="0.2">
      <c r="A189" s="177"/>
      <c r="B189" s="319" t="s">
        <v>1632</v>
      </c>
      <c r="C189" s="319"/>
      <c r="D189" s="321"/>
      <c r="E189" s="321"/>
      <c r="F189" s="321"/>
      <c r="G189" s="321"/>
      <c r="H189" s="184"/>
      <c r="I189" s="184"/>
      <c r="J189" s="184"/>
      <c r="K189" s="184"/>
      <c r="L189" s="184"/>
      <c r="M189" s="184"/>
      <c r="N189" s="184"/>
      <c r="O189" s="184"/>
      <c r="P189" s="184"/>
      <c r="Q189" s="184"/>
      <c r="R189" s="185"/>
      <c r="S189" s="185"/>
      <c r="X189" s="256"/>
      <c r="Y189" s="256"/>
    </row>
    <row r="190" spans="1:25" ht="22.5" x14ac:dyDescent="0.2">
      <c r="A190" s="193">
        <v>49</v>
      </c>
      <c r="B190" s="230" t="s">
        <v>1633</v>
      </c>
      <c r="C190" s="230" t="s">
        <v>1634</v>
      </c>
      <c r="D190" s="195" t="s">
        <v>207</v>
      </c>
      <c r="E190" s="196">
        <v>826.7389197217999</v>
      </c>
      <c r="F190" s="199"/>
      <c r="G190" s="197">
        <f>ROUND(E190*F190,2)</f>
        <v>0</v>
      </c>
      <c r="H190" s="236">
        <v>54.17</v>
      </c>
      <c r="I190" s="197">
        <f>ROUND(E190*H190,2)</f>
        <v>44784.45</v>
      </c>
      <c r="J190" s="236">
        <v>3.93</v>
      </c>
      <c r="K190" s="197">
        <f>ROUND(E190*J190,2)</f>
        <v>3249.08</v>
      </c>
      <c r="L190" s="197">
        <v>21</v>
      </c>
      <c r="M190" s="197">
        <f>G190*(1+L190/100)</f>
        <v>0</v>
      </c>
      <c r="N190" s="197">
        <v>0</v>
      </c>
      <c r="O190" s="197">
        <f>ROUND(E190*N190,2)</f>
        <v>0</v>
      </c>
      <c r="P190" s="197">
        <v>0</v>
      </c>
      <c r="Q190" s="197">
        <f>ROUND(E190*P190,2)</f>
        <v>0</v>
      </c>
      <c r="R190" s="198" t="s">
        <v>208</v>
      </c>
      <c r="S190" s="198" t="s">
        <v>194</v>
      </c>
      <c r="X190" s="256"/>
      <c r="Y190" s="225"/>
    </row>
    <row r="191" spans="1:25" x14ac:dyDescent="0.2">
      <c r="A191" s="177"/>
      <c r="B191" s="234" t="s">
        <v>1635</v>
      </c>
      <c r="C191" s="235"/>
      <c r="D191" s="200"/>
      <c r="E191" s="201">
        <v>130.803804079</v>
      </c>
      <c r="F191" s="184"/>
      <c r="G191" s="184"/>
      <c r="H191" s="184"/>
      <c r="I191" s="184"/>
      <c r="J191" s="184"/>
      <c r="K191" s="184"/>
      <c r="L191" s="184"/>
      <c r="M191" s="184"/>
      <c r="N191" s="184"/>
      <c r="O191" s="184"/>
      <c r="P191" s="184"/>
      <c r="Q191" s="184"/>
      <c r="R191" s="185"/>
      <c r="S191" s="185"/>
      <c r="X191" s="256"/>
      <c r="Y191" s="244"/>
    </row>
    <row r="192" spans="1:25" x14ac:dyDescent="0.2">
      <c r="A192" s="177"/>
      <c r="B192" s="234" t="s">
        <v>1636</v>
      </c>
      <c r="C192" s="235"/>
      <c r="D192" s="200"/>
      <c r="E192" s="201">
        <v>97.621909560000006</v>
      </c>
      <c r="F192" s="184"/>
      <c r="G192" s="184"/>
      <c r="H192" s="184"/>
      <c r="I192" s="184"/>
      <c r="J192" s="184"/>
      <c r="K192" s="184"/>
      <c r="L192" s="184"/>
      <c r="M192" s="184"/>
      <c r="N192" s="184"/>
      <c r="O192" s="184"/>
      <c r="P192" s="184"/>
      <c r="Q192" s="184"/>
      <c r="R192" s="185"/>
      <c r="S192" s="185"/>
      <c r="X192" s="256"/>
      <c r="Y192" s="244"/>
    </row>
    <row r="193" spans="1:25" x14ac:dyDescent="0.2">
      <c r="A193" s="177"/>
      <c r="B193" s="234" t="s">
        <v>1637</v>
      </c>
      <c r="C193" s="235"/>
      <c r="D193" s="200"/>
      <c r="E193" s="201">
        <v>598.31320608279998</v>
      </c>
      <c r="F193" s="184"/>
      <c r="G193" s="184"/>
      <c r="H193" s="184"/>
      <c r="I193" s="184"/>
      <c r="J193" s="184"/>
      <c r="K193" s="184"/>
      <c r="L193" s="184"/>
      <c r="M193" s="184"/>
      <c r="N193" s="184"/>
      <c r="O193" s="184"/>
      <c r="P193" s="184"/>
      <c r="Q193" s="184"/>
      <c r="R193" s="185"/>
      <c r="S193" s="185"/>
      <c r="X193" s="256"/>
      <c r="Y193" s="244"/>
    </row>
    <row r="194" spans="1:25" x14ac:dyDescent="0.2">
      <c r="A194" s="193">
        <v>50</v>
      </c>
      <c r="B194" s="230" t="s">
        <v>1638</v>
      </c>
      <c r="C194" s="230" t="s">
        <v>1639</v>
      </c>
      <c r="D194" s="195" t="s">
        <v>293</v>
      </c>
      <c r="E194" s="196">
        <v>68.664510399999998</v>
      </c>
      <c r="F194" s="199"/>
      <c r="G194" s="197">
        <f>ROUND(E194*F194,2)</f>
        <v>0</v>
      </c>
      <c r="H194" s="199">
        <v>136.29</v>
      </c>
      <c r="I194" s="197">
        <f>ROUND(E194*H194,2)</f>
        <v>9358.2900000000009</v>
      </c>
      <c r="J194" s="199">
        <v>100.21</v>
      </c>
      <c r="K194" s="197">
        <f>ROUND(E194*J194,2)</f>
        <v>6880.87</v>
      </c>
      <c r="L194" s="197">
        <v>21</v>
      </c>
      <c r="M194" s="197">
        <f>G194*(1+L194/100)</f>
        <v>0</v>
      </c>
      <c r="N194" s="197">
        <v>3.6999999999999999E-4</v>
      </c>
      <c r="O194" s="197">
        <f>ROUND(E194*N194,2)</f>
        <v>0.03</v>
      </c>
      <c r="P194" s="197">
        <v>0</v>
      </c>
      <c r="Q194" s="197">
        <f>ROUND(E194*P194,2)</f>
        <v>0</v>
      </c>
      <c r="R194" s="198" t="s">
        <v>208</v>
      </c>
      <c r="S194" s="198" t="s">
        <v>194</v>
      </c>
      <c r="X194" s="256"/>
      <c r="Y194" s="225"/>
    </row>
    <row r="195" spans="1:25" x14ac:dyDescent="0.2">
      <c r="A195" s="177"/>
      <c r="B195" s="317" t="s">
        <v>1640</v>
      </c>
      <c r="C195" s="317"/>
      <c r="D195" s="318"/>
      <c r="E195" s="201">
        <v>0</v>
      </c>
      <c r="F195" s="184"/>
      <c r="G195" s="184"/>
      <c r="H195" s="184"/>
      <c r="I195" s="184"/>
      <c r="J195" s="184"/>
      <c r="K195" s="184"/>
      <c r="L195" s="184"/>
      <c r="M195" s="184"/>
      <c r="N195" s="184"/>
      <c r="O195" s="184"/>
      <c r="P195" s="184"/>
      <c r="Q195" s="184"/>
      <c r="R195" s="185"/>
      <c r="S195" s="185"/>
      <c r="X195" s="256"/>
      <c r="Y195" s="244"/>
    </row>
    <row r="196" spans="1:25" x14ac:dyDescent="0.2">
      <c r="A196" s="177"/>
      <c r="B196" s="234" t="s">
        <v>1641</v>
      </c>
      <c r="C196" s="235"/>
      <c r="D196" s="200"/>
      <c r="E196" s="201">
        <v>68.664510399999998</v>
      </c>
      <c r="F196" s="184"/>
      <c r="G196" s="184"/>
      <c r="H196" s="184"/>
      <c r="I196" s="184"/>
      <c r="J196" s="184"/>
      <c r="K196" s="184"/>
      <c r="L196" s="184"/>
      <c r="M196" s="184"/>
      <c r="N196" s="184"/>
      <c r="O196" s="184"/>
      <c r="P196" s="184"/>
      <c r="Q196" s="184"/>
      <c r="R196" s="185"/>
      <c r="S196" s="185"/>
      <c r="X196" s="256"/>
      <c r="Y196" s="244"/>
    </row>
    <row r="197" spans="1:25" x14ac:dyDescent="0.2">
      <c r="A197" s="193">
        <v>51</v>
      </c>
      <c r="B197" s="230" t="s">
        <v>1642</v>
      </c>
      <c r="C197" s="230" t="s">
        <v>1643</v>
      </c>
      <c r="D197" s="195" t="s">
        <v>293</v>
      </c>
      <c r="E197" s="196">
        <v>21.308499999999999</v>
      </c>
      <c r="F197" s="199"/>
      <c r="G197" s="197">
        <f>ROUND(E197*F197,2)</f>
        <v>0</v>
      </c>
      <c r="H197" s="199">
        <v>174.94</v>
      </c>
      <c r="I197" s="197">
        <f>ROUND(E197*H197,2)</f>
        <v>3727.71</v>
      </c>
      <c r="J197" s="199">
        <v>75.06</v>
      </c>
      <c r="K197" s="197">
        <f>ROUND(E197*J197,2)</f>
        <v>1599.42</v>
      </c>
      <c r="L197" s="197">
        <v>21</v>
      </c>
      <c r="M197" s="197">
        <f>G197*(1+L197/100)</f>
        <v>0</v>
      </c>
      <c r="N197" s="197">
        <v>5.1000000000000004E-4</v>
      </c>
      <c r="O197" s="197">
        <f>ROUND(E197*N197,2)</f>
        <v>0.01</v>
      </c>
      <c r="P197" s="197">
        <v>0</v>
      </c>
      <c r="Q197" s="197">
        <f>ROUND(E197*P197,2)</f>
        <v>0</v>
      </c>
      <c r="R197" s="198" t="s">
        <v>208</v>
      </c>
      <c r="S197" s="198" t="s">
        <v>194</v>
      </c>
      <c r="X197" s="256"/>
      <c r="Y197" s="225"/>
    </row>
    <row r="198" spans="1:25" x14ac:dyDescent="0.2">
      <c r="A198" s="177"/>
      <c r="B198" s="234" t="s">
        <v>1644</v>
      </c>
      <c r="C198" s="235"/>
      <c r="D198" s="200"/>
      <c r="E198" s="201">
        <v>0</v>
      </c>
      <c r="F198" s="184"/>
      <c r="G198" s="184"/>
      <c r="H198" s="184"/>
      <c r="I198" s="184"/>
      <c r="J198" s="184"/>
      <c r="K198" s="184"/>
      <c r="L198" s="184"/>
      <c r="M198" s="184"/>
      <c r="N198" s="184"/>
      <c r="O198" s="184"/>
      <c r="P198" s="184"/>
      <c r="Q198" s="184"/>
      <c r="R198" s="185"/>
      <c r="S198" s="185"/>
      <c r="X198" s="256"/>
      <c r="Y198" s="244"/>
    </row>
    <row r="199" spans="1:25" x14ac:dyDescent="0.2">
      <c r="A199" s="177"/>
      <c r="B199" s="234" t="s">
        <v>1645</v>
      </c>
      <c r="C199" s="235"/>
      <c r="D199" s="200"/>
      <c r="E199" s="201">
        <v>21.308499999999999</v>
      </c>
      <c r="F199" s="184"/>
      <c r="G199" s="184"/>
      <c r="H199" s="184"/>
      <c r="I199" s="184"/>
      <c r="J199" s="184"/>
      <c r="K199" s="184"/>
      <c r="L199" s="184"/>
      <c r="M199" s="184"/>
      <c r="N199" s="184"/>
      <c r="O199" s="184"/>
      <c r="P199" s="184"/>
      <c r="Q199" s="184"/>
      <c r="R199" s="185"/>
      <c r="S199" s="185"/>
      <c r="X199" s="256"/>
      <c r="Y199" s="244"/>
    </row>
    <row r="200" spans="1:25" x14ac:dyDescent="0.2">
      <c r="A200" s="193">
        <v>52</v>
      </c>
      <c r="B200" s="230" t="s">
        <v>1646</v>
      </c>
      <c r="C200" s="230" t="s">
        <v>1647</v>
      </c>
      <c r="D200" s="195" t="s">
        <v>207</v>
      </c>
      <c r="E200" s="196">
        <v>826.7389197217999</v>
      </c>
      <c r="F200" s="199"/>
      <c r="G200" s="197">
        <f>ROUND(E200*F200,2)</f>
        <v>0</v>
      </c>
      <c r="H200" s="236">
        <v>0</v>
      </c>
      <c r="I200" s="197">
        <f>ROUND(E200*H200,2)</f>
        <v>0</v>
      </c>
      <c r="J200" s="236">
        <v>15</v>
      </c>
      <c r="K200" s="197">
        <f>ROUND(E200*J200,2)</f>
        <v>12401.08</v>
      </c>
      <c r="L200" s="197">
        <v>21</v>
      </c>
      <c r="M200" s="197">
        <f>G200*(1+L200/100)</f>
        <v>0</v>
      </c>
      <c r="N200" s="197">
        <v>0</v>
      </c>
      <c r="O200" s="197">
        <f>ROUND(E200*N200,2)</f>
        <v>0</v>
      </c>
      <c r="P200" s="197">
        <v>0</v>
      </c>
      <c r="Q200" s="197">
        <f>ROUND(E200*P200,2)</f>
        <v>0</v>
      </c>
      <c r="R200" s="198"/>
      <c r="S200" s="198" t="s">
        <v>339</v>
      </c>
      <c r="X200" s="256"/>
      <c r="Y200" s="225"/>
    </row>
    <row r="201" spans="1:25" x14ac:dyDescent="0.2">
      <c r="A201" s="193">
        <v>53</v>
      </c>
      <c r="B201" s="230" t="s">
        <v>1648</v>
      </c>
      <c r="C201" s="230" t="s">
        <v>1649</v>
      </c>
      <c r="D201" s="195" t="s">
        <v>207</v>
      </c>
      <c r="E201" s="196">
        <v>135.02045790999998</v>
      </c>
      <c r="F201" s="199"/>
      <c r="G201" s="197">
        <f>ROUND(E201*F201,2)</f>
        <v>0</v>
      </c>
      <c r="H201" s="199">
        <v>391.2</v>
      </c>
      <c r="I201" s="197">
        <f>ROUND(E201*H201,2)</f>
        <v>52820</v>
      </c>
      <c r="J201" s="199">
        <v>0</v>
      </c>
      <c r="K201" s="197">
        <f>ROUND(E201*J201,2)</f>
        <v>0</v>
      </c>
      <c r="L201" s="197">
        <v>21</v>
      </c>
      <c r="M201" s="197">
        <f>G201*(1+L201/100)</f>
        <v>0</v>
      </c>
      <c r="N201" s="197">
        <v>0</v>
      </c>
      <c r="O201" s="197">
        <f>ROUND(E201*N201,2)</f>
        <v>0</v>
      </c>
      <c r="P201" s="197">
        <v>0</v>
      </c>
      <c r="Q201" s="197">
        <f>ROUND(E201*P201,2)</f>
        <v>0</v>
      </c>
      <c r="R201" s="198"/>
      <c r="S201" s="198" t="s">
        <v>339</v>
      </c>
      <c r="X201" s="256"/>
      <c r="Y201" s="225"/>
    </row>
    <row r="202" spans="1:25" x14ac:dyDescent="0.2">
      <c r="A202" s="177"/>
      <c r="B202" s="234" t="s">
        <v>1650</v>
      </c>
      <c r="C202" s="235"/>
      <c r="D202" s="200"/>
      <c r="E202" s="201">
        <v>0</v>
      </c>
      <c r="F202" s="184"/>
      <c r="G202" s="184"/>
      <c r="H202" s="184"/>
      <c r="I202" s="184"/>
      <c r="J202" s="184"/>
      <c r="K202" s="184"/>
      <c r="L202" s="184"/>
      <c r="M202" s="184"/>
      <c r="N202" s="184"/>
      <c r="O202" s="184"/>
      <c r="P202" s="184"/>
      <c r="Q202" s="184"/>
      <c r="R202" s="185"/>
      <c r="S202" s="185"/>
      <c r="X202" s="256"/>
      <c r="Y202" s="244"/>
    </row>
    <row r="203" spans="1:25" x14ac:dyDescent="0.2">
      <c r="A203" s="177"/>
      <c r="B203" s="234" t="s">
        <v>1651</v>
      </c>
      <c r="C203" s="235"/>
      <c r="D203" s="200"/>
      <c r="E203" s="201">
        <v>135.02045790999998</v>
      </c>
      <c r="F203" s="184"/>
      <c r="G203" s="184"/>
      <c r="H203" s="184"/>
      <c r="I203" s="184"/>
      <c r="J203" s="184"/>
      <c r="K203" s="184"/>
      <c r="L203" s="184"/>
      <c r="M203" s="184"/>
      <c r="N203" s="184"/>
      <c r="O203" s="184"/>
      <c r="P203" s="184"/>
      <c r="Q203" s="184"/>
      <c r="R203" s="185"/>
      <c r="S203" s="185"/>
      <c r="X203" s="256"/>
      <c r="Y203" s="244"/>
    </row>
    <row r="204" spans="1:25" ht="56.25" x14ac:dyDescent="0.2">
      <c r="A204" s="193">
        <v>54</v>
      </c>
      <c r="B204" s="230" t="s">
        <v>1652</v>
      </c>
      <c r="C204" s="230" t="s">
        <v>1653</v>
      </c>
      <c r="D204" s="195" t="s">
        <v>293</v>
      </c>
      <c r="E204" s="196">
        <v>158.8079888</v>
      </c>
      <c r="F204" s="199"/>
      <c r="G204" s="197">
        <f>ROUND(E204*F204,2)</f>
        <v>0</v>
      </c>
      <c r="H204" s="199">
        <v>2.4900000000000002</v>
      </c>
      <c r="I204" s="197">
        <f>ROUND(E204*H204,2)</f>
        <v>395.43</v>
      </c>
      <c r="J204" s="199">
        <v>20.71</v>
      </c>
      <c r="K204" s="197">
        <f>ROUND(E204*J204,2)</f>
        <v>3288.91</v>
      </c>
      <c r="L204" s="197">
        <v>21</v>
      </c>
      <c r="M204" s="197">
        <f>G204*(1+L204/100)</f>
        <v>0</v>
      </c>
      <c r="N204" s="197">
        <v>0</v>
      </c>
      <c r="O204" s="197">
        <f>ROUND(E204*N204,2)</f>
        <v>0</v>
      </c>
      <c r="P204" s="197">
        <v>0</v>
      </c>
      <c r="Q204" s="197">
        <f>ROUND(E204*P204,2)</f>
        <v>0</v>
      </c>
      <c r="R204" s="198" t="s">
        <v>208</v>
      </c>
      <c r="S204" s="198" t="s">
        <v>194</v>
      </c>
      <c r="X204" s="256"/>
      <c r="Y204" s="225"/>
    </row>
    <row r="205" spans="1:25" x14ac:dyDescent="0.2">
      <c r="A205" s="177"/>
      <c r="B205" s="317" t="s">
        <v>1654</v>
      </c>
      <c r="C205" s="317"/>
      <c r="D205" s="318"/>
      <c r="E205" s="201">
        <v>0</v>
      </c>
      <c r="F205" s="184"/>
      <c r="G205" s="184"/>
      <c r="H205" s="184"/>
      <c r="I205" s="184"/>
      <c r="J205" s="184"/>
      <c r="K205" s="184"/>
      <c r="L205" s="184"/>
      <c r="M205" s="184"/>
      <c r="N205" s="184"/>
      <c r="O205" s="184"/>
      <c r="P205" s="184"/>
      <c r="Q205" s="184"/>
      <c r="R205" s="185"/>
      <c r="S205" s="185"/>
      <c r="X205" s="256"/>
      <c r="Y205" s="244"/>
    </row>
    <row r="206" spans="1:25" x14ac:dyDescent="0.2">
      <c r="A206" s="177"/>
      <c r="B206" s="234" t="s">
        <v>1655</v>
      </c>
      <c r="C206" s="235"/>
      <c r="D206" s="200"/>
      <c r="E206" s="201">
        <v>158.8079888</v>
      </c>
      <c r="F206" s="184"/>
      <c r="G206" s="184"/>
      <c r="H206" s="184"/>
      <c r="I206" s="184"/>
      <c r="J206" s="184"/>
      <c r="K206" s="184"/>
      <c r="L206" s="184"/>
      <c r="M206" s="184"/>
      <c r="N206" s="184"/>
      <c r="O206" s="184"/>
      <c r="P206" s="184"/>
      <c r="Q206" s="184"/>
      <c r="R206" s="185"/>
      <c r="S206" s="185"/>
      <c r="X206" s="256"/>
      <c r="Y206" s="244"/>
    </row>
    <row r="207" spans="1:25" ht="33.75" x14ac:dyDescent="0.2">
      <c r="A207" s="193">
        <v>55</v>
      </c>
      <c r="B207" s="230" t="s">
        <v>1656</v>
      </c>
      <c r="C207" s="230" t="s">
        <v>1657</v>
      </c>
      <c r="D207" s="195" t="s">
        <v>207</v>
      </c>
      <c r="E207" s="196">
        <v>826.7389197217999</v>
      </c>
      <c r="F207" s="199"/>
      <c r="G207" s="197">
        <f>ROUND(E207*F207,2)</f>
        <v>0</v>
      </c>
      <c r="H207" s="236">
        <v>40.299999999999997</v>
      </c>
      <c r="I207" s="197">
        <f>ROUND(E207*H207,2)</f>
        <v>33317.58</v>
      </c>
      <c r="J207" s="236">
        <v>194.2</v>
      </c>
      <c r="K207" s="197">
        <f>ROUND(E207*J207,2)</f>
        <v>160552.70000000001</v>
      </c>
      <c r="L207" s="197">
        <v>21</v>
      </c>
      <c r="M207" s="197">
        <f>G207*(1+L207/100)</f>
        <v>0</v>
      </c>
      <c r="N207" s="197">
        <v>3.1850000000000003E-2</v>
      </c>
      <c r="O207" s="197">
        <f>ROUND(E207*N207,2)</f>
        <v>26.33</v>
      </c>
      <c r="P207" s="197">
        <v>0</v>
      </c>
      <c r="Q207" s="197">
        <f>ROUND(E207*P207,2)</f>
        <v>0</v>
      </c>
      <c r="R207" s="198" t="s">
        <v>193</v>
      </c>
      <c r="S207" s="198" t="s">
        <v>194</v>
      </c>
      <c r="X207" s="256"/>
      <c r="Y207" s="225"/>
    </row>
    <row r="208" spans="1:25" x14ac:dyDescent="0.2">
      <c r="A208" s="177"/>
      <c r="B208" s="319" t="s">
        <v>1658</v>
      </c>
      <c r="C208" s="319"/>
      <c r="D208" s="320"/>
      <c r="E208" s="320"/>
      <c r="F208" s="320"/>
      <c r="G208" s="320"/>
      <c r="H208" s="184"/>
      <c r="I208" s="184"/>
      <c r="J208" s="184"/>
      <c r="K208" s="184"/>
      <c r="L208" s="184"/>
      <c r="M208" s="184"/>
      <c r="N208" s="184"/>
      <c r="O208" s="184"/>
      <c r="P208" s="184"/>
      <c r="Q208" s="184"/>
      <c r="R208" s="185"/>
      <c r="S208" s="185"/>
      <c r="X208" s="256"/>
      <c r="Y208" s="256"/>
    </row>
    <row r="209" spans="1:25" x14ac:dyDescent="0.2">
      <c r="A209" s="177"/>
      <c r="B209" s="234" t="s">
        <v>1659</v>
      </c>
      <c r="C209" s="235"/>
      <c r="D209" s="200"/>
      <c r="E209" s="201">
        <v>826.7389197217999</v>
      </c>
      <c r="F209" s="184"/>
      <c r="G209" s="184"/>
      <c r="H209" s="184"/>
      <c r="I209" s="184"/>
      <c r="J209" s="184"/>
      <c r="K209" s="184"/>
      <c r="L209" s="184"/>
      <c r="M209" s="184"/>
      <c r="N209" s="184"/>
      <c r="O209" s="184"/>
      <c r="P209" s="184"/>
      <c r="Q209" s="184"/>
      <c r="R209" s="185"/>
      <c r="S209" s="185"/>
      <c r="X209" s="256"/>
      <c r="Y209" s="244"/>
    </row>
    <row r="210" spans="1:25" x14ac:dyDescent="0.2">
      <c r="A210" s="193">
        <v>56</v>
      </c>
      <c r="B210" s="230" t="s">
        <v>1660</v>
      </c>
      <c r="C210" s="230" t="s">
        <v>1661</v>
      </c>
      <c r="D210" s="195" t="s">
        <v>207</v>
      </c>
      <c r="E210" s="196">
        <v>826.7389197217999</v>
      </c>
      <c r="F210" s="199"/>
      <c r="G210" s="197">
        <f>ROUND(E210*F210,2)</f>
        <v>0</v>
      </c>
      <c r="H210" s="236">
        <v>3.95</v>
      </c>
      <c r="I210" s="197">
        <f>ROUND(E210*H210,2)</f>
        <v>3265.62</v>
      </c>
      <c r="J210" s="236">
        <v>54.35</v>
      </c>
      <c r="K210" s="197">
        <f>ROUND(E210*J210,2)</f>
        <v>44933.26</v>
      </c>
      <c r="L210" s="197">
        <v>21</v>
      </c>
      <c r="M210" s="197">
        <f>G210*(1+L210/100)</f>
        <v>0</v>
      </c>
      <c r="N210" s="197">
        <v>2.0000000000000002E-5</v>
      </c>
      <c r="O210" s="197">
        <f>ROUND(E210*N210,2)</f>
        <v>0.02</v>
      </c>
      <c r="P210" s="197">
        <v>0</v>
      </c>
      <c r="Q210" s="197">
        <f>ROUND(E210*P210,2)</f>
        <v>0</v>
      </c>
      <c r="R210" s="198" t="s">
        <v>208</v>
      </c>
      <c r="S210" s="198" t="s">
        <v>194</v>
      </c>
      <c r="X210" s="256"/>
      <c r="Y210" s="225"/>
    </row>
    <row r="211" spans="1:25" ht="22.5" x14ac:dyDescent="0.2">
      <c r="A211" s="193">
        <v>57</v>
      </c>
      <c r="B211" s="230" t="s">
        <v>1662</v>
      </c>
      <c r="C211" s="230" t="s">
        <v>1663</v>
      </c>
      <c r="D211" s="195" t="s">
        <v>207</v>
      </c>
      <c r="E211" s="196">
        <v>10.445426700000001</v>
      </c>
      <c r="F211" s="199"/>
      <c r="G211" s="197">
        <f>ROUND(E211*F211,2)</f>
        <v>0</v>
      </c>
      <c r="H211" s="199">
        <v>670.47</v>
      </c>
      <c r="I211" s="197">
        <f>ROUND(E211*H211,2)</f>
        <v>7003.35</v>
      </c>
      <c r="J211" s="199">
        <v>1394.53</v>
      </c>
      <c r="K211" s="197">
        <f>ROUND(E211*J211,2)</f>
        <v>14566.46</v>
      </c>
      <c r="L211" s="197">
        <v>21</v>
      </c>
      <c r="M211" s="197">
        <f>G211*(1+L211/100)</f>
        <v>0</v>
      </c>
      <c r="N211" s="197">
        <v>1.354E-2</v>
      </c>
      <c r="O211" s="197">
        <f>ROUND(E211*N211,2)</f>
        <v>0.14000000000000001</v>
      </c>
      <c r="P211" s="197">
        <v>0</v>
      </c>
      <c r="Q211" s="197">
        <f>ROUND(E211*P211,2)</f>
        <v>0</v>
      </c>
      <c r="R211" s="198" t="s">
        <v>208</v>
      </c>
      <c r="S211" s="198" t="s">
        <v>194</v>
      </c>
      <c r="X211" s="256"/>
      <c r="Y211" s="225"/>
    </row>
    <row r="212" spans="1:25" x14ac:dyDescent="0.2">
      <c r="A212" s="177"/>
      <c r="B212" s="319" t="s">
        <v>1628</v>
      </c>
      <c r="C212" s="319"/>
      <c r="D212" s="320"/>
      <c r="E212" s="320"/>
      <c r="F212" s="320"/>
      <c r="G212" s="320"/>
      <c r="H212" s="184"/>
      <c r="I212" s="184"/>
      <c r="J212" s="184"/>
      <c r="K212" s="184"/>
      <c r="L212" s="184"/>
      <c r="M212" s="184"/>
      <c r="N212" s="184"/>
      <c r="O212" s="184"/>
      <c r="P212" s="184"/>
      <c r="Q212" s="184"/>
      <c r="R212" s="185"/>
      <c r="S212" s="185"/>
      <c r="X212" s="256"/>
      <c r="Y212" s="256"/>
    </row>
    <row r="213" spans="1:25" x14ac:dyDescent="0.2">
      <c r="A213" s="177"/>
      <c r="B213" s="317" t="s">
        <v>1664</v>
      </c>
      <c r="C213" s="317"/>
      <c r="D213" s="318"/>
      <c r="E213" s="201"/>
      <c r="F213" s="184"/>
      <c r="G213" s="184"/>
      <c r="H213" s="184"/>
      <c r="I213" s="184"/>
      <c r="J213" s="184"/>
      <c r="K213" s="184"/>
      <c r="L213" s="184"/>
      <c r="M213" s="184"/>
      <c r="N213" s="184"/>
      <c r="O213" s="184"/>
      <c r="P213" s="184"/>
      <c r="Q213" s="184"/>
      <c r="R213" s="185"/>
      <c r="S213" s="185"/>
      <c r="X213" s="256"/>
      <c r="Y213" s="256"/>
    </row>
    <row r="214" spans="1:25" x14ac:dyDescent="0.2">
      <c r="A214" s="177"/>
      <c r="B214" s="234" t="s">
        <v>1665</v>
      </c>
      <c r="C214" s="235"/>
      <c r="D214" s="200"/>
      <c r="E214" s="201">
        <v>10.445426700000001</v>
      </c>
      <c r="F214" s="184"/>
      <c r="G214" s="184"/>
      <c r="H214" s="184"/>
      <c r="I214" s="184"/>
      <c r="J214" s="184"/>
      <c r="K214" s="184"/>
      <c r="L214" s="184"/>
      <c r="M214" s="184"/>
      <c r="N214" s="184"/>
      <c r="O214" s="184"/>
      <c r="P214" s="184"/>
      <c r="Q214" s="184"/>
      <c r="R214" s="185"/>
      <c r="S214" s="185"/>
      <c r="X214" s="256"/>
      <c r="Y214" s="244"/>
    </row>
    <row r="215" spans="1:25" ht="22.5" x14ac:dyDescent="0.2">
      <c r="A215" s="193">
        <v>58</v>
      </c>
      <c r="B215" s="230" t="s">
        <v>1666</v>
      </c>
      <c r="C215" s="230" t="s">
        <v>1667</v>
      </c>
      <c r="D215" s="195" t="s">
        <v>192</v>
      </c>
      <c r="E215" s="196">
        <v>16.534782315200001</v>
      </c>
      <c r="F215" s="199"/>
      <c r="G215" s="197">
        <f>ROUND(E215*F215,2)</f>
        <v>0</v>
      </c>
      <c r="H215" s="236">
        <v>2185</v>
      </c>
      <c r="I215" s="197">
        <f>ROUND(E215*H215,2)</f>
        <v>36128.5</v>
      </c>
      <c r="J215" s="236">
        <v>0</v>
      </c>
      <c r="K215" s="197">
        <f>ROUND(E215*J215,2)</f>
        <v>0</v>
      </c>
      <c r="L215" s="197">
        <v>21</v>
      </c>
      <c r="M215" s="197">
        <f>G215*(1+L215/100)</f>
        <v>0</v>
      </c>
      <c r="N215" s="197">
        <v>1.4999999999999999E-2</v>
      </c>
      <c r="O215" s="197">
        <f>ROUND(E215*N215,2)</f>
        <v>0.25</v>
      </c>
      <c r="P215" s="197">
        <v>0</v>
      </c>
      <c r="Q215" s="197">
        <f>ROUND(E215*P215,2)</f>
        <v>0</v>
      </c>
      <c r="R215" s="198" t="s">
        <v>243</v>
      </c>
      <c r="S215" s="198" t="s">
        <v>194</v>
      </c>
      <c r="X215" s="256"/>
      <c r="Y215" s="225"/>
    </row>
    <row r="216" spans="1:25" x14ac:dyDescent="0.2">
      <c r="A216" s="177"/>
      <c r="B216" s="322" t="s">
        <v>1668</v>
      </c>
      <c r="C216" s="322"/>
      <c r="D216" s="323"/>
      <c r="E216" s="201">
        <v>16.534782315200001</v>
      </c>
      <c r="F216" s="184"/>
      <c r="G216" s="184"/>
      <c r="H216" s="184"/>
      <c r="I216" s="184"/>
      <c r="J216" s="184"/>
      <c r="K216" s="184"/>
      <c r="L216" s="184"/>
      <c r="M216" s="184"/>
      <c r="N216" s="184"/>
      <c r="O216" s="184"/>
      <c r="P216" s="184"/>
      <c r="Q216" s="184"/>
      <c r="R216" s="185"/>
      <c r="S216" s="185"/>
      <c r="X216" s="256"/>
      <c r="Y216" s="244"/>
    </row>
    <row r="217" spans="1:25" x14ac:dyDescent="0.2">
      <c r="A217" s="162"/>
      <c r="B217" s="231"/>
      <c r="C217" s="231"/>
      <c r="D217" s="180"/>
      <c r="E217" s="181">
        <v>0</v>
      </c>
      <c r="F217" s="182"/>
      <c r="G217" s="182"/>
      <c r="H217" s="182"/>
      <c r="I217" s="182"/>
      <c r="J217" s="182"/>
      <c r="K217" s="182"/>
      <c r="L217" s="182"/>
      <c r="M217" s="182"/>
      <c r="N217" s="182"/>
      <c r="O217" s="182"/>
      <c r="P217" s="182"/>
      <c r="Q217" s="182"/>
      <c r="R217" s="183"/>
      <c r="S217" s="183"/>
      <c r="X217" s="256"/>
      <c r="Y217" s="264"/>
    </row>
    <row r="218" spans="1:25" x14ac:dyDescent="0.2">
      <c r="A218" s="179" t="s">
        <v>188</v>
      </c>
      <c r="B218" s="229" t="s">
        <v>95</v>
      </c>
      <c r="C218" s="229" t="s">
        <v>96</v>
      </c>
      <c r="D218" s="187"/>
      <c r="E218" s="188">
        <v>0</v>
      </c>
      <c r="F218" s="189"/>
      <c r="G218" s="190">
        <f>SUMIF(AE219:AE231,"&lt;&gt;NOR",G219:G231)</f>
        <v>0</v>
      </c>
      <c r="H218" s="189"/>
      <c r="I218" s="189">
        <f>SUM(I219:I231)</f>
        <v>77713.09</v>
      </c>
      <c r="J218" s="189"/>
      <c r="K218" s="189">
        <f>SUM(K219:K231)</f>
        <v>36147.219999999994</v>
      </c>
      <c r="L218" s="189"/>
      <c r="M218" s="189">
        <f>SUM(M219:M231)</f>
        <v>0</v>
      </c>
      <c r="N218" s="189"/>
      <c r="O218" s="189">
        <f>SUM(O219:O231)</f>
        <v>2.48</v>
      </c>
      <c r="P218" s="189"/>
      <c r="Q218" s="189">
        <f>SUM(Q219:Q231)</f>
        <v>0</v>
      </c>
      <c r="R218" s="191"/>
      <c r="S218" s="191"/>
      <c r="X218" s="256"/>
      <c r="Y218" s="265"/>
    </row>
    <row r="219" spans="1:25" ht="22.5" x14ac:dyDescent="0.2">
      <c r="A219" s="193">
        <v>59</v>
      </c>
      <c r="B219" s="230" t="s">
        <v>296</v>
      </c>
      <c r="C219" s="230" t="s">
        <v>297</v>
      </c>
      <c r="D219" s="195" t="s">
        <v>207</v>
      </c>
      <c r="E219" s="196">
        <v>49.931568794999997</v>
      </c>
      <c r="F219" s="199"/>
      <c r="G219" s="197">
        <f>ROUND(E219*F219,2)</f>
        <v>0</v>
      </c>
      <c r="H219" s="199">
        <v>158.97</v>
      </c>
      <c r="I219" s="197">
        <f>ROUND(E219*H219,2)</f>
        <v>7937.62</v>
      </c>
      <c r="J219" s="199">
        <v>83.53</v>
      </c>
      <c r="K219" s="197">
        <f>ROUND(E219*J219,2)</f>
        <v>4170.78</v>
      </c>
      <c r="L219" s="197">
        <v>21</v>
      </c>
      <c r="M219" s="197">
        <f>G219*(1+L219/100)</f>
        <v>0</v>
      </c>
      <c r="N219" s="197">
        <v>1.333E-2</v>
      </c>
      <c r="O219" s="197">
        <f>ROUND(E219*N219,2)</f>
        <v>0.67</v>
      </c>
      <c r="P219" s="197">
        <v>0</v>
      </c>
      <c r="Q219" s="197">
        <f>ROUND(E219*P219,2)</f>
        <v>0</v>
      </c>
      <c r="R219" s="198" t="s">
        <v>193</v>
      </c>
      <c r="S219" s="198" t="s">
        <v>194</v>
      </c>
      <c r="X219" s="256"/>
      <c r="Y219" s="225"/>
    </row>
    <row r="220" spans="1:25" x14ac:dyDescent="0.2">
      <c r="A220" s="177"/>
      <c r="B220" s="234" t="s">
        <v>1669</v>
      </c>
      <c r="C220" s="235"/>
      <c r="D220" s="200"/>
      <c r="E220" s="201">
        <v>0</v>
      </c>
      <c r="F220" s="184"/>
      <c r="G220" s="184"/>
      <c r="H220" s="184"/>
      <c r="I220" s="184"/>
      <c r="J220" s="184"/>
      <c r="K220" s="184"/>
      <c r="L220" s="184"/>
      <c r="M220" s="184"/>
      <c r="N220" s="184"/>
      <c r="O220" s="184"/>
      <c r="P220" s="184"/>
      <c r="Q220" s="184"/>
      <c r="R220" s="185"/>
      <c r="S220" s="185"/>
      <c r="X220" s="256"/>
      <c r="Y220" s="244"/>
    </row>
    <row r="221" spans="1:25" x14ac:dyDescent="0.2">
      <c r="A221" s="177"/>
      <c r="B221" s="234" t="s">
        <v>1670</v>
      </c>
      <c r="C221" s="235"/>
      <c r="D221" s="200"/>
      <c r="E221" s="201">
        <v>0</v>
      </c>
      <c r="F221" s="184"/>
      <c r="G221" s="184"/>
      <c r="H221" s="184"/>
      <c r="I221" s="184"/>
      <c r="J221" s="184"/>
      <c r="K221" s="184"/>
      <c r="L221" s="184"/>
      <c r="M221" s="184"/>
      <c r="N221" s="184"/>
      <c r="O221" s="184"/>
      <c r="P221" s="184"/>
      <c r="Q221" s="184"/>
      <c r="R221" s="185"/>
      <c r="S221" s="185"/>
      <c r="X221" s="256"/>
      <c r="Y221" s="244"/>
    </row>
    <row r="222" spans="1:25" x14ac:dyDescent="0.2">
      <c r="A222" s="177"/>
      <c r="B222" s="234" t="s">
        <v>1671</v>
      </c>
      <c r="C222" s="235"/>
      <c r="D222" s="200"/>
      <c r="E222" s="201">
        <v>49.931568794999997</v>
      </c>
      <c r="F222" s="184"/>
      <c r="G222" s="184"/>
      <c r="H222" s="184"/>
      <c r="I222" s="184"/>
      <c r="J222" s="184"/>
      <c r="K222" s="184"/>
      <c r="L222" s="184"/>
      <c r="M222" s="184"/>
      <c r="N222" s="184"/>
      <c r="O222" s="184"/>
      <c r="P222" s="184"/>
      <c r="Q222" s="184"/>
      <c r="R222" s="185"/>
      <c r="S222" s="185"/>
      <c r="X222" s="256"/>
      <c r="Y222" s="244"/>
    </row>
    <row r="223" spans="1:25" ht="22.5" x14ac:dyDescent="0.2">
      <c r="A223" s="193">
        <v>60</v>
      </c>
      <c r="B223" s="230" t="s">
        <v>300</v>
      </c>
      <c r="C223" s="230" t="s">
        <v>301</v>
      </c>
      <c r="D223" s="195" t="s">
        <v>207</v>
      </c>
      <c r="E223" s="196">
        <v>49.931526177999999</v>
      </c>
      <c r="F223" s="199"/>
      <c r="G223" s="197">
        <f>ROUND(E223*F223,2)</f>
        <v>0</v>
      </c>
      <c r="H223" s="199">
        <v>155.46</v>
      </c>
      <c r="I223" s="197">
        <f>ROUND(E223*H223,2)</f>
        <v>7762.36</v>
      </c>
      <c r="J223" s="199">
        <v>22.54</v>
      </c>
      <c r="K223" s="197">
        <f>ROUND(E223*J223,2)</f>
        <v>1125.46</v>
      </c>
      <c r="L223" s="197">
        <v>21</v>
      </c>
      <c r="M223" s="197">
        <f>G223*(1+L223/100)</f>
        <v>0</v>
      </c>
      <c r="N223" s="197">
        <v>1.6000000000000001E-3</v>
      </c>
      <c r="O223" s="197">
        <f>ROUND(E223*N223,2)</f>
        <v>0.08</v>
      </c>
      <c r="P223" s="197">
        <v>0</v>
      </c>
      <c r="Q223" s="197">
        <f>ROUND(E223*P223,2)</f>
        <v>0</v>
      </c>
      <c r="R223" s="198" t="s">
        <v>193</v>
      </c>
      <c r="S223" s="198" t="s">
        <v>194</v>
      </c>
      <c r="X223" s="256"/>
      <c r="Y223" s="225"/>
    </row>
    <row r="224" spans="1:25" ht="22.5" x14ac:dyDescent="0.2">
      <c r="A224" s="193">
        <v>61</v>
      </c>
      <c r="B224" s="230" t="s">
        <v>302</v>
      </c>
      <c r="C224" s="230" t="s">
        <v>303</v>
      </c>
      <c r="D224" s="195" t="s">
        <v>207</v>
      </c>
      <c r="E224" s="196">
        <v>154.39397564199999</v>
      </c>
      <c r="F224" s="199"/>
      <c r="G224" s="197">
        <f>ROUND(E224*F224,2)</f>
        <v>0</v>
      </c>
      <c r="H224" s="199">
        <v>54.24</v>
      </c>
      <c r="I224" s="197">
        <f>ROUND(E224*H224,2)</f>
        <v>8374.33</v>
      </c>
      <c r="J224" s="199">
        <v>40.26</v>
      </c>
      <c r="K224" s="197">
        <f>ROUND(E224*J224,2)</f>
        <v>6215.9</v>
      </c>
      <c r="L224" s="197">
        <v>21</v>
      </c>
      <c r="M224" s="197">
        <f>G224*(1+L224/100)</f>
        <v>0</v>
      </c>
      <c r="N224" s="197">
        <v>2.1000000000000001E-4</v>
      </c>
      <c r="O224" s="197">
        <f>ROUND(E224*N224,2)</f>
        <v>0.03</v>
      </c>
      <c r="P224" s="197">
        <v>0</v>
      </c>
      <c r="Q224" s="197">
        <f>ROUND(E224*P224,2)</f>
        <v>0</v>
      </c>
      <c r="R224" s="198" t="s">
        <v>208</v>
      </c>
      <c r="S224" s="198" t="s">
        <v>194</v>
      </c>
      <c r="X224" s="256"/>
      <c r="Y224" s="225"/>
    </row>
    <row r="225" spans="1:25" x14ac:dyDescent="0.2">
      <c r="A225" s="193">
        <v>62</v>
      </c>
      <c r="B225" s="230" t="s">
        <v>304</v>
      </c>
      <c r="C225" s="230" t="s">
        <v>305</v>
      </c>
      <c r="D225" s="195" t="s">
        <v>293</v>
      </c>
      <c r="E225" s="196">
        <v>17.046800000000001</v>
      </c>
      <c r="F225" s="199"/>
      <c r="G225" s="197">
        <f>ROUND(E225*F225,2)</f>
        <v>0</v>
      </c>
      <c r="H225" s="199">
        <v>715.01</v>
      </c>
      <c r="I225" s="197">
        <f>ROUND(E225*H225,2)</f>
        <v>12188.63</v>
      </c>
      <c r="J225" s="199">
        <v>50.99</v>
      </c>
      <c r="K225" s="197">
        <f>ROUND(E225*J225,2)</f>
        <v>869.22</v>
      </c>
      <c r="L225" s="197">
        <v>21</v>
      </c>
      <c r="M225" s="197">
        <f>G225*(1+L225/100)</f>
        <v>0</v>
      </c>
      <c r="N225" s="197">
        <v>3.0000000000000001E-3</v>
      </c>
      <c r="O225" s="197">
        <f>ROUND(E225*N225,2)</f>
        <v>0.05</v>
      </c>
      <c r="P225" s="197">
        <v>0</v>
      </c>
      <c r="Q225" s="197">
        <f>ROUND(E225*P225,2)</f>
        <v>0</v>
      </c>
      <c r="R225" s="198" t="s">
        <v>193</v>
      </c>
      <c r="S225" s="198" t="s">
        <v>194</v>
      </c>
      <c r="X225" s="256"/>
      <c r="Y225" s="225"/>
    </row>
    <row r="226" spans="1:25" ht="22.5" x14ac:dyDescent="0.2">
      <c r="A226" s="193">
        <v>63</v>
      </c>
      <c r="B226" s="230" t="s">
        <v>306</v>
      </c>
      <c r="C226" s="230" t="s">
        <v>307</v>
      </c>
      <c r="D226" s="195" t="s">
        <v>207</v>
      </c>
      <c r="E226" s="196">
        <v>154.39397564199999</v>
      </c>
      <c r="F226" s="199"/>
      <c r="G226" s="197">
        <f>ROUND(E226*F226,2)</f>
        <v>0</v>
      </c>
      <c r="H226" s="199">
        <v>268.47000000000003</v>
      </c>
      <c r="I226" s="197">
        <f>ROUND(E226*H226,2)</f>
        <v>41450.15</v>
      </c>
      <c r="J226" s="199">
        <v>121.03</v>
      </c>
      <c r="K226" s="197">
        <f>ROUND(E226*J226,2)</f>
        <v>18686.3</v>
      </c>
      <c r="L226" s="197">
        <v>21</v>
      </c>
      <c r="M226" s="197">
        <f>G226*(1+L226/100)</f>
        <v>0</v>
      </c>
      <c r="N226" s="197">
        <v>1.0710000000000001E-2</v>
      </c>
      <c r="O226" s="197">
        <f>ROUND(E226*N226,2)</f>
        <v>1.65</v>
      </c>
      <c r="P226" s="197">
        <v>0</v>
      </c>
      <c r="Q226" s="197">
        <f>ROUND(E226*P226,2)</f>
        <v>0</v>
      </c>
      <c r="R226" s="198" t="s">
        <v>208</v>
      </c>
      <c r="S226" s="198" t="s">
        <v>194</v>
      </c>
      <c r="X226" s="256"/>
      <c r="Y226" s="225"/>
    </row>
    <row r="227" spans="1:25" x14ac:dyDescent="0.2">
      <c r="A227" s="177"/>
      <c r="B227" s="234" t="s">
        <v>1672</v>
      </c>
      <c r="C227" s="235"/>
      <c r="D227" s="200"/>
      <c r="E227" s="201">
        <v>0</v>
      </c>
      <c r="F227" s="184"/>
      <c r="G227" s="184"/>
      <c r="H227" s="184"/>
      <c r="I227" s="184"/>
      <c r="J227" s="184"/>
      <c r="K227" s="184"/>
      <c r="L227" s="184"/>
      <c r="M227" s="184"/>
      <c r="N227" s="184"/>
      <c r="O227" s="184"/>
      <c r="P227" s="184"/>
      <c r="Q227" s="184"/>
      <c r="R227" s="185"/>
      <c r="S227" s="185"/>
      <c r="X227" s="256"/>
      <c r="Y227" s="244"/>
    </row>
    <row r="228" spans="1:25" x14ac:dyDescent="0.2">
      <c r="A228" s="177"/>
      <c r="B228" s="234" t="s">
        <v>1673</v>
      </c>
      <c r="C228" s="235"/>
      <c r="D228" s="200"/>
      <c r="E228" s="201">
        <v>154.39397564199999</v>
      </c>
      <c r="F228" s="184"/>
      <c r="G228" s="184"/>
      <c r="H228" s="184"/>
      <c r="I228" s="184"/>
      <c r="J228" s="184"/>
      <c r="K228" s="184"/>
      <c r="L228" s="184"/>
      <c r="M228" s="184"/>
      <c r="N228" s="184"/>
      <c r="O228" s="184"/>
      <c r="P228" s="184"/>
      <c r="Q228" s="184"/>
      <c r="R228" s="185"/>
      <c r="S228" s="185"/>
      <c r="X228" s="256"/>
      <c r="Y228" s="244"/>
    </row>
    <row r="229" spans="1:25" x14ac:dyDescent="0.2">
      <c r="A229" s="193">
        <v>64</v>
      </c>
      <c r="B229" s="230" t="s">
        <v>310</v>
      </c>
      <c r="C229" s="230" t="s">
        <v>311</v>
      </c>
      <c r="D229" s="195" t="s">
        <v>207</v>
      </c>
      <c r="E229" s="196">
        <v>30.8787951284</v>
      </c>
      <c r="F229" s="199"/>
      <c r="G229" s="197">
        <f>ROUND(E229*F229,2)</f>
        <v>0</v>
      </c>
      <c r="H229" s="199">
        <v>0</v>
      </c>
      <c r="I229" s="197">
        <f>ROUND(E229*H229,2)</f>
        <v>0</v>
      </c>
      <c r="J229" s="199">
        <v>164.5</v>
      </c>
      <c r="K229" s="197">
        <f>ROUND(E229*J229,2)</f>
        <v>5079.5600000000004</v>
      </c>
      <c r="L229" s="197">
        <v>21</v>
      </c>
      <c r="M229" s="197">
        <f>G229*(1+L229/100)</f>
        <v>0</v>
      </c>
      <c r="N229" s="197">
        <v>0</v>
      </c>
      <c r="O229" s="197">
        <f>ROUND(E229*N229,2)</f>
        <v>0</v>
      </c>
      <c r="P229" s="197">
        <v>0</v>
      </c>
      <c r="Q229" s="197">
        <f>ROUND(E229*P229,2)</f>
        <v>0</v>
      </c>
      <c r="R229" s="198" t="s">
        <v>312</v>
      </c>
      <c r="S229" s="198" t="s">
        <v>194</v>
      </c>
      <c r="X229" s="256"/>
      <c r="Y229" s="225"/>
    </row>
    <row r="230" spans="1:25" x14ac:dyDescent="0.2">
      <c r="A230" s="177"/>
      <c r="B230" s="234" t="s">
        <v>1674</v>
      </c>
      <c r="C230" s="235"/>
      <c r="D230" s="200"/>
      <c r="E230" s="201">
        <v>0</v>
      </c>
      <c r="F230" s="184"/>
      <c r="G230" s="184"/>
      <c r="H230" s="184"/>
      <c r="I230" s="184"/>
      <c r="J230" s="184"/>
      <c r="K230" s="184"/>
      <c r="L230" s="184"/>
      <c r="M230" s="184"/>
      <c r="N230" s="184"/>
      <c r="O230" s="184"/>
      <c r="P230" s="184"/>
      <c r="Q230" s="184"/>
      <c r="R230" s="185"/>
      <c r="S230" s="185"/>
      <c r="X230" s="256"/>
      <c r="Y230" s="244"/>
    </row>
    <row r="231" spans="1:25" x14ac:dyDescent="0.2">
      <c r="A231" s="177"/>
      <c r="B231" s="234" t="s">
        <v>1675</v>
      </c>
      <c r="C231" s="235"/>
      <c r="D231" s="200"/>
      <c r="E231" s="201">
        <v>30.8787951284</v>
      </c>
      <c r="F231" s="184"/>
      <c r="G231" s="184"/>
      <c r="H231" s="184"/>
      <c r="I231" s="184"/>
      <c r="J231" s="184"/>
      <c r="K231" s="184"/>
      <c r="L231" s="184"/>
      <c r="M231" s="184"/>
      <c r="N231" s="184"/>
      <c r="O231" s="184"/>
      <c r="P231" s="184"/>
      <c r="Q231" s="184"/>
      <c r="R231" s="185"/>
      <c r="S231" s="185"/>
      <c r="X231" s="256"/>
      <c r="Y231" s="244"/>
    </row>
    <row r="232" spans="1:25" x14ac:dyDescent="0.2">
      <c r="A232" s="162"/>
      <c r="B232" s="231"/>
      <c r="C232" s="231"/>
      <c r="D232" s="180"/>
      <c r="E232" s="181">
        <v>0</v>
      </c>
      <c r="F232" s="182"/>
      <c r="G232" s="182"/>
      <c r="H232" s="182"/>
      <c r="I232" s="182"/>
      <c r="J232" s="182"/>
      <c r="K232" s="182"/>
      <c r="L232" s="182"/>
      <c r="M232" s="182"/>
      <c r="N232" s="182"/>
      <c r="O232" s="182"/>
      <c r="P232" s="182"/>
      <c r="Q232" s="182"/>
      <c r="R232" s="183"/>
      <c r="S232" s="183"/>
      <c r="X232" s="256"/>
      <c r="Y232" s="264"/>
    </row>
    <row r="233" spans="1:25" x14ac:dyDescent="0.2">
      <c r="A233" s="179" t="s">
        <v>188</v>
      </c>
      <c r="B233" s="229" t="s">
        <v>97</v>
      </c>
      <c r="C233" s="229" t="s">
        <v>98</v>
      </c>
      <c r="D233" s="187"/>
      <c r="E233" s="188">
        <v>0</v>
      </c>
      <c r="F233" s="189"/>
      <c r="G233" s="190">
        <f>SUMIF(AE234:AE244,"&lt;&gt;NOR",G234:G244)</f>
        <v>0</v>
      </c>
      <c r="H233" s="189"/>
      <c r="I233" s="189">
        <f>SUM(I234:I244)</f>
        <v>10932.34</v>
      </c>
      <c r="J233" s="189"/>
      <c r="K233" s="189">
        <f>SUM(K234:K244)</f>
        <v>17904.03</v>
      </c>
      <c r="L233" s="189"/>
      <c r="M233" s="189">
        <f>SUM(M234:M244)</f>
        <v>0</v>
      </c>
      <c r="N233" s="189"/>
      <c r="O233" s="189">
        <f>SUM(O234:O244)</f>
        <v>1.82</v>
      </c>
      <c r="P233" s="189"/>
      <c r="Q233" s="189">
        <f>SUM(Q234:Q244)</f>
        <v>0</v>
      </c>
      <c r="R233" s="191"/>
      <c r="S233" s="191"/>
      <c r="X233" s="256"/>
      <c r="Y233" s="265"/>
    </row>
    <row r="234" spans="1:25" ht="45" x14ac:dyDescent="0.2">
      <c r="A234" s="193">
        <v>65</v>
      </c>
      <c r="B234" s="230" t="s">
        <v>315</v>
      </c>
      <c r="C234" s="230" t="s">
        <v>316</v>
      </c>
      <c r="D234" s="195" t="s">
        <v>213</v>
      </c>
      <c r="E234" s="196">
        <v>2.5570200000000001</v>
      </c>
      <c r="F234" s="199"/>
      <c r="G234" s="197">
        <f>ROUND(E234*F234,2)</f>
        <v>0</v>
      </c>
      <c r="H234" s="199">
        <v>18.649999999999999</v>
      </c>
      <c r="I234" s="197">
        <f>ROUND(E234*H234,2)</f>
        <v>47.69</v>
      </c>
      <c r="J234" s="199">
        <v>869.35</v>
      </c>
      <c r="K234" s="197">
        <f>ROUND(E234*J234,2)</f>
        <v>2222.9499999999998</v>
      </c>
      <c r="L234" s="197">
        <v>21</v>
      </c>
      <c r="M234" s="197">
        <f>G234*(1+L234/100)</f>
        <v>0</v>
      </c>
      <c r="N234" s="197">
        <v>1.8970000000000001E-2</v>
      </c>
      <c r="O234" s="197">
        <f>ROUND(E234*N234,2)</f>
        <v>0.05</v>
      </c>
      <c r="P234" s="197">
        <v>0</v>
      </c>
      <c r="Q234" s="197">
        <f>ROUND(E234*P234,2)</f>
        <v>0</v>
      </c>
      <c r="R234" s="198" t="s">
        <v>208</v>
      </c>
      <c r="S234" s="198" t="s">
        <v>194</v>
      </c>
      <c r="X234" s="256"/>
      <c r="Y234" s="225"/>
    </row>
    <row r="235" spans="1:25" x14ac:dyDescent="0.2">
      <c r="A235" s="193">
        <v>66</v>
      </c>
      <c r="B235" s="230" t="s">
        <v>317</v>
      </c>
      <c r="C235" s="230" t="s">
        <v>318</v>
      </c>
      <c r="D235" s="195" t="s">
        <v>213</v>
      </c>
      <c r="E235" s="196">
        <v>3.4093599999999999</v>
      </c>
      <c r="F235" s="199"/>
      <c r="G235" s="197">
        <f>ROUND(E235*F235,2)</f>
        <v>0</v>
      </c>
      <c r="H235" s="199">
        <v>1120.58</v>
      </c>
      <c r="I235" s="197">
        <f>ROUND(E235*H235,2)</f>
        <v>3820.46</v>
      </c>
      <c r="J235" s="199">
        <v>4599.42</v>
      </c>
      <c r="K235" s="197">
        <f>ROUND(E235*J235,2)</f>
        <v>15681.08</v>
      </c>
      <c r="L235" s="197">
        <v>21</v>
      </c>
      <c r="M235" s="197">
        <f>G235*(1+L235/100)</f>
        <v>0</v>
      </c>
      <c r="N235" s="197">
        <v>0.49075000000000002</v>
      </c>
      <c r="O235" s="197">
        <f>ROUND(E235*N235,2)</f>
        <v>1.67</v>
      </c>
      <c r="P235" s="197">
        <v>0</v>
      </c>
      <c r="Q235" s="197">
        <f>ROUND(E235*P235,2)</f>
        <v>0</v>
      </c>
      <c r="R235" s="198" t="s">
        <v>208</v>
      </c>
      <c r="S235" s="198" t="s">
        <v>194</v>
      </c>
      <c r="X235" s="256"/>
      <c r="Y235" s="225"/>
    </row>
    <row r="236" spans="1:25" ht="22.5" x14ac:dyDescent="0.2">
      <c r="A236" s="193">
        <v>67</v>
      </c>
      <c r="B236" s="230" t="s">
        <v>319</v>
      </c>
      <c r="C236" s="230" t="s">
        <v>320</v>
      </c>
      <c r="D236" s="195" t="s">
        <v>213</v>
      </c>
      <c r="E236" s="196">
        <v>2.5570200000000001</v>
      </c>
      <c r="F236" s="199"/>
      <c r="G236" s="197">
        <f>ROUND(E236*F236,2)</f>
        <v>0</v>
      </c>
      <c r="H236" s="199">
        <v>919</v>
      </c>
      <c r="I236" s="197">
        <f>ROUND(E236*H236,2)</f>
        <v>2349.9</v>
      </c>
      <c r="J236" s="199">
        <v>0</v>
      </c>
      <c r="K236" s="197">
        <f>ROUND(E236*J236,2)</f>
        <v>0</v>
      </c>
      <c r="L236" s="197">
        <v>21</v>
      </c>
      <c r="M236" s="197">
        <f>G236*(1+L236/100)</f>
        <v>0</v>
      </c>
      <c r="N236" s="197">
        <v>1.1860000000000001E-2</v>
      </c>
      <c r="O236" s="197">
        <f>ROUND(E236*N236,2)</f>
        <v>0.03</v>
      </c>
      <c r="P236" s="197">
        <v>0</v>
      </c>
      <c r="Q236" s="197">
        <f>ROUND(E236*P236,2)</f>
        <v>0</v>
      </c>
      <c r="R236" s="198" t="s">
        <v>243</v>
      </c>
      <c r="S236" s="198" t="s">
        <v>194</v>
      </c>
      <c r="X236" s="256"/>
      <c r="Y236" s="225"/>
    </row>
    <row r="237" spans="1:25" x14ac:dyDescent="0.2">
      <c r="A237" s="177"/>
      <c r="B237" s="234" t="s">
        <v>1676</v>
      </c>
      <c r="C237" s="235"/>
      <c r="D237" s="200"/>
      <c r="E237" s="201">
        <v>0</v>
      </c>
      <c r="F237" s="184"/>
      <c r="G237" s="184"/>
      <c r="H237" s="184"/>
      <c r="I237" s="184"/>
      <c r="J237" s="184"/>
      <c r="K237" s="184"/>
      <c r="L237" s="184"/>
      <c r="M237" s="184"/>
      <c r="N237" s="184"/>
      <c r="O237" s="184"/>
      <c r="P237" s="184"/>
      <c r="Q237" s="184"/>
      <c r="R237" s="185"/>
      <c r="S237" s="185"/>
      <c r="X237" s="256"/>
      <c r="Y237" s="244"/>
    </row>
    <row r="238" spans="1:25" x14ac:dyDescent="0.2">
      <c r="A238" s="177"/>
      <c r="B238" s="234" t="s">
        <v>83</v>
      </c>
      <c r="C238" s="235"/>
      <c r="D238" s="200"/>
      <c r="E238" s="201">
        <v>2.5570200000000001</v>
      </c>
      <c r="F238" s="184"/>
      <c r="G238" s="184"/>
      <c r="H238" s="184"/>
      <c r="I238" s="184"/>
      <c r="J238" s="184"/>
      <c r="K238" s="184"/>
      <c r="L238" s="184"/>
      <c r="M238" s="184"/>
      <c r="N238" s="184"/>
      <c r="O238" s="184"/>
      <c r="P238" s="184"/>
      <c r="Q238" s="184"/>
      <c r="R238" s="185"/>
      <c r="S238" s="185"/>
      <c r="X238" s="256"/>
      <c r="Y238" s="244"/>
    </row>
    <row r="239" spans="1:25" ht="22.5" x14ac:dyDescent="0.2">
      <c r="A239" s="193">
        <v>68</v>
      </c>
      <c r="B239" s="230" t="s">
        <v>1677</v>
      </c>
      <c r="C239" s="230" t="s">
        <v>1678</v>
      </c>
      <c r="D239" s="195" t="s">
        <v>213</v>
      </c>
      <c r="E239" s="196">
        <v>0.85233999999999999</v>
      </c>
      <c r="F239" s="199"/>
      <c r="G239" s="197">
        <f>ROUND(E239*F239,2)</f>
        <v>0</v>
      </c>
      <c r="H239" s="199">
        <v>1331</v>
      </c>
      <c r="I239" s="197">
        <f>ROUND(E239*H239,2)</f>
        <v>1134.46</v>
      </c>
      <c r="J239" s="199">
        <v>0</v>
      </c>
      <c r="K239" s="197">
        <f>ROUND(E239*J239,2)</f>
        <v>0</v>
      </c>
      <c r="L239" s="197">
        <v>21</v>
      </c>
      <c r="M239" s="197">
        <f>G239*(1+L239/100)</f>
        <v>0</v>
      </c>
      <c r="N239" s="197">
        <v>1.1299999999999999E-2</v>
      </c>
      <c r="O239" s="197">
        <f>ROUND(E239*N239,2)</f>
        <v>0.01</v>
      </c>
      <c r="P239" s="197">
        <v>0</v>
      </c>
      <c r="Q239" s="197">
        <f>ROUND(E239*P239,2)</f>
        <v>0</v>
      </c>
      <c r="R239" s="198" t="s">
        <v>243</v>
      </c>
      <c r="S239" s="198" t="s">
        <v>194</v>
      </c>
      <c r="X239" s="256"/>
      <c r="Y239" s="225"/>
    </row>
    <row r="240" spans="1:25" x14ac:dyDescent="0.2">
      <c r="A240" s="177"/>
      <c r="B240" s="234" t="s">
        <v>1679</v>
      </c>
      <c r="C240" s="235"/>
      <c r="D240" s="200"/>
      <c r="E240" s="201">
        <v>0</v>
      </c>
      <c r="F240" s="184"/>
      <c r="G240" s="184"/>
      <c r="H240" s="184"/>
      <c r="I240" s="184"/>
      <c r="J240" s="184"/>
      <c r="K240" s="184"/>
      <c r="L240" s="184"/>
      <c r="M240" s="184"/>
      <c r="N240" s="184"/>
      <c r="O240" s="184"/>
      <c r="P240" s="184"/>
      <c r="Q240" s="184"/>
      <c r="R240" s="185"/>
      <c r="S240" s="185"/>
      <c r="X240" s="256"/>
      <c r="Y240" s="244"/>
    </row>
    <row r="241" spans="1:25" x14ac:dyDescent="0.2">
      <c r="A241" s="177"/>
      <c r="B241" s="234" t="s">
        <v>75</v>
      </c>
      <c r="C241" s="235"/>
      <c r="D241" s="200"/>
      <c r="E241" s="201">
        <v>0.85233999999999999</v>
      </c>
      <c r="F241" s="184"/>
      <c r="G241" s="184"/>
      <c r="H241" s="184"/>
      <c r="I241" s="184"/>
      <c r="J241" s="184"/>
      <c r="K241" s="184"/>
      <c r="L241" s="184"/>
      <c r="M241" s="184"/>
      <c r="N241" s="184"/>
      <c r="O241" s="184"/>
      <c r="P241" s="184"/>
      <c r="Q241" s="184"/>
      <c r="R241" s="185"/>
      <c r="S241" s="185"/>
      <c r="X241" s="256"/>
      <c r="Y241" s="244"/>
    </row>
    <row r="242" spans="1:25" ht="22.5" x14ac:dyDescent="0.2">
      <c r="A242" s="193">
        <v>69</v>
      </c>
      <c r="B242" s="230" t="s">
        <v>1680</v>
      </c>
      <c r="C242" s="230" t="s">
        <v>1681</v>
      </c>
      <c r="D242" s="195" t="s">
        <v>213</v>
      </c>
      <c r="E242" s="196">
        <v>2.5570200000000001</v>
      </c>
      <c r="F242" s="199"/>
      <c r="G242" s="197">
        <f>ROUND(E242*F242,2)</f>
        <v>0</v>
      </c>
      <c r="H242" s="199">
        <v>1400</v>
      </c>
      <c r="I242" s="197">
        <f>ROUND(E242*H242,2)</f>
        <v>3579.83</v>
      </c>
      <c r="J242" s="199">
        <v>0</v>
      </c>
      <c r="K242" s="197">
        <f>ROUND(E242*J242,2)</f>
        <v>0</v>
      </c>
      <c r="L242" s="197">
        <v>21</v>
      </c>
      <c r="M242" s="197">
        <f>G242*(1+L242/100)</f>
        <v>0</v>
      </c>
      <c r="N242" s="197">
        <v>2.52E-2</v>
      </c>
      <c r="O242" s="197">
        <f>ROUND(E242*N242,2)</f>
        <v>0.06</v>
      </c>
      <c r="P242" s="197">
        <v>0</v>
      </c>
      <c r="Q242" s="197">
        <f>ROUND(E242*P242,2)</f>
        <v>0</v>
      </c>
      <c r="R242" s="198" t="s">
        <v>243</v>
      </c>
      <c r="S242" s="198" t="s">
        <v>194</v>
      </c>
      <c r="X242" s="256"/>
      <c r="Y242" s="225"/>
    </row>
    <row r="243" spans="1:25" x14ac:dyDescent="0.2">
      <c r="A243" s="177"/>
      <c r="B243" s="234" t="s">
        <v>1682</v>
      </c>
      <c r="C243" s="235"/>
      <c r="D243" s="200"/>
      <c r="E243" s="201">
        <v>0</v>
      </c>
      <c r="F243" s="184"/>
      <c r="G243" s="184"/>
      <c r="H243" s="184"/>
      <c r="I243" s="184"/>
      <c r="J243" s="184"/>
      <c r="K243" s="184"/>
      <c r="L243" s="184"/>
      <c r="M243" s="184"/>
      <c r="N243" s="184"/>
      <c r="O243" s="184"/>
      <c r="P243" s="184"/>
      <c r="Q243" s="184"/>
      <c r="R243" s="185"/>
      <c r="S243" s="185"/>
      <c r="X243" s="256"/>
      <c r="Y243" s="244"/>
    </row>
    <row r="244" spans="1:25" x14ac:dyDescent="0.2">
      <c r="A244" s="177"/>
      <c r="B244" s="234" t="s">
        <v>83</v>
      </c>
      <c r="C244" s="235"/>
      <c r="D244" s="200"/>
      <c r="E244" s="201">
        <v>2.5570200000000001</v>
      </c>
      <c r="F244" s="184"/>
      <c r="G244" s="184"/>
      <c r="H244" s="184"/>
      <c r="I244" s="184"/>
      <c r="J244" s="184"/>
      <c r="K244" s="184"/>
      <c r="L244" s="184"/>
      <c r="M244" s="184"/>
      <c r="N244" s="184"/>
      <c r="O244" s="184"/>
      <c r="P244" s="184"/>
      <c r="Q244" s="184"/>
      <c r="R244" s="185"/>
      <c r="S244" s="185"/>
      <c r="X244" s="256"/>
      <c r="Y244" s="244"/>
    </row>
    <row r="245" spans="1:25" x14ac:dyDescent="0.2">
      <c r="A245" s="162"/>
      <c r="B245" s="231"/>
      <c r="C245" s="231"/>
      <c r="D245" s="180"/>
      <c r="E245" s="181">
        <v>0</v>
      </c>
      <c r="F245" s="182"/>
      <c r="G245" s="182"/>
      <c r="H245" s="182"/>
      <c r="I245" s="182"/>
      <c r="J245" s="182"/>
      <c r="K245" s="182"/>
      <c r="L245" s="182"/>
      <c r="M245" s="182"/>
      <c r="N245" s="182"/>
      <c r="O245" s="182"/>
      <c r="P245" s="182"/>
      <c r="Q245" s="182"/>
      <c r="R245" s="183"/>
      <c r="S245" s="183"/>
      <c r="X245" s="256"/>
      <c r="Y245" s="264"/>
    </row>
    <row r="246" spans="1:25" x14ac:dyDescent="0.2">
      <c r="A246" s="179" t="s">
        <v>188</v>
      </c>
      <c r="B246" s="229" t="s">
        <v>99</v>
      </c>
      <c r="C246" s="229" t="s">
        <v>100</v>
      </c>
      <c r="D246" s="187"/>
      <c r="E246" s="188">
        <v>0</v>
      </c>
      <c r="F246" s="189"/>
      <c r="G246" s="190">
        <f>SUMIF(AE247:AE249,"&lt;&gt;NOR",G247:G249)</f>
        <v>0</v>
      </c>
      <c r="H246" s="189"/>
      <c r="I246" s="189">
        <f>SUM(I247:I249)</f>
        <v>0</v>
      </c>
      <c r="J246" s="189"/>
      <c r="K246" s="189">
        <f>SUM(K247:K249)</f>
        <v>141999.84</v>
      </c>
      <c r="L246" s="189"/>
      <c r="M246" s="189">
        <f>SUM(M247:M249)</f>
        <v>0</v>
      </c>
      <c r="N246" s="189"/>
      <c r="O246" s="189">
        <f>SUM(O247:O249)</f>
        <v>0</v>
      </c>
      <c r="P246" s="189"/>
      <c r="Q246" s="189">
        <f>SUM(Q247:Q249)</f>
        <v>0</v>
      </c>
      <c r="R246" s="191"/>
      <c r="S246" s="191"/>
      <c r="X246" s="256"/>
      <c r="Y246" s="265"/>
    </row>
    <row r="247" spans="1:25" x14ac:dyDescent="0.2">
      <c r="A247" s="193">
        <v>70</v>
      </c>
      <c r="B247" s="230" t="s">
        <v>325</v>
      </c>
      <c r="C247" s="194" t="s">
        <v>2884</v>
      </c>
      <c r="D247" s="195" t="s">
        <v>326</v>
      </c>
      <c r="E247" s="196">
        <v>340.93599999999998</v>
      </c>
      <c r="F247" s="199"/>
      <c r="G247" s="197">
        <f>ROUND(E247*F247,2)</f>
        <v>0</v>
      </c>
      <c r="H247" s="199">
        <v>0</v>
      </c>
      <c r="I247" s="197">
        <f>ROUND(E247*H247,2)</f>
        <v>0</v>
      </c>
      <c r="J247" s="199">
        <v>416.5</v>
      </c>
      <c r="K247" s="197">
        <f>ROUND(E247*J247,2)</f>
        <v>141999.84</v>
      </c>
      <c r="L247" s="197">
        <v>21</v>
      </c>
      <c r="M247" s="197">
        <f>G247*(1+L247/100)</f>
        <v>0</v>
      </c>
      <c r="N247" s="197">
        <v>0</v>
      </c>
      <c r="O247" s="197">
        <f>ROUND(E247*N247,2)</f>
        <v>0</v>
      </c>
      <c r="P247" s="197">
        <v>0</v>
      </c>
      <c r="Q247" s="197">
        <f>ROUND(E247*P247,2)</f>
        <v>0</v>
      </c>
      <c r="R247" s="198" t="s">
        <v>327</v>
      </c>
      <c r="S247" s="198" t="s">
        <v>194</v>
      </c>
      <c r="X247" s="256"/>
      <c r="Y247" s="225"/>
    </row>
    <row r="248" spans="1:25" x14ac:dyDescent="0.2">
      <c r="A248" s="177"/>
      <c r="B248" s="234" t="s">
        <v>1683</v>
      </c>
      <c r="C248" s="235"/>
      <c r="D248" s="200"/>
      <c r="E248" s="201">
        <v>0</v>
      </c>
      <c r="F248" s="184"/>
      <c r="G248" s="184"/>
      <c r="H248" s="184"/>
      <c r="I248" s="184"/>
      <c r="J248" s="184"/>
      <c r="K248" s="184"/>
      <c r="L248" s="184"/>
      <c r="M248" s="184"/>
      <c r="N248" s="184"/>
      <c r="O248" s="184"/>
      <c r="P248" s="184"/>
      <c r="Q248" s="184"/>
      <c r="R248" s="185"/>
      <c r="S248" s="185"/>
      <c r="X248" s="256"/>
      <c r="Y248" s="244"/>
    </row>
    <row r="249" spans="1:25" x14ac:dyDescent="0.2">
      <c r="A249" s="177"/>
      <c r="B249" s="234" t="s">
        <v>1684</v>
      </c>
      <c r="C249" s="235"/>
      <c r="D249" s="200"/>
      <c r="E249" s="201">
        <v>340.93599999999998</v>
      </c>
      <c r="F249" s="184"/>
      <c r="G249" s="184"/>
      <c r="H249" s="184"/>
      <c r="I249" s="184"/>
      <c r="J249" s="184"/>
      <c r="K249" s="184"/>
      <c r="L249" s="184"/>
      <c r="M249" s="184"/>
      <c r="N249" s="184"/>
      <c r="O249" s="184"/>
      <c r="P249" s="184"/>
      <c r="Q249" s="184"/>
      <c r="R249" s="185"/>
      <c r="S249" s="185"/>
      <c r="X249" s="256"/>
      <c r="Y249" s="244"/>
    </row>
    <row r="250" spans="1:25" x14ac:dyDescent="0.2">
      <c r="A250" s="162"/>
      <c r="B250" s="231"/>
      <c r="C250" s="231"/>
      <c r="D250" s="180"/>
      <c r="E250" s="181">
        <v>0</v>
      </c>
      <c r="F250" s="182"/>
      <c r="G250" s="182"/>
      <c r="H250" s="182"/>
      <c r="I250" s="182"/>
      <c r="J250" s="182"/>
      <c r="K250" s="182"/>
      <c r="L250" s="182"/>
      <c r="M250" s="182"/>
      <c r="N250" s="182"/>
      <c r="O250" s="182"/>
      <c r="P250" s="182"/>
      <c r="Q250" s="182"/>
      <c r="R250" s="183"/>
      <c r="S250" s="183"/>
      <c r="X250" s="256"/>
      <c r="Y250" s="264"/>
    </row>
    <row r="251" spans="1:25" x14ac:dyDescent="0.2">
      <c r="A251" s="179" t="s">
        <v>188</v>
      </c>
      <c r="B251" s="229" t="s">
        <v>105</v>
      </c>
      <c r="C251" s="229" t="s">
        <v>106</v>
      </c>
      <c r="D251" s="187"/>
      <c r="E251" s="188">
        <v>0</v>
      </c>
      <c r="F251" s="189"/>
      <c r="G251" s="190">
        <f>SUMIF(AE252:AE268,"&lt;&gt;NOR",G252:G268)</f>
        <v>0</v>
      </c>
      <c r="H251" s="189"/>
      <c r="I251" s="189">
        <f>SUM(I252:I268)</f>
        <v>109628.24</v>
      </c>
      <c r="J251" s="189"/>
      <c r="K251" s="189">
        <f>SUM(K252:K268)</f>
        <v>170928.14</v>
      </c>
      <c r="L251" s="189"/>
      <c r="M251" s="189">
        <f>SUM(M252:M268)</f>
        <v>0</v>
      </c>
      <c r="N251" s="189"/>
      <c r="O251" s="189">
        <f>SUM(O252:O268)</f>
        <v>22.330000000000002</v>
      </c>
      <c r="P251" s="189"/>
      <c r="Q251" s="189">
        <f>SUM(Q252:Q268)</f>
        <v>0</v>
      </c>
      <c r="R251" s="191"/>
      <c r="S251" s="191"/>
      <c r="X251" s="256"/>
      <c r="Y251" s="265"/>
    </row>
    <row r="252" spans="1:25" ht="22.5" x14ac:dyDescent="0.2">
      <c r="A252" s="193">
        <v>71</v>
      </c>
      <c r="B252" s="230" t="s">
        <v>1685</v>
      </c>
      <c r="C252" s="230" t="s">
        <v>1686</v>
      </c>
      <c r="D252" s="195" t="s">
        <v>207</v>
      </c>
      <c r="E252" s="196">
        <v>1041.5594799999999</v>
      </c>
      <c r="F252" s="199"/>
      <c r="G252" s="197">
        <f>ROUND(E252*F252,2)</f>
        <v>0</v>
      </c>
      <c r="H252" s="236">
        <v>0.02</v>
      </c>
      <c r="I252" s="197">
        <f>ROUND(E252*H252,2)</f>
        <v>20.83</v>
      </c>
      <c r="J252" s="236">
        <v>62.78</v>
      </c>
      <c r="K252" s="197">
        <f>ROUND(E252*J252,2)</f>
        <v>65389.1</v>
      </c>
      <c r="L252" s="197">
        <v>21</v>
      </c>
      <c r="M252" s="197">
        <f>G252*(1+L252/100)</f>
        <v>0</v>
      </c>
      <c r="N252" s="197">
        <v>1.8380000000000001E-2</v>
      </c>
      <c r="O252" s="197">
        <f>ROUND(E252*N252,2)</f>
        <v>19.14</v>
      </c>
      <c r="P252" s="197">
        <v>0</v>
      </c>
      <c r="Q252" s="197">
        <f>ROUND(E252*P252,2)</f>
        <v>0</v>
      </c>
      <c r="R252" s="198" t="s">
        <v>333</v>
      </c>
      <c r="S252" s="198" t="s">
        <v>194</v>
      </c>
      <c r="X252" s="256"/>
      <c r="Y252" s="225"/>
    </row>
    <row r="253" spans="1:25" x14ac:dyDescent="0.2">
      <c r="A253" s="177"/>
      <c r="B253" s="319" t="s">
        <v>1687</v>
      </c>
      <c r="C253" s="319"/>
      <c r="D253" s="320"/>
      <c r="E253" s="320"/>
      <c r="F253" s="320"/>
      <c r="G253" s="320"/>
      <c r="H253" s="184"/>
      <c r="I253" s="184"/>
      <c r="J253" s="184"/>
      <c r="K253" s="184"/>
      <c r="L253" s="184"/>
      <c r="M253" s="184"/>
      <c r="N253" s="184"/>
      <c r="O253" s="184"/>
      <c r="P253" s="184"/>
      <c r="Q253" s="184"/>
      <c r="R253" s="185"/>
      <c r="S253" s="185"/>
      <c r="X253" s="256"/>
      <c r="Y253" s="256"/>
    </row>
    <row r="254" spans="1:25" x14ac:dyDescent="0.2">
      <c r="A254" s="177"/>
      <c r="B254" s="234" t="s">
        <v>1688</v>
      </c>
      <c r="C254" s="235"/>
      <c r="D254" s="200"/>
      <c r="E254" s="201">
        <v>1041.5594799999999</v>
      </c>
      <c r="F254" s="184"/>
      <c r="G254" s="184"/>
      <c r="H254" s="184"/>
      <c r="I254" s="184"/>
      <c r="J254" s="184"/>
      <c r="K254" s="184"/>
      <c r="L254" s="184"/>
      <c r="M254" s="184"/>
      <c r="N254" s="184"/>
      <c r="O254" s="184"/>
      <c r="P254" s="184"/>
      <c r="Q254" s="184"/>
      <c r="R254" s="185"/>
      <c r="S254" s="185"/>
      <c r="X254" s="256"/>
      <c r="Y254" s="244"/>
    </row>
    <row r="255" spans="1:25" x14ac:dyDescent="0.2">
      <c r="A255" s="193">
        <v>72</v>
      </c>
      <c r="B255" s="230" t="s">
        <v>1689</v>
      </c>
      <c r="C255" s="230" t="s">
        <v>1690</v>
      </c>
      <c r="D255" s="195" t="s">
        <v>1691</v>
      </c>
      <c r="E255" s="196">
        <v>20831.189599999998</v>
      </c>
      <c r="F255" s="199"/>
      <c r="G255" s="197">
        <f>ROUND(E255*F255,2)</f>
        <v>0</v>
      </c>
      <c r="H255" s="236">
        <v>0</v>
      </c>
      <c r="I255" s="197">
        <f>ROUND(E255*H255,2)</f>
        <v>0</v>
      </c>
      <c r="J255" s="236">
        <v>0.32</v>
      </c>
      <c r="K255" s="197">
        <f>ROUND(E255*J255,2)</f>
        <v>6665.98</v>
      </c>
      <c r="L255" s="197">
        <v>21</v>
      </c>
      <c r="M255" s="197">
        <f>G255*(1+L255/100)</f>
        <v>0</v>
      </c>
      <c r="N255" s="197">
        <v>0</v>
      </c>
      <c r="O255" s="197">
        <f>ROUND(E255*N255,2)</f>
        <v>0</v>
      </c>
      <c r="P255" s="197">
        <v>0</v>
      </c>
      <c r="Q255" s="197">
        <f>ROUND(E255*P255,2)</f>
        <v>0</v>
      </c>
      <c r="R255" s="198" t="s">
        <v>333</v>
      </c>
      <c r="S255" s="198" t="s">
        <v>194</v>
      </c>
      <c r="X255" s="256"/>
      <c r="Y255" s="225"/>
    </row>
    <row r="256" spans="1:25" x14ac:dyDescent="0.2">
      <c r="A256" s="177"/>
      <c r="B256" s="234" t="s">
        <v>1692</v>
      </c>
      <c r="C256" s="235"/>
      <c r="D256" s="200"/>
      <c r="E256" s="201">
        <v>20831.189599999998</v>
      </c>
      <c r="F256" s="184"/>
      <c r="G256" s="184"/>
      <c r="H256" s="184"/>
      <c r="I256" s="184"/>
      <c r="J256" s="184"/>
      <c r="K256" s="184"/>
      <c r="L256" s="184"/>
      <c r="M256" s="184"/>
      <c r="N256" s="184"/>
      <c r="O256" s="184"/>
      <c r="P256" s="184"/>
      <c r="Q256" s="184"/>
      <c r="R256" s="185"/>
      <c r="S256" s="185"/>
      <c r="X256" s="256"/>
      <c r="Y256" s="244"/>
    </row>
    <row r="257" spans="1:25" ht="33.75" x14ac:dyDescent="0.2">
      <c r="A257" s="193">
        <v>73</v>
      </c>
      <c r="B257" s="230" t="s">
        <v>1693</v>
      </c>
      <c r="C257" s="230" t="s">
        <v>1694</v>
      </c>
      <c r="D257" s="195" t="s">
        <v>207</v>
      </c>
      <c r="E257" s="196">
        <v>3124.6784400000001</v>
      </c>
      <c r="F257" s="199"/>
      <c r="G257" s="197">
        <f>ROUND(E257*F257,2)</f>
        <v>0</v>
      </c>
      <c r="H257" s="236">
        <v>24.94</v>
      </c>
      <c r="I257" s="197">
        <f>ROUND(E257*H257,2)</f>
        <v>77929.48</v>
      </c>
      <c r="J257" s="236">
        <v>2.46</v>
      </c>
      <c r="K257" s="197">
        <f>ROUND(E257*J257,2)</f>
        <v>7686.71</v>
      </c>
      <c r="L257" s="197">
        <v>21</v>
      </c>
      <c r="M257" s="197">
        <f>G257*(1+L257/100)</f>
        <v>0</v>
      </c>
      <c r="N257" s="197">
        <v>8.4999999999999995E-4</v>
      </c>
      <c r="O257" s="197">
        <f>ROUND(E257*N257,2)</f>
        <v>2.66</v>
      </c>
      <c r="P257" s="197">
        <v>0</v>
      </c>
      <c r="Q257" s="197">
        <f>ROUND(E257*P257,2)</f>
        <v>0</v>
      </c>
      <c r="R257" s="198" t="s">
        <v>333</v>
      </c>
      <c r="S257" s="198" t="s">
        <v>194</v>
      </c>
      <c r="X257" s="256"/>
      <c r="Y257" s="225"/>
    </row>
    <row r="258" spans="1:25" x14ac:dyDescent="0.2">
      <c r="A258" s="177"/>
      <c r="B258" s="234" t="s">
        <v>1695</v>
      </c>
      <c r="C258" s="235"/>
      <c r="D258" s="200"/>
      <c r="E258" s="201">
        <v>3124.6784400000001</v>
      </c>
      <c r="F258" s="184"/>
      <c r="G258" s="184"/>
      <c r="H258" s="184"/>
      <c r="I258" s="184"/>
      <c r="J258" s="184"/>
      <c r="K258" s="184"/>
      <c r="L258" s="184"/>
      <c r="M258" s="184"/>
      <c r="N258" s="184"/>
      <c r="O258" s="184"/>
      <c r="P258" s="184"/>
      <c r="Q258" s="184"/>
      <c r="R258" s="185"/>
      <c r="S258" s="185"/>
      <c r="X258" s="256"/>
      <c r="Y258" s="244"/>
    </row>
    <row r="259" spans="1:25" x14ac:dyDescent="0.2">
      <c r="A259" s="193">
        <v>74</v>
      </c>
      <c r="B259" s="230" t="s">
        <v>1696</v>
      </c>
      <c r="C259" s="230" t="s">
        <v>1697</v>
      </c>
      <c r="D259" s="195" t="s">
        <v>207</v>
      </c>
      <c r="E259" s="196">
        <v>1041.5594799999999</v>
      </c>
      <c r="F259" s="199"/>
      <c r="G259" s="197">
        <f>ROUND(E259*F259,2)</f>
        <v>0</v>
      </c>
      <c r="H259" s="236">
        <v>0</v>
      </c>
      <c r="I259" s="197">
        <f>ROUND(E259*H259,2)</f>
        <v>0</v>
      </c>
      <c r="J259" s="236">
        <v>51.3</v>
      </c>
      <c r="K259" s="197">
        <f>ROUND(E259*J259,2)</f>
        <v>53432</v>
      </c>
      <c r="L259" s="197">
        <v>21</v>
      </c>
      <c r="M259" s="197">
        <f>G259*(1+L259/100)</f>
        <v>0</v>
      </c>
      <c r="N259" s="197">
        <v>0</v>
      </c>
      <c r="O259" s="197">
        <f>ROUND(E259*N259,2)</f>
        <v>0</v>
      </c>
      <c r="P259" s="197">
        <v>0</v>
      </c>
      <c r="Q259" s="197">
        <f>ROUND(E259*P259,2)</f>
        <v>0</v>
      </c>
      <c r="R259" s="198" t="s">
        <v>333</v>
      </c>
      <c r="S259" s="198" t="s">
        <v>194</v>
      </c>
      <c r="X259" s="256"/>
      <c r="Y259" s="225"/>
    </row>
    <row r="260" spans="1:25" x14ac:dyDescent="0.2">
      <c r="A260" s="193">
        <v>75</v>
      </c>
      <c r="B260" s="230" t="s">
        <v>331</v>
      </c>
      <c r="C260" s="230" t="s">
        <v>332</v>
      </c>
      <c r="D260" s="195" t="s">
        <v>207</v>
      </c>
      <c r="E260" s="196">
        <v>194.11191160000001</v>
      </c>
      <c r="F260" s="199"/>
      <c r="G260" s="197">
        <f>ROUND(E260*F260,2)</f>
        <v>0</v>
      </c>
      <c r="H260" s="199">
        <v>35.86</v>
      </c>
      <c r="I260" s="197">
        <f>ROUND(E260*H260,2)</f>
        <v>6960.85</v>
      </c>
      <c r="J260" s="199">
        <v>72.64</v>
      </c>
      <c r="K260" s="197">
        <f>ROUND(E260*J260,2)</f>
        <v>14100.29</v>
      </c>
      <c r="L260" s="197">
        <v>21</v>
      </c>
      <c r="M260" s="197">
        <f>G260*(1+L260/100)</f>
        <v>0</v>
      </c>
      <c r="N260" s="197">
        <v>1.2099999999999999E-3</v>
      </c>
      <c r="O260" s="197">
        <f>ROUND(E260*N260,2)</f>
        <v>0.23</v>
      </c>
      <c r="P260" s="197">
        <v>0</v>
      </c>
      <c r="Q260" s="197">
        <f>ROUND(E260*P260,2)</f>
        <v>0</v>
      </c>
      <c r="R260" s="198" t="s">
        <v>333</v>
      </c>
      <c r="S260" s="198" t="s">
        <v>194</v>
      </c>
      <c r="X260" s="256"/>
      <c r="Y260" s="225"/>
    </row>
    <row r="261" spans="1:25" x14ac:dyDescent="0.2">
      <c r="A261" s="177"/>
      <c r="B261" s="234" t="s">
        <v>1698</v>
      </c>
      <c r="C261" s="235"/>
      <c r="D261" s="200"/>
      <c r="E261" s="201">
        <v>0</v>
      </c>
      <c r="F261" s="184"/>
      <c r="G261" s="184"/>
      <c r="H261" s="184"/>
      <c r="I261" s="184"/>
      <c r="J261" s="184"/>
      <c r="K261" s="184"/>
      <c r="L261" s="184"/>
      <c r="M261" s="184"/>
      <c r="N261" s="184"/>
      <c r="O261" s="184"/>
      <c r="P261" s="184"/>
      <c r="Q261" s="184"/>
      <c r="R261" s="185"/>
      <c r="S261" s="185"/>
      <c r="X261" s="256"/>
      <c r="Y261" s="244"/>
    </row>
    <row r="262" spans="1:25" x14ac:dyDescent="0.2">
      <c r="A262" s="177"/>
      <c r="B262" s="234" t="s">
        <v>1699</v>
      </c>
      <c r="C262" s="235"/>
      <c r="D262" s="200"/>
      <c r="E262" s="201">
        <v>194.11191160000001</v>
      </c>
      <c r="F262" s="184"/>
      <c r="G262" s="184"/>
      <c r="H262" s="184"/>
      <c r="I262" s="184"/>
      <c r="J262" s="184"/>
      <c r="K262" s="184"/>
      <c r="L262" s="184"/>
      <c r="M262" s="184"/>
      <c r="N262" s="184"/>
      <c r="O262" s="184"/>
      <c r="P262" s="184"/>
      <c r="Q262" s="184"/>
      <c r="R262" s="185"/>
      <c r="S262" s="185"/>
      <c r="X262" s="256"/>
      <c r="Y262" s="244"/>
    </row>
    <row r="263" spans="1:25" x14ac:dyDescent="0.2">
      <c r="A263" s="193">
        <v>76</v>
      </c>
      <c r="B263" s="230" t="s">
        <v>1700</v>
      </c>
      <c r="C263" s="230" t="s">
        <v>1701</v>
      </c>
      <c r="D263" s="195" t="s">
        <v>207</v>
      </c>
      <c r="E263" s="196">
        <v>1041.5594799999999</v>
      </c>
      <c r="F263" s="199"/>
      <c r="G263" s="197">
        <f t="shared" ref="G263:G268" si="6">ROUND(E263*F263,2)</f>
        <v>0</v>
      </c>
      <c r="H263" s="236">
        <v>0</v>
      </c>
      <c r="I263" s="197">
        <f t="shared" ref="I263:I268" si="7">ROUND(E263*H263,2)</f>
        <v>0</v>
      </c>
      <c r="J263" s="236">
        <v>13.7</v>
      </c>
      <c r="K263" s="197">
        <f t="shared" ref="K263:K268" si="8">ROUND(E263*J263,2)</f>
        <v>14269.36</v>
      </c>
      <c r="L263" s="197">
        <v>21</v>
      </c>
      <c r="M263" s="197">
        <f t="shared" ref="M263:M268" si="9">G263*(1+L263/100)</f>
        <v>0</v>
      </c>
      <c r="N263" s="197">
        <v>0</v>
      </c>
      <c r="O263" s="197">
        <f t="shared" ref="O263:O268" si="10">ROUND(E263*N263,2)</f>
        <v>0</v>
      </c>
      <c r="P263" s="197">
        <v>0</v>
      </c>
      <c r="Q263" s="197">
        <f t="shared" ref="Q263:Q268" si="11">ROUND(E263*P263,2)</f>
        <v>0</v>
      </c>
      <c r="R263" s="198" t="s">
        <v>333</v>
      </c>
      <c r="S263" s="198" t="s">
        <v>194</v>
      </c>
      <c r="X263" s="256"/>
      <c r="Y263" s="225"/>
    </row>
    <row r="264" spans="1:25" ht="33.75" x14ac:dyDescent="0.2">
      <c r="A264" s="193">
        <v>77</v>
      </c>
      <c r="B264" s="230" t="s">
        <v>1702</v>
      </c>
      <c r="C264" s="230" t="s">
        <v>1703</v>
      </c>
      <c r="D264" s="195" t="s">
        <v>207</v>
      </c>
      <c r="E264" s="196">
        <v>3124.6784400000001</v>
      </c>
      <c r="F264" s="199"/>
      <c r="G264" s="197">
        <f t="shared" si="6"/>
        <v>0</v>
      </c>
      <c r="H264" s="236">
        <v>7.7</v>
      </c>
      <c r="I264" s="197">
        <f t="shared" si="7"/>
        <v>24060.02</v>
      </c>
      <c r="J264" s="236">
        <v>0</v>
      </c>
      <c r="K264" s="197">
        <f t="shared" si="8"/>
        <v>0</v>
      </c>
      <c r="L264" s="197">
        <v>21</v>
      </c>
      <c r="M264" s="197">
        <f t="shared" si="9"/>
        <v>0</v>
      </c>
      <c r="N264" s="197">
        <v>5.0000000000000002E-5</v>
      </c>
      <c r="O264" s="197">
        <f t="shared" si="10"/>
        <v>0.16</v>
      </c>
      <c r="P264" s="197">
        <v>0</v>
      </c>
      <c r="Q264" s="197">
        <f t="shared" si="11"/>
        <v>0</v>
      </c>
      <c r="R264" s="198" t="s">
        <v>333</v>
      </c>
      <c r="S264" s="198" t="s">
        <v>194</v>
      </c>
      <c r="X264" s="256"/>
      <c r="Y264" s="225"/>
    </row>
    <row r="265" spans="1:25" x14ac:dyDescent="0.2">
      <c r="A265" s="193">
        <v>78</v>
      </c>
      <c r="B265" s="230" t="s">
        <v>1704</v>
      </c>
      <c r="C265" s="230" t="s">
        <v>1705</v>
      </c>
      <c r="D265" s="195" t="s">
        <v>207</v>
      </c>
      <c r="E265" s="196">
        <v>1041.5594799999999</v>
      </c>
      <c r="F265" s="199"/>
      <c r="G265" s="197">
        <f t="shared" si="6"/>
        <v>0</v>
      </c>
      <c r="H265" s="236">
        <v>0</v>
      </c>
      <c r="I265" s="197">
        <f t="shared" si="7"/>
        <v>0</v>
      </c>
      <c r="J265" s="236">
        <v>8.1999999999999993</v>
      </c>
      <c r="K265" s="197">
        <f t="shared" si="8"/>
        <v>8540.7900000000009</v>
      </c>
      <c r="L265" s="197">
        <v>21</v>
      </c>
      <c r="M265" s="197">
        <f t="shared" si="9"/>
        <v>0</v>
      </c>
      <c r="N265" s="197">
        <v>0</v>
      </c>
      <c r="O265" s="197">
        <f t="shared" si="10"/>
        <v>0</v>
      </c>
      <c r="P265" s="197">
        <v>0</v>
      </c>
      <c r="Q265" s="197">
        <f t="shared" si="11"/>
        <v>0</v>
      </c>
      <c r="R265" s="198" t="s">
        <v>333</v>
      </c>
      <c r="S265" s="198" t="s">
        <v>194</v>
      </c>
      <c r="X265" s="256"/>
      <c r="Y265" s="225"/>
    </row>
    <row r="266" spans="1:25" x14ac:dyDescent="0.2">
      <c r="A266" s="193">
        <v>79</v>
      </c>
      <c r="B266" s="230" t="s">
        <v>1706</v>
      </c>
      <c r="C266" s="230" t="s">
        <v>1707</v>
      </c>
      <c r="D266" s="195" t="s">
        <v>293</v>
      </c>
      <c r="E266" s="196">
        <v>5.1140400000000001</v>
      </c>
      <c r="F266" s="199"/>
      <c r="G266" s="197">
        <f t="shared" si="6"/>
        <v>0</v>
      </c>
      <c r="H266" s="199">
        <v>46.52</v>
      </c>
      <c r="I266" s="197">
        <f t="shared" si="7"/>
        <v>237.91</v>
      </c>
      <c r="J266" s="199">
        <v>101.48</v>
      </c>
      <c r="K266" s="197">
        <f t="shared" si="8"/>
        <v>518.97</v>
      </c>
      <c r="L266" s="197">
        <v>21</v>
      </c>
      <c r="M266" s="197">
        <f t="shared" si="9"/>
        <v>0</v>
      </c>
      <c r="N266" s="197">
        <v>2.1909999999999999E-2</v>
      </c>
      <c r="O266" s="197">
        <f t="shared" si="10"/>
        <v>0.11</v>
      </c>
      <c r="P266" s="197">
        <v>0</v>
      </c>
      <c r="Q266" s="197">
        <f t="shared" si="11"/>
        <v>0</v>
      </c>
      <c r="R266" s="198" t="s">
        <v>333</v>
      </c>
      <c r="S266" s="198" t="s">
        <v>194</v>
      </c>
      <c r="X266" s="256"/>
      <c r="Y266" s="225"/>
    </row>
    <row r="267" spans="1:25" ht="33.75" x14ac:dyDescent="0.2">
      <c r="A267" s="193">
        <v>80</v>
      </c>
      <c r="B267" s="230" t="s">
        <v>1708</v>
      </c>
      <c r="C267" s="230" t="s">
        <v>1709</v>
      </c>
      <c r="D267" s="195" t="s">
        <v>293</v>
      </c>
      <c r="E267" s="196">
        <v>15.34212</v>
      </c>
      <c r="F267" s="199"/>
      <c r="G267" s="197">
        <f t="shared" si="6"/>
        <v>0</v>
      </c>
      <c r="H267" s="199">
        <v>27.32</v>
      </c>
      <c r="I267" s="197">
        <f t="shared" si="7"/>
        <v>419.15</v>
      </c>
      <c r="J267" s="199">
        <v>3.28</v>
      </c>
      <c r="K267" s="197">
        <f t="shared" si="8"/>
        <v>50.32</v>
      </c>
      <c r="L267" s="197">
        <v>21</v>
      </c>
      <c r="M267" s="197">
        <f t="shared" si="9"/>
        <v>0</v>
      </c>
      <c r="N267" s="197">
        <v>1.7600000000000001E-3</v>
      </c>
      <c r="O267" s="197">
        <f t="shared" si="10"/>
        <v>0.03</v>
      </c>
      <c r="P267" s="197">
        <v>0</v>
      </c>
      <c r="Q267" s="197">
        <f t="shared" si="11"/>
        <v>0</v>
      </c>
      <c r="R267" s="198" t="s">
        <v>333</v>
      </c>
      <c r="S267" s="198" t="s">
        <v>194</v>
      </c>
      <c r="X267" s="256"/>
      <c r="Y267" s="225"/>
    </row>
    <row r="268" spans="1:25" x14ac:dyDescent="0.2">
      <c r="A268" s="193">
        <v>81</v>
      </c>
      <c r="B268" s="230" t="s">
        <v>1710</v>
      </c>
      <c r="C268" s="230" t="s">
        <v>1711</v>
      </c>
      <c r="D268" s="195" t="s">
        <v>293</v>
      </c>
      <c r="E268" s="196">
        <v>5.1140400000000001</v>
      </c>
      <c r="F268" s="199"/>
      <c r="G268" s="197">
        <f t="shared" si="6"/>
        <v>0</v>
      </c>
      <c r="H268" s="199">
        <v>0</v>
      </c>
      <c r="I268" s="197">
        <f t="shared" si="7"/>
        <v>0</v>
      </c>
      <c r="J268" s="199">
        <v>53.7</v>
      </c>
      <c r="K268" s="197">
        <f t="shared" si="8"/>
        <v>274.62</v>
      </c>
      <c r="L268" s="197">
        <v>21</v>
      </c>
      <c r="M268" s="197">
        <f t="shared" si="9"/>
        <v>0</v>
      </c>
      <c r="N268" s="197">
        <v>0</v>
      </c>
      <c r="O268" s="197">
        <f t="shared" si="10"/>
        <v>0</v>
      </c>
      <c r="P268" s="197">
        <v>0</v>
      </c>
      <c r="Q268" s="197">
        <f t="shared" si="11"/>
        <v>0</v>
      </c>
      <c r="R268" s="198" t="s">
        <v>333</v>
      </c>
      <c r="S268" s="198" t="s">
        <v>194</v>
      </c>
      <c r="X268" s="256"/>
      <c r="Y268" s="225"/>
    </row>
    <row r="269" spans="1:25" x14ac:dyDescent="0.2">
      <c r="A269" s="162"/>
      <c r="B269" s="231"/>
      <c r="C269" s="231"/>
      <c r="D269" s="180"/>
      <c r="E269" s="181"/>
      <c r="F269" s="182"/>
      <c r="G269" s="182"/>
      <c r="H269" s="182"/>
      <c r="I269" s="182"/>
      <c r="J269" s="182"/>
      <c r="K269" s="182"/>
      <c r="L269" s="182"/>
      <c r="M269" s="182"/>
      <c r="N269" s="182"/>
      <c r="O269" s="182"/>
      <c r="P269" s="182"/>
      <c r="Q269" s="182"/>
      <c r="R269" s="183"/>
      <c r="S269" s="183"/>
      <c r="X269" s="256"/>
      <c r="Y269" s="264"/>
    </row>
    <row r="270" spans="1:25" x14ac:dyDescent="0.2">
      <c r="A270" s="179" t="s">
        <v>188</v>
      </c>
      <c r="B270" s="229" t="s">
        <v>107</v>
      </c>
      <c r="C270" s="229" t="s">
        <v>108</v>
      </c>
      <c r="D270" s="187"/>
      <c r="E270" s="188"/>
      <c r="F270" s="189"/>
      <c r="G270" s="190">
        <f>SUMIF(AE271:AE273,"&lt;&gt;NOR",G271:G273)</f>
        <v>0</v>
      </c>
      <c r="H270" s="189"/>
      <c r="I270" s="189">
        <f>SUM(I271:I273)</f>
        <v>279.52</v>
      </c>
      <c r="J270" s="189"/>
      <c r="K270" s="189">
        <f>SUM(K271:K273)</f>
        <v>22722.74</v>
      </c>
      <c r="L270" s="189"/>
      <c r="M270" s="189">
        <f>SUM(M271:M273)</f>
        <v>0</v>
      </c>
      <c r="N270" s="189"/>
      <c r="O270" s="189">
        <f>SUM(O271:O273)</f>
        <v>0.01</v>
      </c>
      <c r="P270" s="189"/>
      <c r="Q270" s="189">
        <f>SUM(Q271:Q273)</f>
        <v>0</v>
      </c>
      <c r="R270" s="191"/>
      <c r="S270" s="191"/>
      <c r="X270" s="256"/>
      <c r="Y270" s="265"/>
    </row>
    <row r="271" spans="1:25" ht="56.25" x14ac:dyDescent="0.2">
      <c r="A271" s="193">
        <v>82</v>
      </c>
      <c r="B271" s="230" t="s">
        <v>336</v>
      </c>
      <c r="C271" s="230" t="s">
        <v>337</v>
      </c>
      <c r="D271" s="195" t="s">
        <v>207</v>
      </c>
      <c r="E271" s="196">
        <v>194.11191160000001</v>
      </c>
      <c r="F271" s="199"/>
      <c r="G271" s="197">
        <f>ROUND(E271*F271,2)</f>
        <v>0</v>
      </c>
      <c r="H271" s="199">
        <v>1.44</v>
      </c>
      <c r="I271" s="197">
        <f>ROUND(E271*H271,2)</f>
        <v>279.52</v>
      </c>
      <c r="J271" s="199">
        <v>117.06</v>
      </c>
      <c r="K271" s="197">
        <f>ROUND(E271*J271,2)</f>
        <v>22722.74</v>
      </c>
      <c r="L271" s="197">
        <v>21</v>
      </c>
      <c r="M271" s="197">
        <f>G271*(1+L271/100)</f>
        <v>0</v>
      </c>
      <c r="N271" s="197">
        <v>4.0000000000000003E-5</v>
      </c>
      <c r="O271" s="197">
        <f>ROUND(E271*N271,2)</f>
        <v>0.01</v>
      </c>
      <c r="P271" s="197">
        <v>0</v>
      </c>
      <c r="Q271" s="197">
        <f>ROUND(E271*P271,2)</f>
        <v>0</v>
      </c>
      <c r="R271" s="198" t="s">
        <v>208</v>
      </c>
      <c r="S271" s="198" t="s">
        <v>194</v>
      </c>
      <c r="X271" s="256"/>
      <c r="Y271" s="225"/>
    </row>
    <row r="272" spans="1:25" x14ac:dyDescent="0.2">
      <c r="A272" s="177"/>
      <c r="B272" s="234" t="s">
        <v>1698</v>
      </c>
      <c r="C272" s="235"/>
      <c r="D272" s="200"/>
      <c r="E272" s="201"/>
      <c r="F272" s="184"/>
      <c r="G272" s="184"/>
      <c r="H272" s="184"/>
      <c r="I272" s="184"/>
      <c r="J272" s="184"/>
      <c r="K272" s="184"/>
      <c r="L272" s="184"/>
      <c r="M272" s="184"/>
      <c r="N272" s="184"/>
      <c r="O272" s="184"/>
      <c r="P272" s="184"/>
      <c r="Q272" s="184"/>
      <c r="R272" s="185"/>
      <c r="S272" s="185"/>
      <c r="X272" s="256"/>
      <c r="Y272" s="244"/>
    </row>
    <row r="273" spans="1:25" x14ac:dyDescent="0.2">
      <c r="A273" s="177"/>
      <c r="B273" s="234" t="s">
        <v>1699</v>
      </c>
      <c r="C273" s="235"/>
      <c r="D273" s="200"/>
      <c r="E273" s="201">
        <v>194.11191160000001</v>
      </c>
      <c r="F273" s="184"/>
      <c r="G273" s="184"/>
      <c r="H273" s="184"/>
      <c r="I273" s="184"/>
      <c r="J273" s="184"/>
      <c r="K273" s="184"/>
      <c r="L273" s="184"/>
      <c r="M273" s="184"/>
      <c r="N273" s="184"/>
      <c r="O273" s="184"/>
      <c r="P273" s="184"/>
      <c r="Q273" s="184"/>
      <c r="R273" s="185"/>
      <c r="S273" s="185"/>
      <c r="X273" s="256"/>
      <c r="Y273" s="244"/>
    </row>
    <row r="274" spans="1:25" x14ac:dyDescent="0.2">
      <c r="A274" s="162"/>
      <c r="B274" s="231"/>
      <c r="C274" s="231"/>
      <c r="D274" s="180"/>
      <c r="E274" s="181"/>
      <c r="F274" s="182"/>
      <c r="G274" s="182"/>
      <c r="H274" s="182"/>
      <c r="I274" s="182"/>
      <c r="J274" s="182"/>
      <c r="K274" s="182"/>
      <c r="L274" s="182"/>
      <c r="M274" s="182"/>
      <c r="N274" s="182"/>
      <c r="O274" s="182"/>
      <c r="P274" s="182"/>
      <c r="Q274" s="182"/>
      <c r="R274" s="183"/>
      <c r="S274" s="183"/>
      <c r="X274" s="256"/>
      <c r="Y274" s="264"/>
    </row>
    <row r="275" spans="1:25" x14ac:dyDescent="0.2">
      <c r="A275" s="179" t="s">
        <v>188</v>
      </c>
      <c r="B275" s="229" t="s">
        <v>109</v>
      </c>
      <c r="C275" s="229" t="s">
        <v>110</v>
      </c>
      <c r="D275" s="187"/>
      <c r="E275" s="188"/>
      <c r="F275" s="189"/>
      <c r="G275" s="190">
        <f>SUMIF(AE276:AE276,"&lt;&gt;NOR",G276:G276)</f>
        <v>0</v>
      </c>
      <c r="H275" s="189"/>
      <c r="I275" s="189">
        <f>SUM(I276:I276)</f>
        <v>0</v>
      </c>
      <c r="J275" s="189"/>
      <c r="K275" s="189">
        <f>SUM(K276:K276)</f>
        <v>51140.4</v>
      </c>
      <c r="L275" s="189"/>
      <c r="M275" s="189">
        <f>SUM(M276:M276)</f>
        <v>0</v>
      </c>
      <c r="N275" s="189"/>
      <c r="O275" s="189">
        <f>SUM(O276:O276)</f>
        <v>0</v>
      </c>
      <c r="P275" s="189"/>
      <c r="Q275" s="189">
        <f>SUM(Q276:Q276)</f>
        <v>0</v>
      </c>
      <c r="R275" s="191"/>
      <c r="S275" s="191"/>
      <c r="X275" s="256"/>
      <c r="Y275" s="265"/>
    </row>
    <row r="276" spans="1:25" x14ac:dyDescent="0.2">
      <c r="A276" s="193">
        <v>83</v>
      </c>
      <c r="B276" s="230" t="s">
        <v>338</v>
      </c>
      <c r="C276" s="194" t="s">
        <v>2880</v>
      </c>
      <c r="D276" s="195" t="s">
        <v>326</v>
      </c>
      <c r="E276" s="196">
        <v>170.46799999999999</v>
      </c>
      <c r="F276" s="199"/>
      <c r="G276" s="197">
        <f>ROUND(E276*F276,2)</f>
        <v>0</v>
      </c>
      <c r="H276" s="199">
        <v>0</v>
      </c>
      <c r="I276" s="197">
        <f>ROUND(E276*H276,2)</f>
        <v>0</v>
      </c>
      <c r="J276" s="199">
        <v>300</v>
      </c>
      <c r="K276" s="197">
        <f>ROUND(E276*J276,2)</f>
        <v>51140.4</v>
      </c>
      <c r="L276" s="197">
        <v>21</v>
      </c>
      <c r="M276" s="197">
        <f>G276*(1+L276/100)</f>
        <v>0</v>
      </c>
      <c r="N276" s="197">
        <v>0</v>
      </c>
      <c r="O276" s="197">
        <f>ROUND(E276*N276,2)</f>
        <v>0</v>
      </c>
      <c r="P276" s="197">
        <v>0</v>
      </c>
      <c r="Q276" s="197">
        <f>ROUND(E276*P276,2)</f>
        <v>0</v>
      </c>
      <c r="R276" s="198"/>
      <c r="S276" s="198" t="s">
        <v>339</v>
      </c>
      <c r="X276" s="256"/>
      <c r="Y276" s="225"/>
    </row>
    <row r="277" spans="1:25" x14ac:dyDescent="0.2">
      <c r="A277" s="162"/>
      <c r="B277" s="231"/>
      <c r="C277" s="231"/>
      <c r="D277" s="180"/>
      <c r="E277" s="181"/>
      <c r="F277" s="182"/>
      <c r="G277" s="182"/>
      <c r="H277" s="182"/>
      <c r="I277" s="182"/>
      <c r="J277" s="182"/>
      <c r="K277" s="182"/>
      <c r="L277" s="182"/>
      <c r="M277" s="182"/>
      <c r="N277" s="182"/>
      <c r="O277" s="182"/>
      <c r="P277" s="182"/>
      <c r="Q277" s="182"/>
      <c r="R277" s="183"/>
      <c r="S277" s="183"/>
      <c r="X277" s="256"/>
      <c r="Y277" s="264"/>
    </row>
    <row r="278" spans="1:25" x14ac:dyDescent="0.2">
      <c r="A278" s="179" t="s">
        <v>188</v>
      </c>
      <c r="B278" s="229" t="s">
        <v>111</v>
      </c>
      <c r="C278" s="229" t="s">
        <v>112</v>
      </c>
      <c r="D278" s="187"/>
      <c r="E278" s="188"/>
      <c r="F278" s="189"/>
      <c r="G278" s="190">
        <f>SUMIF(AE279:AE279,"&lt;&gt;NOR",G279:G279)</f>
        <v>0</v>
      </c>
      <c r="H278" s="189"/>
      <c r="I278" s="189">
        <f>SUM(I279:I279)</f>
        <v>0</v>
      </c>
      <c r="J278" s="189"/>
      <c r="K278" s="189">
        <f>SUM(K279:K279)</f>
        <v>52546.76</v>
      </c>
      <c r="L278" s="189"/>
      <c r="M278" s="189">
        <f>SUM(M279:M279)</f>
        <v>0</v>
      </c>
      <c r="N278" s="189"/>
      <c r="O278" s="189">
        <f>SUM(O279:O279)</f>
        <v>0</v>
      </c>
      <c r="P278" s="189"/>
      <c r="Q278" s="189">
        <f>SUM(Q279:Q279)</f>
        <v>0</v>
      </c>
      <c r="R278" s="191"/>
      <c r="S278" s="191"/>
      <c r="X278" s="256"/>
      <c r="Y278" s="265"/>
    </row>
    <row r="279" spans="1:25" x14ac:dyDescent="0.2">
      <c r="A279" s="193">
        <v>84</v>
      </c>
      <c r="B279" s="230" t="s">
        <v>340</v>
      </c>
      <c r="C279" s="230" t="s">
        <v>341</v>
      </c>
      <c r="D279" s="195" t="s">
        <v>207</v>
      </c>
      <c r="E279" s="196">
        <v>8.5234000000000005</v>
      </c>
      <c r="F279" s="199"/>
      <c r="G279" s="197">
        <f>ROUND(E279*F279,2)</f>
        <v>0</v>
      </c>
      <c r="H279" s="199">
        <v>0</v>
      </c>
      <c r="I279" s="197">
        <f>ROUND(E279*H279,2)</f>
        <v>0</v>
      </c>
      <c r="J279" s="199">
        <v>6165</v>
      </c>
      <c r="K279" s="197">
        <f>ROUND(E279*J279,2)</f>
        <v>52546.76</v>
      </c>
      <c r="L279" s="197">
        <v>21</v>
      </c>
      <c r="M279" s="197">
        <f>G279*(1+L279/100)</f>
        <v>0</v>
      </c>
      <c r="N279" s="197">
        <v>0</v>
      </c>
      <c r="O279" s="197">
        <f>ROUND(E279*N279,2)</f>
        <v>0</v>
      </c>
      <c r="P279" s="197">
        <v>0</v>
      </c>
      <c r="Q279" s="197">
        <f>ROUND(E279*P279,2)</f>
        <v>0</v>
      </c>
      <c r="R279" s="198" t="s">
        <v>149</v>
      </c>
      <c r="S279" s="198" t="s">
        <v>194</v>
      </c>
      <c r="X279" s="256"/>
      <c r="Y279" s="225"/>
    </row>
    <row r="280" spans="1:25" x14ac:dyDescent="0.2">
      <c r="A280" s="162"/>
      <c r="B280" s="231"/>
      <c r="C280" s="231"/>
      <c r="D280" s="180"/>
      <c r="E280" s="181"/>
      <c r="F280" s="182"/>
      <c r="G280" s="182"/>
      <c r="H280" s="182"/>
      <c r="I280" s="182"/>
      <c r="J280" s="182"/>
      <c r="K280" s="182"/>
      <c r="L280" s="182"/>
      <c r="M280" s="182"/>
      <c r="N280" s="182"/>
      <c r="O280" s="182"/>
      <c r="P280" s="182"/>
      <c r="Q280" s="182"/>
      <c r="R280" s="183"/>
      <c r="S280" s="183"/>
      <c r="X280" s="256"/>
      <c r="Y280" s="264"/>
    </row>
    <row r="281" spans="1:25" x14ac:dyDescent="0.2">
      <c r="A281" s="179" t="s">
        <v>188</v>
      </c>
      <c r="B281" s="229" t="s">
        <v>113</v>
      </c>
      <c r="C281" s="229" t="s">
        <v>114</v>
      </c>
      <c r="D281" s="187"/>
      <c r="E281" s="188"/>
      <c r="F281" s="189"/>
      <c r="G281" s="190">
        <f>SUMIF(AE282:AE345,"&lt;&gt;NOR",G282:G345)</f>
        <v>0</v>
      </c>
      <c r="H281" s="189"/>
      <c r="I281" s="189">
        <f>SUM(I282:I345)</f>
        <v>1292.3600000000001</v>
      </c>
      <c r="J281" s="189"/>
      <c r="K281" s="189">
        <f>SUM(K282:K345)</f>
        <v>221640.44</v>
      </c>
      <c r="L281" s="189"/>
      <c r="M281" s="189">
        <f>SUM(M282:M345)</f>
        <v>0</v>
      </c>
      <c r="N281" s="189"/>
      <c r="O281" s="189">
        <f>SUM(O282:O345)</f>
        <v>7.0000000000000007E-2</v>
      </c>
      <c r="P281" s="189"/>
      <c r="Q281" s="189">
        <f>SUM(Q282:Q345)</f>
        <v>98.409999999999982</v>
      </c>
      <c r="R281" s="191"/>
      <c r="S281" s="191"/>
      <c r="X281" s="256"/>
      <c r="Y281" s="265"/>
    </row>
    <row r="282" spans="1:25" x14ac:dyDescent="0.2">
      <c r="A282" s="193">
        <v>85</v>
      </c>
      <c r="B282" s="230" t="s">
        <v>1712</v>
      </c>
      <c r="C282" s="230" t="s">
        <v>1713</v>
      </c>
      <c r="D282" s="195" t="s">
        <v>192</v>
      </c>
      <c r="E282" s="196">
        <v>6.4000591154000004</v>
      </c>
      <c r="F282" s="199"/>
      <c r="G282" s="197">
        <f>ROUND(E282*F282,2)</f>
        <v>0</v>
      </c>
      <c r="H282" s="236">
        <v>0</v>
      </c>
      <c r="I282" s="197">
        <f>ROUND(E282*H282,2)</f>
        <v>0</v>
      </c>
      <c r="J282" s="236">
        <v>6840</v>
      </c>
      <c r="K282" s="197">
        <f>ROUND(E282*J282,2)</f>
        <v>43776.4</v>
      </c>
      <c r="L282" s="197">
        <v>21</v>
      </c>
      <c r="M282" s="197">
        <f>G282*(1+L282/100)</f>
        <v>0</v>
      </c>
      <c r="N282" s="197">
        <v>0</v>
      </c>
      <c r="O282" s="197">
        <f>ROUND(E282*N282,2)</f>
        <v>0</v>
      </c>
      <c r="P282" s="197">
        <v>2.4</v>
      </c>
      <c r="Q282" s="197">
        <f>ROUND(E282*P282,2)</f>
        <v>15.36</v>
      </c>
      <c r="R282" s="198" t="s">
        <v>344</v>
      </c>
      <c r="S282" s="198" t="s">
        <v>194</v>
      </c>
      <c r="X282" s="256"/>
      <c r="Y282" s="225"/>
    </row>
    <row r="283" spans="1:25" x14ac:dyDescent="0.2">
      <c r="A283" s="177"/>
      <c r="B283" s="234" t="s">
        <v>1714</v>
      </c>
      <c r="C283" s="235"/>
      <c r="D283" s="200"/>
      <c r="E283" s="201"/>
      <c r="F283" s="184"/>
      <c r="G283" s="184"/>
      <c r="H283" s="184"/>
      <c r="I283" s="184"/>
      <c r="J283" s="184"/>
      <c r="K283" s="184"/>
      <c r="L283" s="184"/>
      <c r="M283" s="184"/>
      <c r="N283" s="184"/>
      <c r="O283" s="184"/>
      <c r="P283" s="184"/>
      <c r="Q283" s="184"/>
      <c r="R283" s="185"/>
      <c r="S283" s="185"/>
      <c r="X283" s="256"/>
      <c r="Y283" s="244"/>
    </row>
    <row r="284" spans="1:25" x14ac:dyDescent="0.2">
      <c r="A284" s="177"/>
      <c r="B284" s="234" t="s">
        <v>1715</v>
      </c>
      <c r="C284" s="235"/>
      <c r="D284" s="200"/>
      <c r="E284" s="201"/>
      <c r="F284" s="184"/>
      <c r="G284" s="184"/>
      <c r="H284" s="184"/>
      <c r="I284" s="184"/>
      <c r="J284" s="184"/>
      <c r="K284" s="184"/>
      <c r="L284" s="184"/>
      <c r="M284" s="184"/>
      <c r="N284" s="184"/>
      <c r="O284" s="184"/>
      <c r="P284" s="184"/>
      <c r="Q284" s="184"/>
      <c r="R284" s="185"/>
      <c r="S284" s="185"/>
      <c r="X284" s="256"/>
      <c r="Y284" s="244"/>
    </row>
    <row r="285" spans="1:25" x14ac:dyDescent="0.2">
      <c r="A285" s="177"/>
      <c r="B285" s="234" t="s">
        <v>1716</v>
      </c>
      <c r="C285" s="235"/>
      <c r="D285" s="200"/>
      <c r="E285" s="201"/>
      <c r="F285" s="184"/>
      <c r="G285" s="184"/>
      <c r="H285" s="184"/>
      <c r="I285" s="184"/>
      <c r="J285" s="184"/>
      <c r="K285" s="184"/>
      <c r="L285" s="184"/>
      <c r="M285" s="184"/>
      <c r="N285" s="184"/>
      <c r="O285" s="184"/>
      <c r="P285" s="184"/>
      <c r="Q285" s="184"/>
      <c r="R285" s="185"/>
      <c r="S285" s="185"/>
      <c r="X285" s="256"/>
      <c r="Y285" s="244"/>
    </row>
    <row r="286" spans="1:25" x14ac:dyDescent="0.2">
      <c r="A286" s="177"/>
      <c r="B286" s="234" t="s">
        <v>259</v>
      </c>
      <c r="C286" s="235"/>
      <c r="D286" s="200"/>
      <c r="E286" s="201"/>
      <c r="F286" s="184"/>
      <c r="G286" s="184"/>
      <c r="H286" s="184"/>
      <c r="I286" s="184"/>
      <c r="J286" s="184"/>
      <c r="K286" s="184"/>
      <c r="L286" s="184"/>
      <c r="M286" s="184"/>
      <c r="N286" s="184"/>
      <c r="O286" s="184"/>
      <c r="P286" s="184"/>
      <c r="Q286" s="184"/>
      <c r="R286" s="185"/>
      <c r="S286" s="185"/>
      <c r="X286" s="256"/>
      <c r="Y286" s="244"/>
    </row>
    <row r="287" spans="1:25" x14ac:dyDescent="0.2">
      <c r="A287" s="177"/>
      <c r="B287" s="234" t="s">
        <v>1717</v>
      </c>
      <c r="C287" s="235"/>
      <c r="D287" s="200"/>
      <c r="E287" s="201">
        <v>6.4000591154000004</v>
      </c>
      <c r="F287" s="184"/>
      <c r="G287" s="184"/>
      <c r="H287" s="184"/>
      <c r="I287" s="184"/>
      <c r="J287" s="184"/>
      <c r="K287" s="184"/>
      <c r="L287" s="184"/>
      <c r="M287" s="184"/>
      <c r="N287" s="184"/>
      <c r="O287" s="184"/>
      <c r="P287" s="184"/>
      <c r="Q287" s="184"/>
      <c r="R287" s="185"/>
      <c r="S287" s="185"/>
      <c r="X287" s="256"/>
      <c r="Y287" s="244"/>
    </row>
    <row r="288" spans="1:25" ht="22.5" x14ac:dyDescent="0.2">
      <c r="A288" s="193">
        <v>86</v>
      </c>
      <c r="B288" s="230" t="s">
        <v>1718</v>
      </c>
      <c r="C288" s="230" t="s">
        <v>1719</v>
      </c>
      <c r="D288" s="195" t="s">
        <v>192</v>
      </c>
      <c r="E288" s="196">
        <v>3.6224449999999999</v>
      </c>
      <c r="F288" s="199"/>
      <c r="G288" s="197">
        <f>ROUND(E288*F288,2)</f>
        <v>0</v>
      </c>
      <c r="H288" s="199">
        <v>25.36</v>
      </c>
      <c r="I288" s="197">
        <f>ROUND(E288*H288,2)</f>
        <v>91.87</v>
      </c>
      <c r="J288" s="199">
        <v>649.64</v>
      </c>
      <c r="K288" s="197">
        <f>ROUND(E288*J288,2)</f>
        <v>2353.29</v>
      </c>
      <c r="L288" s="197">
        <v>21</v>
      </c>
      <c r="M288" s="197">
        <f>G288*(1+L288/100)</f>
        <v>0</v>
      </c>
      <c r="N288" s="197">
        <v>1.1000000000000001E-3</v>
      </c>
      <c r="O288" s="197">
        <f>ROUND(E288*N288,2)</f>
        <v>0</v>
      </c>
      <c r="P288" s="197">
        <v>1.175</v>
      </c>
      <c r="Q288" s="197">
        <f>ROUND(E288*P288,2)</f>
        <v>4.26</v>
      </c>
      <c r="R288" s="198" t="s">
        <v>344</v>
      </c>
      <c r="S288" s="198" t="s">
        <v>194</v>
      </c>
      <c r="X288" s="256"/>
      <c r="Y288" s="225"/>
    </row>
    <row r="289" spans="1:25" ht="22.5" x14ac:dyDescent="0.2">
      <c r="A289" s="193">
        <v>87</v>
      </c>
      <c r="B289" s="230" t="s">
        <v>1720</v>
      </c>
      <c r="C289" s="230" t="s">
        <v>1721</v>
      </c>
      <c r="D289" s="195" t="s">
        <v>192</v>
      </c>
      <c r="E289" s="196">
        <v>8.3901707345999998</v>
      </c>
      <c r="F289" s="199"/>
      <c r="G289" s="197">
        <f>ROUND(E289*F289,2)</f>
        <v>0</v>
      </c>
      <c r="H289" s="236">
        <v>0</v>
      </c>
      <c r="I289" s="197">
        <f>ROUND(E289*H289,2)</f>
        <v>0</v>
      </c>
      <c r="J289" s="236">
        <v>2905</v>
      </c>
      <c r="K289" s="197">
        <f>ROUND(E289*J289,2)</f>
        <v>24373.45</v>
      </c>
      <c r="L289" s="197">
        <v>21</v>
      </c>
      <c r="M289" s="197">
        <f>G289*(1+L289/100)</f>
        <v>0</v>
      </c>
      <c r="N289" s="197">
        <v>0</v>
      </c>
      <c r="O289" s="197">
        <f>ROUND(E289*N289,2)</f>
        <v>0</v>
      </c>
      <c r="P289" s="197">
        <v>2.2000000000000002</v>
      </c>
      <c r="Q289" s="197">
        <f>ROUND(E289*P289,2)</f>
        <v>18.46</v>
      </c>
      <c r="R289" s="198" t="s">
        <v>344</v>
      </c>
      <c r="S289" s="198" t="s">
        <v>194</v>
      </c>
      <c r="X289" s="256"/>
      <c r="Y289" s="225"/>
    </row>
    <row r="290" spans="1:25" x14ac:dyDescent="0.2">
      <c r="A290" s="177"/>
      <c r="B290" s="317" t="s">
        <v>2653</v>
      </c>
      <c r="C290" s="317"/>
      <c r="D290" s="318"/>
      <c r="E290" s="201"/>
      <c r="F290" s="184"/>
      <c r="G290" s="184"/>
      <c r="H290" s="184"/>
      <c r="I290" s="184"/>
      <c r="J290" s="184"/>
      <c r="K290" s="184"/>
      <c r="L290" s="184"/>
      <c r="M290" s="184"/>
      <c r="N290" s="184"/>
      <c r="O290" s="184"/>
      <c r="P290" s="184"/>
      <c r="Q290" s="184"/>
      <c r="R290" s="185"/>
      <c r="S290" s="185"/>
      <c r="X290" s="256"/>
      <c r="Y290" s="244"/>
    </row>
    <row r="291" spans="1:25" x14ac:dyDescent="0.2">
      <c r="A291" s="177"/>
      <c r="B291" s="234" t="s">
        <v>259</v>
      </c>
      <c r="C291" s="235"/>
      <c r="D291" s="200"/>
      <c r="E291" s="201"/>
      <c r="F291" s="184"/>
      <c r="G291" s="184"/>
      <c r="H291" s="184"/>
      <c r="I291" s="184"/>
      <c r="J291" s="184"/>
      <c r="K291" s="184"/>
      <c r="L291" s="184"/>
      <c r="M291" s="184"/>
      <c r="N291" s="184"/>
      <c r="O291" s="184"/>
      <c r="P291" s="184"/>
      <c r="Q291" s="184"/>
      <c r="R291" s="185"/>
      <c r="S291" s="185"/>
      <c r="X291" s="256"/>
      <c r="Y291" s="244"/>
    </row>
    <row r="292" spans="1:25" x14ac:dyDescent="0.2">
      <c r="A292" s="177"/>
      <c r="B292" s="234" t="s">
        <v>1723</v>
      </c>
      <c r="C292" s="235"/>
      <c r="D292" s="200"/>
      <c r="E292" s="201">
        <v>8.3901707345999998</v>
      </c>
      <c r="F292" s="184"/>
      <c r="G292" s="184"/>
      <c r="H292" s="184"/>
      <c r="I292" s="184"/>
      <c r="J292" s="184"/>
      <c r="K292" s="184"/>
      <c r="L292" s="184"/>
      <c r="M292" s="184"/>
      <c r="N292" s="184"/>
      <c r="O292" s="184"/>
      <c r="P292" s="184"/>
      <c r="Q292" s="184"/>
      <c r="R292" s="185"/>
      <c r="S292" s="185"/>
      <c r="X292" s="256"/>
      <c r="Y292" s="244"/>
    </row>
    <row r="293" spans="1:25" x14ac:dyDescent="0.2">
      <c r="A293" s="193">
        <v>88</v>
      </c>
      <c r="B293" s="230" t="s">
        <v>346</v>
      </c>
      <c r="C293" s="230" t="s">
        <v>347</v>
      </c>
      <c r="D293" s="195" t="s">
        <v>207</v>
      </c>
      <c r="E293" s="196">
        <v>123.58929999999999</v>
      </c>
      <c r="F293" s="199"/>
      <c r="G293" s="197">
        <f>ROUND(E293*F293,2)</f>
        <v>0</v>
      </c>
      <c r="H293" s="199">
        <v>0</v>
      </c>
      <c r="I293" s="197">
        <f>ROUND(E293*H293,2)</f>
        <v>0</v>
      </c>
      <c r="J293" s="199">
        <v>56.7</v>
      </c>
      <c r="K293" s="197">
        <f>ROUND(E293*J293,2)</f>
        <v>7007.51</v>
      </c>
      <c r="L293" s="197">
        <v>21</v>
      </c>
      <c r="M293" s="197">
        <f>G293*(1+L293/100)</f>
        <v>0</v>
      </c>
      <c r="N293" s="197">
        <v>0</v>
      </c>
      <c r="O293" s="197">
        <f>ROUND(E293*N293,2)</f>
        <v>0</v>
      </c>
      <c r="P293" s="197">
        <v>1.75E-3</v>
      </c>
      <c r="Q293" s="197">
        <f>ROUND(E293*P293,2)</f>
        <v>0.22</v>
      </c>
      <c r="R293" s="198" t="s">
        <v>344</v>
      </c>
      <c r="S293" s="198" t="s">
        <v>194</v>
      </c>
      <c r="X293" s="256"/>
      <c r="Y293" s="225"/>
    </row>
    <row r="294" spans="1:25" x14ac:dyDescent="0.2">
      <c r="A294" s="193">
        <v>89</v>
      </c>
      <c r="B294" s="230" t="s">
        <v>348</v>
      </c>
      <c r="C294" s="230" t="s">
        <v>349</v>
      </c>
      <c r="D294" s="195" t="s">
        <v>207</v>
      </c>
      <c r="E294" s="196">
        <v>123.58929999999999</v>
      </c>
      <c r="F294" s="199"/>
      <c r="G294" s="197">
        <f>ROUND(E294*F294,2)</f>
        <v>0</v>
      </c>
      <c r="H294" s="199">
        <v>0</v>
      </c>
      <c r="I294" s="197">
        <f>ROUND(E294*H294,2)</f>
        <v>0</v>
      </c>
      <c r="J294" s="199">
        <v>84.6</v>
      </c>
      <c r="K294" s="197">
        <f>ROUND(E294*J294,2)</f>
        <v>10455.65</v>
      </c>
      <c r="L294" s="197">
        <v>21</v>
      </c>
      <c r="M294" s="197">
        <f>G294*(1+L294/100)</f>
        <v>0</v>
      </c>
      <c r="N294" s="197">
        <v>0</v>
      </c>
      <c r="O294" s="197">
        <f>ROUND(E294*N294,2)</f>
        <v>0</v>
      </c>
      <c r="P294" s="197">
        <v>0.02</v>
      </c>
      <c r="Q294" s="197">
        <f>ROUND(E294*P294,2)</f>
        <v>2.4700000000000002</v>
      </c>
      <c r="R294" s="198" t="s">
        <v>344</v>
      </c>
      <c r="S294" s="198" t="s">
        <v>194</v>
      </c>
      <c r="X294" s="256"/>
      <c r="Y294" s="225"/>
    </row>
    <row r="295" spans="1:25" x14ac:dyDescent="0.2">
      <c r="A295" s="177"/>
      <c r="B295" s="234" t="s">
        <v>1724</v>
      </c>
      <c r="C295" s="235"/>
      <c r="D295" s="200"/>
      <c r="E295" s="201"/>
      <c r="F295" s="184"/>
      <c r="G295" s="184"/>
      <c r="H295" s="184"/>
      <c r="I295" s="184"/>
      <c r="J295" s="184"/>
      <c r="K295" s="184"/>
      <c r="L295" s="184"/>
      <c r="M295" s="184"/>
      <c r="N295" s="184"/>
      <c r="O295" s="184"/>
      <c r="P295" s="184"/>
      <c r="Q295" s="184"/>
      <c r="R295" s="185"/>
      <c r="S295" s="185"/>
      <c r="X295" s="256"/>
      <c r="Y295" s="244"/>
    </row>
    <row r="296" spans="1:25" x14ac:dyDescent="0.2">
      <c r="A296" s="177"/>
      <c r="B296" s="234" t="s">
        <v>1725</v>
      </c>
      <c r="C296" s="235"/>
      <c r="D296" s="200"/>
      <c r="E296" s="201">
        <v>123.58929999999999</v>
      </c>
      <c r="F296" s="184"/>
      <c r="G296" s="184"/>
      <c r="H296" s="184"/>
      <c r="I296" s="184"/>
      <c r="J296" s="184"/>
      <c r="K296" s="184"/>
      <c r="L296" s="184"/>
      <c r="M296" s="184"/>
      <c r="N296" s="184"/>
      <c r="O296" s="184"/>
      <c r="P296" s="184"/>
      <c r="Q296" s="184"/>
      <c r="R296" s="185"/>
      <c r="S296" s="185"/>
      <c r="X296" s="256"/>
      <c r="Y296" s="244"/>
    </row>
    <row r="297" spans="1:25" x14ac:dyDescent="0.2">
      <c r="A297" s="193">
        <v>90</v>
      </c>
      <c r="B297" s="230" t="s">
        <v>352</v>
      </c>
      <c r="C297" s="230" t="s">
        <v>353</v>
      </c>
      <c r="D297" s="195" t="s">
        <v>213</v>
      </c>
      <c r="E297" s="196">
        <v>7.6710599999999998</v>
      </c>
      <c r="F297" s="199"/>
      <c r="G297" s="197">
        <f>ROUND(E297*F297,2)</f>
        <v>0</v>
      </c>
      <c r="H297" s="199">
        <v>0</v>
      </c>
      <c r="I297" s="197">
        <f>ROUND(E297*H297,2)</f>
        <v>0</v>
      </c>
      <c r="J297" s="199">
        <v>16.7</v>
      </c>
      <c r="K297" s="197">
        <f>ROUND(E297*J297,2)</f>
        <v>128.11000000000001</v>
      </c>
      <c r="L297" s="197">
        <v>21</v>
      </c>
      <c r="M297" s="197">
        <f>G297*(1+L297/100)</f>
        <v>0</v>
      </c>
      <c r="N297" s="197">
        <v>0</v>
      </c>
      <c r="O297" s="197">
        <f>ROUND(E297*N297,2)</f>
        <v>0</v>
      </c>
      <c r="P297" s="197">
        <v>0</v>
      </c>
      <c r="Q297" s="197">
        <f>ROUND(E297*P297,2)</f>
        <v>0</v>
      </c>
      <c r="R297" s="198" t="s">
        <v>344</v>
      </c>
      <c r="S297" s="198" t="s">
        <v>194</v>
      </c>
      <c r="X297" s="256"/>
      <c r="Y297" s="225"/>
    </row>
    <row r="298" spans="1:25" x14ac:dyDescent="0.2">
      <c r="A298" s="193">
        <v>91</v>
      </c>
      <c r="B298" s="230" t="s">
        <v>1726</v>
      </c>
      <c r="C298" s="230" t="s">
        <v>1727</v>
      </c>
      <c r="D298" s="195" t="s">
        <v>213</v>
      </c>
      <c r="E298" s="196">
        <v>0.85233999999999999</v>
      </c>
      <c r="F298" s="199"/>
      <c r="G298" s="197">
        <f>ROUND(E298*F298,2)</f>
        <v>0</v>
      </c>
      <c r="H298" s="199">
        <v>0</v>
      </c>
      <c r="I298" s="197">
        <f>ROUND(E298*H298,2)</f>
        <v>0</v>
      </c>
      <c r="J298" s="199">
        <v>30.1</v>
      </c>
      <c r="K298" s="197">
        <f>ROUND(E298*J298,2)</f>
        <v>25.66</v>
      </c>
      <c r="L298" s="197">
        <v>21</v>
      </c>
      <c r="M298" s="197">
        <f>G298*(1+L298/100)</f>
        <v>0</v>
      </c>
      <c r="N298" s="197">
        <v>0</v>
      </c>
      <c r="O298" s="197">
        <f>ROUND(E298*N298,2)</f>
        <v>0</v>
      </c>
      <c r="P298" s="197">
        <v>0</v>
      </c>
      <c r="Q298" s="197">
        <f>ROUND(E298*P298,2)</f>
        <v>0</v>
      </c>
      <c r="R298" s="198" t="s">
        <v>344</v>
      </c>
      <c r="S298" s="198" t="s">
        <v>194</v>
      </c>
      <c r="X298" s="256"/>
      <c r="Y298" s="225"/>
    </row>
    <row r="299" spans="1:25" x14ac:dyDescent="0.2">
      <c r="A299" s="177"/>
      <c r="B299" s="234" t="s">
        <v>402</v>
      </c>
      <c r="C299" s="235"/>
      <c r="D299" s="200"/>
      <c r="E299" s="201"/>
      <c r="F299" s="184"/>
      <c r="G299" s="184"/>
      <c r="H299" s="184"/>
      <c r="I299" s="184"/>
      <c r="J299" s="184"/>
      <c r="K299" s="184"/>
      <c r="L299" s="184"/>
      <c r="M299" s="184"/>
      <c r="N299" s="184"/>
      <c r="O299" s="184"/>
      <c r="P299" s="184"/>
      <c r="Q299" s="184"/>
      <c r="R299" s="185"/>
      <c r="S299" s="185"/>
      <c r="X299" s="256"/>
      <c r="Y299" s="244"/>
    </row>
    <row r="300" spans="1:25" x14ac:dyDescent="0.2">
      <c r="A300" s="177"/>
      <c r="B300" s="234" t="s">
        <v>75</v>
      </c>
      <c r="C300" s="235"/>
      <c r="D300" s="200"/>
      <c r="E300" s="201">
        <v>0.85233999999999999</v>
      </c>
      <c r="F300" s="184"/>
      <c r="G300" s="184"/>
      <c r="H300" s="184"/>
      <c r="I300" s="184"/>
      <c r="J300" s="184"/>
      <c r="K300" s="184"/>
      <c r="L300" s="184"/>
      <c r="M300" s="184"/>
      <c r="N300" s="184"/>
      <c r="O300" s="184"/>
      <c r="P300" s="184"/>
      <c r="Q300" s="184"/>
      <c r="R300" s="185"/>
      <c r="S300" s="185"/>
      <c r="X300" s="256"/>
      <c r="Y300" s="244"/>
    </row>
    <row r="301" spans="1:25" x14ac:dyDescent="0.2">
      <c r="A301" s="193">
        <v>92</v>
      </c>
      <c r="B301" s="230" t="s">
        <v>1728</v>
      </c>
      <c r="C301" s="230" t="s">
        <v>1729</v>
      </c>
      <c r="D301" s="195" t="s">
        <v>207</v>
      </c>
      <c r="E301" s="196">
        <v>4.4321679999999999</v>
      </c>
      <c r="F301" s="199"/>
      <c r="G301" s="197">
        <f>ROUND(E301*F301,2)</f>
        <v>0</v>
      </c>
      <c r="H301" s="199">
        <v>50.42</v>
      </c>
      <c r="I301" s="197">
        <f>ROUND(E301*H301,2)</f>
        <v>223.47</v>
      </c>
      <c r="J301" s="199">
        <v>359.58</v>
      </c>
      <c r="K301" s="197">
        <f>ROUND(E301*J301,2)</f>
        <v>1593.72</v>
      </c>
      <c r="L301" s="197">
        <v>21</v>
      </c>
      <c r="M301" s="197">
        <f>G301*(1+L301/100)</f>
        <v>0</v>
      </c>
      <c r="N301" s="197">
        <v>2.1900000000000001E-3</v>
      </c>
      <c r="O301" s="197">
        <f>ROUND(E301*N301,2)</f>
        <v>0.01</v>
      </c>
      <c r="P301" s="197">
        <v>7.4999999999999997E-2</v>
      </c>
      <c r="Q301" s="197">
        <f>ROUND(E301*P301,2)</f>
        <v>0.33</v>
      </c>
      <c r="R301" s="198" t="s">
        <v>344</v>
      </c>
      <c r="S301" s="198" t="s">
        <v>194</v>
      </c>
      <c r="X301" s="256"/>
      <c r="Y301" s="225"/>
    </row>
    <row r="302" spans="1:25" x14ac:dyDescent="0.2">
      <c r="A302" s="177"/>
      <c r="B302" s="234" t="s">
        <v>1730</v>
      </c>
      <c r="C302" s="235"/>
      <c r="D302" s="200"/>
      <c r="E302" s="201"/>
      <c r="F302" s="184"/>
      <c r="G302" s="184"/>
      <c r="H302" s="184"/>
      <c r="I302" s="184"/>
      <c r="J302" s="184"/>
      <c r="K302" s="184"/>
      <c r="L302" s="184"/>
      <c r="M302" s="184"/>
      <c r="N302" s="184"/>
      <c r="O302" s="184"/>
      <c r="P302" s="184"/>
      <c r="Q302" s="184"/>
      <c r="R302" s="185"/>
      <c r="S302" s="185"/>
      <c r="X302" s="256"/>
      <c r="Y302" s="244"/>
    </row>
    <row r="303" spans="1:25" x14ac:dyDescent="0.2">
      <c r="A303" s="177"/>
      <c r="B303" s="234" t="s">
        <v>1731</v>
      </c>
      <c r="C303" s="235"/>
      <c r="D303" s="200"/>
      <c r="E303" s="201">
        <v>4.4321679999999999</v>
      </c>
      <c r="F303" s="184"/>
      <c r="G303" s="184"/>
      <c r="H303" s="184"/>
      <c r="I303" s="184"/>
      <c r="J303" s="184"/>
      <c r="K303" s="184"/>
      <c r="L303" s="184"/>
      <c r="M303" s="184"/>
      <c r="N303" s="184"/>
      <c r="O303" s="184"/>
      <c r="P303" s="184"/>
      <c r="Q303" s="184"/>
      <c r="R303" s="185"/>
      <c r="S303" s="185"/>
      <c r="X303" s="256"/>
      <c r="Y303" s="244"/>
    </row>
    <row r="304" spans="1:25" x14ac:dyDescent="0.2">
      <c r="A304" s="193">
        <v>93</v>
      </c>
      <c r="B304" s="230" t="s">
        <v>356</v>
      </c>
      <c r="C304" s="230" t="s">
        <v>357</v>
      </c>
      <c r="D304" s="195" t="s">
        <v>207</v>
      </c>
      <c r="E304" s="196">
        <v>3.579828</v>
      </c>
      <c r="F304" s="199"/>
      <c r="G304" s="197">
        <f>ROUND(E304*F304,2)</f>
        <v>0</v>
      </c>
      <c r="H304" s="199">
        <v>23</v>
      </c>
      <c r="I304" s="197">
        <f>ROUND(E304*H304,2)</f>
        <v>82.34</v>
      </c>
      <c r="J304" s="199">
        <v>229</v>
      </c>
      <c r="K304" s="197">
        <f>ROUND(E304*J304,2)</f>
        <v>819.78</v>
      </c>
      <c r="L304" s="197">
        <v>21</v>
      </c>
      <c r="M304" s="197">
        <f>G304*(1+L304/100)</f>
        <v>0</v>
      </c>
      <c r="N304" s="197">
        <v>1E-3</v>
      </c>
      <c r="O304" s="197">
        <f>ROUND(E304*N304,2)</f>
        <v>0</v>
      </c>
      <c r="P304" s="197">
        <v>6.2E-2</v>
      </c>
      <c r="Q304" s="197">
        <f>ROUND(E304*P304,2)</f>
        <v>0.22</v>
      </c>
      <c r="R304" s="198" t="s">
        <v>344</v>
      </c>
      <c r="S304" s="198" t="s">
        <v>194</v>
      </c>
      <c r="X304" s="256"/>
      <c r="Y304" s="225"/>
    </row>
    <row r="305" spans="1:25" x14ac:dyDescent="0.2">
      <c r="A305" s="177"/>
      <c r="B305" s="234" t="s">
        <v>1732</v>
      </c>
      <c r="C305" s="235"/>
      <c r="D305" s="200"/>
      <c r="E305" s="201"/>
      <c r="F305" s="184"/>
      <c r="G305" s="184"/>
      <c r="H305" s="184"/>
      <c r="I305" s="184"/>
      <c r="J305" s="184"/>
      <c r="K305" s="184"/>
      <c r="L305" s="184"/>
      <c r="M305" s="184"/>
      <c r="N305" s="184"/>
      <c r="O305" s="184"/>
      <c r="P305" s="184"/>
      <c r="Q305" s="184"/>
      <c r="R305" s="185"/>
      <c r="S305" s="185"/>
      <c r="X305" s="256"/>
      <c r="Y305" s="244"/>
    </row>
    <row r="306" spans="1:25" x14ac:dyDescent="0.2">
      <c r="A306" s="177"/>
      <c r="B306" s="234" t="s">
        <v>1733</v>
      </c>
      <c r="C306" s="235"/>
      <c r="D306" s="200"/>
      <c r="E306" s="201">
        <v>3.579828</v>
      </c>
      <c r="F306" s="184"/>
      <c r="G306" s="184"/>
      <c r="H306" s="184"/>
      <c r="I306" s="184"/>
      <c r="J306" s="184"/>
      <c r="K306" s="184"/>
      <c r="L306" s="184"/>
      <c r="M306" s="184"/>
      <c r="N306" s="184"/>
      <c r="O306" s="184"/>
      <c r="P306" s="184"/>
      <c r="Q306" s="184"/>
      <c r="R306" s="185"/>
      <c r="S306" s="185"/>
      <c r="X306" s="256"/>
      <c r="Y306" s="244"/>
    </row>
    <row r="307" spans="1:25" x14ac:dyDescent="0.2">
      <c r="A307" s="193">
        <v>94</v>
      </c>
      <c r="B307" s="230" t="s">
        <v>361</v>
      </c>
      <c r="C307" s="230" t="s">
        <v>362</v>
      </c>
      <c r="D307" s="195" t="s">
        <v>207</v>
      </c>
      <c r="E307" s="196">
        <v>5.7490332999999998</v>
      </c>
      <c r="F307" s="199"/>
      <c r="G307" s="197">
        <f>ROUND(E307*F307,2)</f>
        <v>0</v>
      </c>
      <c r="H307" s="199">
        <v>21.15</v>
      </c>
      <c r="I307" s="197">
        <f>ROUND(E307*H307,2)</f>
        <v>121.59</v>
      </c>
      <c r="J307" s="199">
        <v>174.35</v>
      </c>
      <c r="K307" s="197">
        <f>ROUND(E307*J307,2)</f>
        <v>1002.34</v>
      </c>
      <c r="L307" s="197">
        <v>21</v>
      </c>
      <c r="M307" s="197">
        <f>G307*(1+L307/100)</f>
        <v>0</v>
      </c>
      <c r="N307" s="197">
        <v>9.2000000000000003E-4</v>
      </c>
      <c r="O307" s="197">
        <f>ROUND(E307*N307,2)</f>
        <v>0.01</v>
      </c>
      <c r="P307" s="197">
        <v>5.3999999999999999E-2</v>
      </c>
      <c r="Q307" s="197">
        <f>ROUND(E307*P307,2)</f>
        <v>0.31</v>
      </c>
      <c r="R307" s="198" t="s">
        <v>344</v>
      </c>
      <c r="S307" s="198" t="s">
        <v>194</v>
      </c>
      <c r="X307" s="256"/>
      <c r="Y307" s="225"/>
    </row>
    <row r="308" spans="1:25" x14ac:dyDescent="0.2">
      <c r="A308" s="177"/>
      <c r="B308" s="234" t="s">
        <v>1734</v>
      </c>
      <c r="C308" s="235"/>
      <c r="D308" s="200"/>
      <c r="E308" s="201"/>
      <c r="F308" s="184"/>
      <c r="G308" s="184"/>
      <c r="H308" s="184"/>
      <c r="I308" s="184"/>
      <c r="J308" s="184"/>
      <c r="K308" s="184"/>
      <c r="L308" s="184"/>
      <c r="M308" s="184"/>
      <c r="N308" s="184"/>
      <c r="O308" s="184"/>
      <c r="P308" s="184"/>
      <c r="Q308" s="184"/>
      <c r="R308" s="185"/>
      <c r="S308" s="185"/>
      <c r="X308" s="256"/>
      <c r="Y308" s="244"/>
    </row>
    <row r="309" spans="1:25" x14ac:dyDescent="0.2">
      <c r="A309" s="177"/>
      <c r="B309" s="234" t="s">
        <v>1735</v>
      </c>
      <c r="C309" s="235"/>
      <c r="D309" s="200"/>
      <c r="E309" s="201"/>
      <c r="F309" s="184"/>
      <c r="G309" s="184"/>
      <c r="H309" s="184"/>
      <c r="I309" s="184"/>
      <c r="J309" s="184"/>
      <c r="K309" s="184"/>
      <c r="L309" s="184"/>
      <c r="M309" s="184"/>
      <c r="N309" s="184"/>
      <c r="O309" s="184"/>
      <c r="P309" s="184"/>
      <c r="Q309" s="184"/>
      <c r="R309" s="185"/>
      <c r="S309" s="185"/>
      <c r="X309" s="256"/>
      <c r="Y309" s="244"/>
    </row>
    <row r="310" spans="1:25" x14ac:dyDescent="0.2">
      <c r="A310" s="177"/>
      <c r="B310" s="234" t="s">
        <v>1736</v>
      </c>
      <c r="C310" s="235"/>
      <c r="D310" s="200"/>
      <c r="E310" s="201"/>
      <c r="F310" s="184"/>
      <c r="G310" s="184"/>
      <c r="H310" s="184"/>
      <c r="I310" s="184"/>
      <c r="J310" s="184"/>
      <c r="K310" s="184"/>
      <c r="L310" s="184"/>
      <c r="M310" s="184"/>
      <c r="N310" s="184"/>
      <c r="O310" s="184"/>
      <c r="P310" s="184"/>
      <c r="Q310" s="184"/>
      <c r="R310" s="185"/>
      <c r="S310" s="185"/>
      <c r="X310" s="256"/>
      <c r="Y310" s="244"/>
    </row>
    <row r="311" spans="1:25" x14ac:dyDescent="0.2">
      <c r="A311" s="177"/>
      <c r="B311" s="234" t="s">
        <v>1737</v>
      </c>
      <c r="C311" s="235"/>
      <c r="D311" s="200"/>
      <c r="E311" s="201">
        <v>5.7490332999999998</v>
      </c>
      <c r="F311" s="184"/>
      <c r="G311" s="184"/>
      <c r="H311" s="184"/>
      <c r="I311" s="184"/>
      <c r="J311" s="184"/>
      <c r="K311" s="184"/>
      <c r="L311" s="184"/>
      <c r="M311" s="184"/>
      <c r="N311" s="184"/>
      <c r="O311" s="184"/>
      <c r="P311" s="184"/>
      <c r="Q311" s="184"/>
      <c r="R311" s="185"/>
      <c r="S311" s="185"/>
      <c r="X311" s="256"/>
      <c r="Y311" s="244"/>
    </row>
    <row r="312" spans="1:25" x14ac:dyDescent="0.2">
      <c r="A312" s="193">
        <v>95</v>
      </c>
      <c r="B312" s="230" t="s">
        <v>1738</v>
      </c>
      <c r="C312" s="230" t="s">
        <v>1739</v>
      </c>
      <c r="D312" s="195" t="s">
        <v>207</v>
      </c>
      <c r="E312" s="196">
        <v>1.6791098</v>
      </c>
      <c r="F312" s="199"/>
      <c r="G312" s="197">
        <f>ROUND(E312*F312,2)</f>
        <v>0</v>
      </c>
      <c r="H312" s="199">
        <v>26.9</v>
      </c>
      <c r="I312" s="197">
        <f>ROUND(E312*H312,2)</f>
        <v>45.17</v>
      </c>
      <c r="J312" s="199">
        <v>209.1</v>
      </c>
      <c r="K312" s="197">
        <f>ROUND(E312*J312,2)</f>
        <v>351.1</v>
      </c>
      <c r="L312" s="197">
        <v>21</v>
      </c>
      <c r="M312" s="197">
        <f>G312*(1+L312/100)</f>
        <v>0</v>
      </c>
      <c r="N312" s="197">
        <v>1.17E-3</v>
      </c>
      <c r="O312" s="197">
        <f>ROUND(E312*N312,2)</f>
        <v>0</v>
      </c>
      <c r="P312" s="197">
        <v>8.7999999999999995E-2</v>
      </c>
      <c r="Q312" s="197">
        <f>ROUND(E312*P312,2)</f>
        <v>0.15</v>
      </c>
      <c r="R312" s="198" t="s">
        <v>344</v>
      </c>
      <c r="S312" s="198" t="s">
        <v>194</v>
      </c>
      <c r="X312" s="256"/>
      <c r="Y312" s="225"/>
    </row>
    <row r="313" spans="1:25" x14ac:dyDescent="0.2">
      <c r="A313" s="177"/>
      <c r="B313" s="234" t="s">
        <v>1740</v>
      </c>
      <c r="C313" s="235"/>
      <c r="D313" s="200"/>
      <c r="E313" s="201"/>
      <c r="F313" s="184"/>
      <c r="G313" s="184"/>
      <c r="H313" s="184"/>
      <c r="I313" s="184"/>
      <c r="J313" s="184"/>
      <c r="K313" s="184"/>
      <c r="L313" s="184"/>
      <c r="M313" s="184"/>
      <c r="N313" s="184"/>
      <c r="O313" s="184"/>
      <c r="P313" s="184"/>
      <c r="Q313" s="184"/>
      <c r="R313" s="185"/>
      <c r="S313" s="185"/>
      <c r="X313" s="256"/>
      <c r="Y313" s="244"/>
    </row>
    <row r="314" spans="1:25" x14ac:dyDescent="0.2">
      <c r="A314" s="177"/>
      <c r="B314" s="234" t="s">
        <v>1741</v>
      </c>
      <c r="C314" s="235"/>
      <c r="D314" s="200"/>
      <c r="E314" s="201">
        <v>1.6791098</v>
      </c>
      <c r="F314" s="184"/>
      <c r="G314" s="184"/>
      <c r="H314" s="184"/>
      <c r="I314" s="184"/>
      <c r="J314" s="184"/>
      <c r="K314" s="184"/>
      <c r="L314" s="184"/>
      <c r="M314" s="184"/>
      <c r="N314" s="184"/>
      <c r="O314" s="184"/>
      <c r="P314" s="184"/>
      <c r="Q314" s="184"/>
      <c r="R314" s="185"/>
      <c r="S314" s="185"/>
      <c r="X314" s="256"/>
      <c r="Y314" s="244"/>
    </row>
    <row r="315" spans="1:25" ht="33.75" x14ac:dyDescent="0.2">
      <c r="A315" s="193">
        <v>96</v>
      </c>
      <c r="B315" s="230" t="s">
        <v>365</v>
      </c>
      <c r="C315" s="230" t="s">
        <v>366</v>
      </c>
      <c r="D315" s="195" t="s">
        <v>207</v>
      </c>
      <c r="E315" s="196">
        <v>2.6865756800000002</v>
      </c>
      <c r="F315" s="199"/>
      <c r="G315" s="197">
        <f>ROUND(E315*F315,2)</f>
        <v>0</v>
      </c>
      <c r="H315" s="199">
        <v>26.9</v>
      </c>
      <c r="I315" s="197">
        <f>ROUND(E315*H315,2)</f>
        <v>72.27</v>
      </c>
      <c r="J315" s="199">
        <v>349.6</v>
      </c>
      <c r="K315" s="197">
        <f>ROUND(E315*J315,2)</f>
        <v>939.23</v>
      </c>
      <c r="L315" s="197">
        <v>21</v>
      </c>
      <c r="M315" s="197">
        <f>G315*(1+L315/100)</f>
        <v>0</v>
      </c>
      <c r="N315" s="197">
        <v>1.17E-3</v>
      </c>
      <c r="O315" s="197">
        <f>ROUND(E315*N315,2)</f>
        <v>0</v>
      </c>
      <c r="P315" s="197">
        <v>7.5999999999999998E-2</v>
      </c>
      <c r="Q315" s="197">
        <f>ROUND(E315*P315,2)</f>
        <v>0.2</v>
      </c>
      <c r="R315" s="198" t="s">
        <v>344</v>
      </c>
      <c r="S315" s="198" t="s">
        <v>194</v>
      </c>
      <c r="X315" s="256"/>
      <c r="Y315" s="225"/>
    </row>
    <row r="316" spans="1:25" x14ac:dyDescent="0.2">
      <c r="A316" s="177"/>
      <c r="B316" s="234" t="s">
        <v>367</v>
      </c>
      <c r="C316" s="235"/>
      <c r="D316" s="200"/>
      <c r="E316" s="201"/>
      <c r="F316" s="184"/>
      <c r="G316" s="184"/>
      <c r="H316" s="184"/>
      <c r="I316" s="184"/>
      <c r="J316" s="184"/>
      <c r="K316" s="184"/>
      <c r="L316" s="184"/>
      <c r="M316" s="184"/>
      <c r="N316" s="184"/>
      <c r="O316" s="184"/>
      <c r="P316" s="184"/>
      <c r="Q316" s="184"/>
      <c r="R316" s="185"/>
      <c r="S316" s="185"/>
      <c r="X316" s="256"/>
      <c r="Y316" s="244"/>
    </row>
    <row r="317" spans="1:25" x14ac:dyDescent="0.2">
      <c r="A317" s="177"/>
      <c r="B317" s="234" t="s">
        <v>1742</v>
      </c>
      <c r="C317" s="235"/>
      <c r="D317" s="200"/>
      <c r="E317" s="201">
        <v>2.6865756800000002</v>
      </c>
      <c r="F317" s="184"/>
      <c r="G317" s="184"/>
      <c r="H317" s="184"/>
      <c r="I317" s="184"/>
      <c r="J317" s="184"/>
      <c r="K317" s="184"/>
      <c r="L317" s="184"/>
      <c r="M317" s="184"/>
      <c r="N317" s="184"/>
      <c r="O317" s="184"/>
      <c r="P317" s="184"/>
      <c r="Q317" s="184"/>
      <c r="R317" s="185"/>
      <c r="S317" s="185"/>
      <c r="X317" s="256"/>
      <c r="Y317" s="244"/>
    </row>
    <row r="318" spans="1:25" ht="33.75" x14ac:dyDescent="0.2">
      <c r="A318" s="193">
        <v>97</v>
      </c>
      <c r="B318" s="230" t="s">
        <v>1743</v>
      </c>
      <c r="C318" s="230" t="s">
        <v>1744</v>
      </c>
      <c r="D318" s="195" t="s">
        <v>207</v>
      </c>
      <c r="E318" s="196">
        <v>8.798535352</v>
      </c>
      <c r="F318" s="199"/>
      <c r="G318" s="197">
        <f>ROUND(E318*F318,2)</f>
        <v>0</v>
      </c>
      <c r="H318" s="199">
        <v>23</v>
      </c>
      <c r="I318" s="197">
        <f>ROUND(E318*H318,2)</f>
        <v>202.37</v>
      </c>
      <c r="J318" s="199">
        <v>268</v>
      </c>
      <c r="K318" s="197">
        <f>ROUND(E318*J318,2)</f>
        <v>2358.0100000000002</v>
      </c>
      <c r="L318" s="197">
        <v>21</v>
      </c>
      <c r="M318" s="197">
        <f>G318*(1+L318/100)</f>
        <v>0</v>
      </c>
      <c r="N318" s="197">
        <v>1E-3</v>
      </c>
      <c r="O318" s="197">
        <f>ROUND(E318*N318,2)</f>
        <v>0.01</v>
      </c>
      <c r="P318" s="197">
        <v>6.3E-2</v>
      </c>
      <c r="Q318" s="197">
        <f>ROUND(E318*P318,2)</f>
        <v>0.55000000000000004</v>
      </c>
      <c r="R318" s="198" t="s">
        <v>344</v>
      </c>
      <c r="S318" s="198" t="s">
        <v>194</v>
      </c>
      <c r="X318" s="256"/>
      <c r="Y318" s="225"/>
    </row>
    <row r="319" spans="1:25" x14ac:dyDescent="0.2">
      <c r="A319" s="177"/>
      <c r="B319" s="234" t="s">
        <v>1745</v>
      </c>
      <c r="C319" s="235"/>
      <c r="D319" s="200"/>
      <c r="E319" s="201"/>
      <c r="F319" s="184"/>
      <c r="G319" s="184"/>
      <c r="H319" s="184"/>
      <c r="I319" s="184"/>
      <c r="J319" s="184"/>
      <c r="K319" s="184"/>
      <c r="L319" s="184"/>
      <c r="M319" s="184"/>
      <c r="N319" s="184"/>
      <c r="O319" s="184"/>
      <c r="P319" s="184"/>
      <c r="Q319" s="184"/>
      <c r="R319" s="185"/>
      <c r="S319" s="185"/>
      <c r="X319" s="256"/>
      <c r="Y319" s="244"/>
    </row>
    <row r="320" spans="1:25" x14ac:dyDescent="0.2">
      <c r="A320" s="177"/>
      <c r="B320" s="234" t="s">
        <v>1746</v>
      </c>
      <c r="C320" s="235"/>
      <c r="D320" s="200"/>
      <c r="E320" s="201"/>
      <c r="F320" s="184"/>
      <c r="G320" s="184"/>
      <c r="H320" s="184"/>
      <c r="I320" s="184"/>
      <c r="J320" s="184"/>
      <c r="K320" s="184"/>
      <c r="L320" s="184"/>
      <c r="M320" s="184"/>
      <c r="N320" s="184"/>
      <c r="O320" s="184"/>
      <c r="P320" s="184"/>
      <c r="Q320" s="184"/>
      <c r="R320" s="185"/>
      <c r="S320" s="185"/>
      <c r="X320" s="256"/>
      <c r="Y320" s="244"/>
    </row>
    <row r="321" spans="1:25" x14ac:dyDescent="0.2">
      <c r="A321" s="177"/>
      <c r="B321" s="234" t="s">
        <v>1747</v>
      </c>
      <c r="C321" s="235"/>
      <c r="D321" s="200"/>
      <c r="E321" s="201"/>
      <c r="F321" s="184"/>
      <c r="G321" s="184"/>
      <c r="H321" s="184"/>
      <c r="I321" s="184"/>
      <c r="J321" s="184"/>
      <c r="K321" s="184"/>
      <c r="L321" s="184"/>
      <c r="M321" s="184"/>
      <c r="N321" s="184"/>
      <c r="O321" s="184"/>
      <c r="P321" s="184"/>
      <c r="Q321" s="184"/>
      <c r="R321" s="185"/>
      <c r="S321" s="185"/>
      <c r="X321" s="256"/>
      <c r="Y321" s="244"/>
    </row>
    <row r="322" spans="1:25" x14ac:dyDescent="0.2">
      <c r="A322" s="177"/>
      <c r="B322" s="234" t="s">
        <v>1748</v>
      </c>
      <c r="C322" s="235"/>
      <c r="D322" s="200"/>
      <c r="E322" s="201">
        <v>8.798535352</v>
      </c>
      <c r="F322" s="184"/>
      <c r="G322" s="184"/>
      <c r="H322" s="184"/>
      <c r="I322" s="184"/>
      <c r="J322" s="184"/>
      <c r="K322" s="184"/>
      <c r="L322" s="184"/>
      <c r="M322" s="184"/>
      <c r="N322" s="184"/>
      <c r="O322" s="184"/>
      <c r="P322" s="184"/>
      <c r="Q322" s="184"/>
      <c r="R322" s="185"/>
      <c r="S322" s="185"/>
      <c r="X322" s="256"/>
      <c r="Y322" s="244"/>
    </row>
    <row r="323" spans="1:25" ht="33.75" x14ac:dyDescent="0.2">
      <c r="A323" s="193">
        <v>98</v>
      </c>
      <c r="B323" s="230" t="s">
        <v>1749</v>
      </c>
      <c r="C323" s="230" t="s">
        <v>1750</v>
      </c>
      <c r="D323" s="195" t="s">
        <v>207</v>
      </c>
      <c r="E323" s="196">
        <v>11.378738999999999</v>
      </c>
      <c r="F323" s="199"/>
      <c r="G323" s="197">
        <f>ROUND(E323*F323,2)</f>
        <v>0</v>
      </c>
      <c r="H323" s="199">
        <v>9.76</v>
      </c>
      <c r="I323" s="197">
        <f>ROUND(E323*H323,2)</f>
        <v>111.06</v>
      </c>
      <c r="J323" s="199">
        <v>123.74</v>
      </c>
      <c r="K323" s="197">
        <f>ROUND(E323*J323,2)</f>
        <v>1408.01</v>
      </c>
      <c r="L323" s="197">
        <v>21</v>
      </c>
      <c r="M323" s="197">
        <f>G323*(1+L323/100)</f>
        <v>0</v>
      </c>
      <c r="N323" s="197">
        <v>4.2000000000000002E-4</v>
      </c>
      <c r="O323" s="197">
        <f>ROUND(E323*N323,2)</f>
        <v>0</v>
      </c>
      <c r="P323" s="197">
        <v>2.5000000000000001E-2</v>
      </c>
      <c r="Q323" s="197">
        <f>ROUND(E323*P323,2)</f>
        <v>0.28000000000000003</v>
      </c>
      <c r="R323" s="198" t="s">
        <v>344</v>
      </c>
      <c r="S323" s="198" t="s">
        <v>194</v>
      </c>
      <c r="X323" s="256"/>
      <c r="Y323" s="225"/>
    </row>
    <row r="324" spans="1:25" x14ac:dyDescent="0.2">
      <c r="A324" s="177"/>
      <c r="B324" s="234" t="s">
        <v>1751</v>
      </c>
      <c r="C324" s="235"/>
      <c r="D324" s="200"/>
      <c r="E324" s="201"/>
      <c r="F324" s="184"/>
      <c r="G324" s="184"/>
      <c r="H324" s="184"/>
      <c r="I324" s="184"/>
      <c r="J324" s="184"/>
      <c r="K324" s="184"/>
      <c r="L324" s="184"/>
      <c r="M324" s="184"/>
      <c r="N324" s="184"/>
      <c r="O324" s="184"/>
      <c r="P324" s="184"/>
      <c r="Q324" s="184"/>
      <c r="R324" s="185"/>
      <c r="S324" s="185"/>
      <c r="X324" s="256"/>
      <c r="Y324" s="244"/>
    </row>
    <row r="325" spans="1:25" x14ac:dyDescent="0.2">
      <c r="A325" s="177"/>
      <c r="B325" s="234" t="s">
        <v>1752</v>
      </c>
      <c r="C325" s="235"/>
      <c r="D325" s="200"/>
      <c r="E325" s="201">
        <v>11.378738999999999</v>
      </c>
      <c r="F325" s="184"/>
      <c r="G325" s="184"/>
      <c r="H325" s="184"/>
      <c r="I325" s="184"/>
      <c r="J325" s="184"/>
      <c r="K325" s="184"/>
      <c r="L325" s="184"/>
      <c r="M325" s="184"/>
      <c r="N325" s="184"/>
      <c r="O325" s="184"/>
      <c r="P325" s="184"/>
      <c r="Q325" s="184"/>
      <c r="R325" s="185"/>
      <c r="S325" s="185"/>
      <c r="X325" s="256"/>
      <c r="Y325" s="244"/>
    </row>
    <row r="326" spans="1:25" x14ac:dyDescent="0.2">
      <c r="A326" s="193">
        <v>99</v>
      </c>
      <c r="B326" s="230" t="s">
        <v>370</v>
      </c>
      <c r="C326" s="230" t="s">
        <v>371</v>
      </c>
      <c r="D326" s="195" t="s">
        <v>293</v>
      </c>
      <c r="E326" s="196">
        <v>13.211269999999999</v>
      </c>
      <c r="F326" s="199"/>
      <c r="G326" s="197">
        <f>ROUND(E326*F326,2)</f>
        <v>0</v>
      </c>
      <c r="H326" s="199">
        <v>0</v>
      </c>
      <c r="I326" s="197">
        <f>ROUND(E326*H326,2)</f>
        <v>0</v>
      </c>
      <c r="J326" s="199">
        <v>34</v>
      </c>
      <c r="K326" s="197">
        <f>ROUND(E326*J326,2)</f>
        <v>449.18</v>
      </c>
      <c r="L326" s="197">
        <v>21</v>
      </c>
      <c r="M326" s="197">
        <f>G326*(1+L326/100)</f>
        <v>0</v>
      </c>
      <c r="N326" s="197">
        <v>0</v>
      </c>
      <c r="O326" s="197">
        <f>ROUND(E326*N326,2)</f>
        <v>0</v>
      </c>
      <c r="P326" s="197">
        <v>1.1129999999999999E-2</v>
      </c>
      <c r="Q326" s="197">
        <f>ROUND(E326*P326,2)</f>
        <v>0.15</v>
      </c>
      <c r="R326" s="198" t="s">
        <v>344</v>
      </c>
      <c r="S326" s="198" t="s">
        <v>194</v>
      </c>
      <c r="X326" s="256"/>
      <c r="Y326" s="225"/>
    </row>
    <row r="327" spans="1:25" x14ac:dyDescent="0.2">
      <c r="A327" s="177"/>
      <c r="B327" s="234" t="s">
        <v>1753</v>
      </c>
      <c r="C327" s="235"/>
      <c r="D327" s="200"/>
      <c r="E327" s="201"/>
      <c r="F327" s="184"/>
      <c r="G327" s="184"/>
      <c r="H327" s="184"/>
      <c r="I327" s="184"/>
      <c r="J327" s="184"/>
      <c r="K327" s="184"/>
      <c r="L327" s="184"/>
      <c r="M327" s="184"/>
      <c r="N327" s="184"/>
      <c r="O327" s="184"/>
      <c r="P327" s="184"/>
      <c r="Q327" s="184"/>
      <c r="R327" s="185"/>
      <c r="S327" s="185"/>
      <c r="X327" s="256"/>
      <c r="Y327" s="244"/>
    </row>
    <row r="328" spans="1:25" x14ac:dyDescent="0.2">
      <c r="A328" s="177"/>
      <c r="B328" s="234" t="s">
        <v>1754</v>
      </c>
      <c r="C328" s="235"/>
      <c r="D328" s="200"/>
      <c r="E328" s="201">
        <v>13.211269999999999</v>
      </c>
      <c r="F328" s="184"/>
      <c r="G328" s="184"/>
      <c r="H328" s="184"/>
      <c r="I328" s="184"/>
      <c r="J328" s="184"/>
      <c r="K328" s="184"/>
      <c r="L328" s="184"/>
      <c r="M328" s="184"/>
      <c r="N328" s="184"/>
      <c r="O328" s="184"/>
      <c r="P328" s="184"/>
      <c r="Q328" s="184"/>
      <c r="R328" s="185"/>
      <c r="S328" s="185"/>
      <c r="X328" s="256"/>
      <c r="Y328" s="244"/>
    </row>
    <row r="329" spans="1:25" ht="22.5" x14ac:dyDescent="0.2">
      <c r="A329" s="193">
        <v>100</v>
      </c>
      <c r="B329" s="230" t="s">
        <v>1755</v>
      </c>
      <c r="C329" s="230" t="s">
        <v>1756</v>
      </c>
      <c r="D329" s="195" t="s">
        <v>293</v>
      </c>
      <c r="E329" s="196">
        <v>10.696867000000001</v>
      </c>
      <c r="F329" s="199"/>
      <c r="G329" s="197">
        <f>ROUND(E329*F329,2)</f>
        <v>0</v>
      </c>
      <c r="H329" s="199">
        <v>0</v>
      </c>
      <c r="I329" s="197">
        <f>ROUND(E329*H329,2)</f>
        <v>0</v>
      </c>
      <c r="J329" s="199">
        <v>202.5</v>
      </c>
      <c r="K329" s="197">
        <f>ROUND(E329*J329,2)</f>
        <v>2166.12</v>
      </c>
      <c r="L329" s="197">
        <v>21</v>
      </c>
      <c r="M329" s="197">
        <f>G329*(1+L329/100)</f>
        <v>0</v>
      </c>
      <c r="N329" s="197">
        <v>0</v>
      </c>
      <c r="O329" s="197">
        <f>ROUND(E329*N329,2)</f>
        <v>0</v>
      </c>
      <c r="P329" s="197">
        <v>3.6999999999999998E-2</v>
      </c>
      <c r="Q329" s="197">
        <f>ROUND(E329*P329,2)</f>
        <v>0.4</v>
      </c>
      <c r="R329" s="198" t="s">
        <v>344</v>
      </c>
      <c r="S329" s="198" t="s">
        <v>194</v>
      </c>
      <c r="X329" s="256"/>
      <c r="Y329" s="225"/>
    </row>
    <row r="330" spans="1:25" x14ac:dyDescent="0.2">
      <c r="A330" s="177"/>
      <c r="B330" s="234" t="s">
        <v>1757</v>
      </c>
      <c r="C330" s="235"/>
      <c r="D330" s="200"/>
      <c r="E330" s="201"/>
      <c r="F330" s="184"/>
      <c r="G330" s="184"/>
      <c r="H330" s="184"/>
      <c r="I330" s="184"/>
      <c r="J330" s="184"/>
      <c r="K330" s="184"/>
      <c r="L330" s="184"/>
      <c r="M330" s="184"/>
      <c r="N330" s="184"/>
      <c r="O330" s="184"/>
      <c r="P330" s="184"/>
      <c r="Q330" s="184"/>
      <c r="R330" s="185"/>
      <c r="S330" s="185"/>
      <c r="X330" s="256"/>
      <c r="Y330" s="244"/>
    </row>
    <row r="331" spans="1:25" x14ac:dyDescent="0.2">
      <c r="A331" s="177"/>
      <c r="B331" s="234" t="s">
        <v>1758</v>
      </c>
      <c r="C331" s="235"/>
      <c r="D331" s="200"/>
      <c r="E331" s="201">
        <v>10.696867000000001</v>
      </c>
      <c r="F331" s="184"/>
      <c r="G331" s="184"/>
      <c r="H331" s="184"/>
      <c r="I331" s="184"/>
      <c r="J331" s="184"/>
      <c r="K331" s="184"/>
      <c r="L331" s="184"/>
      <c r="M331" s="184"/>
      <c r="N331" s="184"/>
      <c r="O331" s="184"/>
      <c r="P331" s="184"/>
      <c r="Q331" s="184"/>
      <c r="R331" s="185"/>
      <c r="S331" s="185"/>
      <c r="X331" s="256"/>
      <c r="Y331" s="244"/>
    </row>
    <row r="332" spans="1:25" ht="22.5" x14ac:dyDescent="0.2">
      <c r="A332" s="193">
        <v>101</v>
      </c>
      <c r="B332" s="230" t="s">
        <v>375</v>
      </c>
      <c r="C332" s="230" t="s">
        <v>376</v>
      </c>
      <c r="D332" s="195" t="s">
        <v>207</v>
      </c>
      <c r="E332" s="196">
        <v>354.94889576999998</v>
      </c>
      <c r="F332" s="199"/>
      <c r="G332" s="197">
        <f>ROUND(E332*F332,2)</f>
        <v>0</v>
      </c>
      <c r="H332" s="236">
        <v>0</v>
      </c>
      <c r="I332" s="197">
        <f>ROUND(E332*H332,2)</f>
        <v>0</v>
      </c>
      <c r="J332" s="236">
        <v>110.5</v>
      </c>
      <c r="K332" s="197">
        <f>ROUND(E332*J332,2)</f>
        <v>39221.85</v>
      </c>
      <c r="L332" s="197">
        <v>21</v>
      </c>
      <c r="M332" s="197">
        <f>G332*(1+L332/100)</f>
        <v>0</v>
      </c>
      <c r="N332" s="197">
        <v>0</v>
      </c>
      <c r="O332" s="197">
        <f>ROUND(E332*N332,2)</f>
        <v>0</v>
      </c>
      <c r="P332" s="197">
        <v>0.05</v>
      </c>
      <c r="Q332" s="197">
        <f>ROUND(E332*P332,2)</f>
        <v>17.75</v>
      </c>
      <c r="R332" s="198" t="s">
        <v>344</v>
      </c>
      <c r="S332" s="198" t="s">
        <v>194</v>
      </c>
      <c r="X332" s="256"/>
      <c r="Y332" s="225"/>
    </row>
    <row r="333" spans="1:25" x14ac:dyDescent="0.2">
      <c r="A333" s="177"/>
      <c r="B333" s="317" t="s">
        <v>1759</v>
      </c>
      <c r="C333" s="317"/>
      <c r="D333" s="318"/>
      <c r="E333" s="201"/>
      <c r="F333" s="184"/>
      <c r="G333" s="184"/>
      <c r="H333" s="184"/>
      <c r="I333" s="184"/>
      <c r="J333" s="184"/>
      <c r="K333" s="184"/>
      <c r="L333" s="184"/>
      <c r="M333" s="184"/>
      <c r="N333" s="184"/>
      <c r="O333" s="184"/>
      <c r="P333" s="184"/>
      <c r="Q333" s="184"/>
      <c r="R333" s="185"/>
      <c r="S333" s="185"/>
      <c r="X333" s="256"/>
      <c r="Y333" s="244"/>
    </row>
    <row r="334" spans="1:25" x14ac:dyDescent="0.2">
      <c r="A334" s="177"/>
      <c r="B334" s="234" t="s">
        <v>1512</v>
      </c>
      <c r="C334" s="235"/>
      <c r="D334" s="200"/>
      <c r="E334" s="201"/>
      <c r="F334" s="184"/>
      <c r="G334" s="184"/>
      <c r="H334" s="184"/>
      <c r="I334" s="184"/>
      <c r="J334" s="184"/>
      <c r="K334" s="184"/>
      <c r="L334" s="184"/>
      <c r="M334" s="184"/>
      <c r="N334" s="184"/>
      <c r="O334" s="184"/>
      <c r="P334" s="184"/>
      <c r="Q334" s="184"/>
      <c r="R334" s="185"/>
      <c r="S334" s="185"/>
      <c r="X334" s="256"/>
      <c r="Y334" s="244"/>
    </row>
    <row r="335" spans="1:25" x14ac:dyDescent="0.2">
      <c r="A335" s="177"/>
      <c r="B335" s="234" t="s">
        <v>1513</v>
      </c>
      <c r="C335" s="235"/>
      <c r="D335" s="200"/>
      <c r="E335" s="201"/>
      <c r="F335" s="184"/>
      <c r="G335" s="184"/>
      <c r="H335" s="184"/>
      <c r="I335" s="184"/>
      <c r="J335" s="184"/>
      <c r="K335" s="184"/>
      <c r="L335" s="184"/>
      <c r="M335" s="184"/>
      <c r="N335" s="184"/>
      <c r="O335" s="184"/>
      <c r="P335" s="184"/>
      <c r="Q335" s="184"/>
      <c r="R335" s="185"/>
      <c r="S335" s="185"/>
      <c r="X335" s="256"/>
      <c r="Y335" s="244"/>
    </row>
    <row r="336" spans="1:25" x14ac:dyDescent="0.2">
      <c r="A336" s="177"/>
      <c r="B336" s="234" t="s">
        <v>1760</v>
      </c>
      <c r="C336" s="235"/>
      <c r="D336" s="200"/>
      <c r="E336" s="201"/>
      <c r="F336" s="184"/>
      <c r="G336" s="184"/>
      <c r="H336" s="184"/>
      <c r="I336" s="184"/>
      <c r="J336" s="184"/>
      <c r="K336" s="184"/>
      <c r="L336" s="184"/>
      <c r="M336" s="184"/>
      <c r="N336" s="184"/>
      <c r="O336" s="184"/>
      <c r="P336" s="184"/>
      <c r="Q336" s="184"/>
      <c r="R336" s="185"/>
      <c r="S336" s="185"/>
      <c r="X336" s="256"/>
      <c r="Y336" s="244"/>
    </row>
    <row r="337" spans="1:25" x14ac:dyDescent="0.2">
      <c r="A337" s="177"/>
      <c r="B337" s="234" t="s">
        <v>259</v>
      </c>
      <c r="C337" s="235"/>
      <c r="D337" s="200"/>
      <c r="E337" s="201"/>
      <c r="F337" s="184"/>
      <c r="G337" s="184"/>
      <c r="H337" s="184"/>
      <c r="I337" s="184"/>
      <c r="J337" s="184"/>
      <c r="K337" s="184"/>
      <c r="L337" s="184"/>
      <c r="M337" s="184"/>
      <c r="N337" s="184"/>
      <c r="O337" s="184"/>
      <c r="P337" s="184"/>
      <c r="Q337" s="184"/>
      <c r="R337" s="185"/>
      <c r="S337" s="185"/>
      <c r="X337" s="256"/>
      <c r="Y337" s="244"/>
    </row>
    <row r="338" spans="1:25" x14ac:dyDescent="0.2">
      <c r="A338" s="177"/>
      <c r="B338" s="234" t="s">
        <v>1761</v>
      </c>
      <c r="C338" s="235"/>
      <c r="D338" s="200"/>
      <c r="E338" s="201">
        <v>354.94889576999998</v>
      </c>
      <c r="F338" s="184"/>
      <c r="G338" s="184"/>
      <c r="H338" s="184"/>
      <c r="I338" s="184"/>
      <c r="J338" s="184"/>
      <c r="K338" s="184"/>
      <c r="L338" s="184"/>
      <c r="M338" s="184"/>
      <c r="N338" s="184"/>
      <c r="O338" s="184"/>
      <c r="P338" s="184"/>
      <c r="Q338" s="184"/>
      <c r="R338" s="185"/>
      <c r="S338" s="185"/>
      <c r="X338" s="256"/>
      <c r="Y338" s="244"/>
    </row>
    <row r="339" spans="1:25" ht="22.5" x14ac:dyDescent="0.2">
      <c r="A339" s="193">
        <v>102</v>
      </c>
      <c r="B339" s="230" t="s">
        <v>378</v>
      </c>
      <c r="C339" s="230" t="s">
        <v>379</v>
      </c>
      <c r="D339" s="195" t="s">
        <v>207</v>
      </c>
      <c r="E339" s="196">
        <v>539.32202167039998</v>
      </c>
      <c r="F339" s="199"/>
      <c r="G339" s="197">
        <f>ROUND(E339*F339,2)</f>
        <v>0</v>
      </c>
      <c r="H339" s="236">
        <v>0</v>
      </c>
      <c r="I339" s="197">
        <f>ROUND(E339*H339,2)</f>
        <v>0</v>
      </c>
      <c r="J339" s="236">
        <v>86.9</v>
      </c>
      <c r="K339" s="197">
        <f>ROUND(E339*J339,2)</f>
        <v>46867.08</v>
      </c>
      <c r="L339" s="197">
        <v>21</v>
      </c>
      <c r="M339" s="197">
        <f>G339*(1+L339/100)</f>
        <v>0</v>
      </c>
      <c r="N339" s="197">
        <v>0</v>
      </c>
      <c r="O339" s="197">
        <f>ROUND(E339*N339,2)</f>
        <v>0</v>
      </c>
      <c r="P339" s="197">
        <v>4.5999999999999999E-2</v>
      </c>
      <c r="Q339" s="197">
        <f>ROUND(E339*P339,2)</f>
        <v>24.81</v>
      </c>
      <c r="R339" s="198" t="s">
        <v>344</v>
      </c>
      <c r="S339" s="198" t="s">
        <v>194</v>
      </c>
      <c r="X339" s="256"/>
      <c r="Y339" s="225"/>
    </row>
    <row r="340" spans="1:25" x14ac:dyDescent="0.2">
      <c r="A340" s="177"/>
      <c r="B340" s="234" t="s">
        <v>1545</v>
      </c>
      <c r="C340" s="235"/>
      <c r="D340" s="200"/>
      <c r="E340" s="201">
        <v>539.32202167039998</v>
      </c>
      <c r="F340" s="184"/>
      <c r="G340" s="184"/>
      <c r="H340" s="184"/>
      <c r="I340" s="184"/>
      <c r="J340" s="184"/>
      <c r="K340" s="184"/>
      <c r="L340" s="184"/>
      <c r="M340" s="184"/>
      <c r="N340" s="184"/>
      <c r="O340" s="184"/>
      <c r="P340" s="184"/>
      <c r="Q340" s="184"/>
      <c r="R340" s="185"/>
      <c r="S340" s="185"/>
      <c r="X340" s="256"/>
      <c r="Y340" s="244"/>
    </row>
    <row r="341" spans="1:25" ht="33.75" x14ac:dyDescent="0.2">
      <c r="A341" s="193">
        <v>103</v>
      </c>
      <c r="B341" s="230" t="s">
        <v>1762</v>
      </c>
      <c r="C341" s="230" t="s">
        <v>1763</v>
      </c>
      <c r="D341" s="195" t="s">
        <v>192</v>
      </c>
      <c r="E341" s="196">
        <v>49.959406219400002</v>
      </c>
      <c r="F341" s="199"/>
      <c r="G341" s="197">
        <f>ROUND(E341*F341,2)</f>
        <v>0</v>
      </c>
      <c r="H341" s="236">
        <v>6.85</v>
      </c>
      <c r="I341" s="197">
        <f>ROUND(E341*H341,2)</f>
        <v>342.22</v>
      </c>
      <c r="J341" s="236">
        <v>215.65</v>
      </c>
      <c r="K341" s="197">
        <f>ROUND(E341*J341,2)</f>
        <v>10773.75</v>
      </c>
      <c r="L341" s="197">
        <v>21</v>
      </c>
      <c r="M341" s="197">
        <f>G341*(1+L341/100)</f>
        <v>0</v>
      </c>
      <c r="N341" s="197">
        <v>7.5000000000000002E-4</v>
      </c>
      <c r="O341" s="197">
        <f>ROUND(E341*N341,2)</f>
        <v>0.04</v>
      </c>
      <c r="P341" s="197">
        <v>0.25</v>
      </c>
      <c r="Q341" s="197">
        <f>ROUND(E341*P341,2)</f>
        <v>12.49</v>
      </c>
      <c r="R341" s="198" t="s">
        <v>662</v>
      </c>
      <c r="S341" s="198" t="s">
        <v>194</v>
      </c>
      <c r="X341" s="256"/>
      <c r="Y341" s="225"/>
    </row>
    <row r="342" spans="1:25" x14ac:dyDescent="0.2">
      <c r="A342" s="177"/>
      <c r="B342" s="319" t="s">
        <v>1764</v>
      </c>
      <c r="C342" s="319"/>
      <c r="D342" s="320"/>
      <c r="E342" s="320"/>
      <c r="F342" s="320"/>
      <c r="G342" s="320"/>
      <c r="H342" s="184"/>
      <c r="I342" s="184"/>
      <c r="J342" s="184"/>
      <c r="K342" s="184"/>
      <c r="L342" s="184"/>
      <c r="M342" s="184"/>
      <c r="N342" s="184"/>
      <c r="O342" s="184"/>
      <c r="P342" s="184"/>
      <c r="Q342" s="184"/>
      <c r="R342" s="185"/>
      <c r="S342" s="185"/>
      <c r="X342" s="256"/>
      <c r="Y342" s="256"/>
    </row>
    <row r="343" spans="1:25" x14ac:dyDescent="0.2">
      <c r="A343" s="177"/>
      <c r="B343" s="234" t="s">
        <v>1765</v>
      </c>
      <c r="C343" s="235"/>
      <c r="D343" s="200"/>
      <c r="E343" s="201"/>
      <c r="F343" s="184"/>
      <c r="G343" s="184"/>
      <c r="H343" s="184"/>
      <c r="I343" s="184"/>
      <c r="J343" s="184"/>
      <c r="K343" s="184"/>
      <c r="L343" s="184"/>
      <c r="M343" s="184"/>
      <c r="N343" s="184"/>
      <c r="O343" s="184"/>
      <c r="P343" s="184"/>
      <c r="Q343" s="184"/>
      <c r="R343" s="185"/>
      <c r="S343" s="185"/>
      <c r="X343" s="256"/>
      <c r="Y343" s="256"/>
    </row>
    <row r="344" spans="1:25" x14ac:dyDescent="0.2">
      <c r="A344" s="177"/>
      <c r="B344" s="234" t="s">
        <v>1766</v>
      </c>
      <c r="C344" s="235"/>
      <c r="D344" s="200"/>
      <c r="E344" s="201">
        <v>49.959406219400002</v>
      </c>
      <c r="F344" s="184"/>
      <c r="G344" s="184"/>
      <c r="H344" s="184"/>
      <c r="I344" s="184"/>
      <c r="J344" s="184"/>
      <c r="K344" s="184"/>
      <c r="L344" s="184"/>
      <c r="M344" s="184"/>
      <c r="N344" s="184"/>
      <c r="O344" s="184"/>
      <c r="P344" s="184"/>
      <c r="Q344" s="184"/>
      <c r="R344" s="185"/>
      <c r="S344" s="185"/>
      <c r="X344" s="256"/>
      <c r="Y344" s="244"/>
    </row>
    <row r="345" spans="1:25" x14ac:dyDescent="0.2">
      <c r="A345" s="193">
        <v>104</v>
      </c>
      <c r="B345" s="230" t="s">
        <v>391</v>
      </c>
      <c r="C345" s="230" t="s">
        <v>2882</v>
      </c>
      <c r="D345" s="195" t="s">
        <v>326</v>
      </c>
      <c r="E345" s="196">
        <v>85.233999999999995</v>
      </c>
      <c r="F345" s="199"/>
      <c r="G345" s="197">
        <f>ROUND(E345*F345,2)</f>
        <v>0</v>
      </c>
      <c r="H345" s="199">
        <v>0</v>
      </c>
      <c r="I345" s="197">
        <f>ROUND(E345*H345,2)</f>
        <v>0</v>
      </c>
      <c r="J345" s="199">
        <v>300</v>
      </c>
      <c r="K345" s="197">
        <f>ROUND(E345*J345,2)</f>
        <v>25570.2</v>
      </c>
      <c r="L345" s="197">
        <v>21</v>
      </c>
      <c r="M345" s="197">
        <f>G345*(1+L345/100)</f>
        <v>0</v>
      </c>
      <c r="N345" s="197">
        <v>0</v>
      </c>
      <c r="O345" s="197">
        <f>ROUND(E345*N345,2)</f>
        <v>0</v>
      </c>
      <c r="P345" s="197">
        <v>0</v>
      </c>
      <c r="Q345" s="197">
        <f>ROUND(E345*P345,2)</f>
        <v>0</v>
      </c>
      <c r="R345" s="198"/>
      <c r="S345" s="198" t="s">
        <v>339</v>
      </c>
      <c r="X345" s="256"/>
      <c r="Y345" s="225"/>
    </row>
    <row r="346" spans="1:25" x14ac:dyDescent="0.2">
      <c r="A346" s="162"/>
      <c r="B346" s="231"/>
      <c r="C346" s="231"/>
      <c r="D346" s="180"/>
      <c r="E346" s="181"/>
      <c r="F346" s="182"/>
      <c r="G346" s="182"/>
      <c r="H346" s="182"/>
      <c r="I346" s="182"/>
      <c r="J346" s="182"/>
      <c r="K346" s="182"/>
      <c r="L346" s="182"/>
      <c r="M346" s="182"/>
      <c r="N346" s="182"/>
      <c r="O346" s="182"/>
      <c r="P346" s="182"/>
      <c r="Q346" s="182"/>
      <c r="R346" s="183"/>
      <c r="S346" s="183"/>
      <c r="X346" s="256"/>
      <c r="Y346" s="264"/>
    </row>
    <row r="347" spans="1:25" x14ac:dyDescent="0.2">
      <c r="A347" s="179" t="s">
        <v>188</v>
      </c>
      <c r="B347" s="229" t="s">
        <v>115</v>
      </c>
      <c r="C347" s="229" t="s">
        <v>116</v>
      </c>
      <c r="D347" s="187"/>
      <c r="E347" s="188"/>
      <c r="F347" s="189"/>
      <c r="G347" s="190">
        <f>SUMIF(AE348:AE369,"&lt;&gt;NOR",G348:G369)</f>
        <v>0</v>
      </c>
      <c r="H347" s="189"/>
      <c r="I347" s="189">
        <f>SUM(I348:I369)</f>
        <v>4885.32</v>
      </c>
      <c r="J347" s="189"/>
      <c r="K347" s="189">
        <f>SUM(K348:K369)</f>
        <v>98949.68</v>
      </c>
      <c r="L347" s="189"/>
      <c r="M347" s="189">
        <f>SUM(M348:M369)</f>
        <v>0</v>
      </c>
      <c r="N347" s="189"/>
      <c r="O347" s="189">
        <f>SUM(O348:O369)</f>
        <v>0.04</v>
      </c>
      <c r="P347" s="189"/>
      <c r="Q347" s="189">
        <f>SUM(Q348:Q369)</f>
        <v>12.46</v>
      </c>
      <c r="R347" s="191"/>
      <c r="S347" s="191"/>
      <c r="X347" s="256"/>
      <c r="Y347" s="265"/>
    </row>
    <row r="348" spans="1:25" ht="22.5" x14ac:dyDescent="0.2">
      <c r="A348" s="193">
        <v>105</v>
      </c>
      <c r="B348" s="230" t="s">
        <v>1767</v>
      </c>
      <c r="C348" s="230" t="s">
        <v>1768</v>
      </c>
      <c r="D348" s="195" t="s">
        <v>207</v>
      </c>
      <c r="E348" s="196">
        <v>315.79196999999999</v>
      </c>
      <c r="F348" s="199"/>
      <c r="G348" s="197">
        <f>ROUND(E348*F348,2)</f>
        <v>0</v>
      </c>
      <c r="H348" s="199">
        <v>0</v>
      </c>
      <c r="I348" s="197">
        <f>ROUND(E348*H348,2)</f>
        <v>0</v>
      </c>
      <c r="J348" s="199">
        <v>42.6</v>
      </c>
      <c r="K348" s="197">
        <f>ROUND(E348*J348,2)</f>
        <v>13452.74</v>
      </c>
      <c r="L348" s="197">
        <v>21</v>
      </c>
      <c r="M348" s="197">
        <f>G348*(1+L348/100)</f>
        <v>0</v>
      </c>
      <c r="N348" s="197">
        <v>0</v>
      </c>
      <c r="O348" s="197">
        <f>ROUND(E348*N348,2)</f>
        <v>0</v>
      </c>
      <c r="P348" s="197">
        <v>1.4999999999999999E-2</v>
      </c>
      <c r="Q348" s="197">
        <f>ROUND(E348*P348,2)</f>
        <v>4.74</v>
      </c>
      <c r="R348" s="198" t="s">
        <v>803</v>
      </c>
      <c r="S348" s="198" t="s">
        <v>194</v>
      </c>
      <c r="X348" s="256"/>
      <c r="Y348" s="225"/>
    </row>
    <row r="349" spans="1:25" x14ac:dyDescent="0.2">
      <c r="A349" s="193">
        <v>106</v>
      </c>
      <c r="B349" s="230" t="s">
        <v>1769</v>
      </c>
      <c r="C349" s="230" t="s">
        <v>1770</v>
      </c>
      <c r="D349" s="195" t="s">
        <v>207</v>
      </c>
      <c r="E349" s="196">
        <v>57.396575599999998</v>
      </c>
      <c r="F349" s="199"/>
      <c r="G349" s="197">
        <f>ROUND(E349*F349,2)</f>
        <v>0</v>
      </c>
      <c r="H349" s="199">
        <v>3.7</v>
      </c>
      <c r="I349" s="197">
        <f>ROUND(E349*H349,2)</f>
        <v>212.37</v>
      </c>
      <c r="J349" s="199">
        <v>49.9</v>
      </c>
      <c r="K349" s="197">
        <f>ROUND(E349*J349,2)</f>
        <v>2864.09</v>
      </c>
      <c r="L349" s="197">
        <v>21</v>
      </c>
      <c r="M349" s="197">
        <f>G349*(1+L349/100)</f>
        <v>0</v>
      </c>
      <c r="N349" s="197">
        <v>1.6000000000000001E-4</v>
      </c>
      <c r="O349" s="197">
        <f>ROUND(E349*N349,2)</f>
        <v>0.01</v>
      </c>
      <c r="P349" s="197">
        <v>1.4E-2</v>
      </c>
      <c r="Q349" s="197">
        <f>ROUND(E349*P349,2)</f>
        <v>0.8</v>
      </c>
      <c r="R349" s="198" t="s">
        <v>803</v>
      </c>
      <c r="S349" s="198" t="s">
        <v>194</v>
      </c>
      <c r="X349" s="256"/>
      <c r="Y349" s="225"/>
    </row>
    <row r="350" spans="1:25" x14ac:dyDescent="0.2">
      <c r="A350" s="177"/>
      <c r="B350" s="234" t="s">
        <v>1608</v>
      </c>
      <c r="C350" s="235"/>
      <c r="D350" s="200"/>
      <c r="E350" s="201"/>
      <c r="F350" s="184"/>
      <c r="G350" s="184"/>
      <c r="H350" s="184"/>
      <c r="I350" s="184"/>
      <c r="J350" s="184"/>
      <c r="K350" s="184"/>
      <c r="L350" s="184"/>
      <c r="M350" s="184"/>
      <c r="N350" s="184"/>
      <c r="O350" s="184"/>
      <c r="P350" s="184"/>
      <c r="Q350" s="184"/>
      <c r="R350" s="185"/>
      <c r="S350" s="185"/>
      <c r="X350" s="256"/>
      <c r="Y350" s="244"/>
    </row>
    <row r="351" spans="1:25" x14ac:dyDescent="0.2">
      <c r="A351" s="177"/>
      <c r="B351" s="234" t="s">
        <v>1771</v>
      </c>
      <c r="C351" s="235"/>
      <c r="D351" s="200"/>
      <c r="E351" s="201">
        <v>57.396575599999998</v>
      </c>
      <c r="F351" s="184"/>
      <c r="G351" s="184"/>
      <c r="H351" s="184"/>
      <c r="I351" s="184"/>
      <c r="J351" s="184"/>
      <c r="K351" s="184"/>
      <c r="L351" s="184"/>
      <c r="M351" s="184"/>
      <c r="N351" s="184"/>
      <c r="O351" s="184"/>
      <c r="P351" s="184"/>
      <c r="Q351" s="184"/>
      <c r="R351" s="185"/>
      <c r="S351" s="185"/>
      <c r="X351" s="256"/>
      <c r="Y351" s="244"/>
    </row>
    <row r="352" spans="1:25" ht="22.5" x14ac:dyDescent="0.2">
      <c r="A352" s="193">
        <v>107</v>
      </c>
      <c r="B352" s="230" t="s">
        <v>1772</v>
      </c>
      <c r="C352" s="230" t="s">
        <v>1773</v>
      </c>
      <c r="D352" s="195" t="s">
        <v>293</v>
      </c>
      <c r="E352" s="196">
        <v>81.995108000000002</v>
      </c>
      <c r="F352" s="199"/>
      <c r="G352" s="197">
        <f>ROUND(E352*F352,2)</f>
        <v>0</v>
      </c>
      <c r="H352" s="199">
        <v>0</v>
      </c>
      <c r="I352" s="197">
        <f>ROUND(E352*H352,2)</f>
        <v>0</v>
      </c>
      <c r="J352" s="199">
        <v>49.4</v>
      </c>
      <c r="K352" s="197">
        <f>ROUND(E352*J352,2)</f>
        <v>4050.56</v>
      </c>
      <c r="L352" s="197">
        <v>21</v>
      </c>
      <c r="M352" s="197">
        <f>G352*(1+L352/100)</f>
        <v>0</v>
      </c>
      <c r="N352" s="197">
        <v>0</v>
      </c>
      <c r="O352" s="197">
        <f>ROUND(E352*N352,2)</f>
        <v>0</v>
      </c>
      <c r="P352" s="197">
        <v>3.3600000000000001E-3</v>
      </c>
      <c r="Q352" s="197">
        <f>ROUND(E352*P352,2)</f>
        <v>0.28000000000000003</v>
      </c>
      <c r="R352" s="198" t="s">
        <v>417</v>
      </c>
      <c r="S352" s="198" t="s">
        <v>194</v>
      </c>
      <c r="X352" s="256"/>
      <c r="Y352" s="225"/>
    </row>
    <row r="353" spans="1:25" x14ac:dyDescent="0.2">
      <c r="A353" s="193">
        <v>108</v>
      </c>
      <c r="B353" s="230" t="s">
        <v>1774</v>
      </c>
      <c r="C353" s="230" t="s">
        <v>1775</v>
      </c>
      <c r="D353" s="195" t="s">
        <v>213</v>
      </c>
      <c r="E353" s="196">
        <v>3.4093599999999999</v>
      </c>
      <c r="F353" s="199"/>
      <c r="G353" s="197">
        <f>ROUND(E353*F353,2)</f>
        <v>0</v>
      </c>
      <c r="H353" s="199">
        <v>0</v>
      </c>
      <c r="I353" s="197">
        <f>ROUND(E353*H353,2)</f>
        <v>0</v>
      </c>
      <c r="J353" s="199">
        <v>140.5</v>
      </c>
      <c r="K353" s="197">
        <f>ROUND(E353*J353,2)</f>
        <v>479.02</v>
      </c>
      <c r="L353" s="197">
        <v>21</v>
      </c>
      <c r="M353" s="197">
        <f>G353*(1+L353/100)</f>
        <v>0</v>
      </c>
      <c r="N353" s="197">
        <v>0</v>
      </c>
      <c r="O353" s="197">
        <f>ROUND(E353*N353,2)</f>
        <v>0</v>
      </c>
      <c r="P353" s="197">
        <v>3.2200000000000002E-3</v>
      </c>
      <c r="Q353" s="197">
        <f>ROUND(E353*P353,2)</f>
        <v>0.01</v>
      </c>
      <c r="R353" s="198" t="s">
        <v>417</v>
      </c>
      <c r="S353" s="198" t="s">
        <v>194</v>
      </c>
      <c r="X353" s="256"/>
      <c r="Y353" s="225"/>
    </row>
    <row r="354" spans="1:25" x14ac:dyDescent="0.2">
      <c r="A354" s="193">
        <v>109</v>
      </c>
      <c r="B354" s="230" t="s">
        <v>415</v>
      </c>
      <c r="C354" s="230" t="s">
        <v>416</v>
      </c>
      <c r="D354" s="195" t="s">
        <v>293</v>
      </c>
      <c r="E354" s="196">
        <v>13.211269999999999</v>
      </c>
      <c r="F354" s="199"/>
      <c r="G354" s="197">
        <f>ROUND(E354*F354,2)</f>
        <v>0</v>
      </c>
      <c r="H354" s="199">
        <v>0</v>
      </c>
      <c r="I354" s="197">
        <f>ROUND(E354*H354,2)</f>
        <v>0</v>
      </c>
      <c r="J354" s="199">
        <v>52.7</v>
      </c>
      <c r="K354" s="197">
        <f>ROUND(E354*J354,2)</f>
        <v>696.23</v>
      </c>
      <c r="L354" s="197">
        <v>21</v>
      </c>
      <c r="M354" s="197">
        <f>G354*(1+L354/100)</f>
        <v>0</v>
      </c>
      <c r="N354" s="197">
        <v>0</v>
      </c>
      <c r="O354" s="197">
        <f>ROUND(E354*N354,2)</f>
        <v>0</v>
      </c>
      <c r="P354" s="197">
        <v>1.3500000000000001E-3</v>
      </c>
      <c r="Q354" s="197">
        <f>ROUND(E354*P354,2)</f>
        <v>0.02</v>
      </c>
      <c r="R354" s="198" t="s">
        <v>417</v>
      </c>
      <c r="S354" s="198" t="s">
        <v>194</v>
      </c>
      <c r="X354" s="256"/>
      <c r="Y354" s="225"/>
    </row>
    <row r="355" spans="1:25" x14ac:dyDescent="0.2">
      <c r="A355" s="177"/>
      <c r="B355" s="234" t="s">
        <v>1753</v>
      </c>
      <c r="C355" s="235"/>
      <c r="D355" s="200"/>
      <c r="E355" s="201"/>
      <c r="F355" s="184"/>
      <c r="G355" s="184"/>
      <c r="H355" s="184"/>
      <c r="I355" s="184"/>
      <c r="J355" s="184"/>
      <c r="K355" s="184"/>
      <c r="L355" s="184"/>
      <c r="M355" s="184"/>
      <c r="N355" s="184"/>
      <c r="O355" s="184"/>
      <c r="P355" s="184"/>
      <c r="Q355" s="184"/>
      <c r="R355" s="185"/>
      <c r="S355" s="185"/>
      <c r="X355" s="256"/>
      <c r="Y355" s="244"/>
    </row>
    <row r="356" spans="1:25" x14ac:dyDescent="0.2">
      <c r="A356" s="177"/>
      <c r="B356" s="234" t="s">
        <v>1754</v>
      </c>
      <c r="C356" s="235"/>
      <c r="D356" s="200"/>
      <c r="E356" s="201">
        <v>13.211269999999999</v>
      </c>
      <c r="F356" s="184"/>
      <c r="G356" s="184"/>
      <c r="H356" s="184"/>
      <c r="I356" s="184"/>
      <c r="J356" s="184"/>
      <c r="K356" s="184"/>
      <c r="L356" s="184"/>
      <c r="M356" s="184"/>
      <c r="N356" s="184"/>
      <c r="O356" s="184"/>
      <c r="P356" s="184"/>
      <c r="Q356" s="184"/>
      <c r="R356" s="185"/>
      <c r="S356" s="185"/>
      <c r="X356" s="256"/>
      <c r="Y356" s="244"/>
    </row>
    <row r="357" spans="1:25" x14ac:dyDescent="0.2">
      <c r="A357" s="193">
        <v>110</v>
      </c>
      <c r="B357" s="230" t="s">
        <v>1776</v>
      </c>
      <c r="C357" s="230" t="s">
        <v>1777</v>
      </c>
      <c r="D357" s="195" t="s">
        <v>293</v>
      </c>
      <c r="E357" s="196">
        <v>29.320495999999999</v>
      </c>
      <c r="F357" s="199"/>
      <c r="G357" s="197">
        <f>ROUND(E357*F357,2)</f>
        <v>0</v>
      </c>
      <c r="H357" s="199">
        <v>0</v>
      </c>
      <c r="I357" s="197">
        <f>ROUND(E357*H357,2)</f>
        <v>0</v>
      </c>
      <c r="J357" s="199">
        <v>33</v>
      </c>
      <c r="K357" s="197">
        <f>ROUND(E357*J357,2)</f>
        <v>967.58</v>
      </c>
      <c r="L357" s="197">
        <v>21</v>
      </c>
      <c r="M357" s="197">
        <f>G357*(1+L357/100)</f>
        <v>0</v>
      </c>
      <c r="N357" s="197">
        <v>0</v>
      </c>
      <c r="O357" s="197">
        <f>ROUND(E357*N357,2)</f>
        <v>0</v>
      </c>
      <c r="P357" s="197">
        <v>2.2599999999999999E-3</v>
      </c>
      <c r="Q357" s="197">
        <f>ROUND(E357*P357,2)</f>
        <v>7.0000000000000007E-2</v>
      </c>
      <c r="R357" s="198" t="s">
        <v>417</v>
      </c>
      <c r="S357" s="198" t="s">
        <v>194</v>
      </c>
      <c r="X357" s="256"/>
      <c r="Y357" s="225"/>
    </row>
    <row r="358" spans="1:25" x14ac:dyDescent="0.2">
      <c r="A358" s="193">
        <v>111</v>
      </c>
      <c r="B358" s="230" t="s">
        <v>1778</v>
      </c>
      <c r="C358" s="230" t="s">
        <v>1779</v>
      </c>
      <c r="D358" s="195" t="s">
        <v>207</v>
      </c>
      <c r="E358" s="196">
        <v>315.79196999999999</v>
      </c>
      <c r="F358" s="199"/>
      <c r="G358" s="197">
        <f>ROUND(E358*F358,2)</f>
        <v>0</v>
      </c>
      <c r="H358" s="199">
        <v>0</v>
      </c>
      <c r="I358" s="197">
        <f>ROUND(E358*H358,2)</f>
        <v>0</v>
      </c>
      <c r="J358" s="199">
        <v>165.5</v>
      </c>
      <c r="K358" s="197">
        <f>ROUND(E358*J358,2)</f>
        <v>52263.57</v>
      </c>
      <c r="L358" s="197">
        <v>21</v>
      </c>
      <c r="M358" s="197">
        <f>G358*(1+L358/100)</f>
        <v>0</v>
      </c>
      <c r="N358" s="197">
        <v>0</v>
      </c>
      <c r="O358" s="197">
        <f>ROUND(E358*N358,2)</f>
        <v>0</v>
      </c>
      <c r="P358" s="197">
        <v>1.7999999999999999E-2</v>
      </c>
      <c r="Q358" s="197">
        <f>ROUND(E358*P358,2)</f>
        <v>5.68</v>
      </c>
      <c r="R358" s="198" t="s">
        <v>1780</v>
      </c>
      <c r="S358" s="198" t="s">
        <v>194</v>
      </c>
      <c r="X358" s="256"/>
      <c r="Y358" s="225"/>
    </row>
    <row r="359" spans="1:25" x14ac:dyDescent="0.2">
      <c r="A359" s="177"/>
      <c r="B359" s="317" t="s">
        <v>1781</v>
      </c>
      <c r="C359" s="317"/>
      <c r="D359" s="318"/>
      <c r="E359" s="201"/>
      <c r="F359" s="184"/>
      <c r="G359" s="184"/>
      <c r="H359" s="184"/>
      <c r="I359" s="184"/>
      <c r="J359" s="184"/>
      <c r="K359" s="184"/>
      <c r="L359" s="184"/>
      <c r="M359" s="184"/>
      <c r="N359" s="184"/>
      <c r="O359" s="184"/>
      <c r="P359" s="184"/>
      <c r="Q359" s="184"/>
      <c r="R359" s="185"/>
      <c r="S359" s="185"/>
      <c r="X359" s="256"/>
      <c r="Y359" s="244"/>
    </row>
    <row r="360" spans="1:25" x14ac:dyDescent="0.2">
      <c r="A360" s="177"/>
      <c r="B360" s="234" t="s">
        <v>1782</v>
      </c>
      <c r="C360" s="235"/>
      <c r="D360" s="200"/>
      <c r="E360" s="201">
        <v>315.79196999999999</v>
      </c>
      <c r="F360" s="184"/>
      <c r="G360" s="184"/>
      <c r="H360" s="184"/>
      <c r="I360" s="184"/>
      <c r="J360" s="184"/>
      <c r="K360" s="184"/>
      <c r="L360" s="184"/>
      <c r="M360" s="184"/>
      <c r="N360" s="184"/>
      <c r="O360" s="184"/>
      <c r="P360" s="184"/>
      <c r="Q360" s="184"/>
      <c r="R360" s="185"/>
      <c r="S360" s="185"/>
      <c r="X360" s="256"/>
      <c r="Y360" s="244"/>
    </row>
    <row r="361" spans="1:25" x14ac:dyDescent="0.2">
      <c r="A361" s="193">
        <v>112</v>
      </c>
      <c r="B361" s="230" t="s">
        <v>1783</v>
      </c>
      <c r="C361" s="230" t="s">
        <v>1784</v>
      </c>
      <c r="D361" s="195" t="s">
        <v>207</v>
      </c>
      <c r="E361" s="196">
        <v>315.79196999999999</v>
      </c>
      <c r="F361" s="199"/>
      <c r="G361" s="197">
        <f>ROUND(E361*F361,2)</f>
        <v>0</v>
      </c>
      <c r="H361" s="199">
        <v>0</v>
      </c>
      <c r="I361" s="197">
        <f>ROUND(E361*H361,2)</f>
        <v>0</v>
      </c>
      <c r="J361" s="199">
        <v>17.2</v>
      </c>
      <c r="K361" s="197">
        <f>ROUND(E361*J361,2)</f>
        <v>5431.62</v>
      </c>
      <c r="L361" s="197">
        <v>21</v>
      </c>
      <c r="M361" s="197">
        <f>G361*(1+L361/100)</f>
        <v>0</v>
      </c>
      <c r="N361" s="197">
        <v>0</v>
      </c>
      <c r="O361" s="197">
        <f>ROUND(E361*N361,2)</f>
        <v>0</v>
      </c>
      <c r="P361" s="197">
        <v>1.8000000000000001E-4</v>
      </c>
      <c r="Q361" s="197">
        <f>ROUND(E361*P361,2)</f>
        <v>0.06</v>
      </c>
      <c r="R361" s="198" t="s">
        <v>1780</v>
      </c>
      <c r="S361" s="198" t="s">
        <v>194</v>
      </c>
      <c r="X361" s="256"/>
      <c r="Y361" s="225"/>
    </row>
    <row r="362" spans="1:25" x14ac:dyDescent="0.2">
      <c r="A362" s="193">
        <v>113</v>
      </c>
      <c r="B362" s="230" t="s">
        <v>1785</v>
      </c>
      <c r="C362" s="230" t="s">
        <v>1786</v>
      </c>
      <c r="D362" s="195" t="s">
        <v>207</v>
      </c>
      <c r="E362" s="196">
        <v>22.219907161999998</v>
      </c>
      <c r="F362" s="199"/>
      <c r="G362" s="197">
        <f>ROUND(E362*F362,2)</f>
        <v>0</v>
      </c>
      <c r="H362" s="199">
        <v>0</v>
      </c>
      <c r="I362" s="197">
        <f>ROUND(E362*H362,2)</f>
        <v>0</v>
      </c>
      <c r="J362" s="199">
        <v>116</v>
      </c>
      <c r="K362" s="197">
        <f>ROUND(E362*J362,2)</f>
        <v>2577.5100000000002</v>
      </c>
      <c r="L362" s="197">
        <v>21</v>
      </c>
      <c r="M362" s="197">
        <f>G362*(1+L362/100)</f>
        <v>0</v>
      </c>
      <c r="N362" s="197">
        <v>0</v>
      </c>
      <c r="O362" s="197">
        <f>ROUND(E362*N362,2)</f>
        <v>0</v>
      </c>
      <c r="P362" s="197">
        <v>7.0000000000000001E-3</v>
      </c>
      <c r="Q362" s="197">
        <f>ROUND(E362*P362,2)</f>
        <v>0.16</v>
      </c>
      <c r="R362" s="198" t="s">
        <v>856</v>
      </c>
      <c r="S362" s="198" t="s">
        <v>194</v>
      </c>
      <c r="X362" s="256"/>
      <c r="Y362" s="225"/>
    </row>
    <row r="363" spans="1:25" x14ac:dyDescent="0.2">
      <c r="A363" s="177"/>
      <c r="B363" s="234" t="s">
        <v>1787</v>
      </c>
      <c r="C363" s="235"/>
      <c r="D363" s="200"/>
      <c r="E363" s="201"/>
      <c r="F363" s="184"/>
      <c r="G363" s="184"/>
      <c r="H363" s="184"/>
      <c r="I363" s="184"/>
      <c r="J363" s="184"/>
      <c r="K363" s="184"/>
      <c r="L363" s="184"/>
      <c r="M363" s="184"/>
      <c r="N363" s="184"/>
      <c r="O363" s="184"/>
      <c r="P363" s="184"/>
      <c r="Q363" s="184"/>
      <c r="R363" s="185"/>
      <c r="S363" s="185"/>
      <c r="X363" s="256"/>
      <c r="Y363" s="244"/>
    </row>
    <row r="364" spans="1:25" x14ac:dyDescent="0.2">
      <c r="A364" s="177"/>
      <c r="B364" s="234" t="s">
        <v>1788</v>
      </c>
      <c r="C364" s="235"/>
      <c r="D364" s="200"/>
      <c r="E364" s="201"/>
      <c r="F364" s="184"/>
      <c r="G364" s="184"/>
      <c r="H364" s="184"/>
      <c r="I364" s="184"/>
      <c r="J364" s="184"/>
      <c r="K364" s="184"/>
      <c r="L364" s="184"/>
      <c r="M364" s="184"/>
      <c r="N364" s="184"/>
      <c r="O364" s="184"/>
      <c r="P364" s="184"/>
      <c r="Q364" s="184"/>
      <c r="R364" s="185"/>
      <c r="S364" s="185"/>
      <c r="X364" s="256"/>
      <c r="Y364" s="244"/>
    </row>
    <row r="365" spans="1:25" x14ac:dyDescent="0.2">
      <c r="A365" s="177"/>
      <c r="B365" s="234" t="s">
        <v>1789</v>
      </c>
      <c r="C365" s="235"/>
      <c r="D365" s="200"/>
      <c r="E365" s="201">
        <v>22.219907161999998</v>
      </c>
      <c r="F365" s="184"/>
      <c r="G365" s="184"/>
      <c r="H365" s="184"/>
      <c r="I365" s="184"/>
      <c r="J365" s="184"/>
      <c r="K365" s="184"/>
      <c r="L365" s="184"/>
      <c r="M365" s="184"/>
      <c r="N365" s="184"/>
      <c r="O365" s="184"/>
      <c r="P365" s="184"/>
      <c r="Q365" s="184"/>
      <c r="R365" s="185"/>
      <c r="S365" s="185"/>
      <c r="X365" s="256"/>
      <c r="Y365" s="244"/>
    </row>
    <row r="366" spans="1:25" ht="22.5" x14ac:dyDescent="0.2">
      <c r="A366" s="193">
        <v>114</v>
      </c>
      <c r="B366" s="230" t="s">
        <v>1790</v>
      </c>
      <c r="C366" s="230" t="s">
        <v>1791</v>
      </c>
      <c r="D366" s="195" t="s">
        <v>574</v>
      </c>
      <c r="E366" s="196">
        <v>639.255</v>
      </c>
      <c r="F366" s="199"/>
      <c r="G366" s="197">
        <f>ROUND(E366*F366,2)</f>
        <v>0</v>
      </c>
      <c r="H366" s="199">
        <v>7.31</v>
      </c>
      <c r="I366" s="197">
        <f>ROUND(E366*H366,2)</f>
        <v>4672.95</v>
      </c>
      <c r="J366" s="199">
        <v>25.29</v>
      </c>
      <c r="K366" s="197">
        <f>ROUND(E366*J366,2)</f>
        <v>16166.76</v>
      </c>
      <c r="L366" s="197">
        <v>21</v>
      </c>
      <c r="M366" s="197">
        <f>G366*(1+L366/100)</f>
        <v>0</v>
      </c>
      <c r="N366" s="197">
        <v>5.0000000000000002E-5</v>
      </c>
      <c r="O366" s="197">
        <f>ROUND(E366*N366,2)</f>
        <v>0.03</v>
      </c>
      <c r="P366" s="197">
        <v>1E-3</v>
      </c>
      <c r="Q366" s="197">
        <f>ROUND(E366*P366,2)</f>
        <v>0.64</v>
      </c>
      <c r="R366" s="198" t="s">
        <v>856</v>
      </c>
      <c r="S366" s="198" t="s">
        <v>194</v>
      </c>
      <c r="X366" s="256"/>
      <c r="Y366" s="225"/>
    </row>
    <row r="367" spans="1:25" x14ac:dyDescent="0.2">
      <c r="A367" s="177"/>
      <c r="B367" s="234" t="s">
        <v>1792</v>
      </c>
      <c r="C367" s="235"/>
      <c r="D367" s="200"/>
      <c r="E367" s="201"/>
      <c r="F367" s="184"/>
      <c r="G367" s="184"/>
      <c r="H367" s="184"/>
      <c r="I367" s="184"/>
      <c r="J367" s="184"/>
      <c r="K367" s="184"/>
      <c r="L367" s="184"/>
      <c r="M367" s="184"/>
      <c r="N367" s="184"/>
      <c r="O367" s="184"/>
      <c r="P367" s="184"/>
      <c r="Q367" s="184"/>
      <c r="R367" s="185"/>
      <c r="S367" s="185"/>
      <c r="X367" s="256"/>
      <c r="Y367" s="244"/>
    </row>
    <row r="368" spans="1:25" x14ac:dyDescent="0.2">
      <c r="A368" s="177"/>
      <c r="B368" s="234" t="s">
        <v>1793</v>
      </c>
      <c r="C368" s="235"/>
      <c r="D368" s="200"/>
      <c r="E368" s="201"/>
      <c r="F368" s="184"/>
      <c r="G368" s="184"/>
      <c r="H368" s="184"/>
      <c r="I368" s="184"/>
      <c r="J368" s="184"/>
      <c r="K368" s="184"/>
      <c r="L368" s="184"/>
      <c r="M368" s="184"/>
      <c r="N368" s="184"/>
      <c r="O368" s="184"/>
      <c r="P368" s="184"/>
      <c r="Q368" s="184"/>
      <c r="R368" s="185"/>
      <c r="S368" s="185"/>
      <c r="X368" s="256"/>
      <c r="Y368" s="244"/>
    </row>
    <row r="369" spans="1:25" x14ac:dyDescent="0.2">
      <c r="A369" s="177"/>
      <c r="B369" s="234" t="s">
        <v>1794</v>
      </c>
      <c r="C369" s="235"/>
      <c r="D369" s="200"/>
      <c r="E369" s="201">
        <v>639.255</v>
      </c>
      <c r="F369" s="184"/>
      <c r="G369" s="184"/>
      <c r="H369" s="184"/>
      <c r="I369" s="184"/>
      <c r="J369" s="184"/>
      <c r="K369" s="184"/>
      <c r="L369" s="184"/>
      <c r="M369" s="184"/>
      <c r="N369" s="184"/>
      <c r="O369" s="184"/>
      <c r="P369" s="184"/>
      <c r="Q369" s="184"/>
      <c r="R369" s="185"/>
      <c r="S369" s="185"/>
      <c r="X369" s="256"/>
      <c r="Y369" s="244"/>
    </row>
    <row r="370" spans="1:25" x14ac:dyDescent="0.2">
      <c r="A370" s="162"/>
      <c r="B370" s="231"/>
      <c r="C370" s="231"/>
      <c r="D370" s="180"/>
      <c r="E370" s="181"/>
      <c r="F370" s="182"/>
      <c r="G370" s="182"/>
      <c r="H370" s="182"/>
      <c r="I370" s="182"/>
      <c r="J370" s="182"/>
      <c r="K370" s="182"/>
      <c r="L370" s="182"/>
      <c r="M370" s="182"/>
      <c r="N370" s="182"/>
      <c r="O370" s="182"/>
      <c r="P370" s="182"/>
      <c r="Q370" s="182"/>
      <c r="R370" s="183"/>
      <c r="S370" s="183"/>
      <c r="X370" s="256"/>
      <c r="Y370" s="264"/>
    </row>
    <row r="371" spans="1:25" x14ac:dyDescent="0.2">
      <c r="A371" s="179" t="s">
        <v>188</v>
      </c>
      <c r="B371" s="229" t="s">
        <v>117</v>
      </c>
      <c r="C371" s="229" t="s">
        <v>118</v>
      </c>
      <c r="D371" s="187"/>
      <c r="E371" s="188"/>
      <c r="F371" s="189"/>
      <c r="G371" s="190">
        <f>SUMIF(AE372:AE377,"&lt;&gt;NOR",G372:G377)</f>
        <v>0</v>
      </c>
      <c r="H371" s="189"/>
      <c r="I371" s="189">
        <f>SUM(I372:I377)</f>
        <v>0</v>
      </c>
      <c r="J371" s="189"/>
      <c r="K371" s="189">
        <f>SUM(K372:K377)</f>
        <v>250763.8</v>
      </c>
      <c r="L371" s="189"/>
      <c r="M371" s="189">
        <f>SUM(M372:M377)</f>
        <v>0</v>
      </c>
      <c r="N371" s="189"/>
      <c r="O371" s="189">
        <f>SUM(O372:O377)</f>
        <v>0</v>
      </c>
      <c r="P371" s="189"/>
      <c r="Q371" s="189">
        <f>SUM(Q372:Q377)</f>
        <v>0</v>
      </c>
      <c r="R371" s="191"/>
      <c r="S371" s="191"/>
      <c r="X371" s="256"/>
      <c r="Y371" s="265"/>
    </row>
    <row r="372" spans="1:25" ht="33.75" x14ac:dyDescent="0.2">
      <c r="A372" s="193">
        <v>115</v>
      </c>
      <c r="B372" s="230" t="s">
        <v>431</v>
      </c>
      <c r="C372" s="230" t="s">
        <v>432</v>
      </c>
      <c r="D372" s="195" t="s">
        <v>433</v>
      </c>
      <c r="E372" s="196">
        <v>196.6774890936</v>
      </c>
      <c r="F372" s="199"/>
      <c r="G372" s="197">
        <f>ROUND(E372*F372,2)</f>
        <v>0</v>
      </c>
      <c r="H372" s="236">
        <v>0</v>
      </c>
      <c r="I372" s="197">
        <f>ROUND(E372*H372,2)</f>
        <v>0</v>
      </c>
      <c r="J372" s="236">
        <v>1275</v>
      </c>
      <c r="K372" s="197">
        <f>ROUND(E372*J372,2)</f>
        <v>250763.8</v>
      </c>
      <c r="L372" s="197">
        <v>21</v>
      </c>
      <c r="M372" s="197">
        <f>G372*(1+L372/100)</f>
        <v>0</v>
      </c>
      <c r="N372" s="197">
        <v>0</v>
      </c>
      <c r="O372" s="197">
        <f>ROUND(E372*N372,2)</f>
        <v>0</v>
      </c>
      <c r="P372" s="197">
        <v>0</v>
      </c>
      <c r="Q372" s="197">
        <f>ROUND(E372*P372,2)</f>
        <v>0</v>
      </c>
      <c r="R372" s="198" t="s">
        <v>193</v>
      </c>
      <c r="S372" s="198" t="s">
        <v>194</v>
      </c>
      <c r="X372" s="256"/>
      <c r="Y372" s="225"/>
    </row>
    <row r="373" spans="1:25" x14ac:dyDescent="0.2">
      <c r="A373" s="177"/>
      <c r="B373" s="234" t="s">
        <v>435</v>
      </c>
      <c r="C373" s="235"/>
      <c r="D373" s="200"/>
      <c r="E373" s="201"/>
      <c r="F373" s="184"/>
      <c r="G373" s="184"/>
      <c r="H373" s="184"/>
      <c r="I373" s="184"/>
      <c r="J373" s="184"/>
      <c r="K373" s="184"/>
      <c r="L373" s="184"/>
      <c r="M373" s="184"/>
      <c r="N373" s="184"/>
      <c r="O373" s="184"/>
      <c r="P373" s="184"/>
      <c r="Q373" s="184"/>
      <c r="R373" s="185"/>
      <c r="S373" s="185"/>
      <c r="X373" s="256"/>
      <c r="Y373" s="244"/>
    </row>
    <row r="374" spans="1:25" x14ac:dyDescent="0.2">
      <c r="A374" s="177"/>
      <c r="B374" s="317" t="s">
        <v>1795</v>
      </c>
      <c r="C374" s="317"/>
      <c r="D374" s="318"/>
      <c r="E374" s="201"/>
      <c r="F374" s="184"/>
      <c r="G374" s="184"/>
      <c r="H374" s="184"/>
      <c r="I374" s="184"/>
      <c r="J374" s="184"/>
      <c r="K374" s="184"/>
      <c r="L374" s="184"/>
      <c r="M374" s="184"/>
      <c r="N374" s="184"/>
      <c r="O374" s="184"/>
      <c r="P374" s="184"/>
      <c r="Q374" s="184"/>
      <c r="R374" s="185"/>
      <c r="S374" s="185"/>
      <c r="X374" s="256"/>
      <c r="Y374" s="244"/>
    </row>
    <row r="375" spans="1:25" x14ac:dyDescent="0.2">
      <c r="A375" s="177"/>
      <c r="B375" s="317" t="s">
        <v>1796</v>
      </c>
      <c r="C375" s="317"/>
      <c r="D375" s="318"/>
      <c r="E375" s="201"/>
      <c r="F375" s="184"/>
      <c r="G375" s="184"/>
      <c r="H375" s="184"/>
      <c r="I375" s="184"/>
      <c r="J375" s="184"/>
      <c r="K375" s="184"/>
      <c r="L375" s="184"/>
      <c r="M375" s="184"/>
      <c r="N375" s="184"/>
      <c r="O375" s="184"/>
      <c r="P375" s="184"/>
      <c r="Q375" s="184"/>
      <c r="R375" s="185"/>
      <c r="S375" s="185"/>
      <c r="X375" s="256"/>
      <c r="Y375" s="244"/>
    </row>
    <row r="376" spans="1:25" x14ac:dyDescent="0.2">
      <c r="A376" s="177"/>
      <c r="B376" s="317" t="s">
        <v>1797</v>
      </c>
      <c r="C376" s="317"/>
      <c r="D376" s="318"/>
      <c r="E376" s="201"/>
      <c r="F376" s="184"/>
      <c r="G376" s="184"/>
      <c r="H376" s="184"/>
      <c r="I376" s="184"/>
      <c r="J376" s="184"/>
      <c r="K376" s="184"/>
      <c r="L376" s="184"/>
      <c r="M376" s="184"/>
      <c r="N376" s="184"/>
      <c r="O376" s="184"/>
      <c r="P376" s="184"/>
      <c r="Q376" s="184"/>
      <c r="R376" s="185"/>
      <c r="S376" s="185"/>
      <c r="X376" s="256"/>
      <c r="Y376" s="244"/>
    </row>
    <row r="377" spans="1:25" x14ac:dyDescent="0.2">
      <c r="A377" s="177"/>
      <c r="B377" s="234" t="s">
        <v>1798</v>
      </c>
      <c r="C377" s="235"/>
      <c r="D377" s="200"/>
      <c r="E377" s="201">
        <v>196.6774890936</v>
      </c>
      <c r="F377" s="184"/>
      <c r="G377" s="184"/>
      <c r="H377" s="184"/>
      <c r="I377" s="184"/>
      <c r="J377" s="184"/>
      <c r="K377" s="184"/>
      <c r="L377" s="184"/>
      <c r="M377" s="184"/>
      <c r="N377" s="184"/>
      <c r="O377" s="184"/>
      <c r="P377" s="184"/>
      <c r="Q377" s="184"/>
      <c r="R377" s="185"/>
      <c r="S377" s="185"/>
      <c r="X377" s="256"/>
      <c r="Y377" s="244"/>
    </row>
    <row r="378" spans="1:25" x14ac:dyDescent="0.2">
      <c r="A378" s="162"/>
      <c r="B378" s="231"/>
      <c r="C378" s="231"/>
      <c r="D378" s="180"/>
      <c r="E378" s="181"/>
      <c r="F378" s="182"/>
      <c r="G378" s="182"/>
      <c r="H378" s="182"/>
      <c r="I378" s="182"/>
      <c r="J378" s="182"/>
      <c r="K378" s="182"/>
      <c r="L378" s="182"/>
      <c r="M378" s="182"/>
      <c r="N378" s="182"/>
      <c r="O378" s="182"/>
      <c r="P378" s="182"/>
      <c r="Q378" s="182"/>
      <c r="R378" s="183"/>
      <c r="S378" s="183"/>
      <c r="X378" s="256"/>
      <c r="Y378" s="264"/>
    </row>
    <row r="379" spans="1:25" x14ac:dyDescent="0.2">
      <c r="A379" s="179" t="s">
        <v>188</v>
      </c>
      <c r="B379" s="229" t="s">
        <v>119</v>
      </c>
      <c r="C379" s="229" t="s">
        <v>120</v>
      </c>
      <c r="D379" s="187"/>
      <c r="E379" s="188"/>
      <c r="F379" s="189"/>
      <c r="G379" s="190">
        <f>SUMIF(AE380:AE403,"&lt;&gt;NOR",G380:G403)</f>
        <v>0</v>
      </c>
      <c r="H379" s="189"/>
      <c r="I379" s="189">
        <f>SUM(I380:I403)</f>
        <v>26326.430000000004</v>
      </c>
      <c r="J379" s="189"/>
      <c r="K379" s="189">
        <f>SUM(K380:K403)</f>
        <v>21613.610000000004</v>
      </c>
      <c r="L379" s="189"/>
      <c r="M379" s="189">
        <f>SUM(M380:M403)</f>
        <v>0</v>
      </c>
      <c r="N379" s="189"/>
      <c r="O379" s="189">
        <f>SUM(O380:O403)</f>
        <v>0.44</v>
      </c>
      <c r="P379" s="189"/>
      <c r="Q379" s="189">
        <f>SUM(Q380:Q403)</f>
        <v>0</v>
      </c>
      <c r="R379" s="191"/>
      <c r="S379" s="191"/>
      <c r="X379" s="256"/>
      <c r="Y379" s="265"/>
    </row>
    <row r="380" spans="1:25" ht="33.75" x14ac:dyDescent="0.2">
      <c r="A380" s="193">
        <v>116</v>
      </c>
      <c r="B380" s="230" t="s">
        <v>1799</v>
      </c>
      <c r="C380" s="230" t="s">
        <v>1800</v>
      </c>
      <c r="D380" s="195" t="s">
        <v>207</v>
      </c>
      <c r="E380" s="196">
        <v>56.704475520000003</v>
      </c>
      <c r="F380" s="199"/>
      <c r="G380" s="197">
        <f>ROUND(E380*F380,2)</f>
        <v>0</v>
      </c>
      <c r="H380" s="199">
        <v>23.64</v>
      </c>
      <c r="I380" s="197">
        <f>ROUND(E380*H380,2)</f>
        <v>1340.49</v>
      </c>
      <c r="J380" s="199">
        <v>21.36</v>
      </c>
      <c r="K380" s="197">
        <f>ROUND(E380*J380,2)</f>
        <v>1211.21</v>
      </c>
      <c r="L380" s="197">
        <v>21</v>
      </c>
      <c r="M380" s="197">
        <f>G380*(1+L380/100)</f>
        <v>0</v>
      </c>
      <c r="N380" s="197">
        <v>5.1999999999999995E-4</v>
      </c>
      <c r="O380" s="197">
        <f>ROUND(E380*N380,2)</f>
        <v>0.03</v>
      </c>
      <c r="P380" s="197">
        <v>0</v>
      </c>
      <c r="Q380" s="197">
        <f>ROUND(E380*P380,2)</f>
        <v>0</v>
      </c>
      <c r="R380" s="198" t="s">
        <v>1801</v>
      </c>
      <c r="S380" s="198" t="s">
        <v>194</v>
      </c>
      <c r="X380" s="256"/>
      <c r="Y380" s="225"/>
    </row>
    <row r="381" spans="1:25" x14ac:dyDescent="0.2">
      <c r="A381" s="177"/>
      <c r="B381" s="234" t="s">
        <v>1802</v>
      </c>
      <c r="C381" s="235"/>
      <c r="D381" s="200"/>
      <c r="E381" s="201"/>
      <c r="F381" s="184"/>
      <c r="G381" s="184"/>
      <c r="H381" s="184"/>
      <c r="I381" s="184"/>
      <c r="J381" s="184"/>
      <c r="K381" s="184"/>
      <c r="L381" s="184"/>
      <c r="M381" s="184"/>
      <c r="N381" s="184"/>
      <c r="O381" s="184"/>
      <c r="P381" s="184"/>
      <c r="Q381" s="184"/>
      <c r="R381" s="185"/>
      <c r="S381" s="185"/>
      <c r="X381" s="256"/>
      <c r="Y381" s="244"/>
    </row>
    <row r="382" spans="1:25" x14ac:dyDescent="0.2">
      <c r="A382" s="177"/>
      <c r="B382" s="234" t="s">
        <v>1803</v>
      </c>
      <c r="C382" s="235"/>
      <c r="D382" s="200"/>
      <c r="E382" s="201">
        <v>56.704475520000003</v>
      </c>
      <c r="F382" s="184"/>
      <c r="G382" s="184"/>
      <c r="H382" s="184"/>
      <c r="I382" s="184"/>
      <c r="J382" s="184"/>
      <c r="K382" s="184"/>
      <c r="L382" s="184"/>
      <c r="M382" s="184"/>
      <c r="N382" s="184"/>
      <c r="O382" s="184"/>
      <c r="P382" s="184"/>
      <c r="Q382" s="184"/>
      <c r="R382" s="185"/>
      <c r="S382" s="185"/>
      <c r="X382" s="256"/>
      <c r="Y382" s="244"/>
    </row>
    <row r="383" spans="1:25" ht="22.5" x14ac:dyDescent="0.2">
      <c r="A383" s="193">
        <v>117</v>
      </c>
      <c r="B383" s="230" t="s">
        <v>1804</v>
      </c>
      <c r="C383" s="230" t="s">
        <v>1805</v>
      </c>
      <c r="D383" s="195" t="s">
        <v>207</v>
      </c>
      <c r="E383" s="196">
        <v>56.704475520000003</v>
      </c>
      <c r="F383" s="199"/>
      <c r="G383" s="197">
        <f>ROUND(E383*F383,2)</f>
        <v>0</v>
      </c>
      <c r="H383" s="199">
        <v>125.87</v>
      </c>
      <c r="I383" s="197">
        <f>ROUND(E383*H383,2)</f>
        <v>7137.39</v>
      </c>
      <c r="J383" s="199">
        <v>117.63</v>
      </c>
      <c r="K383" s="197">
        <f>ROUND(E383*J383,2)</f>
        <v>6670.15</v>
      </c>
      <c r="L383" s="197">
        <v>21</v>
      </c>
      <c r="M383" s="197">
        <f>G383*(1+L383/100)</f>
        <v>0</v>
      </c>
      <c r="N383" s="197">
        <v>5.9800000000000001E-3</v>
      </c>
      <c r="O383" s="197">
        <f>ROUND(E383*N383,2)</f>
        <v>0.34</v>
      </c>
      <c r="P383" s="197">
        <v>0</v>
      </c>
      <c r="Q383" s="197">
        <f>ROUND(E383*P383,2)</f>
        <v>0</v>
      </c>
      <c r="R383" s="198" t="s">
        <v>1801</v>
      </c>
      <c r="S383" s="198" t="s">
        <v>194</v>
      </c>
      <c r="X383" s="256"/>
      <c r="Y383" s="225"/>
    </row>
    <row r="384" spans="1:25" ht="22.5" x14ac:dyDescent="0.2">
      <c r="A384" s="193">
        <v>118</v>
      </c>
      <c r="B384" s="230" t="s">
        <v>1806</v>
      </c>
      <c r="C384" s="230" t="s">
        <v>1807</v>
      </c>
      <c r="D384" s="195" t="s">
        <v>207</v>
      </c>
      <c r="E384" s="196">
        <v>5.6254439999999999</v>
      </c>
      <c r="F384" s="199"/>
      <c r="G384" s="197">
        <f>ROUND(E384*F384,2)</f>
        <v>0</v>
      </c>
      <c r="H384" s="199">
        <v>205.5</v>
      </c>
      <c r="I384" s="197">
        <f>ROUND(E384*H384,2)</f>
        <v>1156.03</v>
      </c>
      <c r="J384" s="199">
        <v>152</v>
      </c>
      <c r="K384" s="197">
        <f>ROUND(E384*J384,2)</f>
        <v>855.07</v>
      </c>
      <c r="L384" s="197">
        <v>21</v>
      </c>
      <c r="M384" s="197">
        <f>G384*(1+L384/100)</f>
        <v>0</v>
      </c>
      <c r="N384" s="197">
        <v>2.15E-3</v>
      </c>
      <c r="O384" s="197">
        <f>ROUND(E384*N384,2)</f>
        <v>0.01</v>
      </c>
      <c r="P384" s="197">
        <v>0</v>
      </c>
      <c r="Q384" s="197">
        <f>ROUND(E384*P384,2)</f>
        <v>0</v>
      </c>
      <c r="R384" s="198" t="s">
        <v>1801</v>
      </c>
      <c r="S384" s="198" t="s">
        <v>194</v>
      </c>
      <c r="X384" s="256"/>
      <c r="Y384" s="225"/>
    </row>
    <row r="385" spans="1:25" x14ac:dyDescent="0.2">
      <c r="A385" s="177"/>
      <c r="B385" s="234" t="s">
        <v>1808</v>
      </c>
      <c r="C385" s="235"/>
      <c r="D385" s="200"/>
      <c r="E385" s="201"/>
      <c r="F385" s="184"/>
      <c r="G385" s="184"/>
      <c r="H385" s="184"/>
      <c r="I385" s="184"/>
      <c r="J385" s="184"/>
      <c r="K385" s="184"/>
      <c r="L385" s="184"/>
      <c r="M385" s="184"/>
      <c r="N385" s="184"/>
      <c r="O385" s="184"/>
      <c r="P385" s="184"/>
      <c r="Q385" s="184"/>
      <c r="R385" s="185"/>
      <c r="S385" s="185"/>
      <c r="X385" s="256"/>
      <c r="Y385" s="244"/>
    </row>
    <row r="386" spans="1:25" x14ac:dyDescent="0.2">
      <c r="A386" s="177"/>
      <c r="B386" s="234" t="s">
        <v>1809</v>
      </c>
      <c r="C386" s="235"/>
      <c r="D386" s="200"/>
      <c r="E386" s="201">
        <v>5.6254439999999999</v>
      </c>
      <c r="F386" s="184"/>
      <c r="G386" s="184"/>
      <c r="H386" s="184"/>
      <c r="I386" s="184"/>
      <c r="J386" s="184"/>
      <c r="K386" s="184"/>
      <c r="L386" s="184"/>
      <c r="M386" s="184"/>
      <c r="N386" s="184"/>
      <c r="O386" s="184"/>
      <c r="P386" s="184"/>
      <c r="Q386" s="184"/>
      <c r="R386" s="185"/>
      <c r="S386" s="185"/>
      <c r="X386" s="256"/>
      <c r="Y386" s="244"/>
    </row>
    <row r="387" spans="1:25" ht="22.5" x14ac:dyDescent="0.2">
      <c r="A387" s="193">
        <v>119</v>
      </c>
      <c r="B387" s="230" t="s">
        <v>1810</v>
      </c>
      <c r="C387" s="230" t="s">
        <v>1811</v>
      </c>
      <c r="D387" s="195" t="s">
        <v>207</v>
      </c>
      <c r="E387" s="196">
        <v>6.5169916399999996</v>
      </c>
      <c r="F387" s="199"/>
      <c r="G387" s="197">
        <f>ROUND(E387*F387,2)</f>
        <v>0</v>
      </c>
      <c r="H387" s="199">
        <v>210.53</v>
      </c>
      <c r="I387" s="197">
        <f>ROUND(E387*H387,2)</f>
        <v>1372.02</v>
      </c>
      <c r="J387" s="199">
        <v>190.97</v>
      </c>
      <c r="K387" s="197">
        <f>ROUND(E387*J387,2)</f>
        <v>1244.55</v>
      </c>
      <c r="L387" s="197">
        <v>21</v>
      </c>
      <c r="M387" s="197">
        <f>G387*(1+L387/100)</f>
        <v>0</v>
      </c>
      <c r="N387" s="197">
        <v>2.2000000000000001E-3</v>
      </c>
      <c r="O387" s="197">
        <f>ROUND(E387*N387,2)</f>
        <v>0.01</v>
      </c>
      <c r="P387" s="197">
        <v>0</v>
      </c>
      <c r="Q387" s="197">
        <f>ROUND(E387*P387,2)</f>
        <v>0</v>
      </c>
      <c r="R387" s="198" t="s">
        <v>1801</v>
      </c>
      <c r="S387" s="198" t="s">
        <v>194</v>
      </c>
      <c r="X387" s="256"/>
      <c r="Y387" s="225"/>
    </row>
    <row r="388" spans="1:25" x14ac:dyDescent="0.2">
      <c r="A388" s="177"/>
      <c r="B388" s="234" t="s">
        <v>1812</v>
      </c>
      <c r="C388" s="235"/>
      <c r="D388" s="200"/>
      <c r="E388" s="201"/>
      <c r="F388" s="184"/>
      <c r="G388" s="184"/>
      <c r="H388" s="184"/>
      <c r="I388" s="184"/>
      <c r="J388" s="184"/>
      <c r="K388" s="184"/>
      <c r="L388" s="184"/>
      <c r="M388" s="184"/>
      <c r="N388" s="184"/>
      <c r="O388" s="184"/>
      <c r="P388" s="184"/>
      <c r="Q388" s="184"/>
      <c r="R388" s="185"/>
      <c r="S388" s="185"/>
      <c r="X388" s="256"/>
      <c r="Y388" s="244"/>
    </row>
    <row r="389" spans="1:25" x14ac:dyDescent="0.2">
      <c r="A389" s="177"/>
      <c r="B389" s="234" t="s">
        <v>1813</v>
      </c>
      <c r="C389" s="235"/>
      <c r="D389" s="200"/>
      <c r="E389" s="201">
        <v>6.5169916399999996</v>
      </c>
      <c r="F389" s="184"/>
      <c r="G389" s="184"/>
      <c r="H389" s="184"/>
      <c r="I389" s="184"/>
      <c r="J389" s="184"/>
      <c r="K389" s="184"/>
      <c r="L389" s="184"/>
      <c r="M389" s="184"/>
      <c r="N389" s="184"/>
      <c r="O389" s="184"/>
      <c r="P389" s="184"/>
      <c r="Q389" s="184"/>
      <c r="R389" s="185"/>
      <c r="S389" s="185"/>
      <c r="X389" s="256"/>
      <c r="Y389" s="244"/>
    </row>
    <row r="390" spans="1:25" ht="22.5" x14ac:dyDescent="0.2">
      <c r="A390" s="193">
        <v>120</v>
      </c>
      <c r="B390" s="230" t="s">
        <v>1814</v>
      </c>
      <c r="C390" s="230" t="s">
        <v>1815</v>
      </c>
      <c r="D390" s="195" t="s">
        <v>207</v>
      </c>
      <c r="E390" s="196">
        <v>5.6254439999999999</v>
      </c>
      <c r="F390" s="199"/>
      <c r="G390" s="197">
        <f>ROUND(E390*F390,2)</f>
        <v>0</v>
      </c>
      <c r="H390" s="199">
        <v>32.869999999999997</v>
      </c>
      <c r="I390" s="197">
        <f>ROUND(E390*H390,2)</f>
        <v>184.91</v>
      </c>
      <c r="J390" s="199">
        <v>24.33</v>
      </c>
      <c r="K390" s="197">
        <f>ROUND(E390*J390,2)</f>
        <v>136.87</v>
      </c>
      <c r="L390" s="197">
        <v>21</v>
      </c>
      <c r="M390" s="197">
        <f>G390*(1+L390/100)</f>
        <v>0</v>
      </c>
      <c r="N390" s="197">
        <v>3.2000000000000003E-4</v>
      </c>
      <c r="O390" s="197">
        <f>ROUND(E390*N390,2)</f>
        <v>0</v>
      </c>
      <c r="P390" s="197">
        <v>0</v>
      </c>
      <c r="Q390" s="197">
        <f>ROUND(E390*P390,2)</f>
        <v>0</v>
      </c>
      <c r="R390" s="198" t="s">
        <v>1801</v>
      </c>
      <c r="S390" s="198" t="s">
        <v>194</v>
      </c>
      <c r="X390" s="256"/>
      <c r="Y390" s="225"/>
    </row>
    <row r="391" spans="1:25" ht="22.5" x14ac:dyDescent="0.2">
      <c r="A391" s="193">
        <v>121</v>
      </c>
      <c r="B391" s="230" t="s">
        <v>1816</v>
      </c>
      <c r="C391" s="230" t="s">
        <v>1817</v>
      </c>
      <c r="D391" s="195" t="s">
        <v>207</v>
      </c>
      <c r="E391" s="196">
        <v>5.6254439999999999</v>
      </c>
      <c r="F391" s="199"/>
      <c r="G391" s="197">
        <f>ROUND(E391*F391,2)</f>
        <v>0</v>
      </c>
      <c r="H391" s="199">
        <v>32.86</v>
      </c>
      <c r="I391" s="197">
        <f>ROUND(E391*H391,2)</f>
        <v>184.85</v>
      </c>
      <c r="J391" s="199">
        <v>35.04</v>
      </c>
      <c r="K391" s="197">
        <f>ROUND(E391*J391,2)</f>
        <v>197.12</v>
      </c>
      <c r="L391" s="197">
        <v>21</v>
      </c>
      <c r="M391" s="197">
        <f>G391*(1+L391/100)</f>
        <v>0</v>
      </c>
      <c r="N391" s="197">
        <v>3.2000000000000003E-4</v>
      </c>
      <c r="O391" s="197">
        <f>ROUND(E391*N391,2)</f>
        <v>0</v>
      </c>
      <c r="P391" s="197">
        <v>0</v>
      </c>
      <c r="Q391" s="197">
        <f>ROUND(E391*P391,2)</f>
        <v>0</v>
      </c>
      <c r="R391" s="198" t="s">
        <v>1801</v>
      </c>
      <c r="S391" s="198" t="s">
        <v>194</v>
      </c>
      <c r="X391" s="256"/>
      <c r="Y391" s="225"/>
    </row>
    <row r="392" spans="1:25" x14ac:dyDescent="0.2">
      <c r="A392" s="193">
        <v>122</v>
      </c>
      <c r="B392" s="230" t="s">
        <v>1818</v>
      </c>
      <c r="C392" s="230" t="s">
        <v>1819</v>
      </c>
      <c r="D392" s="195" t="s">
        <v>207</v>
      </c>
      <c r="E392" s="196">
        <v>6.5169916399999996</v>
      </c>
      <c r="F392" s="199"/>
      <c r="G392" s="197">
        <f>ROUND(E392*F392,2)</f>
        <v>0</v>
      </c>
      <c r="H392" s="199">
        <v>32.86</v>
      </c>
      <c r="I392" s="197">
        <f>ROUND(E392*H392,2)</f>
        <v>214.15</v>
      </c>
      <c r="J392" s="199">
        <v>53.54</v>
      </c>
      <c r="K392" s="197">
        <f>ROUND(E392*J392,2)</f>
        <v>348.92</v>
      </c>
      <c r="L392" s="197">
        <v>21</v>
      </c>
      <c r="M392" s="197">
        <f>G392*(1+L392/100)</f>
        <v>0</v>
      </c>
      <c r="N392" s="197">
        <v>3.2000000000000003E-4</v>
      </c>
      <c r="O392" s="197">
        <f>ROUND(E392*N392,2)</f>
        <v>0</v>
      </c>
      <c r="P392" s="197">
        <v>0</v>
      </c>
      <c r="Q392" s="197">
        <f>ROUND(E392*P392,2)</f>
        <v>0</v>
      </c>
      <c r="R392" s="198" t="s">
        <v>1801</v>
      </c>
      <c r="S392" s="198" t="s">
        <v>194</v>
      </c>
      <c r="X392" s="256"/>
      <c r="Y392" s="225"/>
    </row>
    <row r="393" spans="1:25" x14ac:dyDescent="0.2">
      <c r="A393" s="193">
        <v>123</v>
      </c>
      <c r="B393" s="230" t="s">
        <v>1820</v>
      </c>
      <c r="C393" s="230" t="s">
        <v>1821</v>
      </c>
      <c r="D393" s="195" t="s">
        <v>207</v>
      </c>
      <c r="E393" s="196">
        <v>6.5169916399999996</v>
      </c>
      <c r="F393" s="199"/>
      <c r="G393" s="197">
        <f>ROUND(E393*F393,2)</f>
        <v>0</v>
      </c>
      <c r="H393" s="199">
        <v>32.86</v>
      </c>
      <c r="I393" s="197">
        <f>ROUND(E393*H393,2)</f>
        <v>214.15</v>
      </c>
      <c r="J393" s="199">
        <v>68.14</v>
      </c>
      <c r="K393" s="197">
        <f>ROUND(E393*J393,2)</f>
        <v>444.07</v>
      </c>
      <c r="L393" s="197">
        <v>21</v>
      </c>
      <c r="M393" s="197">
        <f>G393*(1+L393/100)</f>
        <v>0</v>
      </c>
      <c r="N393" s="197">
        <v>3.2000000000000003E-4</v>
      </c>
      <c r="O393" s="197">
        <f>ROUND(E393*N393,2)</f>
        <v>0</v>
      </c>
      <c r="P393" s="197">
        <v>0</v>
      </c>
      <c r="Q393" s="197">
        <f>ROUND(E393*P393,2)</f>
        <v>0</v>
      </c>
      <c r="R393" s="198" t="s">
        <v>1801</v>
      </c>
      <c r="S393" s="198" t="s">
        <v>194</v>
      </c>
      <c r="X393" s="256"/>
      <c r="Y393" s="225"/>
    </row>
    <row r="394" spans="1:25" x14ac:dyDescent="0.2">
      <c r="A394" s="193">
        <v>124</v>
      </c>
      <c r="B394" s="230" t="s">
        <v>1822</v>
      </c>
      <c r="C394" s="230" t="s">
        <v>1823</v>
      </c>
      <c r="D394" s="195" t="s">
        <v>207</v>
      </c>
      <c r="E394" s="196">
        <v>85.056713279999997</v>
      </c>
      <c r="F394" s="199"/>
      <c r="G394" s="197">
        <f>ROUND(E394*F394,2)</f>
        <v>0</v>
      </c>
      <c r="H394" s="199">
        <v>87.13</v>
      </c>
      <c r="I394" s="197">
        <f>ROUND(E394*H394,2)</f>
        <v>7410.99</v>
      </c>
      <c r="J394" s="199">
        <v>77.87</v>
      </c>
      <c r="K394" s="197">
        <f>ROUND(E394*J394,2)</f>
        <v>6623.37</v>
      </c>
      <c r="L394" s="197">
        <v>21</v>
      </c>
      <c r="M394" s="197">
        <f>G394*(1+L394/100)</f>
        <v>0</v>
      </c>
      <c r="N394" s="197">
        <v>1.7000000000000001E-4</v>
      </c>
      <c r="O394" s="197">
        <f>ROUND(E394*N394,2)</f>
        <v>0.01</v>
      </c>
      <c r="P394" s="197">
        <v>0</v>
      </c>
      <c r="Q394" s="197">
        <f>ROUND(E394*P394,2)</f>
        <v>0</v>
      </c>
      <c r="R394" s="198" t="s">
        <v>1801</v>
      </c>
      <c r="S394" s="198" t="s">
        <v>194</v>
      </c>
      <c r="X394" s="256"/>
      <c r="Y394" s="225"/>
    </row>
    <row r="395" spans="1:25" x14ac:dyDescent="0.2">
      <c r="A395" s="177"/>
      <c r="B395" s="234" t="s">
        <v>1824</v>
      </c>
      <c r="C395" s="235"/>
      <c r="D395" s="200"/>
      <c r="E395" s="201"/>
      <c r="F395" s="184"/>
      <c r="G395" s="184"/>
      <c r="H395" s="184"/>
      <c r="I395" s="184"/>
      <c r="J395" s="184"/>
      <c r="K395" s="184"/>
      <c r="L395" s="184"/>
      <c r="M395" s="184"/>
      <c r="N395" s="184"/>
      <c r="O395" s="184"/>
      <c r="P395" s="184"/>
      <c r="Q395" s="184"/>
      <c r="R395" s="185"/>
      <c r="S395" s="185"/>
      <c r="X395" s="256"/>
      <c r="Y395" s="244"/>
    </row>
    <row r="396" spans="1:25" x14ac:dyDescent="0.2">
      <c r="A396" s="177"/>
      <c r="B396" s="234" t="s">
        <v>1825</v>
      </c>
      <c r="C396" s="235"/>
      <c r="D396" s="200"/>
      <c r="E396" s="201">
        <v>85.056713279999997</v>
      </c>
      <c r="F396" s="184"/>
      <c r="G396" s="184"/>
      <c r="H396" s="184"/>
      <c r="I396" s="184"/>
      <c r="J396" s="184"/>
      <c r="K396" s="184"/>
      <c r="L396" s="184"/>
      <c r="M396" s="184"/>
      <c r="N396" s="184"/>
      <c r="O396" s="184"/>
      <c r="P396" s="184"/>
      <c r="Q396" s="184"/>
      <c r="R396" s="185"/>
      <c r="S396" s="185"/>
      <c r="X396" s="256"/>
      <c r="Y396" s="244"/>
    </row>
    <row r="397" spans="1:25" x14ac:dyDescent="0.2">
      <c r="A397" s="193">
        <v>125</v>
      </c>
      <c r="B397" s="230" t="s">
        <v>1826</v>
      </c>
      <c r="C397" s="230" t="s">
        <v>1827</v>
      </c>
      <c r="D397" s="195" t="s">
        <v>293</v>
      </c>
      <c r="E397" s="196">
        <v>70.880594399999993</v>
      </c>
      <c r="F397" s="199"/>
      <c r="G397" s="197">
        <f>ROUND(E397*F397,2)</f>
        <v>0</v>
      </c>
      <c r="H397" s="199">
        <v>100.33</v>
      </c>
      <c r="I397" s="197">
        <f>ROUND(E397*H397,2)</f>
        <v>7111.45</v>
      </c>
      <c r="J397" s="199">
        <v>48.67</v>
      </c>
      <c r="K397" s="197">
        <f>ROUND(E397*J397,2)</f>
        <v>3449.76</v>
      </c>
      <c r="L397" s="197">
        <v>21</v>
      </c>
      <c r="M397" s="197">
        <f>G397*(1+L397/100)</f>
        <v>0</v>
      </c>
      <c r="N397" s="197">
        <v>5.2999999999999998E-4</v>
      </c>
      <c r="O397" s="197">
        <f>ROUND(E397*N397,2)</f>
        <v>0.04</v>
      </c>
      <c r="P397" s="197">
        <v>0</v>
      </c>
      <c r="Q397" s="197">
        <f>ROUND(E397*P397,2)</f>
        <v>0</v>
      </c>
      <c r="R397" s="198" t="s">
        <v>1801</v>
      </c>
      <c r="S397" s="198" t="s">
        <v>194</v>
      </c>
      <c r="X397" s="256"/>
      <c r="Y397" s="225"/>
    </row>
    <row r="398" spans="1:25" x14ac:dyDescent="0.2">
      <c r="A398" s="177"/>
      <c r="B398" s="234" t="s">
        <v>1828</v>
      </c>
      <c r="C398" s="235"/>
      <c r="D398" s="200"/>
      <c r="E398" s="201"/>
      <c r="F398" s="184"/>
      <c r="G398" s="184"/>
      <c r="H398" s="184"/>
      <c r="I398" s="184"/>
      <c r="J398" s="184"/>
      <c r="K398" s="184"/>
      <c r="L398" s="184"/>
      <c r="M398" s="184"/>
      <c r="N398" s="184"/>
      <c r="O398" s="184"/>
      <c r="P398" s="184"/>
      <c r="Q398" s="184"/>
      <c r="R398" s="185"/>
      <c r="S398" s="185"/>
      <c r="X398" s="256"/>
      <c r="Y398" s="244"/>
    </row>
    <row r="399" spans="1:25" x14ac:dyDescent="0.2">
      <c r="A399" s="177"/>
      <c r="B399" s="234" t="s">
        <v>1829</v>
      </c>
      <c r="C399" s="235"/>
      <c r="D399" s="200"/>
      <c r="E399" s="201">
        <v>70.880594399999993</v>
      </c>
      <c r="F399" s="184"/>
      <c r="G399" s="184"/>
      <c r="H399" s="184"/>
      <c r="I399" s="184"/>
      <c r="J399" s="184"/>
      <c r="K399" s="184"/>
      <c r="L399" s="184"/>
      <c r="M399" s="184"/>
      <c r="N399" s="184"/>
      <c r="O399" s="184"/>
      <c r="P399" s="184"/>
      <c r="Q399" s="184"/>
      <c r="R399" s="185"/>
      <c r="S399" s="185"/>
      <c r="X399" s="256"/>
      <c r="Y399" s="244"/>
    </row>
    <row r="400" spans="1:25" x14ac:dyDescent="0.2">
      <c r="A400" s="193">
        <v>126</v>
      </c>
      <c r="B400" s="230" t="s">
        <v>1830</v>
      </c>
      <c r="C400" s="230" t="s">
        <v>1831</v>
      </c>
      <c r="D400" s="195" t="s">
        <v>433</v>
      </c>
      <c r="E400" s="196">
        <v>0.45480862399999994</v>
      </c>
      <c r="F400" s="199"/>
      <c r="G400" s="197">
        <f>ROUND(E400*F400,2)</f>
        <v>0</v>
      </c>
      <c r="H400" s="199">
        <v>0</v>
      </c>
      <c r="I400" s="197">
        <f>ROUND(E400*H400,2)</f>
        <v>0</v>
      </c>
      <c r="J400" s="199">
        <v>951</v>
      </c>
      <c r="K400" s="197">
        <f>ROUND(E400*J400,2)</f>
        <v>432.52</v>
      </c>
      <c r="L400" s="197">
        <v>21</v>
      </c>
      <c r="M400" s="197">
        <f>G400*(1+L400/100)</f>
        <v>0</v>
      </c>
      <c r="N400" s="197">
        <v>0</v>
      </c>
      <c r="O400" s="197">
        <f>ROUND(E400*N400,2)</f>
        <v>0</v>
      </c>
      <c r="P400" s="197">
        <v>0</v>
      </c>
      <c r="Q400" s="197">
        <f>ROUND(E400*P400,2)</f>
        <v>0</v>
      </c>
      <c r="R400" s="198" t="s">
        <v>1801</v>
      </c>
      <c r="S400" s="198" t="s">
        <v>194</v>
      </c>
      <c r="X400" s="256"/>
      <c r="Y400" s="225"/>
    </row>
    <row r="401" spans="1:25" x14ac:dyDescent="0.2">
      <c r="A401" s="177"/>
      <c r="B401" s="234" t="s">
        <v>435</v>
      </c>
      <c r="C401" s="235"/>
      <c r="D401" s="200"/>
      <c r="E401" s="201"/>
      <c r="F401" s="184"/>
      <c r="G401" s="184"/>
      <c r="H401" s="184"/>
      <c r="I401" s="184"/>
      <c r="J401" s="184"/>
      <c r="K401" s="184"/>
      <c r="L401" s="184"/>
      <c r="M401" s="184"/>
      <c r="N401" s="184"/>
      <c r="O401" s="184"/>
      <c r="P401" s="184"/>
      <c r="Q401" s="184"/>
      <c r="R401" s="185"/>
      <c r="S401" s="185"/>
      <c r="X401" s="256"/>
      <c r="Y401" s="244"/>
    </row>
    <row r="402" spans="1:25" x14ac:dyDescent="0.2">
      <c r="A402" s="177"/>
      <c r="B402" s="234" t="s">
        <v>1832</v>
      </c>
      <c r="C402" s="235"/>
      <c r="D402" s="200"/>
      <c r="E402" s="201"/>
      <c r="F402" s="184"/>
      <c r="G402" s="184"/>
      <c r="H402" s="184"/>
      <c r="I402" s="184"/>
      <c r="J402" s="184"/>
      <c r="K402" s="184"/>
      <c r="L402" s="184"/>
      <c r="M402" s="184"/>
      <c r="N402" s="184"/>
      <c r="O402" s="184"/>
      <c r="P402" s="184"/>
      <c r="Q402" s="184"/>
      <c r="R402" s="185"/>
      <c r="S402" s="185"/>
      <c r="X402" s="256"/>
      <c r="Y402" s="244"/>
    </row>
    <row r="403" spans="1:25" x14ac:dyDescent="0.2">
      <c r="A403" s="177"/>
      <c r="B403" s="234" t="s">
        <v>1833</v>
      </c>
      <c r="C403" s="235"/>
      <c r="D403" s="200"/>
      <c r="E403" s="201">
        <v>0.45480862399999994</v>
      </c>
      <c r="F403" s="184"/>
      <c r="G403" s="184"/>
      <c r="H403" s="184"/>
      <c r="I403" s="184"/>
      <c r="J403" s="184"/>
      <c r="K403" s="184"/>
      <c r="L403" s="184"/>
      <c r="M403" s="184"/>
      <c r="N403" s="184"/>
      <c r="O403" s="184"/>
      <c r="P403" s="184"/>
      <c r="Q403" s="184"/>
      <c r="R403" s="185"/>
      <c r="S403" s="185"/>
      <c r="X403" s="256"/>
      <c r="Y403" s="244"/>
    </row>
    <row r="404" spans="1:25" x14ac:dyDescent="0.2">
      <c r="A404" s="162"/>
      <c r="B404" s="231"/>
      <c r="C404" s="231"/>
      <c r="D404" s="180"/>
      <c r="E404" s="181"/>
      <c r="F404" s="182"/>
      <c r="G404" s="182"/>
      <c r="H404" s="182"/>
      <c r="I404" s="182"/>
      <c r="J404" s="182"/>
      <c r="K404" s="182"/>
      <c r="L404" s="182"/>
      <c r="M404" s="182"/>
      <c r="N404" s="182"/>
      <c r="O404" s="182"/>
      <c r="P404" s="182"/>
      <c r="Q404" s="182"/>
      <c r="R404" s="183"/>
      <c r="S404" s="183"/>
      <c r="X404" s="256"/>
      <c r="Y404" s="264"/>
    </row>
    <row r="405" spans="1:25" x14ac:dyDescent="0.2">
      <c r="A405" s="179" t="s">
        <v>188</v>
      </c>
      <c r="B405" s="229" t="s">
        <v>1834</v>
      </c>
      <c r="C405" s="229" t="s">
        <v>1835</v>
      </c>
      <c r="D405" s="187"/>
      <c r="E405" s="188"/>
      <c r="F405" s="189"/>
      <c r="G405" s="190">
        <f>SUMIF(AE406:AE416,"&lt;&gt;NOR",G406:G416)</f>
        <v>0</v>
      </c>
      <c r="H405" s="189"/>
      <c r="I405" s="189">
        <f>SUM(I406:I416)</f>
        <v>99229.36</v>
      </c>
      <c r="J405" s="189"/>
      <c r="K405" s="189">
        <f>SUM(K406:K416)</f>
        <v>16888.849999999999</v>
      </c>
      <c r="L405" s="189"/>
      <c r="M405" s="189">
        <f>SUM(M406:M416)</f>
        <v>0</v>
      </c>
      <c r="N405" s="189"/>
      <c r="O405" s="189">
        <f>SUM(O406:O416)</f>
        <v>1</v>
      </c>
      <c r="P405" s="189"/>
      <c r="Q405" s="189">
        <f>SUM(Q406:Q416)</f>
        <v>0</v>
      </c>
      <c r="R405" s="191"/>
      <c r="S405" s="191"/>
      <c r="X405" s="256"/>
      <c r="Y405" s="265"/>
    </row>
    <row r="406" spans="1:25" x14ac:dyDescent="0.2">
      <c r="A406" s="193">
        <v>127</v>
      </c>
      <c r="B406" s="230" t="s">
        <v>1836</v>
      </c>
      <c r="C406" s="230" t="s">
        <v>1837</v>
      </c>
      <c r="D406" s="195" t="s">
        <v>192</v>
      </c>
      <c r="E406" s="196">
        <v>30.64418002</v>
      </c>
      <c r="F406" s="199"/>
      <c r="G406" s="197">
        <f>ROUND(E406*F406,2)</f>
        <v>0</v>
      </c>
      <c r="H406" s="199">
        <v>2715.57</v>
      </c>
      <c r="I406" s="197">
        <f>ROUND(E406*H406,2)</f>
        <v>83216.42</v>
      </c>
      <c r="J406" s="199">
        <v>464.43</v>
      </c>
      <c r="K406" s="197">
        <f>ROUND(E406*J406,2)</f>
        <v>14232.08</v>
      </c>
      <c r="L406" s="197">
        <v>21</v>
      </c>
      <c r="M406" s="197">
        <f>G406*(1+L406/100)</f>
        <v>0</v>
      </c>
      <c r="N406" s="197">
        <v>2.8000000000000001E-2</v>
      </c>
      <c r="O406" s="197">
        <f>ROUND(E406*N406,2)</f>
        <v>0.86</v>
      </c>
      <c r="P406" s="197">
        <v>0</v>
      </c>
      <c r="Q406" s="197">
        <f>ROUND(E406*P406,2)</f>
        <v>0</v>
      </c>
      <c r="R406" s="198" t="s">
        <v>1838</v>
      </c>
      <c r="S406" s="198" t="s">
        <v>194</v>
      </c>
      <c r="X406" s="256"/>
      <c r="Y406" s="225"/>
    </row>
    <row r="407" spans="1:25" x14ac:dyDescent="0.2">
      <c r="A407" s="177"/>
      <c r="B407" s="319" t="s">
        <v>1839</v>
      </c>
      <c r="C407" s="319"/>
      <c r="D407" s="320"/>
      <c r="E407" s="320"/>
      <c r="F407" s="320"/>
      <c r="G407" s="320"/>
      <c r="H407" s="184"/>
      <c r="I407" s="184"/>
      <c r="J407" s="184"/>
      <c r="K407" s="184"/>
      <c r="L407" s="184"/>
      <c r="M407" s="184"/>
      <c r="N407" s="184"/>
      <c r="O407" s="184"/>
      <c r="P407" s="184"/>
      <c r="Q407" s="184"/>
      <c r="R407" s="185"/>
      <c r="S407" s="185"/>
      <c r="X407" s="256"/>
      <c r="Y407" s="256"/>
    </row>
    <row r="408" spans="1:25" x14ac:dyDescent="0.2">
      <c r="A408" s="177"/>
      <c r="B408" s="234" t="s">
        <v>1840</v>
      </c>
      <c r="C408" s="235"/>
      <c r="D408" s="200"/>
      <c r="E408" s="201"/>
      <c r="F408" s="184"/>
      <c r="G408" s="184"/>
      <c r="H408" s="184"/>
      <c r="I408" s="184"/>
      <c r="J408" s="184"/>
      <c r="K408" s="184"/>
      <c r="L408" s="184"/>
      <c r="M408" s="184"/>
      <c r="N408" s="184"/>
      <c r="O408" s="184"/>
      <c r="P408" s="184"/>
      <c r="Q408" s="184"/>
      <c r="R408" s="185"/>
      <c r="S408" s="185"/>
      <c r="X408" s="256"/>
      <c r="Y408" s="244"/>
    </row>
    <row r="409" spans="1:25" x14ac:dyDescent="0.2">
      <c r="A409" s="177"/>
      <c r="B409" s="234" t="s">
        <v>1841</v>
      </c>
      <c r="C409" s="235"/>
      <c r="D409" s="200"/>
      <c r="E409" s="201">
        <v>30.64418002</v>
      </c>
      <c r="F409" s="184"/>
      <c r="G409" s="184"/>
      <c r="H409" s="184"/>
      <c r="I409" s="184"/>
      <c r="J409" s="184"/>
      <c r="K409" s="184"/>
      <c r="L409" s="184"/>
      <c r="M409" s="184"/>
      <c r="N409" s="184"/>
      <c r="O409" s="184"/>
      <c r="P409" s="184"/>
      <c r="Q409" s="184"/>
      <c r="R409" s="185"/>
      <c r="S409" s="185"/>
      <c r="X409" s="256"/>
      <c r="Y409" s="244"/>
    </row>
    <row r="410" spans="1:25" x14ac:dyDescent="0.2">
      <c r="A410" s="193">
        <v>128</v>
      </c>
      <c r="B410" s="230" t="s">
        <v>1842</v>
      </c>
      <c r="C410" s="230" t="s">
        <v>1843</v>
      </c>
      <c r="D410" s="195" t="s">
        <v>192</v>
      </c>
      <c r="E410" s="196">
        <v>5.1012548999999998</v>
      </c>
      <c r="F410" s="199"/>
      <c r="G410" s="197">
        <f>ROUND(E410*F410,2)</f>
        <v>0</v>
      </c>
      <c r="H410" s="199">
        <v>3139.02</v>
      </c>
      <c r="I410" s="197">
        <f>ROUND(E410*H410,2)</f>
        <v>16012.94</v>
      </c>
      <c r="J410" s="199">
        <v>325.98</v>
      </c>
      <c r="K410" s="197">
        <f>ROUND(E410*J410,2)</f>
        <v>1662.91</v>
      </c>
      <c r="L410" s="197">
        <v>21</v>
      </c>
      <c r="M410" s="197">
        <f>G410*(1+L410/100)</f>
        <v>0</v>
      </c>
      <c r="N410" s="197">
        <v>2.8000000000000001E-2</v>
      </c>
      <c r="O410" s="197">
        <f>ROUND(E410*N410,2)</f>
        <v>0.14000000000000001</v>
      </c>
      <c r="P410" s="197">
        <v>0</v>
      </c>
      <c r="Q410" s="197">
        <f>ROUND(E410*P410,2)</f>
        <v>0</v>
      </c>
      <c r="R410" s="198"/>
      <c r="S410" s="198" t="s">
        <v>339</v>
      </c>
      <c r="X410" s="256"/>
      <c r="Y410" s="225"/>
    </row>
    <row r="411" spans="1:25" x14ac:dyDescent="0.2">
      <c r="A411" s="177"/>
      <c r="B411" s="234" t="s">
        <v>1844</v>
      </c>
      <c r="C411" s="235"/>
      <c r="D411" s="200"/>
      <c r="E411" s="201"/>
      <c r="F411" s="184"/>
      <c r="G411" s="184"/>
      <c r="H411" s="184"/>
      <c r="I411" s="184"/>
      <c r="J411" s="184"/>
      <c r="K411" s="184"/>
      <c r="L411" s="184"/>
      <c r="M411" s="184"/>
      <c r="N411" s="184"/>
      <c r="O411" s="184"/>
      <c r="P411" s="184"/>
      <c r="Q411" s="184"/>
      <c r="R411" s="185"/>
      <c r="S411" s="185"/>
      <c r="X411" s="256"/>
      <c r="Y411" s="244"/>
    </row>
    <row r="412" spans="1:25" x14ac:dyDescent="0.2">
      <c r="A412" s="177"/>
      <c r="B412" s="234" t="s">
        <v>1845</v>
      </c>
      <c r="C412" s="235"/>
      <c r="D412" s="200"/>
      <c r="E412" s="201">
        <v>5.1012548999999998</v>
      </c>
      <c r="F412" s="184"/>
      <c r="G412" s="184"/>
      <c r="H412" s="184"/>
      <c r="I412" s="184"/>
      <c r="J412" s="184"/>
      <c r="K412" s="184"/>
      <c r="L412" s="184"/>
      <c r="M412" s="184"/>
      <c r="N412" s="184"/>
      <c r="O412" s="184"/>
      <c r="P412" s="184"/>
      <c r="Q412" s="184"/>
      <c r="R412" s="185"/>
      <c r="S412" s="185"/>
      <c r="X412" s="256"/>
      <c r="Y412" s="244"/>
    </row>
    <row r="413" spans="1:25" x14ac:dyDescent="0.2">
      <c r="A413" s="193">
        <v>129</v>
      </c>
      <c r="B413" s="230" t="s">
        <v>1846</v>
      </c>
      <c r="C413" s="230" t="s">
        <v>1847</v>
      </c>
      <c r="D413" s="195" t="s">
        <v>433</v>
      </c>
      <c r="E413" s="196">
        <v>1.0008687684000002</v>
      </c>
      <c r="F413" s="199"/>
      <c r="G413" s="197">
        <f>ROUND(E413*F413,2)</f>
        <v>0</v>
      </c>
      <c r="H413" s="199">
        <v>0</v>
      </c>
      <c r="I413" s="197">
        <f>ROUND(E413*H413,2)</f>
        <v>0</v>
      </c>
      <c r="J413" s="199">
        <v>993</v>
      </c>
      <c r="K413" s="197">
        <f>ROUND(E413*J413,2)</f>
        <v>993.86</v>
      </c>
      <c r="L413" s="197">
        <v>21</v>
      </c>
      <c r="M413" s="197">
        <f>G413*(1+L413/100)</f>
        <v>0</v>
      </c>
      <c r="N413" s="197">
        <v>0</v>
      </c>
      <c r="O413" s="197">
        <f>ROUND(E413*N413,2)</f>
        <v>0</v>
      </c>
      <c r="P413" s="197">
        <v>0</v>
      </c>
      <c r="Q413" s="197">
        <f>ROUND(E413*P413,2)</f>
        <v>0</v>
      </c>
      <c r="R413" s="198" t="s">
        <v>1838</v>
      </c>
      <c r="S413" s="198" t="s">
        <v>194</v>
      </c>
      <c r="X413" s="256"/>
      <c r="Y413" s="225"/>
    </row>
    <row r="414" spans="1:25" x14ac:dyDescent="0.2">
      <c r="A414" s="177"/>
      <c r="B414" s="234" t="s">
        <v>435</v>
      </c>
      <c r="C414" s="235"/>
      <c r="D414" s="200"/>
      <c r="E414" s="201"/>
      <c r="F414" s="184"/>
      <c r="G414" s="184"/>
      <c r="H414" s="184"/>
      <c r="I414" s="184"/>
      <c r="J414" s="184"/>
      <c r="K414" s="184"/>
      <c r="L414" s="184"/>
      <c r="M414" s="184"/>
      <c r="N414" s="184"/>
      <c r="O414" s="184"/>
      <c r="P414" s="184"/>
      <c r="Q414" s="184"/>
      <c r="R414" s="185"/>
      <c r="S414" s="185"/>
      <c r="X414" s="256"/>
      <c r="Y414" s="244"/>
    </row>
    <row r="415" spans="1:25" x14ac:dyDescent="0.2">
      <c r="A415" s="177"/>
      <c r="B415" s="234" t="s">
        <v>1848</v>
      </c>
      <c r="C415" s="235"/>
      <c r="D415" s="200"/>
      <c r="E415" s="201"/>
      <c r="F415" s="184"/>
      <c r="G415" s="184"/>
      <c r="H415" s="184"/>
      <c r="I415" s="184"/>
      <c r="J415" s="184"/>
      <c r="K415" s="184"/>
      <c r="L415" s="184"/>
      <c r="M415" s="184"/>
      <c r="N415" s="184"/>
      <c r="O415" s="184"/>
      <c r="P415" s="184"/>
      <c r="Q415" s="184"/>
      <c r="R415" s="185"/>
      <c r="S415" s="185"/>
      <c r="X415" s="256"/>
      <c r="Y415" s="244"/>
    </row>
    <row r="416" spans="1:25" x14ac:dyDescent="0.2">
      <c r="A416" s="177"/>
      <c r="B416" s="234" t="s">
        <v>1849</v>
      </c>
      <c r="C416" s="235"/>
      <c r="D416" s="200"/>
      <c r="E416" s="201">
        <v>1.0008687684000002</v>
      </c>
      <c r="F416" s="184"/>
      <c r="G416" s="184"/>
      <c r="H416" s="184"/>
      <c r="I416" s="184"/>
      <c r="J416" s="184"/>
      <c r="K416" s="184"/>
      <c r="L416" s="184"/>
      <c r="M416" s="184"/>
      <c r="N416" s="184"/>
      <c r="O416" s="184"/>
      <c r="P416" s="184"/>
      <c r="Q416" s="184"/>
      <c r="R416" s="185"/>
      <c r="S416" s="185"/>
      <c r="X416" s="256"/>
      <c r="Y416" s="244"/>
    </row>
    <row r="417" spans="1:25" x14ac:dyDescent="0.2">
      <c r="A417" s="162"/>
      <c r="B417" s="231"/>
      <c r="C417" s="231"/>
      <c r="D417" s="180"/>
      <c r="E417" s="181"/>
      <c r="F417" s="182"/>
      <c r="G417" s="182"/>
      <c r="H417" s="182"/>
      <c r="I417" s="182"/>
      <c r="J417" s="182"/>
      <c r="K417" s="182"/>
      <c r="L417" s="182"/>
      <c r="M417" s="182"/>
      <c r="N417" s="182"/>
      <c r="O417" s="182"/>
      <c r="P417" s="182"/>
      <c r="Q417" s="182"/>
      <c r="R417" s="183"/>
      <c r="S417" s="183"/>
      <c r="X417" s="256"/>
      <c r="Y417" s="264"/>
    </row>
    <row r="418" spans="1:25" x14ac:dyDescent="0.2">
      <c r="A418" s="179" t="s">
        <v>188</v>
      </c>
      <c r="B418" s="229" t="s">
        <v>127</v>
      </c>
      <c r="C418" s="229" t="s">
        <v>128</v>
      </c>
      <c r="D418" s="187"/>
      <c r="E418" s="188"/>
      <c r="F418" s="189"/>
      <c r="G418" s="190">
        <f>SUMIF(AE419:AE437,"&lt;&gt;NOR",G419:G437)</f>
        <v>0</v>
      </c>
      <c r="H418" s="189"/>
      <c r="I418" s="189">
        <f>SUM(I419:I437)</f>
        <v>74070.39</v>
      </c>
      <c r="J418" s="189"/>
      <c r="K418" s="189">
        <f>SUM(K419:K437)</f>
        <v>52220.959999999999</v>
      </c>
      <c r="L418" s="189"/>
      <c r="M418" s="189">
        <f>SUM(M419:M437)</f>
        <v>0</v>
      </c>
      <c r="N418" s="189"/>
      <c r="O418" s="189">
        <f>SUM(O419:O437)</f>
        <v>5.32</v>
      </c>
      <c r="P418" s="189"/>
      <c r="Q418" s="189">
        <f>SUM(Q419:Q437)</f>
        <v>0</v>
      </c>
      <c r="R418" s="191"/>
      <c r="S418" s="191"/>
      <c r="X418" s="256"/>
      <c r="Y418" s="265"/>
    </row>
    <row r="419" spans="1:25" ht="22.5" x14ac:dyDescent="0.2">
      <c r="A419" s="193">
        <v>130</v>
      </c>
      <c r="B419" s="230" t="s">
        <v>1850</v>
      </c>
      <c r="C419" s="230" t="s">
        <v>1851</v>
      </c>
      <c r="D419" s="195" t="s">
        <v>207</v>
      </c>
      <c r="E419" s="196">
        <v>315.79196999999999</v>
      </c>
      <c r="F419" s="199"/>
      <c r="G419" s="197">
        <f>ROUND(E419*F419,2)</f>
        <v>0</v>
      </c>
      <c r="H419" s="199">
        <v>116.58</v>
      </c>
      <c r="I419" s="197">
        <f>ROUND(E419*H419,2)</f>
        <v>36815.03</v>
      </c>
      <c r="J419" s="199">
        <v>127.92</v>
      </c>
      <c r="K419" s="197">
        <f>ROUND(E419*J419,2)</f>
        <v>40396.11</v>
      </c>
      <c r="L419" s="197">
        <v>21</v>
      </c>
      <c r="M419" s="197">
        <f>G419*(1+L419/100)</f>
        <v>0</v>
      </c>
      <c r="N419" s="197">
        <v>1.3310000000000001E-2</v>
      </c>
      <c r="O419" s="197">
        <f>ROUND(E419*N419,2)</f>
        <v>4.2</v>
      </c>
      <c r="P419" s="197">
        <v>0</v>
      </c>
      <c r="Q419" s="197">
        <f>ROUND(E419*P419,2)</f>
        <v>0</v>
      </c>
      <c r="R419" s="198" t="s">
        <v>803</v>
      </c>
      <c r="S419" s="198" t="s">
        <v>194</v>
      </c>
      <c r="X419" s="256"/>
      <c r="Y419" s="225"/>
    </row>
    <row r="420" spans="1:25" x14ac:dyDescent="0.2">
      <c r="A420" s="177"/>
      <c r="B420" s="317" t="s">
        <v>1781</v>
      </c>
      <c r="C420" s="317"/>
      <c r="D420" s="318"/>
      <c r="E420" s="201"/>
      <c r="F420" s="184"/>
      <c r="G420" s="184"/>
      <c r="H420" s="184"/>
      <c r="I420" s="184"/>
      <c r="J420" s="184"/>
      <c r="K420" s="184"/>
      <c r="L420" s="184"/>
      <c r="M420" s="184"/>
      <c r="N420" s="184"/>
      <c r="O420" s="184"/>
      <c r="P420" s="184"/>
      <c r="Q420" s="184"/>
      <c r="R420" s="185"/>
      <c r="S420" s="185"/>
      <c r="X420" s="256"/>
      <c r="Y420" s="244"/>
    </row>
    <row r="421" spans="1:25" x14ac:dyDescent="0.2">
      <c r="A421" s="177"/>
      <c r="B421" s="234" t="s">
        <v>1782</v>
      </c>
      <c r="C421" s="235"/>
      <c r="D421" s="200"/>
      <c r="E421" s="201">
        <v>315.79196999999999</v>
      </c>
      <c r="F421" s="184"/>
      <c r="G421" s="184"/>
      <c r="H421" s="184"/>
      <c r="I421" s="184"/>
      <c r="J421" s="184"/>
      <c r="K421" s="184"/>
      <c r="L421" s="184"/>
      <c r="M421" s="184"/>
      <c r="N421" s="184"/>
      <c r="O421" s="184"/>
      <c r="P421" s="184"/>
      <c r="Q421" s="184"/>
      <c r="R421" s="185"/>
      <c r="S421" s="185"/>
      <c r="X421" s="256"/>
      <c r="Y421" s="244"/>
    </row>
    <row r="422" spans="1:25" x14ac:dyDescent="0.2">
      <c r="A422" s="193">
        <v>131</v>
      </c>
      <c r="B422" s="230" t="s">
        <v>1852</v>
      </c>
      <c r="C422" s="230" t="s">
        <v>1853</v>
      </c>
      <c r="D422" s="195" t="s">
        <v>192</v>
      </c>
      <c r="E422" s="196">
        <v>6.9474233399999994</v>
      </c>
      <c r="F422" s="199"/>
      <c r="G422" s="197">
        <f>ROUND(E422*F422,2)</f>
        <v>0</v>
      </c>
      <c r="H422" s="199">
        <v>1123</v>
      </c>
      <c r="I422" s="197">
        <f>ROUND(E422*H422,2)</f>
        <v>7801.96</v>
      </c>
      <c r="J422" s="199">
        <v>0</v>
      </c>
      <c r="K422" s="197">
        <f>ROUND(E422*J422,2)</f>
        <v>0</v>
      </c>
      <c r="L422" s="197">
        <v>21</v>
      </c>
      <c r="M422" s="197">
        <f>G422*(1+L422/100)</f>
        <v>0</v>
      </c>
      <c r="N422" s="197">
        <v>2.3570000000000001E-2</v>
      </c>
      <c r="O422" s="197">
        <f>ROUND(E422*N422,2)</f>
        <v>0.16</v>
      </c>
      <c r="P422" s="197">
        <v>0</v>
      </c>
      <c r="Q422" s="197">
        <f>ROUND(E422*P422,2)</f>
        <v>0</v>
      </c>
      <c r="R422" s="198" t="s">
        <v>803</v>
      </c>
      <c r="S422" s="198" t="s">
        <v>194</v>
      </c>
      <c r="X422" s="256"/>
      <c r="Y422" s="225"/>
    </row>
    <row r="423" spans="1:25" x14ac:dyDescent="0.2">
      <c r="A423" s="177"/>
      <c r="B423" s="234" t="s">
        <v>1854</v>
      </c>
      <c r="C423" s="235"/>
      <c r="D423" s="200"/>
      <c r="E423" s="201"/>
      <c r="F423" s="184"/>
      <c r="G423" s="184"/>
      <c r="H423" s="184"/>
      <c r="I423" s="184"/>
      <c r="J423" s="184"/>
      <c r="K423" s="184"/>
      <c r="L423" s="184"/>
      <c r="M423" s="184"/>
      <c r="N423" s="184"/>
      <c r="O423" s="184"/>
      <c r="P423" s="184"/>
      <c r="Q423" s="184"/>
      <c r="R423" s="185"/>
      <c r="S423" s="185"/>
      <c r="X423" s="256"/>
      <c r="Y423" s="244"/>
    </row>
    <row r="424" spans="1:25" x14ac:dyDescent="0.2">
      <c r="A424" s="177"/>
      <c r="B424" s="234" t="s">
        <v>1855</v>
      </c>
      <c r="C424" s="235"/>
      <c r="D424" s="200"/>
      <c r="E424" s="201">
        <v>6.9474233399999994</v>
      </c>
      <c r="F424" s="184"/>
      <c r="G424" s="184"/>
      <c r="H424" s="184"/>
      <c r="I424" s="184"/>
      <c r="J424" s="184"/>
      <c r="K424" s="184"/>
      <c r="L424" s="184"/>
      <c r="M424" s="184"/>
      <c r="N424" s="184"/>
      <c r="O424" s="184"/>
      <c r="P424" s="184"/>
      <c r="Q424" s="184"/>
      <c r="R424" s="185"/>
      <c r="S424" s="185"/>
      <c r="X424" s="256"/>
      <c r="Y424" s="244"/>
    </row>
    <row r="425" spans="1:25" ht="22.5" x14ac:dyDescent="0.2">
      <c r="A425" s="193">
        <v>132</v>
      </c>
      <c r="B425" s="230" t="s">
        <v>1856</v>
      </c>
      <c r="C425" s="230" t="s">
        <v>1857</v>
      </c>
      <c r="D425" s="195" t="s">
        <v>207</v>
      </c>
      <c r="E425" s="196">
        <v>73.028491200000005</v>
      </c>
      <c r="F425" s="199"/>
      <c r="G425" s="197">
        <f>ROUND(E425*F425,2)</f>
        <v>0</v>
      </c>
      <c r="H425" s="199">
        <v>210</v>
      </c>
      <c r="I425" s="197">
        <f>ROUND(E425*H425,2)</f>
        <v>15335.98</v>
      </c>
      <c r="J425" s="199">
        <v>57</v>
      </c>
      <c r="K425" s="197">
        <f>ROUND(E425*J425,2)</f>
        <v>4162.62</v>
      </c>
      <c r="L425" s="197">
        <v>21</v>
      </c>
      <c r="M425" s="197">
        <f>G425*(1+L425/100)</f>
        <v>0</v>
      </c>
      <c r="N425" s="197">
        <v>1.1390000000000001E-2</v>
      </c>
      <c r="O425" s="197">
        <f>ROUND(E425*N425,2)</f>
        <v>0.83</v>
      </c>
      <c r="P425" s="197">
        <v>0</v>
      </c>
      <c r="Q425" s="197">
        <f>ROUND(E425*P425,2)</f>
        <v>0</v>
      </c>
      <c r="R425" s="198" t="s">
        <v>803</v>
      </c>
      <c r="S425" s="198" t="s">
        <v>194</v>
      </c>
      <c r="X425" s="256"/>
      <c r="Y425" s="225"/>
    </row>
    <row r="426" spans="1:25" x14ac:dyDescent="0.2">
      <c r="A426" s="177"/>
      <c r="B426" s="234" t="s">
        <v>1608</v>
      </c>
      <c r="C426" s="235"/>
      <c r="D426" s="200"/>
      <c r="E426" s="201"/>
      <c r="F426" s="184"/>
      <c r="G426" s="184"/>
      <c r="H426" s="184"/>
      <c r="I426" s="184"/>
      <c r="J426" s="184"/>
      <c r="K426" s="184"/>
      <c r="L426" s="184"/>
      <c r="M426" s="184"/>
      <c r="N426" s="184"/>
      <c r="O426" s="184"/>
      <c r="P426" s="184"/>
      <c r="Q426" s="184"/>
      <c r="R426" s="185"/>
      <c r="S426" s="185"/>
      <c r="X426" s="256"/>
      <c r="Y426" s="244"/>
    </row>
    <row r="427" spans="1:25" x14ac:dyDescent="0.2">
      <c r="A427" s="177"/>
      <c r="B427" s="234" t="s">
        <v>1609</v>
      </c>
      <c r="C427" s="235"/>
      <c r="D427" s="200"/>
      <c r="E427" s="201"/>
      <c r="F427" s="184"/>
      <c r="G427" s="184"/>
      <c r="H427" s="184"/>
      <c r="I427" s="184"/>
      <c r="J427" s="184"/>
      <c r="K427" s="184"/>
      <c r="L427" s="184"/>
      <c r="M427" s="184"/>
      <c r="N427" s="184"/>
      <c r="O427" s="184"/>
      <c r="P427" s="184"/>
      <c r="Q427" s="184"/>
      <c r="R427" s="185"/>
      <c r="S427" s="185"/>
      <c r="X427" s="256"/>
      <c r="Y427" s="244"/>
    </row>
    <row r="428" spans="1:25" x14ac:dyDescent="0.2">
      <c r="A428" s="177"/>
      <c r="B428" s="234" t="s">
        <v>1610</v>
      </c>
      <c r="C428" s="235"/>
      <c r="D428" s="200"/>
      <c r="E428" s="201"/>
      <c r="F428" s="184"/>
      <c r="G428" s="184"/>
      <c r="H428" s="184"/>
      <c r="I428" s="184"/>
      <c r="J428" s="184"/>
      <c r="K428" s="184"/>
      <c r="L428" s="184"/>
      <c r="M428" s="184"/>
      <c r="N428" s="184"/>
      <c r="O428" s="184"/>
      <c r="P428" s="184"/>
      <c r="Q428" s="184"/>
      <c r="R428" s="185"/>
      <c r="S428" s="185"/>
      <c r="X428" s="256"/>
      <c r="Y428" s="244"/>
    </row>
    <row r="429" spans="1:25" x14ac:dyDescent="0.2">
      <c r="A429" s="177"/>
      <c r="B429" s="234" t="s">
        <v>1611</v>
      </c>
      <c r="C429" s="235"/>
      <c r="D429" s="200"/>
      <c r="E429" s="201"/>
      <c r="F429" s="184"/>
      <c r="G429" s="184"/>
      <c r="H429" s="184"/>
      <c r="I429" s="184"/>
      <c r="J429" s="184"/>
      <c r="K429" s="184"/>
      <c r="L429" s="184"/>
      <c r="M429" s="184"/>
      <c r="N429" s="184"/>
      <c r="O429" s="184"/>
      <c r="P429" s="184"/>
      <c r="Q429" s="184"/>
      <c r="R429" s="185"/>
      <c r="S429" s="185"/>
      <c r="X429" s="256"/>
      <c r="Y429" s="244"/>
    </row>
    <row r="430" spans="1:25" x14ac:dyDescent="0.2">
      <c r="A430" s="177"/>
      <c r="B430" s="234" t="s">
        <v>1612</v>
      </c>
      <c r="C430" s="235"/>
      <c r="D430" s="200"/>
      <c r="E430" s="201"/>
      <c r="F430" s="184"/>
      <c r="G430" s="184"/>
      <c r="H430" s="184"/>
      <c r="I430" s="184"/>
      <c r="J430" s="184"/>
      <c r="K430" s="184"/>
      <c r="L430" s="184"/>
      <c r="M430" s="184"/>
      <c r="N430" s="184"/>
      <c r="O430" s="184"/>
      <c r="P430" s="184"/>
      <c r="Q430" s="184"/>
      <c r="R430" s="185"/>
      <c r="S430" s="185"/>
      <c r="X430" s="256"/>
      <c r="Y430" s="244"/>
    </row>
    <row r="431" spans="1:25" x14ac:dyDescent="0.2">
      <c r="A431" s="177"/>
      <c r="B431" s="234" t="s">
        <v>1858</v>
      </c>
      <c r="C431" s="235"/>
      <c r="D431" s="200"/>
      <c r="E431" s="201">
        <v>73.028491200000005</v>
      </c>
      <c r="F431" s="184"/>
      <c r="G431" s="184"/>
      <c r="H431" s="184"/>
      <c r="I431" s="184"/>
      <c r="J431" s="184"/>
      <c r="K431" s="184"/>
      <c r="L431" s="184"/>
      <c r="M431" s="184"/>
      <c r="N431" s="184"/>
      <c r="O431" s="184"/>
      <c r="P431" s="184"/>
      <c r="Q431" s="184"/>
      <c r="R431" s="185"/>
      <c r="S431" s="185"/>
      <c r="X431" s="256"/>
      <c r="Y431" s="244"/>
    </row>
    <row r="432" spans="1:25" x14ac:dyDescent="0.2">
      <c r="A432" s="193">
        <v>133</v>
      </c>
      <c r="B432" s="230" t="s">
        <v>1859</v>
      </c>
      <c r="C432" s="230" t="s">
        <v>1860</v>
      </c>
      <c r="D432" s="195" t="s">
        <v>207</v>
      </c>
      <c r="E432" s="196">
        <v>73.028491200000005</v>
      </c>
      <c r="F432" s="199"/>
      <c r="G432" s="197">
        <f>ROUND(E432*F432,2)</f>
        <v>0</v>
      </c>
      <c r="H432" s="199">
        <v>16.100000000000001</v>
      </c>
      <c r="I432" s="197">
        <f>ROUND(E432*H432,2)</f>
        <v>1175.76</v>
      </c>
      <c r="J432" s="199">
        <v>0</v>
      </c>
      <c r="K432" s="197">
        <f>ROUND(E432*J432,2)</f>
        <v>0</v>
      </c>
      <c r="L432" s="197">
        <v>21</v>
      </c>
      <c r="M432" s="197">
        <f>G432*(1+L432/100)</f>
        <v>0</v>
      </c>
      <c r="N432" s="197">
        <v>2.4000000000000001E-4</v>
      </c>
      <c r="O432" s="197">
        <f>ROUND(E432*N432,2)</f>
        <v>0.02</v>
      </c>
      <c r="P432" s="197">
        <v>0</v>
      </c>
      <c r="Q432" s="197">
        <f>ROUND(E432*P432,2)</f>
        <v>0</v>
      </c>
      <c r="R432" s="198" t="s">
        <v>803</v>
      </c>
      <c r="S432" s="198" t="s">
        <v>194</v>
      </c>
      <c r="X432" s="256"/>
      <c r="Y432" s="225"/>
    </row>
    <row r="433" spans="1:25" ht="22.5" x14ac:dyDescent="0.2">
      <c r="A433" s="193">
        <v>134</v>
      </c>
      <c r="B433" s="230" t="s">
        <v>1861</v>
      </c>
      <c r="C433" s="230" t="s">
        <v>1862</v>
      </c>
      <c r="D433" s="195" t="s">
        <v>192</v>
      </c>
      <c r="E433" s="196">
        <v>6.9474233399999994</v>
      </c>
      <c r="F433" s="199"/>
      <c r="G433" s="197">
        <f>ROUND(E433*F433,2)</f>
        <v>0</v>
      </c>
      <c r="H433" s="199">
        <v>1862.8</v>
      </c>
      <c r="I433" s="197">
        <f>ROUND(E433*H433,2)</f>
        <v>12941.66</v>
      </c>
      <c r="J433" s="199">
        <v>20.2</v>
      </c>
      <c r="K433" s="197">
        <f>ROUND(E433*J433,2)</f>
        <v>140.34</v>
      </c>
      <c r="L433" s="197">
        <v>21</v>
      </c>
      <c r="M433" s="197">
        <f>G433*(1+L433/100)</f>
        <v>0</v>
      </c>
      <c r="N433" s="197">
        <v>1.6500000000000001E-2</v>
      </c>
      <c r="O433" s="197">
        <f>ROUND(E433*N433,2)</f>
        <v>0.11</v>
      </c>
      <c r="P433" s="197">
        <v>0</v>
      </c>
      <c r="Q433" s="197">
        <f>ROUND(E433*P433,2)</f>
        <v>0</v>
      </c>
      <c r="R433" s="198" t="s">
        <v>803</v>
      </c>
      <c r="S433" s="198" t="s">
        <v>194</v>
      </c>
      <c r="X433" s="256"/>
      <c r="Y433" s="225"/>
    </row>
    <row r="434" spans="1:25" x14ac:dyDescent="0.2">
      <c r="A434" s="193">
        <v>135</v>
      </c>
      <c r="B434" s="230" t="s">
        <v>847</v>
      </c>
      <c r="C434" s="230" t="s">
        <v>848</v>
      </c>
      <c r="D434" s="195" t="s">
        <v>433</v>
      </c>
      <c r="E434" s="196">
        <v>5.3308923427999995</v>
      </c>
      <c r="F434" s="199"/>
      <c r="G434" s="197">
        <f>ROUND(E434*F434,2)</f>
        <v>0</v>
      </c>
      <c r="H434" s="199">
        <v>0</v>
      </c>
      <c r="I434" s="197">
        <f>ROUND(E434*H434,2)</f>
        <v>0</v>
      </c>
      <c r="J434" s="199">
        <v>1411</v>
      </c>
      <c r="K434" s="197">
        <f>ROUND(E434*J434,2)</f>
        <v>7521.89</v>
      </c>
      <c r="L434" s="197">
        <v>21</v>
      </c>
      <c r="M434" s="197">
        <f>G434*(1+L434/100)</f>
        <v>0</v>
      </c>
      <c r="N434" s="197">
        <v>0</v>
      </c>
      <c r="O434" s="197">
        <f>ROUND(E434*N434,2)</f>
        <v>0</v>
      </c>
      <c r="P434" s="197">
        <v>0</v>
      </c>
      <c r="Q434" s="197">
        <f>ROUND(E434*P434,2)</f>
        <v>0</v>
      </c>
      <c r="R434" s="198" t="s">
        <v>803</v>
      </c>
      <c r="S434" s="198" t="s">
        <v>194</v>
      </c>
      <c r="X434" s="256"/>
      <c r="Y434" s="225"/>
    </row>
    <row r="435" spans="1:25" x14ac:dyDescent="0.2">
      <c r="A435" s="177"/>
      <c r="B435" s="234" t="s">
        <v>435</v>
      </c>
      <c r="C435" s="235"/>
      <c r="D435" s="200"/>
      <c r="E435" s="201"/>
      <c r="F435" s="184"/>
      <c r="G435" s="184"/>
      <c r="H435" s="184"/>
      <c r="I435" s="184"/>
      <c r="J435" s="184"/>
      <c r="K435" s="184"/>
      <c r="L435" s="184"/>
      <c r="M435" s="184"/>
      <c r="N435" s="184"/>
      <c r="O435" s="184"/>
      <c r="P435" s="184"/>
      <c r="Q435" s="184"/>
      <c r="R435" s="185"/>
      <c r="S435" s="185"/>
      <c r="X435" s="256"/>
      <c r="Y435" s="244"/>
    </row>
    <row r="436" spans="1:25" x14ac:dyDescent="0.2">
      <c r="A436" s="177"/>
      <c r="B436" s="234" t="s">
        <v>1863</v>
      </c>
      <c r="C436" s="235"/>
      <c r="D436" s="200"/>
      <c r="E436" s="201"/>
      <c r="F436" s="184"/>
      <c r="G436" s="184"/>
      <c r="H436" s="184"/>
      <c r="I436" s="184"/>
      <c r="J436" s="184"/>
      <c r="K436" s="184"/>
      <c r="L436" s="184"/>
      <c r="M436" s="184"/>
      <c r="N436" s="184"/>
      <c r="O436" s="184"/>
      <c r="P436" s="184"/>
      <c r="Q436" s="184"/>
      <c r="R436" s="185"/>
      <c r="S436" s="185"/>
      <c r="X436" s="256"/>
      <c r="Y436" s="244"/>
    </row>
    <row r="437" spans="1:25" x14ac:dyDescent="0.2">
      <c r="A437" s="177"/>
      <c r="B437" s="234" t="s">
        <v>1864</v>
      </c>
      <c r="C437" s="235"/>
      <c r="D437" s="200"/>
      <c r="E437" s="201">
        <v>5.3308923427999995</v>
      </c>
      <c r="F437" s="184"/>
      <c r="G437" s="184"/>
      <c r="H437" s="184"/>
      <c r="I437" s="184"/>
      <c r="J437" s="184"/>
      <c r="K437" s="184"/>
      <c r="L437" s="184"/>
      <c r="M437" s="184"/>
      <c r="N437" s="184"/>
      <c r="O437" s="184"/>
      <c r="P437" s="184"/>
      <c r="Q437" s="184"/>
      <c r="R437" s="185"/>
      <c r="S437" s="185"/>
      <c r="X437" s="256"/>
      <c r="Y437" s="244"/>
    </row>
    <row r="438" spans="1:25" x14ac:dyDescent="0.2">
      <c r="A438" s="162"/>
      <c r="B438" s="231"/>
      <c r="C438" s="231"/>
      <c r="D438" s="180"/>
      <c r="E438" s="181"/>
      <c r="F438" s="182"/>
      <c r="G438" s="182"/>
      <c r="H438" s="182"/>
      <c r="I438" s="182"/>
      <c r="J438" s="182"/>
      <c r="K438" s="182"/>
      <c r="L438" s="182"/>
      <c r="M438" s="182"/>
      <c r="N438" s="182"/>
      <c r="O438" s="182"/>
      <c r="P438" s="182"/>
      <c r="Q438" s="182"/>
      <c r="R438" s="183"/>
      <c r="S438" s="183"/>
      <c r="X438" s="256"/>
      <c r="Y438" s="264"/>
    </row>
    <row r="439" spans="1:25" x14ac:dyDescent="0.2">
      <c r="A439" s="179" t="s">
        <v>188</v>
      </c>
      <c r="B439" s="229" t="s">
        <v>129</v>
      </c>
      <c r="C439" s="229" t="s">
        <v>130</v>
      </c>
      <c r="D439" s="187"/>
      <c r="E439" s="188"/>
      <c r="F439" s="189"/>
      <c r="G439" s="190">
        <f>SUMIF(AE440:AE473,"&lt;&gt;NOR",G440:G473)</f>
        <v>0</v>
      </c>
      <c r="H439" s="189"/>
      <c r="I439" s="189">
        <f>SUM(I440:I473)</f>
        <v>62562.380000000005</v>
      </c>
      <c r="J439" s="189"/>
      <c r="K439" s="189">
        <f>SUM(K440:K473)</f>
        <v>46173.1</v>
      </c>
      <c r="L439" s="189"/>
      <c r="M439" s="189">
        <f>SUM(M440:M473)</f>
        <v>0</v>
      </c>
      <c r="N439" s="189"/>
      <c r="O439" s="189">
        <f>SUM(O440:O473)</f>
        <v>0.46</v>
      </c>
      <c r="P439" s="189"/>
      <c r="Q439" s="189">
        <f>SUM(Q440:Q473)</f>
        <v>0.11</v>
      </c>
      <c r="R439" s="191"/>
      <c r="S439" s="191"/>
      <c r="X439" s="256"/>
      <c r="Y439" s="265"/>
    </row>
    <row r="440" spans="1:25" ht="22.5" x14ac:dyDescent="0.2">
      <c r="A440" s="193">
        <v>136</v>
      </c>
      <c r="B440" s="230" t="s">
        <v>1865</v>
      </c>
      <c r="C440" s="230" t="s">
        <v>1866</v>
      </c>
      <c r="D440" s="195" t="s">
        <v>293</v>
      </c>
      <c r="E440" s="196">
        <v>81.995108000000002</v>
      </c>
      <c r="F440" s="199"/>
      <c r="G440" s="197">
        <f>ROUND(E440*F440,2)</f>
        <v>0</v>
      </c>
      <c r="H440" s="199">
        <v>138.56</v>
      </c>
      <c r="I440" s="197">
        <f>ROUND(E440*H440,2)</f>
        <v>11361.24</v>
      </c>
      <c r="J440" s="199">
        <v>132.94</v>
      </c>
      <c r="K440" s="197">
        <f>ROUND(E440*J440,2)</f>
        <v>10900.43</v>
      </c>
      <c r="L440" s="197">
        <v>21</v>
      </c>
      <c r="M440" s="197">
        <f>G440*(1+L440/100)</f>
        <v>0</v>
      </c>
      <c r="N440" s="197">
        <v>1.6299999999999999E-3</v>
      </c>
      <c r="O440" s="197">
        <f>ROUND(E440*N440,2)</f>
        <v>0.13</v>
      </c>
      <c r="P440" s="197">
        <v>0</v>
      </c>
      <c r="Q440" s="197">
        <f>ROUND(E440*P440,2)</f>
        <v>0</v>
      </c>
      <c r="R440" s="198" t="s">
        <v>417</v>
      </c>
      <c r="S440" s="198" t="s">
        <v>194</v>
      </c>
      <c r="X440" s="256"/>
      <c r="Y440" s="225"/>
    </row>
    <row r="441" spans="1:25" x14ac:dyDescent="0.2">
      <c r="A441" s="177"/>
      <c r="B441" s="234" t="s">
        <v>1867</v>
      </c>
      <c r="C441" s="235"/>
      <c r="D441" s="200"/>
      <c r="E441" s="201"/>
      <c r="F441" s="184"/>
      <c r="G441" s="184"/>
      <c r="H441" s="184"/>
      <c r="I441" s="184"/>
      <c r="J441" s="184"/>
      <c r="K441" s="184"/>
      <c r="L441" s="184"/>
      <c r="M441" s="184"/>
      <c r="N441" s="184"/>
      <c r="O441" s="184"/>
      <c r="P441" s="184"/>
      <c r="Q441" s="184"/>
      <c r="R441" s="185"/>
      <c r="S441" s="185"/>
      <c r="X441" s="256"/>
      <c r="Y441" s="244"/>
    </row>
    <row r="442" spans="1:25" x14ac:dyDescent="0.2">
      <c r="A442" s="177"/>
      <c r="B442" s="234" t="s">
        <v>1868</v>
      </c>
      <c r="C442" s="235"/>
      <c r="D442" s="200"/>
      <c r="E442" s="201">
        <v>81.995108000000002</v>
      </c>
      <c r="F442" s="184"/>
      <c r="G442" s="184"/>
      <c r="H442" s="184"/>
      <c r="I442" s="184"/>
      <c r="J442" s="184"/>
      <c r="K442" s="184"/>
      <c r="L442" s="184"/>
      <c r="M442" s="184"/>
      <c r="N442" s="184"/>
      <c r="O442" s="184"/>
      <c r="P442" s="184"/>
      <c r="Q442" s="184"/>
      <c r="R442" s="185"/>
      <c r="S442" s="185"/>
      <c r="X442" s="256"/>
      <c r="Y442" s="244"/>
    </row>
    <row r="443" spans="1:25" x14ac:dyDescent="0.2">
      <c r="A443" s="193">
        <v>137</v>
      </c>
      <c r="B443" s="230" t="s">
        <v>1869</v>
      </c>
      <c r="C443" s="230" t="s">
        <v>1870</v>
      </c>
      <c r="D443" s="195" t="s">
        <v>293</v>
      </c>
      <c r="E443" s="196">
        <v>0.42616999999999999</v>
      </c>
      <c r="F443" s="199"/>
      <c r="G443" s="197">
        <f>ROUND(E443*F443,2)</f>
        <v>0</v>
      </c>
      <c r="H443" s="199">
        <v>113.87</v>
      </c>
      <c r="I443" s="197">
        <f>ROUND(E443*H443,2)</f>
        <v>48.53</v>
      </c>
      <c r="J443" s="199">
        <v>225.63</v>
      </c>
      <c r="K443" s="197">
        <f>ROUND(E443*J443,2)</f>
        <v>96.16</v>
      </c>
      <c r="L443" s="197">
        <v>21</v>
      </c>
      <c r="M443" s="197">
        <f>G443*(1+L443/100)</f>
        <v>0</v>
      </c>
      <c r="N443" s="197">
        <v>1.24E-3</v>
      </c>
      <c r="O443" s="197">
        <f>ROUND(E443*N443,2)</f>
        <v>0</v>
      </c>
      <c r="P443" s="197">
        <v>0</v>
      </c>
      <c r="Q443" s="197">
        <f>ROUND(E443*P443,2)</f>
        <v>0</v>
      </c>
      <c r="R443" s="198" t="s">
        <v>417</v>
      </c>
      <c r="S443" s="198" t="s">
        <v>194</v>
      </c>
      <c r="X443" s="256"/>
      <c r="Y443" s="225"/>
    </row>
    <row r="444" spans="1:25" x14ac:dyDescent="0.2">
      <c r="A444" s="177"/>
      <c r="B444" s="234" t="s">
        <v>1871</v>
      </c>
      <c r="C444" s="235"/>
      <c r="D444" s="200"/>
      <c r="E444" s="201"/>
      <c r="F444" s="184"/>
      <c r="G444" s="184"/>
      <c r="H444" s="184"/>
      <c r="I444" s="184"/>
      <c r="J444" s="184"/>
      <c r="K444" s="184"/>
      <c r="L444" s="184"/>
      <c r="M444" s="184"/>
      <c r="N444" s="184"/>
      <c r="O444" s="184"/>
      <c r="P444" s="184"/>
      <c r="Q444" s="184"/>
      <c r="R444" s="185"/>
      <c r="S444" s="185"/>
      <c r="X444" s="256"/>
      <c r="Y444" s="244"/>
    </row>
    <row r="445" spans="1:25" x14ac:dyDescent="0.2">
      <c r="A445" s="177"/>
      <c r="B445" s="234" t="s">
        <v>1872</v>
      </c>
      <c r="C445" s="235"/>
      <c r="D445" s="200"/>
      <c r="E445" s="201">
        <v>0.42616999999999999</v>
      </c>
      <c r="F445" s="184"/>
      <c r="G445" s="184"/>
      <c r="H445" s="184"/>
      <c r="I445" s="184"/>
      <c r="J445" s="184"/>
      <c r="K445" s="184"/>
      <c r="L445" s="184"/>
      <c r="M445" s="184"/>
      <c r="N445" s="184"/>
      <c r="O445" s="184"/>
      <c r="P445" s="184"/>
      <c r="Q445" s="184"/>
      <c r="R445" s="185"/>
      <c r="S445" s="185"/>
      <c r="X445" s="256"/>
      <c r="Y445" s="244"/>
    </row>
    <row r="446" spans="1:25" ht="22.5" x14ac:dyDescent="0.2">
      <c r="A446" s="193">
        <v>138</v>
      </c>
      <c r="B446" s="230" t="s">
        <v>1873</v>
      </c>
      <c r="C446" s="230" t="s">
        <v>1874</v>
      </c>
      <c r="D446" s="195" t="s">
        <v>293</v>
      </c>
      <c r="E446" s="196">
        <v>0.42616999999999999</v>
      </c>
      <c r="F446" s="199"/>
      <c r="G446" s="197">
        <f>ROUND(E446*F446,2)</f>
        <v>0</v>
      </c>
      <c r="H446" s="199">
        <v>278.25</v>
      </c>
      <c r="I446" s="197">
        <f>ROUND(E446*H446,2)</f>
        <v>118.58</v>
      </c>
      <c r="J446" s="199">
        <v>283.75</v>
      </c>
      <c r="K446" s="197">
        <f>ROUND(E446*J446,2)</f>
        <v>120.93</v>
      </c>
      <c r="L446" s="197">
        <v>21</v>
      </c>
      <c r="M446" s="197">
        <f>G446*(1+L446/100)</f>
        <v>0</v>
      </c>
      <c r="N446" s="197">
        <v>2.5899999999999999E-3</v>
      </c>
      <c r="O446" s="197">
        <f>ROUND(E446*N446,2)</f>
        <v>0</v>
      </c>
      <c r="P446" s="197">
        <v>0</v>
      </c>
      <c r="Q446" s="197">
        <f>ROUND(E446*P446,2)</f>
        <v>0</v>
      </c>
      <c r="R446" s="198" t="s">
        <v>417</v>
      </c>
      <c r="S446" s="198" t="s">
        <v>194</v>
      </c>
      <c r="X446" s="256"/>
      <c r="Y446" s="225"/>
    </row>
    <row r="447" spans="1:25" x14ac:dyDescent="0.2">
      <c r="A447" s="177"/>
      <c r="B447" s="234" t="s">
        <v>1875</v>
      </c>
      <c r="C447" s="235"/>
      <c r="D447" s="200"/>
      <c r="E447" s="201"/>
      <c r="F447" s="184"/>
      <c r="G447" s="184"/>
      <c r="H447" s="184"/>
      <c r="I447" s="184"/>
      <c r="J447" s="184"/>
      <c r="K447" s="184"/>
      <c r="L447" s="184"/>
      <c r="M447" s="184"/>
      <c r="N447" s="184"/>
      <c r="O447" s="184"/>
      <c r="P447" s="184"/>
      <c r="Q447" s="184"/>
      <c r="R447" s="185"/>
      <c r="S447" s="185"/>
      <c r="X447" s="256"/>
      <c r="Y447" s="244"/>
    </row>
    <row r="448" spans="1:25" x14ac:dyDescent="0.2">
      <c r="A448" s="177"/>
      <c r="B448" s="234" t="s">
        <v>1872</v>
      </c>
      <c r="C448" s="235"/>
      <c r="D448" s="200"/>
      <c r="E448" s="201">
        <v>0.42616999999999999</v>
      </c>
      <c r="F448" s="184"/>
      <c r="G448" s="184"/>
      <c r="H448" s="184"/>
      <c r="I448" s="184"/>
      <c r="J448" s="184"/>
      <c r="K448" s="184"/>
      <c r="L448" s="184"/>
      <c r="M448" s="184"/>
      <c r="N448" s="184"/>
      <c r="O448" s="184"/>
      <c r="P448" s="184"/>
      <c r="Q448" s="184"/>
      <c r="R448" s="185"/>
      <c r="S448" s="185"/>
      <c r="X448" s="256"/>
      <c r="Y448" s="244"/>
    </row>
    <row r="449" spans="1:25" ht="22.5" x14ac:dyDescent="0.2">
      <c r="A449" s="193">
        <v>139</v>
      </c>
      <c r="B449" s="230" t="s">
        <v>1876</v>
      </c>
      <c r="C449" s="230" t="s">
        <v>1877</v>
      </c>
      <c r="D449" s="195" t="s">
        <v>293</v>
      </c>
      <c r="E449" s="196">
        <v>29.320495999999999</v>
      </c>
      <c r="F449" s="199"/>
      <c r="G449" s="197">
        <f>ROUND(E449*F449,2)</f>
        <v>0</v>
      </c>
      <c r="H449" s="199">
        <v>582.41</v>
      </c>
      <c r="I449" s="197">
        <f>ROUND(E449*H449,2)</f>
        <v>17076.55</v>
      </c>
      <c r="J449" s="199">
        <v>146.59</v>
      </c>
      <c r="K449" s="197">
        <f>ROUND(E449*J449,2)</f>
        <v>4298.09</v>
      </c>
      <c r="L449" s="197">
        <v>21</v>
      </c>
      <c r="M449" s="197">
        <f>G449*(1+L449/100)</f>
        <v>0</v>
      </c>
      <c r="N449" s="197">
        <v>3.1199999999999999E-3</v>
      </c>
      <c r="O449" s="197">
        <f>ROUND(E449*N449,2)</f>
        <v>0.09</v>
      </c>
      <c r="P449" s="197">
        <v>0</v>
      </c>
      <c r="Q449" s="197">
        <f>ROUND(E449*P449,2)</f>
        <v>0</v>
      </c>
      <c r="R449" s="198" t="s">
        <v>417</v>
      </c>
      <c r="S449" s="198" t="s">
        <v>194</v>
      </c>
      <c r="X449" s="256"/>
      <c r="Y449" s="225"/>
    </row>
    <row r="450" spans="1:25" x14ac:dyDescent="0.2">
      <c r="A450" s="177"/>
      <c r="B450" s="319" t="s">
        <v>1878</v>
      </c>
      <c r="C450" s="319"/>
      <c r="D450" s="320"/>
      <c r="E450" s="320"/>
      <c r="F450" s="320"/>
      <c r="G450" s="320"/>
      <c r="H450" s="184"/>
      <c r="I450" s="184"/>
      <c r="J450" s="184"/>
      <c r="K450" s="184"/>
      <c r="L450" s="184"/>
      <c r="M450" s="184"/>
      <c r="N450" s="184"/>
      <c r="O450" s="184"/>
      <c r="P450" s="184"/>
      <c r="Q450" s="184"/>
      <c r="R450" s="185"/>
      <c r="S450" s="185"/>
      <c r="X450" s="256"/>
      <c r="Y450" s="256"/>
    </row>
    <row r="451" spans="1:25" x14ac:dyDescent="0.2">
      <c r="A451" s="177"/>
      <c r="B451" s="234" t="s">
        <v>1879</v>
      </c>
      <c r="C451" s="235"/>
      <c r="D451" s="200"/>
      <c r="E451" s="201"/>
      <c r="F451" s="184"/>
      <c r="G451" s="184"/>
      <c r="H451" s="184"/>
      <c r="I451" s="184"/>
      <c r="J451" s="184"/>
      <c r="K451" s="184"/>
      <c r="L451" s="184"/>
      <c r="M451" s="184"/>
      <c r="N451" s="184"/>
      <c r="O451" s="184"/>
      <c r="P451" s="184"/>
      <c r="Q451" s="184"/>
      <c r="R451" s="185"/>
      <c r="S451" s="185"/>
      <c r="X451" s="256"/>
      <c r="Y451" s="256"/>
    </row>
    <row r="452" spans="1:25" x14ac:dyDescent="0.2">
      <c r="A452" s="177"/>
      <c r="B452" s="234" t="s">
        <v>1880</v>
      </c>
      <c r="C452" s="235"/>
      <c r="D452" s="200"/>
      <c r="E452" s="201">
        <v>29.320495999999999</v>
      </c>
      <c r="F452" s="184"/>
      <c r="G452" s="184"/>
      <c r="H452" s="184"/>
      <c r="I452" s="184"/>
      <c r="J452" s="184"/>
      <c r="K452" s="184"/>
      <c r="L452" s="184"/>
      <c r="M452" s="184"/>
      <c r="N452" s="184"/>
      <c r="O452" s="184"/>
      <c r="P452" s="184"/>
      <c r="Q452" s="184"/>
      <c r="R452" s="185"/>
      <c r="S452" s="185"/>
      <c r="X452" s="256"/>
      <c r="Y452" s="244"/>
    </row>
    <row r="453" spans="1:25" ht="22.5" x14ac:dyDescent="0.2">
      <c r="A453" s="193">
        <v>140</v>
      </c>
      <c r="B453" s="230" t="s">
        <v>1881</v>
      </c>
      <c r="C453" s="230" t="s">
        <v>1882</v>
      </c>
      <c r="D453" s="195" t="s">
        <v>293</v>
      </c>
      <c r="E453" s="196">
        <v>81.995108000000002</v>
      </c>
      <c r="F453" s="199"/>
      <c r="G453" s="197">
        <f>ROUND(E453*F453,2)</f>
        <v>0</v>
      </c>
      <c r="H453" s="199">
        <v>364.72</v>
      </c>
      <c r="I453" s="197">
        <f>ROUND(E453*H453,2)</f>
        <v>29905.26</v>
      </c>
      <c r="J453" s="199">
        <v>191.28</v>
      </c>
      <c r="K453" s="197">
        <f>ROUND(E453*J453,2)</f>
        <v>15684.02</v>
      </c>
      <c r="L453" s="197">
        <v>21</v>
      </c>
      <c r="M453" s="197">
        <f>G453*(1+L453/100)</f>
        <v>0</v>
      </c>
      <c r="N453" s="197">
        <v>2.2499999999999998E-3</v>
      </c>
      <c r="O453" s="197">
        <f>ROUND(E453*N453,2)</f>
        <v>0.18</v>
      </c>
      <c r="P453" s="197">
        <v>0</v>
      </c>
      <c r="Q453" s="197">
        <f>ROUND(E453*P453,2)</f>
        <v>0</v>
      </c>
      <c r="R453" s="198" t="s">
        <v>417</v>
      </c>
      <c r="S453" s="198" t="s">
        <v>194</v>
      </c>
      <c r="X453" s="256"/>
      <c r="Y453" s="225"/>
    </row>
    <row r="454" spans="1:25" x14ac:dyDescent="0.2">
      <c r="A454" s="177"/>
      <c r="B454" s="319" t="s">
        <v>1883</v>
      </c>
      <c r="C454" s="319"/>
      <c r="D454" s="320"/>
      <c r="E454" s="320"/>
      <c r="F454" s="320"/>
      <c r="G454" s="320"/>
      <c r="H454" s="184"/>
      <c r="I454" s="184"/>
      <c r="J454" s="184"/>
      <c r="K454" s="184"/>
      <c r="L454" s="184"/>
      <c r="M454" s="184"/>
      <c r="N454" s="184"/>
      <c r="O454" s="184"/>
      <c r="P454" s="184"/>
      <c r="Q454" s="184"/>
      <c r="R454" s="185"/>
      <c r="S454" s="185"/>
      <c r="X454" s="256"/>
      <c r="Y454" s="256"/>
    </row>
    <row r="455" spans="1:25" x14ac:dyDescent="0.2">
      <c r="A455" s="177"/>
      <c r="B455" s="234" t="s">
        <v>1867</v>
      </c>
      <c r="C455" s="235"/>
      <c r="D455" s="200"/>
      <c r="E455" s="201"/>
      <c r="F455" s="184"/>
      <c r="G455" s="184"/>
      <c r="H455" s="184"/>
      <c r="I455" s="184"/>
      <c r="J455" s="184"/>
      <c r="K455" s="184"/>
      <c r="L455" s="184"/>
      <c r="M455" s="184"/>
      <c r="N455" s="184"/>
      <c r="O455" s="184"/>
      <c r="P455" s="184"/>
      <c r="Q455" s="184"/>
      <c r="R455" s="185"/>
      <c r="S455" s="185"/>
      <c r="X455" s="256"/>
      <c r="Y455" s="256"/>
    </row>
    <row r="456" spans="1:25" x14ac:dyDescent="0.2">
      <c r="A456" s="177"/>
      <c r="B456" s="234" t="s">
        <v>1868</v>
      </c>
      <c r="C456" s="235"/>
      <c r="D456" s="200"/>
      <c r="E456" s="201">
        <v>81.995108000000002</v>
      </c>
      <c r="F456" s="184"/>
      <c r="G456" s="184"/>
      <c r="H456" s="184"/>
      <c r="I456" s="184"/>
      <c r="J456" s="184"/>
      <c r="K456" s="184"/>
      <c r="L456" s="184"/>
      <c r="M456" s="184"/>
      <c r="N456" s="184"/>
      <c r="O456" s="184"/>
      <c r="P456" s="184"/>
      <c r="Q456" s="184"/>
      <c r="R456" s="185"/>
      <c r="S456" s="185"/>
      <c r="X456" s="256"/>
      <c r="Y456" s="244"/>
    </row>
    <row r="457" spans="1:25" ht="33.75" x14ac:dyDescent="0.2">
      <c r="A457" s="193">
        <v>141</v>
      </c>
      <c r="B457" s="230" t="s">
        <v>1884</v>
      </c>
      <c r="C457" s="230" t="s">
        <v>1885</v>
      </c>
      <c r="D457" s="195" t="s">
        <v>213</v>
      </c>
      <c r="E457" s="196">
        <v>3.4093599999999999</v>
      </c>
      <c r="F457" s="199"/>
      <c r="G457" s="197">
        <f>ROUND(E457*F457,2)</f>
        <v>0</v>
      </c>
      <c r="H457" s="199">
        <v>287.54000000000002</v>
      </c>
      <c r="I457" s="197">
        <f>ROUND(E457*H457,2)</f>
        <v>980.33</v>
      </c>
      <c r="J457" s="199">
        <v>236.46</v>
      </c>
      <c r="K457" s="197">
        <f>ROUND(E457*J457,2)</f>
        <v>806.18</v>
      </c>
      <c r="L457" s="197">
        <v>21</v>
      </c>
      <c r="M457" s="197">
        <f>G457*(1+L457/100)</f>
        <v>0</v>
      </c>
      <c r="N457" s="197">
        <v>4.0000000000000002E-4</v>
      </c>
      <c r="O457" s="197">
        <f>ROUND(E457*N457,2)</f>
        <v>0</v>
      </c>
      <c r="P457" s="197">
        <v>0</v>
      </c>
      <c r="Q457" s="197">
        <f>ROUND(E457*P457,2)</f>
        <v>0</v>
      </c>
      <c r="R457" s="198" t="s">
        <v>417</v>
      </c>
      <c r="S457" s="198" t="s">
        <v>194</v>
      </c>
      <c r="X457" s="256"/>
      <c r="Y457" s="225"/>
    </row>
    <row r="458" spans="1:25" x14ac:dyDescent="0.2">
      <c r="A458" s="177"/>
      <c r="B458" s="234" t="s">
        <v>1886</v>
      </c>
      <c r="C458" s="235"/>
      <c r="D458" s="200"/>
      <c r="E458" s="201">
        <v>0</v>
      </c>
      <c r="F458" s="184"/>
      <c r="G458" s="184"/>
      <c r="H458" s="184"/>
      <c r="I458" s="184"/>
      <c r="J458" s="184"/>
      <c r="K458" s="184"/>
      <c r="L458" s="184"/>
      <c r="M458" s="184"/>
      <c r="N458" s="184"/>
      <c r="O458" s="184"/>
      <c r="P458" s="184"/>
      <c r="Q458" s="184"/>
      <c r="R458" s="185"/>
      <c r="S458" s="185"/>
      <c r="X458" s="256"/>
      <c r="Y458" s="244"/>
    </row>
    <row r="459" spans="1:25" x14ac:dyDescent="0.2">
      <c r="A459" s="177"/>
      <c r="B459" s="234" t="s">
        <v>217</v>
      </c>
      <c r="C459" s="235"/>
      <c r="D459" s="200"/>
      <c r="E459" s="201">
        <v>3.4093599999999999</v>
      </c>
      <c r="F459" s="184"/>
      <c r="G459" s="184"/>
      <c r="H459" s="184"/>
      <c r="I459" s="184"/>
      <c r="J459" s="184"/>
      <c r="K459" s="184"/>
      <c r="L459" s="184"/>
      <c r="M459" s="184"/>
      <c r="N459" s="184"/>
      <c r="O459" s="184"/>
      <c r="P459" s="184"/>
      <c r="Q459" s="184"/>
      <c r="R459" s="185"/>
      <c r="S459" s="185"/>
      <c r="X459" s="256"/>
      <c r="Y459" s="244"/>
    </row>
    <row r="460" spans="1:25" ht="22.5" x14ac:dyDescent="0.2">
      <c r="A460" s="193">
        <v>142</v>
      </c>
      <c r="B460" s="230" t="s">
        <v>447</v>
      </c>
      <c r="C460" s="230" t="s">
        <v>448</v>
      </c>
      <c r="D460" s="195" t="s">
        <v>293</v>
      </c>
      <c r="E460" s="196">
        <v>18.836714000000001</v>
      </c>
      <c r="F460" s="199"/>
      <c r="G460" s="197">
        <f>ROUND(E460*F460,2)</f>
        <v>0</v>
      </c>
      <c r="H460" s="199">
        <v>163.08000000000001</v>
      </c>
      <c r="I460" s="197">
        <f>ROUND(E460*H460,2)</f>
        <v>3071.89</v>
      </c>
      <c r="J460" s="199">
        <v>487.92</v>
      </c>
      <c r="K460" s="197">
        <f>ROUND(E460*J460,2)</f>
        <v>9190.81</v>
      </c>
      <c r="L460" s="197">
        <v>21</v>
      </c>
      <c r="M460" s="197">
        <f>G460*(1+L460/100)</f>
        <v>0</v>
      </c>
      <c r="N460" s="197">
        <v>3.0400000000000002E-3</v>
      </c>
      <c r="O460" s="197">
        <f>ROUND(E460*N460,2)</f>
        <v>0.06</v>
      </c>
      <c r="P460" s="197">
        <v>0</v>
      </c>
      <c r="Q460" s="197">
        <f>ROUND(E460*P460,2)</f>
        <v>0</v>
      </c>
      <c r="R460" s="198" t="s">
        <v>417</v>
      </c>
      <c r="S460" s="198" t="s">
        <v>194</v>
      </c>
      <c r="X460" s="256"/>
      <c r="Y460" s="225"/>
    </row>
    <row r="461" spans="1:25" x14ac:dyDescent="0.2">
      <c r="A461" s="177"/>
      <c r="B461" s="319" t="s">
        <v>450</v>
      </c>
      <c r="C461" s="319"/>
      <c r="D461" s="320"/>
      <c r="E461" s="320"/>
      <c r="F461" s="320"/>
      <c r="G461" s="320"/>
      <c r="H461" s="184"/>
      <c r="I461" s="184"/>
      <c r="J461" s="184"/>
      <c r="K461" s="184"/>
      <c r="L461" s="184"/>
      <c r="M461" s="184"/>
      <c r="N461" s="184"/>
      <c r="O461" s="184"/>
      <c r="P461" s="184"/>
      <c r="Q461" s="184"/>
      <c r="R461" s="185"/>
      <c r="S461" s="185"/>
      <c r="X461" s="256"/>
      <c r="Y461" s="256"/>
    </row>
    <row r="462" spans="1:25" x14ac:dyDescent="0.2">
      <c r="A462" s="177"/>
      <c r="B462" s="317" t="s">
        <v>1887</v>
      </c>
      <c r="C462" s="317"/>
      <c r="D462" s="318"/>
      <c r="E462" s="201"/>
      <c r="F462" s="184"/>
      <c r="G462" s="184"/>
      <c r="H462" s="184"/>
      <c r="I462" s="184"/>
      <c r="J462" s="184"/>
      <c r="K462" s="184"/>
      <c r="L462" s="184"/>
      <c r="M462" s="184"/>
      <c r="N462" s="184"/>
      <c r="O462" s="184"/>
      <c r="P462" s="184"/>
      <c r="Q462" s="184"/>
      <c r="R462" s="185"/>
      <c r="S462" s="185"/>
      <c r="X462" s="256"/>
      <c r="Y462" s="256"/>
    </row>
    <row r="463" spans="1:25" x14ac:dyDescent="0.2">
      <c r="A463" s="177"/>
      <c r="B463" s="234" t="s">
        <v>1888</v>
      </c>
      <c r="C463" s="235"/>
      <c r="D463" s="200"/>
      <c r="E463" s="201">
        <v>18.836714000000001</v>
      </c>
      <c r="F463" s="184"/>
      <c r="G463" s="184"/>
      <c r="H463" s="184"/>
      <c r="I463" s="184"/>
      <c r="J463" s="184"/>
      <c r="K463" s="184"/>
      <c r="L463" s="184"/>
      <c r="M463" s="184"/>
      <c r="N463" s="184"/>
      <c r="O463" s="184"/>
      <c r="P463" s="184"/>
      <c r="Q463" s="184"/>
      <c r="R463" s="185"/>
      <c r="S463" s="185"/>
      <c r="X463" s="256"/>
      <c r="Y463" s="244"/>
    </row>
    <row r="464" spans="1:25" x14ac:dyDescent="0.2">
      <c r="A464" s="193">
        <v>143</v>
      </c>
      <c r="B464" s="230" t="s">
        <v>415</v>
      </c>
      <c r="C464" s="230" t="s">
        <v>416</v>
      </c>
      <c r="D464" s="195" t="s">
        <v>293</v>
      </c>
      <c r="E464" s="196">
        <v>78.798833000000002</v>
      </c>
      <c r="F464" s="199"/>
      <c r="G464" s="197">
        <f>ROUND(E464*F464,2)</f>
        <v>0</v>
      </c>
      <c r="H464" s="199">
        <v>0</v>
      </c>
      <c r="I464" s="197">
        <f>ROUND(E464*H464,2)</f>
        <v>0</v>
      </c>
      <c r="J464" s="199">
        <v>52.7</v>
      </c>
      <c r="K464" s="197">
        <f>ROUND(E464*J464,2)</f>
        <v>4152.7</v>
      </c>
      <c r="L464" s="197">
        <v>21</v>
      </c>
      <c r="M464" s="197">
        <f>G464*(1+L464/100)</f>
        <v>0</v>
      </c>
      <c r="N464" s="197">
        <v>0</v>
      </c>
      <c r="O464" s="197">
        <f>ROUND(E464*N464,2)</f>
        <v>0</v>
      </c>
      <c r="P464" s="197">
        <v>1.3500000000000001E-3</v>
      </c>
      <c r="Q464" s="197">
        <f>ROUND(E464*P464,2)</f>
        <v>0.11</v>
      </c>
      <c r="R464" s="198" t="s">
        <v>417</v>
      </c>
      <c r="S464" s="198" t="s">
        <v>194</v>
      </c>
      <c r="X464" s="256"/>
      <c r="Y464" s="225"/>
    </row>
    <row r="465" spans="1:25" x14ac:dyDescent="0.2">
      <c r="A465" s="177"/>
      <c r="B465" s="234" t="s">
        <v>1889</v>
      </c>
      <c r="C465" s="235"/>
      <c r="D465" s="200"/>
      <c r="E465" s="201">
        <v>0</v>
      </c>
      <c r="F465" s="184"/>
      <c r="G465" s="184"/>
      <c r="H465" s="184"/>
      <c r="I465" s="184"/>
      <c r="J465" s="184"/>
      <c r="K465" s="184"/>
      <c r="L465" s="184"/>
      <c r="M465" s="184"/>
      <c r="N465" s="184"/>
      <c r="O465" s="184"/>
      <c r="P465" s="184"/>
      <c r="Q465" s="184"/>
      <c r="R465" s="185"/>
      <c r="S465" s="185"/>
      <c r="X465" s="256"/>
      <c r="Y465" s="244"/>
    </row>
    <row r="466" spans="1:25" x14ac:dyDescent="0.2">
      <c r="A466" s="177"/>
      <c r="B466" s="234" t="s">
        <v>1890</v>
      </c>
      <c r="C466" s="235"/>
      <c r="D466" s="200"/>
      <c r="E466" s="201">
        <v>0</v>
      </c>
      <c r="F466" s="184"/>
      <c r="G466" s="184"/>
      <c r="H466" s="184"/>
      <c r="I466" s="184"/>
      <c r="J466" s="184"/>
      <c r="K466" s="184"/>
      <c r="L466" s="184"/>
      <c r="M466" s="184"/>
      <c r="N466" s="184"/>
      <c r="O466" s="184"/>
      <c r="P466" s="184"/>
      <c r="Q466" s="184"/>
      <c r="R466" s="185"/>
      <c r="S466" s="185"/>
      <c r="X466" s="256"/>
      <c r="Y466" s="244"/>
    </row>
    <row r="467" spans="1:25" x14ac:dyDescent="0.2">
      <c r="A467" s="177"/>
      <c r="B467" s="234" t="s">
        <v>1891</v>
      </c>
      <c r="C467" s="235"/>
      <c r="D467" s="200"/>
      <c r="E467" s="201">
        <v>0</v>
      </c>
      <c r="F467" s="184"/>
      <c r="G467" s="184"/>
      <c r="H467" s="184"/>
      <c r="I467" s="184"/>
      <c r="J467" s="184"/>
      <c r="K467" s="184"/>
      <c r="L467" s="184"/>
      <c r="M467" s="184"/>
      <c r="N467" s="184"/>
      <c r="O467" s="184"/>
      <c r="P467" s="184"/>
      <c r="Q467" s="184"/>
      <c r="R467" s="185"/>
      <c r="S467" s="185"/>
      <c r="X467" s="256"/>
      <c r="Y467" s="244"/>
    </row>
    <row r="468" spans="1:25" x14ac:dyDescent="0.2">
      <c r="A468" s="177"/>
      <c r="B468" s="234" t="s">
        <v>1892</v>
      </c>
      <c r="C468" s="235"/>
      <c r="D468" s="200"/>
      <c r="E468" s="201">
        <v>0</v>
      </c>
      <c r="F468" s="184"/>
      <c r="G468" s="184"/>
      <c r="H468" s="184"/>
      <c r="I468" s="184"/>
      <c r="J468" s="184"/>
      <c r="K468" s="184"/>
      <c r="L468" s="184"/>
      <c r="M468" s="184"/>
      <c r="N468" s="184"/>
      <c r="O468" s="184"/>
      <c r="P468" s="184"/>
      <c r="Q468" s="184"/>
      <c r="R468" s="185"/>
      <c r="S468" s="185"/>
      <c r="X468" s="256"/>
      <c r="Y468" s="244"/>
    </row>
    <row r="469" spans="1:25" x14ac:dyDescent="0.2">
      <c r="A469" s="177"/>
      <c r="B469" s="234" t="s">
        <v>1893</v>
      </c>
      <c r="C469" s="235"/>
      <c r="D469" s="200"/>
      <c r="E469" s="201">
        <v>78.798833000000002</v>
      </c>
      <c r="F469" s="184"/>
      <c r="G469" s="184"/>
      <c r="H469" s="184"/>
      <c r="I469" s="184"/>
      <c r="J469" s="184"/>
      <c r="K469" s="184"/>
      <c r="L469" s="184"/>
      <c r="M469" s="184"/>
      <c r="N469" s="184"/>
      <c r="O469" s="184"/>
      <c r="P469" s="184"/>
      <c r="Q469" s="184"/>
      <c r="R469" s="185"/>
      <c r="S469" s="185"/>
      <c r="X469" s="256"/>
      <c r="Y469" s="244"/>
    </row>
    <row r="470" spans="1:25" x14ac:dyDescent="0.2">
      <c r="A470" s="193">
        <v>144</v>
      </c>
      <c r="B470" s="230" t="s">
        <v>453</v>
      </c>
      <c r="C470" s="230" t="s">
        <v>454</v>
      </c>
      <c r="D470" s="195" t="s">
        <v>433</v>
      </c>
      <c r="E470" s="196">
        <v>0.46987799520000001</v>
      </c>
      <c r="F470" s="199"/>
      <c r="G470" s="197">
        <f>ROUND(E470*F470,2)</f>
        <v>0</v>
      </c>
      <c r="H470" s="199">
        <v>0</v>
      </c>
      <c r="I470" s="197">
        <f>ROUND(E470*H470,2)</f>
        <v>0</v>
      </c>
      <c r="J470" s="199">
        <v>1966</v>
      </c>
      <c r="K470" s="197">
        <f>ROUND(E470*J470,2)</f>
        <v>923.78</v>
      </c>
      <c r="L470" s="197">
        <v>21</v>
      </c>
      <c r="M470" s="197">
        <f>G470*(1+L470/100)</f>
        <v>0</v>
      </c>
      <c r="N470" s="197">
        <v>0</v>
      </c>
      <c r="O470" s="197">
        <f>ROUND(E470*N470,2)</f>
        <v>0</v>
      </c>
      <c r="P470" s="197">
        <v>0</v>
      </c>
      <c r="Q470" s="197">
        <f>ROUND(E470*P470,2)</f>
        <v>0</v>
      </c>
      <c r="R470" s="198" t="s">
        <v>417</v>
      </c>
      <c r="S470" s="198" t="s">
        <v>194</v>
      </c>
      <c r="X470" s="256"/>
      <c r="Y470" s="225"/>
    </row>
    <row r="471" spans="1:25" x14ac:dyDescent="0.2">
      <c r="A471" s="177"/>
      <c r="B471" s="234" t="s">
        <v>435</v>
      </c>
      <c r="C471" s="235"/>
      <c r="D471" s="200"/>
      <c r="E471" s="201">
        <v>0</v>
      </c>
      <c r="F471" s="184"/>
      <c r="G471" s="184"/>
      <c r="H471" s="184"/>
      <c r="I471" s="184"/>
      <c r="J471" s="184"/>
      <c r="K471" s="184"/>
      <c r="L471" s="184"/>
      <c r="M471" s="184"/>
      <c r="N471" s="184"/>
      <c r="O471" s="184"/>
      <c r="P471" s="184"/>
      <c r="Q471" s="184"/>
      <c r="R471" s="185"/>
      <c r="S471" s="185"/>
      <c r="X471" s="256"/>
      <c r="Y471" s="244"/>
    </row>
    <row r="472" spans="1:25" x14ac:dyDescent="0.2">
      <c r="A472" s="177"/>
      <c r="B472" s="234" t="s">
        <v>1894</v>
      </c>
      <c r="C472" s="235"/>
      <c r="D472" s="200"/>
      <c r="E472" s="201">
        <v>0</v>
      </c>
      <c r="F472" s="184"/>
      <c r="G472" s="184"/>
      <c r="H472" s="184"/>
      <c r="I472" s="184"/>
      <c r="J472" s="184"/>
      <c r="K472" s="184"/>
      <c r="L472" s="184"/>
      <c r="M472" s="184"/>
      <c r="N472" s="184"/>
      <c r="O472" s="184"/>
      <c r="P472" s="184"/>
      <c r="Q472" s="184"/>
      <c r="R472" s="185"/>
      <c r="S472" s="185"/>
      <c r="X472" s="256"/>
      <c r="Y472" s="244"/>
    </row>
    <row r="473" spans="1:25" x14ac:dyDescent="0.2">
      <c r="A473" s="177"/>
      <c r="B473" s="234" t="s">
        <v>1895</v>
      </c>
      <c r="C473" s="235"/>
      <c r="D473" s="200"/>
      <c r="E473" s="201">
        <v>0.46987799520000001</v>
      </c>
      <c r="F473" s="184"/>
      <c r="G473" s="184"/>
      <c r="H473" s="184"/>
      <c r="I473" s="184"/>
      <c r="J473" s="184"/>
      <c r="K473" s="184"/>
      <c r="L473" s="184"/>
      <c r="M473" s="184"/>
      <c r="N473" s="184"/>
      <c r="O473" s="184"/>
      <c r="P473" s="184"/>
      <c r="Q473" s="184"/>
      <c r="R473" s="185"/>
      <c r="S473" s="185"/>
      <c r="X473" s="256"/>
      <c r="Y473" s="244"/>
    </row>
    <row r="474" spans="1:25" x14ac:dyDescent="0.2">
      <c r="A474" s="162"/>
      <c r="B474" s="231"/>
      <c r="C474" s="231"/>
      <c r="D474" s="180"/>
      <c r="E474" s="181">
        <v>0</v>
      </c>
      <c r="F474" s="182"/>
      <c r="G474" s="182"/>
      <c r="H474" s="182"/>
      <c r="I474" s="182"/>
      <c r="J474" s="182"/>
      <c r="K474" s="182"/>
      <c r="L474" s="182"/>
      <c r="M474" s="182"/>
      <c r="N474" s="182"/>
      <c r="O474" s="182"/>
      <c r="P474" s="182"/>
      <c r="Q474" s="182"/>
      <c r="R474" s="183"/>
      <c r="S474" s="183"/>
      <c r="X474" s="256"/>
      <c r="Y474" s="264"/>
    </row>
    <row r="475" spans="1:25" x14ac:dyDescent="0.2">
      <c r="A475" s="179" t="s">
        <v>188</v>
      </c>
      <c r="B475" s="229" t="s">
        <v>1896</v>
      </c>
      <c r="C475" s="229" t="s">
        <v>1897</v>
      </c>
      <c r="D475" s="187"/>
      <c r="E475" s="188">
        <v>0</v>
      </c>
      <c r="F475" s="189"/>
      <c r="G475" s="190">
        <f>SUMIF(AE476:AE495,"&lt;&gt;NOR",G476:G495)</f>
        <v>0</v>
      </c>
      <c r="H475" s="189"/>
      <c r="I475" s="189">
        <f>SUM(I476:I495)</f>
        <v>178194.73000000004</v>
      </c>
      <c r="J475" s="189"/>
      <c r="K475" s="189">
        <f>SUM(K476:K495)</f>
        <v>157213.79999999999</v>
      </c>
      <c r="L475" s="189"/>
      <c r="M475" s="189">
        <f>SUM(M476:M495)</f>
        <v>0</v>
      </c>
      <c r="N475" s="189"/>
      <c r="O475" s="189">
        <f>SUM(O476:O495)</f>
        <v>4.51</v>
      </c>
      <c r="P475" s="189"/>
      <c r="Q475" s="189">
        <f>SUM(Q476:Q495)</f>
        <v>0</v>
      </c>
      <c r="R475" s="191"/>
      <c r="S475" s="191"/>
      <c r="X475" s="256"/>
      <c r="Y475" s="265"/>
    </row>
    <row r="476" spans="1:25" x14ac:dyDescent="0.2">
      <c r="A476" s="193">
        <v>145</v>
      </c>
      <c r="B476" s="230" t="s">
        <v>1898</v>
      </c>
      <c r="C476" s="230" t="s">
        <v>1899</v>
      </c>
      <c r="D476" s="195" t="s">
        <v>207</v>
      </c>
      <c r="E476" s="196">
        <v>315.79196999999999</v>
      </c>
      <c r="F476" s="199"/>
      <c r="G476" s="197">
        <f>ROUND(E476*F476,2)</f>
        <v>0</v>
      </c>
      <c r="H476" s="199">
        <v>310.82</v>
      </c>
      <c r="I476" s="197">
        <f>ROUND(E476*H476,2)</f>
        <v>98154.46</v>
      </c>
      <c r="J476" s="199">
        <v>332.18</v>
      </c>
      <c r="K476" s="197">
        <f>ROUND(E476*J476,2)</f>
        <v>104899.78</v>
      </c>
      <c r="L476" s="197">
        <v>21</v>
      </c>
      <c r="M476" s="197">
        <f>G476*(1+L476/100)</f>
        <v>0</v>
      </c>
      <c r="N476" s="197">
        <v>1.17E-2</v>
      </c>
      <c r="O476" s="197">
        <f>ROUND(E476*N476,2)</f>
        <v>3.69</v>
      </c>
      <c r="P476" s="197">
        <v>0</v>
      </c>
      <c r="Q476" s="197">
        <f>ROUND(E476*P476,2)</f>
        <v>0</v>
      </c>
      <c r="R476" s="198" t="s">
        <v>1780</v>
      </c>
      <c r="S476" s="198" t="s">
        <v>194</v>
      </c>
      <c r="X476" s="256"/>
      <c r="Y476" s="225"/>
    </row>
    <row r="477" spans="1:25" x14ac:dyDescent="0.2">
      <c r="A477" s="177"/>
      <c r="B477" s="319" t="s">
        <v>1900</v>
      </c>
      <c r="C477" s="319"/>
      <c r="D477" s="320"/>
      <c r="E477" s="320"/>
      <c r="F477" s="320"/>
      <c r="G477" s="320"/>
      <c r="H477" s="184"/>
      <c r="I477" s="184"/>
      <c r="J477" s="184"/>
      <c r="K477" s="184"/>
      <c r="L477" s="184"/>
      <c r="M477" s="184"/>
      <c r="N477" s="184"/>
      <c r="O477" s="184"/>
      <c r="P477" s="184"/>
      <c r="Q477" s="184"/>
      <c r="R477" s="185"/>
      <c r="S477" s="185"/>
      <c r="X477" s="256"/>
      <c r="Y477" s="256"/>
    </row>
    <row r="478" spans="1:25" x14ac:dyDescent="0.2">
      <c r="A478" s="177"/>
      <c r="B478" s="317" t="s">
        <v>1781</v>
      </c>
      <c r="C478" s="317"/>
      <c r="D478" s="318"/>
      <c r="E478" s="201"/>
      <c r="F478" s="184"/>
      <c r="G478" s="184"/>
      <c r="H478" s="184"/>
      <c r="I478" s="184"/>
      <c r="J478" s="184"/>
      <c r="K478" s="184"/>
      <c r="L478" s="184"/>
      <c r="M478" s="184"/>
      <c r="N478" s="184"/>
      <c r="O478" s="184"/>
      <c r="P478" s="184"/>
      <c r="Q478" s="184"/>
      <c r="R478" s="185"/>
      <c r="S478" s="185"/>
      <c r="X478" s="256"/>
      <c r="Y478" s="256"/>
    </row>
    <row r="479" spans="1:25" x14ac:dyDescent="0.2">
      <c r="A479" s="177"/>
      <c r="B479" s="234" t="s">
        <v>1782</v>
      </c>
      <c r="C479" s="235"/>
      <c r="D479" s="200"/>
      <c r="E479" s="201">
        <v>315.79196999999999</v>
      </c>
      <c r="F479" s="184"/>
      <c r="G479" s="184"/>
      <c r="H479" s="184"/>
      <c r="I479" s="184"/>
      <c r="J479" s="184"/>
      <c r="K479" s="184"/>
      <c r="L479" s="184"/>
      <c r="M479" s="184"/>
      <c r="N479" s="184"/>
      <c r="O479" s="184"/>
      <c r="P479" s="184"/>
      <c r="Q479" s="184"/>
      <c r="R479" s="185"/>
      <c r="S479" s="185"/>
      <c r="X479" s="256"/>
      <c r="Y479" s="244"/>
    </row>
    <row r="480" spans="1:25" x14ac:dyDescent="0.2">
      <c r="A480" s="193">
        <v>146</v>
      </c>
      <c r="B480" s="230" t="s">
        <v>1901</v>
      </c>
      <c r="C480" s="230" t="s">
        <v>1902</v>
      </c>
      <c r="D480" s="195" t="s">
        <v>293</v>
      </c>
      <c r="E480" s="196">
        <v>81.995108000000002</v>
      </c>
      <c r="F480" s="199"/>
      <c r="G480" s="197">
        <f>ROUND(E480*F480,2)</f>
        <v>0</v>
      </c>
      <c r="H480" s="199">
        <v>55.68</v>
      </c>
      <c r="I480" s="197">
        <f>ROUND(E480*H480,2)</f>
        <v>4565.49</v>
      </c>
      <c r="J480" s="199">
        <v>108.82</v>
      </c>
      <c r="K480" s="197">
        <f>ROUND(E480*J480,2)</f>
        <v>8922.7099999999991</v>
      </c>
      <c r="L480" s="197">
        <v>21</v>
      </c>
      <c r="M480" s="197">
        <f>G480*(1+L480/100)</f>
        <v>0</v>
      </c>
      <c r="N480" s="197">
        <v>1.57E-3</v>
      </c>
      <c r="O480" s="197">
        <f>ROUND(E480*N480,2)</f>
        <v>0.13</v>
      </c>
      <c r="P480" s="197">
        <v>0</v>
      </c>
      <c r="Q480" s="197">
        <f>ROUND(E480*P480,2)</f>
        <v>0</v>
      </c>
      <c r="R480" s="198" t="s">
        <v>1780</v>
      </c>
      <c r="S480" s="198" t="s">
        <v>194</v>
      </c>
      <c r="X480" s="256"/>
      <c r="Y480" s="225"/>
    </row>
    <row r="481" spans="1:25" x14ac:dyDescent="0.2">
      <c r="A481" s="177"/>
      <c r="B481" s="319" t="s">
        <v>1903</v>
      </c>
      <c r="C481" s="319"/>
      <c r="D481" s="320"/>
      <c r="E481" s="320"/>
      <c r="F481" s="320"/>
      <c r="G481" s="320"/>
      <c r="H481" s="184"/>
      <c r="I481" s="184"/>
      <c r="J481" s="184"/>
      <c r="K481" s="184"/>
      <c r="L481" s="184"/>
      <c r="M481" s="184"/>
      <c r="N481" s="184"/>
      <c r="O481" s="184"/>
      <c r="P481" s="184"/>
      <c r="Q481" s="184"/>
      <c r="R481" s="185"/>
      <c r="S481" s="185"/>
      <c r="X481" s="256"/>
      <c r="Y481" s="256"/>
    </row>
    <row r="482" spans="1:25" x14ac:dyDescent="0.2">
      <c r="A482" s="193">
        <v>147</v>
      </c>
      <c r="B482" s="230" t="s">
        <v>1904</v>
      </c>
      <c r="C482" s="230" t="s">
        <v>1905</v>
      </c>
      <c r="D482" s="195" t="s">
        <v>293</v>
      </c>
      <c r="E482" s="196">
        <v>23.268882000000001</v>
      </c>
      <c r="F482" s="199"/>
      <c r="G482" s="197">
        <f>ROUND(E482*F482,2)</f>
        <v>0</v>
      </c>
      <c r="H482" s="199">
        <v>69.760000000000005</v>
      </c>
      <c r="I482" s="197">
        <f>ROUND(E482*H482,2)</f>
        <v>1623.24</v>
      </c>
      <c r="J482" s="199">
        <v>311.24</v>
      </c>
      <c r="K482" s="197">
        <f>ROUND(E482*J482,2)</f>
        <v>7242.21</v>
      </c>
      <c r="L482" s="197">
        <v>21</v>
      </c>
      <c r="M482" s="197">
        <f>G482*(1+L482/100)</f>
        <v>0</v>
      </c>
      <c r="N482" s="197">
        <v>2.7499999999999998E-3</v>
      </c>
      <c r="O482" s="197">
        <f>ROUND(E482*N482,2)</f>
        <v>0.06</v>
      </c>
      <c r="P482" s="197">
        <v>0</v>
      </c>
      <c r="Q482" s="197">
        <f>ROUND(E482*P482,2)</f>
        <v>0</v>
      </c>
      <c r="R482" s="198" t="s">
        <v>1780</v>
      </c>
      <c r="S482" s="198" t="s">
        <v>194</v>
      </c>
      <c r="X482" s="256"/>
      <c r="Y482" s="225"/>
    </row>
    <row r="483" spans="1:25" x14ac:dyDescent="0.2">
      <c r="A483" s="177"/>
      <c r="B483" s="319" t="s">
        <v>1906</v>
      </c>
      <c r="C483" s="319"/>
      <c r="D483" s="320"/>
      <c r="E483" s="320"/>
      <c r="F483" s="320"/>
      <c r="G483" s="320"/>
      <c r="H483" s="184"/>
      <c r="I483" s="184"/>
      <c r="J483" s="184"/>
      <c r="K483" s="184"/>
      <c r="L483" s="184"/>
      <c r="M483" s="184"/>
      <c r="N483" s="184"/>
      <c r="O483" s="184"/>
      <c r="P483" s="184"/>
      <c r="Q483" s="184"/>
      <c r="R483" s="185"/>
      <c r="S483" s="185"/>
      <c r="X483" s="256"/>
      <c r="Y483" s="256"/>
    </row>
    <row r="484" spans="1:25" x14ac:dyDescent="0.2">
      <c r="A484" s="177"/>
      <c r="B484" s="234" t="s">
        <v>1907</v>
      </c>
      <c r="C484" s="235"/>
      <c r="D484" s="200"/>
      <c r="E484" s="201"/>
      <c r="F484" s="184"/>
      <c r="G484" s="184"/>
      <c r="H484" s="184"/>
      <c r="I484" s="184"/>
      <c r="J484" s="184"/>
      <c r="K484" s="184"/>
      <c r="L484" s="184"/>
      <c r="M484" s="184"/>
      <c r="N484" s="184"/>
      <c r="O484" s="184"/>
      <c r="P484" s="184"/>
      <c r="Q484" s="184"/>
      <c r="R484" s="185"/>
      <c r="S484" s="185"/>
      <c r="X484" s="256"/>
      <c r="Y484" s="256"/>
    </row>
    <row r="485" spans="1:25" x14ac:dyDescent="0.2">
      <c r="A485" s="177"/>
      <c r="B485" s="234" t="s">
        <v>1908</v>
      </c>
      <c r="C485" s="235"/>
      <c r="D485" s="200"/>
      <c r="E485" s="201">
        <v>23.268882000000001</v>
      </c>
      <c r="F485" s="184"/>
      <c r="G485" s="184"/>
      <c r="H485" s="184"/>
      <c r="I485" s="184"/>
      <c r="J485" s="184"/>
      <c r="K485" s="184"/>
      <c r="L485" s="184"/>
      <c r="M485" s="184"/>
      <c r="N485" s="184"/>
      <c r="O485" s="184"/>
      <c r="P485" s="184"/>
      <c r="Q485" s="184"/>
      <c r="R485" s="185"/>
      <c r="S485" s="185"/>
      <c r="X485" s="256"/>
      <c r="Y485" s="244"/>
    </row>
    <row r="486" spans="1:25" x14ac:dyDescent="0.2">
      <c r="A486" s="193">
        <v>148</v>
      </c>
      <c r="B486" s="230" t="s">
        <v>1909</v>
      </c>
      <c r="C486" s="230" t="s">
        <v>1910</v>
      </c>
      <c r="D486" s="195" t="s">
        <v>293</v>
      </c>
      <c r="E486" s="196">
        <v>9.9723779999999991</v>
      </c>
      <c r="F486" s="199"/>
      <c r="G486" s="197">
        <f>ROUND(E486*F486,2)</f>
        <v>0</v>
      </c>
      <c r="H486" s="199">
        <v>522.86</v>
      </c>
      <c r="I486" s="197">
        <f>ROUND(E486*H486,2)</f>
        <v>5214.16</v>
      </c>
      <c r="J486" s="199">
        <v>543.14</v>
      </c>
      <c r="K486" s="197">
        <f>ROUND(E486*J486,2)</f>
        <v>5416.4</v>
      </c>
      <c r="L486" s="197">
        <v>21</v>
      </c>
      <c r="M486" s="197">
        <f>G486*(1+L486/100)</f>
        <v>0</v>
      </c>
      <c r="N486" s="197">
        <v>1.5800000000000002E-2</v>
      </c>
      <c r="O486" s="197">
        <f>ROUND(E486*N486,2)</f>
        <v>0.16</v>
      </c>
      <c r="P486" s="197">
        <v>0</v>
      </c>
      <c r="Q486" s="197">
        <f>ROUND(E486*P486,2)</f>
        <v>0</v>
      </c>
      <c r="R486" s="198" t="s">
        <v>1780</v>
      </c>
      <c r="S486" s="198" t="s">
        <v>194</v>
      </c>
      <c r="X486" s="256"/>
      <c r="Y486" s="225"/>
    </row>
    <row r="487" spans="1:25" x14ac:dyDescent="0.2">
      <c r="A487" s="177"/>
      <c r="B487" s="319" t="s">
        <v>1911</v>
      </c>
      <c r="C487" s="319"/>
      <c r="D487" s="320"/>
      <c r="E487" s="320"/>
      <c r="F487" s="320"/>
      <c r="G487" s="320"/>
      <c r="H487" s="184"/>
      <c r="I487" s="184"/>
      <c r="J487" s="184"/>
      <c r="K487" s="184"/>
      <c r="L487" s="184"/>
      <c r="M487" s="184"/>
      <c r="N487" s="184"/>
      <c r="O487" s="184"/>
      <c r="P487" s="184"/>
      <c r="Q487" s="184"/>
      <c r="R487" s="185"/>
      <c r="S487" s="185"/>
      <c r="X487" s="256"/>
      <c r="Y487" s="256"/>
    </row>
    <row r="488" spans="1:25" x14ac:dyDescent="0.2">
      <c r="A488" s="177"/>
      <c r="B488" s="234" t="s">
        <v>1912</v>
      </c>
      <c r="C488" s="235"/>
      <c r="D488" s="200"/>
      <c r="E488" s="201"/>
      <c r="F488" s="184"/>
      <c r="G488" s="184"/>
      <c r="H488" s="184"/>
      <c r="I488" s="184"/>
      <c r="J488" s="184"/>
      <c r="K488" s="184"/>
      <c r="L488" s="184"/>
      <c r="M488" s="184"/>
      <c r="N488" s="184"/>
      <c r="O488" s="184"/>
      <c r="P488" s="184"/>
      <c r="Q488" s="184"/>
      <c r="R488" s="185"/>
      <c r="S488" s="185"/>
      <c r="X488" s="256"/>
      <c r="Y488" s="256"/>
    </row>
    <row r="489" spans="1:25" x14ac:dyDescent="0.2">
      <c r="A489" s="177"/>
      <c r="B489" s="234" t="s">
        <v>1913</v>
      </c>
      <c r="C489" s="235"/>
      <c r="D489" s="200"/>
      <c r="E489" s="201">
        <v>9.9723779999999991</v>
      </c>
      <c r="F489" s="184"/>
      <c r="G489" s="184"/>
      <c r="H489" s="184"/>
      <c r="I489" s="184"/>
      <c r="J489" s="184"/>
      <c r="K489" s="184"/>
      <c r="L489" s="184"/>
      <c r="M489" s="184"/>
      <c r="N489" s="184"/>
      <c r="O489" s="184"/>
      <c r="P489" s="184"/>
      <c r="Q489" s="184"/>
      <c r="R489" s="185"/>
      <c r="S489" s="185"/>
      <c r="X489" s="256"/>
      <c r="Y489" s="244"/>
    </row>
    <row r="490" spans="1:25" ht="22.5" x14ac:dyDescent="0.2">
      <c r="A490" s="193">
        <v>149</v>
      </c>
      <c r="B490" s="230" t="s">
        <v>1914</v>
      </c>
      <c r="C490" s="230" t="s">
        <v>1915</v>
      </c>
      <c r="D490" s="195" t="s">
        <v>207</v>
      </c>
      <c r="E490" s="196">
        <v>315.79196999999999</v>
      </c>
      <c r="F490" s="199"/>
      <c r="G490" s="197">
        <f>ROUND(E490*F490,2)</f>
        <v>0</v>
      </c>
      <c r="H490" s="199">
        <v>217.35</v>
      </c>
      <c r="I490" s="197">
        <f>ROUND(E490*H490,2)</f>
        <v>68637.38</v>
      </c>
      <c r="J490" s="199">
        <v>81.150000000000006</v>
      </c>
      <c r="K490" s="197">
        <f>ROUND(E490*J490,2)</f>
        <v>25626.52</v>
      </c>
      <c r="L490" s="197">
        <v>21</v>
      </c>
      <c r="M490" s="197">
        <f>G490*(1+L490/100)</f>
        <v>0</v>
      </c>
      <c r="N490" s="197">
        <v>1.5E-3</v>
      </c>
      <c r="O490" s="197">
        <f>ROUND(E490*N490,2)</f>
        <v>0.47</v>
      </c>
      <c r="P490" s="197">
        <v>0</v>
      </c>
      <c r="Q490" s="197">
        <f>ROUND(E490*P490,2)</f>
        <v>0</v>
      </c>
      <c r="R490" s="198" t="s">
        <v>1780</v>
      </c>
      <c r="S490" s="198" t="s">
        <v>194</v>
      </c>
      <c r="X490" s="256"/>
      <c r="Y490" s="225"/>
    </row>
    <row r="491" spans="1:25" x14ac:dyDescent="0.2">
      <c r="A491" s="177"/>
      <c r="B491" s="319" t="s">
        <v>1916</v>
      </c>
      <c r="C491" s="319"/>
      <c r="D491" s="320"/>
      <c r="E491" s="320"/>
      <c r="F491" s="320"/>
      <c r="G491" s="320"/>
      <c r="H491" s="184"/>
      <c r="I491" s="184"/>
      <c r="J491" s="184"/>
      <c r="K491" s="184"/>
      <c r="L491" s="184"/>
      <c r="M491" s="184"/>
      <c r="N491" s="184"/>
      <c r="O491" s="184"/>
      <c r="P491" s="184"/>
      <c r="Q491" s="184"/>
      <c r="R491" s="185"/>
      <c r="S491" s="185"/>
      <c r="X491" s="256"/>
      <c r="Y491" s="256"/>
    </row>
    <row r="492" spans="1:25" x14ac:dyDescent="0.2">
      <c r="A492" s="193">
        <v>150</v>
      </c>
      <c r="B492" s="230" t="s">
        <v>1917</v>
      </c>
      <c r="C492" s="230" t="s">
        <v>1918</v>
      </c>
      <c r="D492" s="195" t="s">
        <v>433</v>
      </c>
      <c r="E492" s="196">
        <v>4.5187401737999995</v>
      </c>
      <c r="F492" s="199"/>
      <c r="G492" s="197">
        <f>ROUND(E492*F492,2)</f>
        <v>0</v>
      </c>
      <c r="H492" s="236">
        <v>0</v>
      </c>
      <c r="I492" s="197">
        <f>ROUND(E492*H492,2)</f>
        <v>0</v>
      </c>
      <c r="J492" s="236">
        <v>1130</v>
      </c>
      <c r="K492" s="197">
        <f>ROUND(E492*J492,2)</f>
        <v>5106.18</v>
      </c>
      <c r="L492" s="197">
        <v>21</v>
      </c>
      <c r="M492" s="197">
        <f>G492*(1+L492/100)</f>
        <v>0</v>
      </c>
      <c r="N492" s="197">
        <v>0</v>
      </c>
      <c r="O492" s="197">
        <f>ROUND(E492*N492,2)</f>
        <v>0</v>
      </c>
      <c r="P492" s="197">
        <v>0</v>
      </c>
      <c r="Q492" s="197">
        <f>ROUND(E492*P492,2)</f>
        <v>0</v>
      </c>
      <c r="R492" s="198" t="s">
        <v>1780</v>
      </c>
      <c r="S492" s="198" t="s">
        <v>194</v>
      </c>
      <c r="X492" s="256"/>
      <c r="Y492" s="225"/>
    </row>
    <row r="493" spans="1:25" x14ac:dyDescent="0.2">
      <c r="A493" s="177"/>
      <c r="B493" s="234" t="s">
        <v>435</v>
      </c>
      <c r="C493" s="235"/>
      <c r="D493" s="200"/>
      <c r="E493" s="201"/>
      <c r="F493" s="184"/>
      <c r="G493" s="184"/>
      <c r="H493" s="184"/>
      <c r="I493" s="184"/>
      <c r="J493" s="184"/>
      <c r="K493" s="184"/>
      <c r="L493" s="184"/>
      <c r="M493" s="184"/>
      <c r="N493" s="184"/>
      <c r="O493" s="184"/>
      <c r="P493" s="184"/>
      <c r="Q493" s="184"/>
      <c r="R493" s="185"/>
      <c r="S493" s="185"/>
      <c r="X493" s="256"/>
      <c r="Y493" s="244"/>
    </row>
    <row r="494" spans="1:25" x14ac:dyDescent="0.2">
      <c r="A494" s="177"/>
      <c r="B494" s="234" t="s">
        <v>1919</v>
      </c>
      <c r="C494" s="235"/>
      <c r="D494" s="200"/>
      <c r="E494" s="201"/>
      <c r="F494" s="184"/>
      <c r="G494" s="184"/>
      <c r="H494" s="184"/>
      <c r="I494" s="184"/>
      <c r="J494" s="184"/>
      <c r="K494" s="184"/>
      <c r="L494" s="184"/>
      <c r="M494" s="184"/>
      <c r="N494" s="184"/>
      <c r="O494" s="184"/>
      <c r="P494" s="184"/>
      <c r="Q494" s="184"/>
      <c r="R494" s="185"/>
      <c r="S494" s="185"/>
      <c r="X494" s="256"/>
      <c r="Y494" s="244"/>
    </row>
    <row r="495" spans="1:25" x14ac:dyDescent="0.2">
      <c r="A495" s="177"/>
      <c r="B495" s="234" t="s">
        <v>1920</v>
      </c>
      <c r="C495" s="235"/>
      <c r="D495" s="200"/>
      <c r="E495" s="201">
        <v>4.5187401737999995</v>
      </c>
      <c r="F495" s="184"/>
      <c r="G495" s="184"/>
      <c r="H495" s="184"/>
      <c r="I495" s="184"/>
      <c r="J495" s="184"/>
      <c r="K495" s="184"/>
      <c r="L495" s="184"/>
      <c r="M495" s="184"/>
      <c r="N495" s="184"/>
      <c r="O495" s="184"/>
      <c r="P495" s="184"/>
      <c r="Q495" s="184"/>
      <c r="R495" s="185"/>
      <c r="S495" s="185"/>
      <c r="X495" s="256"/>
      <c r="Y495" s="244"/>
    </row>
    <row r="496" spans="1:25" x14ac:dyDescent="0.2">
      <c r="A496" s="162"/>
      <c r="B496" s="231"/>
      <c r="C496" s="231"/>
      <c r="D496" s="180"/>
      <c r="E496" s="181"/>
      <c r="F496" s="182"/>
      <c r="G496" s="182"/>
      <c r="H496" s="182"/>
      <c r="I496" s="182"/>
      <c r="J496" s="182"/>
      <c r="K496" s="182"/>
      <c r="L496" s="182"/>
      <c r="M496" s="182"/>
      <c r="N496" s="182"/>
      <c r="O496" s="182"/>
      <c r="P496" s="182"/>
      <c r="Q496" s="182"/>
      <c r="R496" s="183"/>
      <c r="S496" s="183"/>
      <c r="X496" s="256"/>
      <c r="Y496" s="264"/>
    </row>
    <row r="497" spans="1:25" x14ac:dyDescent="0.2">
      <c r="A497" s="179" t="s">
        <v>188</v>
      </c>
      <c r="B497" s="229" t="s">
        <v>131</v>
      </c>
      <c r="C497" s="229" t="s">
        <v>132</v>
      </c>
      <c r="D497" s="187"/>
      <c r="E497" s="188"/>
      <c r="F497" s="189"/>
      <c r="G497" s="190">
        <f>SUMIF(AE498:AE515,"&lt;&gt;NOR",G498:G515)</f>
        <v>0</v>
      </c>
      <c r="H497" s="189"/>
      <c r="I497" s="189">
        <f>SUM(I498:I515)</f>
        <v>25012.080000000002</v>
      </c>
      <c r="J497" s="189"/>
      <c r="K497" s="189">
        <f>SUM(K498:K515)</f>
        <v>4316.9400000000005</v>
      </c>
      <c r="L497" s="189"/>
      <c r="M497" s="189">
        <f>SUM(M498:M515)</f>
        <v>0</v>
      </c>
      <c r="N497" s="189"/>
      <c r="O497" s="189">
        <f>SUM(O498:O515)</f>
        <v>0</v>
      </c>
      <c r="P497" s="189"/>
      <c r="Q497" s="189">
        <f>SUM(Q498:Q515)</f>
        <v>0</v>
      </c>
      <c r="R497" s="191"/>
      <c r="S497" s="191"/>
      <c r="X497" s="256"/>
      <c r="Y497" s="265"/>
    </row>
    <row r="498" spans="1:25" ht="22.5" x14ac:dyDescent="0.2">
      <c r="A498" s="193">
        <v>151</v>
      </c>
      <c r="B498" s="230" t="s">
        <v>457</v>
      </c>
      <c r="C498" s="230" t="s">
        <v>458</v>
      </c>
      <c r="D498" s="195" t="s">
        <v>213</v>
      </c>
      <c r="E498" s="196">
        <v>2.5570200000000001</v>
      </c>
      <c r="F498" s="199"/>
      <c r="G498" s="197">
        <f>ROUND(E498*F498,2)</f>
        <v>0</v>
      </c>
      <c r="H498" s="199">
        <v>0</v>
      </c>
      <c r="I498" s="197">
        <f>ROUND(E498*H498,2)</f>
        <v>0</v>
      </c>
      <c r="J498" s="199">
        <v>643</v>
      </c>
      <c r="K498" s="197">
        <f>ROUND(E498*J498,2)</f>
        <v>1644.16</v>
      </c>
      <c r="L498" s="197">
        <v>21</v>
      </c>
      <c r="M498" s="197">
        <f>G498*(1+L498/100)</f>
        <v>0</v>
      </c>
      <c r="N498" s="197">
        <v>0</v>
      </c>
      <c r="O498" s="197">
        <f>ROUND(E498*N498,2)</f>
        <v>0</v>
      </c>
      <c r="P498" s="197">
        <v>0</v>
      </c>
      <c r="Q498" s="197">
        <f>ROUND(E498*P498,2)</f>
        <v>0</v>
      </c>
      <c r="R498" s="198" t="s">
        <v>422</v>
      </c>
      <c r="S498" s="198" t="s">
        <v>194</v>
      </c>
      <c r="X498" s="256"/>
      <c r="Y498" s="225"/>
    </row>
    <row r="499" spans="1:25" ht="22.5" x14ac:dyDescent="0.2">
      <c r="A499" s="193">
        <v>152</v>
      </c>
      <c r="B499" s="230" t="s">
        <v>461</v>
      </c>
      <c r="C499" s="230" t="s">
        <v>462</v>
      </c>
      <c r="D499" s="195" t="s">
        <v>213</v>
      </c>
      <c r="E499" s="196">
        <v>3.4093599999999999</v>
      </c>
      <c r="F499" s="199"/>
      <c r="G499" s="197">
        <f>ROUND(E499*F499,2)</f>
        <v>0</v>
      </c>
      <c r="H499" s="199">
        <v>0</v>
      </c>
      <c r="I499" s="197">
        <f>ROUND(E499*H499,2)</f>
        <v>0</v>
      </c>
      <c r="J499" s="199">
        <v>733</v>
      </c>
      <c r="K499" s="197">
        <f>ROUND(E499*J499,2)</f>
        <v>2499.06</v>
      </c>
      <c r="L499" s="197">
        <v>21</v>
      </c>
      <c r="M499" s="197">
        <f>G499*(1+L499/100)</f>
        <v>0</v>
      </c>
      <c r="N499" s="197">
        <v>0</v>
      </c>
      <c r="O499" s="197">
        <f>ROUND(E499*N499,2)</f>
        <v>0</v>
      </c>
      <c r="P499" s="197">
        <v>0</v>
      </c>
      <c r="Q499" s="197">
        <f>ROUND(E499*P499,2)</f>
        <v>0</v>
      </c>
      <c r="R499" s="198" t="s">
        <v>422</v>
      </c>
      <c r="S499" s="198" t="s">
        <v>194</v>
      </c>
      <c r="X499" s="256"/>
      <c r="Y499" s="225"/>
    </row>
    <row r="500" spans="1:25" x14ac:dyDescent="0.2">
      <c r="A500" s="177"/>
      <c r="B500" s="319" t="s">
        <v>463</v>
      </c>
      <c r="C500" s="319"/>
      <c r="D500" s="320"/>
      <c r="E500" s="320"/>
      <c r="F500" s="320"/>
      <c r="G500" s="320"/>
      <c r="H500" s="184"/>
      <c r="I500" s="184"/>
      <c r="J500" s="184"/>
      <c r="K500" s="184"/>
      <c r="L500" s="184"/>
      <c r="M500" s="184"/>
      <c r="N500" s="184"/>
      <c r="O500" s="184"/>
      <c r="P500" s="184"/>
      <c r="Q500" s="184"/>
      <c r="R500" s="185"/>
      <c r="S500" s="185"/>
      <c r="X500" s="256"/>
      <c r="Y500" s="256"/>
    </row>
    <row r="501" spans="1:25" ht="22.5" x14ac:dyDescent="0.2">
      <c r="A501" s="193">
        <v>153</v>
      </c>
      <c r="B501" s="230" t="s">
        <v>467</v>
      </c>
      <c r="C501" s="230" t="s">
        <v>468</v>
      </c>
      <c r="D501" s="195" t="s">
        <v>293</v>
      </c>
      <c r="E501" s="196">
        <v>2.3013180000000002</v>
      </c>
      <c r="F501" s="199"/>
      <c r="G501" s="197">
        <f>ROUND(E501*F501,2)</f>
        <v>0</v>
      </c>
      <c r="H501" s="199">
        <v>226</v>
      </c>
      <c r="I501" s="197">
        <f>ROUND(E501*H501,2)</f>
        <v>520.1</v>
      </c>
      <c r="J501" s="199">
        <v>73</v>
      </c>
      <c r="K501" s="197">
        <f>ROUND(E501*J501,2)</f>
        <v>168</v>
      </c>
      <c r="L501" s="197">
        <v>21</v>
      </c>
      <c r="M501" s="197">
        <f>G501*(1+L501/100)</f>
        <v>0</v>
      </c>
      <c r="N501" s="197">
        <v>2.5999999999999998E-4</v>
      </c>
      <c r="O501" s="197">
        <f>ROUND(E501*N501,2)</f>
        <v>0</v>
      </c>
      <c r="P501" s="197">
        <v>0</v>
      </c>
      <c r="Q501" s="197">
        <f>ROUND(E501*P501,2)</f>
        <v>0</v>
      </c>
      <c r="R501" s="198" t="s">
        <v>428</v>
      </c>
      <c r="S501" s="198" t="s">
        <v>194</v>
      </c>
      <c r="X501" s="256"/>
      <c r="Y501" s="225"/>
    </row>
    <row r="502" spans="1:25" x14ac:dyDescent="0.2">
      <c r="A502" s="177"/>
      <c r="B502" s="234" t="s">
        <v>1921</v>
      </c>
      <c r="C502" s="235"/>
      <c r="D502" s="200"/>
      <c r="E502" s="201"/>
      <c r="F502" s="184"/>
      <c r="G502" s="184"/>
      <c r="H502" s="184"/>
      <c r="I502" s="184"/>
      <c r="J502" s="184"/>
      <c r="K502" s="184"/>
      <c r="L502" s="184"/>
      <c r="M502" s="184"/>
      <c r="N502" s="184"/>
      <c r="O502" s="184"/>
      <c r="P502" s="184"/>
      <c r="Q502" s="184"/>
      <c r="R502" s="185"/>
      <c r="S502" s="185"/>
      <c r="X502" s="256"/>
      <c r="Y502" s="244"/>
    </row>
    <row r="503" spans="1:25" x14ac:dyDescent="0.2">
      <c r="A503" s="177"/>
      <c r="B503" s="234" t="s">
        <v>1922</v>
      </c>
      <c r="C503" s="235"/>
      <c r="D503" s="200"/>
      <c r="E503" s="201">
        <v>2.3013180000000002</v>
      </c>
      <c r="F503" s="184"/>
      <c r="G503" s="184"/>
      <c r="H503" s="184"/>
      <c r="I503" s="184"/>
      <c r="J503" s="184"/>
      <c r="K503" s="184"/>
      <c r="L503" s="184"/>
      <c r="M503" s="184"/>
      <c r="N503" s="184"/>
      <c r="O503" s="184"/>
      <c r="P503" s="184"/>
      <c r="Q503" s="184"/>
      <c r="R503" s="185"/>
      <c r="S503" s="185"/>
      <c r="X503" s="256"/>
      <c r="Y503" s="244"/>
    </row>
    <row r="504" spans="1:25" x14ac:dyDescent="0.2">
      <c r="A504" s="193">
        <v>154</v>
      </c>
      <c r="B504" s="230" t="s">
        <v>476</v>
      </c>
      <c r="C504" s="230" t="s">
        <v>477</v>
      </c>
      <c r="D504" s="195" t="s">
        <v>213</v>
      </c>
      <c r="E504" s="196">
        <v>5.96638</v>
      </c>
      <c r="F504" s="199"/>
      <c r="G504" s="197">
        <f>ROUND(E504*F504,2)</f>
        <v>0</v>
      </c>
      <c r="H504" s="199">
        <v>440.5</v>
      </c>
      <c r="I504" s="197">
        <f>ROUND(E504*H504,2)</f>
        <v>2628.19</v>
      </c>
      <c r="J504" s="199">
        <v>0</v>
      </c>
      <c r="K504" s="197">
        <f>ROUND(E504*J504,2)</f>
        <v>0</v>
      </c>
      <c r="L504" s="197">
        <v>21</v>
      </c>
      <c r="M504" s="197">
        <f>G504*(1+L504/100)</f>
        <v>0</v>
      </c>
      <c r="N504" s="197">
        <v>7.5000000000000002E-4</v>
      </c>
      <c r="O504" s="197">
        <f>ROUND(E504*N504,2)</f>
        <v>0</v>
      </c>
      <c r="P504" s="197">
        <v>0</v>
      </c>
      <c r="Q504" s="197">
        <f>ROUND(E504*P504,2)</f>
        <v>0</v>
      </c>
      <c r="R504" s="198" t="s">
        <v>243</v>
      </c>
      <c r="S504" s="198" t="s">
        <v>194</v>
      </c>
      <c r="X504" s="256"/>
      <c r="Y504" s="225"/>
    </row>
    <row r="505" spans="1:25" x14ac:dyDescent="0.2">
      <c r="A505" s="193">
        <v>155</v>
      </c>
      <c r="B505" s="230" t="s">
        <v>492</v>
      </c>
      <c r="C505" s="230" t="s">
        <v>483</v>
      </c>
      <c r="D505" s="195" t="s">
        <v>213</v>
      </c>
      <c r="E505" s="196">
        <v>2.5570200000000001</v>
      </c>
      <c r="F505" s="199"/>
      <c r="G505" s="197">
        <f>ROUND(E505*F505,2)</f>
        <v>0</v>
      </c>
      <c r="H505" s="199">
        <v>2404.5</v>
      </c>
      <c r="I505" s="197">
        <f>ROUND(E505*H505,2)</f>
        <v>6148.35</v>
      </c>
      <c r="J505" s="199">
        <v>0</v>
      </c>
      <c r="K505" s="197">
        <f>ROUND(E505*J505,2)</f>
        <v>0</v>
      </c>
      <c r="L505" s="197">
        <v>21</v>
      </c>
      <c r="M505" s="197">
        <f>G505*(1+L505/100)</f>
        <v>0</v>
      </c>
      <c r="N505" s="197">
        <v>0</v>
      </c>
      <c r="O505" s="197">
        <f>ROUND(E505*N505,2)</f>
        <v>0</v>
      </c>
      <c r="P505" s="197">
        <v>0</v>
      </c>
      <c r="Q505" s="197">
        <f>ROUND(E505*P505,2)</f>
        <v>0</v>
      </c>
      <c r="R505" s="198"/>
      <c r="S505" s="198" t="s">
        <v>339</v>
      </c>
      <c r="X505" s="256"/>
      <c r="Y505" s="225"/>
    </row>
    <row r="506" spans="1:25" x14ac:dyDescent="0.2">
      <c r="A506" s="177"/>
      <c r="B506" s="234" t="s">
        <v>1676</v>
      </c>
      <c r="C506" s="235"/>
      <c r="D506" s="200"/>
      <c r="E506" s="201"/>
      <c r="F506" s="184"/>
      <c r="G506" s="184"/>
      <c r="H506" s="184"/>
      <c r="I506" s="184"/>
      <c r="J506" s="184"/>
      <c r="K506" s="184"/>
      <c r="L506" s="184"/>
      <c r="M506" s="184"/>
      <c r="N506" s="184"/>
      <c r="O506" s="184"/>
      <c r="P506" s="184"/>
      <c r="Q506" s="184"/>
      <c r="R506" s="185"/>
      <c r="S506" s="185"/>
      <c r="X506" s="256"/>
      <c r="Y506" s="244"/>
    </row>
    <row r="507" spans="1:25" x14ac:dyDescent="0.2">
      <c r="A507" s="177"/>
      <c r="B507" s="234" t="s">
        <v>83</v>
      </c>
      <c r="C507" s="235"/>
      <c r="D507" s="200"/>
      <c r="E507" s="201">
        <v>2.5570200000000001</v>
      </c>
      <c r="F507" s="184"/>
      <c r="G507" s="184"/>
      <c r="H507" s="184"/>
      <c r="I507" s="184"/>
      <c r="J507" s="184"/>
      <c r="K507" s="184"/>
      <c r="L507" s="184"/>
      <c r="M507" s="184"/>
      <c r="N507" s="184"/>
      <c r="O507" s="184"/>
      <c r="P507" s="184"/>
      <c r="Q507" s="184"/>
      <c r="R507" s="185"/>
      <c r="S507" s="185"/>
      <c r="X507" s="256"/>
      <c r="Y507" s="244"/>
    </row>
    <row r="508" spans="1:25" x14ac:dyDescent="0.2">
      <c r="A508" s="193">
        <v>156</v>
      </c>
      <c r="B508" s="230" t="s">
        <v>1923</v>
      </c>
      <c r="C508" s="230" t="s">
        <v>1924</v>
      </c>
      <c r="D508" s="195" t="s">
        <v>213</v>
      </c>
      <c r="E508" s="196">
        <v>3.4093599999999999</v>
      </c>
      <c r="F508" s="199"/>
      <c r="G508" s="197">
        <f>ROUND(E508*F508,2)</f>
        <v>0</v>
      </c>
      <c r="H508" s="199">
        <v>4609.5</v>
      </c>
      <c r="I508" s="197">
        <f>ROUND(E508*H508,2)</f>
        <v>15715.44</v>
      </c>
      <c r="J508" s="199">
        <v>0</v>
      </c>
      <c r="K508" s="197">
        <f>ROUND(E508*J508,2)</f>
        <v>0</v>
      </c>
      <c r="L508" s="197">
        <v>21</v>
      </c>
      <c r="M508" s="197">
        <f>G508*(1+L508/100)</f>
        <v>0</v>
      </c>
      <c r="N508" s="197">
        <v>0</v>
      </c>
      <c r="O508" s="197">
        <f>ROUND(E508*N508,2)</f>
        <v>0</v>
      </c>
      <c r="P508" s="197">
        <v>0</v>
      </c>
      <c r="Q508" s="197">
        <f>ROUND(E508*P508,2)</f>
        <v>0</v>
      </c>
      <c r="R508" s="198"/>
      <c r="S508" s="198" t="s">
        <v>339</v>
      </c>
      <c r="X508" s="256"/>
      <c r="Y508" s="225"/>
    </row>
    <row r="509" spans="1:25" x14ac:dyDescent="0.2">
      <c r="A509" s="177"/>
      <c r="B509" s="234" t="s">
        <v>1679</v>
      </c>
      <c r="C509" s="235"/>
      <c r="D509" s="200"/>
      <c r="E509" s="201"/>
      <c r="F509" s="184"/>
      <c r="G509" s="184"/>
      <c r="H509" s="184"/>
      <c r="I509" s="184"/>
      <c r="J509" s="184"/>
      <c r="K509" s="184"/>
      <c r="L509" s="184"/>
      <c r="M509" s="184"/>
      <c r="N509" s="184"/>
      <c r="O509" s="184"/>
      <c r="P509" s="184"/>
      <c r="Q509" s="184"/>
      <c r="R509" s="185"/>
      <c r="S509" s="185"/>
      <c r="X509" s="256"/>
      <c r="Y509" s="244"/>
    </row>
    <row r="510" spans="1:25" x14ac:dyDescent="0.2">
      <c r="A510" s="177"/>
      <c r="B510" s="234" t="s">
        <v>1682</v>
      </c>
      <c r="C510" s="235"/>
      <c r="D510" s="200"/>
      <c r="E510" s="201"/>
      <c r="F510" s="184"/>
      <c r="G510" s="184"/>
      <c r="H510" s="184"/>
      <c r="I510" s="184"/>
      <c r="J510" s="184"/>
      <c r="K510" s="184"/>
      <c r="L510" s="184"/>
      <c r="M510" s="184"/>
      <c r="N510" s="184"/>
      <c r="O510" s="184"/>
      <c r="P510" s="184"/>
      <c r="Q510" s="184"/>
      <c r="R510" s="185"/>
      <c r="S510" s="185"/>
      <c r="X510" s="256"/>
      <c r="Y510" s="244"/>
    </row>
    <row r="511" spans="1:25" x14ac:dyDescent="0.2">
      <c r="A511" s="177"/>
      <c r="B511" s="234" t="s">
        <v>217</v>
      </c>
      <c r="C511" s="235"/>
      <c r="D511" s="200"/>
      <c r="E511" s="201">
        <v>3.4093599999999999</v>
      </c>
      <c r="F511" s="184"/>
      <c r="G511" s="184"/>
      <c r="H511" s="184"/>
      <c r="I511" s="184"/>
      <c r="J511" s="184"/>
      <c r="K511" s="184"/>
      <c r="L511" s="184"/>
      <c r="M511" s="184"/>
      <c r="N511" s="184"/>
      <c r="O511" s="184"/>
      <c r="P511" s="184"/>
      <c r="Q511" s="184"/>
      <c r="R511" s="185"/>
      <c r="S511" s="185"/>
      <c r="X511" s="256"/>
      <c r="Y511" s="244"/>
    </row>
    <row r="512" spans="1:25" x14ac:dyDescent="0.2">
      <c r="A512" s="193">
        <v>157</v>
      </c>
      <c r="B512" s="230" t="s">
        <v>493</v>
      </c>
      <c r="C512" s="230" t="s">
        <v>494</v>
      </c>
      <c r="D512" s="195" t="s">
        <v>433</v>
      </c>
      <c r="E512" s="196">
        <v>5.0714230000000003E-3</v>
      </c>
      <c r="F512" s="199"/>
      <c r="G512" s="197">
        <f>ROUND(E512*F512,2)</f>
        <v>0</v>
      </c>
      <c r="H512" s="199">
        <v>0</v>
      </c>
      <c r="I512" s="197">
        <f>ROUND(E512*H512,2)</f>
        <v>0</v>
      </c>
      <c r="J512" s="199">
        <v>1128</v>
      </c>
      <c r="K512" s="197">
        <f>ROUND(E512*J512,2)</f>
        <v>5.72</v>
      </c>
      <c r="L512" s="197">
        <v>21</v>
      </c>
      <c r="M512" s="197">
        <f>G512*(1+L512/100)</f>
        <v>0</v>
      </c>
      <c r="N512" s="197">
        <v>0</v>
      </c>
      <c r="O512" s="197">
        <f>ROUND(E512*N512,2)</f>
        <v>0</v>
      </c>
      <c r="P512" s="197">
        <v>0</v>
      </c>
      <c r="Q512" s="197">
        <f>ROUND(E512*P512,2)</f>
        <v>0</v>
      </c>
      <c r="R512" s="198" t="s">
        <v>422</v>
      </c>
      <c r="S512" s="198" t="s">
        <v>194</v>
      </c>
      <c r="X512" s="256"/>
      <c r="Y512" s="225"/>
    </row>
    <row r="513" spans="1:25" x14ac:dyDescent="0.2">
      <c r="A513" s="177"/>
      <c r="B513" s="234" t="s">
        <v>435</v>
      </c>
      <c r="C513" s="235"/>
      <c r="D513" s="200"/>
      <c r="E513" s="201"/>
      <c r="F513" s="184"/>
      <c r="G513" s="184"/>
      <c r="H513" s="184"/>
      <c r="I513" s="184"/>
      <c r="J513" s="184"/>
      <c r="K513" s="184"/>
      <c r="L513" s="184"/>
      <c r="M513" s="184"/>
      <c r="N513" s="184"/>
      <c r="O513" s="184"/>
      <c r="P513" s="184"/>
      <c r="Q513" s="184"/>
      <c r="R513" s="185"/>
      <c r="S513" s="185"/>
      <c r="X513" s="256"/>
      <c r="Y513" s="244"/>
    </row>
    <row r="514" spans="1:25" x14ac:dyDescent="0.2">
      <c r="A514" s="177"/>
      <c r="B514" s="234" t="s">
        <v>1925</v>
      </c>
      <c r="C514" s="235"/>
      <c r="D514" s="200"/>
      <c r="E514" s="201"/>
      <c r="F514" s="184"/>
      <c r="G514" s="184"/>
      <c r="H514" s="184"/>
      <c r="I514" s="184"/>
      <c r="J514" s="184"/>
      <c r="K514" s="184"/>
      <c r="L514" s="184"/>
      <c r="M514" s="184"/>
      <c r="N514" s="184"/>
      <c r="O514" s="184"/>
      <c r="P514" s="184"/>
      <c r="Q514" s="184"/>
      <c r="R514" s="185"/>
      <c r="S514" s="185"/>
      <c r="X514" s="256"/>
      <c r="Y514" s="244"/>
    </row>
    <row r="515" spans="1:25" x14ac:dyDescent="0.2">
      <c r="A515" s="177"/>
      <c r="B515" s="234" t="s">
        <v>1926</v>
      </c>
      <c r="C515" s="235"/>
      <c r="D515" s="200"/>
      <c r="E515" s="201">
        <v>5.0714230000000003E-3</v>
      </c>
      <c r="F515" s="184"/>
      <c r="G515" s="184"/>
      <c r="H515" s="184"/>
      <c r="I515" s="184"/>
      <c r="J515" s="184"/>
      <c r="K515" s="184"/>
      <c r="L515" s="184"/>
      <c r="M515" s="184"/>
      <c r="N515" s="184"/>
      <c r="O515" s="184"/>
      <c r="P515" s="184"/>
      <c r="Q515" s="184"/>
      <c r="R515" s="185"/>
      <c r="S515" s="185"/>
      <c r="X515" s="256"/>
      <c r="Y515" s="244"/>
    </row>
    <row r="516" spans="1:25" x14ac:dyDescent="0.2">
      <c r="A516" s="162"/>
      <c r="B516" s="231"/>
      <c r="C516" s="231"/>
      <c r="D516" s="180"/>
      <c r="E516" s="181"/>
      <c r="F516" s="182"/>
      <c r="G516" s="182"/>
      <c r="H516" s="182"/>
      <c r="I516" s="182"/>
      <c r="J516" s="182"/>
      <c r="K516" s="182"/>
      <c r="L516" s="182"/>
      <c r="M516" s="182"/>
      <c r="N516" s="182"/>
      <c r="O516" s="182"/>
      <c r="P516" s="182"/>
      <c r="Q516" s="182"/>
      <c r="R516" s="183"/>
      <c r="S516" s="183"/>
      <c r="X516" s="256"/>
      <c r="Y516" s="264"/>
    </row>
    <row r="517" spans="1:25" x14ac:dyDescent="0.2">
      <c r="A517" s="179" t="s">
        <v>188</v>
      </c>
      <c r="B517" s="229" t="s">
        <v>133</v>
      </c>
      <c r="C517" s="229" t="s">
        <v>134</v>
      </c>
      <c r="D517" s="187"/>
      <c r="E517" s="188"/>
      <c r="F517" s="189"/>
      <c r="G517" s="190">
        <f>SUMIF(AE518:AE547,"&lt;&gt;NOR",G518:G547)</f>
        <v>0</v>
      </c>
      <c r="H517" s="189"/>
      <c r="I517" s="189">
        <f>SUM(I518:I547)</f>
        <v>32192.03</v>
      </c>
      <c r="J517" s="189"/>
      <c r="K517" s="189">
        <f>SUM(K518:K547)</f>
        <v>127220.09999999999</v>
      </c>
      <c r="L517" s="189"/>
      <c r="M517" s="189">
        <f>SUM(M518:M547)</f>
        <v>0</v>
      </c>
      <c r="N517" s="189"/>
      <c r="O517" s="189">
        <f>SUM(O518:O547)</f>
        <v>1.1499999999999999</v>
      </c>
      <c r="P517" s="189"/>
      <c r="Q517" s="189">
        <f>SUM(Q518:Q547)</f>
        <v>0</v>
      </c>
      <c r="R517" s="191"/>
      <c r="S517" s="191"/>
      <c r="X517" s="256"/>
      <c r="Y517" s="265"/>
    </row>
    <row r="518" spans="1:25" x14ac:dyDescent="0.2">
      <c r="A518" s="193">
        <v>158</v>
      </c>
      <c r="B518" s="230" t="s">
        <v>1927</v>
      </c>
      <c r="C518" s="230" t="s">
        <v>1928</v>
      </c>
      <c r="D518" s="195" t="s">
        <v>574</v>
      </c>
      <c r="E518" s="196">
        <v>1006.5235158492</v>
      </c>
      <c r="F518" s="199"/>
      <c r="G518" s="197">
        <f>ROUND(E518*F518,2)</f>
        <v>0</v>
      </c>
      <c r="H518" s="199">
        <v>8.3000000000000007</v>
      </c>
      <c r="I518" s="197">
        <f>ROUND(E518*H518,2)</f>
        <v>8354.15</v>
      </c>
      <c r="J518" s="199">
        <v>40.4</v>
      </c>
      <c r="K518" s="197">
        <f>ROUND(E518*J518,2)</f>
        <v>40663.550000000003</v>
      </c>
      <c r="L518" s="197">
        <v>21</v>
      </c>
      <c r="M518" s="197">
        <f>G518*(1+L518/100)</f>
        <v>0</v>
      </c>
      <c r="N518" s="197">
        <v>5.0000000000000002E-5</v>
      </c>
      <c r="O518" s="197">
        <f>ROUND(E518*N518,2)</f>
        <v>0.05</v>
      </c>
      <c r="P518" s="197">
        <v>0</v>
      </c>
      <c r="Q518" s="197">
        <f>ROUND(E518*P518,2)</f>
        <v>0</v>
      </c>
      <c r="R518" s="198" t="s">
        <v>856</v>
      </c>
      <c r="S518" s="198" t="s">
        <v>194</v>
      </c>
      <c r="X518" s="256"/>
      <c r="Y518" s="225"/>
    </row>
    <row r="519" spans="1:25" x14ac:dyDescent="0.2">
      <c r="A519" s="177"/>
      <c r="B519" s="234" t="s">
        <v>1929</v>
      </c>
      <c r="C519" s="235"/>
      <c r="D519" s="200"/>
      <c r="E519" s="201"/>
      <c r="F519" s="184"/>
      <c r="G519" s="184"/>
      <c r="H519" s="184"/>
      <c r="I519" s="184"/>
      <c r="J519" s="184"/>
      <c r="K519" s="184"/>
      <c r="L519" s="184"/>
      <c r="M519" s="184"/>
      <c r="N519" s="184"/>
      <c r="O519" s="184"/>
      <c r="P519" s="184"/>
      <c r="Q519" s="184"/>
      <c r="R519" s="185"/>
      <c r="S519" s="185"/>
      <c r="X519" s="256"/>
      <c r="Y519" s="244"/>
    </row>
    <row r="520" spans="1:25" x14ac:dyDescent="0.2">
      <c r="A520" s="177"/>
      <c r="B520" s="234" t="s">
        <v>1930</v>
      </c>
      <c r="C520" s="235"/>
      <c r="D520" s="200"/>
      <c r="E520" s="201"/>
      <c r="F520" s="184"/>
      <c r="G520" s="184"/>
      <c r="H520" s="184"/>
      <c r="I520" s="184"/>
      <c r="J520" s="184"/>
      <c r="K520" s="184"/>
      <c r="L520" s="184"/>
      <c r="M520" s="184"/>
      <c r="N520" s="184"/>
      <c r="O520" s="184"/>
      <c r="P520" s="184"/>
      <c r="Q520" s="184"/>
      <c r="R520" s="185"/>
      <c r="S520" s="185"/>
      <c r="X520" s="256"/>
      <c r="Y520" s="244"/>
    </row>
    <row r="521" spans="1:25" x14ac:dyDescent="0.2">
      <c r="A521" s="177"/>
      <c r="B521" s="234" t="s">
        <v>1931</v>
      </c>
      <c r="C521" s="235"/>
      <c r="D521" s="200"/>
      <c r="E521" s="201"/>
      <c r="F521" s="184"/>
      <c r="G521" s="184"/>
      <c r="H521" s="184"/>
      <c r="I521" s="184"/>
      <c r="J521" s="184"/>
      <c r="K521" s="184"/>
      <c r="L521" s="184"/>
      <c r="M521" s="184"/>
      <c r="N521" s="184"/>
      <c r="O521" s="184"/>
      <c r="P521" s="184"/>
      <c r="Q521" s="184"/>
      <c r="R521" s="185"/>
      <c r="S521" s="185"/>
      <c r="X521" s="256"/>
      <c r="Y521" s="244"/>
    </row>
    <row r="522" spans="1:25" x14ac:dyDescent="0.2">
      <c r="A522" s="177"/>
      <c r="B522" s="234" t="s">
        <v>1932</v>
      </c>
      <c r="C522" s="235"/>
      <c r="D522" s="200"/>
      <c r="E522" s="201">
        <v>1006.5235158492</v>
      </c>
      <c r="F522" s="184"/>
      <c r="G522" s="184"/>
      <c r="H522" s="184"/>
      <c r="I522" s="184"/>
      <c r="J522" s="184"/>
      <c r="K522" s="184"/>
      <c r="L522" s="184"/>
      <c r="M522" s="184"/>
      <c r="N522" s="184"/>
      <c r="O522" s="184"/>
      <c r="P522" s="184"/>
      <c r="Q522" s="184"/>
      <c r="R522" s="185"/>
      <c r="S522" s="185"/>
      <c r="X522" s="256"/>
      <c r="Y522" s="244"/>
    </row>
    <row r="523" spans="1:25" x14ac:dyDescent="0.2">
      <c r="A523" s="193">
        <v>159</v>
      </c>
      <c r="B523" s="230" t="s">
        <v>851</v>
      </c>
      <c r="C523" s="230" t="s">
        <v>1933</v>
      </c>
      <c r="D523" s="195" t="s">
        <v>213</v>
      </c>
      <c r="E523" s="196">
        <v>1.70468</v>
      </c>
      <c r="F523" s="199"/>
      <c r="G523" s="197">
        <f>ROUND(E523*F523,2)</f>
        <v>0</v>
      </c>
      <c r="H523" s="199">
        <v>0</v>
      </c>
      <c r="I523" s="197">
        <f>ROUND(E523*H523,2)</f>
        <v>0</v>
      </c>
      <c r="J523" s="199">
        <v>8400</v>
      </c>
      <c r="K523" s="197">
        <f>ROUND(E523*J523,2)</f>
        <v>14319.31</v>
      </c>
      <c r="L523" s="197">
        <v>21</v>
      </c>
      <c r="M523" s="197">
        <f>G523*(1+L523/100)</f>
        <v>0</v>
      </c>
      <c r="N523" s="197">
        <v>0</v>
      </c>
      <c r="O523" s="197">
        <f>ROUND(E523*N523,2)</f>
        <v>0</v>
      </c>
      <c r="P523" s="197">
        <v>0</v>
      </c>
      <c r="Q523" s="197">
        <f>ROUND(E523*P523,2)</f>
        <v>0</v>
      </c>
      <c r="R523" s="198"/>
      <c r="S523" s="198" t="s">
        <v>339</v>
      </c>
      <c r="X523" s="256"/>
      <c r="Y523" s="225"/>
    </row>
    <row r="524" spans="1:25" x14ac:dyDescent="0.2">
      <c r="A524" s="177"/>
      <c r="B524" s="234" t="s">
        <v>1934</v>
      </c>
      <c r="C524" s="235"/>
      <c r="D524" s="200"/>
      <c r="E524" s="201"/>
      <c r="F524" s="184"/>
      <c r="G524" s="184"/>
      <c r="H524" s="184"/>
      <c r="I524" s="184"/>
      <c r="J524" s="184"/>
      <c r="K524" s="184"/>
      <c r="L524" s="184"/>
      <c r="M524" s="184"/>
      <c r="N524" s="184"/>
      <c r="O524" s="184"/>
      <c r="P524" s="184"/>
      <c r="Q524" s="184"/>
      <c r="R524" s="185"/>
      <c r="S524" s="185"/>
      <c r="X524" s="256"/>
      <c r="Y524" s="244"/>
    </row>
    <row r="525" spans="1:25" x14ac:dyDescent="0.2">
      <c r="A525" s="177"/>
      <c r="B525" s="234" t="s">
        <v>81</v>
      </c>
      <c r="C525" s="235"/>
      <c r="D525" s="200"/>
      <c r="E525" s="201">
        <v>1.70468</v>
      </c>
      <c r="F525" s="184"/>
      <c r="G525" s="184"/>
      <c r="H525" s="184"/>
      <c r="I525" s="184"/>
      <c r="J525" s="184"/>
      <c r="K525" s="184"/>
      <c r="L525" s="184"/>
      <c r="M525" s="184"/>
      <c r="N525" s="184"/>
      <c r="O525" s="184"/>
      <c r="P525" s="184"/>
      <c r="Q525" s="184"/>
      <c r="R525" s="185"/>
      <c r="S525" s="185"/>
      <c r="X525" s="256"/>
      <c r="Y525" s="244"/>
    </row>
    <row r="526" spans="1:25" x14ac:dyDescent="0.2">
      <c r="A526" s="193">
        <v>160</v>
      </c>
      <c r="B526" s="230" t="s">
        <v>1935</v>
      </c>
      <c r="C526" s="230" t="s">
        <v>1936</v>
      </c>
      <c r="D526" s="195" t="s">
        <v>213</v>
      </c>
      <c r="E526" s="196">
        <v>0.85233999999999999</v>
      </c>
      <c r="F526" s="199"/>
      <c r="G526" s="197">
        <f>ROUND(E526*F526,2)</f>
        <v>0</v>
      </c>
      <c r="H526" s="199">
        <v>0</v>
      </c>
      <c r="I526" s="197">
        <f>ROUND(E526*H526,2)</f>
        <v>0</v>
      </c>
      <c r="J526" s="199">
        <v>32445</v>
      </c>
      <c r="K526" s="197">
        <f>ROUND(E526*J526,2)</f>
        <v>27654.17</v>
      </c>
      <c r="L526" s="197">
        <v>21</v>
      </c>
      <c r="M526" s="197">
        <f>G526*(1+L526/100)</f>
        <v>0</v>
      </c>
      <c r="N526" s="197">
        <v>0</v>
      </c>
      <c r="O526" s="197">
        <f>ROUND(E526*N526,2)</f>
        <v>0</v>
      </c>
      <c r="P526" s="197">
        <v>0</v>
      </c>
      <c r="Q526" s="197">
        <f>ROUND(E526*P526,2)</f>
        <v>0</v>
      </c>
      <c r="R526" s="198"/>
      <c r="S526" s="198" t="s">
        <v>339</v>
      </c>
      <c r="X526" s="256"/>
      <c r="Y526" s="225"/>
    </row>
    <row r="527" spans="1:25" x14ac:dyDescent="0.2">
      <c r="A527" s="177"/>
      <c r="B527" s="234" t="s">
        <v>1937</v>
      </c>
      <c r="C527" s="235"/>
      <c r="D527" s="200"/>
      <c r="E527" s="201"/>
      <c r="F527" s="184"/>
      <c r="G527" s="184"/>
      <c r="H527" s="184"/>
      <c r="I527" s="184"/>
      <c r="J527" s="184"/>
      <c r="K527" s="184"/>
      <c r="L527" s="184"/>
      <c r="M527" s="184"/>
      <c r="N527" s="184"/>
      <c r="O527" s="184"/>
      <c r="P527" s="184"/>
      <c r="Q527" s="184"/>
      <c r="R527" s="185"/>
      <c r="S527" s="185"/>
      <c r="X527" s="256"/>
      <c r="Y527" s="244"/>
    </row>
    <row r="528" spans="1:25" x14ac:dyDescent="0.2">
      <c r="A528" s="177"/>
      <c r="B528" s="234" t="s">
        <v>75</v>
      </c>
      <c r="C528" s="235"/>
      <c r="D528" s="200"/>
      <c r="E528" s="201">
        <v>0.85233999999999999</v>
      </c>
      <c r="F528" s="184"/>
      <c r="G528" s="184"/>
      <c r="H528" s="184"/>
      <c r="I528" s="184"/>
      <c r="J528" s="184"/>
      <c r="K528" s="184"/>
      <c r="L528" s="184"/>
      <c r="M528" s="184"/>
      <c r="N528" s="184"/>
      <c r="O528" s="184"/>
      <c r="P528" s="184"/>
      <c r="Q528" s="184"/>
      <c r="R528" s="185"/>
      <c r="S528" s="185"/>
      <c r="X528" s="256"/>
      <c r="Y528" s="244"/>
    </row>
    <row r="529" spans="1:25" ht="22.5" x14ac:dyDescent="0.2">
      <c r="A529" s="193">
        <v>161</v>
      </c>
      <c r="B529" s="230" t="s">
        <v>1938</v>
      </c>
      <c r="C529" s="230" t="s">
        <v>1939</v>
      </c>
      <c r="D529" s="195" t="s">
        <v>213</v>
      </c>
      <c r="E529" s="196">
        <v>0.85233999999999999</v>
      </c>
      <c r="F529" s="199"/>
      <c r="G529" s="197">
        <f>ROUND(E529*F529,2)</f>
        <v>0</v>
      </c>
      <c r="H529" s="199">
        <v>0</v>
      </c>
      <c r="I529" s="197">
        <f>ROUND(E529*H529,2)</f>
        <v>0</v>
      </c>
      <c r="J529" s="199">
        <v>26250</v>
      </c>
      <c r="K529" s="197">
        <f>ROUND(E529*J529,2)</f>
        <v>22373.93</v>
      </c>
      <c r="L529" s="197">
        <v>21</v>
      </c>
      <c r="M529" s="197">
        <f>G529*(1+L529/100)</f>
        <v>0</v>
      </c>
      <c r="N529" s="197">
        <v>0</v>
      </c>
      <c r="O529" s="197">
        <f>ROUND(E529*N529,2)</f>
        <v>0</v>
      </c>
      <c r="P529" s="197">
        <v>0</v>
      </c>
      <c r="Q529" s="197">
        <f>ROUND(E529*P529,2)</f>
        <v>0</v>
      </c>
      <c r="R529" s="198"/>
      <c r="S529" s="198" t="s">
        <v>339</v>
      </c>
      <c r="X529" s="256"/>
      <c r="Y529" s="225"/>
    </row>
    <row r="530" spans="1:25" x14ac:dyDescent="0.2">
      <c r="A530" s="177"/>
      <c r="B530" s="234" t="s">
        <v>1940</v>
      </c>
      <c r="C530" s="235"/>
      <c r="D530" s="200"/>
      <c r="E530" s="201"/>
      <c r="F530" s="184"/>
      <c r="G530" s="184"/>
      <c r="H530" s="184"/>
      <c r="I530" s="184"/>
      <c r="J530" s="184"/>
      <c r="K530" s="184"/>
      <c r="L530" s="184"/>
      <c r="M530" s="184"/>
      <c r="N530" s="184"/>
      <c r="O530" s="184"/>
      <c r="P530" s="184"/>
      <c r="Q530" s="184"/>
      <c r="R530" s="185"/>
      <c r="S530" s="185"/>
      <c r="X530" s="256"/>
      <c r="Y530" s="244"/>
    </row>
    <row r="531" spans="1:25" x14ac:dyDescent="0.2">
      <c r="A531" s="177"/>
      <c r="B531" s="234" t="s">
        <v>75</v>
      </c>
      <c r="C531" s="235"/>
      <c r="D531" s="200"/>
      <c r="E531" s="201">
        <v>0.85233999999999999</v>
      </c>
      <c r="F531" s="184"/>
      <c r="G531" s="184"/>
      <c r="H531" s="184"/>
      <c r="I531" s="184"/>
      <c r="J531" s="184"/>
      <c r="K531" s="184"/>
      <c r="L531" s="184"/>
      <c r="M531" s="184"/>
      <c r="N531" s="184"/>
      <c r="O531" s="184"/>
      <c r="P531" s="184"/>
      <c r="Q531" s="184"/>
      <c r="R531" s="185"/>
      <c r="S531" s="185"/>
      <c r="X531" s="256"/>
      <c r="Y531" s="244"/>
    </row>
    <row r="532" spans="1:25" ht="22.5" x14ac:dyDescent="0.2">
      <c r="A532" s="193">
        <v>162</v>
      </c>
      <c r="B532" s="230" t="s">
        <v>1941</v>
      </c>
      <c r="C532" s="230" t="s">
        <v>1942</v>
      </c>
      <c r="D532" s="195" t="s">
        <v>213</v>
      </c>
      <c r="E532" s="196">
        <v>0.85233999999999999</v>
      </c>
      <c r="F532" s="199"/>
      <c r="G532" s="197">
        <f>ROUND(E532*F532,2)</f>
        <v>0</v>
      </c>
      <c r="H532" s="199">
        <v>0</v>
      </c>
      <c r="I532" s="197">
        <f>ROUND(E532*H532,2)</f>
        <v>0</v>
      </c>
      <c r="J532" s="199">
        <v>24150</v>
      </c>
      <c r="K532" s="197">
        <f>ROUND(E532*J532,2)</f>
        <v>20584.009999999998</v>
      </c>
      <c r="L532" s="197">
        <v>21</v>
      </c>
      <c r="M532" s="197">
        <f>G532*(1+L532/100)</f>
        <v>0</v>
      </c>
      <c r="N532" s="197">
        <v>0</v>
      </c>
      <c r="O532" s="197">
        <f>ROUND(E532*N532,2)</f>
        <v>0</v>
      </c>
      <c r="P532" s="197">
        <v>0</v>
      </c>
      <c r="Q532" s="197">
        <f>ROUND(E532*P532,2)</f>
        <v>0</v>
      </c>
      <c r="R532" s="198"/>
      <c r="S532" s="198" t="s">
        <v>339</v>
      </c>
      <c r="X532" s="256"/>
      <c r="Y532" s="225"/>
    </row>
    <row r="533" spans="1:25" x14ac:dyDescent="0.2">
      <c r="A533" s="177"/>
      <c r="B533" s="234" t="s">
        <v>1943</v>
      </c>
      <c r="C533" s="235"/>
      <c r="D533" s="200"/>
      <c r="E533" s="201"/>
      <c r="F533" s="184"/>
      <c r="G533" s="184"/>
      <c r="H533" s="184"/>
      <c r="I533" s="184"/>
      <c r="J533" s="184"/>
      <c r="K533" s="184"/>
      <c r="L533" s="184"/>
      <c r="M533" s="184"/>
      <c r="N533" s="184"/>
      <c r="O533" s="184"/>
      <c r="P533" s="184"/>
      <c r="Q533" s="184"/>
      <c r="R533" s="185"/>
      <c r="S533" s="185"/>
      <c r="X533" s="256"/>
      <c r="Y533" s="244"/>
    </row>
    <row r="534" spans="1:25" x14ac:dyDescent="0.2">
      <c r="A534" s="177"/>
      <c r="B534" s="234" t="s">
        <v>75</v>
      </c>
      <c r="C534" s="235"/>
      <c r="D534" s="200"/>
      <c r="E534" s="201">
        <v>0.85233999999999999</v>
      </c>
      <c r="F534" s="184"/>
      <c r="G534" s="184"/>
      <c r="H534" s="184"/>
      <c r="I534" s="184"/>
      <c r="J534" s="184"/>
      <c r="K534" s="184"/>
      <c r="L534" s="184"/>
      <c r="M534" s="184"/>
      <c r="N534" s="184"/>
      <c r="O534" s="184"/>
      <c r="P534" s="184"/>
      <c r="Q534" s="184"/>
      <c r="R534" s="185"/>
      <c r="S534" s="185"/>
      <c r="X534" s="256"/>
      <c r="Y534" s="244"/>
    </row>
    <row r="535" spans="1:25" x14ac:dyDescent="0.2">
      <c r="A535" s="193">
        <v>163</v>
      </c>
      <c r="B535" s="230" t="s">
        <v>1944</v>
      </c>
      <c r="C535" s="230" t="s">
        <v>1945</v>
      </c>
      <c r="D535" s="195" t="s">
        <v>433</v>
      </c>
      <c r="E535" s="196">
        <v>5.8879647200000003E-2</v>
      </c>
      <c r="F535" s="199"/>
      <c r="G535" s="197">
        <f>ROUND(E535*F535,2)</f>
        <v>0</v>
      </c>
      <c r="H535" s="199">
        <v>21178.5</v>
      </c>
      <c r="I535" s="197">
        <f>ROUND(E535*H535,2)</f>
        <v>1246.98</v>
      </c>
      <c r="J535" s="199">
        <v>0</v>
      </c>
      <c r="K535" s="197">
        <f>ROUND(E535*J535,2)</f>
        <v>0</v>
      </c>
      <c r="L535" s="197">
        <v>21</v>
      </c>
      <c r="M535" s="197">
        <f>G535*(1+L535/100)</f>
        <v>0</v>
      </c>
      <c r="N535" s="197">
        <v>1</v>
      </c>
      <c r="O535" s="197">
        <f>ROUND(E535*N535,2)</f>
        <v>0.06</v>
      </c>
      <c r="P535" s="197">
        <v>0</v>
      </c>
      <c r="Q535" s="197">
        <f>ROUND(E535*P535,2)</f>
        <v>0</v>
      </c>
      <c r="R535" s="198" t="s">
        <v>243</v>
      </c>
      <c r="S535" s="198" t="s">
        <v>194</v>
      </c>
      <c r="X535" s="256"/>
      <c r="Y535" s="225"/>
    </row>
    <row r="536" spans="1:25" x14ac:dyDescent="0.2">
      <c r="A536" s="177"/>
      <c r="B536" s="234" t="s">
        <v>1946</v>
      </c>
      <c r="C536" s="235"/>
      <c r="D536" s="200"/>
      <c r="E536" s="201"/>
      <c r="F536" s="184"/>
      <c r="G536" s="184"/>
      <c r="H536" s="184"/>
      <c r="I536" s="184"/>
      <c r="J536" s="184"/>
      <c r="K536" s="184"/>
      <c r="L536" s="184"/>
      <c r="M536" s="184"/>
      <c r="N536" s="184"/>
      <c r="O536" s="184"/>
      <c r="P536" s="184"/>
      <c r="Q536" s="184"/>
      <c r="R536" s="185"/>
      <c r="S536" s="185"/>
      <c r="X536" s="256"/>
      <c r="Y536" s="244"/>
    </row>
    <row r="537" spans="1:25" x14ac:dyDescent="0.2">
      <c r="A537" s="177"/>
      <c r="B537" s="234" t="s">
        <v>1947</v>
      </c>
      <c r="C537" s="235"/>
      <c r="D537" s="200"/>
      <c r="E537" s="201">
        <v>5.8879647200000003E-2</v>
      </c>
      <c r="F537" s="184"/>
      <c r="G537" s="184"/>
      <c r="H537" s="184"/>
      <c r="I537" s="184"/>
      <c r="J537" s="184"/>
      <c r="K537" s="184"/>
      <c r="L537" s="184"/>
      <c r="M537" s="184"/>
      <c r="N537" s="184"/>
      <c r="O537" s="184"/>
      <c r="P537" s="184"/>
      <c r="Q537" s="184"/>
      <c r="R537" s="185"/>
      <c r="S537" s="185"/>
      <c r="X537" s="256"/>
      <c r="Y537" s="244"/>
    </row>
    <row r="538" spans="1:25" ht="22.5" x14ac:dyDescent="0.2">
      <c r="A538" s="193">
        <v>164</v>
      </c>
      <c r="B538" s="230" t="s">
        <v>1948</v>
      </c>
      <c r="C538" s="230" t="s">
        <v>1949</v>
      </c>
      <c r="D538" s="195" t="s">
        <v>433</v>
      </c>
      <c r="E538" s="196">
        <v>0.50356247200000004</v>
      </c>
      <c r="F538" s="199"/>
      <c r="G538" s="197">
        <f>ROUND(E538*F538,2)</f>
        <v>0</v>
      </c>
      <c r="H538" s="199">
        <v>21550</v>
      </c>
      <c r="I538" s="197">
        <f>ROUND(E538*H538,2)</f>
        <v>10851.77</v>
      </c>
      <c r="J538" s="199">
        <v>0</v>
      </c>
      <c r="K538" s="197">
        <f>ROUND(E538*J538,2)</f>
        <v>0</v>
      </c>
      <c r="L538" s="197">
        <v>21</v>
      </c>
      <c r="M538" s="197">
        <f>G538*(1+L538/100)</f>
        <v>0</v>
      </c>
      <c r="N538" s="197">
        <v>1</v>
      </c>
      <c r="O538" s="197">
        <f>ROUND(E538*N538,2)</f>
        <v>0.5</v>
      </c>
      <c r="P538" s="197">
        <v>0</v>
      </c>
      <c r="Q538" s="197">
        <f>ROUND(E538*P538,2)</f>
        <v>0</v>
      </c>
      <c r="R538" s="198" t="s">
        <v>243</v>
      </c>
      <c r="S538" s="198" t="s">
        <v>194</v>
      </c>
      <c r="X538" s="256"/>
      <c r="Y538" s="225"/>
    </row>
    <row r="539" spans="1:25" x14ac:dyDescent="0.2">
      <c r="A539" s="177"/>
      <c r="B539" s="234" t="s">
        <v>1950</v>
      </c>
      <c r="C539" s="235"/>
      <c r="D539" s="200"/>
      <c r="E539" s="201"/>
      <c r="F539" s="184"/>
      <c r="G539" s="184"/>
      <c r="H539" s="184"/>
      <c r="I539" s="184"/>
      <c r="J539" s="184"/>
      <c r="K539" s="184"/>
      <c r="L539" s="184"/>
      <c r="M539" s="184"/>
      <c r="N539" s="184"/>
      <c r="O539" s="184"/>
      <c r="P539" s="184"/>
      <c r="Q539" s="184"/>
      <c r="R539" s="185"/>
      <c r="S539" s="185"/>
      <c r="X539" s="256"/>
      <c r="Y539" s="244"/>
    </row>
    <row r="540" spans="1:25" x14ac:dyDescent="0.2">
      <c r="A540" s="177"/>
      <c r="B540" s="234" t="s">
        <v>1951</v>
      </c>
      <c r="C540" s="235"/>
      <c r="D540" s="200"/>
      <c r="E540" s="201">
        <v>0.50356247200000004</v>
      </c>
      <c r="F540" s="184"/>
      <c r="G540" s="184"/>
      <c r="H540" s="184"/>
      <c r="I540" s="184"/>
      <c r="J540" s="184"/>
      <c r="K540" s="184"/>
      <c r="L540" s="184"/>
      <c r="M540" s="184"/>
      <c r="N540" s="184"/>
      <c r="O540" s="184"/>
      <c r="P540" s="184"/>
      <c r="Q540" s="184"/>
      <c r="R540" s="185"/>
      <c r="S540" s="185"/>
      <c r="X540" s="256"/>
      <c r="Y540" s="244"/>
    </row>
    <row r="541" spans="1:25" ht="22.5" x14ac:dyDescent="0.2">
      <c r="A541" s="193">
        <v>165</v>
      </c>
      <c r="B541" s="230" t="s">
        <v>1952</v>
      </c>
      <c r="C541" s="230" t="s">
        <v>1953</v>
      </c>
      <c r="D541" s="195" t="s">
        <v>433</v>
      </c>
      <c r="E541" s="196">
        <v>0.54473901739999997</v>
      </c>
      <c r="F541" s="199"/>
      <c r="G541" s="197">
        <f>ROUND(E541*F541,2)</f>
        <v>0</v>
      </c>
      <c r="H541" s="199">
        <v>21550</v>
      </c>
      <c r="I541" s="197">
        <f>ROUND(E541*H541,2)</f>
        <v>11739.13</v>
      </c>
      <c r="J541" s="199">
        <v>0</v>
      </c>
      <c r="K541" s="197">
        <f>ROUND(E541*J541,2)</f>
        <v>0</v>
      </c>
      <c r="L541" s="197">
        <v>21</v>
      </c>
      <c r="M541" s="197">
        <f>G541*(1+L541/100)</f>
        <v>0</v>
      </c>
      <c r="N541" s="197">
        <v>1</v>
      </c>
      <c r="O541" s="197">
        <f>ROUND(E541*N541,2)</f>
        <v>0.54</v>
      </c>
      <c r="P541" s="197">
        <v>0</v>
      </c>
      <c r="Q541" s="197">
        <f>ROUND(E541*P541,2)</f>
        <v>0</v>
      </c>
      <c r="R541" s="198" t="s">
        <v>243</v>
      </c>
      <c r="S541" s="198" t="s">
        <v>194</v>
      </c>
      <c r="X541" s="256"/>
      <c r="Y541" s="225"/>
    </row>
    <row r="542" spans="1:25" x14ac:dyDescent="0.2">
      <c r="A542" s="177"/>
      <c r="B542" s="234" t="s">
        <v>1954</v>
      </c>
      <c r="C542" s="235"/>
      <c r="D542" s="200"/>
      <c r="E542" s="201"/>
      <c r="F542" s="184"/>
      <c r="G542" s="184"/>
      <c r="H542" s="184"/>
      <c r="I542" s="184"/>
      <c r="J542" s="184"/>
      <c r="K542" s="184"/>
      <c r="L542" s="184"/>
      <c r="M542" s="184"/>
      <c r="N542" s="184"/>
      <c r="O542" s="184"/>
      <c r="P542" s="184"/>
      <c r="Q542" s="184"/>
      <c r="R542" s="185"/>
      <c r="S542" s="185"/>
      <c r="X542" s="256"/>
      <c r="Y542" s="244"/>
    </row>
    <row r="543" spans="1:25" x14ac:dyDescent="0.2">
      <c r="A543" s="177"/>
      <c r="B543" s="234" t="s">
        <v>1955</v>
      </c>
      <c r="C543" s="235"/>
      <c r="D543" s="200"/>
      <c r="E543" s="201">
        <v>0.54473901739999997</v>
      </c>
      <c r="F543" s="184"/>
      <c r="G543" s="184"/>
      <c r="H543" s="184"/>
      <c r="I543" s="184"/>
      <c r="J543" s="184"/>
      <c r="K543" s="184"/>
      <c r="L543" s="184"/>
      <c r="M543" s="184"/>
      <c r="N543" s="184"/>
      <c r="O543" s="184"/>
      <c r="P543" s="184"/>
      <c r="Q543" s="184"/>
      <c r="R543" s="185"/>
      <c r="S543" s="185"/>
      <c r="X543" s="256"/>
      <c r="Y543" s="244"/>
    </row>
    <row r="544" spans="1:25" x14ac:dyDescent="0.2">
      <c r="A544" s="193">
        <v>166</v>
      </c>
      <c r="B544" s="230" t="s">
        <v>1956</v>
      </c>
      <c r="C544" s="230" t="s">
        <v>1957</v>
      </c>
      <c r="D544" s="195" t="s">
        <v>433</v>
      </c>
      <c r="E544" s="196">
        <v>1.1575032902</v>
      </c>
      <c r="F544" s="199"/>
      <c r="G544" s="197">
        <f>ROUND(E544*F544,2)</f>
        <v>0</v>
      </c>
      <c r="H544" s="199">
        <v>0</v>
      </c>
      <c r="I544" s="197">
        <f>ROUND(E544*H544,2)</f>
        <v>0</v>
      </c>
      <c r="J544" s="199">
        <v>1404</v>
      </c>
      <c r="K544" s="197">
        <f>ROUND(E544*J544,2)</f>
        <v>1625.13</v>
      </c>
      <c r="L544" s="197">
        <v>21</v>
      </c>
      <c r="M544" s="197">
        <f>G544*(1+L544/100)</f>
        <v>0</v>
      </c>
      <c r="N544" s="197">
        <v>0</v>
      </c>
      <c r="O544" s="197">
        <f>ROUND(E544*N544,2)</f>
        <v>0</v>
      </c>
      <c r="P544" s="197">
        <v>0</v>
      </c>
      <c r="Q544" s="197">
        <f>ROUND(E544*P544,2)</f>
        <v>0</v>
      </c>
      <c r="R544" s="198" t="s">
        <v>856</v>
      </c>
      <c r="S544" s="198" t="s">
        <v>194</v>
      </c>
      <c r="X544" s="256"/>
      <c r="Y544" s="225"/>
    </row>
    <row r="545" spans="1:25" x14ac:dyDescent="0.2">
      <c r="A545" s="177"/>
      <c r="B545" s="234" t="s">
        <v>435</v>
      </c>
      <c r="C545" s="235"/>
      <c r="D545" s="200"/>
      <c r="E545" s="201"/>
      <c r="F545" s="184"/>
      <c r="G545" s="184"/>
      <c r="H545" s="184"/>
      <c r="I545" s="184"/>
      <c r="J545" s="184"/>
      <c r="K545" s="184"/>
      <c r="L545" s="184"/>
      <c r="M545" s="184"/>
      <c r="N545" s="184"/>
      <c r="O545" s="184"/>
      <c r="P545" s="184"/>
      <c r="Q545" s="184"/>
      <c r="R545" s="185"/>
      <c r="S545" s="185"/>
      <c r="X545" s="256"/>
      <c r="Y545" s="244"/>
    </row>
    <row r="546" spans="1:25" x14ac:dyDescent="0.2">
      <c r="A546" s="177"/>
      <c r="B546" s="234" t="s">
        <v>1958</v>
      </c>
      <c r="C546" s="235"/>
      <c r="D546" s="200"/>
      <c r="E546" s="201"/>
      <c r="F546" s="184"/>
      <c r="G546" s="184"/>
      <c r="H546" s="184"/>
      <c r="I546" s="184"/>
      <c r="J546" s="184"/>
      <c r="K546" s="184"/>
      <c r="L546" s="184"/>
      <c r="M546" s="184"/>
      <c r="N546" s="184"/>
      <c r="O546" s="184"/>
      <c r="P546" s="184"/>
      <c r="Q546" s="184"/>
      <c r="R546" s="185"/>
      <c r="S546" s="185"/>
      <c r="X546" s="256"/>
      <c r="Y546" s="244"/>
    </row>
    <row r="547" spans="1:25" x14ac:dyDescent="0.2">
      <c r="A547" s="177"/>
      <c r="B547" s="234" t="s">
        <v>1959</v>
      </c>
      <c r="C547" s="235"/>
      <c r="D547" s="200"/>
      <c r="E547" s="201">
        <v>1.1575032902</v>
      </c>
      <c r="F547" s="184"/>
      <c r="G547" s="184"/>
      <c r="H547" s="184"/>
      <c r="I547" s="184"/>
      <c r="J547" s="184"/>
      <c r="K547" s="184"/>
      <c r="L547" s="184"/>
      <c r="M547" s="184"/>
      <c r="N547" s="184"/>
      <c r="O547" s="184"/>
      <c r="P547" s="184"/>
      <c r="Q547" s="184"/>
      <c r="R547" s="185"/>
      <c r="S547" s="185"/>
      <c r="X547" s="256"/>
      <c r="Y547" s="244"/>
    </row>
    <row r="548" spans="1:25" x14ac:dyDescent="0.2">
      <c r="A548" s="162"/>
      <c r="B548" s="231"/>
      <c r="C548" s="231"/>
      <c r="D548" s="180"/>
      <c r="E548" s="181"/>
      <c r="F548" s="182"/>
      <c r="G548" s="182"/>
      <c r="H548" s="182"/>
      <c r="I548" s="182"/>
      <c r="J548" s="182"/>
      <c r="K548" s="182"/>
      <c r="L548" s="182"/>
      <c r="M548" s="182"/>
      <c r="N548" s="182"/>
      <c r="O548" s="182"/>
      <c r="P548" s="182"/>
      <c r="Q548" s="182"/>
      <c r="R548" s="183"/>
      <c r="S548" s="183"/>
      <c r="X548" s="256"/>
      <c r="Y548" s="264"/>
    </row>
    <row r="549" spans="1:25" x14ac:dyDescent="0.2">
      <c r="A549" s="179" t="s">
        <v>188</v>
      </c>
      <c r="B549" s="229" t="s">
        <v>135</v>
      </c>
      <c r="C549" s="229" t="s">
        <v>136</v>
      </c>
      <c r="D549" s="187"/>
      <c r="E549" s="188"/>
      <c r="F549" s="189"/>
      <c r="G549" s="190">
        <f>SUMIF(AE550:AE599,"&lt;&gt;NOR",G550:G599)</f>
        <v>0</v>
      </c>
      <c r="H549" s="189"/>
      <c r="I549" s="189">
        <f>SUM(I550:I599)</f>
        <v>105020.84000000001</v>
      </c>
      <c r="J549" s="189"/>
      <c r="K549" s="189">
        <f>SUM(K550:K599)</f>
        <v>26455.25</v>
      </c>
      <c r="L549" s="189"/>
      <c r="M549" s="189">
        <f>SUM(M550:M599)</f>
        <v>0</v>
      </c>
      <c r="N549" s="189"/>
      <c r="O549" s="189">
        <f>SUM(O550:O599)</f>
        <v>0.09</v>
      </c>
      <c r="P549" s="189"/>
      <c r="Q549" s="189">
        <f>SUM(Q550:Q599)</f>
        <v>0</v>
      </c>
      <c r="R549" s="191"/>
      <c r="S549" s="191"/>
      <c r="X549" s="256"/>
      <c r="Y549" s="265"/>
    </row>
    <row r="550" spans="1:25" ht="22.5" x14ac:dyDescent="0.2">
      <c r="A550" s="193">
        <v>167</v>
      </c>
      <c r="B550" s="230" t="s">
        <v>497</v>
      </c>
      <c r="C550" s="230" t="s">
        <v>498</v>
      </c>
      <c r="D550" s="195" t="s">
        <v>293</v>
      </c>
      <c r="E550" s="196">
        <v>18.836714000000001</v>
      </c>
      <c r="F550" s="199"/>
      <c r="G550" s="197">
        <f>ROUND(E550*F550,2)</f>
        <v>0</v>
      </c>
      <c r="H550" s="199">
        <v>184.81</v>
      </c>
      <c r="I550" s="197">
        <f>ROUND(E550*H550,2)</f>
        <v>3481.21</v>
      </c>
      <c r="J550" s="199">
        <v>164.69</v>
      </c>
      <c r="K550" s="197">
        <f>ROUND(E550*J550,2)</f>
        <v>3102.22</v>
      </c>
      <c r="L550" s="197">
        <v>21</v>
      </c>
      <c r="M550" s="197">
        <f>G550*(1+L550/100)</f>
        <v>0</v>
      </c>
      <c r="N550" s="197">
        <v>4.8599999999999997E-3</v>
      </c>
      <c r="O550" s="197">
        <f>ROUND(E550*N550,2)</f>
        <v>0.09</v>
      </c>
      <c r="P550" s="197">
        <v>0</v>
      </c>
      <c r="Q550" s="197">
        <f>ROUND(E550*P550,2)</f>
        <v>0</v>
      </c>
      <c r="R550" s="198" t="s">
        <v>208</v>
      </c>
      <c r="S550" s="198" t="s">
        <v>194</v>
      </c>
      <c r="X550" s="256"/>
      <c r="Y550" s="225"/>
    </row>
    <row r="551" spans="1:25" x14ac:dyDescent="0.2">
      <c r="A551" s="177"/>
      <c r="B551" s="317" t="s">
        <v>1887</v>
      </c>
      <c r="C551" s="317"/>
      <c r="D551" s="318"/>
      <c r="E551" s="201"/>
      <c r="F551" s="184"/>
      <c r="G551" s="184"/>
      <c r="H551" s="184"/>
      <c r="I551" s="184"/>
      <c r="J551" s="184"/>
      <c r="K551" s="184"/>
      <c r="L551" s="184"/>
      <c r="M551" s="184"/>
      <c r="N551" s="184"/>
      <c r="O551" s="184"/>
      <c r="P551" s="184"/>
      <c r="Q551" s="184"/>
      <c r="R551" s="185"/>
      <c r="S551" s="185"/>
      <c r="X551" s="256"/>
      <c r="Y551" s="244"/>
    </row>
    <row r="552" spans="1:25" x14ac:dyDescent="0.2">
      <c r="A552" s="177"/>
      <c r="B552" s="234" t="s">
        <v>1888</v>
      </c>
      <c r="C552" s="235"/>
      <c r="D552" s="200"/>
      <c r="E552" s="201">
        <v>18.836714000000001</v>
      </c>
      <c r="F552" s="184"/>
      <c r="G552" s="184"/>
      <c r="H552" s="184"/>
      <c r="I552" s="184"/>
      <c r="J552" s="184"/>
      <c r="K552" s="184"/>
      <c r="L552" s="184"/>
      <c r="M552" s="184"/>
      <c r="N552" s="184"/>
      <c r="O552" s="184"/>
      <c r="P552" s="184"/>
      <c r="Q552" s="184"/>
      <c r="R552" s="185"/>
      <c r="S552" s="185"/>
      <c r="X552" s="256"/>
      <c r="Y552" s="244"/>
    </row>
    <row r="553" spans="1:25" ht="22.5" x14ac:dyDescent="0.2">
      <c r="A553" s="193">
        <v>168</v>
      </c>
      <c r="B553" s="230" t="s">
        <v>499</v>
      </c>
      <c r="C553" s="230" t="s">
        <v>500</v>
      </c>
      <c r="D553" s="195" t="s">
        <v>293</v>
      </c>
      <c r="E553" s="196">
        <v>71.835215199999993</v>
      </c>
      <c r="F553" s="199"/>
      <c r="G553" s="197">
        <f>ROUND(E553*F553,2)</f>
        <v>0</v>
      </c>
      <c r="H553" s="199">
        <v>33.39</v>
      </c>
      <c r="I553" s="197">
        <f>ROUND(E553*H553,2)</f>
        <v>2398.58</v>
      </c>
      <c r="J553" s="199">
        <v>75.61</v>
      </c>
      <c r="K553" s="197">
        <f>ROUND(E553*J553,2)</f>
        <v>5431.46</v>
      </c>
      <c r="L553" s="197">
        <v>21</v>
      </c>
      <c r="M553" s="197">
        <f>G553*(1+L553/100)</f>
        <v>0</v>
      </c>
      <c r="N553" s="197">
        <v>0</v>
      </c>
      <c r="O553" s="197">
        <f>ROUND(E553*N553,2)</f>
        <v>0</v>
      </c>
      <c r="P553" s="197">
        <v>0</v>
      </c>
      <c r="Q553" s="197">
        <f>ROUND(E553*P553,2)</f>
        <v>0</v>
      </c>
      <c r="R553" s="198" t="s">
        <v>422</v>
      </c>
      <c r="S553" s="198" t="s">
        <v>194</v>
      </c>
      <c r="X553" s="256"/>
      <c r="Y553" s="225"/>
    </row>
    <row r="554" spans="1:25" x14ac:dyDescent="0.2">
      <c r="A554" s="177"/>
      <c r="B554" s="319" t="s">
        <v>501</v>
      </c>
      <c r="C554" s="319"/>
      <c r="D554" s="320"/>
      <c r="E554" s="320"/>
      <c r="F554" s="320"/>
      <c r="G554" s="320"/>
      <c r="H554" s="184"/>
      <c r="I554" s="184"/>
      <c r="J554" s="184"/>
      <c r="K554" s="184"/>
      <c r="L554" s="184"/>
      <c r="M554" s="184"/>
      <c r="N554" s="184"/>
      <c r="O554" s="184"/>
      <c r="P554" s="184"/>
      <c r="Q554" s="184"/>
      <c r="R554" s="185"/>
      <c r="S554" s="185"/>
      <c r="X554" s="256"/>
      <c r="Y554" s="256"/>
    </row>
    <row r="555" spans="1:25" x14ac:dyDescent="0.2">
      <c r="A555" s="177"/>
      <c r="B555" s="317" t="s">
        <v>1960</v>
      </c>
      <c r="C555" s="317"/>
      <c r="D555" s="318"/>
      <c r="E555" s="201"/>
      <c r="F555" s="184"/>
      <c r="G555" s="184"/>
      <c r="H555" s="184"/>
      <c r="I555" s="184"/>
      <c r="J555" s="184"/>
      <c r="K555" s="184"/>
      <c r="L555" s="184"/>
      <c r="M555" s="184"/>
      <c r="N555" s="184"/>
      <c r="O555" s="184"/>
      <c r="P555" s="184"/>
      <c r="Q555" s="184"/>
      <c r="R555" s="185"/>
      <c r="S555" s="185"/>
      <c r="X555" s="256"/>
      <c r="Y555" s="256"/>
    </row>
    <row r="556" spans="1:25" x14ac:dyDescent="0.2">
      <c r="A556" s="177"/>
      <c r="B556" s="234" t="s">
        <v>1961</v>
      </c>
      <c r="C556" s="235"/>
      <c r="D556" s="200"/>
      <c r="E556" s="201"/>
      <c r="F556" s="184"/>
      <c r="G556" s="184"/>
      <c r="H556" s="184"/>
      <c r="I556" s="184"/>
      <c r="J556" s="184"/>
      <c r="K556" s="184"/>
      <c r="L556" s="184"/>
      <c r="M556" s="184"/>
      <c r="N556" s="184"/>
      <c r="O556" s="184"/>
      <c r="P556" s="184"/>
      <c r="Q556" s="184"/>
      <c r="R556" s="185"/>
      <c r="S556" s="185"/>
      <c r="X556" s="256"/>
      <c r="Y556" s="256"/>
    </row>
    <row r="557" spans="1:25" x14ac:dyDescent="0.2">
      <c r="A557" s="177"/>
      <c r="B557" s="234" t="s">
        <v>1962</v>
      </c>
      <c r="C557" s="235"/>
      <c r="D557" s="200"/>
      <c r="E557" s="201">
        <v>71.835215199999993</v>
      </c>
      <c r="F557" s="184"/>
      <c r="G557" s="184"/>
      <c r="H557" s="184"/>
      <c r="I557" s="184"/>
      <c r="J557" s="184"/>
      <c r="K557" s="184"/>
      <c r="L557" s="184"/>
      <c r="M557" s="184"/>
      <c r="N557" s="184"/>
      <c r="O557" s="184"/>
      <c r="P557" s="184"/>
      <c r="Q557" s="184"/>
      <c r="R557" s="185"/>
      <c r="S557" s="185"/>
      <c r="X557" s="256"/>
      <c r="Y557" s="244"/>
    </row>
    <row r="558" spans="1:25" ht="22.5" x14ac:dyDescent="0.2">
      <c r="A558" s="193">
        <v>169</v>
      </c>
      <c r="B558" s="230" t="s">
        <v>504</v>
      </c>
      <c r="C558" s="230" t="s">
        <v>505</v>
      </c>
      <c r="D558" s="195" t="s">
        <v>293</v>
      </c>
      <c r="E558" s="196">
        <v>60.686608</v>
      </c>
      <c r="F558" s="199"/>
      <c r="G558" s="197">
        <f>ROUND(E558*F558,2)</f>
        <v>0</v>
      </c>
      <c r="H558" s="199">
        <v>16.350000000000001</v>
      </c>
      <c r="I558" s="197">
        <f>ROUND(E558*H558,2)</f>
        <v>992.23</v>
      </c>
      <c r="J558" s="199">
        <v>227.65</v>
      </c>
      <c r="K558" s="197">
        <f>ROUND(E558*J558,2)</f>
        <v>13815.31</v>
      </c>
      <c r="L558" s="197">
        <v>21</v>
      </c>
      <c r="M558" s="197">
        <f>G558*(1+L558/100)</f>
        <v>0</v>
      </c>
      <c r="N558" s="197">
        <v>2.0000000000000002E-5</v>
      </c>
      <c r="O558" s="197">
        <f>ROUND(E558*N558,2)</f>
        <v>0</v>
      </c>
      <c r="P558" s="197">
        <v>0</v>
      </c>
      <c r="Q558" s="197">
        <f>ROUND(E558*P558,2)</f>
        <v>0</v>
      </c>
      <c r="R558" s="198" t="s">
        <v>422</v>
      </c>
      <c r="S558" s="198" t="s">
        <v>194</v>
      </c>
      <c r="X558" s="256"/>
      <c r="Y558" s="225"/>
    </row>
    <row r="559" spans="1:25" x14ac:dyDescent="0.2">
      <c r="A559" s="177"/>
      <c r="B559" s="319" t="s">
        <v>506</v>
      </c>
      <c r="C559" s="319"/>
      <c r="D559" s="320"/>
      <c r="E559" s="320"/>
      <c r="F559" s="320"/>
      <c r="G559" s="320"/>
      <c r="H559" s="184"/>
      <c r="I559" s="184"/>
      <c r="J559" s="184"/>
      <c r="K559" s="184"/>
      <c r="L559" s="184"/>
      <c r="M559" s="184"/>
      <c r="N559" s="184"/>
      <c r="O559" s="184"/>
      <c r="P559" s="184"/>
      <c r="Q559" s="184"/>
      <c r="R559" s="185"/>
      <c r="S559" s="185"/>
      <c r="X559" s="256"/>
      <c r="Y559" s="256"/>
    </row>
    <row r="560" spans="1:25" x14ac:dyDescent="0.2">
      <c r="A560" s="177"/>
      <c r="B560" s="317" t="s">
        <v>1960</v>
      </c>
      <c r="C560" s="317"/>
      <c r="D560" s="318"/>
      <c r="E560" s="201"/>
      <c r="F560" s="184"/>
      <c r="G560" s="184"/>
      <c r="H560" s="184"/>
      <c r="I560" s="184"/>
      <c r="J560" s="184"/>
      <c r="K560" s="184"/>
      <c r="L560" s="184"/>
      <c r="M560" s="184"/>
      <c r="N560" s="184"/>
      <c r="O560" s="184"/>
      <c r="P560" s="184"/>
      <c r="Q560" s="184"/>
      <c r="R560" s="185"/>
      <c r="S560" s="185"/>
      <c r="X560" s="256"/>
      <c r="Y560" s="256"/>
    </row>
    <row r="561" spans="1:25" x14ac:dyDescent="0.2">
      <c r="A561" s="177"/>
      <c r="B561" s="234" t="s">
        <v>1963</v>
      </c>
      <c r="C561" s="235"/>
      <c r="D561" s="200"/>
      <c r="E561" s="201">
        <v>60.686608</v>
      </c>
      <c r="F561" s="184"/>
      <c r="G561" s="184"/>
      <c r="H561" s="184"/>
      <c r="I561" s="184"/>
      <c r="J561" s="184"/>
      <c r="K561" s="184"/>
      <c r="L561" s="184"/>
      <c r="M561" s="184"/>
      <c r="N561" s="184"/>
      <c r="O561" s="184"/>
      <c r="P561" s="184"/>
      <c r="Q561" s="184"/>
      <c r="R561" s="185"/>
      <c r="S561" s="185"/>
      <c r="X561" s="256"/>
      <c r="Y561" s="244"/>
    </row>
    <row r="562" spans="1:25" x14ac:dyDescent="0.2">
      <c r="A562" s="193">
        <v>170</v>
      </c>
      <c r="B562" s="230" t="s">
        <v>1964</v>
      </c>
      <c r="C562" s="230" t="s">
        <v>1965</v>
      </c>
      <c r="D562" s="195" t="s">
        <v>293</v>
      </c>
      <c r="E562" s="196">
        <v>11.148607200000001</v>
      </c>
      <c r="F562" s="199"/>
      <c r="G562" s="197">
        <f>ROUND(E562*F562,2)</f>
        <v>0</v>
      </c>
      <c r="H562" s="199">
        <v>23.18</v>
      </c>
      <c r="I562" s="197">
        <f>ROUND(E562*H562,2)</f>
        <v>258.42</v>
      </c>
      <c r="J562" s="199">
        <v>368.32</v>
      </c>
      <c r="K562" s="197">
        <f>ROUND(E562*J562,2)</f>
        <v>4106.26</v>
      </c>
      <c r="L562" s="197">
        <v>21</v>
      </c>
      <c r="M562" s="197">
        <f>G562*(1+L562/100)</f>
        <v>0</v>
      </c>
      <c r="N562" s="197">
        <v>2.0000000000000002E-5</v>
      </c>
      <c r="O562" s="197">
        <f>ROUND(E562*N562,2)</f>
        <v>0</v>
      </c>
      <c r="P562" s="197">
        <v>0</v>
      </c>
      <c r="Q562" s="197">
        <f>ROUND(E562*P562,2)</f>
        <v>0</v>
      </c>
      <c r="R562" s="198" t="s">
        <v>422</v>
      </c>
      <c r="S562" s="198" t="s">
        <v>194</v>
      </c>
      <c r="X562" s="256"/>
      <c r="Y562" s="225"/>
    </row>
    <row r="563" spans="1:25" x14ac:dyDescent="0.2">
      <c r="A563" s="177"/>
      <c r="B563" s="319" t="s">
        <v>1966</v>
      </c>
      <c r="C563" s="319"/>
      <c r="D563" s="320"/>
      <c r="E563" s="320"/>
      <c r="F563" s="320"/>
      <c r="G563" s="320"/>
      <c r="H563" s="184"/>
      <c r="I563" s="184"/>
      <c r="J563" s="184"/>
      <c r="K563" s="184"/>
      <c r="L563" s="184"/>
      <c r="M563" s="184"/>
      <c r="N563" s="184"/>
      <c r="O563" s="184"/>
      <c r="P563" s="184"/>
      <c r="Q563" s="184"/>
      <c r="R563" s="185"/>
      <c r="S563" s="185"/>
      <c r="X563" s="256"/>
      <c r="Y563" s="256"/>
    </row>
    <row r="564" spans="1:25" x14ac:dyDescent="0.2">
      <c r="A564" s="177"/>
      <c r="B564" s="234" t="s">
        <v>1961</v>
      </c>
      <c r="C564" s="235"/>
      <c r="D564" s="200"/>
      <c r="E564" s="201"/>
      <c r="F564" s="184"/>
      <c r="G564" s="184"/>
      <c r="H564" s="184"/>
      <c r="I564" s="184"/>
      <c r="J564" s="184"/>
      <c r="K564" s="184"/>
      <c r="L564" s="184"/>
      <c r="M564" s="184"/>
      <c r="N564" s="184"/>
      <c r="O564" s="184"/>
      <c r="P564" s="184"/>
      <c r="Q564" s="184"/>
      <c r="R564" s="185"/>
      <c r="S564" s="185"/>
      <c r="X564" s="256"/>
      <c r="Y564" s="256"/>
    </row>
    <row r="565" spans="1:25" x14ac:dyDescent="0.2">
      <c r="A565" s="177"/>
      <c r="B565" s="234" t="s">
        <v>1967</v>
      </c>
      <c r="C565" s="235"/>
      <c r="D565" s="200"/>
      <c r="E565" s="201">
        <v>11.148607200000001</v>
      </c>
      <c r="F565" s="184"/>
      <c r="G565" s="184"/>
      <c r="H565" s="184"/>
      <c r="I565" s="184"/>
      <c r="J565" s="184"/>
      <c r="K565" s="184"/>
      <c r="L565" s="184"/>
      <c r="M565" s="184"/>
      <c r="N565" s="184"/>
      <c r="O565" s="184"/>
      <c r="P565" s="184"/>
      <c r="Q565" s="184"/>
      <c r="R565" s="185"/>
      <c r="S565" s="185"/>
      <c r="X565" s="256"/>
      <c r="Y565" s="244"/>
    </row>
    <row r="566" spans="1:25" x14ac:dyDescent="0.2">
      <c r="A566" s="193">
        <v>171</v>
      </c>
      <c r="B566" s="230" t="s">
        <v>1968</v>
      </c>
      <c r="C566" s="230" t="s">
        <v>1969</v>
      </c>
      <c r="D566" s="195" t="s">
        <v>213</v>
      </c>
      <c r="E566" s="196">
        <v>1.70468</v>
      </c>
      <c r="F566" s="199"/>
      <c r="G566" s="197">
        <f>ROUND(E566*F566,2)</f>
        <v>0</v>
      </c>
      <c r="H566" s="199">
        <v>6378.75</v>
      </c>
      <c r="I566" s="197">
        <f>ROUND(E566*H566,2)</f>
        <v>10873.73</v>
      </c>
      <c r="J566" s="199">
        <v>0</v>
      </c>
      <c r="K566" s="197">
        <f>ROUND(E566*J566,2)</f>
        <v>0</v>
      </c>
      <c r="L566" s="197">
        <v>21</v>
      </c>
      <c r="M566" s="197">
        <f>G566*(1+L566/100)</f>
        <v>0</v>
      </c>
      <c r="N566" s="197">
        <v>0</v>
      </c>
      <c r="O566" s="197">
        <f>ROUND(E566*N566,2)</f>
        <v>0</v>
      </c>
      <c r="P566" s="197">
        <v>0</v>
      </c>
      <c r="Q566" s="197">
        <f>ROUND(E566*P566,2)</f>
        <v>0</v>
      </c>
      <c r="R566" s="198"/>
      <c r="S566" s="198" t="s">
        <v>339</v>
      </c>
      <c r="X566" s="256"/>
      <c r="Y566" s="225"/>
    </row>
    <row r="567" spans="1:25" x14ac:dyDescent="0.2">
      <c r="A567" s="177"/>
      <c r="B567" s="234" t="s">
        <v>1970</v>
      </c>
      <c r="C567" s="235"/>
      <c r="D567" s="200"/>
      <c r="E567" s="201"/>
      <c r="F567" s="184"/>
      <c r="G567" s="184"/>
      <c r="H567" s="184"/>
      <c r="I567" s="184"/>
      <c r="J567" s="184"/>
      <c r="K567" s="184"/>
      <c r="L567" s="184"/>
      <c r="M567" s="184"/>
      <c r="N567" s="184"/>
      <c r="O567" s="184"/>
      <c r="P567" s="184"/>
      <c r="Q567" s="184"/>
      <c r="R567" s="185"/>
      <c r="S567" s="185"/>
      <c r="X567" s="256"/>
      <c r="Y567" s="244"/>
    </row>
    <row r="568" spans="1:25" x14ac:dyDescent="0.2">
      <c r="A568" s="177"/>
      <c r="B568" s="234" t="s">
        <v>81</v>
      </c>
      <c r="C568" s="235"/>
      <c r="D568" s="200"/>
      <c r="E568" s="201">
        <v>1.70468</v>
      </c>
      <c r="F568" s="184"/>
      <c r="G568" s="184"/>
      <c r="H568" s="184"/>
      <c r="I568" s="184"/>
      <c r="J568" s="184"/>
      <c r="K568" s="184"/>
      <c r="L568" s="184"/>
      <c r="M568" s="184"/>
      <c r="N568" s="184"/>
      <c r="O568" s="184"/>
      <c r="P568" s="184"/>
      <c r="Q568" s="184"/>
      <c r="R568" s="185"/>
      <c r="S568" s="185"/>
      <c r="X568" s="256"/>
      <c r="Y568" s="244"/>
    </row>
    <row r="569" spans="1:25" x14ac:dyDescent="0.2">
      <c r="A569" s="193">
        <v>172</v>
      </c>
      <c r="B569" s="230" t="s">
        <v>1971</v>
      </c>
      <c r="C569" s="230" t="s">
        <v>1972</v>
      </c>
      <c r="D569" s="195" t="s">
        <v>213</v>
      </c>
      <c r="E569" s="196">
        <v>0.85233999999999999</v>
      </c>
      <c r="F569" s="199"/>
      <c r="G569" s="197">
        <f>ROUND(E569*F569,2)</f>
        <v>0</v>
      </c>
      <c r="H569" s="199">
        <v>4252.5</v>
      </c>
      <c r="I569" s="197">
        <f>ROUND(E569*H569,2)</f>
        <v>3624.58</v>
      </c>
      <c r="J569" s="199">
        <v>0</v>
      </c>
      <c r="K569" s="197">
        <f>ROUND(E569*J569,2)</f>
        <v>0</v>
      </c>
      <c r="L569" s="197">
        <v>21</v>
      </c>
      <c r="M569" s="197">
        <f>G569*(1+L569/100)</f>
        <v>0</v>
      </c>
      <c r="N569" s="197">
        <v>0</v>
      </c>
      <c r="O569" s="197">
        <f>ROUND(E569*N569,2)</f>
        <v>0</v>
      </c>
      <c r="P569" s="197">
        <v>0</v>
      </c>
      <c r="Q569" s="197">
        <f>ROUND(E569*P569,2)</f>
        <v>0</v>
      </c>
      <c r="R569" s="198"/>
      <c r="S569" s="198" t="s">
        <v>339</v>
      </c>
      <c r="X569" s="256"/>
      <c r="Y569" s="225"/>
    </row>
    <row r="570" spans="1:25" x14ac:dyDescent="0.2">
      <c r="A570" s="177"/>
      <c r="B570" s="234" t="s">
        <v>1973</v>
      </c>
      <c r="C570" s="235"/>
      <c r="D570" s="200"/>
      <c r="E570" s="201"/>
      <c r="F570" s="184"/>
      <c r="G570" s="184"/>
      <c r="H570" s="184"/>
      <c r="I570" s="184"/>
      <c r="J570" s="184"/>
      <c r="K570" s="184"/>
      <c r="L570" s="184"/>
      <c r="M570" s="184"/>
      <c r="N570" s="184"/>
      <c r="O570" s="184"/>
      <c r="P570" s="184"/>
      <c r="Q570" s="184"/>
      <c r="R570" s="185"/>
      <c r="S570" s="185"/>
      <c r="X570" s="256"/>
      <c r="Y570" s="244"/>
    </row>
    <row r="571" spans="1:25" x14ac:dyDescent="0.2">
      <c r="A571" s="177"/>
      <c r="B571" s="234" t="s">
        <v>75</v>
      </c>
      <c r="C571" s="235"/>
      <c r="D571" s="200"/>
      <c r="E571" s="201">
        <v>0.85233999999999999</v>
      </c>
      <c r="F571" s="184"/>
      <c r="G571" s="184"/>
      <c r="H571" s="184"/>
      <c r="I571" s="184"/>
      <c r="J571" s="184"/>
      <c r="K571" s="184"/>
      <c r="L571" s="184"/>
      <c r="M571" s="184"/>
      <c r="N571" s="184"/>
      <c r="O571" s="184"/>
      <c r="P571" s="184"/>
      <c r="Q571" s="184"/>
      <c r="R571" s="185"/>
      <c r="S571" s="185"/>
      <c r="X571" s="256"/>
      <c r="Y571" s="244"/>
    </row>
    <row r="572" spans="1:25" x14ac:dyDescent="0.2">
      <c r="A572" s="193">
        <v>173</v>
      </c>
      <c r="B572" s="230" t="s">
        <v>1974</v>
      </c>
      <c r="C572" s="230" t="s">
        <v>1975</v>
      </c>
      <c r="D572" s="195" t="s">
        <v>213</v>
      </c>
      <c r="E572" s="196">
        <v>0.85233999999999999</v>
      </c>
      <c r="F572" s="199"/>
      <c r="G572" s="197">
        <f>ROUND(E572*F572,2)</f>
        <v>0</v>
      </c>
      <c r="H572" s="199">
        <v>3402</v>
      </c>
      <c r="I572" s="197">
        <f>ROUND(E572*H572,2)</f>
        <v>2899.66</v>
      </c>
      <c r="J572" s="199">
        <v>0</v>
      </c>
      <c r="K572" s="197">
        <f>ROUND(E572*J572,2)</f>
        <v>0</v>
      </c>
      <c r="L572" s="197">
        <v>21</v>
      </c>
      <c r="M572" s="197">
        <f>G572*(1+L572/100)</f>
        <v>0</v>
      </c>
      <c r="N572" s="197">
        <v>0</v>
      </c>
      <c r="O572" s="197">
        <f>ROUND(E572*N572,2)</f>
        <v>0</v>
      </c>
      <c r="P572" s="197">
        <v>0</v>
      </c>
      <c r="Q572" s="197">
        <f>ROUND(E572*P572,2)</f>
        <v>0</v>
      </c>
      <c r="R572" s="198"/>
      <c r="S572" s="198" t="s">
        <v>339</v>
      </c>
      <c r="X572" s="256"/>
      <c r="Y572" s="225"/>
    </row>
    <row r="573" spans="1:25" x14ac:dyDescent="0.2">
      <c r="A573" s="177"/>
      <c r="B573" s="234" t="s">
        <v>1976</v>
      </c>
      <c r="C573" s="235"/>
      <c r="D573" s="200"/>
      <c r="E573" s="201"/>
      <c r="F573" s="184"/>
      <c r="G573" s="184"/>
      <c r="H573" s="184"/>
      <c r="I573" s="184"/>
      <c r="J573" s="184"/>
      <c r="K573" s="184"/>
      <c r="L573" s="184"/>
      <c r="M573" s="184"/>
      <c r="N573" s="184"/>
      <c r="O573" s="184"/>
      <c r="P573" s="184"/>
      <c r="Q573" s="184"/>
      <c r="R573" s="185"/>
      <c r="S573" s="185"/>
      <c r="X573" s="256"/>
      <c r="Y573" s="244"/>
    </row>
    <row r="574" spans="1:25" x14ac:dyDescent="0.2">
      <c r="A574" s="177"/>
      <c r="B574" s="234" t="s">
        <v>75</v>
      </c>
      <c r="C574" s="235"/>
      <c r="D574" s="200"/>
      <c r="E574" s="201">
        <v>0.85233999999999999</v>
      </c>
      <c r="F574" s="184"/>
      <c r="G574" s="184"/>
      <c r="H574" s="184"/>
      <c r="I574" s="184"/>
      <c r="J574" s="184"/>
      <c r="K574" s="184"/>
      <c r="L574" s="184"/>
      <c r="M574" s="184"/>
      <c r="N574" s="184"/>
      <c r="O574" s="184"/>
      <c r="P574" s="184"/>
      <c r="Q574" s="184"/>
      <c r="R574" s="185"/>
      <c r="S574" s="185"/>
      <c r="X574" s="256"/>
      <c r="Y574" s="244"/>
    </row>
    <row r="575" spans="1:25" x14ac:dyDescent="0.2">
      <c r="A575" s="193">
        <v>174</v>
      </c>
      <c r="B575" s="230" t="s">
        <v>1977</v>
      </c>
      <c r="C575" s="230" t="s">
        <v>1978</v>
      </c>
      <c r="D575" s="195" t="s">
        <v>213</v>
      </c>
      <c r="E575" s="196">
        <v>1.70468</v>
      </c>
      <c r="F575" s="199"/>
      <c r="G575" s="197">
        <f>ROUND(E575*F575,2)</f>
        <v>0</v>
      </c>
      <c r="H575" s="199">
        <v>10815</v>
      </c>
      <c r="I575" s="197">
        <f>ROUND(E575*H575,2)</f>
        <v>18436.11</v>
      </c>
      <c r="J575" s="199">
        <v>0</v>
      </c>
      <c r="K575" s="197">
        <f>ROUND(E575*J575,2)</f>
        <v>0</v>
      </c>
      <c r="L575" s="197">
        <v>21</v>
      </c>
      <c r="M575" s="197">
        <f>G575*(1+L575/100)</f>
        <v>0</v>
      </c>
      <c r="N575" s="197">
        <v>0</v>
      </c>
      <c r="O575" s="197">
        <f>ROUND(E575*N575,2)</f>
        <v>0</v>
      </c>
      <c r="P575" s="197">
        <v>0</v>
      </c>
      <c r="Q575" s="197">
        <f>ROUND(E575*P575,2)</f>
        <v>0</v>
      </c>
      <c r="R575" s="198"/>
      <c r="S575" s="198" t="s">
        <v>339</v>
      </c>
      <c r="X575" s="256"/>
      <c r="Y575" s="225"/>
    </row>
    <row r="576" spans="1:25" x14ac:dyDescent="0.2">
      <c r="A576" s="177"/>
      <c r="B576" s="234" t="s">
        <v>1979</v>
      </c>
      <c r="C576" s="235"/>
      <c r="D576" s="200"/>
      <c r="E576" s="201"/>
      <c r="F576" s="184"/>
      <c r="G576" s="184"/>
      <c r="H576" s="184"/>
      <c r="I576" s="184"/>
      <c r="J576" s="184"/>
      <c r="K576" s="184"/>
      <c r="L576" s="184"/>
      <c r="M576" s="184"/>
      <c r="N576" s="184"/>
      <c r="O576" s="184"/>
      <c r="P576" s="184"/>
      <c r="Q576" s="184"/>
      <c r="R576" s="185"/>
      <c r="S576" s="185"/>
      <c r="X576" s="256"/>
      <c r="Y576" s="244"/>
    </row>
    <row r="577" spans="1:25" x14ac:dyDescent="0.2">
      <c r="A577" s="177"/>
      <c r="B577" s="234" t="s">
        <v>81</v>
      </c>
      <c r="C577" s="235"/>
      <c r="D577" s="200"/>
      <c r="E577" s="201">
        <v>1.70468</v>
      </c>
      <c r="F577" s="184"/>
      <c r="G577" s="184"/>
      <c r="H577" s="184"/>
      <c r="I577" s="184"/>
      <c r="J577" s="184"/>
      <c r="K577" s="184"/>
      <c r="L577" s="184"/>
      <c r="M577" s="184"/>
      <c r="N577" s="184"/>
      <c r="O577" s="184"/>
      <c r="P577" s="184"/>
      <c r="Q577" s="184"/>
      <c r="R577" s="185"/>
      <c r="S577" s="185"/>
      <c r="X577" s="256"/>
      <c r="Y577" s="244"/>
    </row>
    <row r="578" spans="1:25" x14ac:dyDescent="0.2">
      <c r="A578" s="193">
        <v>175</v>
      </c>
      <c r="B578" s="230" t="s">
        <v>1980</v>
      </c>
      <c r="C578" s="230" t="s">
        <v>1981</v>
      </c>
      <c r="D578" s="195" t="s">
        <v>213</v>
      </c>
      <c r="E578" s="196">
        <v>3.4093599999999999</v>
      </c>
      <c r="F578" s="199"/>
      <c r="G578" s="197">
        <f>ROUND(E578*F578,2)</f>
        <v>0</v>
      </c>
      <c r="H578" s="199">
        <v>3349.5</v>
      </c>
      <c r="I578" s="197">
        <f>ROUND(E578*H578,2)</f>
        <v>11419.65</v>
      </c>
      <c r="J578" s="199">
        <v>0</v>
      </c>
      <c r="K578" s="197">
        <f>ROUND(E578*J578,2)</f>
        <v>0</v>
      </c>
      <c r="L578" s="197">
        <v>21</v>
      </c>
      <c r="M578" s="197">
        <f>G578*(1+L578/100)</f>
        <v>0</v>
      </c>
      <c r="N578" s="197">
        <v>0</v>
      </c>
      <c r="O578" s="197">
        <f>ROUND(E578*N578,2)</f>
        <v>0</v>
      </c>
      <c r="P578" s="197">
        <v>0</v>
      </c>
      <c r="Q578" s="197">
        <f>ROUND(E578*P578,2)</f>
        <v>0</v>
      </c>
      <c r="R578" s="198"/>
      <c r="S578" s="198" t="s">
        <v>339</v>
      </c>
      <c r="X578" s="256"/>
      <c r="Y578" s="225"/>
    </row>
    <row r="579" spans="1:25" x14ac:dyDescent="0.2">
      <c r="A579" s="177"/>
      <c r="B579" s="234" t="s">
        <v>1982</v>
      </c>
      <c r="C579" s="235"/>
      <c r="D579" s="200"/>
      <c r="E579" s="201"/>
      <c r="F579" s="184"/>
      <c r="G579" s="184"/>
      <c r="H579" s="184"/>
      <c r="I579" s="184"/>
      <c r="J579" s="184"/>
      <c r="K579" s="184"/>
      <c r="L579" s="184"/>
      <c r="M579" s="184"/>
      <c r="N579" s="184"/>
      <c r="O579" s="184"/>
      <c r="P579" s="184"/>
      <c r="Q579" s="184"/>
      <c r="R579" s="185"/>
      <c r="S579" s="185"/>
      <c r="X579" s="256"/>
      <c r="Y579" s="244"/>
    </row>
    <row r="580" spans="1:25" x14ac:dyDescent="0.2">
      <c r="A580" s="177"/>
      <c r="B580" s="234" t="s">
        <v>217</v>
      </c>
      <c r="C580" s="235"/>
      <c r="D580" s="200"/>
      <c r="E580" s="201">
        <v>3.4093599999999999</v>
      </c>
      <c r="F580" s="184"/>
      <c r="G580" s="184"/>
      <c r="H580" s="184"/>
      <c r="I580" s="184"/>
      <c r="J580" s="184"/>
      <c r="K580" s="184"/>
      <c r="L580" s="184"/>
      <c r="M580" s="184"/>
      <c r="N580" s="184"/>
      <c r="O580" s="184"/>
      <c r="P580" s="184"/>
      <c r="Q580" s="184"/>
      <c r="R580" s="185"/>
      <c r="S580" s="185"/>
      <c r="X580" s="256"/>
      <c r="Y580" s="244"/>
    </row>
    <row r="581" spans="1:25" x14ac:dyDescent="0.2">
      <c r="A581" s="193">
        <v>176</v>
      </c>
      <c r="B581" s="230" t="s">
        <v>1983</v>
      </c>
      <c r="C581" s="230" t="s">
        <v>1984</v>
      </c>
      <c r="D581" s="195" t="s">
        <v>213</v>
      </c>
      <c r="E581" s="196">
        <v>0.85233999999999999</v>
      </c>
      <c r="F581" s="199"/>
      <c r="G581" s="197">
        <f>ROUND(E581*F581,2)</f>
        <v>0</v>
      </c>
      <c r="H581" s="199">
        <v>3454.5</v>
      </c>
      <c r="I581" s="197">
        <f>ROUND(E581*H581,2)</f>
        <v>2944.41</v>
      </c>
      <c r="J581" s="199">
        <v>0</v>
      </c>
      <c r="K581" s="197">
        <f>ROUND(E581*J581,2)</f>
        <v>0</v>
      </c>
      <c r="L581" s="197">
        <v>21</v>
      </c>
      <c r="M581" s="197">
        <f>G581*(1+L581/100)</f>
        <v>0</v>
      </c>
      <c r="N581" s="197">
        <v>0</v>
      </c>
      <c r="O581" s="197">
        <f>ROUND(E581*N581,2)</f>
        <v>0</v>
      </c>
      <c r="P581" s="197">
        <v>0</v>
      </c>
      <c r="Q581" s="197">
        <f>ROUND(E581*P581,2)</f>
        <v>0</v>
      </c>
      <c r="R581" s="198"/>
      <c r="S581" s="198" t="s">
        <v>339</v>
      </c>
      <c r="X581" s="256"/>
      <c r="Y581" s="225"/>
    </row>
    <row r="582" spans="1:25" x14ac:dyDescent="0.2">
      <c r="A582" s="177"/>
      <c r="B582" s="234" t="s">
        <v>1985</v>
      </c>
      <c r="C582" s="235"/>
      <c r="D582" s="200"/>
      <c r="E582" s="201"/>
      <c r="F582" s="184"/>
      <c r="G582" s="184"/>
      <c r="H582" s="184"/>
      <c r="I582" s="184"/>
      <c r="J582" s="184"/>
      <c r="K582" s="184"/>
      <c r="L582" s="184"/>
      <c r="M582" s="184"/>
      <c r="N582" s="184"/>
      <c r="O582" s="184"/>
      <c r="P582" s="184"/>
      <c r="Q582" s="184"/>
      <c r="R582" s="185"/>
      <c r="S582" s="185"/>
      <c r="X582" s="256"/>
      <c r="Y582" s="244"/>
    </row>
    <row r="583" spans="1:25" x14ac:dyDescent="0.2">
      <c r="A583" s="177"/>
      <c r="B583" s="234" t="s">
        <v>75</v>
      </c>
      <c r="C583" s="235"/>
      <c r="D583" s="200"/>
      <c r="E583" s="201">
        <v>0.85233999999999999</v>
      </c>
      <c r="F583" s="184"/>
      <c r="G583" s="184"/>
      <c r="H583" s="184"/>
      <c r="I583" s="184"/>
      <c r="J583" s="184"/>
      <c r="K583" s="184"/>
      <c r="L583" s="184"/>
      <c r="M583" s="184"/>
      <c r="N583" s="184"/>
      <c r="O583" s="184"/>
      <c r="P583" s="184"/>
      <c r="Q583" s="184"/>
      <c r="R583" s="185"/>
      <c r="S583" s="185"/>
      <c r="X583" s="256"/>
      <c r="Y583" s="244"/>
    </row>
    <row r="584" spans="1:25" x14ac:dyDescent="0.2">
      <c r="A584" s="193">
        <v>177</v>
      </c>
      <c r="B584" s="230" t="s">
        <v>1986</v>
      </c>
      <c r="C584" s="230" t="s">
        <v>1987</v>
      </c>
      <c r="D584" s="195" t="s">
        <v>213</v>
      </c>
      <c r="E584" s="196">
        <v>1.70468</v>
      </c>
      <c r="F584" s="199"/>
      <c r="G584" s="197">
        <f>ROUND(E584*F584,2)</f>
        <v>0</v>
      </c>
      <c r="H584" s="199">
        <v>7056</v>
      </c>
      <c r="I584" s="197">
        <f>ROUND(E584*H584,2)</f>
        <v>12028.22</v>
      </c>
      <c r="J584" s="199">
        <v>0</v>
      </c>
      <c r="K584" s="197">
        <f>ROUND(E584*J584,2)</f>
        <v>0</v>
      </c>
      <c r="L584" s="197">
        <v>21</v>
      </c>
      <c r="M584" s="197">
        <f>G584*(1+L584/100)</f>
        <v>0</v>
      </c>
      <c r="N584" s="197">
        <v>0</v>
      </c>
      <c r="O584" s="197">
        <f>ROUND(E584*N584,2)</f>
        <v>0</v>
      </c>
      <c r="P584" s="197">
        <v>0</v>
      </c>
      <c r="Q584" s="197">
        <f>ROUND(E584*P584,2)</f>
        <v>0</v>
      </c>
      <c r="R584" s="198"/>
      <c r="S584" s="198" t="s">
        <v>339</v>
      </c>
      <c r="X584" s="256"/>
      <c r="Y584" s="225"/>
    </row>
    <row r="585" spans="1:25" x14ac:dyDescent="0.2">
      <c r="A585" s="177"/>
      <c r="B585" s="234" t="s">
        <v>1988</v>
      </c>
      <c r="C585" s="235"/>
      <c r="D585" s="200"/>
      <c r="E585" s="201"/>
      <c r="F585" s="184"/>
      <c r="G585" s="184"/>
      <c r="H585" s="184"/>
      <c r="I585" s="184"/>
      <c r="J585" s="184"/>
      <c r="K585" s="184"/>
      <c r="L585" s="184"/>
      <c r="M585" s="184"/>
      <c r="N585" s="184"/>
      <c r="O585" s="184"/>
      <c r="P585" s="184"/>
      <c r="Q585" s="184"/>
      <c r="R585" s="185"/>
      <c r="S585" s="185"/>
      <c r="X585" s="256"/>
      <c r="Y585" s="244"/>
    </row>
    <row r="586" spans="1:25" x14ac:dyDescent="0.2">
      <c r="A586" s="177"/>
      <c r="B586" s="234" t="s">
        <v>81</v>
      </c>
      <c r="C586" s="235"/>
      <c r="D586" s="200"/>
      <c r="E586" s="201">
        <v>1.70468</v>
      </c>
      <c r="F586" s="184"/>
      <c r="G586" s="184"/>
      <c r="H586" s="184"/>
      <c r="I586" s="184"/>
      <c r="J586" s="184"/>
      <c r="K586" s="184"/>
      <c r="L586" s="184"/>
      <c r="M586" s="184"/>
      <c r="N586" s="184"/>
      <c r="O586" s="184"/>
      <c r="P586" s="184"/>
      <c r="Q586" s="184"/>
      <c r="R586" s="185"/>
      <c r="S586" s="185"/>
      <c r="X586" s="256"/>
      <c r="Y586" s="244"/>
    </row>
    <row r="587" spans="1:25" x14ac:dyDescent="0.2">
      <c r="A587" s="193">
        <v>178</v>
      </c>
      <c r="B587" s="230" t="s">
        <v>1989</v>
      </c>
      <c r="C587" s="230" t="s">
        <v>1990</v>
      </c>
      <c r="D587" s="195" t="s">
        <v>213</v>
      </c>
      <c r="E587" s="196">
        <v>0.85233999999999999</v>
      </c>
      <c r="F587" s="199"/>
      <c r="G587" s="197">
        <f>ROUND(E587*F587,2)</f>
        <v>0</v>
      </c>
      <c r="H587" s="199">
        <v>15225</v>
      </c>
      <c r="I587" s="197">
        <f>ROUND(E587*H587,2)</f>
        <v>12976.88</v>
      </c>
      <c r="J587" s="199">
        <v>0</v>
      </c>
      <c r="K587" s="197">
        <f>ROUND(E587*J587,2)</f>
        <v>0</v>
      </c>
      <c r="L587" s="197">
        <v>21</v>
      </c>
      <c r="M587" s="197">
        <f>G587*(1+L587/100)</f>
        <v>0</v>
      </c>
      <c r="N587" s="197">
        <v>0</v>
      </c>
      <c r="O587" s="197">
        <f>ROUND(E587*N587,2)</f>
        <v>0</v>
      </c>
      <c r="P587" s="197">
        <v>0</v>
      </c>
      <c r="Q587" s="197">
        <f>ROUND(E587*P587,2)</f>
        <v>0</v>
      </c>
      <c r="R587" s="198"/>
      <c r="S587" s="198" t="s">
        <v>339</v>
      </c>
      <c r="X587" s="256"/>
      <c r="Y587" s="225"/>
    </row>
    <row r="588" spans="1:25" x14ac:dyDescent="0.2">
      <c r="A588" s="177"/>
      <c r="B588" s="234" t="s">
        <v>1991</v>
      </c>
      <c r="C588" s="235"/>
      <c r="D588" s="200"/>
      <c r="E588" s="201"/>
      <c r="F588" s="184"/>
      <c r="G588" s="184"/>
      <c r="H588" s="184"/>
      <c r="I588" s="184"/>
      <c r="J588" s="184"/>
      <c r="K588" s="184"/>
      <c r="L588" s="184"/>
      <c r="M588" s="184"/>
      <c r="N588" s="184"/>
      <c r="O588" s="184"/>
      <c r="P588" s="184"/>
      <c r="Q588" s="184"/>
      <c r="R588" s="185"/>
      <c r="S588" s="185"/>
      <c r="X588" s="256"/>
      <c r="Y588" s="244"/>
    </row>
    <row r="589" spans="1:25" x14ac:dyDescent="0.2">
      <c r="A589" s="177"/>
      <c r="B589" s="234" t="s">
        <v>75</v>
      </c>
      <c r="C589" s="235"/>
      <c r="D589" s="200"/>
      <c r="E589" s="201">
        <v>0.85233999999999999</v>
      </c>
      <c r="F589" s="184"/>
      <c r="G589" s="184"/>
      <c r="H589" s="184"/>
      <c r="I589" s="184"/>
      <c r="J589" s="184"/>
      <c r="K589" s="184"/>
      <c r="L589" s="184"/>
      <c r="M589" s="184"/>
      <c r="N589" s="184"/>
      <c r="O589" s="184"/>
      <c r="P589" s="184"/>
      <c r="Q589" s="184"/>
      <c r="R589" s="185"/>
      <c r="S589" s="185"/>
      <c r="X589" s="256"/>
      <c r="Y589" s="244"/>
    </row>
    <row r="590" spans="1:25" ht="22.5" x14ac:dyDescent="0.2">
      <c r="A590" s="193">
        <v>179</v>
      </c>
      <c r="B590" s="230" t="s">
        <v>1992</v>
      </c>
      <c r="C590" s="230" t="s">
        <v>1993</v>
      </c>
      <c r="D590" s="195" t="s">
        <v>213</v>
      </c>
      <c r="E590" s="196">
        <v>0.85233999999999999</v>
      </c>
      <c r="F590" s="199"/>
      <c r="G590" s="197">
        <f>ROUND(E590*F590,2)</f>
        <v>0</v>
      </c>
      <c r="H590" s="199">
        <v>15960</v>
      </c>
      <c r="I590" s="197">
        <f>ROUND(E590*H590,2)</f>
        <v>13603.35</v>
      </c>
      <c r="J590" s="199">
        <v>0</v>
      </c>
      <c r="K590" s="197">
        <f>ROUND(E590*J590,2)</f>
        <v>0</v>
      </c>
      <c r="L590" s="197">
        <v>21</v>
      </c>
      <c r="M590" s="197">
        <f>G590*(1+L590/100)</f>
        <v>0</v>
      </c>
      <c r="N590" s="197">
        <v>0</v>
      </c>
      <c r="O590" s="197">
        <f>ROUND(E590*N590,2)</f>
        <v>0</v>
      </c>
      <c r="P590" s="197">
        <v>0</v>
      </c>
      <c r="Q590" s="197">
        <f>ROUND(E590*P590,2)</f>
        <v>0</v>
      </c>
      <c r="R590" s="198"/>
      <c r="S590" s="198" t="s">
        <v>339</v>
      </c>
      <c r="X590" s="256"/>
      <c r="Y590" s="225"/>
    </row>
    <row r="591" spans="1:25" x14ac:dyDescent="0.2">
      <c r="A591" s="177"/>
      <c r="B591" s="234" t="s">
        <v>1994</v>
      </c>
      <c r="C591" s="235"/>
      <c r="D591" s="200"/>
      <c r="E591" s="201"/>
      <c r="F591" s="184"/>
      <c r="G591" s="184"/>
      <c r="H591" s="184"/>
      <c r="I591" s="184"/>
      <c r="J591" s="184"/>
      <c r="K591" s="184"/>
      <c r="L591" s="184"/>
      <c r="M591" s="184"/>
      <c r="N591" s="184"/>
      <c r="O591" s="184"/>
      <c r="P591" s="184"/>
      <c r="Q591" s="184"/>
      <c r="R591" s="185"/>
      <c r="S591" s="185"/>
      <c r="X591" s="256"/>
      <c r="Y591" s="244"/>
    </row>
    <row r="592" spans="1:25" x14ac:dyDescent="0.2">
      <c r="A592" s="177"/>
      <c r="B592" s="234" t="s">
        <v>75</v>
      </c>
      <c r="C592" s="235"/>
      <c r="D592" s="200"/>
      <c r="E592" s="201">
        <v>0.85233999999999999</v>
      </c>
      <c r="F592" s="184"/>
      <c r="G592" s="184"/>
      <c r="H592" s="184"/>
      <c r="I592" s="184"/>
      <c r="J592" s="184"/>
      <c r="K592" s="184"/>
      <c r="L592" s="184"/>
      <c r="M592" s="184"/>
      <c r="N592" s="184"/>
      <c r="O592" s="184"/>
      <c r="P592" s="184"/>
      <c r="Q592" s="184"/>
      <c r="R592" s="185"/>
      <c r="S592" s="185"/>
      <c r="X592" s="256"/>
      <c r="Y592" s="244"/>
    </row>
    <row r="593" spans="1:25" x14ac:dyDescent="0.2">
      <c r="A593" s="193">
        <v>180</v>
      </c>
      <c r="B593" s="230" t="s">
        <v>1995</v>
      </c>
      <c r="C593" s="230" t="s">
        <v>1996</v>
      </c>
      <c r="D593" s="195" t="s">
        <v>213</v>
      </c>
      <c r="E593" s="196">
        <v>0.85233999999999999</v>
      </c>
      <c r="F593" s="199"/>
      <c r="G593" s="197">
        <f>ROUND(E593*F593,2)</f>
        <v>0</v>
      </c>
      <c r="H593" s="199">
        <v>10657.5</v>
      </c>
      <c r="I593" s="197">
        <f>ROUND(E593*H593,2)</f>
        <v>9083.81</v>
      </c>
      <c r="J593" s="199">
        <v>0</v>
      </c>
      <c r="K593" s="197">
        <f>ROUND(E593*J593,2)</f>
        <v>0</v>
      </c>
      <c r="L593" s="197">
        <v>21</v>
      </c>
      <c r="M593" s="197">
        <f>G593*(1+L593/100)</f>
        <v>0</v>
      </c>
      <c r="N593" s="197">
        <v>0</v>
      </c>
      <c r="O593" s="197">
        <f>ROUND(E593*N593,2)</f>
        <v>0</v>
      </c>
      <c r="P593" s="197">
        <v>0</v>
      </c>
      <c r="Q593" s="197">
        <f>ROUND(E593*P593,2)</f>
        <v>0</v>
      </c>
      <c r="R593" s="198"/>
      <c r="S593" s="198" t="s">
        <v>339</v>
      </c>
      <c r="X593" s="256"/>
      <c r="Y593" s="225"/>
    </row>
    <row r="594" spans="1:25" x14ac:dyDescent="0.2">
      <c r="A594" s="177"/>
      <c r="B594" s="234" t="s">
        <v>1997</v>
      </c>
      <c r="C594" s="235"/>
      <c r="D594" s="200"/>
      <c r="E594" s="201"/>
      <c r="F594" s="184"/>
      <c r="G594" s="184"/>
      <c r="H594" s="184"/>
      <c r="I594" s="184"/>
      <c r="J594" s="184"/>
      <c r="K594" s="184"/>
      <c r="L594" s="184"/>
      <c r="M594" s="184"/>
      <c r="N594" s="184"/>
      <c r="O594" s="184"/>
      <c r="P594" s="184"/>
      <c r="Q594" s="184"/>
      <c r="R594" s="185"/>
      <c r="S594" s="185"/>
      <c r="X594" s="256"/>
      <c r="Y594" s="244"/>
    </row>
    <row r="595" spans="1:25" x14ac:dyDescent="0.2">
      <c r="A595" s="177"/>
      <c r="B595" s="234" t="s">
        <v>75</v>
      </c>
      <c r="C595" s="235"/>
      <c r="D595" s="200"/>
      <c r="E595" s="201">
        <v>0.85233999999999999</v>
      </c>
      <c r="F595" s="184"/>
      <c r="G595" s="184"/>
      <c r="H595" s="184"/>
      <c r="I595" s="184"/>
      <c r="J595" s="184"/>
      <c r="K595" s="184"/>
      <c r="L595" s="184"/>
      <c r="M595" s="184"/>
      <c r="N595" s="184"/>
      <c r="O595" s="184"/>
      <c r="P595" s="184"/>
      <c r="Q595" s="184"/>
      <c r="R595" s="185"/>
      <c r="S595" s="185"/>
      <c r="X595" s="256"/>
      <c r="Y595" s="244"/>
    </row>
    <row r="596" spans="1:25" x14ac:dyDescent="0.2">
      <c r="A596" s="193">
        <v>181</v>
      </c>
      <c r="B596" s="230" t="s">
        <v>516</v>
      </c>
      <c r="C596" s="230" t="s">
        <v>517</v>
      </c>
      <c r="D596" s="195" t="s">
        <v>0</v>
      </c>
      <c r="E596" s="329"/>
      <c r="F596" s="199"/>
      <c r="G596" s="197">
        <f>ROUND(E596*F596,2)</f>
        <v>0</v>
      </c>
      <c r="H596" s="236">
        <v>0</v>
      </c>
      <c r="I596" s="197">
        <f>ROUND(E596*H596,2)</f>
        <v>0</v>
      </c>
      <c r="J596" s="236">
        <v>0.54</v>
      </c>
      <c r="K596" s="197">
        <f>ROUND(E596*J596,2)</f>
        <v>0</v>
      </c>
      <c r="L596" s="197">
        <v>21</v>
      </c>
      <c r="M596" s="197">
        <f>G596*(1+L596/100)</f>
        <v>0</v>
      </c>
      <c r="N596" s="197">
        <v>0</v>
      </c>
      <c r="O596" s="197">
        <f>ROUND(E596*N596,2)</f>
        <v>0</v>
      </c>
      <c r="P596" s="197">
        <v>0</v>
      </c>
      <c r="Q596" s="197">
        <f>ROUND(E596*P596,2)</f>
        <v>0</v>
      </c>
      <c r="R596" s="198"/>
      <c r="S596" s="198" t="s">
        <v>339</v>
      </c>
      <c r="X596" s="256"/>
      <c r="Y596" s="225"/>
    </row>
    <row r="597" spans="1:25" x14ac:dyDescent="0.2">
      <c r="A597" s="177"/>
      <c r="B597" s="234" t="s">
        <v>518</v>
      </c>
      <c r="C597" s="235"/>
      <c r="D597" s="200"/>
      <c r="E597" s="201"/>
      <c r="F597" s="184"/>
      <c r="G597" s="184"/>
      <c r="H597" s="184"/>
      <c r="I597" s="184"/>
      <c r="J597" s="184"/>
      <c r="K597" s="184"/>
      <c r="L597" s="184"/>
      <c r="M597" s="184"/>
      <c r="N597" s="184"/>
      <c r="O597" s="184"/>
      <c r="P597" s="184"/>
      <c r="Q597" s="184"/>
      <c r="R597" s="185"/>
      <c r="S597" s="185"/>
      <c r="X597" s="256"/>
      <c r="Y597" s="244"/>
    </row>
    <row r="598" spans="1:25" x14ac:dyDescent="0.2">
      <c r="A598" s="177"/>
      <c r="B598" s="317" t="s">
        <v>1998</v>
      </c>
      <c r="C598" s="317"/>
      <c r="D598" s="318"/>
      <c r="E598" s="201"/>
      <c r="F598" s="184"/>
      <c r="G598" s="184"/>
      <c r="H598" s="184"/>
      <c r="I598" s="184"/>
      <c r="J598" s="184"/>
      <c r="K598" s="184"/>
      <c r="L598" s="184"/>
      <c r="M598" s="184"/>
      <c r="N598" s="184"/>
      <c r="O598" s="184"/>
      <c r="P598" s="184"/>
      <c r="Q598" s="184"/>
      <c r="R598" s="185"/>
      <c r="S598" s="185"/>
      <c r="X598" s="256"/>
      <c r="Y598" s="244"/>
    </row>
    <row r="599" spans="1:25" x14ac:dyDescent="0.2">
      <c r="A599" s="177"/>
      <c r="B599" s="234" t="s">
        <v>1999</v>
      </c>
      <c r="C599" s="235"/>
      <c r="D599" s="200"/>
      <c r="E599" s="201">
        <v>1314.7607873059999</v>
      </c>
      <c r="F599" s="184"/>
      <c r="G599" s="184"/>
      <c r="H599" s="184"/>
      <c r="I599" s="184"/>
      <c r="J599" s="184"/>
      <c r="K599" s="184"/>
      <c r="L599" s="184"/>
      <c r="M599" s="184"/>
      <c r="N599" s="184"/>
      <c r="O599" s="184"/>
      <c r="P599" s="184"/>
      <c r="Q599" s="184"/>
      <c r="R599" s="185"/>
      <c r="S599" s="185"/>
      <c r="X599" s="256"/>
      <c r="Y599" s="244"/>
    </row>
    <row r="600" spans="1:25" x14ac:dyDescent="0.2">
      <c r="A600" s="162"/>
      <c r="B600" s="231"/>
      <c r="C600" s="231"/>
      <c r="D600" s="180"/>
      <c r="E600" s="181"/>
      <c r="F600" s="182"/>
      <c r="G600" s="182"/>
      <c r="H600" s="182"/>
      <c r="I600" s="182"/>
      <c r="J600" s="182"/>
      <c r="K600" s="182"/>
      <c r="L600" s="182"/>
      <c r="M600" s="182"/>
      <c r="N600" s="182"/>
      <c r="O600" s="182"/>
      <c r="P600" s="182"/>
      <c r="Q600" s="182"/>
      <c r="R600" s="183"/>
      <c r="S600" s="183"/>
      <c r="X600" s="256"/>
      <c r="Y600" s="264"/>
    </row>
    <row r="601" spans="1:25" x14ac:dyDescent="0.2">
      <c r="A601" s="179" t="s">
        <v>188</v>
      </c>
      <c r="B601" s="229" t="s">
        <v>137</v>
      </c>
      <c r="C601" s="229" t="s">
        <v>138</v>
      </c>
      <c r="D601" s="187"/>
      <c r="E601" s="188"/>
      <c r="F601" s="189"/>
      <c r="G601" s="190">
        <f>SUMIF(AE602:AE651,"&lt;&gt;NOR",G602:G651)</f>
        <v>0</v>
      </c>
      <c r="H601" s="189"/>
      <c r="I601" s="189">
        <f>SUM(I602:I651)</f>
        <v>320362.12</v>
      </c>
      <c r="J601" s="189"/>
      <c r="K601" s="189">
        <f>SUM(K602:K651)</f>
        <v>138974.32</v>
      </c>
      <c r="L601" s="189"/>
      <c r="M601" s="189">
        <f>SUM(M602:M651)</f>
        <v>0</v>
      </c>
      <c r="N601" s="189"/>
      <c r="O601" s="189">
        <f>SUM(O602:O651)</f>
        <v>4.51</v>
      </c>
      <c r="P601" s="189"/>
      <c r="Q601" s="189">
        <f>SUM(Q602:Q651)</f>
        <v>0</v>
      </c>
      <c r="R601" s="191"/>
      <c r="S601" s="191"/>
      <c r="X601" s="256"/>
      <c r="Y601" s="265"/>
    </row>
    <row r="602" spans="1:25" x14ac:dyDescent="0.2">
      <c r="A602" s="193">
        <v>182</v>
      </c>
      <c r="B602" s="230" t="s">
        <v>521</v>
      </c>
      <c r="C602" s="230" t="s">
        <v>522</v>
      </c>
      <c r="D602" s="195" t="s">
        <v>207</v>
      </c>
      <c r="E602" s="196">
        <v>154.39397564199999</v>
      </c>
      <c r="F602" s="199"/>
      <c r="G602" s="197">
        <f>ROUND(E602*F602,2)</f>
        <v>0</v>
      </c>
      <c r="H602" s="199">
        <v>23.95</v>
      </c>
      <c r="I602" s="197">
        <f>ROUND(E602*H602,2)</f>
        <v>3697.74</v>
      </c>
      <c r="J602" s="199">
        <v>24.55</v>
      </c>
      <c r="K602" s="197">
        <f>ROUND(E602*J602,2)</f>
        <v>3790.37</v>
      </c>
      <c r="L602" s="197">
        <v>21</v>
      </c>
      <c r="M602" s="197">
        <f>G602*(1+L602/100)</f>
        <v>0</v>
      </c>
      <c r="N602" s="197">
        <v>2.1000000000000001E-4</v>
      </c>
      <c r="O602" s="197">
        <f>ROUND(E602*N602,2)</f>
        <v>0.03</v>
      </c>
      <c r="P602" s="197">
        <v>0</v>
      </c>
      <c r="Q602" s="197">
        <f>ROUND(E602*P602,2)</f>
        <v>0</v>
      </c>
      <c r="R602" s="198" t="s">
        <v>312</v>
      </c>
      <c r="S602" s="198" t="s">
        <v>194</v>
      </c>
      <c r="X602" s="256"/>
      <c r="Y602" s="225"/>
    </row>
    <row r="603" spans="1:25" x14ac:dyDescent="0.2">
      <c r="A603" s="177"/>
      <c r="B603" s="234" t="s">
        <v>2000</v>
      </c>
      <c r="C603" s="235"/>
      <c r="D603" s="200"/>
      <c r="E603" s="201"/>
      <c r="F603" s="184"/>
      <c r="G603" s="184"/>
      <c r="H603" s="184"/>
      <c r="I603" s="184"/>
      <c r="J603" s="184"/>
      <c r="K603" s="184"/>
      <c r="L603" s="184"/>
      <c r="M603" s="184"/>
      <c r="N603" s="184"/>
      <c r="O603" s="184"/>
      <c r="P603" s="184"/>
      <c r="Q603" s="184"/>
      <c r="R603" s="185"/>
      <c r="S603" s="185"/>
      <c r="X603" s="256"/>
      <c r="Y603" s="244"/>
    </row>
    <row r="604" spans="1:25" x14ac:dyDescent="0.2">
      <c r="A604" s="177"/>
      <c r="B604" s="234" t="s">
        <v>1673</v>
      </c>
      <c r="C604" s="235"/>
      <c r="D604" s="200"/>
      <c r="E604" s="201">
        <v>154.39397564199999</v>
      </c>
      <c r="F604" s="184"/>
      <c r="G604" s="184"/>
      <c r="H604" s="184"/>
      <c r="I604" s="184"/>
      <c r="J604" s="184"/>
      <c r="K604" s="184"/>
      <c r="L604" s="184"/>
      <c r="M604" s="184"/>
      <c r="N604" s="184"/>
      <c r="O604" s="184"/>
      <c r="P604" s="184"/>
      <c r="Q604" s="184"/>
      <c r="R604" s="185"/>
      <c r="S604" s="185"/>
      <c r="X604" s="256"/>
      <c r="Y604" s="244"/>
    </row>
    <row r="605" spans="1:25" ht="22.5" x14ac:dyDescent="0.2">
      <c r="A605" s="193">
        <v>183</v>
      </c>
      <c r="B605" s="230" t="s">
        <v>2001</v>
      </c>
      <c r="C605" s="230" t="s">
        <v>2002</v>
      </c>
      <c r="D605" s="195" t="s">
        <v>293</v>
      </c>
      <c r="E605" s="196">
        <v>61.445190600000004</v>
      </c>
      <c r="F605" s="199"/>
      <c r="G605" s="197">
        <f>ROUND(E605*F605,2)</f>
        <v>0</v>
      </c>
      <c r="H605" s="199">
        <v>73.7</v>
      </c>
      <c r="I605" s="197">
        <f>ROUND(E605*H605,2)</f>
        <v>4528.51</v>
      </c>
      <c r="J605" s="199">
        <v>223.8</v>
      </c>
      <c r="K605" s="197">
        <f>ROUND(E605*J605,2)</f>
        <v>13751.43</v>
      </c>
      <c r="L605" s="197">
        <v>21</v>
      </c>
      <c r="M605" s="197">
        <f>G605*(1+L605/100)</f>
        <v>0</v>
      </c>
      <c r="N605" s="197">
        <v>2.4399999999999999E-3</v>
      </c>
      <c r="O605" s="197">
        <f>ROUND(E605*N605,2)</f>
        <v>0.15</v>
      </c>
      <c r="P605" s="197">
        <v>0</v>
      </c>
      <c r="Q605" s="197">
        <f>ROUND(E605*P605,2)</f>
        <v>0</v>
      </c>
      <c r="R605" s="198" t="s">
        <v>312</v>
      </c>
      <c r="S605" s="198" t="s">
        <v>194</v>
      </c>
      <c r="X605" s="256"/>
      <c r="Y605" s="225"/>
    </row>
    <row r="606" spans="1:25" x14ac:dyDescent="0.2">
      <c r="A606" s="177"/>
      <c r="B606" s="234" t="s">
        <v>2003</v>
      </c>
      <c r="C606" s="235"/>
      <c r="D606" s="200"/>
      <c r="E606" s="201"/>
      <c r="F606" s="184"/>
      <c r="G606" s="184"/>
      <c r="H606" s="184"/>
      <c r="I606" s="184"/>
      <c r="J606" s="184"/>
      <c r="K606" s="184"/>
      <c r="L606" s="184"/>
      <c r="M606" s="184"/>
      <c r="N606" s="184"/>
      <c r="O606" s="184"/>
      <c r="P606" s="184"/>
      <c r="Q606" s="184"/>
      <c r="R606" s="185"/>
      <c r="S606" s="185"/>
      <c r="X606" s="256"/>
      <c r="Y606" s="244"/>
    </row>
    <row r="607" spans="1:25" x14ac:dyDescent="0.2">
      <c r="A607" s="177"/>
      <c r="B607" s="234" t="s">
        <v>2004</v>
      </c>
      <c r="C607" s="235"/>
      <c r="D607" s="200"/>
      <c r="E607" s="201">
        <v>61.445190600000004</v>
      </c>
      <c r="F607" s="184"/>
      <c r="G607" s="184"/>
      <c r="H607" s="184"/>
      <c r="I607" s="184"/>
      <c r="J607" s="184"/>
      <c r="K607" s="184"/>
      <c r="L607" s="184"/>
      <c r="M607" s="184"/>
      <c r="N607" s="184"/>
      <c r="O607" s="184"/>
      <c r="P607" s="184"/>
      <c r="Q607" s="184"/>
      <c r="R607" s="185"/>
      <c r="S607" s="185"/>
      <c r="X607" s="256"/>
      <c r="Y607" s="244"/>
    </row>
    <row r="608" spans="1:25" ht="22.5" x14ac:dyDescent="0.2">
      <c r="A608" s="202">
        <v>184</v>
      </c>
      <c r="B608" s="233" t="s">
        <v>2005</v>
      </c>
      <c r="C608" s="233" t="s">
        <v>2006</v>
      </c>
      <c r="D608" s="204" t="s">
        <v>293</v>
      </c>
      <c r="E608" s="205">
        <v>61.445190600000004</v>
      </c>
      <c r="F608" s="215"/>
      <c r="G608" s="206">
        <f>ROUND(E608*F608,2)</f>
        <v>0</v>
      </c>
      <c r="H608" s="215">
        <v>67.069999999999993</v>
      </c>
      <c r="I608" s="206">
        <f>ROUND(E608*H608,2)</f>
        <v>4121.13</v>
      </c>
      <c r="J608" s="215">
        <v>112.93</v>
      </c>
      <c r="K608" s="206">
        <f>ROUND(E608*J608,2)</f>
        <v>6939.01</v>
      </c>
      <c r="L608" s="206">
        <v>21</v>
      </c>
      <c r="M608" s="206">
        <f>G608*(1+L608/100)</f>
        <v>0</v>
      </c>
      <c r="N608" s="206">
        <v>2.0200000000000001E-3</v>
      </c>
      <c r="O608" s="206">
        <f>ROUND(E608*N608,2)</f>
        <v>0.12</v>
      </c>
      <c r="P608" s="206">
        <v>0</v>
      </c>
      <c r="Q608" s="206">
        <f>ROUND(E608*P608,2)</f>
        <v>0</v>
      </c>
      <c r="R608" s="207" t="s">
        <v>312</v>
      </c>
      <c r="S608" s="207" t="s">
        <v>194</v>
      </c>
      <c r="X608" s="256"/>
      <c r="Y608" s="263"/>
    </row>
    <row r="609" spans="1:25" ht="22.5" x14ac:dyDescent="0.2">
      <c r="A609" s="193">
        <v>185</v>
      </c>
      <c r="B609" s="230" t="s">
        <v>2007</v>
      </c>
      <c r="C609" s="230" t="s">
        <v>2008</v>
      </c>
      <c r="D609" s="195" t="s">
        <v>293</v>
      </c>
      <c r="E609" s="196">
        <v>43.264778399999997</v>
      </c>
      <c r="F609" s="199"/>
      <c r="G609" s="197">
        <f>ROUND(E609*F609,2)</f>
        <v>0</v>
      </c>
      <c r="H609" s="199">
        <v>9.8800000000000008</v>
      </c>
      <c r="I609" s="197">
        <f>ROUND(E609*H609,2)</f>
        <v>427.46</v>
      </c>
      <c r="J609" s="199">
        <v>185.12</v>
      </c>
      <c r="K609" s="197">
        <f>ROUND(E609*J609,2)</f>
        <v>8009.18</v>
      </c>
      <c r="L609" s="197">
        <v>21</v>
      </c>
      <c r="M609" s="197">
        <f>G609*(1+L609/100)</f>
        <v>0</v>
      </c>
      <c r="N609" s="197">
        <v>3.2000000000000003E-4</v>
      </c>
      <c r="O609" s="197">
        <f>ROUND(E609*N609,2)</f>
        <v>0.01</v>
      </c>
      <c r="P609" s="197">
        <v>0</v>
      </c>
      <c r="Q609" s="197">
        <f>ROUND(E609*P609,2)</f>
        <v>0</v>
      </c>
      <c r="R609" s="198" t="s">
        <v>312</v>
      </c>
      <c r="S609" s="198" t="s">
        <v>194</v>
      </c>
      <c r="X609" s="256"/>
      <c r="Y609" s="225"/>
    </row>
    <row r="610" spans="1:25" x14ac:dyDescent="0.2">
      <c r="A610" s="177"/>
      <c r="B610" s="234" t="s">
        <v>2009</v>
      </c>
      <c r="C610" s="235"/>
      <c r="D610" s="200"/>
      <c r="E610" s="201"/>
      <c r="F610" s="184"/>
      <c r="G610" s="184"/>
      <c r="H610" s="184"/>
      <c r="I610" s="184"/>
      <c r="J610" s="184"/>
      <c r="K610" s="184"/>
      <c r="L610" s="184"/>
      <c r="M610" s="184"/>
      <c r="N610" s="184"/>
      <c r="O610" s="184"/>
      <c r="P610" s="184"/>
      <c r="Q610" s="184"/>
      <c r="R610" s="185"/>
      <c r="S610" s="185"/>
      <c r="X610" s="256"/>
      <c r="Y610" s="244"/>
    </row>
    <row r="611" spans="1:25" x14ac:dyDescent="0.2">
      <c r="A611" s="177"/>
      <c r="B611" s="234" t="s">
        <v>2010</v>
      </c>
      <c r="C611" s="235"/>
      <c r="D611" s="200"/>
      <c r="E611" s="201">
        <v>43.264778399999997</v>
      </c>
      <c r="F611" s="184"/>
      <c r="G611" s="184"/>
      <c r="H611" s="184"/>
      <c r="I611" s="184"/>
      <c r="J611" s="184"/>
      <c r="K611" s="184"/>
      <c r="L611" s="184"/>
      <c r="M611" s="184"/>
      <c r="N611" s="184"/>
      <c r="O611" s="184"/>
      <c r="P611" s="184"/>
      <c r="Q611" s="184"/>
      <c r="R611" s="185"/>
      <c r="S611" s="185"/>
      <c r="X611" s="256"/>
      <c r="Y611" s="244"/>
    </row>
    <row r="612" spans="1:25" ht="22.5" x14ac:dyDescent="0.2">
      <c r="A612" s="193">
        <v>186</v>
      </c>
      <c r="B612" s="230" t="s">
        <v>2011</v>
      </c>
      <c r="C612" s="230" t="s">
        <v>2012</v>
      </c>
      <c r="D612" s="195" t="s">
        <v>293</v>
      </c>
      <c r="E612" s="196">
        <v>117.1370862</v>
      </c>
      <c r="F612" s="199"/>
      <c r="G612" s="197">
        <f>ROUND(E612*F612,2)</f>
        <v>0</v>
      </c>
      <c r="H612" s="199">
        <v>9.8800000000000008</v>
      </c>
      <c r="I612" s="197">
        <f>ROUND(E612*H612,2)</f>
        <v>1157.31</v>
      </c>
      <c r="J612" s="199">
        <v>116.12</v>
      </c>
      <c r="K612" s="197">
        <f>ROUND(E612*J612,2)</f>
        <v>13601.96</v>
      </c>
      <c r="L612" s="197">
        <v>21</v>
      </c>
      <c r="M612" s="197">
        <f>G612*(1+L612/100)</f>
        <v>0</v>
      </c>
      <c r="N612" s="197">
        <v>3.2000000000000003E-4</v>
      </c>
      <c r="O612" s="197">
        <f>ROUND(E612*N612,2)</f>
        <v>0.04</v>
      </c>
      <c r="P612" s="197">
        <v>0</v>
      </c>
      <c r="Q612" s="197">
        <f>ROUND(E612*P612,2)</f>
        <v>0</v>
      </c>
      <c r="R612" s="198" t="s">
        <v>312</v>
      </c>
      <c r="S612" s="198" t="s">
        <v>194</v>
      </c>
      <c r="X612" s="256"/>
      <c r="Y612" s="225"/>
    </row>
    <row r="613" spans="1:25" x14ac:dyDescent="0.2">
      <c r="A613" s="177"/>
      <c r="B613" s="234" t="s">
        <v>2013</v>
      </c>
      <c r="C613" s="235"/>
      <c r="D613" s="200"/>
      <c r="E613" s="201"/>
      <c r="F613" s="184"/>
      <c r="G613" s="184"/>
      <c r="H613" s="184"/>
      <c r="I613" s="184"/>
      <c r="J613" s="184"/>
      <c r="K613" s="184"/>
      <c r="L613" s="184"/>
      <c r="M613" s="184"/>
      <c r="N613" s="184"/>
      <c r="O613" s="184"/>
      <c r="P613" s="184"/>
      <c r="Q613" s="184"/>
      <c r="R613" s="185"/>
      <c r="S613" s="185"/>
      <c r="X613" s="256"/>
      <c r="Y613" s="244"/>
    </row>
    <row r="614" spans="1:25" x14ac:dyDescent="0.2">
      <c r="A614" s="177"/>
      <c r="B614" s="234" t="s">
        <v>2014</v>
      </c>
      <c r="C614" s="235"/>
      <c r="D614" s="200"/>
      <c r="E614" s="201"/>
      <c r="F614" s="184"/>
      <c r="G614" s="184"/>
      <c r="H614" s="184"/>
      <c r="I614" s="184"/>
      <c r="J614" s="184"/>
      <c r="K614" s="184"/>
      <c r="L614" s="184"/>
      <c r="M614" s="184"/>
      <c r="N614" s="184"/>
      <c r="O614" s="184"/>
      <c r="P614" s="184"/>
      <c r="Q614" s="184"/>
      <c r="R614" s="185"/>
      <c r="S614" s="185"/>
      <c r="X614" s="256"/>
      <c r="Y614" s="244"/>
    </row>
    <row r="615" spans="1:25" x14ac:dyDescent="0.2">
      <c r="A615" s="177"/>
      <c r="B615" s="234" t="s">
        <v>2015</v>
      </c>
      <c r="C615" s="235"/>
      <c r="D615" s="200"/>
      <c r="E615" s="201"/>
      <c r="F615" s="184"/>
      <c r="G615" s="184"/>
      <c r="H615" s="184"/>
      <c r="I615" s="184"/>
      <c r="J615" s="184"/>
      <c r="K615" s="184"/>
      <c r="L615" s="184"/>
      <c r="M615" s="184"/>
      <c r="N615" s="184"/>
      <c r="O615" s="184"/>
      <c r="P615" s="184"/>
      <c r="Q615" s="184"/>
      <c r="R615" s="185"/>
      <c r="S615" s="185"/>
      <c r="X615" s="256"/>
      <c r="Y615" s="244"/>
    </row>
    <row r="616" spans="1:25" x14ac:dyDescent="0.2">
      <c r="A616" s="177"/>
      <c r="B616" s="234" t="s">
        <v>2016</v>
      </c>
      <c r="C616" s="235"/>
      <c r="D616" s="200"/>
      <c r="E616" s="201"/>
      <c r="F616" s="184"/>
      <c r="G616" s="184"/>
      <c r="H616" s="184"/>
      <c r="I616" s="184"/>
      <c r="J616" s="184"/>
      <c r="K616" s="184"/>
      <c r="L616" s="184"/>
      <c r="M616" s="184"/>
      <c r="N616" s="184"/>
      <c r="O616" s="184"/>
      <c r="P616" s="184"/>
      <c r="Q616" s="184"/>
      <c r="R616" s="185"/>
      <c r="S616" s="185"/>
      <c r="X616" s="256"/>
      <c r="Y616" s="244"/>
    </row>
    <row r="617" spans="1:25" x14ac:dyDescent="0.2">
      <c r="A617" s="177"/>
      <c r="B617" s="234" t="s">
        <v>2017</v>
      </c>
      <c r="C617" s="235"/>
      <c r="D617" s="200"/>
      <c r="E617" s="201"/>
      <c r="F617" s="184"/>
      <c r="G617" s="184"/>
      <c r="H617" s="184"/>
      <c r="I617" s="184"/>
      <c r="J617" s="184"/>
      <c r="K617" s="184"/>
      <c r="L617" s="184"/>
      <c r="M617" s="184"/>
      <c r="N617" s="184"/>
      <c r="O617" s="184"/>
      <c r="P617" s="184"/>
      <c r="Q617" s="184"/>
      <c r="R617" s="185"/>
      <c r="S617" s="185"/>
      <c r="X617" s="256"/>
      <c r="Y617" s="244"/>
    </row>
    <row r="618" spans="1:25" x14ac:dyDescent="0.2">
      <c r="A618" s="177"/>
      <c r="B618" s="234" t="s">
        <v>2018</v>
      </c>
      <c r="C618" s="235"/>
      <c r="D618" s="200"/>
      <c r="E618" s="201"/>
      <c r="F618" s="184"/>
      <c r="G618" s="184"/>
      <c r="H618" s="184"/>
      <c r="I618" s="184"/>
      <c r="J618" s="184"/>
      <c r="K618" s="184"/>
      <c r="L618" s="184"/>
      <c r="M618" s="184"/>
      <c r="N618" s="184"/>
      <c r="O618" s="184"/>
      <c r="P618" s="184"/>
      <c r="Q618" s="184"/>
      <c r="R618" s="185"/>
      <c r="S618" s="185"/>
      <c r="X618" s="256"/>
      <c r="Y618" s="244"/>
    </row>
    <row r="619" spans="1:25" x14ac:dyDescent="0.2">
      <c r="A619" s="177"/>
      <c r="B619" s="234" t="s">
        <v>2019</v>
      </c>
      <c r="C619" s="235"/>
      <c r="D619" s="200"/>
      <c r="E619" s="201"/>
      <c r="F619" s="184"/>
      <c r="G619" s="184"/>
      <c r="H619" s="184"/>
      <c r="I619" s="184"/>
      <c r="J619" s="184"/>
      <c r="K619" s="184"/>
      <c r="L619" s="184"/>
      <c r="M619" s="184"/>
      <c r="N619" s="184"/>
      <c r="O619" s="184"/>
      <c r="P619" s="184"/>
      <c r="Q619" s="184"/>
      <c r="R619" s="185"/>
      <c r="S619" s="185"/>
      <c r="X619" s="256"/>
      <c r="Y619" s="244"/>
    </row>
    <row r="620" spans="1:25" x14ac:dyDescent="0.2">
      <c r="A620" s="177"/>
      <c r="B620" s="234" t="s">
        <v>2020</v>
      </c>
      <c r="C620" s="235"/>
      <c r="D620" s="200"/>
      <c r="E620" s="201"/>
      <c r="F620" s="184"/>
      <c r="G620" s="184"/>
      <c r="H620" s="184"/>
      <c r="I620" s="184"/>
      <c r="J620" s="184"/>
      <c r="K620" s="184"/>
      <c r="L620" s="184"/>
      <c r="M620" s="184"/>
      <c r="N620" s="184"/>
      <c r="O620" s="184"/>
      <c r="P620" s="184"/>
      <c r="Q620" s="184"/>
      <c r="R620" s="185"/>
      <c r="S620" s="185"/>
      <c r="X620" s="256"/>
      <c r="Y620" s="244"/>
    </row>
    <row r="621" spans="1:25" x14ac:dyDescent="0.2">
      <c r="A621" s="177"/>
      <c r="B621" s="234" t="s">
        <v>2021</v>
      </c>
      <c r="C621" s="235"/>
      <c r="D621" s="200"/>
      <c r="E621" s="201">
        <v>117.1370862</v>
      </c>
      <c r="F621" s="184"/>
      <c r="G621" s="184"/>
      <c r="H621" s="184"/>
      <c r="I621" s="184"/>
      <c r="J621" s="184"/>
      <c r="K621" s="184"/>
      <c r="L621" s="184"/>
      <c r="M621" s="184"/>
      <c r="N621" s="184"/>
      <c r="O621" s="184"/>
      <c r="P621" s="184"/>
      <c r="Q621" s="184"/>
      <c r="R621" s="185"/>
      <c r="S621" s="185"/>
      <c r="X621" s="256"/>
      <c r="Y621" s="244"/>
    </row>
    <row r="622" spans="1:25" x14ac:dyDescent="0.2">
      <c r="A622" s="193">
        <v>187</v>
      </c>
      <c r="B622" s="230" t="s">
        <v>2022</v>
      </c>
      <c r="C622" s="230" t="s">
        <v>2023</v>
      </c>
      <c r="D622" s="195" t="s">
        <v>293</v>
      </c>
      <c r="E622" s="196">
        <v>160.40186459999998</v>
      </c>
      <c r="F622" s="199"/>
      <c r="G622" s="197">
        <f>ROUND(E622*F622,2)</f>
        <v>0</v>
      </c>
      <c r="H622" s="199">
        <v>5.42</v>
      </c>
      <c r="I622" s="197">
        <f>ROUND(E622*H622,2)</f>
        <v>869.38</v>
      </c>
      <c r="J622" s="199">
        <v>86.78</v>
      </c>
      <c r="K622" s="197">
        <f>ROUND(E622*J622,2)</f>
        <v>13919.67</v>
      </c>
      <c r="L622" s="197">
        <v>21</v>
      </c>
      <c r="M622" s="197">
        <f>G622*(1+L622/100)</f>
        <v>0</v>
      </c>
      <c r="N622" s="197">
        <v>0</v>
      </c>
      <c r="O622" s="197">
        <f>ROUND(E622*N622,2)</f>
        <v>0</v>
      </c>
      <c r="P622" s="197">
        <v>0</v>
      </c>
      <c r="Q622" s="197">
        <f>ROUND(E622*P622,2)</f>
        <v>0</v>
      </c>
      <c r="R622" s="198" t="s">
        <v>312</v>
      </c>
      <c r="S622" s="198" t="s">
        <v>194</v>
      </c>
      <c r="X622" s="256"/>
      <c r="Y622" s="225"/>
    </row>
    <row r="623" spans="1:25" x14ac:dyDescent="0.2">
      <c r="A623" s="177"/>
      <c r="B623" s="234" t="s">
        <v>2024</v>
      </c>
      <c r="C623" s="235"/>
      <c r="D623" s="200"/>
      <c r="E623" s="201"/>
      <c r="F623" s="184"/>
      <c r="G623" s="184"/>
      <c r="H623" s="184"/>
      <c r="I623" s="184"/>
      <c r="J623" s="184"/>
      <c r="K623" s="184"/>
      <c r="L623" s="184"/>
      <c r="M623" s="184"/>
      <c r="N623" s="184"/>
      <c r="O623" s="184"/>
      <c r="P623" s="184"/>
      <c r="Q623" s="184"/>
      <c r="R623" s="185"/>
      <c r="S623" s="185"/>
      <c r="X623" s="256"/>
      <c r="Y623" s="244"/>
    </row>
    <row r="624" spans="1:25" x14ac:dyDescent="0.2">
      <c r="A624" s="177"/>
      <c r="B624" s="234" t="s">
        <v>2025</v>
      </c>
      <c r="C624" s="235"/>
      <c r="D624" s="200"/>
      <c r="E624" s="201">
        <v>160.40186459999998</v>
      </c>
      <c r="F624" s="184"/>
      <c r="G624" s="184"/>
      <c r="H624" s="184"/>
      <c r="I624" s="184"/>
      <c r="J624" s="184"/>
      <c r="K624" s="184"/>
      <c r="L624" s="184"/>
      <c r="M624" s="184"/>
      <c r="N624" s="184"/>
      <c r="O624" s="184"/>
      <c r="P624" s="184"/>
      <c r="Q624" s="184"/>
      <c r="R624" s="185"/>
      <c r="S624" s="185"/>
      <c r="X624" s="256"/>
      <c r="Y624" s="244"/>
    </row>
    <row r="625" spans="1:25" ht="22.5" x14ac:dyDescent="0.2">
      <c r="A625" s="193">
        <v>188</v>
      </c>
      <c r="B625" s="230" t="s">
        <v>523</v>
      </c>
      <c r="C625" s="230" t="s">
        <v>524</v>
      </c>
      <c r="D625" s="195" t="s">
        <v>207</v>
      </c>
      <c r="E625" s="196">
        <v>109.4745496</v>
      </c>
      <c r="F625" s="199"/>
      <c r="G625" s="197">
        <f>ROUND(E625*F625,2)</f>
        <v>0</v>
      </c>
      <c r="H625" s="199">
        <v>105.52</v>
      </c>
      <c r="I625" s="197">
        <f>ROUND(E625*H625,2)</f>
        <v>11551.75</v>
      </c>
      <c r="J625" s="199">
        <v>480.48</v>
      </c>
      <c r="K625" s="197">
        <f>ROUND(E625*J625,2)</f>
        <v>52600.33</v>
      </c>
      <c r="L625" s="197">
        <v>21</v>
      </c>
      <c r="M625" s="197">
        <f>G625*(1+L625/100)</f>
        <v>0</v>
      </c>
      <c r="N625" s="197">
        <v>5.0400000000000002E-3</v>
      </c>
      <c r="O625" s="197">
        <f>ROUND(E625*N625,2)</f>
        <v>0.55000000000000004</v>
      </c>
      <c r="P625" s="197">
        <v>0</v>
      </c>
      <c r="Q625" s="197">
        <f>ROUND(E625*P625,2)</f>
        <v>0</v>
      </c>
      <c r="R625" s="198" t="s">
        <v>312</v>
      </c>
      <c r="S625" s="198" t="s">
        <v>194</v>
      </c>
      <c r="X625" s="256"/>
      <c r="Y625" s="225"/>
    </row>
    <row r="626" spans="1:25" x14ac:dyDescent="0.2">
      <c r="A626" s="177"/>
      <c r="B626" s="234" t="s">
        <v>2013</v>
      </c>
      <c r="C626" s="235"/>
      <c r="D626" s="200"/>
      <c r="E626" s="201"/>
      <c r="F626" s="184"/>
      <c r="G626" s="184"/>
      <c r="H626" s="184"/>
      <c r="I626" s="184"/>
      <c r="J626" s="184"/>
      <c r="K626" s="184"/>
      <c r="L626" s="184"/>
      <c r="M626" s="184"/>
      <c r="N626" s="184"/>
      <c r="O626" s="184"/>
      <c r="P626" s="184"/>
      <c r="Q626" s="184"/>
      <c r="R626" s="185"/>
      <c r="S626" s="185"/>
      <c r="X626" s="256"/>
      <c r="Y626" s="244"/>
    </row>
    <row r="627" spans="1:25" x14ac:dyDescent="0.2">
      <c r="A627" s="177"/>
      <c r="B627" s="234" t="s">
        <v>2026</v>
      </c>
      <c r="C627" s="235"/>
      <c r="D627" s="200"/>
      <c r="E627" s="201"/>
      <c r="F627" s="184"/>
      <c r="G627" s="184"/>
      <c r="H627" s="184"/>
      <c r="I627" s="184"/>
      <c r="J627" s="184"/>
      <c r="K627" s="184"/>
      <c r="L627" s="184"/>
      <c r="M627" s="184"/>
      <c r="N627" s="184"/>
      <c r="O627" s="184"/>
      <c r="P627" s="184"/>
      <c r="Q627" s="184"/>
      <c r="R627" s="185"/>
      <c r="S627" s="185"/>
      <c r="X627" s="256"/>
      <c r="Y627" s="244"/>
    </row>
    <row r="628" spans="1:25" x14ac:dyDescent="0.2">
      <c r="A628" s="177"/>
      <c r="B628" s="234" t="s">
        <v>2016</v>
      </c>
      <c r="C628" s="235"/>
      <c r="D628" s="200"/>
      <c r="E628" s="201"/>
      <c r="F628" s="184"/>
      <c r="G628" s="184"/>
      <c r="H628" s="184"/>
      <c r="I628" s="184"/>
      <c r="J628" s="184"/>
      <c r="K628" s="184"/>
      <c r="L628" s="184"/>
      <c r="M628" s="184"/>
      <c r="N628" s="184"/>
      <c r="O628" s="184"/>
      <c r="P628" s="184"/>
      <c r="Q628" s="184"/>
      <c r="R628" s="185"/>
      <c r="S628" s="185"/>
      <c r="X628" s="256"/>
      <c r="Y628" s="244"/>
    </row>
    <row r="629" spans="1:25" x14ac:dyDescent="0.2">
      <c r="A629" s="177"/>
      <c r="B629" s="234" t="s">
        <v>2017</v>
      </c>
      <c r="C629" s="235"/>
      <c r="D629" s="200"/>
      <c r="E629" s="201"/>
      <c r="F629" s="184"/>
      <c r="G629" s="184"/>
      <c r="H629" s="184"/>
      <c r="I629" s="184"/>
      <c r="J629" s="184"/>
      <c r="K629" s="184"/>
      <c r="L629" s="184"/>
      <c r="M629" s="184"/>
      <c r="N629" s="184"/>
      <c r="O629" s="184"/>
      <c r="P629" s="184"/>
      <c r="Q629" s="184"/>
      <c r="R629" s="185"/>
      <c r="S629" s="185"/>
      <c r="X629" s="256"/>
      <c r="Y629" s="244"/>
    </row>
    <row r="630" spans="1:25" x14ac:dyDescent="0.2">
      <c r="A630" s="177"/>
      <c r="B630" s="234" t="s">
        <v>2018</v>
      </c>
      <c r="C630" s="235"/>
      <c r="D630" s="200"/>
      <c r="E630" s="201"/>
      <c r="F630" s="184"/>
      <c r="G630" s="184"/>
      <c r="H630" s="184"/>
      <c r="I630" s="184"/>
      <c r="J630" s="184"/>
      <c r="K630" s="184"/>
      <c r="L630" s="184"/>
      <c r="M630" s="184"/>
      <c r="N630" s="184"/>
      <c r="O630" s="184"/>
      <c r="P630" s="184"/>
      <c r="Q630" s="184"/>
      <c r="R630" s="185"/>
      <c r="S630" s="185"/>
      <c r="X630" s="256"/>
      <c r="Y630" s="244"/>
    </row>
    <row r="631" spans="1:25" x14ac:dyDescent="0.2">
      <c r="A631" s="177"/>
      <c r="B631" s="234" t="s">
        <v>2019</v>
      </c>
      <c r="C631" s="235"/>
      <c r="D631" s="200"/>
      <c r="E631" s="201"/>
      <c r="F631" s="184"/>
      <c r="G631" s="184"/>
      <c r="H631" s="184"/>
      <c r="I631" s="184"/>
      <c r="J631" s="184"/>
      <c r="K631" s="184"/>
      <c r="L631" s="184"/>
      <c r="M631" s="184"/>
      <c r="N631" s="184"/>
      <c r="O631" s="184"/>
      <c r="P631" s="184"/>
      <c r="Q631" s="184"/>
      <c r="R631" s="185"/>
      <c r="S631" s="185"/>
      <c r="X631" s="256"/>
      <c r="Y631" s="244"/>
    </row>
    <row r="632" spans="1:25" x14ac:dyDescent="0.2">
      <c r="A632" s="177"/>
      <c r="B632" s="234" t="s">
        <v>2020</v>
      </c>
      <c r="C632" s="235"/>
      <c r="D632" s="200"/>
      <c r="E632" s="201"/>
      <c r="F632" s="184"/>
      <c r="G632" s="184"/>
      <c r="H632" s="184"/>
      <c r="I632" s="184"/>
      <c r="J632" s="184"/>
      <c r="K632" s="184"/>
      <c r="L632" s="184"/>
      <c r="M632" s="184"/>
      <c r="N632" s="184"/>
      <c r="O632" s="184"/>
      <c r="P632" s="184"/>
      <c r="Q632" s="184"/>
      <c r="R632" s="185"/>
      <c r="S632" s="185"/>
      <c r="X632" s="256"/>
      <c r="Y632" s="244"/>
    </row>
    <row r="633" spans="1:25" x14ac:dyDescent="0.2">
      <c r="A633" s="177"/>
      <c r="B633" s="234" t="s">
        <v>2027</v>
      </c>
      <c r="C633" s="235"/>
      <c r="D633" s="200"/>
      <c r="E633" s="201">
        <v>109.4745496</v>
      </c>
      <c r="F633" s="184"/>
      <c r="G633" s="184"/>
      <c r="H633" s="184"/>
      <c r="I633" s="184"/>
      <c r="J633" s="184"/>
      <c r="K633" s="184"/>
      <c r="L633" s="184"/>
      <c r="M633" s="184"/>
      <c r="N633" s="184"/>
      <c r="O633" s="184"/>
      <c r="P633" s="184"/>
      <c r="Q633" s="184"/>
      <c r="R633" s="185"/>
      <c r="S633" s="185"/>
      <c r="X633" s="256"/>
      <c r="Y633" s="244"/>
    </row>
    <row r="634" spans="1:25" ht="33.75" x14ac:dyDescent="0.2">
      <c r="A634" s="193">
        <v>189</v>
      </c>
      <c r="B634" s="230" t="s">
        <v>2028</v>
      </c>
      <c r="C634" s="230" t="s">
        <v>2029</v>
      </c>
      <c r="D634" s="195" t="s">
        <v>2030</v>
      </c>
      <c r="E634" s="196">
        <v>160.40186459999998</v>
      </c>
      <c r="F634" s="199"/>
      <c r="G634" s="197">
        <f>ROUND(E634*F634,2)</f>
        <v>0</v>
      </c>
      <c r="H634" s="199">
        <v>1282.3499999999999</v>
      </c>
      <c r="I634" s="197">
        <f>ROUND(E634*H634,2)</f>
        <v>205691.33</v>
      </c>
      <c r="J634" s="199">
        <v>73.650000000000006</v>
      </c>
      <c r="K634" s="197">
        <f>ROUND(E634*J634,2)</f>
        <v>11813.6</v>
      </c>
      <c r="L634" s="197">
        <v>21</v>
      </c>
      <c r="M634" s="197">
        <f>G634*(1+L634/100)</f>
        <v>0</v>
      </c>
      <c r="N634" s="197">
        <v>5.8E-4</v>
      </c>
      <c r="O634" s="197">
        <f>ROUND(E634*N634,2)</f>
        <v>0.09</v>
      </c>
      <c r="P634" s="197">
        <v>0</v>
      </c>
      <c r="Q634" s="197">
        <f>ROUND(E634*P634,2)</f>
        <v>0</v>
      </c>
      <c r="R634" s="198" t="s">
        <v>312</v>
      </c>
      <c r="S634" s="198" t="s">
        <v>194</v>
      </c>
      <c r="X634" s="256"/>
      <c r="Y634" s="225"/>
    </row>
    <row r="635" spans="1:25" x14ac:dyDescent="0.2">
      <c r="A635" s="193">
        <v>190</v>
      </c>
      <c r="B635" s="230" t="s">
        <v>529</v>
      </c>
      <c r="C635" s="230" t="s">
        <v>530</v>
      </c>
      <c r="D635" s="195" t="s">
        <v>293</v>
      </c>
      <c r="E635" s="196">
        <v>160.40186459999998</v>
      </c>
      <c r="F635" s="199"/>
      <c r="G635" s="197">
        <f>ROUND(E635*F635,2)</f>
        <v>0</v>
      </c>
      <c r="H635" s="199">
        <v>20.73</v>
      </c>
      <c r="I635" s="197">
        <f>ROUND(E635*H635,2)</f>
        <v>3325.13</v>
      </c>
      <c r="J635" s="199">
        <v>34.07</v>
      </c>
      <c r="K635" s="197">
        <f>ROUND(E635*J635,2)</f>
        <v>5464.89</v>
      </c>
      <c r="L635" s="197">
        <v>21</v>
      </c>
      <c r="M635" s="197">
        <f>G635*(1+L635/100)</f>
        <v>0</v>
      </c>
      <c r="N635" s="197">
        <v>4.0000000000000003E-5</v>
      </c>
      <c r="O635" s="197">
        <f>ROUND(E635*N635,2)</f>
        <v>0.01</v>
      </c>
      <c r="P635" s="197">
        <v>0</v>
      </c>
      <c r="Q635" s="197">
        <f>ROUND(E635*P635,2)</f>
        <v>0</v>
      </c>
      <c r="R635" s="198" t="s">
        <v>312</v>
      </c>
      <c r="S635" s="198" t="s">
        <v>194</v>
      </c>
      <c r="X635" s="256"/>
      <c r="Y635" s="225"/>
    </row>
    <row r="636" spans="1:25" x14ac:dyDescent="0.2">
      <c r="A636" s="177"/>
      <c r="B636" s="319" t="s">
        <v>531</v>
      </c>
      <c r="C636" s="319"/>
      <c r="D636" s="320"/>
      <c r="E636" s="320"/>
      <c r="F636" s="320"/>
      <c r="G636" s="320"/>
      <c r="H636" s="184"/>
      <c r="I636" s="184"/>
      <c r="J636" s="184"/>
      <c r="K636" s="184"/>
      <c r="L636" s="184"/>
      <c r="M636" s="184"/>
      <c r="N636" s="184"/>
      <c r="O636" s="184"/>
      <c r="P636" s="184"/>
      <c r="Q636" s="184"/>
      <c r="R636" s="185"/>
      <c r="S636" s="185"/>
      <c r="X636" s="256"/>
      <c r="Y636" s="256"/>
    </row>
    <row r="637" spans="1:25" ht="22.5" x14ac:dyDescent="0.2">
      <c r="A637" s="193">
        <v>191</v>
      </c>
      <c r="B637" s="230" t="s">
        <v>2031</v>
      </c>
      <c r="C637" s="230" t="s">
        <v>2032</v>
      </c>
      <c r="D637" s="195" t="s">
        <v>207</v>
      </c>
      <c r="E637" s="196">
        <v>154.39397564199999</v>
      </c>
      <c r="F637" s="199"/>
      <c r="G637" s="197">
        <f>ROUND(E637*F637,2)</f>
        <v>0</v>
      </c>
      <c r="H637" s="199">
        <v>0</v>
      </c>
      <c r="I637" s="197">
        <f>ROUND(E637*H637,2)</f>
        <v>0</v>
      </c>
      <c r="J637" s="199">
        <v>19.8</v>
      </c>
      <c r="K637" s="197">
        <f>ROUND(E637*J637,2)</f>
        <v>3057</v>
      </c>
      <c r="L637" s="197">
        <v>21</v>
      </c>
      <c r="M637" s="197">
        <f>G637*(1+L637/100)</f>
        <v>0</v>
      </c>
      <c r="N637" s="197">
        <v>8.0000000000000004E-4</v>
      </c>
      <c r="O637" s="197">
        <f>ROUND(E637*N637,2)</f>
        <v>0.12</v>
      </c>
      <c r="P637" s="197">
        <v>0</v>
      </c>
      <c r="Q637" s="197">
        <f>ROUND(E637*P637,2)</f>
        <v>0</v>
      </c>
      <c r="R637" s="198" t="s">
        <v>312</v>
      </c>
      <c r="S637" s="198" t="s">
        <v>194</v>
      </c>
      <c r="X637" s="256"/>
      <c r="Y637" s="225"/>
    </row>
    <row r="638" spans="1:25" ht="22.5" x14ac:dyDescent="0.2">
      <c r="A638" s="193">
        <v>192</v>
      </c>
      <c r="B638" s="230" t="s">
        <v>2033</v>
      </c>
      <c r="C638" s="230" t="s">
        <v>2034</v>
      </c>
      <c r="D638" s="195" t="s">
        <v>207</v>
      </c>
      <c r="E638" s="196">
        <v>4.7458291199999998</v>
      </c>
      <c r="F638" s="199"/>
      <c r="G638" s="197">
        <f>ROUND(E638*F638,2)</f>
        <v>0</v>
      </c>
      <c r="H638" s="199">
        <v>956.06</v>
      </c>
      <c r="I638" s="197">
        <f>ROUND(E638*H638,2)</f>
        <v>4537.3</v>
      </c>
      <c r="J638" s="199">
        <v>733.94</v>
      </c>
      <c r="K638" s="197">
        <f>ROUND(E638*J638,2)</f>
        <v>3483.15</v>
      </c>
      <c r="L638" s="197">
        <v>21</v>
      </c>
      <c r="M638" s="197">
        <f>G638*(1+L638/100)</f>
        <v>0</v>
      </c>
      <c r="N638" s="197">
        <v>2.69E-2</v>
      </c>
      <c r="O638" s="197">
        <f>ROUND(E638*N638,2)</f>
        <v>0.13</v>
      </c>
      <c r="P638" s="197">
        <v>0</v>
      </c>
      <c r="Q638" s="197">
        <f>ROUND(E638*P638,2)</f>
        <v>0</v>
      </c>
      <c r="R638" s="198" t="s">
        <v>441</v>
      </c>
      <c r="S638" s="198" t="s">
        <v>194</v>
      </c>
      <c r="X638" s="256"/>
      <c r="Y638" s="225"/>
    </row>
    <row r="639" spans="1:25" x14ac:dyDescent="0.2">
      <c r="A639" s="177"/>
      <c r="B639" s="319" t="s">
        <v>2035</v>
      </c>
      <c r="C639" s="319"/>
      <c r="D639" s="320"/>
      <c r="E639" s="320"/>
      <c r="F639" s="320"/>
      <c r="G639" s="320"/>
      <c r="H639" s="184"/>
      <c r="I639" s="184"/>
      <c r="J639" s="184"/>
      <c r="K639" s="184"/>
      <c r="L639" s="184"/>
      <c r="M639" s="184"/>
      <c r="N639" s="184"/>
      <c r="O639" s="184"/>
      <c r="P639" s="184"/>
      <c r="Q639" s="184"/>
      <c r="R639" s="185"/>
      <c r="S639" s="185"/>
      <c r="X639" s="256"/>
      <c r="Y639" s="256"/>
    </row>
    <row r="640" spans="1:25" x14ac:dyDescent="0.2">
      <c r="A640" s="177"/>
      <c r="B640" s="234" t="s">
        <v>2036</v>
      </c>
      <c r="C640" s="235"/>
      <c r="D640" s="200"/>
      <c r="E640" s="201"/>
      <c r="F640" s="184"/>
      <c r="G640" s="184"/>
      <c r="H640" s="184"/>
      <c r="I640" s="184"/>
      <c r="J640" s="184"/>
      <c r="K640" s="184"/>
      <c r="L640" s="184"/>
      <c r="M640" s="184"/>
      <c r="N640" s="184"/>
      <c r="O640" s="184"/>
      <c r="P640" s="184"/>
      <c r="Q640" s="184"/>
      <c r="R640" s="185"/>
      <c r="S640" s="185"/>
      <c r="X640" s="256"/>
      <c r="Y640" s="256"/>
    </row>
    <row r="641" spans="1:25" x14ac:dyDescent="0.2">
      <c r="A641" s="177"/>
      <c r="B641" s="234" t="s">
        <v>2037</v>
      </c>
      <c r="C641" s="235"/>
      <c r="D641" s="200"/>
      <c r="E641" s="201">
        <v>4.7458291199999998</v>
      </c>
      <c r="F641" s="184"/>
      <c r="G641" s="184"/>
      <c r="H641" s="184"/>
      <c r="I641" s="184"/>
      <c r="J641" s="184"/>
      <c r="K641" s="184"/>
      <c r="L641" s="184"/>
      <c r="M641" s="184"/>
      <c r="N641" s="184"/>
      <c r="O641" s="184"/>
      <c r="P641" s="184"/>
      <c r="Q641" s="184"/>
      <c r="R641" s="185"/>
      <c r="S641" s="185"/>
      <c r="X641" s="256"/>
      <c r="Y641" s="244"/>
    </row>
    <row r="642" spans="1:25" ht="22.5" x14ac:dyDescent="0.2">
      <c r="A642" s="193">
        <v>193</v>
      </c>
      <c r="B642" s="230" t="s">
        <v>539</v>
      </c>
      <c r="C642" s="230" t="s">
        <v>540</v>
      </c>
      <c r="D642" s="195" t="s">
        <v>207</v>
      </c>
      <c r="E642" s="196">
        <v>149.5564603082</v>
      </c>
      <c r="F642" s="199"/>
      <c r="G642" s="197">
        <f>ROUND(E642*F642,2)</f>
        <v>0</v>
      </c>
      <c r="H642" s="199">
        <v>452</v>
      </c>
      <c r="I642" s="197">
        <f>ROUND(E642*H642,2)</f>
        <v>67599.520000000004</v>
      </c>
      <c r="J642" s="199">
        <v>0</v>
      </c>
      <c r="K642" s="197">
        <f>ROUND(E642*J642,2)</f>
        <v>0</v>
      </c>
      <c r="L642" s="197">
        <v>21</v>
      </c>
      <c r="M642" s="197">
        <f>G642*(1+L642/100)</f>
        <v>0</v>
      </c>
      <c r="N642" s="197">
        <v>1.9199999999999998E-2</v>
      </c>
      <c r="O642" s="197">
        <f>ROUND(E642*N642,2)</f>
        <v>2.87</v>
      </c>
      <c r="P642" s="197">
        <v>0</v>
      </c>
      <c r="Q642" s="197">
        <f>ROUND(E642*P642,2)</f>
        <v>0</v>
      </c>
      <c r="R642" s="198" t="s">
        <v>243</v>
      </c>
      <c r="S642" s="198" t="s">
        <v>194</v>
      </c>
      <c r="X642" s="256"/>
      <c r="Y642" s="225"/>
    </row>
    <row r="643" spans="1:25" x14ac:dyDescent="0.2">
      <c r="A643" s="177"/>
      <c r="B643" s="234" t="s">
        <v>2038</v>
      </c>
      <c r="C643" s="235"/>
      <c r="D643" s="200"/>
      <c r="E643" s="201"/>
      <c r="F643" s="184"/>
      <c r="G643" s="184"/>
      <c r="H643" s="184"/>
      <c r="I643" s="184"/>
      <c r="J643" s="184"/>
      <c r="K643" s="184"/>
      <c r="L643" s="184"/>
      <c r="M643" s="184"/>
      <c r="N643" s="184"/>
      <c r="O643" s="184"/>
      <c r="P643" s="184"/>
      <c r="Q643" s="184"/>
      <c r="R643" s="185"/>
      <c r="S643" s="185"/>
      <c r="X643" s="256"/>
      <c r="Y643" s="244"/>
    </row>
    <row r="644" spans="1:25" x14ac:dyDescent="0.2">
      <c r="A644" s="177"/>
      <c r="B644" s="234" t="s">
        <v>2039</v>
      </c>
      <c r="C644" s="235"/>
      <c r="D644" s="200"/>
      <c r="E644" s="201">
        <v>149.5564603082</v>
      </c>
      <c r="F644" s="184"/>
      <c r="G644" s="184"/>
      <c r="H644" s="184"/>
      <c r="I644" s="184"/>
      <c r="J644" s="184"/>
      <c r="K644" s="184"/>
      <c r="L644" s="184"/>
      <c r="M644" s="184"/>
      <c r="N644" s="184"/>
      <c r="O644" s="184"/>
      <c r="P644" s="184"/>
      <c r="Q644" s="184"/>
      <c r="R644" s="185"/>
      <c r="S644" s="185"/>
      <c r="X644" s="256"/>
      <c r="Y644" s="244"/>
    </row>
    <row r="645" spans="1:25" ht="22.5" x14ac:dyDescent="0.2">
      <c r="A645" s="193">
        <v>194</v>
      </c>
      <c r="B645" s="230" t="s">
        <v>2040</v>
      </c>
      <c r="C645" s="230" t="s">
        <v>2041</v>
      </c>
      <c r="D645" s="195" t="s">
        <v>207</v>
      </c>
      <c r="E645" s="196">
        <v>20.276912897999999</v>
      </c>
      <c r="F645" s="199"/>
      <c r="G645" s="197">
        <f>ROUND(E645*F645,2)</f>
        <v>0</v>
      </c>
      <c r="H645" s="199">
        <v>634</v>
      </c>
      <c r="I645" s="197">
        <f>ROUND(E645*H645,2)</f>
        <v>12855.56</v>
      </c>
      <c r="J645" s="199">
        <v>0</v>
      </c>
      <c r="K645" s="197">
        <f>ROUND(E645*J645,2)</f>
        <v>0</v>
      </c>
      <c r="L645" s="197">
        <v>21</v>
      </c>
      <c r="M645" s="197">
        <f>G645*(1+L645/100)</f>
        <v>0</v>
      </c>
      <c r="N645" s="197">
        <v>1.9199999999999998E-2</v>
      </c>
      <c r="O645" s="197">
        <f>ROUND(E645*N645,2)</f>
        <v>0.39</v>
      </c>
      <c r="P645" s="197">
        <v>0</v>
      </c>
      <c r="Q645" s="197">
        <f>ROUND(E645*P645,2)</f>
        <v>0</v>
      </c>
      <c r="R645" s="198" t="s">
        <v>243</v>
      </c>
      <c r="S645" s="198" t="s">
        <v>194</v>
      </c>
      <c r="X645" s="256"/>
      <c r="Y645" s="225"/>
    </row>
    <row r="646" spans="1:25" x14ac:dyDescent="0.2">
      <c r="A646" s="177"/>
      <c r="B646" s="234" t="s">
        <v>2042</v>
      </c>
      <c r="C646" s="235"/>
      <c r="D646" s="200"/>
      <c r="E646" s="201"/>
      <c r="F646" s="184"/>
      <c r="G646" s="184"/>
      <c r="H646" s="184"/>
      <c r="I646" s="184"/>
      <c r="J646" s="184"/>
      <c r="K646" s="184"/>
      <c r="L646" s="184"/>
      <c r="M646" s="184"/>
      <c r="N646" s="184"/>
      <c r="O646" s="184"/>
      <c r="P646" s="184"/>
      <c r="Q646" s="184"/>
      <c r="R646" s="185"/>
      <c r="S646" s="185"/>
      <c r="X646" s="256"/>
      <c r="Y646" s="244"/>
    </row>
    <row r="647" spans="1:25" x14ac:dyDescent="0.2">
      <c r="A647" s="177"/>
      <c r="B647" s="234" t="s">
        <v>2043</v>
      </c>
      <c r="C647" s="235"/>
      <c r="D647" s="200"/>
      <c r="E647" s="201">
        <v>20.276912897999999</v>
      </c>
      <c r="F647" s="184"/>
      <c r="G647" s="184"/>
      <c r="H647" s="184"/>
      <c r="I647" s="184"/>
      <c r="J647" s="184"/>
      <c r="K647" s="184"/>
      <c r="L647" s="184"/>
      <c r="M647" s="184"/>
      <c r="N647" s="184"/>
      <c r="O647" s="184"/>
      <c r="P647" s="184"/>
      <c r="Q647" s="184"/>
      <c r="R647" s="185"/>
      <c r="S647" s="185"/>
      <c r="X647" s="256"/>
      <c r="Y647" s="244"/>
    </row>
    <row r="648" spans="1:25" x14ac:dyDescent="0.2">
      <c r="A648" s="193">
        <v>195</v>
      </c>
      <c r="B648" s="230" t="s">
        <v>543</v>
      </c>
      <c r="C648" s="230" t="s">
        <v>544</v>
      </c>
      <c r="D648" s="195" t="s">
        <v>433</v>
      </c>
      <c r="E648" s="196">
        <v>4.3933098194000006</v>
      </c>
      <c r="F648" s="199"/>
      <c r="G648" s="197">
        <f>ROUND(E648*F648,2)</f>
        <v>0</v>
      </c>
      <c r="H648" s="199">
        <v>0</v>
      </c>
      <c r="I648" s="197">
        <f>ROUND(E648*H648,2)</f>
        <v>0</v>
      </c>
      <c r="J648" s="199">
        <v>579</v>
      </c>
      <c r="K648" s="197">
        <f>ROUND(E648*J648,2)</f>
        <v>2543.73</v>
      </c>
      <c r="L648" s="197">
        <v>21</v>
      </c>
      <c r="M648" s="197">
        <f>G648*(1+L648/100)</f>
        <v>0</v>
      </c>
      <c r="N648" s="197">
        <v>0</v>
      </c>
      <c r="O648" s="197">
        <f>ROUND(E648*N648,2)</f>
        <v>0</v>
      </c>
      <c r="P648" s="197">
        <v>0</v>
      </c>
      <c r="Q648" s="197">
        <f>ROUND(E648*P648,2)</f>
        <v>0</v>
      </c>
      <c r="R648" s="198" t="s">
        <v>312</v>
      </c>
      <c r="S648" s="198" t="s">
        <v>194</v>
      </c>
      <c r="X648" s="256"/>
      <c r="Y648" s="225"/>
    </row>
    <row r="649" spans="1:25" x14ac:dyDescent="0.2">
      <c r="A649" s="177"/>
      <c r="B649" s="234" t="s">
        <v>435</v>
      </c>
      <c r="C649" s="235"/>
      <c r="D649" s="200"/>
      <c r="E649" s="201"/>
      <c r="F649" s="184"/>
      <c r="G649" s="184"/>
      <c r="H649" s="184"/>
      <c r="I649" s="184"/>
      <c r="J649" s="184"/>
      <c r="K649" s="184"/>
      <c r="L649" s="184"/>
      <c r="M649" s="184"/>
      <c r="N649" s="184"/>
      <c r="O649" s="184"/>
      <c r="P649" s="184"/>
      <c r="Q649" s="184"/>
      <c r="R649" s="185"/>
      <c r="S649" s="185"/>
      <c r="X649" s="256"/>
      <c r="Y649" s="244"/>
    </row>
    <row r="650" spans="1:25" x14ac:dyDescent="0.2">
      <c r="A650" s="177"/>
      <c r="B650" s="234" t="s">
        <v>2044</v>
      </c>
      <c r="C650" s="235"/>
      <c r="D650" s="200"/>
      <c r="E650" s="201"/>
      <c r="F650" s="184"/>
      <c r="G650" s="184"/>
      <c r="H650" s="184"/>
      <c r="I650" s="184"/>
      <c r="J650" s="184"/>
      <c r="K650" s="184"/>
      <c r="L650" s="184"/>
      <c r="M650" s="184"/>
      <c r="N650" s="184"/>
      <c r="O650" s="184"/>
      <c r="P650" s="184"/>
      <c r="Q650" s="184"/>
      <c r="R650" s="185"/>
      <c r="S650" s="185"/>
      <c r="X650" s="256"/>
      <c r="Y650" s="244"/>
    </row>
    <row r="651" spans="1:25" x14ac:dyDescent="0.2">
      <c r="A651" s="177"/>
      <c r="B651" s="234" t="s">
        <v>2045</v>
      </c>
      <c r="C651" s="235"/>
      <c r="D651" s="200"/>
      <c r="E651" s="201">
        <v>4.3933098194000006</v>
      </c>
      <c r="F651" s="184"/>
      <c r="G651" s="184"/>
      <c r="H651" s="184"/>
      <c r="I651" s="184"/>
      <c r="J651" s="184"/>
      <c r="K651" s="184"/>
      <c r="L651" s="184"/>
      <c r="M651" s="184"/>
      <c r="N651" s="184"/>
      <c r="O651" s="184"/>
      <c r="P651" s="184"/>
      <c r="Q651" s="184"/>
      <c r="R651" s="185"/>
      <c r="S651" s="185"/>
      <c r="X651" s="256"/>
      <c r="Y651" s="244"/>
    </row>
    <row r="652" spans="1:25" x14ac:dyDescent="0.2">
      <c r="A652" s="162"/>
      <c r="B652" s="231"/>
      <c r="C652" s="231"/>
      <c r="D652" s="180"/>
      <c r="E652" s="181"/>
      <c r="F652" s="182"/>
      <c r="G652" s="182"/>
      <c r="H652" s="182"/>
      <c r="I652" s="182"/>
      <c r="J652" s="182"/>
      <c r="K652" s="182"/>
      <c r="L652" s="182"/>
      <c r="M652" s="182"/>
      <c r="N652" s="182"/>
      <c r="O652" s="182"/>
      <c r="P652" s="182"/>
      <c r="Q652" s="182"/>
      <c r="R652" s="183"/>
      <c r="S652" s="183"/>
      <c r="X652" s="256"/>
      <c r="Y652" s="264"/>
    </row>
    <row r="653" spans="1:25" x14ac:dyDescent="0.2">
      <c r="A653" s="179" t="s">
        <v>188</v>
      </c>
      <c r="B653" s="229" t="s">
        <v>2046</v>
      </c>
      <c r="C653" s="229" t="s">
        <v>2047</v>
      </c>
      <c r="D653" s="187"/>
      <c r="E653" s="188"/>
      <c r="F653" s="189"/>
      <c r="G653" s="190">
        <f>SUMIF(AE654:AE663,"&lt;&gt;NOR",G654:G663)</f>
        <v>0</v>
      </c>
      <c r="H653" s="189"/>
      <c r="I653" s="189">
        <f>SUM(I654:I663)</f>
        <v>14056.96</v>
      </c>
      <c r="J653" s="189"/>
      <c r="K653" s="189">
        <f>SUM(K654:K663)</f>
        <v>3263.91</v>
      </c>
      <c r="L653" s="189"/>
      <c r="M653" s="189">
        <f>SUM(M654:M663)</f>
        <v>0</v>
      </c>
      <c r="N653" s="189"/>
      <c r="O653" s="189">
        <f>SUM(O654:O663)</f>
        <v>0.03</v>
      </c>
      <c r="P653" s="189"/>
      <c r="Q653" s="189">
        <f>SUM(Q654:Q663)</f>
        <v>0</v>
      </c>
      <c r="R653" s="191"/>
      <c r="S653" s="191"/>
      <c r="X653" s="256"/>
      <c r="Y653" s="265"/>
    </row>
    <row r="654" spans="1:25" x14ac:dyDescent="0.2">
      <c r="A654" s="193">
        <v>196</v>
      </c>
      <c r="B654" s="230" t="s">
        <v>2048</v>
      </c>
      <c r="C654" s="230" t="s">
        <v>2049</v>
      </c>
      <c r="D654" s="195" t="s">
        <v>207</v>
      </c>
      <c r="E654" s="196">
        <v>1.27851</v>
      </c>
      <c r="F654" s="199"/>
      <c r="G654" s="197">
        <f>ROUND(E654*F654,2)</f>
        <v>0</v>
      </c>
      <c r="H654" s="199">
        <v>0</v>
      </c>
      <c r="I654" s="197">
        <f>ROUND(E654*H654,2)</f>
        <v>0</v>
      </c>
      <c r="J654" s="199">
        <v>1770.3</v>
      </c>
      <c r="K654" s="197">
        <f>ROUND(E654*J654,2)</f>
        <v>2263.35</v>
      </c>
      <c r="L654" s="197">
        <v>21</v>
      </c>
      <c r="M654" s="197">
        <f>G654*(1+L654/100)</f>
        <v>0</v>
      </c>
      <c r="N654" s="197">
        <v>3.0000000000000001E-3</v>
      </c>
      <c r="O654" s="197">
        <f>ROUND(E654*N654,2)</f>
        <v>0</v>
      </c>
      <c r="P654" s="197">
        <v>0</v>
      </c>
      <c r="Q654" s="197">
        <f>ROUND(E654*P654,2)</f>
        <v>0</v>
      </c>
      <c r="R654" s="198" t="s">
        <v>428</v>
      </c>
      <c r="S654" s="198" t="s">
        <v>194</v>
      </c>
      <c r="X654" s="256"/>
      <c r="Y654" s="225"/>
    </row>
    <row r="655" spans="1:25" x14ac:dyDescent="0.2">
      <c r="A655" s="177"/>
      <c r="B655" s="234" t="s">
        <v>2050</v>
      </c>
      <c r="C655" s="235"/>
      <c r="D655" s="200"/>
      <c r="E655" s="201"/>
      <c r="F655" s="184"/>
      <c r="G655" s="184"/>
      <c r="H655" s="184"/>
      <c r="I655" s="184"/>
      <c r="J655" s="184"/>
      <c r="K655" s="184"/>
      <c r="L655" s="184"/>
      <c r="M655" s="184"/>
      <c r="N655" s="184"/>
      <c r="O655" s="184"/>
      <c r="P655" s="184"/>
      <c r="Q655" s="184"/>
      <c r="R655" s="185"/>
      <c r="S655" s="185"/>
      <c r="X655" s="256"/>
      <c r="Y655" s="244"/>
    </row>
    <row r="656" spans="1:25" x14ac:dyDescent="0.2">
      <c r="A656" s="177"/>
      <c r="B656" s="234" t="s">
        <v>2051</v>
      </c>
      <c r="C656" s="235"/>
      <c r="D656" s="200"/>
      <c r="E656" s="201">
        <v>1.27851</v>
      </c>
      <c r="F656" s="184"/>
      <c r="G656" s="184"/>
      <c r="H656" s="184"/>
      <c r="I656" s="184"/>
      <c r="J656" s="184"/>
      <c r="K656" s="184"/>
      <c r="L656" s="184"/>
      <c r="M656" s="184"/>
      <c r="N656" s="184"/>
      <c r="O656" s="184"/>
      <c r="P656" s="184"/>
      <c r="Q656" s="184"/>
      <c r="R656" s="185"/>
      <c r="S656" s="185"/>
      <c r="X656" s="256"/>
      <c r="Y656" s="244"/>
    </row>
    <row r="657" spans="1:25" ht="22.5" x14ac:dyDescent="0.2">
      <c r="A657" s="193">
        <v>197</v>
      </c>
      <c r="B657" s="230" t="s">
        <v>2052</v>
      </c>
      <c r="C657" s="230" t="s">
        <v>2053</v>
      </c>
      <c r="D657" s="195" t="s">
        <v>207</v>
      </c>
      <c r="E657" s="196">
        <v>1.3637440000000001</v>
      </c>
      <c r="F657" s="199"/>
      <c r="G657" s="197">
        <f>ROUND(E657*F657,2)</f>
        <v>0</v>
      </c>
      <c r="H657" s="199">
        <v>7505.67</v>
      </c>
      <c r="I657" s="197">
        <f>ROUND(E657*H657,2)</f>
        <v>10235.81</v>
      </c>
      <c r="J657" s="199">
        <v>24.33</v>
      </c>
      <c r="K657" s="197">
        <f>ROUND(E657*J657,2)</f>
        <v>33.18</v>
      </c>
      <c r="L657" s="197">
        <v>21</v>
      </c>
      <c r="M657" s="197">
        <f>G657*(1+L657/100)</f>
        <v>0</v>
      </c>
      <c r="N657" s="197">
        <v>1.7999999999999999E-2</v>
      </c>
      <c r="O657" s="197">
        <f>ROUND(E657*N657,2)</f>
        <v>0.02</v>
      </c>
      <c r="P657" s="197">
        <v>0</v>
      </c>
      <c r="Q657" s="197">
        <f>ROUND(E657*P657,2)</f>
        <v>0</v>
      </c>
      <c r="R657" s="198" t="s">
        <v>428</v>
      </c>
      <c r="S657" s="198" t="s">
        <v>194</v>
      </c>
      <c r="X657" s="256"/>
      <c r="Y657" s="225"/>
    </row>
    <row r="658" spans="1:25" x14ac:dyDescent="0.2">
      <c r="A658" s="177"/>
      <c r="B658" s="234" t="s">
        <v>2054</v>
      </c>
      <c r="C658" s="235"/>
      <c r="D658" s="200"/>
      <c r="E658" s="201"/>
      <c r="F658" s="184"/>
      <c r="G658" s="184"/>
      <c r="H658" s="184"/>
      <c r="I658" s="184"/>
      <c r="J658" s="184"/>
      <c r="K658" s="184"/>
      <c r="L658" s="184"/>
      <c r="M658" s="184"/>
      <c r="N658" s="184"/>
      <c r="O658" s="184"/>
      <c r="P658" s="184"/>
      <c r="Q658" s="184"/>
      <c r="R658" s="185"/>
      <c r="S658" s="185"/>
      <c r="X658" s="256"/>
      <c r="Y658" s="244"/>
    </row>
    <row r="659" spans="1:25" x14ac:dyDescent="0.2">
      <c r="A659" s="177"/>
      <c r="B659" s="234" t="s">
        <v>2055</v>
      </c>
      <c r="C659" s="235"/>
      <c r="D659" s="200"/>
      <c r="E659" s="201">
        <v>1.3637440000000001</v>
      </c>
      <c r="F659" s="184"/>
      <c r="G659" s="184"/>
      <c r="H659" s="184"/>
      <c r="I659" s="184"/>
      <c r="J659" s="184"/>
      <c r="K659" s="184"/>
      <c r="L659" s="184"/>
      <c r="M659" s="184"/>
      <c r="N659" s="184"/>
      <c r="O659" s="184"/>
      <c r="P659" s="184"/>
      <c r="Q659" s="184"/>
      <c r="R659" s="185"/>
      <c r="S659" s="185"/>
      <c r="X659" s="256"/>
      <c r="Y659" s="244"/>
    </row>
    <row r="660" spans="1:25" x14ac:dyDescent="0.2">
      <c r="A660" s="193">
        <v>198</v>
      </c>
      <c r="B660" s="230" t="s">
        <v>2056</v>
      </c>
      <c r="C660" s="230" t="s">
        <v>2057</v>
      </c>
      <c r="D660" s="195" t="s">
        <v>293</v>
      </c>
      <c r="E660" s="196">
        <v>10.398548</v>
      </c>
      <c r="F660" s="199"/>
      <c r="G660" s="197">
        <f>ROUND(E660*F660,2)</f>
        <v>0</v>
      </c>
      <c r="H660" s="199">
        <v>367.47</v>
      </c>
      <c r="I660" s="197">
        <f>ROUND(E660*H660,2)</f>
        <v>3821.15</v>
      </c>
      <c r="J660" s="199">
        <v>93.03</v>
      </c>
      <c r="K660" s="197">
        <f>ROUND(E660*J660,2)</f>
        <v>967.38</v>
      </c>
      <c r="L660" s="197">
        <v>21</v>
      </c>
      <c r="M660" s="197">
        <f>G660*(1+L660/100)</f>
        <v>0</v>
      </c>
      <c r="N660" s="197">
        <v>5.2999999999999998E-4</v>
      </c>
      <c r="O660" s="197">
        <f>ROUND(E660*N660,2)</f>
        <v>0.01</v>
      </c>
      <c r="P660" s="197">
        <v>0</v>
      </c>
      <c r="Q660" s="197">
        <f>ROUND(E660*P660,2)</f>
        <v>0</v>
      </c>
      <c r="R660" s="198" t="s">
        <v>428</v>
      </c>
      <c r="S660" s="198" t="s">
        <v>194</v>
      </c>
      <c r="X660" s="256"/>
      <c r="Y660" s="225"/>
    </row>
    <row r="661" spans="1:25" x14ac:dyDescent="0.2">
      <c r="A661" s="177"/>
      <c r="B661" s="234" t="s">
        <v>2058</v>
      </c>
      <c r="C661" s="235"/>
      <c r="D661" s="200"/>
      <c r="E661" s="201"/>
      <c r="F661" s="184"/>
      <c r="G661" s="184"/>
      <c r="H661" s="184"/>
      <c r="I661" s="184"/>
      <c r="J661" s="184"/>
      <c r="K661" s="184"/>
      <c r="L661" s="184"/>
      <c r="M661" s="184"/>
      <c r="N661" s="184"/>
      <c r="O661" s="184"/>
      <c r="P661" s="184"/>
      <c r="Q661" s="184"/>
      <c r="R661" s="185"/>
      <c r="S661" s="185"/>
      <c r="X661" s="256"/>
      <c r="Y661" s="244"/>
    </row>
    <row r="662" spans="1:25" x14ac:dyDescent="0.2">
      <c r="A662" s="177"/>
      <c r="B662" s="234" t="s">
        <v>2059</v>
      </c>
      <c r="C662" s="235"/>
      <c r="D662" s="200"/>
      <c r="E662" s="201"/>
      <c r="F662" s="184"/>
      <c r="G662" s="184"/>
      <c r="H662" s="184"/>
      <c r="I662" s="184"/>
      <c r="J662" s="184"/>
      <c r="K662" s="184"/>
      <c r="L662" s="184"/>
      <c r="M662" s="184"/>
      <c r="N662" s="184"/>
      <c r="O662" s="184"/>
      <c r="P662" s="184"/>
      <c r="Q662" s="184"/>
      <c r="R662" s="185"/>
      <c r="S662" s="185"/>
      <c r="X662" s="256"/>
      <c r="Y662" s="244"/>
    </row>
    <row r="663" spans="1:25" x14ac:dyDescent="0.2">
      <c r="A663" s="177"/>
      <c r="B663" s="234" t="s">
        <v>2060</v>
      </c>
      <c r="C663" s="235"/>
      <c r="D663" s="200"/>
      <c r="E663" s="201">
        <v>10.398548</v>
      </c>
      <c r="F663" s="184"/>
      <c r="G663" s="184"/>
      <c r="H663" s="184"/>
      <c r="I663" s="184"/>
      <c r="J663" s="184"/>
      <c r="K663" s="184"/>
      <c r="L663" s="184"/>
      <c r="M663" s="184"/>
      <c r="N663" s="184"/>
      <c r="O663" s="184"/>
      <c r="P663" s="184"/>
      <c r="Q663" s="184"/>
      <c r="R663" s="185"/>
      <c r="S663" s="185"/>
      <c r="X663" s="256"/>
      <c r="Y663" s="244"/>
    </row>
    <row r="664" spans="1:25" x14ac:dyDescent="0.2">
      <c r="A664" s="162"/>
      <c r="B664" s="231"/>
      <c r="C664" s="231"/>
      <c r="D664" s="180"/>
      <c r="E664" s="181"/>
      <c r="F664" s="182"/>
      <c r="G664" s="182"/>
      <c r="H664" s="182"/>
      <c r="I664" s="182"/>
      <c r="J664" s="182"/>
      <c r="K664" s="182"/>
      <c r="L664" s="182"/>
      <c r="M664" s="182"/>
      <c r="N664" s="182"/>
      <c r="O664" s="182"/>
      <c r="P664" s="182"/>
      <c r="Q664" s="182"/>
      <c r="R664" s="183"/>
      <c r="S664" s="183"/>
      <c r="X664" s="256"/>
      <c r="Y664" s="264"/>
    </row>
    <row r="665" spans="1:25" x14ac:dyDescent="0.2">
      <c r="A665" s="179" t="s">
        <v>188</v>
      </c>
      <c r="B665" s="229" t="s">
        <v>141</v>
      </c>
      <c r="C665" s="229" t="s">
        <v>142</v>
      </c>
      <c r="D665" s="187"/>
      <c r="E665" s="188"/>
      <c r="F665" s="189"/>
      <c r="G665" s="190">
        <f>SUMIF(AE666:AE675,"&lt;&gt;NOR",G666:G675)</f>
        <v>0</v>
      </c>
      <c r="H665" s="189"/>
      <c r="I665" s="189">
        <f>SUM(I666:I675)</f>
        <v>46991.17</v>
      </c>
      <c r="J665" s="189"/>
      <c r="K665" s="189">
        <f>SUM(K666:K675)</f>
        <v>316158.32</v>
      </c>
      <c r="L665" s="189"/>
      <c r="M665" s="189">
        <f>SUM(M666:M675)</f>
        <v>0</v>
      </c>
      <c r="N665" s="189"/>
      <c r="O665" s="189">
        <f>SUM(O666:O675)</f>
        <v>1.88</v>
      </c>
      <c r="P665" s="189"/>
      <c r="Q665" s="189">
        <f>SUM(Q666:Q675)</f>
        <v>0</v>
      </c>
      <c r="R665" s="191"/>
      <c r="S665" s="191"/>
      <c r="X665" s="256"/>
      <c r="Y665" s="265"/>
    </row>
    <row r="666" spans="1:25" ht="22.5" x14ac:dyDescent="0.2">
      <c r="A666" s="193">
        <v>199</v>
      </c>
      <c r="B666" s="230" t="s">
        <v>2061</v>
      </c>
      <c r="C666" s="230" t="s">
        <v>2062</v>
      </c>
      <c r="D666" s="195" t="s">
        <v>207</v>
      </c>
      <c r="E666" s="196">
        <v>135.02045790999998</v>
      </c>
      <c r="F666" s="199"/>
      <c r="G666" s="197">
        <f>ROUND(E666*F666,2)</f>
        <v>0</v>
      </c>
      <c r="H666" s="199">
        <v>348.03</v>
      </c>
      <c r="I666" s="197">
        <f>ROUND(E666*H666,2)</f>
        <v>46991.17</v>
      </c>
      <c r="J666" s="199">
        <v>1062.97</v>
      </c>
      <c r="K666" s="197">
        <f>ROUND(E666*J666,2)</f>
        <v>143522.70000000001</v>
      </c>
      <c r="L666" s="197">
        <v>21</v>
      </c>
      <c r="M666" s="197">
        <f>G666*(1+L666/100)</f>
        <v>0</v>
      </c>
      <c r="N666" s="197">
        <v>8.4700000000000001E-3</v>
      </c>
      <c r="O666" s="197">
        <f>ROUND(E666*N666,2)</f>
        <v>1.1399999999999999</v>
      </c>
      <c r="P666" s="197">
        <v>0</v>
      </c>
      <c r="Q666" s="197">
        <f>ROUND(E666*P666,2)</f>
        <v>0</v>
      </c>
      <c r="R666" s="198" t="s">
        <v>2063</v>
      </c>
      <c r="S666" s="198" t="s">
        <v>194</v>
      </c>
      <c r="X666" s="256"/>
      <c r="Y666" s="225"/>
    </row>
    <row r="667" spans="1:25" x14ac:dyDescent="0.2">
      <c r="A667" s="177"/>
      <c r="B667" s="234" t="s">
        <v>2064</v>
      </c>
      <c r="C667" s="235"/>
      <c r="D667" s="200"/>
      <c r="E667" s="201"/>
      <c r="F667" s="184"/>
      <c r="G667" s="184"/>
      <c r="H667" s="184"/>
      <c r="I667" s="184"/>
      <c r="J667" s="184"/>
      <c r="K667" s="184"/>
      <c r="L667" s="184"/>
      <c r="M667" s="184"/>
      <c r="N667" s="184"/>
      <c r="O667" s="184"/>
      <c r="P667" s="184"/>
      <c r="Q667" s="184"/>
      <c r="R667" s="185"/>
      <c r="S667" s="185"/>
      <c r="X667" s="256"/>
      <c r="Y667" s="244"/>
    </row>
    <row r="668" spans="1:25" x14ac:dyDescent="0.2">
      <c r="A668" s="177"/>
      <c r="B668" s="234" t="s">
        <v>1651</v>
      </c>
      <c r="C668" s="235"/>
      <c r="D668" s="200"/>
      <c r="E668" s="201">
        <v>135.02045790999998</v>
      </c>
      <c r="F668" s="184"/>
      <c r="G668" s="184"/>
      <c r="H668" s="184"/>
      <c r="I668" s="184"/>
      <c r="J668" s="184"/>
      <c r="K668" s="184"/>
      <c r="L668" s="184"/>
      <c r="M668" s="184"/>
      <c r="N668" s="184"/>
      <c r="O668" s="184"/>
      <c r="P668" s="184"/>
      <c r="Q668" s="184"/>
      <c r="R668" s="185"/>
      <c r="S668" s="185"/>
      <c r="X668" s="256"/>
      <c r="Y668" s="244"/>
    </row>
    <row r="669" spans="1:25" x14ac:dyDescent="0.2">
      <c r="A669" s="193">
        <v>200</v>
      </c>
      <c r="B669" s="230" t="s">
        <v>2065</v>
      </c>
      <c r="C669" s="230" t="s">
        <v>2066</v>
      </c>
      <c r="D669" s="195" t="s">
        <v>207</v>
      </c>
      <c r="E669" s="196">
        <v>148.52250370099998</v>
      </c>
      <c r="F669" s="199"/>
      <c r="G669" s="197">
        <f>ROUND(E669*F669,2)</f>
        <v>0</v>
      </c>
      <c r="H669" s="199">
        <v>0</v>
      </c>
      <c r="I669" s="197">
        <f>ROUND(E669*H669,2)</f>
        <v>0</v>
      </c>
      <c r="J669" s="199">
        <v>1155</v>
      </c>
      <c r="K669" s="197">
        <f>ROUND(E669*J669,2)</f>
        <v>171543.49</v>
      </c>
      <c r="L669" s="197">
        <v>21</v>
      </c>
      <c r="M669" s="197">
        <f>G669*(1+L669/100)</f>
        <v>0</v>
      </c>
      <c r="N669" s="197">
        <v>5.0000000000000001E-3</v>
      </c>
      <c r="O669" s="197">
        <f>ROUND(E669*N669,2)</f>
        <v>0.74</v>
      </c>
      <c r="P669" s="197">
        <v>0</v>
      </c>
      <c r="Q669" s="197">
        <f>ROUND(E669*P669,2)</f>
        <v>0</v>
      </c>
      <c r="R669" s="198"/>
      <c r="S669" s="198" t="s">
        <v>339</v>
      </c>
      <c r="X669" s="256"/>
      <c r="Y669" s="225"/>
    </row>
    <row r="670" spans="1:25" x14ac:dyDescent="0.2">
      <c r="A670" s="177"/>
      <c r="B670" s="234" t="s">
        <v>2067</v>
      </c>
      <c r="C670" s="235"/>
      <c r="D670" s="200"/>
      <c r="E670" s="201"/>
      <c r="F670" s="184"/>
      <c r="G670" s="184"/>
      <c r="H670" s="184"/>
      <c r="I670" s="184"/>
      <c r="J670" s="184"/>
      <c r="K670" s="184"/>
      <c r="L670" s="184"/>
      <c r="M670" s="184"/>
      <c r="N670" s="184"/>
      <c r="O670" s="184"/>
      <c r="P670" s="184"/>
      <c r="Q670" s="184"/>
      <c r="R670" s="185"/>
      <c r="S670" s="185"/>
      <c r="X670" s="256"/>
      <c r="Y670" s="244"/>
    </row>
    <row r="671" spans="1:25" x14ac:dyDescent="0.2">
      <c r="A671" s="177"/>
      <c r="B671" s="234" t="s">
        <v>2068</v>
      </c>
      <c r="C671" s="235"/>
      <c r="D671" s="200"/>
      <c r="E671" s="201">
        <v>148.52250370099998</v>
      </c>
      <c r="F671" s="184"/>
      <c r="G671" s="184"/>
      <c r="H671" s="184"/>
      <c r="I671" s="184"/>
      <c r="J671" s="184"/>
      <c r="K671" s="184"/>
      <c r="L671" s="184"/>
      <c r="M671" s="184"/>
      <c r="N671" s="184"/>
      <c r="O671" s="184"/>
      <c r="P671" s="184"/>
      <c r="Q671" s="184"/>
      <c r="R671" s="185"/>
      <c r="S671" s="185"/>
      <c r="X671" s="256"/>
      <c r="Y671" s="244"/>
    </row>
    <row r="672" spans="1:25" x14ac:dyDescent="0.2">
      <c r="A672" s="193">
        <v>201</v>
      </c>
      <c r="B672" s="230" t="s">
        <v>604</v>
      </c>
      <c r="C672" s="230" t="s">
        <v>605</v>
      </c>
      <c r="D672" s="195" t="s">
        <v>433</v>
      </c>
      <c r="E672" s="196">
        <v>1.8862369434000001</v>
      </c>
      <c r="F672" s="199"/>
      <c r="G672" s="197">
        <f>ROUND(E672*F672,2)</f>
        <v>0</v>
      </c>
      <c r="H672" s="236">
        <v>0</v>
      </c>
      <c r="I672" s="197">
        <f>ROUND(E672*H672,2)</f>
        <v>0</v>
      </c>
      <c r="J672" s="236">
        <v>579</v>
      </c>
      <c r="K672" s="197">
        <f>ROUND(E672*J672,2)</f>
        <v>1092.1300000000001</v>
      </c>
      <c r="L672" s="197">
        <v>21</v>
      </c>
      <c r="M672" s="197">
        <f>G672*(1+L672/100)</f>
        <v>0</v>
      </c>
      <c r="N672" s="197">
        <v>0</v>
      </c>
      <c r="O672" s="197">
        <f>ROUND(E672*N672,2)</f>
        <v>0</v>
      </c>
      <c r="P672" s="197">
        <v>0</v>
      </c>
      <c r="Q672" s="197">
        <f>ROUND(E672*P672,2)</f>
        <v>0</v>
      </c>
      <c r="R672" s="198" t="s">
        <v>312</v>
      </c>
      <c r="S672" s="198" t="s">
        <v>194</v>
      </c>
      <c r="X672" s="256"/>
      <c r="Y672" s="225"/>
    </row>
    <row r="673" spans="1:25" x14ac:dyDescent="0.2">
      <c r="A673" s="177"/>
      <c r="B673" s="234" t="s">
        <v>435</v>
      </c>
      <c r="C673" s="235"/>
      <c r="D673" s="200"/>
      <c r="E673" s="201"/>
      <c r="F673" s="184"/>
      <c r="G673" s="184"/>
      <c r="H673" s="184"/>
      <c r="I673" s="184"/>
      <c r="J673" s="184"/>
      <c r="K673" s="184"/>
      <c r="L673" s="184"/>
      <c r="M673" s="184"/>
      <c r="N673" s="184"/>
      <c r="O673" s="184"/>
      <c r="P673" s="184"/>
      <c r="Q673" s="184"/>
      <c r="R673" s="185"/>
      <c r="S673" s="185"/>
      <c r="X673" s="256"/>
      <c r="Y673" s="244"/>
    </row>
    <row r="674" spans="1:25" x14ac:dyDescent="0.2">
      <c r="A674" s="177"/>
      <c r="B674" s="234" t="s">
        <v>2069</v>
      </c>
      <c r="C674" s="235"/>
      <c r="D674" s="200"/>
      <c r="E674" s="201"/>
      <c r="F674" s="184"/>
      <c r="G674" s="184"/>
      <c r="H674" s="184"/>
      <c r="I674" s="184"/>
      <c r="J674" s="184"/>
      <c r="K674" s="184"/>
      <c r="L674" s="184"/>
      <c r="M674" s="184"/>
      <c r="N674" s="184"/>
      <c r="O674" s="184"/>
      <c r="P674" s="184"/>
      <c r="Q674" s="184"/>
      <c r="R674" s="185"/>
      <c r="S674" s="185"/>
      <c r="X674" s="256"/>
      <c r="Y674" s="244"/>
    </row>
    <row r="675" spans="1:25" x14ac:dyDescent="0.2">
      <c r="A675" s="177"/>
      <c r="B675" s="234" t="s">
        <v>2070</v>
      </c>
      <c r="C675" s="235"/>
      <c r="D675" s="200"/>
      <c r="E675" s="201">
        <v>1.8862369434000001</v>
      </c>
      <c r="F675" s="184"/>
      <c r="G675" s="184"/>
      <c r="H675" s="184"/>
      <c r="I675" s="184"/>
      <c r="J675" s="184"/>
      <c r="K675" s="184"/>
      <c r="L675" s="184"/>
      <c r="M675" s="184"/>
      <c r="N675" s="184"/>
      <c r="O675" s="184"/>
      <c r="P675" s="184"/>
      <c r="Q675" s="184"/>
      <c r="R675" s="185"/>
      <c r="S675" s="185"/>
      <c r="X675" s="256"/>
      <c r="Y675" s="244"/>
    </row>
    <row r="676" spans="1:25" x14ac:dyDescent="0.2">
      <c r="A676" s="162"/>
      <c r="B676" s="231"/>
      <c r="C676" s="231"/>
      <c r="D676" s="180"/>
      <c r="E676" s="181"/>
      <c r="F676" s="182"/>
      <c r="G676" s="182"/>
      <c r="H676" s="182"/>
      <c r="I676" s="182"/>
      <c r="J676" s="182"/>
      <c r="K676" s="182"/>
      <c r="L676" s="182"/>
      <c r="M676" s="182"/>
      <c r="N676" s="182"/>
      <c r="O676" s="182"/>
      <c r="P676" s="182"/>
      <c r="Q676" s="182"/>
      <c r="R676" s="183"/>
      <c r="S676" s="183"/>
      <c r="X676" s="256"/>
      <c r="Y676" s="264"/>
    </row>
    <row r="677" spans="1:25" x14ac:dyDescent="0.2">
      <c r="A677" s="179" t="s">
        <v>188</v>
      </c>
      <c r="B677" s="229" t="s">
        <v>143</v>
      </c>
      <c r="C677" s="229" t="s">
        <v>144</v>
      </c>
      <c r="D677" s="187"/>
      <c r="E677" s="188"/>
      <c r="F677" s="189"/>
      <c r="G677" s="190">
        <f>SUMIF(AE678:AE689,"&lt;&gt;NOR",G678:G689)</f>
        <v>0</v>
      </c>
      <c r="H677" s="189"/>
      <c r="I677" s="189">
        <f>SUM(I678:I689)</f>
        <v>10514.43</v>
      </c>
      <c r="J677" s="189"/>
      <c r="K677" s="189">
        <f>SUM(K678:K689)</f>
        <v>68436.05</v>
      </c>
      <c r="L677" s="189"/>
      <c r="M677" s="189">
        <f>SUM(M678:M689)</f>
        <v>0</v>
      </c>
      <c r="N677" s="189"/>
      <c r="O677" s="189">
        <f>SUM(O678:O689)</f>
        <v>0.17</v>
      </c>
      <c r="P677" s="189"/>
      <c r="Q677" s="189">
        <f>SUM(Q678:Q689)</f>
        <v>0</v>
      </c>
      <c r="R677" s="191"/>
      <c r="S677" s="191"/>
      <c r="X677" s="256"/>
      <c r="Y677" s="265"/>
    </row>
    <row r="678" spans="1:25" x14ac:dyDescent="0.2">
      <c r="A678" s="193">
        <v>202</v>
      </c>
      <c r="B678" s="230" t="s">
        <v>608</v>
      </c>
      <c r="C678" s="230" t="s">
        <v>609</v>
      </c>
      <c r="D678" s="195" t="s">
        <v>610</v>
      </c>
      <c r="E678" s="196">
        <v>5.96638</v>
      </c>
      <c r="F678" s="199"/>
      <c r="G678" s="197">
        <f>ROUND(E678*F678,2)</f>
        <v>0</v>
      </c>
      <c r="H678" s="199">
        <v>164.73</v>
      </c>
      <c r="I678" s="197">
        <f>ROUND(E678*H678,2)</f>
        <v>982.84</v>
      </c>
      <c r="J678" s="199">
        <v>335.27</v>
      </c>
      <c r="K678" s="197">
        <f>ROUND(E678*J678,2)</f>
        <v>2000.35</v>
      </c>
      <c r="L678" s="197">
        <v>21</v>
      </c>
      <c r="M678" s="197">
        <f>G678*(1+L678/100)</f>
        <v>0</v>
      </c>
      <c r="N678" s="197">
        <v>0</v>
      </c>
      <c r="O678" s="197">
        <f>ROUND(E678*N678,2)</f>
        <v>0</v>
      </c>
      <c r="P678" s="197">
        <v>0</v>
      </c>
      <c r="Q678" s="197">
        <f>ROUND(E678*P678,2)</f>
        <v>0</v>
      </c>
      <c r="R678" s="198"/>
      <c r="S678" s="198" t="s">
        <v>339</v>
      </c>
      <c r="X678" s="256"/>
      <c r="Y678" s="225"/>
    </row>
    <row r="679" spans="1:25" x14ac:dyDescent="0.2">
      <c r="A679" s="193">
        <v>203</v>
      </c>
      <c r="B679" s="230" t="s">
        <v>2071</v>
      </c>
      <c r="C679" s="230" t="s">
        <v>2072</v>
      </c>
      <c r="D679" s="195" t="s">
        <v>207</v>
      </c>
      <c r="E679" s="196">
        <v>37.8939113112</v>
      </c>
      <c r="F679" s="199"/>
      <c r="G679" s="197">
        <f>ROUND(E679*F679,2)</f>
        <v>0</v>
      </c>
      <c r="H679" s="199">
        <v>35.119999999999997</v>
      </c>
      <c r="I679" s="197">
        <f>ROUND(E679*H679,2)</f>
        <v>1330.83</v>
      </c>
      <c r="J679" s="199">
        <v>140.88</v>
      </c>
      <c r="K679" s="197">
        <f>ROUND(E679*J679,2)</f>
        <v>5338.49</v>
      </c>
      <c r="L679" s="197">
        <v>21</v>
      </c>
      <c r="M679" s="197">
        <f>G679*(1+L679/100)</f>
        <v>0</v>
      </c>
      <c r="N679" s="197">
        <v>2.7999999999999998E-4</v>
      </c>
      <c r="O679" s="197">
        <f>ROUND(E679*N679,2)</f>
        <v>0.01</v>
      </c>
      <c r="P679" s="197">
        <v>0</v>
      </c>
      <c r="Q679" s="197">
        <f>ROUND(E679*P679,2)</f>
        <v>0</v>
      </c>
      <c r="R679" s="198" t="s">
        <v>861</v>
      </c>
      <c r="S679" s="198" t="s">
        <v>194</v>
      </c>
      <c r="X679" s="256"/>
      <c r="Y679" s="225"/>
    </row>
    <row r="680" spans="1:25" x14ac:dyDescent="0.2">
      <c r="A680" s="177"/>
      <c r="B680" s="319" t="s">
        <v>2073</v>
      </c>
      <c r="C680" s="319"/>
      <c r="D680" s="320"/>
      <c r="E680" s="320"/>
      <c r="F680" s="320"/>
      <c r="G680" s="320"/>
      <c r="H680" s="184"/>
      <c r="I680" s="184"/>
      <c r="J680" s="184"/>
      <c r="K680" s="184"/>
      <c r="L680" s="184"/>
      <c r="M680" s="184"/>
      <c r="N680" s="184"/>
      <c r="O680" s="184"/>
      <c r="P680" s="184"/>
      <c r="Q680" s="184"/>
      <c r="R680" s="185"/>
      <c r="S680" s="185"/>
      <c r="X680" s="256"/>
      <c r="Y680" s="256"/>
    </row>
    <row r="681" spans="1:25" x14ac:dyDescent="0.2">
      <c r="A681" s="177"/>
      <c r="B681" s="234" t="s">
        <v>2074</v>
      </c>
      <c r="C681" s="235"/>
      <c r="D681" s="200"/>
      <c r="E681" s="201"/>
      <c r="F681" s="184"/>
      <c r="G681" s="184"/>
      <c r="H681" s="184"/>
      <c r="I681" s="184"/>
      <c r="J681" s="184"/>
      <c r="K681" s="184"/>
      <c r="L681" s="184"/>
      <c r="M681" s="184"/>
      <c r="N681" s="184"/>
      <c r="O681" s="184"/>
      <c r="P681" s="184"/>
      <c r="Q681" s="184"/>
      <c r="R681" s="185"/>
      <c r="S681" s="185"/>
      <c r="X681" s="256"/>
      <c r="Y681" s="256"/>
    </row>
    <row r="682" spans="1:25" x14ac:dyDescent="0.2">
      <c r="A682" s="177"/>
      <c r="B682" s="234" t="s">
        <v>2075</v>
      </c>
      <c r="C682" s="235"/>
      <c r="D682" s="200"/>
      <c r="E682" s="201"/>
      <c r="F682" s="184"/>
      <c r="G682" s="184"/>
      <c r="H682" s="184"/>
      <c r="I682" s="184"/>
      <c r="J682" s="184"/>
      <c r="K682" s="184"/>
      <c r="L682" s="184"/>
      <c r="M682" s="184"/>
      <c r="N682" s="184"/>
      <c r="O682" s="184"/>
      <c r="P682" s="184"/>
      <c r="Q682" s="184"/>
      <c r="R682" s="185"/>
      <c r="S682" s="185"/>
      <c r="X682" s="256"/>
      <c r="Y682" s="256"/>
    </row>
    <row r="683" spans="1:25" x14ac:dyDescent="0.2">
      <c r="A683" s="177"/>
      <c r="B683" s="234" t="s">
        <v>2076</v>
      </c>
      <c r="C683" s="235"/>
      <c r="D683" s="200"/>
      <c r="E683" s="201"/>
      <c r="F683" s="184"/>
      <c r="G683" s="184"/>
      <c r="H683" s="184"/>
      <c r="I683" s="184"/>
      <c r="J683" s="184"/>
      <c r="K683" s="184"/>
      <c r="L683" s="184"/>
      <c r="M683" s="184"/>
      <c r="N683" s="184"/>
      <c r="O683" s="184"/>
      <c r="P683" s="184"/>
      <c r="Q683" s="184"/>
      <c r="R683" s="185"/>
      <c r="S683" s="185"/>
      <c r="X683" s="256"/>
      <c r="Y683" s="256"/>
    </row>
    <row r="684" spans="1:25" x14ac:dyDescent="0.2">
      <c r="A684" s="177"/>
      <c r="B684" s="234" t="s">
        <v>2077</v>
      </c>
      <c r="C684" s="235"/>
      <c r="D684" s="200"/>
      <c r="E684" s="201">
        <v>37.8939113112</v>
      </c>
      <c r="F684" s="184"/>
      <c r="G684" s="184"/>
      <c r="H684" s="184"/>
      <c r="I684" s="184"/>
      <c r="J684" s="184"/>
      <c r="K684" s="184"/>
      <c r="L684" s="184"/>
      <c r="M684" s="184"/>
      <c r="N684" s="184"/>
      <c r="O684" s="184"/>
      <c r="P684" s="184"/>
      <c r="Q684" s="184"/>
      <c r="R684" s="185"/>
      <c r="S684" s="185"/>
      <c r="X684" s="256"/>
      <c r="Y684" s="244"/>
    </row>
    <row r="685" spans="1:25" x14ac:dyDescent="0.2">
      <c r="A685" s="193">
        <v>204</v>
      </c>
      <c r="B685" s="230" t="s">
        <v>2078</v>
      </c>
      <c r="C685" s="230" t="s">
        <v>2079</v>
      </c>
      <c r="D685" s="195" t="s">
        <v>207</v>
      </c>
      <c r="E685" s="196">
        <v>37.893928357999997</v>
      </c>
      <c r="F685" s="199"/>
      <c r="G685" s="197">
        <f>ROUND(E685*F685,2)</f>
        <v>0</v>
      </c>
      <c r="H685" s="199">
        <v>9.39</v>
      </c>
      <c r="I685" s="197">
        <f>ROUND(E685*H685,2)</f>
        <v>355.82</v>
      </c>
      <c r="J685" s="199">
        <v>59.51</v>
      </c>
      <c r="K685" s="197">
        <f>ROUND(E685*J685,2)</f>
        <v>2255.0700000000002</v>
      </c>
      <c r="L685" s="197">
        <v>21</v>
      </c>
      <c r="M685" s="197">
        <f>G685*(1+L685/100)</f>
        <v>0</v>
      </c>
      <c r="N685" s="197">
        <v>8.0000000000000007E-5</v>
      </c>
      <c r="O685" s="197">
        <f>ROUND(E685*N685,2)</f>
        <v>0</v>
      </c>
      <c r="P685" s="197">
        <v>0</v>
      </c>
      <c r="Q685" s="197">
        <f>ROUND(E685*P685,2)</f>
        <v>0</v>
      </c>
      <c r="R685" s="198" t="s">
        <v>861</v>
      </c>
      <c r="S685" s="198" t="s">
        <v>194</v>
      </c>
      <c r="X685" s="256"/>
      <c r="Y685" s="225"/>
    </row>
    <row r="686" spans="1:25" ht="22.5" x14ac:dyDescent="0.2">
      <c r="A686" s="193">
        <v>205</v>
      </c>
      <c r="B686" s="230" t="s">
        <v>2080</v>
      </c>
      <c r="C686" s="230" t="s">
        <v>2081</v>
      </c>
      <c r="D686" s="195" t="s">
        <v>207</v>
      </c>
      <c r="E686" s="196">
        <v>1022.808</v>
      </c>
      <c r="F686" s="199"/>
      <c r="G686" s="197">
        <f>ROUND(E686*F686,2)</f>
        <v>0</v>
      </c>
      <c r="H686" s="199">
        <v>7.67</v>
      </c>
      <c r="I686" s="197">
        <f>ROUND(E686*H686,2)</f>
        <v>7844.94</v>
      </c>
      <c r="J686" s="199">
        <v>57.53</v>
      </c>
      <c r="K686" s="197">
        <f>ROUND(E686*J686,2)</f>
        <v>58842.14</v>
      </c>
      <c r="L686" s="197">
        <v>21</v>
      </c>
      <c r="M686" s="197">
        <f>G686*(1+L686/100)</f>
        <v>0</v>
      </c>
      <c r="N686" s="197">
        <v>1.6000000000000001E-4</v>
      </c>
      <c r="O686" s="197">
        <f>ROUND(E686*N686,2)</f>
        <v>0.16</v>
      </c>
      <c r="P686" s="197">
        <v>0</v>
      </c>
      <c r="Q686" s="197">
        <f>ROUND(E686*P686,2)</f>
        <v>0</v>
      </c>
      <c r="R686" s="198" t="s">
        <v>861</v>
      </c>
      <c r="S686" s="198" t="s">
        <v>194</v>
      </c>
      <c r="X686" s="256"/>
      <c r="Y686" s="225"/>
    </row>
    <row r="687" spans="1:25" x14ac:dyDescent="0.2">
      <c r="A687" s="177"/>
      <c r="B687" s="319" t="s">
        <v>2082</v>
      </c>
      <c r="C687" s="319"/>
      <c r="D687" s="320"/>
      <c r="E687" s="320"/>
      <c r="F687" s="320"/>
      <c r="G687" s="320"/>
      <c r="H687" s="184"/>
      <c r="I687" s="184"/>
      <c r="J687" s="184"/>
      <c r="K687" s="184"/>
      <c r="L687" s="184"/>
      <c r="M687" s="184"/>
      <c r="N687" s="184"/>
      <c r="O687" s="184"/>
      <c r="P687" s="184"/>
      <c r="Q687" s="184"/>
      <c r="R687" s="185"/>
      <c r="S687" s="185"/>
      <c r="X687" s="256"/>
      <c r="Y687" s="256"/>
    </row>
    <row r="688" spans="1:25" x14ac:dyDescent="0.2">
      <c r="A688" s="177"/>
      <c r="B688" s="234" t="s">
        <v>2083</v>
      </c>
      <c r="C688" s="235"/>
      <c r="D688" s="200"/>
      <c r="E688" s="201"/>
      <c r="F688" s="184"/>
      <c r="G688" s="184"/>
      <c r="H688" s="184"/>
      <c r="I688" s="184"/>
      <c r="J688" s="184"/>
      <c r="K688" s="184"/>
      <c r="L688" s="184"/>
      <c r="M688" s="184"/>
      <c r="N688" s="184"/>
      <c r="O688" s="184"/>
      <c r="P688" s="184"/>
      <c r="Q688" s="184"/>
      <c r="R688" s="185"/>
      <c r="S688" s="185"/>
      <c r="X688" s="256"/>
      <c r="Y688" s="256"/>
    </row>
    <row r="689" spans="1:25" x14ac:dyDescent="0.2">
      <c r="A689" s="177"/>
      <c r="B689" s="234" t="s">
        <v>2084</v>
      </c>
      <c r="C689" s="235"/>
      <c r="D689" s="200"/>
      <c r="E689" s="201">
        <v>1022.808</v>
      </c>
      <c r="F689" s="184"/>
      <c r="G689" s="184"/>
      <c r="H689" s="184"/>
      <c r="I689" s="184"/>
      <c r="J689" s="184"/>
      <c r="K689" s="184"/>
      <c r="L689" s="184"/>
      <c r="M689" s="184"/>
      <c r="N689" s="184"/>
      <c r="O689" s="184"/>
      <c r="P689" s="184"/>
      <c r="Q689" s="184"/>
      <c r="R689" s="185"/>
      <c r="S689" s="185"/>
      <c r="X689" s="256"/>
      <c r="Y689" s="244"/>
    </row>
    <row r="690" spans="1:25" x14ac:dyDescent="0.2">
      <c r="A690" s="162"/>
      <c r="B690" s="231"/>
      <c r="C690" s="231"/>
      <c r="D690" s="180"/>
      <c r="E690" s="181"/>
      <c r="F690" s="182"/>
      <c r="G690" s="182"/>
      <c r="H690" s="182"/>
      <c r="I690" s="182"/>
      <c r="J690" s="182"/>
      <c r="K690" s="182"/>
      <c r="L690" s="182"/>
      <c r="M690" s="182"/>
      <c r="N690" s="182"/>
      <c r="O690" s="182"/>
      <c r="P690" s="182"/>
      <c r="Q690" s="182"/>
      <c r="R690" s="183"/>
      <c r="S690" s="183"/>
      <c r="X690" s="256"/>
      <c r="Y690" s="264"/>
    </row>
    <row r="691" spans="1:25" x14ac:dyDescent="0.2">
      <c r="A691" s="179" t="s">
        <v>188</v>
      </c>
      <c r="B691" s="229" t="s">
        <v>145</v>
      </c>
      <c r="C691" s="229" t="s">
        <v>146</v>
      </c>
      <c r="D691" s="187"/>
      <c r="E691" s="188"/>
      <c r="F691" s="189"/>
      <c r="G691" s="190">
        <f>SUMIF(AE692:AE707,"&lt;&gt;NOR",G692:G707)</f>
        <v>0</v>
      </c>
      <c r="H691" s="189"/>
      <c r="I691" s="189">
        <f>SUM(I692:I707)</f>
        <v>14819.2</v>
      </c>
      <c r="J691" s="189"/>
      <c r="K691" s="189">
        <f>SUM(K692:K707)</f>
        <v>47040.95</v>
      </c>
      <c r="L691" s="189"/>
      <c r="M691" s="189">
        <f>SUM(M692:M707)</f>
        <v>0</v>
      </c>
      <c r="N691" s="189"/>
      <c r="O691" s="189">
        <f>SUM(O692:O707)</f>
        <v>0.3</v>
      </c>
      <c r="P691" s="189"/>
      <c r="Q691" s="189">
        <f>SUM(Q692:Q707)</f>
        <v>0</v>
      </c>
      <c r="R691" s="191"/>
      <c r="S691" s="191"/>
      <c r="X691" s="256"/>
      <c r="Y691" s="265"/>
    </row>
    <row r="692" spans="1:25" x14ac:dyDescent="0.2">
      <c r="A692" s="193">
        <v>206</v>
      </c>
      <c r="B692" s="230" t="s">
        <v>611</v>
      </c>
      <c r="C692" s="230" t="s">
        <v>612</v>
      </c>
      <c r="D692" s="195" t="s">
        <v>207</v>
      </c>
      <c r="E692" s="196">
        <v>563.65721510399999</v>
      </c>
      <c r="F692" s="199"/>
      <c r="G692" s="197">
        <f>ROUND(E692*F692,2)</f>
        <v>0</v>
      </c>
      <c r="H692" s="199">
        <v>20.38</v>
      </c>
      <c r="I692" s="197">
        <f>ROUND(E692*H692,2)</f>
        <v>11487.33</v>
      </c>
      <c r="J692" s="199">
        <v>65.42</v>
      </c>
      <c r="K692" s="197">
        <f>ROUND(E692*J692,2)</f>
        <v>36874.46</v>
      </c>
      <c r="L692" s="197">
        <v>21</v>
      </c>
      <c r="M692" s="197">
        <f>G692*(1+L692/100)</f>
        <v>0</v>
      </c>
      <c r="N692" s="197">
        <v>4.2000000000000002E-4</v>
      </c>
      <c r="O692" s="197">
        <f>ROUND(E692*N692,2)</f>
        <v>0.24</v>
      </c>
      <c r="P692" s="197">
        <v>0</v>
      </c>
      <c r="Q692" s="197">
        <f>ROUND(E692*P692,2)</f>
        <v>0</v>
      </c>
      <c r="R692" s="198" t="s">
        <v>441</v>
      </c>
      <c r="S692" s="198" t="s">
        <v>194</v>
      </c>
      <c r="X692" s="256"/>
      <c r="Y692" s="225"/>
    </row>
    <row r="693" spans="1:25" x14ac:dyDescent="0.2">
      <c r="A693" s="177"/>
      <c r="B693" s="317" t="s">
        <v>2085</v>
      </c>
      <c r="C693" s="317"/>
      <c r="D693" s="318"/>
      <c r="E693" s="201"/>
      <c r="F693" s="184"/>
      <c r="G693" s="184"/>
      <c r="H693" s="184"/>
      <c r="I693" s="184"/>
      <c r="J693" s="184"/>
      <c r="K693" s="184"/>
      <c r="L693" s="184"/>
      <c r="M693" s="184"/>
      <c r="N693" s="184"/>
      <c r="O693" s="184"/>
      <c r="P693" s="184"/>
      <c r="Q693" s="184"/>
      <c r="R693" s="185"/>
      <c r="S693" s="185"/>
      <c r="X693" s="256"/>
      <c r="Y693" s="244"/>
    </row>
    <row r="694" spans="1:25" x14ac:dyDescent="0.2">
      <c r="A694" s="177"/>
      <c r="B694" s="234" t="s">
        <v>2086</v>
      </c>
      <c r="C694" s="235"/>
      <c r="D694" s="200"/>
      <c r="E694" s="201"/>
      <c r="F694" s="184"/>
      <c r="G694" s="184"/>
      <c r="H694" s="184"/>
      <c r="I694" s="184"/>
      <c r="J694" s="184"/>
      <c r="K694" s="184"/>
      <c r="L694" s="184"/>
      <c r="M694" s="184"/>
      <c r="N694" s="184"/>
      <c r="O694" s="184"/>
      <c r="P694" s="184"/>
      <c r="Q694" s="184"/>
      <c r="R694" s="185"/>
      <c r="S694" s="185"/>
      <c r="X694" s="256"/>
      <c r="Y694" s="244"/>
    </row>
    <row r="695" spans="1:25" x14ac:dyDescent="0.2">
      <c r="A695" s="177"/>
      <c r="B695" s="234" t="s">
        <v>2087</v>
      </c>
      <c r="C695" s="235"/>
      <c r="D695" s="200"/>
      <c r="E695" s="201"/>
      <c r="F695" s="184"/>
      <c r="G695" s="184"/>
      <c r="H695" s="184"/>
      <c r="I695" s="184"/>
      <c r="J695" s="184"/>
      <c r="K695" s="184"/>
      <c r="L695" s="184"/>
      <c r="M695" s="184"/>
      <c r="N695" s="184"/>
      <c r="O695" s="184"/>
      <c r="P695" s="184"/>
      <c r="Q695" s="184"/>
      <c r="R695" s="185"/>
      <c r="S695" s="185"/>
      <c r="X695" s="256"/>
      <c r="Y695" s="244"/>
    </row>
    <row r="696" spans="1:25" x14ac:dyDescent="0.2">
      <c r="A696" s="177"/>
      <c r="B696" s="234" t="s">
        <v>2088</v>
      </c>
      <c r="C696" s="235"/>
      <c r="D696" s="200"/>
      <c r="E696" s="201"/>
      <c r="F696" s="184"/>
      <c r="G696" s="184"/>
      <c r="H696" s="184"/>
      <c r="I696" s="184"/>
      <c r="J696" s="184"/>
      <c r="K696" s="184"/>
      <c r="L696" s="184"/>
      <c r="M696" s="184"/>
      <c r="N696" s="184"/>
      <c r="O696" s="184"/>
      <c r="P696" s="184"/>
      <c r="Q696" s="184"/>
      <c r="R696" s="185"/>
      <c r="S696" s="185"/>
      <c r="X696" s="256"/>
      <c r="Y696" s="244"/>
    </row>
    <row r="697" spans="1:25" x14ac:dyDescent="0.2">
      <c r="A697" s="177"/>
      <c r="B697" s="234" t="s">
        <v>2089</v>
      </c>
      <c r="C697" s="235"/>
      <c r="D697" s="200"/>
      <c r="E697" s="201"/>
      <c r="F697" s="184"/>
      <c r="G697" s="184"/>
      <c r="H697" s="184"/>
      <c r="I697" s="184"/>
      <c r="J697" s="184"/>
      <c r="K697" s="184"/>
      <c r="L697" s="184"/>
      <c r="M697" s="184"/>
      <c r="N697" s="184"/>
      <c r="O697" s="184"/>
      <c r="P697" s="184"/>
      <c r="Q697" s="184"/>
      <c r="R697" s="185"/>
      <c r="S697" s="185"/>
      <c r="X697" s="256"/>
      <c r="Y697" s="244"/>
    </row>
    <row r="698" spans="1:25" x14ac:dyDescent="0.2">
      <c r="A698" s="177"/>
      <c r="B698" s="234" t="s">
        <v>2090</v>
      </c>
      <c r="C698" s="235"/>
      <c r="D698" s="200"/>
      <c r="E698" s="201"/>
      <c r="F698" s="184"/>
      <c r="G698" s="184"/>
      <c r="H698" s="184"/>
      <c r="I698" s="184"/>
      <c r="J698" s="184"/>
      <c r="K698" s="184"/>
      <c r="L698" s="184"/>
      <c r="M698" s="184"/>
      <c r="N698" s="184"/>
      <c r="O698" s="184"/>
      <c r="P698" s="184"/>
      <c r="Q698" s="184"/>
      <c r="R698" s="185"/>
      <c r="S698" s="185"/>
      <c r="X698" s="256"/>
      <c r="Y698" s="244"/>
    </row>
    <row r="699" spans="1:25" x14ac:dyDescent="0.2">
      <c r="A699" s="177"/>
      <c r="B699" s="234" t="s">
        <v>2091</v>
      </c>
      <c r="C699" s="235"/>
      <c r="D699" s="200"/>
      <c r="E699" s="201"/>
      <c r="F699" s="184"/>
      <c r="G699" s="184"/>
      <c r="H699" s="184"/>
      <c r="I699" s="184"/>
      <c r="J699" s="184"/>
      <c r="K699" s="184"/>
      <c r="L699" s="184"/>
      <c r="M699" s="184"/>
      <c r="N699" s="184"/>
      <c r="O699" s="184"/>
      <c r="P699" s="184"/>
      <c r="Q699" s="184"/>
      <c r="R699" s="185"/>
      <c r="S699" s="185"/>
      <c r="X699" s="256"/>
      <c r="Y699" s="244"/>
    </row>
    <row r="700" spans="1:25" x14ac:dyDescent="0.2">
      <c r="A700" s="177"/>
      <c r="B700" s="234" t="s">
        <v>2092</v>
      </c>
      <c r="C700" s="235"/>
      <c r="D700" s="200"/>
      <c r="E700" s="201"/>
      <c r="F700" s="184"/>
      <c r="G700" s="184"/>
      <c r="H700" s="184"/>
      <c r="I700" s="184"/>
      <c r="J700" s="184"/>
      <c r="K700" s="184"/>
      <c r="L700" s="184"/>
      <c r="M700" s="184"/>
      <c r="N700" s="184"/>
      <c r="O700" s="184"/>
      <c r="P700" s="184"/>
      <c r="Q700" s="184"/>
      <c r="R700" s="185"/>
      <c r="S700" s="185"/>
      <c r="X700" s="256"/>
      <c r="Y700" s="244"/>
    </row>
    <row r="701" spans="1:25" x14ac:dyDescent="0.2">
      <c r="A701" s="177"/>
      <c r="B701" s="234" t="s">
        <v>2093</v>
      </c>
      <c r="C701" s="235"/>
      <c r="D701" s="200"/>
      <c r="E701" s="201"/>
      <c r="F701" s="184"/>
      <c r="G701" s="184"/>
      <c r="H701" s="184"/>
      <c r="I701" s="184"/>
      <c r="J701" s="184"/>
      <c r="K701" s="184"/>
      <c r="L701" s="184"/>
      <c r="M701" s="184"/>
      <c r="N701" s="184"/>
      <c r="O701" s="184"/>
      <c r="P701" s="184"/>
      <c r="Q701" s="184"/>
      <c r="R701" s="185"/>
      <c r="S701" s="185"/>
      <c r="X701" s="256"/>
      <c r="Y701" s="244"/>
    </row>
    <row r="702" spans="1:25" x14ac:dyDescent="0.2">
      <c r="A702" s="177"/>
      <c r="B702" s="234" t="s">
        <v>2094</v>
      </c>
      <c r="C702" s="235"/>
      <c r="D702" s="200"/>
      <c r="E702" s="201">
        <v>563.65721510399999</v>
      </c>
      <c r="F702" s="184"/>
      <c r="G702" s="184"/>
      <c r="H702" s="184"/>
      <c r="I702" s="184"/>
      <c r="J702" s="184"/>
      <c r="K702" s="184"/>
      <c r="L702" s="184"/>
      <c r="M702" s="184"/>
      <c r="N702" s="184"/>
      <c r="O702" s="184"/>
      <c r="P702" s="184"/>
      <c r="Q702" s="184"/>
      <c r="R702" s="185"/>
      <c r="S702" s="185"/>
      <c r="X702" s="256"/>
      <c r="Y702" s="244"/>
    </row>
    <row r="703" spans="1:25" ht="22.5" x14ac:dyDescent="0.2">
      <c r="A703" s="193">
        <v>207</v>
      </c>
      <c r="B703" s="230" t="s">
        <v>2095</v>
      </c>
      <c r="C703" s="230" t="s">
        <v>2096</v>
      </c>
      <c r="D703" s="195" t="s">
        <v>207</v>
      </c>
      <c r="E703" s="196">
        <v>155.33214627999999</v>
      </c>
      <c r="F703" s="199"/>
      <c r="G703" s="197">
        <f>ROUND(E703*F703,2)</f>
        <v>0</v>
      </c>
      <c r="H703" s="199">
        <v>21.45</v>
      </c>
      <c r="I703" s="197">
        <f>ROUND(E703*H703,2)</f>
        <v>3331.87</v>
      </c>
      <c r="J703" s="199">
        <v>65.45</v>
      </c>
      <c r="K703" s="197">
        <f>ROUND(E703*J703,2)</f>
        <v>10166.49</v>
      </c>
      <c r="L703" s="197">
        <v>21</v>
      </c>
      <c r="M703" s="197">
        <f>G703*(1+L703/100)</f>
        <v>0</v>
      </c>
      <c r="N703" s="197">
        <v>3.6999999999999999E-4</v>
      </c>
      <c r="O703" s="197">
        <f>ROUND(E703*N703,2)</f>
        <v>0.06</v>
      </c>
      <c r="P703" s="197">
        <v>0</v>
      </c>
      <c r="Q703" s="197">
        <f>ROUND(E703*P703,2)</f>
        <v>0</v>
      </c>
      <c r="R703" s="198" t="s">
        <v>441</v>
      </c>
      <c r="S703" s="198" t="s">
        <v>194</v>
      </c>
      <c r="X703" s="256"/>
      <c r="Y703" s="225"/>
    </row>
    <row r="704" spans="1:25" x14ac:dyDescent="0.2">
      <c r="A704" s="177"/>
      <c r="B704" s="234" t="s">
        <v>2097</v>
      </c>
      <c r="C704" s="235"/>
      <c r="D704" s="200"/>
      <c r="E704" s="201"/>
      <c r="F704" s="184"/>
      <c r="G704" s="184"/>
      <c r="H704" s="184"/>
      <c r="I704" s="184"/>
      <c r="J704" s="184"/>
      <c r="K704" s="184"/>
      <c r="L704" s="184"/>
      <c r="M704" s="184"/>
      <c r="N704" s="184"/>
      <c r="O704" s="184"/>
      <c r="P704" s="184"/>
      <c r="Q704" s="184"/>
      <c r="R704" s="185"/>
      <c r="S704" s="185"/>
      <c r="X704" s="256"/>
      <c r="Y704" s="244"/>
    </row>
    <row r="705" spans="1:25" x14ac:dyDescent="0.2">
      <c r="A705" s="177"/>
      <c r="B705" s="234" t="s">
        <v>2098</v>
      </c>
      <c r="C705" s="235"/>
      <c r="D705" s="200"/>
      <c r="E705" s="201"/>
      <c r="F705" s="184"/>
      <c r="G705" s="184"/>
      <c r="H705" s="184"/>
      <c r="I705" s="184"/>
      <c r="J705" s="184"/>
      <c r="K705" s="184"/>
      <c r="L705" s="184"/>
      <c r="M705" s="184"/>
      <c r="N705" s="184"/>
      <c r="O705" s="184"/>
      <c r="P705" s="184"/>
      <c r="Q705" s="184"/>
      <c r="R705" s="185"/>
      <c r="S705" s="185"/>
      <c r="X705" s="256"/>
      <c r="Y705" s="244"/>
    </row>
    <row r="706" spans="1:25" x14ac:dyDescent="0.2">
      <c r="A706" s="177"/>
      <c r="B706" s="234" t="s">
        <v>2099</v>
      </c>
      <c r="C706" s="235"/>
      <c r="D706" s="200"/>
      <c r="E706" s="201"/>
      <c r="F706" s="184"/>
      <c r="G706" s="184"/>
      <c r="H706" s="184"/>
      <c r="I706" s="184"/>
      <c r="J706" s="184"/>
      <c r="K706" s="184"/>
      <c r="L706" s="184"/>
      <c r="M706" s="184"/>
      <c r="N706" s="184"/>
      <c r="O706" s="184"/>
      <c r="P706" s="184"/>
      <c r="Q706" s="184"/>
      <c r="R706" s="185"/>
      <c r="S706" s="185"/>
      <c r="X706" s="256"/>
      <c r="Y706" s="244"/>
    </row>
    <row r="707" spans="1:25" x14ac:dyDescent="0.2">
      <c r="A707" s="177"/>
      <c r="B707" s="234" t="s">
        <v>2100</v>
      </c>
      <c r="C707" s="235"/>
      <c r="D707" s="200"/>
      <c r="E707" s="201">
        <v>155.33214627999999</v>
      </c>
      <c r="F707" s="184"/>
      <c r="G707" s="184"/>
      <c r="H707" s="184"/>
      <c r="I707" s="184"/>
      <c r="J707" s="184"/>
      <c r="K707" s="184"/>
      <c r="L707" s="184"/>
      <c r="M707" s="184"/>
      <c r="N707" s="184"/>
      <c r="O707" s="184"/>
      <c r="P707" s="184"/>
      <c r="Q707" s="184"/>
      <c r="R707" s="185"/>
      <c r="S707" s="185"/>
      <c r="X707" s="256"/>
      <c r="Y707" s="244"/>
    </row>
    <row r="708" spans="1:25" x14ac:dyDescent="0.2">
      <c r="A708" s="162"/>
      <c r="B708" s="231"/>
      <c r="C708" s="231"/>
      <c r="D708" s="180"/>
      <c r="E708" s="181"/>
      <c r="F708" s="182"/>
      <c r="G708" s="182"/>
      <c r="H708" s="182"/>
      <c r="I708" s="182"/>
      <c r="J708" s="182"/>
      <c r="K708" s="182"/>
      <c r="L708" s="182"/>
      <c r="M708" s="182"/>
      <c r="N708" s="182"/>
      <c r="O708" s="182"/>
      <c r="P708" s="182"/>
      <c r="Q708" s="182"/>
      <c r="R708" s="183"/>
      <c r="S708" s="183"/>
      <c r="X708" s="256"/>
      <c r="Y708" s="264"/>
    </row>
    <row r="709" spans="1:25" x14ac:dyDescent="0.2">
      <c r="A709" s="179" t="s">
        <v>188</v>
      </c>
      <c r="B709" s="229" t="s">
        <v>151</v>
      </c>
      <c r="C709" s="229" t="s">
        <v>152</v>
      </c>
      <c r="D709" s="187"/>
      <c r="E709" s="188"/>
      <c r="F709" s="189"/>
      <c r="G709" s="190">
        <f>SUMIF(AE710:AE753,"&lt;&gt;NOR",G710:G753)</f>
        <v>0</v>
      </c>
      <c r="H709" s="189"/>
      <c r="I709" s="189">
        <f>SUM(I710:I753)</f>
        <v>0</v>
      </c>
      <c r="J709" s="189"/>
      <c r="K709" s="189">
        <f>SUM(K710:K753)</f>
        <v>358258.84</v>
      </c>
      <c r="L709" s="189"/>
      <c r="M709" s="189">
        <f>SUM(M710:M753)</f>
        <v>0</v>
      </c>
      <c r="N709" s="189"/>
      <c r="O709" s="189">
        <f>SUM(O710:O753)</f>
        <v>0</v>
      </c>
      <c r="P709" s="189"/>
      <c r="Q709" s="189">
        <f>SUM(Q710:Q753)</f>
        <v>0</v>
      </c>
      <c r="R709" s="191"/>
      <c r="S709" s="191"/>
      <c r="X709" s="256"/>
      <c r="Y709" s="265"/>
    </row>
    <row r="710" spans="1:25" ht="22.5" x14ac:dyDescent="0.2">
      <c r="A710" s="193">
        <v>208</v>
      </c>
      <c r="B710" s="230" t="s">
        <v>635</v>
      </c>
      <c r="C710" s="230" t="s">
        <v>636</v>
      </c>
      <c r="D710" s="195" t="s">
        <v>433</v>
      </c>
      <c r="E710" s="196">
        <v>110.96070667079999</v>
      </c>
      <c r="F710" s="199"/>
      <c r="G710" s="197">
        <f>ROUND(E710*F710,2)</f>
        <v>0</v>
      </c>
      <c r="H710" s="236">
        <v>0</v>
      </c>
      <c r="I710" s="197">
        <f>ROUND(E710*H710,2)</f>
        <v>0</v>
      </c>
      <c r="J710" s="236">
        <v>164</v>
      </c>
      <c r="K710" s="197">
        <f>ROUND(E710*J710,2)</f>
        <v>18197.560000000001</v>
      </c>
      <c r="L710" s="197">
        <v>21</v>
      </c>
      <c r="M710" s="197">
        <f>G710*(1+L710/100)</f>
        <v>0</v>
      </c>
      <c r="N710" s="197">
        <v>0</v>
      </c>
      <c r="O710" s="197">
        <f>ROUND(E710*N710,2)</f>
        <v>0</v>
      </c>
      <c r="P710" s="197">
        <v>0</v>
      </c>
      <c r="Q710" s="197">
        <f>ROUND(E710*P710,2)</f>
        <v>0</v>
      </c>
      <c r="R710" s="198" t="s">
        <v>637</v>
      </c>
      <c r="S710" s="198" t="s">
        <v>194</v>
      </c>
      <c r="X710" s="256"/>
      <c r="Y710" s="225"/>
    </row>
    <row r="711" spans="1:25" x14ac:dyDescent="0.2">
      <c r="A711" s="177"/>
      <c r="B711" s="319" t="s">
        <v>639</v>
      </c>
      <c r="C711" s="319"/>
      <c r="D711" s="321"/>
      <c r="E711" s="321"/>
      <c r="F711" s="321"/>
      <c r="G711" s="321"/>
      <c r="H711" s="184"/>
      <c r="I711" s="184"/>
      <c r="J711" s="184"/>
      <c r="K711" s="184"/>
      <c r="L711" s="184"/>
      <c r="M711" s="184"/>
      <c r="N711" s="184"/>
      <c r="O711" s="184"/>
      <c r="P711" s="184"/>
      <c r="Q711" s="184"/>
      <c r="R711" s="185"/>
      <c r="S711" s="185"/>
      <c r="X711" s="256"/>
      <c r="Y711" s="256"/>
    </row>
    <row r="712" spans="1:25" x14ac:dyDescent="0.2">
      <c r="A712" s="177"/>
      <c r="B712" s="234" t="s">
        <v>640</v>
      </c>
      <c r="C712" s="235"/>
      <c r="D712" s="200"/>
      <c r="E712" s="201"/>
      <c r="F712" s="184"/>
      <c r="G712" s="184"/>
      <c r="H712" s="184"/>
      <c r="I712" s="184"/>
      <c r="J712" s="184"/>
      <c r="K712" s="184"/>
      <c r="L712" s="184"/>
      <c r="M712" s="184"/>
      <c r="N712" s="184"/>
      <c r="O712" s="184"/>
      <c r="P712" s="184"/>
      <c r="Q712" s="184"/>
      <c r="R712" s="185"/>
      <c r="S712" s="185"/>
      <c r="X712" s="256"/>
      <c r="Y712" s="256"/>
    </row>
    <row r="713" spans="1:25" x14ac:dyDescent="0.2">
      <c r="A713" s="177"/>
      <c r="B713" s="317" t="s">
        <v>2101</v>
      </c>
      <c r="C713" s="317"/>
      <c r="D713" s="318"/>
      <c r="E713" s="201"/>
      <c r="F713" s="184"/>
      <c r="G713" s="184"/>
      <c r="H713" s="184"/>
      <c r="I713" s="184"/>
      <c r="J713" s="184"/>
      <c r="K713" s="184"/>
      <c r="L713" s="184"/>
      <c r="M713" s="184"/>
      <c r="N713" s="184"/>
      <c r="O713" s="184"/>
      <c r="P713" s="184"/>
      <c r="Q713" s="184"/>
      <c r="R713" s="185"/>
      <c r="S713" s="185"/>
      <c r="X713" s="256"/>
      <c r="Y713" s="256"/>
    </row>
    <row r="714" spans="1:25" x14ac:dyDescent="0.2">
      <c r="A714" s="177"/>
      <c r="B714" s="234" t="s">
        <v>2102</v>
      </c>
      <c r="C714" s="235"/>
      <c r="D714" s="200"/>
      <c r="E714" s="201"/>
      <c r="F714" s="184"/>
      <c r="G714" s="184"/>
      <c r="H714" s="184"/>
      <c r="I714" s="184"/>
      <c r="J714" s="184"/>
      <c r="K714" s="184"/>
      <c r="L714" s="184"/>
      <c r="M714" s="184"/>
      <c r="N714" s="184"/>
      <c r="O714" s="184"/>
      <c r="P714" s="184"/>
      <c r="Q714" s="184"/>
      <c r="R714" s="185"/>
      <c r="S714" s="185"/>
      <c r="X714" s="256"/>
      <c r="Y714" s="256"/>
    </row>
    <row r="715" spans="1:25" x14ac:dyDescent="0.2">
      <c r="A715" s="177"/>
      <c r="B715" s="234" t="s">
        <v>2103</v>
      </c>
      <c r="C715" s="235"/>
      <c r="D715" s="200"/>
      <c r="E715" s="201">
        <v>110.96070667079999</v>
      </c>
      <c r="F715" s="184"/>
      <c r="G715" s="184"/>
      <c r="H715" s="184"/>
      <c r="I715" s="184"/>
      <c r="J715" s="184"/>
      <c r="K715" s="184"/>
      <c r="L715" s="184"/>
      <c r="M715" s="184"/>
      <c r="N715" s="184"/>
      <c r="O715" s="184"/>
      <c r="P715" s="184"/>
      <c r="Q715" s="184"/>
      <c r="R715" s="185"/>
      <c r="S715" s="185"/>
      <c r="X715" s="256"/>
      <c r="Y715" s="244"/>
    </row>
    <row r="716" spans="1:25" ht="22.5" x14ac:dyDescent="0.2">
      <c r="A716" s="193">
        <v>209</v>
      </c>
      <c r="B716" s="230" t="s">
        <v>643</v>
      </c>
      <c r="C716" s="230" t="s">
        <v>644</v>
      </c>
      <c r="D716" s="195" t="s">
        <v>433</v>
      </c>
      <c r="E716" s="196">
        <v>110.96070667079999</v>
      </c>
      <c r="F716" s="199"/>
      <c r="G716" s="197">
        <f>ROUND(E716*F716,2)</f>
        <v>0</v>
      </c>
      <c r="H716" s="236">
        <v>0</v>
      </c>
      <c r="I716" s="197">
        <f>ROUND(E716*H716,2)</f>
        <v>0</v>
      </c>
      <c r="J716" s="236">
        <v>671</v>
      </c>
      <c r="K716" s="197">
        <f>ROUND(E716*J716,2)</f>
        <v>74454.63</v>
      </c>
      <c r="L716" s="197">
        <v>21</v>
      </c>
      <c r="M716" s="197">
        <f>G716*(1+L716/100)</f>
        <v>0</v>
      </c>
      <c r="N716" s="197">
        <v>0</v>
      </c>
      <c r="O716" s="197">
        <f>ROUND(E716*N716,2)</f>
        <v>0</v>
      </c>
      <c r="P716" s="197">
        <v>0</v>
      </c>
      <c r="Q716" s="197">
        <f>ROUND(E716*P716,2)</f>
        <v>0</v>
      </c>
      <c r="R716" s="198" t="s">
        <v>344</v>
      </c>
      <c r="S716" s="198" t="s">
        <v>194</v>
      </c>
      <c r="X716" s="256"/>
      <c r="Y716" s="225"/>
    </row>
    <row r="717" spans="1:25" x14ac:dyDescent="0.2">
      <c r="A717" s="177"/>
      <c r="B717" s="234" t="s">
        <v>640</v>
      </c>
      <c r="C717" s="235"/>
      <c r="D717" s="200"/>
      <c r="E717" s="201"/>
      <c r="F717" s="184"/>
      <c r="G717" s="184"/>
      <c r="H717" s="184"/>
      <c r="I717" s="184"/>
      <c r="J717" s="184"/>
      <c r="K717" s="184"/>
      <c r="L717" s="184"/>
      <c r="M717" s="184"/>
      <c r="N717" s="184"/>
      <c r="O717" s="184"/>
      <c r="P717" s="184"/>
      <c r="Q717" s="184"/>
      <c r="R717" s="185"/>
      <c r="S717" s="185"/>
      <c r="X717" s="256"/>
      <c r="Y717" s="244"/>
    </row>
    <row r="718" spans="1:25" x14ac:dyDescent="0.2">
      <c r="A718" s="177"/>
      <c r="B718" s="317" t="s">
        <v>2101</v>
      </c>
      <c r="C718" s="317"/>
      <c r="D718" s="318"/>
      <c r="E718" s="201"/>
      <c r="F718" s="184"/>
      <c r="G718" s="184"/>
      <c r="H718" s="184"/>
      <c r="I718" s="184"/>
      <c r="J718" s="184"/>
      <c r="K718" s="184"/>
      <c r="L718" s="184"/>
      <c r="M718" s="184"/>
      <c r="N718" s="184"/>
      <c r="O718" s="184"/>
      <c r="P718" s="184"/>
      <c r="Q718" s="184"/>
      <c r="R718" s="185"/>
      <c r="S718" s="185"/>
      <c r="X718" s="256"/>
      <c r="Y718" s="244"/>
    </row>
    <row r="719" spans="1:25" x14ac:dyDescent="0.2">
      <c r="A719" s="177"/>
      <c r="B719" s="234" t="s">
        <v>2102</v>
      </c>
      <c r="C719" s="235"/>
      <c r="D719" s="200"/>
      <c r="E719" s="201"/>
      <c r="F719" s="184"/>
      <c r="G719" s="184"/>
      <c r="H719" s="184"/>
      <c r="I719" s="184"/>
      <c r="J719" s="184"/>
      <c r="K719" s="184"/>
      <c r="L719" s="184"/>
      <c r="M719" s="184"/>
      <c r="N719" s="184"/>
      <c r="O719" s="184"/>
      <c r="P719" s="184"/>
      <c r="Q719" s="184"/>
      <c r="R719" s="185"/>
      <c r="S719" s="185"/>
      <c r="X719" s="256"/>
      <c r="Y719" s="244"/>
    </row>
    <row r="720" spans="1:25" x14ac:dyDescent="0.2">
      <c r="A720" s="177"/>
      <c r="B720" s="234" t="s">
        <v>2103</v>
      </c>
      <c r="C720" s="235"/>
      <c r="D720" s="200"/>
      <c r="E720" s="201">
        <v>110.96070667079999</v>
      </c>
      <c r="F720" s="184"/>
      <c r="G720" s="184"/>
      <c r="H720" s="184"/>
      <c r="I720" s="184"/>
      <c r="J720" s="184"/>
      <c r="K720" s="184"/>
      <c r="L720" s="184"/>
      <c r="M720" s="184"/>
      <c r="N720" s="184"/>
      <c r="O720" s="184"/>
      <c r="P720" s="184"/>
      <c r="Q720" s="184"/>
      <c r="R720" s="185"/>
      <c r="S720" s="185"/>
      <c r="X720" s="256"/>
      <c r="Y720" s="244"/>
    </row>
    <row r="721" spans="1:25" ht="22.5" x14ac:dyDescent="0.2">
      <c r="A721" s="193">
        <v>210</v>
      </c>
      <c r="B721" s="230" t="s">
        <v>645</v>
      </c>
      <c r="C721" s="230" t="s">
        <v>646</v>
      </c>
      <c r="D721" s="195" t="s">
        <v>433</v>
      </c>
      <c r="E721" s="196">
        <v>110.96070667079999</v>
      </c>
      <c r="F721" s="199"/>
      <c r="G721" s="197">
        <f>ROUND(E721*F721,2)</f>
        <v>0</v>
      </c>
      <c r="H721" s="236">
        <v>0</v>
      </c>
      <c r="I721" s="197">
        <f>ROUND(E721*H721,2)</f>
        <v>0</v>
      </c>
      <c r="J721" s="236">
        <v>320.5</v>
      </c>
      <c r="K721" s="197">
        <f>ROUND(E721*J721,2)</f>
        <v>35562.910000000003</v>
      </c>
      <c r="L721" s="197">
        <v>21</v>
      </c>
      <c r="M721" s="197">
        <f>G721*(1+L721/100)</f>
        <v>0</v>
      </c>
      <c r="N721" s="197">
        <v>0</v>
      </c>
      <c r="O721" s="197">
        <f>ROUND(E721*N721,2)</f>
        <v>0</v>
      </c>
      <c r="P721" s="197">
        <v>0</v>
      </c>
      <c r="Q721" s="197">
        <f>ROUND(E721*P721,2)</f>
        <v>0</v>
      </c>
      <c r="R721" s="198" t="s">
        <v>344</v>
      </c>
      <c r="S721" s="198" t="s">
        <v>194</v>
      </c>
      <c r="X721" s="256"/>
      <c r="Y721" s="225"/>
    </row>
    <row r="722" spans="1:25" x14ac:dyDescent="0.2">
      <c r="A722" s="177"/>
      <c r="B722" s="234" t="s">
        <v>640</v>
      </c>
      <c r="C722" s="235"/>
      <c r="D722" s="200"/>
      <c r="E722" s="201"/>
      <c r="F722" s="184"/>
      <c r="G722" s="184"/>
      <c r="H722" s="184"/>
      <c r="I722" s="184"/>
      <c r="J722" s="184"/>
      <c r="K722" s="184"/>
      <c r="L722" s="184"/>
      <c r="M722" s="184"/>
      <c r="N722" s="184"/>
      <c r="O722" s="184"/>
      <c r="P722" s="184"/>
      <c r="Q722" s="184"/>
      <c r="R722" s="185"/>
      <c r="S722" s="185"/>
      <c r="X722" s="256"/>
      <c r="Y722" s="244"/>
    </row>
    <row r="723" spans="1:25" x14ac:dyDescent="0.2">
      <c r="A723" s="177"/>
      <c r="B723" s="317" t="s">
        <v>2101</v>
      </c>
      <c r="C723" s="317"/>
      <c r="D723" s="318"/>
      <c r="E723" s="201"/>
      <c r="F723" s="184"/>
      <c r="G723" s="184"/>
      <c r="H723" s="184"/>
      <c r="I723" s="184"/>
      <c r="J723" s="184"/>
      <c r="K723" s="184"/>
      <c r="L723" s="184"/>
      <c r="M723" s="184"/>
      <c r="N723" s="184"/>
      <c r="O723" s="184"/>
      <c r="P723" s="184"/>
      <c r="Q723" s="184"/>
      <c r="R723" s="185"/>
      <c r="S723" s="185"/>
      <c r="X723" s="256"/>
      <c r="Y723" s="244"/>
    </row>
    <row r="724" spans="1:25" x14ac:dyDescent="0.2">
      <c r="A724" s="177"/>
      <c r="B724" s="234" t="s">
        <v>2102</v>
      </c>
      <c r="C724" s="235"/>
      <c r="D724" s="200"/>
      <c r="E724" s="201"/>
      <c r="F724" s="184"/>
      <c r="G724" s="184"/>
      <c r="H724" s="184"/>
      <c r="I724" s="184"/>
      <c r="J724" s="184"/>
      <c r="K724" s="184"/>
      <c r="L724" s="184"/>
      <c r="M724" s="184"/>
      <c r="N724" s="184"/>
      <c r="O724" s="184"/>
      <c r="P724" s="184"/>
      <c r="Q724" s="184"/>
      <c r="R724" s="185"/>
      <c r="S724" s="185"/>
      <c r="X724" s="256"/>
      <c r="Y724" s="244"/>
    </row>
    <row r="725" spans="1:25" x14ac:dyDescent="0.2">
      <c r="A725" s="177"/>
      <c r="B725" s="234" t="s">
        <v>2103</v>
      </c>
      <c r="C725" s="235"/>
      <c r="D725" s="200"/>
      <c r="E725" s="201">
        <v>110.96070667079999</v>
      </c>
      <c r="F725" s="184"/>
      <c r="G725" s="184"/>
      <c r="H725" s="184"/>
      <c r="I725" s="184"/>
      <c r="J725" s="184"/>
      <c r="K725" s="184"/>
      <c r="L725" s="184"/>
      <c r="M725" s="184"/>
      <c r="N725" s="184"/>
      <c r="O725" s="184"/>
      <c r="P725" s="184"/>
      <c r="Q725" s="184"/>
      <c r="R725" s="185"/>
      <c r="S725" s="185"/>
      <c r="X725" s="256"/>
      <c r="Y725" s="244"/>
    </row>
    <row r="726" spans="1:25" ht="22.5" x14ac:dyDescent="0.2">
      <c r="A726" s="193">
        <v>211</v>
      </c>
      <c r="B726" s="230" t="s">
        <v>647</v>
      </c>
      <c r="C726" s="230" t="s">
        <v>648</v>
      </c>
      <c r="D726" s="195" t="s">
        <v>433</v>
      </c>
      <c r="E726" s="196">
        <v>110.96070667079999</v>
      </c>
      <c r="F726" s="199"/>
      <c r="G726" s="197">
        <f>ROUND(E726*F726,2)</f>
        <v>0</v>
      </c>
      <c r="H726" s="236">
        <v>0</v>
      </c>
      <c r="I726" s="197">
        <f>ROUND(E726*H726,2)</f>
        <v>0</v>
      </c>
      <c r="J726" s="236">
        <v>691</v>
      </c>
      <c r="K726" s="197">
        <f>ROUND(E726*J726,2)</f>
        <v>76673.850000000006</v>
      </c>
      <c r="L726" s="197">
        <v>21</v>
      </c>
      <c r="M726" s="197">
        <f>G726*(1+L726/100)</f>
        <v>0</v>
      </c>
      <c r="N726" s="197">
        <v>0</v>
      </c>
      <c r="O726" s="197">
        <f>ROUND(E726*N726,2)</f>
        <v>0</v>
      </c>
      <c r="P726" s="197">
        <v>0</v>
      </c>
      <c r="Q726" s="197">
        <f>ROUND(E726*P726,2)</f>
        <v>0</v>
      </c>
      <c r="R726" s="198" t="s">
        <v>344</v>
      </c>
      <c r="S726" s="198" t="s">
        <v>194</v>
      </c>
      <c r="X726" s="256"/>
      <c r="Y726" s="225"/>
    </row>
    <row r="727" spans="1:25" x14ac:dyDescent="0.2">
      <c r="A727" s="177"/>
      <c r="B727" s="234" t="s">
        <v>640</v>
      </c>
      <c r="C727" s="235"/>
      <c r="D727" s="200"/>
      <c r="E727" s="201"/>
      <c r="F727" s="184"/>
      <c r="G727" s="184"/>
      <c r="H727" s="184"/>
      <c r="I727" s="184"/>
      <c r="J727" s="184"/>
      <c r="K727" s="184"/>
      <c r="L727" s="184"/>
      <c r="M727" s="184"/>
      <c r="N727" s="184"/>
      <c r="O727" s="184"/>
      <c r="P727" s="184"/>
      <c r="Q727" s="184"/>
      <c r="R727" s="185"/>
      <c r="S727" s="185"/>
      <c r="X727" s="256"/>
      <c r="Y727" s="244"/>
    </row>
    <row r="728" spans="1:25" x14ac:dyDescent="0.2">
      <c r="A728" s="177"/>
      <c r="B728" s="317" t="s">
        <v>2101</v>
      </c>
      <c r="C728" s="317"/>
      <c r="D728" s="318"/>
      <c r="E728" s="201"/>
      <c r="F728" s="184"/>
      <c r="G728" s="184"/>
      <c r="H728" s="184"/>
      <c r="I728" s="184"/>
      <c r="J728" s="184"/>
      <c r="K728" s="184"/>
      <c r="L728" s="184"/>
      <c r="M728" s="184"/>
      <c r="N728" s="184"/>
      <c r="O728" s="184"/>
      <c r="P728" s="184"/>
      <c r="Q728" s="184"/>
      <c r="R728" s="185"/>
      <c r="S728" s="185"/>
      <c r="X728" s="256"/>
      <c r="Y728" s="244"/>
    </row>
    <row r="729" spans="1:25" x14ac:dyDescent="0.2">
      <c r="A729" s="177"/>
      <c r="B729" s="234" t="s">
        <v>2102</v>
      </c>
      <c r="C729" s="235"/>
      <c r="D729" s="200"/>
      <c r="E729" s="201"/>
      <c r="F729" s="184"/>
      <c r="G729" s="184"/>
      <c r="H729" s="184"/>
      <c r="I729" s="184"/>
      <c r="J729" s="184"/>
      <c r="K729" s="184"/>
      <c r="L729" s="184"/>
      <c r="M729" s="184"/>
      <c r="N729" s="184"/>
      <c r="O729" s="184"/>
      <c r="P729" s="184"/>
      <c r="Q729" s="184"/>
      <c r="R729" s="185"/>
      <c r="S729" s="185"/>
      <c r="X729" s="256"/>
      <c r="Y729" s="244"/>
    </row>
    <row r="730" spans="1:25" x14ac:dyDescent="0.2">
      <c r="A730" s="177"/>
      <c r="B730" s="234" t="s">
        <v>2103</v>
      </c>
      <c r="C730" s="235"/>
      <c r="D730" s="200"/>
      <c r="E730" s="201">
        <v>110.96070667079999</v>
      </c>
      <c r="F730" s="184"/>
      <c r="G730" s="184"/>
      <c r="H730" s="184"/>
      <c r="I730" s="184"/>
      <c r="J730" s="184"/>
      <c r="K730" s="184"/>
      <c r="L730" s="184"/>
      <c r="M730" s="184"/>
      <c r="N730" s="184"/>
      <c r="O730" s="184"/>
      <c r="P730" s="184"/>
      <c r="Q730" s="184"/>
      <c r="R730" s="185"/>
      <c r="S730" s="185"/>
      <c r="X730" s="256"/>
      <c r="Y730" s="244"/>
    </row>
    <row r="731" spans="1:25" x14ac:dyDescent="0.2">
      <c r="A731" s="193">
        <v>212</v>
      </c>
      <c r="B731" s="230" t="s">
        <v>649</v>
      </c>
      <c r="C731" s="230" t="s">
        <v>650</v>
      </c>
      <c r="D731" s="195" t="s">
        <v>433</v>
      </c>
      <c r="E731" s="196">
        <v>110.96070667079999</v>
      </c>
      <c r="F731" s="199"/>
      <c r="G731" s="197">
        <f>ROUND(E731*F731,2)</f>
        <v>0</v>
      </c>
      <c r="H731" s="236">
        <v>0</v>
      </c>
      <c r="I731" s="197">
        <f>ROUND(E731*H731,2)</f>
        <v>0</v>
      </c>
      <c r="J731" s="236">
        <v>225</v>
      </c>
      <c r="K731" s="197">
        <f>ROUND(E731*J731,2)</f>
        <v>24966.16</v>
      </c>
      <c r="L731" s="197">
        <v>21</v>
      </c>
      <c r="M731" s="197">
        <f>G731*(1+L731/100)</f>
        <v>0</v>
      </c>
      <c r="N731" s="197">
        <v>0</v>
      </c>
      <c r="O731" s="197">
        <f>ROUND(E731*N731,2)</f>
        <v>0</v>
      </c>
      <c r="P731" s="197">
        <v>0</v>
      </c>
      <c r="Q731" s="197">
        <f>ROUND(E731*P731,2)</f>
        <v>0</v>
      </c>
      <c r="R731" s="198" t="s">
        <v>344</v>
      </c>
      <c r="S731" s="198" t="s">
        <v>194</v>
      </c>
      <c r="X731" s="256"/>
      <c r="Y731" s="225"/>
    </row>
    <row r="732" spans="1:25" x14ac:dyDescent="0.2">
      <c r="A732" s="177"/>
      <c r="B732" s="319" t="s">
        <v>651</v>
      </c>
      <c r="C732" s="319"/>
      <c r="D732" s="320"/>
      <c r="E732" s="320"/>
      <c r="F732" s="320"/>
      <c r="G732" s="320"/>
      <c r="H732" s="184"/>
      <c r="I732" s="184"/>
      <c r="J732" s="184"/>
      <c r="K732" s="184"/>
      <c r="L732" s="184"/>
      <c r="M732" s="184"/>
      <c r="N732" s="184"/>
      <c r="O732" s="184"/>
      <c r="P732" s="184"/>
      <c r="Q732" s="184"/>
      <c r="R732" s="185"/>
      <c r="S732" s="185"/>
      <c r="X732" s="256"/>
      <c r="Y732" s="256"/>
    </row>
    <row r="733" spans="1:25" x14ac:dyDescent="0.2">
      <c r="A733" s="177"/>
      <c r="B733" s="234" t="s">
        <v>640</v>
      </c>
      <c r="C733" s="235"/>
      <c r="D733" s="200"/>
      <c r="E733" s="201"/>
      <c r="F733" s="184"/>
      <c r="G733" s="184"/>
      <c r="H733" s="184"/>
      <c r="I733" s="184"/>
      <c r="J733" s="184"/>
      <c r="K733" s="184"/>
      <c r="L733" s="184"/>
      <c r="M733" s="184"/>
      <c r="N733" s="184"/>
      <c r="O733" s="184"/>
      <c r="P733" s="184"/>
      <c r="Q733" s="184"/>
      <c r="R733" s="185"/>
      <c r="S733" s="185"/>
      <c r="X733" s="256"/>
      <c r="Y733" s="256"/>
    </row>
    <row r="734" spans="1:25" x14ac:dyDescent="0.2">
      <c r="A734" s="177"/>
      <c r="B734" s="317" t="s">
        <v>2101</v>
      </c>
      <c r="C734" s="317"/>
      <c r="D734" s="318"/>
      <c r="E734" s="201"/>
      <c r="F734" s="184"/>
      <c r="G734" s="184"/>
      <c r="H734" s="184"/>
      <c r="I734" s="184"/>
      <c r="J734" s="184"/>
      <c r="K734" s="184"/>
      <c r="L734" s="184"/>
      <c r="M734" s="184"/>
      <c r="N734" s="184"/>
      <c r="O734" s="184"/>
      <c r="P734" s="184"/>
      <c r="Q734" s="184"/>
      <c r="R734" s="185"/>
      <c r="S734" s="185"/>
      <c r="X734" s="256"/>
      <c r="Y734" s="256"/>
    </row>
    <row r="735" spans="1:25" x14ac:dyDescent="0.2">
      <c r="A735" s="177"/>
      <c r="B735" s="234" t="s">
        <v>2102</v>
      </c>
      <c r="C735" s="235"/>
      <c r="D735" s="200"/>
      <c r="E735" s="201"/>
      <c r="F735" s="184"/>
      <c r="G735" s="184"/>
      <c r="H735" s="184"/>
      <c r="I735" s="184"/>
      <c r="J735" s="184"/>
      <c r="K735" s="184"/>
      <c r="L735" s="184"/>
      <c r="M735" s="184"/>
      <c r="N735" s="184"/>
      <c r="O735" s="184"/>
      <c r="P735" s="184"/>
      <c r="Q735" s="184"/>
      <c r="R735" s="185"/>
      <c r="S735" s="185"/>
      <c r="X735" s="256"/>
      <c r="Y735" s="256"/>
    </row>
    <row r="736" spans="1:25" x14ac:dyDescent="0.2">
      <c r="A736" s="177"/>
      <c r="B736" s="234" t="s">
        <v>2103</v>
      </c>
      <c r="C736" s="235"/>
      <c r="D736" s="200"/>
      <c r="E736" s="201">
        <v>110.96070667079999</v>
      </c>
      <c r="F736" s="184"/>
      <c r="G736" s="184"/>
      <c r="H736" s="184"/>
      <c r="I736" s="184"/>
      <c r="J736" s="184"/>
      <c r="K736" s="184"/>
      <c r="L736" s="184"/>
      <c r="M736" s="184"/>
      <c r="N736" s="184"/>
      <c r="O736" s="184"/>
      <c r="P736" s="184"/>
      <c r="Q736" s="184"/>
      <c r="R736" s="185"/>
      <c r="S736" s="185"/>
      <c r="X736" s="256"/>
      <c r="Y736" s="244"/>
    </row>
    <row r="737" spans="1:25" x14ac:dyDescent="0.2">
      <c r="A737" s="193">
        <v>213</v>
      </c>
      <c r="B737" s="230" t="s">
        <v>652</v>
      </c>
      <c r="C737" s="230" t="s">
        <v>653</v>
      </c>
      <c r="D737" s="195" t="s">
        <v>433</v>
      </c>
      <c r="E737" s="196">
        <v>1775.3712555924001</v>
      </c>
      <c r="F737" s="199"/>
      <c r="G737" s="197">
        <f>ROUND(E737*F737,2)</f>
        <v>0</v>
      </c>
      <c r="H737" s="236">
        <v>0</v>
      </c>
      <c r="I737" s="197">
        <f>ROUND(E737*H737,2)</f>
        <v>0</v>
      </c>
      <c r="J737" s="236">
        <v>15.7</v>
      </c>
      <c r="K737" s="197">
        <f>ROUND(E737*J737,2)</f>
        <v>27873.33</v>
      </c>
      <c r="L737" s="197">
        <v>21</v>
      </c>
      <c r="M737" s="197">
        <f>G737*(1+L737/100)</f>
        <v>0</v>
      </c>
      <c r="N737" s="197">
        <v>0</v>
      </c>
      <c r="O737" s="197">
        <f>ROUND(E737*N737,2)</f>
        <v>0</v>
      </c>
      <c r="P737" s="197">
        <v>0</v>
      </c>
      <c r="Q737" s="197">
        <f>ROUND(E737*P737,2)</f>
        <v>0</v>
      </c>
      <c r="R737" s="198" t="s">
        <v>344</v>
      </c>
      <c r="S737" s="198" t="s">
        <v>194</v>
      </c>
      <c r="X737" s="256"/>
      <c r="Y737" s="225"/>
    </row>
    <row r="738" spans="1:25" x14ac:dyDescent="0.2">
      <c r="A738" s="177"/>
      <c r="B738" s="234" t="s">
        <v>640</v>
      </c>
      <c r="C738" s="235"/>
      <c r="D738" s="200"/>
      <c r="E738" s="201"/>
      <c r="F738" s="184"/>
      <c r="G738" s="184"/>
      <c r="H738" s="184"/>
      <c r="I738" s="184"/>
      <c r="J738" s="184"/>
      <c r="K738" s="184"/>
      <c r="L738" s="184"/>
      <c r="M738" s="184"/>
      <c r="N738" s="184"/>
      <c r="O738" s="184"/>
      <c r="P738" s="184"/>
      <c r="Q738" s="184"/>
      <c r="R738" s="185"/>
      <c r="S738" s="185"/>
      <c r="X738" s="256"/>
      <c r="Y738" s="244"/>
    </row>
    <row r="739" spans="1:25" x14ac:dyDescent="0.2">
      <c r="A739" s="177"/>
      <c r="B739" s="317" t="s">
        <v>2101</v>
      </c>
      <c r="C739" s="317"/>
      <c r="D739" s="318"/>
      <c r="E739" s="201"/>
      <c r="F739" s="184"/>
      <c r="G739" s="184"/>
      <c r="H739" s="184"/>
      <c r="I739" s="184"/>
      <c r="J739" s="184"/>
      <c r="K739" s="184"/>
      <c r="L739" s="184"/>
      <c r="M739" s="184"/>
      <c r="N739" s="184"/>
      <c r="O739" s="184"/>
      <c r="P739" s="184"/>
      <c r="Q739" s="184"/>
      <c r="R739" s="185"/>
      <c r="S739" s="185"/>
      <c r="X739" s="256"/>
      <c r="Y739" s="244"/>
    </row>
    <row r="740" spans="1:25" x14ac:dyDescent="0.2">
      <c r="A740" s="177"/>
      <c r="B740" s="234" t="s">
        <v>2102</v>
      </c>
      <c r="C740" s="235"/>
      <c r="D740" s="200"/>
      <c r="E740" s="201"/>
      <c r="F740" s="184"/>
      <c r="G740" s="184"/>
      <c r="H740" s="184"/>
      <c r="I740" s="184"/>
      <c r="J740" s="184"/>
      <c r="K740" s="184"/>
      <c r="L740" s="184"/>
      <c r="M740" s="184"/>
      <c r="N740" s="184"/>
      <c r="O740" s="184"/>
      <c r="P740" s="184"/>
      <c r="Q740" s="184"/>
      <c r="R740" s="185"/>
      <c r="S740" s="185"/>
      <c r="X740" s="256"/>
      <c r="Y740" s="244"/>
    </row>
    <row r="741" spans="1:25" x14ac:dyDescent="0.2">
      <c r="A741" s="177"/>
      <c r="B741" s="234" t="s">
        <v>2104</v>
      </c>
      <c r="C741" s="235"/>
      <c r="D741" s="200"/>
      <c r="E741" s="201">
        <v>1775.3712555924001</v>
      </c>
      <c r="F741" s="184"/>
      <c r="G741" s="184"/>
      <c r="H741" s="184"/>
      <c r="I741" s="184"/>
      <c r="J741" s="184"/>
      <c r="K741" s="184"/>
      <c r="L741" s="184"/>
      <c r="M741" s="184"/>
      <c r="N741" s="184"/>
      <c r="O741" s="184"/>
      <c r="P741" s="184"/>
      <c r="Q741" s="184"/>
      <c r="R741" s="185"/>
      <c r="S741" s="185"/>
      <c r="X741" s="256"/>
      <c r="Y741" s="244"/>
    </row>
    <row r="742" spans="1:25" x14ac:dyDescent="0.2">
      <c r="A742" s="193">
        <v>214</v>
      </c>
      <c r="B742" s="230" t="s">
        <v>655</v>
      </c>
      <c r="C742" s="230" t="s">
        <v>656</v>
      </c>
      <c r="D742" s="195" t="s">
        <v>433</v>
      </c>
      <c r="E742" s="196">
        <v>110.96070667079999</v>
      </c>
      <c r="F742" s="199"/>
      <c r="G742" s="197">
        <f>ROUND(E742*F742,2)</f>
        <v>0</v>
      </c>
      <c r="H742" s="236">
        <v>0</v>
      </c>
      <c r="I742" s="197">
        <f>ROUND(E742*H742,2)</f>
        <v>0</v>
      </c>
      <c r="J742" s="236">
        <v>315</v>
      </c>
      <c r="K742" s="197">
        <f>ROUND(E742*J742,2)</f>
        <v>34952.620000000003</v>
      </c>
      <c r="L742" s="197">
        <v>21</v>
      </c>
      <c r="M742" s="197">
        <f>G742*(1+L742/100)</f>
        <v>0</v>
      </c>
      <c r="N742" s="197">
        <v>0</v>
      </c>
      <c r="O742" s="197">
        <f>ROUND(E742*N742,2)</f>
        <v>0</v>
      </c>
      <c r="P742" s="197">
        <v>0</v>
      </c>
      <c r="Q742" s="197">
        <f>ROUND(E742*P742,2)</f>
        <v>0</v>
      </c>
      <c r="R742" s="198" t="s">
        <v>344</v>
      </c>
      <c r="S742" s="198" t="s">
        <v>194</v>
      </c>
      <c r="X742" s="256"/>
      <c r="Y742" s="225"/>
    </row>
    <row r="743" spans="1:25" x14ac:dyDescent="0.2">
      <c r="A743" s="177"/>
      <c r="B743" s="234" t="s">
        <v>640</v>
      </c>
      <c r="C743" s="235"/>
      <c r="D743" s="200"/>
      <c r="E743" s="201"/>
      <c r="F743" s="184"/>
      <c r="G743" s="184"/>
      <c r="H743" s="184"/>
      <c r="I743" s="184"/>
      <c r="J743" s="184"/>
      <c r="K743" s="184"/>
      <c r="L743" s="184"/>
      <c r="M743" s="184"/>
      <c r="N743" s="184"/>
      <c r="O743" s="184"/>
      <c r="P743" s="184"/>
      <c r="Q743" s="184"/>
      <c r="R743" s="185"/>
      <c r="S743" s="185"/>
      <c r="X743" s="256"/>
      <c r="Y743" s="244"/>
    </row>
    <row r="744" spans="1:25" x14ac:dyDescent="0.2">
      <c r="A744" s="177"/>
      <c r="B744" s="317" t="s">
        <v>2101</v>
      </c>
      <c r="C744" s="317"/>
      <c r="D744" s="318"/>
      <c r="E744" s="201"/>
      <c r="F744" s="184"/>
      <c r="G744" s="184"/>
      <c r="H744" s="184"/>
      <c r="I744" s="184"/>
      <c r="J744" s="184"/>
      <c r="K744" s="184"/>
      <c r="L744" s="184"/>
      <c r="M744" s="184"/>
      <c r="N744" s="184"/>
      <c r="O744" s="184"/>
      <c r="P744" s="184"/>
      <c r="Q744" s="184"/>
      <c r="R744" s="185"/>
      <c r="S744" s="185"/>
      <c r="X744" s="256"/>
      <c r="Y744" s="244"/>
    </row>
    <row r="745" spans="1:25" x14ac:dyDescent="0.2">
      <c r="A745" s="177"/>
      <c r="B745" s="234" t="s">
        <v>2102</v>
      </c>
      <c r="C745" s="235"/>
      <c r="D745" s="200"/>
      <c r="E745" s="201"/>
      <c r="F745" s="184"/>
      <c r="G745" s="184"/>
      <c r="H745" s="184"/>
      <c r="I745" s="184"/>
      <c r="J745" s="184"/>
      <c r="K745" s="184"/>
      <c r="L745" s="184"/>
      <c r="M745" s="184"/>
      <c r="N745" s="184"/>
      <c r="O745" s="184"/>
      <c r="P745" s="184"/>
      <c r="Q745" s="184"/>
      <c r="R745" s="185"/>
      <c r="S745" s="185"/>
      <c r="X745" s="256"/>
      <c r="Y745" s="244"/>
    </row>
    <row r="746" spans="1:25" x14ac:dyDescent="0.2">
      <c r="A746" s="177"/>
      <c r="B746" s="234" t="s">
        <v>2103</v>
      </c>
      <c r="C746" s="235"/>
      <c r="D746" s="200"/>
      <c r="E746" s="201">
        <v>110.96070667079999</v>
      </c>
      <c r="F746" s="184"/>
      <c r="G746" s="184"/>
      <c r="H746" s="184"/>
      <c r="I746" s="184"/>
      <c r="J746" s="184"/>
      <c r="K746" s="184"/>
      <c r="L746" s="184"/>
      <c r="M746" s="184"/>
      <c r="N746" s="184"/>
      <c r="O746" s="184"/>
      <c r="P746" s="184"/>
      <c r="Q746" s="184"/>
      <c r="R746" s="185"/>
      <c r="S746" s="185"/>
      <c r="X746" s="256"/>
      <c r="Y746" s="244"/>
    </row>
    <row r="747" spans="1:25" ht="22.5" x14ac:dyDescent="0.2">
      <c r="A747" s="193">
        <v>215</v>
      </c>
      <c r="B747" s="230" t="s">
        <v>657</v>
      </c>
      <c r="C747" s="230" t="s">
        <v>658</v>
      </c>
      <c r="D747" s="195" t="s">
        <v>433</v>
      </c>
      <c r="E747" s="196">
        <v>887.68562779620004</v>
      </c>
      <c r="F747" s="199"/>
      <c r="G747" s="197">
        <f>ROUND(E747*F747,2)</f>
        <v>0</v>
      </c>
      <c r="H747" s="236">
        <v>0</v>
      </c>
      <c r="I747" s="197">
        <f>ROUND(E747*H747,2)</f>
        <v>0</v>
      </c>
      <c r="J747" s="236">
        <v>35.1</v>
      </c>
      <c r="K747" s="197">
        <f>ROUND(E747*J747,2)</f>
        <v>31157.77</v>
      </c>
      <c r="L747" s="197">
        <v>21</v>
      </c>
      <c r="M747" s="197">
        <f>G747*(1+L747/100)</f>
        <v>0</v>
      </c>
      <c r="N747" s="197">
        <v>0</v>
      </c>
      <c r="O747" s="197">
        <f>ROUND(E747*N747,2)</f>
        <v>0</v>
      </c>
      <c r="P747" s="197">
        <v>0</v>
      </c>
      <c r="Q747" s="197">
        <f>ROUND(E747*P747,2)</f>
        <v>0</v>
      </c>
      <c r="R747" s="198" t="s">
        <v>344</v>
      </c>
      <c r="S747" s="198" t="s">
        <v>194</v>
      </c>
      <c r="X747" s="256"/>
      <c r="Y747" s="225"/>
    </row>
    <row r="748" spans="1:25" x14ac:dyDescent="0.2">
      <c r="A748" s="177"/>
      <c r="B748" s="234" t="s">
        <v>640</v>
      </c>
      <c r="C748" s="235"/>
      <c r="D748" s="200"/>
      <c r="E748" s="201"/>
      <c r="F748" s="184"/>
      <c r="G748" s="184"/>
      <c r="H748" s="184"/>
      <c r="I748" s="184"/>
      <c r="J748" s="184"/>
      <c r="K748" s="184"/>
      <c r="L748" s="184"/>
      <c r="M748" s="184"/>
      <c r="N748" s="184"/>
      <c r="O748" s="184"/>
      <c r="P748" s="184"/>
      <c r="Q748" s="184"/>
      <c r="R748" s="185"/>
      <c r="S748" s="185"/>
      <c r="X748" s="256"/>
      <c r="Y748" s="244"/>
    </row>
    <row r="749" spans="1:25" x14ac:dyDescent="0.2">
      <c r="A749" s="177"/>
      <c r="B749" s="317" t="s">
        <v>2101</v>
      </c>
      <c r="C749" s="317"/>
      <c r="D749" s="318"/>
      <c r="E749" s="201"/>
      <c r="F749" s="184"/>
      <c r="G749" s="184"/>
      <c r="H749" s="184"/>
      <c r="I749" s="184"/>
      <c r="J749" s="184"/>
      <c r="K749" s="184"/>
      <c r="L749" s="184"/>
      <c r="M749" s="184"/>
      <c r="N749" s="184"/>
      <c r="O749" s="184"/>
      <c r="P749" s="184"/>
      <c r="Q749" s="184"/>
      <c r="R749" s="185"/>
      <c r="S749" s="185"/>
      <c r="X749" s="256"/>
      <c r="Y749" s="244"/>
    </row>
    <row r="750" spans="1:25" x14ac:dyDescent="0.2">
      <c r="A750" s="177"/>
      <c r="B750" s="234" t="s">
        <v>2102</v>
      </c>
      <c r="C750" s="235"/>
      <c r="D750" s="200"/>
      <c r="E750" s="201"/>
      <c r="F750" s="184"/>
      <c r="G750" s="184"/>
      <c r="H750" s="184"/>
      <c r="I750" s="184"/>
      <c r="J750" s="184"/>
      <c r="K750" s="184"/>
      <c r="L750" s="184"/>
      <c r="M750" s="184"/>
      <c r="N750" s="184"/>
      <c r="O750" s="184"/>
      <c r="P750" s="184"/>
      <c r="Q750" s="184"/>
      <c r="R750" s="185"/>
      <c r="S750" s="185"/>
      <c r="X750" s="256"/>
      <c r="Y750" s="244"/>
    </row>
    <row r="751" spans="1:25" x14ac:dyDescent="0.2">
      <c r="A751" s="177"/>
      <c r="B751" s="234" t="s">
        <v>2105</v>
      </c>
      <c r="C751" s="235"/>
      <c r="D751" s="200"/>
      <c r="E751" s="201">
        <v>887.68562779620004</v>
      </c>
      <c r="F751" s="184"/>
      <c r="G751" s="184"/>
      <c r="H751" s="184"/>
      <c r="I751" s="184"/>
      <c r="J751" s="184"/>
      <c r="K751" s="184"/>
      <c r="L751" s="184"/>
      <c r="M751" s="184"/>
      <c r="N751" s="184"/>
      <c r="O751" s="184"/>
      <c r="P751" s="184"/>
      <c r="Q751" s="184"/>
      <c r="R751" s="185"/>
      <c r="S751" s="185"/>
      <c r="X751" s="256"/>
      <c r="Y751" s="244"/>
    </row>
    <row r="752" spans="1:25" x14ac:dyDescent="0.2">
      <c r="A752" s="193">
        <v>216</v>
      </c>
      <c r="B752" s="230" t="s">
        <v>632</v>
      </c>
      <c r="C752" s="230" t="s">
        <v>633</v>
      </c>
      <c r="D752" s="195" t="s">
        <v>433</v>
      </c>
      <c r="E752" s="196">
        <v>110.96070667079999</v>
      </c>
      <c r="F752" s="199"/>
      <c r="G752" s="197">
        <f>ROUND(E752*F752,2)</f>
        <v>0</v>
      </c>
      <c r="H752" s="236">
        <v>0</v>
      </c>
      <c r="I752" s="197">
        <f>ROUND(E752*H752,2)</f>
        <v>0</v>
      </c>
      <c r="J752" s="236">
        <v>300</v>
      </c>
      <c r="K752" s="197">
        <f>ROUND(E752*J752,2)</f>
        <v>33288.21</v>
      </c>
      <c r="L752" s="197">
        <v>21</v>
      </c>
      <c r="M752" s="197">
        <f>G752*(1+L752/100)</f>
        <v>0</v>
      </c>
      <c r="N752" s="197">
        <v>0</v>
      </c>
      <c r="O752" s="197">
        <f>ROUND(E752*N752,2)</f>
        <v>0</v>
      </c>
      <c r="P752" s="197">
        <v>0</v>
      </c>
      <c r="Q752" s="197">
        <f>ROUND(E752*P752,2)</f>
        <v>0</v>
      </c>
      <c r="R752" s="198" t="s">
        <v>344</v>
      </c>
      <c r="S752" s="198" t="s">
        <v>194</v>
      </c>
      <c r="X752" s="256"/>
      <c r="Y752" s="225"/>
    </row>
    <row r="753" spans="1:25" x14ac:dyDescent="0.2">
      <c r="A753" s="193">
        <v>217</v>
      </c>
      <c r="B753" s="230" t="s">
        <v>660</v>
      </c>
      <c r="C753" s="230" t="s">
        <v>661</v>
      </c>
      <c r="D753" s="195" t="s">
        <v>433</v>
      </c>
      <c r="E753" s="196">
        <v>110.96070667079999</v>
      </c>
      <c r="F753" s="199"/>
      <c r="G753" s="197">
        <f>ROUND(E753*F753,2)</f>
        <v>0</v>
      </c>
      <c r="H753" s="236">
        <v>0</v>
      </c>
      <c r="I753" s="197">
        <f>ROUND(E753*H753,2)</f>
        <v>0</v>
      </c>
      <c r="J753" s="236">
        <v>10.199999999999999</v>
      </c>
      <c r="K753" s="197">
        <f>ROUND(E753*J753,2)</f>
        <v>1131.8</v>
      </c>
      <c r="L753" s="197">
        <v>21</v>
      </c>
      <c r="M753" s="197">
        <f>G753*(1+L753/100)</f>
        <v>0</v>
      </c>
      <c r="N753" s="197">
        <v>0</v>
      </c>
      <c r="O753" s="197">
        <f>ROUND(E753*N753,2)</f>
        <v>0</v>
      </c>
      <c r="P753" s="197">
        <v>0</v>
      </c>
      <c r="Q753" s="197">
        <f>ROUND(E753*P753,2)</f>
        <v>0</v>
      </c>
      <c r="R753" s="198" t="s">
        <v>662</v>
      </c>
      <c r="S753" s="198" t="s">
        <v>194</v>
      </c>
      <c r="X753" s="256"/>
      <c r="Y753" s="225"/>
    </row>
    <row r="754" spans="1:25" x14ac:dyDescent="0.2">
      <c r="A754" s="162"/>
      <c r="B754" s="231"/>
      <c r="C754" s="231"/>
      <c r="D754" s="180"/>
      <c r="E754" s="181"/>
      <c r="F754" s="182"/>
      <c r="G754" s="182"/>
      <c r="H754" s="182"/>
      <c r="I754" s="182"/>
      <c r="J754" s="182"/>
      <c r="K754" s="182"/>
      <c r="L754" s="182"/>
      <c r="M754" s="182"/>
      <c r="N754" s="182"/>
      <c r="O754" s="182"/>
      <c r="P754" s="182"/>
      <c r="Q754" s="182"/>
      <c r="R754" s="183"/>
      <c r="S754" s="183"/>
      <c r="X754" s="256"/>
      <c r="Y754" s="256"/>
    </row>
    <row r="755" spans="1:25" x14ac:dyDescent="0.2">
      <c r="A755" s="158"/>
      <c r="D755" s="138"/>
      <c r="X755" s="256"/>
      <c r="Y755" s="256"/>
    </row>
    <row r="756" spans="1:25" x14ac:dyDescent="0.2">
      <c r="A756" s="158"/>
      <c r="D756" s="138"/>
      <c r="X756" s="256"/>
      <c r="Y756" s="256"/>
    </row>
    <row r="757" spans="1:25" x14ac:dyDescent="0.2">
      <c r="A757" s="158"/>
      <c r="D757" s="138"/>
      <c r="X757" s="256"/>
      <c r="Y757" s="256"/>
    </row>
    <row r="758" spans="1:25" x14ac:dyDescent="0.2">
      <c r="A758" s="158"/>
      <c r="D758" s="138"/>
      <c r="X758" s="256"/>
      <c r="Y758" s="256"/>
    </row>
    <row r="759" spans="1:25" x14ac:dyDescent="0.2">
      <c r="A759" s="158"/>
      <c r="D759" s="138"/>
      <c r="X759" s="256"/>
      <c r="Y759" s="256"/>
    </row>
    <row r="760" spans="1:25" x14ac:dyDescent="0.2">
      <c r="A760" s="158"/>
      <c r="D760" s="138"/>
      <c r="X760" s="256"/>
      <c r="Y760" s="256"/>
    </row>
    <row r="761" spans="1:25" x14ac:dyDescent="0.2">
      <c r="A761" s="158"/>
      <c r="D761" s="138"/>
      <c r="X761" s="256"/>
      <c r="Y761" s="256"/>
    </row>
    <row r="762" spans="1:25" x14ac:dyDescent="0.2">
      <c r="A762" s="158"/>
      <c r="D762" s="138"/>
      <c r="X762" s="256"/>
      <c r="Y762" s="256"/>
    </row>
    <row r="763" spans="1:25" x14ac:dyDescent="0.2">
      <c r="A763" s="158"/>
      <c r="D763" s="138"/>
      <c r="X763" s="256"/>
      <c r="Y763" s="256"/>
    </row>
    <row r="764" spans="1:25" x14ac:dyDescent="0.2">
      <c r="A764" s="158"/>
      <c r="D764" s="138"/>
      <c r="X764" s="256"/>
      <c r="Y764" s="256"/>
    </row>
    <row r="765" spans="1:25" x14ac:dyDescent="0.2">
      <c r="A765" s="158"/>
      <c r="D765" s="138"/>
      <c r="X765" s="256"/>
      <c r="Y765" s="256"/>
    </row>
    <row r="766" spans="1:25" x14ac:dyDescent="0.2">
      <c r="A766" s="158"/>
      <c r="D766" s="138"/>
      <c r="X766" s="256"/>
      <c r="Y766" s="256"/>
    </row>
    <row r="767" spans="1:25" x14ac:dyDescent="0.2">
      <c r="A767" s="158"/>
      <c r="D767" s="138"/>
      <c r="X767" s="256"/>
      <c r="Y767" s="256"/>
    </row>
    <row r="768" spans="1:25" x14ac:dyDescent="0.2">
      <c r="A768" s="158"/>
      <c r="D768" s="138"/>
      <c r="X768" s="256"/>
      <c r="Y768" s="256"/>
    </row>
    <row r="769" spans="1:25" x14ac:dyDescent="0.2">
      <c r="A769" s="158"/>
      <c r="D769" s="138"/>
      <c r="X769" s="256"/>
      <c r="Y769" s="256"/>
    </row>
    <row r="770" spans="1:25" x14ac:dyDescent="0.2">
      <c r="A770" s="158"/>
      <c r="D770" s="138"/>
      <c r="X770" s="256"/>
      <c r="Y770" s="256"/>
    </row>
    <row r="771" spans="1:25" x14ac:dyDescent="0.2">
      <c r="A771" s="158"/>
      <c r="D771" s="138"/>
      <c r="X771" s="256"/>
      <c r="Y771" s="256"/>
    </row>
    <row r="772" spans="1:25" x14ac:dyDescent="0.2">
      <c r="A772" s="158"/>
      <c r="D772" s="138"/>
      <c r="X772" s="256"/>
      <c r="Y772" s="256"/>
    </row>
    <row r="773" spans="1:25" x14ac:dyDescent="0.2">
      <c r="A773" s="158"/>
      <c r="D773" s="138"/>
      <c r="X773" s="256"/>
      <c r="Y773" s="256"/>
    </row>
    <row r="774" spans="1:25" x14ac:dyDescent="0.2">
      <c r="A774" s="158"/>
      <c r="D774" s="138"/>
      <c r="X774" s="256"/>
      <c r="Y774" s="256"/>
    </row>
    <row r="775" spans="1:25" x14ac:dyDescent="0.2">
      <c r="A775" s="158"/>
      <c r="D775" s="138"/>
      <c r="X775" s="256"/>
      <c r="Y775" s="256"/>
    </row>
    <row r="776" spans="1:25" x14ac:dyDescent="0.2">
      <c r="A776" s="158"/>
      <c r="D776" s="138"/>
      <c r="X776" s="256"/>
      <c r="Y776" s="256"/>
    </row>
    <row r="777" spans="1:25" x14ac:dyDescent="0.2">
      <c r="A777" s="158"/>
      <c r="D777" s="138"/>
      <c r="X777" s="256"/>
      <c r="Y777" s="256"/>
    </row>
    <row r="778" spans="1:25" x14ac:dyDescent="0.2">
      <c r="A778" s="158"/>
      <c r="D778" s="138"/>
      <c r="X778" s="256"/>
      <c r="Y778" s="256"/>
    </row>
    <row r="779" spans="1:25" x14ac:dyDescent="0.2">
      <c r="A779" s="158"/>
      <c r="D779" s="138"/>
      <c r="X779" s="256"/>
      <c r="Y779" s="256"/>
    </row>
    <row r="780" spans="1:25" x14ac:dyDescent="0.2">
      <c r="A780" s="158"/>
      <c r="D780" s="138"/>
      <c r="X780" s="256"/>
      <c r="Y780" s="256"/>
    </row>
    <row r="781" spans="1:25" x14ac:dyDescent="0.2">
      <c r="A781" s="158"/>
      <c r="D781" s="138"/>
      <c r="X781" s="256"/>
      <c r="Y781" s="256"/>
    </row>
    <row r="782" spans="1:25" x14ac:dyDescent="0.2">
      <c r="A782" s="158"/>
      <c r="D782" s="138"/>
      <c r="X782" s="256"/>
      <c r="Y782" s="256"/>
    </row>
    <row r="783" spans="1:25" x14ac:dyDescent="0.2">
      <c r="A783" s="158"/>
      <c r="D783" s="138"/>
      <c r="X783" s="256"/>
      <c r="Y783" s="256"/>
    </row>
    <row r="784" spans="1:25" x14ac:dyDescent="0.2">
      <c r="A784" s="158"/>
      <c r="D784" s="138"/>
      <c r="X784" s="256"/>
      <c r="Y784" s="256"/>
    </row>
    <row r="785" spans="1:25" x14ac:dyDescent="0.2">
      <c r="A785" s="158"/>
      <c r="D785" s="138"/>
      <c r="X785" s="256"/>
      <c r="Y785" s="256"/>
    </row>
    <row r="786" spans="1:25" x14ac:dyDescent="0.2">
      <c r="A786" s="158"/>
      <c r="D786" s="138"/>
      <c r="X786" s="256"/>
      <c r="Y786" s="256"/>
    </row>
    <row r="787" spans="1:25" x14ac:dyDescent="0.2">
      <c r="A787" s="158"/>
      <c r="D787" s="138"/>
      <c r="X787" s="256"/>
      <c r="Y787" s="256"/>
    </row>
    <row r="788" spans="1:25" x14ac:dyDescent="0.2">
      <c r="A788" s="158"/>
      <c r="D788" s="138"/>
      <c r="X788" s="256"/>
      <c r="Y788" s="256"/>
    </row>
    <row r="789" spans="1:25" x14ac:dyDescent="0.2">
      <c r="A789" s="158"/>
      <c r="D789" s="138"/>
      <c r="X789" s="256"/>
      <c r="Y789" s="256"/>
    </row>
    <row r="790" spans="1:25" x14ac:dyDescent="0.2">
      <c r="A790" s="158"/>
      <c r="D790" s="138"/>
      <c r="X790" s="256"/>
      <c r="Y790" s="256"/>
    </row>
    <row r="791" spans="1:25" x14ac:dyDescent="0.2">
      <c r="A791" s="158"/>
      <c r="D791" s="138"/>
      <c r="X791" s="256"/>
      <c r="Y791" s="256"/>
    </row>
    <row r="792" spans="1:25" x14ac:dyDescent="0.2">
      <c r="A792" s="158"/>
      <c r="D792" s="138"/>
      <c r="X792" s="256"/>
      <c r="Y792" s="256"/>
    </row>
    <row r="793" spans="1:25" x14ac:dyDescent="0.2">
      <c r="A793" s="158"/>
      <c r="D793" s="138"/>
      <c r="X793" s="256"/>
      <c r="Y793" s="256"/>
    </row>
    <row r="794" spans="1:25" x14ac:dyDescent="0.2">
      <c r="A794" s="158"/>
      <c r="D794" s="138"/>
      <c r="X794" s="256"/>
      <c r="Y794" s="256"/>
    </row>
    <row r="795" spans="1:25" x14ac:dyDescent="0.2">
      <c r="A795" s="158"/>
      <c r="D795" s="138"/>
      <c r="X795" s="256"/>
      <c r="Y795" s="256"/>
    </row>
    <row r="796" spans="1:25" x14ac:dyDescent="0.2">
      <c r="A796" s="158"/>
      <c r="D796" s="138"/>
      <c r="X796" s="256"/>
      <c r="Y796" s="256"/>
    </row>
    <row r="797" spans="1:25" x14ac:dyDescent="0.2">
      <c r="A797" s="158"/>
      <c r="D797" s="138"/>
      <c r="X797" s="256"/>
      <c r="Y797" s="256"/>
    </row>
    <row r="798" spans="1:25" x14ac:dyDescent="0.2">
      <c r="A798" s="158"/>
      <c r="D798" s="138"/>
      <c r="X798" s="256"/>
      <c r="Y798" s="256"/>
    </row>
    <row r="799" spans="1:25" x14ac:dyDescent="0.2">
      <c r="A799" s="158"/>
      <c r="D799" s="138"/>
      <c r="X799" s="256"/>
      <c r="Y799" s="256"/>
    </row>
    <row r="800" spans="1:25" x14ac:dyDescent="0.2">
      <c r="A800" s="158"/>
      <c r="D800" s="138"/>
    </row>
    <row r="801" spans="1:4" x14ac:dyDescent="0.2">
      <c r="A801" s="158"/>
      <c r="D801" s="138"/>
    </row>
    <row r="802" spans="1:4" x14ac:dyDescent="0.2">
      <c r="A802" s="158"/>
      <c r="D802" s="138"/>
    </row>
    <row r="803" spans="1:4" x14ac:dyDescent="0.2">
      <c r="A803" s="158"/>
      <c r="D803" s="138"/>
    </row>
    <row r="804" spans="1:4" x14ac:dyDescent="0.2">
      <c r="A804" s="158"/>
      <c r="D804" s="138"/>
    </row>
    <row r="805" spans="1:4" x14ac:dyDescent="0.2">
      <c r="A805" s="158"/>
      <c r="D805" s="138"/>
    </row>
    <row r="806" spans="1:4" x14ac:dyDescent="0.2">
      <c r="A806" s="158"/>
      <c r="D806" s="138"/>
    </row>
    <row r="807" spans="1:4" x14ac:dyDescent="0.2">
      <c r="A807" s="158"/>
      <c r="D807" s="138"/>
    </row>
    <row r="808" spans="1:4" x14ac:dyDescent="0.2">
      <c r="A808" s="158"/>
      <c r="D808" s="138"/>
    </row>
    <row r="809" spans="1:4" x14ac:dyDescent="0.2">
      <c r="A809" s="158"/>
      <c r="D809" s="138"/>
    </row>
    <row r="810" spans="1:4" x14ac:dyDescent="0.2">
      <c r="A810" s="158"/>
      <c r="D810" s="138"/>
    </row>
    <row r="811" spans="1:4" x14ac:dyDescent="0.2">
      <c r="A811" s="158"/>
      <c r="D811" s="138"/>
    </row>
    <row r="812" spans="1:4" x14ac:dyDescent="0.2">
      <c r="A812" s="158"/>
      <c r="D812" s="138"/>
    </row>
    <row r="813" spans="1:4" x14ac:dyDescent="0.2">
      <c r="A813" s="158"/>
      <c r="D813" s="138"/>
    </row>
    <row r="814" spans="1:4" x14ac:dyDescent="0.2">
      <c r="A814" s="158"/>
      <c r="D814" s="138"/>
    </row>
    <row r="815" spans="1:4" x14ac:dyDescent="0.2">
      <c r="A815" s="158"/>
      <c r="D815" s="138"/>
    </row>
    <row r="816" spans="1:4" x14ac:dyDescent="0.2">
      <c r="A816" s="158"/>
      <c r="D816" s="138"/>
    </row>
    <row r="817" spans="1:4" x14ac:dyDescent="0.2">
      <c r="A817" s="158"/>
      <c r="D817" s="138"/>
    </row>
    <row r="818" spans="1:4" x14ac:dyDescent="0.2">
      <c r="A818" s="158"/>
      <c r="D818" s="138"/>
    </row>
    <row r="819" spans="1:4" x14ac:dyDescent="0.2">
      <c r="A819" s="158"/>
      <c r="D819" s="138"/>
    </row>
    <row r="820" spans="1:4" x14ac:dyDescent="0.2">
      <c r="A820" s="158"/>
      <c r="D820" s="138"/>
    </row>
    <row r="821" spans="1:4" x14ac:dyDescent="0.2">
      <c r="A821" s="158"/>
      <c r="D821" s="138"/>
    </row>
    <row r="822" spans="1:4" x14ac:dyDescent="0.2">
      <c r="A822" s="158"/>
      <c r="D822" s="138"/>
    </row>
    <row r="823" spans="1:4" x14ac:dyDescent="0.2">
      <c r="A823" s="158"/>
      <c r="D823" s="138"/>
    </row>
    <row r="824" spans="1:4" x14ac:dyDescent="0.2">
      <c r="A824" s="158"/>
      <c r="D824" s="138"/>
    </row>
    <row r="825" spans="1:4" x14ac:dyDescent="0.2">
      <c r="A825" s="158"/>
      <c r="D825" s="138"/>
    </row>
    <row r="826" spans="1:4" x14ac:dyDescent="0.2">
      <c r="A826" s="158"/>
      <c r="D826" s="138"/>
    </row>
    <row r="827" spans="1:4" x14ac:dyDescent="0.2">
      <c r="A827" s="158"/>
      <c r="D827" s="138"/>
    </row>
    <row r="828" spans="1:4" x14ac:dyDescent="0.2">
      <c r="A828" s="158"/>
      <c r="D828" s="138"/>
    </row>
    <row r="829" spans="1:4" x14ac:dyDescent="0.2">
      <c r="A829" s="158"/>
      <c r="D829" s="138"/>
    </row>
    <row r="830" spans="1:4" x14ac:dyDescent="0.2">
      <c r="A830" s="158"/>
      <c r="D830" s="138"/>
    </row>
    <row r="831" spans="1:4" x14ac:dyDescent="0.2">
      <c r="A831" s="158"/>
      <c r="D831" s="138"/>
    </row>
    <row r="832" spans="1:4" x14ac:dyDescent="0.2">
      <c r="A832" s="158"/>
      <c r="D832" s="138"/>
    </row>
    <row r="833" spans="1:4" x14ac:dyDescent="0.2">
      <c r="A833" s="158"/>
      <c r="D833" s="138"/>
    </row>
    <row r="834" spans="1:4" x14ac:dyDescent="0.2">
      <c r="A834" s="158"/>
      <c r="D834" s="138"/>
    </row>
    <row r="835" spans="1:4" x14ac:dyDescent="0.2">
      <c r="A835" s="158"/>
      <c r="D835" s="138"/>
    </row>
    <row r="836" spans="1:4" x14ac:dyDescent="0.2">
      <c r="A836" s="158"/>
      <c r="D836" s="138"/>
    </row>
    <row r="837" spans="1:4" x14ac:dyDescent="0.2">
      <c r="A837" s="158"/>
      <c r="D837" s="138"/>
    </row>
    <row r="838" spans="1:4" x14ac:dyDescent="0.2">
      <c r="A838" s="158"/>
      <c r="D838" s="138"/>
    </row>
    <row r="839" spans="1:4" x14ac:dyDescent="0.2">
      <c r="A839" s="158"/>
      <c r="D839" s="138"/>
    </row>
    <row r="840" spans="1:4" x14ac:dyDescent="0.2">
      <c r="A840" s="158"/>
      <c r="D840" s="138"/>
    </row>
    <row r="841" spans="1:4" x14ac:dyDescent="0.2">
      <c r="A841" s="158"/>
      <c r="D841" s="138"/>
    </row>
    <row r="842" spans="1:4" x14ac:dyDescent="0.2">
      <c r="A842" s="158"/>
      <c r="D842" s="138"/>
    </row>
    <row r="843" spans="1:4" x14ac:dyDescent="0.2">
      <c r="A843" s="158"/>
      <c r="D843" s="138"/>
    </row>
    <row r="844" spans="1:4" x14ac:dyDescent="0.2">
      <c r="A844" s="158"/>
      <c r="D844" s="138"/>
    </row>
    <row r="845" spans="1:4" x14ac:dyDescent="0.2">
      <c r="A845" s="158"/>
      <c r="D845" s="138"/>
    </row>
    <row r="846" spans="1:4" x14ac:dyDescent="0.2">
      <c r="A846" s="158"/>
      <c r="D846" s="138"/>
    </row>
    <row r="847" spans="1:4" x14ac:dyDescent="0.2">
      <c r="A847" s="158"/>
      <c r="D847" s="138"/>
    </row>
    <row r="848" spans="1:4" x14ac:dyDescent="0.2">
      <c r="A848" s="158"/>
      <c r="D848" s="138"/>
    </row>
    <row r="849" spans="1:4" x14ac:dyDescent="0.2">
      <c r="A849" s="158"/>
      <c r="D849" s="138"/>
    </row>
    <row r="850" spans="1:4" x14ac:dyDescent="0.2">
      <c r="A850" s="158"/>
      <c r="D850" s="138"/>
    </row>
    <row r="851" spans="1:4" x14ac:dyDescent="0.2">
      <c r="A851" s="158"/>
      <c r="D851" s="138"/>
    </row>
    <row r="852" spans="1:4" x14ac:dyDescent="0.2">
      <c r="A852" s="158"/>
      <c r="D852" s="138"/>
    </row>
    <row r="853" spans="1:4" x14ac:dyDescent="0.2">
      <c r="A853" s="158"/>
      <c r="D853" s="138"/>
    </row>
    <row r="854" spans="1:4" x14ac:dyDescent="0.2">
      <c r="A854" s="158"/>
      <c r="D854" s="138"/>
    </row>
    <row r="855" spans="1:4" x14ac:dyDescent="0.2">
      <c r="A855" s="158"/>
      <c r="D855" s="138"/>
    </row>
    <row r="856" spans="1:4" x14ac:dyDescent="0.2">
      <c r="A856" s="158"/>
      <c r="D856" s="138"/>
    </row>
    <row r="857" spans="1:4" x14ac:dyDescent="0.2">
      <c r="A857" s="158"/>
      <c r="D857" s="138"/>
    </row>
    <row r="858" spans="1:4" x14ac:dyDescent="0.2">
      <c r="A858" s="158"/>
      <c r="D858" s="138"/>
    </row>
    <row r="859" spans="1:4" x14ac:dyDescent="0.2">
      <c r="A859" s="158"/>
      <c r="D859" s="138"/>
    </row>
    <row r="860" spans="1:4" x14ac:dyDescent="0.2">
      <c r="A860" s="158"/>
      <c r="D860" s="138"/>
    </row>
    <row r="861" spans="1:4" x14ac:dyDescent="0.2">
      <c r="A861" s="158"/>
      <c r="D861" s="138"/>
    </row>
    <row r="862" spans="1:4" x14ac:dyDescent="0.2">
      <c r="A862" s="158"/>
      <c r="D862" s="138"/>
    </row>
    <row r="863" spans="1:4" x14ac:dyDescent="0.2">
      <c r="A863" s="158"/>
      <c r="D863" s="138"/>
    </row>
    <row r="864" spans="1:4" x14ac:dyDescent="0.2">
      <c r="A864" s="158"/>
      <c r="D864" s="138"/>
    </row>
    <row r="865" spans="1:4" x14ac:dyDescent="0.2">
      <c r="A865" s="158"/>
      <c r="D865" s="138"/>
    </row>
    <row r="866" spans="1:4" x14ac:dyDescent="0.2">
      <c r="A866" s="158"/>
      <c r="D866" s="138"/>
    </row>
    <row r="867" spans="1:4" x14ac:dyDescent="0.2">
      <c r="A867" s="158"/>
      <c r="D867" s="138"/>
    </row>
    <row r="868" spans="1:4" x14ac:dyDescent="0.2">
      <c r="A868" s="158"/>
      <c r="D868" s="138"/>
    </row>
    <row r="869" spans="1:4" x14ac:dyDescent="0.2">
      <c r="A869" s="158"/>
      <c r="D869" s="138"/>
    </row>
    <row r="870" spans="1:4" x14ac:dyDescent="0.2">
      <c r="A870" s="158"/>
      <c r="D870" s="138"/>
    </row>
    <row r="871" spans="1:4" x14ac:dyDescent="0.2">
      <c r="A871" s="158"/>
      <c r="D871" s="138"/>
    </row>
    <row r="872" spans="1:4" x14ac:dyDescent="0.2">
      <c r="A872" s="158"/>
      <c r="D872" s="138"/>
    </row>
    <row r="873" spans="1:4" x14ac:dyDescent="0.2">
      <c r="A873" s="158"/>
      <c r="D873" s="138"/>
    </row>
    <row r="874" spans="1:4" x14ac:dyDescent="0.2">
      <c r="A874" s="158"/>
      <c r="D874" s="138"/>
    </row>
    <row r="875" spans="1:4" x14ac:dyDescent="0.2">
      <c r="A875" s="158"/>
      <c r="D875" s="138"/>
    </row>
    <row r="876" spans="1:4" x14ac:dyDescent="0.2">
      <c r="A876" s="158"/>
      <c r="D876" s="138"/>
    </row>
    <row r="877" spans="1:4" x14ac:dyDescent="0.2">
      <c r="A877" s="158"/>
      <c r="D877" s="138"/>
    </row>
    <row r="878" spans="1:4" x14ac:dyDescent="0.2">
      <c r="A878" s="158"/>
      <c r="D878" s="138"/>
    </row>
    <row r="879" spans="1:4" x14ac:dyDescent="0.2">
      <c r="A879" s="158"/>
      <c r="D879" s="138"/>
    </row>
    <row r="880" spans="1:4" x14ac:dyDescent="0.2">
      <c r="A880" s="158"/>
      <c r="D880" s="138"/>
    </row>
    <row r="881" spans="1:4" x14ac:dyDescent="0.2">
      <c r="A881" s="158"/>
      <c r="D881" s="138"/>
    </row>
    <row r="882" spans="1:4" x14ac:dyDescent="0.2">
      <c r="A882" s="158"/>
      <c r="D882" s="138"/>
    </row>
    <row r="883" spans="1:4" x14ac:dyDescent="0.2">
      <c r="A883" s="158"/>
      <c r="D883" s="138"/>
    </row>
    <row r="884" spans="1:4" x14ac:dyDescent="0.2">
      <c r="A884" s="158"/>
      <c r="D884" s="138"/>
    </row>
    <row r="885" spans="1:4" x14ac:dyDescent="0.2">
      <c r="A885" s="158"/>
      <c r="D885" s="138"/>
    </row>
    <row r="886" spans="1:4" x14ac:dyDescent="0.2">
      <c r="A886" s="158"/>
      <c r="D886" s="138"/>
    </row>
    <row r="887" spans="1:4" x14ac:dyDescent="0.2">
      <c r="A887" s="158"/>
      <c r="D887" s="138"/>
    </row>
    <row r="888" spans="1:4" x14ac:dyDescent="0.2">
      <c r="A888" s="158"/>
      <c r="D888" s="138"/>
    </row>
    <row r="889" spans="1:4" x14ac:dyDescent="0.2">
      <c r="A889" s="158"/>
      <c r="D889" s="138"/>
    </row>
    <row r="890" spans="1:4" x14ac:dyDescent="0.2">
      <c r="A890" s="158"/>
      <c r="D890" s="138"/>
    </row>
    <row r="891" spans="1:4" x14ac:dyDescent="0.2">
      <c r="A891" s="158"/>
      <c r="D891" s="138"/>
    </row>
    <row r="892" spans="1:4" x14ac:dyDescent="0.2">
      <c r="A892" s="158"/>
      <c r="D892" s="138"/>
    </row>
    <row r="893" spans="1:4" x14ac:dyDescent="0.2">
      <c r="A893" s="158"/>
      <c r="D893" s="138"/>
    </row>
    <row r="894" spans="1:4" x14ac:dyDescent="0.2">
      <c r="A894" s="158"/>
      <c r="D894" s="138"/>
    </row>
    <row r="895" spans="1:4" x14ac:dyDescent="0.2">
      <c r="A895" s="158"/>
      <c r="D895" s="138"/>
    </row>
    <row r="896" spans="1:4" x14ac:dyDescent="0.2">
      <c r="A896" s="158"/>
      <c r="D896" s="138"/>
    </row>
    <row r="897" spans="1:4" x14ac:dyDescent="0.2">
      <c r="A897" s="158"/>
      <c r="D897" s="138"/>
    </row>
    <row r="898" spans="1:4" x14ac:dyDescent="0.2">
      <c r="A898" s="158"/>
      <c r="D898" s="138"/>
    </row>
    <row r="899" spans="1:4" x14ac:dyDescent="0.2">
      <c r="A899" s="158"/>
      <c r="D899" s="138"/>
    </row>
    <row r="900" spans="1:4" x14ac:dyDescent="0.2">
      <c r="A900" s="158"/>
      <c r="D900" s="138"/>
    </row>
    <row r="901" spans="1:4" x14ac:dyDescent="0.2">
      <c r="A901" s="158"/>
      <c r="D901" s="138"/>
    </row>
    <row r="902" spans="1:4" x14ac:dyDescent="0.2">
      <c r="A902" s="158"/>
      <c r="D902" s="138"/>
    </row>
    <row r="903" spans="1:4" x14ac:dyDescent="0.2">
      <c r="A903" s="158"/>
      <c r="D903" s="138"/>
    </row>
    <row r="904" spans="1:4" x14ac:dyDescent="0.2">
      <c r="A904" s="158"/>
      <c r="D904" s="138"/>
    </row>
    <row r="905" spans="1:4" x14ac:dyDescent="0.2">
      <c r="A905" s="158"/>
      <c r="D905" s="138"/>
    </row>
    <row r="906" spans="1:4" x14ac:dyDescent="0.2">
      <c r="A906" s="158"/>
      <c r="D906" s="138"/>
    </row>
    <row r="907" spans="1:4" x14ac:dyDescent="0.2">
      <c r="A907" s="158"/>
      <c r="D907" s="138"/>
    </row>
    <row r="908" spans="1:4" x14ac:dyDescent="0.2">
      <c r="A908" s="158"/>
      <c r="D908" s="138"/>
    </row>
    <row r="909" spans="1:4" x14ac:dyDescent="0.2">
      <c r="A909" s="158"/>
      <c r="D909" s="138"/>
    </row>
    <row r="910" spans="1:4" x14ac:dyDescent="0.2">
      <c r="A910" s="158"/>
      <c r="D910" s="138"/>
    </row>
    <row r="911" spans="1:4" x14ac:dyDescent="0.2">
      <c r="A911" s="158"/>
      <c r="D911" s="138"/>
    </row>
    <row r="912" spans="1:4" x14ac:dyDescent="0.2">
      <c r="A912" s="158"/>
      <c r="D912" s="138"/>
    </row>
    <row r="913" spans="1:4" x14ac:dyDescent="0.2">
      <c r="A913" s="158"/>
      <c r="D913" s="138"/>
    </row>
    <row r="914" spans="1:4" x14ac:dyDescent="0.2">
      <c r="A914" s="158"/>
      <c r="D914" s="138"/>
    </row>
    <row r="915" spans="1:4" x14ac:dyDescent="0.2">
      <c r="A915" s="158"/>
      <c r="D915" s="138"/>
    </row>
    <row r="916" spans="1:4" x14ac:dyDescent="0.2">
      <c r="A916" s="158"/>
      <c r="D916" s="138"/>
    </row>
    <row r="917" spans="1:4" x14ac:dyDescent="0.2">
      <c r="A917" s="158"/>
      <c r="D917" s="138"/>
    </row>
    <row r="918" spans="1:4" x14ac:dyDescent="0.2">
      <c r="A918" s="158"/>
      <c r="D918" s="138"/>
    </row>
    <row r="919" spans="1:4" x14ac:dyDescent="0.2">
      <c r="A919" s="158"/>
      <c r="D919" s="138"/>
    </row>
    <row r="920" spans="1:4" x14ac:dyDescent="0.2">
      <c r="A920" s="158"/>
      <c r="D920" s="138"/>
    </row>
    <row r="921" spans="1:4" x14ac:dyDescent="0.2">
      <c r="A921" s="158"/>
      <c r="D921" s="138"/>
    </row>
    <row r="922" spans="1:4" x14ac:dyDescent="0.2">
      <c r="A922" s="158"/>
      <c r="D922" s="138"/>
    </row>
    <row r="923" spans="1:4" x14ac:dyDescent="0.2">
      <c r="A923" s="158"/>
      <c r="D923" s="138"/>
    </row>
    <row r="924" spans="1:4" x14ac:dyDescent="0.2">
      <c r="A924" s="158"/>
      <c r="D924" s="138"/>
    </row>
    <row r="925" spans="1:4" x14ac:dyDescent="0.2">
      <c r="A925" s="158"/>
      <c r="D925" s="138"/>
    </row>
    <row r="926" spans="1:4" x14ac:dyDescent="0.2">
      <c r="A926" s="158"/>
      <c r="D926" s="138"/>
    </row>
    <row r="927" spans="1:4" x14ac:dyDescent="0.2">
      <c r="A927" s="158"/>
      <c r="D927" s="138"/>
    </row>
    <row r="928" spans="1:4" x14ac:dyDescent="0.2">
      <c r="A928" s="158"/>
      <c r="D928" s="138"/>
    </row>
    <row r="929" spans="1:4" x14ac:dyDescent="0.2">
      <c r="A929" s="158"/>
      <c r="D929" s="138"/>
    </row>
    <row r="930" spans="1:4" x14ac:dyDescent="0.2">
      <c r="A930" s="158"/>
      <c r="D930" s="138"/>
    </row>
    <row r="931" spans="1:4" x14ac:dyDescent="0.2">
      <c r="A931" s="158"/>
      <c r="D931" s="138"/>
    </row>
    <row r="932" spans="1:4" x14ac:dyDescent="0.2">
      <c r="A932" s="158"/>
      <c r="D932" s="138"/>
    </row>
    <row r="933" spans="1:4" x14ac:dyDescent="0.2">
      <c r="A933" s="158"/>
      <c r="D933" s="138"/>
    </row>
    <row r="934" spans="1:4" x14ac:dyDescent="0.2">
      <c r="A934" s="158"/>
      <c r="D934" s="138"/>
    </row>
    <row r="935" spans="1:4" x14ac:dyDescent="0.2">
      <c r="A935" s="158"/>
      <c r="D935" s="138"/>
    </row>
    <row r="936" spans="1:4" x14ac:dyDescent="0.2">
      <c r="A936" s="158"/>
      <c r="D936" s="138"/>
    </row>
    <row r="937" spans="1:4" x14ac:dyDescent="0.2">
      <c r="A937" s="158"/>
      <c r="D937" s="138"/>
    </row>
    <row r="938" spans="1:4" x14ac:dyDescent="0.2">
      <c r="A938" s="158"/>
      <c r="D938" s="138"/>
    </row>
    <row r="939" spans="1:4" x14ac:dyDescent="0.2">
      <c r="A939" s="158"/>
      <c r="D939" s="138"/>
    </row>
    <row r="940" spans="1:4" x14ac:dyDescent="0.2">
      <c r="A940" s="158"/>
      <c r="D940" s="138"/>
    </row>
    <row r="941" spans="1:4" x14ac:dyDescent="0.2">
      <c r="A941" s="158"/>
      <c r="D941" s="138"/>
    </row>
    <row r="942" spans="1:4" x14ac:dyDescent="0.2">
      <c r="A942" s="158"/>
      <c r="D942" s="138"/>
    </row>
    <row r="943" spans="1:4" x14ac:dyDescent="0.2">
      <c r="A943" s="158"/>
      <c r="D943" s="138"/>
    </row>
    <row r="944" spans="1:4" x14ac:dyDescent="0.2">
      <c r="A944" s="158"/>
      <c r="D944" s="138"/>
    </row>
    <row r="945" spans="1:4" x14ac:dyDescent="0.2">
      <c r="A945" s="158"/>
      <c r="D945" s="138"/>
    </row>
    <row r="946" spans="1:4" x14ac:dyDescent="0.2">
      <c r="A946" s="158"/>
      <c r="D946" s="138"/>
    </row>
    <row r="947" spans="1:4" x14ac:dyDescent="0.2">
      <c r="A947" s="158"/>
      <c r="D947" s="138"/>
    </row>
    <row r="948" spans="1:4" x14ac:dyDescent="0.2">
      <c r="A948" s="158"/>
      <c r="D948" s="138"/>
    </row>
    <row r="949" spans="1:4" x14ac:dyDescent="0.2">
      <c r="A949" s="158"/>
      <c r="D949" s="138"/>
    </row>
    <row r="950" spans="1:4" x14ac:dyDescent="0.2">
      <c r="A950" s="158"/>
      <c r="D950" s="138"/>
    </row>
    <row r="951" spans="1:4" x14ac:dyDescent="0.2">
      <c r="A951" s="158"/>
      <c r="D951" s="138"/>
    </row>
    <row r="952" spans="1:4" x14ac:dyDescent="0.2">
      <c r="A952" s="158"/>
      <c r="D952" s="138"/>
    </row>
    <row r="953" spans="1:4" x14ac:dyDescent="0.2">
      <c r="A953" s="158"/>
      <c r="D953" s="138"/>
    </row>
    <row r="954" spans="1:4" x14ac:dyDescent="0.2">
      <c r="A954" s="158"/>
      <c r="D954" s="138"/>
    </row>
    <row r="955" spans="1:4" x14ac:dyDescent="0.2">
      <c r="A955" s="158"/>
      <c r="D955" s="138"/>
    </row>
    <row r="956" spans="1:4" x14ac:dyDescent="0.2">
      <c r="A956" s="158"/>
      <c r="D956" s="138"/>
    </row>
    <row r="957" spans="1:4" x14ac:dyDescent="0.2">
      <c r="A957" s="158"/>
      <c r="D957" s="138"/>
    </row>
    <row r="958" spans="1:4" x14ac:dyDescent="0.2">
      <c r="A958" s="158"/>
      <c r="D958" s="138"/>
    </row>
    <row r="959" spans="1:4" x14ac:dyDescent="0.2">
      <c r="A959" s="158"/>
      <c r="D959" s="138"/>
    </row>
    <row r="960" spans="1:4" x14ac:dyDescent="0.2">
      <c r="A960" s="158"/>
      <c r="D960" s="138"/>
    </row>
    <row r="961" spans="1:4" x14ac:dyDescent="0.2">
      <c r="A961" s="158"/>
      <c r="D961" s="138"/>
    </row>
    <row r="962" spans="1:4" x14ac:dyDescent="0.2">
      <c r="A962" s="158"/>
      <c r="D962" s="138"/>
    </row>
    <row r="963" spans="1:4" x14ac:dyDescent="0.2">
      <c r="A963" s="158"/>
      <c r="D963" s="138"/>
    </row>
    <row r="964" spans="1:4" x14ac:dyDescent="0.2">
      <c r="A964" s="158"/>
      <c r="D964" s="138"/>
    </row>
    <row r="965" spans="1:4" x14ac:dyDescent="0.2">
      <c r="A965" s="158"/>
      <c r="D965" s="138"/>
    </row>
    <row r="966" spans="1:4" x14ac:dyDescent="0.2">
      <c r="A966" s="158"/>
      <c r="D966" s="138"/>
    </row>
    <row r="967" spans="1:4" x14ac:dyDescent="0.2">
      <c r="A967" s="158"/>
      <c r="D967" s="138"/>
    </row>
    <row r="968" spans="1:4" x14ac:dyDescent="0.2">
      <c r="A968" s="158"/>
      <c r="D968" s="138"/>
    </row>
    <row r="969" spans="1:4" x14ac:dyDescent="0.2">
      <c r="A969" s="158"/>
      <c r="D969" s="138"/>
    </row>
    <row r="970" spans="1:4" x14ac:dyDescent="0.2">
      <c r="A970" s="158"/>
      <c r="D970" s="138"/>
    </row>
    <row r="971" spans="1:4" x14ac:dyDescent="0.2">
      <c r="A971" s="158"/>
      <c r="D971" s="138"/>
    </row>
    <row r="972" spans="1:4" x14ac:dyDescent="0.2">
      <c r="A972" s="158"/>
      <c r="D972" s="138"/>
    </row>
    <row r="973" spans="1:4" x14ac:dyDescent="0.2">
      <c r="A973" s="158"/>
      <c r="D973" s="138"/>
    </row>
    <row r="974" spans="1:4" x14ac:dyDescent="0.2">
      <c r="A974" s="158"/>
      <c r="D974" s="138"/>
    </row>
    <row r="975" spans="1:4" x14ac:dyDescent="0.2">
      <c r="A975" s="158"/>
      <c r="D975" s="138"/>
    </row>
    <row r="976" spans="1:4" x14ac:dyDescent="0.2">
      <c r="A976" s="158"/>
      <c r="D976" s="138"/>
    </row>
    <row r="977" spans="1:4" x14ac:dyDescent="0.2">
      <c r="A977" s="158"/>
      <c r="D977" s="138"/>
    </row>
    <row r="978" spans="1:4" x14ac:dyDescent="0.2">
      <c r="A978" s="158"/>
      <c r="D978" s="138"/>
    </row>
    <row r="979" spans="1:4" x14ac:dyDescent="0.2">
      <c r="A979" s="158"/>
      <c r="D979" s="138"/>
    </row>
    <row r="980" spans="1:4" x14ac:dyDescent="0.2">
      <c r="A980" s="158"/>
      <c r="D980" s="138"/>
    </row>
    <row r="981" spans="1:4" x14ac:dyDescent="0.2">
      <c r="A981" s="158"/>
      <c r="D981" s="138"/>
    </row>
    <row r="982" spans="1:4" x14ac:dyDescent="0.2">
      <c r="A982" s="158"/>
      <c r="D982" s="138"/>
    </row>
    <row r="983" spans="1:4" x14ac:dyDescent="0.2">
      <c r="A983" s="158"/>
      <c r="D983" s="138"/>
    </row>
    <row r="984" spans="1:4" x14ac:dyDescent="0.2">
      <c r="A984" s="158"/>
      <c r="D984" s="138"/>
    </row>
    <row r="985" spans="1:4" x14ac:dyDescent="0.2">
      <c r="A985" s="158"/>
      <c r="D985" s="138"/>
    </row>
    <row r="986" spans="1:4" x14ac:dyDescent="0.2">
      <c r="A986" s="158"/>
      <c r="D986" s="138"/>
    </row>
    <row r="987" spans="1:4" x14ac:dyDescent="0.2">
      <c r="A987" s="158"/>
      <c r="D987" s="138"/>
    </row>
    <row r="988" spans="1:4" x14ac:dyDescent="0.2">
      <c r="A988" s="158"/>
      <c r="D988" s="138"/>
    </row>
    <row r="989" spans="1:4" x14ac:dyDescent="0.2">
      <c r="A989" s="158"/>
      <c r="D989" s="138"/>
    </row>
    <row r="990" spans="1:4" x14ac:dyDescent="0.2">
      <c r="A990" s="158"/>
      <c r="D990" s="138"/>
    </row>
    <row r="991" spans="1:4" x14ac:dyDescent="0.2">
      <c r="A991" s="158"/>
      <c r="D991" s="138"/>
    </row>
    <row r="992" spans="1:4" x14ac:dyDescent="0.2">
      <c r="A992" s="158"/>
      <c r="D992" s="138"/>
    </row>
    <row r="993" spans="1:4" x14ac:dyDescent="0.2">
      <c r="A993" s="158"/>
      <c r="D993" s="138"/>
    </row>
    <row r="994" spans="1:4" x14ac:dyDescent="0.2">
      <c r="A994" s="158"/>
      <c r="D994" s="138"/>
    </row>
    <row r="995" spans="1:4" x14ac:dyDescent="0.2">
      <c r="A995" s="158"/>
      <c r="D995" s="138"/>
    </row>
    <row r="996" spans="1:4" x14ac:dyDescent="0.2">
      <c r="A996" s="158"/>
      <c r="D996" s="138"/>
    </row>
    <row r="997" spans="1:4" x14ac:dyDescent="0.2">
      <c r="A997" s="158"/>
      <c r="D997" s="138"/>
    </row>
    <row r="998" spans="1:4" x14ac:dyDescent="0.2">
      <c r="A998" s="158"/>
      <c r="D998" s="138"/>
    </row>
    <row r="999" spans="1:4" x14ac:dyDescent="0.2">
      <c r="A999" s="158"/>
      <c r="D999" s="138"/>
    </row>
    <row r="1000" spans="1:4" x14ac:dyDescent="0.2">
      <c r="A1000" s="158"/>
      <c r="D1000" s="138"/>
    </row>
    <row r="1001" spans="1:4" x14ac:dyDescent="0.2">
      <c r="A1001" s="158"/>
      <c r="D1001" s="138"/>
    </row>
    <row r="1002" spans="1:4" x14ac:dyDescent="0.2">
      <c r="A1002" s="158"/>
      <c r="D1002" s="138"/>
    </row>
    <row r="1003" spans="1:4" x14ac:dyDescent="0.2">
      <c r="A1003" s="158"/>
      <c r="D1003" s="138"/>
    </row>
    <row r="1004" spans="1:4" x14ac:dyDescent="0.2">
      <c r="A1004" s="158"/>
      <c r="D1004" s="138"/>
    </row>
    <row r="1005" spans="1:4" x14ac:dyDescent="0.2">
      <c r="A1005" s="158"/>
      <c r="D1005" s="138"/>
    </row>
    <row r="1006" spans="1:4" x14ac:dyDescent="0.2">
      <c r="A1006" s="158"/>
      <c r="D1006" s="138"/>
    </row>
    <row r="1007" spans="1:4" x14ac:dyDescent="0.2">
      <c r="A1007" s="158"/>
      <c r="D1007" s="138"/>
    </row>
    <row r="1008" spans="1:4" x14ac:dyDescent="0.2">
      <c r="A1008" s="158"/>
      <c r="D1008" s="138"/>
    </row>
    <row r="1009" spans="1:4" x14ac:dyDescent="0.2">
      <c r="A1009" s="158"/>
      <c r="D1009" s="138"/>
    </row>
    <row r="1010" spans="1:4" x14ac:dyDescent="0.2">
      <c r="A1010" s="158"/>
      <c r="D1010" s="138"/>
    </row>
    <row r="1011" spans="1:4" x14ac:dyDescent="0.2">
      <c r="A1011" s="158"/>
      <c r="D1011" s="138"/>
    </row>
    <row r="1012" spans="1:4" x14ac:dyDescent="0.2">
      <c r="A1012" s="158"/>
      <c r="D1012" s="138"/>
    </row>
    <row r="1013" spans="1:4" x14ac:dyDescent="0.2">
      <c r="A1013" s="158"/>
      <c r="D1013" s="138"/>
    </row>
    <row r="1014" spans="1:4" x14ac:dyDescent="0.2">
      <c r="A1014" s="158"/>
      <c r="D1014" s="138"/>
    </row>
    <row r="1015" spans="1:4" x14ac:dyDescent="0.2">
      <c r="A1015" s="158"/>
      <c r="D1015" s="138"/>
    </row>
    <row r="1016" spans="1:4" x14ac:dyDescent="0.2">
      <c r="A1016" s="158"/>
      <c r="D1016" s="138"/>
    </row>
    <row r="1017" spans="1:4" x14ac:dyDescent="0.2">
      <c r="A1017" s="158"/>
      <c r="D1017" s="138"/>
    </row>
    <row r="1018" spans="1:4" x14ac:dyDescent="0.2">
      <c r="A1018" s="158"/>
      <c r="D1018" s="138"/>
    </row>
    <row r="1019" spans="1:4" x14ac:dyDescent="0.2">
      <c r="A1019" s="158"/>
      <c r="D1019" s="138"/>
    </row>
    <row r="1020" spans="1:4" x14ac:dyDescent="0.2">
      <c r="A1020" s="158"/>
      <c r="D1020" s="138"/>
    </row>
    <row r="1021" spans="1:4" x14ac:dyDescent="0.2">
      <c r="A1021" s="158"/>
      <c r="D1021" s="138"/>
    </row>
    <row r="1022" spans="1:4" x14ac:dyDescent="0.2">
      <c r="A1022" s="158"/>
      <c r="D1022" s="138"/>
    </row>
    <row r="1023" spans="1:4" x14ac:dyDescent="0.2">
      <c r="A1023" s="158"/>
      <c r="D1023" s="138"/>
    </row>
    <row r="1024" spans="1:4" x14ac:dyDescent="0.2">
      <c r="A1024" s="158"/>
      <c r="D1024" s="138"/>
    </row>
    <row r="1025" spans="1:4" x14ac:dyDescent="0.2">
      <c r="A1025" s="158"/>
      <c r="D1025" s="138"/>
    </row>
    <row r="1026" spans="1:4" x14ac:dyDescent="0.2">
      <c r="A1026" s="158"/>
      <c r="D1026" s="138"/>
    </row>
    <row r="1027" spans="1:4" x14ac:dyDescent="0.2">
      <c r="A1027" s="158"/>
      <c r="D1027" s="138"/>
    </row>
    <row r="1028" spans="1:4" x14ac:dyDescent="0.2">
      <c r="A1028" s="158"/>
      <c r="D1028" s="138"/>
    </row>
    <row r="1029" spans="1:4" x14ac:dyDescent="0.2">
      <c r="A1029" s="158"/>
      <c r="D1029" s="138"/>
    </row>
    <row r="1030" spans="1:4" x14ac:dyDescent="0.2">
      <c r="A1030" s="158"/>
      <c r="D1030" s="138"/>
    </row>
    <row r="1031" spans="1:4" x14ac:dyDescent="0.2">
      <c r="A1031" s="158"/>
      <c r="D1031" s="138"/>
    </row>
    <row r="1032" spans="1:4" x14ac:dyDescent="0.2">
      <c r="A1032" s="158"/>
      <c r="D1032" s="138"/>
    </row>
    <row r="1033" spans="1:4" x14ac:dyDescent="0.2">
      <c r="A1033" s="158"/>
      <c r="D1033" s="138"/>
    </row>
    <row r="1034" spans="1:4" x14ac:dyDescent="0.2">
      <c r="A1034" s="158"/>
      <c r="D1034" s="138"/>
    </row>
    <row r="1035" spans="1:4" x14ac:dyDescent="0.2">
      <c r="A1035" s="158"/>
      <c r="D1035" s="138"/>
    </row>
    <row r="1036" spans="1:4" x14ac:dyDescent="0.2">
      <c r="A1036" s="158"/>
      <c r="D1036" s="138"/>
    </row>
    <row r="1037" spans="1:4" x14ac:dyDescent="0.2">
      <c r="A1037" s="158"/>
      <c r="D1037" s="138"/>
    </row>
    <row r="1038" spans="1:4" x14ac:dyDescent="0.2">
      <c r="A1038" s="158"/>
      <c r="D1038" s="138"/>
    </row>
    <row r="1039" spans="1:4" x14ac:dyDescent="0.2">
      <c r="A1039" s="158"/>
      <c r="D1039" s="138"/>
    </row>
    <row r="1040" spans="1:4" x14ac:dyDescent="0.2">
      <c r="A1040" s="158"/>
      <c r="D1040" s="138"/>
    </row>
    <row r="1041" spans="1:4" x14ac:dyDescent="0.2">
      <c r="A1041" s="158"/>
      <c r="D1041" s="138"/>
    </row>
    <row r="1042" spans="1:4" x14ac:dyDescent="0.2">
      <c r="A1042" s="158"/>
      <c r="D1042" s="138"/>
    </row>
    <row r="1043" spans="1:4" x14ac:dyDescent="0.2">
      <c r="A1043" s="158"/>
      <c r="D1043" s="138"/>
    </row>
    <row r="1044" spans="1:4" x14ac:dyDescent="0.2">
      <c r="A1044" s="158"/>
      <c r="D1044" s="138"/>
    </row>
    <row r="1045" spans="1:4" x14ac:dyDescent="0.2">
      <c r="A1045" s="158"/>
      <c r="D1045" s="138"/>
    </row>
    <row r="1046" spans="1:4" x14ac:dyDescent="0.2">
      <c r="A1046" s="158"/>
      <c r="D1046" s="138"/>
    </row>
    <row r="1047" spans="1:4" x14ac:dyDescent="0.2">
      <c r="A1047" s="158"/>
      <c r="D1047" s="138"/>
    </row>
    <row r="1048" spans="1:4" x14ac:dyDescent="0.2">
      <c r="A1048" s="158"/>
      <c r="D1048" s="138"/>
    </row>
    <row r="1049" spans="1:4" x14ac:dyDescent="0.2">
      <c r="A1049" s="158"/>
      <c r="D1049" s="138"/>
    </row>
    <row r="1050" spans="1:4" x14ac:dyDescent="0.2">
      <c r="A1050" s="158"/>
      <c r="D1050" s="138"/>
    </row>
    <row r="1051" spans="1:4" x14ac:dyDescent="0.2">
      <c r="A1051" s="158"/>
      <c r="D1051" s="138"/>
    </row>
    <row r="1052" spans="1:4" x14ac:dyDescent="0.2">
      <c r="A1052" s="158"/>
      <c r="D1052" s="138"/>
    </row>
    <row r="1053" spans="1:4" x14ac:dyDescent="0.2">
      <c r="A1053" s="158"/>
      <c r="D1053" s="138"/>
    </row>
    <row r="1054" spans="1:4" x14ac:dyDescent="0.2">
      <c r="A1054" s="158"/>
      <c r="D1054" s="138"/>
    </row>
    <row r="1055" spans="1:4" x14ac:dyDescent="0.2">
      <c r="A1055" s="158"/>
      <c r="D1055" s="138"/>
    </row>
    <row r="1056" spans="1:4" x14ac:dyDescent="0.2">
      <c r="A1056" s="158"/>
      <c r="D1056" s="138"/>
    </row>
    <row r="1057" spans="1:4" x14ac:dyDescent="0.2">
      <c r="A1057" s="158"/>
      <c r="D1057" s="138"/>
    </row>
    <row r="1058" spans="1:4" x14ac:dyDescent="0.2">
      <c r="A1058" s="158"/>
      <c r="D1058" s="138"/>
    </row>
    <row r="1059" spans="1:4" x14ac:dyDescent="0.2">
      <c r="A1059" s="158"/>
      <c r="D1059" s="138"/>
    </row>
    <row r="1060" spans="1:4" x14ac:dyDescent="0.2">
      <c r="A1060" s="158"/>
      <c r="D1060" s="138"/>
    </row>
    <row r="1061" spans="1:4" x14ac:dyDescent="0.2">
      <c r="A1061" s="158"/>
      <c r="D1061" s="138"/>
    </row>
    <row r="1062" spans="1:4" x14ac:dyDescent="0.2">
      <c r="A1062" s="158"/>
      <c r="D1062" s="138"/>
    </row>
    <row r="1063" spans="1:4" x14ac:dyDescent="0.2">
      <c r="A1063" s="158"/>
      <c r="D1063" s="138"/>
    </row>
    <row r="1064" spans="1:4" x14ac:dyDescent="0.2">
      <c r="A1064" s="158"/>
      <c r="D1064" s="138"/>
    </row>
    <row r="1065" spans="1:4" x14ac:dyDescent="0.2">
      <c r="A1065" s="158"/>
      <c r="D1065" s="138"/>
    </row>
    <row r="1066" spans="1:4" x14ac:dyDescent="0.2">
      <c r="A1066" s="158"/>
      <c r="D1066" s="138"/>
    </row>
    <row r="1067" spans="1:4" x14ac:dyDescent="0.2">
      <c r="A1067" s="158"/>
      <c r="D1067" s="138"/>
    </row>
    <row r="1068" spans="1:4" x14ac:dyDescent="0.2">
      <c r="A1068" s="158"/>
      <c r="D1068" s="138"/>
    </row>
    <row r="1069" spans="1:4" x14ac:dyDescent="0.2">
      <c r="A1069" s="158"/>
      <c r="D1069" s="138"/>
    </row>
    <row r="1070" spans="1:4" x14ac:dyDescent="0.2">
      <c r="A1070" s="158"/>
      <c r="D1070" s="138"/>
    </row>
    <row r="1071" spans="1:4" x14ac:dyDescent="0.2">
      <c r="A1071" s="158"/>
      <c r="D1071" s="138"/>
    </row>
    <row r="1072" spans="1:4" x14ac:dyDescent="0.2">
      <c r="A1072" s="158"/>
      <c r="D1072" s="138"/>
    </row>
    <row r="1073" spans="1:4" x14ac:dyDescent="0.2">
      <c r="A1073" s="158"/>
      <c r="D1073" s="138"/>
    </row>
    <row r="1074" spans="1:4" x14ac:dyDescent="0.2">
      <c r="A1074" s="158"/>
      <c r="D1074" s="138"/>
    </row>
    <row r="1075" spans="1:4" x14ac:dyDescent="0.2">
      <c r="A1075" s="158"/>
      <c r="D1075" s="138"/>
    </row>
    <row r="1076" spans="1:4" x14ac:dyDescent="0.2">
      <c r="A1076" s="158"/>
      <c r="D1076" s="138"/>
    </row>
    <row r="1077" spans="1:4" x14ac:dyDescent="0.2">
      <c r="A1077" s="158"/>
      <c r="D1077" s="138"/>
    </row>
    <row r="1078" spans="1:4" x14ac:dyDescent="0.2">
      <c r="A1078" s="158"/>
      <c r="D1078" s="138"/>
    </row>
    <row r="1079" spans="1:4" x14ac:dyDescent="0.2">
      <c r="A1079" s="158"/>
      <c r="D1079" s="138"/>
    </row>
    <row r="1080" spans="1:4" x14ac:dyDescent="0.2">
      <c r="A1080" s="158"/>
      <c r="D1080" s="138"/>
    </row>
    <row r="1081" spans="1:4" x14ac:dyDescent="0.2">
      <c r="A1081" s="158"/>
      <c r="D1081" s="138"/>
    </row>
    <row r="1082" spans="1:4" x14ac:dyDescent="0.2">
      <c r="A1082" s="158"/>
      <c r="D1082" s="138"/>
    </row>
    <row r="1083" spans="1:4" x14ac:dyDescent="0.2">
      <c r="A1083" s="158"/>
      <c r="D1083" s="138"/>
    </row>
    <row r="1084" spans="1:4" x14ac:dyDescent="0.2">
      <c r="A1084" s="158"/>
      <c r="D1084" s="138"/>
    </row>
    <row r="1085" spans="1:4" x14ac:dyDescent="0.2">
      <c r="A1085" s="158"/>
      <c r="D1085" s="138"/>
    </row>
    <row r="1086" spans="1:4" x14ac:dyDescent="0.2">
      <c r="A1086" s="158"/>
      <c r="D1086" s="138"/>
    </row>
    <row r="1087" spans="1:4" x14ac:dyDescent="0.2">
      <c r="A1087" s="158"/>
      <c r="D1087" s="138"/>
    </row>
    <row r="1088" spans="1:4" x14ac:dyDescent="0.2">
      <c r="A1088" s="158"/>
      <c r="D1088" s="138"/>
    </row>
    <row r="1089" spans="1:4" x14ac:dyDescent="0.2">
      <c r="A1089" s="158"/>
      <c r="D1089" s="138"/>
    </row>
    <row r="1090" spans="1:4" x14ac:dyDescent="0.2">
      <c r="A1090" s="158"/>
      <c r="D1090" s="138"/>
    </row>
    <row r="1091" spans="1:4" x14ac:dyDescent="0.2">
      <c r="A1091" s="158"/>
      <c r="D1091" s="138"/>
    </row>
    <row r="1092" spans="1:4" x14ac:dyDescent="0.2">
      <c r="A1092" s="158"/>
      <c r="D1092" s="138"/>
    </row>
    <row r="1093" spans="1:4" x14ac:dyDescent="0.2">
      <c r="A1093" s="158"/>
      <c r="D1093" s="138"/>
    </row>
    <row r="1094" spans="1:4" x14ac:dyDescent="0.2">
      <c r="A1094" s="158"/>
      <c r="D1094" s="138"/>
    </row>
    <row r="1095" spans="1:4" x14ac:dyDescent="0.2">
      <c r="A1095" s="158"/>
      <c r="D1095" s="138"/>
    </row>
    <row r="1096" spans="1:4" x14ac:dyDescent="0.2">
      <c r="A1096" s="158"/>
      <c r="D1096" s="138"/>
    </row>
    <row r="1097" spans="1:4" x14ac:dyDescent="0.2">
      <c r="A1097" s="158"/>
      <c r="D1097" s="138"/>
    </row>
    <row r="1098" spans="1:4" x14ac:dyDescent="0.2">
      <c r="A1098" s="158"/>
      <c r="D1098" s="138"/>
    </row>
    <row r="1099" spans="1:4" x14ac:dyDescent="0.2">
      <c r="A1099" s="158"/>
      <c r="D1099" s="138"/>
    </row>
    <row r="1100" spans="1:4" x14ac:dyDescent="0.2">
      <c r="A1100" s="158"/>
      <c r="D1100" s="138"/>
    </row>
    <row r="1101" spans="1:4" x14ac:dyDescent="0.2">
      <c r="A1101" s="158"/>
      <c r="D1101" s="138"/>
    </row>
    <row r="1102" spans="1:4" x14ac:dyDescent="0.2">
      <c r="A1102" s="158"/>
      <c r="D1102" s="138"/>
    </row>
    <row r="1103" spans="1:4" x14ac:dyDescent="0.2">
      <c r="A1103" s="158"/>
      <c r="D1103" s="138"/>
    </row>
    <row r="1104" spans="1:4" x14ac:dyDescent="0.2">
      <c r="A1104" s="158"/>
      <c r="D1104" s="138"/>
    </row>
    <row r="1105" spans="1:4" x14ac:dyDescent="0.2">
      <c r="A1105" s="158"/>
      <c r="D1105" s="138"/>
    </row>
    <row r="1106" spans="1:4" x14ac:dyDescent="0.2">
      <c r="A1106" s="158"/>
      <c r="D1106" s="138"/>
    </row>
    <row r="1107" spans="1:4" x14ac:dyDescent="0.2">
      <c r="A1107" s="158"/>
      <c r="D1107" s="138"/>
    </row>
    <row r="1108" spans="1:4" x14ac:dyDescent="0.2">
      <c r="A1108" s="158"/>
      <c r="D1108" s="138"/>
    </row>
    <row r="1109" spans="1:4" x14ac:dyDescent="0.2">
      <c r="A1109" s="158"/>
      <c r="D1109" s="138"/>
    </row>
    <row r="1110" spans="1:4" x14ac:dyDescent="0.2">
      <c r="A1110" s="158"/>
      <c r="D1110" s="138"/>
    </row>
    <row r="1111" spans="1:4" x14ac:dyDescent="0.2">
      <c r="A1111" s="158"/>
      <c r="D1111" s="138"/>
    </row>
    <row r="1112" spans="1:4" x14ac:dyDescent="0.2">
      <c r="A1112" s="158"/>
      <c r="D1112" s="138"/>
    </row>
    <row r="1113" spans="1:4" x14ac:dyDescent="0.2">
      <c r="A1113" s="158"/>
      <c r="D1113" s="138"/>
    </row>
    <row r="1114" spans="1:4" x14ac:dyDescent="0.2">
      <c r="A1114" s="158"/>
      <c r="D1114" s="138"/>
    </row>
    <row r="1115" spans="1:4" x14ac:dyDescent="0.2">
      <c r="A1115" s="158"/>
      <c r="D1115" s="138"/>
    </row>
    <row r="1116" spans="1:4" x14ac:dyDescent="0.2">
      <c r="A1116" s="158"/>
      <c r="D1116" s="138"/>
    </row>
    <row r="1117" spans="1:4" x14ac:dyDescent="0.2">
      <c r="A1117" s="158"/>
      <c r="D1117" s="138"/>
    </row>
    <row r="1118" spans="1:4" x14ac:dyDescent="0.2">
      <c r="A1118" s="158"/>
      <c r="D1118" s="138"/>
    </row>
    <row r="1119" spans="1:4" x14ac:dyDescent="0.2">
      <c r="A1119" s="158"/>
      <c r="D1119" s="138"/>
    </row>
    <row r="1120" spans="1:4" x14ac:dyDescent="0.2">
      <c r="A1120" s="158"/>
      <c r="D1120" s="138"/>
    </row>
    <row r="1121" spans="1:4" x14ac:dyDescent="0.2">
      <c r="A1121" s="158"/>
      <c r="D1121" s="138"/>
    </row>
    <row r="1122" spans="1:4" x14ac:dyDescent="0.2">
      <c r="A1122" s="158"/>
      <c r="D1122" s="138"/>
    </row>
    <row r="1123" spans="1:4" x14ac:dyDescent="0.2">
      <c r="A1123" s="158"/>
      <c r="D1123" s="138"/>
    </row>
    <row r="1124" spans="1:4" x14ac:dyDescent="0.2">
      <c r="A1124" s="158"/>
      <c r="D1124" s="138"/>
    </row>
    <row r="1125" spans="1:4" x14ac:dyDescent="0.2">
      <c r="A1125" s="158"/>
      <c r="D1125" s="138"/>
    </row>
    <row r="1126" spans="1:4" x14ac:dyDescent="0.2">
      <c r="A1126" s="158"/>
      <c r="D1126" s="138"/>
    </row>
    <row r="1127" spans="1:4" x14ac:dyDescent="0.2">
      <c r="A1127" s="158"/>
      <c r="D1127" s="138"/>
    </row>
    <row r="1128" spans="1:4" x14ac:dyDescent="0.2">
      <c r="A1128" s="158"/>
      <c r="D1128" s="138"/>
    </row>
    <row r="1129" spans="1:4" x14ac:dyDescent="0.2">
      <c r="A1129" s="158"/>
      <c r="D1129" s="138"/>
    </row>
    <row r="1130" spans="1:4" x14ac:dyDescent="0.2">
      <c r="A1130" s="158"/>
      <c r="D1130" s="138"/>
    </row>
    <row r="1131" spans="1:4" x14ac:dyDescent="0.2">
      <c r="A1131" s="158"/>
      <c r="D1131" s="138"/>
    </row>
    <row r="1132" spans="1:4" x14ac:dyDescent="0.2">
      <c r="A1132" s="158"/>
      <c r="D1132" s="138"/>
    </row>
    <row r="1133" spans="1:4" x14ac:dyDescent="0.2">
      <c r="A1133" s="158"/>
      <c r="D1133" s="138"/>
    </row>
    <row r="1134" spans="1:4" x14ac:dyDescent="0.2">
      <c r="A1134" s="158"/>
      <c r="D1134" s="138"/>
    </row>
    <row r="1135" spans="1:4" x14ac:dyDescent="0.2">
      <c r="A1135" s="158"/>
      <c r="D1135" s="138"/>
    </row>
    <row r="1136" spans="1:4" x14ac:dyDescent="0.2">
      <c r="A1136" s="158"/>
      <c r="D1136" s="138"/>
    </row>
    <row r="1137" spans="1:4" x14ac:dyDescent="0.2">
      <c r="A1137" s="158"/>
      <c r="D1137" s="138"/>
    </row>
    <row r="1138" spans="1:4" x14ac:dyDescent="0.2">
      <c r="A1138" s="158"/>
      <c r="D1138" s="138"/>
    </row>
    <row r="1139" spans="1:4" x14ac:dyDescent="0.2">
      <c r="A1139" s="158"/>
      <c r="D1139" s="138"/>
    </row>
    <row r="1140" spans="1:4" x14ac:dyDescent="0.2">
      <c r="A1140" s="158"/>
      <c r="D1140" s="138"/>
    </row>
    <row r="1141" spans="1:4" x14ac:dyDescent="0.2">
      <c r="A1141" s="158"/>
      <c r="D1141" s="138"/>
    </row>
    <row r="1142" spans="1:4" x14ac:dyDescent="0.2">
      <c r="A1142" s="158"/>
      <c r="D1142" s="138"/>
    </row>
    <row r="1143" spans="1:4" x14ac:dyDescent="0.2">
      <c r="A1143" s="158"/>
      <c r="D1143" s="138"/>
    </row>
    <row r="1144" spans="1:4" x14ac:dyDescent="0.2">
      <c r="A1144" s="158"/>
      <c r="D1144" s="138"/>
    </row>
    <row r="1145" spans="1:4" x14ac:dyDescent="0.2">
      <c r="A1145" s="158"/>
      <c r="D1145" s="138"/>
    </row>
    <row r="1146" spans="1:4" x14ac:dyDescent="0.2">
      <c r="A1146" s="158"/>
      <c r="D1146" s="138"/>
    </row>
    <row r="1147" spans="1:4" x14ac:dyDescent="0.2">
      <c r="A1147" s="158"/>
      <c r="D1147" s="138"/>
    </row>
    <row r="1148" spans="1:4" x14ac:dyDescent="0.2">
      <c r="A1148" s="158"/>
      <c r="D1148" s="138"/>
    </row>
    <row r="1149" spans="1:4" x14ac:dyDescent="0.2">
      <c r="A1149" s="158"/>
      <c r="D1149" s="138"/>
    </row>
    <row r="1150" spans="1:4" x14ac:dyDescent="0.2">
      <c r="A1150" s="158"/>
      <c r="D1150" s="138"/>
    </row>
    <row r="1151" spans="1:4" x14ac:dyDescent="0.2">
      <c r="A1151" s="158"/>
      <c r="D1151" s="138"/>
    </row>
    <row r="1152" spans="1:4" x14ac:dyDescent="0.2">
      <c r="A1152" s="158"/>
      <c r="D1152" s="138"/>
    </row>
    <row r="1153" spans="1:4" x14ac:dyDescent="0.2">
      <c r="A1153" s="158"/>
      <c r="D1153" s="138"/>
    </row>
    <row r="1154" spans="1:4" x14ac:dyDescent="0.2">
      <c r="A1154" s="158"/>
      <c r="D1154" s="138"/>
    </row>
    <row r="1155" spans="1:4" x14ac:dyDescent="0.2">
      <c r="A1155" s="158"/>
      <c r="D1155" s="138"/>
    </row>
    <row r="1156" spans="1:4" x14ac:dyDescent="0.2">
      <c r="A1156" s="158"/>
      <c r="D1156" s="138"/>
    </row>
    <row r="1157" spans="1:4" x14ac:dyDescent="0.2">
      <c r="A1157" s="158"/>
      <c r="D1157" s="138"/>
    </row>
    <row r="1158" spans="1:4" x14ac:dyDescent="0.2">
      <c r="A1158" s="158"/>
      <c r="D1158" s="138"/>
    </row>
    <row r="1159" spans="1:4" x14ac:dyDescent="0.2">
      <c r="A1159" s="158"/>
      <c r="D1159" s="138"/>
    </row>
    <row r="1160" spans="1:4" x14ac:dyDescent="0.2">
      <c r="A1160" s="158"/>
      <c r="D1160" s="138"/>
    </row>
    <row r="1161" spans="1:4" x14ac:dyDescent="0.2">
      <c r="A1161" s="158"/>
      <c r="D1161" s="138"/>
    </row>
    <row r="1162" spans="1:4" x14ac:dyDescent="0.2">
      <c r="A1162" s="158"/>
      <c r="D1162" s="138"/>
    </row>
    <row r="1163" spans="1:4" x14ac:dyDescent="0.2">
      <c r="A1163" s="158"/>
      <c r="D1163" s="138"/>
    </row>
    <row r="1164" spans="1:4" x14ac:dyDescent="0.2">
      <c r="A1164" s="158"/>
      <c r="D1164" s="138"/>
    </row>
    <row r="1165" spans="1:4" x14ac:dyDescent="0.2">
      <c r="A1165" s="158"/>
      <c r="D1165" s="138"/>
    </row>
    <row r="1166" spans="1:4" x14ac:dyDescent="0.2">
      <c r="A1166" s="158"/>
      <c r="D1166" s="138"/>
    </row>
    <row r="1167" spans="1:4" x14ac:dyDescent="0.2">
      <c r="A1167" s="158"/>
      <c r="D1167" s="138"/>
    </row>
    <row r="1168" spans="1:4" x14ac:dyDescent="0.2">
      <c r="A1168" s="158"/>
      <c r="D1168" s="138"/>
    </row>
    <row r="1169" spans="1:4" x14ac:dyDescent="0.2">
      <c r="A1169" s="158"/>
      <c r="D1169" s="138"/>
    </row>
    <row r="1170" spans="1:4" x14ac:dyDescent="0.2">
      <c r="A1170" s="158"/>
      <c r="D1170" s="138"/>
    </row>
    <row r="1171" spans="1:4" x14ac:dyDescent="0.2">
      <c r="A1171" s="158"/>
      <c r="D1171" s="138"/>
    </row>
    <row r="1172" spans="1:4" x14ac:dyDescent="0.2">
      <c r="A1172" s="158"/>
      <c r="D1172" s="138"/>
    </row>
    <row r="1173" spans="1:4" x14ac:dyDescent="0.2">
      <c r="A1173" s="158"/>
      <c r="D1173" s="138"/>
    </row>
    <row r="1174" spans="1:4" x14ac:dyDescent="0.2">
      <c r="A1174" s="158"/>
      <c r="D1174" s="138"/>
    </row>
    <row r="1175" spans="1:4" x14ac:dyDescent="0.2">
      <c r="A1175" s="158"/>
      <c r="D1175" s="138"/>
    </row>
    <row r="1176" spans="1:4" x14ac:dyDescent="0.2">
      <c r="A1176" s="158"/>
      <c r="D1176" s="138"/>
    </row>
    <row r="1177" spans="1:4" x14ac:dyDescent="0.2">
      <c r="A1177" s="158"/>
      <c r="D1177" s="138"/>
    </row>
    <row r="1178" spans="1:4" x14ac:dyDescent="0.2">
      <c r="A1178" s="158"/>
      <c r="D1178" s="138"/>
    </row>
    <row r="1179" spans="1:4" x14ac:dyDescent="0.2">
      <c r="A1179" s="158"/>
      <c r="D1179" s="138"/>
    </row>
    <row r="1180" spans="1:4" x14ac:dyDescent="0.2">
      <c r="A1180" s="158"/>
      <c r="D1180" s="138"/>
    </row>
    <row r="1181" spans="1:4" x14ac:dyDescent="0.2">
      <c r="A1181" s="158"/>
      <c r="D1181" s="138"/>
    </row>
    <row r="1182" spans="1:4" x14ac:dyDescent="0.2">
      <c r="A1182" s="158"/>
      <c r="D1182" s="138"/>
    </row>
    <row r="1183" spans="1:4" x14ac:dyDescent="0.2">
      <c r="A1183" s="158"/>
      <c r="D1183" s="138"/>
    </row>
    <row r="1184" spans="1:4" x14ac:dyDescent="0.2">
      <c r="A1184" s="158"/>
      <c r="D1184" s="138"/>
    </row>
    <row r="1185" spans="1:4" x14ac:dyDescent="0.2">
      <c r="A1185" s="158"/>
      <c r="D1185" s="138"/>
    </row>
    <row r="1186" spans="1:4" x14ac:dyDescent="0.2">
      <c r="A1186" s="158"/>
      <c r="D1186" s="138"/>
    </row>
    <row r="1187" spans="1:4" x14ac:dyDescent="0.2">
      <c r="A1187" s="158"/>
      <c r="D1187" s="138"/>
    </row>
    <row r="1188" spans="1:4" x14ac:dyDescent="0.2">
      <c r="A1188" s="158"/>
      <c r="D1188" s="138"/>
    </row>
    <row r="1189" spans="1:4" x14ac:dyDescent="0.2">
      <c r="A1189" s="158"/>
      <c r="D1189" s="138"/>
    </row>
    <row r="1190" spans="1:4" x14ac:dyDescent="0.2">
      <c r="A1190" s="158"/>
      <c r="D1190" s="138"/>
    </row>
    <row r="1191" spans="1:4" x14ac:dyDescent="0.2">
      <c r="A1191" s="158"/>
      <c r="D1191" s="138"/>
    </row>
    <row r="1192" spans="1:4" x14ac:dyDescent="0.2">
      <c r="A1192" s="158"/>
      <c r="D1192" s="138"/>
    </row>
    <row r="1193" spans="1:4" x14ac:dyDescent="0.2">
      <c r="A1193" s="158"/>
      <c r="D1193" s="138"/>
    </row>
    <row r="1194" spans="1:4" x14ac:dyDescent="0.2">
      <c r="A1194" s="158"/>
      <c r="D1194" s="138"/>
    </row>
    <row r="1195" spans="1:4" x14ac:dyDescent="0.2">
      <c r="A1195" s="158"/>
      <c r="D1195" s="138"/>
    </row>
    <row r="1196" spans="1:4" x14ac:dyDescent="0.2">
      <c r="A1196" s="158"/>
      <c r="D1196" s="138"/>
    </row>
    <row r="1197" spans="1:4" x14ac:dyDescent="0.2">
      <c r="A1197" s="158"/>
      <c r="D1197" s="138"/>
    </row>
    <row r="1198" spans="1:4" x14ac:dyDescent="0.2">
      <c r="A1198" s="158"/>
      <c r="D1198" s="138"/>
    </row>
    <row r="1199" spans="1:4" x14ac:dyDescent="0.2">
      <c r="A1199" s="158"/>
      <c r="D1199" s="138"/>
    </row>
    <row r="1200" spans="1:4" x14ac:dyDescent="0.2">
      <c r="A1200" s="158"/>
      <c r="D1200" s="138"/>
    </row>
    <row r="1201" spans="1:4" x14ac:dyDescent="0.2">
      <c r="A1201" s="158"/>
      <c r="D1201" s="138"/>
    </row>
    <row r="1202" spans="1:4" x14ac:dyDescent="0.2">
      <c r="A1202" s="158"/>
      <c r="D1202" s="138"/>
    </row>
    <row r="1203" spans="1:4" x14ac:dyDescent="0.2">
      <c r="A1203" s="158"/>
      <c r="D1203" s="138"/>
    </row>
    <row r="1204" spans="1:4" x14ac:dyDescent="0.2">
      <c r="A1204" s="158"/>
      <c r="D1204" s="138"/>
    </row>
    <row r="1205" spans="1:4" x14ac:dyDescent="0.2">
      <c r="A1205" s="158"/>
      <c r="D1205" s="138"/>
    </row>
    <row r="1206" spans="1:4" x14ac:dyDescent="0.2">
      <c r="A1206" s="158"/>
      <c r="D1206" s="138"/>
    </row>
    <row r="1207" spans="1:4" x14ac:dyDescent="0.2">
      <c r="A1207" s="158"/>
      <c r="D1207" s="138"/>
    </row>
    <row r="1208" spans="1:4" x14ac:dyDescent="0.2">
      <c r="A1208" s="158"/>
      <c r="D1208" s="138"/>
    </row>
    <row r="1209" spans="1:4" x14ac:dyDescent="0.2">
      <c r="A1209" s="158"/>
      <c r="D1209" s="138"/>
    </row>
    <row r="1210" spans="1:4" x14ac:dyDescent="0.2">
      <c r="A1210" s="158"/>
      <c r="D1210" s="138"/>
    </row>
    <row r="1211" spans="1:4" x14ac:dyDescent="0.2">
      <c r="A1211" s="158"/>
      <c r="D1211" s="138"/>
    </row>
    <row r="1212" spans="1:4" x14ac:dyDescent="0.2">
      <c r="A1212" s="158"/>
      <c r="D1212" s="138"/>
    </row>
    <row r="1213" spans="1:4" x14ac:dyDescent="0.2">
      <c r="A1213" s="158"/>
      <c r="D1213" s="138"/>
    </row>
    <row r="1214" spans="1:4" x14ac:dyDescent="0.2">
      <c r="A1214" s="158"/>
      <c r="D1214" s="138"/>
    </row>
    <row r="1215" spans="1:4" x14ac:dyDescent="0.2">
      <c r="A1215" s="158"/>
      <c r="D1215" s="138"/>
    </row>
    <row r="1216" spans="1:4" x14ac:dyDescent="0.2">
      <c r="A1216" s="158"/>
      <c r="D1216" s="138"/>
    </row>
    <row r="1217" spans="1:4" x14ac:dyDescent="0.2">
      <c r="A1217" s="158"/>
      <c r="D1217" s="138"/>
    </row>
    <row r="1218" spans="1:4" x14ac:dyDescent="0.2">
      <c r="A1218" s="158"/>
      <c r="D1218" s="138"/>
    </row>
    <row r="1219" spans="1:4" x14ac:dyDescent="0.2">
      <c r="A1219" s="158"/>
      <c r="D1219" s="138"/>
    </row>
    <row r="1220" spans="1:4" x14ac:dyDescent="0.2">
      <c r="A1220" s="158"/>
      <c r="D1220" s="138"/>
    </row>
    <row r="1221" spans="1:4" x14ac:dyDescent="0.2">
      <c r="A1221" s="158"/>
      <c r="D1221" s="138"/>
    </row>
    <row r="1222" spans="1:4" x14ac:dyDescent="0.2">
      <c r="A1222" s="158"/>
      <c r="D1222" s="138"/>
    </row>
    <row r="1223" spans="1:4" x14ac:dyDescent="0.2">
      <c r="A1223" s="158"/>
      <c r="D1223" s="138"/>
    </row>
    <row r="1224" spans="1:4" x14ac:dyDescent="0.2">
      <c r="A1224" s="158"/>
      <c r="D1224" s="138"/>
    </row>
    <row r="1225" spans="1:4" x14ac:dyDescent="0.2">
      <c r="A1225" s="158"/>
      <c r="D1225" s="138"/>
    </row>
    <row r="1226" spans="1:4" x14ac:dyDescent="0.2">
      <c r="A1226" s="158"/>
      <c r="D1226" s="138"/>
    </row>
    <row r="1227" spans="1:4" x14ac:dyDescent="0.2">
      <c r="A1227" s="158"/>
      <c r="D1227" s="138"/>
    </row>
    <row r="1228" spans="1:4" x14ac:dyDescent="0.2">
      <c r="A1228" s="158"/>
      <c r="D1228" s="138"/>
    </row>
    <row r="1229" spans="1:4" x14ac:dyDescent="0.2">
      <c r="A1229" s="158"/>
      <c r="D1229" s="138"/>
    </row>
    <row r="1230" spans="1:4" x14ac:dyDescent="0.2">
      <c r="A1230" s="158"/>
      <c r="D1230" s="138"/>
    </row>
    <row r="1231" spans="1:4" x14ac:dyDescent="0.2">
      <c r="A1231" s="158"/>
      <c r="D1231" s="138"/>
    </row>
    <row r="1232" spans="1:4" x14ac:dyDescent="0.2">
      <c r="A1232" s="158"/>
      <c r="D1232" s="138"/>
    </row>
    <row r="1233" spans="1:4" x14ac:dyDescent="0.2">
      <c r="A1233" s="158"/>
      <c r="D1233" s="138"/>
    </row>
    <row r="1234" spans="1:4" x14ac:dyDescent="0.2">
      <c r="A1234" s="158"/>
      <c r="D1234" s="138"/>
    </row>
    <row r="1235" spans="1:4" x14ac:dyDescent="0.2">
      <c r="A1235" s="158"/>
      <c r="D1235" s="138"/>
    </row>
    <row r="1236" spans="1:4" x14ac:dyDescent="0.2">
      <c r="A1236" s="158"/>
      <c r="D1236" s="138"/>
    </row>
    <row r="1237" spans="1:4" x14ac:dyDescent="0.2">
      <c r="A1237" s="158"/>
      <c r="D1237" s="138"/>
    </row>
    <row r="1238" spans="1:4" x14ac:dyDescent="0.2">
      <c r="A1238" s="158"/>
      <c r="D1238" s="138"/>
    </row>
    <row r="1239" spans="1:4" x14ac:dyDescent="0.2">
      <c r="A1239" s="158"/>
      <c r="D1239" s="138"/>
    </row>
    <row r="1240" spans="1:4" x14ac:dyDescent="0.2">
      <c r="A1240" s="158"/>
      <c r="D1240" s="138"/>
    </row>
    <row r="1241" spans="1:4" x14ac:dyDescent="0.2">
      <c r="A1241" s="158"/>
      <c r="D1241" s="138"/>
    </row>
    <row r="1242" spans="1:4" x14ac:dyDescent="0.2">
      <c r="A1242" s="158"/>
      <c r="D1242" s="138"/>
    </row>
    <row r="1243" spans="1:4" x14ac:dyDescent="0.2">
      <c r="A1243" s="158"/>
      <c r="D1243" s="138"/>
    </row>
    <row r="1244" spans="1:4" x14ac:dyDescent="0.2">
      <c r="A1244" s="158"/>
      <c r="D1244" s="138"/>
    </row>
    <row r="1245" spans="1:4" x14ac:dyDescent="0.2">
      <c r="A1245" s="158"/>
      <c r="D1245" s="138"/>
    </row>
    <row r="1246" spans="1:4" x14ac:dyDescent="0.2">
      <c r="A1246" s="158"/>
      <c r="D1246" s="138"/>
    </row>
    <row r="1247" spans="1:4" x14ac:dyDescent="0.2">
      <c r="A1247" s="158"/>
      <c r="D1247" s="138"/>
    </row>
    <row r="1248" spans="1:4" x14ac:dyDescent="0.2">
      <c r="A1248" s="158"/>
      <c r="D1248" s="138"/>
    </row>
    <row r="1249" spans="1:4" x14ac:dyDescent="0.2">
      <c r="A1249" s="158"/>
      <c r="D1249" s="138"/>
    </row>
    <row r="1250" spans="1:4" x14ac:dyDescent="0.2">
      <c r="A1250" s="158"/>
      <c r="D1250" s="138"/>
    </row>
    <row r="1251" spans="1:4" x14ac:dyDescent="0.2">
      <c r="A1251" s="158"/>
      <c r="D1251" s="138"/>
    </row>
    <row r="1252" spans="1:4" x14ac:dyDescent="0.2">
      <c r="A1252" s="158"/>
      <c r="D1252" s="138"/>
    </row>
    <row r="1253" spans="1:4" x14ac:dyDescent="0.2">
      <c r="A1253" s="158"/>
      <c r="D1253" s="138"/>
    </row>
    <row r="1254" spans="1:4" x14ac:dyDescent="0.2">
      <c r="A1254" s="158"/>
      <c r="D1254" s="138"/>
    </row>
    <row r="1255" spans="1:4" x14ac:dyDescent="0.2">
      <c r="A1255" s="158"/>
      <c r="D1255" s="138"/>
    </row>
    <row r="1256" spans="1:4" x14ac:dyDescent="0.2">
      <c r="A1256" s="158"/>
      <c r="D1256" s="138"/>
    </row>
    <row r="1257" spans="1:4" x14ac:dyDescent="0.2">
      <c r="A1257" s="158"/>
      <c r="D1257" s="138"/>
    </row>
    <row r="1258" spans="1:4" x14ac:dyDescent="0.2">
      <c r="A1258" s="158"/>
      <c r="D1258" s="138"/>
    </row>
    <row r="1259" spans="1:4" x14ac:dyDescent="0.2">
      <c r="A1259" s="158"/>
      <c r="D1259" s="138"/>
    </row>
    <row r="1260" spans="1:4" x14ac:dyDescent="0.2">
      <c r="A1260" s="158"/>
      <c r="D1260" s="138"/>
    </row>
    <row r="1261" spans="1:4" x14ac:dyDescent="0.2">
      <c r="A1261" s="158"/>
      <c r="D1261" s="138"/>
    </row>
    <row r="1262" spans="1:4" x14ac:dyDescent="0.2">
      <c r="A1262" s="158"/>
      <c r="D1262" s="138"/>
    </row>
    <row r="1263" spans="1:4" x14ac:dyDescent="0.2">
      <c r="A1263" s="158"/>
      <c r="D1263" s="138"/>
    </row>
    <row r="1264" spans="1:4" x14ac:dyDescent="0.2">
      <c r="A1264" s="158"/>
      <c r="D1264" s="138"/>
    </row>
    <row r="1265" spans="1:4" x14ac:dyDescent="0.2">
      <c r="A1265" s="158"/>
      <c r="D1265" s="138"/>
    </row>
    <row r="1266" spans="1:4" x14ac:dyDescent="0.2">
      <c r="A1266" s="158"/>
      <c r="D1266" s="138"/>
    </row>
    <row r="1267" spans="1:4" x14ac:dyDescent="0.2">
      <c r="A1267" s="158"/>
      <c r="D1267" s="138"/>
    </row>
    <row r="1268" spans="1:4" x14ac:dyDescent="0.2">
      <c r="A1268" s="158"/>
      <c r="D1268" s="138"/>
    </row>
    <row r="1269" spans="1:4" x14ac:dyDescent="0.2">
      <c r="A1269" s="158"/>
      <c r="D1269" s="138"/>
    </row>
    <row r="1270" spans="1:4" x14ac:dyDescent="0.2">
      <c r="A1270" s="158"/>
      <c r="D1270" s="138"/>
    </row>
    <row r="1271" spans="1:4" x14ac:dyDescent="0.2">
      <c r="A1271" s="158"/>
      <c r="D1271" s="138"/>
    </row>
    <row r="1272" spans="1:4" x14ac:dyDescent="0.2">
      <c r="A1272" s="158"/>
      <c r="D1272" s="138"/>
    </row>
    <row r="1273" spans="1:4" x14ac:dyDescent="0.2">
      <c r="A1273" s="158"/>
      <c r="D1273" s="138"/>
    </row>
    <row r="1274" spans="1:4" x14ac:dyDescent="0.2">
      <c r="A1274" s="158"/>
      <c r="D1274" s="138"/>
    </row>
    <row r="1275" spans="1:4" x14ac:dyDescent="0.2">
      <c r="A1275" s="158"/>
      <c r="D1275" s="138"/>
    </row>
    <row r="1276" spans="1:4" x14ac:dyDescent="0.2">
      <c r="A1276" s="158"/>
      <c r="D1276" s="138"/>
    </row>
    <row r="1277" spans="1:4" x14ac:dyDescent="0.2">
      <c r="A1277" s="158"/>
      <c r="D1277" s="138"/>
    </row>
    <row r="1278" spans="1:4" x14ac:dyDescent="0.2">
      <c r="A1278" s="158"/>
      <c r="D1278" s="138"/>
    </row>
    <row r="1279" spans="1:4" x14ac:dyDescent="0.2">
      <c r="A1279" s="158"/>
      <c r="D1279" s="138"/>
    </row>
    <row r="1280" spans="1:4" x14ac:dyDescent="0.2">
      <c r="A1280" s="158"/>
      <c r="D1280" s="138"/>
    </row>
    <row r="1281" spans="1:4" x14ac:dyDescent="0.2">
      <c r="A1281" s="158"/>
      <c r="D1281" s="138"/>
    </row>
    <row r="1282" spans="1:4" x14ac:dyDescent="0.2">
      <c r="A1282" s="158"/>
      <c r="D1282" s="138"/>
    </row>
    <row r="1283" spans="1:4" x14ac:dyDescent="0.2">
      <c r="A1283" s="158"/>
      <c r="D1283" s="138"/>
    </row>
    <row r="1284" spans="1:4" x14ac:dyDescent="0.2">
      <c r="A1284" s="158"/>
      <c r="D1284" s="138"/>
    </row>
    <row r="1285" spans="1:4" x14ac:dyDescent="0.2">
      <c r="A1285" s="158"/>
      <c r="D1285" s="138"/>
    </row>
    <row r="1286" spans="1:4" x14ac:dyDescent="0.2">
      <c r="A1286" s="158"/>
      <c r="D1286" s="138"/>
    </row>
    <row r="1287" spans="1:4" x14ac:dyDescent="0.2">
      <c r="A1287" s="158"/>
      <c r="D1287" s="138"/>
    </row>
    <row r="1288" spans="1:4" x14ac:dyDescent="0.2">
      <c r="A1288" s="158"/>
      <c r="D1288" s="138"/>
    </row>
    <row r="1289" spans="1:4" x14ac:dyDescent="0.2">
      <c r="A1289" s="158"/>
      <c r="D1289" s="138"/>
    </row>
    <row r="1290" spans="1:4" x14ac:dyDescent="0.2">
      <c r="A1290" s="158"/>
      <c r="D1290" s="138"/>
    </row>
    <row r="1291" spans="1:4" x14ac:dyDescent="0.2">
      <c r="A1291" s="158"/>
      <c r="D1291" s="138"/>
    </row>
    <row r="1292" spans="1:4" x14ac:dyDescent="0.2">
      <c r="A1292" s="158"/>
      <c r="D1292" s="138"/>
    </row>
    <row r="1293" spans="1:4" x14ac:dyDescent="0.2">
      <c r="A1293" s="158"/>
      <c r="D1293" s="138"/>
    </row>
    <row r="1294" spans="1:4" x14ac:dyDescent="0.2">
      <c r="A1294" s="158"/>
      <c r="D1294" s="138"/>
    </row>
    <row r="1295" spans="1:4" x14ac:dyDescent="0.2">
      <c r="A1295" s="158"/>
      <c r="D1295" s="138"/>
    </row>
    <row r="1296" spans="1:4" x14ac:dyDescent="0.2">
      <c r="A1296" s="158"/>
      <c r="D1296" s="138"/>
    </row>
    <row r="1297" spans="1:4" x14ac:dyDescent="0.2">
      <c r="A1297" s="158"/>
      <c r="D1297" s="138"/>
    </row>
    <row r="1298" spans="1:4" x14ac:dyDescent="0.2">
      <c r="A1298" s="158"/>
      <c r="D1298" s="138"/>
    </row>
    <row r="1299" spans="1:4" x14ac:dyDescent="0.2">
      <c r="A1299" s="158"/>
      <c r="D1299" s="138"/>
    </row>
    <row r="1300" spans="1:4" x14ac:dyDescent="0.2">
      <c r="A1300" s="158"/>
      <c r="D1300" s="138"/>
    </row>
    <row r="1301" spans="1:4" x14ac:dyDescent="0.2">
      <c r="A1301" s="158"/>
      <c r="D1301" s="138"/>
    </row>
    <row r="1302" spans="1:4" x14ac:dyDescent="0.2">
      <c r="A1302" s="158"/>
      <c r="D1302" s="138"/>
    </row>
    <row r="1303" spans="1:4" x14ac:dyDescent="0.2">
      <c r="A1303" s="158"/>
      <c r="D1303" s="138"/>
    </row>
    <row r="1304" spans="1:4" x14ac:dyDescent="0.2">
      <c r="A1304" s="158"/>
      <c r="D1304" s="138"/>
    </row>
    <row r="1305" spans="1:4" x14ac:dyDescent="0.2">
      <c r="A1305" s="158"/>
      <c r="D1305" s="138"/>
    </row>
    <row r="1306" spans="1:4" x14ac:dyDescent="0.2">
      <c r="A1306" s="158"/>
      <c r="D1306" s="138"/>
    </row>
    <row r="1307" spans="1:4" x14ac:dyDescent="0.2">
      <c r="A1307" s="158"/>
      <c r="D1307" s="138"/>
    </row>
    <row r="1308" spans="1:4" x14ac:dyDescent="0.2">
      <c r="A1308" s="158"/>
      <c r="D1308" s="138"/>
    </row>
    <row r="1309" spans="1:4" x14ac:dyDescent="0.2">
      <c r="A1309" s="158"/>
      <c r="D1309" s="138"/>
    </row>
    <row r="1310" spans="1:4" x14ac:dyDescent="0.2">
      <c r="A1310" s="158"/>
      <c r="D1310" s="138"/>
    </row>
    <row r="1311" spans="1:4" x14ac:dyDescent="0.2">
      <c r="A1311" s="158"/>
      <c r="D1311" s="138"/>
    </row>
    <row r="1312" spans="1:4" x14ac:dyDescent="0.2">
      <c r="A1312" s="158"/>
      <c r="D1312" s="138"/>
    </row>
    <row r="1313" spans="1:4" x14ac:dyDescent="0.2">
      <c r="A1313" s="158"/>
      <c r="D1313" s="138"/>
    </row>
    <row r="1314" spans="1:4" x14ac:dyDescent="0.2">
      <c r="A1314" s="158"/>
      <c r="D1314" s="138"/>
    </row>
    <row r="1315" spans="1:4" x14ac:dyDescent="0.2">
      <c r="A1315" s="158"/>
      <c r="D1315" s="138"/>
    </row>
    <row r="1316" spans="1:4" x14ac:dyDescent="0.2">
      <c r="A1316" s="158"/>
      <c r="D1316" s="138"/>
    </row>
    <row r="1317" spans="1:4" x14ac:dyDescent="0.2">
      <c r="A1317" s="158"/>
      <c r="D1317" s="138"/>
    </row>
    <row r="1318" spans="1:4" x14ac:dyDescent="0.2">
      <c r="A1318" s="158"/>
      <c r="D1318" s="138"/>
    </row>
    <row r="1319" spans="1:4" x14ac:dyDescent="0.2">
      <c r="A1319" s="158"/>
      <c r="D1319" s="138"/>
    </row>
    <row r="1320" spans="1:4" x14ac:dyDescent="0.2">
      <c r="A1320" s="158"/>
      <c r="D1320" s="138"/>
    </row>
    <row r="1321" spans="1:4" x14ac:dyDescent="0.2">
      <c r="A1321" s="158"/>
      <c r="D1321" s="138"/>
    </row>
    <row r="1322" spans="1:4" x14ac:dyDescent="0.2">
      <c r="A1322" s="158"/>
      <c r="D1322" s="138"/>
    </row>
    <row r="1323" spans="1:4" x14ac:dyDescent="0.2">
      <c r="A1323" s="158"/>
      <c r="D1323" s="138"/>
    </row>
    <row r="1324" spans="1:4" x14ac:dyDescent="0.2">
      <c r="A1324" s="158"/>
      <c r="D1324" s="138"/>
    </row>
    <row r="1325" spans="1:4" x14ac:dyDescent="0.2">
      <c r="A1325" s="158"/>
      <c r="D1325" s="138"/>
    </row>
    <row r="1326" spans="1:4" x14ac:dyDescent="0.2">
      <c r="A1326" s="158"/>
      <c r="D1326" s="138"/>
    </row>
    <row r="1327" spans="1:4" x14ac:dyDescent="0.2">
      <c r="A1327" s="158"/>
      <c r="D1327" s="138"/>
    </row>
    <row r="1328" spans="1:4" x14ac:dyDescent="0.2">
      <c r="A1328" s="158"/>
      <c r="D1328" s="138"/>
    </row>
    <row r="1329" spans="1:4" x14ac:dyDescent="0.2">
      <c r="A1329" s="158"/>
      <c r="D1329" s="138"/>
    </row>
    <row r="1330" spans="1:4" x14ac:dyDescent="0.2">
      <c r="A1330" s="158"/>
      <c r="D1330" s="138"/>
    </row>
    <row r="1331" spans="1:4" x14ac:dyDescent="0.2">
      <c r="A1331" s="158"/>
      <c r="D1331" s="138"/>
    </row>
    <row r="1332" spans="1:4" x14ac:dyDescent="0.2">
      <c r="A1332" s="158"/>
      <c r="D1332" s="138"/>
    </row>
    <row r="1333" spans="1:4" x14ac:dyDescent="0.2">
      <c r="A1333" s="158"/>
      <c r="D1333" s="138"/>
    </row>
    <row r="1334" spans="1:4" x14ac:dyDescent="0.2">
      <c r="A1334" s="158"/>
      <c r="D1334" s="138"/>
    </row>
    <row r="1335" spans="1:4" x14ac:dyDescent="0.2">
      <c r="A1335" s="158"/>
      <c r="D1335" s="138"/>
    </row>
    <row r="1336" spans="1:4" x14ac:dyDescent="0.2">
      <c r="A1336" s="158"/>
      <c r="D1336" s="138"/>
    </row>
    <row r="1337" spans="1:4" x14ac:dyDescent="0.2">
      <c r="A1337" s="158"/>
      <c r="D1337" s="138"/>
    </row>
    <row r="1338" spans="1:4" x14ac:dyDescent="0.2">
      <c r="A1338" s="158"/>
      <c r="D1338" s="138"/>
    </row>
    <row r="1339" spans="1:4" x14ac:dyDescent="0.2">
      <c r="A1339" s="158"/>
      <c r="D1339" s="138"/>
    </row>
    <row r="1340" spans="1:4" x14ac:dyDescent="0.2">
      <c r="A1340" s="158"/>
      <c r="D1340" s="138"/>
    </row>
    <row r="1341" spans="1:4" x14ac:dyDescent="0.2">
      <c r="A1341" s="158"/>
      <c r="D1341" s="138"/>
    </row>
    <row r="1342" spans="1:4" x14ac:dyDescent="0.2">
      <c r="A1342" s="158"/>
      <c r="D1342" s="138"/>
    </row>
    <row r="1343" spans="1:4" x14ac:dyDescent="0.2">
      <c r="A1343" s="158"/>
      <c r="D1343" s="138"/>
    </row>
    <row r="1344" spans="1:4" x14ac:dyDescent="0.2">
      <c r="A1344" s="158"/>
      <c r="D1344" s="138"/>
    </row>
    <row r="1345" spans="1:4" x14ac:dyDescent="0.2">
      <c r="A1345" s="158"/>
      <c r="D1345" s="138"/>
    </row>
    <row r="1346" spans="1:4" x14ac:dyDescent="0.2">
      <c r="A1346" s="158"/>
      <c r="D1346" s="138"/>
    </row>
    <row r="1347" spans="1:4" x14ac:dyDescent="0.2">
      <c r="A1347" s="158"/>
      <c r="D1347" s="138"/>
    </row>
    <row r="1348" spans="1:4" x14ac:dyDescent="0.2">
      <c r="A1348" s="158"/>
      <c r="D1348" s="138"/>
    </row>
    <row r="1349" spans="1:4" x14ac:dyDescent="0.2">
      <c r="A1349" s="158"/>
      <c r="D1349" s="138"/>
    </row>
    <row r="1350" spans="1:4" x14ac:dyDescent="0.2">
      <c r="A1350" s="158"/>
      <c r="D1350" s="138"/>
    </row>
    <row r="1351" spans="1:4" x14ac:dyDescent="0.2">
      <c r="A1351" s="158"/>
      <c r="D1351" s="138"/>
    </row>
    <row r="1352" spans="1:4" x14ac:dyDescent="0.2">
      <c r="A1352" s="158"/>
      <c r="D1352" s="138"/>
    </row>
    <row r="1353" spans="1:4" x14ac:dyDescent="0.2">
      <c r="A1353" s="158"/>
      <c r="D1353" s="138"/>
    </row>
    <row r="1354" spans="1:4" x14ac:dyDescent="0.2">
      <c r="A1354" s="158"/>
      <c r="D1354" s="138"/>
    </row>
    <row r="1355" spans="1:4" x14ac:dyDescent="0.2">
      <c r="A1355" s="158"/>
      <c r="D1355" s="138"/>
    </row>
    <row r="1356" spans="1:4" x14ac:dyDescent="0.2">
      <c r="A1356" s="158"/>
      <c r="D1356" s="138"/>
    </row>
    <row r="1357" spans="1:4" x14ac:dyDescent="0.2">
      <c r="A1357" s="158"/>
      <c r="D1357" s="138"/>
    </row>
    <row r="1358" spans="1:4" x14ac:dyDescent="0.2">
      <c r="A1358" s="158"/>
      <c r="D1358" s="138"/>
    </row>
    <row r="1359" spans="1:4" x14ac:dyDescent="0.2">
      <c r="A1359" s="158"/>
      <c r="D1359" s="138"/>
    </row>
    <row r="1360" spans="1:4" x14ac:dyDescent="0.2">
      <c r="A1360" s="158"/>
      <c r="D1360" s="138"/>
    </row>
    <row r="1361" spans="1:4" x14ac:dyDescent="0.2">
      <c r="A1361" s="158"/>
      <c r="D1361" s="138"/>
    </row>
    <row r="1362" spans="1:4" x14ac:dyDescent="0.2">
      <c r="A1362" s="158"/>
      <c r="D1362" s="138"/>
    </row>
    <row r="1363" spans="1:4" x14ac:dyDescent="0.2">
      <c r="A1363" s="158"/>
      <c r="D1363" s="138"/>
    </row>
    <row r="1364" spans="1:4" x14ac:dyDescent="0.2">
      <c r="A1364" s="158"/>
      <c r="D1364" s="138"/>
    </row>
    <row r="1365" spans="1:4" x14ac:dyDescent="0.2">
      <c r="A1365" s="158"/>
      <c r="D1365" s="138"/>
    </row>
    <row r="1366" spans="1:4" x14ac:dyDescent="0.2">
      <c r="A1366" s="158"/>
      <c r="D1366" s="138"/>
    </row>
    <row r="1367" spans="1:4" x14ac:dyDescent="0.2">
      <c r="A1367" s="158"/>
      <c r="D1367" s="138"/>
    </row>
    <row r="1368" spans="1:4" x14ac:dyDescent="0.2">
      <c r="A1368" s="158"/>
      <c r="D1368" s="138"/>
    </row>
    <row r="1369" spans="1:4" x14ac:dyDescent="0.2">
      <c r="A1369" s="158"/>
      <c r="D1369" s="138"/>
    </row>
    <row r="1370" spans="1:4" x14ac:dyDescent="0.2">
      <c r="A1370" s="158"/>
      <c r="D1370" s="138"/>
    </row>
    <row r="1371" spans="1:4" x14ac:dyDescent="0.2">
      <c r="A1371" s="158"/>
      <c r="D1371" s="138"/>
    </row>
    <row r="1372" spans="1:4" x14ac:dyDescent="0.2">
      <c r="A1372" s="158"/>
      <c r="D1372" s="138"/>
    </row>
    <row r="1373" spans="1:4" x14ac:dyDescent="0.2">
      <c r="A1373" s="158"/>
      <c r="D1373" s="138"/>
    </row>
    <row r="1374" spans="1:4" x14ac:dyDescent="0.2">
      <c r="A1374" s="158"/>
      <c r="D1374" s="138"/>
    </row>
    <row r="1375" spans="1:4" x14ac:dyDescent="0.2">
      <c r="A1375" s="158"/>
      <c r="D1375" s="138"/>
    </row>
    <row r="1376" spans="1:4" x14ac:dyDescent="0.2">
      <c r="A1376" s="158"/>
      <c r="D1376" s="138"/>
    </row>
    <row r="1377" spans="1:4" x14ac:dyDescent="0.2">
      <c r="A1377" s="158"/>
      <c r="D1377" s="138"/>
    </row>
    <row r="1378" spans="1:4" x14ac:dyDescent="0.2">
      <c r="A1378" s="158"/>
      <c r="D1378" s="138"/>
    </row>
    <row r="1379" spans="1:4" x14ac:dyDescent="0.2">
      <c r="A1379" s="158"/>
      <c r="D1379" s="138"/>
    </row>
    <row r="1380" spans="1:4" x14ac:dyDescent="0.2">
      <c r="A1380" s="158"/>
      <c r="D1380" s="138"/>
    </row>
    <row r="1381" spans="1:4" x14ac:dyDescent="0.2">
      <c r="A1381" s="158"/>
      <c r="D1381" s="138"/>
    </row>
    <row r="1382" spans="1:4" x14ac:dyDescent="0.2">
      <c r="A1382" s="158"/>
      <c r="D1382" s="138"/>
    </row>
    <row r="1383" spans="1:4" x14ac:dyDescent="0.2">
      <c r="A1383" s="158"/>
      <c r="D1383" s="138"/>
    </row>
    <row r="1384" spans="1:4" x14ac:dyDescent="0.2">
      <c r="A1384" s="158"/>
      <c r="D1384" s="138"/>
    </row>
    <row r="1385" spans="1:4" x14ac:dyDescent="0.2">
      <c r="A1385" s="158"/>
      <c r="D1385" s="138"/>
    </row>
    <row r="1386" spans="1:4" x14ac:dyDescent="0.2">
      <c r="A1386" s="158"/>
      <c r="D1386" s="138"/>
    </row>
    <row r="1387" spans="1:4" x14ac:dyDescent="0.2">
      <c r="A1387" s="158"/>
      <c r="D1387" s="138"/>
    </row>
    <row r="1388" spans="1:4" x14ac:dyDescent="0.2">
      <c r="A1388" s="158"/>
      <c r="D1388" s="138"/>
    </row>
    <row r="1389" spans="1:4" x14ac:dyDescent="0.2">
      <c r="A1389" s="158"/>
      <c r="D1389" s="138"/>
    </row>
    <row r="1390" spans="1:4" x14ac:dyDescent="0.2">
      <c r="A1390" s="158"/>
      <c r="D1390" s="138"/>
    </row>
    <row r="1391" spans="1:4" x14ac:dyDescent="0.2">
      <c r="A1391" s="158"/>
      <c r="D1391" s="138"/>
    </row>
    <row r="1392" spans="1:4" x14ac:dyDescent="0.2">
      <c r="A1392" s="158"/>
      <c r="D1392" s="138"/>
    </row>
    <row r="1393" spans="1:4" x14ac:dyDescent="0.2">
      <c r="A1393" s="158"/>
      <c r="D1393" s="138"/>
    </row>
    <row r="1394" spans="1:4" x14ac:dyDescent="0.2">
      <c r="A1394" s="158"/>
      <c r="D1394" s="138"/>
    </row>
    <row r="1395" spans="1:4" x14ac:dyDescent="0.2">
      <c r="A1395" s="158"/>
      <c r="D1395" s="138"/>
    </row>
    <row r="1396" spans="1:4" x14ac:dyDescent="0.2">
      <c r="A1396" s="158"/>
      <c r="D1396" s="138"/>
    </row>
    <row r="1397" spans="1:4" x14ac:dyDescent="0.2">
      <c r="A1397" s="158"/>
      <c r="D1397" s="138"/>
    </row>
    <row r="1398" spans="1:4" x14ac:dyDescent="0.2">
      <c r="A1398" s="158"/>
      <c r="D1398" s="138"/>
    </row>
    <row r="1399" spans="1:4" x14ac:dyDescent="0.2">
      <c r="A1399" s="158"/>
      <c r="D1399" s="138"/>
    </row>
    <row r="1400" spans="1:4" x14ac:dyDescent="0.2">
      <c r="A1400" s="158"/>
      <c r="D1400" s="138"/>
    </row>
    <row r="1401" spans="1:4" x14ac:dyDescent="0.2">
      <c r="A1401" s="158"/>
      <c r="D1401" s="138"/>
    </row>
    <row r="1402" spans="1:4" x14ac:dyDescent="0.2">
      <c r="A1402" s="158"/>
      <c r="D1402" s="138"/>
    </row>
    <row r="1403" spans="1:4" x14ac:dyDescent="0.2">
      <c r="A1403" s="158"/>
      <c r="D1403" s="138"/>
    </row>
    <row r="1404" spans="1:4" x14ac:dyDescent="0.2">
      <c r="A1404" s="158"/>
      <c r="D1404" s="138"/>
    </row>
    <row r="1405" spans="1:4" x14ac:dyDescent="0.2">
      <c r="A1405" s="158"/>
      <c r="D1405" s="138"/>
    </row>
    <row r="1406" spans="1:4" x14ac:dyDescent="0.2">
      <c r="A1406" s="158"/>
      <c r="D1406" s="138"/>
    </row>
    <row r="1407" spans="1:4" x14ac:dyDescent="0.2">
      <c r="A1407" s="158"/>
      <c r="D1407" s="138"/>
    </row>
    <row r="1408" spans="1:4" x14ac:dyDescent="0.2">
      <c r="A1408" s="158"/>
      <c r="D1408" s="138"/>
    </row>
    <row r="1409" spans="1:4" x14ac:dyDescent="0.2">
      <c r="A1409" s="158"/>
      <c r="D1409" s="138"/>
    </row>
    <row r="1410" spans="1:4" x14ac:dyDescent="0.2">
      <c r="A1410" s="158"/>
      <c r="D1410" s="138"/>
    </row>
    <row r="1411" spans="1:4" x14ac:dyDescent="0.2">
      <c r="A1411" s="158"/>
      <c r="D1411" s="138"/>
    </row>
    <row r="1412" spans="1:4" x14ac:dyDescent="0.2">
      <c r="A1412" s="158"/>
      <c r="D1412" s="138"/>
    </row>
    <row r="1413" spans="1:4" x14ac:dyDescent="0.2">
      <c r="A1413" s="158"/>
      <c r="D1413" s="138"/>
    </row>
    <row r="1414" spans="1:4" x14ac:dyDescent="0.2">
      <c r="A1414" s="158"/>
      <c r="D1414" s="138"/>
    </row>
    <row r="1415" spans="1:4" x14ac:dyDescent="0.2">
      <c r="A1415" s="158"/>
      <c r="D1415" s="138"/>
    </row>
    <row r="1416" spans="1:4" x14ac:dyDescent="0.2">
      <c r="A1416" s="158"/>
      <c r="D1416" s="138"/>
    </row>
    <row r="1417" spans="1:4" x14ac:dyDescent="0.2">
      <c r="A1417" s="158"/>
      <c r="D1417" s="138"/>
    </row>
    <row r="1418" spans="1:4" x14ac:dyDescent="0.2">
      <c r="A1418" s="158"/>
      <c r="D1418" s="138"/>
    </row>
    <row r="1419" spans="1:4" x14ac:dyDescent="0.2">
      <c r="A1419" s="158"/>
      <c r="D1419" s="138"/>
    </row>
    <row r="1420" spans="1:4" x14ac:dyDescent="0.2">
      <c r="A1420" s="158"/>
      <c r="D1420" s="138"/>
    </row>
    <row r="1421" spans="1:4" x14ac:dyDescent="0.2">
      <c r="A1421" s="158"/>
      <c r="D1421" s="138"/>
    </row>
    <row r="1422" spans="1:4" x14ac:dyDescent="0.2">
      <c r="A1422" s="158"/>
      <c r="D1422" s="138"/>
    </row>
    <row r="1423" spans="1:4" x14ac:dyDescent="0.2">
      <c r="A1423" s="158"/>
      <c r="D1423" s="138"/>
    </row>
    <row r="1424" spans="1:4" x14ac:dyDescent="0.2">
      <c r="A1424" s="158"/>
      <c r="D1424" s="138"/>
    </row>
    <row r="1425" spans="1:4" x14ac:dyDescent="0.2">
      <c r="A1425" s="158"/>
      <c r="D1425" s="138"/>
    </row>
    <row r="1426" spans="1:4" x14ac:dyDescent="0.2">
      <c r="A1426" s="158"/>
      <c r="D1426" s="138"/>
    </row>
    <row r="1427" spans="1:4" x14ac:dyDescent="0.2">
      <c r="A1427" s="158"/>
      <c r="D1427" s="138"/>
    </row>
    <row r="1428" spans="1:4" x14ac:dyDescent="0.2">
      <c r="A1428" s="158"/>
      <c r="D1428" s="138"/>
    </row>
    <row r="1429" spans="1:4" x14ac:dyDescent="0.2">
      <c r="A1429" s="158"/>
      <c r="D1429" s="138"/>
    </row>
    <row r="1430" spans="1:4" x14ac:dyDescent="0.2">
      <c r="A1430" s="158"/>
      <c r="D1430" s="138"/>
    </row>
    <row r="1431" spans="1:4" x14ac:dyDescent="0.2">
      <c r="A1431" s="158"/>
      <c r="D1431" s="138"/>
    </row>
    <row r="1432" spans="1:4" x14ac:dyDescent="0.2">
      <c r="A1432" s="158"/>
      <c r="D1432" s="138"/>
    </row>
    <row r="1433" spans="1:4" x14ac:dyDescent="0.2">
      <c r="A1433" s="158"/>
      <c r="D1433" s="138"/>
    </row>
    <row r="1434" spans="1:4" x14ac:dyDescent="0.2">
      <c r="A1434" s="158"/>
      <c r="D1434" s="138"/>
    </row>
    <row r="1435" spans="1:4" x14ac:dyDescent="0.2">
      <c r="A1435" s="158"/>
      <c r="D1435" s="138"/>
    </row>
    <row r="1436" spans="1:4" x14ac:dyDescent="0.2">
      <c r="A1436" s="158"/>
      <c r="D1436" s="138"/>
    </row>
    <row r="1437" spans="1:4" x14ac:dyDescent="0.2">
      <c r="A1437" s="158"/>
      <c r="D1437" s="138"/>
    </row>
    <row r="1438" spans="1:4" x14ac:dyDescent="0.2">
      <c r="A1438" s="158"/>
      <c r="D1438" s="138"/>
    </row>
    <row r="1439" spans="1:4" x14ac:dyDescent="0.2">
      <c r="A1439" s="158"/>
      <c r="D1439" s="138"/>
    </row>
    <row r="1440" spans="1:4" x14ac:dyDescent="0.2">
      <c r="A1440" s="158"/>
      <c r="D1440" s="138"/>
    </row>
    <row r="1441" spans="1:4" x14ac:dyDescent="0.2">
      <c r="A1441" s="158"/>
      <c r="D1441" s="138"/>
    </row>
    <row r="1442" spans="1:4" x14ac:dyDescent="0.2">
      <c r="A1442" s="158"/>
      <c r="D1442" s="138"/>
    </row>
    <row r="1443" spans="1:4" x14ac:dyDescent="0.2">
      <c r="A1443" s="158"/>
      <c r="D1443" s="138"/>
    </row>
    <row r="1444" spans="1:4" x14ac:dyDescent="0.2">
      <c r="A1444" s="158"/>
      <c r="D1444" s="138"/>
    </row>
    <row r="1445" spans="1:4" x14ac:dyDescent="0.2">
      <c r="A1445" s="158"/>
      <c r="D1445" s="138"/>
    </row>
    <row r="1446" spans="1:4" x14ac:dyDescent="0.2">
      <c r="A1446" s="158"/>
      <c r="D1446" s="138"/>
    </row>
    <row r="1447" spans="1:4" x14ac:dyDescent="0.2">
      <c r="A1447" s="158"/>
      <c r="D1447" s="138"/>
    </row>
    <row r="1448" spans="1:4" x14ac:dyDescent="0.2">
      <c r="A1448" s="158"/>
      <c r="D1448" s="138"/>
    </row>
    <row r="1449" spans="1:4" x14ac:dyDescent="0.2">
      <c r="A1449" s="158"/>
      <c r="D1449" s="138"/>
    </row>
    <row r="1450" spans="1:4" x14ac:dyDescent="0.2">
      <c r="A1450" s="158"/>
      <c r="D1450" s="138"/>
    </row>
    <row r="1451" spans="1:4" x14ac:dyDescent="0.2">
      <c r="A1451" s="158"/>
      <c r="D1451" s="138"/>
    </row>
    <row r="1452" spans="1:4" x14ac:dyDescent="0.2">
      <c r="A1452" s="158"/>
      <c r="D1452" s="138"/>
    </row>
    <row r="1453" spans="1:4" x14ac:dyDescent="0.2">
      <c r="A1453" s="158"/>
      <c r="D1453" s="138"/>
    </row>
    <row r="1454" spans="1:4" x14ac:dyDescent="0.2">
      <c r="A1454" s="158"/>
      <c r="D1454" s="138"/>
    </row>
    <row r="1455" spans="1:4" x14ac:dyDescent="0.2">
      <c r="A1455" s="158"/>
      <c r="D1455" s="138"/>
    </row>
    <row r="1456" spans="1:4" x14ac:dyDescent="0.2">
      <c r="A1456" s="158"/>
      <c r="D1456" s="138"/>
    </row>
    <row r="1457" spans="1:4" x14ac:dyDescent="0.2">
      <c r="A1457" s="158"/>
      <c r="D1457" s="138"/>
    </row>
    <row r="1458" spans="1:4" x14ac:dyDescent="0.2">
      <c r="A1458" s="158"/>
      <c r="D1458" s="138"/>
    </row>
    <row r="1459" spans="1:4" x14ac:dyDescent="0.2">
      <c r="A1459" s="158"/>
      <c r="D1459" s="138"/>
    </row>
    <row r="1460" spans="1:4" x14ac:dyDescent="0.2">
      <c r="A1460" s="158"/>
      <c r="D1460" s="138"/>
    </row>
    <row r="1461" spans="1:4" x14ac:dyDescent="0.2">
      <c r="A1461" s="158"/>
      <c r="D1461" s="138"/>
    </row>
    <row r="1462" spans="1:4" x14ac:dyDescent="0.2">
      <c r="A1462" s="158"/>
      <c r="D1462" s="138"/>
    </row>
    <row r="1463" spans="1:4" x14ac:dyDescent="0.2">
      <c r="A1463" s="158"/>
      <c r="D1463" s="138"/>
    </row>
    <row r="1464" spans="1:4" x14ac:dyDescent="0.2">
      <c r="A1464" s="158"/>
      <c r="D1464" s="138"/>
    </row>
    <row r="1465" spans="1:4" x14ac:dyDescent="0.2">
      <c r="A1465" s="158"/>
      <c r="D1465" s="138"/>
    </row>
    <row r="1466" spans="1:4" x14ac:dyDescent="0.2">
      <c r="A1466" s="158"/>
      <c r="D1466" s="138"/>
    </row>
    <row r="1467" spans="1:4" x14ac:dyDescent="0.2">
      <c r="A1467" s="158"/>
      <c r="D1467" s="138"/>
    </row>
    <row r="1468" spans="1:4" x14ac:dyDescent="0.2">
      <c r="A1468" s="158"/>
      <c r="D1468" s="138"/>
    </row>
    <row r="1469" spans="1:4" x14ac:dyDescent="0.2">
      <c r="A1469" s="158"/>
      <c r="D1469" s="138"/>
    </row>
    <row r="1470" spans="1:4" x14ac:dyDescent="0.2">
      <c r="A1470" s="158"/>
      <c r="D1470" s="138"/>
    </row>
    <row r="1471" spans="1:4" x14ac:dyDescent="0.2">
      <c r="A1471" s="158"/>
      <c r="D1471" s="138"/>
    </row>
    <row r="1472" spans="1:4" x14ac:dyDescent="0.2">
      <c r="A1472" s="158"/>
      <c r="D1472" s="138"/>
    </row>
    <row r="1473" spans="1:4" x14ac:dyDescent="0.2">
      <c r="A1473" s="158"/>
      <c r="D1473" s="138"/>
    </row>
    <row r="1474" spans="1:4" x14ac:dyDescent="0.2">
      <c r="A1474" s="158"/>
      <c r="D1474" s="138"/>
    </row>
    <row r="1475" spans="1:4" x14ac:dyDescent="0.2">
      <c r="A1475" s="158"/>
      <c r="D1475" s="138"/>
    </row>
    <row r="1476" spans="1:4" x14ac:dyDescent="0.2">
      <c r="A1476" s="158"/>
      <c r="D1476" s="138"/>
    </row>
    <row r="1477" spans="1:4" x14ac:dyDescent="0.2">
      <c r="A1477" s="158"/>
      <c r="D1477" s="138"/>
    </row>
    <row r="1478" spans="1:4" x14ac:dyDescent="0.2">
      <c r="A1478" s="158"/>
      <c r="D1478" s="138"/>
    </row>
    <row r="1479" spans="1:4" x14ac:dyDescent="0.2">
      <c r="A1479" s="158"/>
      <c r="D1479" s="138"/>
    </row>
    <row r="1480" spans="1:4" x14ac:dyDescent="0.2">
      <c r="A1480" s="158"/>
      <c r="D1480" s="138"/>
    </row>
    <row r="1481" spans="1:4" x14ac:dyDescent="0.2">
      <c r="A1481" s="158"/>
      <c r="D1481" s="138"/>
    </row>
    <row r="1482" spans="1:4" x14ac:dyDescent="0.2">
      <c r="A1482" s="158"/>
      <c r="D1482" s="138"/>
    </row>
    <row r="1483" spans="1:4" x14ac:dyDescent="0.2">
      <c r="A1483" s="158"/>
      <c r="D1483" s="138"/>
    </row>
    <row r="1484" spans="1:4" x14ac:dyDescent="0.2">
      <c r="A1484" s="158"/>
      <c r="D1484" s="138"/>
    </row>
    <row r="1485" spans="1:4" x14ac:dyDescent="0.2">
      <c r="A1485" s="158"/>
      <c r="D1485" s="138"/>
    </row>
    <row r="1486" spans="1:4" x14ac:dyDescent="0.2">
      <c r="A1486" s="158"/>
      <c r="D1486" s="138"/>
    </row>
    <row r="1487" spans="1:4" x14ac:dyDescent="0.2">
      <c r="A1487" s="158"/>
      <c r="D1487" s="138"/>
    </row>
    <row r="1488" spans="1:4" x14ac:dyDescent="0.2">
      <c r="A1488" s="158"/>
      <c r="D1488" s="138"/>
    </row>
    <row r="1489" spans="1:4" x14ac:dyDescent="0.2">
      <c r="A1489" s="158"/>
      <c r="D1489" s="138"/>
    </row>
    <row r="1490" spans="1:4" x14ac:dyDescent="0.2">
      <c r="A1490" s="158"/>
      <c r="D1490" s="138"/>
    </row>
    <row r="1491" spans="1:4" x14ac:dyDescent="0.2">
      <c r="A1491" s="158"/>
      <c r="D1491" s="138"/>
    </row>
    <row r="1492" spans="1:4" x14ac:dyDescent="0.2">
      <c r="A1492" s="158"/>
      <c r="D1492" s="138"/>
    </row>
    <row r="1493" spans="1:4" x14ac:dyDescent="0.2">
      <c r="A1493" s="158"/>
      <c r="D1493" s="138"/>
    </row>
    <row r="1494" spans="1:4" x14ac:dyDescent="0.2">
      <c r="A1494" s="158"/>
      <c r="D1494" s="138"/>
    </row>
    <row r="1495" spans="1:4" x14ac:dyDescent="0.2">
      <c r="A1495" s="158"/>
      <c r="D1495" s="138"/>
    </row>
    <row r="1496" spans="1:4" x14ac:dyDescent="0.2">
      <c r="A1496" s="158"/>
      <c r="D1496" s="138"/>
    </row>
    <row r="1497" spans="1:4" x14ac:dyDescent="0.2">
      <c r="A1497" s="158"/>
      <c r="D1497" s="138"/>
    </row>
    <row r="1498" spans="1:4" x14ac:dyDescent="0.2">
      <c r="A1498" s="158"/>
      <c r="D1498" s="138"/>
    </row>
    <row r="1499" spans="1:4" x14ac:dyDescent="0.2">
      <c r="A1499" s="158"/>
      <c r="D1499" s="138"/>
    </row>
    <row r="1500" spans="1:4" x14ac:dyDescent="0.2">
      <c r="A1500" s="158"/>
      <c r="D1500" s="138"/>
    </row>
    <row r="1501" spans="1:4" x14ac:dyDescent="0.2">
      <c r="A1501" s="158"/>
      <c r="D1501" s="138"/>
    </row>
    <row r="1502" spans="1:4" x14ac:dyDescent="0.2">
      <c r="A1502" s="158"/>
      <c r="D1502" s="138"/>
    </row>
    <row r="1503" spans="1:4" x14ac:dyDescent="0.2">
      <c r="A1503" s="158"/>
      <c r="D1503" s="138"/>
    </row>
    <row r="1504" spans="1:4" x14ac:dyDescent="0.2">
      <c r="A1504" s="158"/>
      <c r="D1504" s="138"/>
    </row>
    <row r="1505" spans="1:4" x14ac:dyDescent="0.2">
      <c r="A1505" s="158"/>
      <c r="D1505" s="138"/>
    </row>
    <row r="1506" spans="1:4" x14ac:dyDescent="0.2">
      <c r="A1506" s="158"/>
      <c r="D1506" s="138"/>
    </row>
    <row r="1507" spans="1:4" x14ac:dyDescent="0.2">
      <c r="A1507" s="158"/>
      <c r="D1507" s="138"/>
    </row>
    <row r="1508" spans="1:4" x14ac:dyDescent="0.2">
      <c r="A1508" s="158"/>
      <c r="D1508" s="138"/>
    </row>
    <row r="1509" spans="1:4" x14ac:dyDescent="0.2">
      <c r="A1509" s="158"/>
      <c r="D1509" s="138"/>
    </row>
    <row r="1510" spans="1:4" x14ac:dyDescent="0.2">
      <c r="A1510" s="158"/>
      <c r="D1510" s="138"/>
    </row>
    <row r="1511" spans="1:4" x14ac:dyDescent="0.2">
      <c r="A1511" s="158"/>
      <c r="D1511" s="138"/>
    </row>
    <row r="1512" spans="1:4" x14ac:dyDescent="0.2">
      <c r="A1512" s="158"/>
      <c r="D1512" s="138"/>
    </row>
    <row r="1513" spans="1:4" x14ac:dyDescent="0.2">
      <c r="A1513" s="158"/>
      <c r="D1513" s="138"/>
    </row>
    <row r="1514" spans="1:4" x14ac:dyDescent="0.2">
      <c r="A1514" s="158"/>
      <c r="D1514" s="138"/>
    </row>
    <row r="1515" spans="1:4" x14ac:dyDescent="0.2">
      <c r="A1515" s="158"/>
      <c r="D1515" s="138"/>
    </row>
    <row r="1516" spans="1:4" x14ac:dyDescent="0.2">
      <c r="A1516" s="158"/>
      <c r="D1516" s="138"/>
    </row>
    <row r="1517" spans="1:4" x14ac:dyDescent="0.2">
      <c r="A1517" s="158"/>
      <c r="D1517" s="138"/>
    </row>
    <row r="1518" spans="1:4" x14ac:dyDescent="0.2">
      <c r="A1518" s="158"/>
      <c r="D1518" s="138"/>
    </row>
    <row r="1519" spans="1:4" x14ac:dyDescent="0.2">
      <c r="A1519" s="158"/>
      <c r="D1519" s="138"/>
    </row>
    <row r="1520" spans="1:4" x14ac:dyDescent="0.2">
      <c r="A1520" s="158"/>
      <c r="D1520" s="138"/>
    </row>
    <row r="1521" spans="1:4" x14ac:dyDescent="0.2">
      <c r="A1521" s="158"/>
      <c r="D1521" s="138"/>
    </row>
    <row r="1522" spans="1:4" x14ac:dyDescent="0.2">
      <c r="A1522" s="158"/>
      <c r="D1522" s="138"/>
    </row>
    <row r="1523" spans="1:4" x14ac:dyDescent="0.2">
      <c r="A1523" s="158"/>
      <c r="D1523" s="138"/>
    </row>
    <row r="1524" spans="1:4" x14ac:dyDescent="0.2">
      <c r="A1524" s="158"/>
      <c r="D1524" s="138"/>
    </row>
    <row r="1525" spans="1:4" x14ac:dyDescent="0.2">
      <c r="A1525" s="158"/>
      <c r="D1525" s="138"/>
    </row>
    <row r="1526" spans="1:4" x14ac:dyDescent="0.2">
      <c r="A1526" s="158"/>
      <c r="D1526" s="138"/>
    </row>
    <row r="1527" spans="1:4" x14ac:dyDescent="0.2">
      <c r="A1527" s="158"/>
      <c r="D1527" s="138"/>
    </row>
    <row r="1528" spans="1:4" x14ac:dyDescent="0.2">
      <c r="A1528" s="158"/>
      <c r="D1528" s="138"/>
    </row>
    <row r="1529" spans="1:4" x14ac:dyDescent="0.2">
      <c r="A1529" s="158"/>
      <c r="D1529" s="138"/>
    </row>
    <row r="1530" spans="1:4" x14ac:dyDescent="0.2">
      <c r="A1530" s="158"/>
      <c r="D1530" s="138"/>
    </row>
    <row r="1531" spans="1:4" x14ac:dyDescent="0.2">
      <c r="A1531" s="158"/>
      <c r="D1531" s="138"/>
    </row>
    <row r="1532" spans="1:4" x14ac:dyDescent="0.2">
      <c r="A1532" s="158"/>
      <c r="D1532" s="138"/>
    </row>
    <row r="1533" spans="1:4" x14ac:dyDescent="0.2">
      <c r="A1533" s="158"/>
      <c r="D1533" s="138"/>
    </row>
    <row r="1534" spans="1:4" x14ac:dyDescent="0.2">
      <c r="A1534" s="158"/>
      <c r="D1534" s="138"/>
    </row>
    <row r="1535" spans="1:4" x14ac:dyDescent="0.2">
      <c r="A1535" s="158"/>
      <c r="D1535" s="138"/>
    </row>
    <row r="1536" spans="1:4" x14ac:dyDescent="0.2">
      <c r="A1536" s="158"/>
      <c r="D1536" s="138"/>
    </row>
    <row r="1537" spans="1:4" x14ac:dyDescent="0.2">
      <c r="A1537" s="158"/>
      <c r="D1537" s="138"/>
    </row>
    <row r="1538" spans="1:4" x14ac:dyDescent="0.2">
      <c r="A1538" s="158"/>
      <c r="D1538" s="138"/>
    </row>
    <row r="1539" spans="1:4" x14ac:dyDescent="0.2">
      <c r="A1539" s="158"/>
      <c r="D1539" s="138"/>
    </row>
    <row r="1540" spans="1:4" x14ac:dyDescent="0.2">
      <c r="A1540" s="158"/>
      <c r="D1540" s="138"/>
    </row>
    <row r="1541" spans="1:4" x14ac:dyDescent="0.2">
      <c r="A1541" s="158"/>
      <c r="D1541" s="138"/>
    </row>
    <row r="1542" spans="1:4" x14ac:dyDescent="0.2">
      <c r="A1542" s="158"/>
      <c r="D1542" s="138"/>
    </row>
    <row r="1543" spans="1:4" x14ac:dyDescent="0.2">
      <c r="A1543" s="158"/>
      <c r="D1543" s="138"/>
    </row>
    <row r="1544" spans="1:4" x14ac:dyDescent="0.2">
      <c r="A1544" s="158"/>
      <c r="D1544" s="138"/>
    </row>
    <row r="1545" spans="1:4" x14ac:dyDescent="0.2">
      <c r="A1545" s="158"/>
      <c r="D1545" s="138"/>
    </row>
    <row r="1546" spans="1:4" x14ac:dyDescent="0.2">
      <c r="A1546" s="158"/>
      <c r="D1546" s="138"/>
    </row>
    <row r="1547" spans="1:4" x14ac:dyDescent="0.2">
      <c r="A1547" s="158"/>
      <c r="D1547" s="138"/>
    </row>
    <row r="1548" spans="1:4" x14ac:dyDescent="0.2">
      <c r="A1548" s="158"/>
      <c r="D1548" s="138"/>
    </row>
    <row r="1549" spans="1:4" x14ac:dyDescent="0.2">
      <c r="A1549" s="158"/>
      <c r="D1549" s="138"/>
    </row>
    <row r="1550" spans="1:4" x14ac:dyDescent="0.2">
      <c r="A1550" s="158"/>
      <c r="D1550" s="138"/>
    </row>
    <row r="1551" spans="1:4" x14ac:dyDescent="0.2">
      <c r="A1551" s="158"/>
      <c r="D1551" s="138"/>
    </row>
    <row r="1552" spans="1:4" x14ac:dyDescent="0.2">
      <c r="A1552" s="158"/>
      <c r="D1552" s="138"/>
    </row>
    <row r="1553" spans="1:4" x14ac:dyDescent="0.2">
      <c r="A1553" s="158"/>
      <c r="D1553" s="138"/>
    </row>
    <row r="1554" spans="1:4" x14ac:dyDescent="0.2">
      <c r="A1554" s="158"/>
      <c r="D1554" s="138"/>
    </row>
    <row r="1555" spans="1:4" x14ac:dyDescent="0.2">
      <c r="A1555" s="158"/>
      <c r="D1555" s="138"/>
    </row>
    <row r="1556" spans="1:4" x14ac:dyDescent="0.2">
      <c r="A1556" s="158"/>
      <c r="D1556" s="138"/>
    </row>
    <row r="1557" spans="1:4" x14ac:dyDescent="0.2">
      <c r="A1557" s="158"/>
      <c r="D1557" s="138"/>
    </row>
    <row r="1558" spans="1:4" x14ac:dyDescent="0.2">
      <c r="A1558" s="158"/>
      <c r="D1558" s="138"/>
    </row>
    <row r="1559" spans="1:4" x14ac:dyDescent="0.2">
      <c r="A1559" s="158"/>
      <c r="D1559" s="138"/>
    </row>
    <row r="1560" spans="1:4" x14ac:dyDescent="0.2">
      <c r="A1560" s="158"/>
      <c r="D1560" s="138"/>
    </row>
    <row r="1561" spans="1:4" x14ac:dyDescent="0.2">
      <c r="A1561" s="158"/>
      <c r="D1561" s="138"/>
    </row>
    <row r="1562" spans="1:4" x14ac:dyDescent="0.2">
      <c r="A1562" s="158"/>
      <c r="D1562" s="138"/>
    </row>
    <row r="1563" spans="1:4" x14ac:dyDescent="0.2">
      <c r="A1563" s="158"/>
      <c r="D1563" s="138"/>
    </row>
    <row r="1564" spans="1:4" x14ac:dyDescent="0.2">
      <c r="A1564" s="158"/>
      <c r="D1564" s="138"/>
    </row>
    <row r="1565" spans="1:4" x14ac:dyDescent="0.2">
      <c r="A1565" s="158"/>
      <c r="D1565" s="138"/>
    </row>
    <row r="1566" spans="1:4" x14ac:dyDescent="0.2">
      <c r="A1566" s="158"/>
      <c r="D1566" s="138"/>
    </row>
    <row r="1567" spans="1:4" x14ac:dyDescent="0.2">
      <c r="A1567" s="158"/>
      <c r="D1567" s="138"/>
    </row>
    <row r="1568" spans="1:4" x14ac:dyDescent="0.2">
      <c r="A1568" s="158"/>
      <c r="D1568" s="138"/>
    </row>
    <row r="1569" spans="1:4" x14ac:dyDescent="0.2">
      <c r="A1569" s="158"/>
      <c r="D1569" s="138"/>
    </row>
    <row r="1570" spans="1:4" x14ac:dyDescent="0.2">
      <c r="A1570" s="158"/>
      <c r="D1570" s="138"/>
    </row>
    <row r="1571" spans="1:4" x14ac:dyDescent="0.2">
      <c r="A1571" s="158"/>
      <c r="D1571" s="138"/>
    </row>
    <row r="1572" spans="1:4" x14ac:dyDescent="0.2">
      <c r="A1572" s="158"/>
      <c r="D1572" s="138"/>
    </row>
    <row r="1573" spans="1:4" x14ac:dyDescent="0.2">
      <c r="A1573" s="158"/>
      <c r="D1573" s="138"/>
    </row>
    <row r="1574" spans="1:4" x14ac:dyDescent="0.2">
      <c r="A1574" s="158"/>
      <c r="D1574" s="138"/>
    </row>
    <row r="1575" spans="1:4" x14ac:dyDescent="0.2">
      <c r="A1575" s="158"/>
      <c r="D1575" s="138"/>
    </row>
    <row r="1576" spans="1:4" x14ac:dyDescent="0.2">
      <c r="A1576" s="158"/>
      <c r="D1576" s="138"/>
    </row>
    <row r="1577" spans="1:4" x14ac:dyDescent="0.2">
      <c r="A1577" s="158"/>
      <c r="D1577" s="138"/>
    </row>
    <row r="1578" spans="1:4" x14ac:dyDescent="0.2">
      <c r="A1578" s="158"/>
      <c r="D1578" s="138"/>
    </row>
    <row r="1579" spans="1:4" x14ac:dyDescent="0.2">
      <c r="A1579" s="158"/>
      <c r="D1579" s="138"/>
    </row>
    <row r="1580" spans="1:4" x14ac:dyDescent="0.2">
      <c r="A1580" s="158"/>
      <c r="D1580" s="138"/>
    </row>
    <row r="1581" spans="1:4" x14ac:dyDescent="0.2">
      <c r="A1581" s="158"/>
      <c r="D1581" s="138"/>
    </row>
    <row r="1582" spans="1:4" x14ac:dyDescent="0.2">
      <c r="A1582" s="158"/>
      <c r="D1582" s="138"/>
    </row>
    <row r="1583" spans="1:4" x14ac:dyDescent="0.2">
      <c r="A1583" s="158"/>
      <c r="D1583" s="138"/>
    </row>
    <row r="1584" spans="1:4" x14ac:dyDescent="0.2">
      <c r="A1584" s="158"/>
      <c r="D1584" s="138"/>
    </row>
    <row r="1585" spans="1:4" x14ac:dyDescent="0.2">
      <c r="A1585" s="158"/>
      <c r="D1585" s="138"/>
    </row>
    <row r="1586" spans="1:4" x14ac:dyDescent="0.2">
      <c r="A1586" s="158"/>
      <c r="D1586" s="138"/>
    </row>
    <row r="1587" spans="1:4" x14ac:dyDescent="0.2">
      <c r="A1587" s="158"/>
      <c r="D1587" s="138"/>
    </row>
    <row r="1588" spans="1:4" x14ac:dyDescent="0.2">
      <c r="A1588" s="158"/>
      <c r="D1588" s="138"/>
    </row>
    <row r="1589" spans="1:4" x14ac:dyDescent="0.2">
      <c r="A1589" s="158"/>
      <c r="D1589" s="138"/>
    </row>
    <row r="1590" spans="1:4" x14ac:dyDescent="0.2">
      <c r="A1590" s="158"/>
      <c r="D1590" s="138"/>
    </row>
    <row r="1591" spans="1:4" x14ac:dyDescent="0.2">
      <c r="A1591" s="158"/>
      <c r="D1591" s="138"/>
    </row>
    <row r="1592" spans="1:4" x14ac:dyDescent="0.2">
      <c r="A1592" s="158"/>
      <c r="D1592" s="138"/>
    </row>
    <row r="1593" spans="1:4" x14ac:dyDescent="0.2">
      <c r="A1593" s="158"/>
      <c r="D1593" s="138"/>
    </row>
    <row r="1594" spans="1:4" x14ac:dyDescent="0.2">
      <c r="A1594" s="158"/>
      <c r="D1594" s="138"/>
    </row>
    <row r="1595" spans="1:4" x14ac:dyDescent="0.2">
      <c r="A1595" s="158"/>
      <c r="D1595" s="138"/>
    </row>
    <row r="1596" spans="1:4" x14ac:dyDescent="0.2">
      <c r="A1596" s="158"/>
      <c r="D1596" s="138"/>
    </row>
    <row r="1597" spans="1:4" x14ac:dyDescent="0.2">
      <c r="A1597" s="158"/>
      <c r="D1597" s="138"/>
    </row>
    <row r="1598" spans="1:4" x14ac:dyDescent="0.2">
      <c r="A1598" s="158"/>
      <c r="D1598" s="138"/>
    </row>
    <row r="1599" spans="1:4" x14ac:dyDescent="0.2">
      <c r="A1599" s="158"/>
      <c r="D1599" s="138"/>
    </row>
    <row r="1600" spans="1:4" x14ac:dyDescent="0.2">
      <c r="A1600" s="158"/>
      <c r="D1600" s="138"/>
    </row>
    <row r="1601" spans="1:4" x14ac:dyDescent="0.2">
      <c r="A1601" s="158"/>
      <c r="D1601" s="138"/>
    </row>
    <row r="1602" spans="1:4" x14ac:dyDescent="0.2">
      <c r="A1602" s="158"/>
      <c r="D1602" s="138"/>
    </row>
    <row r="1603" spans="1:4" x14ac:dyDescent="0.2">
      <c r="A1603" s="158"/>
      <c r="D1603" s="138"/>
    </row>
    <row r="1604" spans="1:4" x14ac:dyDescent="0.2">
      <c r="A1604" s="158"/>
      <c r="D1604" s="138"/>
    </row>
    <row r="1605" spans="1:4" x14ac:dyDescent="0.2">
      <c r="A1605" s="158"/>
      <c r="D1605" s="138"/>
    </row>
    <row r="1606" spans="1:4" x14ac:dyDescent="0.2">
      <c r="A1606" s="158"/>
      <c r="D1606" s="138"/>
    </row>
    <row r="1607" spans="1:4" x14ac:dyDescent="0.2">
      <c r="A1607" s="158"/>
      <c r="D1607" s="138"/>
    </row>
    <row r="1608" spans="1:4" x14ac:dyDescent="0.2">
      <c r="A1608" s="158"/>
      <c r="D1608" s="138"/>
    </row>
    <row r="1609" spans="1:4" x14ac:dyDescent="0.2">
      <c r="A1609" s="158"/>
      <c r="D1609" s="138"/>
    </row>
    <row r="1610" spans="1:4" x14ac:dyDescent="0.2">
      <c r="A1610" s="158"/>
      <c r="D1610" s="138"/>
    </row>
    <row r="1611" spans="1:4" x14ac:dyDescent="0.2">
      <c r="A1611" s="158"/>
      <c r="D1611" s="138"/>
    </row>
    <row r="1612" spans="1:4" x14ac:dyDescent="0.2">
      <c r="A1612" s="158"/>
      <c r="D1612" s="138"/>
    </row>
    <row r="1613" spans="1:4" x14ac:dyDescent="0.2">
      <c r="A1613" s="158"/>
      <c r="D1613" s="138"/>
    </row>
    <row r="1614" spans="1:4" x14ac:dyDescent="0.2">
      <c r="A1614" s="158"/>
      <c r="D1614" s="138"/>
    </row>
    <row r="1615" spans="1:4" x14ac:dyDescent="0.2">
      <c r="A1615" s="158"/>
      <c r="D1615" s="138"/>
    </row>
    <row r="1616" spans="1:4" x14ac:dyDescent="0.2">
      <c r="A1616" s="158"/>
      <c r="D1616" s="138"/>
    </row>
    <row r="1617" spans="1:4" x14ac:dyDescent="0.2">
      <c r="A1617" s="158"/>
      <c r="D1617" s="138"/>
    </row>
    <row r="1618" spans="1:4" x14ac:dyDescent="0.2">
      <c r="A1618" s="158"/>
      <c r="D1618" s="138"/>
    </row>
    <row r="1619" spans="1:4" x14ac:dyDescent="0.2">
      <c r="A1619" s="158"/>
      <c r="D1619" s="138"/>
    </row>
    <row r="1620" spans="1:4" x14ac:dyDescent="0.2">
      <c r="A1620" s="158"/>
      <c r="D1620" s="138"/>
    </row>
    <row r="1621" spans="1:4" x14ac:dyDescent="0.2">
      <c r="A1621" s="158"/>
      <c r="D1621" s="138"/>
    </row>
    <row r="1622" spans="1:4" x14ac:dyDescent="0.2">
      <c r="A1622" s="158"/>
      <c r="D1622" s="138"/>
    </row>
    <row r="1623" spans="1:4" x14ac:dyDescent="0.2">
      <c r="A1623" s="158"/>
      <c r="D1623" s="138"/>
    </row>
    <row r="1624" spans="1:4" x14ac:dyDescent="0.2">
      <c r="A1624" s="158"/>
      <c r="D1624" s="138"/>
    </row>
    <row r="1625" spans="1:4" x14ac:dyDescent="0.2">
      <c r="A1625" s="158"/>
      <c r="D1625" s="138"/>
    </row>
    <row r="1626" spans="1:4" x14ac:dyDescent="0.2">
      <c r="A1626" s="158"/>
      <c r="D1626" s="138"/>
    </row>
    <row r="1627" spans="1:4" x14ac:dyDescent="0.2">
      <c r="A1627" s="158"/>
      <c r="D1627" s="138"/>
    </row>
    <row r="1628" spans="1:4" x14ac:dyDescent="0.2">
      <c r="A1628" s="158"/>
      <c r="D1628" s="138"/>
    </row>
    <row r="1629" spans="1:4" x14ac:dyDescent="0.2">
      <c r="A1629" s="158"/>
      <c r="D1629" s="138"/>
    </row>
    <row r="1630" spans="1:4" x14ac:dyDescent="0.2">
      <c r="A1630" s="158"/>
      <c r="D1630" s="138"/>
    </row>
    <row r="1631" spans="1:4" x14ac:dyDescent="0.2">
      <c r="A1631" s="158"/>
      <c r="D1631" s="138"/>
    </row>
    <row r="1632" spans="1:4" x14ac:dyDescent="0.2">
      <c r="A1632" s="158"/>
      <c r="D1632" s="138"/>
    </row>
    <row r="1633" spans="1:4" x14ac:dyDescent="0.2">
      <c r="A1633" s="158"/>
      <c r="D1633" s="138"/>
    </row>
    <row r="1634" spans="1:4" x14ac:dyDescent="0.2">
      <c r="A1634" s="158"/>
      <c r="D1634" s="138"/>
    </row>
    <row r="1635" spans="1:4" x14ac:dyDescent="0.2">
      <c r="A1635" s="158"/>
      <c r="D1635" s="138"/>
    </row>
    <row r="1636" spans="1:4" x14ac:dyDescent="0.2">
      <c r="A1636" s="158"/>
      <c r="D1636" s="138"/>
    </row>
    <row r="1637" spans="1:4" x14ac:dyDescent="0.2">
      <c r="A1637" s="158"/>
      <c r="D1637" s="138"/>
    </row>
    <row r="1638" spans="1:4" x14ac:dyDescent="0.2">
      <c r="A1638" s="158"/>
      <c r="D1638" s="138"/>
    </row>
    <row r="1639" spans="1:4" x14ac:dyDescent="0.2">
      <c r="A1639" s="158"/>
      <c r="D1639" s="138"/>
    </row>
    <row r="1640" spans="1:4" x14ac:dyDescent="0.2">
      <c r="A1640" s="158"/>
      <c r="D1640" s="138"/>
    </row>
    <row r="1641" spans="1:4" x14ac:dyDescent="0.2">
      <c r="A1641" s="158"/>
      <c r="D1641" s="138"/>
    </row>
    <row r="1642" spans="1:4" x14ac:dyDescent="0.2">
      <c r="A1642" s="158"/>
      <c r="D1642" s="138"/>
    </row>
    <row r="1643" spans="1:4" x14ac:dyDescent="0.2">
      <c r="A1643" s="158"/>
      <c r="D1643" s="138"/>
    </row>
    <row r="1644" spans="1:4" x14ac:dyDescent="0.2">
      <c r="A1644" s="158"/>
      <c r="D1644" s="138"/>
    </row>
    <row r="1645" spans="1:4" x14ac:dyDescent="0.2">
      <c r="A1645" s="158"/>
      <c r="D1645" s="138"/>
    </row>
    <row r="1646" spans="1:4" x14ac:dyDescent="0.2">
      <c r="A1646" s="158"/>
      <c r="D1646" s="138"/>
    </row>
    <row r="1647" spans="1:4" x14ac:dyDescent="0.2">
      <c r="A1647" s="158"/>
      <c r="D1647" s="138"/>
    </row>
    <row r="1648" spans="1:4" x14ac:dyDescent="0.2">
      <c r="A1648" s="158"/>
      <c r="D1648" s="138"/>
    </row>
    <row r="1649" spans="1:4" x14ac:dyDescent="0.2">
      <c r="A1649" s="158"/>
      <c r="D1649" s="138"/>
    </row>
    <row r="1650" spans="1:4" x14ac:dyDescent="0.2">
      <c r="A1650" s="158"/>
      <c r="D1650" s="138"/>
    </row>
    <row r="1651" spans="1:4" x14ac:dyDescent="0.2">
      <c r="A1651" s="158"/>
      <c r="D1651" s="138"/>
    </row>
    <row r="1652" spans="1:4" x14ac:dyDescent="0.2">
      <c r="A1652" s="158"/>
      <c r="D1652" s="138"/>
    </row>
    <row r="1653" spans="1:4" x14ac:dyDescent="0.2">
      <c r="A1653" s="158"/>
      <c r="D1653" s="138"/>
    </row>
    <row r="1654" spans="1:4" x14ac:dyDescent="0.2">
      <c r="A1654" s="158"/>
      <c r="D1654" s="138"/>
    </row>
    <row r="1655" spans="1:4" x14ac:dyDescent="0.2">
      <c r="A1655" s="158"/>
      <c r="D1655" s="138"/>
    </row>
    <row r="1656" spans="1:4" x14ac:dyDescent="0.2">
      <c r="A1656" s="158"/>
      <c r="D1656" s="138"/>
    </row>
    <row r="1657" spans="1:4" x14ac:dyDescent="0.2">
      <c r="A1657" s="158"/>
      <c r="D1657" s="138"/>
    </row>
    <row r="1658" spans="1:4" x14ac:dyDescent="0.2">
      <c r="A1658" s="158"/>
      <c r="D1658" s="138"/>
    </row>
    <row r="1659" spans="1:4" x14ac:dyDescent="0.2">
      <c r="A1659" s="158"/>
      <c r="D1659" s="138"/>
    </row>
    <row r="1660" spans="1:4" x14ac:dyDescent="0.2">
      <c r="A1660" s="158"/>
      <c r="D1660" s="138"/>
    </row>
    <row r="1661" spans="1:4" x14ac:dyDescent="0.2">
      <c r="A1661" s="158"/>
      <c r="D1661" s="138"/>
    </row>
    <row r="1662" spans="1:4" x14ac:dyDescent="0.2">
      <c r="A1662" s="158"/>
      <c r="D1662" s="138"/>
    </row>
    <row r="1663" spans="1:4" x14ac:dyDescent="0.2">
      <c r="A1663" s="158"/>
      <c r="D1663" s="138"/>
    </row>
    <row r="1664" spans="1:4" x14ac:dyDescent="0.2">
      <c r="A1664" s="158"/>
      <c r="D1664" s="138"/>
    </row>
    <row r="1665" spans="1:4" x14ac:dyDescent="0.2">
      <c r="A1665" s="158"/>
      <c r="D1665" s="138"/>
    </row>
    <row r="1666" spans="1:4" x14ac:dyDescent="0.2">
      <c r="A1666" s="158"/>
      <c r="D1666" s="138"/>
    </row>
    <row r="1667" spans="1:4" x14ac:dyDescent="0.2">
      <c r="A1667" s="158"/>
      <c r="D1667" s="138"/>
    </row>
    <row r="1668" spans="1:4" x14ac:dyDescent="0.2">
      <c r="A1668" s="158"/>
      <c r="D1668" s="138"/>
    </row>
    <row r="1669" spans="1:4" x14ac:dyDescent="0.2">
      <c r="A1669" s="158"/>
      <c r="D1669" s="138"/>
    </row>
    <row r="1670" spans="1:4" x14ac:dyDescent="0.2">
      <c r="A1670" s="158"/>
      <c r="D1670" s="138"/>
    </row>
    <row r="1671" spans="1:4" x14ac:dyDescent="0.2">
      <c r="A1671" s="158"/>
      <c r="D1671" s="138"/>
    </row>
    <row r="1672" spans="1:4" x14ac:dyDescent="0.2">
      <c r="A1672" s="158"/>
      <c r="D1672" s="138"/>
    </row>
    <row r="1673" spans="1:4" x14ac:dyDescent="0.2">
      <c r="A1673" s="158"/>
      <c r="D1673" s="138"/>
    </row>
    <row r="1674" spans="1:4" x14ac:dyDescent="0.2">
      <c r="A1674" s="158"/>
      <c r="D1674" s="138"/>
    </row>
    <row r="1675" spans="1:4" x14ac:dyDescent="0.2">
      <c r="A1675" s="158"/>
      <c r="D1675" s="138"/>
    </row>
    <row r="1676" spans="1:4" x14ac:dyDescent="0.2">
      <c r="A1676" s="158"/>
      <c r="D1676" s="138"/>
    </row>
    <row r="1677" spans="1:4" x14ac:dyDescent="0.2">
      <c r="A1677" s="158"/>
      <c r="D1677" s="138"/>
    </row>
    <row r="1678" spans="1:4" x14ac:dyDescent="0.2">
      <c r="A1678" s="158"/>
      <c r="D1678" s="138"/>
    </row>
    <row r="1679" spans="1:4" x14ac:dyDescent="0.2">
      <c r="A1679" s="158"/>
      <c r="D1679" s="138"/>
    </row>
    <row r="1680" spans="1:4" x14ac:dyDescent="0.2">
      <c r="A1680" s="158"/>
      <c r="D1680" s="138"/>
    </row>
    <row r="1681" spans="1:4" x14ac:dyDescent="0.2">
      <c r="A1681" s="158"/>
      <c r="D1681" s="138"/>
    </row>
    <row r="1682" spans="1:4" x14ac:dyDescent="0.2">
      <c r="A1682" s="158"/>
      <c r="D1682" s="138"/>
    </row>
    <row r="1683" spans="1:4" x14ac:dyDescent="0.2">
      <c r="A1683" s="158"/>
      <c r="D1683" s="138"/>
    </row>
    <row r="1684" spans="1:4" x14ac:dyDescent="0.2">
      <c r="A1684" s="158"/>
      <c r="D1684" s="138"/>
    </row>
    <row r="1685" spans="1:4" x14ac:dyDescent="0.2">
      <c r="A1685" s="158"/>
      <c r="D1685" s="138"/>
    </row>
    <row r="1686" spans="1:4" x14ac:dyDescent="0.2">
      <c r="A1686" s="158"/>
      <c r="D1686" s="138"/>
    </row>
    <row r="1687" spans="1:4" x14ac:dyDescent="0.2">
      <c r="A1687" s="158"/>
      <c r="D1687" s="138"/>
    </row>
    <row r="1688" spans="1:4" x14ac:dyDescent="0.2">
      <c r="A1688" s="158"/>
      <c r="D1688" s="138"/>
    </row>
    <row r="1689" spans="1:4" x14ac:dyDescent="0.2">
      <c r="A1689" s="158"/>
      <c r="D1689" s="138"/>
    </row>
    <row r="1690" spans="1:4" x14ac:dyDescent="0.2">
      <c r="A1690" s="158"/>
      <c r="D1690" s="138"/>
    </row>
    <row r="1691" spans="1:4" x14ac:dyDescent="0.2">
      <c r="A1691" s="158"/>
      <c r="D1691" s="138"/>
    </row>
    <row r="1692" spans="1:4" x14ac:dyDescent="0.2">
      <c r="A1692" s="158"/>
      <c r="D1692" s="138"/>
    </row>
    <row r="1693" spans="1:4" x14ac:dyDescent="0.2">
      <c r="A1693" s="158"/>
      <c r="D1693" s="138"/>
    </row>
    <row r="1694" spans="1:4" x14ac:dyDescent="0.2">
      <c r="A1694" s="158"/>
      <c r="D1694" s="138"/>
    </row>
    <row r="1695" spans="1:4" x14ac:dyDescent="0.2">
      <c r="A1695" s="158"/>
      <c r="D1695" s="138"/>
    </row>
    <row r="1696" spans="1:4" x14ac:dyDescent="0.2">
      <c r="A1696" s="158"/>
      <c r="D1696" s="138"/>
    </row>
    <row r="1697" spans="1:4" x14ac:dyDescent="0.2">
      <c r="A1697" s="158"/>
      <c r="D1697" s="138"/>
    </row>
    <row r="1698" spans="1:4" x14ac:dyDescent="0.2">
      <c r="A1698" s="158"/>
      <c r="D1698" s="138"/>
    </row>
    <row r="1699" spans="1:4" x14ac:dyDescent="0.2">
      <c r="A1699" s="158"/>
      <c r="D1699" s="138"/>
    </row>
    <row r="1700" spans="1:4" x14ac:dyDescent="0.2">
      <c r="A1700" s="158"/>
      <c r="D1700" s="138"/>
    </row>
    <row r="1701" spans="1:4" x14ac:dyDescent="0.2">
      <c r="A1701" s="158"/>
      <c r="D1701" s="138"/>
    </row>
    <row r="1702" spans="1:4" x14ac:dyDescent="0.2">
      <c r="A1702" s="158"/>
      <c r="D1702" s="138"/>
    </row>
    <row r="1703" spans="1:4" x14ac:dyDescent="0.2">
      <c r="A1703" s="158"/>
      <c r="D1703" s="138"/>
    </row>
    <row r="1704" spans="1:4" x14ac:dyDescent="0.2">
      <c r="A1704" s="158"/>
      <c r="D1704" s="138"/>
    </row>
    <row r="1705" spans="1:4" x14ac:dyDescent="0.2">
      <c r="A1705" s="158"/>
      <c r="D1705" s="138"/>
    </row>
    <row r="1706" spans="1:4" x14ac:dyDescent="0.2">
      <c r="A1706" s="158"/>
      <c r="D1706" s="138"/>
    </row>
    <row r="1707" spans="1:4" x14ac:dyDescent="0.2">
      <c r="A1707" s="158"/>
      <c r="D1707" s="138"/>
    </row>
    <row r="1708" spans="1:4" x14ac:dyDescent="0.2">
      <c r="A1708" s="158"/>
      <c r="D1708" s="138"/>
    </row>
    <row r="1709" spans="1:4" x14ac:dyDescent="0.2">
      <c r="A1709" s="158"/>
      <c r="D1709" s="138"/>
    </row>
    <row r="1710" spans="1:4" x14ac:dyDescent="0.2">
      <c r="A1710" s="158"/>
      <c r="D1710" s="138"/>
    </row>
    <row r="1711" spans="1:4" x14ac:dyDescent="0.2">
      <c r="A1711" s="158"/>
      <c r="D1711" s="138"/>
    </row>
    <row r="1712" spans="1:4" x14ac:dyDescent="0.2">
      <c r="A1712" s="158"/>
      <c r="D1712" s="138"/>
    </row>
    <row r="1713" spans="1:4" x14ac:dyDescent="0.2">
      <c r="A1713" s="158"/>
      <c r="D1713" s="138"/>
    </row>
    <row r="1714" spans="1:4" x14ac:dyDescent="0.2">
      <c r="A1714" s="158"/>
      <c r="D1714" s="138"/>
    </row>
    <row r="1715" spans="1:4" x14ac:dyDescent="0.2">
      <c r="A1715" s="158"/>
      <c r="D1715" s="138"/>
    </row>
    <row r="1716" spans="1:4" x14ac:dyDescent="0.2">
      <c r="A1716" s="158"/>
      <c r="D1716" s="138"/>
    </row>
    <row r="1717" spans="1:4" x14ac:dyDescent="0.2">
      <c r="A1717" s="158"/>
      <c r="D1717" s="138"/>
    </row>
    <row r="1718" spans="1:4" x14ac:dyDescent="0.2">
      <c r="A1718" s="158"/>
      <c r="D1718" s="138"/>
    </row>
    <row r="1719" spans="1:4" x14ac:dyDescent="0.2">
      <c r="A1719" s="158"/>
      <c r="D1719" s="138"/>
    </row>
    <row r="1720" spans="1:4" x14ac:dyDescent="0.2">
      <c r="A1720" s="158"/>
      <c r="D1720" s="138"/>
    </row>
    <row r="1721" spans="1:4" x14ac:dyDescent="0.2">
      <c r="A1721" s="158"/>
      <c r="D1721" s="138"/>
    </row>
    <row r="1722" spans="1:4" x14ac:dyDescent="0.2">
      <c r="A1722" s="158"/>
      <c r="D1722" s="138"/>
    </row>
    <row r="1723" spans="1:4" x14ac:dyDescent="0.2">
      <c r="A1723" s="158"/>
      <c r="D1723" s="138"/>
    </row>
    <row r="1724" spans="1:4" x14ac:dyDescent="0.2">
      <c r="A1724" s="158"/>
      <c r="D1724" s="138"/>
    </row>
    <row r="1725" spans="1:4" x14ac:dyDescent="0.2">
      <c r="A1725" s="158"/>
      <c r="D1725" s="138"/>
    </row>
    <row r="1726" spans="1:4" x14ac:dyDescent="0.2">
      <c r="A1726" s="158"/>
      <c r="D1726" s="138"/>
    </row>
    <row r="1727" spans="1:4" x14ac:dyDescent="0.2">
      <c r="A1727" s="158"/>
      <c r="D1727" s="138"/>
    </row>
    <row r="1728" spans="1:4" x14ac:dyDescent="0.2">
      <c r="A1728" s="158"/>
      <c r="D1728" s="138"/>
    </row>
    <row r="1729" spans="1:4" x14ac:dyDescent="0.2">
      <c r="A1729" s="158"/>
      <c r="D1729" s="138"/>
    </row>
    <row r="1730" spans="1:4" x14ac:dyDescent="0.2">
      <c r="A1730" s="158"/>
      <c r="D1730" s="138"/>
    </row>
    <row r="1731" spans="1:4" x14ac:dyDescent="0.2">
      <c r="A1731" s="158"/>
      <c r="D1731" s="138"/>
    </row>
    <row r="1732" spans="1:4" x14ac:dyDescent="0.2">
      <c r="A1732" s="158"/>
      <c r="D1732" s="138"/>
    </row>
    <row r="1733" spans="1:4" x14ac:dyDescent="0.2">
      <c r="A1733" s="158"/>
      <c r="D1733" s="138"/>
    </row>
    <row r="1734" spans="1:4" x14ac:dyDescent="0.2">
      <c r="A1734" s="158"/>
      <c r="D1734" s="138"/>
    </row>
    <row r="1735" spans="1:4" x14ac:dyDescent="0.2">
      <c r="A1735" s="158"/>
      <c r="D1735" s="138"/>
    </row>
    <row r="1736" spans="1:4" x14ac:dyDescent="0.2">
      <c r="A1736" s="158"/>
      <c r="D1736" s="138"/>
    </row>
    <row r="1737" spans="1:4" x14ac:dyDescent="0.2">
      <c r="A1737" s="158"/>
      <c r="D1737" s="138"/>
    </row>
    <row r="1738" spans="1:4" x14ac:dyDescent="0.2">
      <c r="A1738" s="158"/>
      <c r="D1738" s="138"/>
    </row>
    <row r="1739" spans="1:4" x14ac:dyDescent="0.2">
      <c r="A1739" s="158"/>
      <c r="D1739" s="138"/>
    </row>
    <row r="1740" spans="1:4" x14ac:dyDescent="0.2">
      <c r="A1740" s="158"/>
      <c r="D1740" s="138"/>
    </row>
    <row r="1741" spans="1:4" x14ac:dyDescent="0.2">
      <c r="A1741" s="158"/>
      <c r="D1741" s="138"/>
    </row>
    <row r="1742" spans="1:4" x14ac:dyDescent="0.2">
      <c r="A1742" s="158"/>
      <c r="D1742" s="138"/>
    </row>
    <row r="1743" spans="1:4" x14ac:dyDescent="0.2">
      <c r="A1743" s="158"/>
      <c r="D1743" s="138"/>
    </row>
    <row r="1744" spans="1:4" x14ac:dyDescent="0.2">
      <c r="A1744" s="158"/>
      <c r="D1744" s="138"/>
    </row>
    <row r="1745" spans="1:4" x14ac:dyDescent="0.2">
      <c r="A1745" s="158"/>
      <c r="D1745" s="138"/>
    </row>
    <row r="1746" spans="1:4" x14ac:dyDescent="0.2">
      <c r="A1746" s="158"/>
      <c r="D1746" s="138"/>
    </row>
    <row r="1747" spans="1:4" x14ac:dyDescent="0.2">
      <c r="A1747" s="158"/>
      <c r="D1747" s="138"/>
    </row>
    <row r="1748" spans="1:4" x14ac:dyDescent="0.2">
      <c r="A1748" s="158"/>
      <c r="D1748" s="138"/>
    </row>
    <row r="1749" spans="1:4" x14ac:dyDescent="0.2">
      <c r="A1749" s="158"/>
      <c r="D1749" s="138"/>
    </row>
    <row r="1750" spans="1:4" x14ac:dyDescent="0.2">
      <c r="A1750" s="158"/>
      <c r="D1750" s="138"/>
    </row>
    <row r="1751" spans="1:4" x14ac:dyDescent="0.2">
      <c r="A1751" s="158"/>
      <c r="D1751" s="138"/>
    </row>
    <row r="1752" spans="1:4" x14ac:dyDescent="0.2">
      <c r="A1752" s="158"/>
      <c r="D1752" s="138"/>
    </row>
    <row r="1753" spans="1:4" x14ac:dyDescent="0.2">
      <c r="A1753" s="158"/>
      <c r="D1753" s="138"/>
    </row>
    <row r="1754" spans="1:4" x14ac:dyDescent="0.2">
      <c r="A1754" s="158"/>
      <c r="D1754" s="138"/>
    </row>
    <row r="1755" spans="1:4" x14ac:dyDescent="0.2">
      <c r="A1755" s="158"/>
      <c r="D1755" s="138"/>
    </row>
    <row r="1756" spans="1:4" x14ac:dyDescent="0.2">
      <c r="A1756" s="158"/>
      <c r="D1756" s="138"/>
    </row>
    <row r="1757" spans="1:4" x14ac:dyDescent="0.2">
      <c r="A1757" s="158"/>
      <c r="D1757" s="138"/>
    </row>
    <row r="1758" spans="1:4" x14ac:dyDescent="0.2">
      <c r="A1758" s="158"/>
      <c r="D1758" s="138"/>
    </row>
    <row r="1759" spans="1:4" x14ac:dyDescent="0.2">
      <c r="A1759" s="158"/>
      <c r="D1759" s="138"/>
    </row>
    <row r="1760" spans="1:4" x14ac:dyDescent="0.2">
      <c r="A1760" s="158"/>
      <c r="D1760" s="138"/>
    </row>
    <row r="1761" spans="1:4" x14ac:dyDescent="0.2">
      <c r="A1761" s="158"/>
      <c r="D1761" s="138"/>
    </row>
    <row r="1762" spans="1:4" x14ac:dyDescent="0.2">
      <c r="A1762" s="158"/>
      <c r="D1762" s="138"/>
    </row>
    <row r="1763" spans="1:4" x14ac:dyDescent="0.2">
      <c r="A1763" s="158"/>
      <c r="D1763" s="138"/>
    </row>
    <row r="1764" spans="1:4" x14ac:dyDescent="0.2">
      <c r="A1764" s="158"/>
      <c r="D1764" s="138"/>
    </row>
    <row r="1765" spans="1:4" x14ac:dyDescent="0.2">
      <c r="A1765" s="158"/>
      <c r="D1765" s="138"/>
    </row>
    <row r="1766" spans="1:4" x14ac:dyDescent="0.2">
      <c r="A1766" s="158"/>
      <c r="D1766" s="138"/>
    </row>
    <row r="1767" spans="1:4" x14ac:dyDescent="0.2">
      <c r="A1767" s="158"/>
      <c r="D1767" s="138"/>
    </row>
    <row r="1768" spans="1:4" x14ac:dyDescent="0.2">
      <c r="A1768" s="158"/>
      <c r="D1768" s="138"/>
    </row>
    <row r="1769" spans="1:4" x14ac:dyDescent="0.2">
      <c r="A1769" s="158"/>
      <c r="D1769" s="138"/>
    </row>
    <row r="1770" spans="1:4" x14ac:dyDescent="0.2">
      <c r="A1770" s="158"/>
      <c r="D1770" s="138"/>
    </row>
    <row r="1771" spans="1:4" x14ac:dyDescent="0.2">
      <c r="A1771" s="158"/>
      <c r="D1771" s="138"/>
    </row>
    <row r="1772" spans="1:4" x14ac:dyDescent="0.2">
      <c r="A1772" s="158"/>
      <c r="D1772" s="138"/>
    </row>
    <row r="1773" spans="1:4" x14ac:dyDescent="0.2">
      <c r="A1773" s="158"/>
      <c r="D1773" s="138"/>
    </row>
    <row r="1774" spans="1:4" x14ac:dyDescent="0.2">
      <c r="A1774" s="158"/>
      <c r="D1774" s="138"/>
    </row>
    <row r="1775" spans="1:4" x14ac:dyDescent="0.2">
      <c r="A1775" s="158"/>
      <c r="D1775" s="138"/>
    </row>
    <row r="1776" spans="1:4" x14ac:dyDescent="0.2">
      <c r="A1776" s="158"/>
      <c r="D1776" s="138"/>
    </row>
    <row r="1777" spans="1:4" x14ac:dyDescent="0.2">
      <c r="A1777" s="158"/>
      <c r="D1777" s="138"/>
    </row>
    <row r="1778" spans="1:4" x14ac:dyDescent="0.2">
      <c r="A1778" s="158"/>
      <c r="D1778" s="138"/>
    </row>
    <row r="1779" spans="1:4" x14ac:dyDescent="0.2">
      <c r="A1779" s="158"/>
      <c r="D1779" s="138"/>
    </row>
    <row r="1780" spans="1:4" x14ac:dyDescent="0.2">
      <c r="A1780" s="158"/>
      <c r="D1780" s="138"/>
    </row>
    <row r="1781" spans="1:4" x14ac:dyDescent="0.2">
      <c r="A1781" s="158"/>
      <c r="D1781" s="138"/>
    </row>
    <row r="1782" spans="1:4" x14ac:dyDescent="0.2">
      <c r="A1782" s="158"/>
      <c r="D1782" s="138"/>
    </row>
    <row r="1783" spans="1:4" x14ac:dyDescent="0.2">
      <c r="A1783" s="158"/>
      <c r="D1783" s="138"/>
    </row>
    <row r="1784" spans="1:4" x14ac:dyDescent="0.2">
      <c r="A1784" s="158"/>
      <c r="D1784" s="138"/>
    </row>
    <row r="1785" spans="1:4" x14ac:dyDescent="0.2">
      <c r="A1785" s="158"/>
      <c r="D1785" s="138"/>
    </row>
    <row r="1786" spans="1:4" x14ac:dyDescent="0.2">
      <c r="A1786" s="158"/>
      <c r="D1786" s="138"/>
    </row>
    <row r="1787" spans="1:4" x14ac:dyDescent="0.2">
      <c r="A1787" s="158"/>
      <c r="D1787" s="138"/>
    </row>
    <row r="1788" spans="1:4" x14ac:dyDescent="0.2">
      <c r="A1788" s="158"/>
      <c r="D1788" s="138"/>
    </row>
    <row r="1789" spans="1:4" x14ac:dyDescent="0.2">
      <c r="A1789" s="158"/>
      <c r="D1789" s="138"/>
    </row>
    <row r="1790" spans="1:4" x14ac:dyDescent="0.2">
      <c r="A1790" s="158"/>
      <c r="D1790" s="138"/>
    </row>
    <row r="1791" spans="1:4" x14ac:dyDescent="0.2">
      <c r="A1791" s="158"/>
      <c r="D1791" s="138"/>
    </row>
    <row r="1792" spans="1:4" x14ac:dyDescent="0.2">
      <c r="A1792" s="158"/>
      <c r="D1792" s="138"/>
    </row>
    <row r="1793" spans="1:4" x14ac:dyDescent="0.2">
      <c r="A1793" s="158"/>
      <c r="D1793" s="138"/>
    </row>
    <row r="1794" spans="1:4" x14ac:dyDescent="0.2">
      <c r="A1794" s="158"/>
      <c r="D1794" s="138"/>
    </row>
    <row r="1795" spans="1:4" x14ac:dyDescent="0.2">
      <c r="A1795" s="158"/>
      <c r="D1795" s="138"/>
    </row>
    <row r="1796" spans="1:4" x14ac:dyDescent="0.2">
      <c r="A1796" s="158"/>
      <c r="D1796" s="138"/>
    </row>
    <row r="1797" spans="1:4" x14ac:dyDescent="0.2">
      <c r="A1797" s="158"/>
      <c r="D1797" s="138"/>
    </row>
    <row r="1798" spans="1:4" x14ac:dyDescent="0.2">
      <c r="A1798" s="158"/>
      <c r="D1798" s="138"/>
    </row>
    <row r="1799" spans="1:4" x14ac:dyDescent="0.2">
      <c r="A1799" s="158"/>
      <c r="D1799" s="138"/>
    </row>
    <row r="1800" spans="1:4" x14ac:dyDescent="0.2">
      <c r="A1800" s="158"/>
      <c r="D1800" s="138"/>
    </row>
    <row r="1801" spans="1:4" x14ac:dyDescent="0.2">
      <c r="A1801" s="158"/>
      <c r="D1801" s="138"/>
    </row>
    <row r="1802" spans="1:4" x14ac:dyDescent="0.2">
      <c r="A1802" s="158"/>
      <c r="D1802" s="138"/>
    </row>
    <row r="1803" spans="1:4" x14ac:dyDescent="0.2">
      <c r="A1803" s="158"/>
      <c r="D1803" s="138"/>
    </row>
    <row r="1804" spans="1:4" x14ac:dyDescent="0.2">
      <c r="A1804" s="158"/>
      <c r="D1804" s="138"/>
    </row>
    <row r="1805" spans="1:4" x14ac:dyDescent="0.2">
      <c r="A1805" s="158"/>
      <c r="D1805" s="138"/>
    </row>
    <row r="1806" spans="1:4" x14ac:dyDescent="0.2">
      <c r="A1806" s="158"/>
      <c r="D1806" s="138"/>
    </row>
    <row r="1807" spans="1:4" x14ac:dyDescent="0.2">
      <c r="A1807" s="158"/>
      <c r="D1807" s="138"/>
    </row>
    <row r="1808" spans="1:4" x14ac:dyDescent="0.2">
      <c r="A1808" s="158"/>
      <c r="D1808" s="138"/>
    </row>
    <row r="1809" spans="1:4" x14ac:dyDescent="0.2">
      <c r="A1809" s="158"/>
      <c r="D1809" s="138"/>
    </row>
    <row r="1810" spans="1:4" x14ac:dyDescent="0.2">
      <c r="A1810" s="158"/>
      <c r="D1810" s="138"/>
    </row>
    <row r="1811" spans="1:4" x14ac:dyDescent="0.2">
      <c r="A1811" s="158"/>
      <c r="D1811" s="138"/>
    </row>
    <row r="1812" spans="1:4" x14ac:dyDescent="0.2">
      <c r="A1812" s="158"/>
      <c r="D1812" s="138"/>
    </row>
    <row r="1813" spans="1:4" x14ac:dyDescent="0.2">
      <c r="A1813" s="158"/>
      <c r="D1813" s="138"/>
    </row>
    <row r="1814" spans="1:4" x14ac:dyDescent="0.2">
      <c r="A1814" s="158"/>
      <c r="D1814" s="138"/>
    </row>
    <row r="1815" spans="1:4" x14ac:dyDescent="0.2">
      <c r="A1815" s="158"/>
      <c r="D1815" s="138"/>
    </row>
    <row r="1816" spans="1:4" x14ac:dyDescent="0.2">
      <c r="A1816" s="158"/>
      <c r="D1816" s="138"/>
    </row>
    <row r="1817" spans="1:4" x14ac:dyDescent="0.2">
      <c r="A1817" s="158"/>
      <c r="D1817" s="138"/>
    </row>
    <row r="1818" spans="1:4" x14ac:dyDescent="0.2">
      <c r="A1818" s="158"/>
      <c r="D1818" s="138"/>
    </row>
    <row r="1819" spans="1:4" x14ac:dyDescent="0.2">
      <c r="A1819" s="158"/>
      <c r="D1819" s="138"/>
    </row>
    <row r="1820" spans="1:4" x14ac:dyDescent="0.2">
      <c r="A1820" s="158"/>
      <c r="D1820" s="138"/>
    </row>
    <row r="1821" spans="1:4" x14ac:dyDescent="0.2">
      <c r="A1821" s="158"/>
      <c r="D1821" s="138"/>
    </row>
    <row r="1822" spans="1:4" x14ac:dyDescent="0.2">
      <c r="A1822" s="158"/>
      <c r="D1822" s="138"/>
    </row>
    <row r="1823" spans="1:4" x14ac:dyDescent="0.2">
      <c r="A1823" s="158"/>
      <c r="D1823" s="138"/>
    </row>
    <row r="1824" spans="1:4" x14ac:dyDescent="0.2">
      <c r="A1824" s="158"/>
      <c r="D1824" s="138"/>
    </row>
    <row r="1825" spans="1:4" x14ac:dyDescent="0.2">
      <c r="A1825" s="158"/>
      <c r="D1825" s="138"/>
    </row>
    <row r="1826" spans="1:4" x14ac:dyDescent="0.2">
      <c r="A1826" s="158"/>
      <c r="D1826" s="138"/>
    </row>
    <row r="1827" spans="1:4" x14ac:dyDescent="0.2">
      <c r="A1827" s="158"/>
      <c r="D1827" s="138"/>
    </row>
    <row r="1828" spans="1:4" x14ac:dyDescent="0.2">
      <c r="A1828" s="158"/>
      <c r="D1828" s="138"/>
    </row>
    <row r="1829" spans="1:4" x14ac:dyDescent="0.2">
      <c r="A1829" s="158"/>
      <c r="D1829" s="138"/>
    </row>
    <row r="1830" spans="1:4" x14ac:dyDescent="0.2">
      <c r="A1830" s="158"/>
      <c r="D1830" s="138"/>
    </row>
    <row r="1831" spans="1:4" x14ac:dyDescent="0.2">
      <c r="A1831" s="158"/>
      <c r="D1831" s="138"/>
    </row>
    <row r="1832" spans="1:4" x14ac:dyDescent="0.2">
      <c r="A1832" s="158"/>
      <c r="D1832" s="138"/>
    </row>
    <row r="1833" spans="1:4" x14ac:dyDescent="0.2">
      <c r="A1833" s="158"/>
      <c r="D1833" s="138"/>
    </row>
    <row r="1834" spans="1:4" x14ac:dyDescent="0.2">
      <c r="A1834" s="158"/>
      <c r="D1834" s="138"/>
    </row>
    <row r="1835" spans="1:4" x14ac:dyDescent="0.2">
      <c r="A1835" s="158"/>
      <c r="D1835" s="138"/>
    </row>
    <row r="1836" spans="1:4" x14ac:dyDescent="0.2">
      <c r="A1836" s="158"/>
      <c r="D1836" s="138"/>
    </row>
    <row r="1837" spans="1:4" x14ac:dyDescent="0.2">
      <c r="A1837" s="158"/>
      <c r="D1837" s="138"/>
    </row>
    <row r="1838" spans="1:4" x14ac:dyDescent="0.2">
      <c r="A1838" s="158"/>
      <c r="D1838" s="138"/>
    </row>
    <row r="1839" spans="1:4" x14ac:dyDescent="0.2">
      <c r="A1839" s="158"/>
      <c r="D1839" s="138"/>
    </row>
    <row r="1840" spans="1:4" x14ac:dyDescent="0.2">
      <c r="A1840" s="158"/>
      <c r="D1840" s="138"/>
    </row>
    <row r="1841" spans="1:4" x14ac:dyDescent="0.2">
      <c r="A1841" s="158"/>
      <c r="D1841" s="138"/>
    </row>
    <row r="1842" spans="1:4" x14ac:dyDescent="0.2">
      <c r="A1842" s="158"/>
      <c r="D1842" s="138"/>
    </row>
    <row r="1843" spans="1:4" x14ac:dyDescent="0.2">
      <c r="A1843" s="158"/>
      <c r="D1843" s="138"/>
    </row>
    <row r="1844" spans="1:4" x14ac:dyDescent="0.2">
      <c r="A1844" s="158"/>
      <c r="D1844" s="138"/>
    </row>
    <row r="1845" spans="1:4" x14ac:dyDescent="0.2">
      <c r="A1845" s="158"/>
      <c r="D1845" s="138"/>
    </row>
    <row r="1846" spans="1:4" x14ac:dyDescent="0.2">
      <c r="A1846" s="158"/>
      <c r="D1846" s="138"/>
    </row>
    <row r="1847" spans="1:4" x14ac:dyDescent="0.2">
      <c r="A1847" s="158"/>
      <c r="D1847" s="138"/>
    </row>
    <row r="1848" spans="1:4" x14ac:dyDescent="0.2">
      <c r="A1848" s="158"/>
      <c r="D1848" s="138"/>
    </row>
    <row r="1849" spans="1:4" x14ac:dyDescent="0.2">
      <c r="A1849" s="158"/>
      <c r="D1849" s="138"/>
    </row>
    <row r="1850" spans="1:4" x14ac:dyDescent="0.2">
      <c r="A1850" s="158"/>
      <c r="D1850" s="138"/>
    </row>
    <row r="1851" spans="1:4" x14ac:dyDescent="0.2">
      <c r="A1851" s="158"/>
      <c r="D1851" s="138"/>
    </row>
    <row r="1852" spans="1:4" x14ac:dyDescent="0.2">
      <c r="A1852" s="158"/>
      <c r="D1852" s="138"/>
    </row>
    <row r="1853" spans="1:4" x14ac:dyDescent="0.2">
      <c r="A1853" s="158"/>
      <c r="D1853" s="138"/>
    </row>
    <row r="1854" spans="1:4" x14ac:dyDescent="0.2">
      <c r="A1854" s="158"/>
      <c r="D1854" s="138"/>
    </row>
    <row r="1855" spans="1:4" x14ac:dyDescent="0.2">
      <c r="A1855" s="158"/>
      <c r="D1855" s="138"/>
    </row>
    <row r="1856" spans="1:4" x14ac:dyDescent="0.2">
      <c r="A1856" s="158"/>
      <c r="D1856" s="138"/>
    </row>
    <row r="1857" spans="1:4" x14ac:dyDescent="0.2">
      <c r="A1857" s="158"/>
      <c r="D1857" s="138"/>
    </row>
    <row r="1858" spans="1:4" x14ac:dyDescent="0.2">
      <c r="A1858" s="158"/>
      <c r="D1858" s="138"/>
    </row>
    <row r="1859" spans="1:4" x14ac:dyDescent="0.2">
      <c r="A1859" s="158"/>
      <c r="D1859" s="138"/>
    </row>
    <row r="1860" spans="1:4" x14ac:dyDescent="0.2">
      <c r="A1860" s="158"/>
      <c r="D1860" s="138"/>
    </row>
    <row r="1861" spans="1:4" x14ac:dyDescent="0.2">
      <c r="A1861" s="158"/>
      <c r="D1861" s="138"/>
    </row>
    <row r="1862" spans="1:4" x14ac:dyDescent="0.2">
      <c r="A1862" s="158"/>
      <c r="D1862" s="138"/>
    </row>
    <row r="1863" spans="1:4" x14ac:dyDescent="0.2">
      <c r="A1863" s="158"/>
      <c r="D1863" s="138"/>
    </row>
    <row r="1864" spans="1:4" x14ac:dyDescent="0.2">
      <c r="A1864" s="158"/>
      <c r="D1864" s="138"/>
    </row>
    <row r="1865" spans="1:4" x14ac:dyDescent="0.2">
      <c r="A1865" s="158"/>
      <c r="D1865" s="138"/>
    </row>
    <row r="1866" spans="1:4" x14ac:dyDescent="0.2">
      <c r="A1866" s="158"/>
      <c r="D1866" s="138"/>
    </row>
    <row r="1867" spans="1:4" x14ac:dyDescent="0.2">
      <c r="A1867" s="158"/>
      <c r="D1867" s="138"/>
    </row>
    <row r="1868" spans="1:4" x14ac:dyDescent="0.2">
      <c r="A1868" s="158"/>
      <c r="D1868" s="138"/>
    </row>
    <row r="1869" spans="1:4" x14ac:dyDescent="0.2">
      <c r="A1869" s="158"/>
      <c r="D1869" s="138"/>
    </row>
    <row r="1870" spans="1:4" x14ac:dyDescent="0.2">
      <c r="A1870" s="158"/>
      <c r="D1870" s="138"/>
    </row>
    <row r="1871" spans="1:4" x14ac:dyDescent="0.2">
      <c r="A1871" s="158"/>
      <c r="D1871" s="138"/>
    </row>
    <row r="1872" spans="1:4" x14ac:dyDescent="0.2">
      <c r="A1872" s="158"/>
      <c r="D1872" s="138"/>
    </row>
    <row r="1873" spans="1:4" x14ac:dyDescent="0.2">
      <c r="A1873" s="158"/>
      <c r="D1873" s="138"/>
    </row>
    <row r="1874" spans="1:4" x14ac:dyDescent="0.2">
      <c r="A1874" s="158"/>
      <c r="D1874" s="138"/>
    </row>
    <row r="1875" spans="1:4" x14ac:dyDescent="0.2">
      <c r="A1875" s="158"/>
      <c r="D1875" s="138"/>
    </row>
    <row r="1876" spans="1:4" x14ac:dyDescent="0.2">
      <c r="A1876" s="158"/>
      <c r="D1876" s="138"/>
    </row>
    <row r="1877" spans="1:4" x14ac:dyDescent="0.2">
      <c r="A1877" s="158"/>
      <c r="D1877" s="138"/>
    </row>
    <row r="1878" spans="1:4" x14ac:dyDescent="0.2">
      <c r="A1878" s="158"/>
      <c r="D1878" s="138"/>
    </row>
    <row r="1879" spans="1:4" x14ac:dyDescent="0.2">
      <c r="A1879" s="158"/>
      <c r="D1879" s="138"/>
    </row>
    <row r="1880" spans="1:4" x14ac:dyDescent="0.2">
      <c r="A1880" s="158"/>
      <c r="D1880" s="138"/>
    </row>
    <row r="1881" spans="1:4" x14ac:dyDescent="0.2">
      <c r="A1881" s="158"/>
      <c r="D1881" s="138"/>
    </row>
    <row r="1882" spans="1:4" x14ac:dyDescent="0.2">
      <c r="A1882" s="158"/>
      <c r="D1882" s="138"/>
    </row>
    <row r="1883" spans="1:4" x14ac:dyDescent="0.2">
      <c r="A1883" s="158"/>
      <c r="D1883" s="138"/>
    </row>
    <row r="1884" spans="1:4" x14ac:dyDescent="0.2">
      <c r="A1884" s="158"/>
      <c r="D1884" s="138"/>
    </row>
    <row r="1885" spans="1:4" x14ac:dyDescent="0.2">
      <c r="A1885" s="158"/>
      <c r="D1885" s="138"/>
    </row>
    <row r="1886" spans="1:4" x14ac:dyDescent="0.2">
      <c r="A1886" s="158"/>
      <c r="D1886" s="138"/>
    </row>
    <row r="1887" spans="1:4" x14ac:dyDescent="0.2">
      <c r="A1887" s="158"/>
      <c r="D1887" s="138"/>
    </row>
    <row r="1888" spans="1:4" x14ac:dyDescent="0.2">
      <c r="A1888" s="158"/>
      <c r="D1888" s="138"/>
    </row>
    <row r="1889" spans="1:4" x14ac:dyDescent="0.2">
      <c r="A1889" s="158"/>
      <c r="D1889" s="138"/>
    </row>
    <row r="1890" spans="1:4" x14ac:dyDescent="0.2">
      <c r="A1890" s="158"/>
      <c r="D1890" s="138"/>
    </row>
    <row r="1891" spans="1:4" x14ac:dyDescent="0.2">
      <c r="A1891" s="158"/>
      <c r="D1891" s="138"/>
    </row>
    <row r="1892" spans="1:4" x14ac:dyDescent="0.2">
      <c r="A1892" s="158"/>
      <c r="D1892" s="138"/>
    </row>
    <row r="1893" spans="1:4" x14ac:dyDescent="0.2">
      <c r="A1893" s="158"/>
      <c r="D1893" s="138"/>
    </row>
    <row r="1894" spans="1:4" x14ac:dyDescent="0.2">
      <c r="A1894" s="158"/>
      <c r="D1894" s="138"/>
    </row>
    <row r="1895" spans="1:4" x14ac:dyDescent="0.2">
      <c r="A1895" s="158"/>
      <c r="D1895" s="138"/>
    </row>
    <row r="1896" spans="1:4" x14ac:dyDescent="0.2">
      <c r="A1896" s="158"/>
      <c r="D1896" s="138"/>
    </row>
    <row r="1897" spans="1:4" x14ac:dyDescent="0.2">
      <c r="A1897" s="158"/>
      <c r="D1897" s="138"/>
    </row>
    <row r="1898" spans="1:4" x14ac:dyDescent="0.2">
      <c r="A1898" s="158"/>
      <c r="D1898" s="138"/>
    </row>
    <row r="1899" spans="1:4" x14ac:dyDescent="0.2">
      <c r="A1899" s="158"/>
      <c r="D1899" s="138"/>
    </row>
    <row r="1900" spans="1:4" x14ac:dyDescent="0.2">
      <c r="A1900" s="158"/>
      <c r="D1900" s="138"/>
    </row>
    <row r="1901" spans="1:4" x14ac:dyDescent="0.2">
      <c r="A1901" s="158"/>
      <c r="D1901" s="138"/>
    </row>
    <row r="1902" spans="1:4" x14ac:dyDescent="0.2">
      <c r="A1902" s="158"/>
      <c r="D1902" s="138"/>
    </row>
    <row r="1903" spans="1:4" x14ac:dyDescent="0.2">
      <c r="A1903" s="158"/>
      <c r="D1903" s="138"/>
    </row>
    <row r="1904" spans="1:4" x14ac:dyDescent="0.2">
      <c r="A1904" s="158"/>
      <c r="D1904" s="138"/>
    </row>
    <row r="1905" spans="1:4" x14ac:dyDescent="0.2">
      <c r="A1905" s="158"/>
      <c r="D1905" s="138"/>
    </row>
    <row r="1906" spans="1:4" x14ac:dyDescent="0.2">
      <c r="A1906" s="158"/>
      <c r="D1906" s="138"/>
    </row>
    <row r="1907" spans="1:4" x14ac:dyDescent="0.2">
      <c r="A1907" s="158"/>
      <c r="D1907" s="138"/>
    </row>
    <row r="1908" spans="1:4" x14ac:dyDescent="0.2">
      <c r="A1908" s="158"/>
      <c r="D1908" s="138"/>
    </row>
    <row r="1909" spans="1:4" x14ac:dyDescent="0.2">
      <c r="A1909" s="158"/>
      <c r="D1909" s="138"/>
    </row>
    <row r="1910" spans="1:4" x14ac:dyDescent="0.2">
      <c r="A1910" s="158"/>
      <c r="D1910" s="138"/>
    </row>
    <row r="1911" spans="1:4" x14ac:dyDescent="0.2">
      <c r="A1911" s="158"/>
      <c r="D1911" s="138"/>
    </row>
    <row r="1912" spans="1:4" x14ac:dyDescent="0.2">
      <c r="A1912" s="158"/>
      <c r="D1912" s="138"/>
    </row>
    <row r="1913" spans="1:4" x14ac:dyDescent="0.2">
      <c r="A1913" s="158"/>
      <c r="D1913" s="138"/>
    </row>
    <row r="1914" spans="1:4" x14ac:dyDescent="0.2">
      <c r="A1914" s="158"/>
      <c r="D1914" s="138"/>
    </row>
    <row r="1915" spans="1:4" x14ac:dyDescent="0.2">
      <c r="A1915" s="158"/>
      <c r="D1915" s="138"/>
    </row>
    <row r="1916" spans="1:4" x14ac:dyDescent="0.2">
      <c r="A1916" s="158"/>
      <c r="D1916" s="138"/>
    </row>
    <row r="1917" spans="1:4" x14ac:dyDescent="0.2">
      <c r="A1917" s="158"/>
      <c r="D1917" s="138"/>
    </row>
    <row r="1918" spans="1:4" x14ac:dyDescent="0.2">
      <c r="A1918" s="158"/>
      <c r="D1918" s="138"/>
    </row>
    <row r="1919" spans="1:4" x14ac:dyDescent="0.2">
      <c r="A1919" s="158"/>
      <c r="D1919" s="138"/>
    </row>
    <row r="1920" spans="1:4" x14ac:dyDescent="0.2">
      <c r="A1920" s="158"/>
      <c r="D1920" s="138"/>
    </row>
    <row r="1921" spans="1:4" x14ac:dyDescent="0.2">
      <c r="A1921" s="158"/>
      <c r="D1921" s="138"/>
    </row>
    <row r="1922" spans="1:4" x14ac:dyDescent="0.2">
      <c r="A1922" s="158"/>
      <c r="D1922" s="138"/>
    </row>
    <row r="1923" spans="1:4" x14ac:dyDescent="0.2">
      <c r="A1923" s="158"/>
      <c r="D1923" s="138"/>
    </row>
    <row r="1924" spans="1:4" x14ac:dyDescent="0.2">
      <c r="A1924" s="158"/>
      <c r="D1924" s="138"/>
    </row>
    <row r="1925" spans="1:4" x14ac:dyDescent="0.2">
      <c r="A1925" s="158"/>
      <c r="D1925" s="138"/>
    </row>
    <row r="1926" spans="1:4" x14ac:dyDescent="0.2">
      <c r="A1926" s="158"/>
      <c r="D1926" s="138"/>
    </row>
    <row r="1927" spans="1:4" x14ac:dyDescent="0.2">
      <c r="A1927" s="158"/>
      <c r="D1927" s="138"/>
    </row>
    <row r="1928" spans="1:4" x14ac:dyDescent="0.2">
      <c r="A1928" s="158"/>
      <c r="D1928" s="138"/>
    </row>
    <row r="1929" spans="1:4" x14ac:dyDescent="0.2">
      <c r="A1929" s="158"/>
      <c r="D1929" s="138"/>
    </row>
    <row r="1930" spans="1:4" x14ac:dyDescent="0.2">
      <c r="A1930" s="158"/>
      <c r="D1930" s="138"/>
    </row>
    <row r="1931" spans="1:4" x14ac:dyDescent="0.2">
      <c r="A1931" s="158"/>
      <c r="D1931" s="138"/>
    </row>
    <row r="1932" spans="1:4" x14ac:dyDescent="0.2">
      <c r="A1932" s="158"/>
      <c r="D1932" s="138"/>
    </row>
    <row r="1933" spans="1:4" x14ac:dyDescent="0.2">
      <c r="A1933" s="158"/>
      <c r="D1933" s="138"/>
    </row>
    <row r="1934" spans="1:4" x14ac:dyDescent="0.2">
      <c r="A1934" s="158"/>
      <c r="D1934" s="138"/>
    </row>
    <row r="1935" spans="1:4" x14ac:dyDescent="0.2">
      <c r="A1935" s="158"/>
      <c r="D1935" s="138"/>
    </row>
    <row r="1936" spans="1:4" x14ac:dyDescent="0.2">
      <c r="A1936" s="158"/>
      <c r="D1936" s="138"/>
    </row>
    <row r="1937" spans="1:4" x14ac:dyDescent="0.2">
      <c r="A1937" s="158"/>
      <c r="D1937" s="138"/>
    </row>
    <row r="1938" spans="1:4" x14ac:dyDescent="0.2">
      <c r="A1938" s="158"/>
      <c r="D1938" s="138"/>
    </row>
    <row r="1939" spans="1:4" x14ac:dyDescent="0.2">
      <c r="A1939" s="158"/>
      <c r="D1939" s="138"/>
    </row>
    <row r="1940" spans="1:4" x14ac:dyDescent="0.2">
      <c r="A1940" s="158"/>
      <c r="D1940" s="138"/>
    </row>
    <row r="1941" spans="1:4" x14ac:dyDescent="0.2">
      <c r="A1941" s="158"/>
      <c r="D1941" s="138"/>
    </row>
    <row r="1942" spans="1:4" x14ac:dyDescent="0.2">
      <c r="A1942" s="158"/>
      <c r="D1942" s="138"/>
    </row>
    <row r="1943" spans="1:4" x14ac:dyDescent="0.2">
      <c r="A1943" s="158"/>
      <c r="D1943" s="138"/>
    </row>
    <row r="1944" spans="1:4" x14ac:dyDescent="0.2">
      <c r="A1944" s="158"/>
      <c r="D1944" s="138"/>
    </row>
    <row r="1945" spans="1:4" x14ac:dyDescent="0.2">
      <c r="A1945" s="158"/>
      <c r="D1945" s="138"/>
    </row>
    <row r="1946" spans="1:4" x14ac:dyDescent="0.2">
      <c r="A1946" s="158"/>
      <c r="D1946" s="138"/>
    </row>
    <row r="1947" spans="1:4" x14ac:dyDescent="0.2">
      <c r="A1947" s="158"/>
      <c r="D1947" s="138"/>
    </row>
    <row r="1948" spans="1:4" x14ac:dyDescent="0.2">
      <c r="A1948" s="158"/>
      <c r="D1948" s="138"/>
    </row>
    <row r="1949" spans="1:4" x14ac:dyDescent="0.2">
      <c r="A1949" s="158"/>
      <c r="D1949" s="138"/>
    </row>
    <row r="1950" spans="1:4" x14ac:dyDescent="0.2">
      <c r="A1950" s="158"/>
      <c r="D1950" s="138"/>
    </row>
    <row r="1951" spans="1:4" x14ac:dyDescent="0.2">
      <c r="A1951" s="158"/>
      <c r="D1951" s="138"/>
    </row>
    <row r="1952" spans="1:4" x14ac:dyDescent="0.2">
      <c r="A1952" s="158"/>
      <c r="D1952" s="138"/>
    </row>
    <row r="1953" spans="1:4" x14ac:dyDescent="0.2">
      <c r="A1953" s="158"/>
      <c r="D1953" s="138"/>
    </row>
    <row r="1954" spans="1:4" x14ac:dyDescent="0.2">
      <c r="A1954" s="158"/>
      <c r="D1954" s="138"/>
    </row>
    <row r="1955" spans="1:4" x14ac:dyDescent="0.2">
      <c r="A1955" s="158"/>
      <c r="D1955" s="138"/>
    </row>
    <row r="1956" spans="1:4" x14ac:dyDescent="0.2">
      <c r="A1956" s="158"/>
      <c r="D1956" s="138"/>
    </row>
    <row r="1957" spans="1:4" x14ac:dyDescent="0.2">
      <c r="A1957" s="158"/>
      <c r="D1957" s="138"/>
    </row>
    <row r="1958" spans="1:4" x14ac:dyDescent="0.2">
      <c r="A1958" s="158"/>
      <c r="D1958" s="138"/>
    </row>
    <row r="1959" spans="1:4" x14ac:dyDescent="0.2">
      <c r="A1959" s="158"/>
      <c r="D1959" s="138"/>
    </row>
    <row r="1960" spans="1:4" x14ac:dyDescent="0.2">
      <c r="A1960" s="158"/>
      <c r="D1960" s="138"/>
    </row>
    <row r="1961" spans="1:4" x14ac:dyDescent="0.2">
      <c r="A1961" s="158"/>
      <c r="D1961" s="138"/>
    </row>
    <row r="1962" spans="1:4" x14ac:dyDescent="0.2">
      <c r="A1962" s="158"/>
      <c r="D1962" s="138"/>
    </row>
    <row r="1963" spans="1:4" x14ac:dyDescent="0.2">
      <c r="A1963" s="158"/>
      <c r="D1963" s="138"/>
    </row>
    <row r="1964" spans="1:4" x14ac:dyDescent="0.2">
      <c r="A1964" s="158"/>
      <c r="D1964" s="138"/>
    </row>
    <row r="1965" spans="1:4" x14ac:dyDescent="0.2">
      <c r="A1965" s="158"/>
      <c r="D1965" s="138"/>
    </row>
    <row r="1966" spans="1:4" x14ac:dyDescent="0.2">
      <c r="A1966" s="158"/>
      <c r="D1966" s="138"/>
    </row>
    <row r="1967" spans="1:4" x14ac:dyDescent="0.2">
      <c r="A1967" s="158"/>
      <c r="D1967" s="138"/>
    </row>
    <row r="1968" spans="1:4" x14ac:dyDescent="0.2">
      <c r="A1968" s="158"/>
      <c r="D1968" s="138"/>
    </row>
    <row r="1969" spans="1:4" x14ac:dyDescent="0.2">
      <c r="A1969" s="158"/>
      <c r="D1969" s="138"/>
    </row>
    <row r="1970" spans="1:4" x14ac:dyDescent="0.2">
      <c r="A1970" s="158"/>
      <c r="D1970" s="138"/>
    </row>
    <row r="1971" spans="1:4" x14ac:dyDescent="0.2">
      <c r="A1971" s="158"/>
      <c r="D1971" s="138"/>
    </row>
    <row r="1972" spans="1:4" x14ac:dyDescent="0.2">
      <c r="A1972" s="158"/>
      <c r="D1972" s="138"/>
    </row>
    <row r="1973" spans="1:4" x14ac:dyDescent="0.2">
      <c r="A1973" s="158"/>
      <c r="D1973" s="138"/>
    </row>
    <row r="1974" spans="1:4" x14ac:dyDescent="0.2">
      <c r="A1974" s="158"/>
      <c r="D1974" s="138"/>
    </row>
    <row r="1975" spans="1:4" x14ac:dyDescent="0.2">
      <c r="A1975" s="158"/>
      <c r="D1975" s="138"/>
    </row>
    <row r="1976" spans="1:4" x14ac:dyDescent="0.2">
      <c r="A1976" s="158"/>
      <c r="D1976" s="138"/>
    </row>
    <row r="1977" spans="1:4" x14ac:dyDescent="0.2">
      <c r="A1977" s="158"/>
      <c r="D1977" s="138"/>
    </row>
    <row r="1978" spans="1:4" x14ac:dyDescent="0.2">
      <c r="A1978" s="158"/>
      <c r="D1978" s="138"/>
    </row>
    <row r="1979" spans="1:4" x14ac:dyDescent="0.2">
      <c r="A1979" s="158"/>
      <c r="D1979" s="138"/>
    </row>
    <row r="1980" spans="1:4" x14ac:dyDescent="0.2">
      <c r="A1980" s="158"/>
      <c r="D1980" s="138"/>
    </row>
    <row r="1981" spans="1:4" x14ac:dyDescent="0.2">
      <c r="A1981" s="158"/>
      <c r="D1981" s="138"/>
    </row>
    <row r="1982" spans="1:4" x14ac:dyDescent="0.2">
      <c r="A1982" s="158"/>
      <c r="D1982" s="138"/>
    </row>
    <row r="1983" spans="1:4" x14ac:dyDescent="0.2">
      <c r="A1983" s="158"/>
      <c r="D1983" s="138"/>
    </row>
    <row r="1984" spans="1:4" x14ac:dyDescent="0.2">
      <c r="A1984" s="158"/>
      <c r="D1984" s="138"/>
    </row>
    <row r="1985" spans="1:4" x14ac:dyDescent="0.2">
      <c r="A1985" s="158"/>
      <c r="D1985" s="138"/>
    </row>
    <row r="1986" spans="1:4" x14ac:dyDescent="0.2">
      <c r="A1986" s="158"/>
      <c r="D1986" s="138"/>
    </row>
    <row r="1987" spans="1:4" x14ac:dyDescent="0.2">
      <c r="A1987" s="158"/>
      <c r="D1987" s="138"/>
    </row>
    <row r="1988" spans="1:4" x14ac:dyDescent="0.2">
      <c r="A1988" s="158"/>
      <c r="D1988" s="138"/>
    </row>
    <row r="1989" spans="1:4" x14ac:dyDescent="0.2">
      <c r="A1989" s="158"/>
      <c r="D1989" s="138"/>
    </row>
    <row r="1990" spans="1:4" x14ac:dyDescent="0.2">
      <c r="A1990" s="158"/>
      <c r="D1990" s="138"/>
    </row>
    <row r="1991" spans="1:4" x14ac:dyDescent="0.2">
      <c r="A1991" s="158"/>
      <c r="D1991" s="138"/>
    </row>
    <row r="1992" spans="1:4" x14ac:dyDescent="0.2">
      <c r="A1992" s="158"/>
      <c r="D1992" s="138"/>
    </row>
    <row r="1993" spans="1:4" x14ac:dyDescent="0.2">
      <c r="A1993" s="158"/>
      <c r="D1993" s="138"/>
    </row>
    <row r="1994" spans="1:4" x14ac:dyDescent="0.2">
      <c r="A1994" s="158"/>
      <c r="D1994" s="138"/>
    </row>
    <row r="1995" spans="1:4" x14ac:dyDescent="0.2">
      <c r="A1995" s="158"/>
      <c r="D1995" s="138"/>
    </row>
    <row r="1996" spans="1:4" x14ac:dyDescent="0.2">
      <c r="A1996" s="158"/>
      <c r="D1996" s="138"/>
    </row>
    <row r="1997" spans="1:4" x14ac:dyDescent="0.2">
      <c r="A1997" s="158"/>
      <c r="D1997" s="138"/>
    </row>
    <row r="1998" spans="1:4" x14ac:dyDescent="0.2">
      <c r="A1998" s="158"/>
      <c r="D1998" s="138"/>
    </row>
    <row r="1999" spans="1:4" x14ac:dyDescent="0.2">
      <c r="A1999" s="158"/>
      <c r="D1999" s="138"/>
    </row>
    <row r="2000" spans="1:4" x14ac:dyDescent="0.2">
      <c r="A2000" s="158"/>
      <c r="D2000" s="138"/>
    </row>
    <row r="2001" spans="1:4" x14ac:dyDescent="0.2">
      <c r="A2001" s="158"/>
      <c r="D2001" s="138"/>
    </row>
    <row r="2002" spans="1:4" x14ac:dyDescent="0.2">
      <c r="A2002" s="158"/>
      <c r="D2002" s="138"/>
    </row>
    <row r="2003" spans="1:4" x14ac:dyDescent="0.2">
      <c r="A2003" s="158"/>
      <c r="D2003" s="138"/>
    </row>
    <row r="2004" spans="1:4" x14ac:dyDescent="0.2">
      <c r="A2004" s="158"/>
      <c r="D2004" s="138"/>
    </row>
    <row r="2005" spans="1:4" x14ac:dyDescent="0.2">
      <c r="A2005" s="158"/>
      <c r="D2005" s="138"/>
    </row>
    <row r="2006" spans="1:4" x14ac:dyDescent="0.2">
      <c r="A2006" s="158"/>
      <c r="D2006" s="138"/>
    </row>
    <row r="2007" spans="1:4" x14ac:dyDescent="0.2">
      <c r="A2007" s="158"/>
      <c r="D2007" s="138"/>
    </row>
    <row r="2008" spans="1:4" x14ac:dyDescent="0.2">
      <c r="A2008" s="158"/>
      <c r="D2008" s="138"/>
    </row>
    <row r="2009" spans="1:4" x14ac:dyDescent="0.2">
      <c r="A2009" s="158"/>
      <c r="D2009" s="138"/>
    </row>
    <row r="2010" spans="1:4" x14ac:dyDescent="0.2">
      <c r="A2010" s="158"/>
      <c r="D2010" s="138"/>
    </row>
    <row r="2011" spans="1:4" x14ac:dyDescent="0.2">
      <c r="A2011" s="158"/>
      <c r="D2011" s="138"/>
    </row>
    <row r="2012" spans="1:4" x14ac:dyDescent="0.2">
      <c r="A2012" s="158"/>
      <c r="D2012" s="138"/>
    </row>
    <row r="2013" spans="1:4" x14ac:dyDescent="0.2">
      <c r="A2013" s="158"/>
      <c r="D2013" s="138"/>
    </row>
    <row r="2014" spans="1:4" x14ac:dyDescent="0.2">
      <c r="A2014" s="158"/>
      <c r="D2014" s="138"/>
    </row>
    <row r="2015" spans="1:4" x14ac:dyDescent="0.2">
      <c r="A2015" s="158"/>
      <c r="D2015" s="138"/>
    </row>
    <row r="2016" spans="1:4" x14ac:dyDescent="0.2">
      <c r="A2016" s="158"/>
      <c r="D2016" s="138"/>
    </row>
    <row r="2017" spans="1:4" x14ac:dyDescent="0.2">
      <c r="A2017" s="158"/>
      <c r="D2017" s="138"/>
    </row>
    <row r="2018" spans="1:4" x14ac:dyDescent="0.2">
      <c r="A2018" s="158"/>
      <c r="D2018" s="138"/>
    </row>
    <row r="2019" spans="1:4" x14ac:dyDescent="0.2">
      <c r="A2019" s="158"/>
      <c r="D2019" s="138"/>
    </row>
    <row r="2020" spans="1:4" x14ac:dyDescent="0.2">
      <c r="A2020" s="158"/>
      <c r="D2020" s="138"/>
    </row>
    <row r="2021" spans="1:4" x14ac:dyDescent="0.2">
      <c r="A2021" s="158"/>
      <c r="D2021" s="138"/>
    </row>
    <row r="2022" spans="1:4" x14ac:dyDescent="0.2">
      <c r="A2022" s="158"/>
      <c r="D2022" s="138"/>
    </row>
    <row r="2023" spans="1:4" x14ac:dyDescent="0.2">
      <c r="A2023" s="158"/>
      <c r="D2023" s="138"/>
    </row>
    <row r="2024" spans="1:4" x14ac:dyDescent="0.2">
      <c r="A2024" s="158"/>
      <c r="D2024" s="138"/>
    </row>
    <row r="2025" spans="1:4" x14ac:dyDescent="0.2">
      <c r="A2025" s="158"/>
      <c r="D2025" s="138"/>
    </row>
    <row r="2026" spans="1:4" x14ac:dyDescent="0.2">
      <c r="A2026" s="158"/>
      <c r="D2026" s="138"/>
    </row>
    <row r="2027" spans="1:4" x14ac:dyDescent="0.2">
      <c r="A2027" s="158"/>
      <c r="D2027" s="138"/>
    </row>
    <row r="2028" spans="1:4" x14ac:dyDescent="0.2">
      <c r="A2028" s="158"/>
      <c r="D2028" s="138"/>
    </row>
    <row r="2029" spans="1:4" x14ac:dyDescent="0.2">
      <c r="A2029" s="158"/>
      <c r="D2029" s="138"/>
    </row>
    <row r="2030" spans="1:4" x14ac:dyDescent="0.2">
      <c r="A2030" s="158"/>
      <c r="D2030" s="138"/>
    </row>
    <row r="2031" spans="1:4" x14ac:dyDescent="0.2">
      <c r="A2031" s="158"/>
      <c r="D2031" s="138"/>
    </row>
    <row r="2032" spans="1:4" x14ac:dyDescent="0.2">
      <c r="A2032" s="158"/>
      <c r="D2032" s="138"/>
    </row>
    <row r="2033" spans="1:4" x14ac:dyDescent="0.2">
      <c r="A2033" s="158"/>
      <c r="D2033" s="138"/>
    </row>
    <row r="2034" spans="1:4" x14ac:dyDescent="0.2">
      <c r="A2034" s="158"/>
      <c r="D2034" s="138"/>
    </row>
    <row r="2035" spans="1:4" x14ac:dyDescent="0.2">
      <c r="A2035" s="158"/>
      <c r="D2035" s="138"/>
    </row>
    <row r="2036" spans="1:4" x14ac:dyDescent="0.2">
      <c r="A2036" s="158"/>
      <c r="D2036" s="138"/>
    </row>
    <row r="2037" spans="1:4" x14ac:dyDescent="0.2">
      <c r="A2037" s="158"/>
      <c r="D2037" s="138"/>
    </row>
    <row r="2038" spans="1:4" x14ac:dyDescent="0.2">
      <c r="A2038" s="158"/>
      <c r="D2038" s="138"/>
    </row>
    <row r="2039" spans="1:4" x14ac:dyDescent="0.2">
      <c r="A2039" s="158"/>
      <c r="D2039" s="138"/>
    </row>
    <row r="2040" spans="1:4" x14ac:dyDescent="0.2">
      <c r="A2040" s="158"/>
      <c r="D2040" s="138"/>
    </row>
    <row r="2041" spans="1:4" x14ac:dyDescent="0.2">
      <c r="A2041" s="158"/>
      <c r="D2041" s="138"/>
    </row>
    <row r="2042" spans="1:4" x14ac:dyDescent="0.2">
      <c r="A2042" s="158"/>
      <c r="D2042" s="138"/>
    </row>
    <row r="2043" spans="1:4" x14ac:dyDescent="0.2">
      <c r="A2043" s="158"/>
      <c r="D2043" s="138"/>
    </row>
    <row r="2044" spans="1:4" x14ac:dyDescent="0.2">
      <c r="A2044" s="158"/>
      <c r="D2044" s="138"/>
    </row>
    <row r="2045" spans="1:4" x14ac:dyDescent="0.2">
      <c r="A2045" s="158"/>
      <c r="D2045" s="138"/>
    </row>
    <row r="2046" spans="1:4" x14ac:dyDescent="0.2">
      <c r="A2046" s="158"/>
      <c r="D2046" s="138"/>
    </row>
    <row r="2047" spans="1:4" x14ac:dyDescent="0.2">
      <c r="A2047" s="158"/>
      <c r="D2047" s="138"/>
    </row>
    <row r="2048" spans="1:4" x14ac:dyDescent="0.2">
      <c r="A2048" s="158"/>
      <c r="D2048" s="138"/>
    </row>
    <row r="2049" spans="1:4" x14ac:dyDescent="0.2">
      <c r="A2049" s="158"/>
      <c r="D2049" s="138"/>
    </row>
    <row r="2050" spans="1:4" x14ac:dyDescent="0.2">
      <c r="A2050" s="158"/>
      <c r="D2050" s="138"/>
    </row>
    <row r="2051" spans="1:4" x14ac:dyDescent="0.2">
      <c r="A2051" s="158"/>
      <c r="D2051" s="138"/>
    </row>
    <row r="2052" spans="1:4" x14ac:dyDescent="0.2">
      <c r="A2052" s="158"/>
      <c r="D2052" s="138"/>
    </row>
    <row r="2053" spans="1:4" x14ac:dyDescent="0.2">
      <c r="A2053" s="158"/>
      <c r="D2053" s="138"/>
    </row>
    <row r="2054" spans="1:4" x14ac:dyDescent="0.2">
      <c r="A2054" s="158"/>
      <c r="D2054" s="138"/>
    </row>
    <row r="2055" spans="1:4" x14ac:dyDescent="0.2">
      <c r="A2055" s="158"/>
      <c r="D2055" s="138"/>
    </row>
    <row r="2056" spans="1:4" x14ac:dyDescent="0.2">
      <c r="A2056" s="158"/>
      <c r="D2056" s="138"/>
    </row>
    <row r="2057" spans="1:4" x14ac:dyDescent="0.2">
      <c r="A2057" s="158"/>
      <c r="D2057" s="138"/>
    </row>
    <row r="2058" spans="1:4" x14ac:dyDescent="0.2">
      <c r="A2058" s="158"/>
      <c r="D2058" s="138"/>
    </row>
    <row r="2059" spans="1:4" x14ac:dyDescent="0.2">
      <c r="A2059" s="158"/>
      <c r="D2059" s="138"/>
    </row>
    <row r="2060" spans="1:4" x14ac:dyDescent="0.2">
      <c r="A2060" s="158"/>
      <c r="D2060" s="138"/>
    </row>
    <row r="2061" spans="1:4" x14ac:dyDescent="0.2">
      <c r="A2061" s="158"/>
      <c r="D2061" s="138"/>
    </row>
    <row r="2062" spans="1:4" x14ac:dyDescent="0.2">
      <c r="A2062" s="158"/>
      <c r="D2062" s="138"/>
    </row>
    <row r="2063" spans="1:4" x14ac:dyDescent="0.2">
      <c r="A2063" s="158"/>
      <c r="D2063" s="138"/>
    </row>
    <row r="2064" spans="1:4" x14ac:dyDescent="0.2">
      <c r="A2064" s="158"/>
      <c r="D2064" s="138"/>
    </row>
    <row r="2065" spans="1:4" x14ac:dyDescent="0.2">
      <c r="A2065" s="158"/>
      <c r="D2065" s="138"/>
    </row>
    <row r="2066" spans="1:4" x14ac:dyDescent="0.2">
      <c r="A2066" s="158"/>
      <c r="D2066" s="138"/>
    </row>
    <row r="2067" spans="1:4" x14ac:dyDescent="0.2">
      <c r="A2067" s="158"/>
      <c r="D2067" s="138"/>
    </row>
    <row r="2068" spans="1:4" x14ac:dyDescent="0.2">
      <c r="A2068" s="158"/>
      <c r="D2068" s="138"/>
    </row>
    <row r="2069" spans="1:4" x14ac:dyDescent="0.2">
      <c r="A2069" s="158"/>
      <c r="D2069" s="138"/>
    </row>
    <row r="2070" spans="1:4" x14ac:dyDescent="0.2">
      <c r="A2070" s="158"/>
      <c r="D2070" s="138"/>
    </row>
    <row r="2071" spans="1:4" x14ac:dyDescent="0.2">
      <c r="A2071" s="158"/>
      <c r="D2071" s="138"/>
    </row>
    <row r="2072" spans="1:4" x14ac:dyDescent="0.2">
      <c r="A2072" s="158"/>
      <c r="D2072" s="138"/>
    </row>
    <row r="2073" spans="1:4" x14ac:dyDescent="0.2">
      <c r="A2073" s="158"/>
      <c r="D2073" s="138"/>
    </row>
    <row r="2074" spans="1:4" x14ac:dyDescent="0.2">
      <c r="A2074" s="158"/>
      <c r="D2074" s="138"/>
    </row>
    <row r="2075" spans="1:4" x14ac:dyDescent="0.2">
      <c r="A2075" s="158"/>
      <c r="D2075" s="138"/>
    </row>
    <row r="2076" spans="1:4" x14ac:dyDescent="0.2">
      <c r="A2076" s="158"/>
      <c r="D2076" s="138"/>
    </row>
    <row r="2077" spans="1:4" x14ac:dyDescent="0.2">
      <c r="A2077" s="158"/>
      <c r="D2077" s="138"/>
    </row>
    <row r="2078" spans="1:4" x14ac:dyDescent="0.2">
      <c r="A2078" s="158"/>
      <c r="D2078" s="138"/>
    </row>
    <row r="2079" spans="1:4" x14ac:dyDescent="0.2">
      <c r="A2079" s="158"/>
      <c r="D2079" s="138"/>
    </row>
    <row r="2080" spans="1:4" x14ac:dyDescent="0.2">
      <c r="A2080" s="158"/>
      <c r="D2080" s="138"/>
    </row>
    <row r="2081" spans="1:4" x14ac:dyDescent="0.2">
      <c r="A2081" s="158"/>
      <c r="D2081" s="138"/>
    </row>
    <row r="2082" spans="1:4" x14ac:dyDescent="0.2">
      <c r="A2082" s="158"/>
      <c r="D2082" s="138"/>
    </row>
    <row r="2083" spans="1:4" x14ac:dyDescent="0.2">
      <c r="A2083" s="158"/>
      <c r="D2083" s="138"/>
    </row>
    <row r="2084" spans="1:4" x14ac:dyDescent="0.2">
      <c r="A2084" s="158"/>
      <c r="D2084" s="138"/>
    </row>
    <row r="2085" spans="1:4" x14ac:dyDescent="0.2">
      <c r="A2085" s="158"/>
      <c r="D2085" s="138"/>
    </row>
    <row r="2086" spans="1:4" x14ac:dyDescent="0.2">
      <c r="A2086" s="158"/>
      <c r="D2086" s="138"/>
    </row>
    <row r="2087" spans="1:4" x14ac:dyDescent="0.2">
      <c r="A2087" s="158"/>
      <c r="D2087" s="138"/>
    </row>
    <row r="2088" spans="1:4" x14ac:dyDescent="0.2">
      <c r="A2088" s="158"/>
      <c r="D2088" s="138"/>
    </row>
    <row r="2089" spans="1:4" x14ac:dyDescent="0.2">
      <c r="A2089" s="158"/>
      <c r="D2089" s="138"/>
    </row>
    <row r="2090" spans="1:4" x14ac:dyDescent="0.2">
      <c r="A2090" s="158"/>
      <c r="D2090" s="138"/>
    </row>
    <row r="2091" spans="1:4" x14ac:dyDescent="0.2">
      <c r="A2091" s="158"/>
      <c r="D2091" s="138"/>
    </row>
    <row r="2092" spans="1:4" x14ac:dyDescent="0.2">
      <c r="A2092" s="158"/>
      <c r="D2092" s="138"/>
    </row>
    <row r="2093" spans="1:4" x14ac:dyDescent="0.2">
      <c r="A2093" s="158"/>
      <c r="D2093" s="138"/>
    </row>
    <row r="2094" spans="1:4" x14ac:dyDescent="0.2">
      <c r="A2094" s="158"/>
      <c r="D2094" s="138"/>
    </row>
    <row r="2095" spans="1:4" x14ac:dyDescent="0.2">
      <c r="A2095" s="158"/>
      <c r="D2095" s="138"/>
    </row>
    <row r="2096" spans="1:4" x14ac:dyDescent="0.2">
      <c r="A2096" s="158"/>
      <c r="D2096" s="138"/>
    </row>
    <row r="2097" spans="1:4" x14ac:dyDescent="0.2">
      <c r="A2097" s="158"/>
      <c r="D2097" s="138"/>
    </row>
    <row r="2098" spans="1:4" x14ac:dyDescent="0.2">
      <c r="A2098" s="158"/>
      <c r="D2098" s="138"/>
    </row>
    <row r="2099" spans="1:4" x14ac:dyDescent="0.2">
      <c r="A2099" s="158"/>
      <c r="D2099" s="138"/>
    </row>
    <row r="2100" spans="1:4" x14ac:dyDescent="0.2">
      <c r="A2100" s="158"/>
      <c r="D2100" s="138"/>
    </row>
    <row r="2101" spans="1:4" x14ac:dyDescent="0.2">
      <c r="A2101" s="158"/>
      <c r="D2101" s="138"/>
    </row>
    <row r="2102" spans="1:4" x14ac:dyDescent="0.2">
      <c r="A2102" s="158"/>
      <c r="D2102" s="138"/>
    </row>
    <row r="2103" spans="1:4" x14ac:dyDescent="0.2">
      <c r="A2103" s="158"/>
      <c r="D2103" s="138"/>
    </row>
    <row r="2104" spans="1:4" x14ac:dyDescent="0.2">
      <c r="A2104" s="158"/>
      <c r="D2104" s="138"/>
    </row>
    <row r="2105" spans="1:4" x14ac:dyDescent="0.2">
      <c r="A2105" s="158"/>
      <c r="D2105" s="138"/>
    </row>
    <row r="2106" spans="1:4" x14ac:dyDescent="0.2">
      <c r="A2106" s="158"/>
      <c r="D2106" s="138"/>
    </row>
    <row r="2107" spans="1:4" x14ac:dyDescent="0.2">
      <c r="A2107" s="158"/>
      <c r="D2107" s="138"/>
    </row>
    <row r="2108" spans="1:4" x14ac:dyDescent="0.2">
      <c r="A2108" s="158"/>
      <c r="D2108" s="138"/>
    </row>
    <row r="2109" spans="1:4" x14ac:dyDescent="0.2">
      <c r="A2109" s="158"/>
      <c r="D2109" s="138"/>
    </row>
    <row r="2110" spans="1:4" x14ac:dyDescent="0.2">
      <c r="A2110" s="158"/>
      <c r="D2110" s="138"/>
    </row>
    <row r="2111" spans="1:4" x14ac:dyDescent="0.2">
      <c r="A2111" s="158"/>
      <c r="D2111" s="138"/>
    </row>
    <row r="2112" spans="1:4" x14ac:dyDescent="0.2">
      <c r="A2112" s="158"/>
      <c r="D2112" s="138"/>
    </row>
    <row r="2113" spans="1:4" x14ac:dyDescent="0.2">
      <c r="A2113" s="158"/>
      <c r="D2113" s="138"/>
    </row>
    <row r="2114" spans="1:4" x14ac:dyDescent="0.2">
      <c r="A2114" s="158"/>
      <c r="D2114" s="138"/>
    </row>
    <row r="2115" spans="1:4" x14ac:dyDescent="0.2">
      <c r="A2115" s="158"/>
      <c r="D2115" s="138"/>
    </row>
    <row r="2116" spans="1:4" x14ac:dyDescent="0.2">
      <c r="A2116" s="158"/>
      <c r="D2116" s="138"/>
    </row>
    <row r="2117" spans="1:4" x14ac:dyDescent="0.2">
      <c r="A2117" s="158"/>
      <c r="D2117" s="138"/>
    </row>
    <row r="2118" spans="1:4" x14ac:dyDescent="0.2">
      <c r="A2118" s="158"/>
      <c r="D2118" s="138"/>
    </row>
    <row r="2119" spans="1:4" x14ac:dyDescent="0.2">
      <c r="A2119" s="158"/>
      <c r="D2119" s="138"/>
    </row>
    <row r="2120" spans="1:4" x14ac:dyDescent="0.2">
      <c r="A2120" s="158"/>
      <c r="D2120" s="138"/>
    </row>
    <row r="2121" spans="1:4" x14ac:dyDescent="0.2">
      <c r="A2121" s="158"/>
      <c r="D2121" s="138"/>
    </row>
    <row r="2122" spans="1:4" x14ac:dyDescent="0.2">
      <c r="A2122" s="158"/>
      <c r="D2122" s="138"/>
    </row>
    <row r="2123" spans="1:4" x14ac:dyDescent="0.2">
      <c r="A2123" s="158"/>
      <c r="D2123" s="138"/>
    </row>
    <row r="2124" spans="1:4" x14ac:dyDescent="0.2">
      <c r="A2124" s="158"/>
      <c r="D2124" s="138"/>
    </row>
    <row r="2125" spans="1:4" x14ac:dyDescent="0.2">
      <c r="A2125" s="158"/>
      <c r="D2125" s="138"/>
    </row>
    <row r="2126" spans="1:4" x14ac:dyDescent="0.2">
      <c r="A2126" s="158"/>
      <c r="D2126" s="138"/>
    </row>
    <row r="2127" spans="1:4" x14ac:dyDescent="0.2">
      <c r="A2127" s="158"/>
      <c r="D2127" s="138"/>
    </row>
    <row r="2128" spans="1:4" x14ac:dyDescent="0.2">
      <c r="A2128" s="158"/>
      <c r="D2128" s="138"/>
    </row>
    <row r="2129" spans="1:4" x14ac:dyDescent="0.2">
      <c r="A2129" s="158"/>
      <c r="D2129" s="138"/>
    </row>
    <row r="2130" spans="1:4" x14ac:dyDescent="0.2">
      <c r="A2130" s="158"/>
      <c r="D2130" s="138"/>
    </row>
    <row r="2131" spans="1:4" x14ac:dyDescent="0.2">
      <c r="A2131" s="158"/>
      <c r="D2131" s="138"/>
    </row>
    <row r="2132" spans="1:4" x14ac:dyDescent="0.2">
      <c r="A2132" s="158"/>
      <c r="D2132" s="138"/>
    </row>
    <row r="2133" spans="1:4" x14ac:dyDescent="0.2">
      <c r="A2133" s="158"/>
      <c r="D2133" s="138"/>
    </row>
    <row r="2134" spans="1:4" x14ac:dyDescent="0.2">
      <c r="A2134" s="158"/>
      <c r="D2134" s="138"/>
    </row>
    <row r="2135" spans="1:4" x14ac:dyDescent="0.2">
      <c r="A2135" s="158"/>
      <c r="D2135" s="138"/>
    </row>
    <row r="2136" spans="1:4" x14ac:dyDescent="0.2">
      <c r="A2136" s="158"/>
      <c r="D2136" s="138"/>
    </row>
    <row r="2137" spans="1:4" x14ac:dyDescent="0.2">
      <c r="A2137" s="158"/>
      <c r="D2137" s="138"/>
    </row>
    <row r="2138" spans="1:4" x14ac:dyDescent="0.2">
      <c r="A2138" s="158"/>
      <c r="D2138" s="138"/>
    </row>
    <row r="2139" spans="1:4" x14ac:dyDescent="0.2">
      <c r="A2139" s="158"/>
      <c r="D2139" s="138"/>
    </row>
    <row r="2140" spans="1:4" x14ac:dyDescent="0.2">
      <c r="A2140" s="158"/>
      <c r="D2140" s="138"/>
    </row>
    <row r="2141" spans="1:4" x14ac:dyDescent="0.2">
      <c r="A2141" s="158"/>
      <c r="D2141" s="138"/>
    </row>
    <row r="2142" spans="1:4" x14ac:dyDescent="0.2">
      <c r="A2142" s="158"/>
      <c r="D2142" s="138"/>
    </row>
    <row r="2143" spans="1:4" x14ac:dyDescent="0.2">
      <c r="A2143" s="158"/>
      <c r="D2143" s="138"/>
    </row>
    <row r="2144" spans="1:4" x14ac:dyDescent="0.2">
      <c r="A2144" s="158"/>
      <c r="D2144" s="138"/>
    </row>
    <row r="2145" spans="1:4" x14ac:dyDescent="0.2">
      <c r="A2145" s="158"/>
      <c r="D2145" s="138"/>
    </row>
    <row r="2146" spans="1:4" x14ac:dyDescent="0.2">
      <c r="A2146" s="158"/>
      <c r="D2146" s="138"/>
    </row>
    <row r="2147" spans="1:4" x14ac:dyDescent="0.2">
      <c r="A2147" s="158"/>
      <c r="D2147" s="138"/>
    </row>
    <row r="2148" spans="1:4" x14ac:dyDescent="0.2">
      <c r="A2148" s="158"/>
      <c r="D2148" s="138"/>
    </row>
    <row r="2149" spans="1:4" x14ac:dyDescent="0.2">
      <c r="A2149" s="158"/>
      <c r="D2149" s="138"/>
    </row>
    <row r="2150" spans="1:4" x14ac:dyDescent="0.2">
      <c r="A2150" s="158"/>
      <c r="D2150" s="138"/>
    </row>
    <row r="2151" spans="1:4" x14ac:dyDescent="0.2">
      <c r="A2151" s="158"/>
      <c r="D2151" s="138"/>
    </row>
    <row r="2152" spans="1:4" x14ac:dyDescent="0.2">
      <c r="A2152" s="158"/>
      <c r="D2152" s="138"/>
    </row>
    <row r="2153" spans="1:4" x14ac:dyDescent="0.2">
      <c r="A2153" s="158"/>
      <c r="D2153" s="138"/>
    </row>
    <row r="2154" spans="1:4" x14ac:dyDescent="0.2">
      <c r="A2154" s="158"/>
      <c r="D2154" s="138"/>
    </row>
    <row r="2155" spans="1:4" x14ac:dyDescent="0.2">
      <c r="A2155" s="158"/>
      <c r="D2155" s="138"/>
    </row>
    <row r="2156" spans="1:4" x14ac:dyDescent="0.2">
      <c r="A2156" s="158"/>
      <c r="D2156" s="138"/>
    </row>
    <row r="2157" spans="1:4" x14ac:dyDescent="0.2">
      <c r="A2157" s="158"/>
      <c r="D2157" s="138"/>
    </row>
    <row r="2158" spans="1:4" x14ac:dyDescent="0.2">
      <c r="A2158" s="158"/>
      <c r="D2158" s="138"/>
    </row>
    <row r="2159" spans="1:4" x14ac:dyDescent="0.2">
      <c r="A2159" s="158"/>
      <c r="D2159" s="138"/>
    </row>
    <row r="2160" spans="1:4" x14ac:dyDescent="0.2">
      <c r="A2160" s="158"/>
      <c r="D2160" s="138"/>
    </row>
    <row r="2161" spans="1:4" x14ac:dyDescent="0.2">
      <c r="A2161" s="158"/>
      <c r="D2161" s="138"/>
    </row>
    <row r="2162" spans="1:4" x14ac:dyDescent="0.2">
      <c r="A2162" s="158"/>
      <c r="D2162" s="138"/>
    </row>
    <row r="2163" spans="1:4" x14ac:dyDescent="0.2">
      <c r="A2163" s="158"/>
      <c r="D2163" s="138"/>
    </row>
    <row r="2164" spans="1:4" x14ac:dyDescent="0.2">
      <c r="A2164" s="158"/>
      <c r="D2164" s="138"/>
    </row>
    <row r="2165" spans="1:4" x14ac:dyDescent="0.2">
      <c r="A2165" s="158"/>
      <c r="D2165" s="138"/>
    </row>
    <row r="2166" spans="1:4" x14ac:dyDescent="0.2">
      <c r="A2166" s="158"/>
      <c r="D2166" s="138"/>
    </row>
    <row r="2167" spans="1:4" x14ac:dyDescent="0.2">
      <c r="A2167" s="158"/>
      <c r="D2167" s="138"/>
    </row>
    <row r="2168" spans="1:4" x14ac:dyDescent="0.2">
      <c r="A2168" s="158"/>
      <c r="D2168" s="138"/>
    </row>
    <row r="2169" spans="1:4" x14ac:dyDescent="0.2">
      <c r="A2169" s="158"/>
      <c r="D2169" s="138"/>
    </row>
    <row r="2170" spans="1:4" x14ac:dyDescent="0.2">
      <c r="A2170" s="158"/>
      <c r="D2170" s="138"/>
    </row>
    <row r="2171" spans="1:4" x14ac:dyDescent="0.2">
      <c r="A2171" s="158"/>
      <c r="D2171" s="138"/>
    </row>
    <row r="2172" spans="1:4" x14ac:dyDescent="0.2">
      <c r="A2172" s="158"/>
      <c r="D2172" s="138"/>
    </row>
    <row r="2173" spans="1:4" x14ac:dyDescent="0.2">
      <c r="A2173" s="158"/>
      <c r="D2173" s="138"/>
    </row>
    <row r="2174" spans="1:4" x14ac:dyDescent="0.2">
      <c r="A2174" s="158"/>
      <c r="D2174" s="138"/>
    </row>
    <row r="2175" spans="1:4" x14ac:dyDescent="0.2">
      <c r="A2175" s="158"/>
      <c r="D2175" s="138"/>
    </row>
    <row r="2176" spans="1:4" x14ac:dyDescent="0.2">
      <c r="A2176" s="158"/>
      <c r="D2176" s="138"/>
    </row>
    <row r="2177" spans="1:4" x14ac:dyDescent="0.2">
      <c r="A2177" s="158"/>
      <c r="D2177" s="138"/>
    </row>
    <row r="2178" spans="1:4" x14ac:dyDescent="0.2">
      <c r="A2178" s="158"/>
      <c r="D2178" s="138"/>
    </row>
    <row r="2179" spans="1:4" x14ac:dyDescent="0.2">
      <c r="A2179" s="158"/>
      <c r="D2179" s="138"/>
    </row>
    <row r="2180" spans="1:4" x14ac:dyDescent="0.2">
      <c r="A2180" s="158"/>
      <c r="D2180" s="138"/>
    </row>
    <row r="2181" spans="1:4" x14ac:dyDescent="0.2">
      <c r="A2181" s="158"/>
      <c r="D2181" s="138"/>
    </row>
    <row r="2182" spans="1:4" x14ac:dyDescent="0.2">
      <c r="A2182" s="158"/>
      <c r="D2182" s="138"/>
    </row>
    <row r="2183" spans="1:4" x14ac:dyDescent="0.2">
      <c r="A2183" s="158"/>
      <c r="D2183" s="138"/>
    </row>
    <row r="2184" spans="1:4" x14ac:dyDescent="0.2">
      <c r="A2184" s="158"/>
      <c r="D2184" s="138"/>
    </row>
    <row r="2185" spans="1:4" x14ac:dyDescent="0.2">
      <c r="A2185" s="158"/>
      <c r="D2185" s="138"/>
    </row>
    <row r="2186" spans="1:4" x14ac:dyDescent="0.2">
      <c r="A2186" s="158"/>
      <c r="D2186" s="138"/>
    </row>
    <row r="2187" spans="1:4" x14ac:dyDescent="0.2">
      <c r="A2187" s="158"/>
      <c r="D2187" s="138"/>
    </row>
    <row r="2188" spans="1:4" x14ac:dyDescent="0.2">
      <c r="A2188" s="158"/>
      <c r="D2188" s="138"/>
    </row>
    <row r="2189" spans="1:4" x14ac:dyDescent="0.2">
      <c r="A2189" s="158"/>
      <c r="D2189" s="138"/>
    </row>
    <row r="2190" spans="1:4" x14ac:dyDescent="0.2">
      <c r="A2190" s="158"/>
      <c r="D2190" s="138"/>
    </row>
    <row r="2191" spans="1:4" x14ac:dyDescent="0.2">
      <c r="A2191" s="158"/>
      <c r="D2191" s="138"/>
    </row>
    <row r="2192" spans="1:4" x14ac:dyDescent="0.2">
      <c r="A2192" s="158"/>
      <c r="D2192" s="138"/>
    </row>
    <row r="2193" spans="1:4" x14ac:dyDescent="0.2">
      <c r="A2193" s="158"/>
      <c r="D2193" s="138"/>
    </row>
    <row r="2194" spans="1:4" x14ac:dyDescent="0.2">
      <c r="A2194" s="158"/>
      <c r="D2194" s="138"/>
    </row>
    <row r="2195" spans="1:4" x14ac:dyDescent="0.2">
      <c r="A2195" s="158"/>
      <c r="D2195" s="138"/>
    </row>
    <row r="2196" spans="1:4" x14ac:dyDescent="0.2">
      <c r="A2196" s="158"/>
      <c r="D2196" s="138"/>
    </row>
    <row r="2197" spans="1:4" x14ac:dyDescent="0.2">
      <c r="A2197" s="158"/>
      <c r="D2197" s="138"/>
    </row>
    <row r="2198" spans="1:4" x14ac:dyDescent="0.2">
      <c r="A2198" s="158"/>
      <c r="D2198" s="138"/>
    </row>
    <row r="2199" spans="1:4" x14ac:dyDescent="0.2">
      <c r="A2199" s="158"/>
      <c r="D2199" s="138"/>
    </row>
    <row r="2200" spans="1:4" x14ac:dyDescent="0.2">
      <c r="A2200" s="158"/>
      <c r="D2200" s="138"/>
    </row>
    <row r="2201" spans="1:4" x14ac:dyDescent="0.2">
      <c r="A2201" s="158"/>
      <c r="D2201" s="138"/>
    </row>
    <row r="2202" spans="1:4" x14ac:dyDescent="0.2">
      <c r="A2202" s="158"/>
      <c r="D2202" s="138"/>
    </row>
    <row r="2203" spans="1:4" x14ac:dyDescent="0.2">
      <c r="A2203" s="158"/>
      <c r="D2203" s="138"/>
    </row>
    <row r="2204" spans="1:4" x14ac:dyDescent="0.2">
      <c r="A2204" s="158"/>
      <c r="D2204" s="138"/>
    </row>
    <row r="2205" spans="1:4" x14ac:dyDescent="0.2">
      <c r="A2205" s="158"/>
      <c r="D2205" s="138"/>
    </row>
    <row r="2206" spans="1:4" x14ac:dyDescent="0.2">
      <c r="A2206" s="158"/>
      <c r="D2206" s="138"/>
    </row>
    <row r="2207" spans="1:4" x14ac:dyDescent="0.2">
      <c r="A2207" s="158"/>
      <c r="D2207" s="138"/>
    </row>
    <row r="2208" spans="1:4" x14ac:dyDescent="0.2">
      <c r="A2208" s="158"/>
      <c r="D2208" s="138"/>
    </row>
    <row r="2209" spans="1:4" x14ac:dyDescent="0.2">
      <c r="A2209" s="158"/>
      <c r="D2209" s="138"/>
    </row>
    <row r="2210" spans="1:4" x14ac:dyDescent="0.2">
      <c r="A2210" s="158"/>
      <c r="D2210" s="138"/>
    </row>
    <row r="2211" spans="1:4" x14ac:dyDescent="0.2">
      <c r="A2211" s="158"/>
      <c r="D2211" s="138"/>
    </row>
    <row r="2212" spans="1:4" x14ac:dyDescent="0.2">
      <c r="A2212" s="158"/>
      <c r="D2212" s="138"/>
    </row>
    <row r="2213" spans="1:4" x14ac:dyDescent="0.2">
      <c r="A2213" s="158"/>
      <c r="D2213" s="138"/>
    </row>
    <row r="2214" spans="1:4" x14ac:dyDescent="0.2">
      <c r="A2214" s="158"/>
      <c r="D2214" s="138"/>
    </row>
    <row r="2215" spans="1:4" x14ac:dyDescent="0.2">
      <c r="A2215" s="158"/>
      <c r="D2215" s="138"/>
    </row>
    <row r="2216" spans="1:4" x14ac:dyDescent="0.2">
      <c r="A2216" s="158"/>
      <c r="D2216" s="138"/>
    </row>
    <row r="2217" spans="1:4" x14ac:dyDescent="0.2">
      <c r="A2217" s="158"/>
      <c r="D2217" s="138"/>
    </row>
    <row r="2218" spans="1:4" x14ac:dyDescent="0.2">
      <c r="A2218" s="158"/>
      <c r="D2218" s="138"/>
    </row>
    <row r="2219" spans="1:4" x14ac:dyDescent="0.2">
      <c r="A2219" s="158"/>
      <c r="D2219" s="138"/>
    </row>
    <row r="2220" spans="1:4" x14ac:dyDescent="0.2">
      <c r="A2220" s="158"/>
      <c r="D2220" s="138"/>
    </row>
    <row r="2221" spans="1:4" x14ac:dyDescent="0.2">
      <c r="A2221" s="158"/>
      <c r="D2221" s="138"/>
    </row>
    <row r="2222" spans="1:4" x14ac:dyDescent="0.2">
      <c r="A2222" s="158"/>
      <c r="D2222" s="138"/>
    </row>
    <row r="2223" spans="1:4" x14ac:dyDescent="0.2">
      <c r="A2223" s="158"/>
      <c r="D2223" s="138"/>
    </row>
    <row r="2224" spans="1:4" x14ac:dyDescent="0.2">
      <c r="A2224" s="158"/>
      <c r="D2224" s="138"/>
    </row>
    <row r="2225" spans="1:4" x14ac:dyDescent="0.2">
      <c r="A2225" s="158"/>
      <c r="D2225" s="138"/>
    </row>
    <row r="2226" spans="1:4" x14ac:dyDescent="0.2">
      <c r="A2226" s="158"/>
      <c r="D2226" s="138"/>
    </row>
    <row r="2227" spans="1:4" x14ac:dyDescent="0.2">
      <c r="A2227" s="158"/>
      <c r="D2227" s="138"/>
    </row>
    <row r="2228" spans="1:4" x14ac:dyDescent="0.2">
      <c r="A2228" s="158"/>
      <c r="D2228" s="138"/>
    </row>
    <row r="2229" spans="1:4" x14ac:dyDescent="0.2">
      <c r="A2229" s="158"/>
      <c r="D2229" s="138"/>
    </row>
    <row r="2230" spans="1:4" x14ac:dyDescent="0.2">
      <c r="A2230" s="158"/>
      <c r="D2230" s="138"/>
    </row>
    <row r="2231" spans="1:4" x14ac:dyDescent="0.2">
      <c r="A2231" s="158"/>
      <c r="D2231" s="138"/>
    </row>
    <row r="2232" spans="1:4" x14ac:dyDescent="0.2">
      <c r="A2232" s="158"/>
      <c r="D2232" s="138"/>
    </row>
    <row r="2233" spans="1:4" x14ac:dyDescent="0.2">
      <c r="A2233" s="158"/>
      <c r="D2233" s="138"/>
    </row>
    <row r="2234" spans="1:4" x14ac:dyDescent="0.2">
      <c r="A2234" s="158"/>
      <c r="D2234" s="138"/>
    </row>
    <row r="2235" spans="1:4" x14ac:dyDescent="0.2">
      <c r="A2235" s="158"/>
      <c r="D2235" s="138"/>
    </row>
    <row r="2236" spans="1:4" x14ac:dyDescent="0.2">
      <c r="A2236" s="158"/>
      <c r="D2236" s="138"/>
    </row>
    <row r="2237" spans="1:4" x14ac:dyDescent="0.2">
      <c r="A2237" s="158"/>
      <c r="D2237" s="138"/>
    </row>
    <row r="2238" spans="1:4" x14ac:dyDescent="0.2">
      <c r="A2238" s="158"/>
      <c r="D2238" s="138"/>
    </row>
    <row r="2239" spans="1:4" x14ac:dyDescent="0.2">
      <c r="A2239" s="158"/>
      <c r="D2239" s="138"/>
    </row>
    <row r="2240" spans="1:4" x14ac:dyDescent="0.2">
      <c r="A2240" s="158"/>
      <c r="D2240" s="138"/>
    </row>
    <row r="2241" spans="1:4" x14ac:dyDescent="0.2">
      <c r="A2241" s="158"/>
      <c r="D2241" s="138"/>
    </row>
    <row r="2242" spans="1:4" x14ac:dyDescent="0.2">
      <c r="A2242" s="158"/>
      <c r="D2242" s="138"/>
    </row>
    <row r="2243" spans="1:4" x14ac:dyDescent="0.2">
      <c r="A2243" s="158"/>
      <c r="D2243" s="138"/>
    </row>
    <row r="2244" spans="1:4" x14ac:dyDescent="0.2">
      <c r="A2244" s="158"/>
      <c r="D2244" s="138"/>
    </row>
    <row r="2245" spans="1:4" x14ac:dyDescent="0.2">
      <c r="A2245" s="158"/>
      <c r="D2245" s="138"/>
    </row>
    <row r="2246" spans="1:4" x14ac:dyDescent="0.2">
      <c r="A2246" s="158"/>
      <c r="D2246" s="138"/>
    </row>
    <row r="2247" spans="1:4" x14ac:dyDescent="0.2">
      <c r="A2247" s="158"/>
      <c r="D2247" s="138"/>
    </row>
    <row r="2248" spans="1:4" x14ac:dyDescent="0.2">
      <c r="A2248" s="158"/>
      <c r="D2248" s="138"/>
    </row>
    <row r="2249" spans="1:4" x14ac:dyDescent="0.2">
      <c r="A2249" s="158"/>
      <c r="D2249" s="138"/>
    </row>
    <row r="2250" spans="1:4" x14ac:dyDescent="0.2">
      <c r="A2250" s="158"/>
      <c r="D2250" s="138"/>
    </row>
    <row r="2251" spans="1:4" x14ac:dyDescent="0.2">
      <c r="A2251" s="158"/>
      <c r="D2251" s="138"/>
    </row>
    <row r="2252" spans="1:4" x14ac:dyDescent="0.2">
      <c r="A2252" s="158"/>
      <c r="D2252" s="138"/>
    </row>
    <row r="2253" spans="1:4" x14ac:dyDescent="0.2">
      <c r="A2253" s="158"/>
      <c r="D2253" s="138"/>
    </row>
    <row r="2254" spans="1:4" x14ac:dyDescent="0.2">
      <c r="A2254" s="158"/>
      <c r="D2254" s="138"/>
    </row>
    <row r="2255" spans="1:4" x14ac:dyDescent="0.2">
      <c r="A2255" s="158"/>
      <c r="D2255" s="138"/>
    </row>
    <row r="2256" spans="1:4" x14ac:dyDescent="0.2">
      <c r="A2256" s="158"/>
      <c r="D2256" s="138"/>
    </row>
    <row r="2257" spans="1:4" x14ac:dyDescent="0.2">
      <c r="A2257" s="158"/>
      <c r="D2257" s="138"/>
    </row>
    <row r="2258" spans="1:4" x14ac:dyDescent="0.2">
      <c r="A2258" s="158"/>
      <c r="D2258" s="138"/>
    </row>
    <row r="2259" spans="1:4" x14ac:dyDescent="0.2">
      <c r="A2259" s="158"/>
      <c r="D2259" s="138"/>
    </row>
    <row r="2260" spans="1:4" x14ac:dyDescent="0.2">
      <c r="A2260" s="158"/>
      <c r="D2260" s="138"/>
    </row>
    <row r="2261" spans="1:4" x14ac:dyDescent="0.2">
      <c r="A2261" s="158"/>
      <c r="D2261" s="138"/>
    </row>
    <row r="2262" spans="1:4" x14ac:dyDescent="0.2">
      <c r="A2262" s="158"/>
      <c r="D2262" s="138"/>
    </row>
    <row r="2263" spans="1:4" x14ac:dyDescent="0.2">
      <c r="A2263" s="158"/>
      <c r="D2263" s="138"/>
    </row>
    <row r="2264" spans="1:4" x14ac:dyDescent="0.2">
      <c r="A2264" s="158"/>
      <c r="D2264" s="138"/>
    </row>
    <row r="2265" spans="1:4" x14ac:dyDescent="0.2">
      <c r="A2265" s="158"/>
      <c r="D2265" s="138"/>
    </row>
    <row r="2266" spans="1:4" x14ac:dyDescent="0.2">
      <c r="A2266" s="158"/>
      <c r="D2266" s="138"/>
    </row>
    <row r="2267" spans="1:4" x14ac:dyDescent="0.2">
      <c r="A2267" s="158"/>
      <c r="D2267" s="138"/>
    </row>
    <row r="2268" spans="1:4" x14ac:dyDescent="0.2">
      <c r="A2268" s="158"/>
      <c r="D2268" s="138"/>
    </row>
    <row r="2269" spans="1:4" x14ac:dyDescent="0.2">
      <c r="A2269" s="158"/>
      <c r="D2269" s="138"/>
    </row>
    <row r="2270" spans="1:4" x14ac:dyDescent="0.2">
      <c r="A2270" s="158"/>
      <c r="D2270" s="138"/>
    </row>
    <row r="2271" spans="1:4" x14ac:dyDescent="0.2">
      <c r="A2271" s="158"/>
      <c r="D2271" s="138"/>
    </row>
    <row r="2272" spans="1:4" x14ac:dyDescent="0.2">
      <c r="A2272" s="158"/>
      <c r="D2272" s="138"/>
    </row>
    <row r="2273" spans="1:4" x14ac:dyDescent="0.2">
      <c r="A2273" s="158"/>
      <c r="D2273" s="138"/>
    </row>
    <row r="2274" spans="1:4" x14ac:dyDescent="0.2">
      <c r="A2274" s="158"/>
      <c r="D2274" s="138"/>
    </row>
    <row r="2275" spans="1:4" x14ac:dyDescent="0.2">
      <c r="A2275" s="158"/>
      <c r="D2275" s="138"/>
    </row>
    <row r="2276" spans="1:4" x14ac:dyDescent="0.2">
      <c r="A2276" s="158"/>
      <c r="D2276" s="138"/>
    </row>
    <row r="2277" spans="1:4" x14ac:dyDescent="0.2">
      <c r="A2277" s="158"/>
      <c r="D2277" s="138"/>
    </row>
    <row r="2278" spans="1:4" x14ac:dyDescent="0.2">
      <c r="A2278" s="158"/>
      <c r="D2278" s="138"/>
    </row>
    <row r="2279" spans="1:4" x14ac:dyDescent="0.2">
      <c r="A2279" s="158"/>
      <c r="D2279" s="138"/>
    </row>
    <row r="2280" spans="1:4" x14ac:dyDescent="0.2">
      <c r="A2280" s="158"/>
      <c r="D2280" s="138"/>
    </row>
    <row r="2281" spans="1:4" x14ac:dyDescent="0.2">
      <c r="A2281" s="158"/>
      <c r="D2281" s="138"/>
    </row>
    <row r="2282" spans="1:4" x14ac:dyDescent="0.2">
      <c r="A2282" s="158"/>
      <c r="D2282" s="138"/>
    </row>
    <row r="2283" spans="1:4" x14ac:dyDescent="0.2">
      <c r="A2283" s="158"/>
      <c r="D2283" s="138"/>
    </row>
    <row r="2284" spans="1:4" x14ac:dyDescent="0.2">
      <c r="A2284" s="158"/>
      <c r="D2284" s="138"/>
    </row>
    <row r="2285" spans="1:4" x14ac:dyDescent="0.2">
      <c r="A2285" s="158"/>
      <c r="D2285" s="138"/>
    </row>
    <row r="2286" spans="1:4" x14ac:dyDescent="0.2">
      <c r="A2286" s="158"/>
      <c r="D2286" s="138"/>
    </row>
    <row r="2287" spans="1:4" x14ac:dyDescent="0.2">
      <c r="A2287" s="158"/>
      <c r="D2287" s="138"/>
    </row>
    <row r="2288" spans="1:4" x14ac:dyDescent="0.2">
      <c r="A2288" s="158"/>
      <c r="D2288" s="138"/>
    </row>
    <row r="2289" spans="1:4" x14ac:dyDescent="0.2">
      <c r="A2289" s="158"/>
      <c r="D2289" s="138"/>
    </row>
    <row r="2290" spans="1:4" x14ac:dyDescent="0.2">
      <c r="A2290" s="158"/>
      <c r="D2290" s="138"/>
    </row>
    <row r="2291" spans="1:4" x14ac:dyDescent="0.2">
      <c r="A2291" s="158"/>
      <c r="D2291" s="138"/>
    </row>
    <row r="2292" spans="1:4" x14ac:dyDescent="0.2">
      <c r="A2292" s="158"/>
      <c r="D2292" s="138"/>
    </row>
    <row r="2293" spans="1:4" x14ac:dyDescent="0.2">
      <c r="A2293" s="158"/>
      <c r="D2293" s="138"/>
    </row>
    <row r="2294" spans="1:4" x14ac:dyDescent="0.2">
      <c r="A2294" s="158"/>
      <c r="D2294" s="138"/>
    </row>
    <row r="2295" spans="1:4" x14ac:dyDescent="0.2">
      <c r="A2295" s="158"/>
      <c r="D2295" s="138"/>
    </row>
    <row r="2296" spans="1:4" x14ac:dyDescent="0.2">
      <c r="A2296" s="158"/>
      <c r="D2296" s="138"/>
    </row>
    <row r="2297" spans="1:4" x14ac:dyDescent="0.2">
      <c r="A2297" s="158"/>
      <c r="D2297" s="138"/>
    </row>
    <row r="2298" spans="1:4" x14ac:dyDescent="0.2">
      <c r="A2298" s="158"/>
      <c r="D2298" s="138"/>
    </row>
    <row r="2299" spans="1:4" x14ac:dyDescent="0.2">
      <c r="A2299" s="158"/>
      <c r="D2299" s="138"/>
    </row>
    <row r="2300" spans="1:4" x14ac:dyDescent="0.2">
      <c r="A2300" s="158"/>
      <c r="D2300" s="138"/>
    </row>
    <row r="2301" spans="1:4" x14ac:dyDescent="0.2">
      <c r="A2301" s="158"/>
      <c r="D2301" s="138"/>
    </row>
    <row r="2302" spans="1:4" x14ac:dyDescent="0.2">
      <c r="A2302" s="158"/>
      <c r="D2302" s="138"/>
    </row>
    <row r="2303" spans="1:4" x14ac:dyDescent="0.2">
      <c r="A2303" s="158"/>
      <c r="D2303" s="138"/>
    </row>
    <row r="2304" spans="1:4" x14ac:dyDescent="0.2">
      <c r="A2304" s="158"/>
      <c r="D2304" s="138"/>
    </row>
    <row r="2305" spans="1:4" x14ac:dyDescent="0.2">
      <c r="A2305" s="158"/>
      <c r="D2305" s="138"/>
    </row>
    <row r="2306" spans="1:4" x14ac:dyDescent="0.2">
      <c r="A2306" s="158"/>
      <c r="D2306" s="138"/>
    </row>
    <row r="2307" spans="1:4" x14ac:dyDescent="0.2">
      <c r="A2307" s="158"/>
      <c r="D2307" s="138"/>
    </row>
    <row r="2308" spans="1:4" x14ac:dyDescent="0.2">
      <c r="A2308" s="158"/>
      <c r="D2308" s="138"/>
    </row>
    <row r="2309" spans="1:4" x14ac:dyDescent="0.2">
      <c r="A2309" s="158"/>
      <c r="D2309" s="138"/>
    </row>
    <row r="2310" spans="1:4" x14ac:dyDescent="0.2">
      <c r="A2310" s="158"/>
      <c r="D2310" s="138"/>
    </row>
    <row r="2311" spans="1:4" x14ac:dyDescent="0.2">
      <c r="A2311" s="158"/>
      <c r="D2311" s="138"/>
    </row>
    <row r="2312" spans="1:4" x14ac:dyDescent="0.2">
      <c r="A2312" s="158"/>
      <c r="D2312" s="138"/>
    </row>
    <row r="2313" spans="1:4" x14ac:dyDescent="0.2">
      <c r="A2313" s="158"/>
      <c r="D2313" s="138"/>
    </row>
    <row r="2314" spans="1:4" x14ac:dyDescent="0.2">
      <c r="A2314" s="158"/>
      <c r="D2314" s="138"/>
    </row>
    <row r="2315" spans="1:4" x14ac:dyDescent="0.2">
      <c r="A2315" s="158"/>
      <c r="D2315" s="138"/>
    </row>
    <row r="2316" spans="1:4" x14ac:dyDescent="0.2">
      <c r="A2316" s="158"/>
      <c r="D2316" s="138"/>
    </row>
    <row r="2317" spans="1:4" x14ac:dyDescent="0.2">
      <c r="A2317" s="158"/>
      <c r="D2317" s="138"/>
    </row>
    <row r="2318" spans="1:4" x14ac:dyDescent="0.2">
      <c r="A2318" s="158"/>
      <c r="D2318" s="138"/>
    </row>
    <row r="2319" spans="1:4" x14ac:dyDescent="0.2">
      <c r="A2319" s="158"/>
      <c r="D2319" s="138"/>
    </row>
    <row r="2320" spans="1:4" x14ac:dyDescent="0.2">
      <c r="A2320" s="158"/>
      <c r="D2320" s="138"/>
    </row>
    <row r="2321" spans="1:4" x14ac:dyDescent="0.2">
      <c r="A2321" s="158"/>
      <c r="D2321" s="138"/>
    </row>
    <row r="2322" spans="1:4" x14ac:dyDescent="0.2">
      <c r="A2322" s="158"/>
      <c r="D2322" s="138"/>
    </row>
    <row r="2323" spans="1:4" x14ac:dyDescent="0.2">
      <c r="A2323" s="158"/>
      <c r="D2323" s="138"/>
    </row>
    <row r="2324" spans="1:4" x14ac:dyDescent="0.2">
      <c r="A2324" s="158"/>
      <c r="D2324" s="138"/>
    </row>
    <row r="2325" spans="1:4" x14ac:dyDescent="0.2">
      <c r="A2325" s="158"/>
      <c r="D2325" s="138"/>
    </row>
    <row r="2326" spans="1:4" x14ac:dyDescent="0.2">
      <c r="A2326" s="158"/>
      <c r="D2326" s="138"/>
    </row>
    <row r="2327" spans="1:4" x14ac:dyDescent="0.2">
      <c r="A2327" s="158"/>
      <c r="D2327" s="138"/>
    </row>
    <row r="2328" spans="1:4" x14ac:dyDescent="0.2">
      <c r="A2328" s="158"/>
      <c r="D2328" s="138"/>
    </row>
    <row r="2329" spans="1:4" x14ac:dyDescent="0.2">
      <c r="A2329" s="158"/>
      <c r="D2329" s="138"/>
    </row>
    <row r="2330" spans="1:4" x14ac:dyDescent="0.2">
      <c r="A2330" s="158"/>
      <c r="D2330" s="138"/>
    </row>
    <row r="2331" spans="1:4" x14ac:dyDescent="0.2">
      <c r="A2331" s="158"/>
      <c r="D2331" s="138"/>
    </row>
    <row r="2332" spans="1:4" x14ac:dyDescent="0.2">
      <c r="A2332" s="158"/>
      <c r="D2332" s="138"/>
    </row>
    <row r="2333" spans="1:4" x14ac:dyDescent="0.2">
      <c r="A2333" s="158"/>
      <c r="D2333" s="138"/>
    </row>
    <row r="2334" spans="1:4" x14ac:dyDescent="0.2">
      <c r="A2334" s="158"/>
      <c r="D2334" s="138"/>
    </row>
    <row r="2335" spans="1:4" x14ac:dyDescent="0.2">
      <c r="A2335" s="158"/>
      <c r="D2335" s="138"/>
    </row>
    <row r="2336" spans="1:4" x14ac:dyDescent="0.2">
      <c r="A2336" s="158"/>
      <c r="D2336" s="138"/>
    </row>
    <row r="2337" spans="1:4" x14ac:dyDescent="0.2">
      <c r="A2337" s="158"/>
      <c r="D2337" s="138"/>
    </row>
    <row r="2338" spans="1:4" x14ac:dyDescent="0.2">
      <c r="A2338" s="158"/>
      <c r="D2338" s="138"/>
    </row>
    <row r="2339" spans="1:4" x14ac:dyDescent="0.2">
      <c r="A2339" s="158"/>
      <c r="D2339" s="138"/>
    </row>
    <row r="2340" spans="1:4" x14ac:dyDescent="0.2">
      <c r="A2340" s="158"/>
      <c r="D2340" s="138"/>
    </row>
    <row r="2341" spans="1:4" x14ac:dyDescent="0.2">
      <c r="A2341" s="158"/>
      <c r="D2341" s="138"/>
    </row>
    <row r="2342" spans="1:4" x14ac:dyDescent="0.2">
      <c r="A2342" s="158"/>
      <c r="D2342" s="138"/>
    </row>
    <row r="2343" spans="1:4" x14ac:dyDescent="0.2">
      <c r="A2343" s="158"/>
      <c r="D2343" s="138"/>
    </row>
    <row r="2344" spans="1:4" x14ac:dyDescent="0.2">
      <c r="A2344" s="158"/>
      <c r="D2344" s="138"/>
    </row>
    <row r="2345" spans="1:4" x14ac:dyDescent="0.2">
      <c r="A2345" s="158"/>
      <c r="D2345" s="138"/>
    </row>
    <row r="2346" spans="1:4" x14ac:dyDescent="0.2">
      <c r="A2346" s="158"/>
      <c r="D2346" s="138"/>
    </row>
    <row r="2347" spans="1:4" x14ac:dyDescent="0.2">
      <c r="A2347" s="158"/>
      <c r="D2347" s="138"/>
    </row>
    <row r="2348" spans="1:4" x14ac:dyDescent="0.2">
      <c r="A2348" s="158"/>
      <c r="D2348" s="138"/>
    </row>
    <row r="2349" spans="1:4" x14ac:dyDescent="0.2">
      <c r="A2349" s="158"/>
      <c r="D2349" s="138"/>
    </row>
    <row r="2350" spans="1:4" x14ac:dyDescent="0.2">
      <c r="A2350" s="158"/>
      <c r="D2350" s="138"/>
    </row>
    <row r="2351" spans="1:4" x14ac:dyDescent="0.2">
      <c r="A2351" s="158"/>
      <c r="D2351" s="138"/>
    </row>
    <row r="2352" spans="1:4" x14ac:dyDescent="0.2">
      <c r="A2352" s="158"/>
      <c r="D2352" s="138"/>
    </row>
    <row r="2353" spans="1:4" x14ac:dyDescent="0.2">
      <c r="A2353" s="158"/>
      <c r="D2353" s="138"/>
    </row>
    <row r="2354" spans="1:4" x14ac:dyDescent="0.2">
      <c r="A2354" s="158"/>
      <c r="D2354" s="138"/>
    </row>
    <row r="2355" spans="1:4" x14ac:dyDescent="0.2">
      <c r="A2355" s="158"/>
      <c r="D2355" s="138"/>
    </row>
    <row r="2356" spans="1:4" x14ac:dyDescent="0.2">
      <c r="A2356" s="158"/>
      <c r="D2356" s="138"/>
    </row>
    <row r="2357" spans="1:4" x14ac:dyDescent="0.2">
      <c r="A2357" s="158"/>
      <c r="D2357" s="138"/>
    </row>
    <row r="2358" spans="1:4" x14ac:dyDescent="0.2">
      <c r="A2358" s="158"/>
      <c r="D2358" s="138"/>
    </row>
    <row r="2359" spans="1:4" x14ac:dyDescent="0.2">
      <c r="A2359" s="158"/>
      <c r="D2359" s="138"/>
    </row>
    <row r="2360" spans="1:4" x14ac:dyDescent="0.2">
      <c r="A2360" s="158"/>
      <c r="D2360" s="138"/>
    </row>
    <row r="2361" spans="1:4" x14ac:dyDescent="0.2">
      <c r="A2361" s="158"/>
      <c r="D2361" s="138"/>
    </row>
    <row r="2362" spans="1:4" x14ac:dyDescent="0.2">
      <c r="A2362" s="158"/>
      <c r="D2362" s="138"/>
    </row>
    <row r="2363" spans="1:4" x14ac:dyDescent="0.2">
      <c r="A2363" s="158"/>
      <c r="D2363" s="138"/>
    </row>
    <row r="2364" spans="1:4" x14ac:dyDescent="0.2">
      <c r="A2364" s="158"/>
      <c r="D2364" s="138"/>
    </row>
    <row r="2365" spans="1:4" x14ac:dyDescent="0.2">
      <c r="A2365" s="158"/>
      <c r="D2365" s="138"/>
    </row>
    <row r="2366" spans="1:4" x14ac:dyDescent="0.2">
      <c r="A2366" s="158"/>
      <c r="D2366" s="138"/>
    </row>
    <row r="2367" spans="1:4" x14ac:dyDescent="0.2">
      <c r="A2367" s="158"/>
      <c r="D2367" s="138"/>
    </row>
    <row r="2368" spans="1:4" x14ac:dyDescent="0.2">
      <c r="A2368" s="158"/>
      <c r="D2368" s="138"/>
    </row>
    <row r="2369" spans="1:4" x14ac:dyDescent="0.2">
      <c r="A2369" s="158"/>
      <c r="D2369" s="138"/>
    </row>
    <row r="2370" spans="1:4" x14ac:dyDescent="0.2">
      <c r="A2370" s="158"/>
      <c r="D2370" s="138"/>
    </row>
    <row r="2371" spans="1:4" x14ac:dyDescent="0.2">
      <c r="A2371" s="158"/>
      <c r="D2371" s="138"/>
    </row>
    <row r="2372" spans="1:4" x14ac:dyDescent="0.2">
      <c r="A2372" s="158"/>
      <c r="D2372" s="138"/>
    </row>
    <row r="2373" spans="1:4" x14ac:dyDescent="0.2">
      <c r="A2373" s="158"/>
      <c r="D2373" s="138"/>
    </row>
    <row r="2374" spans="1:4" x14ac:dyDescent="0.2">
      <c r="A2374" s="158"/>
      <c r="D2374" s="138"/>
    </row>
    <row r="2375" spans="1:4" x14ac:dyDescent="0.2">
      <c r="A2375" s="158"/>
      <c r="D2375" s="138"/>
    </row>
    <row r="2376" spans="1:4" x14ac:dyDescent="0.2">
      <c r="A2376" s="158"/>
      <c r="D2376" s="138"/>
    </row>
    <row r="2377" spans="1:4" x14ac:dyDescent="0.2">
      <c r="A2377" s="158"/>
      <c r="D2377" s="138"/>
    </row>
    <row r="2378" spans="1:4" x14ac:dyDescent="0.2">
      <c r="A2378" s="158"/>
      <c r="D2378" s="138"/>
    </row>
    <row r="2379" spans="1:4" x14ac:dyDescent="0.2">
      <c r="A2379" s="158"/>
      <c r="D2379" s="138"/>
    </row>
    <row r="2380" spans="1:4" x14ac:dyDescent="0.2">
      <c r="A2380" s="158"/>
      <c r="D2380" s="138"/>
    </row>
    <row r="2381" spans="1:4" x14ac:dyDescent="0.2">
      <c r="A2381" s="158"/>
      <c r="D2381" s="138"/>
    </row>
    <row r="2382" spans="1:4" x14ac:dyDescent="0.2">
      <c r="A2382" s="158"/>
      <c r="D2382" s="138"/>
    </row>
    <row r="2383" spans="1:4" x14ac:dyDescent="0.2">
      <c r="A2383" s="158"/>
      <c r="D2383" s="138"/>
    </row>
    <row r="2384" spans="1:4" x14ac:dyDescent="0.2">
      <c r="A2384" s="158"/>
      <c r="D2384" s="138"/>
    </row>
    <row r="2385" spans="1:4" x14ac:dyDescent="0.2">
      <c r="A2385" s="158"/>
      <c r="D2385" s="138"/>
    </row>
    <row r="2386" spans="1:4" x14ac:dyDescent="0.2">
      <c r="A2386" s="158"/>
      <c r="D2386" s="138"/>
    </row>
    <row r="2387" spans="1:4" x14ac:dyDescent="0.2">
      <c r="A2387" s="158"/>
      <c r="D2387" s="138"/>
    </row>
    <row r="2388" spans="1:4" x14ac:dyDescent="0.2">
      <c r="A2388" s="158"/>
      <c r="D2388" s="138"/>
    </row>
    <row r="2389" spans="1:4" x14ac:dyDescent="0.2">
      <c r="A2389" s="158"/>
      <c r="D2389" s="138"/>
    </row>
    <row r="2390" spans="1:4" x14ac:dyDescent="0.2">
      <c r="A2390" s="158"/>
      <c r="D2390" s="138"/>
    </row>
    <row r="2391" spans="1:4" x14ac:dyDescent="0.2">
      <c r="A2391" s="158"/>
      <c r="D2391" s="138"/>
    </row>
    <row r="2392" spans="1:4" x14ac:dyDescent="0.2">
      <c r="A2392" s="158"/>
      <c r="D2392" s="138"/>
    </row>
    <row r="2393" spans="1:4" x14ac:dyDescent="0.2">
      <c r="A2393" s="158"/>
      <c r="D2393" s="138"/>
    </row>
    <row r="2394" spans="1:4" x14ac:dyDescent="0.2">
      <c r="A2394" s="158"/>
      <c r="D2394" s="138"/>
    </row>
    <row r="2395" spans="1:4" x14ac:dyDescent="0.2">
      <c r="A2395" s="158"/>
      <c r="D2395" s="138"/>
    </row>
    <row r="2396" spans="1:4" x14ac:dyDescent="0.2">
      <c r="A2396" s="158"/>
      <c r="D2396" s="138"/>
    </row>
    <row r="2397" spans="1:4" x14ac:dyDescent="0.2">
      <c r="A2397" s="158"/>
      <c r="D2397" s="138"/>
    </row>
    <row r="2398" spans="1:4" x14ac:dyDescent="0.2">
      <c r="A2398" s="158"/>
      <c r="D2398" s="138"/>
    </row>
    <row r="2399" spans="1:4" x14ac:dyDescent="0.2">
      <c r="A2399" s="158"/>
      <c r="D2399" s="138"/>
    </row>
    <row r="2400" spans="1:4" x14ac:dyDescent="0.2">
      <c r="A2400" s="158"/>
      <c r="D2400" s="138"/>
    </row>
    <row r="2401" spans="1:4" x14ac:dyDescent="0.2">
      <c r="A2401" s="158"/>
      <c r="D2401" s="138"/>
    </row>
    <row r="2402" spans="1:4" x14ac:dyDescent="0.2">
      <c r="A2402" s="158"/>
      <c r="D2402" s="138"/>
    </row>
    <row r="2403" spans="1:4" x14ac:dyDescent="0.2">
      <c r="A2403" s="158"/>
      <c r="D2403" s="138"/>
    </row>
    <row r="2404" spans="1:4" x14ac:dyDescent="0.2">
      <c r="A2404" s="158"/>
      <c r="D2404" s="138"/>
    </row>
    <row r="2405" spans="1:4" x14ac:dyDescent="0.2">
      <c r="A2405" s="158"/>
      <c r="D2405" s="138"/>
    </row>
    <row r="2406" spans="1:4" x14ac:dyDescent="0.2">
      <c r="A2406" s="158"/>
      <c r="D2406" s="138"/>
    </row>
    <row r="2407" spans="1:4" x14ac:dyDescent="0.2">
      <c r="A2407" s="158"/>
      <c r="D2407" s="138"/>
    </row>
    <row r="2408" spans="1:4" x14ac:dyDescent="0.2">
      <c r="A2408" s="158"/>
      <c r="D2408" s="138"/>
    </row>
    <row r="2409" spans="1:4" x14ac:dyDescent="0.2">
      <c r="A2409" s="158"/>
      <c r="D2409" s="138"/>
    </row>
    <row r="2410" spans="1:4" x14ac:dyDescent="0.2">
      <c r="A2410" s="158"/>
      <c r="D2410" s="138"/>
    </row>
    <row r="2411" spans="1:4" x14ac:dyDescent="0.2">
      <c r="A2411" s="158"/>
      <c r="D2411" s="138"/>
    </row>
    <row r="2412" spans="1:4" x14ac:dyDescent="0.2">
      <c r="A2412" s="158"/>
      <c r="D2412" s="138"/>
    </row>
    <row r="2413" spans="1:4" x14ac:dyDescent="0.2">
      <c r="A2413" s="158"/>
      <c r="D2413" s="138"/>
    </row>
    <row r="2414" spans="1:4" x14ac:dyDescent="0.2">
      <c r="A2414" s="158"/>
      <c r="D2414" s="138"/>
    </row>
    <row r="2415" spans="1:4" x14ac:dyDescent="0.2">
      <c r="A2415" s="158"/>
      <c r="D2415" s="138"/>
    </row>
    <row r="2416" spans="1:4" x14ac:dyDescent="0.2">
      <c r="A2416" s="158"/>
      <c r="D2416" s="138"/>
    </row>
    <row r="2417" spans="1:4" x14ac:dyDescent="0.2">
      <c r="A2417" s="158"/>
      <c r="D2417" s="138"/>
    </row>
    <row r="2418" spans="1:4" x14ac:dyDescent="0.2">
      <c r="A2418" s="158"/>
      <c r="D2418" s="138"/>
    </row>
    <row r="2419" spans="1:4" x14ac:dyDescent="0.2">
      <c r="A2419" s="158"/>
      <c r="D2419" s="138"/>
    </row>
    <row r="2420" spans="1:4" x14ac:dyDescent="0.2">
      <c r="A2420" s="158"/>
      <c r="D2420" s="138"/>
    </row>
    <row r="2421" spans="1:4" x14ac:dyDescent="0.2">
      <c r="A2421" s="158"/>
      <c r="D2421" s="138"/>
    </row>
    <row r="2422" spans="1:4" x14ac:dyDescent="0.2">
      <c r="A2422" s="158"/>
      <c r="D2422" s="138"/>
    </row>
    <row r="2423" spans="1:4" x14ac:dyDescent="0.2">
      <c r="A2423" s="158"/>
      <c r="D2423" s="138"/>
    </row>
    <row r="2424" spans="1:4" x14ac:dyDescent="0.2">
      <c r="A2424" s="158"/>
      <c r="D2424" s="138"/>
    </row>
    <row r="2425" spans="1:4" x14ac:dyDescent="0.2">
      <c r="A2425" s="158"/>
      <c r="D2425" s="138"/>
    </row>
    <row r="2426" spans="1:4" x14ac:dyDescent="0.2">
      <c r="A2426" s="158"/>
      <c r="D2426" s="138"/>
    </row>
    <row r="2427" spans="1:4" x14ac:dyDescent="0.2">
      <c r="A2427" s="158"/>
      <c r="D2427" s="138"/>
    </row>
    <row r="2428" spans="1:4" x14ac:dyDescent="0.2">
      <c r="A2428" s="158"/>
      <c r="D2428" s="138"/>
    </row>
    <row r="2429" spans="1:4" x14ac:dyDescent="0.2">
      <c r="A2429" s="158"/>
      <c r="D2429" s="138"/>
    </row>
    <row r="2430" spans="1:4" x14ac:dyDescent="0.2">
      <c r="A2430" s="158"/>
      <c r="D2430" s="138"/>
    </row>
    <row r="2431" spans="1:4" x14ac:dyDescent="0.2">
      <c r="A2431" s="158"/>
      <c r="D2431" s="138"/>
    </row>
    <row r="2432" spans="1:4" x14ac:dyDescent="0.2">
      <c r="A2432" s="158"/>
      <c r="D2432" s="138"/>
    </row>
    <row r="2433" spans="1:4" x14ac:dyDescent="0.2">
      <c r="A2433" s="158"/>
      <c r="D2433" s="138"/>
    </row>
    <row r="2434" spans="1:4" x14ac:dyDescent="0.2">
      <c r="A2434" s="158"/>
      <c r="D2434" s="138"/>
    </row>
    <row r="2435" spans="1:4" x14ac:dyDescent="0.2">
      <c r="A2435" s="158"/>
      <c r="D2435" s="138"/>
    </row>
    <row r="2436" spans="1:4" x14ac:dyDescent="0.2">
      <c r="A2436" s="158"/>
      <c r="D2436" s="138"/>
    </row>
    <row r="2437" spans="1:4" x14ac:dyDescent="0.2">
      <c r="A2437" s="158"/>
      <c r="D2437" s="138"/>
    </row>
    <row r="2438" spans="1:4" x14ac:dyDescent="0.2">
      <c r="A2438" s="158"/>
      <c r="D2438" s="138"/>
    </row>
    <row r="2439" spans="1:4" x14ac:dyDescent="0.2">
      <c r="A2439" s="158"/>
      <c r="D2439" s="138"/>
    </row>
    <row r="2440" spans="1:4" x14ac:dyDescent="0.2">
      <c r="A2440" s="158"/>
      <c r="D2440" s="138"/>
    </row>
    <row r="2441" spans="1:4" x14ac:dyDescent="0.2">
      <c r="A2441" s="158"/>
      <c r="D2441" s="138"/>
    </row>
    <row r="2442" spans="1:4" x14ac:dyDescent="0.2">
      <c r="A2442" s="158"/>
      <c r="D2442" s="138"/>
    </row>
    <row r="2443" spans="1:4" x14ac:dyDescent="0.2">
      <c r="A2443" s="158"/>
      <c r="D2443" s="138"/>
    </row>
    <row r="2444" spans="1:4" x14ac:dyDescent="0.2">
      <c r="A2444" s="158"/>
      <c r="D2444" s="138"/>
    </row>
    <row r="2445" spans="1:4" x14ac:dyDescent="0.2">
      <c r="A2445" s="158"/>
      <c r="D2445" s="138"/>
    </row>
    <row r="2446" spans="1:4" x14ac:dyDescent="0.2">
      <c r="A2446" s="158"/>
      <c r="D2446" s="138"/>
    </row>
    <row r="2447" spans="1:4" x14ac:dyDescent="0.2">
      <c r="A2447" s="158"/>
      <c r="D2447" s="138"/>
    </row>
    <row r="2448" spans="1:4" x14ac:dyDescent="0.2">
      <c r="A2448" s="158"/>
      <c r="D2448" s="138"/>
    </row>
    <row r="2449" spans="1:4" x14ac:dyDescent="0.2">
      <c r="A2449" s="158"/>
      <c r="D2449" s="138"/>
    </row>
    <row r="2450" spans="1:4" x14ac:dyDescent="0.2">
      <c r="A2450" s="158"/>
      <c r="D2450" s="138"/>
    </row>
    <row r="2451" spans="1:4" x14ac:dyDescent="0.2">
      <c r="A2451" s="158"/>
      <c r="D2451" s="138"/>
    </row>
    <row r="2452" spans="1:4" x14ac:dyDescent="0.2">
      <c r="A2452" s="158"/>
      <c r="D2452" s="138"/>
    </row>
    <row r="2453" spans="1:4" x14ac:dyDescent="0.2">
      <c r="A2453" s="158"/>
      <c r="D2453" s="138"/>
    </row>
    <row r="2454" spans="1:4" x14ac:dyDescent="0.2">
      <c r="A2454" s="158"/>
      <c r="D2454" s="138"/>
    </row>
    <row r="2455" spans="1:4" x14ac:dyDescent="0.2">
      <c r="A2455" s="158"/>
      <c r="D2455" s="138"/>
    </row>
    <row r="2456" spans="1:4" x14ac:dyDescent="0.2">
      <c r="A2456" s="158"/>
      <c r="D2456" s="138"/>
    </row>
    <row r="2457" spans="1:4" x14ac:dyDescent="0.2">
      <c r="A2457" s="158"/>
      <c r="D2457" s="138"/>
    </row>
    <row r="2458" spans="1:4" x14ac:dyDescent="0.2">
      <c r="A2458" s="158"/>
      <c r="D2458" s="138"/>
    </row>
    <row r="2459" spans="1:4" x14ac:dyDescent="0.2">
      <c r="A2459" s="158"/>
      <c r="D2459" s="138"/>
    </row>
    <row r="2460" spans="1:4" x14ac:dyDescent="0.2">
      <c r="A2460" s="158"/>
      <c r="D2460" s="138"/>
    </row>
    <row r="2461" spans="1:4" x14ac:dyDescent="0.2">
      <c r="A2461" s="158"/>
      <c r="D2461" s="138"/>
    </row>
    <row r="2462" spans="1:4" x14ac:dyDescent="0.2">
      <c r="A2462" s="158"/>
      <c r="D2462" s="138"/>
    </row>
    <row r="2463" spans="1:4" x14ac:dyDescent="0.2">
      <c r="A2463" s="158"/>
      <c r="D2463" s="138"/>
    </row>
    <row r="2464" spans="1:4" x14ac:dyDescent="0.2">
      <c r="A2464" s="158"/>
      <c r="D2464" s="138"/>
    </row>
    <row r="2465" spans="1:4" x14ac:dyDescent="0.2">
      <c r="A2465" s="158"/>
      <c r="D2465" s="138"/>
    </row>
    <row r="2466" spans="1:4" x14ac:dyDescent="0.2">
      <c r="A2466" s="158"/>
      <c r="D2466" s="138"/>
    </row>
    <row r="2467" spans="1:4" x14ac:dyDescent="0.2">
      <c r="A2467" s="158"/>
      <c r="D2467" s="138"/>
    </row>
    <row r="2468" spans="1:4" x14ac:dyDescent="0.2">
      <c r="A2468" s="158"/>
      <c r="D2468" s="138"/>
    </row>
    <row r="2469" spans="1:4" x14ac:dyDescent="0.2">
      <c r="A2469" s="158"/>
      <c r="D2469" s="138"/>
    </row>
    <row r="2470" spans="1:4" x14ac:dyDescent="0.2">
      <c r="A2470" s="158"/>
      <c r="D2470" s="138"/>
    </row>
    <row r="2471" spans="1:4" x14ac:dyDescent="0.2">
      <c r="A2471" s="158"/>
      <c r="D2471" s="138"/>
    </row>
    <row r="2472" spans="1:4" x14ac:dyDescent="0.2">
      <c r="A2472" s="158"/>
      <c r="D2472" s="138"/>
    </row>
    <row r="2473" spans="1:4" x14ac:dyDescent="0.2">
      <c r="A2473" s="158"/>
      <c r="D2473" s="138"/>
    </row>
    <row r="2474" spans="1:4" x14ac:dyDescent="0.2">
      <c r="A2474" s="158"/>
      <c r="D2474" s="138"/>
    </row>
    <row r="2475" spans="1:4" x14ac:dyDescent="0.2">
      <c r="A2475" s="158"/>
      <c r="D2475" s="138"/>
    </row>
    <row r="2476" spans="1:4" x14ac:dyDescent="0.2">
      <c r="A2476" s="158"/>
      <c r="D2476" s="138"/>
    </row>
    <row r="2477" spans="1:4" x14ac:dyDescent="0.2">
      <c r="A2477" s="158"/>
      <c r="D2477" s="138"/>
    </row>
    <row r="2478" spans="1:4" x14ac:dyDescent="0.2">
      <c r="A2478" s="158"/>
      <c r="D2478" s="138"/>
    </row>
    <row r="2479" spans="1:4" x14ac:dyDescent="0.2">
      <c r="A2479" s="158"/>
      <c r="D2479" s="138"/>
    </row>
    <row r="2480" spans="1:4" x14ac:dyDescent="0.2">
      <c r="A2480" s="158"/>
      <c r="D2480" s="138"/>
    </row>
    <row r="2481" spans="1:4" x14ac:dyDescent="0.2">
      <c r="A2481" s="158"/>
      <c r="D2481" s="138"/>
    </row>
    <row r="2482" spans="1:4" x14ac:dyDescent="0.2">
      <c r="A2482" s="158"/>
      <c r="D2482" s="138"/>
    </row>
    <row r="2483" spans="1:4" x14ac:dyDescent="0.2">
      <c r="A2483" s="158"/>
      <c r="D2483" s="138"/>
    </row>
    <row r="2484" spans="1:4" x14ac:dyDescent="0.2">
      <c r="A2484" s="158"/>
      <c r="D2484" s="138"/>
    </row>
    <row r="2485" spans="1:4" x14ac:dyDescent="0.2">
      <c r="A2485" s="158"/>
      <c r="D2485" s="138"/>
    </row>
    <row r="2486" spans="1:4" x14ac:dyDescent="0.2">
      <c r="A2486" s="158"/>
      <c r="D2486" s="138"/>
    </row>
    <row r="2487" spans="1:4" x14ac:dyDescent="0.2">
      <c r="A2487" s="158"/>
      <c r="D2487" s="138"/>
    </row>
    <row r="2488" spans="1:4" x14ac:dyDescent="0.2">
      <c r="A2488" s="158"/>
      <c r="D2488" s="138"/>
    </row>
    <row r="2489" spans="1:4" x14ac:dyDescent="0.2">
      <c r="A2489" s="158"/>
      <c r="D2489" s="138"/>
    </row>
    <row r="2490" spans="1:4" x14ac:dyDescent="0.2">
      <c r="A2490" s="158"/>
      <c r="D2490" s="138"/>
    </row>
    <row r="2491" spans="1:4" x14ac:dyDescent="0.2">
      <c r="A2491" s="158"/>
      <c r="D2491" s="138"/>
    </row>
    <row r="2492" spans="1:4" x14ac:dyDescent="0.2">
      <c r="A2492" s="158"/>
      <c r="D2492" s="138"/>
    </row>
    <row r="2493" spans="1:4" x14ac:dyDescent="0.2">
      <c r="A2493" s="158"/>
      <c r="D2493" s="138"/>
    </row>
    <row r="2494" spans="1:4" x14ac:dyDescent="0.2">
      <c r="A2494" s="158"/>
      <c r="D2494" s="138"/>
    </row>
    <row r="2495" spans="1:4" x14ac:dyDescent="0.2">
      <c r="A2495" s="158"/>
      <c r="D2495" s="138"/>
    </row>
    <row r="2496" spans="1:4" x14ac:dyDescent="0.2">
      <c r="A2496" s="158"/>
      <c r="D2496" s="138"/>
    </row>
    <row r="2497" spans="1:4" x14ac:dyDescent="0.2">
      <c r="A2497" s="158"/>
      <c r="D2497" s="138"/>
    </row>
    <row r="2498" spans="1:4" x14ac:dyDescent="0.2">
      <c r="A2498" s="158"/>
      <c r="D2498" s="138"/>
    </row>
    <row r="2499" spans="1:4" x14ac:dyDescent="0.2">
      <c r="A2499" s="158"/>
      <c r="D2499" s="138"/>
    </row>
    <row r="2500" spans="1:4" x14ac:dyDescent="0.2">
      <c r="A2500" s="158"/>
      <c r="D2500" s="138"/>
    </row>
    <row r="2501" spans="1:4" x14ac:dyDescent="0.2">
      <c r="A2501" s="158"/>
      <c r="D2501" s="138"/>
    </row>
    <row r="2502" spans="1:4" x14ac:dyDescent="0.2">
      <c r="A2502" s="158"/>
      <c r="D2502" s="138"/>
    </row>
    <row r="2503" spans="1:4" x14ac:dyDescent="0.2">
      <c r="A2503" s="158"/>
      <c r="D2503" s="138"/>
    </row>
    <row r="2504" spans="1:4" x14ac:dyDescent="0.2">
      <c r="A2504" s="158"/>
      <c r="D2504" s="138"/>
    </row>
    <row r="2505" spans="1:4" x14ac:dyDescent="0.2">
      <c r="A2505" s="158"/>
      <c r="D2505" s="138"/>
    </row>
    <row r="2506" spans="1:4" x14ac:dyDescent="0.2">
      <c r="A2506" s="158"/>
      <c r="D2506" s="138"/>
    </row>
    <row r="2507" spans="1:4" x14ac:dyDescent="0.2">
      <c r="A2507" s="158"/>
      <c r="D2507" s="138"/>
    </row>
    <row r="2508" spans="1:4" x14ac:dyDescent="0.2">
      <c r="A2508" s="158"/>
      <c r="D2508" s="138"/>
    </row>
    <row r="2509" spans="1:4" x14ac:dyDescent="0.2">
      <c r="A2509" s="158"/>
      <c r="D2509" s="138"/>
    </row>
    <row r="2510" spans="1:4" x14ac:dyDescent="0.2">
      <c r="A2510" s="158"/>
      <c r="D2510" s="138"/>
    </row>
    <row r="2511" spans="1:4" x14ac:dyDescent="0.2">
      <c r="A2511" s="158"/>
      <c r="D2511" s="138"/>
    </row>
    <row r="2512" spans="1:4" x14ac:dyDescent="0.2">
      <c r="A2512" s="158"/>
      <c r="D2512" s="138"/>
    </row>
    <row r="2513" spans="1:4" x14ac:dyDescent="0.2">
      <c r="A2513" s="158"/>
      <c r="D2513" s="138"/>
    </row>
    <row r="2514" spans="1:4" x14ac:dyDescent="0.2">
      <c r="A2514" s="158"/>
      <c r="D2514" s="138"/>
    </row>
    <row r="2515" spans="1:4" x14ac:dyDescent="0.2">
      <c r="A2515" s="158"/>
      <c r="D2515" s="138"/>
    </row>
    <row r="2516" spans="1:4" x14ac:dyDescent="0.2">
      <c r="A2516" s="158"/>
      <c r="D2516" s="138"/>
    </row>
    <row r="2517" spans="1:4" x14ac:dyDescent="0.2">
      <c r="A2517" s="158"/>
      <c r="D2517" s="138"/>
    </row>
    <row r="2518" spans="1:4" x14ac:dyDescent="0.2">
      <c r="A2518" s="158"/>
      <c r="D2518" s="138"/>
    </row>
    <row r="2519" spans="1:4" x14ac:dyDescent="0.2">
      <c r="A2519" s="158"/>
      <c r="D2519" s="138"/>
    </row>
    <row r="2520" spans="1:4" x14ac:dyDescent="0.2">
      <c r="A2520" s="158"/>
      <c r="D2520" s="138"/>
    </row>
    <row r="2521" spans="1:4" x14ac:dyDescent="0.2">
      <c r="A2521" s="158"/>
      <c r="D2521" s="138"/>
    </row>
    <row r="2522" spans="1:4" x14ac:dyDescent="0.2">
      <c r="A2522" s="158"/>
      <c r="D2522" s="138"/>
    </row>
    <row r="2523" spans="1:4" x14ac:dyDescent="0.2">
      <c r="A2523" s="158"/>
      <c r="D2523" s="138"/>
    </row>
    <row r="2524" spans="1:4" x14ac:dyDescent="0.2">
      <c r="A2524" s="158"/>
      <c r="D2524" s="138"/>
    </row>
    <row r="2525" spans="1:4" x14ac:dyDescent="0.2">
      <c r="A2525" s="158"/>
      <c r="D2525" s="138"/>
    </row>
    <row r="2526" spans="1:4" x14ac:dyDescent="0.2">
      <c r="A2526" s="158"/>
      <c r="D2526" s="138"/>
    </row>
    <row r="2527" spans="1:4" x14ac:dyDescent="0.2">
      <c r="A2527" s="158"/>
      <c r="D2527" s="138"/>
    </row>
    <row r="2528" spans="1:4" x14ac:dyDescent="0.2">
      <c r="A2528" s="158"/>
      <c r="D2528" s="138"/>
    </row>
    <row r="2529" spans="1:4" x14ac:dyDescent="0.2">
      <c r="A2529" s="158"/>
      <c r="D2529" s="138"/>
    </row>
    <row r="2530" spans="1:4" x14ac:dyDescent="0.2">
      <c r="A2530" s="158"/>
      <c r="D2530" s="138"/>
    </row>
    <row r="2531" spans="1:4" x14ac:dyDescent="0.2">
      <c r="A2531" s="158"/>
      <c r="D2531" s="138"/>
    </row>
    <row r="2532" spans="1:4" x14ac:dyDescent="0.2">
      <c r="A2532" s="158"/>
      <c r="D2532" s="138"/>
    </row>
    <row r="2533" spans="1:4" x14ac:dyDescent="0.2">
      <c r="A2533" s="158"/>
      <c r="D2533" s="138"/>
    </row>
    <row r="2534" spans="1:4" x14ac:dyDescent="0.2">
      <c r="A2534" s="158"/>
      <c r="D2534" s="138"/>
    </row>
    <row r="2535" spans="1:4" x14ac:dyDescent="0.2">
      <c r="A2535" s="158"/>
      <c r="D2535" s="138"/>
    </row>
    <row r="2536" spans="1:4" x14ac:dyDescent="0.2">
      <c r="A2536" s="158"/>
      <c r="D2536" s="138"/>
    </row>
    <row r="2537" spans="1:4" x14ac:dyDescent="0.2">
      <c r="A2537" s="158"/>
      <c r="D2537" s="138"/>
    </row>
    <row r="2538" spans="1:4" x14ac:dyDescent="0.2">
      <c r="A2538" s="158"/>
      <c r="D2538" s="138"/>
    </row>
    <row r="2539" spans="1:4" x14ac:dyDescent="0.2">
      <c r="A2539" s="158"/>
      <c r="D2539" s="138"/>
    </row>
    <row r="2540" spans="1:4" x14ac:dyDescent="0.2">
      <c r="A2540" s="158"/>
      <c r="D2540" s="138"/>
    </row>
    <row r="2541" spans="1:4" x14ac:dyDescent="0.2">
      <c r="A2541" s="158"/>
      <c r="D2541" s="138"/>
    </row>
    <row r="2542" spans="1:4" x14ac:dyDescent="0.2">
      <c r="A2542" s="158"/>
      <c r="D2542" s="138"/>
    </row>
    <row r="2543" spans="1:4" x14ac:dyDescent="0.2">
      <c r="A2543" s="158"/>
      <c r="D2543" s="138"/>
    </row>
    <row r="2544" spans="1:4" x14ac:dyDescent="0.2">
      <c r="A2544" s="158"/>
      <c r="D2544" s="138"/>
    </row>
    <row r="2545" spans="1:4" x14ac:dyDescent="0.2">
      <c r="A2545" s="158"/>
      <c r="D2545" s="138"/>
    </row>
    <row r="2546" spans="1:4" x14ac:dyDescent="0.2">
      <c r="A2546" s="158"/>
      <c r="D2546" s="138"/>
    </row>
    <row r="2547" spans="1:4" x14ac:dyDescent="0.2">
      <c r="A2547" s="158"/>
      <c r="D2547" s="138"/>
    </row>
    <row r="2548" spans="1:4" x14ac:dyDescent="0.2">
      <c r="A2548" s="158"/>
      <c r="D2548" s="138"/>
    </row>
    <row r="2549" spans="1:4" x14ac:dyDescent="0.2">
      <c r="A2549" s="158"/>
      <c r="D2549" s="138"/>
    </row>
    <row r="2550" spans="1:4" x14ac:dyDescent="0.2">
      <c r="A2550" s="158"/>
      <c r="D2550" s="138"/>
    </row>
    <row r="2551" spans="1:4" x14ac:dyDescent="0.2">
      <c r="A2551" s="158"/>
      <c r="D2551" s="138"/>
    </row>
    <row r="2552" spans="1:4" x14ac:dyDescent="0.2">
      <c r="A2552" s="158"/>
      <c r="D2552" s="138"/>
    </row>
    <row r="2553" spans="1:4" x14ac:dyDescent="0.2">
      <c r="A2553" s="158"/>
      <c r="D2553" s="138"/>
    </row>
    <row r="2554" spans="1:4" x14ac:dyDescent="0.2">
      <c r="A2554" s="158"/>
      <c r="D2554" s="138"/>
    </row>
    <row r="2555" spans="1:4" x14ac:dyDescent="0.2">
      <c r="A2555" s="158"/>
      <c r="D2555" s="138"/>
    </row>
    <row r="2556" spans="1:4" x14ac:dyDescent="0.2">
      <c r="A2556" s="158"/>
      <c r="D2556" s="138"/>
    </row>
    <row r="2557" spans="1:4" x14ac:dyDescent="0.2">
      <c r="A2557" s="158"/>
      <c r="D2557" s="138"/>
    </row>
    <row r="2558" spans="1:4" x14ac:dyDescent="0.2">
      <c r="A2558" s="158"/>
      <c r="D2558" s="138"/>
    </row>
    <row r="2559" spans="1:4" x14ac:dyDescent="0.2">
      <c r="A2559" s="158"/>
      <c r="D2559" s="138"/>
    </row>
    <row r="2560" spans="1:4" x14ac:dyDescent="0.2">
      <c r="A2560" s="158"/>
      <c r="D2560" s="138"/>
    </row>
    <row r="2561" spans="1:4" x14ac:dyDescent="0.2">
      <c r="A2561" s="158"/>
      <c r="D2561" s="138"/>
    </row>
    <row r="2562" spans="1:4" x14ac:dyDescent="0.2">
      <c r="A2562" s="158"/>
      <c r="D2562" s="138"/>
    </row>
    <row r="2563" spans="1:4" x14ac:dyDescent="0.2">
      <c r="A2563" s="158"/>
      <c r="D2563" s="138"/>
    </row>
    <row r="2564" spans="1:4" x14ac:dyDescent="0.2">
      <c r="A2564" s="158"/>
      <c r="D2564" s="138"/>
    </row>
    <row r="2565" spans="1:4" x14ac:dyDescent="0.2">
      <c r="A2565" s="158"/>
      <c r="D2565" s="138"/>
    </row>
    <row r="2566" spans="1:4" x14ac:dyDescent="0.2">
      <c r="A2566" s="158"/>
      <c r="D2566" s="138"/>
    </row>
    <row r="2567" spans="1:4" x14ac:dyDescent="0.2">
      <c r="A2567" s="158"/>
      <c r="D2567" s="138"/>
    </row>
    <row r="2568" spans="1:4" x14ac:dyDescent="0.2">
      <c r="A2568" s="158"/>
      <c r="D2568" s="138"/>
    </row>
    <row r="2569" spans="1:4" x14ac:dyDescent="0.2">
      <c r="A2569" s="158"/>
      <c r="D2569" s="138"/>
    </row>
    <row r="2570" spans="1:4" x14ac:dyDescent="0.2">
      <c r="A2570" s="158"/>
      <c r="D2570" s="138"/>
    </row>
    <row r="2571" spans="1:4" x14ac:dyDescent="0.2">
      <c r="A2571" s="158"/>
      <c r="D2571" s="138"/>
    </row>
    <row r="2572" spans="1:4" x14ac:dyDescent="0.2">
      <c r="A2572" s="158"/>
      <c r="D2572" s="138"/>
    </row>
    <row r="2573" spans="1:4" x14ac:dyDescent="0.2">
      <c r="A2573" s="158"/>
      <c r="D2573" s="138"/>
    </row>
    <row r="2574" spans="1:4" x14ac:dyDescent="0.2">
      <c r="A2574" s="158"/>
      <c r="D2574" s="138"/>
    </row>
    <row r="2575" spans="1:4" x14ac:dyDescent="0.2">
      <c r="A2575" s="158"/>
      <c r="D2575" s="138"/>
    </row>
    <row r="2576" spans="1:4" x14ac:dyDescent="0.2">
      <c r="A2576" s="158"/>
      <c r="D2576" s="138"/>
    </row>
    <row r="2577" spans="1:4" x14ac:dyDescent="0.2">
      <c r="A2577" s="158"/>
      <c r="D2577" s="138"/>
    </row>
    <row r="2578" spans="1:4" x14ac:dyDescent="0.2">
      <c r="A2578" s="158"/>
      <c r="D2578" s="138"/>
    </row>
    <row r="2579" spans="1:4" x14ac:dyDescent="0.2">
      <c r="A2579" s="158"/>
      <c r="D2579" s="138"/>
    </row>
    <row r="2580" spans="1:4" x14ac:dyDescent="0.2">
      <c r="A2580" s="158"/>
      <c r="D2580" s="138"/>
    </row>
    <row r="2581" spans="1:4" x14ac:dyDescent="0.2">
      <c r="A2581" s="158"/>
      <c r="D2581" s="138"/>
    </row>
    <row r="2582" spans="1:4" x14ac:dyDescent="0.2">
      <c r="A2582" s="158"/>
      <c r="D2582" s="138"/>
    </row>
    <row r="2583" spans="1:4" x14ac:dyDescent="0.2">
      <c r="A2583" s="158"/>
      <c r="D2583" s="138"/>
    </row>
    <row r="2584" spans="1:4" x14ac:dyDescent="0.2">
      <c r="A2584" s="158"/>
      <c r="D2584" s="138"/>
    </row>
    <row r="2585" spans="1:4" x14ac:dyDescent="0.2">
      <c r="A2585" s="158"/>
      <c r="D2585" s="138"/>
    </row>
    <row r="2586" spans="1:4" x14ac:dyDescent="0.2">
      <c r="A2586" s="158"/>
      <c r="D2586" s="138"/>
    </row>
    <row r="2587" spans="1:4" x14ac:dyDescent="0.2">
      <c r="A2587" s="158"/>
      <c r="D2587" s="138"/>
    </row>
    <row r="2588" spans="1:4" x14ac:dyDescent="0.2">
      <c r="A2588" s="158"/>
      <c r="D2588" s="138"/>
    </row>
    <row r="2589" spans="1:4" x14ac:dyDescent="0.2">
      <c r="A2589" s="158"/>
      <c r="D2589" s="138"/>
    </row>
    <row r="2590" spans="1:4" x14ac:dyDescent="0.2">
      <c r="A2590" s="158"/>
      <c r="D2590" s="138"/>
    </row>
    <row r="2591" spans="1:4" x14ac:dyDescent="0.2">
      <c r="A2591" s="158"/>
      <c r="D2591" s="138"/>
    </row>
    <row r="2592" spans="1:4" x14ac:dyDescent="0.2">
      <c r="A2592" s="158"/>
      <c r="D2592" s="138"/>
    </row>
    <row r="2593" spans="1:4" x14ac:dyDescent="0.2">
      <c r="A2593" s="158"/>
      <c r="D2593" s="138"/>
    </row>
    <row r="2594" spans="1:4" x14ac:dyDescent="0.2">
      <c r="A2594" s="158"/>
      <c r="D2594" s="138"/>
    </row>
    <row r="2595" spans="1:4" x14ac:dyDescent="0.2">
      <c r="A2595" s="158"/>
      <c r="D2595" s="138"/>
    </row>
    <row r="2596" spans="1:4" x14ac:dyDescent="0.2">
      <c r="A2596" s="158"/>
      <c r="D2596" s="138"/>
    </row>
    <row r="2597" spans="1:4" x14ac:dyDescent="0.2">
      <c r="A2597" s="158"/>
      <c r="D2597" s="138"/>
    </row>
    <row r="2598" spans="1:4" x14ac:dyDescent="0.2">
      <c r="A2598" s="158"/>
      <c r="D2598" s="138"/>
    </row>
    <row r="2599" spans="1:4" x14ac:dyDescent="0.2">
      <c r="A2599" s="158"/>
      <c r="D2599" s="138"/>
    </row>
    <row r="2600" spans="1:4" x14ac:dyDescent="0.2">
      <c r="A2600" s="158"/>
      <c r="D2600" s="138"/>
    </row>
    <row r="2601" spans="1:4" x14ac:dyDescent="0.2">
      <c r="A2601" s="158"/>
      <c r="D2601" s="138"/>
    </row>
    <row r="2602" spans="1:4" x14ac:dyDescent="0.2">
      <c r="A2602" s="158"/>
      <c r="D2602" s="138"/>
    </row>
    <row r="2603" spans="1:4" x14ac:dyDescent="0.2">
      <c r="A2603" s="158"/>
      <c r="D2603" s="138"/>
    </row>
    <row r="2604" spans="1:4" x14ac:dyDescent="0.2">
      <c r="A2604" s="158"/>
      <c r="D2604" s="138"/>
    </row>
    <row r="2605" spans="1:4" x14ac:dyDescent="0.2">
      <c r="A2605" s="158"/>
      <c r="D2605" s="138"/>
    </row>
    <row r="2606" spans="1:4" x14ac:dyDescent="0.2">
      <c r="A2606" s="158"/>
      <c r="D2606" s="138"/>
    </row>
    <row r="2607" spans="1:4" x14ac:dyDescent="0.2">
      <c r="A2607" s="158"/>
      <c r="D2607" s="138"/>
    </row>
    <row r="2608" spans="1:4" x14ac:dyDescent="0.2">
      <c r="A2608" s="158"/>
      <c r="D2608" s="138"/>
    </row>
    <row r="2609" spans="1:4" x14ac:dyDescent="0.2">
      <c r="A2609" s="158"/>
      <c r="D2609" s="138"/>
    </row>
    <row r="2610" spans="1:4" x14ac:dyDescent="0.2">
      <c r="A2610" s="158"/>
      <c r="D2610" s="138"/>
    </row>
    <row r="2611" spans="1:4" x14ac:dyDescent="0.2">
      <c r="A2611" s="158"/>
      <c r="D2611" s="138"/>
    </row>
    <row r="2612" spans="1:4" x14ac:dyDescent="0.2">
      <c r="A2612" s="158"/>
      <c r="D2612" s="138"/>
    </row>
    <row r="2613" spans="1:4" x14ac:dyDescent="0.2">
      <c r="A2613" s="158"/>
      <c r="D2613" s="138"/>
    </row>
    <row r="2614" spans="1:4" x14ac:dyDescent="0.2">
      <c r="A2614" s="158"/>
      <c r="D2614" s="138"/>
    </row>
    <row r="2615" spans="1:4" x14ac:dyDescent="0.2">
      <c r="A2615" s="158"/>
      <c r="D2615" s="138"/>
    </row>
    <row r="2616" spans="1:4" x14ac:dyDescent="0.2">
      <c r="A2616" s="158"/>
      <c r="D2616" s="138"/>
    </row>
    <row r="2617" spans="1:4" x14ac:dyDescent="0.2">
      <c r="A2617" s="158"/>
      <c r="D2617" s="138"/>
    </row>
    <row r="2618" spans="1:4" x14ac:dyDescent="0.2">
      <c r="A2618" s="158"/>
      <c r="D2618" s="138"/>
    </row>
    <row r="2619" spans="1:4" x14ac:dyDescent="0.2">
      <c r="A2619" s="158"/>
      <c r="D2619" s="138"/>
    </row>
    <row r="2620" spans="1:4" x14ac:dyDescent="0.2">
      <c r="A2620" s="158"/>
      <c r="D2620" s="138"/>
    </row>
    <row r="2621" spans="1:4" x14ac:dyDescent="0.2">
      <c r="A2621" s="158"/>
      <c r="D2621" s="138"/>
    </row>
    <row r="2622" spans="1:4" x14ac:dyDescent="0.2">
      <c r="A2622" s="158"/>
      <c r="D2622" s="138"/>
    </row>
    <row r="2623" spans="1:4" x14ac:dyDescent="0.2">
      <c r="A2623" s="158"/>
      <c r="D2623" s="138"/>
    </row>
    <row r="2624" spans="1:4" x14ac:dyDescent="0.2">
      <c r="A2624" s="158"/>
      <c r="D2624" s="138"/>
    </row>
    <row r="2625" spans="1:4" x14ac:dyDescent="0.2">
      <c r="A2625" s="158"/>
      <c r="D2625" s="138"/>
    </row>
    <row r="2626" spans="1:4" x14ac:dyDescent="0.2">
      <c r="A2626" s="158"/>
      <c r="D2626" s="138"/>
    </row>
    <row r="2627" spans="1:4" x14ac:dyDescent="0.2">
      <c r="A2627" s="158"/>
      <c r="D2627" s="138"/>
    </row>
    <row r="2628" spans="1:4" x14ac:dyDescent="0.2">
      <c r="A2628" s="158"/>
      <c r="D2628" s="138"/>
    </row>
    <row r="2629" spans="1:4" x14ac:dyDescent="0.2">
      <c r="A2629" s="158"/>
      <c r="D2629" s="138"/>
    </row>
    <row r="2630" spans="1:4" x14ac:dyDescent="0.2">
      <c r="A2630" s="158"/>
      <c r="D2630" s="138"/>
    </row>
    <row r="2631" spans="1:4" x14ac:dyDescent="0.2">
      <c r="A2631" s="158"/>
      <c r="D2631" s="138"/>
    </row>
    <row r="2632" spans="1:4" x14ac:dyDescent="0.2">
      <c r="A2632" s="158"/>
      <c r="D2632" s="138"/>
    </row>
    <row r="2633" spans="1:4" x14ac:dyDescent="0.2">
      <c r="A2633" s="158"/>
      <c r="D2633" s="138"/>
    </row>
    <row r="2634" spans="1:4" x14ac:dyDescent="0.2">
      <c r="A2634" s="158"/>
      <c r="D2634" s="138"/>
    </row>
    <row r="2635" spans="1:4" x14ac:dyDescent="0.2">
      <c r="A2635" s="158"/>
      <c r="D2635" s="138"/>
    </row>
    <row r="2636" spans="1:4" x14ac:dyDescent="0.2">
      <c r="A2636" s="158"/>
      <c r="D2636" s="138"/>
    </row>
    <row r="2637" spans="1:4" x14ac:dyDescent="0.2">
      <c r="A2637" s="158"/>
      <c r="D2637" s="138"/>
    </row>
    <row r="2638" spans="1:4" x14ac:dyDescent="0.2">
      <c r="A2638" s="158"/>
      <c r="D2638" s="138"/>
    </row>
    <row r="2639" spans="1:4" x14ac:dyDescent="0.2">
      <c r="A2639" s="158"/>
      <c r="D2639" s="138"/>
    </row>
    <row r="2640" spans="1:4" x14ac:dyDescent="0.2">
      <c r="A2640" s="158"/>
      <c r="D2640" s="138"/>
    </row>
    <row r="2641" spans="1:4" x14ac:dyDescent="0.2">
      <c r="A2641" s="158"/>
      <c r="D2641" s="138"/>
    </row>
    <row r="2642" spans="1:4" x14ac:dyDescent="0.2">
      <c r="A2642" s="158"/>
      <c r="D2642" s="138"/>
    </row>
    <row r="2643" spans="1:4" x14ac:dyDescent="0.2">
      <c r="A2643" s="158"/>
      <c r="D2643" s="138"/>
    </row>
    <row r="2644" spans="1:4" x14ac:dyDescent="0.2">
      <c r="A2644" s="158"/>
      <c r="D2644" s="138"/>
    </row>
    <row r="2645" spans="1:4" x14ac:dyDescent="0.2">
      <c r="A2645" s="158"/>
      <c r="D2645" s="138"/>
    </row>
    <row r="2646" spans="1:4" x14ac:dyDescent="0.2">
      <c r="A2646" s="158"/>
      <c r="D2646" s="138"/>
    </row>
    <row r="2647" spans="1:4" x14ac:dyDescent="0.2">
      <c r="A2647" s="158"/>
      <c r="D2647" s="138"/>
    </row>
    <row r="2648" spans="1:4" x14ac:dyDescent="0.2">
      <c r="A2648" s="158"/>
      <c r="D2648" s="138"/>
    </row>
    <row r="2649" spans="1:4" x14ac:dyDescent="0.2">
      <c r="A2649" s="158"/>
      <c r="D2649" s="138"/>
    </row>
    <row r="2650" spans="1:4" x14ac:dyDescent="0.2">
      <c r="A2650" s="158"/>
      <c r="D2650" s="138"/>
    </row>
    <row r="2651" spans="1:4" x14ac:dyDescent="0.2">
      <c r="A2651" s="158"/>
      <c r="D2651" s="138"/>
    </row>
    <row r="2652" spans="1:4" x14ac:dyDescent="0.2">
      <c r="A2652" s="158"/>
      <c r="D2652" s="138"/>
    </row>
    <row r="2653" spans="1:4" x14ac:dyDescent="0.2">
      <c r="A2653" s="158"/>
      <c r="D2653" s="138"/>
    </row>
    <row r="2654" spans="1:4" x14ac:dyDescent="0.2">
      <c r="A2654" s="158"/>
      <c r="D2654" s="138"/>
    </row>
    <row r="2655" spans="1:4" x14ac:dyDescent="0.2">
      <c r="A2655" s="158"/>
      <c r="D2655" s="138"/>
    </row>
    <row r="2656" spans="1:4" x14ac:dyDescent="0.2">
      <c r="A2656" s="158"/>
      <c r="D2656" s="138"/>
    </row>
    <row r="2657" spans="1:4" x14ac:dyDescent="0.2">
      <c r="A2657" s="158"/>
      <c r="D2657" s="138"/>
    </row>
    <row r="2658" spans="1:4" x14ac:dyDescent="0.2">
      <c r="A2658" s="158"/>
      <c r="D2658" s="138"/>
    </row>
    <row r="2659" spans="1:4" x14ac:dyDescent="0.2">
      <c r="A2659" s="158"/>
      <c r="D2659" s="138"/>
    </row>
    <row r="2660" spans="1:4" x14ac:dyDescent="0.2">
      <c r="A2660" s="158"/>
      <c r="D2660" s="138"/>
    </row>
    <row r="2661" spans="1:4" x14ac:dyDescent="0.2">
      <c r="A2661" s="158"/>
      <c r="D2661" s="138"/>
    </row>
    <row r="2662" spans="1:4" x14ac:dyDescent="0.2">
      <c r="A2662" s="158"/>
      <c r="D2662" s="138"/>
    </row>
    <row r="2663" spans="1:4" x14ac:dyDescent="0.2">
      <c r="A2663" s="158"/>
      <c r="D2663" s="138"/>
    </row>
    <row r="2664" spans="1:4" x14ac:dyDescent="0.2">
      <c r="A2664" s="158"/>
      <c r="D2664" s="138"/>
    </row>
    <row r="2665" spans="1:4" x14ac:dyDescent="0.2">
      <c r="A2665" s="158"/>
      <c r="D2665" s="138"/>
    </row>
    <row r="2666" spans="1:4" x14ac:dyDescent="0.2">
      <c r="A2666" s="158"/>
      <c r="D2666" s="138"/>
    </row>
    <row r="2667" spans="1:4" x14ac:dyDescent="0.2">
      <c r="A2667" s="158"/>
      <c r="D2667" s="138"/>
    </row>
    <row r="2668" spans="1:4" x14ac:dyDescent="0.2">
      <c r="A2668" s="158"/>
      <c r="D2668" s="138"/>
    </row>
    <row r="2669" spans="1:4" x14ac:dyDescent="0.2">
      <c r="A2669" s="158"/>
      <c r="D2669" s="138"/>
    </row>
    <row r="2670" spans="1:4" x14ac:dyDescent="0.2">
      <c r="A2670" s="158"/>
      <c r="D2670" s="138"/>
    </row>
    <row r="2671" spans="1:4" x14ac:dyDescent="0.2">
      <c r="A2671" s="158"/>
      <c r="D2671" s="138"/>
    </row>
    <row r="2672" spans="1:4" x14ac:dyDescent="0.2">
      <c r="A2672" s="158"/>
      <c r="D2672" s="138"/>
    </row>
    <row r="2673" spans="1:4" x14ac:dyDescent="0.2">
      <c r="A2673" s="158"/>
      <c r="D2673" s="138"/>
    </row>
    <row r="2674" spans="1:4" x14ac:dyDescent="0.2">
      <c r="A2674" s="158"/>
      <c r="D2674" s="138"/>
    </row>
    <row r="2675" spans="1:4" x14ac:dyDescent="0.2">
      <c r="A2675" s="158"/>
      <c r="D2675" s="138"/>
    </row>
    <row r="2676" spans="1:4" x14ac:dyDescent="0.2">
      <c r="A2676" s="158"/>
      <c r="D2676" s="138"/>
    </row>
    <row r="2677" spans="1:4" x14ac:dyDescent="0.2">
      <c r="A2677" s="158"/>
      <c r="D2677" s="138"/>
    </row>
    <row r="2678" spans="1:4" x14ac:dyDescent="0.2">
      <c r="A2678" s="158"/>
      <c r="D2678" s="138"/>
    </row>
    <row r="2679" spans="1:4" x14ac:dyDescent="0.2">
      <c r="A2679" s="158"/>
      <c r="D2679" s="138"/>
    </row>
    <row r="2680" spans="1:4" x14ac:dyDescent="0.2">
      <c r="A2680" s="158"/>
      <c r="D2680" s="138"/>
    </row>
    <row r="2681" spans="1:4" x14ac:dyDescent="0.2">
      <c r="A2681" s="158"/>
      <c r="D2681" s="138"/>
    </row>
    <row r="2682" spans="1:4" x14ac:dyDescent="0.2">
      <c r="A2682" s="158"/>
      <c r="D2682" s="138"/>
    </row>
    <row r="2683" spans="1:4" x14ac:dyDescent="0.2">
      <c r="A2683" s="158"/>
      <c r="D2683" s="138"/>
    </row>
    <row r="2684" spans="1:4" x14ac:dyDescent="0.2">
      <c r="A2684" s="158"/>
      <c r="D2684" s="138"/>
    </row>
    <row r="2685" spans="1:4" x14ac:dyDescent="0.2">
      <c r="A2685" s="158"/>
      <c r="D2685" s="138"/>
    </row>
    <row r="2686" spans="1:4" x14ac:dyDescent="0.2">
      <c r="A2686" s="158"/>
      <c r="D2686" s="138"/>
    </row>
    <row r="2687" spans="1:4" x14ac:dyDescent="0.2">
      <c r="A2687" s="158"/>
      <c r="D2687" s="138"/>
    </row>
    <row r="2688" spans="1:4" x14ac:dyDescent="0.2">
      <c r="A2688" s="158"/>
      <c r="D2688" s="138"/>
    </row>
    <row r="2689" spans="1:4" x14ac:dyDescent="0.2">
      <c r="A2689" s="158"/>
      <c r="D2689" s="138"/>
    </row>
    <row r="2690" spans="1:4" x14ac:dyDescent="0.2">
      <c r="A2690" s="158"/>
      <c r="D2690" s="138"/>
    </row>
    <row r="2691" spans="1:4" x14ac:dyDescent="0.2">
      <c r="A2691" s="158"/>
      <c r="D2691" s="138"/>
    </row>
    <row r="2692" spans="1:4" x14ac:dyDescent="0.2">
      <c r="A2692" s="158"/>
      <c r="D2692" s="138"/>
    </row>
    <row r="2693" spans="1:4" x14ac:dyDescent="0.2">
      <c r="A2693" s="158"/>
      <c r="D2693" s="138"/>
    </row>
    <row r="2694" spans="1:4" x14ac:dyDescent="0.2">
      <c r="A2694" s="158"/>
      <c r="D2694" s="138"/>
    </row>
    <row r="2695" spans="1:4" x14ac:dyDescent="0.2">
      <c r="A2695" s="158"/>
      <c r="D2695" s="138"/>
    </row>
    <row r="2696" spans="1:4" x14ac:dyDescent="0.2">
      <c r="A2696" s="158"/>
      <c r="D2696" s="138"/>
    </row>
    <row r="2697" spans="1:4" x14ac:dyDescent="0.2">
      <c r="A2697" s="158"/>
      <c r="D2697" s="138"/>
    </row>
    <row r="2698" spans="1:4" x14ac:dyDescent="0.2">
      <c r="A2698" s="158"/>
      <c r="D2698" s="138"/>
    </row>
    <row r="2699" spans="1:4" x14ac:dyDescent="0.2">
      <c r="A2699" s="158"/>
      <c r="D2699" s="138"/>
    </row>
    <row r="2700" spans="1:4" x14ac:dyDescent="0.2">
      <c r="A2700" s="158"/>
      <c r="D2700" s="138"/>
    </row>
    <row r="2701" spans="1:4" x14ac:dyDescent="0.2">
      <c r="A2701" s="158"/>
      <c r="D2701" s="138"/>
    </row>
    <row r="2702" spans="1:4" x14ac:dyDescent="0.2">
      <c r="A2702" s="158"/>
      <c r="D2702" s="138"/>
    </row>
    <row r="2703" spans="1:4" x14ac:dyDescent="0.2">
      <c r="A2703" s="158"/>
      <c r="D2703" s="138"/>
    </row>
    <row r="2704" spans="1:4" x14ac:dyDescent="0.2">
      <c r="A2704" s="158"/>
      <c r="D2704" s="138"/>
    </row>
    <row r="2705" spans="1:4" x14ac:dyDescent="0.2">
      <c r="A2705" s="158"/>
      <c r="D2705" s="138"/>
    </row>
    <row r="2706" spans="1:4" x14ac:dyDescent="0.2">
      <c r="A2706" s="158"/>
      <c r="D2706" s="138"/>
    </row>
    <row r="2707" spans="1:4" x14ac:dyDescent="0.2">
      <c r="A2707" s="158"/>
      <c r="D2707" s="138"/>
    </row>
    <row r="2708" spans="1:4" x14ac:dyDescent="0.2">
      <c r="A2708" s="158"/>
      <c r="D2708" s="138"/>
    </row>
    <row r="2709" spans="1:4" x14ac:dyDescent="0.2">
      <c r="A2709" s="158"/>
      <c r="D2709" s="138"/>
    </row>
    <row r="2710" spans="1:4" x14ac:dyDescent="0.2">
      <c r="A2710" s="158"/>
      <c r="D2710" s="138"/>
    </row>
    <row r="2711" spans="1:4" x14ac:dyDescent="0.2">
      <c r="A2711" s="158"/>
      <c r="D2711" s="138"/>
    </row>
    <row r="2712" spans="1:4" x14ac:dyDescent="0.2">
      <c r="A2712" s="158"/>
      <c r="D2712" s="138"/>
    </row>
    <row r="2713" spans="1:4" x14ac:dyDescent="0.2">
      <c r="A2713" s="158"/>
      <c r="D2713" s="138"/>
    </row>
    <row r="2714" spans="1:4" x14ac:dyDescent="0.2">
      <c r="A2714" s="158"/>
      <c r="D2714" s="138"/>
    </row>
    <row r="2715" spans="1:4" x14ac:dyDescent="0.2">
      <c r="A2715" s="158"/>
      <c r="D2715" s="138"/>
    </row>
    <row r="2716" spans="1:4" x14ac:dyDescent="0.2">
      <c r="A2716" s="158"/>
      <c r="D2716" s="138"/>
    </row>
    <row r="2717" spans="1:4" x14ac:dyDescent="0.2">
      <c r="A2717" s="158"/>
      <c r="D2717" s="138"/>
    </row>
    <row r="2718" spans="1:4" x14ac:dyDescent="0.2">
      <c r="A2718" s="158"/>
      <c r="D2718" s="138"/>
    </row>
    <row r="2719" spans="1:4" x14ac:dyDescent="0.2">
      <c r="A2719" s="158"/>
      <c r="D2719" s="138"/>
    </row>
    <row r="2720" spans="1:4" x14ac:dyDescent="0.2">
      <c r="A2720" s="158"/>
      <c r="D2720" s="138"/>
    </row>
    <row r="2721" spans="1:4" x14ac:dyDescent="0.2">
      <c r="A2721" s="158"/>
      <c r="D2721" s="138"/>
    </row>
    <row r="2722" spans="1:4" x14ac:dyDescent="0.2">
      <c r="A2722" s="158"/>
      <c r="D2722" s="138"/>
    </row>
    <row r="2723" spans="1:4" x14ac:dyDescent="0.2">
      <c r="A2723" s="158"/>
      <c r="D2723" s="138"/>
    </row>
    <row r="2724" spans="1:4" x14ac:dyDescent="0.2">
      <c r="A2724" s="158"/>
      <c r="D2724" s="138"/>
    </row>
    <row r="2725" spans="1:4" x14ac:dyDescent="0.2">
      <c r="A2725" s="158"/>
      <c r="D2725" s="138"/>
    </row>
    <row r="2726" spans="1:4" x14ac:dyDescent="0.2">
      <c r="A2726" s="158"/>
      <c r="D2726" s="138"/>
    </row>
    <row r="2727" spans="1:4" x14ac:dyDescent="0.2">
      <c r="A2727" s="158"/>
      <c r="D2727" s="138"/>
    </row>
    <row r="2728" spans="1:4" x14ac:dyDescent="0.2">
      <c r="A2728" s="158"/>
      <c r="D2728" s="138"/>
    </row>
    <row r="2729" spans="1:4" x14ac:dyDescent="0.2">
      <c r="A2729" s="158"/>
      <c r="D2729" s="138"/>
    </row>
    <row r="2730" spans="1:4" x14ac:dyDescent="0.2">
      <c r="A2730" s="158"/>
      <c r="D2730" s="138"/>
    </row>
    <row r="2731" spans="1:4" x14ac:dyDescent="0.2">
      <c r="A2731" s="158"/>
      <c r="D2731" s="138"/>
    </row>
    <row r="2732" spans="1:4" x14ac:dyDescent="0.2">
      <c r="A2732" s="158"/>
      <c r="D2732" s="138"/>
    </row>
    <row r="2733" spans="1:4" x14ac:dyDescent="0.2">
      <c r="A2733" s="158"/>
      <c r="D2733" s="138"/>
    </row>
    <row r="2734" spans="1:4" x14ac:dyDescent="0.2">
      <c r="A2734" s="158"/>
      <c r="D2734" s="138"/>
    </row>
    <row r="2735" spans="1:4" x14ac:dyDescent="0.2">
      <c r="A2735" s="158"/>
      <c r="D2735" s="138"/>
    </row>
    <row r="2736" spans="1:4" x14ac:dyDescent="0.2">
      <c r="A2736" s="158"/>
      <c r="D2736" s="138"/>
    </row>
    <row r="2737" spans="1:4" x14ac:dyDescent="0.2">
      <c r="A2737" s="158"/>
      <c r="D2737" s="138"/>
    </row>
    <row r="2738" spans="1:4" x14ac:dyDescent="0.2">
      <c r="A2738" s="158"/>
      <c r="D2738" s="138"/>
    </row>
    <row r="2739" spans="1:4" x14ac:dyDescent="0.2">
      <c r="A2739" s="158"/>
      <c r="D2739" s="138"/>
    </row>
    <row r="2740" spans="1:4" x14ac:dyDescent="0.2">
      <c r="A2740" s="158"/>
      <c r="D2740" s="138"/>
    </row>
    <row r="2741" spans="1:4" x14ac:dyDescent="0.2">
      <c r="A2741" s="158"/>
      <c r="D2741" s="138"/>
    </row>
    <row r="2742" spans="1:4" x14ac:dyDescent="0.2">
      <c r="A2742" s="158"/>
      <c r="D2742" s="138"/>
    </row>
    <row r="2743" spans="1:4" x14ac:dyDescent="0.2">
      <c r="A2743" s="158"/>
      <c r="D2743" s="138"/>
    </row>
    <row r="2744" spans="1:4" x14ac:dyDescent="0.2">
      <c r="A2744" s="158"/>
      <c r="D2744" s="138"/>
    </row>
    <row r="2745" spans="1:4" x14ac:dyDescent="0.2">
      <c r="A2745" s="158"/>
      <c r="D2745" s="138"/>
    </row>
    <row r="2746" spans="1:4" x14ac:dyDescent="0.2">
      <c r="A2746" s="158"/>
      <c r="D2746" s="138"/>
    </row>
    <row r="2747" spans="1:4" x14ac:dyDescent="0.2">
      <c r="A2747" s="158"/>
      <c r="D2747" s="138"/>
    </row>
    <row r="2748" spans="1:4" x14ac:dyDescent="0.2">
      <c r="A2748" s="158"/>
      <c r="D2748" s="138"/>
    </row>
    <row r="2749" spans="1:4" x14ac:dyDescent="0.2">
      <c r="A2749" s="158"/>
      <c r="D2749" s="138"/>
    </row>
    <row r="2750" spans="1:4" x14ac:dyDescent="0.2">
      <c r="A2750" s="158"/>
      <c r="D2750" s="138"/>
    </row>
    <row r="2751" spans="1:4" x14ac:dyDescent="0.2">
      <c r="A2751" s="158"/>
      <c r="D2751" s="138"/>
    </row>
    <row r="2752" spans="1:4" x14ac:dyDescent="0.2">
      <c r="A2752" s="158"/>
      <c r="D2752" s="138"/>
    </row>
    <row r="2753" spans="1:4" x14ac:dyDescent="0.2">
      <c r="A2753" s="158"/>
      <c r="D2753" s="138"/>
    </row>
    <row r="2754" spans="1:4" x14ac:dyDescent="0.2">
      <c r="A2754" s="158"/>
      <c r="D2754" s="138"/>
    </row>
    <row r="2755" spans="1:4" x14ac:dyDescent="0.2">
      <c r="A2755" s="158"/>
      <c r="D2755" s="138"/>
    </row>
    <row r="2756" spans="1:4" x14ac:dyDescent="0.2">
      <c r="A2756" s="158"/>
      <c r="D2756" s="138"/>
    </row>
    <row r="2757" spans="1:4" x14ac:dyDescent="0.2">
      <c r="A2757" s="158"/>
      <c r="D2757" s="138"/>
    </row>
    <row r="2758" spans="1:4" x14ac:dyDescent="0.2">
      <c r="A2758" s="158"/>
      <c r="D2758" s="138"/>
    </row>
    <row r="2759" spans="1:4" x14ac:dyDescent="0.2">
      <c r="A2759" s="158"/>
      <c r="D2759" s="138"/>
    </row>
    <row r="2760" spans="1:4" x14ac:dyDescent="0.2">
      <c r="A2760" s="158"/>
      <c r="D2760" s="138"/>
    </row>
    <row r="2761" spans="1:4" x14ac:dyDescent="0.2">
      <c r="A2761" s="158"/>
      <c r="D2761" s="138"/>
    </row>
    <row r="2762" spans="1:4" x14ac:dyDescent="0.2">
      <c r="A2762" s="158"/>
      <c r="D2762" s="138"/>
    </row>
    <row r="2763" spans="1:4" x14ac:dyDescent="0.2">
      <c r="A2763" s="158"/>
      <c r="D2763" s="138"/>
    </row>
    <row r="2764" spans="1:4" x14ac:dyDescent="0.2">
      <c r="A2764" s="158"/>
      <c r="D2764" s="138"/>
    </row>
    <row r="2765" spans="1:4" x14ac:dyDescent="0.2">
      <c r="A2765" s="158"/>
      <c r="D2765" s="138"/>
    </row>
    <row r="2766" spans="1:4" x14ac:dyDescent="0.2">
      <c r="A2766" s="158"/>
      <c r="D2766" s="138"/>
    </row>
    <row r="2767" spans="1:4" x14ac:dyDescent="0.2">
      <c r="A2767" s="158"/>
      <c r="D2767" s="138"/>
    </row>
    <row r="2768" spans="1:4" x14ac:dyDescent="0.2">
      <c r="A2768" s="158"/>
      <c r="D2768" s="138"/>
    </row>
    <row r="2769" spans="1:4" x14ac:dyDescent="0.2">
      <c r="A2769" s="158"/>
      <c r="D2769" s="138"/>
    </row>
    <row r="2770" spans="1:4" x14ac:dyDescent="0.2">
      <c r="A2770" s="158"/>
      <c r="D2770" s="138"/>
    </row>
    <row r="2771" spans="1:4" x14ac:dyDescent="0.2">
      <c r="A2771" s="158"/>
      <c r="D2771" s="138"/>
    </row>
    <row r="2772" spans="1:4" x14ac:dyDescent="0.2">
      <c r="A2772" s="158"/>
      <c r="D2772" s="138"/>
    </row>
    <row r="2773" spans="1:4" x14ac:dyDescent="0.2">
      <c r="A2773" s="158"/>
      <c r="D2773" s="138"/>
    </row>
    <row r="2774" spans="1:4" x14ac:dyDescent="0.2">
      <c r="A2774" s="158"/>
      <c r="D2774" s="138"/>
    </row>
    <row r="2775" spans="1:4" x14ac:dyDescent="0.2">
      <c r="A2775" s="158"/>
      <c r="D2775" s="138"/>
    </row>
    <row r="2776" spans="1:4" x14ac:dyDescent="0.2">
      <c r="A2776" s="158"/>
      <c r="D2776" s="138"/>
    </row>
    <row r="2777" spans="1:4" x14ac:dyDescent="0.2">
      <c r="A2777" s="158"/>
      <c r="D2777" s="138"/>
    </row>
    <row r="2778" spans="1:4" x14ac:dyDescent="0.2">
      <c r="A2778" s="158"/>
      <c r="D2778" s="138"/>
    </row>
    <row r="2779" spans="1:4" x14ac:dyDescent="0.2">
      <c r="A2779" s="158"/>
      <c r="D2779" s="138"/>
    </row>
    <row r="2780" spans="1:4" x14ac:dyDescent="0.2">
      <c r="A2780" s="158"/>
      <c r="D2780" s="138"/>
    </row>
    <row r="2781" spans="1:4" x14ac:dyDescent="0.2">
      <c r="A2781" s="158"/>
      <c r="D2781" s="138"/>
    </row>
    <row r="2782" spans="1:4" x14ac:dyDescent="0.2">
      <c r="A2782" s="158"/>
      <c r="D2782" s="138"/>
    </row>
    <row r="2783" spans="1:4" x14ac:dyDescent="0.2">
      <c r="A2783" s="158"/>
      <c r="D2783" s="138"/>
    </row>
    <row r="2784" spans="1:4" x14ac:dyDescent="0.2">
      <c r="A2784" s="158"/>
      <c r="D2784" s="138"/>
    </row>
    <row r="2785" spans="1:4" x14ac:dyDescent="0.2">
      <c r="A2785" s="158"/>
      <c r="D2785" s="138"/>
    </row>
    <row r="2786" spans="1:4" x14ac:dyDescent="0.2">
      <c r="A2786" s="158"/>
      <c r="D2786" s="138"/>
    </row>
    <row r="2787" spans="1:4" x14ac:dyDescent="0.2">
      <c r="A2787" s="158"/>
      <c r="D2787" s="138"/>
    </row>
    <row r="2788" spans="1:4" x14ac:dyDescent="0.2">
      <c r="A2788" s="158"/>
      <c r="D2788" s="138"/>
    </row>
    <row r="2789" spans="1:4" x14ac:dyDescent="0.2">
      <c r="A2789" s="158"/>
      <c r="D2789" s="138"/>
    </row>
    <row r="2790" spans="1:4" x14ac:dyDescent="0.2">
      <c r="A2790" s="158"/>
      <c r="D2790" s="138"/>
    </row>
    <row r="2791" spans="1:4" x14ac:dyDescent="0.2">
      <c r="A2791" s="158"/>
      <c r="D2791" s="138"/>
    </row>
    <row r="2792" spans="1:4" x14ac:dyDescent="0.2">
      <c r="A2792" s="158"/>
      <c r="D2792" s="138"/>
    </row>
    <row r="2793" spans="1:4" x14ac:dyDescent="0.2">
      <c r="A2793" s="158"/>
      <c r="D2793" s="138"/>
    </row>
    <row r="2794" spans="1:4" x14ac:dyDescent="0.2">
      <c r="A2794" s="158"/>
      <c r="D2794" s="138"/>
    </row>
    <row r="2795" spans="1:4" x14ac:dyDescent="0.2">
      <c r="A2795" s="158"/>
      <c r="D2795" s="138"/>
    </row>
    <row r="2796" spans="1:4" x14ac:dyDescent="0.2">
      <c r="A2796" s="158"/>
      <c r="D2796" s="138"/>
    </row>
    <row r="2797" spans="1:4" x14ac:dyDescent="0.2">
      <c r="A2797" s="158"/>
      <c r="D2797" s="138"/>
    </row>
    <row r="2798" spans="1:4" x14ac:dyDescent="0.2">
      <c r="A2798" s="158"/>
      <c r="D2798" s="138"/>
    </row>
    <row r="2799" spans="1:4" x14ac:dyDescent="0.2">
      <c r="A2799" s="158"/>
      <c r="D2799" s="138"/>
    </row>
    <row r="2800" spans="1:4" x14ac:dyDescent="0.2">
      <c r="A2800" s="158"/>
      <c r="D2800" s="138"/>
    </row>
    <row r="2801" spans="1:4" x14ac:dyDescent="0.2">
      <c r="A2801" s="158"/>
      <c r="D2801" s="138"/>
    </row>
    <row r="2802" spans="1:4" x14ac:dyDescent="0.2">
      <c r="A2802" s="158"/>
      <c r="D2802" s="138"/>
    </row>
    <row r="2803" spans="1:4" x14ac:dyDescent="0.2">
      <c r="A2803" s="158"/>
      <c r="D2803" s="138"/>
    </row>
    <row r="2804" spans="1:4" x14ac:dyDescent="0.2">
      <c r="A2804" s="158"/>
      <c r="D2804" s="138"/>
    </row>
    <row r="2805" spans="1:4" x14ac:dyDescent="0.2">
      <c r="A2805" s="158"/>
      <c r="D2805" s="138"/>
    </row>
    <row r="2806" spans="1:4" x14ac:dyDescent="0.2">
      <c r="A2806" s="158"/>
      <c r="D2806" s="138"/>
    </row>
    <row r="2807" spans="1:4" x14ac:dyDescent="0.2">
      <c r="A2807" s="158"/>
      <c r="D2807" s="138"/>
    </row>
    <row r="2808" spans="1:4" x14ac:dyDescent="0.2">
      <c r="A2808" s="158"/>
      <c r="D2808" s="138"/>
    </row>
    <row r="2809" spans="1:4" x14ac:dyDescent="0.2">
      <c r="A2809" s="158"/>
      <c r="D2809" s="138"/>
    </row>
    <row r="2810" spans="1:4" x14ac:dyDescent="0.2">
      <c r="A2810" s="158"/>
      <c r="D2810" s="138"/>
    </row>
    <row r="2811" spans="1:4" x14ac:dyDescent="0.2">
      <c r="A2811" s="158"/>
      <c r="D2811" s="138"/>
    </row>
    <row r="2812" spans="1:4" x14ac:dyDescent="0.2">
      <c r="A2812" s="158"/>
      <c r="D2812" s="138"/>
    </row>
    <row r="2813" spans="1:4" x14ac:dyDescent="0.2">
      <c r="A2813" s="158"/>
      <c r="D2813" s="138"/>
    </row>
    <row r="2814" spans="1:4" x14ac:dyDescent="0.2">
      <c r="A2814" s="158"/>
      <c r="D2814" s="138"/>
    </row>
    <row r="2815" spans="1:4" x14ac:dyDescent="0.2">
      <c r="A2815" s="158"/>
      <c r="D2815" s="138"/>
    </row>
    <row r="2816" spans="1:4" x14ac:dyDescent="0.2">
      <c r="A2816" s="158"/>
      <c r="D2816" s="138"/>
    </row>
    <row r="2817" spans="1:4" x14ac:dyDescent="0.2">
      <c r="A2817" s="158"/>
      <c r="D2817" s="138"/>
    </row>
    <row r="2818" spans="1:4" x14ac:dyDescent="0.2">
      <c r="A2818" s="158"/>
      <c r="D2818" s="138"/>
    </row>
    <row r="2819" spans="1:4" x14ac:dyDescent="0.2">
      <c r="A2819" s="158"/>
      <c r="D2819" s="138"/>
    </row>
    <row r="2820" spans="1:4" x14ac:dyDescent="0.2">
      <c r="A2820" s="158"/>
      <c r="D2820" s="138"/>
    </row>
    <row r="2821" spans="1:4" x14ac:dyDescent="0.2">
      <c r="A2821" s="158"/>
      <c r="D2821" s="138"/>
    </row>
    <row r="2822" spans="1:4" x14ac:dyDescent="0.2">
      <c r="A2822" s="158"/>
      <c r="D2822" s="138"/>
    </row>
    <row r="2823" spans="1:4" x14ac:dyDescent="0.2">
      <c r="A2823" s="158"/>
      <c r="D2823" s="138"/>
    </row>
    <row r="2824" spans="1:4" x14ac:dyDescent="0.2">
      <c r="A2824" s="158"/>
      <c r="D2824" s="138"/>
    </row>
    <row r="2825" spans="1:4" x14ac:dyDescent="0.2">
      <c r="A2825" s="158"/>
      <c r="D2825" s="138"/>
    </row>
    <row r="2826" spans="1:4" x14ac:dyDescent="0.2">
      <c r="A2826" s="158"/>
      <c r="D2826" s="138"/>
    </row>
    <row r="2827" spans="1:4" x14ac:dyDescent="0.2">
      <c r="A2827" s="158"/>
      <c r="D2827" s="138"/>
    </row>
    <row r="2828" spans="1:4" x14ac:dyDescent="0.2">
      <c r="A2828" s="158"/>
      <c r="D2828" s="138"/>
    </row>
    <row r="2829" spans="1:4" x14ac:dyDescent="0.2">
      <c r="A2829" s="158"/>
      <c r="D2829" s="138"/>
    </row>
    <row r="2830" spans="1:4" x14ac:dyDescent="0.2">
      <c r="A2830" s="158"/>
      <c r="D2830" s="138"/>
    </row>
    <row r="2831" spans="1:4" x14ac:dyDescent="0.2">
      <c r="A2831" s="158"/>
      <c r="D2831" s="138"/>
    </row>
    <row r="2832" spans="1:4" x14ac:dyDescent="0.2">
      <c r="A2832" s="158"/>
      <c r="D2832" s="138"/>
    </row>
    <row r="2833" spans="1:4" x14ac:dyDescent="0.2">
      <c r="A2833" s="158"/>
      <c r="D2833" s="138"/>
    </row>
    <row r="2834" spans="1:4" x14ac:dyDescent="0.2">
      <c r="A2834" s="158"/>
      <c r="D2834" s="138"/>
    </row>
    <row r="2835" spans="1:4" x14ac:dyDescent="0.2">
      <c r="A2835" s="158"/>
      <c r="D2835" s="138"/>
    </row>
    <row r="2836" spans="1:4" x14ac:dyDescent="0.2">
      <c r="A2836" s="158"/>
      <c r="D2836" s="138"/>
    </row>
    <row r="2837" spans="1:4" x14ac:dyDescent="0.2">
      <c r="A2837" s="158"/>
      <c r="D2837" s="138"/>
    </row>
    <row r="2838" spans="1:4" x14ac:dyDescent="0.2">
      <c r="A2838" s="158"/>
      <c r="D2838" s="138"/>
    </row>
    <row r="2839" spans="1:4" x14ac:dyDescent="0.2">
      <c r="A2839" s="158"/>
      <c r="D2839" s="138"/>
    </row>
    <row r="2840" spans="1:4" x14ac:dyDescent="0.2">
      <c r="A2840" s="158"/>
      <c r="D2840" s="138"/>
    </row>
    <row r="2841" spans="1:4" x14ac:dyDescent="0.2">
      <c r="A2841" s="158"/>
      <c r="D2841" s="138"/>
    </row>
    <row r="2842" spans="1:4" x14ac:dyDescent="0.2">
      <c r="A2842" s="158"/>
      <c r="D2842" s="138"/>
    </row>
    <row r="2843" spans="1:4" x14ac:dyDescent="0.2">
      <c r="A2843" s="158"/>
      <c r="D2843" s="138"/>
    </row>
    <row r="2844" spans="1:4" x14ac:dyDescent="0.2">
      <c r="A2844" s="158"/>
      <c r="D2844" s="138"/>
    </row>
    <row r="2845" spans="1:4" x14ac:dyDescent="0.2">
      <c r="A2845" s="158"/>
      <c r="D2845" s="138"/>
    </row>
    <row r="2846" spans="1:4" x14ac:dyDescent="0.2">
      <c r="A2846" s="158"/>
      <c r="D2846" s="138"/>
    </row>
    <row r="2847" spans="1:4" x14ac:dyDescent="0.2">
      <c r="A2847" s="158"/>
      <c r="D2847" s="138"/>
    </row>
    <row r="2848" spans="1:4" x14ac:dyDescent="0.2">
      <c r="A2848" s="158"/>
      <c r="D2848" s="138"/>
    </row>
    <row r="2849" spans="1:4" x14ac:dyDescent="0.2">
      <c r="A2849" s="158"/>
      <c r="D2849" s="138"/>
    </row>
    <row r="2850" spans="1:4" x14ac:dyDescent="0.2">
      <c r="A2850" s="158"/>
      <c r="D2850" s="138"/>
    </row>
    <row r="2851" spans="1:4" x14ac:dyDescent="0.2">
      <c r="A2851" s="158"/>
      <c r="D2851" s="138"/>
    </row>
    <row r="2852" spans="1:4" x14ac:dyDescent="0.2">
      <c r="A2852" s="158"/>
      <c r="D2852" s="138"/>
    </row>
    <row r="2853" spans="1:4" x14ac:dyDescent="0.2">
      <c r="A2853" s="158"/>
      <c r="D2853" s="138"/>
    </row>
    <row r="2854" spans="1:4" x14ac:dyDescent="0.2">
      <c r="A2854" s="158"/>
      <c r="D2854" s="138"/>
    </row>
    <row r="2855" spans="1:4" x14ac:dyDescent="0.2">
      <c r="A2855" s="158"/>
      <c r="D2855" s="138"/>
    </row>
    <row r="2856" spans="1:4" x14ac:dyDescent="0.2">
      <c r="A2856" s="158"/>
      <c r="D2856" s="138"/>
    </row>
    <row r="2857" spans="1:4" x14ac:dyDescent="0.2">
      <c r="A2857" s="158"/>
      <c r="D2857" s="138"/>
    </row>
    <row r="2858" spans="1:4" x14ac:dyDescent="0.2">
      <c r="A2858" s="158"/>
      <c r="D2858" s="138"/>
    </row>
    <row r="2859" spans="1:4" x14ac:dyDescent="0.2">
      <c r="A2859" s="158"/>
      <c r="D2859" s="138"/>
    </row>
    <row r="2860" spans="1:4" x14ac:dyDescent="0.2">
      <c r="A2860" s="158"/>
      <c r="D2860" s="138"/>
    </row>
    <row r="2861" spans="1:4" x14ac:dyDescent="0.2">
      <c r="A2861" s="158"/>
      <c r="D2861" s="138"/>
    </row>
    <row r="2862" spans="1:4" x14ac:dyDescent="0.2">
      <c r="A2862" s="158"/>
      <c r="D2862" s="138"/>
    </row>
    <row r="2863" spans="1:4" x14ac:dyDescent="0.2">
      <c r="A2863" s="158"/>
      <c r="D2863" s="138"/>
    </row>
    <row r="2864" spans="1:4" x14ac:dyDescent="0.2">
      <c r="A2864" s="158"/>
      <c r="D2864" s="138"/>
    </row>
    <row r="2865" spans="1:4" x14ac:dyDescent="0.2">
      <c r="A2865" s="158"/>
      <c r="D2865" s="138"/>
    </row>
    <row r="2866" spans="1:4" x14ac:dyDescent="0.2">
      <c r="A2866" s="158"/>
      <c r="D2866" s="138"/>
    </row>
    <row r="2867" spans="1:4" x14ac:dyDescent="0.2">
      <c r="A2867" s="158"/>
      <c r="D2867" s="138"/>
    </row>
    <row r="2868" spans="1:4" x14ac:dyDescent="0.2">
      <c r="A2868" s="158"/>
      <c r="D2868" s="138"/>
    </row>
    <row r="2869" spans="1:4" x14ac:dyDescent="0.2">
      <c r="A2869" s="158"/>
      <c r="D2869" s="138"/>
    </row>
    <row r="2870" spans="1:4" x14ac:dyDescent="0.2">
      <c r="A2870" s="158"/>
      <c r="D2870" s="138"/>
    </row>
    <row r="2871" spans="1:4" x14ac:dyDescent="0.2">
      <c r="A2871" s="158"/>
      <c r="D2871" s="138"/>
    </row>
    <row r="2872" spans="1:4" x14ac:dyDescent="0.2">
      <c r="A2872" s="158"/>
      <c r="D2872" s="138"/>
    </row>
    <row r="2873" spans="1:4" x14ac:dyDescent="0.2">
      <c r="A2873" s="158"/>
      <c r="D2873" s="138"/>
    </row>
    <row r="2874" spans="1:4" x14ac:dyDescent="0.2">
      <c r="A2874" s="158"/>
      <c r="D2874" s="138"/>
    </row>
    <row r="2875" spans="1:4" x14ac:dyDescent="0.2">
      <c r="A2875" s="158"/>
      <c r="D2875" s="138"/>
    </row>
    <row r="2876" spans="1:4" x14ac:dyDescent="0.2">
      <c r="A2876" s="158"/>
      <c r="D2876" s="138"/>
    </row>
    <row r="2877" spans="1:4" x14ac:dyDescent="0.2">
      <c r="A2877" s="158"/>
      <c r="D2877" s="138"/>
    </row>
    <row r="2878" spans="1:4" x14ac:dyDescent="0.2">
      <c r="A2878" s="158"/>
      <c r="D2878" s="138"/>
    </row>
    <row r="2879" spans="1:4" x14ac:dyDescent="0.2">
      <c r="A2879" s="158"/>
      <c r="D2879" s="138"/>
    </row>
    <row r="2880" spans="1:4" x14ac:dyDescent="0.2">
      <c r="A2880" s="158"/>
      <c r="D2880" s="138"/>
    </row>
    <row r="2881" spans="1:4" x14ac:dyDescent="0.2">
      <c r="A2881" s="158"/>
      <c r="D2881" s="138"/>
    </row>
    <row r="2882" spans="1:4" x14ac:dyDescent="0.2">
      <c r="A2882" s="158"/>
      <c r="D2882" s="138"/>
    </row>
    <row r="2883" spans="1:4" x14ac:dyDescent="0.2">
      <c r="A2883" s="158"/>
      <c r="D2883" s="138"/>
    </row>
    <row r="2884" spans="1:4" x14ac:dyDescent="0.2">
      <c r="A2884" s="158"/>
      <c r="D2884" s="138"/>
    </row>
    <row r="2885" spans="1:4" x14ac:dyDescent="0.2">
      <c r="A2885" s="158"/>
      <c r="D2885" s="138"/>
    </row>
    <row r="2886" spans="1:4" x14ac:dyDescent="0.2">
      <c r="A2886" s="158"/>
      <c r="D2886" s="138"/>
    </row>
    <row r="2887" spans="1:4" x14ac:dyDescent="0.2">
      <c r="A2887" s="158"/>
      <c r="D2887" s="138"/>
    </row>
    <row r="2888" spans="1:4" x14ac:dyDescent="0.2">
      <c r="A2888" s="158"/>
      <c r="D2888" s="138"/>
    </row>
    <row r="2889" spans="1:4" x14ac:dyDescent="0.2">
      <c r="A2889" s="158"/>
      <c r="D2889" s="138"/>
    </row>
    <row r="2890" spans="1:4" x14ac:dyDescent="0.2">
      <c r="A2890" s="158"/>
      <c r="D2890" s="138"/>
    </row>
    <row r="2891" spans="1:4" x14ac:dyDescent="0.2">
      <c r="A2891" s="158"/>
      <c r="D2891" s="138"/>
    </row>
    <row r="2892" spans="1:4" x14ac:dyDescent="0.2">
      <c r="A2892" s="158"/>
      <c r="D2892" s="138"/>
    </row>
    <row r="2893" spans="1:4" x14ac:dyDescent="0.2">
      <c r="A2893" s="158"/>
      <c r="D2893" s="138"/>
    </row>
    <row r="2894" spans="1:4" x14ac:dyDescent="0.2">
      <c r="A2894" s="158"/>
      <c r="D2894" s="138"/>
    </row>
    <row r="2895" spans="1:4" x14ac:dyDescent="0.2">
      <c r="A2895" s="158"/>
      <c r="D2895" s="138"/>
    </row>
    <row r="2896" spans="1:4" x14ac:dyDescent="0.2">
      <c r="A2896" s="158"/>
      <c r="D2896" s="138"/>
    </row>
    <row r="2897" spans="1:4" x14ac:dyDescent="0.2">
      <c r="A2897" s="158"/>
      <c r="D2897" s="138"/>
    </row>
    <row r="2898" spans="1:4" x14ac:dyDescent="0.2">
      <c r="A2898" s="158"/>
      <c r="D2898" s="138"/>
    </row>
    <row r="2899" spans="1:4" x14ac:dyDescent="0.2">
      <c r="A2899" s="158"/>
      <c r="D2899" s="138"/>
    </row>
    <row r="2900" spans="1:4" x14ac:dyDescent="0.2">
      <c r="A2900" s="158"/>
      <c r="D2900" s="138"/>
    </row>
    <row r="2901" spans="1:4" x14ac:dyDescent="0.2">
      <c r="A2901" s="158"/>
      <c r="D2901" s="138"/>
    </row>
    <row r="2902" spans="1:4" x14ac:dyDescent="0.2">
      <c r="A2902" s="158"/>
      <c r="D2902" s="138"/>
    </row>
    <row r="2903" spans="1:4" x14ac:dyDescent="0.2">
      <c r="A2903" s="158"/>
      <c r="D2903" s="138"/>
    </row>
    <row r="2904" spans="1:4" x14ac:dyDescent="0.2">
      <c r="A2904" s="158"/>
      <c r="D2904" s="138"/>
    </row>
    <row r="2905" spans="1:4" x14ac:dyDescent="0.2">
      <c r="A2905" s="158"/>
      <c r="D2905" s="138"/>
    </row>
    <row r="2906" spans="1:4" x14ac:dyDescent="0.2">
      <c r="A2906" s="158"/>
      <c r="D2906" s="138"/>
    </row>
    <row r="2907" spans="1:4" x14ac:dyDescent="0.2">
      <c r="A2907" s="158"/>
      <c r="D2907" s="138"/>
    </row>
    <row r="2908" spans="1:4" x14ac:dyDescent="0.2">
      <c r="A2908" s="158"/>
      <c r="D2908" s="138"/>
    </row>
    <row r="2909" spans="1:4" x14ac:dyDescent="0.2">
      <c r="A2909" s="158"/>
      <c r="D2909" s="138"/>
    </row>
    <row r="2910" spans="1:4" x14ac:dyDescent="0.2">
      <c r="A2910" s="158"/>
      <c r="D2910" s="138"/>
    </row>
    <row r="2911" spans="1:4" x14ac:dyDescent="0.2">
      <c r="A2911" s="158"/>
      <c r="D2911" s="138"/>
    </row>
    <row r="2912" spans="1:4" x14ac:dyDescent="0.2">
      <c r="A2912" s="158"/>
      <c r="D2912" s="138"/>
    </row>
    <row r="2913" spans="1:4" x14ac:dyDescent="0.2">
      <c r="A2913" s="158"/>
      <c r="D2913" s="138"/>
    </row>
    <row r="2914" spans="1:4" x14ac:dyDescent="0.2">
      <c r="A2914" s="158"/>
      <c r="D2914" s="138"/>
    </row>
    <row r="2915" spans="1:4" x14ac:dyDescent="0.2">
      <c r="A2915" s="158"/>
      <c r="D2915" s="138"/>
    </row>
    <row r="2916" spans="1:4" x14ac:dyDescent="0.2">
      <c r="A2916" s="158"/>
      <c r="D2916" s="138"/>
    </row>
    <row r="2917" spans="1:4" x14ac:dyDescent="0.2">
      <c r="A2917" s="158"/>
      <c r="D2917" s="138"/>
    </row>
    <row r="2918" spans="1:4" x14ac:dyDescent="0.2">
      <c r="A2918" s="158"/>
      <c r="D2918" s="138"/>
    </row>
    <row r="2919" spans="1:4" x14ac:dyDescent="0.2">
      <c r="A2919" s="158"/>
      <c r="D2919" s="138"/>
    </row>
    <row r="2920" spans="1:4" x14ac:dyDescent="0.2">
      <c r="A2920" s="158"/>
      <c r="D2920" s="138"/>
    </row>
    <row r="2921" spans="1:4" x14ac:dyDescent="0.2">
      <c r="A2921" s="158"/>
      <c r="D2921" s="138"/>
    </row>
    <row r="2922" spans="1:4" x14ac:dyDescent="0.2">
      <c r="A2922" s="158"/>
      <c r="D2922" s="138"/>
    </row>
    <row r="2923" spans="1:4" x14ac:dyDescent="0.2">
      <c r="A2923" s="158"/>
      <c r="D2923" s="138"/>
    </row>
    <row r="2924" spans="1:4" x14ac:dyDescent="0.2">
      <c r="A2924" s="158"/>
      <c r="D2924" s="138"/>
    </row>
    <row r="2925" spans="1:4" x14ac:dyDescent="0.2">
      <c r="A2925" s="158"/>
      <c r="D2925" s="138"/>
    </row>
    <row r="2926" spans="1:4" x14ac:dyDescent="0.2">
      <c r="A2926" s="158"/>
      <c r="D2926" s="138"/>
    </row>
    <row r="2927" spans="1:4" x14ac:dyDescent="0.2">
      <c r="A2927" s="158"/>
      <c r="D2927" s="138"/>
    </row>
    <row r="2928" spans="1:4" x14ac:dyDescent="0.2">
      <c r="A2928" s="158"/>
      <c r="D2928" s="138"/>
    </row>
    <row r="2929" spans="1:4" x14ac:dyDescent="0.2">
      <c r="A2929" s="158"/>
      <c r="D2929" s="138"/>
    </row>
    <row r="2930" spans="1:4" x14ac:dyDescent="0.2">
      <c r="A2930" s="158"/>
      <c r="D2930" s="138"/>
    </row>
    <row r="2931" spans="1:4" x14ac:dyDescent="0.2">
      <c r="A2931" s="158"/>
      <c r="D2931" s="138"/>
    </row>
    <row r="2932" spans="1:4" x14ac:dyDescent="0.2">
      <c r="A2932" s="158"/>
      <c r="D2932" s="138"/>
    </row>
    <row r="2933" spans="1:4" x14ac:dyDescent="0.2">
      <c r="A2933" s="158"/>
      <c r="D2933" s="138"/>
    </row>
    <row r="2934" spans="1:4" x14ac:dyDescent="0.2">
      <c r="A2934" s="158"/>
      <c r="D2934" s="138"/>
    </row>
    <row r="2935" spans="1:4" x14ac:dyDescent="0.2">
      <c r="A2935" s="158"/>
      <c r="D2935" s="138"/>
    </row>
    <row r="2936" spans="1:4" x14ac:dyDescent="0.2">
      <c r="A2936" s="158"/>
      <c r="D2936" s="138"/>
    </row>
    <row r="2937" spans="1:4" x14ac:dyDescent="0.2">
      <c r="A2937" s="158"/>
      <c r="D2937" s="138"/>
    </row>
    <row r="2938" spans="1:4" x14ac:dyDescent="0.2">
      <c r="A2938" s="158"/>
      <c r="D2938" s="138"/>
    </row>
    <row r="2939" spans="1:4" x14ac:dyDescent="0.2">
      <c r="A2939" s="158"/>
      <c r="D2939" s="138"/>
    </row>
    <row r="2940" spans="1:4" x14ac:dyDescent="0.2">
      <c r="A2940" s="158"/>
      <c r="D2940" s="138"/>
    </row>
    <row r="2941" spans="1:4" x14ac:dyDescent="0.2">
      <c r="A2941" s="158"/>
      <c r="D2941" s="138"/>
    </row>
    <row r="2942" spans="1:4" x14ac:dyDescent="0.2">
      <c r="A2942" s="158"/>
      <c r="D2942" s="138"/>
    </row>
    <row r="2943" spans="1:4" x14ac:dyDescent="0.2">
      <c r="A2943" s="158"/>
      <c r="D2943" s="138"/>
    </row>
    <row r="2944" spans="1:4" x14ac:dyDescent="0.2">
      <c r="A2944" s="158"/>
      <c r="D2944" s="138"/>
    </row>
    <row r="2945" spans="1:4" x14ac:dyDescent="0.2">
      <c r="A2945" s="158"/>
      <c r="D2945" s="138"/>
    </row>
    <row r="2946" spans="1:4" x14ac:dyDescent="0.2">
      <c r="A2946" s="158"/>
      <c r="D2946" s="138"/>
    </row>
    <row r="2947" spans="1:4" x14ac:dyDescent="0.2">
      <c r="A2947" s="158"/>
      <c r="D2947" s="138"/>
    </row>
    <row r="2948" spans="1:4" x14ac:dyDescent="0.2">
      <c r="A2948" s="158"/>
      <c r="D2948" s="138"/>
    </row>
    <row r="2949" spans="1:4" x14ac:dyDescent="0.2">
      <c r="A2949" s="158"/>
      <c r="D2949" s="138"/>
    </row>
    <row r="2950" spans="1:4" x14ac:dyDescent="0.2">
      <c r="A2950" s="158"/>
      <c r="D2950" s="138"/>
    </row>
    <row r="2951" spans="1:4" x14ac:dyDescent="0.2">
      <c r="A2951" s="158"/>
      <c r="D2951" s="138"/>
    </row>
    <row r="2952" spans="1:4" x14ac:dyDescent="0.2">
      <c r="A2952" s="158"/>
      <c r="D2952" s="138"/>
    </row>
    <row r="2953" spans="1:4" x14ac:dyDescent="0.2">
      <c r="A2953" s="158"/>
      <c r="D2953" s="138"/>
    </row>
    <row r="2954" spans="1:4" x14ac:dyDescent="0.2">
      <c r="A2954" s="158"/>
      <c r="D2954" s="138"/>
    </row>
    <row r="2955" spans="1:4" x14ac:dyDescent="0.2">
      <c r="A2955" s="158"/>
      <c r="D2955" s="138"/>
    </row>
    <row r="2956" spans="1:4" x14ac:dyDescent="0.2">
      <c r="A2956" s="158"/>
      <c r="D2956" s="138"/>
    </row>
    <row r="2957" spans="1:4" x14ac:dyDescent="0.2">
      <c r="A2957" s="158"/>
      <c r="D2957" s="138"/>
    </row>
    <row r="2958" spans="1:4" x14ac:dyDescent="0.2">
      <c r="A2958" s="158"/>
      <c r="D2958" s="138"/>
    </row>
    <row r="2959" spans="1:4" x14ac:dyDescent="0.2">
      <c r="A2959" s="158"/>
      <c r="D2959" s="138"/>
    </row>
    <row r="2960" spans="1:4" x14ac:dyDescent="0.2">
      <c r="A2960" s="158"/>
      <c r="D2960" s="138"/>
    </row>
    <row r="2961" spans="1:4" x14ac:dyDescent="0.2">
      <c r="A2961" s="158"/>
      <c r="D2961" s="138"/>
    </row>
    <row r="2962" spans="1:4" x14ac:dyDescent="0.2">
      <c r="A2962" s="158"/>
      <c r="D2962" s="138"/>
    </row>
    <row r="2963" spans="1:4" x14ac:dyDescent="0.2">
      <c r="A2963" s="158"/>
      <c r="D2963" s="138"/>
    </row>
    <row r="2964" spans="1:4" x14ac:dyDescent="0.2">
      <c r="A2964" s="158"/>
      <c r="D2964" s="138"/>
    </row>
    <row r="2965" spans="1:4" x14ac:dyDescent="0.2">
      <c r="A2965" s="158"/>
      <c r="D2965" s="138"/>
    </row>
    <row r="2966" spans="1:4" x14ac:dyDescent="0.2">
      <c r="A2966" s="158"/>
      <c r="D2966" s="138"/>
    </row>
    <row r="2967" spans="1:4" x14ac:dyDescent="0.2">
      <c r="A2967" s="158"/>
      <c r="D2967" s="138"/>
    </row>
    <row r="2968" spans="1:4" x14ac:dyDescent="0.2">
      <c r="A2968" s="158"/>
      <c r="D2968" s="138"/>
    </row>
    <row r="2969" spans="1:4" x14ac:dyDescent="0.2">
      <c r="A2969" s="158"/>
      <c r="D2969" s="138"/>
    </row>
    <row r="2970" spans="1:4" x14ac:dyDescent="0.2">
      <c r="A2970" s="158"/>
      <c r="D2970" s="138"/>
    </row>
    <row r="2971" spans="1:4" x14ac:dyDescent="0.2">
      <c r="A2971" s="158"/>
      <c r="D2971" s="138"/>
    </row>
    <row r="2972" spans="1:4" x14ac:dyDescent="0.2">
      <c r="A2972" s="158"/>
      <c r="D2972" s="138"/>
    </row>
    <row r="2973" spans="1:4" x14ac:dyDescent="0.2">
      <c r="A2973" s="158"/>
      <c r="D2973" s="138"/>
    </row>
    <row r="2974" spans="1:4" x14ac:dyDescent="0.2">
      <c r="A2974" s="158"/>
      <c r="D2974" s="138"/>
    </row>
    <row r="2975" spans="1:4" x14ac:dyDescent="0.2">
      <c r="A2975" s="158"/>
      <c r="D2975" s="138"/>
    </row>
    <row r="2976" spans="1:4" x14ac:dyDescent="0.2">
      <c r="A2976" s="158"/>
      <c r="D2976" s="138"/>
    </row>
    <row r="2977" spans="1:4" x14ac:dyDescent="0.2">
      <c r="A2977" s="158"/>
      <c r="D2977" s="138"/>
    </row>
    <row r="2978" spans="1:4" x14ac:dyDescent="0.2">
      <c r="A2978" s="158"/>
      <c r="D2978" s="138"/>
    </row>
    <row r="2979" spans="1:4" x14ac:dyDescent="0.2">
      <c r="A2979" s="158"/>
      <c r="D2979" s="138"/>
    </row>
    <row r="2980" spans="1:4" x14ac:dyDescent="0.2">
      <c r="A2980" s="158"/>
      <c r="D2980" s="138"/>
    </row>
    <row r="2981" spans="1:4" x14ac:dyDescent="0.2">
      <c r="A2981" s="158"/>
      <c r="D2981" s="138"/>
    </row>
    <row r="2982" spans="1:4" x14ac:dyDescent="0.2">
      <c r="A2982" s="158"/>
      <c r="D2982" s="138"/>
    </row>
    <row r="2983" spans="1:4" x14ac:dyDescent="0.2">
      <c r="A2983" s="158"/>
      <c r="D2983" s="138"/>
    </row>
    <row r="2984" spans="1:4" x14ac:dyDescent="0.2">
      <c r="A2984" s="158"/>
      <c r="D2984" s="138"/>
    </row>
    <row r="2985" spans="1:4" x14ac:dyDescent="0.2">
      <c r="A2985" s="158"/>
      <c r="D2985" s="138"/>
    </row>
    <row r="2986" spans="1:4" x14ac:dyDescent="0.2">
      <c r="A2986" s="158"/>
      <c r="D2986" s="138"/>
    </row>
    <row r="2987" spans="1:4" x14ac:dyDescent="0.2">
      <c r="A2987" s="158"/>
      <c r="D2987" s="138"/>
    </row>
    <row r="2988" spans="1:4" x14ac:dyDescent="0.2">
      <c r="A2988" s="158"/>
      <c r="D2988" s="138"/>
    </row>
    <row r="2989" spans="1:4" x14ac:dyDescent="0.2">
      <c r="A2989" s="158"/>
      <c r="D2989" s="138"/>
    </row>
    <row r="2990" spans="1:4" x14ac:dyDescent="0.2">
      <c r="A2990" s="158"/>
      <c r="D2990" s="138"/>
    </row>
    <row r="2991" spans="1:4" x14ac:dyDescent="0.2">
      <c r="A2991" s="158"/>
      <c r="D2991" s="138"/>
    </row>
    <row r="2992" spans="1:4" x14ac:dyDescent="0.2">
      <c r="A2992" s="158"/>
      <c r="D2992" s="138"/>
    </row>
    <row r="2993" spans="1:4" x14ac:dyDescent="0.2">
      <c r="A2993" s="158"/>
      <c r="D2993" s="138"/>
    </row>
    <row r="2994" spans="1:4" x14ac:dyDescent="0.2">
      <c r="A2994" s="158"/>
      <c r="D2994" s="138"/>
    </row>
    <row r="2995" spans="1:4" x14ac:dyDescent="0.2">
      <c r="A2995" s="158"/>
      <c r="D2995" s="138"/>
    </row>
    <row r="2996" spans="1:4" x14ac:dyDescent="0.2">
      <c r="A2996" s="158"/>
      <c r="D2996" s="138"/>
    </row>
    <row r="2997" spans="1:4" x14ac:dyDescent="0.2">
      <c r="A2997" s="158"/>
      <c r="D2997" s="138"/>
    </row>
    <row r="2998" spans="1:4" x14ac:dyDescent="0.2">
      <c r="A2998" s="158"/>
      <c r="D2998" s="138"/>
    </row>
    <row r="2999" spans="1:4" x14ac:dyDescent="0.2">
      <c r="A2999" s="158"/>
      <c r="D2999" s="138"/>
    </row>
    <row r="3000" spans="1:4" x14ac:dyDescent="0.2">
      <c r="A3000" s="158"/>
      <c r="D3000" s="138"/>
    </row>
    <row r="3001" spans="1:4" x14ac:dyDescent="0.2">
      <c r="A3001" s="158"/>
      <c r="D3001" s="138"/>
    </row>
    <row r="3002" spans="1:4" x14ac:dyDescent="0.2">
      <c r="A3002" s="158"/>
      <c r="D3002" s="138"/>
    </row>
    <row r="3003" spans="1:4" x14ac:dyDescent="0.2">
      <c r="A3003" s="158"/>
      <c r="D3003" s="138"/>
    </row>
    <row r="3004" spans="1:4" x14ac:dyDescent="0.2">
      <c r="A3004" s="158"/>
      <c r="D3004" s="138"/>
    </row>
    <row r="3005" spans="1:4" x14ac:dyDescent="0.2">
      <c r="A3005" s="158"/>
      <c r="D3005" s="138"/>
    </row>
    <row r="3006" spans="1:4" x14ac:dyDescent="0.2">
      <c r="A3006" s="158"/>
      <c r="D3006" s="138"/>
    </row>
    <row r="3007" spans="1:4" x14ac:dyDescent="0.2">
      <c r="A3007" s="158"/>
      <c r="D3007" s="138"/>
    </row>
    <row r="3008" spans="1:4" x14ac:dyDescent="0.2">
      <c r="A3008" s="158"/>
      <c r="D3008" s="138"/>
    </row>
    <row r="3009" spans="1:4" x14ac:dyDescent="0.2">
      <c r="A3009" s="158"/>
      <c r="D3009" s="138"/>
    </row>
    <row r="3010" spans="1:4" x14ac:dyDescent="0.2">
      <c r="A3010" s="158"/>
      <c r="D3010" s="138"/>
    </row>
    <row r="3011" spans="1:4" x14ac:dyDescent="0.2">
      <c r="A3011" s="158"/>
      <c r="D3011" s="138"/>
    </row>
    <row r="3012" spans="1:4" x14ac:dyDescent="0.2">
      <c r="A3012" s="158"/>
      <c r="D3012" s="138"/>
    </row>
    <row r="3013" spans="1:4" x14ac:dyDescent="0.2">
      <c r="A3013" s="158"/>
      <c r="D3013" s="138"/>
    </row>
    <row r="3014" spans="1:4" x14ac:dyDescent="0.2">
      <c r="A3014" s="158"/>
      <c r="D3014" s="138"/>
    </row>
    <row r="3015" spans="1:4" x14ac:dyDescent="0.2">
      <c r="A3015" s="158"/>
      <c r="D3015" s="138"/>
    </row>
    <row r="3016" spans="1:4" x14ac:dyDescent="0.2">
      <c r="A3016" s="158"/>
      <c r="D3016" s="138"/>
    </row>
    <row r="3017" spans="1:4" x14ac:dyDescent="0.2">
      <c r="A3017" s="158"/>
      <c r="D3017" s="138"/>
    </row>
    <row r="3018" spans="1:4" x14ac:dyDescent="0.2">
      <c r="A3018" s="158"/>
      <c r="D3018" s="138"/>
    </row>
    <row r="3019" spans="1:4" x14ac:dyDescent="0.2">
      <c r="A3019" s="158"/>
      <c r="D3019" s="138"/>
    </row>
    <row r="3020" spans="1:4" x14ac:dyDescent="0.2">
      <c r="A3020" s="158"/>
      <c r="D3020" s="138"/>
    </row>
    <row r="3021" spans="1:4" x14ac:dyDescent="0.2">
      <c r="A3021" s="158"/>
      <c r="D3021" s="138"/>
    </row>
    <row r="3022" spans="1:4" x14ac:dyDescent="0.2">
      <c r="A3022" s="158"/>
      <c r="D3022" s="138"/>
    </row>
    <row r="3023" spans="1:4" x14ac:dyDescent="0.2">
      <c r="A3023" s="158"/>
      <c r="D3023" s="138"/>
    </row>
    <row r="3024" spans="1:4" x14ac:dyDescent="0.2">
      <c r="A3024" s="158"/>
      <c r="D3024" s="138"/>
    </row>
    <row r="3025" spans="1:4" x14ac:dyDescent="0.2">
      <c r="A3025" s="158"/>
      <c r="D3025" s="138"/>
    </row>
    <row r="3026" spans="1:4" x14ac:dyDescent="0.2">
      <c r="A3026" s="158"/>
      <c r="D3026" s="138"/>
    </row>
    <row r="3027" spans="1:4" x14ac:dyDescent="0.2">
      <c r="A3027" s="158"/>
      <c r="D3027" s="138"/>
    </row>
    <row r="3028" spans="1:4" x14ac:dyDescent="0.2">
      <c r="A3028" s="158"/>
      <c r="D3028" s="138"/>
    </row>
    <row r="3029" spans="1:4" x14ac:dyDescent="0.2">
      <c r="A3029" s="158"/>
      <c r="D3029" s="138"/>
    </row>
    <row r="3030" spans="1:4" x14ac:dyDescent="0.2">
      <c r="A3030" s="158"/>
      <c r="D3030" s="138"/>
    </row>
    <row r="3031" spans="1:4" x14ac:dyDescent="0.2">
      <c r="A3031" s="158"/>
      <c r="D3031" s="138"/>
    </row>
    <row r="3032" spans="1:4" x14ac:dyDescent="0.2">
      <c r="A3032" s="158"/>
      <c r="D3032" s="138"/>
    </row>
    <row r="3033" spans="1:4" x14ac:dyDescent="0.2">
      <c r="A3033" s="158"/>
      <c r="D3033" s="138"/>
    </row>
    <row r="3034" spans="1:4" x14ac:dyDescent="0.2">
      <c r="A3034" s="158"/>
      <c r="D3034" s="138"/>
    </row>
    <row r="3035" spans="1:4" x14ac:dyDescent="0.2">
      <c r="A3035" s="158"/>
      <c r="D3035" s="138"/>
    </row>
    <row r="3036" spans="1:4" x14ac:dyDescent="0.2">
      <c r="A3036" s="158"/>
      <c r="D3036" s="138"/>
    </row>
    <row r="3037" spans="1:4" x14ac:dyDescent="0.2">
      <c r="A3037" s="158"/>
      <c r="D3037" s="138"/>
    </row>
    <row r="3038" spans="1:4" x14ac:dyDescent="0.2">
      <c r="A3038" s="158"/>
      <c r="D3038" s="138"/>
    </row>
    <row r="3039" spans="1:4" x14ac:dyDescent="0.2">
      <c r="A3039" s="158"/>
      <c r="D3039" s="138"/>
    </row>
    <row r="3040" spans="1:4" x14ac:dyDescent="0.2">
      <c r="A3040" s="158"/>
      <c r="D3040" s="138"/>
    </row>
    <row r="3041" spans="1:4" x14ac:dyDescent="0.2">
      <c r="A3041" s="158"/>
      <c r="D3041" s="138"/>
    </row>
    <row r="3042" spans="1:4" x14ac:dyDescent="0.2">
      <c r="A3042" s="158"/>
      <c r="D3042" s="138"/>
    </row>
    <row r="3043" spans="1:4" x14ac:dyDescent="0.2">
      <c r="A3043" s="158"/>
      <c r="D3043" s="138"/>
    </row>
    <row r="3044" spans="1:4" x14ac:dyDescent="0.2">
      <c r="A3044" s="158"/>
      <c r="D3044" s="138"/>
    </row>
    <row r="3045" spans="1:4" x14ac:dyDescent="0.2">
      <c r="A3045" s="158"/>
      <c r="D3045" s="138"/>
    </row>
    <row r="3046" spans="1:4" x14ac:dyDescent="0.2">
      <c r="A3046" s="158"/>
      <c r="D3046" s="138"/>
    </row>
    <row r="3047" spans="1:4" x14ac:dyDescent="0.2">
      <c r="A3047" s="158"/>
      <c r="D3047" s="138"/>
    </row>
    <row r="3048" spans="1:4" x14ac:dyDescent="0.2">
      <c r="A3048" s="158"/>
      <c r="D3048" s="138"/>
    </row>
    <row r="3049" spans="1:4" x14ac:dyDescent="0.2">
      <c r="A3049" s="158"/>
      <c r="D3049" s="138"/>
    </row>
    <row r="3050" spans="1:4" x14ac:dyDescent="0.2">
      <c r="A3050" s="158"/>
      <c r="D3050" s="138"/>
    </row>
    <row r="3051" spans="1:4" x14ac:dyDescent="0.2">
      <c r="A3051" s="158"/>
      <c r="D3051" s="138"/>
    </row>
    <row r="3052" spans="1:4" x14ac:dyDescent="0.2">
      <c r="A3052" s="158"/>
      <c r="D3052" s="138"/>
    </row>
    <row r="3053" spans="1:4" x14ac:dyDescent="0.2">
      <c r="A3053" s="158"/>
      <c r="D3053" s="138"/>
    </row>
    <row r="3054" spans="1:4" x14ac:dyDescent="0.2">
      <c r="A3054" s="158"/>
      <c r="D3054" s="138"/>
    </row>
    <row r="3055" spans="1:4" x14ac:dyDescent="0.2">
      <c r="A3055" s="158"/>
      <c r="D3055" s="138"/>
    </row>
    <row r="3056" spans="1:4" x14ac:dyDescent="0.2">
      <c r="A3056" s="158"/>
      <c r="D3056" s="138"/>
    </row>
    <row r="3057" spans="1:4" x14ac:dyDescent="0.2">
      <c r="A3057" s="158"/>
      <c r="D3057" s="138"/>
    </row>
    <row r="3058" spans="1:4" x14ac:dyDescent="0.2">
      <c r="A3058" s="158"/>
      <c r="D3058" s="138"/>
    </row>
    <row r="3059" spans="1:4" x14ac:dyDescent="0.2">
      <c r="A3059" s="158"/>
      <c r="D3059" s="138"/>
    </row>
    <row r="3060" spans="1:4" x14ac:dyDescent="0.2">
      <c r="A3060" s="158"/>
      <c r="D3060" s="138"/>
    </row>
    <row r="3061" spans="1:4" x14ac:dyDescent="0.2">
      <c r="A3061" s="158"/>
      <c r="D3061" s="138"/>
    </row>
    <row r="3062" spans="1:4" x14ac:dyDescent="0.2">
      <c r="A3062" s="158"/>
      <c r="D3062" s="138"/>
    </row>
    <row r="3063" spans="1:4" x14ac:dyDescent="0.2">
      <c r="A3063" s="158"/>
      <c r="D3063" s="138"/>
    </row>
    <row r="3064" spans="1:4" x14ac:dyDescent="0.2">
      <c r="A3064" s="158"/>
      <c r="D3064" s="138"/>
    </row>
    <row r="3065" spans="1:4" x14ac:dyDescent="0.2">
      <c r="A3065" s="158"/>
      <c r="D3065" s="138"/>
    </row>
    <row r="3066" spans="1:4" x14ac:dyDescent="0.2">
      <c r="A3066" s="158"/>
      <c r="D3066" s="138"/>
    </row>
    <row r="3067" spans="1:4" x14ac:dyDescent="0.2">
      <c r="A3067" s="158"/>
      <c r="D3067" s="138"/>
    </row>
    <row r="3068" spans="1:4" x14ac:dyDescent="0.2">
      <c r="A3068" s="158"/>
      <c r="D3068" s="138"/>
    </row>
    <row r="3069" spans="1:4" x14ac:dyDescent="0.2">
      <c r="A3069" s="158"/>
      <c r="D3069" s="138"/>
    </row>
    <row r="3070" spans="1:4" x14ac:dyDescent="0.2">
      <c r="A3070" s="158"/>
      <c r="D3070" s="138"/>
    </row>
    <row r="3071" spans="1:4" x14ac:dyDescent="0.2">
      <c r="A3071" s="158"/>
      <c r="D3071" s="138"/>
    </row>
    <row r="3072" spans="1:4" x14ac:dyDescent="0.2">
      <c r="A3072" s="158"/>
      <c r="D3072" s="138"/>
    </row>
    <row r="3073" spans="1:4" x14ac:dyDescent="0.2">
      <c r="A3073" s="158"/>
      <c r="D3073" s="138"/>
    </row>
    <row r="3074" spans="1:4" x14ac:dyDescent="0.2">
      <c r="A3074" s="158"/>
      <c r="D3074" s="138"/>
    </row>
    <row r="3075" spans="1:4" x14ac:dyDescent="0.2">
      <c r="A3075" s="158"/>
      <c r="D3075" s="138"/>
    </row>
    <row r="3076" spans="1:4" x14ac:dyDescent="0.2">
      <c r="A3076" s="158"/>
      <c r="D3076" s="138"/>
    </row>
    <row r="3077" spans="1:4" x14ac:dyDescent="0.2">
      <c r="A3077" s="158"/>
      <c r="D3077" s="138"/>
    </row>
    <row r="3078" spans="1:4" x14ac:dyDescent="0.2">
      <c r="A3078" s="158"/>
      <c r="D3078" s="138"/>
    </row>
    <row r="3079" spans="1:4" x14ac:dyDescent="0.2">
      <c r="A3079" s="158"/>
      <c r="D3079" s="138"/>
    </row>
    <row r="3080" spans="1:4" x14ac:dyDescent="0.2">
      <c r="A3080" s="158"/>
      <c r="D3080" s="138"/>
    </row>
    <row r="3081" spans="1:4" x14ac:dyDescent="0.2">
      <c r="A3081" s="158"/>
      <c r="D3081" s="138"/>
    </row>
    <row r="3082" spans="1:4" x14ac:dyDescent="0.2">
      <c r="A3082" s="158"/>
      <c r="D3082" s="138"/>
    </row>
    <row r="3083" spans="1:4" x14ac:dyDescent="0.2">
      <c r="A3083" s="158"/>
      <c r="D3083" s="138"/>
    </row>
    <row r="3084" spans="1:4" x14ac:dyDescent="0.2">
      <c r="A3084" s="158"/>
      <c r="D3084" s="138"/>
    </row>
    <row r="3085" spans="1:4" x14ac:dyDescent="0.2">
      <c r="A3085" s="158"/>
      <c r="D3085" s="138"/>
    </row>
    <row r="3086" spans="1:4" x14ac:dyDescent="0.2">
      <c r="A3086" s="158"/>
      <c r="D3086" s="138"/>
    </row>
    <row r="3087" spans="1:4" x14ac:dyDescent="0.2">
      <c r="A3087" s="158"/>
      <c r="D3087" s="138"/>
    </row>
    <row r="3088" spans="1:4" x14ac:dyDescent="0.2">
      <c r="A3088" s="158"/>
      <c r="D3088" s="138"/>
    </row>
    <row r="3089" spans="1:4" x14ac:dyDescent="0.2">
      <c r="A3089" s="158"/>
      <c r="D3089" s="138"/>
    </row>
    <row r="3090" spans="1:4" x14ac:dyDescent="0.2">
      <c r="A3090" s="158"/>
      <c r="D3090" s="138"/>
    </row>
    <row r="3091" spans="1:4" x14ac:dyDescent="0.2">
      <c r="A3091" s="158"/>
      <c r="D3091" s="138"/>
    </row>
    <row r="3092" spans="1:4" x14ac:dyDescent="0.2">
      <c r="A3092" s="158"/>
      <c r="D3092" s="138"/>
    </row>
    <row r="3093" spans="1:4" x14ac:dyDescent="0.2">
      <c r="A3093" s="158"/>
      <c r="D3093" s="138"/>
    </row>
    <row r="3094" spans="1:4" x14ac:dyDescent="0.2">
      <c r="A3094" s="158"/>
      <c r="D3094" s="138"/>
    </row>
    <row r="3095" spans="1:4" x14ac:dyDescent="0.2">
      <c r="A3095" s="158"/>
      <c r="D3095" s="138"/>
    </row>
    <row r="3096" spans="1:4" x14ac:dyDescent="0.2">
      <c r="A3096" s="158"/>
      <c r="D3096" s="138"/>
    </row>
    <row r="3097" spans="1:4" x14ac:dyDescent="0.2">
      <c r="A3097" s="158"/>
      <c r="D3097" s="138"/>
    </row>
    <row r="3098" spans="1:4" x14ac:dyDescent="0.2">
      <c r="A3098" s="158"/>
      <c r="D3098" s="138"/>
    </row>
    <row r="3099" spans="1:4" x14ac:dyDescent="0.2">
      <c r="A3099" s="158"/>
      <c r="D3099" s="138"/>
    </row>
    <row r="3100" spans="1:4" x14ac:dyDescent="0.2">
      <c r="A3100" s="158"/>
      <c r="D3100" s="138"/>
    </row>
    <row r="3101" spans="1:4" x14ac:dyDescent="0.2">
      <c r="A3101" s="158"/>
      <c r="D3101" s="138"/>
    </row>
    <row r="3102" spans="1:4" x14ac:dyDescent="0.2">
      <c r="A3102" s="158"/>
      <c r="D3102" s="138"/>
    </row>
    <row r="3103" spans="1:4" x14ac:dyDescent="0.2">
      <c r="A3103" s="158"/>
      <c r="D3103" s="138"/>
    </row>
    <row r="3104" spans="1:4" x14ac:dyDescent="0.2">
      <c r="A3104" s="158"/>
      <c r="D3104" s="138"/>
    </row>
    <row r="3105" spans="1:4" x14ac:dyDescent="0.2">
      <c r="A3105" s="158"/>
      <c r="D3105" s="138"/>
    </row>
    <row r="3106" spans="1:4" x14ac:dyDescent="0.2">
      <c r="A3106" s="158"/>
      <c r="D3106" s="138"/>
    </row>
    <row r="3107" spans="1:4" x14ac:dyDescent="0.2">
      <c r="A3107" s="158"/>
      <c r="D3107" s="138"/>
    </row>
    <row r="3108" spans="1:4" x14ac:dyDescent="0.2">
      <c r="A3108" s="158"/>
      <c r="D3108" s="138"/>
    </row>
    <row r="3109" spans="1:4" x14ac:dyDescent="0.2">
      <c r="A3109" s="158"/>
      <c r="D3109" s="138"/>
    </row>
    <row r="3110" spans="1:4" x14ac:dyDescent="0.2">
      <c r="A3110" s="158"/>
      <c r="D3110" s="138"/>
    </row>
    <row r="3111" spans="1:4" x14ac:dyDescent="0.2">
      <c r="A3111" s="158"/>
      <c r="D3111" s="138"/>
    </row>
    <row r="3112" spans="1:4" x14ac:dyDescent="0.2">
      <c r="A3112" s="158"/>
      <c r="D3112" s="138"/>
    </row>
    <row r="3113" spans="1:4" x14ac:dyDescent="0.2">
      <c r="A3113" s="158"/>
      <c r="D3113" s="138"/>
    </row>
    <row r="3114" spans="1:4" x14ac:dyDescent="0.2">
      <c r="A3114" s="158"/>
      <c r="D3114" s="138"/>
    </row>
    <row r="3115" spans="1:4" x14ac:dyDescent="0.2">
      <c r="A3115" s="158"/>
      <c r="D3115" s="138"/>
    </row>
    <row r="3116" spans="1:4" x14ac:dyDescent="0.2">
      <c r="A3116" s="158"/>
      <c r="D3116" s="138"/>
    </row>
    <row r="3117" spans="1:4" x14ac:dyDescent="0.2">
      <c r="A3117" s="158"/>
      <c r="D3117" s="138"/>
    </row>
    <row r="3118" spans="1:4" x14ac:dyDescent="0.2">
      <c r="A3118" s="158"/>
      <c r="D3118" s="138"/>
    </row>
    <row r="3119" spans="1:4" x14ac:dyDescent="0.2">
      <c r="A3119" s="158"/>
      <c r="D3119" s="138"/>
    </row>
    <row r="3120" spans="1:4" x14ac:dyDescent="0.2">
      <c r="A3120" s="158"/>
      <c r="D3120" s="138"/>
    </row>
    <row r="3121" spans="1:4" x14ac:dyDescent="0.2">
      <c r="A3121" s="158"/>
      <c r="D3121" s="138"/>
    </row>
    <row r="3122" spans="1:4" x14ac:dyDescent="0.2">
      <c r="A3122" s="158"/>
      <c r="D3122" s="138"/>
    </row>
    <row r="3123" spans="1:4" x14ac:dyDescent="0.2">
      <c r="A3123" s="158"/>
      <c r="D3123" s="138"/>
    </row>
    <row r="3124" spans="1:4" x14ac:dyDescent="0.2">
      <c r="A3124" s="158"/>
      <c r="D3124" s="138"/>
    </row>
    <row r="3125" spans="1:4" x14ac:dyDescent="0.2">
      <c r="A3125" s="158"/>
      <c r="D3125" s="138"/>
    </row>
    <row r="3126" spans="1:4" x14ac:dyDescent="0.2">
      <c r="A3126" s="158"/>
      <c r="D3126" s="138"/>
    </row>
    <row r="3127" spans="1:4" x14ac:dyDescent="0.2">
      <c r="A3127" s="158"/>
      <c r="D3127" s="138"/>
    </row>
    <row r="3128" spans="1:4" x14ac:dyDescent="0.2">
      <c r="A3128" s="158"/>
      <c r="D3128" s="138"/>
    </row>
    <row r="3129" spans="1:4" x14ac:dyDescent="0.2">
      <c r="A3129" s="158"/>
      <c r="D3129" s="138"/>
    </row>
    <row r="3130" spans="1:4" x14ac:dyDescent="0.2">
      <c r="A3130" s="158"/>
      <c r="D3130" s="138"/>
    </row>
    <row r="3131" spans="1:4" x14ac:dyDescent="0.2">
      <c r="A3131" s="158"/>
      <c r="D3131" s="138"/>
    </row>
    <row r="3132" spans="1:4" x14ac:dyDescent="0.2">
      <c r="A3132" s="158"/>
      <c r="D3132" s="138"/>
    </row>
    <row r="3133" spans="1:4" x14ac:dyDescent="0.2">
      <c r="A3133" s="158"/>
      <c r="D3133" s="138"/>
    </row>
    <row r="3134" spans="1:4" x14ac:dyDescent="0.2">
      <c r="A3134" s="158"/>
      <c r="D3134" s="138"/>
    </row>
    <row r="3135" spans="1:4" x14ac:dyDescent="0.2">
      <c r="A3135" s="158"/>
      <c r="D3135" s="138"/>
    </row>
    <row r="3136" spans="1:4" x14ac:dyDescent="0.2">
      <c r="A3136" s="158"/>
      <c r="D3136" s="138"/>
    </row>
    <row r="3137" spans="1:4" x14ac:dyDescent="0.2">
      <c r="A3137" s="158"/>
      <c r="D3137" s="138"/>
    </row>
    <row r="3138" spans="1:4" x14ac:dyDescent="0.2">
      <c r="A3138" s="158"/>
      <c r="D3138" s="138"/>
    </row>
    <row r="3139" spans="1:4" x14ac:dyDescent="0.2">
      <c r="A3139" s="158"/>
      <c r="D3139" s="138"/>
    </row>
    <row r="3140" spans="1:4" x14ac:dyDescent="0.2">
      <c r="A3140" s="158"/>
      <c r="D3140" s="138"/>
    </row>
    <row r="3141" spans="1:4" x14ac:dyDescent="0.2">
      <c r="A3141" s="158"/>
      <c r="D3141" s="138"/>
    </row>
    <row r="3142" spans="1:4" x14ac:dyDescent="0.2">
      <c r="A3142" s="158"/>
      <c r="D3142" s="138"/>
    </row>
    <row r="3143" spans="1:4" x14ac:dyDescent="0.2">
      <c r="A3143" s="158"/>
      <c r="D3143" s="138"/>
    </row>
    <row r="3144" spans="1:4" x14ac:dyDescent="0.2">
      <c r="A3144" s="158"/>
      <c r="D3144" s="138"/>
    </row>
    <row r="3145" spans="1:4" x14ac:dyDescent="0.2">
      <c r="A3145" s="158"/>
      <c r="D3145" s="138"/>
    </row>
    <row r="3146" spans="1:4" x14ac:dyDescent="0.2">
      <c r="A3146" s="158"/>
      <c r="D3146" s="138"/>
    </row>
    <row r="3147" spans="1:4" x14ac:dyDescent="0.2">
      <c r="A3147" s="158"/>
      <c r="D3147" s="138"/>
    </row>
    <row r="3148" spans="1:4" x14ac:dyDescent="0.2">
      <c r="A3148" s="158"/>
      <c r="D3148" s="138"/>
    </row>
    <row r="3149" spans="1:4" x14ac:dyDescent="0.2">
      <c r="A3149" s="158"/>
      <c r="D3149" s="138"/>
    </row>
    <row r="3150" spans="1:4" x14ac:dyDescent="0.2">
      <c r="A3150" s="158"/>
      <c r="D3150" s="138"/>
    </row>
    <row r="3151" spans="1:4" x14ac:dyDescent="0.2">
      <c r="A3151" s="158"/>
      <c r="D3151" s="138"/>
    </row>
    <row r="3152" spans="1:4" x14ac:dyDescent="0.2">
      <c r="A3152" s="158"/>
      <c r="D3152" s="138"/>
    </row>
    <row r="3153" spans="1:4" x14ac:dyDescent="0.2">
      <c r="A3153" s="158"/>
      <c r="D3153" s="138"/>
    </row>
    <row r="3154" spans="1:4" x14ac:dyDescent="0.2">
      <c r="A3154" s="158"/>
      <c r="D3154" s="138"/>
    </row>
    <row r="3155" spans="1:4" x14ac:dyDescent="0.2">
      <c r="A3155" s="158"/>
      <c r="D3155" s="138"/>
    </row>
    <row r="3156" spans="1:4" x14ac:dyDescent="0.2">
      <c r="A3156" s="158"/>
      <c r="D3156" s="138"/>
    </row>
    <row r="3157" spans="1:4" x14ac:dyDescent="0.2">
      <c r="A3157" s="158"/>
      <c r="D3157" s="138"/>
    </row>
    <row r="3158" spans="1:4" x14ac:dyDescent="0.2">
      <c r="A3158" s="158"/>
      <c r="D3158" s="138"/>
    </row>
    <row r="3159" spans="1:4" x14ac:dyDescent="0.2">
      <c r="A3159" s="158"/>
      <c r="D3159" s="138"/>
    </row>
    <row r="3160" spans="1:4" x14ac:dyDescent="0.2">
      <c r="A3160" s="158"/>
      <c r="D3160" s="138"/>
    </row>
    <row r="3161" spans="1:4" x14ac:dyDescent="0.2">
      <c r="A3161" s="158"/>
      <c r="D3161" s="138"/>
    </row>
    <row r="3162" spans="1:4" x14ac:dyDescent="0.2">
      <c r="A3162" s="158"/>
      <c r="D3162" s="138"/>
    </row>
    <row r="3163" spans="1:4" x14ac:dyDescent="0.2">
      <c r="A3163" s="158"/>
      <c r="D3163" s="138"/>
    </row>
    <row r="3164" spans="1:4" x14ac:dyDescent="0.2">
      <c r="A3164" s="158"/>
      <c r="D3164" s="138"/>
    </row>
    <row r="3165" spans="1:4" x14ac:dyDescent="0.2">
      <c r="A3165" s="158"/>
      <c r="D3165" s="138"/>
    </row>
    <row r="3166" spans="1:4" x14ac:dyDescent="0.2">
      <c r="A3166" s="158"/>
      <c r="D3166" s="138"/>
    </row>
    <row r="3167" spans="1:4" x14ac:dyDescent="0.2">
      <c r="A3167" s="158"/>
      <c r="D3167" s="138"/>
    </row>
    <row r="3168" spans="1:4" x14ac:dyDescent="0.2">
      <c r="A3168" s="158"/>
      <c r="D3168" s="138"/>
    </row>
    <row r="3169" spans="1:4" x14ac:dyDescent="0.2">
      <c r="A3169" s="158"/>
      <c r="D3169" s="138"/>
    </row>
    <row r="3170" spans="1:4" x14ac:dyDescent="0.2">
      <c r="A3170" s="158"/>
      <c r="D3170" s="138"/>
    </row>
    <row r="3171" spans="1:4" x14ac:dyDescent="0.2">
      <c r="A3171" s="158"/>
      <c r="D3171" s="138"/>
    </row>
    <row r="3172" spans="1:4" x14ac:dyDescent="0.2">
      <c r="A3172" s="158"/>
      <c r="D3172" s="138"/>
    </row>
    <row r="3173" spans="1:4" x14ac:dyDescent="0.2">
      <c r="A3173" s="158"/>
      <c r="D3173" s="138"/>
    </row>
    <row r="3174" spans="1:4" x14ac:dyDescent="0.2">
      <c r="A3174" s="158"/>
      <c r="D3174" s="138"/>
    </row>
    <row r="3175" spans="1:4" x14ac:dyDescent="0.2">
      <c r="A3175" s="158"/>
      <c r="D3175" s="138"/>
    </row>
    <row r="3176" spans="1:4" x14ac:dyDescent="0.2">
      <c r="A3176" s="158"/>
      <c r="D3176" s="138"/>
    </row>
    <row r="3177" spans="1:4" x14ac:dyDescent="0.2">
      <c r="A3177" s="158"/>
      <c r="D3177" s="138"/>
    </row>
    <row r="3178" spans="1:4" x14ac:dyDescent="0.2">
      <c r="A3178" s="158"/>
      <c r="D3178" s="138"/>
    </row>
    <row r="3179" spans="1:4" x14ac:dyDescent="0.2">
      <c r="A3179" s="158"/>
      <c r="D3179" s="138"/>
    </row>
    <row r="3180" spans="1:4" x14ac:dyDescent="0.2">
      <c r="A3180" s="158"/>
      <c r="D3180" s="138"/>
    </row>
    <row r="3181" spans="1:4" x14ac:dyDescent="0.2">
      <c r="A3181" s="158"/>
      <c r="D3181" s="138"/>
    </row>
    <row r="3182" spans="1:4" x14ac:dyDescent="0.2">
      <c r="A3182" s="158"/>
      <c r="D3182" s="138"/>
    </row>
    <row r="3183" spans="1:4" x14ac:dyDescent="0.2">
      <c r="A3183" s="158"/>
      <c r="D3183" s="138"/>
    </row>
    <row r="3184" spans="1:4" x14ac:dyDescent="0.2">
      <c r="A3184" s="158"/>
      <c r="D3184" s="138"/>
    </row>
    <row r="3185" spans="1:4" x14ac:dyDescent="0.2">
      <c r="A3185" s="158"/>
      <c r="D3185" s="138"/>
    </row>
    <row r="3186" spans="1:4" x14ac:dyDescent="0.2">
      <c r="A3186" s="158"/>
      <c r="D3186" s="138"/>
    </row>
    <row r="3187" spans="1:4" x14ac:dyDescent="0.2">
      <c r="A3187" s="158"/>
      <c r="D3187" s="138"/>
    </row>
    <row r="3188" spans="1:4" x14ac:dyDescent="0.2">
      <c r="A3188" s="158"/>
      <c r="D3188" s="138"/>
    </row>
    <row r="3189" spans="1:4" x14ac:dyDescent="0.2">
      <c r="A3189" s="158"/>
      <c r="D3189" s="138"/>
    </row>
    <row r="3190" spans="1:4" x14ac:dyDescent="0.2">
      <c r="A3190" s="158"/>
      <c r="D3190" s="138"/>
    </row>
    <row r="3191" spans="1:4" x14ac:dyDescent="0.2">
      <c r="A3191" s="158"/>
      <c r="D3191" s="138"/>
    </row>
    <row r="3192" spans="1:4" x14ac:dyDescent="0.2">
      <c r="A3192" s="158"/>
      <c r="D3192" s="138"/>
    </row>
    <row r="3193" spans="1:4" x14ac:dyDescent="0.2">
      <c r="A3193" s="158"/>
      <c r="D3193" s="138"/>
    </row>
    <row r="3194" spans="1:4" x14ac:dyDescent="0.2">
      <c r="A3194" s="158"/>
      <c r="D3194" s="138"/>
    </row>
    <row r="3195" spans="1:4" x14ac:dyDescent="0.2">
      <c r="A3195" s="158"/>
      <c r="D3195" s="138"/>
    </row>
    <row r="3196" spans="1:4" x14ac:dyDescent="0.2">
      <c r="A3196" s="158"/>
      <c r="D3196" s="138"/>
    </row>
    <row r="3197" spans="1:4" x14ac:dyDescent="0.2">
      <c r="A3197" s="158"/>
      <c r="D3197" s="138"/>
    </row>
    <row r="3198" spans="1:4" x14ac:dyDescent="0.2">
      <c r="A3198" s="158"/>
      <c r="D3198" s="138"/>
    </row>
    <row r="3199" spans="1:4" x14ac:dyDescent="0.2">
      <c r="A3199" s="158"/>
      <c r="D3199" s="138"/>
    </row>
    <row r="3200" spans="1:4" x14ac:dyDescent="0.2">
      <c r="A3200" s="158"/>
      <c r="D3200" s="138"/>
    </row>
    <row r="3201" spans="1:4" x14ac:dyDescent="0.2">
      <c r="A3201" s="158"/>
      <c r="D3201" s="138"/>
    </row>
    <row r="3202" spans="1:4" x14ac:dyDescent="0.2">
      <c r="A3202" s="158"/>
      <c r="D3202" s="138"/>
    </row>
    <row r="3203" spans="1:4" x14ac:dyDescent="0.2">
      <c r="A3203" s="158"/>
      <c r="D3203" s="138"/>
    </row>
    <row r="3204" spans="1:4" x14ac:dyDescent="0.2">
      <c r="A3204" s="158"/>
      <c r="D3204" s="138"/>
    </row>
    <row r="3205" spans="1:4" x14ac:dyDescent="0.2">
      <c r="A3205" s="158"/>
      <c r="D3205" s="138"/>
    </row>
    <row r="3206" spans="1:4" x14ac:dyDescent="0.2">
      <c r="A3206" s="158"/>
      <c r="D3206" s="138"/>
    </row>
    <row r="3207" spans="1:4" x14ac:dyDescent="0.2">
      <c r="A3207" s="158"/>
      <c r="D3207" s="138"/>
    </row>
    <row r="3208" spans="1:4" x14ac:dyDescent="0.2">
      <c r="A3208" s="158"/>
      <c r="D3208" s="138"/>
    </row>
    <row r="3209" spans="1:4" x14ac:dyDescent="0.2">
      <c r="A3209" s="158"/>
      <c r="D3209" s="138"/>
    </row>
    <row r="3210" spans="1:4" x14ac:dyDescent="0.2">
      <c r="A3210" s="158"/>
      <c r="D3210" s="138"/>
    </row>
    <row r="3211" spans="1:4" x14ac:dyDescent="0.2">
      <c r="A3211" s="158"/>
      <c r="D3211" s="138"/>
    </row>
    <row r="3212" spans="1:4" x14ac:dyDescent="0.2">
      <c r="A3212" s="158"/>
      <c r="D3212" s="138"/>
    </row>
    <row r="3213" spans="1:4" x14ac:dyDescent="0.2">
      <c r="A3213" s="158"/>
      <c r="D3213" s="138"/>
    </row>
    <row r="3214" spans="1:4" x14ac:dyDescent="0.2">
      <c r="A3214" s="158"/>
      <c r="D3214" s="138"/>
    </row>
    <row r="3215" spans="1:4" x14ac:dyDescent="0.2">
      <c r="A3215" s="158"/>
      <c r="D3215" s="138"/>
    </row>
    <row r="3216" spans="1:4" x14ac:dyDescent="0.2">
      <c r="A3216" s="158"/>
      <c r="D3216" s="138"/>
    </row>
    <row r="3217" spans="1:4" x14ac:dyDescent="0.2">
      <c r="A3217" s="158"/>
      <c r="D3217" s="138"/>
    </row>
    <row r="3218" spans="1:4" x14ac:dyDescent="0.2">
      <c r="A3218" s="158"/>
      <c r="D3218" s="138"/>
    </row>
    <row r="3219" spans="1:4" x14ac:dyDescent="0.2">
      <c r="A3219" s="158"/>
      <c r="D3219" s="138"/>
    </row>
    <row r="3220" spans="1:4" x14ac:dyDescent="0.2">
      <c r="A3220" s="158"/>
      <c r="D3220" s="138"/>
    </row>
    <row r="3221" spans="1:4" x14ac:dyDescent="0.2">
      <c r="A3221" s="158"/>
      <c r="D3221" s="138"/>
    </row>
    <row r="3222" spans="1:4" x14ac:dyDescent="0.2">
      <c r="A3222" s="158"/>
      <c r="D3222" s="138"/>
    </row>
    <row r="3223" spans="1:4" x14ac:dyDescent="0.2">
      <c r="A3223" s="158"/>
      <c r="D3223" s="138"/>
    </row>
    <row r="3224" spans="1:4" x14ac:dyDescent="0.2">
      <c r="A3224" s="158"/>
      <c r="D3224" s="138"/>
    </row>
    <row r="3225" spans="1:4" x14ac:dyDescent="0.2">
      <c r="A3225" s="158"/>
      <c r="D3225" s="138"/>
    </row>
    <row r="3226" spans="1:4" x14ac:dyDescent="0.2">
      <c r="A3226" s="158"/>
      <c r="D3226" s="138"/>
    </row>
    <row r="3227" spans="1:4" x14ac:dyDescent="0.2">
      <c r="A3227" s="158"/>
      <c r="D3227" s="138"/>
    </row>
    <row r="3228" spans="1:4" x14ac:dyDescent="0.2">
      <c r="A3228" s="158"/>
      <c r="D3228" s="138"/>
    </row>
    <row r="3229" spans="1:4" x14ac:dyDescent="0.2">
      <c r="A3229" s="158"/>
      <c r="D3229" s="138"/>
    </row>
    <row r="3230" spans="1:4" x14ac:dyDescent="0.2">
      <c r="A3230" s="158"/>
      <c r="D3230" s="138"/>
    </row>
    <row r="3231" spans="1:4" x14ac:dyDescent="0.2">
      <c r="A3231" s="158"/>
      <c r="D3231" s="138"/>
    </row>
    <row r="3232" spans="1:4" x14ac:dyDescent="0.2">
      <c r="A3232" s="158"/>
      <c r="D3232" s="138"/>
    </row>
    <row r="3233" spans="1:4" x14ac:dyDescent="0.2">
      <c r="A3233" s="158"/>
      <c r="D3233" s="138"/>
    </row>
    <row r="3234" spans="1:4" x14ac:dyDescent="0.2">
      <c r="A3234" s="158"/>
      <c r="D3234" s="138"/>
    </row>
    <row r="3235" spans="1:4" x14ac:dyDescent="0.2">
      <c r="A3235" s="158"/>
      <c r="D3235" s="138"/>
    </row>
    <row r="3236" spans="1:4" x14ac:dyDescent="0.2">
      <c r="A3236" s="158"/>
      <c r="D3236" s="138"/>
    </row>
    <row r="3237" spans="1:4" x14ac:dyDescent="0.2">
      <c r="A3237" s="158"/>
      <c r="D3237" s="138"/>
    </row>
    <row r="3238" spans="1:4" x14ac:dyDescent="0.2">
      <c r="A3238" s="158"/>
      <c r="D3238" s="138"/>
    </row>
    <row r="3239" spans="1:4" x14ac:dyDescent="0.2">
      <c r="A3239" s="158"/>
      <c r="D3239" s="138"/>
    </row>
    <row r="3240" spans="1:4" x14ac:dyDescent="0.2">
      <c r="A3240" s="158"/>
      <c r="D3240" s="138"/>
    </row>
    <row r="3241" spans="1:4" x14ac:dyDescent="0.2">
      <c r="A3241" s="158"/>
      <c r="D3241" s="138"/>
    </row>
    <row r="3242" spans="1:4" x14ac:dyDescent="0.2">
      <c r="A3242" s="158"/>
      <c r="D3242" s="138"/>
    </row>
    <row r="3243" spans="1:4" x14ac:dyDescent="0.2">
      <c r="A3243" s="158"/>
      <c r="D3243" s="138"/>
    </row>
    <row r="3244" spans="1:4" x14ac:dyDescent="0.2">
      <c r="A3244" s="158"/>
      <c r="D3244" s="138"/>
    </row>
    <row r="3245" spans="1:4" x14ac:dyDescent="0.2">
      <c r="A3245" s="158"/>
      <c r="D3245" s="138"/>
    </row>
    <row r="3246" spans="1:4" x14ac:dyDescent="0.2">
      <c r="A3246" s="158"/>
      <c r="D3246" s="138"/>
    </row>
    <row r="3247" spans="1:4" x14ac:dyDescent="0.2">
      <c r="A3247" s="158"/>
      <c r="D3247" s="138"/>
    </row>
    <row r="3248" spans="1:4" x14ac:dyDescent="0.2">
      <c r="A3248" s="158"/>
      <c r="D3248" s="138"/>
    </row>
    <row r="3249" spans="1:4" x14ac:dyDescent="0.2">
      <c r="A3249" s="158"/>
      <c r="D3249" s="138"/>
    </row>
    <row r="3250" spans="1:4" x14ac:dyDescent="0.2">
      <c r="A3250" s="158"/>
      <c r="D3250" s="138"/>
    </row>
    <row r="3251" spans="1:4" x14ac:dyDescent="0.2">
      <c r="A3251" s="158"/>
      <c r="D3251" s="138"/>
    </row>
    <row r="3252" spans="1:4" x14ac:dyDescent="0.2">
      <c r="A3252" s="158"/>
      <c r="D3252" s="138"/>
    </row>
    <row r="3253" spans="1:4" x14ac:dyDescent="0.2">
      <c r="A3253" s="158"/>
      <c r="D3253" s="138"/>
    </row>
    <row r="3254" spans="1:4" x14ac:dyDescent="0.2">
      <c r="A3254" s="158"/>
      <c r="D3254" s="138"/>
    </row>
    <row r="3255" spans="1:4" x14ac:dyDescent="0.2">
      <c r="A3255" s="158"/>
      <c r="D3255" s="138"/>
    </row>
    <row r="3256" spans="1:4" x14ac:dyDescent="0.2">
      <c r="A3256" s="158"/>
      <c r="D3256" s="138"/>
    </row>
    <row r="3257" spans="1:4" x14ac:dyDescent="0.2">
      <c r="A3257" s="158"/>
      <c r="D3257" s="138"/>
    </row>
    <row r="3258" spans="1:4" x14ac:dyDescent="0.2">
      <c r="A3258" s="158"/>
      <c r="D3258" s="138"/>
    </row>
    <row r="3259" spans="1:4" x14ac:dyDescent="0.2">
      <c r="A3259" s="158"/>
      <c r="D3259" s="138"/>
    </row>
    <row r="3260" spans="1:4" x14ac:dyDescent="0.2">
      <c r="A3260" s="158"/>
      <c r="D3260" s="138"/>
    </row>
    <row r="3261" spans="1:4" x14ac:dyDescent="0.2">
      <c r="A3261" s="158"/>
      <c r="D3261" s="138"/>
    </row>
    <row r="3262" spans="1:4" x14ac:dyDescent="0.2">
      <c r="A3262" s="158"/>
      <c r="D3262" s="138"/>
    </row>
    <row r="3263" spans="1:4" x14ac:dyDescent="0.2">
      <c r="A3263" s="158"/>
      <c r="D3263" s="138"/>
    </row>
    <row r="3264" spans="1:4" x14ac:dyDescent="0.2">
      <c r="A3264" s="158"/>
      <c r="D3264" s="138"/>
    </row>
    <row r="3265" spans="1:4" x14ac:dyDescent="0.2">
      <c r="A3265" s="158"/>
      <c r="D3265" s="138"/>
    </row>
    <row r="3266" spans="1:4" x14ac:dyDescent="0.2">
      <c r="A3266" s="158"/>
      <c r="D3266" s="138"/>
    </row>
    <row r="3267" spans="1:4" x14ac:dyDescent="0.2">
      <c r="A3267" s="158"/>
      <c r="D3267" s="138"/>
    </row>
    <row r="3268" spans="1:4" x14ac:dyDescent="0.2">
      <c r="A3268" s="158"/>
      <c r="D3268" s="138"/>
    </row>
    <row r="3269" spans="1:4" x14ac:dyDescent="0.2">
      <c r="A3269" s="158"/>
      <c r="D3269" s="138"/>
    </row>
    <row r="3270" spans="1:4" x14ac:dyDescent="0.2">
      <c r="A3270" s="158"/>
      <c r="D3270" s="138"/>
    </row>
    <row r="3271" spans="1:4" x14ac:dyDescent="0.2">
      <c r="A3271" s="158"/>
      <c r="D3271" s="138"/>
    </row>
    <row r="3272" spans="1:4" x14ac:dyDescent="0.2">
      <c r="A3272" s="158"/>
      <c r="D3272" s="138"/>
    </row>
    <row r="3273" spans="1:4" x14ac:dyDescent="0.2">
      <c r="A3273" s="158"/>
      <c r="D3273" s="138"/>
    </row>
    <row r="3274" spans="1:4" x14ac:dyDescent="0.2">
      <c r="A3274" s="158"/>
      <c r="D3274" s="138"/>
    </row>
    <row r="3275" spans="1:4" x14ac:dyDescent="0.2">
      <c r="A3275" s="158"/>
      <c r="D3275" s="138"/>
    </row>
    <row r="3276" spans="1:4" x14ac:dyDescent="0.2">
      <c r="A3276" s="158"/>
      <c r="D3276" s="138"/>
    </row>
    <row r="3277" spans="1:4" x14ac:dyDescent="0.2">
      <c r="A3277" s="158"/>
      <c r="D3277" s="138"/>
    </row>
    <row r="3278" spans="1:4" x14ac:dyDescent="0.2">
      <c r="A3278" s="158"/>
      <c r="D3278" s="138"/>
    </row>
    <row r="3279" spans="1:4" x14ac:dyDescent="0.2">
      <c r="A3279" s="158"/>
      <c r="D3279" s="138"/>
    </row>
    <row r="3280" spans="1:4" x14ac:dyDescent="0.2">
      <c r="A3280" s="158"/>
      <c r="D3280" s="138"/>
    </row>
    <row r="3281" spans="1:4" x14ac:dyDescent="0.2">
      <c r="A3281" s="158"/>
      <c r="D3281" s="138"/>
    </row>
    <row r="3282" spans="1:4" x14ac:dyDescent="0.2">
      <c r="A3282" s="158"/>
      <c r="D3282" s="138"/>
    </row>
    <row r="3283" spans="1:4" x14ac:dyDescent="0.2">
      <c r="A3283" s="158"/>
      <c r="D3283" s="138"/>
    </row>
    <row r="3284" spans="1:4" x14ac:dyDescent="0.2">
      <c r="A3284" s="158"/>
      <c r="D3284" s="138"/>
    </row>
    <row r="3285" spans="1:4" x14ac:dyDescent="0.2">
      <c r="A3285" s="158"/>
      <c r="D3285" s="138"/>
    </row>
    <row r="3286" spans="1:4" x14ac:dyDescent="0.2">
      <c r="A3286" s="158"/>
      <c r="D3286" s="138"/>
    </row>
    <row r="3287" spans="1:4" x14ac:dyDescent="0.2">
      <c r="A3287" s="158"/>
      <c r="D3287" s="138"/>
    </row>
    <row r="3288" spans="1:4" x14ac:dyDescent="0.2">
      <c r="A3288" s="158"/>
      <c r="D3288" s="138"/>
    </row>
    <row r="3289" spans="1:4" x14ac:dyDescent="0.2">
      <c r="A3289" s="158"/>
      <c r="D3289" s="138"/>
    </row>
    <row r="3290" spans="1:4" x14ac:dyDescent="0.2">
      <c r="A3290" s="158"/>
      <c r="D3290" s="138"/>
    </row>
    <row r="3291" spans="1:4" x14ac:dyDescent="0.2">
      <c r="A3291" s="158"/>
      <c r="D3291" s="138"/>
    </row>
    <row r="3292" spans="1:4" x14ac:dyDescent="0.2">
      <c r="A3292" s="158"/>
      <c r="D3292" s="138"/>
    </row>
    <row r="3293" spans="1:4" x14ac:dyDescent="0.2">
      <c r="A3293" s="158"/>
      <c r="D3293" s="138"/>
    </row>
    <row r="3294" spans="1:4" x14ac:dyDescent="0.2">
      <c r="A3294" s="158"/>
      <c r="D3294" s="138"/>
    </row>
    <row r="3295" spans="1:4" x14ac:dyDescent="0.2">
      <c r="A3295" s="158"/>
      <c r="D3295" s="138"/>
    </row>
    <row r="3296" spans="1:4" x14ac:dyDescent="0.2">
      <c r="A3296" s="158"/>
      <c r="D3296" s="138"/>
    </row>
    <row r="3297" spans="1:4" x14ac:dyDescent="0.2">
      <c r="A3297" s="158"/>
      <c r="D3297" s="138"/>
    </row>
    <row r="3298" spans="1:4" x14ac:dyDescent="0.2">
      <c r="A3298" s="158"/>
      <c r="D3298" s="138"/>
    </row>
    <row r="3299" spans="1:4" x14ac:dyDescent="0.2">
      <c r="A3299" s="158"/>
      <c r="D3299" s="138"/>
    </row>
    <row r="3300" spans="1:4" x14ac:dyDescent="0.2">
      <c r="A3300" s="158"/>
      <c r="D3300" s="138"/>
    </row>
    <row r="3301" spans="1:4" x14ac:dyDescent="0.2">
      <c r="A3301" s="158"/>
      <c r="D3301" s="138"/>
    </row>
    <row r="3302" spans="1:4" x14ac:dyDescent="0.2">
      <c r="A3302" s="158"/>
      <c r="D3302" s="138"/>
    </row>
    <row r="3303" spans="1:4" x14ac:dyDescent="0.2">
      <c r="A3303" s="158"/>
      <c r="D3303" s="138"/>
    </row>
    <row r="3304" spans="1:4" x14ac:dyDescent="0.2">
      <c r="A3304" s="158"/>
      <c r="D3304" s="138"/>
    </row>
    <row r="3305" spans="1:4" x14ac:dyDescent="0.2">
      <c r="A3305" s="158"/>
      <c r="D3305" s="138"/>
    </row>
    <row r="3306" spans="1:4" x14ac:dyDescent="0.2">
      <c r="A3306" s="158"/>
      <c r="D3306" s="138"/>
    </row>
    <row r="3307" spans="1:4" x14ac:dyDescent="0.2">
      <c r="A3307" s="158"/>
      <c r="D3307" s="138"/>
    </row>
    <row r="3308" spans="1:4" x14ac:dyDescent="0.2">
      <c r="A3308" s="158"/>
      <c r="D3308" s="138"/>
    </row>
    <row r="3309" spans="1:4" x14ac:dyDescent="0.2">
      <c r="A3309" s="158"/>
      <c r="D3309" s="138"/>
    </row>
    <row r="3310" spans="1:4" x14ac:dyDescent="0.2">
      <c r="A3310" s="158"/>
      <c r="D3310" s="138"/>
    </row>
    <row r="3311" spans="1:4" x14ac:dyDescent="0.2">
      <c r="A3311" s="158"/>
      <c r="D3311" s="138"/>
    </row>
    <row r="3312" spans="1:4" x14ac:dyDescent="0.2">
      <c r="A3312" s="158"/>
      <c r="D3312" s="138"/>
    </row>
    <row r="3313" spans="1:4" x14ac:dyDescent="0.2">
      <c r="A3313" s="158"/>
      <c r="D3313" s="138"/>
    </row>
    <row r="3314" spans="1:4" x14ac:dyDescent="0.2">
      <c r="A3314" s="158"/>
      <c r="D3314" s="138"/>
    </row>
    <row r="3315" spans="1:4" x14ac:dyDescent="0.2">
      <c r="A3315" s="158"/>
      <c r="D3315" s="138"/>
    </row>
    <row r="3316" spans="1:4" x14ac:dyDescent="0.2">
      <c r="A3316" s="158"/>
      <c r="D3316" s="138"/>
    </row>
    <row r="3317" spans="1:4" x14ac:dyDescent="0.2">
      <c r="A3317" s="158"/>
      <c r="D3317" s="138"/>
    </row>
    <row r="3318" spans="1:4" x14ac:dyDescent="0.2">
      <c r="A3318" s="158"/>
      <c r="D3318" s="138"/>
    </row>
    <row r="3319" spans="1:4" x14ac:dyDescent="0.2">
      <c r="A3319" s="158"/>
      <c r="D3319" s="138"/>
    </row>
    <row r="3320" spans="1:4" x14ac:dyDescent="0.2">
      <c r="A3320" s="158"/>
      <c r="D3320" s="138"/>
    </row>
    <row r="3321" spans="1:4" x14ac:dyDescent="0.2">
      <c r="A3321" s="158"/>
      <c r="D3321" s="138"/>
    </row>
    <row r="3322" spans="1:4" x14ac:dyDescent="0.2">
      <c r="A3322" s="158"/>
      <c r="D3322" s="138"/>
    </row>
    <row r="3323" spans="1:4" x14ac:dyDescent="0.2">
      <c r="A3323" s="158"/>
      <c r="D3323" s="138"/>
    </row>
    <row r="3324" spans="1:4" x14ac:dyDescent="0.2">
      <c r="A3324" s="158"/>
      <c r="D3324" s="138"/>
    </row>
    <row r="3325" spans="1:4" x14ac:dyDescent="0.2">
      <c r="A3325" s="158"/>
      <c r="D3325" s="138"/>
    </row>
    <row r="3326" spans="1:4" x14ac:dyDescent="0.2">
      <c r="A3326" s="158"/>
      <c r="D3326" s="138"/>
    </row>
    <row r="3327" spans="1:4" x14ac:dyDescent="0.2">
      <c r="A3327" s="158"/>
      <c r="D3327" s="138"/>
    </row>
    <row r="3328" spans="1:4" x14ac:dyDescent="0.2">
      <c r="A3328" s="158"/>
      <c r="D3328" s="138"/>
    </row>
    <row r="3329" spans="1:4" x14ac:dyDescent="0.2">
      <c r="A3329" s="158"/>
      <c r="D3329" s="138"/>
    </row>
    <row r="3330" spans="1:4" x14ac:dyDescent="0.2">
      <c r="A3330" s="158"/>
      <c r="D3330" s="138"/>
    </row>
    <row r="3331" spans="1:4" x14ac:dyDescent="0.2">
      <c r="A3331" s="158"/>
      <c r="D3331" s="138"/>
    </row>
    <row r="3332" spans="1:4" x14ac:dyDescent="0.2">
      <c r="A3332" s="158"/>
      <c r="D3332" s="138"/>
    </row>
    <row r="3333" spans="1:4" x14ac:dyDescent="0.2">
      <c r="A3333" s="158"/>
      <c r="D3333" s="138"/>
    </row>
    <row r="3334" spans="1:4" x14ac:dyDescent="0.2">
      <c r="A3334" s="158"/>
      <c r="D3334" s="138"/>
    </row>
    <row r="3335" spans="1:4" x14ac:dyDescent="0.2">
      <c r="A3335" s="158"/>
      <c r="D3335" s="138"/>
    </row>
    <row r="3336" spans="1:4" x14ac:dyDescent="0.2">
      <c r="A3336" s="158"/>
      <c r="D3336" s="138"/>
    </row>
    <row r="3337" spans="1:4" x14ac:dyDescent="0.2">
      <c r="A3337" s="158"/>
      <c r="D3337" s="138"/>
    </row>
    <row r="3338" spans="1:4" x14ac:dyDescent="0.2">
      <c r="A3338" s="158"/>
      <c r="D3338" s="138"/>
    </row>
    <row r="3339" spans="1:4" x14ac:dyDescent="0.2">
      <c r="A3339" s="158"/>
      <c r="D3339" s="138"/>
    </row>
    <row r="3340" spans="1:4" x14ac:dyDescent="0.2">
      <c r="A3340" s="158"/>
      <c r="D3340" s="138"/>
    </row>
    <row r="3341" spans="1:4" x14ac:dyDescent="0.2">
      <c r="A3341" s="158"/>
      <c r="D3341" s="138"/>
    </row>
    <row r="3342" spans="1:4" x14ac:dyDescent="0.2">
      <c r="A3342" s="158"/>
      <c r="D3342" s="138"/>
    </row>
    <row r="3343" spans="1:4" x14ac:dyDescent="0.2">
      <c r="A3343" s="158"/>
      <c r="D3343" s="138"/>
    </row>
    <row r="3344" spans="1:4" x14ac:dyDescent="0.2">
      <c r="A3344" s="158"/>
      <c r="D3344" s="138"/>
    </row>
    <row r="3345" spans="1:4" x14ac:dyDescent="0.2">
      <c r="A3345" s="158"/>
      <c r="D3345" s="138"/>
    </row>
    <row r="3346" spans="1:4" x14ac:dyDescent="0.2">
      <c r="A3346" s="158"/>
      <c r="D3346" s="138"/>
    </row>
    <row r="3347" spans="1:4" x14ac:dyDescent="0.2">
      <c r="A3347" s="158"/>
      <c r="D3347" s="138"/>
    </row>
    <row r="3348" spans="1:4" x14ac:dyDescent="0.2">
      <c r="A3348" s="158"/>
      <c r="D3348" s="138"/>
    </row>
    <row r="3349" spans="1:4" x14ac:dyDescent="0.2">
      <c r="A3349" s="158"/>
      <c r="D3349" s="138"/>
    </row>
    <row r="3350" spans="1:4" x14ac:dyDescent="0.2">
      <c r="A3350" s="158"/>
      <c r="D3350" s="138"/>
    </row>
    <row r="3351" spans="1:4" x14ac:dyDescent="0.2">
      <c r="A3351" s="158"/>
      <c r="D3351" s="138"/>
    </row>
    <row r="3352" spans="1:4" x14ac:dyDescent="0.2">
      <c r="A3352" s="158"/>
      <c r="D3352" s="138"/>
    </row>
    <row r="3353" spans="1:4" x14ac:dyDescent="0.2">
      <c r="A3353" s="158"/>
      <c r="D3353" s="138"/>
    </row>
    <row r="3354" spans="1:4" x14ac:dyDescent="0.2">
      <c r="A3354" s="158"/>
      <c r="D3354" s="138"/>
    </row>
    <row r="3355" spans="1:4" x14ac:dyDescent="0.2">
      <c r="A3355" s="158"/>
      <c r="D3355" s="138"/>
    </row>
    <row r="3356" spans="1:4" x14ac:dyDescent="0.2">
      <c r="A3356" s="158"/>
      <c r="D3356" s="138"/>
    </row>
    <row r="3357" spans="1:4" x14ac:dyDescent="0.2">
      <c r="A3357" s="158"/>
      <c r="D3357" s="138"/>
    </row>
    <row r="3358" spans="1:4" x14ac:dyDescent="0.2">
      <c r="A3358" s="158"/>
      <c r="D3358" s="138"/>
    </row>
    <row r="3359" spans="1:4" x14ac:dyDescent="0.2">
      <c r="A3359" s="158"/>
      <c r="D3359" s="138"/>
    </row>
    <row r="3360" spans="1:4" x14ac:dyDescent="0.2">
      <c r="A3360" s="158"/>
      <c r="D3360" s="138"/>
    </row>
    <row r="3361" spans="1:4" x14ac:dyDescent="0.2">
      <c r="A3361" s="158"/>
      <c r="D3361" s="138"/>
    </row>
    <row r="3362" spans="1:4" x14ac:dyDescent="0.2">
      <c r="A3362" s="158"/>
      <c r="D3362" s="138"/>
    </row>
    <row r="3363" spans="1:4" x14ac:dyDescent="0.2">
      <c r="A3363" s="158"/>
      <c r="D3363" s="138"/>
    </row>
    <row r="3364" spans="1:4" x14ac:dyDescent="0.2">
      <c r="A3364" s="158"/>
      <c r="D3364" s="138"/>
    </row>
    <row r="3365" spans="1:4" x14ac:dyDescent="0.2">
      <c r="A3365" s="158"/>
      <c r="D3365" s="138"/>
    </row>
    <row r="3366" spans="1:4" x14ac:dyDescent="0.2">
      <c r="A3366" s="158"/>
      <c r="D3366" s="138"/>
    </row>
    <row r="3367" spans="1:4" x14ac:dyDescent="0.2">
      <c r="A3367" s="158"/>
      <c r="D3367" s="138"/>
    </row>
    <row r="3368" spans="1:4" x14ac:dyDescent="0.2">
      <c r="A3368" s="158"/>
      <c r="D3368" s="138"/>
    </row>
    <row r="3369" spans="1:4" x14ac:dyDescent="0.2">
      <c r="A3369" s="158"/>
      <c r="D3369" s="138"/>
    </row>
    <row r="3370" spans="1:4" x14ac:dyDescent="0.2">
      <c r="A3370" s="158"/>
      <c r="D3370" s="138"/>
    </row>
    <row r="3371" spans="1:4" x14ac:dyDescent="0.2">
      <c r="A3371" s="158"/>
      <c r="D3371" s="138"/>
    </row>
    <row r="3372" spans="1:4" x14ac:dyDescent="0.2">
      <c r="A3372" s="158"/>
      <c r="D3372" s="138"/>
    </row>
    <row r="3373" spans="1:4" x14ac:dyDescent="0.2">
      <c r="A3373" s="158"/>
      <c r="D3373" s="138"/>
    </row>
    <row r="3374" spans="1:4" x14ac:dyDescent="0.2">
      <c r="A3374" s="158"/>
      <c r="D3374" s="138"/>
    </row>
    <row r="3375" spans="1:4" x14ac:dyDescent="0.2">
      <c r="A3375" s="158"/>
      <c r="D3375" s="138"/>
    </row>
    <row r="3376" spans="1:4" x14ac:dyDescent="0.2">
      <c r="A3376" s="158"/>
      <c r="D3376" s="138"/>
    </row>
    <row r="3377" spans="1:4" x14ac:dyDescent="0.2">
      <c r="A3377" s="158"/>
      <c r="D3377" s="138"/>
    </row>
    <row r="3378" spans="1:4" x14ac:dyDescent="0.2">
      <c r="A3378" s="158"/>
      <c r="D3378" s="138"/>
    </row>
    <row r="3379" spans="1:4" x14ac:dyDescent="0.2">
      <c r="A3379" s="158"/>
      <c r="D3379" s="138"/>
    </row>
    <row r="3380" spans="1:4" x14ac:dyDescent="0.2">
      <c r="A3380" s="158"/>
      <c r="D3380" s="138"/>
    </row>
    <row r="3381" spans="1:4" x14ac:dyDescent="0.2">
      <c r="A3381" s="158"/>
      <c r="D3381" s="138"/>
    </row>
    <row r="3382" spans="1:4" x14ac:dyDescent="0.2">
      <c r="A3382" s="158"/>
      <c r="D3382" s="138"/>
    </row>
    <row r="3383" spans="1:4" x14ac:dyDescent="0.2">
      <c r="A3383" s="158"/>
      <c r="D3383" s="138"/>
    </row>
    <row r="3384" spans="1:4" x14ac:dyDescent="0.2">
      <c r="A3384" s="158"/>
      <c r="D3384" s="138"/>
    </row>
    <row r="3385" spans="1:4" x14ac:dyDescent="0.2">
      <c r="A3385" s="158"/>
      <c r="D3385" s="138"/>
    </row>
    <row r="3386" spans="1:4" x14ac:dyDescent="0.2">
      <c r="A3386" s="158"/>
      <c r="D3386" s="138"/>
    </row>
    <row r="3387" spans="1:4" x14ac:dyDescent="0.2">
      <c r="A3387" s="158"/>
      <c r="D3387" s="138"/>
    </row>
    <row r="3388" spans="1:4" x14ac:dyDescent="0.2">
      <c r="A3388" s="158"/>
      <c r="D3388" s="138"/>
    </row>
    <row r="3389" spans="1:4" x14ac:dyDescent="0.2">
      <c r="A3389" s="158"/>
      <c r="D3389" s="138"/>
    </row>
    <row r="3390" spans="1:4" x14ac:dyDescent="0.2">
      <c r="A3390" s="158"/>
      <c r="D3390" s="138"/>
    </row>
    <row r="3391" spans="1:4" x14ac:dyDescent="0.2">
      <c r="A3391" s="158"/>
      <c r="D3391" s="138"/>
    </row>
    <row r="3392" spans="1:4" x14ac:dyDescent="0.2">
      <c r="A3392" s="158"/>
      <c r="D3392" s="138"/>
    </row>
    <row r="3393" spans="1:4" x14ac:dyDescent="0.2">
      <c r="A3393" s="158"/>
      <c r="D3393" s="138"/>
    </row>
    <row r="3394" spans="1:4" x14ac:dyDescent="0.2">
      <c r="A3394" s="158"/>
      <c r="D3394" s="138"/>
    </row>
    <row r="3395" spans="1:4" x14ac:dyDescent="0.2">
      <c r="A3395" s="158"/>
      <c r="D3395" s="138"/>
    </row>
    <row r="3396" spans="1:4" x14ac:dyDescent="0.2">
      <c r="A3396" s="158"/>
      <c r="D3396" s="138"/>
    </row>
    <row r="3397" spans="1:4" x14ac:dyDescent="0.2">
      <c r="A3397" s="158"/>
      <c r="D3397" s="138"/>
    </row>
    <row r="3398" spans="1:4" x14ac:dyDescent="0.2">
      <c r="A3398" s="158"/>
      <c r="D3398" s="138"/>
    </row>
    <row r="3399" spans="1:4" x14ac:dyDescent="0.2">
      <c r="A3399" s="158"/>
      <c r="D3399" s="138"/>
    </row>
    <row r="3400" spans="1:4" x14ac:dyDescent="0.2">
      <c r="A3400" s="158"/>
      <c r="D3400" s="138"/>
    </row>
    <row r="3401" spans="1:4" x14ac:dyDescent="0.2">
      <c r="A3401" s="158"/>
      <c r="D3401" s="138"/>
    </row>
    <row r="3402" spans="1:4" x14ac:dyDescent="0.2">
      <c r="A3402" s="158"/>
      <c r="D3402" s="138"/>
    </row>
    <row r="3403" spans="1:4" x14ac:dyDescent="0.2">
      <c r="A3403" s="158"/>
      <c r="D3403" s="138"/>
    </row>
    <row r="3404" spans="1:4" x14ac:dyDescent="0.2">
      <c r="A3404" s="158"/>
      <c r="D3404" s="138"/>
    </row>
    <row r="3405" spans="1:4" x14ac:dyDescent="0.2">
      <c r="A3405" s="158"/>
      <c r="D3405" s="138"/>
    </row>
    <row r="3406" spans="1:4" x14ac:dyDescent="0.2">
      <c r="A3406" s="158"/>
      <c r="D3406" s="138"/>
    </row>
    <row r="3407" spans="1:4" x14ac:dyDescent="0.2">
      <c r="A3407" s="158"/>
      <c r="D3407" s="138"/>
    </row>
    <row r="3408" spans="1:4" x14ac:dyDescent="0.2">
      <c r="A3408" s="158"/>
      <c r="D3408" s="138"/>
    </row>
    <row r="3409" spans="1:4" x14ac:dyDescent="0.2">
      <c r="A3409" s="158"/>
      <c r="D3409" s="138"/>
    </row>
    <row r="3410" spans="1:4" x14ac:dyDescent="0.2">
      <c r="A3410" s="158"/>
      <c r="D3410" s="138"/>
    </row>
    <row r="3411" spans="1:4" x14ac:dyDescent="0.2">
      <c r="A3411" s="158"/>
      <c r="D3411" s="138"/>
    </row>
    <row r="3412" spans="1:4" x14ac:dyDescent="0.2">
      <c r="A3412" s="158"/>
      <c r="D3412" s="138"/>
    </row>
    <row r="3413" spans="1:4" x14ac:dyDescent="0.2">
      <c r="A3413" s="158"/>
      <c r="D3413" s="138"/>
    </row>
    <row r="3414" spans="1:4" x14ac:dyDescent="0.2">
      <c r="A3414" s="158"/>
      <c r="D3414" s="138"/>
    </row>
    <row r="3415" spans="1:4" x14ac:dyDescent="0.2">
      <c r="A3415" s="158"/>
      <c r="D3415" s="138"/>
    </row>
    <row r="3416" spans="1:4" x14ac:dyDescent="0.2">
      <c r="A3416" s="158"/>
      <c r="D3416" s="138"/>
    </row>
    <row r="3417" spans="1:4" x14ac:dyDescent="0.2">
      <c r="A3417" s="158"/>
      <c r="D3417" s="138"/>
    </row>
    <row r="3418" spans="1:4" x14ac:dyDescent="0.2">
      <c r="A3418" s="158"/>
      <c r="D3418" s="138"/>
    </row>
    <row r="3419" spans="1:4" x14ac:dyDescent="0.2">
      <c r="A3419" s="158"/>
      <c r="D3419" s="138"/>
    </row>
    <row r="3420" spans="1:4" x14ac:dyDescent="0.2">
      <c r="A3420" s="158"/>
      <c r="D3420" s="138"/>
    </row>
    <row r="3421" spans="1:4" x14ac:dyDescent="0.2">
      <c r="A3421" s="158"/>
      <c r="D3421" s="138"/>
    </row>
    <row r="3422" spans="1:4" x14ac:dyDescent="0.2">
      <c r="A3422" s="158"/>
      <c r="D3422" s="138"/>
    </row>
    <row r="3423" spans="1:4" x14ac:dyDescent="0.2">
      <c r="A3423" s="158"/>
      <c r="D3423" s="138"/>
    </row>
    <row r="3424" spans="1:4" x14ac:dyDescent="0.2">
      <c r="A3424" s="158"/>
      <c r="D3424" s="138"/>
    </row>
    <row r="3425" spans="1:4" x14ac:dyDescent="0.2">
      <c r="A3425" s="158"/>
      <c r="D3425" s="138"/>
    </row>
    <row r="3426" spans="1:4" x14ac:dyDescent="0.2">
      <c r="A3426" s="158"/>
      <c r="D3426" s="138"/>
    </row>
    <row r="3427" spans="1:4" x14ac:dyDescent="0.2">
      <c r="A3427" s="158"/>
      <c r="D3427" s="138"/>
    </row>
    <row r="3428" spans="1:4" x14ac:dyDescent="0.2">
      <c r="A3428" s="158"/>
      <c r="D3428" s="138"/>
    </row>
    <row r="3429" spans="1:4" x14ac:dyDescent="0.2">
      <c r="A3429" s="158"/>
      <c r="D3429" s="138"/>
    </row>
    <row r="3430" spans="1:4" x14ac:dyDescent="0.2">
      <c r="A3430" s="158"/>
      <c r="D3430" s="138"/>
    </row>
    <row r="3431" spans="1:4" x14ac:dyDescent="0.2">
      <c r="A3431" s="158"/>
      <c r="D3431" s="138"/>
    </row>
    <row r="3432" spans="1:4" x14ac:dyDescent="0.2">
      <c r="A3432" s="158"/>
      <c r="D3432" s="138"/>
    </row>
    <row r="3433" spans="1:4" x14ac:dyDescent="0.2">
      <c r="A3433" s="158"/>
      <c r="D3433" s="138"/>
    </row>
    <row r="3434" spans="1:4" x14ac:dyDescent="0.2">
      <c r="A3434" s="158"/>
      <c r="D3434" s="138"/>
    </row>
    <row r="3435" spans="1:4" x14ac:dyDescent="0.2">
      <c r="A3435" s="158"/>
      <c r="D3435" s="138"/>
    </row>
    <row r="3436" spans="1:4" x14ac:dyDescent="0.2">
      <c r="A3436" s="158"/>
      <c r="D3436" s="138"/>
    </row>
    <row r="3437" spans="1:4" x14ac:dyDescent="0.2">
      <c r="A3437" s="158"/>
      <c r="D3437" s="138"/>
    </row>
    <row r="3438" spans="1:4" x14ac:dyDescent="0.2">
      <c r="A3438" s="158"/>
      <c r="D3438" s="138"/>
    </row>
    <row r="3439" spans="1:4" x14ac:dyDescent="0.2">
      <c r="A3439" s="158"/>
      <c r="D3439" s="138"/>
    </row>
    <row r="3440" spans="1:4" x14ac:dyDescent="0.2">
      <c r="A3440" s="158"/>
      <c r="D3440" s="138"/>
    </row>
    <row r="3441" spans="1:4" x14ac:dyDescent="0.2">
      <c r="A3441" s="158"/>
      <c r="D3441" s="138"/>
    </row>
    <row r="3442" spans="1:4" x14ac:dyDescent="0.2">
      <c r="A3442" s="158"/>
      <c r="D3442" s="138"/>
    </row>
    <row r="3443" spans="1:4" x14ac:dyDescent="0.2">
      <c r="A3443" s="158"/>
      <c r="D3443" s="138"/>
    </row>
    <row r="3444" spans="1:4" x14ac:dyDescent="0.2">
      <c r="A3444" s="158"/>
      <c r="D3444" s="138"/>
    </row>
    <row r="3445" spans="1:4" x14ac:dyDescent="0.2">
      <c r="A3445" s="158"/>
      <c r="D3445" s="138"/>
    </row>
    <row r="3446" spans="1:4" x14ac:dyDescent="0.2">
      <c r="A3446" s="158"/>
      <c r="D3446" s="138"/>
    </row>
    <row r="3447" spans="1:4" x14ac:dyDescent="0.2">
      <c r="A3447" s="158"/>
      <c r="D3447" s="138"/>
    </row>
    <row r="3448" spans="1:4" x14ac:dyDescent="0.2">
      <c r="A3448" s="158"/>
      <c r="D3448" s="138"/>
    </row>
    <row r="3449" spans="1:4" x14ac:dyDescent="0.2">
      <c r="A3449" s="158"/>
      <c r="D3449" s="138"/>
    </row>
    <row r="3450" spans="1:4" x14ac:dyDescent="0.2">
      <c r="A3450" s="158"/>
      <c r="D3450" s="138"/>
    </row>
    <row r="3451" spans="1:4" x14ac:dyDescent="0.2">
      <c r="A3451" s="158"/>
      <c r="D3451" s="138"/>
    </row>
    <row r="3452" spans="1:4" x14ac:dyDescent="0.2">
      <c r="A3452" s="158"/>
      <c r="D3452" s="138"/>
    </row>
    <row r="3453" spans="1:4" x14ac:dyDescent="0.2">
      <c r="A3453" s="158"/>
      <c r="D3453" s="138"/>
    </row>
    <row r="3454" spans="1:4" x14ac:dyDescent="0.2">
      <c r="A3454" s="158"/>
      <c r="D3454" s="138"/>
    </row>
    <row r="3455" spans="1:4" x14ac:dyDescent="0.2">
      <c r="A3455" s="158"/>
      <c r="D3455" s="138"/>
    </row>
    <row r="3456" spans="1:4" x14ac:dyDescent="0.2">
      <c r="A3456" s="158"/>
      <c r="D3456" s="138"/>
    </row>
    <row r="3457" spans="1:4" x14ac:dyDescent="0.2">
      <c r="A3457" s="158"/>
      <c r="D3457" s="138"/>
    </row>
    <row r="3458" spans="1:4" x14ac:dyDescent="0.2">
      <c r="A3458" s="158"/>
      <c r="D3458" s="138"/>
    </row>
    <row r="3459" spans="1:4" x14ac:dyDescent="0.2">
      <c r="A3459" s="158"/>
      <c r="D3459" s="138"/>
    </row>
    <row r="3460" spans="1:4" x14ac:dyDescent="0.2">
      <c r="A3460" s="158"/>
      <c r="D3460" s="138"/>
    </row>
    <row r="3461" spans="1:4" x14ac:dyDescent="0.2">
      <c r="A3461" s="158"/>
      <c r="D3461" s="138"/>
    </row>
    <row r="3462" spans="1:4" x14ac:dyDescent="0.2">
      <c r="A3462" s="158"/>
      <c r="D3462" s="138"/>
    </row>
    <row r="3463" spans="1:4" x14ac:dyDescent="0.2">
      <c r="A3463" s="158"/>
      <c r="D3463" s="138"/>
    </row>
    <row r="3464" spans="1:4" x14ac:dyDescent="0.2">
      <c r="A3464" s="158"/>
      <c r="D3464" s="138"/>
    </row>
    <row r="3465" spans="1:4" x14ac:dyDescent="0.2">
      <c r="A3465" s="158"/>
      <c r="D3465" s="138"/>
    </row>
    <row r="3466" spans="1:4" x14ac:dyDescent="0.2">
      <c r="A3466" s="158"/>
      <c r="D3466" s="138"/>
    </row>
    <row r="3467" spans="1:4" x14ac:dyDescent="0.2">
      <c r="A3467" s="158"/>
      <c r="D3467" s="138"/>
    </row>
    <row r="3468" spans="1:4" x14ac:dyDescent="0.2">
      <c r="A3468" s="158"/>
      <c r="D3468" s="138"/>
    </row>
    <row r="3469" spans="1:4" x14ac:dyDescent="0.2">
      <c r="A3469" s="158"/>
      <c r="D3469" s="138"/>
    </row>
    <row r="3470" spans="1:4" x14ac:dyDescent="0.2">
      <c r="A3470" s="158"/>
      <c r="D3470" s="138"/>
    </row>
    <row r="3471" spans="1:4" x14ac:dyDescent="0.2">
      <c r="A3471" s="158"/>
      <c r="D3471" s="138"/>
    </row>
    <row r="3472" spans="1:4" x14ac:dyDescent="0.2">
      <c r="A3472" s="158"/>
      <c r="D3472" s="138"/>
    </row>
    <row r="3473" spans="1:4" x14ac:dyDescent="0.2">
      <c r="A3473" s="158"/>
      <c r="D3473" s="138"/>
    </row>
    <row r="3474" spans="1:4" x14ac:dyDescent="0.2">
      <c r="A3474" s="158"/>
      <c r="D3474" s="138"/>
    </row>
    <row r="3475" spans="1:4" x14ac:dyDescent="0.2">
      <c r="A3475" s="158"/>
      <c r="D3475" s="138"/>
    </row>
    <row r="3476" spans="1:4" x14ac:dyDescent="0.2">
      <c r="A3476" s="158"/>
      <c r="D3476" s="138"/>
    </row>
    <row r="3477" spans="1:4" x14ac:dyDescent="0.2">
      <c r="A3477" s="158"/>
      <c r="D3477" s="138"/>
    </row>
    <row r="3478" spans="1:4" x14ac:dyDescent="0.2">
      <c r="A3478" s="158"/>
      <c r="D3478" s="138"/>
    </row>
    <row r="3479" spans="1:4" x14ac:dyDescent="0.2">
      <c r="A3479" s="158"/>
      <c r="D3479" s="138"/>
    </row>
    <row r="3480" spans="1:4" x14ac:dyDescent="0.2">
      <c r="A3480" s="158"/>
      <c r="D3480" s="138"/>
    </row>
    <row r="3481" spans="1:4" x14ac:dyDescent="0.2">
      <c r="A3481" s="158"/>
      <c r="D3481" s="138"/>
    </row>
    <row r="3482" spans="1:4" x14ac:dyDescent="0.2">
      <c r="A3482" s="158"/>
      <c r="D3482" s="138"/>
    </row>
    <row r="3483" spans="1:4" x14ac:dyDescent="0.2">
      <c r="A3483" s="158"/>
      <c r="D3483" s="138"/>
    </row>
    <row r="3484" spans="1:4" x14ac:dyDescent="0.2">
      <c r="A3484" s="158"/>
      <c r="D3484" s="138"/>
    </row>
    <row r="3485" spans="1:4" x14ac:dyDescent="0.2">
      <c r="A3485" s="158"/>
      <c r="D3485" s="138"/>
    </row>
    <row r="3486" spans="1:4" x14ac:dyDescent="0.2">
      <c r="A3486" s="158"/>
      <c r="D3486" s="138"/>
    </row>
    <row r="3487" spans="1:4" x14ac:dyDescent="0.2">
      <c r="A3487" s="158"/>
      <c r="D3487" s="138"/>
    </row>
    <row r="3488" spans="1:4" x14ac:dyDescent="0.2">
      <c r="A3488" s="158"/>
      <c r="D3488" s="138"/>
    </row>
    <row r="3489" spans="1:4" x14ac:dyDescent="0.2">
      <c r="A3489" s="158"/>
      <c r="D3489" s="138"/>
    </row>
    <row r="3490" spans="1:4" x14ac:dyDescent="0.2">
      <c r="A3490" s="158"/>
      <c r="D3490" s="138"/>
    </row>
    <row r="3491" spans="1:4" x14ac:dyDescent="0.2">
      <c r="A3491" s="158"/>
      <c r="D3491" s="138"/>
    </row>
    <row r="3492" spans="1:4" x14ac:dyDescent="0.2">
      <c r="A3492" s="158"/>
      <c r="D3492" s="138"/>
    </row>
    <row r="3493" spans="1:4" x14ac:dyDescent="0.2">
      <c r="A3493" s="158"/>
      <c r="D3493" s="138"/>
    </row>
    <row r="3494" spans="1:4" x14ac:dyDescent="0.2">
      <c r="A3494" s="158"/>
      <c r="D3494" s="138"/>
    </row>
    <row r="3495" spans="1:4" x14ac:dyDescent="0.2">
      <c r="A3495" s="158"/>
      <c r="D3495" s="138"/>
    </row>
    <row r="3496" spans="1:4" x14ac:dyDescent="0.2">
      <c r="A3496" s="158"/>
      <c r="D3496" s="138"/>
    </row>
    <row r="3497" spans="1:4" x14ac:dyDescent="0.2">
      <c r="A3497" s="158"/>
      <c r="D3497" s="138"/>
    </row>
    <row r="3498" spans="1:4" x14ac:dyDescent="0.2">
      <c r="A3498" s="158"/>
      <c r="D3498" s="138"/>
    </row>
    <row r="3499" spans="1:4" x14ac:dyDescent="0.2">
      <c r="A3499" s="158"/>
      <c r="D3499" s="138"/>
    </row>
    <row r="3500" spans="1:4" x14ac:dyDescent="0.2">
      <c r="A3500" s="158"/>
      <c r="D3500" s="138"/>
    </row>
    <row r="3501" spans="1:4" x14ac:dyDescent="0.2">
      <c r="A3501" s="158"/>
      <c r="D3501" s="138"/>
    </row>
    <row r="3502" spans="1:4" x14ac:dyDescent="0.2">
      <c r="A3502" s="158"/>
      <c r="D3502" s="138"/>
    </row>
    <row r="3503" spans="1:4" x14ac:dyDescent="0.2">
      <c r="A3503" s="158"/>
      <c r="D3503" s="138"/>
    </row>
    <row r="3504" spans="1:4" x14ac:dyDescent="0.2">
      <c r="A3504" s="158"/>
      <c r="D3504" s="138"/>
    </row>
    <row r="3505" spans="1:4" x14ac:dyDescent="0.2">
      <c r="A3505" s="158"/>
      <c r="D3505" s="138"/>
    </row>
    <row r="3506" spans="1:4" x14ac:dyDescent="0.2">
      <c r="A3506" s="158"/>
      <c r="D3506" s="138"/>
    </row>
    <row r="3507" spans="1:4" x14ac:dyDescent="0.2">
      <c r="A3507" s="158"/>
      <c r="D3507" s="138"/>
    </row>
    <row r="3508" spans="1:4" x14ac:dyDescent="0.2">
      <c r="A3508" s="158"/>
      <c r="D3508" s="138"/>
    </row>
    <row r="3509" spans="1:4" x14ac:dyDescent="0.2">
      <c r="A3509" s="158"/>
      <c r="D3509" s="138"/>
    </row>
    <row r="3510" spans="1:4" x14ac:dyDescent="0.2">
      <c r="A3510" s="158"/>
      <c r="D3510" s="138"/>
    </row>
    <row r="3511" spans="1:4" x14ac:dyDescent="0.2">
      <c r="A3511" s="158"/>
      <c r="D3511" s="138"/>
    </row>
    <row r="3512" spans="1:4" x14ac:dyDescent="0.2">
      <c r="A3512" s="158"/>
      <c r="D3512" s="138"/>
    </row>
    <row r="3513" spans="1:4" x14ac:dyDescent="0.2">
      <c r="A3513" s="158"/>
      <c r="D3513" s="138"/>
    </row>
    <row r="3514" spans="1:4" x14ac:dyDescent="0.2">
      <c r="A3514" s="158"/>
      <c r="D3514" s="138"/>
    </row>
    <row r="3515" spans="1:4" x14ac:dyDescent="0.2">
      <c r="A3515" s="158"/>
      <c r="D3515" s="138"/>
    </row>
    <row r="3516" spans="1:4" x14ac:dyDescent="0.2">
      <c r="A3516" s="158"/>
      <c r="D3516" s="138"/>
    </row>
    <row r="3517" spans="1:4" x14ac:dyDescent="0.2">
      <c r="A3517" s="158"/>
      <c r="D3517" s="138"/>
    </row>
    <row r="3518" spans="1:4" x14ac:dyDescent="0.2">
      <c r="A3518" s="158"/>
      <c r="D3518" s="138"/>
    </row>
    <row r="3519" spans="1:4" x14ac:dyDescent="0.2">
      <c r="A3519" s="158"/>
      <c r="D3519" s="138"/>
    </row>
    <row r="3520" spans="1:4" x14ac:dyDescent="0.2">
      <c r="A3520" s="158"/>
      <c r="D3520" s="138"/>
    </row>
    <row r="3521" spans="1:4" x14ac:dyDescent="0.2">
      <c r="A3521" s="158"/>
      <c r="D3521" s="138"/>
    </row>
    <row r="3522" spans="1:4" x14ac:dyDescent="0.2">
      <c r="A3522" s="158"/>
      <c r="D3522" s="138"/>
    </row>
    <row r="3523" spans="1:4" x14ac:dyDescent="0.2">
      <c r="A3523" s="158"/>
      <c r="D3523" s="138"/>
    </row>
    <row r="3524" spans="1:4" x14ac:dyDescent="0.2">
      <c r="A3524" s="158"/>
      <c r="D3524" s="138"/>
    </row>
    <row r="3525" spans="1:4" x14ac:dyDescent="0.2">
      <c r="A3525" s="158"/>
      <c r="D3525" s="138"/>
    </row>
    <row r="3526" spans="1:4" x14ac:dyDescent="0.2">
      <c r="A3526" s="158"/>
      <c r="D3526" s="138"/>
    </row>
    <row r="3527" spans="1:4" x14ac:dyDescent="0.2">
      <c r="A3527" s="158"/>
      <c r="D3527" s="138"/>
    </row>
    <row r="3528" spans="1:4" x14ac:dyDescent="0.2">
      <c r="A3528" s="158"/>
      <c r="D3528" s="138"/>
    </row>
    <row r="3529" spans="1:4" x14ac:dyDescent="0.2">
      <c r="A3529" s="158"/>
      <c r="D3529" s="138"/>
    </row>
    <row r="3530" spans="1:4" x14ac:dyDescent="0.2">
      <c r="A3530" s="158"/>
      <c r="D3530" s="138"/>
    </row>
    <row r="3531" spans="1:4" x14ac:dyDescent="0.2">
      <c r="A3531" s="158"/>
      <c r="D3531" s="138"/>
    </row>
    <row r="3532" spans="1:4" x14ac:dyDescent="0.2">
      <c r="A3532" s="158"/>
      <c r="D3532" s="138"/>
    </row>
    <row r="3533" spans="1:4" x14ac:dyDescent="0.2">
      <c r="A3533" s="158"/>
      <c r="D3533" s="138"/>
    </row>
    <row r="3534" spans="1:4" x14ac:dyDescent="0.2">
      <c r="A3534" s="158"/>
      <c r="D3534" s="138"/>
    </row>
    <row r="3535" spans="1:4" x14ac:dyDescent="0.2">
      <c r="A3535" s="158"/>
      <c r="D3535" s="138"/>
    </row>
    <row r="3536" spans="1:4" x14ac:dyDescent="0.2">
      <c r="A3536" s="158"/>
      <c r="D3536" s="138"/>
    </row>
    <row r="3537" spans="1:4" x14ac:dyDescent="0.2">
      <c r="A3537" s="158"/>
      <c r="D3537" s="138"/>
    </row>
    <row r="3538" spans="1:4" x14ac:dyDescent="0.2">
      <c r="A3538" s="158"/>
      <c r="D3538" s="138"/>
    </row>
    <row r="3539" spans="1:4" x14ac:dyDescent="0.2">
      <c r="A3539" s="158"/>
      <c r="D3539" s="138"/>
    </row>
    <row r="3540" spans="1:4" x14ac:dyDescent="0.2">
      <c r="A3540" s="158"/>
      <c r="D3540" s="138"/>
    </row>
    <row r="3541" spans="1:4" x14ac:dyDescent="0.2">
      <c r="A3541" s="158"/>
      <c r="D3541" s="138"/>
    </row>
    <row r="3542" spans="1:4" x14ac:dyDescent="0.2">
      <c r="A3542" s="158"/>
      <c r="D3542" s="138"/>
    </row>
    <row r="3543" spans="1:4" x14ac:dyDescent="0.2">
      <c r="A3543" s="158"/>
      <c r="D3543" s="138"/>
    </row>
    <row r="3544" spans="1:4" x14ac:dyDescent="0.2">
      <c r="A3544" s="158"/>
      <c r="D3544" s="138"/>
    </row>
    <row r="3545" spans="1:4" x14ac:dyDescent="0.2">
      <c r="A3545" s="158"/>
      <c r="D3545" s="138"/>
    </row>
    <row r="3546" spans="1:4" x14ac:dyDescent="0.2">
      <c r="A3546" s="158"/>
      <c r="D3546" s="138"/>
    </row>
    <row r="3547" spans="1:4" x14ac:dyDescent="0.2">
      <c r="A3547" s="158"/>
      <c r="D3547" s="138"/>
    </row>
    <row r="3548" spans="1:4" x14ac:dyDescent="0.2">
      <c r="A3548" s="158"/>
      <c r="D3548" s="138"/>
    </row>
    <row r="3549" spans="1:4" x14ac:dyDescent="0.2">
      <c r="A3549" s="158"/>
      <c r="D3549" s="138"/>
    </row>
    <row r="3550" spans="1:4" x14ac:dyDescent="0.2">
      <c r="A3550" s="158"/>
      <c r="D3550" s="138"/>
    </row>
    <row r="3551" spans="1:4" x14ac:dyDescent="0.2">
      <c r="A3551" s="158"/>
      <c r="D3551" s="138"/>
    </row>
    <row r="3552" spans="1:4" x14ac:dyDescent="0.2">
      <c r="A3552" s="158"/>
      <c r="D3552" s="138"/>
    </row>
    <row r="3553" spans="1:4" x14ac:dyDescent="0.2">
      <c r="A3553" s="158"/>
      <c r="D3553" s="138"/>
    </row>
    <row r="3554" spans="1:4" x14ac:dyDescent="0.2">
      <c r="A3554" s="158"/>
      <c r="D3554" s="138"/>
    </row>
    <row r="3555" spans="1:4" x14ac:dyDescent="0.2">
      <c r="A3555" s="158"/>
      <c r="D3555" s="138"/>
    </row>
    <row r="3556" spans="1:4" x14ac:dyDescent="0.2">
      <c r="A3556" s="158"/>
      <c r="D3556" s="138"/>
    </row>
    <row r="3557" spans="1:4" x14ac:dyDescent="0.2">
      <c r="A3557" s="158"/>
      <c r="D3557" s="138"/>
    </row>
    <row r="3558" spans="1:4" x14ac:dyDescent="0.2">
      <c r="A3558" s="158"/>
      <c r="D3558" s="138"/>
    </row>
    <row r="3559" spans="1:4" x14ac:dyDescent="0.2">
      <c r="A3559" s="158"/>
      <c r="D3559" s="138"/>
    </row>
    <row r="3560" spans="1:4" x14ac:dyDescent="0.2">
      <c r="A3560" s="158"/>
      <c r="D3560" s="138"/>
    </row>
    <row r="3561" spans="1:4" x14ac:dyDescent="0.2">
      <c r="A3561" s="158"/>
      <c r="D3561" s="138"/>
    </row>
    <row r="3562" spans="1:4" x14ac:dyDescent="0.2">
      <c r="A3562" s="158"/>
      <c r="D3562" s="138"/>
    </row>
    <row r="3563" spans="1:4" x14ac:dyDescent="0.2">
      <c r="A3563" s="158"/>
      <c r="D3563" s="138"/>
    </row>
    <row r="3564" spans="1:4" x14ac:dyDescent="0.2">
      <c r="A3564" s="158"/>
      <c r="D3564" s="138"/>
    </row>
    <row r="3565" spans="1:4" x14ac:dyDescent="0.2">
      <c r="A3565" s="158"/>
      <c r="D3565" s="138"/>
    </row>
    <row r="3566" spans="1:4" x14ac:dyDescent="0.2">
      <c r="A3566" s="158"/>
      <c r="D3566" s="138"/>
    </row>
    <row r="3567" spans="1:4" x14ac:dyDescent="0.2">
      <c r="A3567" s="158"/>
      <c r="D3567" s="138"/>
    </row>
    <row r="3568" spans="1:4" x14ac:dyDescent="0.2">
      <c r="A3568" s="158"/>
      <c r="D3568" s="138"/>
    </row>
    <row r="3569" spans="1:4" x14ac:dyDescent="0.2">
      <c r="A3569" s="158"/>
      <c r="D3569" s="138"/>
    </row>
    <row r="3570" spans="1:4" x14ac:dyDescent="0.2">
      <c r="A3570" s="158"/>
      <c r="D3570" s="138"/>
    </row>
    <row r="3571" spans="1:4" x14ac:dyDescent="0.2">
      <c r="A3571" s="158"/>
      <c r="D3571" s="138"/>
    </row>
    <row r="3572" spans="1:4" x14ac:dyDescent="0.2">
      <c r="A3572" s="158"/>
      <c r="D3572" s="138"/>
    </row>
    <row r="3573" spans="1:4" x14ac:dyDescent="0.2">
      <c r="A3573" s="158"/>
      <c r="D3573" s="138"/>
    </row>
    <row r="3574" spans="1:4" x14ac:dyDescent="0.2">
      <c r="A3574" s="158"/>
      <c r="D3574" s="138"/>
    </row>
    <row r="3575" spans="1:4" x14ac:dyDescent="0.2">
      <c r="A3575" s="158"/>
      <c r="D3575" s="138"/>
    </row>
    <row r="3576" spans="1:4" x14ac:dyDescent="0.2">
      <c r="A3576" s="158"/>
      <c r="D3576" s="138"/>
    </row>
    <row r="3577" spans="1:4" x14ac:dyDescent="0.2">
      <c r="A3577" s="158"/>
      <c r="D3577" s="138"/>
    </row>
    <row r="3578" spans="1:4" x14ac:dyDescent="0.2">
      <c r="A3578" s="158"/>
      <c r="D3578" s="138"/>
    </row>
    <row r="3579" spans="1:4" x14ac:dyDescent="0.2">
      <c r="A3579" s="158"/>
      <c r="D3579" s="138"/>
    </row>
    <row r="3580" spans="1:4" x14ac:dyDescent="0.2">
      <c r="A3580" s="158"/>
      <c r="D3580" s="138"/>
    </row>
    <row r="3581" spans="1:4" x14ac:dyDescent="0.2">
      <c r="A3581" s="158"/>
      <c r="D3581" s="138"/>
    </row>
    <row r="3582" spans="1:4" x14ac:dyDescent="0.2">
      <c r="A3582" s="158"/>
      <c r="D3582" s="138"/>
    </row>
    <row r="3583" spans="1:4" x14ac:dyDescent="0.2">
      <c r="A3583" s="158"/>
      <c r="D3583" s="138"/>
    </row>
    <row r="3584" spans="1:4" x14ac:dyDescent="0.2">
      <c r="A3584" s="158"/>
      <c r="D3584" s="138"/>
    </row>
    <row r="3585" spans="1:4" x14ac:dyDescent="0.2">
      <c r="A3585" s="158"/>
      <c r="D3585" s="138"/>
    </row>
    <row r="3586" spans="1:4" x14ac:dyDescent="0.2">
      <c r="A3586" s="158"/>
      <c r="D3586" s="138"/>
    </row>
    <row r="3587" spans="1:4" x14ac:dyDescent="0.2">
      <c r="A3587" s="158"/>
      <c r="D3587" s="138"/>
    </row>
    <row r="3588" spans="1:4" x14ac:dyDescent="0.2">
      <c r="A3588" s="158"/>
      <c r="D3588" s="138"/>
    </row>
    <row r="3589" spans="1:4" x14ac:dyDescent="0.2">
      <c r="A3589" s="158"/>
      <c r="D3589" s="138"/>
    </row>
    <row r="3590" spans="1:4" x14ac:dyDescent="0.2">
      <c r="A3590" s="158"/>
      <c r="D3590" s="138"/>
    </row>
    <row r="3591" spans="1:4" x14ac:dyDescent="0.2">
      <c r="A3591" s="158"/>
      <c r="D3591" s="138"/>
    </row>
    <row r="3592" spans="1:4" x14ac:dyDescent="0.2">
      <c r="A3592" s="158"/>
      <c r="D3592" s="138"/>
    </row>
    <row r="3593" spans="1:4" x14ac:dyDescent="0.2">
      <c r="A3593" s="158"/>
      <c r="D3593" s="138"/>
    </row>
    <row r="3594" spans="1:4" x14ac:dyDescent="0.2">
      <c r="A3594" s="158"/>
      <c r="D3594" s="138"/>
    </row>
    <row r="3595" spans="1:4" x14ac:dyDescent="0.2">
      <c r="A3595" s="158"/>
      <c r="D3595" s="138"/>
    </row>
    <row r="3596" spans="1:4" x14ac:dyDescent="0.2">
      <c r="A3596" s="158"/>
      <c r="D3596" s="138"/>
    </row>
    <row r="3597" spans="1:4" x14ac:dyDescent="0.2">
      <c r="A3597" s="158"/>
      <c r="D3597" s="138"/>
    </row>
    <row r="3598" spans="1:4" x14ac:dyDescent="0.2">
      <c r="A3598" s="158"/>
      <c r="D3598" s="138"/>
    </row>
    <row r="3599" spans="1:4" x14ac:dyDescent="0.2">
      <c r="A3599" s="158"/>
      <c r="D3599" s="138"/>
    </row>
    <row r="3600" spans="1:4" x14ac:dyDescent="0.2">
      <c r="A3600" s="158"/>
      <c r="D3600" s="138"/>
    </row>
    <row r="3601" spans="1:4" x14ac:dyDescent="0.2">
      <c r="A3601" s="158"/>
      <c r="D3601" s="138"/>
    </row>
    <row r="3602" spans="1:4" x14ac:dyDescent="0.2">
      <c r="A3602" s="158"/>
      <c r="D3602" s="138"/>
    </row>
    <row r="3603" spans="1:4" x14ac:dyDescent="0.2">
      <c r="A3603" s="158"/>
      <c r="D3603" s="138"/>
    </row>
    <row r="3604" spans="1:4" x14ac:dyDescent="0.2">
      <c r="A3604" s="158"/>
      <c r="D3604" s="138"/>
    </row>
    <row r="3605" spans="1:4" x14ac:dyDescent="0.2">
      <c r="A3605" s="158"/>
      <c r="D3605" s="138"/>
    </row>
    <row r="3606" spans="1:4" x14ac:dyDescent="0.2">
      <c r="A3606" s="158"/>
      <c r="D3606" s="138"/>
    </row>
    <row r="3607" spans="1:4" x14ac:dyDescent="0.2">
      <c r="A3607" s="158"/>
      <c r="D3607" s="138"/>
    </row>
    <row r="3608" spans="1:4" x14ac:dyDescent="0.2">
      <c r="A3608" s="158"/>
      <c r="D3608" s="138"/>
    </row>
    <row r="3609" spans="1:4" x14ac:dyDescent="0.2">
      <c r="A3609" s="158"/>
      <c r="D3609" s="138"/>
    </row>
    <row r="3610" spans="1:4" x14ac:dyDescent="0.2">
      <c r="A3610" s="158"/>
      <c r="D3610" s="138"/>
    </row>
    <row r="3611" spans="1:4" x14ac:dyDescent="0.2">
      <c r="A3611" s="158"/>
      <c r="D3611" s="138"/>
    </row>
    <row r="3612" spans="1:4" x14ac:dyDescent="0.2">
      <c r="A3612" s="158"/>
      <c r="D3612" s="138"/>
    </row>
    <row r="3613" spans="1:4" x14ac:dyDescent="0.2">
      <c r="A3613" s="158"/>
      <c r="D3613" s="138"/>
    </row>
    <row r="3614" spans="1:4" x14ac:dyDescent="0.2">
      <c r="A3614" s="158"/>
      <c r="D3614" s="138"/>
    </row>
    <row r="3615" spans="1:4" x14ac:dyDescent="0.2">
      <c r="A3615" s="158"/>
      <c r="D3615" s="138"/>
    </row>
    <row r="3616" spans="1:4" x14ac:dyDescent="0.2">
      <c r="A3616" s="158"/>
      <c r="D3616" s="138"/>
    </row>
    <row r="3617" spans="1:4" x14ac:dyDescent="0.2">
      <c r="A3617" s="158"/>
      <c r="D3617" s="138"/>
    </row>
    <row r="3618" spans="1:4" x14ac:dyDescent="0.2">
      <c r="A3618" s="158"/>
      <c r="D3618" s="138"/>
    </row>
    <row r="3619" spans="1:4" x14ac:dyDescent="0.2">
      <c r="A3619" s="158"/>
      <c r="D3619" s="138"/>
    </row>
    <row r="3620" spans="1:4" x14ac:dyDescent="0.2">
      <c r="A3620" s="158"/>
      <c r="D3620" s="138"/>
    </row>
    <row r="3621" spans="1:4" x14ac:dyDescent="0.2">
      <c r="A3621" s="158"/>
      <c r="D3621" s="138"/>
    </row>
    <row r="3622" spans="1:4" x14ac:dyDescent="0.2">
      <c r="A3622" s="158"/>
      <c r="D3622" s="138"/>
    </row>
    <row r="3623" spans="1:4" x14ac:dyDescent="0.2">
      <c r="A3623" s="158"/>
      <c r="D3623" s="138"/>
    </row>
    <row r="3624" spans="1:4" x14ac:dyDescent="0.2">
      <c r="A3624" s="158"/>
      <c r="D3624" s="138"/>
    </row>
    <row r="3625" spans="1:4" x14ac:dyDescent="0.2">
      <c r="A3625" s="158"/>
      <c r="D3625" s="138"/>
    </row>
    <row r="3626" spans="1:4" x14ac:dyDescent="0.2">
      <c r="A3626" s="158"/>
      <c r="D3626" s="138"/>
    </row>
    <row r="3627" spans="1:4" x14ac:dyDescent="0.2">
      <c r="A3627" s="158"/>
      <c r="D3627" s="138"/>
    </row>
    <row r="3628" spans="1:4" x14ac:dyDescent="0.2">
      <c r="A3628" s="158"/>
      <c r="D3628" s="138"/>
    </row>
    <row r="3629" spans="1:4" x14ac:dyDescent="0.2">
      <c r="A3629" s="158"/>
      <c r="D3629" s="138"/>
    </row>
    <row r="3630" spans="1:4" x14ac:dyDescent="0.2">
      <c r="A3630" s="158"/>
      <c r="D3630" s="138"/>
    </row>
    <row r="3631" spans="1:4" x14ac:dyDescent="0.2">
      <c r="A3631" s="158"/>
      <c r="D3631" s="138"/>
    </row>
    <row r="3632" spans="1:4" x14ac:dyDescent="0.2">
      <c r="A3632" s="158"/>
      <c r="D3632" s="138"/>
    </row>
    <row r="3633" spans="1:4" x14ac:dyDescent="0.2">
      <c r="A3633" s="158"/>
      <c r="D3633" s="138"/>
    </row>
    <row r="3634" spans="1:4" x14ac:dyDescent="0.2">
      <c r="A3634" s="158"/>
      <c r="D3634" s="138"/>
    </row>
    <row r="3635" spans="1:4" x14ac:dyDescent="0.2">
      <c r="A3635" s="158"/>
      <c r="D3635" s="138"/>
    </row>
    <row r="3636" spans="1:4" x14ac:dyDescent="0.2">
      <c r="A3636" s="158"/>
      <c r="D3636" s="138"/>
    </row>
    <row r="3637" spans="1:4" x14ac:dyDescent="0.2">
      <c r="A3637" s="158"/>
      <c r="D3637" s="138"/>
    </row>
    <row r="3638" spans="1:4" x14ac:dyDescent="0.2">
      <c r="A3638" s="158"/>
      <c r="D3638" s="138"/>
    </row>
    <row r="3639" spans="1:4" x14ac:dyDescent="0.2">
      <c r="A3639" s="158"/>
      <c r="D3639" s="138"/>
    </row>
    <row r="3640" spans="1:4" x14ac:dyDescent="0.2">
      <c r="A3640" s="158"/>
      <c r="D3640" s="138"/>
    </row>
    <row r="3641" spans="1:4" x14ac:dyDescent="0.2">
      <c r="A3641" s="158"/>
      <c r="D3641" s="138"/>
    </row>
    <row r="3642" spans="1:4" x14ac:dyDescent="0.2">
      <c r="A3642" s="158"/>
      <c r="D3642" s="138"/>
    </row>
    <row r="3643" spans="1:4" x14ac:dyDescent="0.2">
      <c r="A3643" s="158"/>
      <c r="D3643" s="138"/>
    </row>
    <row r="3644" spans="1:4" x14ac:dyDescent="0.2">
      <c r="A3644" s="158"/>
      <c r="D3644" s="138"/>
    </row>
    <row r="3645" spans="1:4" x14ac:dyDescent="0.2">
      <c r="A3645" s="158"/>
      <c r="D3645" s="138"/>
    </row>
    <row r="3646" spans="1:4" x14ac:dyDescent="0.2">
      <c r="A3646" s="158"/>
      <c r="D3646" s="138"/>
    </row>
    <row r="3647" spans="1:4" x14ac:dyDescent="0.2">
      <c r="A3647" s="158"/>
      <c r="D3647" s="138"/>
    </row>
    <row r="3648" spans="1:4" x14ac:dyDescent="0.2">
      <c r="A3648" s="158"/>
      <c r="D3648" s="138"/>
    </row>
    <row r="3649" spans="1:4" x14ac:dyDescent="0.2">
      <c r="A3649" s="158"/>
      <c r="D3649" s="138"/>
    </row>
    <row r="3650" spans="1:4" x14ac:dyDescent="0.2">
      <c r="A3650" s="158"/>
      <c r="D3650" s="138"/>
    </row>
    <row r="3651" spans="1:4" x14ac:dyDescent="0.2">
      <c r="A3651" s="158"/>
      <c r="D3651" s="138"/>
    </row>
    <row r="3652" spans="1:4" x14ac:dyDescent="0.2">
      <c r="A3652" s="158"/>
      <c r="D3652" s="138"/>
    </row>
    <row r="3653" spans="1:4" x14ac:dyDescent="0.2">
      <c r="A3653" s="158"/>
      <c r="D3653" s="138"/>
    </row>
    <row r="3654" spans="1:4" x14ac:dyDescent="0.2">
      <c r="A3654" s="158"/>
      <c r="D3654" s="138"/>
    </row>
    <row r="3655" spans="1:4" x14ac:dyDescent="0.2">
      <c r="A3655" s="158"/>
      <c r="D3655" s="138"/>
    </row>
    <row r="3656" spans="1:4" x14ac:dyDescent="0.2">
      <c r="A3656" s="158"/>
      <c r="D3656" s="138"/>
    </row>
    <row r="3657" spans="1:4" x14ac:dyDescent="0.2">
      <c r="A3657" s="158"/>
      <c r="D3657" s="138"/>
    </row>
    <row r="3658" spans="1:4" x14ac:dyDescent="0.2">
      <c r="A3658" s="158"/>
      <c r="D3658" s="138"/>
    </row>
    <row r="3659" spans="1:4" x14ac:dyDescent="0.2">
      <c r="A3659" s="158"/>
      <c r="D3659" s="138"/>
    </row>
    <row r="3660" spans="1:4" x14ac:dyDescent="0.2">
      <c r="A3660" s="158"/>
      <c r="D3660" s="138"/>
    </row>
    <row r="3661" spans="1:4" x14ac:dyDescent="0.2">
      <c r="A3661" s="158"/>
      <c r="D3661" s="138"/>
    </row>
    <row r="3662" spans="1:4" x14ac:dyDescent="0.2">
      <c r="A3662" s="158"/>
      <c r="D3662" s="138"/>
    </row>
    <row r="3663" spans="1:4" x14ac:dyDescent="0.2">
      <c r="A3663" s="158"/>
      <c r="D3663" s="138"/>
    </row>
    <row r="3664" spans="1:4" x14ac:dyDescent="0.2">
      <c r="A3664" s="158"/>
      <c r="D3664" s="138"/>
    </row>
    <row r="3665" spans="1:4" x14ac:dyDescent="0.2">
      <c r="A3665" s="158"/>
      <c r="D3665" s="138"/>
    </row>
    <row r="3666" spans="1:4" x14ac:dyDescent="0.2">
      <c r="A3666" s="158"/>
      <c r="D3666" s="138"/>
    </row>
    <row r="3667" spans="1:4" x14ac:dyDescent="0.2">
      <c r="A3667" s="158"/>
      <c r="D3667" s="138"/>
    </row>
    <row r="3668" spans="1:4" x14ac:dyDescent="0.2">
      <c r="A3668" s="158"/>
      <c r="D3668" s="138"/>
    </row>
    <row r="3669" spans="1:4" x14ac:dyDescent="0.2">
      <c r="A3669" s="158"/>
      <c r="D3669" s="138"/>
    </row>
    <row r="3670" spans="1:4" x14ac:dyDescent="0.2">
      <c r="A3670" s="158"/>
      <c r="D3670" s="138"/>
    </row>
    <row r="3671" spans="1:4" x14ac:dyDescent="0.2">
      <c r="A3671" s="158"/>
      <c r="D3671" s="138"/>
    </row>
    <row r="3672" spans="1:4" x14ac:dyDescent="0.2">
      <c r="A3672" s="158"/>
      <c r="D3672" s="138"/>
    </row>
    <row r="3673" spans="1:4" x14ac:dyDescent="0.2">
      <c r="A3673" s="158"/>
      <c r="D3673" s="138"/>
    </row>
    <row r="3674" spans="1:4" x14ac:dyDescent="0.2">
      <c r="A3674" s="158"/>
      <c r="D3674" s="138"/>
    </row>
    <row r="3675" spans="1:4" x14ac:dyDescent="0.2">
      <c r="A3675" s="158"/>
      <c r="D3675" s="138"/>
    </row>
    <row r="3676" spans="1:4" x14ac:dyDescent="0.2">
      <c r="A3676" s="158"/>
      <c r="D3676" s="138"/>
    </row>
    <row r="3677" spans="1:4" x14ac:dyDescent="0.2">
      <c r="A3677" s="158"/>
      <c r="D3677" s="138"/>
    </row>
    <row r="3678" spans="1:4" x14ac:dyDescent="0.2">
      <c r="A3678" s="158"/>
      <c r="D3678" s="138"/>
    </row>
    <row r="3679" spans="1:4" x14ac:dyDescent="0.2">
      <c r="A3679" s="158"/>
      <c r="D3679" s="138"/>
    </row>
    <row r="3680" spans="1:4" x14ac:dyDescent="0.2">
      <c r="A3680" s="158"/>
      <c r="D3680" s="138"/>
    </row>
    <row r="3681" spans="1:4" x14ac:dyDescent="0.2">
      <c r="A3681" s="158"/>
      <c r="D3681" s="138"/>
    </row>
    <row r="3682" spans="1:4" x14ac:dyDescent="0.2">
      <c r="A3682" s="158"/>
      <c r="D3682" s="138"/>
    </row>
    <row r="3683" spans="1:4" x14ac:dyDescent="0.2">
      <c r="A3683" s="158"/>
      <c r="D3683" s="138"/>
    </row>
    <row r="3684" spans="1:4" x14ac:dyDescent="0.2">
      <c r="A3684" s="158"/>
      <c r="D3684" s="138"/>
    </row>
    <row r="3685" spans="1:4" x14ac:dyDescent="0.2">
      <c r="A3685" s="158"/>
      <c r="D3685" s="138"/>
    </row>
    <row r="3686" spans="1:4" x14ac:dyDescent="0.2">
      <c r="A3686" s="158"/>
      <c r="D3686" s="138"/>
    </row>
    <row r="3687" spans="1:4" x14ac:dyDescent="0.2">
      <c r="A3687" s="158"/>
      <c r="D3687" s="138"/>
    </row>
    <row r="3688" spans="1:4" x14ac:dyDescent="0.2">
      <c r="A3688" s="158"/>
      <c r="D3688" s="138"/>
    </row>
    <row r="3689" spans="1:4" x14ac:dyDescent="0.2">
      <c r="A3689" s="158"/>
      <c r="D3689" s="138"/>
    </row>
    <row r="3690" spans="1:4" x14ac:dyDescent="0.2">
      <c r="A3690" s="158"/>
      <c r="D3690" s="138"/>
    </row>
    <row r="3691" spans="1:4" x14ac:dyDescent="0.2">
      <c r="A3691" s="158"/>
      <c r="D3691" s="138"/>
    </row>
    <row r="3692" spans="1:4" x14ac:dyDescent="0.2">
      <c r="A3692" s="158"/>
      <c r="D3692" s="138"/>
    </row>
    <row r="3693" spans="1:4" x14ac:dyDescent="0.2">
      <c r="A3693" s="158"/>
      <c r="D3693" s="138"/>
    </row>
    <row r="3694" spans="1:4" x14ac:dyDescent="0.2">
      <c r="A3694" s="158"/>
      <c r="D3694" s="138"/>
    </row>
    <row r="3695" spans="1:4" x14ac:dyDescent="0.2">
      <c r="A3695" s="158"/>
      <c r="D3695" s="138"/>
    </row>
    <row r="3696" spans="1:4" x14ac:dyDescent="0.2">
      <c r="A3696" s="158"/>
      <c r="D3696" s="138"/>
    </row>
    <row r="3697" spans="1:4" x14ac:dyDescent="0.2">
      <c r="A3697" s="158"/>
      <c r="D3697" s="138"/>
    </row>
    <row r="3698" spans="1:4" x14ac:dyDescent="0.2">
      <c r="A3698" s="158"/>
      <c r="D3698" s="138"/>
    </row>
    <row r="3699" spans="1:4" x14ac:dyDescent="0.2">
      <c r="A3699" s="158"/>
      <c r="D3699" s="138"/>
    </row>
    <row r="3700" spans="1:4" x14ac:dyDescent="0.2">
      <c r="A3700" s="158"/>
      <c r="D3700" s="138"/>
    </row>
    <row r="3701" spans="1:4" x14ac:dyDescent="0.2">
      <c r="A3701" s="158"/>
      <c r="D3701" s="138"/>
    </row>
    <row r="3702" spans="1:4" x14ac:dyDescent="0.2">
      <c r="A3702" s="158"/>
      <c r="D3702" s="138"/>
    </row>
    <row r="3703" spans="1:4" x14ac:dyDescent="0.2">
      <c r="A3703" s="158"/>
      <c r="D3703" s="138"/>
    </row>
    <row r="3704" spans="1:4" x14ac:dyDescent="0.2">
      <c r="A3704" s="158"/>
      <c r="D3704" s="138"/>
    </row>
    <row r="3705" spans="1:4" x14ac:dyDescent="0.2">
      <c r="A3705" s="158"/>
      <c r="D3705" s="138"/>
    </row>
    <row r="3706" spans="1:4" x14ac:dyDescent="0.2">
      <c r="A3706" s="158"/>
      <c r="D3706" s="138"/>
    </row>
    <row r="3707" spans="1:4" x14ac:dyDescent="0.2">
      <c r="A3707" s="158"/>
      <c r="D3707" s="138"/>
    </row>
    <row r="3708" spans="1:4" x14ac:dyDescent="0.2">
      <c r="A3708" s="158"/>
      <c r="D3708" s="138"/>
    </row>
    <row r="3709" spans="1:4" x14ac:dyDescent="0.2">
      <c r="A3709" s="158"/>
      <c r="D3709" s="138"/>
    </row>
    <row r="3710" spans="1:4" x14ac:dyDescent="0.2">
      <c r="A3710" s="158"/>
      <c r="D3710" s="138"/>
    </row>
    <row r="3711" spans="1:4" x14ac:dyDescent="0.2">
      <c r="A3711" s="158"/>
      <c r="D3711" s="138"/>
    </row>
    <row r="3712" spans="1:4" x14ac:dyDescent="0.2">
      <c r="A3712" s="158"/>
      <c r="D3712" s="138"/>
    </row>
    <row r="3713" spans="1:4" x14ac:dyDescent="0.2">
      <c r="A3713" s="158"/>
      <c r="D3713" s="138"/>
    </row>
    <row r="3714" spans="1:4" x14ac:dyDescent="0.2">
      <c r="A3714" s="158"/>
      <c r="D3714" s="138"/>
    </row>
    <row r="3715" spans="1:4" x14ac:dyDescent="0.2">
      <c r="A3715" s="158"/>
      <c r="D3715" s="138"/>
    </row>
    <row r="3716" spans="1:4" x14ac:dyDescent="0.2">
      <c r="A3716" s="158"/>
      <c r="D3716" s="138"/>
    </row>
    <row r="3717" spans="1:4" x14ac:dyDescent="0.2">
      <c r="A3717" s="158"/>
      <c r="D3717" s="138"/>
    </row>
    <row r="3718" spans="1:4" x14ac:dyDescent="0.2">
      <c r="A3718" s="158"/>
      <c r="D3718" s="138"/>
    </row>
    <row r="3719" spans="1:4" x14ac:dyDescent="0.2">
      <c r="A3719" s="158"/>
      <c r="D3719" s="138"/>
    </row>
    <row r="3720" spans="1:4" x14ac:dyDescent="0.2">
      <c r="A3720" s="158"/>
      <c r="D3720" s="138"/>
    </row>
    <row r="3721" spans="1:4" x14ac:dyDescent="0.2">
      <c r="A3721" s="158"/>
      <c r="D3721" s="138"/>
    </row>
    <row r="3722" spans="1:4" x14ac:dyDescent="0.2">
      <c r="A3722" s="158"/>
      <c r="D3722" s="138"/>
    </row>
    <row r="3723" spans="1:4" x14ac:dyDescent="0.2">
      <c r="A3723" s="158"/>
      <c r="D3723" s="138"/>
    </row>
    <row r="3724" spans="1:4" x14ac:dyDescent="0.2">
      <c r="A3724" s="158"/>
      <c r="D3724" s="138"/>
    </row>
    <row r="3725" spans="1:4" x14ac:dyDescent="0.2">
      <c r="A3725" s="158"/>
      <c r="D3725" s="138"/>
    </row>
    <row r="3726" spans="1:4" x14ac:dyDescent="0.2">
      <c r="A3726" s="158"/>
      <c r="D3726" s="138"/>
    </row>
    <row r="3727" spans="1:4" x14ac:dyDescent="0.2">
      <c r="A3727" s="158"/>
      <c r="D3727" s="138"/>
    </row>
    <row r="3728" spans="1:4" x14ac:dyDescent="0.2">
      <c r="A3728" s="158"/>
      <c r="D3728" s="138"/>
    </row>
    <row r="3729" spans="1:4" x14ac:dyDescent="0.2">
      <c r="A3729" s="158"/>
      <c r="D3729" s="138"/>
    </row>
    <row r="3730" spans="1:4" x14ac:dyDescent="0.2">
      <c r="A3730" s="158"/>
      <c r="D3730" s="138"/>
    </row>
    <row r="3731" spans="1:4" x14ac:dyDescent="0.2">
      <c r="A3731" s="158"/>
      <c r="D3731" s="138"/>
    </row>
    <row r="3732" spans="1:4" x14ac:dyDescent="0.2">
      <c r="A3732" s="158"/>
      <c r="D3732" s="138"/>
    </row>
    <row r="3733" spans="1:4" x14ac:dyDescent="0.2">
      <c r="A3733" s="158"/>
      <c r="D3733" s="138"/>
    </row>
    <row r="3734" spans="1:4" x14ac:dyDescent="0.2">
      <c r="A3734" s="158"/>
      <c r="D3734" s="138"/>
    </row>
    <row r="3735" spans="1:4" x14ac:dyDescent="0.2">
      <c r="A3735" s="158"/>
      <c r="D3735" s="138"/>
    </row>
    <row r="3736" spans="1:4" x14ac:dyDescent="0.2">
      <c r="A3736" s="158"/>
      <c r="D3736" s="138"/>
    </row>
    <row r="3737" spans="1:4" x14ac:dyDescent="0.2">
      <c r="A3737" s="158"/>
      <c r="D3737" s="138"/>
    </row>
    <row r="3738" spans="1:4" x14ac:dyDescent="0.2">
      <c r="A3738" s="158"/>
      <c r="D3738" s="138"/>
    </row>
    <row r="3739" spans="1:4" x14ac:dyDescent="0.2">
      <c r="A3739" s="158"/>
      <c r="D3739" s="138"/>
    </row>
    <row r="3740" spans="1:4" x14ac:dyDescent="0.2">
      <c r="A3740" s="158"/>
      <c r="D3740" s="138"/>
    </row>
    <row r="3741" spans="1:4" x14ac:dyDescent="0.2">
      <c r="A3741" s="158"/>
      <c r="D3741" s="138"/>
    </row>
    <row r="3742" spans="1:4" x14ac:dyDescent="0.2">
      <c r="A3742" s="158"/>
      <c r="D3742" s="138"/>
    </row>
    <row r="3743" spans="1:4" x14ac:dyDescent="0.2">
      <c r="A3743" s="158"/>
      <c r="D3743" s="138"/>
    </row>
    <row r="3744" spans="1:4" x14ac:dyDescent="0.2">
      <c r="A3744" s="158"/>
      <c r="D3744" s="138"/>
    </row>
    <row r="3745" spans="1:4" x14ac:dyDescent="0.2">
      <c r="A3745" s="158"/>
      <c r="D3745" s="138"/>
    </row>
    <row r="3746" spans="1:4" x14ac:dyDescent="0.2">
      <c r="A3746" s="158"/>
      <c r="D3746" s="138"/>
    </row>
    <row r="3747" spans="1:4" x14ac:dyDescent="0.2">
      <c r="A3747" s="158"/>
      <c r="D3747" s="138"/>
    </row>
    <row r="3748" spans="1:4" x14ac:dyDescent="0.2">
      <c r="A3748" s="158"/>
      <c r="D3748" s="138"/>
    </row>
    <row r="3749" spans="1:4" x14ac:dyDescent="0.2">
      <c r="A3749" s="158"/>
      <c r="D3749" s="138"/>
    </row>
    <row r="3750" spans="1:4" x14ac:dyDescent="0.2">
      <c r="A3750" s="158"/>
      <c r="D3750" s="138"/>
    </row>
    <row r="3751" spans="1:4" x14ac:dyDescent="0.2">
      <c r="A3751" s="158"/>
      <c r="D3751" s="138"/>
    </row>
    <row r="3752" spans="1:4" x14ac:dyDescent="0.2">
      <c r="A3752" s="158"/>
      <c r="D3752" s="138"/>
    </row>
    <row r="3753" spans="1:4" x14ac:dyDescent="0.2">
      <c r="A3753" s="158"/>
      <c r="D3753" s="138"/>
    </row>
    <row r="3754" spans="1:4" x14ac:dyDescent="0.2">
      <c r="A3754" s="158"/>
      <c r="D3754" s="138"/>
    </row>
    <row r="3755" spans="1:4" x14ac:dyDescent="0.2">
      <c r="A3755" s="158"/>
      <c r="D3755" s="138"/>
    </row>
    <row r="3756" spans="1:4" x14ac:dyDescent="0.2">
      <c r="A3756" s="158"/>
      <c r="D3756" s="138"/>
    </row>
    <row r="3757" spans="1:4" x14ac:dyDescent="0.2">
      <c r="A3757" s="158"/>
      <c r="D3757" s="138"/>
    </row>
    <row r="3758" spans="1:4" x14ac:dyDescent="0.2">
      <c r="A3758" s="158"/>
      <c r="D3758" s="138"/>
    </row>
    <row r="3759" spans="1:4" x14ac:dyDescent="0.2">
      <c r="A3759" s="158"/>
      <c r="D3759" s="138"/>
    </row>
    <row r="3760" spans="1:4" x14ac:dyDescent="0.2">
      <c r="A3760" s="158"/>
      <c r="D3760" s="138"/>
    </row>
    <row r="3761" spans="1:4" x14ac:dyDescent="0.2">
      <c r="A3761" s="158"/>
      <c r="D3761" s="138"/>
    </row>
    <row r="3762" spans="1:4" x14ac:dyDescent="0.2">
      <c r="A3762" s="158"/>
      <c r="D3762" s="138"/>
    </row>
    <row r="3763" spans="1:4" x14ac:dyDescent="0.2">
      <c r="A3763" s="158"/>
      <c r="D3763" s="138"/>
    </row>
    <row r="3764" spans="1:4" x14ac:dyDescent="0.2">
      <c r="A3764" s="158"/>
      <c r="D3764" s="138"/>
    </row>
    <row r="3765" spans="1:4" x14ac:dyDescent="0.2">
      <c r="A3765" s="158"/>
      <c r="D3765" s="138"/>
    </row>
    <row r="3766" spans="1:4" x14ac:dyDescent="0.2">
      <c r="A3766" s="158"/>
      <c r="D3766" s="138"/>
    </row>
    <row r="3767" spans="1:4" x14ac:dyDescent="0.2">
      <c r="A3767" s="158"/>
      <c r="D3767" s="138"/>
    </row>
    <row r="3768" spans="1:4" x14ac:dyDescent="0.2">
      <c r="A3768" s="158"/>
      <c r="D3768" s="138"/>
    </row>
    <row r="3769" spans="1:4" x14ac:dyDescent="0.2">
      <c r="A3769" s="158"/>
      <c r="D3769" s="138"/>
    </row>
    <row r="3770" spans="1:4" x14ac:dyDescent="0.2">
      <c r="A3770" s="158"/>
      <c r="D3770" s="138"/>
    </row>
    <row r="3771" spans="1:4" x14ac:dyDescent="0.2">
      <c r="A3771" s="158"/>
      <c r="D3771" s="138"/>
    </row>
    <row r="3772" spans="1:4" x14ac:dyDescent="0.2">
      <c r="A3772" s="158"/>
      <c r="D3772" s="138"/>
    </row>
    <row r="3773" spans="1:4" x14ac:dyDescent="0.2">
      <c r="A3773" s="158"/>
      <c r="D3773" s="138"/>
    </row>
    <row r="3774" spans="1:4" x14ac:dyDescent="0.2">
      <c r="A3774" s="158"/>
      <c r="D3774" s="138"/>
    </row>
    <row r="3775" spans="1:4" x14ac:dyDescent="0.2">
      <c r="A3775" s="158"/>
      <c r="D3775" s="138"/>
    </row>
    <row r="3776" spans="1:4" x14ac:dyDescent="0.2">
      <c r="A3776" s="158"/>
      <c r="D3776" s="138"/>
    </row>
    <row r="3777" spans="1:4" x14ac:dyDescent="0.2">
      <c r="A3777" s="158"/>
      <c r="D3777" s="138"/>
    </row>
    <row r="3778" spans="1:4" x14ac:dyDescent="0.2">
      <c r="A3778" s="158"/>
      <c r="D3778" s="138"/>
    </row>
    <row r="3779" spans="1:4" x14ac:dyDescent="0.2">
      <c r="A3779" s="158"/>
      <c r="D3779" s="138"/>
    </row>
    <row r="3780" spans="1:4" x14ac:dyDescent="0.2">
      <c r="A3780" s="158"/>
      <c r="D3780" s="138"/>
    </row>
    <row r="3781" spans="1:4" x14ac:dyDescent="0.2">
      <c r="A3781" s="158"/>
      <c r="D3781" s="138"/>
    </row>
    <row r="3782" spans="1:4" x14ac:dyDescent="0.2">
      <c r="A3782" s="158"/>
      <c r="D3782" s="138"/>
    </row>
    <row r="3783" spans="1:4" x14ac:dyDescent="0.2">
      <c r="A3783" s="158"/>
      <c r="D3783" s="138"/>
    </row>
    <row r="3784" spans="1:4" x14ac:dyDescent="0.2">
      <c r="A3784" s="158"/>
      <c r="D3784" s="138"/>
    </row>
    <row r="3785" spans="1:4" x14ac:dyDescent="0.2">
      <c r="A3785" s="158"/>
      <c r="D3785" s="138"/>
    </row>
    <row r="3786" spans="1:4" x14ac:dyDescent="0.2">
      <c r="A3786" s="158"/>
      <c r="D3786" s="138"/>
    </row>
    <row r="3787" spans="1:4" x14ac:dyDescent="0.2">
      <c r="A3787" s="158"/>
      <c r="D3787" s="138"/>
    </row>
    <row r="3788" spans="1:4" x14ac:dyDescent="0.2">
      <c r="A3788" s="158"/>
      <c r="D3788" s="138"/>
    </row>
    <row r="3789" spans="1:4" x14ac:dyDescent="0.2">
      <c r="A3789" s="158"/>
      <c r="D3789" s="138"/>
    </row>
    <row r="3790" spans="1:4" x14ac:dyDescent="0.2">
      <c r="A3790" s="158"/>
      <c r="D3790" s="138"/>
    </row>
    <row r="3791" spans="1:4" x14ac:dyDescent="0.2">
      <c r="A3791" s="158"/>
      <c r="D3791" s="138"/>
    </row>
    <row r="3792" spans="1:4" x14ac:dyDescent="0.2">
      <c r="A3792" s="158"/>
      <c r="D3792" s="138"/>
    </row>
    <row r="3793" spans="1:4" x14ac:dyDescent="0.2">
      <c r="A3793" s="158"/>
      <c r="D3793" s="138"/>
    </row>
    <row r="3794" spans="1:4" x14ac:dyDescent="0.2">
      <c r="A3794" s="158"/>
      <c r="D3794" s="138"/>
    </row>
    <row r="3795" spans="1:4" x14ac:dyDescent="0.2">
      <c r="A3795" s="158"/>
      <c r="D3795" s="138"/>
    </row>
    <row r="3796" spans="1:4" x14ac:dyDescent="0.2">
      <c r="A3796" s="158"/>
      <c r="D3796" s="138"/>
    </row>
    <row r="3797" spans="1:4" x14ac:dyDescent="0.2">
      <c r="A3797" s="158"/>
      <c r="D3797" s="138"/>
    </row>
    <row r="3798" spans="1:4" x14ac:dyDescent="0.2">
      <c r="A3798" s="158"/>
      <c r="D3798" s="138"/>
    </row>
    <row r="3799" spans="1:4" x14ac:dyDescent="0.2">
      <c r="A3799" s="158"/>
      <c r="D3799" s="138"/>
    </row>
    <row r="3800" spans="1:4" x14ac:dyDescent="0.2">
      <c r="A3800" s="158"/>
      <c r="D3800" s="138"/>
    </row>
    <row r="3801" spans="1:4" x14ac:dyDescent="0.2">
      <c r="A3801" s="158"/>
      <c r="D3801" s="138"/>
    </row>
    <row r="3802" spans="1:4" x14ac:dyDescent="0.2">
      <c r="A3802" s="158"/>
      <c r="D3802" s="138"/>
    </row>
    <row r="3803" spans="1:4" x14ac:dyDescent="0.2">
      <c r="A3803" s="158"/>
      <c r="D3803" s="138"/>
    </row>
    <row r="3804" spans="1:4" x14ac:dyDescent="0.2">
      <c r="A3804" s="158"/>
      <c r="D3804" s="138"/>
    </row>
    <row r="3805" spans="1:4" x14ac:dyDescent="0.2">
      <c r="A3805" s="158"/>
      <c r="D3805" s="138"/>
    </row>
    <row r="3806" spans="1:4" x14ac:dyDescent="0.2">
      <c r="A3806" s="158"/>
      <c r="D3806" s="138"/>
    </row>
    <row r="3807" spans="1:4" x14ac:dyDescent="0.2">
      <c r="A3807" s="158"/>
      <c r="D3807" s="138"/>
    </row>
    <row r="3808" spans="1:4" x14ac:dyDescent="0.2">
      <c r="A3808" s="158"/>
      <c r="D3808" s="138"/>
    </row>
    <row r="3809" spans="1:4" x14ac:dyDescent="0.2">
      <c r="A3809" s="158"/>
      <c r="D3809" s="138"/>
    </row>
    <row r="3810" spans="1:4" x14ac:dyDescent="0.2">
      <c r="A3810" s="158"/>
      <c r="D3810" s="138"/>
    </row>
    <row r="3811" spans="1:4" x14ac:dyDescent="0.2">
      <c r="A3811" s="158"/>
      <c r="D3811" s="138"/>
    </row>
    <row r="3812" spans="1:4" x14ac:dyDescent="0.2">
      <c r="A3812" s="158"/>
      <c r="D3812" s="138"/>
    </row>
    <row r="3813" spans="1:4" x14ac:dyDescent="0.2">
      <c r="A3813" s="158"/>
      <c r="D3813" s="138"/>
    </row>
    <row r="3814" spans="1:4" x14ac:dyDescent="0.2">
      <c r="A3814" s="158"/>
      <c r="D3814" s="138"/>
    </row>
    <row r="3815" spans="1:4" x14ac:dyDescent="0.2">
      <c r="A3815" s="158"/>
      <c r="D3815" s="138"/>
    </row>
    <row r="3816" spans="1:4" x14ac:dyDescent="0.2">
      <c r="A3816" s="158"/>
      <c r="D3816" s="138"/>
    </row>
    <row r="3817" spans="1:4" x14ac:dyDescent="0.2">
      <c r="A3817" s="158"/>
      <c r="D3817" s="138"/>
    </row>
    <row r="3818" spans="1:4" x14ac:dyDescent="0.2">
      <c r="A3818" s="158"/>
      <c r="D3818" s="138"/>
    </row>
    <row r="3819" spans="1:4" x14ac:dyDescent="0.2">
      <c r="A3819" s="158"/>
      <c r="D3819" s="138"/>
    </row>
    <row r="3820" spans="1:4" x14ac:dyDescent="0.2">
      <c r="A3820" s="158"/>
      <c r="D3820" s="138"/>
    </row>
    <row r="3821" spans="1:4" x14ac:dyDescent="0.2">
      <c r="A3821" s="158"/>
      <c r="D3821" s="138"/>
    </row>
    <row r="3822" spans="1:4" x14ac:dyDescent="0.2">
      <c r="A3822" s="158"/>
      <c r="D3822" s="138"/>
    </row>
    <row r="3823" spans="1:4" x14ac:dyDescent="0.2">
      <c r="A3823" s="158"/>
      <c r="D3823" s="138"/>
    </row>
    <row r="3824" spans="1:4" x14ac:dyDescent="0.2">
      <c r="A3824" s="158"/>
      <c r="D3824" s="138"/>
    </row>
    <row r="3825" spans="1:4" x14ac:dyDescent="0.2">
      <c r="A3825" s="158"/>
      <c r="D3825" s="138"/>
    </row>
    <row r="3826" spans="1:4" x14ac:dyDescent="0.2">
      <c r="A3826" s="158"/>
      <c r="D3826" s="138"/>
    </row>
    <row r="3827" spans="1:4" x14ac:dyDescent="0.2">
      <c r="A3827" s="158"/>
      <c r="D3827" s="138"/>
    </row>
    <row r="3828" spans="1:4" x14ac:dyDescent="0.2">
      <c r="A3828" s="158"/>
      <c r="D3828" s="138"/>
    </row>
    <row r="3829" spans="1:4" x14ac:dyDescent="0.2">
      <c r="A3829" s="158"/>
      <c r="D3829" s="138"/>
    </row>
    <row r="3830" spans="1:4" x14ac:dyDescent="0.2">
      <c r="A3830" s="158"/>
      <c r="D3830" s="138"/>
    </row>
    <row r="3831" spans="1:4" x14ac:dyDescent="0.2">
      <c r="A3831" s="158"/>
      <c r="D3831" s="138"/>
    </row>
    <row r="3832" spans="1:4" x14ac:dyDescent="0.2">
      <c r="A3832" s="158"/>
      <c r="D3832" s="138"/>
    </row>
    <row r="3833" spans="1:4" x14ac:dyDescent="0.2">
      <c r="A3833" s="158"/>
      <c r="D3833" s="138"/>
    </row>
    <row r="3834" spans="1:4" x14ac:dyDescent="0.2">
      <c r="A3834" s="158"/>
      <c r="D3834" s="138"/>
    </row>
    <row r="3835" spans="1:4" x14ac:dyDescent="0.2">
      <c r="A3835" s="158"/>
      <c r="D3835" s="138"/>
    </row>
    <row r="3836" spans="1:4" x14ac:dyDescent="0.2">
      <c r="A3836" s="158"/>
      <c r="D3836" s="138"/>
    </row>
    <row r="3837" spans="1:4" x14ac:dyDescent="0.2">
      <c r="A3837" s="158"/>
      <c r="D3837" s="138"/>
    </row>
    <row r="3838" spans="1:4" x14ac:dyDescent="0.2">
      <c r="A3838" s="158"/>
      <c r="D3838" s="138"/>
    </row>
    <row r="3839" spans="1:4" x14ac:dyDescent="0.2">
      <c r="A3839" s="158"/>
      <c r="D3839" s="138"/>
    </row>
    <row r="3840" spans="1:4" x14ac:dyDescent="0.2">
      <c r="A3840" s="158"/>
      <c r="D3840" s="138"/>
    </row>
    <row r="3841" spans="1:4" x14ac:dyDescent="0.2">
      <c r="A3841" s="158"/>
      <c r="D3841" s="138"/>
    </row>
    <row r="3842" spans="1:4" x14ac:dyDescent="0.2">
      <c r="A3842" s="158"/>
      <c r="D3842" s="138"/>
    </row>
    <row r="3843" spans="1:4" x14ac:dyDescent="0.2">
      <c r="A3843" s="158"/>
      <c r="D3843" s="138"/>
    </row>
    <row r="3844" spans="1:4" x14ac:dyDescent="0.2">
      <c r="A3844" s="158"/>
      <c r="D3844" s="138"/>
    </row>
    <row r="3845" spans="1:4" x14ac:dyDescent="0.2">
      <c r="A3845" s="158"/>
      <c r="D3845" s="138"/>
    </row>
    <row r="3846" spans="1:4" x14ac:dyDescent="0.2">
      <c r="A3846" s="158"/>
      <c r="D3846" s="138"/>
    </row>
    <row r="3847" spans="1:4" x14ac:dyDescent="0.2">
      <c r="A3847" s="158"/>
      <c r="D3847" s="138"/>
    </row>
    <row r="3848" spans="1:4" x14ac:dyDescent="0.2">
      <c r="A3848" s="158"/>
      <c r="D3848" s="138"/>
    </row>
    <row r="3849" spans="1:4" x14ac:dyDescent="0.2">
      <c r="A3849" s="158"/>
      <c r="D3849" s="138"/>
    </row>
    <row r="3850" spans="1:4" x14ac:dyDescent="0.2">
      <c r="A3850" s="158"/>
      <c r="D3850" s="138"/>
    </row>
    <row r="3851" spans="1:4" x14ac:dyDescent="0.2">
      <c r="A3851" s="158"/>
      <c r="D3851" s="138"/>
    </row>
    <row r="3852" spans="1:4" x14ac:dyDescent="0.2">
      <c r="A3852" s="158"/>
      <c r="D3852" s="138"/>
    </row>
    <row r="3853" spans="1:4" x14ac:dyDescent="0.2">
      <c r="A3853" s="158"/>
      <c r="D3853" s="138"/>
    </row>
    <row r="3854" spans="1:4" x14ac:dyDescent="0.2">
      <c r="A3854" s="158"/>
      <c r="D3854" s="138"/>
    </row>
    <row r="3855" spans="1:4" x14ac:dyDescent="0.2">
      <c r="A3855" s="158"/>
      <c r="D3855" s="138"/>
    </row>
    <row r="3856" spans="1:4" x14ac:dyDescent="0.2">
      <c r="A3856" s="158"/>
      <c r="D3856" s="138"/>
    </row>
    <row r="3857" spans="1:4" x14ac:dyDescent="0.2">
      <c r="A3857" s="158"/>
      <c r="D3857" s="138"/>
    </row>
    <row r="3858" spans="1:4" x14ac:dyDescent="0.2">
      <c r="A3858" s="158"/>
      <c r="D3858" s="138"/>
    </row>
    <row r="3859" spans="1:4" x14ac:dyDescent="0.2">
      <c r="A3859" s="158"/>
      <c r="D3859" s="138"/>
    </row>
    <row r="3860" spans="1:4" x14ac:dyDescent="0.2">
      <c r="A3860" s="158"/>
      <c r="D3860" s="138"/>
    </row>
    <row r="3861" spans="1:4" x14ac:dyDescent="0.2">
      <c r="A3861" s="158"/>
      <c r="D3861" s="138"/>
    </row>
    <row r="3862" spans="1:4" x14ac:dyDescent="0.2">
      <c r="A3862" s="158"/>
      <c r="D3862" s="138"/>
    </row>
    <row r="3863" spans="1:4" x14ac:dyDescent="0.2">
      <c r="A3863" s="158"/>
      <c r="D3863" s="138"/>
    </row>
    <row r="3864" spans="1:4" x14ac:dyDescent="0.2">
      <c r="A3864" s="158"/>
      <c r="D3864" s="138"/>
    </row>
    <row r="3865" spans="1:4" x14ac:dyDescent="0.2">
      <c r="A3865" s="158"/>
      <c r="D3865" s="138"/>
    </row>
    <row r="3866" spans="1:4" x14ac:dyDescent="0.2">
      <c r="A3866" s="158"/>
      <c r="D3866" s="138"/>
    </row>
    <row r="3867" spans="1:4" x14ac:dyDescent="0.2">
      <c r="A3867" s="158"/>
      <c r="D3867" s="138"/>
    </row>
    <row r="3868" spans="1:4" x14ac:dyDescent="0.2">
      <c r="A3868" s="158"/>
      <c r="D3868" s="138"/>
    </row>
    <row r="3869" spans="1:4" x14ac:dyDescent="0.2">
      <c r="A3869" s="158"/>
      <c r="D3869" s="138"/>
    </row>
    <row r="3870" spans="1:4" x14ac:dyDescent="0.2">
      <c r="A3870" s="158"/>
      <c r="D3870" s="138"/>
    </row>
    <row r="3871" spans="1:4" x14ac:dyDescent="0.2">
      <c r="A3871" s="158"/>
      <c r="D3871" s="138"/>
    </row>
    <row r="3872" spans="1:4" x14ac:dyDescent="0.2">
      <c r="A3872" s="158"/>
      <c r="D3872" s="138"/>
    </row>
    <row r="3873" spans="1:4" x14ac:dyDescent="0.2">
      <c r="A3873" s="158"/>
      <c r="D3873" s="138"/>
    </row>
    <row r="3874" spans="1:4" x14ac:dyDescent="0.2">
      <c r="A3874" s="158"/>
      <c r="D3874" s="138"/>
    </row>
    <row r="3875" spans="1:4" x14ac:dyDescent="0.2">
      <c r="A3875" s="158"/>
      <c r="D3875" s="138"/>
    </row>
    <row r="3876" spans="1:4" x14ac:dyDescent="0.2">
      <c r="A3876" s="158"/>
      <c r="D3876" s="138"/>
    </row>
    <row r="3877" spans="1:4" x14ac:dyDescent="0.2">
      <c r="A3877" s="158"/>
      <c r="D3877" s="138"/>
    </row>
    <row r="3878" spans="1:4" x14ac:dyDescent="0.2">
      <c r="A3878" s="158"/>
      <c r="D3878" s="138"/>
    </row>
    <row r="3879" spans="1:4" x14ac:dyDescent="0.2">
      <c r="A3879" s="158"/>
      <c r="D3879" s="138"/>
    </row>
    <row r="3880" spans="1:4" x14ac:dyDescent="0.2">
      <c r="A3880" s="158"/>
      <c r="D3880" s="138"/>
    </row>
    <row r="3881" spans="1:4" x14ac:dyDescent="0.2">
      <c r="A3881" s="158"/>
      <c r="D3881" s="138"/>
    </row>
    <row r="3882" spans="1:4" x14ac:dyDescent="0.2">
      <c r="A3882" s="158"/>
      <c r="D3882" s="138"/>
    </row>
    <row r="3883" spans="1:4" x14ac:dyDescent="0.2">
      <c r="A3883" s="158"/>
      <c r="D3883" s="138"/>
    </row>
    <row r="3884" spans="1:4" x14ac:dyDescent="0.2">
      <c r="A3884" s="158"/>
      <c r="D3884" s="138"/>
    </row>
    <row r="3885" spans="1:4" x14ac:dyDescent="0.2">
      <c r="A3885" s="158"/>
      <c r="D3885" s="138"/>
    </row>
    <row r="3886" spans="1:4" x14ac:dyDescent="0.2">
      <c r="A3886" s="158"/>
      <c r="D3886" s="138"/>
    </row>
    <row r="3887" spans="1:4" x14ac:dyDescent="0.2">
      <c r="A3887" s="158"/>
      <c r="D3887" s="138"/>
    </row>
    <row r="3888" spans="1:4" x14ac:dyDescent="0.2">
      <c r="A3888" s="158"/>
      <c r="D3888" s="138"/>
    </row>
    <row r="3889" spans="1:4" x14ac:dyDescent="0.2">
      <c r="A3889" s="158"/>
      <c r="D3889" s="138"/>
    </row>
    <row r="3890" spans="1:4" x14ac:dyDescent="0.2">
      <c r="A3890" s="158"/>
      <c r="D3890" s="138"/>
    </row>
    <row r="3891" spans="1:4" x14ac:dyDescent="0.2">
      <c r="A3891" s="158"/>
      <c r="D3891" s="138"/>
    </row>
    <row r="3892" spans="1:4" x14ac:dyDescent="0.2">
      <c r="A3892" s="158"/>
      <c r="D3892" s="138"/>
    </row>
    <row r="3893" spans="1:4" x14ac:dyDescent="0.2">
      <c r="A3893" s="158"/>
      <c r="D3893" s="138"/>
    </row>
    <row r="3894" spans="1:4" x14ac:dyDescent="0.2">
      <c r="A3894" s="158"/>
      <c r="D3894" s="138"/>
    </row>
    <row r="3895" spans="1:4" x14ac:dyDescent="0.2">
      <c r="A3895" s="158"/>
      <c r="D3895" s="138"/>
    </row>
    <row r="3896" spans="1:4" x14ac:dyDescent="0.2">
      <c r="A3896" s="158"/>
      <c r="D3896" s="138"/>
    </row>
    <row r="3897" spans="1:4" x14ac:dyDescent="0.2">
      <c r="A3897" s="158"/>
      <c r="D3897" s="138"/>
    </row>
    <row r="3898" spans="1:4" x14ac:dyDescent="0.2">
      <c r="A3898" s="158"/>
      <c r="D3898" s="138"/>
    </row>
    <row r="3899" spans="1:4" x14ac:dyDescent="0.2">
      <c r="A3899" s="158"/>
      <c r="D3899" s="138"/>
    </row>
    <row r="3900" spans="1:4" x14ac:dyDescent="0.2">
      <c r="A3900" s="158"/>
      <c r="D3900" s="138"/>
    </row>
    <row r="3901" spans="1:4" x14ac:dyDescent="0.2">
      <c r="A3901" s="158"/>
      <c r="D3901" s="138"/>
    </row>
    <row r="3902" spans="1:4" x14ac:dyDescent="0.2">
      <c r="A3902" s="158"/>
      <c r="D3902" s="138"/>
    </row>
    <row r="3903" spans="1:4" x14ac:dyDescent="0.2">
      <c r="A3903" s="158"/>
      <c r="D3903" s="138"/>
    </row>
    <row r="3904" spans="1:4" x14ac:dyDescent="0.2">
      <c r="A3904" s="158"/>
      <c r="D3904" s="138"/>
    </row>
    <row r="3905" spans="1:4" x14ac:dyDescent="0.2">
      <c r="A3905" s="158"/>
      <c r="D3905" s="138"/>
    </row>
    <row r="3906" spans="1:4" x14ac:dyDescent="0.2">
      <c r="A3906" s="158"/>
      <c r="D3906" s="138"/>
    </row>
    <row r="3907" spans="1:4" x14ac:dyDescent="0.2">
      <c r="A3907" s="158"/>
      <c r="D3907" s="138"/>
    </row>
    <row r="3908" spans="1:4" x14ac:dyDescent="0.2">
      <c r="A3908" s="158"/>
      <c r="D3908" s="138"/>
    </row>
    <row r="3909" spans="1:4" x14ac:dyDescent="0.2">
      <c r="A3909" s="158"/>
      <c r="D3909" s="138"/>
    </row>
    <row r="3910" spans="1:4" x14ac:dyDescent="0.2">
      <c r="A3910" s="158"/>
      <c r="D3910" s="138"/>
    </row>
    <row r="3911" spans="1:4" x14ac:dyDescent="0.2">
      <c r="A3911" s="158"/>
      <c r="D3911" s="138"/>
    </row>
    <row r="3912" spans="1:4" x14ac:dyDescent="0.2">
      <c r="A3912" s="158"/>
      <c r="D3912" s="138"/>
    </row>
    <row r="3913" spans="1:4" x14ac:dyDescent="0.2">
      <c r="A3913" s="158"/>
      <c r="D3913" s="138"/>
    </row>
    <row r="3914" spans="1:4" x14ac:dyDescent="0.2">
      <c r="A3914" s="158"/>
      <c r="D3914" s="138"/>
    </row>
    <row r="3915" spans="1:4" x14ac:dyDescent="0.2">
      <c r="A3915" s="158"/>
      <c r="D3915" s="138"/>
    </row>
    <row r="3916" spans="1:4" x14ac:dyDescent="0.2">
      <c r="A3916" s="158"/>
      <c r="D3916" s="138"/>
    </row>
    <row r="3917" spans="1:4" x14ac:dyDescent="0.2">
      <c r="A3917" s="158"/>
      <c r="D3917" s="138"/>
    </row>
    <row r="3918" spans="1:4" x14ac:dyDescent="0.2">
      <c r="A3918" s="158"/>
      <c r="D3918" s="138"/>
    </row>
    <row r="3919" spans="1:4" x14ac:dyDescent="0.2">
      <c r="A3919" s="158"/>
      <c r="D3919" s="138"/>
    </row>
    <row r="3920" spans="1:4" x14ac:dyDescent="0.2">
      <c r="A3920" s="158"/>
      <c r="D3920" s="138"/>
    </row>
    <row r="3921" spans="1:4" x14ac:dyDescent="0.2">
      <c r="A3921" s="158"/>
      <c r="D3921" s="138"/>
    </row>
    <row r="3922" spans="1:4" x14ac:dyDescent="0.2">
      <c r="A3922" s="158"/>
      <c r="D3922" s="138"/>
    </row>
    <row r="3923" spans="1:4" x14ac:dyDescent="0.2">
      <c r="A3923" s="158"/>
      <c r="D3923" s="138"/>
    </row>
    <row r="3924" spans="1:4" x14ac:dyDescent="0.2">
      <c r="A3924" s="158"/>
      <c r="D3924" s="138"/>
    </row>
    <row r="3925" spans="1:4" x14ac:dyDescent="0.2">
      <c r="A3925" s="158"/>
      <c r="D3925" s="138"/>
    </row>
    <row r="3926" spans="1:4" x14ac:dyDescent="0.2">
      <c r="A3926" s="158"/>
      <c r="D3926" s="138"/>
    </row>
    <row r="3927" spans="1:4" x14ac:dyDescent="0.2">
      <c r="A3927" s="158"/>
      <c r="D3927" s="138"/>
    </row>
    <row r="3928" spans="1:4" x14ac:dyDescent="0.2">
      <c r="A3928" s="158"/>
      <c r="D3928" s="138"/>
    </row>
    <row r="3929" spans="1:4" x14ac:dyDescent="0.2">
      <c r="A3929" s="158"/>
      <c r="D3929" s="138"/>
    </row>
    <row r="3930" spans="1:4" x14ac:dyDescent="0.2">
      <c r="A3930" s="158"/>
      <c r="D3930" s="138"/>
    </row>
    <row r="3931" spans="1:4" x14ac:dyDescent="0.2">
      <c r="A3931" s="158"/>
      <c r="D3931" s="138"/>
    </row>
    <row r="3932" spans="1:4" x14ac:dyDescent="0.2">
      <c r="A3932" s="158"/>
      <c r="D3932" s="138"/>
    </row>
    <row r="3933" spans="1:4" x14ac:dyDescent="0.2">
      <c r="A3933" s="158"/>
      <c r="D3933" s="138"/>
    </row>
    <row r="3934" spans="1:4" x14ac:dyDescent="0.2">
      <c r="A3934" s="158"/>
      <c r="D3934" s="138"/>
    </row>
    <row r="3935" spans="1:4" x14ac:dyDescent="0.2">
      <c r="A3935" s="158"/>
      <c r="D3935" s="138"/>
    </row>
    <row r="3936" spans="1:4" x14ac:dyDescent="0.2">
      <c r="A3936" s="158"/>
      <c r="D3936" s="138"/>
    </row>
    <row r="3937" spans="1:4" x14ac:dyDescent="0.2">
      <c r="A3937" s="158"/>
      <c r="D3937" s="138"/>
    </row>
    <row r="3938" spans="1:4" x14ac:dyDescent="0.2">
      <c r="A3938" s="158"/>
      <c r="D3938" s="138"/>
    </row>
    <row r="3939" spans="1:4" x14ac:dyDescent="0.2">
      <c r="A3939" s="158"/>
      <c r="D3939" s="138"/>
    </row>
    <row r="3940" spans="1:4" x14ac:dyDescent="0.2">
      <c r="A3940" s="158"/>
      <c r="D3940" s="138"/>
    </row>
    <row r="3941" spans="1:4" x14ac:dyDescent="0.2">
      <c r="A3941" s="158"/>
      <c r="D3941" s="138"/>
    </row>
    <row r="3942" spans="1:4" x14ac:dyDescent="0.2">
      <c r="A3942" s="158"/>
      <c r="D3942" s="138"/>
    </row>
    <row r="3943" spans="1:4" x14ac:dyDescent="0.2">
      <c r="A3943" s="158"/>
      <c r="D3943" s="138"/>
    </row>
    <row r="3944" spans="1:4" x14ac:dyDescent="0.2">
      <c r="A3944" s="158"/>
      <c r="D3944" s="138"/>
    </row>
    <row r="3945" spans="1:4" x14ac:dyDescent="0.2">
      <c r="A3945" s="158"/>
      <c r="D3945" s="138"/>
    </row>
    <row r="3946" spans="1:4" x14ac:dyDescent="0.2">
      <c r="A3946" s="158"/>
      <c r="D3946" s="138"/>
    </row>
    <row r="3947" spans="1:4" x14ac:dyDescent="0.2">
      <c r="A3947" s="158"/>
      <c r="D3947" s="138"/>
    </row>
    <row r="3948" spans="1:4" x14ac:dyDescent="0.2">
      <c r="A3948" s="158"/>
      <c r="D3948" s="138"/>
    </row>
    <row r="3949" spans="1:4" x14ac:dyDescent="0.2">
      <c r="A3949" s="158"/>
      <c r="D3949" s="138"/>
    </row>
    <row r="3950" spans="1:4" x14ac:dyDescent="0.2">
      <c r="A3950" s="158"/>
      <c r="D3950" s="138"/>
    </row>
    <row r="3951" spans="1:4" x14ac:dyDescent="0.2">
      <c r="A3951" s="158"/>
      <c r="D3951" s="138"/>
    </row>
    <row r="3952" spans="1:4" x14ac:dyDescent="0.2">
      <c r="A3952" s="158"/>
      <c r="D3952" s="138"/>
    </row>
    <row r="3953" spans="1:4" x14ac:dyDescent="0.2">
      <c r="A3953" s="158"/>
      <c r="D3953" s="138"/>
    </row>
    <row r="3954" spans="1:4" x14ac:dyDescent="0.2">
      <c r="A3954" s="158"/>
      <c r="D3954" s="138"/>
    </row>
    <row r="3955" spans="1:4" x14ac:dyDescent="0.2">
      <c r="A3955" s="158"/>
      <c r="D3955" s="138"/>
    </row>
    <row r="3956" spans="1:4" x14ac:dyDescent="0.2">
      <c r="A3956" s="158"/>
      <c r="D3956" s="138"/>
    </row>
    <row r="3957" spans="1:4" x14ac:dyDescent="0.2">
      <c r="A3957" s="158"/>
      <c r="D3957" s="138"/>
    </row>
    <row r="3958" spans="1:4" x14ac:dyDescent="0.2">
      <c r="A3958" s="158"/>
      <c r="D3958" s="138"/>
    </row>
    <row r="3959" spans="1:4" x14ac:dyDescent="0.2">
      <c r="A3959" s="158"/>
      <c r="D3959" s="138"/>
    </row>
    <row r="3960" spans="1:4" x14ac:dyDescent="0.2">
      <c r="A3960" s="158"/>
      <c r="D3960" s="138"/>
    </row>
    <row r="3961" spans="1:4" x14ac:dyDescent="0.2">
      <c r="A3961" s="158"/>
      <c r="D3961" s="138"/>
    </row>
    <row r="3962" spans="1:4" x14ac:dyDescent="0.2">
      <c r="A3962" s="158"/>
      <c r="D3962" s="138"/>
    </row>
    <row r="3963" spans="1:4" x14ac:dyDescent="0.2">
      <c r="A3963" s="158"/>
      <c r="D3963" s="138"/>
    </row>
    <row r="3964" spans="1:4" x14ac:dyDescent="0.2">
      <c r="A3964" s="158"/>
      <c r="D3964" s="138"/>
    </row>
    <row r="3965" spans="1:4" x14ac:dyDescent="0.2">
      <c r="A3965" s="158"/>
      <c r="D3965" s="138"/>
    </row>
    <row r="3966" spans="1:4" x14ac:dyDescent="0.2">
      <c r="A3966" s="158"/>
      <c r="D3966" s="138"/>
    </row>
    <row r="3967" spans="1:4" x14ac:dyDescent="0.2">
      <c r="A3967" s="158"/>
      <c r="D3967" s="138"/>
    </row>
    <row r="3968" spans="1:4" x14ac:dyDescent="0.2">
      <c r="A3968" s="158"/>
      <c r="D3968" s="138"/>
    </row>
    <row r="3969" spans="1:4" x14ac:dyDescent="0.2">
      <c r="A3969" s="158"/>
      <c r="D3969" s="138"/>
    </row>
    <row r="3970" spans="1:4" x14ac:dyDescent="0.2">
      <c r="A3970" s="158"/>
      <c r="D3970" s="138"/>
    </row>
    <row r="3971" spans="1:4" x14ac:dyDescent="0.2">
      <c r="A3971" s="158"/>
      <c r="D3971" s="138"/>
    </row>
    <row r="3972" spans="1:4" x14ac:dyDescent="0.2">
      <c r="A3972" s="158"/>
      <c r="D3972" s="138"/>
    </row>
    <row r="3973" spans="1:4" x14ac:dyDescent="0.2">
      <c r="A3973" s="158"/>
      <c r="D3973" s="138"/>
    </row>
    <row r="3974" spans="1:4" x14ac:dyDescent="0.2">
      <c r="A3974" s="158"/>
      <c r="D3974" s="138"/>
    </row>
    <row r="3975" spans="1:4" x14ac:dyDescent="0.2">
      <c r="A3975" s="158"/>
      <c r="D3975" s="138"/>
    </row>
    <row r="3976" spans="1:4" x14ac:dyDescent="0.2">
      <c r="A3976" s="158"/>
      <c r="D3976" s="138"/>
    </row>
    <row r="3977" spans="1:4" x14ac:dyDescent="0.2">
      <c r="A3977" s="158"/>
      <c r="D3977" s="138"/>
    </row>
    <row r="3978" spans="1:4" x14ac:dyDescent="0.2">
      <c r="A3978" s="158"/>
      <c r="D3978" s="138"/>
    </row>
    <row r="3979" spans="1:4" x14ac:dyDescent="0.2">
      <c r="A3979" s="158"/>
      <c r="D3979" s="138"/>
    </row>
    <row r="3980" spans="1:4" x14ac:dyDescent="0.2">
      <c r="A3980" s="158"/>
      <c r="D3980" s="138"/>
    </row>
    <row r="3981" spans="1:4" x14ac:dyDescent="0.2">
      <c r="A3981" s="158"/>
      <c r="D3981" s="138"/>
    </row>
    <row r="3982" spans="1:4" x14ac:dyDescent="0.2">
      <c r="A3982" s="158"/>
      <c r="D3982" s="138"/>
    </row>
    <row r="3983" spans="1:4" x14ac:dyDescent="0.2">
      <c r="A3983" s="158"/>
      <c r="D3983" s="138"/>
    </row>
    <row r="3984" spans="1:4" x14ac:dyDescent="0.2">
      <c r="A3984" s="158"/>
      <c r="D3984" s="138"/>
    </row>
    <row r="3985" spans="1:4" x14ac:dyDescent="0.2">
      <c r="A3985" s="158"/>
      <c r="D3985" s="138"/>
    </row>
    <row r="3986" spans="1:4" x14ac:dyDescent="0.2">
      <c r="A3986" s="158"/>
      <c r="D3986" s="138"/>
    </row>
    <row r="3987" spans="1:4" x14ac:dyDescent="0.2">
      <c r="A3987" s="158"/>
      <c r="D3987" s="138"/>
    </row>
    <row r="3988" spans="1:4" x14ac:dyDescent="0.2">
      <c r="A3988" s="158"/>
      <c r="D3988" s="138"/>
    </row>
    <row r="3989" spans="1:4" x14ac:dyDescent="0.2">
      <c r="A3989" s="158"/>
      <c r="D3989" s="138"/>
    </row>
    <row r="3990" spans="1:4" x14ac:dyDescent="0.2">
      <c r="A3990" s="158"/>
      <c r="D3990" s="138"/>
    </row>
    <row r="3991" spans="1:4" x14ac:dyDescent="0.2">
      <c r="A3991" s="158"/>
      <c r="D3991" s="138"/>
    </row>
    <row r="3992" spans="1:4" x14ac:dyDescent="0.2">
      <c r="A3992" s="158"/>
      <c r="D3992" s="138"/>
    </row>
    <row r="3993" spans="1:4" x14ac:dyDescent="0.2">
      <c r="A3993" s="158"/>
      <c r="D3993" s="138"/>
    </row>
    <row r="3994" spans="1:4" x14ac:dyDescent="0.2">
      <c r="A3994" s="158"/>
      <c r="D3994" s="138"/>
    </row>
    <row r="3995" spans="1:4" x14ac:dyDescent="0.2">
      <c r="A3995" s="158"/>
      <c r="D3995" s="138"/>
    </row>
    <row r="3996" spans="1:4" x14ac:dyDescent="0.2">
      <c r="A3996" s="158"/>
      <c r="D3996" s="138"/>
    </row>
    <row r="3997" spans="1:4" x14ac:dyDescent="0.2">
      <c r="A3997" s="158"/>
      <c r="D3997" s="138"/>
    </row>
    <row r="3998" spans="1:4" x14ac:dyDescent="0.2">
      <c r="A3998" s="158"/>
      <c r="D3998" s="138"/>
    </row>
    <row r="3999" spans="1:4" x14ac:dyDescent="0.2">
      <c r="A3999" s="158"/>
      <c r="D3999" s="138"/>
    </row>
    <row r="4000" spans="1:4" x14ac:dyDescent="0.2">
      <c r="A4000" s="158"/>
      <c r="D4000" s="138"/>
    </row>
    <row r="4001" spans="1:4" x14ac:dyDescent="0.2">
      <c r="A4001" s="158"/>
      <c r="D4001" s="138"/>
    </row>
    <row r="4002" spans="1:4" x14ac:dyDescent="0.2">
      <c r="A4002" s="158"/>
      <c r="D4002" s="138"/>
    </row>
    <row r="4003" spans="1:4" x14ac:dyDescent="0.2">
      <c r="A4003" s="158"/>
      <c r="D4003" s="138"/>
    </row>
    <row r="4004" spans="1:4" x14ac:dyDescent="0.2">
      <c r="A4004" s="158"/>
      <c r="D4004" s="138"/>
    </row>
    <row r="4005" spans="1:4" x14ac:dyDescent="0.2">
      <c r="A4005" s="158"/>
      <c r="D4005" s="138"/>
    </row>
    <row r="4006" spans="1:4" x14ac:dyDescent="0.2">
      <c r="A4006" s="158"/>
      <c r="D4006" s="138"/>
    </row>
    <row r="4007" spans="1:4" x14ac:dyDescent="0.2">
      <c r="A4007" s="158"/>
      <c r="D4007" s="138"/>
    </row>
    <row r="4008" spans="1:4" x14ac:dyDescent="0.2">
      <c r="A4008" s="158"/>
      <c r="D4008" s="138"/>
    </row>
    <row r="4009" spans="1:4" x14ac:dyDescent="0.2">
      <c r="A4009" s="158"/>
      <c r="D4009" s="138"/>
    </row>
    <row r="4010" spans="1:4" x14ac:dyDescent="0.2">
      <c r="A4010" s="158"/>
      <c r="D4010" s="138"/>
    </row>
    <row r="4011" spans="1:4" x14ac:dyDescent="0.2">
      <c r="A4011" s="158"/>
      <c r="D4011" s="138"/>
    </row>
    <row r="4012" spans="1:4" x14ac:dyDescent="0.2">
      <c r="A4012" s="158"/>
      <c r="D4012" s="138"/>
    </row>
    <row r="4013" spans="1:4" x14ac:dyDescent="0.2">
      <c r="A4013" s="158"/>
      <c r="D4013" s="138"/>
    </row>
    <row r="4014" spans="1:4" x14ac:dyDescent="0.2">
      <c r="A4014" s="158"/>
      <c r="D4014" s="138"/>
    </row>
    <row r="4015" spans="1:4" x14ac:dyDescent="0.2">
      <c r="A4015" s="158"/>
      <c r="D4015" s="138"/>
    </row>
    <row r="4016" spans="1:4" x14ac:dyDescent="0.2">
      <c r="A4016" s="158"/>
      <c r="D4016" s="138"/>
    </row>
    <row r="4017" spans="1:4" x14ac:dyDescent="0.2">
      <c r="A4017" s="158"/>
      <c r="D4017" s="138"/>
    </row>
    <row r="4018" spans="1:4" x14ac:dyDescent="0.2">
      <c r="A4018" s="158"/>
      <c r="D4018" s="138"/>
    </row>
    <row r="4019" spans="1:4" x14ac:dyDescent="0.2">
      <c r="A4019" s="158"/>
      <c r="D4019" s="138"/>
    </row>
    <row r="4020" spans="1:4" x14ac:dyDescent="0.2">
      <c r="A4020" s="158"/>
      <c r="D4020" s="138"/>
    </row>
    <row r="4021" spans="1:4" x14ac:dyDescent="0.2">
      <c r="A4021" s="158"/>
      <c r="D4021" s="138"/>
    </row>
    <row r="4022" spans="1:4" x14ac:dyDescent="0.2">
      <c r="A4022" s="158"/>
      <c r="D4022" s="138"/>
    </row>
    <row r="4023" spans="1:4" x14ac:dyDescent="0.2">
      <c r="A4023" s="158"/>
      <c r="D4023" s="138"/>
    </row>
    <row r="4024" spans="1:4" x14ac:dyDescent="0.2">
      <c r="A4024" s="158"/>
      <c r="D4024" s="138"/>
    </row>
    <row r="4025" spans="1:4" x14ac:dyDescent="0.2">
      <c r="A4025" s="158"/>
      <c r="D4025" s="138"/>
    </row>
    <row r="4026" spans="1:4" x14ac:dyDescent="0.2">
      <c r="A4026" s="158"/>
      <c r="D4026" s="138"/>
    </row>
    <row r="4027" spans="1:4" x14ac:dyDescent="0.2">
      <c r="A4027" s="158"/>
      <c r="D4027" s="138"/>
    </row>
    <row r="4028" spans="1:4" x14ac:dyDescent="0.2">
      <c r="A4028" s="158"/>
      <c r="D4028" s="138"/>
    </row>
    <row r="4029" spans="1:4" x14ac:dyDescent="0.2">
      <c r="A4029" s="158"/>
      <c r="D4029" s="138"/>
    </row>
    <row r="4030" spans="1:4" x14ac:dyDescent="0.2">
      <c r="A4030" s="158"/>
      <c r="D4030" s="138"/>
    </row>
    <row r="4031" spans="1:4" x14ac:dyDescent="0.2">
      <c r="A4031" s="158"/>
      <c r="D4031" s="138"/>
    </row>
    <row r="4032" spans="1:4" x14ac:dyDescent="0.2">
      <c r="A4032" s="158"/>
      <c r="D4032" s="138"/>
    </row>
    <row r="4033" spans="1:4" x14ac:dyDescent="0.2">
      <c r="A4033" s="158"/>
      <c r="D4033" s="138"/>
    </row>
    <row r="4034" spans="1:4" x14ac:dyDescent="0.2">
      <c r="A4034" s="158"/>
      <c r="D4034" s="138"/>
    </row>
    <row r="4035" spans="1:4" x14ac:dyDescent="0.2">
      <c r="A4035" s="158"/>
      <c r="D4035" s="138"/>
    </row>
    <row r="4036" spans="1:4" x14ac:dyDescent="0.2">
      <c r="A4036" s="158"/>
      <c r="D4036" s="138"/>
    </row>
    <row r="4037" spans="1:4" x14ac:dyDescent="0.2">
      <c r="A4037" s="158"/>
      <c r="D4037" s="138"/>
    </row>
    <row r="4038" spans="1:4" x14ac:dyDescent="0.2">
      <c r="A4038" s="158"/>
      <c r="D4038" s="138"/>
    </row>
    <row r="4039" spans="1:4" x14ac:dyDescent="0.2">
      <c r="A4039" s="158"/>
      <c r="D4039" s="138"/>
    </row>
    <row r="4040" spans="1:4" x14ac:dyDescent="0.2">
      <c r="A4040" s="158"/>
      <c r="D4040" s="138"/>
    </row>
    <row r="4041" spans="1:4" x14ac:dyDescent="0.2">
      <c r="A4041" s="158"/>
      <c r="D4041" s="138"/>
    </row>
    <row r="4042" spans="1:4" x14ac:dyDescent="0.2">
      <c r="A4042" s="158"/>
      <c r="D4042" s="138"/>
    </row>
    <row r="4043" spans="1:4" x14ac:dyDescent="0.2">
      <c r="A4043" s="158"/>
      <c r="D4043" s="138"/>
    </row>
    <row r="4044" spans="1:4" x14ac:dyDescent="0.2">
      <c r="A4044" s="158"/>
      <c r="D4044" s="138"/>
    </row>
    <row r="4045" spans="1:4" x14ac:dyDescent="0.2">
      <c r="A4045" s="158"/>
      <c r="D4045" s="138"/>
    </row>
    <row r="4046" spans="1:4" x14ac:dyDescent="0.2">
      <c r="A4046" s="158"/>
      <c r="D4046" s="138"/>
    </row>
    <row r="4047" spans="1:4" x14ac:dyDescent="0.2">
      <c r="A4047" s="158"/>
      <c r="D4047" s="138"/>
    </row>
    <row r="4048" spans="1:4" x14ac:dyDescent="0.2">
      <c r="A4048" s="158"/>
      <c r="D4048" s="138"/>
    </row>
    <row r="4049" spans="1:4" x14ac:dyDescent="0.2">
      <c r="A4049" s="158"/>
      <c r="D4049" s="138"/>
    </row>
    <row r="4050" spans="1:4" x14ac:dyDescent="0.2">
      <c r="A4050" s="158"/>
      <c r="D4050" s="138"/>
    </row>
    <row r="4051" spans="1:4" x14ac:dyDescent="0.2">
      <c r="A4051" s="158"/>
      <c r="D4051" s="138"/>
    </row>
    <row r="4052" spans="1:4" x14ac:dyDescent="0.2">
      <c r="A4052" s="158"/>
      <c r="D4052" s="138"/>
    </row>
    <row r="4053" spans="1:4" x14ac:dyDescent="0.2">
      <c r="A4053" s="158"/>
      <c r="D4053" s="138"/>
    </row>
    <row r="4054" spans="1:4" x14ac:dyDescent="0.2">
      <c r="A4054" s="158"/>
      <c r="D4054" s="138"/>
    </row>
    <row r="4055" spans="1:4" x14ac:dyDescent="0.2">
      <c r="A4055" s="158"/>
      <c r="D4055" s="138"/>
    </row>
    <row r="4056" spans="1:4" x14ac:dyDescent="0.2">
      <c r="A4056" s="158"/>
      <c r="D4056" s="138"/>
    </row>
    <row r="4057" spans="1:4" x14ac:dyDescent="0.2">
      <c r="A4057" s="158"/>
      <c r="D4057" s="138"/>
    </row>
    <row r="4058" spans="1:4" x14ac:dyDescent="0.2">
      <c r="A4058" s="158"/>
      <c r="D4058" s="138"/>
    </row>
    <row r="4059" spans="1:4" x14ac:dyDescent="0.2">
      <c r="A4059" s="158"/>
      <c r="D4059" s="138"/>
    </row>
    <row r="4060" spans="1:4" x14ac:dyDescent="0.2">
      <c r="A4060" s="158"/>
      <c r="D4060" s="138"/>
    </row>
    <row r="4061" spans="1:4" x14ac:dyDescent="0.2">
      <c r="A4061" s="158"/>
      <c r="D4061" s="138"/>
    </row>
    <row r="4062" spans="1:4" x14ac:dyDescent="0.2">
      <c r="A4062" s="158"/>
      <c r="D4062" s="138"/>
    </row>
    <row r="4063" spans="1:4" x14ac:dyDescent="0.2">
      <c r="A4063" s="158"/>
      <c r="D4063" s="138"/>
    </row>
    <row r="4064" spans="1:4" x14ac:dyDescent="0.2">
      <c r="A4064" s="158"/>
      <c r="D4064" s="138"/>
    </row>
    <row r="4065" spans="1:4" x14ac:dyDescent="0.2">
      <c r="A4065" s="158"/>
      <c r="D4065" s="138"/>
    </row>
    <row r="4066" spans="1:4" x14ac:dyDescent="0.2">
      <c r="A4066" s="158"/>
      <c r="D4066" s="138"/>
    </row>
    <row r="4067" spans="1:4" x14ac:dyDescent="0.2">
      <c r="A4067" s="158"/>
      <c r="D4067" s="138"/>
    </row>
    <row r="4068" spans="1:4" x14ac:dyDescent="0.2">
      <c r="A4068" s="158"/>
      <c r="D4068" s="138"/>
    </row>
    <row r="4069" spans="1:4" x14ac:dyDescent="0.2">
      <c r="A4069" s="158"/>
      <c r="D4069" s="138"/>
    </row>
    <row r="4070" spans="1:4" x14ac:dyDescent="0.2">
      <c r="A4070" s="158"/>
      <c r="D4070" s="138"/>
    </row>
    <row r="4071" spans="1:4" x14ac:dyDescent="0.2">
      <c r="A4071" s="158"/>
      <c r="D4071" s="138"/>
    </row>
    <row r="4072" spans="1:4" x14ac:dyDescent="0.2">
      <c r="A4072" s="158"/>
      <c r="D4072" s="138"/>
    </row>
    <row r="4073" spans="1:4" x14ac:dyDescent="0.2">
      <c r="A4073" s="158"/>
      <c r="D4073" s="138"/>
    </row>
    <row r="4074" spans="1:4" x14ac:dyDescent="0.2">
      <c r="A4074" s="158"/>
      <c r="D4074" s="138"/>
    </row>
    <row r="4075" spans="1:4" x14ac:dyDescent="0.2">
      <c r="A4075" s="158"/>
      <c r="D4075" s="138"/>
    </row>
    <row r="4076" spans="1:4" x14ac:dyDescent="0.2">
      <c r="A4076" s="158"/>
      <c r="D4076" s="138"/>
    </row>
    <row r="4077" spans="1:4" x14ac:dyDescent="0.2">
      <c r="A4077" s="158"/>
      <c r="D4077" s="138"/>
    </row>
    <row r="4078" spans="1:4" x14ac:dyDescent="0.2">
      <c r="A4078" s="158"/>
      <c r="D4078" s="138"/>
    </row>
    <row r="4079" spans="1:4" x14ac:dyDescent="0.2">
      <c r="A4079" s="158"/>
      <c r="D4079" s="138"/>
    </row>
    <row r="4080" spans="1:4" x14ac:dyDescent="0.2">
      <c r="A4080" s="158"/>
      <c r="D4080" s="138"/>
    </row>
    <row r="4081" spans="1:4" x14ac:dyDescent="0.2">
      <c r="A4081" s="158"/>
      <c r="D4081" s="138"/>
    </row>
    <row r="4082" spans="1:4" x14ac:dyDescent="0.2">
      <c r="A4082" s="158"/>
      <c r="D4082" s="138"/>
    </row>
    <row r="4083" spans="1:4" x14ac:dyDescent="0.2">
      <c r="A4083" s="158"/>
      <c r="D4083" s="138"/>
    </row>
    <row r="4084" spans="1:4" x14ac:dyDescent="0.2">
      <c r="A4084" s="158"/>
      <c r="D4084" s="138"/>
    </row>
    <row r="4085" spans="1:4" x14ac:dyDescent="0.2">
      <c r="A4085" s="158"/>
      <c r="D4085" s="138"/>
    </row>
    <row r="4086" spans="1:4" x14ac:dyDescent="0.2">
      <c r="A4086" s="158"/>
      <c r="D4086" s="138"/>
    </row>
    <row r="4087" spans="1:4" x14ac:dyDescent="0.2">
      <c r="A4087" s="158"/>
      <c r="D4087" s="138"/>
    </row>
    <row r="4088" spans="1:4" x14ac:dyDescent="0.2">
      <c r="A4088" s="158"/>
      <c r="D4088" s="138"/>
    </row>
    <row r="4089" spans="1:4" x14ac:dyDescent="0.2">
      <c r="A4089" s="158"/>
      <c r="D4089" s="138"/>
    </row>
    <row r="4090" spans="1:4" x14ac:dyDescent="0.2">
      <c r="A4090" s="158"/>
      <c r="D4090" s="138"/>
    </row>
    <row r="4091" spans="1:4" x14ac:dyDescent="0.2">
      <c r="A4091" s="158"/>
      <c r="D4091" s="138"/>
    </row>
    <row r="4092" spans="1:4" x14ac:dyDescent="0.2">
      <c r="A4092" s="158"/>
      <c r="D4092" s="138"/>
    </row>
    <row r="4093" spans="1:4" x14ac:dyDescent="0.2">
      <c r="A4093" s="158"/>
      <c r="D4093" s="138"/>
    </row>
    <row r="4094" spans="1:4" x14ac:dyDescent="0.2">
      <c r="A4094" s="158"/>
      <c r="D4094" s="138"/>
    </row>
    <row r="4095" spans="1:4" x14ac:dyDescent="0.2">
      <c r="A4095" s="158"/>
      <c r="D4095" s="138"/>
    </row>
    <row r="4096" spans="1:4" x14ac:dyDescent="0.2">
      <c r="A4096" s="158"/>
      <c r="D4096" s="138"/>
    </row>
    <row r="4097" spans="1:4" x14ac:dyDescent="0.2">
      <c r="A4097" s="158"/>
      <c r="D4097" s="138"/>
    </row>
    <row r="4098" spans="1:4" x14ac:dyDescent="0.2">
      <c r="A4098" s="158"/>
      <c r="D4098" s="138"/>
    </row>
    <row r="4099" spans="1:4" x14ac:dyDescent="0.2">
      <c r="A4099" s="158"/>
      <c r="D4099" s="138"/>
    </row>
    <row r="4100" spans="1:4" x14ac:dyDescent="0.2">
      <c r="A4100" s="158"/>
      <c r="D4100" s="138"/>
    </row>
    <row r="4101" spans="1:4" x14ac:dyDescent="0.2">
      <c r="A4101" s="158"/>
      <c r="D4101" s="138"/>
    </row>
    <row r="4102" spans="1:4" x14ac:dyDescent="0.2">
      <c r="A4102" s="158"/>
      <c r="D4102" s="138"/>
    </row>
    <row r="4103" spans="1:4" x14ac:dyDescent="0.2">
      <c r="A4103" s="158"/>
      <c r="D4103" s="138"/>
    </row>
    <row r="4104" spans="1:4" x14ac:dyDescent="0.2">
      <c r="A4104" s="158"/>
      <c r="D4104" s="138"/>
    </row>
    <row r="4105" spans="1:4" x14ac:dyDescent="0.2">
      <c r="A4105" s="158"/>
      <c r="D4105" s="138"/>
    </row>
    <row r="4106" spans="1:4" x14ac:dyDescent="0.2">
      <c r="A4106" s="158"/>
      <c r="D4106" s="138"/>
    </row>
    <row r="4107" spans="1:4" x14ac:dyDescent="0.2">
      <c r="A4107" s="158"/>
      <c r="D4107" s="138"/>
    </row>
    <row r="4108" spans="1:4" x14ac:dyDescent="0.2">
      <c r="A4108" s="158"/>
      <c r="D4108" s="138"/>
    </row>
    <row r="4109" spans="1:4" x14ac:dyDescent="0.2">
      <c r="A4109" s="158"/>
      <c r="D4109" s="138"/>
    </row>
    <row r="4110" spans="1:4" x14ac:dyDescent="0.2">
      <c r="A4110" s="158"/>
      <c r="D4110" s="138"/>
    </row>
    <row r="4111" spans="1:4" x14ac:dyDescent="0.2">
      <c r="A4111" s="158"/>
      <c r="D4111" s="138"/>
    </row>
    <row r="4112" spans="1:4" x14ac:dyDescent="0.2">
      <c r="A4112" s="158"/>
      <c r="D4112" s="138"/>
    </row>
    <row r="4113" spans="1:4" x14ac:dyDescent="0.2">
      <c r="A4113" s="158"/>
      <c r="D4113" s="138"/>
    </row>
    <row r="4114" spans="1:4" x14ac:dyDescent="0.2">
      <c r="A4114" s="158"/>
      <c r="D4114" s="138"/>
    </row>
    <row r="4115" spans="1:4" x14ac:dyDescent="0.2">
      <c r="A4115" s="158"/>
      <c r="D4115" s="138"/>
    </row>
    <row r="4116" spans="1:4" x14ac:dyDescent="0.2">
      <c r="A4116" s="158"/>
      <c r="D4116" s="138"/>
    </row>
    <row r="4117" spans="1:4" x14ac:dyDescent="0.2">
      <c r="A4117" s="158"/>
      <c r="D4117" s="138"/>
    </row>
    <row r="4118" spans="1:4" x14ac:dyDescent="0.2">
      <c r="A4118" s="158"/>
      <c r="D4118" s="138"/>
    </row>
    <row r="4119" spans="1:4" x14ac:dyDescent="0.2">
      <c r="A4119" s="158"/>
      <c r="D4119" s="138"/>
    </row>
    <row r="4120" spans="1:4" x14ac:dyDescent="0.2">
      <c r="A4120" s="158"/>
      <c r="D4120" s="138"/>
    </row>
    <row r="4121" spans="1:4" x14ac:dyDescent="0.2">
      <c r="A4121" s="158"/>
      <c r="D4121" s="138"/>
    </row>
    <row r="4122" spans="1:4" x14ac:dyDescent="0.2">
      <c r="A4122" s="158"/>
      <c r="D4122" s="138"/>
    </row>
    <row r="4123" spans="1:4" x14ac:dyDescent="0.2">
      <c r="A4123" s="158"/>
      <c r="D4123" s="138"/>
    </row>
    <row r="4124" spans="1:4" x14ac:dyDescent="0.2">
      <c r="A4124" s="158"/>
      <c r="D4124" s="138"/>
    </row>
    <row r="4125" spans="1:4" x14ac:dyDescent="0.2">
      <c r="A4125" s="158"/>
      <c r="D4125" s="138"/>
    </row>
    <row r="4126" spans="1:4" x14ac:dyDescent="0.2">
      <c r="A4126" s="158"/>
      <c r="D4126" s="138"/>
    </row>
    <row r="4127" spans="1:4" x14ac:dyDescent="0.2">
      <c r="A4127" s="158"/>
      <c r="D4127" s="138"/>
    </row>
    <row r="4128" spans="1:4" x14ac:dyDescent="0.2">
      <c r="A4128" s="158"/>
      <c r="D4128" s="138"/>
    </row>
    <row r="4129" spans="1:4" x14ac:dyDescent="0.2">
      <c r="A4129" s="158"/>
      <c r="D4129" s="138"/>
    </row>
    <row r="4130" spans="1:4" x14ac:dyDescent="0.2">
      <c r="A4130" s="158"/>
      <c r="D4130" s="138"/>
    </row>
    <row r="4131" spans="1:4" x14ac:dyDescent="0.2">
      <c r="A4131" s="158"/>
      <c r="D4131" s="138"/>
    </row>
    <row r="4132" spans="1:4" x14ac:dyDescent="0.2">
      <c r="A4132" s="158"/>
      <c r="D4132" s="138"/>
    </row>
    <row r="4133" spans="1:4" x14ac:dyDescent="0.2">
      <c r="A4133" s="158"/>
      <c r="D4133" s="138"/>
    </row>
    <row r="4134" spans="1:4" x14ac:dyDescent="0.2">
      <c r="A4134" s="158"/>
      <c r="D4134" s="138"/>
    </row>
    <row r="4135" spans="1:4" x14ac:dyDescent="0.2">
      <c r="A4135" s="158"/>
      <c r="D4135" s="138"/>
    </row>
    <row r="4136" spans="1:4" x14ac:dyDescent="0.2">
      <c r="A4136" s="158"/>
      <c r="D4136" s="138"/>
    </row>
    <row r="4137" spans="1:4" x14ac:dyDescent="0.2">
      <c r="A4137" s="158"/>
      <c r="D4137" s="138"/>
    </row>
    <row r="4138" spans="1:4" x14ac:dyDescent="0.2">
      <c r="A4138" s="158"/>
      <c r="D4138" s="138"/>
    </row>
    <row r="4139" spans="1:4" x14ac:dyDescent="0.2">
      <c r="A4139" s="158"/>
      <c r="D4139" s="138"/>
    </row>
    <row r="4140" spans="1:4" x14ac:dyDescent="0.2">
      <c r="A4140" s="158"/>
      <c r="D4140" s="138"/>
    </row>
    <row r="4141" spans="1:4" x14ac:dyDescent="0.2">
      <c r="A4141" s="158"/>
      <c r="D4141" s="138"/>
    </row>
    <row r="4142" spans="1:4" x14ac:dyDescent="0.2">
      <c r="A4142" s="158"/>
      <c r="D4142" s="138"/>
    </row>
    <row r="4143" spans="1:4" x14ac:dyDescent="0.2">
      <c r="A4143" s="158"/>
      <c r="D4143" s="138"/>
    </row>
    <row r="4144" spans="1:4" x14ac:dyDescent="0.2">
      <c r="A4144" s="158"/>
      <c r="D4144" s="138"/>
    </row>
    <row r="4145" spans="1:4" x14ac:dyDescent="0.2">
      <c r="A4145" s="158"/>
      <c r="D4145" s="138"/>
    </row>
    <row r="4146" spans="1:4" x14ac:dyDescent="0.2">
      <c r="A4146" s="158"/>
      <c r="D4146" s="138"/>
    </row>
    <row r="4147" spans="1:4" x14ac:dyDescent="0.2">
      <c r="A4147" s="158"/>
      <c r="D4147" s="138"/>
    </row>
    <row r="4148" spans="1:4" x14ac:dyDescent="0.2">
      <c r="A4148" s="158"/>
      <c r="D4148" s="138"/>
    </row>
    <row r="4149" spans="1:4" x14ac:dyDescent="0.2">
      <c r="A4149" s="158"/>
      <c r="D4149" s="138"/>
    </row>
    <row r="4150" spans="1:4" x14ac:dyDescent="0.2">
      <c r="A4150" s="158"/>
      <c r="D4150" s="138"/>
    </row>
    <row r="4151" spans="1:4" x14ac:dyDescent="0.2">
      <c r="A4151" s="158"/>
      <c r="D4151" s="138"/>
    </row>
    <row r="4152" spans="1:4" x14ac:dyDescent="0.2">
      <c r="A4152" s="158"/>
      <c r="D4152" s="138"/>
    </row>
    <row r="4153" spans="1:4" x14ac:dyDescent="0.2">
      <c r="A4153" s="158"/>
      <c r="D4153" s="138"/>
    </row>
    <row r="4154" spans="1:4" x14ac:dyDescent="0.2">
      <c r="A4154" s="158"/>
      <c r="D4154" s="138"/>
    </row>
    <row r="4155" spans="1:4" x14ac:dyDescent="0.2">
      <c r="A4155" s="158"/>
      <c r="D4155" s="138"/>
    </row>
    <row r="4156" spans="1:4" x14ac:dyDescent="0.2">
      <c r="A4156" s="158"/>
      <c r="D4156" s="138"/>
    </row>
    <row r="4157" spans="1:4" x14ac:dyDescent="0.2">
      <c r="A4157" s="158"/>
      <c r="D4157" s="138"/>
    </row>
    <row r="4158" spans="1:4" x14ac:dyDescent="0.2">
      <c r="A4158" s="158"/>
      <c r="D4158" s="138"/>
    </row>
    <row r="4159" spans="1:4" x14ac:dyDescent="0.2">
      <c r="A4159" s="158"/>
      <c r="D4159" s="138"/>
    </row>
    <row r="4160" spans="1:4" x14ac:dyDescent="0.2">
      <c r="A4160" s="158"/>
      <c r="D4160" s="138"/>
    </row>
    <row r="4161" spans="1:4" x14ac:dyDescent="0.2">
      <c r="A4161" s="158"/>
      <c r="D4161" s="138"/>
    </row>
    <row r="4162" spans="1:4" x14ac:dyDescent="0.2">
      <c r="A4162" s="158"/>
      <c r="D4162" s="138"/>
    </row>
    <row r="4163" spans="1:4" x14ac:dyDescent="0.2">
      <c r="A4163" s="158"/>
      <c r="D4163" s="138"/>
    </row>
    <row r="4164" spans="1:4" x14ac:dyDescent="0.2">
      <c r="A4164" s="158"/>
      <c r="D4164" s="138"/>
    </row>
    <row r="4165" spans="1:4" x14ac:dyDescent="0.2">
      <c r="A4165" s="158"/>
      <c r="D4165" s="138"/>
    </row>
    <row r="4166" spans="1:4" x14ac:dyDescent="0.2">
      <c r="A4166" s="158"/>
      <c r="D4166" s="138"/>
    </row>
    <row r="4167" spans="1:4" x14ac:dyDescent="0.2">
      <c r="A4167" s="158"/>
      <c r="D4167" s="138"/>
    </row>
    <row r="4168" spans="1:4" x14ac:dyDescent="0.2">
      <c r="A4168" s="158"/>
      <c r="D4168" s="138"/>
    </row>
    <row r="4169" spans="1:4" x14ac:dyDescent="0.2">
      <c r="A4169" s="158"/>
      <c r="D4169" s="138"/>
    </row>
    <row r="4170" spans="1:4" x14ac:dyDescent="0.2">
      <c r="A4170" s="158"/>
      <c r="D4170" s="138"/>
    </row>
    <row r="4171" spans="1:4" x14ac:dyDescent="0.2">
      <c r="A4171" s="158"/>
      <c r="D4171" s="138"/>
    </row>
    <row r="4172" spans="1:4" x14ac:dyDescent="0.2">
      <c r="A4172" s="158"/>
      <c r="D4172" s="138"/>
    </row>
    <row r="4173" spans="1:4" x14ac:dyDescent="0.2">
      <c r="A4173" s="158"/>
      <c r="D4173" s="138"/>
    </row>
    <row r="4174" spans="1:4" x14ac:dyDescent="0.2">
      <c r="A4174" s="158"/>
      <c r="D4174" s="138"/>
    </row>
    <row r="4175" spans="1:4" x14ac:dyDescent="0.2">
      <c r="A4175" s="158"/>
      <c r="D4175" s="138"/>
    </row>
    <row r="4176" spans="1:4" x14ac:dyDescent="0.2">
      <c r="A4176" s="158"/>
      <c r="D4176" s="138"/>
    </row>
    <row r="4177" spans="1:4" x14ac:dyDescent="0.2">
      <c r="A4177" s="158"/>
      <c r="D4177" s="138"/>
    </row>
    <row r="4178" spans="1:4" x14ac:dyDescent="0.2">
      <c r="A4178" s="158"/>
      <c r="D4178" s="138"/>
    </row>
    <row r="4179" spans="1:4" x14ac:dyDescent="0.2">
      <c r="A4179" s="158"/>
      <c r="D4179" s="138"/>
    </row>
    <row r="4180" spans="1:4" x14ac:dyDescent="0.2">
      <c r="A4180" s="158"/>
      <c r="D4180" s="138"/>
    </row>
    <row r="4181" spans="1:4" x14ac:dyDescent="0.2">
      <c r="A4181" s="158"/>
      <c r="D4181" s="138"/>
    </row>
    <row r="4182" spans="1:4" x14ac:dyDescent="0.2">
      <c r="A4182" s="158"/>
      <c r="D4182" s="138"/>
    </row>
    <row r="4183" spans="1:4" x14ac:dyDescent="0.2">
      <c r="A4183" s="158"/>
      <c r="D4183" s="138"/>
    </row>
    <row r="4184" spans="1:4" x14ac:dyDescent="0.2">
      <c r="A4184" s="158"/>
      <c r="D4184" s="138"/>
    </row>
    <row r="4185" spans="1:4" x14ac:dyDescent="0.2">
      <c r="A4185" s="158"/>
      <c r="D4185" s="138"/>
    </row>
    <row r="4186" spans="1:4" x14ac:dyDescent="0.2">
      <c r="A4186" s="158"/>
      <c r="D4186" s="138"/>
    </row>
    <row r="4187" spans="1:4" x14ac:dyDescent="0.2">
      <c r="A4187" s="158"/>
      <c r="D4187" s="138"/>
    </row>
    <row r="4188" spans="1:4" x14ac:dyDescent="0.2">
      <c r="A4188" s="158"/>
      <c r="D4188" s="138"/>
    </row>
    <row r="4189" spans="1:4" x14ac:dyDescent="0.2">
      <c r="A4189" s="158"/>
      <c r="D4189" s="138"/>
    </row>
    <row r="4190" spans="1:4" x14ac:dyDescent="0.2">
      <c r="A4190" s="158"/>
      <c r="D4190" s="138"/>
    </row>
    <row r="4191" spans="1:4" x14ac:dyDescent="0.2">
      <c r="A4191" s="158"/>
      <c r="D4191" s="138"/>
    </row>
    <row r="4192" spans="1:4" x14ac:dyDescent="0.2">
      <c r="A4192" s="158"/>
      <c r="D4192" s="138"/>
    </row>
    <row r="4193" spans="1:4" x14ac:dyDescent="0.2">
      <c r="A4193" s="158"/>
      <c r="D4193" s="138"/>
    </row>
    <row r="4194" spans="1:4" x14ac:dyDescent="0.2">
      <c r="A4194" s="158"/>
      <c r="D4194" s="138"/>
    </row>
    <row r="4195" spans="1:4" x14ac:dyDescent="0.2">
      <c r="A4195" s="158"/>
      <c r="D4195" s="138"/>
    </row>
    <row r="4196" spans="1:4" x14ac:dyDescent="0.2">
      <c r="A4196" s="158"/>
      <c r="D4196" s="138"/>
    </row>
    <row r="4197" spans="1:4" x14ac:dyDescent="0.2">
      <c r="A4197" s="158"/>
      <c r="D4197" s="138"/>
    </row>
    <row r="4198" spans="1:4" x14ac:dyDescent="0.2">
      <c r="A4198" s="158"/>
      <c r="D4198" s="138"/>
    </row>
    <row r="4199" spans="1:4" x14ac:dyDescent="0.2">
      <c r="A4199" s="158"/>
      <c r="D4199" s="138"/>
    </row>
    <row r="4200" spans="1:4" x14ac:dyDescent="0.2">
      <c r="A4200" s="158"/>
      <c r="D4200" s="138"/>
    </row>
    <row r="4201" spans="1:4" x14ac:dyDescent="0.2">
      <c r="A4201" s="158"/>
      <c r="D4201" s="138"/>
    </row>
    <row r="4202" spans="1:4" x14ac:dyDescent="0.2">
      <c r="A4202" s="158"/>
      <c r="D4202" s="138"/>
    </row>
    <row r="4203" spans="1:4" x14ac:dyDescent="0.2">
      <c r="A4203" s="158"/>
      <c r="D4203" s="138"/>
    </row>
    <row r="4204" spans="1:4" x14ac:dyDescent="0.2">
      <c r="A4204" s="158"/>
      <c r="D4204" s="138"/>
    </row>
    <row r="4205" spans="1:4" x14ac:dyDescent="0.2">
      <c r="A4205" s="158"/>
      <c r="D4205" s="138"/>
    </row>
    <row r="4206" spans="1:4" x14ac:dyDescent="0.2">
      <c r="A4206" s="158"/>
      <c r="D4206" s="138"/>
    </row>
    <row r="4207" spans="1:4" x14ac:dyDescent="0.2">
      <c r="A4207" s="158"/>
      <c r="D4207" s="138"/>
    </row>
    <row r="4208" spans="1:4" x14ac:dyDescent="0.2">
      <c r="A4208" s="158"/>
      <c r="D4208" s="138"/>
    </row>
    <row r="4209" spans="1:4" x14ac:dyDescent="0.2">
      <c r="A4209" s="158"/>
      <c r="D4209" s="138"/>
    </row>
    <row r="4210" spans="1:4" x14ac:dyDescent="0.2">
      <c r="A4210" s="158"/>
      <c r="D4210" s="138"/>
    </row>
    <row r="4211" spans="1:4" x14ac:dyDescent="0.2">
      <c r="A4211" s="158"/>
      <c r="D4211" s="138"/>
    </row>
    <row r="4212" spans="1:4" x14ac:dyDescent="0.2">
      <c r="A4212" s="158"/>
      <c r="D4212" s="138"/>
    </row>
    <row r="4213" spans="1:4" x14ac:dyDescent="0.2">
      <c r="A4213" s="158"/>
      <c r="D4213" s="138"/>
    </row>
    <row r="4214" spans="1:4" x14ac:dyDescent="0.2">
      <c r="A4214" s="158"/>
      <c r="D4214" s="138"/>
    </row>
    <row r="4215" spans="1:4" x14ac:dyDescent="0.2">
      <c r="A4215" s="158"/>
      <c r="D4215" s="138"/>
    </row>
    <row r="4216" spans="1:4" x14ac:dyDescent="0.2">
      <c r="A4216" s="158"/>
      <c r="D4216" s="138"/>
    </row>
    <row r="4217" spans="1:4" x14ac:dyDescent="0.2">
      <c r="A4217" s="158"/>
      <c r="D4217" s="138"/>
    </row>
    <row r="4218" spans="1:4" x14ac:dyDescent="0.2">
      <c r="A4218" s="158"/>
      <c r="D4218" s="138"/>
    </row>
    <row r="4219" spans="1:4" x14ac:dyDescent="0.2">
      <c r="A4219" s="158"/>
      <c r="D4219" s="138"/>
    </row>
    <row r="4220" spans="1:4" x14ac:dyDescent="0.2">
      <c r="A4220" s="158"/>
      <c r="D4220" s="138"/>
    </row>
    <row r="4221" spans="1:4" x14ac:dyDescent="0.2">
      <c r="A4221" s="158"/>
      <c r="D4221" s="138"/>
    </row>
    <row r="4222" spans="1:4" x14ac:dyDescent="0.2">
      <c r="A4222" s="158"/>
      <c r="D4222" s="138"/>
    </row>
    <row r="4223" spans="1:4" x14ac:dyDescent="0.2">
      <c r="A4223" s="158"/>
      <c r="D4223" s="138"/>
    </row>
    <row r="4224" spans="1:4" x14ac:dyDescent="0.2">
      <c r="A4224" s="158"/>
      <c r="D4224" s="138"/>
    </row>
    <row r="4225" spans="1:4" x14ac:dyDescent="0.2">
      <c r="A4225" s="158"/>
      <c r="D4225" s="138"/>
    </row>
    <row r="4226" spans="1:4" x14ac:dyDescent="0.2">
      <c r="A4226" s="158"/>
      <c r="D4226" s="138"/>
    </row>
    <row r="4227" spans="1:4" x14ac:dyDescent="0.2">
      <c r="A4227" s="158"/>
      <c r="D4227" s="138"/>
    </row>
    <row r="4228" spans="1:4" x14ac:dyDescent="0.2">
      <c r="A4228" s="158"/>
      <c r="D4228" s="138"/>
    </row>
    <row r="4229" spans="1:4" x14ac:dyDescent="0.2">
      <c r="A4229" s="158"/>
      <c r="D4229" s="138"/>
    </row>
    <row r="4230" spans="1:4" x14ac:dyDescent="0.2">
      <c r="A4230" s="158"/>
      <c r="D4230" s="138"/>
    </row>
    <row r="4231" spans="1:4" x14ac:dyDescent="0.2">
      <c r="A4231" s="158"/>
      <c r="D4231" s="138"/>
    </row>
    <row r="4232" spans="1:4" x14ac:dyDescent="0.2">
      <c r="A4232" s="158"/>
      <c r="D4232" s="138"/>
    </row>
    <row r="4233" spans="1:4" x14ac:dyDescent="0.2">
      <c r="A4233" s="158"/>
      <c r="D4233" s="138"/>
    </row>
    <row r="4234" spans="1:4" x14ac:dyDescent="0.2">
      <c r="A4234" s="158"/>
      <c r="D4234" s="138"/>
    </row>
    <row r="4235" spans="1:4" x14ac:dyDescent="0.2">
      <c r="A4235" s="158"/>
      <c r="D4235" s="138"/>
    </row>
    <row r="4236" spans="1:4" x14ac:dyDescent="0.2">
      <c r="A4236" s="158"/>
      <c r="D4236" s="138"/>
    </row>
    <row r="4237" spans="1:4" x14ac:dyDescent="0.2">
      <c r="A4237" s="158"/>
      <c r="D4237" s="138"/>
    </row>
    <row r="4238" spans="1:4" x14ac:dyDescent="0.2">
      <c r="A4238" s="158"/>
      <c r="D4238" s="138"/>
    </row>
    <row r="4239" spans="1:4" x14ac:dyDescent="0.2">
      <c r="A4239" s="158"/>
      <c r="D4239" s="138"/>
    </row>
    <row r="4240" spans="1:4" x14ac:dyDescent="0.2">
      <c r="A4240" s="158"/>
      <c r="D4240" s="138"/>
    </row>
    <row r="4241" spans="1:4" x14ac:dyDescent="0.2">
      <c r="A4241" s="158"/>
      <c r="D4241" s="138"/>
    </row>
    <row r="4242" spans="1:4" x14ac:dyDescent="0.2">
      <c r="A4242" s="158"/>
      <c r="D4242" s="138"/>
    </row>
    <row r="4243" spans="1:4" x14ac:dyDescent="0.2">
      <c r="A4243" s="158"/>
      <c r="D4243" s="138"/>
    </row>
    <row r="4244" spans="1:4" x14ac:dyDescent="0.2">
      <c r="A4244" s="158"/>
      <c r="D4244" s="138"/>
    </row>
    <row r="4245" spans="1:4" x14ac:dyDescent="0.2">
      <c r="A4245" s="158"/>
      <c r="D4245" s="138"/>
    </row>
    <row r="4246" spans="1:4" x14ac:dyDescent="0.2">
      <c r="A4246" s="158"/>
      <c r="D4246" s="138"/>
    </row>
    <row r="4247" spans="1:4" x14ac:dyDescent="0.2">
      <c r="A4247" s="158"/>
      <c r="D4247" s="138"/>
    </row>
    <row r="4248" spans="1:4" x14ac:dyDescent="0.2">
      <c r="A4248" s="158"/>
      <c r="D4248" s="138"/>
    </row>
    <row r="4249" spans="1:4" x14ac:dyDescent="0.2">
      <c r="A4249" s="158"/>
      <c r="D4249" s="138"/>
    </row>
    <row r="4250" spans="1:4" x14ac:dyDescent="0.2">
      <c r="A4250" s="158"/>
      <c r="D4250" s="138"/>
    </row>
    <row r="4251" spans="1:4" x14ac:dyDescent="0.2">
      <c r="A4251" s="158"/>
      <c r="D4251" s="138"/>
    </row>
    <row r="4252" spans="1:4" x14ac:dyDescent="0.2">
      <c r="A4252" s="158"/>
      <c r="D4252" s="138"/>
    </row>
    <row r="4253" spans="1:4" x14ac:dyDescent="0.2">
      <c r="A4253" s="158"/>
      <c r="D4253" s="138"/>
    </row>
    <row r="4254" spans="1:4" x14ac:dyDescent="0.2">
      <c r="A4254" s="158"/>
      <c r="D4254" s="138"/>
    </row>
    <row r="4255" spans="1:4" x14ac:dyDescent="0.2">
      <c r="A4255" s="158"/>
      <c r="D4255" s="138"/>
    </row>
    <row r="4256" spans="1:4" x14ac:dyDescent="0.2">
      <c r="A4256" s="158"/>
      <c r="D4256" s="138"/>
    </row>
    <row r="4257" spans="1:4" x14ac:dyDescent="0.2">
      <c r="A4257" s="158"/>
      <c r="D4257" s="138"/>
    </row>
    <row r="4258" spans="1:4" x14ac:dyDescent="0.2">
      <c r="A4258" s="158"/>
      <c r="D4258" s="138"/>
    </row>
    <row r="4259" spans="1:4" x14ac:dyDescent="0.2">
      <c r="A4259" s="158"/>
      <c r="D4259" s="138"/>
    </row>
    <row r="4260" spans="1:4" x14ac:dyDescent="0.2">
      <c r="A4260" s="158"/>
      <c r="D4260" s="138"/>
    </row>
    <row r="4261" spans="1:4" x14ac:dyDescent="0.2">
      <c r="A4261" s="158"/>
      <c r="D4261" s="138"/>
    </row>
    <row r="4262" spans="1:4" x14ac:dyDescent="0.2">
      <c r="A4262" s="158"/>
      <c r="D4262" s="138"/>
    </row>
    <row r="4263" spans="1:4" x14ac:dyDescent="0.2">
      <c r="A4263" s="158"/>
      <c r="D4263" s="138"/>
    </row>
    <row r="4264" spans="1:4" x14ac:dyDescent="0.2">
      <c r="A4264" s="158"/>
      <c r="D4264" s="138"/>
    </row>
    <row r="4265" spans="1:4" x14ac:dyDescent="0.2">
      <c r="A4265" s="158"/>
      <c r="D4265" s="138"/>
    </row>
    <row r="4266" spans="1:4" x14ac:dyDescent="0.2">
      <c r="A4266" s="158"/>
      <c r="D4266" s="138"/>
    </row>
    <row r="4267" spans="1:4" x14ac:dyDescent="0.2">
      <c r="A4267" s="158"/>
      <c r="D4267" s="138"/>
    </row>
    <row r="4268" spans="1:4" x14ac:dyDescent="0.2">
      <c r="A4268" s="158"/>
      <c r="D4268" s="138"/>
    </row>
    <row r="4269" spans="1:4" x14ac:dyDescent="0.2">
      <c r="A4269" s="158"/>
      <c r="D4269" s="138"/>
    </row>
    <row r="4270" spans="1:4" x14ac:dyDescent="0.2">
      <c r="A4270" s="158"/>
      <c r="D4270" s="138"/>
    </row>
    <row r="4271" spans="1:4" x14ac:dyDescent="0.2">
      <c r="A4271" s="158"/>
      <c r="D4271" s="138"/>
    </row>
    <row r="4272" spans="1:4" x14ac:dyDescent="0.2">
      <c r="A4272" s="158"/>
      <c r="D4272" s="138"/>
    </row>
    <row r="4273" spans="1:4" x14ac:dyDescent="0.2">
      <c r="A4273" s="158"/>
      <c r="D4273" s="138"/>
    </row>
    <row r="4274" spans="1:4" x14ac:dyDescent="0.2">
      <c r="A4274" s="158"/>
      <c r="D4274" s="138"/>
    </row>
    <row r="4275" spans="1:4" x14ac:dyDescent="0.2">
      <c r="A4275" s="158"/>
      <c r="D4275" s="138"/>
    </row>
    <row r="4276" spans="1:4" x14ac:dyDescent="0.2">
      <c r="A4276" s="158"/>
      <c r="D4276" s="138"/>
    </row>
    <row r="4277" spans="1:4" x14ac:dyDescent="0.2">
      <c r="A4277" s="158"/>
      <c r="D4277" s="138"/>
    </row>
    <row r="4278" spans="1:4" x14ac:dyDescent="0.2">
      <c r="A4278" s="158"/>
      <c r="D4278" s="138"/>
    </row>
    <row r="4279" spans="1:4" x14ac:dyDescent="0.2">
      <c r="A4279" s="158"/>
      <c r="D4279" s="138"/>
    </row>
    <row r="4280" spans="1:4" x14ac:dyDescent="0.2">
      <c r="A4280" s="158"/>
      <c r="D4280" s="138"/>
    </row>
    <row r="4281" spans="1:4" x14ac:dyDescent="0.2">
      <c r="A4281" s="158"/>
      <c r="D4281" s="138"/>
    </row>
    <row r="4282" spans="1:4" x14ac:dyDescent="0.2">
      <c r="A4282" s="158"/>
      <c r="D4282" s="138"/>
    </row>
    <row r="4283" spans="1:4" x14ac:dyDescent="0.2">
      <c r="A4283" s="158"/>
      <c r="D4283" s="138"/>
    </row>
    <row r="4284" spans="1:4" x14ac:dyDescent="0.2">
      <c r="A4284" s="158"/>
      <c r="D4284" s="138"/>
    </row>
    <row r="4285" spans="1:4" x14ac:dyDescent="0.2">
      <c r="A4285" s="158"/>
      <c r="D4285" s="138"/>
    </row>
    <row r="4286" spans="1:4" x14ac:dyDescent="0.2">
      <c r="A4286" s="158"/>
      <c r="D4286" s="138"/>
    </row>
    <row r="4287" spans="1:4" x14ac:dyDescent="0.2">
      <c r="A4287" s="158"/>
      <c r="D4287" s="138"/>
    </row>
    <row r="4288" spans="1:4" x14ac:dyDescent="0.2">
      <c r="A4288" s="158"/>
      <c r="D4288" s="138"/>
    </row>
    <row r="4289" spans="1:4" x14ac:dyDescent="0.2">
      <c r="A4289" s="158"/>
      <c r="D4289" s="138"/>
    </row>
    <row r="4290" spans="1:4" x14ac:dyDescent="0.2">
      <c r="A4290" s="158"/>
      <c r="D4290" s="138"/>
    </row>
    <row r="4291" spans="1:4" x14ac:dyDescent="0.2">
      <c r="A4291" s="158"/>
      <c r="D4291" s="138"/>
    </row>
    <row r="4292" spans="1:4" x14ac:dyDescent="0.2">
      <c r="A4292" s="158"/>
      <c r="D4292" s="138"/>
    </row>
    <row r="4293" spans="1:4" x14ac:dyDescent="0.2">
      <c r="A4293" s="158"/>
      <c r="D4293" s="138"/>
    </row>
    <row r="4294" spans="1:4" x14ac:dyDescent="0.2">
      <c r="A4294" s="158"/>
      <c r="D4294" s="138"/>
    </row>
    <row r="4295" spans="1:4" x14ac:dyDescent="0.2">
      <c r="A4295" s="158"/>
      <c r="D4295" s="138"/>
    </row>
    <row r="4296" spans="1:4" x14ac:dyDescent="0.2">
      <c r="A4296" s="158"/>
      <c r="D4296" s="138"/>
    </row>
    <row r="4297" spans="1:4" x14ac:dyDescent="0.2">
      <c r="A4297" s="158"/>
      <c r="D4297" s="138"/>
    </row>
    <row r="4298" spans="1:4" x14ac:dyDescent="0.2">
      <c r="A4298" s="158"/>
      <c r="D4298" s="138"/>
    </row>
    <row r="4299" spans="1:4" x14ac:dyDescent="0.2">
      <c r="A4299" s="158"/>
      <c r="D4299" s="138"/>
    </row>
    <row r="4300" spans="1:4" x14ac:dyDescent="0.2">
      <c r="A4300" s="158"/>
      <c r="D4300" s="138"/>
    </row>
    <row r="4301" spans="1:4" x14ac:dyDescent="0.2">
      <c r="A4301" s="158"/>
      <c r="D4301" s="138"/>
    </row>
    <row r="4302" spans="1:4" x14ac:dyDescent="0.2">
      <c r="A4302" s="158"/>
      <c r="D4302" s="138"/>
    </row>
    <row r="4303" spans="1:4" x14ac:dyDescent="0.2">
      <c r="A4303" s="158"/>
      <c r="D4303" s="138"/>
    </row>
    <row r="4304" spans="1:4" x14ac:dyDescent="0.2">
      <c r="A4304" s="158"/>
      <c r="D4304" s="138"/>
    </row>
    <row r="4305" spans="1:4" x14ac:dyDescent="0.2">
      <c r="A4305" s="158"/>
      <c r="D4305" s="138"/>
    </row>
    <row r="4306" spans="1:4" x14ac:dyDescent="0.2">
      <c r="A4306" s="158"/>
      <c r="D4306" s="138"/>
    </row>
    <row r="4307" spans="1:4" x14ac:dyDescent="0.2">
      <c r="A4307" s="158"/>
      <c r="D4307" s="138"/>
    </row>
    <row r="4308" spans="1:4" x14ac:dyDescent="0.2">
      <c r="A4308" s="158"/>
      <c r="D4308" s="138"/>
    </row>
    <row r="4309" spans="1:4" x14ac:dyDescent="0.2">
      <c r="A4309" s="158"/>
      <c r="D4309" s="138"/>
    </row>
    <row r="4310" spans="1:4" x14ac:dyDescent="0.2">
      <c r="A4310" s="158"/>
      <c r="D4310" s="138"/>
    </row>
    <row r="4311" spans="1:4" x14ac:dyDescent="0.2">
      <c r="A4311" s="158"/>
      <c r="D4311" s="138"/>
    </row>
    <row r="4312" spans="1:4" x14ac:dyDescent="0.2">
      <c r="A4312" s="158"/>
      <c r="D4312" s="138"/>
    </row>
    <row r="4313" spans="1:4" x14ac:dyDescent="0.2">
      <c r="A4313" s="158"/>
      <c r="D4313" s="138"/>
    </row>
    <row r="4314" spans="1:4" x14ac:dyDescent="0.2">
      <c r="A4314" s="158"/>
      <c r="D4314" s="138"/>
    </row>
    <row r="4315" spans="1:4" x14ac:dyDescent="0.2">
      <c r="A4315" s="158"/>
      <c r="D4315" s="138"/>
    </row>
    <row r="4316" spans="1:4" x14ac:dyDescent="0.2">
      <c r="A4316" s="158"/>
      <c r="D4316" s="138"/>
    </row>
    <row r="4317" spans="1:4" x14ac:dyDescent="0.2">
      <c r="A4317" s="158"/>
      <c r="D4317" s="138"/>
    </row>
    <row r="4318" spans="1:4" x14ac:dyDescent="0.2">
      <c r="A4318" s="158"/>
      <c r="D4318" s="138"/>
    </row>
    <row r="4319" spans="1:4" x14ac:dyDescent="0.2">
      <c r="A4319" s="158"/>
      <c r="D4319" s="138"/>
    </row>
    <row r="4320" spans="1:4" x14ac:dyDescent="0.2">
      <c r="A4320" s="158"/>
      <c r="D4320" s="138"/>
    </row>
    <row r="4321" spans="1:4" x14ac:dyDescent="0.2">
      <c r="A4321" s="158"/>
      <c r="D4321" s="138"/>
    </row>
    <row r="4322" spans="1:4" x14ac:dyDescent="0.2">
      <c r="A4322" s="158"/>
      <c r="D4322" s="138"/>
    </row>
    <row r="4323" spans="1:4" x14ac:dyDescent="0.2">
      <c r="A4323" s="158"/>
      <c r="D4323" s="138"/>
    </row>
    <row r="4324" spans="1:4" x14ac:dyDescent="0.2">
      <c r="A4324" s="158"/>
      <c r="D4324" s="138"/>
    </row>
    <row r="4325" spans="1:4" x14ac:dyDescent="0.2">
      <c r="A4325" s="158"/>
      <c r="D4325" s="138"/>
    </row>
    <row r="4326" spans="1:4" x14ac:dyDescent="0.2">
      <c r="A4326" s="158"/>
      <c r="D4326" s="138"/>
    </row>
    <row r="4327" spans="1:4" x14ac:dyDescent="0.2">
      <c r="A4327" s="158"/>
      <c r="D4327" s="138"/>
    </row>
    <row r="4328" spans="1:4" x14ac:dyDescent="0.2">
      <c r="A4328" s="158"/>
      <c r="D4328" s="138"/>
    </row>
    <row r="4329" spans="1:4" x14ac:dyDescent="0.2">
      <c r="A4329" s="158"/>
      <c r="D4329" s="138"/>
    </row>
    <row r="4330" spans="1:4" x14ac:dyDescent="0.2">
      <c r="A4330" s="158"/>
      <c r="D4330" s="138"/>
    </row>
    <row r="4331" spans="1:4" x14ac:dyDescent="0.2">
      <c r="A4331" s="158"/>
      <c r="D4331" s="138"/>
    </row>
    <row r="4332" spans="1:4" x14ac:dyDescent="0.2">
      <c r="A4332" s="158"/>
      <c r="D4332" s="138"/>
    </row>
    <row r="4333" spans="1:4" x14ac:dyDescent="0.2">
      <c r="A4333" s="158"/>
      <c r="D4333" s="138"/>
    </row>
    <row r="4334" spans="1:4" x14ac:dyDescent="0.2">
      <c r="A4334" s="158"/>
      <c r="D4334" s="138"/>
    </row>
    <row r="4335" spans="1:4" x14ac:dyDescent="0.2">
      <c r="A4335" s="158"/>
      <c r="D4335" s="138"/>
    </row>
    <row r="4336" spans="1:4" x14ac:dyDescent="0.2">
      <c r="A4336" s="158"/>
      <c r="D4336" s="138"/>
    </row>
    <row r="4337" spans="1:4" x14ac:dyDescent="0.2">
      <c r="A4337" s="158"/>
      <c r="D4337" s="138"/>
    </row>
    <row r="4338" spans="1:4" x14ac:dyDescent="0.2">
      <c r="A4338" s="158"/>
      <c r="D4338" s="138"/>
    </row>
    <row r="4339" spans="1:4" x14ac:dyDescent="0.2">
      <c r="A4339" s="158"/>
      <c r="D4339" s="138"/>
    </row>
    <row r="4340" spans="1:4" x14ac:dyDescent="0.2">
      <c r="A4340" s="158"/>
      <c r="D4340" s="138"/>
    </row>
    <row r="4341" spans="1:4" x14ac:dyDescent="0.2">
      <c r="A4341" s="158"/>
      <c r="D4341" s="138"/>
    </row>
    <row r="4342" spans="1:4" x14ac:dyDescent="0.2">
      <c r="A4342" s="158"/>
      <c r="D4342" s="138"/>
    </row>
    <row r="4343" spans="1:4" x14ac:dyDescent="0.2">
      <c r="A4343" s="158"/>
      <c r="D4343" s="138"/>
    </row>
    <row r="4344" spans="1:4" x14ac:dyDescent="0.2">
      <c r="A4344" s="158"/>
      <c r="D4344" s="138"/>
    </row>
    <row r="4345" spans="1:4" x14ac:dyDescent="0.2">
      <c r="A4345" s="158"/>
      <c r="D4345" s="138"/>
    </row>
    <row r="4346" spans="1:4" x14ac:dyDescent="0.2">
      <c r="A4346" s="158"/>
      <c r="D4346" s="138"/>
    </row>
    <row r="4347" spans="1:4" x14ac:dyDescent="0.2">
      <c r="A4347" s="158"/>
      <c r="D4347" s="138"/>
    </row>
    <row r="4348" spans="1:4" x14ac:dyDescent="0.2">
      <c r="A4348" s="158"/>
      <c r="D4348" s="138"/>
    </row>
    <row r="4349" spans="1:4" x14ac:dyDescent="0.2">
      <c r="A4349" s="158"/>
      <c r="D4349" s="138"/>
    </row>
    <row r="4350" spans="1:4" x14ac:dyDescent="0.2">
      <c r="A4350" s="158"/>
      <c r="D4350" s="138"/>
    </row>
    <row r="4351" spans="1:4" x14ac:dyDescent="0.2">
      <c r="A4351" s="158"/>
      <c r="D4351" s="138"/>
    </row>
    <row r="4352" spans="1:4" x14ac:dyDescent="0.2">
      <c r="A4352" s="158"/>
      <c r="D4352" s="138"/>
    </row>
    <row r="4353" spans="1:4" x14ac:dyDescent="0.2">
      <c r="A4353" s="158"/>
      <c r="D4353" s="138"/>
    </row>
    <row r="4354" spans="1:4" x14ac:dyDescent="0.2">
      <c r="A4354" s="158"/>
      <c r="D4354" s="138"/>
    </row>
    <row r="4355" spans="1:4" x14ac:dyDescent="0.2">
      <c r="A4355" s="158"/>
      <c r="D4355" s="138"/>
    </row>
    <row r="4356" spans="1:4" x14ac:dyDescent="0.2">
      <c r="A4356" s="158"/>
      <c r="D4356" s="138"/>
    </row>
    <row r="4357" spans="1:4" x14ac:dyDescent="0.2">
      <c r="A4357" s="158"/>
      <c r="D4357" s="138"/>
    </row>
    <row r="4358" spans="1:4" x14ac:dyDescent="0.2">
      <c r="A4358" s="158"/>
      <c r="D4358" s="138"/>
    </row>
    <row r="4359" spans="1:4" x14ac:dyDescent="0.2">
      <c r="A4359" s="158"/>
      <c r="D4359" s="138"/>
    </row>
    <row r="4360" spans="1:4" x14ac:dyDescent="0.2">
      <c r="A4360" s="158"/>
      <c r="D4360" s="138"/>
    </row>
    <row r="4361" spans="1:4" x14ac:dyDescent="0.2">
      <c r="A4361" s="158"/>
      <c r="D4361" s="138"/>
    </row>
    <row r="4362" spans="1:4" x14ac:dyDescent="0.2">
      <c r="A4362" s="158"/>
      <c r="D4362" s="138"/>
    </row>
    <row r="4363" spans="1:4" x14ac:dyDescent="0.2">
      <c r="A4363" s="158"/>
      <c r="D4363" s="138"/>
    </row>
    <row r="4364" spans="1:4" x14ac:dyDescent="0.2">
      <c r="A4364" s="158"/>
      <c r="D4364" s="138"/>
    </row>
    <row r="4365" spans="1:4" x14ac:dyDescent="0.2">
      <c r="A4365" s="158"/>
      <c r="D4365" s="138"/>
    </row>
    <row r="4366" spans="1:4" x14ac:dyDescent="0.2">
      <c r="A4366" s="158"/>
      <c r="D4366" s="138"/>
    </row>
    <row r="4367" spans="1:4" x14ac:dyDescent="0.2">
      <c r="A4367" s="158"/>
      <c r="D4367" s="138"/>
    </row>
    <row r="4368" spans="1:4" x14ac:dyDescent="0.2">
      <c r="A4368" s="158"/>
      <c r="D4368" s="138"/>
    </row>
    <row r="4369" spans="1:4" x14ac:dyDescent="0.2">
      <c r="A4369" s="158"/>
      <c r="D4369" s="138"/>
    </row>
    <row r="4370" spans="1:4" x14ac:dyDescent="0.2">
      <c r="A4370" s="158"/>
      <c r="D4370" s="138"/>
    </row>
    <row r="4371" spans="1:4" x14ac:dyDescent="0.2">
      <c r="A4371" s="158"/>
      <c r="D4371" s="138"/>
    </row>
    <row r="4372" spans="1:4" x14ac:dyDescent="0.2">
      <c r="A4372" s="158"/>
      <c r="D4372" s="138"/>
    </row>
    <row r="4373" spans="1:4" x14ac:dyDescent="0.2">
      <c r="A4373" s="158"/>
      <c r="D4373" s="138"/>
    </row>
    <row r="4374" spans="1:4" x14ac:dyDescent="0.2">
      <c r="A4374" s="158"/>
      <c r="D4374" s="138"/>
    </row>
    <row r="4375" spans="1:4" x14ac:dyDescent="0.2">
      <c r="A4375" s="158"/>
      <c r="D4375" s="138"/>
    </row>
    <row r="4376" spans="1:4" x14ac:dyDescent="0.2">
      <c r="A4376" s="158"/>
      <c r="D4376" s="138"/>
    </row>
    <row r="4377" spans="1:4" x14ac:dyDescent="0.2">
      <c r="A4377" s="158"/>
      <c r="D4377" s="138"/>
    </row>
    <row r="4378" spans="1:4" x14ac:dyDescent="0.2">
      <c r="A4378" s="158"/>
      <c r="D4378" s="138"/>
    </row>
    <row r="4379" spans="1:4" x14ac:dyDescent="0.2">
      <c r="A4379" s="158"/>
      <c r="D4379" s="138"/>
    </row>
    <row r="4380" spans="1:4" x14ac:dyDescent="0.2">
      <c r="A4380" s="158"/>
      <c r="D4380" s="138"/>
    </row>
    <row r="4381" spans="1:4" x14ac:dyDescent="0.2">
      <c r="A4381" s="158"/>
      <c r="D4381" s="138"/>
    </row>
    <row r="4382" spans="1:4" x14ac:dyDescent="0.2">
      <c r="A4382" s="158"/>
      <c r="D4382" s="138"/>
    </row>
    <row r="4383" spans="1:4" x14ac:dyDescent="0.2">
      <c r="A4383" s="158"/>
      <c r="D4383" s="138"/>
    </row>
    <row r="4384" spans="1:4" x14ac:dyDescent="0.2">
      <c r="A4384" s="158"/>
      <c r="D4384" s="138"/>
    </row>
    <row r="4385" spans="1:4" x14ac:dyDescent="0.2">
      <c r="A4385" s="158"/>
      <c r="D4385" s="138"/>
    </row>
    <row r="4386" spans="1:4" x14ac:dyDescent="0.2">
      <c r="A4386" s="158"/>
      <c r="D4386" s="138"/>
    </row>
    <row r="4387" spans="1:4" x14ac:dyDescent="0.2">
      <c r="A4387" s="158"/>
      <c r="D4387" s="138"/>
    </row>
    <row r="4388" spans="1:4" x14ac:dyDescent="0.2">
      <c r="A4388" s="158"/>
      <c r="D4388" s="138"/>
    </row>
    <row r="4389" spans="1:4" x14ac:dyDescent="0.2">
      <c r="A4389" s="158"/>
      <c r="D4389" s="138"/>
    </row>
    <row r="4390" spans="1:4" x14ac:dyDescent="0.2">
      <c r="A4390" s="158"/>
      <c r="D4390" s="138"/>
    </row>
    <row r="4391" spans="1:4" x14ac:dyDescent="0.2">
      <c r="A4391" s="158"/>
      <c r="D4391" s="138"/>
    </row>
    <row r="4392" spans="1:4" x14ac:dyDescent="0.2">
      <c r="A4392" s="158"/>
      <c r="D4392" s="138"/>
    </row>
    <row r="4393" spans="1:4" x14ac:dyDescent="0.2">
      <c r="A4393" s="158"/>
      <c r="D4393" s="138"/>
    </row>
    <row r="4394" spans="1:4" x14ac:dyDescent="0.2">
      <c r="A4394" s="158"/>
      <c r="D4394" s="138"/>
    </row>
    <row r="4395" spans="1:4" x14ac:dyDescent="0.2">
      <c r="A4395" s="158"/>
      <c r="D4395" s="138"/>
    </row>
    <row r="4396" spans="1:4" x14ac:dyDescent="0.2">
      <c r="A4396" s="158"/>
      <c r="D4396" s="138"/>
    </row>
    <row r="4397" spans="1:4" x14ac:dyDescent="0.2">
      <c r="A4397" s="158"/>
      <c r="D4397" s="138"/>
    </row>
    <row r="4398" spans="1:4" x14ac:dyDescent="0.2">
      <c r="A4398" s="158"/>
      <c r="D4398" s="138"/>
    </row>
    <row r="4399" spans="1:4" x14ac:dyDescent="0.2">
      <c r="A4399" s="158"/>
      <c r="D4399" s="138"/>
    </row>
    <row r="4400" spans="1:4" x14ac:dyDescent="0.2">
      <c r="A4400" s="158"/>
      <c r="D4400" s="138"/>
    </row>
    <row r="4401" spans="1:4" x14ac:dyDescent="0.2">
      <c r="A4401" s="158"/>
      <c r="D4401" s="138"/>
    </row>
    <row r="4402" spans="1:4" x14ac:dyDescent="0.2">
      <c r="A4402" s="158"/>
      <c r="D4402" s="138"/>
    </row>
    <row r="4403" spans="1:4" x14ac:dyDescent="0.2">
      <c r="A4403" s="158"/>
      <c r="D4403" s="138"/>
    </row>
    <row r="4404" spans="1:4" x14ac:dyDescent="0.2">
      <c r="A4404" s="158"/>
      <c r="D4404" s="138"/>
    </row>
    <row r="4405" spans="1:4" x14ac:dyDescent="0.2">
      <c r="A4405" s="158"/>
      <c r="D4405" s="138"/>
    </row>
    <row r="4406" spans="1:4" x14ac:dyDescent="0.2">
      <c r="A4406" s="158"/>
      <c r="D4406" s="138"/>
    </row>
    <row r="4407" spans="1:4" x14ac:dyDescent="0.2">
      <c r="A4407" s="158"/>
      <c r="D4407" s="138"/>
    </row>
    <row r="4408" spans="1:4" x14ac:dyDescent="0.2">
      <c r="A4408" s="158"/>
      <c r="D4408" s="138"/>
    </row>
    <row r="4409" spans="1:4" x14ac:dyDescent="0.2">
      <c r="A4409" s="158"/>
      <c r="D4409" s="138"/>
    </row>
    <row r="4410" spans="1:4" x14ac:dyDescent="0.2">
      <c r="A4410" s="158"/>
      <c r="D4410" s="138"/>
    </row>
    <row r="4411" spans="1:4" x14ac:dyDescent="0.2">
      <c r="A4411" s="158"/>
      <c r="D4411" s="138"/>
    </row>
    <row r="4412" spans="1:4" x14ac:dyDescent="0.2">
      <c r="A4412" s="158"/>
      <c r="D4412" s="138"/>
    </row>
    <row r="4413" spans="1:4" x14ac:dyDescent="0.2">
      <c r="A4413" s="158"/>
      <c r="D4413" s="138"/>
    </row>
    <row r="4414" spans="1:4" x14ac:dyDescent="0.2">
      <c r="A4414" s="158"/>
      <c r="D4414" s="138"/>
    </row>
    <row r="4415" spans="1:4" x14ac:dyDescent="0.2">
      <c r="A4415" s="158"/>
      <c r="D4415" s="138"/>
    </row>
    <row r="4416" spans="1:4" x14ac:dyDescent="0.2">
      <c r="A4416" s="158"/>
      <c r="D4416" s="138"/>
    </row>
    <row r="4417" spans="1:4" x14ac:dyDescent="0.2">
      <c r="A4417" s="158"/>
      <c r="D4417" s="138"/>
    </row>
    <row r="4418" spans="1:4" x14ac:dyDescent="0.2">
      <c r="A4418" s="158"/>
      <c r="D4418" s="138"/>
    </row>
    <row r="4419" spans="1:4" x14ac:dyDescent="0.2">
      <c r="A4419" s="158"/>
      <c r="D4419" s="138"/>
    </row>
    <row r="4420" spans="1:4" x14ac:dyDescent="0.2">
      <c r="A4420" s="158"/>
      <c r="D4420" s="138"/>
    </row>
    <row r="4421" spans="1:4" x14ac:dyDescent="0.2">
      <c r="A4421" s="158"/>
      <c r="D4421" s="138"/>
    </row>
    <row r="4422" spans="1:4" x14ac:dyDescent="0.2">
      <c r="A4422" s="158"/>
      <c r="D4422" s="138"/>
    </row>
    <row r="4423" spans="1:4" x14ac:dyDescent="0.2">
      <c r="A4423" s="158"/>
      <c r="D4423" s="138"/>
    </row>
    <row r="4424" spans="1:4" x14ac:dyDescent="0.2">
      <c r="A4424" s="158"/>
      <c r="D4424" s="138"/>
    </row>
    <row r="4425" spans="1:4" x14ac:dyDescent="0.2">
      <c r="A4425" s="158"/>
      <c r="D4425" s="138"/>
    </row>
    <row r="4426" spans="1:4" x14ac:dyDescent="0.2">
      <c r="A4426" s="158"/>
      <c r="D4426" s="138"/>
    </row>
    <row r="4427" spans="1:4" x14ac:dyDescent="0.2">
      <c r="A4427" s="158"/>
      <c r="D4427" s="138"/>
    </row>
    <row r="4428" spans="1:4" x14ac:dyDescent="0.2">
      <c r="A4428" s="158"/>
      <c r="D4428" s="138"/>
    </row>
    <row r="4429" spans="1:4" x14ac:dyDescent="0.2">
      <c r="A4429" s="158"/>
      <c r="D4429" s="138"/>
    </row>
    <row r="4430" spans="1:4" x14ac:dyDescent="0.2">
      <c r="A4430" s="158"/>
      <c r="D4430" s="138"/>
    </row>
    <row r="4431" spans="1:4" x14ac:dyDescent="0.2">
      <c r="A4431" s="158"/>
      <c r="D4431" s="138"/>
    </row>
    <row r="4432" spans="1:4" x14ac:dyDescent="0.2">
      <c r="A4432" s="158"/>
      <c r="D4432" s="138"/>
    </row>
    <row r="4433" spans="1:4" x14ac:dyDescent="0.2">
      <c r="A4433" s="158"/>
      <c r="D4433" s="138"/>
    </row>
    <row r="4434" spans="1:4" x14ac:dyDescent="0.2">
      <c r="A4434" s="158"/>
      <c r="D4434" s="138"/>
    </row>
    <row r="4435" spans="1:4" x14ac:dyDescent="0.2">
      <c r="A4435" s="158"/>
      <c r="D4435" s="138"/>
    </row>
    <row r="4436" spans="1:4" x14ac:dyDescent="0.2">
      <c r="A4436" s="158"/>
      <c r="D4436" s="138"/>
    </row>
    <row r="4437" spans="1:4" x14ac:dyDescent="0.2">
      <c r="A4437" s="158"/>
      <c r="D4437" s="138"/>
    </row>
    <row r="4438" spans="1:4" x14ac:dyDescent="0.2">
      <c r="A4438" s="158"/>
      <c r="D4438" s="138"/>
    </row>
    <row r="4439" spans="1:4" x14ac:dyDescent="0.2">
      <c r="A4439" s="158"/>
      <c r="D4439" s="138"/>
    </row>
    <row r="4440" spans="1:4" x14ac:dyDescent="0.2">
      <c r="A4440" s="158"/>
      <c r="D4440" s="138"/>
    </row>
    <row r="4441" spans="1:4" x14ac:dyDescent="0.2">
      <c r="A4441" s="158"/>
      <c r="D4441" s="138"/>
    </row>
    <row r="4442" spans="1:4" x14ac:dyDescent="0.2">
      <c r="A4442" s="158"/>
      <c r="D4442" s="138"/>
    </row>
    <row r="4443" spans="1:4" x14ac:dyDescent="0.2">
      <c r="A4443" s="158"/>
      <c r="D4443" s="138"/>
    </row>
    <row r="4444" spans="1:4" x14ac:dyDescent="0.2">
      <c r="A4444" s="158"/>
      <c r="D4444" s="138"/>
    </row>
    <row r="4445" spans="1:4" x14ac:dyDescent="0.2">
      <c r="A4445" s="158"/>
      <c r="D4445" s="138"/>
    </row>
    <row r="4446" spans="1:4" x14ac:dyDescent="0.2">
      <c r="A4446" s="158"/>
      <c r="D4446" s="138"/>
    </row>
    <row r="4447" spans="1:4" x14ac:dyDescent="0.2">
      <c r="A4447" s="158"/>
      <c r="D4447" s="138"/>
    </row>
    <row r="4448" spans="1:4" x14ac:dyDescent="0.2">
      <c r="A4448" s="158"/>
      <c r="D4448" s="138"/>
    </row>
    <row r="4449" spans="1:4" x14ac:dyDescent="0.2">
      <c r="A4449" s="158"/>
      <c r="D4449" s="138"/>
    </row>
    <row r="4450" spans="1:4" x14ac:dyDescent="0.2">
      <c r="A4450" s="158"/>
      <c r="D4450" s="138"/>
    </row>
    <row r="4451" spans="1:4" x14ac:dyDescent="0.2">
      <c r="A4451" s="158"/>
      <c r="D4451" s="138"/>
    </row>
    <row r="4452" spans="1:4" x14ac:dyDescent="0.2">
      <c r="A4452" s="158"/>
      <c r="D4452" s="138"/>
    </row>
    <row r="4453" spans="1:4" x14ac:dyDescent="0.2">
      <c r="A4453" s="158"/>
      <c r="D4453" s="138"/>
    </row>
    <row r="4454" spans="1:4" x14ac:dyDescent="0.2">
      <c r="A4454" s="158"/>
      <c r="D4454" s="138"/>
    </row>
    <row r="4455" spans="1:4" x14ac:dyDescent="0.2">
      <c r="A4455" s="158"/>
      <c r="D4455" s="138"/>
    </row>
    <row r="4456" spans="1:4" x14ac:dyDescent="0.2">
      <c r="A4456" s="158"/>
      <c r="D4456" s="138"/>
    </row>
    <row r="4457" spans="1:4" x14ac:dyDescent="0.2">
      <c r="A4457" s="158"/>
      <c r="D4457" s="138"/>
    </row>
    <row r="4458" spans="1:4" x14ac:dyDescent="0.2">
      <c r="A4458" s="158"/>
      <c r="D4458" s="138"/>
    </row>
    <row r="4459" spans="1:4" x14ac:dyDescent="0.2">
      <c r="A4459" s="158"/>
      <c r="D4459" s="138"/>
    </row>
    <row r="4460" spans="1:4" x14ac:dyDescent="0.2">
      <c r="A4460" s="158"/>
      <c r="D4460" s="138"/>
    </row>
    <row r="4461" spans="1:4" x14ac:dyDescent="0.2">
      <c r="A4461" s="158"/>
      <c r="D4461" s="138"/>
    </row>
    <row r="4462" spans="1:4" x14ac:dyDescent="0.2">
      <c r="A4462" s="158"/>
      <c r="D4462" s="138"/>
    </row>
    <row r="4463" spans="1:4" x14ac:dyDescent="0.2">
      <c r="A4463" s="158"/>
      <c r="D4463" s="138"/>
    </row>
    <row r="4464" spans="1:4" x14ac:dyDescent="0.2">
      <c r="A4464" s="158"/>
      <c r="D4464" s="138"/>
    </row>
    <row r="4465" spans="1:4" x14ac:dyDescent="0.2">
      <c r="A4465" s="158"/>
      <c r="D4465" s="138"/>
    </row>
    <row r="4466" spans="1:4" x14ac:dyDescent="0.2">
      <c r="A4466" s="158"/>
      <c r="D4466" s="138"/>
    </row>
    <row r="4467" spans="1:4" x14ac:dyDescent="0.2">
      <c r="A4467" s="158"/>
      <c r="D4467" s="138"/>
    </row>
    <row r="4468" spans="1:4" x14ac:dyDescent="0.2">
      <c r="A4468" s="158"/>
      <c r="D4468" s="138"/>
    </row>
    <row r="4469" spans="1:4" x14ac:dyDescent="0.2">
      <c r="A4469" s="158"/>
      <c r="D4469" s="138"/>
    </row>
    <row r="4470" spans="1:4" x14ac:dyDescent="0.2">
      <c r="A4470" s="158"/>
      <c r="D4470" s="138"/>
    </row>
    <row r="4471" spans="1:4" x14ac:dyDescent="0.2">
      <c r="A4471" s="158"/>
      <c r="D4471" s="138"/>
    </row>
    <row r="4472" spans="1:4" x14ac:dyDescent="0.2">
      <c r="A4472" s="158"/>
      <c r="D4472" s="138"/>
    </row>
    <row r="4473" spans="1:4" x14ac:dyDescent="0.2">
      <c r="A4473" s="158"/>
      <c r="D4473" s="138"/>
    </row>
    <row r="4474" spans="1:4" x14ac:dyDescent="0.2">
      <c r="A4474" s="158"/>
      <c r="D4474" s="138"/>
    </row>
    <row r="4475" spans="1:4" x14ac:dyDescent="0.2">
      <c r="A4475" s="158"/>
      <c r="D4475" s="138"/>
    </row>
    <row r="4476" spans="1:4" x14ac:dyDescent="0.2">
      <c r="A4476" s="158"/>
      <c r="D4476" s="138"/>
    </row>
    <row r="4477" spans="1:4" x14ac:dyDescent="0.2">
      <c r="A4477" s="158"/>
      <c r="D4477" s="138"/>
    </row>
    <row r="4478" spans="1:4" x14ac:dyDescent="0.2">
      <c r="A4478" s="158"/>
      <c r="D4478" s="138"/>
    </row>
    <row r="4479" spans="1:4" x14ac:dyDescent="0.2">
      <c r="A4479" s="158"/>
      <c r="D4479" s="138"/>
    </row>
    <row r="4480" spans="1:4" x14ac:dyDescent="0.2">
      <c r="A4480" s="158"/>
      <c r="D4480" s="138"/>
    </row>
    <row r="4481" spans="1:4" x14ac:dyDescent="0.2">
      <c r="A4481" s="158"/>
      <c r="D4481" s="138"/>
    </row>
    <row r="4482" spans="1:4" x14ac:dyDescent="0.2">
      <c r="A4482" s="158"/>
      <c r="D4482" s="138"/>
    </row>
    <row r="4483" spans="1:4" x14ac:dyDescent="0.2">
      <c r="A4483" s="158"/>
      <c r="D4483" s="138"/>
    </row>
    <row r="4484" spans="1:4" x14ac:dyDescent="0.2">
      <c r="A4484" s="158"/>
      <c r="D4484" s="138"/>
    </row>
    <row r="4485" spans="1:4" x14ac:dyDescent="0.2">
      <c r="A4485" s="158"/>
      <c r="D4485" s="138"/>
    </row>
    <row r="4486" spans="1:4" x14ac:dyDescent="0.2">
      <c r="A4486" s="158"/>
      <c r="D4486" s="138"/>
    </row>
    <row r="4487" spans="1:4" x14ac:dyDescent="0.2">
      <c r="A4487" s="158"/>
      <c r="D4487" s="138"/>
    </row>
    <row r="4488" spans="1:4" x14ac:dyDescent="0.2">
      <c r="A4488" s="158"/>
      <c r="D4488" s="138"/>
    </row>
    <row r="4489" spans="1:4" x14ac:dyDescent="0.2">
      <c r="A4489" s="158"/>
      <c r="D4489" s="138"/>
    </row>
    <row r="4490" spans="1:4" x14ac:dyDescent="0.2">
      <c r="A4490" s="158"/>
      <c r="D4490" s="138"/>
    </row>
    <row r="4491" spans="1:4" x14ac:dyDescent="0.2">
      <c r="A4491" s="158"/>
      <c r="D4491" s="138"/>
    </row>
    <row r="4492" spans="1:4" x14ac:dyDescent="0.2">
      <c r="A4492" s="158"/>
      <c r="D4492" s="138"/>
    </row>
    <row r="4493" spans="1:4" x14ac:dyDescent="0.2">
      <c r="A4493" s="158"/>
      <c r="D4493" s="138"/>
    </row>
    <row r="4494" spans="1:4" x14ac:dyDescent="0.2">
      <c r="A4494" s="158"/>
      <c r="D4494" s="138"/>
    </row>
    <row r="4495" spans="1:4" x14ac:dyDescent="0.2">
      <c r="A4495" s="158"/>
      <c r="D4495" s="138"/>
    </row>
    <row r="4496" spans="1:4" x14ac:dyDescent="0.2">
      <c r="A4496" s="158"/>
      <c r="D4496" s="138"/>
    </row>
    <row r="4497" spans="1:4" x14ac:dyDescent="0.2">
      <c r="A4497" s="158"/>
      <c r="D4497" s="138"/>
    </row>
    <row r="4498" spans="1:4" x14ac:dyDescent="0.2">
      <c r="A4498" s="158"/>
      <c r="D4498" s="138"/>
    </row>
    <row r="4499" spans="1:4" x14ac:dyDescent="0.2">
      <c r="A4499" s="158"/>
      <c r="D4499" s="138"/>
    </row>
    <row r="4500" spans="1:4" x14ac:dyDescent="0.2">
      <c r="A4500" s="158"/>
      <c r="D4500" s="138"/>
    </row>
    <row r="4501" spans="1:4" x14ac:dyDescent="0.2">
      <c r="A4501" s="158"/>
      <c r="D4501" s="138"/>
    </row>
    <row r="4502" spans="1:4" x14ac:dyDescent="0.2">
      <c r="A4502" s="158"/>
      <c r="D4502" s="138"/>
    </row>
    <row r="4503" spans="1:4" x14ac:dyDescent="0.2">
      <c r="A4503" s="158"/>
      <c r="D4503" s="138"/>
    </row>
    <row r="4504" spans="1:4" x14ac:dyDescent="0.2">
      <c r="A4504" s="158"/>
      <c r="D4504" s="138"/>
    </row>
    <row r="4505" spans="1:4" x14ac:dyDescent="0.2">
      <c r="A4505" s="158"/>
      <c r="D4505" s="138"/>
    </row>
    <row r="4506" spans="1:4" x14ac:dyDescent="0.2">
      <c r="A4506" s="158"/>
      <c r="D4506" s="138"/>
    </row>
    <row r="4507" spans="1:4" x14ac:dyDescent="0.2">
      <c r="A4507" s="158"/>
      <c r="D4507" s="138"/>
    </row>
    <row r="4508" spans="1:4" x14ac:dyDescent="0.2">
      <c r="A4508" s="158"/>
      <c r="D4508" s="138"/>
    </row>
    <row r="4509" spans="1:4" x14ac:dyDescent="0.2">
      <c r="A4509" s="158"/>
      <c r="D4509" s="138"/>
    </row>
    <row r="4510" spans="1:4" x14ac:dyDescent="0.2">
      <c r="A4510" s="158"/>
      <c r="D4510" s="138"/>
    </row>
    <row r="4511" spans="1:4" x14ac:dyDescent="0.2">
      <c r="A4511" s="158"/>
      <c r="D4511" s="138"/>
    </row>
    <row r="4512" spans="1:4" x14ac:dyDescent="0.2">
      <c r="A4512" s="158"/>
      <c r="D4512" s="138"/>
    </row>
    <row r="4513" spans="1:4" x14ac:dyDescent="0.2">
      <c r="A4513" s="158"/>
      <c r="D4513" s="138"/>
    </row>
    <row r="4514" spans="1:4" x14ac:dyDescent="0.2">
      <c r="A4514" s="158"/>
      <c r="D4514" s="138"/>
    </row>
    <row r="4515" spans="1:4" x14ac:dyDescent="0.2">
      <c r="A4515" s="158"/>
      <c r="D4515" s="138"/>
    </row>
    <row r="4516" spans="1:4" x14ac:dyDescent="0.2">
      <c r="A4516" s="158"/>
      <c r="D4516" s="138"/>
    </row>
    <row r="4517" spans="1:4" x14ac:dyDescent="0.2">
      <c r="A4517" s="158"/>
      <c r="D4517" s="138"/>
    </row>
    <row r="4518" spans="1:4" x14ac:dyDescent="0.2">
      <c r="A4518" s="158"/>
      <c r="D4518" s="138"/>
    </row>
    <row r="4519" spans="1:4" x14ac:dyDescent="0.2">
      <c r="A4519" s="158"/>
      <c r="D4519" s="138"/>
    </row>
    <row r="4520" spans="1:4" x14ac:dyDescent="0.2">
      <c r="A4520" s="158"/>
      <c r="D4520" s="138"/>
    </row>
    <row r="4521" spans="1:4" x14ac:dyDescent="0.2">
      <c r="A4521" s="158"/>
      <c r="D4521" s="138"/>
    </row>
    <row r="4522" spans="1:4" x14ac:dyDescent="0.2">
      <c r="A4522" s="158"/>
      <c r="D4522" s="138"/>
    </row>
    <row r="4523" spans="1:4" x14ac:dyDescent="0.2">
      <c r="A4523" s="158"/>
      <c r="D4523" s="138"/>
    </row>
    <row r="4524" spans="1:4" x14ac:dyDescent="0.2">
      <c r="A4524" s="158"/>
      <c r="D4524" s="138"/>
    </row>
    <row r="4525" spans="1:4" x14ac:dyDescent="0.2">
      <c r="A4525" s="158"/>
      <c r="D4525" s="138"/>
    </row>
    <row r="4526" spans="1:4" x14ac:dyDescent="0.2">
      <c r="A4526" s="158"/>
      <c r="D4526" s="138"/>
    </row>
    <row r="4527" spans="1:4" x14ac:dyDescent="0.2">
      <c r="A4527" s="158"/>
      <c r="D4527" s="138"/>
    </row>
    <row r="4528" spans="1:4" x14ac:dyDescent="0.2">
      <c r="A4528" s="158"/>
      <c r="D4528" s="138"/>
    </row>
    <row r="4529" spans="1:4" x14ac:dyDescent="0.2">
      <c r="A4529" s="158"/>
      <c r="D4529" s="138"/>
    </row>
    <row r="4530" spans="1:4" x14ac:dyDescent="0.2">
      <c r="A4530" s="158"/>
      <c r="D4530" s="138"/>
    </row>
    <row r="4531" spans="1:4" x14ac:dyDescent="0.2">
      <c r="A4531" s="158"/>
      <c r="D4531" s="138"/>
    </row>
    <row r="4532" spans="1:4" x14ac:dyDescent="0.2">
      <c r="A4532" s="158"/>
      <c r="D4532" s="138"/>
    </row>
    <row r="4533" spans="1:4" x14ac:dyDescent="0.2">
      <c r="A4533" s="158"/>
      <c r="D4533" s="138"/>
    </row>
    <row r="4534" spans="1:4" x14ac:dyDescent="0.2">
      <c r="A4534" s="158"/>
      <c r="D4534" s="138"/>
    </row>
    <row r="4535" spans="1:4" x14ac:dyDescent="0.2">
      <c r="A4535" s="158"/>
      <c r="D4535" s="138"/>
    </row>
    <row r="4536" spans="1:4" x14ac:dyDescent="0.2">
      <c r="A4536" s="158"/>
      <c r="D4536" s="138"/>
    </row>
    <row r="4537" spans="1:4" x14ac:dyDescent="0.2">
      <c r="A4537" s="158"/>
      <c r="D4537" s="138"/>
    </row>
    <row r="4538" spans="1:4" x14ac:dyDescent="0.2">
      <c r="A4538" s="158"/>
      <c r="D4538" s="138"/>
    </row>
    <row r="4539" spans="1:4" x14ac:dyDescent="0.2">
      <c r="A4539" s="158"/>
      <c r="D4539" s="138"/>
    </row>
    <row r="4540" spans="1:4" x14ac:dyDescent="0.2">
      <c r="A4540" s="158"/>
      <c r="D4540" s="138"/>
    </row>
    <row r="4541" spans="1:4" x14ac:dyDescent="0.2">
      <c r="A4541" s="158"/>
      <c r="D4541" s="138"/>
    </row>
    <row r="4542" spans="1:4" x14ac:dyDescent="0.2">
      <c r="A4542" s="158"/>
      <c r="D4542" s="138"/>
    </row>
    <row r="4543" spans="1:4" x14ac:dyDescent="0.2">
      <c r="A4543" s="158"/>
      <c r="D4543" s="138"/>
    </row>
    <row r="4544" spans="1:4" x14ac:dyDescent="0.2">
      <c r="A4544" s="158"/>
      <c r="D4544" s="138"/>
    </row>
    <row r="4545" spans="1:4" x14ac:dyDescent="0.2">
      <c r="A4545" s="158"/>
      <c r="D4545" s="138"/>
    </row>
    <row r="4546" spans="1:4" x14ac:dyDescent="0.2">
      <c r="A4546" s="158"/>
      <c r="D4546" s="138"/>
    </row>
    <row r="4547" spans="1:4" x14ac:dyDescent="0.2">
      <c r="A4547" s="158"/>
      <c r="D4547" s="138"/>
    </row>
    <row r="4548" spans="1:4" x14ac:dyDescent="0.2">
      <c r="A4548" s="158"/>
      <c r="D4548" s="138"/>
    </row>
    <row r="4549" spans="1:4" x14ac:dyDescent="0.2">
      <c r="A4549" s="158"/>
      <c r="D4549" s="138"/>
    </row>
    <row r="4550" spans="1:4" x14ac:dyDescent="0.2">
      <c r="A4550" s="158"/>
      <c r="D4550" s="138"/>
    </row>
    <row r="4551" spans="1:4" x14ac:dyDescent="0.2">
      <c r="A4551" s="158"/>
      <c r="D4551" s="138"/>
    </row>
    <row r="4552" spans="1:4" x14ac:dyDescent="0.2">
      <c r="A4552" s="158"/>
      <c r="D4552" s="138"/>
    </row>
    <row r="4553" spans="1:4" x14ac:dyDescent="0.2">
      <c r="A4553" s="158"/>
      <c r="D4553" s="138"/>
    </row>
    <row r="4554" spans="1:4" x14ac:dyDescent="0.2">
      <c r="A4554" s="158"/>
      <c r="D4554" s="138"/>
    </row>
    <row r="4555" spans="1:4" x14ac:dyDescent="0.2">
      <c r="A4555" s="158"/>
      <c r="D4555" s="138"/>
    </row>
    <row r="4556" spans="1:4" x14ac:dyDescent="0.2">
      <c r="A4556" s="158"/>
      <c r="D4556" s="138"/>
    </row>
    <row r="4557" spans="1:4" x14ac:dyDescent="0.2">
      <c r="A4557" s="158"/>
      <c r="D4557" s="138"/>
    </row>
    <row r="4558" spans="1:4" x14ac:dyDescent="0.2">
      <c r="A4558" s="158"/>
      <c r="D4558" s="138"/>
    </row>
    <row r="4559" spans="1:4" x14ac:dyDescent="0.2">
      <c r="A4559" s="158"/>
      <c r="D4559" s="138"/>
    </row>
    <row r="4560" spans="1:4" x14ac:dyDescent="0.2">
      <c r="A4560" s="158"/>
      <c r="D4560" s="138"/>
    </row>
    <row r="4561" spans="1:4" x14ac:dyDescent="0.2">
      <c r="A4561" s="158"/>
      <c r="D4561" s="138"/>
    </row>
    <row r="4562" spans="1:4" x14ac:dyDescent="0.2">
      <c r="A4562" s="158"/>
      <c r="D4562" s="138"/>
    </row>
    <row r="4563" spans="1:4" x14ac:dyDescent="0.2">
      <c r="A4563" s="158"/>
      <c r="D4563" s="138"/>
    </row>
    <row r="4564" spans="1:4" x14ac:dyDescent="0.2">
      <c r="A4564" s="158"/>
      <c r="D4564" s="138"/>
    </row>
    <row r="4565" spans="1:4" x14ac:dyDescent="0.2">
      <c r="A4565" s="158"/>
      <c r="D4565" s="138"/>
    </row>
    <row r="4566" spans="1:4" x14ac:dyDescent="0.2">
      <c r="A4566" s="158"/>
      <c r="D4566" s="138"/>
    </row>
    <row r="4567" spans="1:4" x14ac:dyDescent="0.2">
      <c r="A4567" s="158"/>
      <c r="D4567" s="138"/>
    </row>
    <row r="4568" spans="1:4" x14ac:dyDescent="0.2">
      <c r="A4568" s="158"/>
      <c r="D4568" s="138"/>
    </row>
    <row r="4569" spans="1:4" x14ac:dyDescent="0.2">
      <c r="A4569" s="158"/>
      <c r="D4569" s="138"/>
    </row>
    <row r="4570" spans="1:4" x14ac:dyDescent="0.2">
      <c r="A4570" s="158"/>
      <c r="D4570" s="138"/>
    </row>
    <row r="4571" spans="1:4" x14ac:dyDescent="0.2">
      <c r="A4571" s="158"/>
      <c r="D4571" s="138"/>
    </row>
    <row r="4572" spans="1:4" x14ac:dyDescent="0.2">
      <c r="A4572" s="158"/>
      <c r="D4572" s="138"/>
    </row>
    <row r="4573" spans="1:4" x14ac:dyDescent="0.2">
      <c r="A4573" s="158"/>
      <c r="D4573" s="138"/>
    </row>
    <row r="4574" spans="1:4" x14ac:dyDescent="0.2">
      <c r="A4574" s="158"/>
      <c r="D4574" s="138"/>
    </row>
    <row r="4575" spans="1:4" x14ac:dyDescent="0.2">
      <c r="A4575" s="158"/>
      <c r="D4575" s="138"/>
    </row>
    <row r="4576" spans="1:4" x14ac:dyDescent="0.2">
      <c r="A4576" s="158"/>
      <c r="D4576" s="138"/>
    </row>
    <row r="4577" spans="1:4" x14ac:dyDescent="0.2">
      <c r="A4577" s="158"/>
      <c r="D4577" s="138"/>
    </row>
    <row r="4578" spans="1:4" x14ac:dyDescent="0.2">
      <c r="A4578" s="158"/>
      <c r="D4578" s="138"/>
    </row>
    <row r="4579" spans="1:4" x14ac:dyDescent="0.2">
      <c r="A4579" s="158"/>
      <c r="D4579" s="138"/>
    </row>
    <row r="4580" spans="1:4" x14ac:dyDescent="0.2">
      <c r="A4580" s="158"/>
      <c r="D4580" s="138"/>
    </row>
    <row r="4581" spans="1:4" x14ac:dyDescent="0.2">
      <c r="A4581" s="158"/>
      <c r="D4581" s="138"/>
    </row>
    <row r="4582" spans="1:4" x14ac:dyDescent="0.2">
      <c r="A4582" s="158"/>
      <c r="D4582" s="138"/>
    </row>
    <row r="4583" spans="1:4" x14ac:dyDescent="0.2">
      <c r="A4583" s="158"/>
      <c r="D4583" s="138"/>
    </row>
    <row r="4584" spans="1:4" x14ac:dyDescent="0.2">
      <c r="A4584" s="158"/>
      <c r="D4584" s="138"/>
    </row>
    <row r="4585" spans="1:4" x14ac:dyDescent="0.2">
      <c r="A4585" s="158"/>
      <c r="D4585" s="138"/>
    </row>
    <row r="4586" spans="1:4" x14ac:dyDescent="0.2">
      <c r="A4586" s="158"/>
      <c r="D4586" s="138"/>
    </row>
    <row r="4587" spans="1:4" x14ac:dyDescent="0.2">
      <c r="A4587" s="158"/>
      <c r="D4587" s="138"/>
    </row>
    <row r="4588" spans="1:4" x14ac:dyDescent="0.2">
      <c r="A4588" s="158"/>
      <c r="D4588" s="138"/>
    </row>
    <row r="4589" spans="1:4" x14ac:dyDescent="0.2">
      <c r="A4589" s="158"/>
      <c r="D4589" s="138"/>
    </row>
    <row r="4590" spans="1:4" x14ac:dyDescent="0.2">
      <c r="A4590" s="158"/>
      <c r="D4590" s="138"/>
    </row>
    <row r="4591" spans="1:4" x14ac:dyDescent="0.2">
      <c r="A4591" s="158"/>
      <c r="D4591" s="138"/>
    </row>
    <row r="4592" spans="1:4" x14ac:dyDescent="0.2">
      <c r="A4592" s="158"/>
      <c r="D4592" s="138"/>
    </row>
    <row r="4593" spans="1:4" x14ac:dyDescent="0.2">
      <c r="A4593" s="158"/>
      <c r="D4593" s="138"/>
    </row>
    <row r="4594" spans="1:4" x14ac:dyDescent="0.2">
      <c r="A4594" s="158"/>
      <c r="D4594" s="138"/>
    </row>
    <row r="4595" spans="1:4" x14ac:dyDescent="0.2">
      <c r="A4595" s="158"/>
      <c r="D4595" s="138"/>
    </row>
    <row r="4596" spans="1:4" x14ac:dyDescent="0.2">
      <c r="A4596" s="158"/>
      <c r="D4596" s="138"/>
    </row>
    <row r="4597" spans="1:4" x14ac:dyDescent="0.2">
      <c r="A4597" s="158"/>
      <c r="D4597" s="138"/>
    </row>
    <row r="4598" spans="1:4" x14ac:dyDescent="0.2">
      <c r="A4598" s="158"/>
      <c r="D4598" s="138"/>
    </row>
    <row r="4599" spans="1:4" x14ac:dyDescent="0.2">
      <c r="A4599" s="158"/>
      <c r="D4599" s="138"/>
    </row>
    <row r="4600" spans="1:4" x14ac:dyDescent="0.2">
      <c r="A4600" s="158"/>
      <c r="D4600" s="138"/>
    </row>
    <row r="4601" spans="1:4" x14ac:dyDescent="0.2">
      <c r="A4601" s="158"/>
      <c r="D4601" s="138"/>
    </row>
    <row r="4602" spans="1:4" x14ac:dyDescent="0.2">
      <c r="A4602" s="158"/>
      <c r="D4602" s="138"/>
    </row>
    <row r="4603" spans="1:4" x14ac:dyDescent="0.2">
      <c r="A4603" s="158"/>
      <c r="D4603" s="138"/>
    </row>
    <row r="4604" spans="1:4" x14ac:dyDescent="0.2">
      <c r="A4604" s="158"/>
      <c r="D4604" s="138"/>
    </row>
    <row r="4605" spans="1:4" x14ac:dyDescent="0.2">
      <c r="A4605" s="158"/>
      <c r="D4605" s="138"/>
    </row>
    <row r="4606" spans="1:4" x14ac:dyDescent="0.2">
      <c r="A4606" s="158"/>
      <c r="D4606" s="138"/>
    </row>
    <row r="4607" spans="1:4" x14ac:dyDescent="0.2">
      <c r="A4607" s="158"/>
      <c r="D4607" s="138"/>
    </row>
    <row r="4608" spans="1:4" x14ac:dyDescent="0.2">
      <c r="A4608" s="158"/>
      <c r="D4608" s="138"/>
    </row>
    <row r="4609" spans="1:4" x14ac:dyDescent="0.2">
      <c r="A4609" s="158"/>
      <c r="D4609" s="138"/>
    </row>
    <row r="4610" spans="1:4" x14ac:dyDescent="0.2">
      <c r="A4610" s="158"/>
      <c r="D4610" s="138"/>
    </row>
    <row r="4611" spans="1:4" x14ac:dyDescent="0.2">
      <c r="A4611" s="158"/>
      <c r="D4611" s="138"/>
    </row>
    <row r="4612" spans="1:4" x14ac:dyDescent="0.2">
      <c r="A4612" s="158"/>
      <c r="D4612" s="138"/>
    </row>
    <row r="4613" spans="1:4" x14ac:dyDescent="0.2">
      <c r="A4613" s="158"/>
      <c r="D4613" s="138"/>
    </row>
    <row r="4614" spans="1:4" x14ac:dyDescent="0.2">
      <c r="A4614" s="158"/>
      <c r="D4614" s="138"/>
    </row>
    <row r="4615" spans="1:4" x14ac:dyDescent="0.2">
      <c r="A4615" s="158"/>
      <c r="D4615" s="138"/>
    </row>
    <row r="4616" spans="1:4" x14ac:dyDescent="0.2">
      <c r="A4616" s="158"/>
      <c r="D4616" s="138"/>
    </row>
    <row r="4617" spans="1:4" x14ac:dyDescent="0.2">
      <c r="A4617" s="158"/>
      <c r="D4617" s="138"/>
    </row>
    <row r="4618" spans="1:4" x14ac:dyDescent="0.2">
      <c r="A4618" s="158"/>
      <c r="D4618" s="138"/>
    </row>
    <row r="4619" spans="1:4" x14ac:dyDescent="0.2">
      <c r="A4619" s="158"/>
      <c r="D4619" s="138"/>
    </row>
    <row r="4620" spans="1:4" x14ac:dyDescent="0.2">
      <c r="A4620" s="158"/>
      <c r="D4620" s="138"/>
    </row>
    <row r="4621" spans="1:4" x14ac:dyDescent="0.2">
      <c r="A4621" s="158"/>
      <c r="D4621" s="138"/>
    </row>
    <row r="4622" spans="1:4" x14ac:dyDescent="0.2">
      <c r="A4622" s="158"/>
      <c r="D4622" s="138"/>
    </row>
    <row r="4623" spans="1:4" x14ac:dyDescent="0.2">
      <c r="A4623" s="158"/>
      <c r="D4623" s="138"/>
    </row>
    <row r="4624" spans="1:4" x14ac:dyDescent="0.2">
      <c r="A4624" s="158"/>
      <c r="D4624" s="138"/>
    </row>
    <row r="4625" spans="1:4" x14ac:dyDescent="0.2">
      <c r="A4625" s="158"/>
      <c r="D4625" s="138"/>
    </row>
    <row r="4626" spans="1:4" x14ac:dyDescent="0.2">
      <c r="A4626" s="158"/>
      <c r="D4626" s="138"/>
    </row>
    <row r="4627" spans="1:4" x14ac:dyDescent="0.2">
      <c r="A4627" s="158"/>
      <c r="D4627" s="138"/>
    </row>
    <row r="4628" spans="1:4" x14ac:dyDescent="0.2">
      <c r="A4628" s="158"/>
      <c r="D4628" s="138"/>
    </row>
    <row r="4629" spans="1:4" x14ac:dyDescent="0.2">
      <c r="A4629" s="158"/>
      <c r="D4629" s="138"/>
    </row>
    <row r="4630" spans="1:4" x14ac:dyDescent="0.2">
      <c r="A4630" s="158"/>
      <c r="D4630" s="138"/>
    </row>
    <row r="4631" spans="1:4" x14ac:dyDescent="0.2">
      <c r="A4631" s="158"/>
      <c r="D4631" s="138"/>
    </row>
    <row r="4632" spans="1:4" x14ac:dyDescent="0.2">
      <c r="A4632" s="158"/>
      <c r="D4632" s="138"/>
    </row>
    <row r="4633" spans="1:4" x14ac:dyDescent="0.2">
      <c r="A4633" s="158"/>
      <c r="D4633" s="138"/>
    </row>
    <row r="4634" spans="1:4" x14ac:dyDescent="0.2">
      <c r="A4634" s="158"/>
      <c r="D4634" s="138"/>
    </row>
    <row r="4635" spans="1:4" x14ac:dyDescent="0.2">
      <c r="A4635" s="158"/>
      <c r="D4635" s="138"/>
    </row>
    <row r="4636" spans="1:4" x14ac:dyDescent="0.2">
      <c r="A4636" s="158"/>
      <c r="D4636" s="138"/>
    </row>
    <row r="4637" spans="1:4" x14ac:dyDescent="0.2">
      <c r="A4637" s="158"/>
      <c r="D4637" s="138"/>
    </row>
    <row r="4638" spans="1:4" x14ac:dyDescent="0.2">
      <c r="A4638" s="158"/>
      <c r="D4638" s="138"/>
    </row>
    <row r="4639" spans="1:4" x14ac:dyDescent="0.2">
      <c r="A4639" s="158"/>
      <c r="D4639" s="138"/>
    </row>
    <row r="4640" spans="1:4" x14ac:dyDescent="0.2">
      <c r="A4640" s="158"/>
      <c r="D4640" s="138"/>
    </row>
    <row r="4641" spans="1:4" x14ac:dyDescent="0.2">
      <c r="A4641" s="158"/>
      <c r="D4641" s="138"/>
    </row>
    <row r="4642" spans="1:4" x14ac:dyDescent="0.2">
      <c r="A4642" s="158"/>
      <c r="D4642" s="138"/>
    </row>
    <row r="4643" spans="1:4" x14ac:dyDescent="0.2">
      <c r="A4643" s="158"/>
      <c r="D4643" s="138"/>
    </row>
    <row r="4644" spans="1:4" x14ac:dyDescent="0.2">
      <c r="A4644" s="158"/>
      <c r="D4644" s="138"/>
    </row>
    <row r="4645" spans="1:4" x14ac:dyDescent="0.2">
      <c r="A4645" s="158"/>
      <c r="D4645" s="138"/>
    </row>
    <row r="4646" spans="1:4" x14ac:dyDescent="0.2">
      <c r="A4646" s="158"/>
      <c r="D4646" s="138"/>
    </row>
    <row r="4647" spans="1:4" x14ac:dyDescent="0.2">
      <c r="A4647" s="158"/>
      <c r="D4647" s="138"/>
    </row>
    <row r="4648" spans="1:4" x14ac:dyDescent="0.2">
      <c r="A4648" s="158"/>
      <c r="D4648" s="138"/>
    </row>
    <row r="4649" spans="1:4" x14ac:dyDescent="0.2">
      <c r="A4649" s="158"/>
      <c r="D4649" s="138"/>
    </row>
    <row r="4650" spans="1:4" x14ac:dyDescent="0.2">
      <c r="A4650" s="158"/>
      <c r="D4650" s="138"/>
    </row>
    <row r="4651" spans="1:4" x14ac:dyDescent="0.2">
      <c r="A4651" s="158"/>
      <c r="D4651" s="138"/>
    </row>
    <row r="4652" spans="1:4" x14ac:dyDescent="0.2">
      <c r="A4652" s="158"/>
      <c r="D4652" s="138"/>
    </row>
    <row r="4653" spans="1:4" x14ac:dyDescent="0.2">
      <c r="A4653" s="158"/>
      <c r="D4653" s="138"/>
    </row>
    <row r="4654" spans="1:4" x14ac:dyDescent="0.2">
      <c r="A4654" s="158"/>
      <c r="D4654" s="138"/>
    </row>
    <row r="4655" spans="1:4" x14ac:dyDescent="0.2">
      <c r="A4655" s="158"/>
      <c r="D4655" s="138"/>
    </row>
    <row r="4656" spans="1:4" x14ac:dyDescent="0.2">
      <c r="A4656" s="158"/>
      <c r="D4656" s="138"/>
    </row>
    <row r="4657" spans="1:4" x14ac:dyDescent="0.2">
      <c r="A4657" s="158"/>
      <c r="D4657" s="138"/>
    </row>
    <row r="4658" spans="1:4" x14ac:dyDescent="0.2">
      <c r="A4658" s="158"/>
      <c r="D4658" s="138"/>
    </row>
    <row r="4659" spans="1:4" x14ac:dyDescent="0.2">
      <c r="A4659" s="158"/>
      <c r="D4659" s="138"/>
    </row>
    <row r="4660" spans="1:4" x14ac:dyDescent="0.2">
      <c r="A4660" s="158"/>
      <c r="D4660" s="138"/>
    </row>
    <row r="4661" spans="1:4" x14ac:dyDescent="0.2">
      <c r="A4661" s="158"/>
      <c r="D4661" s="138"/>
    </row>
    <row r="4662" spans="1:4" x14ac:dyDescent="0.2">
      <c r="A4662" s="158"/>
      <c r="D4662" s="138"/>
    </row>
    <row r="4663" spans="1:4" x14ac:dyDescent="0.2">
      <c r="A4663" s="158"/>
      <c r="D4663" s="138"/>
    </row>
    <row r="4664" spans="1:4" x14ac:dyDescent="0.2">
      <c r="A4664" s="158"/>
      <c r="D4664" s="138"/>
    </row>
    <row r="4665" spans="1:4" x14ac:dyDescent="0.2">
      <c r="A4665" s="158"/>
      <c r="D4665" s="138"/>
    </row>
    <row r="4666" spans="1:4" x14ac:dyDescent="0.2">
      <c r="A4666" s="158"/>
      <c r="D4666" s="138"/>
    </row>
    <row r="4667" spans="1:4" x14ac:dyDescent="0.2">
      <c r="A4667" s="158"/>
      <c r="D4667" s="138"/>
    </row>
    <row r="4668" spans="1:4" x14ac:dyDescent="0.2">
      <c r="A4668" s="158"/>
      <c r="D4668" s="138"/>
    </row>
    <row r="4669" spans="1:4" x14ac:dyDescent="0.2">
      <c r="A4669" s="158"/>
      <c r="D4669" s="138"/>
    </row>
    <row r="4670" spans="1:4" x14ac:dyDescent="0.2">
      <c r="A4670" s="158"/>
      <c r="D4670" s="138"/>
    </row>
    <row r="4671" spans="1:4" x14ac:dyDescent="0.2">
      <c r="A4671" s="158"/>
      <c r="D4671" s="138"/>
    </row>
    <row r="4672" spans="1:4" x14ac:dyDescent="0.2">
      <c r="A4672" s="158"/>
      <c r="D4672" s="138"/>
    </row>
    <row r="4673" spans="1:4" x14ac:dyDescent="0.2">
      <c r="A4673" s="158"/>
      <c r="D4673" s="138"/>
    </row>
    <row r="4674" spans="1:4" x14ac:dyDescent="0.2">
      <c r="A4674" s="158"/>
      <c r="D4674" s="138"/>
    </row>
    <row r="4675" spans="1:4" x14ac:dyDescent="0.2">
      <c r="A4675" s="158"/>
      <c r="D4675" s="138"/>
    </row>
    <row r="4676" spans="1:4" x14ac:dyDescent="0.2">
      <c r="A4676" s="158"/>
      <c r="D4676" s="138"/>
    </row>
    <row r="4677" spans="1:4" x14ac:dyDescent="0.2">
      <c r="A4677" s="158"/>
      <c r="D4677" s="138"/>
    </row>
    <row r="4678" spans="1:4" x14ac:dyDescent="0.2">
      <c r="A4678" s="158"/>
      <c r="D4678" s="138"/>
    </row>
    <row r="4679" spans="1:4" x14ac:dyDescent="0.2">
      <c r="A4679" s="158"/>
      <c r="D4679" s="138"/>
    </row>
    <row r="4680" spans="1:4" x14ac:dyDescent="0.2">
      <c r="A4680" s="158"/>
      <c r="D4680" s="138"/>
    </row>
    <row r="4681" spans="1:4" x14ac:dyDescent="0.2">
      <c r="A4681" s="158"/>
      <c r="D4681" s="138"/>
    </row>
    <row r="4682" spans="1:4" x14ac:dyDescent="0.2">
      <c r="A4682" s="158"/>
      <c r="D4682" s="138"/>
    </row>
    <row r="4683" spans="1:4" x14ac:dyDescent="0.2">
      <c r="A4683" s="158"/>
      <c r="D4683" s="138"/>
    </row>
    <row r="4684" spans="1:4" x14ac:dyDescent="0.2">
      <c r="A4684" s="158"/>
      <c r="D4684" s="138"/>
    </row>
    <row r="4685" spans="1:4" x14ac:dyDescent="0.2">
      <c r="A4685" s="158"/>
      <c r="D4685" s="138"/>
    </row>
    <row r="4686" spans="1:4" x14ac:dyDescent="0.2">
      <c r="A4686" s="158"/>
      <c r="D4686" s="138"/>
    </row>
    <row r="4687" spans="1:4" x14ac:dyDescent="0.2">
      <c r="A4687" s="158"/>
      <c r="D4687" s="138"/>
    </row>
    <row r="4688" spans="1:4" x14ac:dyDescent="0.2">
      <c r="A4688" s="158"/>
      <c r="D4688" s="138"/>
    </row>
    <row r="4689" spans="1:4" x14ac:dyDescent="0.2">
      <c r="A4689" s="158"/>
      <c r="D4689" s="138"/>
    </row>
    <row r="4690" spans="1:4" x14ac:dyDescent="0.2">
      <c r="A4690" s="158"/>
      <c r="D4690" s="138"/>
    </row>
    <row r="4691" spans="1:4" x14ac:dyDescent="0.2">
      <c r="A4691" s="158"/>
      <c r="D4691" s="138"/>
    </row>
    <row r="4692" spans="1:4" x14ac:dyDescent="0.2">
      <c r="A4692" s="158"/>
      <c r="D4692" s="138"/>
    </row>
    <row r="4693" spans="1:4" x14ac:dyDescent="0.2">
      <c r="A4693" s="158"/>
      <c r="D4693" s="138"/>
    </row>
    <row r="4694" spans="1:4" x14ac:dyDescent="0.2">
      <c r="A4694" s="158"/>
      <c r="D4694" s="138"/>
    </row>
    <row r="4695" spans="1:4" x14ac:dyDescent="0.2">
      <c r="A4695" s="158"/>
      <c r="D4695" s="138"/>
    </row>
    <row r="4696" spans="1:4" x14ac:dyDescent="0.2">
      <c r="A4696" s="158"/>
      <c r="D4696" s="138"/>
    </row>
    <row r="4697" spans="1:4" x14ac:dyDescent="0.2">
      <c r="A4697" s="158"/>
      <c r="D4697" s="138"/>
    </row>
    <row r="4698" spans="1:4" x14ac:dyDescent="0.2">
      <c r="A4698" s="158"/>
      <c r="D4698" s="138"/>
    </row>
    <row r="4699" spans="1:4" x14ac:dyDescent="0.2">
      <c r="A4699" s="158"/>
      <c r="D4699" s="138"/>
    </row>
    <row r="4700" spans="1:4" x14ac:dyDescent="0.2">
      <c r="A4700" s="158"/>
      <c r="D4700" s="138"/>
    </row>
    <row r="4701" spans="1:4" x14ac:dyDescent="0.2">
      <c r="A4701" s="158"/>
      <c r="D4701" s="138"/>
    </row>
    <row r="4702" spans="1:4" x14ac:dyDescent="0.2">
      <c r="A4702" s="158"/>
      <c r="D4702" s="138"/>
    </row>
    <row r="4703" spans="1:4" x14ac:dyDescent="0.2">
      <c r="A4703" s="158"/>
      <c r="D4703" s="138"/>
    </row>
    <row r="4704" spans="1:4" x14ac:dyDescent="0.2">
      <c r="A4704" s="158"/>
      <c r="D4704" s="138"/>
    </row>
    <row r="4705" spans="1:4" x14ac:dyDescent="0.2">
      <c r="A4705" s="158"/>
      <c r="D4705" s="138"/>
    </row>
    <row r="4706" spans="1:4" x14ac:dyDescent="0.2">
      <c r="A4706" s="158"/>
      <c r="D4706" s="138"/>
    </row>
    <row r="4707" spans="1:4" x14ac:dyDescent="0.2">
      <c r="A4707" s="158"/>
      <c r="D4707" s="138"/>
    </row>
    <row r="4708" spans="1:4" x14ac:dyDescent="0.2">
      <c r="A4708" s="158"/>
      <c r="D4708" s="138"/>
    </row>
    <row r="4709" spans="1:4" x14ac:dyDescent="0.2">
      <c r="A4709" s="158"/>
      <c r="D4709" s="138"/>
    </row>
    <row r="4710" spans="1:4" x14ac:dyDescent="0.2">
      <c r="A4710" s="158"/>
      <c r="D4710" s="138"/>
    </row>
    <row r="4711" spans="1:4" x14ac:dyDescent="0.2">
      <c r="A4711" s="158"/>
      <c r="D4711" s="138"/>
    </row>
    <row r="4712" spans="1:4" x14ac:dyDescent="0.2">
      <c r="A4712" s="158"/>
      <c r="D4712" s="138"/>
    </row>
    <row r="4713" spans="1:4" x14ac:dyDescent="0.2">
      <c r="A4713" s="158"/>
      <c r="D4713" s="138"/>
    </row>
    <row r="4714" spans="1:4" x14ac:dyDescent="0.2">
      <c r="A4714" s="158"/>
      <c r="D4714" s="138"/>
    </row>
    <row r="4715" spans="1:4" x14ac:dyDescent="0.2">
      <c r="A4715" s="158"/>
      <c r="D4715" s="138"/>
    </row>
    <row r="4716" spans="1:4" x14ac:dyDescent="0.2">
      <c r="A4716" s="158"/>
      <c r="D4716" s="138"/>
    </row>
    <row r="4717" spans="1:4" x14ac:dyDescent="0.2">
      <c r="A4717" s="158"/>
      <c r="D4717" s="138"/>
    </row>
    <row r="4718" spans="1:4" x14ac:dyDescent="0.2">
      <c r="A4718" s="158"/>
      <c r="D4718" s="138"/>
    </row>
    <row r="4719" spans="1:4" x14ac:dyDescent="0.2">
      <c r="A4719" s="158"/>
      <c r="D4719" s="138"/>
    </row>
    <row r="4720" spans="1:4" x14ac:dyDescent="0.2">
      <c r="A4720" s="158"/>
      <c r="D4720" s="138"/>
    </row>
    <row r="4721" spans="1:4" x14ac:dyDescent="0.2">
      <c r="A4721" s="158"/>
      <c r="D4721" s="138"/>
    </row>
    <row r="4722" spans="1:4" x14ac:dyDescent="0.2">
      <c r="A4722" s="158"/>
      <c r="D4722" s="138"/>
    </row>
    <row r="4723" spans="1:4" x14ac:dyDescent="0.2">
      <c r="A4723" s="158"/>
      <c r="D4723" s="138"/>
    </row>
    <row r="4724" spans="1:4" x14ac:dyDescent="0.2">
      <c r="A4724" s="158"/>
      <c r="D4724" s="138"/>
    </row>
    <row r="4725" spans="1:4" x14ac:dyDescent="0.2">
      <c r="A4725" s="158"/>
      <c r="D4725" s="138"/>
    </row>
    <row r="4726" spans="1:4" x14ac:dyDescent="0.2">
      <c r="A4726" s="158"/>
      <c r="D4726" s="138"/>
    </row>
    <row r="4727" spans="1:4" x14ac:dyDescent="0.2">
      <c r="A4727" s="158"/>
      <c r="D4727" s="138"/>
    </row>
    <row r="4728" spans="1:4" x14ac:dyDescent="0.2">
      <c r="A4728" s="158"/>
      <c r="D4728" s="138"/>
    </row>
    <row r="4729" spans="1:4" x14ac:dyDescent="0.2">
      <c r="A4729" s="158"/>
      <c r="D4729" s="138"/>
    </row>
    <row r="4730" spans="1:4" x14ac:dyDescent="0.2">
      <c r="A4730" s="158"/>
      <c r="D4730" s="138"/>
    </row>
    <row r="4731" spans="1:4" x14ac:dyDescent="0.2">
      <c r="A4731" s="158"/>
      <c r="D4731" s="138"/>
    </row>
    <row r="4732" spans="1:4" x14ac:dyDescent="0.2">
      <c r="A4732" s="158"/>
      <c r="D4732" s="138"/>
    </row>
    <row r="4733" spans="1:4" x14ac:dyDescent="0.2">
      <c r="A4733" s="158"/>
      <c r="D4733" s="138"/>
    </row>
    <row r="4734" spans="1:4" x14ac:dyDescent="0.2">
      <c r="A4734" s="158"/>
      <c r="D4734" s="138"/>
    </row>
    <row r="4735" spans="1:4" x14ac:dyDescent="0.2">
      <c r="A4735" s="158"/>
      <c r="D4735" s="138"/>
    </row>
    <row r="4736" spans="1:4" x14ac:dyDescent="0.2">
      <c r="A4736" s="158"/>
      <c r="D4736" s="138"/>
    </row>
    <row r="4737" spans="1:4" x14ac:dyDescent="0.2">
      <c r="A4737" s="158"/>
      <c r="D4737" s="138"/>
    </row>
    <row r="4738" spans="1:4" x14ac:dyDescent="0.2">
      <c r="A4738" s="158"/>
      <c r="D4738" s="138"/>
    </row>
    <row r="4739" spans="1:4" x14ac:dyDescent="0.2">
      <c r="A4739" s="158"/>
      <c r="D4739" s="138"/>
    </row>
    <row r="4740" spans="1:4" x14ac:dyDescent="0.2">
      <c r="A4740" s="158"/>
      <c r="D4740" s="138"/>
    </row>
    <row r="4741" spans="1:4" x14ac:dyDescent="0.2">
      <c r="A4741" s="158"/>
      <c r="D4741" s="138"/>
    </row>
    <row r="4742" spans="1:4" x14ac:dyDescent="0.2">
      <c r="A4742" s="158"/>
      <c r="D4742" s="138"/>
    </row>
    <row r="4743" spans="1:4" x14ac:dyDescent="0.2">
      <c r="A4743" s="158"/>
      <c r="D4743" s="138"/>
    </row>
    <row r="4744" spans="1:4" x14ac:dyDescent="0.2">
      <c r="A4744" s="158"/>
      <c r="D4744" s="138"/>
    </row>
    <row r="4745" spans="1:4" x14ac:dyDescent="0.2">
      <c r="A4745" s="158"/>
      <c r="D4745" s="138"/>
    </row>
    <row r="4746" spans="1:4" x14ac:dyDescent="0.2">
      <c r="A4746" s="158"/>
      <c r="D4746" s="138"/>
    </row>
    <row r="4747" spans="1:4" x14ac:dyDescent="0.2">
      <c r="A4747" s="158"/>
      <c r="D4747" s="138"/>
    </row>
    <row r="4748" spans="1:4" x14ac:dyDescent="0.2">
      <c r="A4748" s="158"/>
      <c r="D4748" s="138"/>
    </row>
    <row r="4749" spans="1:4" x14ac:dyDescent="0.2">
      <c r="A4749" s="158"/>
      <c r="D4749" s="138"/>
    </row>
    <row r="4750" spans="1:4" x14ac:dyDescent="0.2">
      <c r="A4750" s="158"/>
      <c r="D4750" s="138"/>
    </row>
    <row r="4751" spans="1:4" x14ac:dyDescent="0.2">
      <c r="A4751" s="158"/>
      <c r="D4751" s="138"/>
    </row>
    <row r="4752" spans="1:4" x14ac:dyDescent="0.2">
      <c r="A4752" s="158"/>
      <c r="D4752" s="138"/>
    </row>
    <row r="4753" spans="1:4" x14ac:dyDescent="0.2">
      <c r="A4753" s="158"/>
      <c r="D4753" s="138"/>
    </row>
    <row r="4754" spans="1:4" x14ac:dyDescent="0.2">
      <c r="A4754" s="158"/>
      <c r="D4754" s="138"/>
    </row>
    <row r="4755" spans="1:4" x14ac:dyDescent="0.2">
      <c r="A4755" s="158"/>
      <c r="D4755" s="138"/>
    </row>
    <row r="4756" spans="1:4" x14ac:dyDescent="0.2">
      <c r="A4756" s="158"/>
      <c r="D4756" s="138"/>
    </row>
    <row r="4757" spans="1:4" x14ac:dyDescent="0.2">
      <c r="A4757" s="158"/>
      <c r="D4757" s="138"/>
    </row>
    <row r="4758" spans="1:4" x14ac:dyDescent="0.2">
      <c r="A4758" s="158"/>
      <c r="D4758" s="138"/>
    </row>
    <row r="4759" spans="1:4" x14ac:dyDescent="0.2">
      <c r="A4759" s="158"/>
      <c r="D4759" s="138"/>
    </row>
    <row r="4760" spans="1:4" x14ac:dyDescent="0.2">
      <c r="A4760" s="158"/>
      <c r="D4760" s="138"/>
    </row>
    <row r="4761" spans="1:4" x14ac:dyDescent="0.2">
      <c r="A4761" s="158"/>
      <c r="D4761" s="138"/>
    </row>
    <row r="4762" spans="1:4" x14ac:dyDescent="0.2">
      <c r="A4762" s="158"/>
      <c r="D4762" s="138"/>
    </row>
    <row r="4763" spans="1:4" x14ac:dyDescent="0.2">
      <c r="A4763" s="158"/>
      <c r="D4763" s="138"/>
    </row>
    <row r="4764" spans="1:4" x14ac:dyDescent="0.2">
      <c r="A4764" s="158"/>
      <c r="D4764" s="138"/>
    </row>
    <row r="4765" spans="1:4" x14ac:dyDescent="0.2">
      <c r="A4765" s="158"/>
      <c r="D4765" s="138"/>
    </row>
    <row r="4766" spans="1:4" x14ac:dyDescent="0.2">
      <c r="A4766" s="158"/>
      <c r="D4766" s="138"/>
    </row>
    <row r="4767" spans="1:4" x14ac:dyDescent="0.2">
      <c r="A4767" s="158"/>
      <c r="D4767" s="138"/>
    </row>
    <row r="4768" spans="1:4" x14ac:dyDescent="0.2">
      <c r="A4768" s="158"/>
      <c r="D4768" s="138"/>
    </row>
    <row r="4769" spans="1:4" x14ac:dyDescent="0.2">
      <c r="A4769" s="158"/>
      <c r="D4769" s="138"/>
    </row>
    <row r="4770" spans="1:4" x14ac:dyDescent="0.2">
      <c r="A4770" s="158"/>
      <c r="D4770" s="138"/>
    </row>
    <row r="4771" spans="1:4" x14ac:dyDescent="0.2">
      <c r="A4771" s="158"/>
      <c r="D4771" s="138"/>
    </row>
    <row r="4772" spans="1:4" x14ac:dyDescent="0.2">
      <c r="A4772" s="158"/>
      <c r="D4772" s="138"/>
    </row>
    <row r="4773" spans="1:4" x14ac:dyDescent="0.2">
      <c r="A4773" s="158"/>
      <c r="D4773" s="138"/>
    </row>
    <row r="4774" spans="1:4" x14ac:dyDescent="0.2">
      <c r="A4774" s="158"/>
      <c r="D4774" s="138"/>
    </row>
    <row r="4775" spans="1:4" x14ac:dyDescent="0.2">
      <c r="A4775" s="158"/>
      <c r="D4775" s="138"/>
    </row>
    <row r="4776" spans="1:4" x14ac:dyDescent="0.2">
      <c r="A4776" s="158"/>
      <c r="D4776" s="138"/>
    </row>
    <row r="4777" spans="1:4" x14ac:dyDescent="0.2">
      <c r="A4777" s="158"/>
      <c r="D4777" s="138"/>
    </row>
    <row r="4778" spans="1:4" x14ac:dyDescent="0.2">
      <c r="A4778" s="158"/>
      <c r="D4778" s="138"/>
    </row>
    <row r="4779" spans="1:4" x14ac:dyDescent="0.2">
      <c r="A4779" s="158"/>
      <c r="D4779" s="138"/>
    </row>
    <row r="4780" spans="1:4" x14ac:dyDescent="0.2">
      <c r="A4780" s="158"/>
      <c r="D4780" s="138"/>
    </row>
    <row r="4781" spans="1:4" x14ac:dyDescent="0.2">
      <c r="A4781" s="158"/>
      <c r="D4781" s="138"/>
    </row>
    <row r="4782" spans="1:4" x14ac:dyDescent="0.2">
      <c r="A4782" s="158"/>
      <c r="D4782" s="138"/>
    </row>
    <row r="4783" spans="1:4" x14ac:dyDescent="0.2">
      <c r="A4783" s="158"/>
      <c r="D4783" s="138"/>
    </row>
    <row r="4784" spans="1:4" x14ac:dyDescent="0.2">
      <c r="A4784" s="158"/>
      <c r="D4784" s="138"/>
    </row>
    <row r="4785" spans="1:4" x14ac:dyDescent="0.2">
      <c r="A4785" s="158"/>
      <c r="D4785" s="138"/>
    </row>
    <row r="4786" spans="1:4" x14ac:dyDescent="0.2">
      <c r="A4786" s="158"/>
      <c r="D4786" s="138"/>
    </row>
    <row r="4787" spans="1:4" x14ac:dyDescent="0.2">
      <c r="A4787" s="158"/>
      <c r="D4787" s="138"/>
    </row>
    <row r="4788" spans="1:4" x14ac:dyDescent="0.2">
      <c r="A4788" s="158"/>
      <c r="D4788" s="138"/>
    </row>
    <row r="4789" spans="1:4" x14ac:dyDescent="0.2">
      <c r="A4789" s="158"/>
      <c r="D4789" s="138"/>
    </row>
    <row r="4790" spans="1:4" x14ac:dyDescent="0.2">
      <c r="A4790" s="158"/>
      <c r="D4790" s="138"/>
    </row>
    <row r="4791" spans="1:4" x14ac:dyDescent="0.2">
      <c r="A4791" s="158"/>
      <c r="D4791" s="138"/>
    </row>
    <row r="4792" spans="1:4" x14ac:dyDescent="0.2">
      <c r="A4792" s="158"/>
      <c r="D4792" s="138"/>
    </row>
    <row r="4793" spans="1:4" x14ac:dyDescent="0.2">
      <c r="A4793" s="158"/>
      <c r="D4793" s="138"/>
    </row>
    <row r="4794" spans="1:4" x14ac:dyDescent="0.2">
      <c r="A4794" s="158"/>
      <c r="D4794" s="138"/>
    </row>
    <row r="4795" spans="1:4" x14ac:dyDescent="0.2">
      <c r="A4795" s="158"/>
      <c r="D4795" s="138"/>
    </row>
    <row r="4796" spans="1:4" x14ac:dyDescent="0.2">
      <c r="A4796" s="158"/>
      <c r="D4796" s="138"/>
    </row>
    <row r="4797" spans="1:4" x14ac:dyDescent="0.2">
      <c r="A4797" s="158"/>
      <c r="D4797" s="138"/>
    </row>
    <row r="4798" spans="1:4" x14ac:dyDescent="0.2">
      <c r="A4798" s="158"/>
      <c r="D4798" s="138"/>
    </row>
    <row r="4799" spans="1:4" x14ac:dyDescent="0.2">
      <c r="A4799" s="158"/>
      <c r="D4799" s="138"/>
    </row>
    <row r="4800" spans="1:4" x14ac:dyDescent="0.2">
      <c r="A4800" s="158"/>
      <c r="D4800" s="138"/>
    </row>
    <row r="4801" spans="1:4" x14ac:dyDescent="0.2">
      <c r="A4801" s="158"/>
      <c r="D4801" s="138"/>
    </row>
    <row r="4802" spans="1:4" x14ac:dyDescent="0.2">
      <c r="A4802" s="158"/>
      <c r="D4802" s="138"/>
    </row>
    <row r="4803" spans="1:4" x14ac:dyDescent="0.2">
      <c r="A4803" s="158"/>
      <c r="D4803" s="138"/>
    </row>
    <row r="4804" spans="1:4" x14ac:dyDescent="0.2">
      <c r="A4804" s="158"/>
      <c r="D4804" s="138"/>
    </row>
    <row r="4805" spans="1:4" x14ac:dyDescent="0.2">
      <c r="A4805" s="158"/>
      <c r="D4805" s="138"/>
    </row>
    <row r="4806" spans="1:4" x14ac:dyDescent="0.2">
      <c r="A4806" s="158"/>
      <c r="D4806" s="138"/>
    </row>
    <row r="4807" spans="1:4" x14ac:dyDescent="0.2">
      <c r="A4807" s="158"/>
      <c r="D4807" s="138"/>
    </row>
    <row r="4808" spans="1:4" x14ac:dyDescent="0.2">
      <c r="A4808" s="158"/>
      <c r="D4808" s="138"/>
    </row>
    <row r="4809" spans="1:4" x14ac:dyDescent="0.2">
      <c r="A4809" s="158"/>
      <c r="D4809" s="138"/>
    </row>
    <row r="4810" spans="1:4" x14ac:dyDescent="0.2">
      <c r="A4810" s="158"/>
      <c r="D4810" s="138"/>
    </row>
    <row r="4811" spans="1:4" x14ac:dyDescent="0.2">
      <c r="A4811" s="158"/>
      <c r="D4811" s="138"/>
    </row>
    <row r="4812" spans="1:4" x14ac:dyDescent="0.2">
      <c r="A4812" s="158"/>
      <c r="D4812" s="138"/>
    </row>
    <row r="4813" spans="1:4" x14ac:dyDescent="0.2">
      <c r="A4813" s="158"/>
      <c r="D4813" s="138"/>
    </row>
    <row r="4814" spans="1:4" x14ac:dyDescent="0.2">
      <c r="A4814" s="158"/>
      <c r="D4814" s="138"/>
    </row>
    <row r="4815" spans="1:4" x14ac:dyDescent="0.2">
      <c r="A4815" s="158"/>
      <c r="D4815" s="138"/>
    </row>
    <row r="4816" spans="1:4" x14ac:dyDescent="0.2">
      <c r="A4816" s="158"/>
      <c r="D4816" s="138"/>
    </row>
    <row r="4817" spans="1:4" x14ac:dyDescent="0.2">
      <c r="A4817" s="158"/>
      <c r="D4817" s="138"/>
    </row>
    <row r="4818" spans="1:4" x14ac:dyDescent="0.2">
      <c r="A4818" s="158"/>
      <c r="D4818" s="138"/>
    </row>
    <row r="4819" spans="1:4" x14ac:dyDescent="0.2">
      <c r="A4819" s="158"/>
      <c r="D4819" s="138"/>
    </row>
    <row r="4820" spans="1:4" x14ac:dyDescent="0.2">
      <c r="A4820" s="158"/>
      <c r="D4820" s="138"/>
    </row>
    <row r="4821" spans="1:4" x14ac:dyDescent="0.2">
      <c r="A4821" s="158"/>
      <c r="D4821" s="138"/>
    </row>
    <row r="4822" spans="1:4" x14ac:dyDescent="0.2">
      <c r="A4822" s="158"/>
      <c r="D4822" s="138"/>
    </row>
    <row r="4823" spans="1:4" x14ac:dyDescent="0.2">
      <c r="A4823" s="158"/>
      <c r="D4823" s="138"/>
    </row>
    <row r="4824" spans="1:4" x14ac:dyDescent="0.2">
      <c r="A4824" s="158"/>
      <c r="D4824" s="138"/>
    </row>
    <row r="4825" spans="1:4" x14ac:dyDescent="0.2">
      <c r="A4825" s="158"/>
      <c r="D4825" s="138"/>
    </row>
    <row r="4826" spans="1:4" x14ac:dyDescent="0.2">
      <c r="A4826" s="158"/>
      <c r="D4826" s="138"/>
    </row>
    <row r="4827" spans="1:4" x14ac:dyDescent="0.2">
      <c r="A4827" s="158"/>
      <c r="D4827" s="138"/>
    </row>
    <row r="4828" spans="1:4" x14ac:dyDescent="0.2">
      <c r="A4828" s="158"/>
      <c r="D4828" s="138"/>
    </row>
    <row r="4829" spans="1:4" x14ac:dyDescent="0.2">
      <c r="A4829" s="158"/>
      <c r="D4829" s="138"/>
    </row>
    <row r="4830" spans="1:4" x14ac:dyDescent="0.2">
      <c r="A4830" s="158"/>
      <c r="D4830" s="138"/>
    </row>
    <row r="4831" spans="1:4" x14ac:dyDescent="0.2">
      <c r="A4831" s="158"/>
      <c r="D4831" s="138"/>
    </row>
    <row r="4832" spans="1:4" x14ac:dyDescent="0.2">
      <c r="A4832" s="158"/>
      <c r="D4832" s="138"/>
    </row>
    <row r="4833" spans="1:4" x14ac:dyDescent="0.2">
      <c r="A4833" s="158"/>
      <c r="D4833" s="138"/>
    </row>
    <row r="4834" spans="1:4" x14ac:dyDescent="0.2">
      <c r="A4834" s="158"/>
      <c r="D4834" s="138"/>
    </row>
    <row r="4835" spans="1:4" x14ac:dyDescent="0.2">
      <c r="A4835" s="158"/>
      <c r="D4835" s="138"/>
    </row>
    <row r="4836" spans="1:4" x14ac:dyDescent="0.2">
      <c r="A4836" s="158"/>
      <c r="D4836" s="138"/>
    </row>
    <row r="4837" spans="1:4" x14ac:dyDescent="0.2">
      <c r="A4837" s="158"/>
      <c r="D4837" s="138"/>
    </row>
    <row r="4838" spans="1:4" x14ac:dyDescent="0.2">
      <c r="A4838" s="158"/>
      <c r="D4838" s="138"/>
    </row>
    <row r="4839" spans="1:4" x14ac:dyDescent="0.2">
      <c r="A4839" s="158"/>
      <c r="D4839" s="138"/>
    </row>
    <row r="4840" spans="1:4" x14ac:dyDescent="0.2">
      <c r="A4840" s="158"/>
      <c r="D4840" s="138"/>
    </row>
    <row r="4841" spans="1:4" x14ac:dyDescent="0.2">
      <c r="A4841" s="158"/>
      <c r="D4841" s="138"/>
    </row>
    <row r="4842" spans="1:4" x14ac:dyDescent="0.2">
      <c r="A4842" s="158"/>
      <c r="D4842" s="138"/>
    </row>
    <row r="4843" spans="1:4" x14ac:dyDescent="0.2">
      <c r="A4843" s="158"/>
      <c r="D4843" s="138"/>
    </row>
    <row r="4844" spans="1:4" x14ac:dyDescent="0.2">
      <c r="A4844" s="158"/>
      <c r="D4844" s="138"/>
    </row>
    <row r="4845" spans="1:4" x14ac:dyDescent="0.2">
      <c r="A4845" s="158"/>
      <c r="D4845" s="138"/>
    </row>
    <row r="4846" spans="1:4" x14ac:dyDescent="0.2">
      <c r="A4846" s="158"/>
      <c r="D4846" s="138"/>
    </row>
    <row r="4847" spans="1:4" x14ac:dyDescent="0.2">
      <c r="A4847" s="158"/>
      <c r="D4847" s="138"/>
    </row>
    <row r="4848" spans="1:4" x14ac:dyDescent="0.2">
      <c r="A4848" s="158"/>
      <c r="D4848" s="138"/>
    </row>
    <row r="4849" spans="1:4" x14ac:dyDescent="0.2">
      <c r="A4849" s="158"/>
      <c r="D4849" s="138"/>
    </row>
    <row r="4850" spans="1:4" x14ac:dyDescent="0.2">
      <c r="A4850" s="158"/>
      <c r="D4850" s="138"/>
    </row>
    <row r="4851" spans="1:4" x14ac:dyDescent="0.2">
      <c r="A4851" s="158"/>
      <c r="D4851" s="138"/>
    </row>
    <row r="4852" spans="1:4" x14ac:dyDescent="0.2">
      <c r="A4852" s="158"/>
      <c r="D4852" s="138"/>
    </row>
    <row r="4853" spans="1:4" x14ac:dyDescent="0.2">
      <c r="A4853" s="158"/>
      <c r="D4853" s="138"/>
    </row>
    <row r="4854" spans="1:4" x14ac:dyDescent="0.2">
      <c r="A4854" s="158"/>
      <c r="D4854" s="138"/>
    </row>
    <row r="4855" spans="1:4" x14ac:dyDescent="0.2">
      <c r="A4855" s="158"/>
      <c r="D4855" s="138"/>
    </row>
    <row r="4856" spans="1:4" x14ac:dyDescent="0.2">
      <c r="A4856" s="158"/>
      <c r="D4856" s="138"/>
    </row>
    <row r="4857" spans="1:4" x14ac:dyDescent="0.2">
      <c r="A4857" s="158"/>
      <c r="D4857" s="138"/>
    </row>
    <row r="4858" spans="1:4" x14ac:dyDescent="0.2">
      <c r="A4858" s="158"/>
      <c r="D4858" s="138"/>
    </row>
    <row r="4859" spans="1:4" x14ac:dyDescent="0.2">
      <c r="A4859" s="158"/>
      <c r="D4859" s="138"/>
    </row>
    <row r="4860" spans="1:4" x14ac:dyDescent="0.2">
      <c r="A4860" s="158"/>
      <c r="D4860" s="138"/>
    </row>
    <row r="4861" spans="1:4" x14ac:dyDescent="0.2">
      <c r="A4861" s="158"/>
      <c r="D4861" s="138"/>
    </row>
    <row r="4862" spans="1:4" x14ac:dyDescent="0.2">
      <c r="A4862" s="158"/>
      <c r="D4862" s="138"/>
    </row>
    <row r="4863" spans="1:4" x14ac:dyDescent="0.2">
      <c r="A4863" s="158"/>
      <c r="D4863" s="138"/>
    </row>
    <row r="4864" spans="1:4" x14ac:dyDescent="0.2">
      <c r="A4864" s="158"/>
      <c r="D4864" s="138"/>
    </row>
    <row r="4865" spans="1:4" x14ac:dyDescent="0.2">
      <c r="A4865" s="158"/>
      <c r="D4865" s="138"/>
    </row>
    <row r="4866" spans="1:4" x14ac:dyDescent="0.2">
      <c r="A4866" s="158"/>
      <c r="D4866" s="138"/>
    </row>
    <row r="4867" spans="1:4" x14ac:dyDescent="0.2">
      <c r="A4867" s="158"/>
      <c r="D4867" s="138"/>
    </row>
    <row r="4868" spans="1:4" x14ac:dyDescent="0.2">
      <c r="A4868" s="158"/>
      <c r="D4868" s="138"/>
    </row>
    <row r="4869" spans="1:4" x14ac:dyDescent="0.2">
      <c r="A4869" s="158"/>
      <c r="D4869" s="138"/>
    </row>
    <row r="4870" spans="1:4" x14ac:dyDescent="0.2">
      <c r="A4870" s="158"/>
      <c r="D4870" s="138"/>
    </row>
    <row r="4871" spans="1:4" x14ac:dyDescent="0.2">
      <c r="A4871" s="158"/>
      <c r="D4871" s="138"/>
    </row>
    <row r="4872" spans="1:4" x14ac:dyDescent="0.2">
      <c r="A4872" s="158"/>
      <c r="D4872" s="138"/>
    </row>
    <row r="4873" spans="1:4" x14ac:dyDescent="0.2">
      <c r="A4873" s="158"/>
      <c r="D4873" s="138"/>
    </row>
    <row r="4874" spans="1:4" x14ac:dyDescent="0.2">
      <c r="A4874" s="158"/>
      <c r="D4874" s="138"/>
    </row>
    <row r="4875" spans="1:4" x14ac:dyDescent="0.2">
      <c r="A4875" s="158"/>
      <c r="D4875" s="138"/>
    </row>
    <row r="4876" spans="1:4" x14ac:dyDescent="0.2">
      <c r="A4876" s="158"/>
      <c r="D4876" s="138"/>
    </row>
    <row r="4877" spans="1:4" x14ac:dyDescent="0.2">
      <c r="A4877" s="158"/>
      <c r="D4877" s="138"/>
    </row>
    <row r="4878" spans="1:4" x14ac:dyDescent="0.2">
      <c r="A4878" s="158"/>
      <c r="D4878" s="138"/>
    </row>
    <row r="4879" spans="1:4" x14ac:dyDescent="0.2">
      <c r="A4879" s="158"/>
      <c r="D4879" s="138"/>
    </row>
    <row r="4880" spans="1:4" x14ac:dyDescent="0.2">
      <c r="A4880" s="158"/>
      <c r="D4880" s="138"/>
    </row>
    <row r="4881" spans="1:4" x14ac:dyDescent="0.2">
      <c r="A4881" s="158"/>
      <c r="D4881" s="138"/>
    </row>
    <row r="4882" spans="1:4" x14ac:dyDescent="0.2">
      <c r="A4882" s="158"/>
      <c r="D4882" s="138"/>
    </row>
    <row r="4883" spans="1:4" x14ac:dyDescent="0.2">
      <c r="A4883" s="158"/>
      <c r="D4883" s="138"/>
    </row>
    <row r="4884" spans="1:4" x14ac:dyDescent="0.2">
      <c r="A4884" s="158"/>
      <c r="D4884" s="138"/>
    </row>
    <row r="4885" spans="1:4" x14ac:dyDescent="0.2">
      <c r="A4885" s="158"/>
      <c r="D4885" s="138"/>
    </row>
    <row r="4886" spans="1:4" x14ac:dyDescent="0.2">
      <c r="A4886" s="158"/>
      <c r="D4886" s="138"/>
    </row>
    <row r="4887" spans="1:4" x14ac:dyDescent="0.2">
      <c r="A4887" s="158"/>
      <c r="D4887" s="138"/>
    </row>
    <row r="4888" spans="1:4" x14ac:dyDescent="0.2">
      <c r="A4888" s="158"/>
      <c r="D4888" s="138"/>
    </row>
    <row r="4889" spans="1:4" x14ac:dyDescent="0.2">
      <c r="A4889" s="158"/>
      <c r="D4889" s="138"/>
    </row>
    <row r="4890" spans="1:4" x14ac:dyDescent="0.2">
      <c r="A4890" s="158"/>
      <c r="D4890" s="138"/>
    </row>
    <row r="4891" spans="1:4" x14ac:dyDescent="0.2">
      <c r="A4891" s="158"/>
      <c r="D4891" s="138"/>
    </row>
    <row r="4892" spans="1:4" x14ac:dyDescent="0.2">
      <c r="A4892" s="158"/>
      <c r="D4892" s="138"/>
    </row>
    <row r="4893" spans="1:4" x14ac:dyDescent="0.2">
      <c r="A4893" s="158"/>
      <c r="D4893" s="138"/>
    </row>
    <row r="4894" spans="1:4" x14ac:dyDescent="0.2">
      <c r="A4894" s="158"/>
      <c r="D4894" s="138"/>
    </row>
    <row r="4895" spans="1:4" x14ac:dyDescent="0.2">
      <c r="A4895" s="158"/>
      <c r="D4895" s="138"/>
    </row>
    <row r="4896" spans="1:4" x14ac:dyDescent="0.2">
      <c r="A4896" s="158"/>
      <c r="D4896" s="138"/>
    </row>
    <row r="4897" spans="1:4" x14ac:dyDescent="0.2">
      <c r="A4897" s="158"/>
      <c r="D4897" s="138"/>
    </row>
    <row r="4898" spans="1:4" x14ac:dyDescent="0.2">
      <c r="A4898" s="158"/>
      <c r="D4898" s="138"/>
    </row>
    <row r="4899" spans="1:4" x14ac:dyDescent="0.2">
      <c r="A4899" s="158"/>
      <c r="D4899" s="138"/>
    </row>
    <row r="4900" spans="1:4" x14ac:dyDescent="0.2">
      <c r="A4900" s="158"/>
      <c r="D4900" s="138"/>
    </row>
    <row r="4901" spans="1:4" x14ac:dyDescent="0.2">
      <c r="A4901" s="158"/>
      <c r="D4901" s="138"/>
    </row>
    <row r="4902" spans="1:4" x14ac:dyDescent="0.2">
      <c r="A4902" s="158"/>
      <c r="D4902" s="138"/>
    </row>
    <row r="4903" spans="1:4" x14ac:dyDescent="0.2">
      <c r="A4903" s="158"/>
      <c r="D4903" s="138"/>
    </row>
    <row r="4904" spans="1:4" x14ac:dyDescent="0.2">
      <c r="A4904" s="158"/>
      <c r="D4904" s="138"/>
    </row>
    <row r="4905" spans="1:4" x14ac:dyDescent="0.2">
      <c r="A4905" s="158"/>
      <c r="D4905" s="138"/>
    </row>
    <row r="4906" spans="1:4" x14ac:dyDescent="0.2">
      <c r="A4906" s="158"/>
      <c r="D4906" s="138"/>
    </row>
    <row r="4907" spans="1:4" x14ac:dyDescent="0.2">
      <c r="A4907" s="158"/>
      <c r="D4907" s="138"/>
    </row>
    <row r="4908" spans="1:4" x14ac:dyDescent="0.2">
      <c r="A4908" s="158"/>
      <c r="D4908" s="138"/>
    </row>
    <row r="4909" spans="1:4" x14ac:dyDescent="0.2">
      <c r="A4909" s="158"/>
      <c r="D4909" s="138"/>
    </row>
    <row r="4910" spans="1:4" x14ac:dyDescent="0.2">
      <c r="A4910" s="158"/>
      <c r="D4910" s="138"/>
    </row>
    <row r="4911" spans="1:4" x14ac:dyDescent="0.2">
      <c r="A4911" s="158"/>
      <c r="D4911" s="138"/>
    </row>
    <row r="4912" spans="1:4" x14ac:dyDescent="0.2">
      <c r="A4912" s="158"/>
      <c r="D4912" s="138"/>
    </row>
    <row r="4913" spans="1:4" x14ac:dyDescent="0.2">
      <c r="A4913" s="158"/>
      <c r="D4913" s="138"/>
    </row>
    <row r="4914" spans="1:4" x14ac:dyDescent="0.2">
      <c r="A4914" s="158"/>
      <c r="D4914" s="138"/>
    </row>
    <row r="4915" spans="1:4" x14ac:dyDescent="0.2">
      <c r="A4915" s="158"/>
      <c r="D4915" s="138"/>
    </row>
    <row r="4916" spans="1:4" x14ac:dyDescent="0.2">
      <c r="A4916" s="158"/>
      <c r="D4916" s="138"/>
    </row>
    <row r="4917" spans="1:4" x14ac:dyDescent="0.2">
      <c r="A4917" s="158"/>
      <c r="D4917" s="138"/>
    </row>
    <row r="4918" spans="1:4" x14ac:dyDescent="0.2">
      <c r="A4918" s="158"/>
      <c r="D4918" s="138"/>
    </row>
    <row r="4919" spans="1:4" x14ac:dyDescent="0.2">
      <c r="A4919" s="158"/>
      <c r="D4919" s="138"/>
    </row>
    <row r="4920" spans="1:4" x14ac:dyDescent="0.2">
      <c r="A4920" s="158"/>
      <c r="D4920" s="138"/>
    </row>
    <row r="4921" spans="1:4" x14ac:dyDescent="0.2">
      <c r="A4921" s="158"/>
      <c r="D4921" s="138"/>
    </row>
    <row r="4922" spans="1:4" x14ac:dyDescent="0.2">
      <c r="A4922" s="158"/>
      <c r="D4922" s="138"/>
    </row>
    <row r="4923" spans="1:4" x14ac:dyDescent="0.2">
      <c r="A4923" s="158"/>
      <c r="D4923" s="138"/>
    </row>
    <row r="4924" spans="1:4" x14ac:dyDescent="0.2">
      <c r="A4924" s="158"/>
      <c r="D4924" s="138"/>
    </row>
    <row r="4925" spans="1:4" x14ac:dyDescent="0.2">
      <c r="A4925" s="158"/>
      <c r="D4925" s="138"/>
    </row>
    <row r="4926" spans="1:4" x14ac:dyDescent="0.2">
      <c r="A4926" s="158"/>
      <c r="D4926" s="138"/>
    </row>
    <row r="4927" spans="1:4" x14ac:dyDescent="0.2">
      <c r="A4927" s="158"/>
      <c r="D4927" s="138"/>
    </row>
    <row r="4928" spans="1:4" x14ac:dyDescent="0.2">
      <c r="A4928" s="158"/>
      <c r="D4928" s="138"/>
    </row>
    <row r="4929" spans="1:4" x14ac:dyDescent="0.2">
      <c r="A4929" s="158"/>
      <c r="D4929" s="138"/>
    </row>
    <row r="4930" spans="1:4" x14ac:dyDescent="0.2">
      <c r="A4930" s="158"/>
      <c r="D4930" s="138"/>
    </row>
    <row r="4931" spans="1:4" x14ac:dyDescent="0.2">
      <c r="A4931" s="158"/>
      <c r="D4931" s="138"/>
    </row>
    <row r="4932" spans="1:4" x14ac:dyDescent="0.2">
      <c r="A4932" s="158"/>
      <c r="D4932" s="138"/>
    </row>
    <row r="4933" spans="1:4" x14ac:dyDescent="0.2">
      <c r="A4933" s="158"/>
      <c r="D4933" s="138"/>
    </row>
    <row r="4934" spans="1:4" x14ac:dyDescent="0.2">
      <c r="A4934" s="158"/>
      <c r="D4934" s="138"/>
    </row>
    <row r="4935" spans="1:4" x14ac:dyDescent="0.2">
      <c r="A4935" s="158"/>
      <c r="D4935" s="138"/>
    </row>
    <row r="4936" spans="1:4" x14ac:dyDescent="0.2">
      <c r="A4936" s="158"/>
      <c r="D4936" s="138"/>
    </row>
    <row r="4937" spans="1:4" x14ac:dyDescent="0.2">
      <c r="A4937" s="158"/>
      <c r="D4937" s="138"/>
    </row>
    <row r="4938" spans="1:4" x14ac:dyDescent="0.2">
      <c r="A4938" s="158"/>
      <c r="D4938" s="138"/>
    </row>
    <row r="4939" spans="1:4" x14ac:dyDescent="0.2">
      <c r="A4939" s="158"/>
      <c r="D4939" s="138"/>
    </row>
    <row r="4940" spans="1:4" x14ac:dyDescent="0.2">
      <c r="A4940" s="158"/>
      <c r="D4940" s="138"/>
    </row>
    <row r="4941" spans="1:4" x14ac:dyDescent="0.2">
      <c r="A4941" s="158"/>
      <c r="D4941" s="138"/>
    </row>
    <row r="4942" spans="1:4" x14ac:dyDescent="0.2">
      <c r="A4942" s="158"/>
      <c r="D4942" s="138"/>
    </row>
    <row r="4943" spans="1:4" x14ac:dyDescent="0.2">
      <c r="A4943" s="158"/>
      <c r="D4943" s="138"/>
    </row>
    <row r="4944" spans="1:4" x14ac:dyDescent="0.2">
      <c r="A4944" s="158"/>
      <c r="D4944" s="138"/>
    </row>
    <row r="4945" spans="1:4" x14ac:dyDescent="0.2">
      <c r="A4945" s="158"/>
      <c r="D4945" s="138"/>
    </row>
    <row r="4946" spans="1:4" x14ac:dyDescent="0.2">
      <c r="A4946" s="158"/>
      <c r="D4946" s="138"/>
    </row>
    <row r="4947" spans="1:4" x14ac:dyDescent="0.2">
      <c r="A4947" s="158"/>
      <c r="D4947" s="138"/>
    </row>
    <row r="4948" spans="1:4" x14ac:dyDescent="0.2">
      <c r="A4948" s="158"/>
      <c r="D4948" s="138"/>
    </row>
    <row r="4949" spans="1:4" x14ac:dyDescent="0.2">
      <c r="A4949" s="158"/>
      <c r="D4949" s="138"/>
    </row>
    <row r="4950" spans="1:4" x14ac:dyDescent="0.2">
      <c r="A4950" s="158"/>
      <c r="D4950" s="138"/>
    </row>
    <row r="4951" spans="1:4" x14ac:dyDescent="0.2">
      <c r="A4951" s="158"/>
      <c r="D4951" s="138"/>
    </row>
    <row r="4952" spans="1:4" x14ac:dyDescent="0.2">
      <c r="A4952" s="158"/>
      <c r="D4952" s="138"/>
    </row>
    <row r="4953" spans="1:4" x14ac:dyDescent="0.2">
      <c r="A4953" s="158"/>
      <c r="D4953" s="138"/>
    </row>
    <row r="4954" spans="1:4" x14ac:dyDescent="0.2">
      <c r="A4954" s="158"/>
      <c r="D4954" s="138"/>
    </row>
    <row r="4955" spans="1:4" x14ac:dyDescent="0.2">
      <c r="A4955" s="158"/>
      <c r="D4955" s="138"/>
    </row>
    <row r="4956" spans="1:4" x14ac:dyDescent="0.2">
      <c r="A4956" s="158"/>
      <c r="D4956" s="138"/>
    </row>
    <row r="4957" spans="1:4" x14ac:dyDescent="0.2">
      <c r="A4957" s="158"/>
      <c r="D4957" s="138"/>
    </row>
    <row r="4958" spans="1:4" x14ac:dyDescent="0.2">
      <c r="A4958" s="158"/>
      <c r="D4958" s="138"/>
    </row>
    <row r="4959" spans="1:4" x14ac:dyDescent="0.2">
      <c r="A4959" s="158"/>
      <c r="D4959" s="138"/>
    </row>
    <row r="4960" spans="1:4" x14ac:dyDescent="0.2">
      <c r="A4960" s="158"/>
      <c r="D4960" s="138"/>
    </row>
    <row r="4961" spans="1:4" x14ac:dyDescent="0.2">
      <c r="A4961" s="158"/>
      <c r="D4961" s="138"/>
    </row>
    <row r="4962" spans="1:4" x14ac:dyDescent="0.2">
      <c r="A4962" s="158"/>
      <c r="D4962" s="138"/>
    </row>
    <row r="4963" spans="1:4" x14ac:dyDescent="0.2">
      <c r="A4963" s="158"/>
      <c r="D4963" s="138"/>
    </row>
    <row r="4964" spans="1:4" x14ac:dyDescent="0.2">
      <c r="A4964" s="158"/>
      <c r="D4964" s="138"/>
    </row>
    <row r="4965" spans="1:4" x14ac:dyDescent="0.2">
      <c r="A4965" s="158"/>
      <c r="D4965" s="138"/>
    </row>
    <row r="4966" spans="1:4" x14ac:dyDescent="0.2">
      <c r="A4966" s="158"/>
      <c r="D4966" s="138"/>
    </row>
    <row r="4967" spans="1:4" x14ac:dyDescent="0.2">
      <c r="A4967" s="158"/>
      <c r="D4967" s="138"/>
    </row>
    <row r="4968" spans="1:4" x14ac:dyDescent="0.2">
      <c r="A4968" s="158"/>
      <c r="D4968" s="138"/>
    </row>
    <row r="4969" spans="1:4" x14ac:dyDescent="0.2">
      <c r="A4969" s="158"/>
      <c r="D4969" s="138"/>
    </row>
    <row r="4970" spans="1:4" x14ac:dyDescent="0.2">
      <c r="A4970" s="158"/>
      <c r="D4970" s="138"/>
    </row>
    <row r="4971" spans="1:4" x14ac:dyDescent="0.2">
      <c r="A4971" s="158"/>
      <c r="D4971" s="138"/>
    </row>
    <row r="4972" spans="1:4" x14ac:dyDescent="0.2">
      <c r="A4972" s="158"/>
      <c r="D4972" s="138"/>
    </row>
    <row r="4973" spans="1:4" x14ac:dyDescent="0.2">
      <c r="A4973" s="158"/>
      <c r="D4973" s="138"/>
    </row>
    <row r="4974" spans="1:4" x14ac:dyDescent="0.2">
      <c r="A4974" s="158"/>
      <c r="D4974" s="138"/>
    </row>
    <row r="4975" spans="1:4" x14ac:dyDescent="0.2">
      <c r="A4975" s="158"/>
      <c r="D4975" s="138"/>
    </row>
    <row r="4976" spans="1:4" x14ac:dyDescent="0.2">
      <c r="A4976" s="158"/>
      <c r="D4976" s="138"/>
    </row>
    <row r="4977" spans="1:4" x14ac:dyDescent="0.2">
      <c r="A4977" s="158"/>
      <c r="D4977" s="138"/>
    </row>
    <row r="4978" spans="1:4" x14ac:dyDescent="0.2">
      <c r="A4978" s="158"/>
      <c r="D4978" s="138"/>
    </row>
    <row r="4979" spans="1:4" x14ac:dyDescent="0.2">
      <c r="A4979" s="158"/>
      <c r="D4979" s="138"/>
    </row>
    <row r="4980" spans="1:4" x14ac:dyDescent="0.2">
      <c r="A4980" s="158"/>
      <c r="D4980" s="138"/>
    </row>
    <row r="4981" spans="1:4" x14ac:dyDescent="0.2">
      <c r="A4981" s="158"/>
      <c r="D4981" s="138"/>
    </row>
    <row r="4982" spans="1:4" x14ac:dyDescent="0.2">
      <c r="A4982" s="158"/>
      <c r="D4982" s="138"/>
    </row>
    <row r="4983" spans="1:4" x14ac:dyDescent="0.2">
      <c r="A4983" s="158"/>
      <c r="D4983" s="138"/>
    </row>
    <row r="4984" spans="1:4" x14ac:dyDescent="0.2">
      <c r="A4984" s="158"/>
      <c r="D4984" s="138"/>
    </row>
    <row r="4985" spans="1:4" x14ac:dyDescent="0.2">
      <c r="A4985" s="158"/>
      <c r="D4985" s="138"/>
    </row>
    <row r="4986" spans="1:4" x14ac:dyDescent="0.2">
      <c r="A4986" s="158"/>
      <c r="D4986" s="138"/>
    </row>
    <row r="4987" spans="1:4" x14ac:dyDescent="0.2">
      <c r="A4987" s="158"/>
      <c r="D4987" s="138"/>
    </row>
    <row r="4988" spans="1:4" x14ac:dyDescent="0.2">
      <c r="A4988" s="158"/>
      <c r="D4988" s="138"/>
    </row>
    <row r="4989" spans="1:4" x14ac:dyDescent="0.2">
      <c r="A4989" s="158"/>
      <c r="D4989" s="138"/>
    </row>
    <row r="4990" spans="1:4" x14ac:dyDescent="0.2">
      <c r="A4990" s="158"/>
      <c r="D4990" s="138"/>
    </row>
    <row r="4991" spans="1:4" x14ac:dyDescent="0.2">
      <c r="A4991" s="158"/>
      <c r="D4991" s="138"/>
    </row>
    <row r="4992" spans="1:4" x14ac:dyDescent="0.2">
      <c r="A4992" s="158"/>
      <c r="D4992" s="138"/>
    </row>
    <row r="4993" spans="1:4" x14ac:dyDescent="0.2">
      <c r="A4993" s="158"/>
      <c r="D4993" s="138"/>
    </row>
  </sheetData>
  <mergeCells count="85">
    <mergeCell ref="B744:D744"/>
    <mergeCell ref="B749:D749"/>
    <mergeCell ref="B718:D718"/>
    <mergeCell ref="B723:D723"/>
    <mergeCell ref="B728:D728"/>
    <mergeCell ref="B732:G732"/>
    <mergeCell ref="B734:D734"/>
    <mergeCell ref="B739:D739"/>
    <mergeCell ref="B713:D713"/>
    <mergeCell ref="B555:D555"/>
    <mergeCell ref="B559:G559"/>
    <mergeCell ref="B560:D560"/>
    <mergeCell ref="B563:G563"/>
    <mergeCell ref="B598:D598"/>
    <mergeCell ref="B636:G636"/>
    <mergeCell ref="B639:G639"/>
    <mergeCell ref="B680:G680"/>
    <mergeCell ref="B687:G687"/>
    <mergeCell ref="B693:D693"/>
    <mergeCell ref="B711:G711"/>
    <mergeCell ref="B554:G554"/>
    <mergeCell ref="B454:G454"/>
    <mergeCell ref="B461:G461"/>
    <mergeCell ref="B462:D462"/>
    <mergeCell ref="B477:G477"/>
    <mergeCell ref="B478:D478"/>
    <mergeCell ref="B481:G481"/>
    <mergeCell ref="B483:G483"/>
    <mergeCell ref="B487:G487"/>
    <mergeCell ref="B491:G491"/>
    <mergeCell ref="B500:G500"/>
    <mergeCell ref="B551:D551"/>
    <mergeCell ref="B450:G450"/>
    <mergeCell ref="B216:D216"/>
    <mergeCell ref="B253:G253"/>
    <mergeCell ref="B290:D290"/>
    <mergeCell ref="B333:D333"/>
    <mergeCell ref="B342:G342"/>
    <mergeCell ref="B359:D359"/>
    <mergeCell ref="B374:D374"/>
    <mergeCell ref="B375:D375"/>
    <mergeCell ref="B376:D376"/>
    <mergeCell ref="B407:G407"/>
    <mergeCell ref="B420:D420"/>
    <mergeCell ref="B213:D213"/>
    <mergeCell ref="B173:D173"/>
    <mergeCell ref="B177:G177"/>
    <mergeCell ref="B181:G181"/>
    <mergeCell ref="B182:D182"/>
    <mergeCell ref="B185:G185"/>
    <mergeCell ref="B186:D186"/>
    <mergeCell ref="B189:G189"/>
    <mergeCell ref="B195:D195"/>
    <mergeCell ref="B205:D205"/>
    <mergeCell ref="B208:G208"/>
    <mergeCell ref="B212:G212"/>
    <mergeCell ref="B172:D172"/>
    <mergeCell ref="B133:D133"/>
    <mergeCell ref="B138:D138"/>
    <mergeCell ref="B140:G140"/>
    <mergeCell ref="B144:D144"/>
    <mergeCell ref="B150:D150"/>
    <mergeCell ref="B152:D152"/>
    <mergeCell ref="B155:G155"/>
    <mergeCell ref="B156:D156"/>
    <mergeCell ref="B157:D157"/>
    <mergeCell ref="B161:G161"/>
    <mergeCell ref="B171:G171"/>
    <mergeCell ref="B126:G126"/>
    <mergeCell ref="C7:G7"/>
    <mergeCell ref="B25:D25"/>
    <mergeCell ref="B27:D27"/>
    <mergeCell ref="B98:G98"/>
    <mergeCell ref="B99:D99"/>
    <mergeCell ref="B105:D105"/>
    <mergeCell ref="B106:D106"/>
    <mergeCell ref="B110:D110"/>
    <mergeCell ref="B122:G122"/>
    <mergeCell ref="B123:D123"/>
    <mergeCell ref="C6:G6"/>
    <mergeCell ref="A1:G1"/>
    <mergeCell ref="C2:G2"/>
    <mergeCell ref="C3:G3"/>
    <mergeCell ref="C4:G4"/>
    <mergeCell ref="C5:G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4990"/>
  <sheetViews>
    <sheetView topLeftCell="A59" workbookViewId="0">
      <selection activeCell="E72" sqref="E72"/>
    </sheetView>
  </sheetViews>
  <sheetFormatPr defaultRowHeight="12.75" x14ac:dyDescent="0.2"/>
  <cols>
    <col min="1" max="1" width="4.28515625" customWidth="1"/>
    <col min="2" max="2" width="14.42578125" style="161" customWidth="1"/>
    <col min="3" max="3" width="63.7109375" style="161" customWidth="1"/>
    <col min="4" max="4" width="4.5703125" customWidth="1"/>
    <col min="5" max="5" width="10.5703125" customWidth="1"/>
    <col min="6" max="6" width="9.85546875" customWidth="1"/>
    <col min="7" max="7" width="12.7109375" customWidth="1"/>
    <col min="8" max="17" width="0" hidden="1" customWidth="1"/>
    <col min="20" max="23" width="0" hidden="1" customWidth="1"/>
    <col min="25" max="25" width="10.140625" bestFit="1" customWidth="1"/>
    <col min="29" max="33" width="0" hidden="1" customWidth="1"/>
    <col min="34" max="34" width="112.5703125" hidden="1" customWidth="1"/>
    <col min="35" max="36" width="81.42578125" hidden="1" customWidth="1"/>
    <col min="37" max="39" width="0" hidden="1" customWidth="1"/>
  </cols>
  <sheetData>
    <row r="1" spans="1:36" ht="15.95" customHeight="1" x14ac:dyDescent="0.25">
      <c r="A1" s="301" t="s">
        <v>156</v>
      </c>
      <c r="B1" s="301"/>
      <c r="C1" s="301"/>
      <c r="D1" s="301"/>
      <c r="E1" s="301"/>
      <c r="F1" s="301"/>
      <c r="G1" s="301"/>
      <c r="AE1" t="s">
        <v>157</v>
      </c>
    </row>
    <row r="2" spans="1:36" ht="15.95" customHeight="1" x14ac:dyDescent="0.2">
      <c r="A2" s="159" t="s">
        <v>7</v>
      </c>
      <c r="B2" s="251" t="s">
        <v>45</v>
      </c>
      <c r="C2" s="302" t="s">
        <v>44</v>
      </c>
      <c r="D2" s="303"/>
      <c r="E2" s="303"/>
      <c r="F2" s="303"/>
      <c r="G2" s="304"/>
      <c r="AE2" t="s">
        <v>158</v>
      </c>
    </row>
    <row r="3" spans="1:36" ht="15.95" hidden="1" customHeight="1" x14ac:dyDescent="0.2">
      <c r="A3" s="159" t="s">
        <v>8</v>
      </c>
      <c r="B3" s="251"/>
      <c r="C3" s="303"/>
      <c r="D3" s="303"/>
      <c r="E3" s="303"/>
      <c r="F3" s="303"/>
      <c r="G3" s="304"/>
      <c r="AE3" t="s">
        <v>159</v>
      </c>
    </row>
    <row r="4" spans="1:36" ht="15.95" hidden="1" customHeight="1" x14ac:dyDescent="0.2">
      <c r="A4" s="159" t="s">
        <v>9</v>
      </c>
      <c r="B4" s="251" t="s">
        <v>2641</v>
      </c>
      <c r="C4" s="302" t="s">
        <v>44</v>
      </c>
      <c r="D4" s="303"/>
      <c r="E4" s="303"/>
      <c r="F4" s="303"/>
      <c r="G4" s="304"/>
      <c r="AE4" t="s">
        <v>160</v>
      </c>
    </row>
    <row r="5" spans="1:36" ht="15.95" hidden="1" customHeight="1" x14ac:dyDescent="0.2">
      <c r="A5" s="159" t="s">
        <v>161</v>
      </c>
      <c r="B5" s="251" t="s">
        <v>2641</v>
      </c>
      <c r="C5" s="302" t="s">
        <v>44</v>
      </c>
      <c r="D5" s="302"/>
      <c r="E5" s="302"/>
      <c r="F5" s="302"/>
      <c r="G5" s="305"/>
      <c r="H5" s="163"/>
      <c r="I5" s="163"/>
      <c r="J5" s="163"/>
      <c r="K5" s="163"/>
      <c r="L5" s="163"/>
      <c r="M5" s="163"/>
      <c r="N5" s="163"/>
      <c r="O5" s="163"/>
      <c r="P5" s="163"/>
      <c r="Q5" s="163"/>
      <c r="R5" s="163"/>
      <c r="S5" s="163"/>
      <c r="T5" s="163"/>
      <c r="U5" s="163"/>
      <c r="V5" s="163"/>
      <c r="W5" s="163"/>
      <c r="X5" s="163"/>
      <c r="Y5" s="163"/>
      <c r="Z5" s="163"/>
      <c r="AA5" s="163"/>
      <c r="AB5" s="163"/>
      <c r="AC5" s="163"/>
      <c r="AD5" s="163"/>
      <c r="AE5" s="163" t="s">
        <v>162</v>
      </c>
    </row>
    <row r="6" spans="1:36" ht="15.95" customHeight="1" x14ac:dyDescent="0.2">
      <c r="A6" s="159" t="s">
        <v>161</v>
      </c>
      <c r="B6" s="164" t="s">
        <v>46</v>
      </c>
      <c r="C6" s="302" t="s">
        <v>47</v>
      </c>
      <c r="D6" s="302"/>
      <c r="E6" s="302"/>
      <c r="F6" s="302"/>
      <c r="G6" s="305"/>
      <c r="H6" s="163"/>
      <c r="I6" s="163"/>
      <c r="J6" s="163"/>
      <c r="K6" s="163"/>
      <c r="L6" s="163"/>
      <c r="M6" s="163"/>
      <c r="N6" s="163"/>
      <c r="O6" s="163"/>
      <c r="P6" s="163"/>
      <c r="Q6" s="163"/>
      <c r="R6" s="163"/>
      <c r="S6" s="163"/>
      <c r="T6" s="163"/>
      <c r="U6" s="163"/>
      <c r="V6" s="163"/>
      <c r="W6" s="163"/>
      <c r="X6" s="163"/>
      <c r="Y6" s="163"/>
      <c r="Z6" s="163"/>
      <c r="AA6" s="163"/>
      <c r="AB6" s="163"/>
      <c r="AC6" s="163"/>
      <c r="AD6" s="163"/>
      <c r="AE6" s="163" t="s">
        <v>163</v>
      </c>
    </row>
    <row r="7" spans="1:36" ht="15.95" customHeight="1" x14ac:dyDescent="0.2">
      <c r="A7" s="165" t="s">
        <v>161</v>
      </c>
      <c r="B7" s="166" t="s">
        <v>52</v>
      </c>
      <c r="C7" s="306" t="s">
        <v>2642</v>
      </c>
      <c r="D7" s="306"/>
      <c r="E7" s="306"/>
      <c r="F7" s="306"/>
      <c r="G7" s="307"/>
      <c r="H7" s="163"/>
      <c r="I7" s="163"/>
      <c r="J7" s="163"/>
      <c r="K7" s="163"/>
      <c r="L7" s="163"/>
      <c r="M7" s="163"/>
      <c r="N7" s="163"/>
      <c r="O7" s="163"/>
      <c r="P7" s="163"/>
      <c r="Q7" s="163"/>
      <c r="R7" s="163"/>
      <c r="S7" s="163"/>
      <c r="T7" s="163"/>
      <c r="U7" s="163"/>
      <c r="V7" s="163"/>
      <c r="W7" s="163"/>
      <c r="X7" s="163"/>
      <c r="Y7" s="163"/>
      <c r="Z7" s="163"/>
      <c r="AA7" s="163"/>
      <c r="AB7" s="163"/>
      <c r="AC7" s="163"/>
      <c r="AD7" s="163"/>
      <c r="AE7" s="163" t="s">
        <v>164</v>
      </c>
    </row>
    <row r="8" spans="1:36" x14ac:dyDescent="0.2">
      <c r="A8" s="158"/>
      <c r="D8" s="138"/>
    </row>
    <row r="9" spans="1:36" ht="38.25" x14ac:dyDescent="0.2">
      <c r="A9" s="167" t="s">
        <v>165</v>
      </c>
      <c r="B9" s="170" t="s">
        <v>166</v>
      </c>
      <c r="C9" s="170" t="s">
        <v>167</v>
      </c>
      <c r="D9" s="168" t="s">
        <v>168</v>
      </c>
      <c r="E9" s="169" t="s">
        <v>169</v>
      </c>
      <c r="F9" s="171" t="s">
        <v>170</v>
      </c>
      <c r="G9" s="169" t="s">
        <v>28</v>
      </c>
      <c r="H9" s="172" t="s">
        <v>29</v>
      </c>
      <c r="I9" s="172" t="s">
        <v>174</v>
      </c>
      <c r="J9" s="172" t="s">
        <v>30</v>
      </c>
      <c r="K9" s="172" t="s">
        <v>175</v>
      </c>
      <c r="L9" s="172" t="s">
        <v>176</v>
      </c>
      <c r="M9" s="172" t="s">
        <v>177</v>
      </c>
      <c r="N9" s="172" t="s">
        <v>178</v>
      </c>
      <c r="O9" s="172" t="s">
        <v>179</v>
      </c>
      <c r="P9" s="172" t="s">
        <v>180</v>
      </c>
      <c r="Q9" s="172" t="s">
        <v>181</v>
      </c>
      <c r="R9" s="172" t="s">
        <v>182</v>
      </c>
      <c r="S9" s="172" t="s">
        <v>183</v>
      </c>
      <c r="T9" s="172" t="s">
        <v>184</v>
      </c>
      <c r="U9" s="172" t="s">
        <v>185</v>
      </c>
      <c r="V9" s="172" t="s">
        <v>186</v>
      </c>
      <c r="W9" s="172" t="s">
        <v>187</v>
      </c>
      <c r="X9" s="163"/>
      <c r="Y9" s="163"/>
      <c r="Z9" s="163"/>
      <c r="AA9" s="163"/>
      <c r="AB9" s="163"/>
      <c r="AC9" s="163"/>
      <c r="AD9" s="163" t="s">
        <v>173</v>
      </c>
      <c r="AE9" s="163" t="s">
        <v>171</v>
      </c>
      <c r="AF9" t="s">
        <v>172</v>
      </c>
    </row>
    <row r="10" spans="1:36" ht="13.5" hidden="1" customHeight="1" x14ac:dyDescent="0.2">
      <c r="A10" s="162"/>
      <c r="B10" s="178"/>
      <c r="C10" s="178"/>
      <c r="D10" s="180"/>
      <c r="E10" s="181"/>
      <c r="F10" s="182"/>
      <c r="G10" s="182"/>
      <c r="H10" s="182"/>
      <c r="I10" s="182"/>
      <c r="J10" s="182"/>
      <c r="K10" s="182"/>
      <c r="L10" s="182"/>
      <c r="M10" s="182"/>
      <c r="N10" s="182"/>
      <c r="O10" s="182"/>
      <c r="P10" s="182"/>
      <c r="Q10" s="182"/>
      <c r="R10" s="183"/>
      <c r="S10" s="183"/>
      <c r="T10" s="182"/>
      <c r="U10" s="182"/>
      <c r="V10" s="183"/>
      <c r="W10" s="183"/>
      <c r="AC10">
        <v>15</v>
      </c>
      <c r="AD10">
        <v>21</v>
      </c>
      <c r="AH10" s="210"/>
      <c r="AI10" s="210"/>
      <c r="AJ10" s="213"/>
    </row>
    <row r="11" spans="1:36" x14ac:dyDescent="0.2">
      <c r="A11" s="179" t="s">
        <v>188</v>
      </c>
      <c r="B11" s="229" t="s">
        <v>1326</v>
      </c>
      <c r="C11" s="229" t="s">
        <v>1327</v>
      </c>
      <c r="D11" s="187"/>
      <c r="E11" s="188"/>
      <c r="F11" s="189"/>
      <c r="G11" s="190">
        <f>SUMIF(AE12:AE25,"&lt;&gt;NOR",G12:G25)</f>
        <v>0</v>
      </c>
      <c r="H11" s="189"/>
      <c r="I11" s="189">
        <f>SUM(I12:I25)</f>
        <v>0</v>
      </c>
      <c r="J11" s="189"/>
      <c r="K11" s="189">
        <f>SUM(K12:K25)</f>
        <v>0</v>
      </c>
      <c r="L11" s="189"/>
      <c r="M11" s="189">
        <f>SUM(M12:M25)</f>
        <v>0</v>
      </c>
      <c r="N11" s="189"/>
      <c r="O11" s="189">
        <f>SUM(O12:O25)</f>
        <v>7.0000000000000007E-2</v>
      </c>
      <c r="P11" s="189"/>
      <c r="Q11" s="189">
        <f>SUM(Q12:Q25)</f>
        <v>0</v>
      </c>
      <c r="R11" s="191"/>
      <c r="S11" s="191"/>
      <c r="T11" s="182"/>
      <c r="U11" s="182"/>
      <c r="V11" s="183"/>
      <c r="W11" s="183"/>
      <c r="AC11">
        <f>SUMIF(L7:L9,AC10,G7:G9)</f>
        <v>0</v>
      </c>
      <c r="AD11">
        <f>SUMIF(L7:L9,AD10,G7:G9)</f>
        <v>0</v>
      </c>
      <c r="AE11" t="s">
        <v>663</v>
      </c>
      <c r="AH11" s="210"/>
      <c r="AI11" s="210"/>
      <c r="AJ11" s="213"/>
    </row>
    <row r="12" spans="1:36" x14ac:dyDescent="0.2">
      <c r="A12" s="193">
        <v>1</v>
      </c>
      <c r="B12" s="230" t="s">
        <v>1395</v>
      </c>
      <c r="C12" s="230" t="s">
        <v>1396</v>
      </c>
      <c r="D12" s="195" t="s">
        <v>293</v>
      </c>
      <c r="E12" s="196">
        <v>45</v>
      </c>
      <c r="F12" s="199"/>
      <c r="G12" s="197">
        <f>ROUND(E12*F12,2)</f>
        <v>0</v>
      </c>
      <c r="H12" s="199"/>
      <c r="I12" s="197">
        <f>ROUND(E12*H12,2)</f>
        <v>0</v>
      </c>
      <c r="J12" s="199"/>
      <c r="K12" s="197">
        <f>ROUND(E12*J12,2)</f>
        <v>0</v>
      </c>
      <c r="L12" s="197">
        <v>21</v>
      </c>
      <c r="M12" s="197">
        <f>G12*(1+L12/100)</f>
        <v>0</v>
      </c>
      <c r="N12" s="197">
        <v>3.8000000000000002E-4</v>
      </c>
      <c r="O12" s="197">
        <f>ROUND(E12*N12,2)</f>
        <v>0.02</v>
      </c>
      <c r="P12" s="197">
        <v>0</v>
      </c>
      <c r="Q12" s="197">
        <f>ROUND(E12*P12,2)</f>
        <v>0</v>
      </c>
      <c r="R12" s="198" t="s">
        <v>396</v>
      </c>
      <c r="S12" s="198" t="s">
        <v>194</v>
      </c>
      <c r="AE12" t="s">
        <v>664</v>
      </c>
    </row>
    <row r="13" spans="1:36" x14ac:dyDescent="0.2">
      <c r="A13" s="177"/>
      <c r="B13" s="319" t="s">
        <v>1397</v>
      </c>
      <c r="C13" s="319"/>
      <c r="D13" s="320"/>
      <c r="E13" s="320"/>
      <c r="F13" s="320"/>
      <c r="G13" s="320"/>
      <c r="H13" s="184"/>
      <c r="I13" s="184"/>
      <c r="J13" s="184"/>
      <c r="K13" s="184"/>
      <c r="L13" s="184"/>
      <c r="M13" s="184"/>
      <c r="N13" s="184"/>
      <c r="O13" s="184"/>
      <c r="P13" s="184"/>
      <c r="Q13" s="184"/>
      <c r="R13" s="185"/>
      <c r="S13" s="185"/>
    </row>
    <row r="14" spans="1:36" x14ac:dyDescent="0.2">
      <c r="A14" s="193">
        <v>2</v>
      </c>
      <c r="B14" s="230" t="s">
        <v>1398</v>
      </c>
      <c r="C14" s="230" t="s">
        <v>1399</v>
      </c>
      <c r="D14" s="195" t="s">
        <v>293</v>
      </c>
      <c r="E14" s="196">
        <v>55</v>
      </c>
      <c r="F14" s="199"/>
      <c r="G14" s="197">
        <f>ROUND(E14*F14,2)</f>
        <v>0</v>
      </c>
      <c r="H14" s="199"/>
      <c r="I14" s="197">
        <f>ROUND(E14*H14,2)</f>
        <v>0</v>
      </c>
      <c r="J14" s="199"/>
      <c r="K14" s="197">
        <f>ROUND(E14*J14,2)</f>
        <v>0</v>
      </c>
      <c r="L14" s="197">
        <v>21</v>
      </c>
      <c r="M14" s="197">
        <f>G14*(1+L14/100)</f>
        <v>0</v>
      </c>
      <c r="N14" s="197">
        <v>4.6999999999999999E-4</v>
      </c>
      <c r="O14" s="197">
        <f>ROUND(E14*N14,2)</f>
        <v>0.03</v>
      </c>
      <c r="P14" s="197">
        <v>0</v>
      </c>
      <c r="Q14" s="197">
        <f>ROUND(E14*P14,2)</f>
        <v>0</v>
      </c>
      <c r="R14" s="198" t="s">
        <v>396</v>
      </c>
      <c r="S14" s="198" t="s">
        <v>194</v>
      </c>
    </row>
    <row r="15" spans="1:36" x14ac:dyDescent="0.2">
      <c r="A15" s="177"/>
      <c r="B15" s="319" t="s">
        <v>1397</v>
      </c>
      <c r="C15" s="319"/>
      <c r="D15" s="320"/>
      <c r="E15" s="320"/>
      <c r="F15" s="320"/>
      <c r="G15" s="320"/>
      <c r="H15" s="184"/>
      <c r="I15" s="184"/>
      <c r="J15" s="184"/>
      <c r="K15" s="184"/>
      <c r="L15" s="184"/>
      <c r="M15" s="184"/>
      <c r="N15" s="184"/>
      <c r="O15" s="184"/>
      <c r="P15" s="184"/>
      <c r="Q15" s="184"/>
      <c r="R15" s="185"/>
      <c r="S15" s="185"/>
    </row>
    <row r="16" spans="1:36" x14ac:dyDescent="0.2">
      <c r="A16" s="193">
        <v>3</v>
      </c>
      <c r="B16" s="230" t="s">
        <v>1400</v>
      </c>
      <c r="C16" s="230" t="s">
        <v>1401</v>
      </c>
      <c r="D16" s="195" t="s">
        <v>293</v>
      </c>
      <c r="E16" s="196">
        <v>10</v>
      </c>
      <c r="F16" s="199"/>
      <c r="G16" s="197">
        <f>ROUND(E16*F16,2)</f>
        <v>0</v>
      </c>
      <c r="H16" s="199"/>
      <c r="I16" s="197">
        <f>ROUND(E16*H16,2)</f>
        <v>0</v>
      </c>
      <c r="J16" s="199"/>
      <c r="K16" s="197">
        <f>ROUND(E16*J16,2)</f>
        <v>0</v>
      </c>
      <c r="L16" s="197">
        <v>21</v>
      </c>
      <c r="M16" s="197">
        <f>G16*(1+L16/100)</f>
        <v>0</v>
      </c>
      <c r="N16" s="197">
        <v>1.5200000000000001E-3</v>
      </c>
      <c r="O16" s="197">
        <f>ROUND(E16*N16,2)</f>
        <v>0.02</v>
      </c>
      <c r="P16" s="197">
        <v>0</v>
      </c>
      <c r="Q16" s="197">
        <f>ROUND(E16*P16,2)</f>
        <v>0</v>
      </c>
      <c r="R16" s="198" t="s">
        <v>396</v>
      </c>
      <c r="S16" s="198" t="s">
        <v>194</v>
      </c>
    </row>
    <row r="17" spans="1:24" x14ac:dyDescent="0.2">
      <c r="A17" s="177"/>
      <c r="B17" s="319" t="s">
        <v>1397</v>
      </c>
      <c r="C17" s="319"/>
      <c r="D17" s="320"/>
      <c r="E17" s="320"/>
      <c r="F17" s="320"/>
      <c r="G17" s="320"/>
      <c r="H17" s="184"/>
      <c r="I17" s="184"/>
      <c r="J17" s="184"/>
      <c r="K17" s="184"/>
      <c r="L17" s="184"/>
      <c r="M17" s="184"/>
      <c r="N17" s="184"/>
      <c r="O17" s="184"/>
      <c r="P17" s="184"/>
      <c r="Q17" s="184"/>
      <c r="R17" s="185"/>
      <c r="S17" s="185"/>
    </row>
    <row r="18" spans="1:24" x14ac:dyDescent="0.2">
      <c r="A18" s="193">
        <v>4</v>
      </c>
      <c r="B18" s="230" t="s">
        <v>1402</v>
      </c>
      <c r="C18" s="230" t="s">
        <v>1403</v>
      </c>
      <c r="D18" s="195" t="s">
        <v>213</v>
      </c>
      <c r="E18" s="196">
        <v>24</v>
      </c>
      <c r="F18" s="199"/>
      <c r="G18" s="197">
        <f>ROUND(E18*F18,2)</f>
        <v>0</v>
      </c>
      <c r="H18" s="199"/>
      <c r="I18" s="197">
        <f>ROUND(E18*H18,2)</f>
        <v>0</v>
      </c>
      <c r="J18" s="199"/>
      <c r="K18" s="197">
        <f>ROUND(E18*J18,2)</f>
        <v>0</v>
      </c>
      <c r="L18" s="197">
        <v>21</v>
      </c>
      <c r="M18" s="197">
        <f>G18*(1+L18/100)</f>
        <v>0</v>
      </c>
      <c r="N18" s="197">
        <v>0</v>
      </c>
      <c r="O18" s="197">
        <f>ROUND(E18*N18,2)</f>
        <v>0</v>
      </c>
      <c r="P18" s="197">
        <v>0</v>
      </c>
      <c r="Q18" s="197">
        <f>ROUND(E18*P18,2)</f>
        <v>0</v>
      </c>
      <c r="R18" s="198" t="s">
        <v>396</v>
      </c>
      <c r="S18" s="198" t="s">
        <v>194</v>
      </c>
    </row>
    <row r="19" spans="1:24" x14ac:dyDescent="0.2">
      <c r="A19" s="193">
        <v>5</v>
      </c>
      <c r="B19" s="230" t="s">
        <v>1404</v>
      </c>
      <c r="C19" s="230" t="s">
        <v>1405</v>
      </c>
      <c r="D19" s="195" t="s">
        <v>213</v>
      </c>
      <c r="E19" s="196">
        <v>24</v>
      </c>
      <c r="F19" s="199"/>
      <c r="G19" s="197">
        <f>ROUND(E19*F19,2)</f>
        <v>0</v>
      </c>
      <c r="H19" s="199"/>
      <c r="I19" s="197">
        <f>ROUND(E19*H19,2)</f>
        <v>0</v>
      </c>
      <c r="J19" s="199"/>
      <c r="K19" s="197">
        <f>ROUND(E19*J19,2)</f>
        <v>0</v>
      </c>
      <c r="L19" s="197">
        <v>21</v>
      </c>
      <c r="M19" s="197">
        <f>G19*(1+L19/100)</f>
        <v>0</v>
      </c>
      <c r="N19" s="197">
        <v>0</v>
      </c>
      <c r="O19" s="197">
        <f>ROUND(E19*N19,2)</f>
        <v>0</v>
      </c>
      <c r="P19" s="197">
        <v>0</v>
      </c>
      <c r="Q19" s="197">
        <f>ROUND(E19*P19,2)</f>
        <v>0</v>
      </c>
      <c r="R19" s="198" t="s">
        <v>396</v>
      </c>
      <c r="S19" s="198" t="s">
        <v>194</v>
      </c>
    </row>
    <row r="20" spans="1:24" x14ac:dyDescent="0.2">
      <c r="A20" s="193">
        <v>6</v>
      </c>
      <c r="B20" s="230" t="s">
        <v>1406</v>
      </c>
      <c r="C20" s="230" t="s">
        <v>1407</v>
      </c>
      <c r="D20" s="195" t="s">
        <v>213</v>
      </c>
      <c r="E20" s="196">
        <v>14</v>
      </c>
      <c r="F20" s="199"/>
      <c r="G20" s="197">
        <f>ROUND(E20*F20,2)</f>
        <v>0</v>
      </c>
      <c r="H20" s="199"/>
      <c r="I20" s="197">
        <f>ROUND(E20*H20,2)</f>
        <v>0</v>
      </c>
      <c r="J20" s="199"/>
      <c r="K20" s="197">
        <f>ROUND(E20*J20,2)</f>
        <v>0</v>
      </c>
      <c r="L20" s="197">
        <v>21</v>
      </c>
      <c r="M20" s="197">
        <f>G20*(1+L20/100)</f>
        <v>0</v>
      </c>
      <c r="N20" s="197">
        <v>0</v>
      </c>
      <c r="O20" s="197">
        <f>ROUND(E20*N20,2)</f>
        <v>0</v>
      </c>
      <c r="P20" s="197">
        <v>0</v>
      </c>
      <c r="Q20" s="197">
        <f>ROUND(E20*P20,2)</f>
        <v>0</v>
      </c>
      <c r="R20" s="198" t="s">
        <v>396</v>
      </c>
      <c r="S20" s="198" t="s">
        <v>194</v>
      </c>
    </row>
    <row r="21" spans="1:24" x14ac:dyDescent="0.2">
      <c r="A21" s="202">
        <v>7</v>
      </c>
      <c r="B21" s="233" t="s">
        <v>1347</v>
      </c>
      <c r="C21" s="233" t="s">
        <v>1348</v>
      </c>
      <c r="D21" s="204" t="s">
        <v>293</v>
      </c>
      <c r="E21" s="205">
        <v>110</v>
      </c>
      <c r="F21" s="199"/>
      <c r="G21" s="206">
        <f>ROUND(E21*F21,2)</f>
        <v>0</v>
      </c>
      <c r="H21" s="215"/>
      <c r="I21" s="206">
        <f>ROUND(E21*H21,2)</f>
        <v>0</v>
      </c>
      <c r="J21" s="215"/>
      <c r="K21" s="206">
        <f>ROUND(E21*J21,2)</f>
        <v>0</v>
      </c>
      <c r="L21" s="206">
        <v>21</v>
      </c>
      <c r="M21" s="206">
        <f>G21*(1+L21/100)</f>
        <v>0</v>
      </c>
      <c r="N21" s="206">
        <v>0</v>
      </c>
      <c r="O21" s="206">
        <f>ROUND(E21*N21,2)</f>
        <v>0</v>
      </c>
      <c r="P21" s="206">
        <v>0</v>
      </c>
      <c r="Q21" s="206">
        <f>ROUND(E21*P21,2)</f>
        <v>0</v>
      </c>
      <c r="R21" s="207" t="s">
        <v>396</v>
      </c>
      <c r="S21" s="207" t="s">
        <v>194</v>
      </c>
    </row>
    <row r="22" spans="1:24" x14ac:dyDescent="0.2">
      <c r="A22" s="193">
        <v>8</v>
      </c>
      <c r="B22" s="230" t="s">
        <v>1349</v>
      </c>
      <c r="C22" s="230" t="s">
        <v>1350</v>
      </c>
      <c r="D22" s="195" t="s">
        <v>0</v>
      </c>
      <c r="E22" s="252"/>
      <c r="F22" s="199"/>
      <c r="G22" s="197">
        <f>ROUND(E22*F22,2)</f>
        <v>0</v>
      </c>
      <c r="H22" s="199"/>
      <c r="I22" s="197">
        <f>ROUND(E22*H22,2)</f>
        <v>0</v>
      </c>
      <c r="J22" s="199"/>
      <c r="K22" s="197">
        <f>ROUND(E22*J22,2)</f>
        <v>0</v>
      </c>
      <c r="L22" s="197">
        <v>21</v>
      </c>
      <c r="M22" s="197">
        <f>G22*(1+L22/100)</f>
        <v>0</v>
      </c>
      <c r="N22" s="197">
        <v>0</v>
      </c>
      <c r="O22" s="197">
        <f>ROUND(E22*N22,2)</f>
        <v>0</v>
      </c>
      <c r="P22" s="197">
        <v>0</v>
      </c>
      <c r="Q22" s="197">
        <f>ROUND(E22*P22,2)</f>
        <v>0</v>
      </c>
      <c r="R22" s="198" t="s">
        <v>396</v>
      </c>
      <c r="S22" s="198" t="s">
        <v>194</v>
      </c>
    </row>
    <row r="23" spans="1:24" x14ac:dyDescent="0.2">
      <c r="A23" s="177"/>
      <c r="B23" s="234" t="s">
        <v>518</v>
      </c>
      <c r="C23" s="235"/>
      <c r="D23" s="200"/>
      <c r="E23" s="201"/>
      <c r="F23" s="184"/>
      <c r="G23" s="184"/>
      <c r="H23" s="184"/>
      <c r="I23" s="184"/>
      <c r="J23" s="184"/>
      <c r="K23" s="184"/>
      <c r="L23" s="184"/>
      <c r="M23" s="184"/>
      <c r="N23" s="184"/>
      <c r="O23" s="184"/>
      <c r="P23" s="184"/>
      <c r="Q23" s="184"/>
      <c r="R23" s="185"/>
      <c r="S23" s="185"/>
      <c r="X23" s="261"/>
    </row>
    <row r="24" spans="1:24" x14ac:dyDescent="0.2">
      <c r="A24" s="177"/>
      <c r="B24" s="234" t="s">
        <v>1408</v>
      </c>
      <c r="C24" s="235"/>
      <c r="D24" s="200"/>
      <c r="E24" s="201"/>
      <c r="F24" s="184"/>
      <c r="G24" s="184"/>
      <c r="H24" s="184"/>
      <c r="I24" s="184"/>
      <c r="J24" s="184"/>
      <c r="K24" s="184"/>
      <c r="L24" s="184"/>
      <c r="M24" s="184"/>
      <c r="N24" s="184"/>
      <c r="O24" s="184"/>
      <c r="P24" s="184"/>
      <c r="Q24" s="184"/>
      <c r="R24" s="185"/>
      <c r="S24" s="185"/>
    </row>
    <row r="25" spans="1:24" x14ac:dyDescent="0.2">
      <c r="A25" s="177"/>
      <c r="B25" s="234" t="s">
        <v>2654</v>
      </c>
      <c r="C25" s="235"/>
      <c r="D25" s="200"/>
      <c r="E25" s="201">
        <v>436.7004</v>
      </c>
      <c r="F25" s="184"/>
      <c r="G25" s="184"/>
      <c r="H25" s="184"/>
      <c r="I25" s="184"/>
      <c r="J25" s="184"/>
      <c r="K25" s="184"/>
      <c r="L25" s="184"/>
      <c r="M25" s="184"/>
      <c r="N25" s="184"/>
      <c r="O25" s="184"/>
      <c r="P25" s="184"/>
      <c r="Q25" s="184"/>
      <c r="R25" s="185"/>
      <c r="S25" s="185"/>
    </row>
    <row r="26" spans="1:24" x14ac:dyDescent="0.2">
      <c r="A26" s="162"/>
      <c r="B26" s="231"/>
      <c r="C26" s="231"/>
      <c r="D26" s="180"/>
      <c r="E26" s="181"/>
      <c r="F26" s="182"/>
      <c r="G26" s="182"/>
      <c r="H26" s="182"/>
      <c r="I26" s="182"/>
      <c r="J26" s="182"/>
      <c r="K26" s="182"/>
      <c r="L26" s="182"/>
      <c r="M26" s="182"/>
      <c r="N26" s="182"/>
      <c r="O26" s="182"/>
      <c r="P26" s="182"/>
      <c r="Q26" s="182"/>
      <c r="R26" s="183"/>
      <c r="S26" s="183"/>
    </row>
    <row r="27" spans="1:24" x14ac:dyDescent="0.2">
      <c r="A27" s="179" t="s">
        <v>188</v>
      </c>
      <c r="B27" s="229" t="s">
        <v>1353</v>
      </c>
      <c r="C27" s="229" t="s">
        <v>1354</v>
      </c>
      <c r="D27" s="187"/>
      <c r="E27" s="188"/>
      <c r="F27" s="189"/>
      <c r="G27" s="190">
        <f>SUMIF(AE28:AE50,"&lt;&gt;NOR",G28:G50)</f>
        <v>0</v>
      </c>
      <c r="H27" s="189"/>
      <c r="I27" s="189">
        <f>SUM(I28:I50)</f>
        <v>0</v>
      </c>
      <c r="J27" s="189"/>
      <c r="K27" s="189">
        <f>SUM(K28:K50)</f>
        <v>0</v>
      </c>
      <c r="L27" s="189"/>
      <c r="M27" s="189">
        <f>SUM(M28:M50)</f>
        <v>0</v>
      </c>
      <c r="N27" s="189"/>
      <c r="O27" s="189">
        <f>SUM(O28:O50)</f>
        <v>1.5400000000000003</v>
      </c>
      <c r="P27" s="189"/>
      <c r="Q27" s="189">
        <f>SUM(Q28:Q50)</f>
        <v>0</v>
      </c>
      <c r="R27" s="191"/>
      <c r="S27" s="191"/>
    </row>
    <row r="28" spans="1:24" x14ac:dyDescent="0.2">
      <c r="A28" s="193">
        <v>9</v>
      </c>
      <c r="B28" s="230" t="s">
        <v>1410</v>
      </c>
      <c r="C28" s="230" t="s">
        <v>1411</v>
      </c>
      <c r="D28" s="195" t="s">
        <v>293</v>
      </c>
      <c r="E28" s="196">
        <v>140</v>
      </c>
      <c r="F28" s="199"/>
      <c r="G28" s="197">
        <f>ROUND(E28*F28,2)</f>
        <v>0</v>
      </c>
      <c r="H28" s="199"/>
      <c r="I28" s="197">
        <f>ROUND(E28*H28,2)</f>
        <v>0</v>
      </c>
      <c r="J28" s="199"/>
      <c r="K28" s="197">
        <f>ROUND(E28*J28,2)</f>
        <v>0</v>
      </c>
      <c r="L28" s="197">
        <v>21</v>
      </c>
      <c r="M28" s="197">
        <f>G28*(1+L28/100)</f>
        <v>0</v>
      </c>
      <c r="N28" s="197">
        <v>3.9300000000000003E-3</v>
      </c>
      <c r="O28" s="197">
        <f>ROUND(E28*N28,2)</f>
        <v>0.55000000000000004</v>
      </c>
      <c r="P28" s="197">
        <v>0</v>
      </c>
      <c r="Q28" s="197">
        <f>ROUND(E28*P28,2)</f>
        <v>0</v>
      </c>
      <c r="R28" s="198" t="s">
        <v>396</v>
      </c>
      <c r="S28" s="198" t="s">
        <v>194</v>
      </c>
    </row>
    <row r="29" spans="1:24" x14ac:dyDescent="0.2">
      <c r="A29" s="177"/>
      <c r="B29" s="319" t="s">
        <v>1357</v>
      </c>
      <c r="C29" s="319"/>
      <c r="D29" s="321"/>
      <c r="E29" s="321"/>
      <c r="F29" s="321"/>
      <c r="G29" s="321"/>
      <c r="H29" s="184"/>
      <c r="I29" s="184"/>
      <c r="J29" s="184"/>
      <c r="K29" s="184"/>
      <c r="L29" s="184"/>
      <c r="M29" s="184"/>
      <c r="N29" s="184"/>
      <c r="O29" s="184"/>
      <c r="P29" s="184"/>
      <c r="Q29" s="184"/>
      <c r="R29" s="185"/>
      <c r="S29" s="185"/>
    </row>
    <row r="30" spans="1:24" ht="22.5" x14ac:dyDescent="0.2">
      <c r="A30" s="193">
        <v>10</v>
      </c>
      <c r="B30" s="230" t="s">
        <v>1412</v>
      </c>
      <c r="C30" s="230" t="s">
        <v>1413</v>
      </c>
      <c r="D30" s="195" t="s">
        <v>293</v>
      </c>
      <c r="E30" s="196">
        <v>220</v>
      </c>
      <c r="F30" s="199"/>
      <c r="G30" s="197">
        <f>ROUND(E30*F30,2)</f>
        <v>0</v>
      </c>
      <c r="H30" s="199"/>
      <c r="I30" s="197">
        <f>ROUND(E30*H30,2)</f>
        <v>0</v>
      </c>
      <c r="J30" s="199"/>
      <c r="K30" s="197">
        <f>ROUND(E30*J30,2)</f>
        <v>0</v>
      </c>
      <c r="L30" s="197">
        <v>21</v>
      </c>
      <c r="M30" s="197">
        <f>G30*(1+L30/100)</f>
        <v>0</v>
      </c>
      <c r="N30" s="197">
        <v>3.9899999999999996E-3</v>
      </c>
      <c r="O30" s="197">
        <f>ROUND(E30*N30,2)</f>
        <v>0.88</v>
      </c>
      <c r="P30" s="197">
        <v>0</v>
      </c>
      <c r="Q30" s="197">
        <f>ROUND(E30*P30,2)</f>
        <v>0</v>
      </c>
      <c r="R30" s="198" t="s">
        <v>396</v>
      </c>
      <c r="S30" s="198" t="s">
        <v>194</v>
      </c>
    </row>
    <row r="31" spans="1:24" x14ac:dyDescent="0.2">
      <c r="A31" s="177"/>
      <c r="B31" s="319" t="s">
        <v>1357</v>
      </c>
      <c r="C31" s="319"/>
      <c r="D31" s="321"/>
      <c r="E31" s="321"/>
      <c r="F31" s="321"/>
      <c r="G31" s="321"/>
      <c r="H31" s="184"/>
      <c r="I31" s="184"/>
      <c r="J31" s="184"/>
      <c r="K31" s="184"/>
      <c r="L31" s="184"/>
      <c r="M31" s="184"/>
      <c r="N31" s="184"/>
      <c r="O31" s="184"/>
      <c r="P31" s="184"/>
      <c r="Q31" s="184"/>
      <c r="R31" s="185"/>
      <c r="S31" s="185"/>
    </row>
    <row r="32" spans="1:24" x14ac:dyDescent="0.2">
      <c r="A32" s="193">
        <v>11</v>
      </c>
      <c r="B32" s="230" t="s">
        <v>1364</v>
      </c>
      <c r="C32" s="230" t="s">
        <v>1365</v>
      </c>
      <c r="D32" s="195" t="s">
        <v>293</v>
      </c>
      <c r="E32" s="196">
        <v>360</v>
      </c>
      <c r="F32" s="199"/>
      <c r="G32" s="197">
        <f>ROUND(E32*F32,2)</f>
        <v>0</v>
      </c>
      <c r="H32" s="199"/>
      <c r="I32" s="197">
        <f>ROUND(E32*H32,2)</f>
        <v>0</v>
      </c>
      <c r="J32" s="199"/>
      <c r="K32" s="197">
        <f>ROUND(E32*J32,2)</f>
        <v>0</v>
      </c>
      <c r="L32" s="197">
        <v>21</v>
      </c>
      <c r="M32" s="197">
        <f>G32*(1+L32/100)</f>
        <v>0</v>
      </c>
      <c r="N32" s="197">
        <v>0</v>
      </c>
      <c r="O32" s="197">
        <f>ROUND(E32*N32,2)</f>
        <v>0</v>
      </c>
      <c r="P32" s="197">
        <v>0</v>
      </c>
      <c r="Q32" s="197">
        <f>ROUND(E32*P32,2)</f>
        <v>0</v>
      </c>
      <c r="R32" s="198" t="s">
        <v>396</v>
      </c>
      <c r="S32" s="198" t="s">
        <v>194</v>
      </c>
    </row>
    <row r="33" spans="1:19" x14ac:dyDescent="0.2">
      <c r="A33" s="193">
        <v>12</v>
      </c>
      <c r="B33" s="230" t="s">
        <v>1414</v>
      </c>
      <c r="C33" s="230" t="s">
        <v>1415</v>
      </c>
      <c r="D33" s="195" t="s">
        <v>213</v>
      </c>
      <c r="E33" s="196">
        <v>86</v>
      </c>
      <c r="F33" s="199"/>
      <c r="G33" s="197">
        <f>ROUND(E33*F33,2)</f>
        <v>0</v>
      </c>
      <c r="H33" s="199"/>
      <c r="I33" s="197">
        <f>ROUND(E33*H33,2)</f>
        <v>0</v>
      </c>
      <c r="J33" s="199"/>
      <c r="K33" s="197">
        <f>ROUND(E33*J33,2)</f>
        <v>0</v>
      </c>
      <c r="L33" s="197">
        <v>21</v>
      </c>
      <c r="M33" s="197">
        <f>G33*(1+L33/100)</f>
        <v>0</v>
      </c>
      <c r="N33" s="197">
        <v>0</v>
      </c>
      <c r="O33" s="197">
        <f>ROUND(E33*N33,2)</f>
        <v>0</v>
      </c>
      <c r="P33" s="197">
        <v>0</v>
      </c>
      <c r="Q33" s="197">
        <f>ROUND(E33*P33,2)</f>
        <v>0</v>
      </c>
      <c r="R33" s="198" t="s">
        <v>396</v>
      </c>
      <c r="S33" s="198" t="s">
        <v>194</v>
      </c>
    </row>
    <row r="34" spans="1:19" ht="22.5" x14ac:dyDescent="0.2">
      <c r="A34" s="193">
        <v>13</v>
      </c>
      <c r="B34" s="230" t="s">
        <v>1416</v>
      </c>
      <c r="C34" s="230" t="s">
        <v>1417</v>
      </c>
      <c r="D34" s="195" t="s">
        <v>213</v>
      </c>
      <c r="E34" s="196">
        <v>50</v>
      </c>
      <c r="F34" s="199"/>
      <c r="G34" s="197">
        <f>ROUND(E34*F34,2)</f>
        <v>0</v>
      </c>
      <c r="H34" s="199"/>
      <c r="I34" s="197">
        <f>ROUND(E34*H34,2)</f>
        <v>0</v>
      </c>
      <c r="J34" s="199"/>
      <c r="K34" s="197">
        <f>ROUND(E34*J34,2)</f>
        <v>0</v>
      </c>
      <c r="L34" s="197">
        <v>21</v>
      </c>
      <c r="M34" s="197">
        <f>G34*(1+L34/100)</f>
        <v>0</v>
      </c>
      <c r="N34" s="197">
        <v>6.3000000000000003E-4</v>
      </c>
      <c r="O34" s="197">
        <f>ROUND(E34*N34,2)</f>
        <v>0.03</v>
      </c>
      <c r="P34" s="197">
        <v>0</v>
      </c>
      <c r="Q34" s="197">
        <f>ROUND(E34*P34,2)</f>
        <v>0</v>
      </c>
      <c r="R34" s="198" t="s">
        <v>396</v>
      </c>
      <c r="S34" s="198" t="s">
        <v>194</v>
      </c>
    </row>
    <row r="35" spans="1:19" x14ac:dyDescent="0.2">
      <c r="A35" s="177"/>
      <c r="B35" s="319" t="s">
        <v>1418</v>
      </c>
      <c r="C35" s="319"/>
      <c r="D35" s="320"/>
      <c r="E35" s="320"/>
      <c r="F35" s="320"/>
      <c r="G35" s="320"/>
      <c r="H35" s="184"/>
      <c r="I35" s="184"/>
      <c r="J35" s="184"/>
      <c r="K35" s="184"/>
      <c r="L35" s="184"/>
      <c r="M35" s="184"/>
      <c r="N35" s="184"/>
      <c r="O35" s="184"/>
      <c r="P35" s="184"/>
      <c r="Q35" s="184"/>
      <c r="R35" s="185"/>
      <c r="S35" s="185"/>
    </row>
    <row r="36" spans="1:19" ht="22.5" x14ac:dyDescent="0.2">
      <c r="A36" s="193">
        <v>14</v>
      </c>
      <c r="B36" s="230" t="s">
        <v>1419</v>
      </c>
      <c r="C36" s="230" t="s">
        <v>1420</v>
      </c>
      <c r="D36" s="195" t="s">
        <v>1421</v>
      </c>
      <c r="E36" s="196">
        <v>24</v>
      </c>
      <c r="F36" s="199"/>
      <c r="G36" s="197">
        <f>ROUND(E36*F36,2)</f>
        <v>0</v>
      </c>
      <c r="H36" s="199"/>
      <c r="I36" s="197">
        <f>ROUND(E36*H36,2)</f>
        <v>0</v>
      </c>
      <c r="J36" s="199"/>
      <c r="K36" s="197">
        <f>ROUND(E36*J36,2)</f>
        <v>0</v>
      </c>
      <c r="L36" s="197">
        <v>21</v>
      </c>
      <c r="M36" s="197">
        <f>G36*(1+L36/100)</f>
        <v>0</v>
      </c>
      <c r="N36" s="197">
        <v>1.48E-3</v>
      </c>
      <c r="O36" s="197">
        <f>ROUND(E36*N36,2)</f>
        <v>0.04</v>
      </c>
      <c r="P36" s="197">
        <v>0</v>
      </c>
      <c r="Q36" s="197">
        <f>ROUND(E36*P36,2)</f>
        <v>0</v>
      </c>
      <c r="R36" s="198" t="s">
        <v>396</v>
      </c>
      <c r="S36" s="198" t="s">
        <v>194</v>
      </c>
    </row>
    <row r="37" spans="1:19" x14ac:dyDescent="0.2">
      <c r="A37" s="177"/>
      <c r="B37" s="319" t="s">
        <v>1418</v>
      </c>
      <c r="C37" s="319"/>
      <c r="D37" s="320"/>
      <c r="E37" s="320"/>
      <c r="F37" s="320"/>
      <c r="G37" s="320"/>
      <c r="H37" s="184"/>
      <c r="I37" s="184"/>
      <c r="J37" s="184"/>
      <c r="K37" s="184"/>
      <c r="L37" s="184"/>
      <c r="M37" s="184"/>
      <c r="N37" s="184"/>
      <c r="O37" s="184"/>
      <c r="P37" s="184"/>
      <c r="Q37" s="184"/>
      <c r="R37" s="185"/>
      <c r="S37" s="185"/>
    </row>
    <row r="38" spans="1:19" x14ac:dyDescent="0.2">
      <c r="A38" s="193">
        <v>15</v>
      </c>
      <c r="B38" s="230" t="s">
        <v>1422</v>
      </c>
      <c r="C38" s="230" t="s">
        <v>1423</v>
      </c>
      <c r="D38" s="195" t="s">
        <v>213</v>
      </c>
      <c r="E38" s="196">
        <v>12</v>
      </c>
      <c r="F38" s="199"/>
      <c r="G38" s="197">
        <f>ROUND(E38*F38,2)</f>
        <v>0</v>
      </c>
      <c r="H38" s="199"/>
      <c r="I38" s="197">
        <f>ROUND(E38*H38,2)</f>
        <v>0</v>
      </c>
      <c r="J38" s="199"/>
      <c r="K38" s="197">
        <f>ROUND(E38*J38,2)</f>
        <v>0</v>
      </c>
      <c r="L38" s="197">
        <v>21</v>
      </c>
      <c r="M38" s="197">
        <f>G38*(1+L38/100)</f>
        <v>0</v>
      </c>
      <c r="N38" s="197">
        <v>0</v>
      </c>
      <c r="O38" s="197">
        <f>ROUND(E38*N38,2)</f>
        <v>0</v>
      </c>
      <c r="P38" s="197">
        <v>0</v>
      </c>
      <c r="Q38" s="197">
        <f>ROUND(E38*P38,2)</f>
        <v>0</v>
      </c>
      <c r="R38" s="198"/>
      <c r="S38" s="198" t="s">
        <v>339</v>
      </c>
    </row>
    <row r="39" spans="1:19" x14ac:dyDescent="0.2">
      <c r="A39" s="193">
        <v>16</v>
      </c>
      <c r="B39" s="230" t="s">
        <v>1424</v>
      </c>
      <c r="C39" s="230" t="s">
        <v>1425</v>
      </c>
      <c r="D39" s="195" t="s">
        <v>213</v>
      </c>
      <c r="E39" s="196">
        <v>48</v>
      </c>
      <c r="F39" s="199"/>
      <c r="G39" s="197">
        <f>ROUND(E39*F39,2)</f>
        <v>0</v>
      </c>
      <c r="H39" s="199"/>
      <c r="I39" s="197">
        <f>ROUND(E39*H39,2)</f>
        <v>0</v>
      </c>
      <c r="J39" s="199"/>
      <c r="K39" s="197">
        <f>ROUND(E39*J39,2)</f>
        <v>0</v>
      </c>
      <c r="L39" s="197">
        <v>21</v>
      </c>
      <c r="M39" s="197">
        <f>G39*(1+L39/100)</f>
        <v>0</v>
      </c>
      <c r="N39" s="197">
        <v>0</v>
      </c>
      <c r="O39" s="197">
        <f>ROUND(E39*N39,2)</f>
        <v>0</v>
      </c>
      <c r="P39" s="197">
        <v>0</v>
      </c>
      <c r="Q39" s="197">
        <f>ROUND(E39*P39,2)</f>
        <v>0</v>
      </c>
      <c r="R39" s="198"/>
      <c r="S39" s="198" t="s">
        <v>339</v>
      </c>
    </row>
    <row r="40" spans="1:19" ht="22.5" x14ac:dyDescent="0.2">
      <c r="A40" s="193">
        <v>17</v>
      </c>
      <c r="B40" s="230" t="s">
        <v>1426</v>
      </c>
      <c r="C40" s="230" t="s">
        <v>1427</v>
      </c>
      <c r="D40" s="195" t="s">
        <v>213</v>
      </c>
      <c r="E40" s="196">
        <v>12</v>
      </c>
      <c r="F40" s="199"/>
      <c r="G40" s="197">
        <f>ROUND(E40*F40,2)</f>
        <v>0</v>
      </c>
      <c r="H40" s="199"/>
      <c r="I40" s="197">
        <f>ROUND(E40*H40,2)</f>
        <v>0</v>
      </c>
      <c r="J40" s="199"/>
      <c r="K40" s="197">
        <f>ROUND(E40*J40,2)</f>
        <v>0</v>
      </c>
      <c r="L40" s="197">
        <v>21</v>
      </c>
      <c r="M40" s="197">
        <f>G40*(1+L40/100)</f>
        <v>0</v>
      </c>
      <c r="N40" s="197">
        <v>2.47E-3</v>
      </c>
      <c r="O40" s="197">
        <f>ROUND(E40*N40,2)</f>
        <v>0.03</v>
      </c>
      <c r="P40" s="197">
        <v>0</v>
      </c>
      <c r="Q40" s="197">
        <f>ROUND(E40*P40,2)</f>
        <v>0</v>
      </c>
      <c r="R40" s="198" t="s">
        <v>396</v>
      </c>
      <c r="S40" s="198" t="s">
        <v>194</v>
      </c>
    </row>
    <row r="41" spans="1:19" x14ac:dyDescent="0.2">
      <c r="A41" s="193">
        <v>18</v>
      </c>
      <c r="B41" s="230" t="s">
        <v>1372</v>
      </c>
      <c r="C41" s="230" t="s">
        <v>1373</v>
      </c>
      <c r="D41" s="195" t="s">
        <v>293</v>
      </c>
      <c r="E41" s="196">
        <v>360</v>
      </c>
      <c r="F41" s="199"/>
      <c r="G41" s="197">
        <f>ROUND(E41*F41,2)</f>
        <v>0</v>
      </c>
      <c r="H41" s="199"/>
      <c r="I41" s="197">
        <f>ROUND(E41*H41,2)</f>
        <v>0</v>
      </c>
      <c r="J41" s="199"/>
      <c r="K41" s="197">
        <f>ROUND(E41*J41,2)</f>
        <v>0</v>
      </c>
      <c r="L41" s="197">
        <v>21</v>
      </c>
      <c r="M41" s="197">
        <f>G41*(1+L41/100)</f>
        <v>0</v>
      </c>
      <c r="N41" s="197">
        <v>0</v>
      </c>
      <c r="O41" s="197">
        <f>ROUND(E41*N41,2)</f>
        <v>0</v>
      </c>
      <c r="P41" s="197">
        <v>0</v>
      </c>
      <c r="Q41" s="197">
        <f>ROUND(E41*P41,2)</f>
        <v>0</v>
      </c>
      <c r="R41" s="198" t="s">
        <v>396</v>
      </c>
      <c r="S41" s="198" t="s">
        <v>194</v>
      </c>
    </row>
    <row r="42" spans="1:19" x14ac:dyDescent="0.2">
      <c r="A42" s="177"/>
      <c r="B42" s="319" t="s">
        <v>1278</v>
      </c>
      <c r="C42" s="319"/>
      <c r="D42" s="320"/>
      <c r="E42" s="320"/>
      <c r="F42" s="320"/>
      <c r="G42" s="320"/>
      <c r="H42" s="184"/>
      <c r="I42" s="184"/>
      <c r="J42" s="184"/>
      <c r="K42" s="184"/>
      <c r="L42" s="184"/>
      <c r="M42" s="184"/>
      <c r="N42" s="184"/>
      <c r="O42" s="184"/>
      <c r="P42" s="184"/>
      <c r="Q42" s="184"/>
      <c r="R42" s="185"/>
      <c r="S42" s="185"/>
    </row>
    <row r="43" spans="1:19" x14ac:dyDescent="0.2">
      <c r="A43" s="193">
        <v>19</v>
      </c>
      <c r="B43" s="230" t="s">
        <v>1374</v>
      </c>
      <c r="C43" s="230" t="s">
        <v>1375</v>
      </c>
      <c r="D43" s="195" t="s">
        <v>293</v>
      </c>
      <c r="E43" s="196">
        <v>360</v>
      </c>
      <c r="F43" s="199"/>
      <c r="G43" s="197">
        <f>ROUND(E43*F43,2)</f>
        <v>0</v>
      </c>
      <c r="H43" s="199"/>
      <c r="I43" s="197">
        <f>ROUND(E43*H43,2)</f>
        <v>0</v>
      </c>
      <c r="J43" s="199"/>
      <c r="K43" s="197">
        <f>ROUND(E43*J43,2)</f>
        <v>0</v>
      </c>
      <c r="L43" s="197">
        <v>21</v>
      </c>
      <c r="M43" s="197">
        <f>G43*(1+L43/100)</f>
        <v>0</v>
      </c>
      <c r="N43" s="197">
        <v>1.0000000000000001E-5</v>
      </c>
      <c r="O43" s="197">
        <f>ROUND(E43*N43,2)</f>
        <v>0</v>
      </c>
      <c r="P43" s="197">
        <v>0</v>
      </c>
      <c r="Q43" s="197">
        <f>ROUND(E43*P43,2)</f>
        <v>0</v>
      </c>
      <c r="R43" s="198" t="s">
        <v>396</v>
      </c>
      <c r="S43" s="198" t="s">
        <v>194</v>
      </c>
    </row>
    <row r="44" spans="1:19" x14ac:dyDescent="0.2">
      <c r="A44" s="177"/>
      <c r="B44" s="319" t="s">
        <v>1376</v>
      </c>
      <c r="C44" s="319"/>
      <c r="D44" s="320"/>
      <c r="E44" s="320"/>
      <c r="F44" s="320"/>
      <c r="G44" s="320"/>
      <c r="H44" s="184"/>
      <c r="I44" s="184"/>
      <c r="J44" s="184"/>
      <c r="K44" s="184"/>
      <c r="L44" s="184"/>
      <c r="M44" s="184"/>
      <c r="N44" s="184"/>
      <c r="O44" s="184"/>
      <c r="P44" s="184"/>
      <c r="Q44" s="184"/>
      <c r="R44" s="185"/>
      <c r="S44" s="185"/>
    </row>
    <row r="45" spans="1:19" ht="22.5" x14ac:dyDescent="0.2">
      <c r="A45" s="193">
        <v>20</v>
      </c>
      <c r="B45" s="230" t="s">
        <v>1428</v>
      </c>
      <c r="C45" s="230" t="s">
        <v>1429</v>
      </c>
      <c r="D45" s="195" t="s">
        <v>293</v>
      </c>
      <c r="E45" s="196">
        <v>140</v>
      </c>
      <c r="F45" s="199"/>
      <c r="G45" s="197">
        <f>ROUND(E45*F45,2)</f>
        <v>0</v>
      </c>
      <c r="H45" s="199"/>
      <c r="I45" s="197">
        <f>ROUND(E45*H45,2)</f>
        <v>0</v>
      </c>
      <c r="J45" s="199"/>
      <c r="K45" s="197">
        <f>ROUND(E45*J45,2)</f>
        <v>0</v>
      </c>
      <c r="L45" s="197">
        <v>21</v>
      </c>
      <c r="M45" s="197">
        <f>G45*(1+L45/100)</f>
        <v>0</v>
      </c>
      <c r="N45" s="197">
        <v>3.0000000000000001E-5</v>
      </c>
      <c r="O45" s="197">
        <f>ROUND(E45*N45,2)</f>
        <v>0</v>
      </c>
      <c r="P45" s="197">
        <v>0</v>
      </c>
      <c r="Q45" s="197">
        <f>ROUND(E45*P45,2)</f>
        <v>0</v>
      </c>
      <c r="R45" s="198" t="s">
        <v>243</v>
      </c>
      <c r="S45" s="198" t="s">
        <v>194</v>
      </c>
    </row>
    <row r="46" spans="1:19" ht="22.5" x14ac:dyDescent="0.2">
      <c r="A46" s="202">
        <v>21</v>
      </c>
      <c r="B46" s="233" t="s">
        <v>1377</v>
      </c>
      <c r="C46" s="233" t="s">
        <v>1378</v>
      </c>
      <c r="D46" s="204" t="s">
        <v>293</v>
      </c>
      <c r="E46" s="205">
        <v>220</v>
      </c>
      <c r="F46" s="215"/>
      <c r="G46" s="206">
        <f>ROUND(E46*F46,2)</f>
        <v>0</v>
      </c>
      <c r="H46" s="215"/>
      <c r="I46" s="206">
        <f>ROUND(E46*H46,2)</f>
        <v>0</v>
      </c>
      <c r="J46" s="215"/>
      <c r="K46" s="206">
        <f>ROUND(E46*J46,2)</f>
        <v>0</v>
      </c>
      <c r="L46" s="206">
        <v>21</v>
      </c>
      <c r="M46" s="206">
        <f>G46*(1+L46/100)</f>
        <v>0</v>
      </c>
      <c r="N46" s="206">
        <v>5.0000000000000002E-5</v>
      </c>
      <c r="O46" s="206">
        <f>ROUND(E46*N46,2)</f>
        <v>0.01</v>
      </c>
      <c r="P46" s="206">
        <v>0</v>
      </c>
      <c r="Q46" s="206">
        <f>ROUND(E46*P46,2)</f>
        <v>0</v>
      </c>
      <c r="R46" s="207" t="s">
        <v>243</v>
      </c>
      <c r="S46" s="207" t="s">
        <v>194</v>
      </c>
    </row>
    <row r="47" spans="1:19" x14ac:dyDescent="0.2">
      <c r="A47" s="193">
        <v>22</v>
      </c>
      <c r="B47" s="230" t="s">
        <v>1386</v>
      </c>
      <c r="C47" s="230" t="s">
        <v>1387</v>
      </c>
      <c r="D47" s="195" t="s">
        <v>0</v>
      </c>
      <c r="E47" s="252"/>
      <c r="F47" s="199"/>
      <c r="G47" s="197">
        <f>ROUND(E47*F47,2)</f>
        <v>0</v>
      </c>
      <c r="H47" s="199"/>
      <c r="I47" s="197">
        <f>ROUND(E47*H47,2)</f>
        <v>0</v>
      </c>
      <c r="J47" s="199"/>
      <c r="K47" s="197">
        <f>ROUND(E47*J47,2)</f>
        <v>0</v>
      </c>
      <c r="L47" s="197">
        <v>21</v>
      </c>
      <c r="M47" s="197">
        <f>G47*(1+L47/100)</f>
        <v>0</v>
      </c>
      <c r="N47" s="197">
        <v>0</v>
      </c>
      <c r="O47" s="197">
        <f>ROUND(E47*N47,2)</f>
        <v>0</v>
      </c>
      <c r="P47" s="197">
        <v>0</v>
      </c>
      <c r="Q47" s="197">
        <f>ROUND(E47*P47,2)</f>
        <v>0</v>
      </c>
      <c r="R47" s="198" t="s">
        <v>396</v>
      </c>
      <c r="S47" s="198" t="s">
        <v>194</v>
      </c>
    </row>
    <row r="48" spans="1:19" x14ac:dyDescent="0.2">
      <c r="A48" s="177"/>
      <c r="B48" s="234" t="s">
        <v>518</v>
      </c>
      <c r="C48" s="235"/>
      <c r="D48" s="200"/>
      <c r="E48" s="201"/>
      <c r="F48" s="184"/>
      <c r="G48" s="184"/>
      <c r="H48" s="184"/>
      <c r="I48" s="184"/>
      <c r="J48" s="184"/>
      <c r="K48" s="184"/>
      <c r="L48" s="184"/>
      <c r="M48" s="184"/>
      <c r="N48" s="184"/>
      <c r="O48" s="184"/>
      <c r="P48" s="184"/>
      <c r="Q48" s="184"/>
      <c r="R48" s="185"/>
      <c r="S48" s="185"/>
    </row>
    <row r="49" spans="1:19" x14ac:dyDescent="0.2">
      <c r="A49" s="177"/>
      <c r="B49" s="234" t="s">
        <v>1430</v>
      </c>
      <c r="C49" s="235"/>
      <c r="D49" s="200"/>
      <c r="E49" s="201"/>
      <c r="F49" s="184"/>
      <c r="G49" s="184"/>
      <c r="H49" s="184"/>
      <c r="I49" s="184"/>
      <c r="J49" s="184"/>
      <c r="K49" s="184"/>
      <c r="L49" s="184"/>
      <c r="M49" s="184"/>
      <c r="N49" s="184"/>
      <c r="O49" s="184"/>
      <c r="P49" s="184"/>
      <c r="Q49" s="184"/>
      <c r="R49" s="185"/>
      <c r="S49" s="185"/>
    </row>
    <row r="50" spans="1:19" x14ac:dyDescent="0.2">
      <c r="A50" s="177"/>
      <c r="B50" s="234" t="s">
        <v>2655</v>
      </c>
      <c r="C50" s="235"/>
      <c r="D50" s="200"/>
      <c r="E50" s="201">
        <v>2131.402</v>
      </c>
      <c r="F50" s="184"/>
      <c r="G50" s="184"/>
      <c r="H50" s="184"/>
      <c r="I50" s="184"/>
      <c r="J50" s="184"/>
      <c r="K50" s="184"/>
      <c r="L50" s="184"/>
      <c r="M50" s="184"/>
      <c r="N50" s="184"/>
      <c r="O50" s="184"/>
      <c r="P50" s="184"/>
      <c r="Q50" s="184"/>
      <c r="R50" s="185"/>
      <c r="S50" s="185"/>
    </row>
    <row r="51" spans="1:19" x14ac:dyDescent="0.2">
      <c r="A51" s="162"/>
      <c r="B51" s="231"/>
      <c r="C51" s="231"/>
      <c r="D51" s="180"/>
      <c r="E51" s="181"/>
      <c r="F51" s="182"/>
      <c r="G51" s="182"/>
      <c r="H51" s="182"/>
      <c r="I51" s="182"/>
      <c r="J51" s="182"/>
      <c r="K51" s="182"/>
      <c r="L51" s="182"/>
      <c r="M51" s="182"/>
      <c r="N51" s="182"/>
      <c r="O51" s="182"/>
      <c r="P51" s="182"/>
      <c r="Q51" s="182"/>
      <c r="R51" s="183"/>
      <c r="S51" s="183"/>
    </row>
    <row r="52" spans="1:19" x14ac:dyDescent="0.2">
      <c r="A52" s="179" t="s">
        <v>188</v>
      </c>
      <c r="B52" s="229" t="s">
        <v>1390</v>
      </c>
      <c r="C52" s="229" t="s">
        <v>1391</v>
      </c>
      <c r="D52" s="187"/>
      <c r="E52" s="188"/>
      <c r="F52" s="189"/>
      <c r="G52" s="190">
        <f>SUMIF(AE53:AE72,"&lt;&gt;NOR",G53:G72)</f>
        <v>0</v>
      </c>
      <c r="H52" s="189"/>
      <c r="I52" s="189">
        <f>SUM(I53:I72)</f>
        <v>0</v>
      </c>
      <c r="J52" s="189"/>
      <c r="K52" s="189">
        <f>SUM(K53:K72)</f>
        <v>0</v>
      </c>
      <c r="L52" s="189"/>
      <c r="M52" s="189">
        <f>SUM(M53:M72)</f>
        <v>0</v>
      </c>
      <c r="N52" s="189"/>
      <c r="O52" s="189">
        <f>SUM(O53:O72)</f>
        <v>1.4300000000000002</v>
      </c>
      <c r="P52" s="189"/>
      <c r="Q52" s="189">
        <f>SUM(Q53:Q72)</f>
        <v>0</v>
      </c>
      <c r="R52" s="191"/>
      <c r="S52" s="191"/>
    </row>
    <row r="53" spans="1:19" ht="22.5" x14ac:dyDescent="0.2">
      <c r="A53" s="193">
        <v>23</v>
      </c>
      <c r="B53" s="230" t="s">
        <v>1432</v>
      </c>
      <c r="C53" s="230" t="s">
        <v>1433</v>
      </c>
      <c r="D53" s="195" t="s">
        <v>395</v>
      </c>
      <c r="E53" s="196">
        <v>14</v>
      </c>
      <c r="F53" s="199"/>
      <c r="G53" s="197">
        <f t="shared" ref="G53:G60" si="0">ROUND(E53*F53,2)</f>
        <v>0</v>
      </c>
      <c r="H53" s="199"/>
      <c r="I53" s="197">
        <f t="shared" ref="I53:I60" si="1">ROUND(E53*H53,2)</f>
        <v>0</v>
      </c>
      <c r="J53" s="199"/>
      <c r="K53" s="197">
        <f t="shared" ref="K53:K60" si="2">ROUND(E53*J53,2)</f>
        <v>0</v>
      </c>
      <c r="L53" s="197">
        <v>21</v>
      </c>
      <c r="M53" s="197">
        <f t="shared" ref="M53:M60" si="3">G53*(1+L53/100)</f>
        <v>0</v>
      </c>
      <c r="N53" s="197">
        <v>2.794E-2</v>
      </c>
      <c r="O53" s="197">
        <f t="shared" ref="O53:O60" si="4">ROUND(E53*N53,2)</f>
        <v>0.39</v>
      </c>
      <c r="P53" s="197">
        <v>0</v>
      </c>
      <c r="Q53" s="197">
        <f t="shared" ref="Q53:Q60" si="5">ROUND(E53*P53,2)</f>
        <v>0</v>
      </c>
      <c r="R53" s="198" t="s">
        <v>396</v>
      </c>
      <c r="S53" s="198" t="s">
        <v>194</v>
      </c>
    </row>
    <row r="54" spans="1:19" x14ac:dyDescent="0.2">
      <c r="A54" s="193">
        <v>24</v>
      </c>
      <c r="B54" s="230" t="s">
        <v>1434</v>
      </c>
      <c r="C54" s="230" t="s">
        <v>1435</v>
      </c>
      <c r="D54" s="195" t="s">
        <v>395</v>
      </c>
      <c r="E54" s="196">
        <v>12</v>
      </c>
      <c r="F54" s="199"/>
      <c r="G54" s="197">
        <f t="shared" si="0"/>
        <v>0</v>
      </c>
      <c r="H54" s="199"/>
      <c r="I54" s="197">
        <f t="shared" si="1"/>
        <v>0</v>
      </c>
      <c r="J54" s="199"/>
      <c r="K54" s="197">
        <f t="shared" si="2"/>
        <v>0</v>
      </c>
      <c r="L54" s="197">
        <v>21</v>
      </c>
      <c r="M54" s="197">
        <f t="shared" si="3"/>
        <v>0</v>
      </c>
      <c r="N54" s="197">
        <v>1.7010000000000001E-2</v>
      </c>
      <c r="O54" s="197">
        <f t="shared" si="4"/>
        <v>0.2</v>
      </c>
      <c r="P54" s="197">
        <v>0</v>
      </c>
      <c r="Q54" s="197">
        <f t="shared" si="5"/>
        <v>0</v>
      </c>
      <c r="R54" s="198" t="s">
        <v>396</v>
      </c>
      <c r="S54" s="198" t="s">
        <v>194</v>
      </c>
    </row>
    <row r="55" spans="1:19" x14ac:dyDescent="0.2">
      <c r="A55" s="193">
        <v>25</v>
      </c>
      <c r="B55" s="230" t="s">
        <v>2656</v>
      </c>
      <c r="C55" s="230" t="s">
        <v>2657</v>
      </c>
      <c r="D55" s="195" t="s">
        <v>395</v>
      </c>
      <c r="E55" s="196">
        <v>6</v>
      </c>
      <c r="F55" s="199"/>
      <c r="G55" s="197">
        <f t="shared" si="0"/>
        <v>0</v>
      </c>
      <c r="H55" s="199"/>
      <c r="I55" s="197">
        <f t="shared" si="1"/>
        <v>0</v>
      </c>
      <c r="J55" s="199"/>
      <c r="K55" s="197">
        <f t="shared" si="2"/>
        <v>0</v>
      </c>
      <c r="L55" s="197">
        <v>21</v>
      </c>
      <c r="M55" s="197">
        <f t="shared" si="3"/>
        <v>0</v>
      </c>
      <c r="N55" s="197">
        <v>0</v>
      </c>
      <c r="O55" s="197">
        <f t="shared" si="4"/>
        <v>0</v>
      </c>
      <c r="P55" s="197">
        <v>0</v>
      </c>
      <c r="Q55" s="197">
        <f t="shared" si="5"/>
        <v>0</v>
      </c>
      <c r="R55" s="198"/>
      <c r="S55" s="198" t="s">
        <v>339</v>
      </c>
    </row>
    <row r="56" spans="1:19" x14ac:dyDescent="0.2">
      <c r="A56" s="193">
        <v>26</v>
      </c>
      <c r="B56" s="230" t="s">
        <v>1436</v>
      </c>
      <c r="C56" s="230" t="s">
        <v>1437</v>
      </c>
      <c r="D56" s="195" t="s">
        <v>395</v>
      </c>
      <c r="E56" s="196">
        <v>6</v>
      </c>
      <c r="F56" s="199"/>
      <c r="G56" s="197">
        <f t="shared" si="0"/>
        <v>0</v>
      </c>
      <c r="H56" s="199"/>
      <c r="I56" s="197">
        <f t="shared" si="1"/>
        <v>0</v>
      </c>
      <c r="J56" s="199"/>
      <c r="K56" s="197">
        <f t="shared" si="2"/>
        <v>0</v>
      </c>
      <c r="L56" s="197">
        <v>21</v>
      </c>
      <c r="M56" s="197">
        <f t="shared" si="3"/>
        <v>0</v>
      </c>
      <c r="N56" s="197">
        <v>0</v>
      </c>
      <c r="O56" s="197">
        <f t="shared" si="4"/>
        <v>0</v>
      </c>
      <c r="P56" s="197">
        <v>0</v>
      </c>
      <c r="Q56" s="197">
        <f t="shared" si="5"/>
        <v>0</v>
      </c>
      <c r="R56" s="198"/>
      <c r="S56" s="198" t="s">
        <v>339</v>
      </c>
    </row>
    <row r="57" spans="1:19" x14ac:dyDescent="0.2">
      <c r="A57" s="193">
        <v>27</v>
      </c>
      <c r="B57" s="230" t="s">
        <v>1438</v>
      </c>
      <c r="C57" s="230" t="s">
        <v>1439</v>
      </c>
      <c r="D57" s="195" t="s">
        <v>395</v>
      </c>
      <c r="E57" s="196">
        <v>6</v>
      </c>
      <c r="F57" s="199"/>
      <c r="G57" s="197">
        <f t="shared" si="0"/>
        <v>0</v>
      </c>
      <c r="H57" s="199"/>
      <c r="I57" s="197">
        <f t="shared" si="1"/>
        <v>0</v>
      </c>
      <c r="J57" s="199"/>
      <c r="K57" s="197">
        <f t="shared" si="2"/>
        <v>0</v>
      </c>
      <c r="L57" s="197">
        <v>21</v>
      </c>
      <c r="M57" s="197">
        <f t="shared" si="3"/>
        <v>0</v>
      </c>
      <c r="N57" s="197">
        <v>0</v>
      </c>
      <c r="O57" s="197">
        <f t="shared" si="4"/>
        <v>0</v>
      </c>
      <c r="P57" s="197">
        <v>0</v>
      </c>
      <c r="Q57" s="197">
        <f t="shared" si="5"/>
        <v>0</v>
      </c>
      <c r="R57" s="198"/>
      <c r="S57" s="198" t="s">
        <v>339</v>
      </c>
    </row>
    <row r="58" spans="1:19" x14ac:dyDescent="0.2">
      <c r="A58" s="193">
        <v>28</v>
      </c>
      <c r="B58" s="230" t="s">
        <v>1440</v>
      </c>
      <c r="C58" s="230" t="s">
        <v>1441</v>
      </c>
      <c r="D58" s="195" t="s">
        <v>395</v>
      </c>
      <c r="E58" s="196">
        <v>12</v>
      </c>
      <c r="F58" s="199"/>
      <c r="G58" s="197">
        <f t="shared" si="0"/>
        <v>0</v>
      </c>
      <c r="H58" s="199"/>
      <c r="I58" s="197">
        <f t="shared" si="1"/>
        <v>0</v>
      </c>
      <c r="J58" s="199"/>
      <c r="K58" s="197">
        <f t="shared" si="2"/>
        <v>0</v>
      </c>
      <c r="L58" s="197">
        <v>21</v>
      </c>
      <c r="M58" s="197">
        <f t="shared" si="3"/>
        <v>0</v>
      </c>
      <c r="N58" s="197">
        <v>7.2000000000000005E-4</v>
      </c>
      <c r="O58" s="197">
        <f t="shared" si="4"/>
        <v>0.01</v>
      </c>
      <c r="P58" s="197">
        <v>0</v>
      </c>
      <c r="Q58" s="197">
        <f t="shared" si="5"/>
        <v>0</v>
      </c>
      <c r="R58" s="198" t="s">
        <v>396</v>
      </c>
      <c r="S58" s="198" t="s">
        <v>194</v>
      </c>
    </row>
    <row r="59" spans="1:19" x14ac:dyDescent="0.2">
      <c r="A59" s="193">
        <v>29</v>
      </c>
      <c r="B59" s="230" t="s">
        <v>1442</v>
      </c>
      <c r="C59" s="230" t="s">
        <v>1443</v>
      </c>
      <c r="D59" s="195" t="s">
        <v>213</v>
      </c>
      <c r="E59" s="196">
        <v>12</v>
      </c>
      <c r="F59" s="199"/>
      <c r="G59" s="197">
        <f t="shared" si="0"/>
        <v>0</v>
      </c>
      <c r="H59" s="199"/>
      <c r="I59" s="197">
        <f t="shared" si="1"/>
        <v>0</v>
      </c>
      <c r="J59" s="199"/>
      <c r="K59" s="197">
        <f t="shared" si="2"/>
        <v>0</v>
      </c>
      <c r="L59" s="197">
        <v>21</v>
      </c>
      <c r="M59" s="197">
        <f t="shared" si="3"/>
        <v>0</v>
      </c>
      <c r="N59" s="197">
        <v>7.2999999999999996E-4</v>
      </c>
      <c r="O59" s="197">
        <f t="shared" si="4"/>
        <v>0.01</v>
      </c>
      <c r="P59" s="197">
        <v>0</v>
      </c>
      <c r="Q59" s="197">
        <f t="shared" si="5"/>
        <v>0</v>
      </c>
      <c r="R59" s="198" t="s">
        <v>396</v>
      </c>
      <c r="S59" s="198" t="s">
        <v>194</v>
      </c>
    </row>
    <row r="60" spans="1:19" ht="22.5" x14ac:dyDescent="0.2">
      <c r="A60" s="193">
        <v>30</v>
      </c>
      <c r="B60" s="230" t="s">
        <v>1444</v>
      </c>
      <c r="C60" s="230" t="s">
        <v>1445</v>
      </c>
      <c r="D60" s="195" t="s">
        <v>395</v>
      </c>
      <c r="E60" s="196">
        <v>12</v>
      </c>
      <c r="F60" s="199"/>
      <c r="G60" s="197">
        <f t="shared" si="0"/>
        <v>0</v>
      </c>
      <c r="H60" s="199"/>
      <c r="I60" s="197">
        <f t="shared" si="1"/>
        <v>0</v>
      </c>
      <c r="J60" s="199"/>
      <c r="K60" s="197">
        <f t="shared" si="2"/>
        <v>0</v>
      </c>
      <c r="L60" s="197">
        <v>21</v>
      </c>
      <c r="M60" s="197">
        <f t="shared" si="3"/>
        <v>0</v>
      </c>
      <c r="N60" s="197">
        <v>6.4820000000000003E-2</v>
      </c>
      <c r="O60" s="197">
        <f t="shared" si="4"/>
        <v>0.78</v>
      </c>
      <c r="P60" s="197">
        <v>0</v>
      </c>
      <c r="Q60" s="197">
        <f t="shared" si="5"/>
        <v>0</v>
      </c>
      <c r="R60" s="198" t="s">
        <v>396</v>
      </c>
      <c r="S60" s="198" t="s">
        <v>194</v>
      </c>
    </row>
    <row r="61" spans="1:19" x14ac:dyDescent="0.2">
      <c r="A61" s="177"/>
      <c r="B61" s="319" t="s">
        <v>1446</v>
      </c>
      <c r="C61" s="319"/>
      <c r="D61" s="320"/>
      <c r="E61" s="320"/>
      <c r="F61" s="320"/>
      <c r="G61" s="320"/>
      <c r="H61" s="184"/>
      <c r="I61" s="184"/>
      <c r="J61" s="184"/>
      <c r="K61" s="184"/>
      <c r="L61" s="184"/>
      <c r="M61" s="184"/>
      <c r="N61" s="184"/>
      <c r="O61" s="184"/>
      <c r="P61" s="184"/>
      <c r="Q61" s="184"/>
      <c r="R61" s="185"/>
      <c r="S61" s="185"/>
    </row>
    <row r="62" spans="1:19" ht="22.5" x14ac:dyDescent="0.2">
      <c r="A62" s="193">
        <v>31</v>
      </c>
      <c r="B62" s="230" t="s">
        <v>1447</v>
      </c>
      <c r="C62" s="230" t="s">
        <v>1448</v>
      </c>
      <c r="D62" s="195" t="s">
        <v>395</v>
      </c>
      <c r="E62" s="196">
        <v>38</v>
      </c>
      <c r="F62" s="199"/>
      <c r="G62" s="197">
        <f t="shared" ref="G62:G72" si="6">ROUND(E62*F62,2)</f>
        <v>0</v>
      </c>
      <c r="H62" s="199"/>
      <c r="I62" s="197">
        <f t="shared" ref="I62:I72" si="7">ROUND(E62*H62,2)</f>
        <v>0</v>
      </c>
      <c r="J62" s="199"/>
      <c r="K62" s="197">
        <f t="shared" ref="K62:K72" si="8">ROUND(E62*J62,2)</f>
        <v>0</v>
      </c>
      <c r="L62" s="197">
        <v>21</v>
      </c>
      <c r="M62" s="197">
        <f t="shared" ref="M62:M72" si="9">G62*(1+L62/100)</f>
        <v>0</v>
      </c>
      <c r="N62" s="197">
        <v>2.4000000000000001E-4</v>
      </c>
      <c r="O62" s="197">
        <f t="shared" ref="O62:O72" si="10">ROUND(E62*N62,2)</f>
        <v>0.01</v>
      </c>
      <c r="P62" s="197">
        <v>0</v>
      </c>
      <c r="Q62" s="197">
        <f t="shared" ref="Q62:Q72" si="11">ROUND(E62*P62,2)</f>
        <v>0</v>
      </c>
      <c r="R62" s="198" t="s">
        <v>396</v>
      </c>
      <c r="S62" s="198" t="s">
        <v>194</v>
      </c>
    </row>
    <row r="63" spans="1:19" x14ac:dyDescent="0.2">
      <c r="A63" s="193">
        <v>32</v>
      </c>
      <c r="B63" s="230" t="s">
        <v>1449</v>
      </c>
      <c r="C63" s="230" t="s">
        <v>1450</v>
      </c>
      <c r="D63" s="195" t="s">
        <v>395</v>
      </c>
      <c r="E63" s="196">
        <v>12</v>
      </c>
      <c r="F63" s="199"/>
      <c r="G63" s="197">
        <f t="shared" si="6"/>
        <v>0</v>
      </c>
      <c r="H63" s="199"/>
      <c r="I63" s="197">
        <f t="shared" si="7"/>
        <v>0</v>
      </c>
      <c r="J63" s="199"/>
      <c r="K63" s="197">
        <f t="shared" si="8"/>
        <v>0</v>
      </c>
      <c r="L63" s="197">
        <v>21</v>
      </c>
      <c r="M63" s="197">
        <f t="shared" si="9"/>
        <v>0</v>
      </c>
      <c r="N63" s="197">
        <v>0</v>
      </c>
      <c r="O63" s="197">
        <f t="shared" si="10"/>
        <v>0</v>
      </c>
      <c r="P63" s="197">
        <v>0</v>
      </c>
      <c r="Q63" s="197">
        <f t="shared" si="11"/>
        <v>0</v>
      </c>
      <c r="R63" s="198"/>
      <c r="S63" s="198" t="s">
        <v>339</v>
      </c>
    </row>
    <row r="64" spans="1:19" ht="22.5" x14ac:dyDescent="0.2">
      <c r="A64" s="193">
        <v>33</v>
      </c>
      <c r="B64" s="230" t="s">
        <v>1451</v>
      </c>
      <c r="C64" s="230" t="s">
        <v>1452</v>
      </c>
      <c r="D64" s="195" t="s">
        <v>213</v>
      </c>
      <c r="E64" s="196">
        <v>12</v>
      </c>
      <c r="F64" s="199"/>
      <c r="G64" s="197">
        <f t="shared" si="6"/>
        <v>0</v>
      </c>
      <c r="H64" s="199"/>
      <c r="I64" s="197">
        <f t="shared" si="7"/>
        <v>0</v>
      </c>
      <c r="J64" s="199"/>
      <c r="K64" s="197">
        <f t="shared" si="8"/>
        <v>0</v>
      </c>
      <c r="L64" s="197">
        <v>21</v>
      </c>
      <c r="M64" s="197">
        <f t="shared" si="9"/>
        <v>0</v>
      </c>
      <c r="N64" s="197">
        <v>8.4999999999999995E-4</v>
      </c>
      <c r="O64" s="197">
        <f t="shared" si="10"/>
        <v>0.01</v>
      </c>
      <c r="P64" s="197">
        <v>0</v>
      </c>
      <c r="Q64" s="197">
        <f t="shared" si="11"/>
        <v>0</v>
      </c>
      <c r="R64" s="198" t="s">
        <v>396</v>
      </c>
      <c r="S64" s="198" t="s">
        <v>194</v>
      </c>
    </row>
    <row r="65" spans="1:25" ht="22.5" x14ac:dyDescent="0.2">
      <c r="A65" s="193">
        <v>34</v>
      </c>
      <c r="B65" s="230" t="s">
        <v>2658</v>
      </c>
      <c r="C65" s="230" t="s">
        <v>2659</v>
      </c>
      <c r="D65" s="195" t="s">
        <v>395</v>
      </c>
      <c r="E65" s="196">
        <v>6</v>
      </c>
      <c r="F65" s="199"/>
      <c r="G65" s="197">
        <f t="shared" si="6"/>
        <v>0</v>
      </c>
      <c r="H65" s="199"/>
      <c r="I65" s="197">
        <f t="shared" si="7"/>
        <v>0</v>
      </c>
      <c r="J65" s="199"/>
      <c r="K65" s="197">
        <f t="shared" si="8"/>
        <v>0</v>
      </c>
      <c r="L65" s="197">
        <v>21</v>
      </c>
      <c r="M65" s="197">
        <f t="shared" si="9"/>
        <v>0</v>
      </c>
      <c r="N65" s="197">
        <v>1.5299999999999999E-3</v>
      </c>
      <c r="O65" s="197">
        <f t="shared" si="10"/>
        <v>0.01</v>
      </c>
      <c r="P65" s="197">
        <v>0</v>
      </c>
      <c r="Q65" s="197">
        <f t="shared" si="11"/>
        <v>0</v>
      </c>
      <c r="R65" s="198" t="s">
        <v>396</v>
      </c>
      <c r="S65" s="198" t="s">
        <v>194</v>
      </c>
    </row>
    <row r="66" spans="1:25" x14ac:dyDescent="0.2">
      <c r="A66" s="193">
        <v>35</v>
      </c>
      <c r="B66" s="230" t="s">
        <v>1453</v>
      </c>
      <c r="C66" s="230" t="s">
        <v>1454</v>
      </c>
      <c r="D66" s="195" t="s">
        <v>395</v>
      </c>
      <c r="E66" s="196">
        <v>6</v>
      </c>
      <c r="F66" s="199"/>
      <c r="G66" s="197">
        <f t="shared" si="6"/>
        <v>0</v>
      </c>
      <c r="H66" s="199"/>
      <c r="I66" s="197">
        <f t="shared" si="7"/>
        <v>0</v>
      </c>
      <c r="J66" s="199"/>
      <c r="K66" s="197">
        <f t="shared" si="8"/>
        <v>0</v>
      </c>
      <c r="L66" s="197">
        <v>21</v>
      </c>
      <c r="M66" s="197">
        <f t="shared" si="9"/>
        <v>0</v>
      </c>
      <c r="N66" s="197">
        <v>0</v>
      </c>
      <c r="O66" s="197">
        <f t="shared" si="10"/>
        <v>0</v>
      </c>
      <c r="P66" s="197">
        <v>0</v>
      </c>
      <c r="Q66" s="197">
        <f t="shared" si="11"/>
        <v>0</v>
      </c>
      <c r="R66" s="198"/>
      <c r="S66" s="198" t="s">
        <v>339</v>
      </c>
    </row>
    <row r="67" spans="1:25" ht="33.75" x14ac:dyDescent="0.2">
      <c r="A67" s="193">
        <v>36</v>
      </c>
      <c r="B67" s="230" t="s">
        <v>1455</v>
      </c>
      <c r="C67" s="230" t="s">
        <v>1456</v>
      </c>
      <c r="D67" s="195" t="s">
        <v>213</v>
      </c>
      <c r="E67" s="196">
        <v>12</v>
      </c>
      <c r="F67" s="199"/>
      <c r="G67" s="197">
        <f t="shared" si="6"/>
        <v>0</v>
      </c>
      <c r="H67" s="199"/>
      <c r="I67" s="197">
        <f t="shared" si="7"/>
        <v>0</v>
      </c>
      <c r="J67" s="199"/>
      <c r="K67" s="197">
        <f t="shared" si="8"/>
        <v>0</v>
      </c>
      <c r="L67" s="197">
        <v>21</v>
      </c>
      <c r="M67" s="197">
        <f t="shared" si="9"/>
        <v>0</v>
      </c>
      <c r="N67" s="197">
        <v>7.2999999999999996E-4</v>
      </c>
      <c r="O67" s="197">
        <f t="shared" si="10"/>
        <v>0.01</v>
      </c>
      <c r="P67" s="197">
        <v>0</v>
      </c>
      <c r="Q67" s="197">
        <f t="shared" si="11"/>
        <v>0</v>
      </c>
      <c r="R67" s="198" t="s">
        <v>396</v>
      </c>
      <c r="S67" s="198" t="s">
        <v>194</v>
      </c>
    </row>
    <row r="68" spans="1:25" ht="22.5" x14ac:dyDescent="0.2">
      <c r="A68" s="193">
        <v>37</v>
      </c>
      <c r="B68" s="230" t="s">
        <v>1457</v>
      </c>
      <c r="C68" s="230" t="s">
        <v>1458</v>
      </c>
      <c r="D68" s="195" t="s">
        <v>213</v>
      </c>
      <c r="E68" s="196">
        <v>12</v>
      </c>
      <c r="F68" s="199"/>
      <c r="G68" s="197">
        <f t="shared" si="6"/>
        <v>0</v>
      </c>
      <c r="H68" s="199"/>
      <c r="I68" s="197">
        <f t="shared" si="7"/>
        <v>0</v>
      </c>
      <c r="J68" s="199"/>
      <c r="K68" s="197">
        <f t="shared" si="8"/>
        <v>0</v>
      </c>
      <c r="L68" s="197">
        <v>21</v>
      </c>
      <c r="M68" s="197">
        <f t="shared" si="9"/>
        <v>0</v>
      </c>
      <c r="N68" s="197">
        <v>2.0000000000000001E-4</v>
      </c>
      <c r="O68" s="197">
        <f t="shared" si="10"/>
        <v>0</v>
      </c>
      <c r="P68" s="197">
        <v>0</v>
      </c>
      <c r="Q68" s="197">
        <f t="shared" si="11"/>
        <v>0</v>
      </c>
      <c r="R68" s="198" t="s">
        <v>396</v>
      </c>
      <c r="S68" s="198" t="s">
        <v>194</v>
      </c>
    </row>
    <row r="69" spans="1:25" ht="33.75" x14ac:dyDescent="0.2">
      <c r="A69" s="193">
        <v>38</v>
      </c>
      <c r="B69" s="230" t="s">
        <v>1459</v>
      </c>
      <c r="C69" s="230" t="s">
        <v>1460</v>
      </c>
      <c r="D69" s="195" t="s">
        <v>213</v>
      </c>
      <c r="E69" s="196">
        <v>6</v>
      </c>
      <c r="F69" s="199"/>
      <c r="G69" s="197">
        <f t="shared" si="6"/>
        <v>0</v>
      </c>
      <c r="H69" s="199"/>
      <c r="I69" s="197">
        <f t="shared" si="7"/>
        <v>0</v>
      </c>
      <c r="J69" s="199"/>
      <c r="K69" s="197">
        <f t="shared" si="8"/>
        <v>0</v>
      </c>
      <c r="L69" s="197">
        <v>21</v>
      </c>
      <c r="M69" s="197">
        <f t="shared" si="9"/>
        <v>0</v>
      </c>
      <c r="N69" s="197">
        <v>2.7999999999999998E-4</v>
      </c>
      <c r="O69" s="197">
        <f t="shared" si="10"/>
        <v>0</v>
      </c>
      <c r="P69" s="197">
        <v>0</v>
      </c>
      <c r="Q69" s="197">
        <f t="shared" si="11"/>
        <v>0</v>
      </c>
      <c r="R69" s="198" t="s">
        <v>396</v>
      </c>
      <c r="S69" s="198" t="s">
        <v>194</v>
      </c>
    </row>
    <row r="70" spans="1:25" ht="22.5" x14ac:dyDescent="0.2">
      <c r="A70" s="193">
        <v>39</v>
      </c>
      <c r="B70" s="230" t="s">
        <v>2660</v>
      </c>
      <c r="C70" s="230" t="s">
        <v>2661</v>
      </c>
      <c r="D70" s="195" t="s">
        <v>213</v>
      </c>
      <c r="E70" s="196">
        <v>6</v>
      </c>
      <c r="F70" s="199"/>
      <c r="G70" s="197">
        <f t="shared" si="6"/>
        <v>0</v>
      </c>
      <c r="H70" s="199"/>
      <c r="I70" s="197">
        <f t="shared" si="7"/>
        <v>0</v>
      </c>
      <c r="J70" s="199"/>
      <c r="K70" s="197">
        <f t="shared" si="8"/>
        <v>0</v>
      </c>
      <c r="L70" s="197">
        <v>21</v>
      </c>
      <c r="M70" s="197">
        <f t="shared" si="9"/>
        <v>0</v>
      </c>
      <c r="N70" s="197">
        <v>7.2999999999999996E-4</v>
      </c>
      <c r="O70" s="197">
        <f t="shared" si="10"/>
        <v>0</v>
      </c>
      <c r="P70" s="197">
        <v>0</v>
      </c>
      <c r="Q70" s="197">
        <f t="shared" si="11"/>
        <v>0</v>
      </c>
      <c r="R70" s="198" t="s">
        <v>396</v>
      </c>
      <c r="S70" s="198" t="s">
        <v>194</v>
      </c>
      <c r="Y70" s="261"/>
    </row>
    <row r="71" spans="1:25" x14ac:dyDescent="0.2">
      <c r="A71" s="202">
        <v>41</v>
      </c>
      <c r="B71" s="233" t="s">
        <v>1461</v>
      </c>
      <c r="C71" s="233" t="s">
        <v>1462</v>
      </c>
      <c r="D71" s="204" t="s">
        <v>213</v>
      </c>
      <c r="E71" s="205">
        <v>12</v>
      </c>
      <c r="F71" s="199"/>
      <c r="G71" s="206">
        <f t="shared" si="6"/>
        <v>0</v>
      </c>
      <c r="H71" s="215"/>
      <c r="I71" s="206">
        <f t="shared" si="7"/>
        <v>0</v>
      </c>
      <c r="J71" s="215"/>
      <c r="K71" s="206">
        <f t="shared" si="8"/>
        <v>0</v>
      </c>
      <c r="L71" s="206">
        <v>21</v>
      </c>
      <c r="M71" s="206">
        <f t="shared" si="9"/>
        <v>0</v>
      </c>
      <c r="N71" s="206">
        <v>0</v>
      </c>
      <c r="O71" s="206">
        <f t="shared" si="10"/>
        <v>0</v>
      </c>
      <c r="P71" s="206">
        <v>0</v>
      </c>
      <c r="Q71" s="206">
        <f t="shared" si="11"/>
        <v>0</v>
      </c>
      <c r="R71" s="207"/>
      <c r="S71" s="207" t="s">
        <v>339</v>
      </c>
    </row>
    <row r="72" spans="1:25" x14ac:dyDescent="0.2">
      <c r="A72" s="193">
        <v>42</v>
      </c>
      <c r="B72" s="230" t="s">
        <v>1463</v>
      </c>
      <c r="C72" s="230" t="s">
        <v>1464</v>
      </c>
      <c r="D72" s="195" t="s">
        <v>0</v>
      </c>
      <c r="E72" s="252"/>
      <c r="F72" s="199"/>
      <c r="G72" s="197">
        <f t="shared" si="6"/>
        <v>0</v>
      </c>
      <c r="H72" s="199"/>
      <c r="I72" s="197">
        <f t="shared" si="7"/>
        <v>0</v>
      </c>
      <c r="J72" s="199"/>
      <c r="K72" s="197">
        <f t="shared" si="8"/>
        <v>0</v>
      </c>
      <c r="L72" s="197">
        <v>21</v>
      </c>
      <c r="M72" s="197">
        <f t="shared" si="9"/>
        <v>0</v>
      </c>
      <c r="N72" s="197">
        <v>0</v>
      </c>
      <c r="O72" s="197">
        <f t="shared" si="10"/>
        <v>0</v>
      </c>
      <c r="P72" s="197">
        <v>0</v>
      </c>
      <c r="Q72" s="197">
        <f t="shared" si="11"/>
        <v>0</v>
      </c>
      <c r="R72" s="198" t="s">
        <v>396</v>
      </c>
      <c r="S72" s="198" t="s">
        <v>194</v>
      </c>
    </row>
    <row r="73" spans="1:25" x14ac:dyDescent="0.2">
      <c r="A73" s="158"/>
      <c r="D73" s="138"/>
    </row>
    <row r="74" spans="1:25" x14ac:dyDescent="0.2">
      <c r="A74" s="158"/>
      <c r="D74" s="138"/>
    </row>
    <row r="75" spans="1:25" x14ac:dyDescent="0.2">
      <c r="A75" s="158"/>
      <c r="D75" s="138"/>
    </row>
    <row r="76" spans="1:25" x14ac:dyDescent="0.2">
      <c r="A76" s="158"/>
      <c r="D76" s="138"/>
    </row>
    <row r="77" spans="1:25" x14ac:dyDescent="0.2">
      <c r="A77" s="158"/>
      <c r="D77" s="138"/>
    </row>
    <row r="78" spans="1:25" x14ac:dyDescent="0.2">
      <c r="A78" s="158"/>
      <c r="D78" s="138"/>
    </row>
    <row r="79" spans="1:25" x14ac:dyDescent="0.2">
      <c r="A79" s="158"/>
      <c r="D79" s="138"/>
    </row>
    <row r="80" spans="1:25" x14ac:dyDescent="0.2">
      <c r="A80" s="158"/>
      <c r="D80" s="138"/>
    </row>
    <row r="81" spans="1:4" x14ac:dyDescent="0.2">
      <c r="A81" s="158"/>
      <c r="D81" s="138"/>
    </row>
    <row r="82" spans="1:4" x14ac:dyDescent="0.2">
      <c r="A82" s="158"/>
      <c r="D82" s="138"/>
    </row>
    <row r="83" spans="1:4" x14ac:dyDescent="0.2">
      <c r="A83" s="158"/>
      <c r="D83" s="138"/>
    </row>
    <row r="84" spans="1:4" x14ac:dyDescent="0.2">
      <c r="A84" s="158"/>
      <c r="D84" s="138"/>
    </row>
    <row r="85" spans="1:4" x14ac:dyDescent="0.2">
      <c r="A85" s="158"/>
      <c r="D85" s="138"/>
    </row>
    <row r="86" spans="1:4" x14ac:dyDescent="0.2">
      <c r="A86" s="158"/>
      <c r="D86" s="138"/>
    </row>
    <row r="87" spans="1:4" x14ac:dyDescent="0.2">
      <c r="A87" s="158"/>
      <c r="D87" s="138"/>
    </row>
    <row r="88" spans="1:4" x14ac:dyDescent="0.2">
      <c r="A88" s="158"/>
      <c r="D88" s="138"/>
    </row>
    <row r="89" spans="1:4" x14ac:dyDescent="0.2">
      <c r="A89" s="158"/>
      <c r="D89" s="138"/>
    </row>
    <row r="90" spans="1:4" x14ac:dyDescent="0.2">
      <c r="A90" s="158"/>
      <c r="D90" s="138"/>
    </row>
    <row r="91" spans="1:4" x14ac:dyDescent="0.2">
      <c r="A91" s="158"/>
      <c r="D91" s="138"/>
    </row>
    <row r="92" spans="1:4" x14ac:dyDescent="0.2">
      <c r="A92" s="158"/>
      <c r="D92" s="138"/>
    </row>
    <row r="93" spans="1:4" x14ac:dyDescent="0.2">
      <c r="A93" s="158"/>
      <c r="D93" s="138"/>
    </row>
    <row r="94" spans="1:4" x14ac:dyDescent="0.2">
      <c r="A94" s="158"/>
      <c r="D94" s="138"/>
    </row>
    <row r="95" spans="1:4" x14ac:dyDescent="0.2">
      <c r="A95" s="158"/>
      <c r="D95" s="138"/>
    </row>
    <row r="96" spans="1:4" x14ac:dyDescent="0.2">
      <c r="A96" s="158"/>
      <c r="D96" s="138"/>
    </row>
    <row r="97" spans="1:4" x14ac:dyDescent="0.2">
      <c r="A97" s="158"/>
      <c r="D97" s="138"/>
    </row>
    <row r="98" spans="1:4" x14ac:dyDescent="0.2">
      <c r="A98" s="158"/>
      <c r="D98" s="138"/>
    </row>
    <row r="99" spans="1:4" x14ac:dyDescent="0.2">
      <c r="A99" s="158"/>
      <c r="D99" s="138"/>
    </row>
    <row r="100" spans="1:4" x14ac:dyDescent="0.2">
      <c r="A100" s="158"/>
      <c r="D100" s="138"/>
    </row>
    <row r="101" spans="1:4" x14ac:dyDescent="0.2">
      <c r="A101" s="158"/>
      <c r="D101" s="138"/>
    </row>
    <row r="102" spans="1:4" x14ac:dyDescent="0.2">
      <c r="A102" s="158"/>
      <c r="D102" s="138"/>
    </row>
    <row r="103" spans="1:4" x14ac:dyDescent="0.2">
      <c r="A103" s="158"/>
      <c r="D103" s="138"/>
    </row>
    <row r="104" spans="1:4" x14ac:dyDescent="0.2">
      <c r="A104" s="158"/>
      <c r="D104" s="138"/>
    </row>
    <row r="105" spans="1:4" x14ac:dyDescent="0.2">
      <c r="A105" s="158"/>
      <c r="D105" s="138"/>
    </row>
    <row r="106" spans="1:4" x14ac:dyDescent="0.2">
      <c r="A106" s="158"/>
      <c r="D106" s="138"/>
    </row>
    <row r="107" spans="1:4" x14ac:dyDescent="0.2">
      <c r="A107" s="158"/>
      <c r="D107" s="138"/>
    </row>
    <row r="108" spans="1:4" x14ac:dyDescent="0.2">
      <c r="A108" s="158"/>
      <c r="D108" s="138"/>
    </row>
    <row r="109" spans="1:4" x14ac:dyDescent="0.2">
      <c r="A109" s="158"/>
      <c r="D109" s="138"/>
    </row>
    <row r="110" spans="1:4" x14ac:dyDescent="0.2">
      <c r="A110" s="158"/>
      <c r="D110" s="138"/>
    </row>
    <row r="111" spans="1:4" x14ac:dyDescent="0.2">
      <c r="A111" s="158"/>
      <c r="D111" s="138"/>
    </row>
    <row r="112" spans="1:4" x14ac:dyDescent="0.2">
      <c r="A112" s="158"/>
      <c r="D112" s="138"/>
    </row>
    <row r="113" spans="1:4" x14ac:dyDescent="0.2">
      <c r="A113" s="158"/>
      <c r="D113" s="138"/>
    </row>
    <row r="114" spans="1:4" x14ac:dyDescent="0.2">
      <c r="A114" s="158"/>
      <c r="D114" s="138"/>
    </row>
    <row r="115" spans="1:4" x14ac:dyDescent="0.2">
      <c r="A115" s="158"/>
      <c r="D115" s="138"/>
    </row>
    <row r="116" spans="1:4" x14ac:dyDescent="0.2">
      <c r="A116" s="158"/>
      <c r="D116" s="138"/>
    </row>
    <row r="117" spans="1:4" x14ac:dyDescent="0.2">
      <c r="A117" s="158"/>
      <c r="D117" s="138"/>
    </row>
    <row r="118" spans="1:4" x14ac:dyDescent="0.2">
      <c r="A118" s="158"/>
      <c r="D118" s="138"/>
    </row>
    <row r="119" spans="1:4" x14ac:dyDescent="0.2">
      <c r="A119" s="158"/>
      <c r="D119" s="138"/>
    </row>
    <row r="120" spans="1:4" x14ac:dyDescent="0.2">
      <c r="A120" s="158"/>
      <c r="D120" s="138"/>
    </row>
    <row r="121" spans="1:4" x14ac:dyDescent="0.2">
      <c r="A121" s="158"/>
      <c r="D121" s="138"/>
    </row>
    <row r="122" spans="1:4" x14ac:dyDescent="0.2">
      <c r="A122" s="158"/>
      <c r="D122" s="138"/>
    </row>
    <row r="123" spans="1:4" x14ac:dyDescent="0.2">
      <c r="A123" s="158"/>
      <c r="D123" s="138"/>
    </row>
    <row r="124" spans="1:4" x14ac:dyDescent="0.2">
      <c r="A124" s="158"/>
      <c r="D124" s="138"/>
    </row>
    <row r="125" spans="1:4" x14ac:dyDescent="0.2">
      <c r="A125" s="158"/>
      <c r="D125" s="138"/>
    </row>
    <row r="126" spans="1:4" x14ac:dyDescent="0.2">
      <c r="A126" s="158"/>
      <c r="D126" s="138"/>
    </row>
    <row r="127" spans="1:4" x14ac:dyDescent="0.2">
      <c r="A127" s="158"/>
      <c r="D127" s="138"/>
    </row>
    <row r="128" spans="1:4" x14ac:dyDescent="0.2">
      <c r="A128" s="158"/>
      <c r="D128" s="138"/>
    </row>
    <row r="129" spans="1:4" x14ac:dyDescent="0.2">
      <c r="A129" s="158"/>
      <c r="D129" s="138"/>
    </row>
    <row r="130" spans="1:4" x14ac:dyDescent="0.2">
      <c r="A130" s="158"/>
      <c r="D130" s="138"/>
    </row>
    <row r="131" spans="1:4" x14ac:dyDescent="0.2">
      <c r="A131" s="158"/>
      <c r="D131" s="138"/>
    </row>
    <row r="132" spans="1:4" x14ac:dyDescent="0.2">
      <c r="A132" s="158"/>
      <c r="D132" s="138"/>
    </row>
    <row r="133" spans="1:4" x14ac:dyDescent="0.2">
      <c r="A133" s="158"/>
      <c r="D133" s="138"/>
    </row>
    <row r="134" spans="1:4" x14ac:dyDescent="0.2">
      <c r="A134" s="158"/>
      <c r="D134" s="138"/>
    </row>
    <row r="135" spans="1:4" x14ac:dyDescent="0.2">
      <c r="A135" s="158"/>
      <c r="D135" s="138"/>
    </row>
    <row r="136" spans="1:4" x14ac:dyDescent="0.2">
      <c r="A136" s="158"/>
      <c r="D136" s="138"/>
    </row>
    <row r="137" spans="1:4" x14ac:dyDescent="0.2">
      <c r="A137" s="158"/>
      <c r="D137" s="138"/>
    </row>
    <row r="138" spans="1:4" x14ac:dyDescent="0.2">
      <c r="A138" s="158"/>
      <c r="D138" s="138"/>
    </row>
    <row r="139" spans="1:4" x14ac:dyDescent="0.2">
      <c r="A139" s="158"/>
      <c r="D139" s="138"/>
    </row>
    <row r="140" spans="1:4" x14ac:dyDescent="0.2">
      <c r="A140" s="158"/>
      <c r="D140" s="138"/>
    </row>
    <row r="141" spans="1:4" x14ac:dyDescent="0.2">
      <c r="A141" s="158"/>
      <c r="D141" s="138"/>
    </row>
    <row r="142" spans="1:4" x14ac:dyDescent="0.2">
      <c r="A142" s="158"/>
      <c r="D142" s="138"/>
    </row>
    <row r="143" spans="1:4" x14ac:dyDescent="0.2">
      <c r="A143" s="158"/>
      <c r="D143" s="138"/>
    </row>
    <row r="144" spans="1:4" x14ac:dyDescent="0.2">
      <c r="A144" s="158"/>
      <c r="D144" s="138"/>
    </row>
    <row r="145" spans="1:4" x14ac:dyDescent="0.2">
      <c r="A145" s="158"/>
      <c r="D145" s="138"/>
    </row>
    <row r="146" spans="1:4" x14ac:dyDescent="0.2">
      <c r="A146" s="158"/>
      <c r="D146" s="138"/>
    </row>
    <row r="147" spans="1:4" x14ac:dyDescent="0.2">
      <c r="A147" s="158"/>
      <c r="D147" s="138"/>
    </row>
    <row r="148" spans="1:4" x14ac:dyDescent="0.2">
      <c r="A148" s="158"/>
      <c r="D148" s="138"/>
    </row>
    <row r="149" spans="1:4" x14ac:dyDescent="0.2">
      <c r="A149" s="158"/>
      <c r="D149" s="138"/>
    </row>
    <row r="150" spans="1:4" x14ac:dyDescent="0.2">
      <c r="A150" s="158"/>
      <c r="D150" s="138"/>
    </row>
    <row r="151" spans="1:4" x14ac:dyDescent="0.2">
      <c r="A151" s="158"/>
      <c r="D151" s="138"/>
    </row>
    <row r="152" spans="1:4" x14ac:dyDescent="0.2">
      <c r="A152" s="158"/>
      <c r="D152" s="138"/>
    </row>
    <row r="153" spans="1:4" x14ac:dyDescent="0.2">
      <c r="A153" s="158"/>
      <c r="D153" s="138"/>
    </row>
    <row r="154" spans="1:4" x14ac:dyDescent="0.2">
      <c r="A154" s="158"/>
      <c r="D154" s="138"/>
    </row>
    <row r="155" spans="1:4" x14ac:dyDescent="0.2">
      <c r="A155" s="158"/>
      <c r="D155" s="138"/>
    </row>
    <row r="156" spans="1:4" x14ac:dyDescent="0.2">
      <c r="A156" s="158"/>
      <c r="D156" s="138"/>
    </row>
    <row r="157" spans="1:4" x14ac:dyDescent="0.2">
      <c r="A157" s="158"/>
      <c r="D157" s="138"/>
    </row>
    <row r="158" spans="1:4" x14ac:dyDescent="0.2">
      <c r="A158" s="158"/>
      <c r="D158" s="138"/>
    </row>
    <row r="159" spans="1:4" x14ac:dyDescent="0.2">
      <c r="A159" s="158"/>
      <c r="D159" s="138"/>
    </row>
    <row r="160" spans="1:4" x14ac:dyDescent="0.2">
      <c r="A160" s="158"/>
      <c r="D160" s="138"/>
    </row>
    <row r="161" spans="1:4" x14ac:dyDescent="0.2">
      <c r="A161" s="158"/>
      <c r="D161" s="138"/>
    </row>
    <row r="162" spans="1:4" x14ac:dyDescent="0.2">
      <c r="A162" s="158"/>
      <c r="D162" s="138"/>
    </row>
    <row r="163" spans="1:4" x14ac:dyDescent="0.2">
      <c r="A163" s="158"/>
      <c r="D163" s="138"/>
    </row>
    <row r="164" spans="1:4" x14ac:dyDescent="0.2">
      <c r="A164" s="158"/>
      <c r="D164" s="138"/>
    </row>
    <row r="165" spans="1:4" x14ac:dyDescent="0.2">
      <c r="A165" s="158"/>
      <c r="D165" s="138"/>
    </row>
    <row r="166" spans="1:4" x14ac:dyDescent="0.2">
      <c r="A166" s="158"/>
      <c r="D166" s="138"/>
    </row>
    <row r="167" spans="1:4" x14ac:dyDescent="0.2">
      <c r="A167" s="158"/>
      <c r="D167" s="138"/>
    </row>
    <row r="168" spans="1:4" x14ac:dyDescent="0.2">
      <c r="A168" s="158"/>
      <c r="D168" s="138"/>
    </row>
    <row r="169" spans="1:4" x14ac:dyDescent="0.2">
      <c r="A169" s="158"/>
      <c r="D169" s="138"/>
    </row>
    <row r="170" spans="1:4" x14ac:dyDescent="0.2">
      <c r="A170" s="158"/>
      <c r="D170" s="138"/>
    </row>
    <row r="171" spans="1:4" x14ac:dyDescent="0.2">
      <c r="A171" s="158"/>
      <c r="D171" s="138"/>
    </row>
    <row r="172" spans="1:4" x14ac:dyDescent="0.2">
      <c r="A172" s="158"/>
      <c r="D172" s="138"/>
    </row>
    <row r="173" spans="1:4" x14ac:dyDescent="0.2">
      <c r="A173" s="158"/>
      <c r="D173" s="138"/>
    </row>
    <row r="174" spans="1:4" x14ac:dyDescent="0.2">
      <c r="A174" s="158"/>
      <c r="D174" s="138"/>
    </row>
    <row r="175" spans="1:4" x14ac:dyDescent="0.2">
      <c r="A175" s="158"/>
      <c r="D175" s="138"/>
    </row>
    <row r="176" spans="1:4" x14ac:dyDescent="0.2">
      <c r="A176" s="158"/>
      <c r="D176" s="138"/>
    </row>
    <row r="177" spans="1:4" x14ac:dyDescent="0.2">
      <c r="A177" s="158"/>
      <c r="D177" s="138"/>
    </row>
    <row r="178" spans="1:4" x14ac:dyDescent="0.2">
      <c r="A178" s="158"/>
      <c r="D178" s="138"/>
    </row>
    <row r="179" spans="1:4" x14ac:dyDescent="0.2">
      <c r="A179" s="158"/>
      <c r="D179" s="138"/>
    </row>
    <row r="180" spans="1:4" x14ac:dyDescent="0.2">
      <c r="A180" s="158"/>
      <c r="D180" s="138"/>
    </row>
    <row r="181" spans="1:4" x14ac:dyDescent="0.2">
      <c r="A181" s="158"/>
      <c r="D181" s="138"/>
    </row>
    <row r="182" spans="1:4" x14ac:dyDescent="0.2">
      <c r="A182" s="158"/>
      <c r="D182" s="138"/>
    </row>
    <row r="183" spans="1:4" x14ac:dyDescent="0.2">
      <c r="A183" s="158"/>
      <c r="D183" s="138"/>
    </row>
    <row r="184" spans="1:4" x14ac:dyDescent="0.2">
      <c r="A184" s="158"/>
      <c r="D184" s="138"/>
    </row>
    <row r="185" spans="1:4" x14ac:dyDescent="0.2">
      <c r="A185" s="158"/>
      <c r="D185" s="138"/>
    </row>
    <row r="186" spans="1:4" x14ac:dyDescent="0.2">
      <c r="A186" s="158"/>
      <c r="D186" s="138"/>
    </row>
    <row r="187" spans="1:4" x14ac:dyDescent="0.2">
      <c r="A187" s="158"/>
      <c r="D187" s="138"/>
    </row>
    <row r="188" spans="1:4" x14ac:dyDescent="0.2">
      <c r="A188" s="158"/>
      <c r="D188" s="138"/>
    </row>
    <row r="189" spans="1:4" x14ac:dyDescent="0.2">
      <c r="A189" s="158"/>
      <c r="D189" s="138"/>
    </row>
    <row r="190" spans="1:4" x14ac:dyDescent="0.2">
      <c r="A190" s="158"/>
      <c r="D190" s="138"/>
    </row>
    <row r="191" spans="1:4" x14ac:dyDescent="0.2">
      <c r="A191" s="158"/>
      <c r="D191" s="138"/>
    </row>
    <row r="192" spans="1:4" x14ac:dyDescent="0.2">
      <c r="A192" s="158"/>
      <c r="D192" s="138"/>
    </row>
    <row r="193" spans="1:4" x14ac:dyDescent="0.2">
      <c r="A193" s="158"/>
      <c r="D193" s="138"/>
    </row>
    <row r="194" spans="1:4" x14ac:dyDescent="0.2">
      <c r="A194" s="158"/>
      <c r="D194" s="138"/>
    </row>
    <row r="195" spans="1:4" x14ac:dyDescent="0.2">
      <c r="A195" s="158"/>
      <c r="D195" s="138"/>
    </row>
    <row r="196" spans="1:4" x14ac:dyDescent="0.2">
      <c r="A196" s="158"/>
      <c r="D196" s="138"/>
    </row>
    <row r="197" spans="1:4" x14ac:dyDescent="0.2">
      <c r="A197" s="158"/>
      <c r="D197" s="138"/>
    </row>
    <row r="198" spans="1:4" x14ac:dyDescent="0.2">
      <c r="A198" s="158"/>
      <c r="D198" s="138"/>
    </row>
    <row r="199" spans="1:4" x14ac:dyDescent="0.2">
      <c r="A199" s="158"/>
      <c r="D199" s="138"/>
    </row>
    <row r="200" spans="1:4" x14ac:dyDescent="0.2">
      <c r="A200" s="158"/>
      <c r="D200" s="138"/>
    </row>
    <row r="201" spans="1:4" x14ac:dyDescent="0.2">
      <c r="A201" s="158"/>
      <c r="D201" s="138"/>
    </row>
    <row r="202" spans="1:4" x14ac:dyDescent="0.2">
      <c r="A202" s="158"/>
      <c r="D202" s="138"/>
    </row>
    <row r="203" spans="1:4" x14ac:dyDescent="0.2">
      <c r="A203" s="158"/>
      <c r="D203" s="138"/>
    </row>
    <row r="204" spans="1:4" x14ac:dyDescent="0.2">
      <c r="A204" s="158"/>
      <c r="D204" s="138"/>
    </row>
    <row r="205" spans="1:4" x14ac:dyDescent="0.2">
      <c r="A205" s="158"/>
      <c r="D205" s="138"/>
    </row>
    <row r="206" spans="1:4" x14ac:dyDescent="0.2">
      <c r="A206" s="158"/>
      <c r="D206" s="138"/>
    </row>
    <row r="207" spans="1:4" x14ac:dyDescent="0.2">
      <c r="A207" s="158"/>
      <c r="D207" s="138"/>
    </row>
    <row r="208" spans="1:4" x14ac:dyDescent="0.2">
      <c r="A208" s="158"/>
      <c r="D208" s="138"/>
    </row>
    <row r="209" spans="1:4" x14ac:dyDescent="0.2">
      <c r="A209" s="158"/>
      <c r="D209" s="138"/>
    </row>
    <row r="210" spans="1:4" x14ac:dyDescent="0.2">
      <c r="A210" s="158"/>
      <c r="D210" s="138"/>
    </row>
    <row r="211" spans="1:4" x14ac:dyDescent="0.2">
      <c r="A211" s="158"/>
      <c r="D211" s="138"/>
    </row>
    <row r="212" spans="1:4" x14ac:dyDescent="0.2">
      <c r="A212" s="158"/>
      <c r="D212" s="138"/>
    </row>
    <row r="213" spans="1:4" x14ac:dyDescent="0.2">
      <c r="A213" s="158"/>
      <c r="D213" s="138"/>
    </row>
    <row r="214" spans="1:4" x14ac:dyDescent="0.2">
      <c r="A214" s="158"/>
      <c r="D214" s="138"/>
    </row>
    <row r="215" spans="1:4" x14ac:dyDescent="0.2">
      <c r="A215" s="158"/>
      <c r="D215" s="138"/>
    </row>
    <row r="216" spans="1:4" x14ac:dyDescent="0.2">
      <c r="A216" s="158"/>
      <c r="D216" s="138"/>
    </row>
    <row r="217" spans="1:4" x14ac:dyDescent="0.2">
      <c r="A217" s="158"/>
      <c r="D217" s="138"/>
    </row>
    <row r="218" spans="1:4" x14ac:dyDescent="0.2">
      <c r="A218" s="158"/>
      <c r="D218" s="138"/>
    </row>
    <row r="219" spans="1:4" x14ac:dyDescent="0.2">
      <c r="A219" s="158"/>
      <c r="D219" s="138"/>
    </row>
    <row r="220" spans="1:4" x14ac:dyDescent="0.2">
      <c r="A220" s="158"/>
      <c r="D220" s="138"/>
    </row>
    <row r="221" spans="1:4" x14ac:dyDescent="0.2">
      <c r="A221" s="158"/>
      <c r="D221" s="138"/>
    </row>
    <row r="222" spans="1:4" x14ac:dyDescent="0.2">
      <c r="A222" s="158"/>
      <c r="D222" s="138"/>
    </row>
    <row r="223" spans="1:4" x14ac:dyDescent="0.2">
      <c r="A223" s="158"/>
      <c r="D223" s="138"/>
    </row>
    <row r="224" spans="1:4" x14ac:dyDescent="0.2">
      <c r="A224" s="158"/>
      <c r="D224" s="138"/>
    </row>
    <row r="225" spans="1:4" x14ac:dyDescent="0.2">
      <c r="A225" s="158"/>
      <c r="D225" s="138"/>
    </row>
    <row r="226" spans="1:4" x14ac:dyDescent="0.2">
      <c r="A226" s="158"/>
      <c r="D226" s="138"/>
    </row>
    <row r="227" spans="1:4" x14ac:dyDescent="0.2">
      <c r="A227" s="158"/>
      <c r="D227" s="138"/>
    </row>
    <row r="228" spans="1:4" x14ac:dyDescent="0.2">
      <c r="A228" s="158"/>
      <c r="D228" s="138"/>
    </row>
    <row r="229" spans="1:4" x14ac:dyDescent="0.2">
      <c r="A229" s="158"/>
      <c r="D229" s="138"/>
    </row>
    <row r="230" spans="1:4" x14ac:dyDescent="0.2">
      <c r="A230" s="158"/>
      <c r="D230" s="138"/>
    </row>
    <row r="231" spans="1:4" x14ac:dyDescent="0.2">
      <c r="A231" s="158"/>
      <c r="D231" s="138"/>
    </row>
    <row r="232" spans="1:4" x14ac:dyDescent="0.2">
      <c r="A232" s="158"/>
      <c r="D232" s="138"/>
    </row>
    <row r="233" spans="1:4" x14ac:dyDescent="0.2">
      <c r="A233" s="158"/>
      <c r="D233" s="138"/>
    </row>
    <row r="234" spans="1:4" x14ac:dyDescent="0.2">
      <c r="A234" s="158"/>
      <c r="D234" s="138"/>
    </row>
    <row r="235" spans="1:4" x14ac:dyDescent="0.2">
      <c r="A235" s="158"/>
      <c r="D235" s="138"/>
    </row>
    <row r="236" spans="1:4" x14ac:dyDescent="0.2">
      <c r="A236" s="158"/>
      <c r="D236" s="138"/>
    </row>
    <row r="237" spans="1:4" x14ac:dyDescent="0.2">
      <c r="A237" s="158"/>
      <c r="D237" s="138"/>
    </row>
    <row r="238" spans="1:4" x14ac:dyDescent="0.2">
      <c r="A238" s="158"/>
      <c r="D238" s="138"/>
    </row>
    <row r="239" spans="1:4" x14ac:dyDescent="0.2">
      <c r="A239" s="158"/>
      <c r="D239" s="138"/>
    </row>
    <row r="240" spans="1:4" x14ac:dyDescent="0.2">
      <c r="A240" s="158"/>
      <c r="D240" s="138"/>
    </row>
    <row r="241" spans="1:4" x14ac:dyDescent="0.2">
      <c r="A241" s="158"/>
      <c r="D241" s="138"/>
    </row>
    <row r="242" spans="1:4" x14ac:dyDescent="0.2">
      <c r="A242" s="158"/>
      <c r="D242" s="138"/>
    </row>
    <row r="243" spans="1:4" x14ac:dyDescent="0.2">
      <c r="A243" s="158"/>
      <c r="D243" s="138"/>
    </row>
    <row r="244" spans="1:4" x14ac:dyDescent="0.2">
      <c r="A244" s="158"/>
      <c r="D244" s="138"/>
    </row>
    <row r="245" spans="1:4" x14ac:dyDescent="0.2">
      <c r="A245" s="158"/>
      <c r="D245" s="138"/>
    </row>
    <row r="246" spans="1:4" x14ac:dyDescent="0.2">
      <c r="A246" s="158"/>
      <c r="D246" s="138"/>
    </row>
    <row r="247" spans="1:4" x14ac:dyDescent="0.2">
      <c r="A247" s="158"/>
      <c r="D247" s="138"/>
    </row>
    <row r="248" spans="1:4" x14ac:dyDescent="0.2">
      <c r="A248" s="158"/>
      <c r="D248" s="138"/>
    </row>
    <row r="249" spans="1:4" x14ac:dyDescent="0.2">
      <c r="A249" s="158"/>
      <c r="D249" s="138"/>
    </row>
    <row r="250" spans="1:4" x14ac:dyDescent="0.2">
      <c r="A250" s="158"/>
      <c r="D250" s="138"/>
    </row>
    <row r="251" spans="1:4" x14ac:dyDescent="0.2">
      <c r="A251" s="158"/>
      <c r="D251" s="138"/>
    </row>
    <row r="252" spans="1:4" x14ac:dyDescent="0.2">
      <c r="A252" s="158"/>
      <c r="D252" s="138"/>
    </row>
    <row r="253" spans="1:4" x14ac:dyDescent="0.2">
      <c r="A253" s="158"/>
      <c r="D253" s="138"/>
    </row>
    <row r="254" spans="1:4" x14ac:dyDescent="0.2">
      <c r="A254" s="158"/>
      <c r="D254" s="138"/>
    </row>
    <row r="255" spans="1:4" x14ac:dyDescent="0.2">
      <c r="A255" s="158"/>
      <c r="D255" s="138"/>
    </row>
    <row r="256" spans="1:4" x14ac:dyDescent="0.2">
      <c r="A256" s="158"/>
      <c r="D256" s="138"/>
    </row>
    <row r="257" spans="1:4" x14ac:dyDescent="0.2">
      <c r="A257" s="158"/>
      <c r="D257" s="138"/>
    </row>
    <row r="258" spans="1:4" x14ac:dyDescent="0.2">
      <c r="A258" s="158"/>
      <c r="D258" s="138"/>
    </row>
    <row r="259" spans="1:4" x14ac:dyDescent="0.2">
      <c r="A259" s="158"/>
      <c r="D259" s="138"/>
    </row>
    <row r="260" spans="1:4" x14ac:dyDescent="0.2">
      <c r="A260" s="158"/>
      <c r="D260" s="138"/>
    </row>
    <row r="261" spans="1:4" x14ac:dyDescent="0.2">
      <c r="A261" s="158"/>
      <c r="D261" s="138"/>
    </row>
    <row r="262" spans="1:4" x14ac:dyDescent="0.2">
      <c r="A262" s="158"/>
      <c r="D262" s="138"/>
    </row>
    <row r="263" spans="1:4" x14ac:dyDescent="0.2">
      <c r="A263" s="158"/>
      <c r="D263" s="138"/>
    </row>
    <row r="264" spans="1:4" x14ac:dyDescent="0.2">
      <c r="A264" s="158"/>
      <c r="D264" s="138"/>
    </row>
    <row r="265" spans="1:4" x14ac:dyDescent="0.2">
      <c r="A265" s="158"/>
      <c r="D265" s="138"/>
    </row>
    <row r="266" spans="1:4" x14ac:dyDescent="0.2">
      <c r="A266" s="158"/>
      <c r="D266" s="138"/>
    </row>
    <row r="267" spans="1:4" x14ac:dyDescent="0.2">
      <c r="A267" s="158"/>
      <c r="D267" s="138"/>
    </row>
    <row r="268" spans="1:4" x14ac:dyDescent="0.2">
      <c r="A268" s="158"/>
      <c r="D268" s="138"/>
    </row>
    <row r="269" spans="1:4" x14ac:dyDescent="0.2">
      <c r="A269" s="158"/>
      <c r="D269" s="138"/>
    </row>
    <row r="270" spans="1:4" x14ac:dyDescent="0.2">
      <c r="A270" s="158"/>
      <c r="D270" s="138"/>
    </row>
    <row r="271" spans="1:4" x14ac:dyDescent="0.2">
      <c r="A271" s="158"/>
      <c r="D271" s="138"/>
    </row>
    <row r="272" spans="1:4" x14ac:dyDescent="0.2">
      <c r="A272" s="158"/>
      <c r="D272" s="138"/>
    </row>
    <row r="273" spans="1:4" x14ac:dyDescent="0.2">
      <c r="A273" s="158"/>
      <c r="D273" s="138"/>
    </row>
    <row r="274" spans="1:4" x14ac:dyDescent="0.2">
      <c r="A274" s="158"/>
      <c r="D274" s="138"/>
    </row>
    <row r="275" spans="1:4" x14ac:dyDescent="0.2">
      <c r="A275" s="158"/>
      <c r="D275" s="138"/>
    </row>
    <row r="276" spans="1:4" x14ac:dyDescent="0.2">
      <c r="A276" s="158"/>
      <c r="D276" s="138"/>
    </row>
    <row r="277" spans="1:4" x14ac:dyDescent="0.2">
      <c r="A277" s="158"/>
      <c r="D277" s="138"/>
    </row>
    <row r="278" spans="1:4" x14ac:dyDescent="0.2">
      <c r="A278" s="158"/>
      <c r="D278" s="138"/>
    </row>
    <row r="279" spans="1:4" x14ac:dyDescent="0.2">
      <c r="A279" s="158"/>
      <c r="D279" s="138"/>
    </row>
    <row r="280" spans="1:4" x14ac:dyDescent="0.2">
      <c r="A280" s="158"/>
      <c r="D280" s="138"/>
    </row>
    <row r="281" spans="1:4" x14ac:dyDescent="0.2">
      <c r="A281" s="158"/>
      <c r="D281" s="138"/>
    </row>
    <row r="282" spans="1:4" x14ac:dyDescent="0.2">
      <c r="A282" s="158"/>
      <c r="D282" s="138"/>
    </row>
    <row r="283" spans="1:4" x14ac:dyDescent="0.2">
      <c r="A283" s="158"/>
      <c r="D283" s="138"/>
    </row>
    <row r="284" spans="1:4" x14ac:dyDescent="0.2">
      <c r="A284" s="158"/>
      <c r="D284" s="138"/>
    </row>
    <row r="285" spans="1:4" x14ac:dyDescent="0.2">
      <c r="A285" s="158"/>
      <c r="D285" s="138"/>
    </row>
    <row r="286" spans="1:4" x14ac:dyDescent="0.2">
      <c r="A286" s="158"/>
      <c r="D286" s="138"/>
    </row>
    <row r="287" spans="1:4" x14ac:dyDescent="0.2">
      <c r="A287" s="158"/>
      <c r="D287" s="138"/>
    </row>
    <row r="288" spans="1:4" x14ac:dyDescent="0.2">
      <c r="A288" s="158"/>
      <c r="D288" s="138"/>
    </row>
    <row r="289" spans="1:4" x14ac:dyDescent="0.2">
      <c r="A289" s="158"/>
      <c r="D289" s="138"/>
    </row>
    <row r="290" spans="1:4" x14ac:dyDescent="0.2">
      <c r="A290" s="158"/>
      <c r="D290" s="138"/>
    </row>
    <row r="291" spans="1:4" x14ac:dyDescent="0.2">
      <c r="A291" s="158"/>
      <c r="D291" s="138"/>
    </row>
    <row r="292" spans="1:4" x14ac:dyDescent="0.2">
      <c r="A292" s="158"/>
      <c r="D292" s="138"/>
    </row>
    <row r="293" spans="1:4" x14ac:dyDescent="0.2">
      <c r="A293" s="158"/>
      <c r="D293" s="138"/>
    </row>
    <row r="294" spans="1:4" x14ac:dyDescent="0.2">
      <c r="A294" s="158"/>
      <c r="D294" s="138"/>
    </row>
    <row r="295" spans="1:4" x14ac:dyDescent="0.2">
      <c r="A295" s="158"/>
      <c r="D295" s="138"/>
    </row>
    <row r="296" spans="1:4" x14ac:dyDescent="0.2">
      <c r="A296" s="158"/>
      <c r="D296" s="138"/>
    </row>
    <row r="297" spans="1:4" x14ac:dyDescent="0.2">
      <c r="A297" s="158"/>
      <c r="D297" s="138"/>
    </row>
    <row r="298" spans="1:4" x14ac:dyDescent="0.2">
      <c r="A298" s="158"/>
      <c r="D298" s="138"/>
    </row>
    <row r="299" spans="1:4" x14ac:dyDescent="0.2">
      <c r="A299" s="158"/>
      <c r="D299" s="138"/>
    </row>
    <row r="300" spans="1:4" x14ac:dyDescent="0.2">
      <c r="A300" s="158"/>
      <c r="D300" s="138"/>
    </row>
    <row r="301" spans="1:4" x14ac:dyDescent="0.2">
      <c r="A301" s="158"/>
      <c r="D301" s="138"/>
    </row>
    <row r="302" spans="1:4" x14ac:dyDescent="0.2">
      <c r="A302" s="158"/>
      <c r="D302" s="138"/>
    </row>
    <row r="303" spans="1:4" x14ac:dyDescent="0.2">
      <c r="A303" s="158"/>
      <c r="D303" s="138"/>
    </row>
    <row r="304" spans="1:4" x14ac:dyDescent="0.2">
      <c r="A304" s="158"/>
      <c r="D304" s="138"/>
    </row>
    <row r="305" spans="1:4" x14ac:dyDescent="0.2">
      <c r="A305" s="158"/>
      <c r="D305" s="138"/>
    </row>
    <row r="306" spans="1:4" x14ac:dyDescent="0.2">
      <c r="A306" s="158"/>
      <c r="D306" s="138"/>
    </row>
    <row r="307" spans="1:4" x14ac:dyDescent="0.2">
      <c r="A307" s="158"/>
      <c r="D307" s="138"/>
    </row>
    <row r="308" spans="1:4" x14ac:dyDescent="0.2">
      <c r="A308" s="158"/>
      <c r="D308" s="138"/>
    </row>
    <row r="309" spans="1:4" x14ac:dyDescent="0.2">
      <c r="A309" s="158"/>
      <c r="D309" s="138"/>
    </row>
    <row r="310" spans="1:4" x14ac:dyDescent="0.2">
      <c r="A310" s="158"/>
      <c r="D310" s="138"/>
    </row>
    <row r="311" spans="1:4" x14ac:dyDescent="0.2">
      <c r="A311" s="158"/>
      <c r="D311" s="138"/>
    </row>
    <row r="312" spans="1:4" x14ac:dyDescent="0.2">
      <c r="A312" s="158"/>
      <c r="D312" s="138"/>
    </row>
    <row r="313" spans="1:4" x14ac:dyDescent="0.2">
      <c r="A313" s="158"/>
      <c r="D313" s="138"/>
    </row>
    <row r="314" spans="1:4" x14ac:dyDescent="0.2">
      <c r="A314" s="158"/>
      <c r="D314" s="138"/>
    </row>
    <row r="315" spans="1:4" x14ac:dyDescent="0.2">
      <c r="A315" s="158"/>
      <c r="D315" s="138"/>
    </row>
    <row r="316" spans="1:4" x14ac:dyDescent="0.2">
      <c r="A316" s="158"/>
      <c r="D316" s="138"/>
    </row>
    <row r="317" spans="1:4" x14ac:dyDescent="0.2">
      <c r="A317" s="158"/>
      <c r="D317" s="138"/>
    </row>
    <row r="318" spans="1:4" x14ac:dyDescent="0.2">
      <c r="A318" s="158"/>
      <c r="D318" s="138"/>
    </row>
    <row r="319" spans="1:4" x14ac:dyDescent="0.2">
      <c r="A319" s="158"/>
      <c r="D319" s="138"/>
    </row>
    <row r="320" spans="1:4" x14ac:dyDescent="0.2">
      <c r="A320" s="158"/>
      <c r="D320" s="138"/>
    </row>
    <row r="321" spans="1:4" x14ac:dyDescent="0.2">
      <c r="A321" s="158"/>
      <c r="D321" s="138"/>
    </row>
    <row r="322" spans="1:4" x14ac:dyDescent="0.2">
      <c r="A322" s="158"/>
      <c r="D322" s="138"/>
    </row>
    <row r="323" spans="1:4" x14ac:dyDescent="0.2">
      <c r="A323" s="158"/>
      <c r="D323" s="138"/>
    </row>
    <row r="324" spans="1:4" x14ac:dyDescent="0.2">
      <c r="A324" s="158"/>
      <c r="D324" s="138"/>
    </row>
    <row r="325" spans="1:4" x14ac:dyDescent="0.2">
      <c r="A325" s="158"/>
      <c r="D325" s="138"/>
    </row>
    <row r="326" spans="1:4" x14ac:dyDescent="0.2">
      <c r="A326" s="158"/>
      <c r="D326" s="138"/>
    </row>
    <row r="327" spans="1:4" x14ac:dyDescent="0.2">
      <c r="A327" s="158"/>
      <c r="D327" s="138"/>
    </row>
    <row r="328" spans="1:4" x14ac:dyDescent="0.2">
      <c r="A328" s="158"/>
      <c r="D328" s="138"/>
    </row>
    <row r="329" spans="1:4" x14ac:dyDescent="0.2">
      <c r="A329" s="158"/>
      <c r="D329" s="138"/>
    </row>
    <row r="330" spans="1:4" x14ac:dyDescent="0.2">
      <c r="A330" s="158"/>
      <c r="D330" s="138"/>
    </row>
    <row r="331" spans="1:4" x14ac:dyDescent="0.2">
      <c r="A331" s="158"/>
      <c r="D331" s="138"/>
    </row>
    <row r="332" spans="1:4" x14ac:dyDescent="0.2">
      <c r="A332" s="158"/>
      <c r="D332" s="138"/>
    </row>
    <row r="333" spans="1:4" x14ac:dyDescent="0.2">
      <c r="A333" s="158"/>
      <c r="D333" s="138"/>
    </row>
    <row r="334" spans="1:4" x14ac:dyDescent="0.2">
      <c r="A334" s="158"/>
      <c r="D334" s="138"/>
    </row>
    <row r="335" spans="1:4" x14ac:dyDescent="0.2">
      <c r="A335" s="158"/>
      <c r="D335" s="138"/>
    </row>
    <row r="336" spans="1:4" x14ac:dyDescent="0.2">
      <c r="A336" s="158"/>
      <c r="D336" s="138"/>
    </row>
    <row r="337" spans="1:4" x14ac:dyDescent="0.2">
      <c r="A337" s="158"/>
      <c r="D337" s="138"/>
    </row>
    <row r="338" spans="1:4" x14ac:dyDescent="0.2">
      <c r="A338" s="158"/>
      <c r="D338" s="138"/>
    </row>
    <row r="339" spans="1:4" x14ac:dyDescent="0.2">
      <c r="A339" s="158"/>
      <c r="D339" s="138"/>
    </row>
    <row r="340" spans="1:4" x14ac:dyDescent="0.2">
      <c r="A340" s="158"/>
      <c r="D340" s="138"/>
    </row>
    <row r="341" spans="1:4" x14ac:dyDescent="0.2">
      <c r="A341" s="158"/>
      <c r="D341" s="138"/>
    </row>
    <row r="342" spans="1:4" x14ac:dyDescent="0.2">
      <c r="A342" s="158"/>
      <c r="D342" s="138"/>
    </row>
    <row r="343" spans="1:4" x14ac:dyDescent="0.2">
      <c r="A343" s="158"/>
      <c r="D343" s="138"/>
    </row>
    <row r="344" spans="1:4" x14ac:dyDescent="0.2">
      <c r="A344" s="158"/>
      <c r="D344" s="138"/>
    </row>
    <row r="345" spans="1:4" x14ac:dyDescent="0.2">
      <c r="A345" s="158"/>
      <c r="D345" s="138"/>
    </row>
    <row r="346" spans="1:4" x14ac:dyDescent="0.2">
      <c r="A346" s="158"/>
      <c r="D346" s="138"/>
    </row>
    <row r="347" spans="1:4" x14ac:dyDescent="0.2">
      <c r="A347" s="158"/>
      <c r="D347" s="138"/>
    </row>
    <row r="348" spans="1:4" x14ac:dyDescent="0.2">
      <c r="A348" s="158"/>
      <c r="D348" s="138"/>
    </row>
    <row r="349" spans="1:4" x14ac:dyDescent="0.2">
      <c r="A349" s="158"/>
      <c r="D349" s="138"/>
    </row>
    <row r="350" spans="1:4" x14ac:dyDescent="0.2">
      <c r="A350" s="158"/>
      <c r="D350" s="138"/>
    </row>
    <row r="351" spans="1:4" x14ac:dyDescent="0.2">
      <c r="A351" s="158"/>
      <c r="D351" s="138"/>
    </row>
    <row r="352" spans="1:4" x14ac:dyDescent="0.2">
      <c r="A352" s="158"/>
      <c r="D352" s="138"/>
    </row>
    <row r="353" spans="1:4" x14ac:dyDescent="0.2">
      <c r="A353" s="158"/>
      <c r="D353" s="138"/>
    </row>
    <row r="354" spans="1:4" x14ac:dyDescent="0.2">
      <c r="A354" s="158"/>
      <c r="D354" s="138"/>
    </row>
    <row r="355" spans="1:4" x14ac:dyDescent="0.2">
      <c r="A355" s="158"/>
      <c r="D355" s="138"/>
    </row>
    <row r="356" spans="1:4" x14ac:dyDescent="0.2">
      <c r="A356" s="158"/>
      <c r="D356" s="138"/>
    </row>
    <row r="357" spans="1:4" x14ac:dyDescent="0.2">
      <c r="A357" s="158"/>
      <c r="D357" s="138"/>
    </row>
    <row r="358" spans="1:4" x14ac:dyDescent="0.2">
      <c r="A358" s="158"/>
      <c r="D358" s="138"/>
    </row>
    <row r="359" spans="1:4" x14ac:dyDescent="0.2">
      <c r="A359" s="158"/>
      <c r="D359" s="138"/>
    </row>
    <row r="360" spans="1:4" x14ac:dyDescent="0.2">
      <c r="A360" s="158"/>
      <c r="D360" s="138"/>
    </row>
    <row r="361" spans="1:4" x14ac:dyDescent="0.2">
      <c r="A361" s="158"/>
      <c r="D361" s="138"/>
    </row>
    <row r="362" spans="1:4" x14ac:dyDescent="0.2">
      <c r="A362" s="158"/>
      <c r="D362" s="138"/>
    </row>
    <row r="363" spans="1:4" x14ac:dyDescent="0.2">
      <c r="A363" s="158"/>
      <c r="D363" s="138"/>
    </row>
    <row r="364" spans="1:4" x14ac:dyDescent="0.2">
      <c r="A364" s="158"/>
      <c r="D364" s="138"/>
    </row>
    <row r="365" spans="1:4" x14ac:dyDescent="0.2">
      <c r="A365" s="158"/>
      <c r="D365" s="138"/>
    </row>
    <row r="366" spans="1:4" x14ac:dyDescent="0.2">
      <c r="A366" s="158"/>
      <c r="D366" s="138"/>
    </row>
    <row r="367" spans="1:4" x14ac:dyDescent="0.2">
      <c r="A367" s="158"/>
      <c r="D367" s="138"/>
    </row>
    <row r="368" spans="1:4" x14ac:dyDescent="0.2">
      <c r="A368" s="158"/>
      <c r="D368" s="138"/>
    </row>
    <row r="369" spans="1:4" x14ac:dyDescent="0.2">
      <c r="A369" s="158"/>
      <c r="D369" s="138"/>
    </row>
    <row r="370" spans="1:4" x14ac:dyDescent="0.2">
      <c r="A370" s="158"/>
      <c r="D370" s="138"/>
    </row>
    <row r="371" spans="1:4" x14ac:dyDescent="0.2">
      <c r="A371" s="158"/>
      <c r="D371" s="138"/>
    </row>
    <row r="372" spans="1:4" x14ac:dyDescent="0.2">
      <c r="A372" s="158"/>
      <c r="D372" s="138"/>
    </row>
    <row r="373" spans="1:4" x14ac:dyDescent="0.2">
      <c r="A373" s="158"/>
      <c r="D373" s="138"/>
    </row>
    <row r="374" spans="1:4" x14ac:dyDescent="0.2">
      <c r="A374" s="158"/>
      <c r="D374" s="138"/>
    </row>
    <row r="375" spans="1:4" x14ac:dyDescent="0.2">
      <c r="A375" s="158"/>
      <c r="D375" s="138"/>
    </row>
    <row r="376" spans="1:4" x14ac:dyDescent="0.2">
      <c r="A376" s="158"/>
      <c r="D376" s="138"/>
    </row>
    <row r="377" spans="1:4" x14ac:dyDescent="0.2">
      <c r="A377" s="158"/>
      <c r="D377" s="138"/>
    </row>
    <row r="378" spans="1:4" x14ac:dyDescent="0.2">
      <c r="A378" s="158"/>
      <c r="D378" s="138"/>
    </row>
    <row r="379" spans="1:4" x14ac:dyDescent="0.2">
      <c r="A379" s="158"/>
      <c r="D379" s="138"/>
    </row>
    <row r="380" spans="1:4" x14ac:dyDescent="0.2">
      <c r="A380" s="158"/>
      <c r="D380" s="138"/>
    </row>
    <row r="381" spans="1:4" x14ac:dyDescent="0.2">
      <c r="A381" s="158"/>
      <c r="D381" s="138"/>
    </row>
    <row r="382" spans="1:4" x14ac:dyDescent="0.2">
      <c r="A382" s="158"/>
      <c r="D382" s="138"/>
    </row>
    <row r="383" spans="1:4" x14ac:dyDescent="0.2">
      <c r="A383" s="158"/>
      <c r="D383" s="138"/>
    </row>
    <row r="384" spans="1:4" x14ac:dyDescent="0.2">
      <c r="A384" s="158"/>
      <c r="D384" s="138"/>
    </row>
    <row r="385" spans="1:4" x14ac:dyDescent="0.2">
      <c r="A385" s="158"/>
      <c r="D385" s="138"/>
    </row>
    <row r="386" spans="1:4" x14ac:dyDescent="0.2">
      <c r="A386" s="158"/>
      <c r="D386" s="138"/>
    </row>
    <row r="387" spans="1:4" x14ac:dyDescent="0.2">
      <c r="A387" s="158"/>
      <c r="D387" s="138"/>
    </row>
    <row r="388" spans="1:4" x14ac:dyDescent="0.2">
      <c r="A388" s="158"/>
      <c r="D388" s="138"/>
    </row>
    <row r="389" spans="1:4" x14ac:dyDescent="0.2">
      <c r="A389" s="158"/>
      <c r="D389" s="138"/>
    </row>
    <row r="390" spans="1:4" x14ac:dyDescent="0.2">
      <c r="A390" s="158"/>
      <c r="D390" s="138"/>
    </row>
    <row r="391" spans="1:4" x14ac:dyDescent="0.2">
      <c r="A391" s="158"/>
      <c r="D391" s="138"/>
    </row>
    <row r="392" spans="1:4" x14ac:dyDescent="0.2">
      <c r="A392" s="158"/>
      <c r="D392" s="138"/>
    </row>
    <row r="393" spans="1:4" x14ac:dyDescent="0.2">
      <c r="A393" s="158"/>
      <c r="D393" s="138"/>
    </row>
    <row r="394" spans="1:4" x14ac:dyDescent="0.2">
      <c r="A394" s="158"/>
      <c r="D394" s="138"/>
    </row>
    <row r="395" spans="1:4" x14ac:dyDescent="0.2">
      <c r="A395" s="158"/>
      <c r="D395" s="138"/>
    </row>
    <row r="396" spans="1:4" x14ac:dyDescent="0.2">
      <c r="A396" s="158"/>
      <c r="D396" s="138"/>
    </row>
    <row r="397" spans="1:4" x14ac:dyDescent="0.2">
      <c r="A397" s="158"/>
      <c r="D397" s="138"/>
    </row>
    <row r="398" spans="1:4" x14ac:dyDescent="0.2">
      <c r="A398" s="158"/>
      <c r="D398" s="138"/>
    </row>
    <row r="399" spans="1:4" x14ac:dyDescent="0.2">
      <c r="A399" s="158"/>
      <c r="D399" s="138"/>
    </row>
    <row r="400" spans="1:4" x14ac:dyDescent="0.2">
      <c r="A400" s="158"/>
      <c r="D400" s="138"/>
    </row>
    <row r="401" spans="1:4" x14ac:dyDescent="0.2">
      <c r="A401" s="158"/>
      <c r="D401" s="138"/>
    </row>
    <row r="402" spans="1:4" x14ac:dyDescent="0.2">
      <c r="A402" s="158"/>
      <c r="D402" s="138"/>
    </row>
    <row r="403" spans="1:4" x14ac:dyDescent="0.2">
      <c r="A403" s="158"/>
      <c r="D403" s="138"/>
    </row>
    <row r="404" spans="1:4" x14ac:dyDescent="0.2">
      <c r="A404" s="158"/>
      <c r="D404" s="138"/>
    </row>
    <row r="405" spans="1:4" x14ac:dyDescent="0.2">
      <c r="A405" s="158"/>
      <c r="D405" s="138"/>
    </row>
    <row r="406" spans="1:4" x14ac:dyDescent="0.2">
      <c r="A406" s="158"/>
      <c r="D406" s="138"/>
    </row>
    <row r="407" spans="1:4" x14ac:dyDescent="0.2">
      <c r="A407" s="158"/>
      <c r="D407" s="138"/>
    </row>
    <row r="408" spans="1:4" x14ac:dyDescent="0.2">
      <c r="A408" s="158"/>
      <c r="D408" s="138"/>
    </row>
    <row r="409" spans="1:4" x14ac:dyDescent="0.2">
      <c r="A409" s="158"/>
      <c r="D409" s="138"/>
    </row>
    <row r="410" spans="1:4" x14ac:dyDescent="0.2">
      <c r="A410" s="158"/>
      <c r="D410" s="138"/>
    </row>
    <row r="411" spans="1:4" x14ac:dyDescent="0.2">
      <c r="A411" s="158"/>
      <c r="D411" s="138"/>
    </row>
    <row r="412" spans="1:4" x14ac:dyDescent="0.2">
      <c r="A412" s="158"/>
      <c r="D412" s="138"/>
    </row>
    <row r="413" spans="1:4" x14ac:dyDescent="0.2">
      <c r="A413" s="158"/>
      <c r="D413" s="138"/>
    </row>
    <row r="414" spans="1:4" x14ac:dyDescent="0.2">
      <c r="A414" s="158"/>
      <c r="D414" s="138"/>
    </row>
    <row r="415" spans="1:4" x14ac:dyDescent="0.2">
      <c r="A415" s="158"/>
      <c r="D415" s="138"/>
    </row>
    <row r="416" spans="1:4" x14ac:dyDescent="0.2">
      <c r="A416" s="158"/>
      <c r="D416" s="138"/>
    </row>
    <row r="417" spans="1:4" x14ac:dyDescent="0.2">
      <c r="A417" s="158"/>
      <c r="D417" s="138"/>
    </row>
    <row r="418" spans="1:4" x14ac:dyDescent="0.2">
      <c r="A418" s="158"/>
      <c r="D418" s="138"/>
    </row>
    <row r="419" spans="1:4" x14ac:dyDescent="0.2">
      <c r="A419" s="158"/>
      <c r="D419" s="138"/>
    </row>
    <row r="420" spans="1:4" x14ac:dyDescent="0.2">
      <c r="A420" s="158"/>
      <c r="D420" s="138"/>
    </row>
    <row r="421" spans="1:4" x14ac:dyDescent="0.2">
      <c r="A421" s="158"/>
      <c r="D421" s="138"/>
    </row>
    <row r="422" spans="1:4" x14ac:dyDescent="0.2">
      <c r="A422" s="158"/>
      <c r="D422" s="138"/>
    </row>
    <row r="423" spans="1:4" x14ac:dyDescent="0.2">
      <c r="A423" s="158"/>
      <c r="D423" s="138"/>
    </row>
    <row r="424" spans="1:4" x14ac:dyDescent="0.2">
      <c r="A424" s="158"/>
      <c r="D424" s="138"/>
    </row>
    <row r="425" spans="1:4" x14ac:dyDescent="0.2">
      <c r="A425" s="158"/>
      <c r="D425" s="138"/>
    </row>
    <row r="426" spans="1:4" x14ac:dyDescent="0.2">
      <c r="A426" s="158"/>
      <c r="D426" s="138"/>
    </row>
    <row r="427" spans="1:4" x14ac:dyDescent="0.2">
      <c r="A427" s="158"/>
      <c r="D427" s="138"/>
    </row>
    <row r="428" spans="1:4" x14ac:dyDescent="0.2">
      <c r="A428" s="158"/>
      <c r="D428" s="138"/>
    </row>
    <row r="429" spans="1:4" x14ac:dyDescent="0.2">
      <c r="A429" s="158"/>
      <c r="D429" s="138"/>
    </row>
    <row r="430" spans="1:4" x14ac:dyDescent="0.2">
      <c r="A430" s="158"/>
      <c r="D430" s="138"/>
    </row>
    <row r="431" spans="1:4" x14ac:dyDescent="0.2">
      <c r="A431" s="158"/>
      <c r="D431" s="138"/>
    </row>
    <row r="432" spans="1:4" x14ac:dyDescent="0.2">
      <c r="A432" s="158"/>
      <c r="D432" s="138"/>
    </row>
    <row r="433" spans="1:4" x14ac:dyDescent="0.2">
      <c r="A433" s="158"/>
      <c r="D433" s="138"/>
    </row>
    <row r="434" spans="1:4" x14ac:dyDescent="0.2">
      <c r="A434" s="158"/>
      <c r="D434" s="138"/>
    </row>
    <row r="435" spans="1:4" x14ac:dyDescent="0.2">
      <c r="A435" s="158"/>
      <c r="D435" s="138"/>
    </row>
    <row r="436" spans="1:4" x14ac:dyDescent="0.2">
      <c r="A436" s="158"/>
      <c r="D436" s="138"/>
    </row>
    <row r="437" spans="1:4" x14ac:dyDescent="0.2">
      <c r="A437" s="158"/>
      <c r="D437" s="138"/>
    </row>
    <row r="438" spans="1:4" x14ac:dyDescent="0.2">
      <c r="A438" s="158"/>
      <c r="D438" s="138"/>
    </row>
    <row r="439" spans="1:4" x14ac:dyDescent="0.2">
      <c r="A439" s="158"/>
      <c r="D439" s="138"/>
    </row>
    <row r="440" spans="1:4" x14ac:dyDescent="0.2">
      <c r="A440" s="158"/>
      <c r="D440" s="138"/>
    </row>
    <row r="441" spans="1:4" x14ac:dyDescent="0.2">
      <c r="A441" s="158"/>
      <c r="D441" s="138"/>
    </row>
    <row r="442" spans="1:4" x14ac:dyDescent="0.2">
      <c r="A442" s="158"/>
      <c r="D442" s="138"/>
    </row>
    <row r="443" spans="1:4" x14ac:dyDescent="0.2">
      <c r="A443" s="158"/>
      <c r="D443" s="138"/>
    </row>
    <row r="444" spans="1:4" x14ac:dyDescent="0.2">
      <c r="A444" s="158"/>
      <c r="D444" s="138"/>
    </row>
    <row r="445" spans="1:4" x14ac:dyDescent="0.2">
      <c r="A445" s="158"/>
      <c r="D445" s="138"/>
    </row>
    <row r="446" spans="1:4" x14ac:dyDescent="0.2">
      <c r="A446" s="158"/>
      <c r="D446" s="138"/>
    </row>
    <row r="447" spans="1:4" x14ac:dyDescent="0.2">
      <c r="A447" s="158"/>
      <c r="D447" s="138"/>
    </row>
    <row r="448" spans="1:4" x14ac:dyDescent="0.2">
      <c r="A448" s="158"/>
      <c r="D448" s="138"/>
    </row>
    <row r="449" spans="1:4" x14ac:dyDescent="0.2">
      <c r="A449" s="158"/>
      <c r="D449" s="138"/>
    </row>
    <row r="450" spans="1:4" x14ac:dyDescent="0.2">
      <c r="A450" s="158"/>
      <c r="D450" s="138"/>
    </row>
    <row r="451" spans="1:4" x14ac:dyDescent="0.2">
      <c r="A451" s="158"/>
      <c r="D451" s="138"/>
    </row>
    <row r="452" spans="1:4" x14ac:dyDescent="0.2">
      <c r="A452" s="158"/>
      <c r="D452" s="138"/>
    </row>
    <row r="453" spans="1:4" x14ac:dyDescent="0.2">
      <c r="A453" s="158"/>
      <c r="D453" s="138"/>
    </row>
    <row r="454" spans="1:4" x14ac:dyDescent="0.2">
      <c r="A454" s="158"/>
      <c r="D454" s="138"/>
    </row>
    <row r="455" spans="1:4" x14ac:dyDescent="0.2">
      <c r="A455" s="158"/>
      <c r="D455" s="138"/>
    </row>
    <row r="456" spans="1:4" x14ac:dyDescent="0.2">
      <c r="A456" s="158"/>
      <c r="D456" s="138"/>
    </row>
    <row r="457" spans="1:4" x14ac:dyDescent="0.2">
      <c r="A457" s="158"/>
      <c r="D457" s="138"/>
    </row>
    <row r="458" spans="1:4" x14ac:dyDescent="0.2">
      <c r="A458" s="158"/>
      <c r="D458" s="138"/>
    </row>
    <row r="459" spans="1:4" x14ac:dyDescent="0.2">
      <c r="A459" s="158"/>
      <c r="D459" s="138"/>
    </row>
    <row r="460" spans="1:4" x14ac:dyDescent="0.2">
      <c r="A460" s="158"/>
      <c r="D460" s="138"/>
    </row>
    <row r="461" spans="1:4" x14ac:dyDescent="0.2">
      <c r="A461" s="158"/>
      <c r="D461" s="138"/>
    </row>
    <row r="462" spans="1:4" x14ac:dyDescent="0.2">
      <c r="A462" s="158"/>
      <c r="D462" s="138"/>
    </row>
    <row r="463" spans="1:4" x14ac:dyDescent="0.2">
      <c r="A463" s="158"/>
      <c r="D463" s="138"/>
    </row>
    <row r="464" spans="1:4" x14ac:dyDescent="0.2">
      <c r="A464" s="158"/>
      <c r="D464" s="138"/>
    </row>
    <row r="465" spans="1:4" x14ac:dyDescent="0.2">
      <c r="A465" s="158"/>
      <c r="D465" s="138"/>
    </row>
    <row r="466" spans="1:4" x14ac:dyDescent="0.2">
      <c r="A466" s="158"/>
      <c r="D466" s="138"/>
    </row>
    <row r="467" spans="1:4" x14ac:dyDescent="0.2">
      <c r="A467" s="158"/>
      <c r="D467" s="138"/>
    </row>
    <row r="468" spans="1:4" x14ac:dyDescent="0.2">
      <c r="A468" s="158"/>
      <c r="D468" s="138"/>
    </row>
    <row r="469" spans="1:4" x14ac:dyDescent="0.2">
      <c r="A469" s="158"/>
      <c r="D469" s="138"/>
    </row>
    <row r="470" spans="1:4" x14ac:dyDescent="0.2">
      <c r="A470" s="158"/>
      <c r="D470" s="138"/>
    </row>
    <row r="471" spans="1:4" x14ac:dyDescent="0.2">
      <c r="A471" s="158"/>
      <c r="D471" s="138"/>
    </row>
    <row r="472" spans="1:4" x14ac:dyDescent="0.2">
      <c r="A472" s="158"/>
      <c r="D472" s="138"/>
    </row>
    <row r="473" spans="1:4" x14ac:dyDescent="0.2">
      <c r="A473" s="158"/>
      <c r="D473" s="138"/>
    </row>
    <row r="474" spans="1:4" x14ac:dyDescent="0.2">
      <c r="A474" s="158"/>
      <c r="D474" s="138"/>
    </row>
    <row r="475" spans="1:4" x14ac:dyDescent="0.2">
      <c r="A475" s="158"/>
      <c r="D475" s="138"/>
    </row>
    <row r="476" spans="1:4" x14ac:dyDescent="0.2">
      <c r="A476" s="158"/>
      <c r="D476" s="138"/>
    </row>
    <row r="477" spans="1:4" x14ac:dyDescent="0.2">
      <c r="A477" s="158"/>
      <c r="D477" s="138"/>
    </row>
    <row r="478" spans="1:4" x14ac:dyDescent="0.2">
      <c r="A478" s="158"/>
      <c r="D478" s="138"/>
    </row>
    <row r="479" spans="1:4" x14ac:dyDescent="0.2">
      <c r="A479" s="158"/>
      <c r="D479" s="138"/>
    </row>
    <row r="480" spans="1:4" x14ac:dyDescent="0.2">
      <c r="A480" s="158"/>
      <c r="D480" s="138"/>
    </row>
    <row r="481" spans="1:4" x14ac:dyDescent="0.2">
      <c r="A481" s="158"/>
      <c r="D481" s="138"/>
    </row>
    <row r="482" spans="1:4" x14ac:dyDescent="0.2">
      <c r="A482" s="158"/>
      <c r="D482" s="138"/>
    </row>
    <row r="483" spans="1:4" x14ac:dyDescent="0.2">
      <c r="A483" s="158"/>
      <c r="D483" s="138"/>
    </row>
    <row r="484" spans="1:4" x14ac:dyDescent="0.2">
      <c r="A484" s="158"/>
      <c r="D484" s="138"/>
    </row>
    <row r="485" spans="1:4" x14ac:dyDescent="0.2">
      <c r="A485" s="158"/>
      <c r="D485" s="138"/>
    </row>
    <row r="486" spans="1:4" x14ac:dyDescent="0.2">
      <c r="A486" s="158"/>
      <c r="D486" s="138"/>
    </row>
    <row r="487" spans="1:4" x14ac:dyDescent="0.2">
      <c r="A487" s="158"/>
      <c r="D487" s="138"/>
    </row>
    <row r="488" spans="1:4" x14ac:dyDescent="0.2">
      <c r="A488" s="158"/>
      <c r="D488" s="138"/>
    </row>
    <row r="489" spans="1:4" x14ac:dyDescent="0.2">
      <c r="A489" s="158"/>
      <c r="D489" s="138"/>
    </row>
    <row r="490" spans="1:4" x14ac:dyDescent="0.2">
      <c r="A490" s="158"/>
      <c r="D490" s="138"/>
    </row>
    <row r="491" spans="1:4" x14ac:dyDescent="0.2">
      <c r="A491" s="158"/>
      <c r="D491" s="138"/>
    </row>
    <row r="492" spans="1:4" x14ac:dyDescent="0.2">
      <c r="A492" s="158"/>
      <c r="D492" s="138"/>
    </row>
    <row r="493" spans="1:4" x14ac:dyDescent="0.2">
      <c r="A493" s="158"/>
      <c r="D493" s="138"/>
    </row>
    <row r="494" spans="1:4" x14ac:dyDescent="0.2">
      <c r="A494" s="158"/>
      <c r="D494" s="138"/>
    </row>
    <row r="495" spans="1:4" x14ac:dyDescent="0.2">
      <c r="A495" s="158"/>
      <c r="D495" s="138"/>
    </row>
    <row r="496" spans="1:4" x14ac:dyDescent="0.2">
      <c r="A496" s="158"/>
      <c r="D496" s="138"/>
    </row>
    <row r="497" spans="1:4" x14ac:dyDescent="0.2">
      <c r="A497" s="158"/>
      <c r="D497" s="138"/>
    </row>
    <row r="498" spans="1:4" x14ac:dyDescent="0.2">
      <c r="A498" s="158"/>
      <c r="D498" s="138"/>
    </row>
    <row r="499" spans="1:4" x14ac:dyDescent="0.2">
      <c r="A499" s="158"/>
      <c r="D499" s="138"/>
    </row>
    <row r="500" spans="1:4" x14ac:dyDescent="0.2">
      <c r="A500" s="158"/>
      <c r="D500" s="138"/>
    </row>
    <row r="501" spans="1:4" x14ac:dyDescent="0.2">
      <c r="A501" s="158"/>
      <c r="D501" s="138"/>
    </row>
    <row r="502" spans="1:4" x14ac:dyDescent="0.2">
      <c r="A502" s="158"/>
      <c r="D502" s="138"/>
    </row>
    <row r="503" spans="1:4" x14ac:dyDescent="0.2">
      <c r="A503" s="158"/>
      <c r="D503" s="138"/>
    </row>
    <row r="504" spans="1:4" x14ac:dyDescent="0.2">
      <c r="A504" s="158"/>
      <c r="D504" s="138"/>
    </row>
    <row r="505" spans="1:4" x14ac:dyDescent="0.2">
      <c r="A505" s="158"/>
      <c r="D505" s="138"/>
    </row>
    <row r="506" spans="1:4" x14ac:dyDescent="0.2">
      <c r="A506" s="158"/>
      <c r="D506" s="138"/>
    </row>
    <row r="507" spans="1:4" x14ac:dyDescent="0.2">
      <c r="A507" s="158"/>
      <c r="D507" s="138"/>
    </row>
    <row r="508" spans="1:4" x14ac:dyDescent="0.2">
      <c r="A508" s="158"/>
      <c r="D508" s="138"/>
    </row>
    <row r="509" spans="1:4" x14ac:dyDescent="0.2">
      <c r="A509" s="158"/>
      <c r="D509" s="138"/>
    </row>
    <row r="510" spans="1:4" x14ac:dyDescent="0.2">
      <c r="A510" s="158"/>
      <c r="D510" s="138"/>
    </row>
    <row r="511" spans="1:4" x14ac:dyDescent="0.2">
      <c r="A511" s="158"/>
      <c r="D511" s="138"/>
    </row>
    <row r="512" spans="1:4" x14ac:dyDescent="0.2">
      <c r="A512" s="158"/>
      <c r="D512" s="138"/>
    </row>
    <row r="513" spans="1:4" x14ac:dyDescent="0.2">
      <c r="A513" s="158"/>
      <c r="D513" s="138"/>
    </row>
    <row r="514" spans="1:4" x14ac:dyDescent="0.2">
      <c r="A514" s="158"/>
      <c r="D514" s="138"/>
    </row>
    <row r="515" spans="1:4" x14ac:dyDescent="0.2">
      <c r="A515" s="158"/>
      <c r="D515" s="138"/>
    </row>
    <row r="516" spans="1:4" x14ac:dyDescent="0.2">
      <c r="A516" s="158"/>
      <c r="D516" s="138"/>
    </row>
    <row r="517" spans="1:4" x14ac:dyDescent="0.2">
      <c r="A517" s="158"/>
      <c r="D517" s="138"/>
    </row>
    <row r="518" spans="1:4" x14ac:dyDescent="0.2">
      <c r="A518" s="158"/>
      <c r="D518" s="138"/>
    </row>
    <row r="519" spans="1:4" x14ac:dyDescent="0.2">
      <c r="A519" s="158"/>
      <c r="D519" s="138"/>
    </row>
    <row r="520" spans="1:4" x14ac:dyDescent="0.2">
      <c r="A520" s="158"/>
      <c r="D520" s="138"/>
    </row>
    <row r="521" spans="1:4" x14ac:dyDescent="0.2">
      <c r="A521" s="158"/>
      <c r="D521" s="138"/>
    </row>
    <row r="522" spans="1:4" x14ac:dyDescent="0.2">
      <c r="A522" s="158"/>
      <c r="D522" s="138"/>
    </row>
    <row r="523" spans="1:4" x14ac:dyDescent="0.2">
      <c r="A523" s="158"/>
      <c r="D523" s="138"/>
    </row>
    <row r="524" spans="1:4" x14ac:dyDescent="0.2">
      <c r="A524" s="158"/>
      <c r="D524" s="138"/>
    </row>
    <row r="525" spans="1:4" x14ac:dyDescent="0.2">
      <c r="A525" s="158"/>
      <c r="D525" s="138"/>
    </row>
    <row r="526" spans="1:4" x14ac:dyDescent="0.2">
      <c r="A526" s="158"/>
      <c r="D526" s="138"/>
    </row>
    <row r="527" spans="1:4" x14ac:dyDescent="0.2">
      <c r="A527" s="158"/>
      <c r="D527" s="138"/>
    </row>
    <row r="528" spans="1:4" x14ac:dyDescent="0.2">
      <c r="A528" s="158"/>
      <c r="D528" s="138"/>
    </row>
    <row r="529" spans="1:4" x14ac:dyDescent="0.2">
      <c r="A529" s="158"/>
      <c r="D529" s="138"/>
    </row>
    <row r="530" spans="1:4" x14ac:dyDescent="0.2">
      <c r="A530" s="158"/>
      <c r="D530" s="138"/>
    </row>
    <row r="531" spans="1:4" x14ac:dyDescent="0.2">
      <c r="A531" s="158"/>
      <c r="D531" s="138"/>
    </row>
    <row r="532" spans="1:4" x14ac:dyDescent="0.2">
      <c r="A532" s="158"/>
      <c r="D532" s="138"/>
    </row>
    <row r="533" spans="1:4" x14ac:dyDescent="0.2">
      <c r="A533" s="158"/>
      <c r="D533" s="138"/>
    </row>
    <row r="534" spans="1:4" x14ac:dyDescent="0.2">
      <c r="A534" s="158"/>
      <c r="D534" s="138"/>
    </row>
    <row r="535" spans="1:4" x14ac:dyDescent="0.2">
      <c r="A535" s="158"/>
      <c r="D535" s="138"/>
    </row>
    <row r="536" spans="1:4" x14ac:dyDescent="0.2">
      <c r="A536" s="158"/>
      <c r="D536" s="138"/>
    </row>
    <row r="537" spans="1:4" x14ac:dyDescent="0.2">
      <c r="A537" s="158"/>
      <c r="D537" s="138"/>
    </row>
    <row r="538" spans="1:4" x14ac:dyDescent="0.2">
      <c r="A538" s="158"/>
      <c r="D538" s="138"/>
    </row>
    <row r="539" spans="1:4" x14ac:dyDescent="0.2">
      <c r="A539" s="158"/>
      <c r="D539" s="138"/>
    </row>
    <row r="540" spans="1:4" x14ac:dyDescent="0.2">
      <c r="A540" s="158"/>
      <c r="D540" s="138"/>
    </row>
    <row r="541" spans="1:4" x14ac:dyDescent="0.2">
      <c r="A541" s="158"/>
      <c r="D541" s="138"/>
    </row>
    <row r="542" spans="1:4" x14ac:dyDescent="0.2">
      <c r="A542" s="158"/>
      <c r="D542" s="138"/>
    </row>
    <row r="543" spans="1:4" x14ac:dyDescent="0.2">
      <c r="A543" s="158"/>
      <c r="D543" s="138"/>
    </row>
    <row r="544" spans="1:4" x14ac:dyDescent="0.2">
      <c r="A544" s="158"/>
      <c r="D544" s="138"/>
    </row>
    <row r="545" spans="1:4" x14ac:dyDescent="0.2">
      <c r="A545" s="158"/>
      <c r="D545" s="138"/>
    </row>
    <row r="546" spans="1:4" x14ac:dyDescent="0.2">
      <c r="A546" s="158"/>
      <c r="D546" s="138"/>
    </row>
    <row r="547" spans="1:4" x14ac:dyDescent="0.2">
      <c r="A547" s="158"/>
      <c r="D547" s="138"/>
    </row>
    <row r="548" spans="1:4" x14ac:dyDescent="0.2">
      <c r="A548" s="158"/>
      <c r="D548" s="138"/>
    </row>
    <row r="549" spans="1:4" x14ac:dyDescent="0.2">
      <c r="A549" s="158"/>
      <c r="D549" s="138"/>
    </row>
    <row r="550" spans="1:4" x14ac:dyDescent="0.2">
      <c r="A550" s="158"/>
      <c r="D550" s="138"/>
    </row>
    <row r="551" spans="1:4" x14ac:dyDescent="0.2">
      <c r="A551" s="158"/>
      <c r="D551" s="138"/>
    </row>
    <row r="552" spans="1:4" x14ac:dyDescent="0.2">
      <c r="A552" s="158"/>
      <c r="D552" s="138"/>
    </row>
    <row r="553" spans="1:4" x14ac:dyDescent="0.2">
      <c r="A553" s="158"/>
      <c r="D553" s="138"/>
    </row>
    <row r="554" spans="1:4" x14ac:dyDescent="0.2">
      <c r="A554" s="158"/>
      <c r="D554" s="138"/>
    </row>
    <row r="555" spans="1:4" x14ac:dyDescent="0.2">
      <c r="A555" s="158"/>
      <c r="D555" s="138"/>
    </row>
    <row r="556" spans="1:4" x14ac:dyDescent="0.2">
      <c r="A556" s="158"/>
      <c r="D556" s="138"/>
    </row>
    <row r="557" spans="1:4" x14ac:dyDescent="0.2">
      <c r="A557" s="158"/>
      <c r="D557" s="138"/>
    </row>
    <row r="558" spans="1:4" x14ac:dyDescent="0.2">
      <c r="A558" s="158"/>
      <c r="D558" s="138"/>
    </row>
    <row r="559" spans="1:4" x14ac:dyDescent="0.2">
      <c r="A559" s="158"/>
      <c r="D559" s="138"/>
    </row>
    <row r="560" spans="1:4" x14ac:dyDescent="0.2">
      <c r="A560" s="158"/>
      <c r="D560" s="138"/>
    </row>
    <row r="561" spans="1:4" x14ac:dyDescent="0.2">
      <c r="A561" s="158"/>
      <c r="D561" s="138"/>
    </row>
    <row r="562" spans="1:4" x14ac:dyDescent="0.2">
      <c r="A562" s="158"/>
      <c r="D562" s="138"/>
    </row>
    <row r="563" spans="1:4" x14ac:dyDescent="0.2">
      <c r="A563" s="158"/>
      <c r="D563" s="138"/>
    </row>
    <row r="564" spans="1:4" x14ac:dyDescent="0.2">
      <c r="A564" s="158"/>
      <c r="D564" s="138"/>
    </row>
    <row r="565" spans="1:4" x14ac:dyDescent="0.2">
      <c r="A565" s="158"/>
      <c r="D565" s="138"/>
    </row>
    <row r="566" spans="1:4" x14ac:dyDescent="0.2">
      <c r="A566" s="158"/>
      <c r="D566" s="138"/>
    </row>
    <row r="567" spans="1:4" x14ac:dyDescent="0.2">
      <c r="A567" s="158"/>
      <c r="D567" s="138"/>
    </row>
    <row r="568" spans="1:4" x14ac:dyDescent="0.2">
      <c r="A568" s="158"/>
      <c r="D568" s="138"/>
    </row>
    <row r="569" spans="1:4" x14ac:dyDescent="0.2">
      <c r="A569" s="158"/>
      <c r="D569" s="138"/>
    </row>
    <row r="570" spans="1:4" x14ac:dyDescent="0.2">
      <c r="A570" s="158"/>
      <c r="D570" s="138"/>
    </row>
    <row r="571" spans="1:4" x14ac:dyDescent="0.2">
      <c r="A571" s="158"/>
      <c r="D571" s="138"/>
    </row>
    <row r="572" spans="1:4" x14ac:dyDescent="0.2">
      <c r="A572" s="158"/>
      <c r="D572" s="138"/>
    </row>
    <row r="573" spans="1:4" x14ac:dyDescent="0.2">
      <c r="A573" s="158"/>
      <c r="D573" s="138"/>
    </row>
    <row r="574" spans="1:4" x14ac:dyDescent="0.2">
      <c r="A574" s="158"/>
      <c r="D574" s="138"/>
    </row>
    <row r="575" spans="1:4" x14ac:dyDescent="0.2">
      <c r="A575" s="158"/>
      <c r="D575" s="138"/>
    </row>
    <row r="576" spans="1:4" x14ac:dyDescent="0.2">
      <c r="A576" s="158"/>
      <c r="D576" s="138"/>
    </row>
    <row r="577" spans="1:4" x14ac:dyDescent="0.2">
      <c r="A577" s="158"/>
      <c r="D577" s="138"/>
    </row>
    <row r="578" spans="1:4" x14ac:dyDescent="0.2">
      <c r="A578" s="158"/>
      <c r="D578" s="138"/>
    </row>
    <row r="579" spans="1:4" x14ac:dyDescent="0.2">
      <c r="A579" s="158"/>
      <c r="D579" s="138"/>
    </row>
    <row r="580" spans="1:4" x14ac:dyDescent="0.2">
      <c r="A580" s="158"/>
      <c r="D580" s="138"/>
    </row>
    <row r="581" spans="1:4" x14ac:dyDescent="0.2">
      <c r="A581" s="158"/>
      <c r="D581" s="138"/>
    </row>
    <row r="582" spans="1:4" x14ac:dyDescent="0.2">
      <c r="A582" s="158"/>
      <c r="D582" s="138"/>
    </row>
    <row r="583" spans="1:4" x14ac:dyDescent="0.2">
      <c r="A583" s="158"/>
      <c r="D583" s="138"/>
    </row>
    <row r="584" spans="1:4" x14ac:dyDescent="0.2">
      <c r="A584" s="158"/>
      <c r="D584" s="138"/>
    </row>
    <row r="585" spans="1:4" x14ac:dyDescent="0.2">
      <c r="A585" s="158"/>
      <c r="D585" s="138"/>
    </row>
    <row r="586" spans="1:4" x14ac:dyDescent="0.2">
      <c r="A586" s="158"/>
      <c r="D586" s="138"/>
    </row>
    <row r="587" spans="1:4" x14ac:dyDescent="0.2">
      <c r="A587" s="158"/>
      <c r="D587" s="138"/>
    </row>
    <row r="588" spans="1:4" x14ac:dyDescent="0.2">
      <c r="A588" s="158"/>
      <c r="D588" s="138"/>
    </row>
    <row r="589" spans="1:4" x14ac:dyDescent="0.2">
      <c r="A589" s="158"/>
      <c r="D589" s="138"/>
    </row>
    <row r="590" spans="1:4" x14ac:dyDescent="0.2">
      <c r="A590" s="158"/>
      <c r="D590" s="138"/>
    </row>
    <row r="591" spans="1:4" x14ac:dyDescent="0.2">
      <c r="A591" s="158"/>
      <c r="D591" s="138"/>
    </row>
    <row r="592" spans="1:4" x14ac:dyDescent="0.2">
      <c r="A592" s="158"/>
      <c r="D592" s="138"/>
    </row>
    <row r="593" spans="1:4" x14ac:dyDescent="0.2">
      <c r="A593" s="158"/>
      <c r="D593" s="138"/>
    </row>
    <row r="594" spans="1:4" x14ac:dyDescent="0.2">
      <c r="A594" s="158"/>
      <c r="D594" s="138"/>
    </row>
    <row r="595" spans="1:4" x14ac:dyDescent="0.2">
      <c r="A595" s="158"/>
      <c r="D595" s="138"/>
    </row>
    <row r="596" spans="1:4" x14ac:dyDescent="0.2">
      <c r="A596" s="158"/>
      <c r="D596" s="138"/>
    </row>
    <row r="597" spans="1:4" x14ac:dyDescent="0.2">
      <c r="A597" s="158"/>
      <c r="D597" s="138"/>
    </row>
    <row r="598" spans="1:4" x14ac:dyDescent="0.2">
      <c r="A598" s="158"/>
      <c r="D598" s="138"/>
    </row>
    <row r="599" spans="1:4" x14ac:dyDescent="0.2">
      <c r="A599" s="158"/>
      <c r="D599" s="138"/>
    </row>
    <row r="600" spans="1:4" x14ac:dyDescent="0.2">
      <c r="A600" s="158"/>
      <c r="D600" s="138"/>
    </row>
    <row r="601" spans="1:4" x14ac:dyDescent="0.2">
      <c r="A601" s="158"/>
      <c r="D601" s="138"/>
    </row>
    <row r="602" spans="1:4" x14ac:dyDescent="0.2">
      <c r="A602" s="158"/>
      <c r="D602" s="138"/>
    </row>
    <row r="603" spans="1:4" x14ac:dyDescent="0.2">
      <c r="A603" s="158"/>
      <c r="D603" s="138"/>
    </row>
    <row r="604" spans="1:4" x14ac:dyDescent="0.2">
      <c r="A604" s="158"/>
      <c r="D604" s="138"/>
    </row>
    <row r="605" spans="1:4" x14ac:dyDescent="0.2">
      <c r="A605" s="158"/>
      <c r="D605" s="138"/>
    </row>
    <row r="606" spans="1:4" x14ac:dyDescent="0.2">
      <c r="A606" s="158"/>
      <c r="D606" s="138"/>
    </row>
    <row r="607" spans="1:4" x14ac:dyDescent="0.2">
      <c r="A607" s="158"/>
      <c r="D607" s="138"/>
    </row>
    <row r="608" spans="1:4" x14ac:dyDescent="0.2">
      <c r="A608" s="158"/>
      <c r="D608" s="138"/>
    </row>
    <row r="609" spans="1:4" x14ac:dyDescent="0.2">
      <c r="A609" s="158"/>
      <c r="D609" s="138"/>
    </row>
    <row r="610" spans="1:4" x14ac:dyDescent="0.2">
      <c r="A610" s="158"/>
      <c r="D610" s="138"/>
    </row>
    <row r="611" spans="1:4" x14ac:dyDescent="0.2">
      <c r="A611" s="158"/>
      <c r="D611" s="138"/>
    </row>
    <row r="612" spans="1:4" x14ac:dyDescent="0.2">
      <c r="A612" s="158"/>
      <c r="D612" s="138"/>
    </row>
    <row r="613" spans="1:4" x14ac:dyDescent="0.2">
      <c r="A613" s="158"/>
      <c r="D613" s="138"/>
    </row>
    <row r="614" spans="1:4" x14ac:dyDescent="0.2">
      <c r="A614" s="158"/>
      <c r="D614" s="138"/>
    </row>
    <row r="615" spans="1:4" x14ac:dyDescent="0.2">
      <c r="A615" s="158"/>
      <c r="D615" s="138"/>
    </row>
    <row r="616" spans="1:4" x14ac:dyDescent="0.2">
      <c r="A616" s="158"/>
      <c r="D616" s="138"/>
    </row>
    <row r="617" spans="1:4" x14ac:dyDescent="0.2">
      <c r="A617" s="158"/>
      <c r="D617" s="138"/>
    </row>
    <row r="618" spans="1:4" x14ac:dyDescent="0.2">
      <c r="A618" s="158"/>
      <c r="D618" s="138"/>
    </row>
    <row r="619" spans="1:4" x14ac:dyDescent="0.2">
      <c r="A619" s="158"/>
      <c r="D619" s="138"/>
    </row>
    <row r="620" spans="1:4" x14ac:dyDescent="0.2">
      <c r="A620" s="158"/>
      <c r="D620" s="138"/>
    </row>
    <row r="621" spans="1:4" x14ac:dyDescent="0.2">
      <c r="A621" s="158"/>
      <c r="D621" s="138"/>
    </row>
    <row r="622" spans="1:4" x14ac:dyDescent="0.2">
      <c r="A622" s="158"/>
      <c r="D622" s="138"/>
    </row>
    <row r="623" spans="1:4" x14ac:dyDescent="0.2">
      <c r="A623" s="158"/>
      <c r="D623" s="138"/>
    </row>
    <row r="624" spans="1:4" x14ac:dyDescent="0.2">
      <c r="A624" s="158"/>
      <c r="D624" s="138"/>
    </row>
    <row r="625" spans="1:4" x14ac:dyDescent="0.2">
      <c r="A625" s="158"/>
      <c r="D625" s="138"/>
    </row>
    <row r="626" spans="1:4" x14ac:dyDescent="0.2">
      <c r="A626" s="158"/>
      <c r="D626" s="138"/>
    </row>
    <row r="627" spans="1:4" x14ac:dyDescent="0.2">
      <c r="A627" s="158"/>
      <c r="D627" s="138"/>
    </row>
    <row r="628" spans="1:4" x14ac:dyDescent="0.2">
      <c r="A628" s="158"/>
      <c r="D628" s="138"/>
    </row>
    <row r="629" spans="1:4" x14ac:dyDescent="0.2">
      <c r="A629" s="158"/>
      <c r="D629" s="138"/>
    </row>
    <row r="630" spans="1:4" x14ac:dyDescent="0.2">
      <c r="A630" s="158"/>
      <c r="D630" s="138"/>
    </row>
    <row r="631" spans="1:4" x14ac:dyDescent="0.2">
      <c r="A631" s="158"/>
      <c r="D631" s="138"/>
    </row>
    <row r="632" spans="1:4" x14ac:dyDescent="0.2">
      <c r="A632" s="158"/>
      <c r="D632" s="138"/>
    </row>
    <row r="633" spans="1:4" x14ac:dyDescent="0.2">
      <c r="A633" s="158"/>
      <c r="D633" s="138"/>
    </row>
    <row r="634" spans="1:4" x14ac:dyDescent="0.2">
      <c r="A634" s="158"/>
      <c r="D634" s="138"/>
    </row>
    <row r="635" spans="1:4" x14ac:dyDescent="0.2">
      <c r="A635" s="158"/>
      <c r="D635" s="138"/>
    </row>
    <row r="636" spans="1:4" x14ac:dyDescent="0.2">
      <c r="A636" s="158"/>
      <c r="D636" s="138"/>
    </row>
    <row r="637" spans="1:4" x14ac:dyDescent="0.2">
      <c r="A637" s="158"/>
      <c r="D637" s="138"/>
    </row>
    <row r="638" spans="1:4" x14ac:dyDescent="0.2">
      <c r="A638" s="158"/>
      <c r="D638" s="138"/>
    </row>
    <row r="639" spans="1:4" x14ac:dyDescent="0.2">
      <c r="A639" s="158"/>
      <c r="D639" s="138"/>
    </row>
    <row r="640" spans="1:4" x14ac:dyDescent="0.2">
      <c r="A640" s="158"/>
      <c r="D640" s="138"/>
    </row>
    <row r="641" spans="1:4" x14ac:dyDescent="0.2">
      <c r="A641" s="158"/>
      <c r="D641" s="138"/>
    </row>
    <row r="642" spans="1:4" x14ac:dyDescent="0.2">
      <c r="A642" s="158"/>
      <c r="D642" s="138"/>
    </row>
    <row r="643" spans="1:4" x14ac:dyDescent="0.2">
      <c r="A643" s="158"/>
      <c r="D643" s="138"/>
    </row>
    <row r="644" spans="1:4" x14ac:dyDescent="0.2">
      <c r="A644" s="158"/>
      <c r="D644" s="138"/>
    </row>
    <row r="645" spans="1:4" x14ac:dyDescent="0.2">
      <c r="A645" s="158"/>
      <c r="D645" s="138"/>
    </row>
    <row r="646" spans="1:4" x14ac:dyDescent="0.2">
      <c r="A646" s="158"/>
      <c r="D646" s="138"/>
    </row>
    <row r="647" spans="1:4" x14ac:dyDescent="0.2">
      <c r="A647" s="158"/>
      <c r="D647" s="138"/>
    </row>
    <row r="648" spans="1:4" x14ac:dyDescent="0.2">
      <c r="A648" s="158"/>
      <c r="D648" s="138"/>
    </row>
    <row r="649" spans="1:4" x14ac:dyDescent="0.2">
      <c r="A649" s="158"/>
      <c r="D649" s="138"/>
    </row>
    <row r="650" spans="1:4" x14ac:dyDescent="0.2">
      <c r="A650" s="158"/>
      <c r="D650" s="138"/>
    </row>
    <row r="651" spans="1:4" x14ac:dyDescent="0.2">
      <c r="A651" s="158"/>
      <c r="D651" s="138"/>
    </row>
    <row r="652" spans="1:4" x14ac:dyDescent="0.2">
      <c r="A652" s="158"/>
      <c r="D652" s="138"/>
    </row>
    <row r="653" spans="1:4" x14ac:dyDescent="0.2">
      <c r="A653" s="158"/>
      <c r="D653" s="138"/>
    </row>
    <row r="654" spans="1:4" x14ac:dyDescent="0.2">
      <c r="A654" s="158"/>
      <c r="D654" s="138"/>
    </row>
    <row r="655" spans="1:4" x14ac:dyDescent="0.2">
      <c r="A655" s="158"/>
      <c r="D655" s="138"/>
    </row>
    <row r="656" spans="1:4" x14ac:dyDescent="0.2">
      <c r="A656" s="158"/>
      <c r="D656" s="138"/>
    </row>
    <row r="657" spans="1:4" x14ac:dyDescent="0.2">
      <c r="A657" s="158"/>
      <c r="D657" s="138"/>
    </row>
    <row r="658" spans="1:4" x14ac:dyDescent="0.2">
      <c r="A658" s="158"/>
      <c r="D658" s="138"/>
    </row>
    <row r="659" spans="1:4" x14ac:dyDescent="0.2">
      <c r="A659" s="158"/>
      <c r="D659" s="138"/>
    </row>
    <row r="660" spans="1:4" x14ac:dyDescent="0.2">
      <c r="A660" s="158"/>
      <c r="D660" s="138"/>
    </row>
    <row r="661" spans="1:4" x14ac:dyDescent="0.2">
      <c r="A661" s="158"/>
      <c r="D661" s="138"/>
    </row>
    <row r="662" spans="1:4" x14ac:dyDescent="0.2">
      <c r="A662" s="158"/>
      <c r="D662" s="138"/>
    </row>
    <row r="663" spans="1:4" x14ac:dyDescent="0.2">
      <c r="A663" s="158"/>
      <c r="D663" s="138"/>
    </row>
    <row r="664" spans="1:4" x14ac:dyDescent="0.2">
      <c r="A664" s="158"/>
      <c r="D664" s="138"/>
    </row>
    <row r="665" spans="1:4" x14ac:dyDescent="0.2">
      <c r="A665" s="158"/>
      <c r="D665" s="138"/>
    </row>
    <row r="666" spans="1:4" x14ac:dyDescent="0.2">
      <c r="A666" s="158"/>
      <c r="D666" s="138"/>
    </row>
    <row r="667" spans="1:4" x14ac:dyDescent="0.2">
      <c r="A667" s="158"/>
      <c r="D667" s="138"/>
    </row>
    <row r="668" spans="1:4" x14ac:dyDescent="0.2">
      <c r="A668" s="158"/>
      <c r="D668" s="138"/>
    </row>
    <row r="669" spans="1:4" x14ac:dyDescent="0.2">
      <c r="A669" s="158"/>
      <c r="D669" s="138"/>
    </row>
    <row r="670" spans="1:4" x14ac:dyDescent="0.2">
      <c r="A670" s="158"/>
      <c r="D670" s="138"/>
    </row>
    <row r="671" spans="1:4" x14ac:dyDescent="0.2">
      <c r="A671" s="158"/>
      <c r="D671" s="138"/>
    </row>
    <row r="672" spans="1:4" x14ac:dyDescent="0.2">
      <c r="A672" s="158"/>
      <c r="D672" s="138"/>
    </row>
    <row r="673" spans="1:4" x14ac:dyDescent="0.2">
      <c r="A673" s="158"/>
      <c r="D673" s="138"/>
    </row>
    <row r="674" spans="1:4" x14ac:dyDescent="0.2">
      <c r="A674" s="158"/>
      <c r="D674" s="138"/>
    </row>
    <row r="675" spans="1:4" x14ac:dyDescent="0.2">
      <c r="A675" s="158"/>
      <c r="D675" s="138"/>
    </row>
    <row r="676" spans="1:4" x14ac:dyDescent="0.2">
      <c r="A676" s="158"/>
      <c r="D676" s="138"/>
    </row>
    <row r="677" spans="1:4" x14ac:dyDescent="0.2">
      <c r="A677" s="158"/>
      <c r="D677" s="138"/>
    </row>
    <row r="678" spans="1:4" x14ac:dyDescent="0.2">
      <c r="A678" s="158"/>
      <c r="D678" s="138"/>
    </row>
    <row r="679" spans="1:4" x14ac:dyDescent="0.2">
      <c r="A679" s="158"/>
      <c r="D679" s="138"/>
    </row>
    <row r="680" spans="1:4" x14ac:dyDescent="0.2">
      <c r="A680" s="158"/>
      <c r="D680" s="138"/>
    </row>
    <row r="681" spans="1:4" x14ac:dyDescent="0.2">
      <c r="A681" s="158"/>
      <c r="D681" s="138"/>
    </row>
    <row r="682" spans="1:4" x14ac:dyDescent="0.2">
      <c r="A682" s="158"/>
      <c r="D682" s="138"/>
    </row>
    <row r="683" spans="1:4" x14ac:dyDescent="0.2">
      <c r="A683" s="158"/>
      <c r="D683" s="138"/>
    </row>
    <row r="684" spans="1:4" x14ac:dyDescent="0.2">
      <c r="A684" s="158"/>
      <c r="D684" s="138"/>
    </row>
    <row r="685" spans="1:4" x14ac:dyDescent="0.2">
      <c r="A685" s="158"/>
      <c r="D685" s="138"/>
    </row>
    <row r="686" spans="1:4" x14ac:dyDescent="0.2">
      <c r="A686" s="158"/>
      <c r="D686" s="138"/>
    </row>
    <row r="687" spans="1:4" x14ac:dyDescent="0.2">
      <c r="A687" s="158"/>
      <c r="D687" s="138"/>
    </row>
    <row r="688" spans="1:4" x14ac:dyDescent="0.2">
      <c r="A688" s="158"/>
      <c r="D688" s="138"/>
    </row>
    <row r="689" spans="1:4" x14ac:dyDescent="0.2">
      <c r="A689" s="158"/>
      <c r="D689" s="138"/>
    </row>
    <row r="690" spans="1:4" x14ac:dyDescent="0.2">
      <c r="A690" s="158"/>
      <c r="D690" s="138"/>
    </row>
    <row r="691" spans="1:4" x14ac:dyDescent="0.2">
      <c r="A691" s="158"/>
      <c r="D691" s="138"/>
    </row>
    <row r="692" spans="1:4" x14ac:dyDescent="0.2">
      <c r="A692" s="158"/>
      <c r="D692" s="138"/>
    </row>
    <row r="693" spans="1:4" x14ac:dyDescent="0.2">
      <c r="A693" s="158"/>
      <c r="D693" s="138"/>
    </row>
    <row r="694" spans="1:4" x14ac:dyDescent="0.2">
      <c r="A694" s="158"/>
      <c r="D694" s="138"/>
    </row>
    <row r="695" spans="1:4" x14ac:dyDescent="0.2">
      <c r="A695" s="158"/>
      <c r="D695" s="138"/>
    </row>
    <row r="696" spans="1:4" x14ac:dyDescent="0.2">
      <c r="A696" s="158"/>
      <c r="D696" s="138"/>
    </row>
    <row r="697" spans="1:4" x14ac:dyDescent="0.2">
      <c r="A697" s="158"/>
      <c r="D697" s="138"/>
    </row>
    <row r="698" spans="1:4" x14ac:dyDescent="0.2">
      <c r="A698" s="158"/>
      <c r="D698" s="138"/>
    </row>
    <row r="699" spans="1:4" x14ac:dyDescent="0.2">
      <c r="A699" s="158"/>
      <c r="D699" s="138"/>
    </row>
    <row r="700" spans="1:4" x14ac:dyDescent="0.2">
      <c r="A700" s="158"/>
      <c r="D700" s="138"/>
    </row>
    <row r="701" spans="1:4" x14ac:dyDescent="0.2">
      <c r="A701" s="158"/>
      <c r="D701" s="138"/>
    </row>
    <row r="702" spans="1:4" x14ac:dyDescent="0.2">
      <c r="A702" s="158"/>
      <c r="D702" s="138"/>
    </row>
    <row r="703" spans="1:4" x14ac:dyDescent="0.2">
      <c r="A703" s="158"/>
      <c r="D703" s="138"/>
    </row>
    <row r="704" spans="1:4" x14ac:dyDescent="0.2">
      <c r="A704" s="158"/>
      <c r="D704" s="138"/>
    </row>
    <row r="705" spans="1:4" x14ac:dyDescent="0.2">
      <c r="A705" s="158"/>
      <c r="D705" s="138"/>
    </row>
    <row r="706" spans="1:4" x14ac:dyDescent="0.2">
      <c r="A706" s="158"/>
      <c r="D706" s="138"/>
    </row>
    <row r="707" spans="1:4" x14ac:dyDescent="0.2">
      <c r="A707" s="158"/>
      <c r="D707" s="138"/>
    </row>
    <row r="708" spans="1:4" x14ac:dyDescent="0.2">
      <c r="A708" s="158"/>
      <c r="D708" s="138"/>
    </row>
    <row r="709" spans="1:4" x14ac:dyDescent="0.2">
      <c r="A709" s="158"/>
      <c r="D709" s="138"/>
    </row>
    <row r="710" spans="1:4" x14ac:dyDescent="0.2">
      <c r="A710" s="158"/>
      <c r="D710" s="138"/>
    </row>
    <row r="711" spans="1:4" x14ac:dyDescent="0.2">
      <c r="A711" s="158"/>
      <c r="D711" s="138"/>
    </row>
    <row r="712" spans="1:4" x14ac:dyDescent="0.2">
      <c r="A712" s="158"/>
      <c r="D712" s="138"/>
    </row>
    <row r="713" spans="1:4" x14ac:dyDescent="0.2">
      <c r="A713" s="158"/>
      <c r="D713" s="138"/>
    </row>
    <row r="714" spans="1:4" x14ac:dyDescent="0.2">
      <c r="A714" s="158"/>
      <c r="D714" s="138"/>
    </row>
    <row r="715" spans="1:4" x14ac:dyDescent="0.2">
      <c r="A715" s="158"/>
      <c r="D715" s="138"/>
    </row>
    <row r="716" spans="1:4" x14ac:dyDescent="0.2">
      <c r="A716" s="158"/>
      <c r="D716" s="138"/>
    </row>
    <row r="717" spans="1:4" x14ac:dyDescent="0.2">
      <c r="A717" s="158"/>
      <c r="D717" s="138"/>
    </row>
    <row r="718" spans="1:4" x14ac:dyDescent="0.2">
      <c r="A718" s="158"/>
      <c r="D718" s="138"/>
    </row>
    <row r="719" spans="1:4" x14ac:dyDescent="0.2">
      <c r="A719" s="158"/>
      <c r="D719" s="138"/>
    </row>
    <row r="720" spans="1:4" x14ac:dyDescent="0.2">
      <c r="A720" s="158"/>
      <c r="D720" s="138"/>
    </row>
    <row r="721" spans="1:4" x14ac:dyDescent="0.2">
      <c r="A721" s="158"/>
      <c r="D721" s="138"/>
    </row>
    <row r="722" spans="1:4" x14ac:dyDescent="0.2">
      <c r="A722" s="158"/>
      <c r="D722" s="138"/>
    </row>
    <row r="723" spans="1:4" x14ac:dyDescent="0.2">
      <c r="A723" s="158"/>
      <c r="D723" s="138"/>
    </row>
    <row r="724" spans="1:4" x14ac:dyDescent="0.2">
      <c r="A724" s="158"/>
      <c r="D724" s="138"/>
    </row>
    <row r="725" spans="1:4" x14ac:dyDescent="0.2">
      <c r="A725" s="158"/>
      <c r="D725" s="138"/>
    </row>
    <row r="726" spans="1:4" x14ac:dyDescent="0.2">
      <c r="A726" s="158"/>
      <c r="D726" s="138"/>
    </row>
    <row r="727" spans="1:4" x14ac:dyDescent="0.2">
      <c r="A727" s="158"/>
      <c r="D727" s="138"/>
    </row>
    <row r="728" spans="1:4" x14ac:dyDescent="0.2">
      <c r="A728" s="158"/>
      <c r="D728" s="138"/>
    </row>
    <row r="729" spans="1:4" x14ac:dyDescent="0.2">
      <c r="A729" s="158"/>
      <c r="D729" s="138"/>
    </row>
    <row r="730" spans="1:4" x14ac:dyDescent="0.2">
      <c r="A730" s="158"/>
      <c r="D730" s="138"/>
    </row>
    <row r="731" spans="1:4" x14ac:dyDescent="0.2">
      <c r="A731" s="158"/>
      <c r="D731" s="138"/>
    </row>
    <row r="732" spans="1:4" x14ac:dyDescent="0.2">
      <c r="A732" s="158"/>
      <c r="D732" s="138"/>
    </row>
    <row r="733" spans="1:4" x14ac:dyDescent="0.2">
      <c r="A733" s="158"/>
      <c r="D733" s="138"/>
    </row>
    <row r="734" spans="1:4" x14ac:dyDescent="0.2">
      <c r="A734" s="158"/>
      <c r="D734" s="138"/>
    </row>
    <row r="735" spans="1:4" x14ac:dyDescent="0.2">
      <c r="A735" s="158"/>
      <c r="D735" s="138"/>
    </row>
    <row r="736" spans="1:4" x14ac:dyDescent="0.2">
      <c r="A736" s="158"/>
      <c r="D736" s="138"/>
    </row>
    <row r="737" spans="1:4" x14ac:dyDescent="0.2">
      <c r="A737" s="158"/>
      <c r="D737" s="138"/>
    </row>
    <row r="738" spans="1:4" x14ac:dyDescent="0.2">
      <c r="A738" s="158"/>
      <c r="D738" s="138"/>
    </row>
    <row r="739" spans="1:4" x14ac:dyDescent="0.2">
      <c r="A739" s="158"/>
      <c r="D739" s="138"/>
    </row>
    <row r="740" spans="1:4" x14ac:dyDescent="0.2">
      <c r="A740" s="158"/>
      <c r="D740" s="138"/>
    </row>
    <row r="741" spans="1:4" x14ac:dyDescent="0.2">
      <c r="A741" s="158"/>
      <c r="D741" s="138"/>
    </row>
    <row r="742" spans="1:4" x14ac:dyDescent="0.2">
      <c r="A742" s="158"/>
      <c r="D742" s="138"/>
    </row>
    <row r="743" spans="1:4" x14ac:dyDescent="0.2">
      <c r="A743" s="158"/>
      <c r="D743" s="138"/>
    </row>
    <row r="744" spans="1:4" x14ac:dyDescent="0.2">
      <c r="A744" s="158"/>
      <c r="D744" s="138"/>
    </row>
    <row r="745" spans="1:4" x14ac:dyDescent="0.2">
      <c r="A745" s="158"/>
      <c r="D745" s="138"/>
    </row>
    <row r="746" spans="1:4" x14ac:dyDescent="0.2">
      <c r="A746" s="158"/>
      <c r="D746" s="138"/>
    </row>
    <row r="747" spans="1:4" x14ac:dyDescent="0.2">
      <c r="A747" s="158"/>
      <c r="D747" s="138"/>
    </row>
    <row r="748" spans="1:4" x14ac:dyDescent="0.2">
      <c r="A748" s="158"/>
      <c r="D748" s="138"/>
    </row>
    <row r="749" spans="1:4" x14ac:dyDescent="0.2">
      <c r="A749" s="158"/>
      <c r="D749" s="138"/>
    </row>
    <row r="750" spans="1:4" x14ac:dyDescent="0.2">
      <c r="A750" s="158"/>
      <c r="D750" s="138"/>
    </row>
    <row r="751" spans="1:4" x14ac:dyDescent="0.2">
      <c r="A751" s="158"/>
      <c r="D751" s="138"/>
    </row>
    <row r="752" spans="1:4" x14ac:dyDescent="0.2">
      <c r="A752" s="158"/>
      <c r="D752" s="138"/>
    </row>
    <row r="753" spans="1:4" x14ac:dyDescent="0.2">
      <c r="A753" s="158"/>
      <c r="D753" s="138"/>
    </row>
    <row r="754" spans="1:4" x14ac:dyDescent="0.2">
      <c r="A754" s="158"/>
      <c r="D754" s="138"/>
    </row>
    <row r="755" spans="1:4" x14ac:dyDescent="0.2">
      <c r="A755" s="158"/>
      <c r="D755" s="138"/>
    </row>
    <row r="756" spans="1:4" x14ac:dyDescent="0.2">
      <c r="A756" s="158"/>
      <c r="D756" s="138"/>
    </row>
    <row r="757" spans="1:4" x14ac:dyDescent="0.2">
      <c r="A757" s="158"/>
      <c r="D757" s="138"/>
    </row>
    <row r="758" spans="1:4" x14ac:dyDescent="0.2">
      <c r="A758" s="158"/>
      <c r="D758" s="138"/>
    </row>
    <row r="759" spans="1:4" x14ac:dyDescent="0.2">
      <c r="A759" s="158"/>
      <c r="D759" s="138"/>
    </row>
    <row r="760" spans="1:4" x14ac:dyDescent="0.2">
      <c r="A760" s="158"/>
      <c r="D760" s="138"/>
    </row>
    <row r="761" spans="1:4" x14ac:dyDescent="0.2">
      <c r="A761" s="158"/>
      <c r="D761" s="138"/>
    </row>
    <row r="762" spans="1:4" x14ac:dyDescent="0.2">
      <c r="A762" s="158"/>
      <c r="D762" s="138"/>
    </row>
    <row r="763" spans="1:4" x14ac:dyDescent="0.2">
      <c r="A763" s="158"/>
      <c r="D763" s="138"/>
    </row>
    <row r="764" spans="1:4" x14ac:dyDescent="0.2">
      <c r="A764" s="158"/>
      <c r="D764" s="138"/>
    </row>
    <row r="765" spans="1:4" x14ac:dyDescent="0.2">
      <c r="A765" s="158"/>
      <c r="D765" s="138"/>
    </row>
    <row r="766" spans="1:4" x14ac:dyDescent="0.2">
      <c r="A766" s="158"/>
      <c r="D766" s="138"/>
    </row>
    <row r="767" spans="1:4" x14ac:dyDescent="0.2">
      <c r="A767" s="158"/>
      <c r="D767" s="138"/>
    </row>
    <row r="768" spans="1:4" x14ac:dyDescent="0.2">
      <c r="A768" s="158"/>
      <c r="D768" s="138"/>
    </row>
    <row r="769" spans="1:4" x14ac:dyDescent="0.2">
      <c r="A769" s="158"/>
      <c r="D769" s="138"/>
    </row>
    <row r="770" spans="1:4" x14ac:dyDescent="0.2">
      <c r="A770" s="158"/>
      <c r="D770" s="138"/>
    </row>
    <row r="771" spans="1:4" x14ac:dyDescent="0.2">
      <c r="A771" s="158"/>
      <c r="D771" s="138"/>
    </row>
    <row r="772" spans="1:4" x14ac:dyDescent="0.2">
      <c r="A772" s="158"/>
      <c r="D772" s="138"/>
    </row>
    <row r="773" spans="1:4" x14ac:dyDescent="0.2">
      <c r="A773" s="158"/>
      <c r="D773" s="138"/>
    </row>
    <row r="774" spans="1:4" x14ac:dyDescent="0.2">
      <c r="A774" s="158"/>
      <c r="D774" s="138"/>
    </row>
    <row r="775" spans="1:4" x14ac:dyDescent="0.2">
      <c r="A775" s="158"/>
      <c r="D775" s="138"/>
    </row>
    <row r="776" spans="1:4" x14ac:dyDescent="0.2">
      <c r="A776" s="158"/>
      <c r="D776" s="138"/>
    </row>
    <row r="777" spans="1:4" x14ac:dyDescent="0.2">
      <c r="A777" s="158"/>
      <c r="D777" s="138"/>
    </row>
    <row r="778" spans="1:4" x14ac:dyDescent="0.2">
      <c r="A778" s="158"/>
      <c r="D778" s="138"/>
    </row>
    <row r="779" spans="1:4" x14ac:dyDescent="0.2">
      <c r="A779" s="158"/>
      <c r="D779" s="138"/>
    </row>
    <row r="780" spans="1:4" x14ac:dyDescent="0.2">
      <c r="A780" s="158"/>
      <c r="D780" s="138"/>
    </row>
    <row r="781" spans="1:4" x14ac:dyDescent="0.2">
      <c r="A781" s="158"/>
      <c r="D781" s="138"/>
    </row>
    <row r="782" spans="1:4" x14ac:dyDescent="0.2">
      <c r="A782" s="158"/>
      <c r="D782" s="138"/>
    </row>
    <row r="783" spans="1:4" x14ac:dyDescent="0.2">
      <c r="A783" s="158"/>
      <c r="D783" s="138"/>
    </row>
    <row r="784" spans="1:4" x14ac:dyDescent="0.2">
      <c r="A784" s="158"/>
      <c r="D784" s="138"/>
    </row>
    <row r="785" spans="1:4" x14ac:dyDescent="0.2">
      <c r="A785" s="158"/>
      <c r="D785" s="138"/>
    </row>
    <row r="786" spans="1:4" x14ac:dyDescent="0.2">
      <c r="A786" s="158"/>
      <c r="D786" s="138"/>
    </row>
    <row r="787" spans="1:4" x14ac:dyDescent="0.2">
      <c r="A787" s="158"/>
      <c r="D787" s="138"/>
    </row>
    <row r="788" spans="1:4" x14ac:dyDescent="0.2">
      <c r="A788" s="158"/>
      <c r="D788" s="138"/>
    </row>
    <row r="789" spans="1:4" x14ac:dyDescent="0.2">
      <c r="A789" s="158"/>
      <c r="D789" s="138"/>
    </row>
    <row r="790" spans="1:4" x14ac:dyDescent="0.2">
      <c r="A790" s="158"/>
      <c r="D790" s="138"/>
    </row>
    <row r="791" spans="1:4" x14ac:dyDescent="0.2">
      <c r="A791" s="158"/>
      <c r="D791" s="138"/>
    </row>
    <row r="792" spans="1:4" x14ac:dyDescent="0.2">
      <c r="A792" s="158"/>
      <c r="D792" s="138"/>
    </row>
    <row r="793" spans="1:4" x14ac:dyDescent="0.2">
      <c r="A793" s="158"/>
      <c r="D793" s="138"/>
    </row>
    <row r="794" spans="1:4" x14ac:dyDescent="0.2">
      <c r="A794" s="158"/>
      <c r="D794" s="138"/>
    </row>
    <row r="795" spans="1:4" x14ac:dyDescent="0.2">
      <c r="A795" s="158"/>
      <c r="D795" s="138"/>
    </row>
    <row r="796" spans="1:4" x14ac:dyDescent="0.2">
      <c r="A796" s="158"/>
      <c r="D796" s="138"/>
    </row>
    <row r="797" spans="1:4" x14ac:dyDescent="0.2">
      <c r="A797" s="158"/>
      <c r="D797" s="138"/>
    </row>
    <row r="798" spans="1:4" x14ac:dyDescent="0.2">
      <c r="A798" s="158"/>
      <c r="D798" s="138"/>
    </row>
    <row r="799" spans="1:4" x14ac:dyDescent="0.2">
      <c r="A799" s="158"/>
      <c r="D799" s="138"/>
    </row>
    <row r="800" spans="1:4" x14ac:dyDescent="0.2">
      <c r="A800" s="158"/>
      <c r="D800" s="138"/>
    </row>
    <row r="801" spans="1:4" x14ac:dyDescent="0.2">
      <c r="A801" s="158"/>
      <c r="D801" s="138"/>
    </row>
    <row r="802" spans="1:4" x14ac:dyDescent="0.2">
      <c r="A802" s="158"/>
      <c r="D802" s="138"/>
    </row>
    <row r="803" spans="1:4" x14ac:dyDescent="0.2">
      <c r="A803" s="158"/>
      <c r="D803" s="138"/>
    </row>
    <row r="804" spans="1:4" x14ac:dyDescent="0.2">
      <c r="A804" s="158"/>
      <c r="D804" s="138"/>
    </row>
    <row r="805" spans="1:4" x14ac:dyDescent="0.2">
      <c r="A805" s="158"/>
      <c r="D805" s="138"/>
    </row>
    <row r="806" spans="1:4" x14ac:dyDescent="0.2">
      <c r="A806" s="158"/>
      <c r="D806" s="138"/>
    </row>
    <row r="807" spans="1:4" x14ac:dyDescent="0.2">
      <c r="A807" s="158"/>
      <c r="D807" s="138"/>
    </row>
    <row r="808" spans="1:4" x14ac:dyDescent="0.2">
      <c r="A808" s="158"/>
      <c r="D808" s="138"/>
    </row>
    <row r="809" spans="1:4" x14ac:dyDescent="0.2">
      <c r="A809" s="158"/>
      <c r="D809" s="138"/>
    </row>
    <row r="810" spans="1:4" x14ac:dyDescent="0.2">
      <c r="A810" s="158"/>
      <c r="D810" s="138"/>
    </row>
    <row r="811" spans="1:4" x14ac:dyDescent="0.2">
      <c r="A811" s="158"/>
      <c r="D811" s="138"/>
    </row>
    <row r="812" spans="1:4" x14ac:dyDescent="0.2">
      <c r="A812" s="158"/>
      <c r="D812" s="138"/>
    </row>
    <row r="813" spans="1:4" x14ac:dyDescent="0.2">
      <c r="A813" s="158"/>
      <c r="D813" s="138"/>
    </row>
    <row r="814" spans="1:4" x14ac:dyDescent="0.2">
      <c r="A814" s="158"/>
      <c r="D814" s="138"/>
    </row>
    <row r="815" spans="1:4" x14ac:dyDescent="0.2">
      <c r="A815" s="158"/>
      <c r="D815" s="138"/>
    </row>
    <row r="816" spans="1:4" x14ac:dyDescent="0.2">
      <c r="A816" s="158"/>
      <c r="D816" s="138"/>
    </row>
    <row r="817" spans="1:4" x14ac:dyDescent="0.2">
      <c r="A817" s="158"/>
      <c r="D817" s="138"/>
    </row>
    <row r="818" spans="1:4" x14ac:dyDescent="0.2">
      <c r="A818" s="158"/>
      <c r="D818" s="138"/>
    </row>
    <row r="819" spans="1:4" x14ac:dyDescent="0.2">
      <c r="A819" s="158"/>
      <c r="D819" s="138"/>
    </row>
    <row r="820" spans="1:4" x14ac:dyDescent="0.2">
      <c r="A820" s="158"/>
      <c r="D820" s="138"/>
    </row>
    <row r="821" spans="1:4" x14ac:dyDescent="0.2">
      <c r="A821" s="158"/>
      <c r="D821" s="138"/>
    </row>
    <row r="822" spans="1:4" x14ac:dyDescent="0.2">
      <c r="A822" s="158"/>
      <c r="D822" s="138"/>
    </row>
    <row r="823" spans="1:4" x14ac:dyDescent="0.2">
      <c r="A823" s="158"/>
      <c r="D823" s="138"/>
    </row>
    <row r="824" spans="1:4" x14ac:dyDescent="0.2">
      <c r="A824" s="158"/>
      <c r="D824" s="138"/>
    </row>
    <row r="825" spans="1:4" x14ac:dyDescent="0.2">
      <c r="A825" s="158"/>
      <c r="D825" s="138"/>
    </row>
    <row r="826" spans="1:4" x14ac:dyDescent="0.2">
      <c r="A826" s="158"/>
      <c r="D826" s="138"/>
    </row>
    <row r="827" spans="1:4" x14ac:dyDescent="0.2">
      <c r="A827" s="158"/>
      <c r="D827" s="138"/>
    </row>
    <row r="828" spans="1:4" x14ac:dyDescent="0.2">
      <c r="A828" s="158"/>
      <c r="D828" s="138"/>
    </row>
    <row r="829" spans="1:4" x14ac:dyDescent="0.2">
      <c r="A829" s="158"/>
      <c r="D829" s="138"/>
    </row>
    <row r="830" spans="1:4" x14ac:dyDescent="0.2">
      <c r="A830" s="158"/>
      <c r="D830" s="138"/>
    </row>
    <row r="831" spans="1:4" x14ac:dyDescent="0.2">
      <c r="A831" s="158"/>
      <c r="D831" s="138"/>
    </row>
    <row r="832" spans="1:4" x14ac:dyDescent="0.2">
      <c r="A832" s="158"/>
      <c r="D832" s="138"/>
    </row>
    <row r="833" spans="1:4" x14ac:dyDescent="0.2">
      <c r="A833" s="158"/>
      <c r="D833" s="138"/>
    </row>
    <row r="834" spans="1:4" x14ac:dyDescent="0.2">
      <c r="A834" s="158"/>
      <c r="D834" s="138"/>
    </row>
    <row r="835" spans="1:4" x14ac:dyDescent="0.2">
      <c r="A835" s="158"/>
      <c r="D835" s="138"/>
    </row>
    <row r="836" spans="1:4" x14ac:dyDescent="0.2">
      <c r="A836" s="158"/>
      <c r="D836" s="138"/>
    </row>
    <row r="837" spans="1:4" x14ac:dyDescent="0.2">
      <c r="A837" s="158"/>
      <c r="D837" s="138"/>
    </row>
    <row r="838" spans="1:4" x14ac:dyDescent="0.2">
      <c r="A838" s="158"/>
      <c r="D838" s="138"/>
    </row>
    <row r="839" spans="1:4" x14ac:dyDescent="0.2">
      <c r="A839" s="158"/>
      <c r="D839" s="138"/>
    </row>
    <row r="840" spans="1:4" x14ac:dyDescent="0.2">
      <c r="A840" s="158"/>
      <c r="D840" s="138"/>
    </row>
    <row r="841" spans="1:4" x14ac:dyDescent="0.2">
      <c r="A841" s="158"/>
      <c r="D841" s="138"/>
    </row>
    <row r="842" spans="1:4" x14ac:dyDescent="0.2">
      <c r="A842" s="158"/>
      <c r="D842" s="138"/>
    </row>
    <row r="843" spans="1:4" x14ac:dyDescent="0.2">
      <c r="A843" s="158"/>
      <c r="D843" s="138"/>
    </row>
    <row r="844" spans="1:4" x14ac:dyDescent="0.2">
      <c r="A844" s="158"/>
      <c r="D844" s="138"/>
    </row>
    <row r="845" spans="1:4" x14ac:dyDescent="0.2">
      <c r="A845" s="158"/>
      <c r="D845" s="138"/>
    </row>
    <row r="846" spans="1:4" x14ac:dyDescent="0.2">
      <c r="A846" s="158"/>
      <c r="D846" s="138"/>
    </row>
    <row r="847" spans="1:4" x14ac:dyDescent="0.2">
      <c r="A847" s="158"/>
      <c r="D847" s="138"/>
    </row>
    <row r="848" spans="1:4" x14ac:dyDescent="0.2">
      <c r="A848" s="158"/>
      <c r="D848" s="138"/>
    </row>
    <row r="849" spans="1:4" x14ac:dyDescent="0.2">
      <c r="A849" s="158"/>
      <c r="D849" s="138"/>
    </row>
    <row r="850" spans="1:4" x14ac:dyDescent="0.2">
      <c r="A850" s="158"/>
      <c r="D850" s="138"/>
    </row>
    <row r="851" spans="1:4" x14ac:dyDescent="0.2">
      <c r="A851" s="158"/>
      <c r="D851" s="138"/>
    </row>
    <row r="852" spans="1:4" x14ac:dyDescent="0.2">
      <c r="A852" s="158"/>
      <c r="D852" s="138"/>
    </row>
    <row r="853" spans="1:4" x14ac:dyDescent="0.2">
      <c r="A853" s="158"/>
      <c r="D853" s="138"/>
    </row>
    <row r="854" spans="1:4" x14ac:dyDescent="0.2">
      <c r="A854" s="158"/>
      <c r="D854" s="138"/>
    </row>
    <row r="855" spans="1:4" x14ac:dyDescent="0.2">
      <c r="A855" s="158"/>
      <c r="D855" s="138"/>
    </row>
    <row r="856" spans="1:4" x14ac:dyDescent="0.2">
      <c r="A856" s="158"/>
      <c r="D856" s="138"/>
    </row>
    <row r="857" spans="1:4" x14ac:dyDescent="0.2">
      <c r="A857" s="158"/>
      <c r="D857" s="138"/>
    </row>
    <row r="858" spans="1:4" x14ac:dyDescent="0.2">
      <c r="A858" s="158"/>
      <c r="D858" s="138"/>
    </row>
    <row r="859" spans="1:4" x14ac:dyDescent="0.2">
      <c r="A859" s="158"/>
      <c r="D859" s="138"/>
    </row>
    <row r="860" spans="1:4" x14ac:dyDescent="0.2">
      <c r="A860" s="158"/>
      <c r="D860" s="138"/>
    </row>
    <row r="861" spans="1:4" x14ac:dyDescent="0.2">
      <c r="A861" s="158"/>
      <c r="D861" s="138"/>
    </row>
    <row r="862" spans="1:4" x14ac:dyDescent="0.2">
      <c r="A862" s="158"/>
      <c r="D862" s="138"/>
    </row>
    <row r="863" spans="1:4" x14ac:dyDescent="0.2">
      <c r="A863" s="158"/>
      <c r="D863" s="138"/>
    </row>
    <row r="864" spans="1:4" x14ac:dyDescent="0.2">
      <c r="A864" s="158"/>
      <c r="D864" s="138"/>
    </row>
    <row r="865" spans="1:4" x14ac:dyDescent="0.2">
      <c r="A865" s="158"/>
      <c r="D865" s="138"/>
    </row>
    <row r="866" spans="1:4" x14ac:dyDescent="0.2">
      <c r="A866" s="158"/>
      <c r="D866" s="138"/>
    </row>
    <row r="867" spans="1:4" x14ac:dyDescent="0.2">
      <c r="A867" s="158"/>
      <c r="D867" s="138"/>
    </row>
    <row r="868" spans="1:4" x14ac:dyDescent="0.2">
      <c r="A868" s="158"/>
      <c r="D868" s="138"/>
    </row>
    <row r="869" spans="1:4" x14ac:dyDescent="0.2">
      <c r="A869" s="158"/>
      <c r="D869" s="138"/>
    </row>
    <row r="870" spans="1:4" x14ac:dyDescent="0.2">
      <c r="A870" s="158"/>
      <c r="D870" s="138"/>
    </row>
    <row r="871" spans="1:4" x14ac:dyDescent="0.2">
      <c r="A871" s="158"/>
      <c r="D871" s="138"/>
    </row>
    <row r="872" spans="1:4" x14ac:dyDescent="0.2">
      <c r="A872" s="158"/>
      <c r="D872" s="138"/>
    </row>
    <row r="873" spans="1:4" x14ac:dyDescent="0.2">
      <c r="A873" s="158"/>
      <c r="D873" s="138"/>
    </row>
    <row r="874" spans="1:4" x14ac:dyDescent="0.2">
      <c r="A874" s="158"/>
      <c r="D874" s="138"/>
    </row>
    <row r="875" spans="1:4" x14ac:dyDescent="0.2">
      <c r="A875" s="158"/>
      <c r="D875" s="138"/>
    </row>
    <row r="876" spans="1:4" x14ac:dyDescent="0.2">
      <c r="A876" s="158"/>
      <c r="D876" s="138"/>
    </row>
    <row r="877" spans="1:4" x14ac:dyDescent="0.2">
      <c r="A877" s="158"/>
      <c r="D877" s="138"/>
    </row>
    <row r="878" spans="1:4" x14ac:dyDescent="0.2">
      <c r="A878" s="158"/>
      <c r="D878" s="138"/>
    </row>
    <row r="879" spans="1:4" x14ac:dyDescent="0.2">
      <c r="A879" s="158"/>
      <c r="D879" s="138"/>
    </row>
    <row r="880" spans="1:4" x14ac:dyDescent="0.2">
      <c r="A880" s="158"/>
      <c r="D880" s="138"/>
    </row>
    <row r="881" spans="1:4" x14ac:dyDescent="0.2">
      <c r="A881" s="158"/>
      <c r="D881" s="138"/>
    </row>
    <row r="882" spans="1:4" x14ac:dyDescent="0.2">
      <c r="A882" s="158"/>
      <c r="D882" s="138"/>
    </row>
    <row r="883" spans="1:4" x14ac:dyDescent="0.2">
      <c r="A883" s="158"/>
      <c r="D883" s="138"/>
    </row>
    <row r="884" spans="1:4" x14ac:dyDescent="0.2">
      <c r="A884" s="158"/>
      <c r="D884" s="138"/>
    </row>
    <row r="885" spans="1:4" x14ac:dyDescent="0.2">
      <c r="A885" s="158"/>
      <c r="D885" s="138"/>
    </row>
    <row r="886" spans="1:4" x14ac:dyDescent="0.2">
      <c r="A886" s="158"/>
      <c r="D886" s="138"/>
    </row>
    <row r="887" spans="1:4" x14ac:dyDescent="0.2">
      <c r="A887" s="158"/>
      <c r="D887" s="138"/>
    </row>
    <row r="888" spans="1:4" x14ac:dyDescent="0.2">
      <c r="A888" s="158"/>
      <c r="D888" s="138"/>
    </row>
    <row r="889" spans="1:4" x14ac:dyDescent="0.2">
      <c r="A889" s="158"/>
      <c r="D889" s="138"/>
    </row>
    <row r="890" spans="1:4" x14ac:dyDescent="0.2">
      <c r="A890" s="158"/>
      <c r="D890" s="138"/>
    </row>
    <row r="891" spans="1:4" x14ac:dyDescent="0.2">
      <c r="A891" s="158"/>
      <c r="D891" s="138"/>
    </row>
    <row r="892" spans="1:4" x14ac:dyDescent="0.2">
      <c r="A892" s="158"/>
      <c r="D892" s="138"/>
    </row>
    <row r="893" spans="1:4" x14ac:dyDescent="0.2">
      <c r="A893" s="158"/>
      <c r="D893" s="138"/>
    </row>
    <row r="894" spans="1:4" x14ac:dyDescent="0.2">
      <c r="A894" s="158"/>
      <c r="D894" s="138"/>
    </row>
    <row r="895" spans="1:4" x14ac:dyDescent="0.2">
      <c r="A895" s="158"/>
      <c r="D895" s="138"/>
    </row>
    <row r="896" spans="1:4" x14ac:dyDescent="0.2">
      <c r="A896" s="158"/>
      <c r="D896" s="138"/>
    </row>
    <row r="897" spans="1:4" x14ac:dyDescent="0.2">
      <c r="A897" s="158"/>
      <c r="D897" s="138"/>
    </row>
    <row r="898" spans="1:4" x14ac:dyDescent="0.2">
      <c r="A898" s="158"/>
      <c r="D898" s="138"/>
    </row>
    <row r="899" spans="1:4" x14ac:dyDescent="0.2">
      <c r="A899" s="158"/>
      <c r="D899" s="138"/>
    </row>
    <row r="900" spans="1:4" x14ac:dyDescent="0.2">
      <c r="A900" s="158"/>
      <c r="D900" s="138"/>
    </row>
    <row r="901" spans="1:4" x14ac:dyDescent="0.2">
      <c r="A901" s="158"/>
      <c r="D901" s="138"/>
    </row>
    <row r="902" spans="1:4" x14ac:dyDescent="0.2">
      <c r="A902" s="158"/>
      <c r="D902" s="138"/>
    </row>
    <row r="903" spans="1:4" x14ac:dyDescent="0.2">
      <c r="A903" s="158"/>
      <c r="D903" s="138"/>
    </row>
    <row r="904" spans="1:4" x14ac:dyDescent="0.2">
      <c r="A904" s="158"/>
      <c r="D904" s="138"/>
    </row>
    <row r="905" spans="1:4" x14ac:dyDescent="0.2">
      <c r="A905" s="158"/>
      <c r="D905" s="138"/>
    </row>
    <row r="906" spans="1:4" x14ac:dyDescent="0.2">
      <c r="A906" s="158"/>
      <c r="D906" s="138"/>
    </row>
    <row r="907" spans="1:4" x14ac:dyDescent="0.2">
      <c r="A907" s="158"/>
      <c r="D907" s="138"/>
    </row>
    <row r="908" spans="1:4" x14ac:dyDescent="0.2">
      <c r="A908" s="158"/>
      <c r="D908" s="138"/>
    </row>
    <row r="909" spans="1:4" x14ac:dyDescent="0.2">
      <c r="A909" s="158"/>
      <c r="D909" s="138"/>
    </row>
    <row r="910" spans="1:4" x14ac:dyDescent="0.2">
      <c r="A910" s="158"/>
      <c r="D910" s="138"/>
    </row>
    <row r="911" spans="1:4" x14ac:dyDescent="0.2">
      <c r="A911" s="158"/>
      <c r="D911" s="138"/>
    </row>
    <row r="912" spans="1:4" x14ac:dyDescent="0.2">
      <c r="A912" s="158"/>
      <c r="D912" s="138"/>
    </row>
    <row r="913" spans="1:4" x14ac:dyDescent="0.2">
      <c r="A913" s="158"/>
      <c r="D913" s="138"/>
    </row>
    <row r="914" spans="1:4" x14ac:dyDescent="0.2">
      <c r="A914" s="158"/>
      <c r="D914" s="138"/>
    </row>
    <row r="915" spans="1:4" x14ac:dyDescent="0.2">
      <c r="A915" s="158"/>
      <c r="D915" s="138"/>
    </row>
    <row r="916" spans="1:4" x14ac:dyDescent="0.2">
      <c r="A916" s="158"/>
      <c r="D916" s="138"/>
    </row>
    <row r="917" spans="1:4" x14ac:dyDescent="0.2">
      <c r="A917" s="158"/>
      <c r="D917" s="138"/>
    </row>
    <row r="918" spans="1:4" x14ac:dyDescent="0.2">
      <c r="A918" s="158"/>
      <c r="D918" s="138"/>
    </row>
    <row r="919" spans="1:4" x14ac:dyDescent="0.2">
      <c r="A919" s="158"/>
      <c r="D919" s="138"/>
    </row>
    <row r="920" spans="1:4" x14ac:dyDescent="0.2">
      <c r="A920" s="158"/>
      <c r="D920" s="138"/>
    </row>
    <row r="921" spans="1:4" x14ac:dyDescent="0.2">
      <c r="A921" s="158"/>
      <c r="D921" s="138"/>
    </row>
    <row r="922" spans="1:4" x14ac:dyDescent="0.2">
      <c r="A922" s="158"/>
      <c r="D922" s="138"/>
    </row>
    <row r="923" spans="1:4" x14ac:dyDescent="0.2">
      <c r="A923" s="158"/>
      <c r="D923" s="138"/>
    </row>
    <row r="924" spans="1:4" x14ac:dyDescent="0.2">
      <c r="A924" s="158"/>
      <c r="D924" s="138"/>
    </row>
    <row r="925" spans="1:4" x14ac:dyDescent="0.2">
      <c r="A925" s="158"/>
      <c r="D925" s="138"/>
    </row>
    <row r="926" spans="1:4" x14ac:dyDescent="0.2">
      <c r="A926" s="158"/>
      <c r="D926" s="138"/>
    </row>
    <row r="927" spans="1:4" x14ac:dyDescent="0.2">
      <c r="A927" s="158"/>
      <c r="D927" s="138"/>
    </row>
    <row r="928" spans="1:4" x14ac:dyDescent="0.2">
      <c r="A928" s="158"/>
      <c r="D928" s="138"/>
    </row>
    <row r="929" spans="1:4" x14ac:dyDescent="0.2">
      <c r="A929" s="158"/>
      <c r="D929" s="138"/>
    </row>
    <row r="930" spans="1:4" x14ac:dyDescent="0.2">
      <c r="A930" s="158"/>
      <c r="D930" s="138"/>
    </row>
    <row r="931" spans="1:4" x14ac:dyDescent="0.2">
      <c r="A931" s="158"/>
      <c r="D931" s="138"/>
    </row>
    <row r="932" spans="1:4" x14ac:dyDescent="0.2">
      <c r="A932" s="158"/>
      <c r="D932" s="138"/>
    </row>
    <row r="933" spans="1:4" x14ac:dyDescent="0.2">
      <c r="A933" s="158"/>
      <c r="D933" s="138"/>
    </row>
    <row r="934" spans="1:4" x14ac:dyDescent="0.2">
      <c r="A934" s="158"/>
      <c r="D934" s="138"/>
    </row>
    <row r="935" spans="1:4" x14ac:dyDescent="0.2">
      <c r="A935" s="158"/>
      <c r="D935" s="138"/>
    </row>
    <row r="936" spans="1:4" x14ac:dyDescent="0.2">
      <c r="A936" s="158"/>
      <c r="D936" s="138"/>
    </row>
    <row r="937" spans="1:4" x14ac:dyDescent="0.2">
      <c r="A937" s="158"/>
      <c r="D937" s="138"/>
    </row>
    <row r="938" spans="1:4" x14ac:dyDescent="0.2">
      <c r="A938" s="158"/>
      <c r="D938" s="138"/>
    </row>
    <row r="939" spans="1:4" x14ac:dyDescent="0.2">
      <c r="A939" s="158"/>
      <c r="D939" s="138"/>
    </row>
    <row r="940" spans="1:4" x14ac:dyDescent="0.2">
      <c r="A940" s="158"/>
      <c r="D940" s="138"/>
    </row>
    <row r="941" spans="1:4" x14ac:dyDescent="0.2">
      <c r="A941" s="158"/>
      <c r="D941" s="138"/>
    </row>
    <row r="942" spans="1:4" x14ac:dyDescent="0.2">
      <c r="A942" s="158"/>
      <c r="D942" s="138"/>
    </row>
    <row r="943" spans="1:4" x14ac:dyDescent="0.2">
      <c r="A943" s="158"/>
      <c r="D943" s="138"/>
    </row>
    <row r="944" spans="1:4" x14ac:dyDescent="0.2">
      <c r="A944" s="158"/>
      <c r="D944" s="138"/>
    </row>
    <row r="945" spans="1:4" x14ac:dyDescent="0.2">
      <c r="A945" s="158"/>
      <c r="D945" s="138"/>
    </row>
    <row r="946" spans="1:4" x14ac:dyDescent="0.2">
      <c r="A946" s="158"/>
      <c r="D946" s="138"/>
    </row>
    <row r="947" spans="1:4" x14ac:dyDescent="0.2">
      <c r="A947" s="158"/>
      <c r="D947" s="138"/>
    </row>
    <row r="948" spans="1:4" x14ac:dyDescent="0.2">
      <c r="A948" s="158"/>
      <c r="D948" s="138"/>
    </row>
    <row r="949" spans="1:4" x14ac:dyDescent="0.2">
      <c r="A949" s="158"/>
      <c r="D949" s="138"/>
    </row>
    <row r="950" spans="1:4" x14ac:dyDescent="0.2">
      <c r="A950" s="158"/>
      <c r="D950" s="138"/>
    </row>
    <row r="951" spans="1:4" x14ac:dyDescent="0.2">
      <c r="A951" s="158"/>
      <c r="D951" s="138"/>
    </row>
    <row r="952" spans="1:4" x14ac:dyDescent="0.2">
      <c r="A952" s="158"/>
      <c r="D952" s="138"/>
    </row>
    <row r="953" spans="1:4" x14ac:dyDescent="0.2">
      <c r="A953" s="158"/>
      <c r="D953" s="138"/>
    </row>
    <row r="954" spans="1:4" x14ac:dyDescent="0.2">
      <c r="A954" s="158"/>
      <c r="D954" s="138"/>
    </row>
    <row r="955" spans="1:4" x14ac:dyDescent="0.2">
      <c r="A955" s="158"/>
      <c r="D955" s="138"/>
    </row>
    <row r="956" spans="1:4" x14ac:dyDescent="0.2">
      <c r="A956" s="158"/>
      <c r="D956" s="138"/>
    </row>
    <row r="957" spans="1:4" x14ac:dyDescent="0.2">
      <c r="A957" s="158"/>
      <c r="D957" s="138"/>
    </row>
    <row r="958" spans="1:4" x14ac:dyDescent="0.2">
      <c r="A958" s="158"/>
      <c r="D958" s="138"/>
    </row>
    <row r="959" spans="1:4" x14ac:dyDescent="0.2">
      <c r="A959" s="158"/>
      <c r="D959" s="138"/>
    </row>
    <row r="960" spans="1:4" x14ac:dyDescent="0.2">
      <c r="A960" s="158"/>
      <c r="D960" s="138"/>
    </row>
    <row r="961" spans="1:4" x14ac:dyDescent="0.2">
      <c r="A961" s="158"/>
      <c r="D961" s="138"/>
    </row>
    <row r="962" spans="1:4" x14ac:dyDescent="0.2">
      <c r="A962" s="158"/>
      <c r="D962" s="138"/>
    </row>
    <row r="963" spans="1:4" x14ac:dyDescent="0.2">
      <c r="A963" s="158"/>
      <c r="D963" s="138"/>
    </row>
    <row r="964" spans="1:4" x14ac:dyDescent="0.2">
      <c r="A964" s="158"/>
      <c r="D964" s="138"/>
    </row>
    <row r="965" spans="1:4" x14ac:dyDescent="0.2">
      <c r="A965" s="158"/>
      <c r="D965" s="138"/>
    </row>
    <row r="966" spans="1:4" x14ac:dyDescent="0.2">
      <c r="A966" s="158"/>
      <c r="D966" s="138"/>
    </row>
    <row r="967" spans="1:4" x14ac:dyDescent="0.2">
      <c r="A967" s="158"/>
      <c r="D967" s="138"/>
    </row>
    <row r="968" spans="1:4" x14ac:dyDescent="0.2">
      <c r="A968" s="158"/>
      <c r="D968" s="138"/>
    </row>
    <row r="969" spans="1:4" x14ac:dyDescent="0.2">
      <c r="A969" s="158"/>
      <c r="D969" s="138"/>
    </row>
    <row r="970" spans="1:4" x14ac:dyDescent="0.2">
      <c r="A970" s="158"/>
      <c r="D970" s="138"/>
    </row>
    <row r="971" spans="1:4" x14ac:dyDescent="0.2">
      <c r="A971" s="158"/>
      <c r="D971" s="138"/>
    </row>
    <row r="972" spans="1:4" x14ac:dyDescent="0.2">
      <c r="A972" s="158"/>
      <c r="D972" s="138"/>
    </row>
    <row r="973" spans="1:4" x14ac:dyDescent="0.2">
      <c r="A973" s="158"/>
      <c r="D973" s="138"/>
    </row>
    <row r="974" spans="1:4" x14ac:dyDescent="0.2">
      <c r="A974" s="158"/>
      <c r="D974" s="138"/>
    </row>
    <row r="975" spans="1:4" x14ac:dyDescent="0.2">
      <c r="A975" s="158"/>
      <c r="D975" s="138"/>
    </row>
    <row r="976" spans="1:4" x14ac:dyDescent="0.2">
      <c r="A976" s="158"/>
      <c r="D976" s="138"/>
    </row>
    <row r="977" spans="1:4" x14ac:dyDescent="0.2">
      <c r="A977" s="158"/>
      <c r="D977" s="138"/>
    </row>
    <row r="978" spans="1:4" x14ac:dyDescent="0.2">
      <c r="A978" s="158"/>
      <c r="D978" s="138"/>
    </row>
    <row r="979" spans="1:4" x14ac:dyDescent="0.2">
      <c r="A979" s="158"/>
      <c r="D979" s="138"/>
    </row>
    <row r="980" spans="1:4" x14ac:dyDescent="0.2">
      <c r="A980" s="158"/>
      <c r="D980" s="138"/>
    </row>
    <row r="981" spans="1:4" x14ac:dyDescent="0.2">
      <c r="A981" s="158"/>
      <c r="D981" s="138"/>
    </row>
    <row r="982" spans="1:4" x14ac:dyDescent="0.2">
      <c r="A982" s="158"/>
      <c r="D982" s="138"/>
    </row>
    <row r="983" spans="1:4" x14ac:dyDescent="0.2">
      <c r="A983" s="158"/>
      <c r="D983" s="138"/>
    </row>
    <row r="984" spans="1:4" x14ac:dyDescent="0.2">
      <c r="A984" s="158"/>
      <c r="D984" s="138"/>
    </row>
    <row r="985" spans="1:4" x14ac:dyDescent="0.2">
      <c r="A985" s="158"/>
      <c r="D985" s="138"/>
    </row>
    <row r="986" spans="1:4" x14ac:dyDescent="0.2">
      <c r="A986" s="158"/>
      <c r="D986" s="138"/>
    </row>
    <row r="987" spans="1:4" x14ac:dyDescent="0.2">
      <c r="A987" s="158"/>
      <c r="D987" s="138"/>
    </row>
    <row r="988" spans="1:4" x14ac:dyDescent="0.2">
      <c r="A988" s="158"/>
      <c r="D988" s="138"/>
    </row>
    <row r="989" spans="1:4" x14ac:dyDescent="0.2">
      <c r="A989" s="158"/>
      <c r="D989" s="138"/>
    </row>
    <row r="990" spans="1:4" x14ac:dyDescent="0.2">
      <c r="A990" s="158"/>
      <c r="D990" s="138"/>
    </row>
    <row r="991" spans="1:4" x14ac:dyDescent="0.2">
      <c r="A991" s="158"/>
      <c r="D991" s="138"/>
    </row>
    <row r="992" spans="1:4" x14ac:dyDescent="0.2">
      <c r="A992" s="158"/>
      <c r="D992" s="138"/>
    </row>
    <row r="993" spans="1:4" x14ac:dyDescent="0.2">
      <c r="A993" s="158"/>
      <c r="D993" s="138"/>
    </row>
    <row r="994" spans="1:4" x14ac:dyDescent="0.2">
      <c r="A994" s="158"/>
      <c r="D994" s="138"/>
    </row>
    <row r="995" spans="1:4" x14ac:dyDescent="0.2">
      <c r="A995" s="158"/>
      <c r="D995" s="138"/>
    </row>
    <row r="996" spans="1:4" x14ac:dyDescent="0.2">
      <c r="A996" s="158"/>
      <c r="D996" s="138"/>
    </row>
    <row r="997" spans="1:4" x14ac:dyDescent="0.2">
      <c r="A997" s="158"/>
      <c r="D997" s="138"/>
    </row>
    <row r="998" spans="1:4" x14ac:dyDescent="0.2">
      <c r="A998" s="158"/>
      <c r="D998" s="138"/>
    </row>
    <row r="999" spans="1:4" x14ac:dyDescent="0.2">
      <c r="A999" s="158"/>
      <c r="D999" s="138"/>
    </row>
    <row r="1000" spans="1:4" x14ac:dyDescent="0.2">
      <c r="A1000" s="158"/>
      <c r="D1000" s="138"/>
    </row>
    <row r="1001" spans="1:4" x14ac:dyDescent="0.2">
      <c r="A1001" s="158"/>
      <c r="D1001" s="138"/>
    </row>
    <row r="1002" spans="1:4" x14ac:dyDescent="0.2">
      <c r="A1002" s="158"/>
      <c r="D1002" s="138"/>
    </row>
    <row r="1003" spans="1:4" x14ac:dyDescent="0.2">
      <c r="A1003" s="158"/>
      <c r="D1003" s="138"/>
    </row>
    <row r="1004" spans="1:4" x14ac:dyDescent="0.2">
      <c r="A1004" s="158"/>
      <c r="D1004" s="138"/>
    </row>
    <row r="1005" spans="1:4" x14ac:dyDescent="0.2">
      <c r="A1005" s="158"/>
      <c r="D1005" s="138"/>
    </row>
    <row r="1006" spans="1:4" x14ac:dyDescent="0.2">
      <c r="A1006" s="158"/>
      <c r="D1006" s="138"/>
    </row>
    <row r="1007" spans="1:4" x14ac:dyDescent="0.2">
      <c r="A1007" s="158"/>
      <c r="D1007" s="138"/>
    </row>
    <row r="1008" spans="1:4" x14ac:dyDescent="0.2">
      <c r="A1008" s="158"/>
      <c r="D1008" s="138"/>
    </row>
    <row r="1009" spans="1:4" x14ac:dyDescent="0.2">
      <c r="A1009" s="158"/>
      <c r="D1009" s="138"/>
    </row>
    <row r="1010" spans="1:4" x14ac:dyDescent="0.2">
      <c r="A1010" s="158"/>
      <c r="D1010" s="138"/>
    </row>
    <row r="1011" spans="1:4" x14ac:dyDescent="0.2">
      <c r="A1011" s="158"/>
      <c r="D1011" s="138"/>
    </row>
    <row r="1012" spans="1:4" x14ac:dyDescent="0.2">
      <c r="A1012" s="158"/>
      <c r="D1012" s="138"/>
    </row>
    <row r="1013" spans="1:4" x14ac:dyDescent="0.2">
      <c r="A1013" s="158"/>
      <c r="D1013" s="138"/>
    </row>
    <row r="1014" spans="1:4" x14ac:dyDescent="0.2">
      <c r="A1014" s="158"/>
      <c r="D1014" s="138"/>
    </row>
    <row r="1015" spans="1:4" x14ac:dyDescent="0.2">
      <c r="A1015" s="158"/>
      <c r="D1015" s="138"/>
    </row>
    <row r="1016" spans="1:4" x14ac:dyDescent="0.2">
      <c r="A1016" s="158"/>
      <c r="D1016" s="138"/>
    </row>
    <row r="1017" spans="1:4" x14ac:dyDescent="0.2">
      <c r="A1017" s="158"/>
      <c r="D1017" s="138"/>
    </row>
    <row r="1018" spans="1:4" x14ac:dyDescent="0.2">
      <c r="A1018" s="158"/>
      <c r="D1018" s="138"/>
    </row>
    <row r="1019" spans="1:4" x14ac:dyDescent="0.2">
      <c r="A1019" s="158"/>
      <c r="D1019" s="138"/>
    </row>
    <row r="1020" spans="1:4" x14ac:dyDescent="0.2">
      <c r="A1020" s="158"/>
      <c r="D1020" s="138"/>
    </row>
    <row r="1021" spans="1:4" x14ac:dyDescent="0.2">
      <c r="A1021" s="158"/>
      <c r="D1021" s="138"/>
    </row>
    <row r="1022" spans="1:4" x14ac:dyDescent="0.2">
      <c r="A1022" s="158"/>
      <c r="D1022" s="138"/>
    </row>
    <row r="1023" spans="1:4" x14ac:dyDescent="0.2">
      <c r="A1023" s="158"/>
      <c r="D1023" s="138"/>
    </row>
    <row r="1024" spans="1:4" x14ac:dyDescent="0.2">
      <c r="A1024" s="158"/>
      <c r="D1024" s="138"/>
    </row>
    <row r="1025" spans="1:4" x14ac:dyDescent="0.2">
      <c r="A1025" s="158"/>
      <c r="D1025" s="138"/>
    </row>
    <row r="1026" spans="1:4" x14ac:dyDescent="0.2">
      <c r="A1026" s="158"/>
      <c r="D1026" s="138"/>
    </row>
    <row r="1027" spans="1:4" x14ac:dyDescent="0.2">
      <c r="A1027" s="158"/>
      <c r="D1027" s="138"/>
    </row>
    <row r="1028" spans="1:4" x14ac:dyDescent="0.2">
      <c r="A1028" s="158"/>
      <c r="D1028" s="138"/>
    </row>
    <row r="1029" spans="1:4" x14ac:dyDescent="0.2">
      <c r="A1029" s="158"/>
      <c r="D1029" s="138"/>
    </row>
    <row r="1030" spans="1:4" x14ac:dyDescent="0.2">
      <c r="A1030" s="158"/>
      <c r="D1030" s="138"/>
    </row>
    <row r="1031" spans="1:4" x14ac:dyDescent="0.2">
      <c r="A1031" s="158"/>
      <c r="D1031" s="138"/>
    </row>
    <row r="1032" spans="1:4" x14ac:dyDescent="0.2">
      <c r="A1032" s="158"/>
      <c r="D1032" s="138"/>
    </row>
    <row r="1033" spans="1:4" x14ac:dyDescent="0.2">
      <c r="A1033" s="158"/>
      <c r="D1033" s="138"/>
    </row>
    <row r="1034" spans="1:4" x14ac:dyDescent="0.2">
      <c r="A1034" s="158"/>
      <c r="D1034" s="138"/>
    </row>
    <row r="1035" spans="1:4" x14ac:dyDescent="0.2">
      <c r="A1035" s="158"/>
      <c r="D1035" s="138"/>
    </row>
    <row r="1036" spans="1:4" x14ac:dyDescent="0.2">
      <c r="A1036" s="158"/>
      <c r="D1036" s="138"/>
    </row>
    <row r="1037" spans="1:4" x14ac:dyDescent="0.2">
      <c r="A1037" s="158"/>
      <c r="D1037" s="138"/>
    </row>
    <row r="1038" spans="1:4" x14ac:dyDescent="0.2">
      <c r="A1038" s="158"/>
      <c r="D1038" s="138"/>
    </row>
    <row r="1039" spans="1:4" x14ac:dyDescent="0.2">
      <c r="A1039" s="158"/>
      <c r="D1039" s="138"/>
    </row>
    <row r="1040" spans="1:4" x14ac:dyDescent="0.2">
      <c r="A1040" s="158"/>
      <c r="D1040" s="138"/>
    </row>
    <row r="1041" spans="1:4" x14ac:dyDescent="0.2">
      <c r="A1041" s="158"/>
      <c r="D1041" s="138"/>
    </row>
    <row r="1042" spans="1:4" x14ac:dyDescent="0.2">
      <c r="A1042" s="158"/>
      <c r="D1042" s="138"/>
    </row>
    <row r="1043" spans="1:4" x14ac:dyDescent="0.2">
      <c r="A1043" s="158"/>
      <c r="D1043" s="138"/>
    </row>
    <row r="1044" spans="1:4" x14ac:dyDescent="0.2">
      <c r="A1044" s="158"/>
      <c r="D1044" s="138"/>
    </row>
    <row r="1045" spans="1:4" x14ac:dyDescent="0.2">
      <c r="A1045" s="158"/>
      <c r="D1045" s="138"/>
    </row>
    <row r="1046" spans="1:4" x14ac:dyDescent="0.2">
      <c r="A1046" s="158"/>
      <c r="D1046" s="138"/>
    </row>
    <row r="1047" spans="1:4" x14ac:dyDescent="0.2">
      <c r="A1047" s="158"/>
      <c r="D1047" s="138"/>
    </row>
    <row r="1048" spans="1:4" x14ac:dyDescent="0.2">
      <c r="A1048" s="158"/>
      <c r="D1048" s="138"/>
    </row>
    <row r="1049" spans="1:4" x14ac:dyDescent="0.2">
      <c r="A1049" s="158"/>
      <c r="D1049" s="138"/>
    </row>
    <row r="1050" spans="1:4" x14ac:dyDescent="0.2">
      <c r="A1050" s="158"/>
      <c r="D1050" s="138"/>
    </row>
    <row r="1051" spans="1:4" x14ac:dyDescent="0.2">
      <c r="A1051" s="158"/>
      <c r="D1051" s="138"/>
    </row>
    <row r="1052" spans="1:4" x14ac:dyDescent="0.2">
      <c r="A1052" s="158"/>
      <c r="D1052" s="138"/>
    </row>
    <row r="1053" spans="1:4" x14ac:dyDescent="0.2">
      <c r="A1053" s="158"/>
      <c r="D1053" s="138"/>
    </row>
    <row r="1054" spans="1:4" x14ac:dyDescent="0.2">
      <c r="A1054" s="158"/>
      <c r="D1054" s="138"/>
    </row>
    <row r="1055" spans="1:4" x14ac:dyDescent="0.2">
      <c r="A1055" s="158"/>
      <c r="D1055" s="138"/>
    </row>
    <row r="1056" spans="1:4" x14ac:dyDescent="0.2">
      <c r="A1056" s="158"/>
      <c r="D1056" s="138"/>
    </row>
    <row r="1057" spans="1:4" x14ac:dyDescent="0.2">
      <c r="A1057" s="158"/>
      <c r="D1057" s="138"/>
    </row>
    <row r="1058" spans="1:4" x14ac:dyDescent="0.2">
      <c r="A1058" s="158"/>
      <c r="D1058" s="138"/>
    </row>
    <row r="1059" spans="1:4" x14ac:dyDescent="0.2">
      <c r="A1059" s="158"/>
      <c r="D1059" s="138"/>
    </row>
    <row r="1060" spans="1:4" x14ac:dyDescent="0.2">
      <c r="A1060" s="158"/>
      <c r="D1060" s="138"/>
    </row>
    <row r="1061" spans="1:4" x14ac:dyDescent="0.2">
      <c r="A1061" s="158"/>
      <c r="D1061" s="138"/>
    </row>
    <row r="1062" spans="1:4" x14ac:dyDescent="0.2">
      <c r="A1062" s="158"/>
      <c r="D1062" s="138"/>
    </row>
    <row r="1063" spans="1:4" x14ac:dyDescent="0.2">
      <c r="A1063" s="158"/>
      <c r="D1063" s="138"/>
    </row>
    <row r="1064" spans="1:4" x14ac:dyDescent="0.2">
      <c r="A1064" s="158"/>
      <c r="D1064" s="138"/>
    </row>
    <row r="1065" spans="1:4" x14ac:dyDescent="0.2">
      <c r="A1065" s="158"/>
      <c r="D1065" s="138"/>
    </row>
    <row r="1066" spans="1:4" x14ac:dyDescent="0.2">
      <c r="A1066" s="158"/>
      <c r="D1066" s="138"/>
    </row>
    <row r="1067" spans="1:4" x14ac:dyDescent="0.2">
      <c r="A1067" s="158"/>
      <c r="D1067" s="138"/>
    </row>
    <row r="1068" spans="1:4" x14ac:dyDescent="0.2">
      <c r="A1068" s="158"/>
      <c r="D1068" s="138"/>
    </row>
    <row r="1069" spans="1:4" x14ac:dyDescent="0.2">
      <c r="A1069" s="158"/>
      <c r="D1069" s="138"/>
    </row>
    <row r="1070" spans="1:4" x14ac:dyDescent="0.2">
      <c r="A1070" s="158"/>
      <c r="D1070" s="138"/>
    </row>
    <row r="1071" spans="1:4" x14ac:dyDescent="0.2">
      <c r="A1071" s="158"/>
      <c r="D1071" s="138"/>
    </row>
    <row r="1072" spans="1:4" x14ac:dyDescent="0.2">
      <c r="A1072" s="158"/>
      <c r="D1072" s="138"/>
    </row>
    <row r="1073" spans="1:4" x14ac:dyDescent="0.2">
      <c r="A1073" s="158"/>
      <c r="D1073" s="138"/>
    </row>
    <row r="1074" spans="1:4" x14ac:dyDescent="0.2">
      <c r="A1074" s="158"/>
      <c r="D1074" s="138"/>
    </row>
    <row r="1075" spans="1:4" x14ac:dyDescent="0.2">
      <c r="A1075" s="158"/>
      <c r="D1075" s="138"/>
    </row>
    <row r="1076" spans="1:4" x14ac:dyDescent="0.2">
      <c r="A1076" s="158"/>
      <c r="D1076" s="138"/>
    </row>
    <row r="1077" spans="1:4" x14ac:dyDescent="0.2">
      <c r="A1077" s="158"/>
      <c r="D1077" s="138"/>
    </row>
    <row r="1078" spans="1:4" x14ac:dyDescent="0.2">
      <c r="A1078" s="158"/>
      <c r="D1078" s="138"/>
    </row>
    <row r="1079" spans="1:4" x14ac:dyDescent="0.2">
      <c r="A1079" s="158"/>
      <c r="D1079" s="138"/>
    </row>
    <row r="1080" spans="1:4" x14ac:dyDescent="0.2">
      <c r="A1080" s="158"/>
      <c r="D1080" s="138"/>
    </row>
    <row r="1081" spans="1:4" x14ac:dyDescent="0.2">
      <c r="A1081" s="158"/>
      <c r="D1081" s="138"/>
    </row>
    <row r="1082" spans="1:4" x14ac:dyDescent="0.2">
      <c r="A1082" s="158"/>
      <c r="D1082" s="138"/>
    </row>
    <row r="1083" spans="1:4" x14ac:dyDescent="0.2">
      <c r="A1083" s="158"/>
      <c r="D1083" s="138"/>
    </row>
    <row r="1084" spans="1:4" x14ac:dyDescent="0.2">
      <c r="A1084" s="158"/>
      <c r="D1084" s="138"/>
    </row>
    <row r="1085" spans="1:4" x14ac:dyDescent="0.2">
      <c r="A1085" s="158"/>
      <c r="D1085" s="138"/>
    </row>
    <row r="1086" spans="1:4" x14ac:dyDescent="0.2">
      <c r="A1086" s="158"/>
      <c r="D1086" s="138"/>
    </row>
    <row r="1087" spans="1:4" x14ac:dyDescent="0.2">
      <c r="A1087" s="158"/>
      <c r="D1087" s="138"/>
    </row>
    <row r="1088" spans="1:4" x14ac:dyDescent="0.2">
      <c r="A1088" s="158"/>
      <c r="D1088" s="138"/>
    </row>
    <row r="1089" spans="1:4" x14ac:dyDescent="0.2">
      <c r="A1089" s="158"/>
      <c r="D1089" s="138"/>
    </row>
    <row r="1090" spans="1:4" x14ac:dyDescent="0.2">
      <c r="A1090" s="158"/>
      <c r="D1090" s="138"/>
    </row>
    <row r="1091" spans="1:4" x14ac:dyDescent="0.2">
      <c r="A1091" s="158"/>
      <c r="D1091" s="138"/>
    </row>
    <row r="1092" spans="1:4" x14ac:dyDescent="0.2">
      <c r="A1092" s="158"/>
      <c r="D1092" s="138"/>
    </row>
    <row r="1093" spans="1:4" x14ac:dyDescent="0.2">
      <c r="A1093" s="158"/>
      <c r="D1093" s="138"/>
    </row>
    <row r="1094" spans="1:4" x14ac:dyDescent="0.2">
      <c r="A1094" s="158"/>
      <c r="D1094" s="138"/>
    </row>
    <row r="1095" spans="1:4" x14ac:dyDescent="0.2">
      <c r="A1095" s="158"/>
      <c r="D1095" s="138"/>
    </row>
    <row r="1096" spans="1:4" x14ac:dyDescent="0.2">
      <c r="A1096" s="158"/>
      <c r="D1096" s="138"/>
    </row>
    <row r="1097" spans="1:4" x14ac:dyDescent="0.2">
      <c r="A1097" s="158"/>
      <c r="D1097" s="138"/>
    </row>
    <row r="1098" spans="1:4" x14ac:dyDescent="0.2">
      <c r="A1098" s="158"/>
      <c r="D1098" s="138"/>
    </row>
    <row r="1099" spans="1:4" x14ac:dyDescent="0.2">
      <c r="A1099" s="158"/>
      <c r="D1099" s="138"/>
    </row>
    <row r="1100" spans="1:4" x14ac:dyDescent="0.2">
      <c r="A1100" s="158"/>
      <c r="D1100" s="138"/>
    </row>
    <row r="1101" spans="1:4" x14ac:dyDescent="0.2">
      <c r="A1101" s="158"/>
      <c r="D1101" s="138"/>
    </row>
    <row r="1102" spans="1:4" x14ac:dyDescent="0.2">
      <c r="A1102" s="158"/>
      <c r="D1102" s="138"/>
    </row>
    <row r="1103" spans="1:4" x14ac:dyDescent="0.2">
      <c r="A1103" s="158"/>
      <c r="D1103" s="138"/>
    </row>
    <row r="1104" spans="1:4" x14ac:dyDescent="0.2">
      <c r="A1104" s="158"/>
      <c r="D1104" s="138"/>
    </row>
    <row r="1105" spans="1:4" x14ac:dyDescent="0.2">
      <c r="A1105" s="158"/>
      <c r="D1105" s="138"/>
    </row>
    <row r="1106" spans="1:4" x14ac:dyDescent="0.2">
      <c r="A1106" s="158"/>
      <c r="D1106" s="138"/>
    </row>
    <row r="1107" spans="1:4" x14ac:dyDescent="0.2">
      <c r="A1107" s="158"/>
      <c r="D1107" s="138"/>
    </row>
    <row r="1108" spans="1:4" x14ac:dyDescent="0.2">
      <c r="A1108" s="158"/>
      <c r="D1108" s="138"/>
    </row>
    <row r="1109" spans="1:4" x14ac:dyDescent="0.2">
      <c r="A1109" s="158"/>
      <c r="D1109" s="138"/>
    </row>
    <row r="1110" spans="1:4" x14ac:dyDescent="0.2">
      <c r="A1110" s="158"/>
      <c r="D1110" s="138"/>
    </row>
    <row r="1111" spans="1:4" x14ac:dyDescent="0.2">
      <c r="A1111" s="158"/>
      <c r="D1111" s="138"/>
    </row>
    <row r="1112" spans="1:4" x14ac:dyDescent="0.2">
      <c r="A1112" s="158"/>
      <c r="D1112" s="138"/>
    </row>
    <row r="1113" spans="1:4" x14ac:dyDescent="0.2">
      <c r="A1113" s="158"/>
      <c r="D1113" s="138"/>
    </row>
    <row r="1114" spans="1:4" x14ac:dyDescent="0.2">
      <c r="A1114" s="158"/>
      <c r="D1114" s="138"/>
    </row>
    <row r="1115" spans="1:4" x14ac:dyDescent="0.2">
      <c r="A1115" s="158"/>
      <c r="D1115" s="138"/>
    </row>
    <row r="1116" spans="1:4" x14ac:dyDescent="0.2">
      <c r="A1116" s="158"/>
      <c r="D1116" s="138"/>
    </row>
    <row r="1117" spans="1:4" x14ac:dyDescent="0.2">
      <c r="A1117" s="158"/>
      <c r="D1117" s="138"/>
    </row>
    <row r="1118" spans="1:4" x14ac:dyDescent="0.2">
      <c r="A1118" s="158"/>
      <c r="D1118" s="138"/>
    </row>
    <row r="1119" spans="1:4" x14ac:dyDescent="0.2">
      <c r="A1119" s="158"/>
      <c r="D1119" s="138"/>
    </row>
    <row r="1120" spans="1:4" x14ac:dyDescent="0.2">
      <c r="A1120" s="158"/>
      <c r="D1120" s="138"/>
    </row>
    <row r="1121" spans="1:4" x14ac:dyDescent="0.2">
      <c r="A1121" s="158"/>
      <c r="D1121" s="138"/>
    </row>
    <row r="1122" spans="1:4" x14ac:dyDescent="0.2">
      <c r="A1122" s="158"/>
      <c r="D1122" s="138"/>
    </row>
    <row r="1123" spans="1:4" x14ac:dyDescent="0.2">
      <c r="A1123" s="158"/>
      <c r="D1123" s="138"/>
    </row>
    <row r="1124" spans="1:4" x14ac:dyDescent="0.2">
      <c r="A1124" s="158"/>
      <c r="D1124" s="138"/>
    </row>
    <row r="1125" spans="1:4" x14ac:dyDescent="0.2">
      <c r="A1125" s="158"/>
      <c r="D1125" s="138"/>
    </row>
    <row r="1126" spans="1:4" x14ac:dyDescent="0.2">
      <c r="A1126" s="158"/>
      <c r="D1126" s="138"/>
    </row>
    <row r="1127" spans="1:4" x14ac:dyDescent="0.2">
      <c r="A1127" s="158"/>
      <c r="D1127" s="138"/>
    </row>
    <row r="1128" spans="1:4" x14ac:dyDescent="0.2">
      <c r="A1128" s="158"/>
      <c r="D1128" s="138"/>
    </row>
    <row r="1129" spans="1:4" x14ac:dyDescent="0.2">
      <c r="A1129" s="158"/>
      <c r="D1129" s="138"/>
    </row>
    <row r="1130" spans="1:4" x14ac:dyDescent="0.2">
      <c r="A1130" s="158"/>
      <c r="D1130" s="138"/>
    </row>
    <row r="1131" spans="1:4" x14ac:dyDescent="0.2">
      <c r="A1131" s="158"/>
      <c r="D1131" s="138"/>
    </row>
    <row r="1132" spans="1:4" x14ac:dyDescent="0.2">
      <c r="A1132" s="158"/>
      <c r="D1132" s="138"/>
    </row>
    <row r="1133" spans="1:4" x14ac:dyDescent="0.2">
      <c r="A1133" s="158"/>
      <c r="D1133" s="138"/>
    </row>
    <row r="1134" spans="1:4" x14ac:dyDescent="0.2">
      <c r="A1134" s="158"/>
      <c r="D1134" s="138"/>
    </row>
    <row r="1135" spans="1:4" x14ac:dyDescent="0.2">
      <c r="A1135" s="158"/>
      <c r="D1135" s="138"/>
    </row>
    <row r="1136" spans="1:4" x14ac:dyDescent="0.2">
      <c r="A1136" s="158"/>
      <c r="D1136" s="138"/>
    </row>
    <row r="1137" spans="1:4" x14ac:dyDescent="0.2">
      <c r="A1137" s="158"/>
      <c r="D1137" s="138"/>
    </row>
    <row r="1138" spans="1:4" x14ac:dyDescent="0.2">
      <c r="A1138" s="158"/>
      <c r="D1138" s="138"/>
    </row>
    <row r="1139" spans="1:4" x14ac:dyDescent="0.2">
      <c r="A1139" s="158"/>
      <c r="D1139" s="138"/>
    </row>
    <row r="1140" spans="1:4" x14ac:dyDescent="0.2">
      <c r="A1140" s="158"/>
      <c r="D1140" s="138"/>
    </row>
    <row r="1141" spans="1:4" x14ac:dyDescent="0.2">
      <c r="A1141" s="158"/>
      <c r="D1141" s="138"/>
    </row>
    <row r="1142" spans="1:4" x14ac:dyDescent="0.2">
      <c r="A1142" s="158"/>
      <c r="D1142" s="138"/>
    </row>
    <row r="1143" spans="1:4" x14ac:dyDescent="0.2">
      <c r="A1143" s="158"/>
      <c r="D1143" s="138"/>
    </row>
    <row r="1144" spans="1:4" x14ac:dyDescent="0.2">
      <c r="A1144" s="158"/>
      <c r="D1144" s="138"/>
    </row>
    <row r="1145" spans="1:4" x14ac:dyDescent="0.2">
      <c r="A1145" s="158"/>
      <c r="D1145" s="138"/>
    </row>
    <row r="1146" spans="1:4" x14ac:dyDescent="0.2">
      <c r="A1146" s="158"/>
      <c r="D1146" s="138"/>
    </row>
    <row r="1147" spans="1:4" x14ac:dyDescent="0.2">
      <c r="A1147" s="158"/>
      <c r="D1147" s="138"/>
    </row>
    <row r="1148" spans="1:4" x14ac:dyDescent="0.2">
      <c r="A1148" s="158"/>
      <c r="D1148" s="138"/>
    </row>
    <row r="1149" spans="1:4" x14ac:dyDescent="0.2">
      <c r="A1149" s="158"/>
      <c r="D1149" s="138"/>
    </row>
    <row r="1150" spans="1:4" x14ac:dyDescent="0.2">
      <c r="A1150" s="158"/>
      <c r="D1150" s="138"/>
    </row>
    <row r="1151" spans="1:4" x14ac:dyDescent="0.2">
      <c r="A1151" s="158"/>
      <c r="D1151" s="138"/>
    </row>
    <row r="1152" spans="1:4" x14ac:dyDescent="0.2">
      <c r="A1152" s="158"/>
      <c r="D1152" s="138"/>
    </row>
    <row r="1153" spans="1:4" x14ac:dyDescent="0.2">
      <c r="A1153" s="158"/>
      <c r="D1153" s="138"/>
    </row>
    <row r="1154" spans="1:4" x14ac:dyDescent="0.2">
      <c r="A1154" s="158"/>
      <c r="D1154" s="138"/>
    </row>
    <row r="1155" spans="1:4" x14ac:dyDescent="0.2">
      <c r="A1155" s="158"/>
      <c r="D1155" s="138"/>
    </row>
    <row r="1156" spans="1:4" x14ac:dyDescent="0.2">
      <c r="A1156" s="158"/>
      <c r="D1156" s="138"/>
    </row>
    <row r="1157" spans="1:4" x14ac:dyDescent="0.2">
      <c r="A1157" s="158"/>
      <c r="D1157" s="138"/>
    </row>
    <row r="1158" spans="1:4" x14ac:dyDescent="0.2">
      <c r="A1158" s="158"/>
      <c r="D1158" s="138"/>
    </row>
    <row r="1159" spans="1:4" x14ac:dyDescent="0.2">
      <c r="A1159" s="158"/>
      <c r="D1159" s="138"/>
    </row>
    <row r="1160" spans="1:4" x14ac:dyDescent="0.2">
      <c r="A1160" s="158"/>
      <c r="D1160" s="138"/>
    </row>
    <row r="1161" spans="1:4" x14ac:dyDescent="0.2">
      <c r="A1161" s="158"/>
      <c r="D1161" s="138"/>
    </row>
    <row r="1162" spans="1:4" x14ac:dyDescent="0.2">
      <c r="A1162" s="158"/>
      <c r="D1162" s="138"/>
    </row>
    <row r="1163" spans="1:4" x14ac:dyDescent="0.2">
      <c r="A1163" s="158"/>
      <c r="D1163" s="138"/>
    </row>
    <row r="1164" spans="1:4" x14ac:dyDescent="0.2">
      <c r="A1164" s="158"/>
      <c r="D1164" s="138"/>
    </row>
    <row r="1165" spans="1:4" x14ac:dyDescent="0.2">
      <c r="A1165" s="158"/>
      <c r="D1165" s="138"/>
    </row>
    <row r="1166" spans="1:4" x14ac:dyDescent="0.2">
      <c r="A1166" s="158"/>
      <c r="D1166" s="138"/>
    </row>
    <row r="1167" spans="1:4" x14ac:dyDescent="0.2">
      <c r="A1167" s="158"/>
      <c r="D1167" s="138"/>
    </row>
    <row r="1168" spans="1:4" x14ac:dyDescent="0.2">
      <c r="A1168" s="158"/>
      <c r="D1168" s="138"/>
    </row>
    <row r="1169" spans="1:4" x14ac:dyDescent="0.2">
      <c r="A1169" s="158"/>
      <c r="D1169" s="138"/>
    </row>
    <row r="1170" spans="1:4" x14ac:dyDescent="0.2">
      <c r="A1170" s="158"/>
      <c r="D1170" s="138"/>
    </row>
    <row r="1171" spans="1:4" x14ac:dyDescent="0.2">
      <c r="A1171" s="158"/>
      <c r="D1171" s="138"/>
    </row>
    <row r="1172" spans="1:4" x14ac:dyDescent="0.2">
      <c r="A1172" s="158"/>
      <c r="D1172" s="138"/>
    </row>
    <row r="1173" spans="1:4" x14ac:dyDescent="0.2">
      <c r="A1173" s="158"/>
      <c r="D1173" s="138"/>
    </row>
    <row r="1174" spans="1:4" x14ac:dyDescent="0.2">
      <c r="A1174" s="158"/>
      <c r="D1174" s="138"/>
    </row>
    <row r="1175" spans="1:4" x14ac:dyDescent="0.2">
      <c r="A1175" s="158"/>
      <c r="D1175" s="138"/>
    </row>
    <row r="1176" spans="1:4" x14ac:dyDescent="0.2">
      <c r="A1176" s="158"/>
      <c r="D1176" s="138"/>
    </row>
    <row r="1177" spans="1:4" x14ac:dyDescent="0.2">
      <c r="A1177" s="158"/>
      <c r="D1177" s="138"/>
    </row>
    <row r="1178" spans="1:4" x14ac:dyDescent="0.2">
      <c r="A1178" s="158"/>
      <c r="D1178" s="138"/>
    </row>
    <row r="1179" spans="1:4" x14ac:dyDescent="0.2">
      <c r="A1179" s="158"/>
      <c r="D1179" s="138"/>
    </row>
    <row r="1180" spans="1:4" x14ac:dyDescent="0.2">
      <c r="A1180" s="158"/>
      <c r="D1180" s="138"/>
    </row>
    <row r="1181" spans="1:4" x14ac:dyDescent="0.2">
      <c r="A1181" s="158"/>
      <c r="D1181" s="138"/>
    </row>
    <row r="1182" spans="1:4" x14ac:dyDescent="0.2">
      <c r="A1182" s="158"/>
      <c r="D1182" s="138"/>
    </row>
    <row r="1183" spans="1:4" x14ac:dyDescent="0.2">
      <c r="A1183" s="158"/>
      <c r="D1183" s="138"/>
    </row>
    <row r="1184" spans="1:4" x14ac:dyDescent="0.2">
      <c r="A1184" s="158"/>
      <c r="D1184" s="138"/>
    </row>
    <row r="1185" spans="1:4" x14ac:dyDescent="0.2">
      <c r="A1185" s="158"/>
      <c r="D1185" s="138"/>
    </row>
    <row r="1186" spans="1:4" x14ac:dyDescent="0.2">
      <c r="A1186" s="158"/>
      <c r="D1186" s="138"/>
    </row>
    <row r="1187" spans="1:4" x14ac:dyDescent="0.2">
      <c r="A1187" s="158"/>
      <c r="D1187" s="138"/>
    </row>
    <row r="1188" spans="1:4" x14ac:dyDescent="0.2">
      <c r="A1188" s="158"/>
      <c r="D1188" s="138"/>
    </row>
    <row r="1189" spans="1:4" x14ac:dyDescent="0.2">
      <c r="A1189" s="158"/>
      <c r="D1189" s="138"/>
    </row>
    <row r="1190" spans="1:4" x14ac:dyDescent="0.2">
      <c r="A1190" s="158"/>
      <c r="D1190" s="138"/>
    </row>
    <row r="1191" spans="1:4" x14ac:dyDescent="0.2">
      <c r="A1191" s="158"/>
      <c r="D1191" s="138"/>
    </row>
    <row r="1192" spans="1:4" x14ac:dyDescent="0.2">
      <c r="A1192" s="158"/>
      <c r="D1192" s="138"/>
    </row>
    <row r="1193" spans="1:4" x14ac:dyDescent="0.2">
      <c r="A1193" s="158"/>
      <c r="D1193" s="138"/>
    </row>
    <row r="1194" spans="1:4" x14ac:dyDescent="0.2">
      <c r="A1194" s="158"/>
      <c r="D1194" s="138"/>
    </row>
    <row r="1195" spans="1:4" x14ac:dyDescent="0.2">
      <c r="A1195" s="158"/>
      <c r="D1195" s="138"/>
    </row>
    <row r="1196" spans="1:4" x14ac:dyDescent="0.2">
      <c r="A1196" s="158"/>
      <c r="D1196" s="138"/>
    </row>
    <row r="1197" spans="1:4" x14ac:dyDescent="0.2">
      <c r="A1197" s="158"/>
      <c r="D1197" s="138"/>
    </row>
    <row r="1198" spans="1:4" x14ac:dyDescent="0.2">
      <c r="A1198" s="158"/>
      <c r="D1198" s="138"/>
    </row>
    <row r="1199" spans="1:4" x14ac:dyDescent="0.2">
      <c r="A1199" s="158"/>
      <c r="D1199" s="138"/>
    </row>
    <row r="1200" spans="1:4" x14ac:dyDescent="0.2">
      <c r="A1200" s="158"/>
      <c r="D1200" s="138"/>
    </row>
    <row r="1201" spans="1:4" x14ac:dyDescent="0.2">
      <c r="A1201" s="158"/>
      <c r="D1201" s="138"/>
    </row>
    <row r="1202" spans="1:4" x14ac:dyDescent="0.2">
      <c r="A1202" s="158"/>
      <c r="D1202" s="138"/>
    </row>
    <row r="1203" spans="1:4" x14ac:dyDescent="0.2">
      <c r="A1203" s="158"/>
      <c r="D1203" s="138"/>
    </row>
    <row r="1204" spans="1:4" x14ac:dyDescent="0.2">
      <c r="A1204" s="158"/>
      <c r="D1204" s="138"/>
    </row>
    <row r="1205" spans="1:4" x14ac:dyDescent="0.2">
      <c r="A1205" s="158"/>
      <c r="D1205" s="138"/>
    </row>
    <row r="1206" spans="1:4" x14ac:dyDescent="0.2">
      <c r="A1206" s="158"/>
      <c r="D1206" s="138"/>
    </row>
    <row r="1207" spans="1:4" x14ac:dyDescent="0.2">
      <c r="A1207" s="158"/>
      <c r="D1207" s="138"/>
    </row>
    <row r="1208" spans="1:4" x14ac:dyDescent="0.2">
      <c r="A1208" s="158"/>
      <c r="D1208" s="138"/>
    </row>
    <row r="1209" spans="1:4" x14ac:dyDescent="0.2">
      <c r="A1209" s="158"/>
      <c r="D1209" s="138"/>
    </row>
    <row r="1210" spans="1:4" x14ac:dyDescent="0.2">
      <c r="A1210" s="158"/>
      <c r="D1210" s="138"/>
    </row>
    <row r="1211" spans="1:4" x14ac:dyDescent="0.2">
      <c r="A1211" s="158"/>
      <c r="D1211" s="138"/>
    </row>
    <row r="1212" spans="1:4" x14ac:dyDescent="0.2">
      <c r="A1212" s="158"/>
      <c r="D1212" s="138"/>
    </row>
    <row r="1213" spans="1:4" x14ac:dyDescent="0.2">
      <c r="A1213" s="158"/>
      <c r="D1213" s="138"/>
    </row>
    <row r="1214" spans="1:4" x14ac:dyDescent="0.2">
      <c r="A1214" s="158"/>
      <c r="D1214" s="138"/>
    </row>
    <row r="1215" spans="1:4" x14ac:dyDescent="0.2">
      <c r="A1215" s="158"/>
      <c r="D1215" s="138"/>
    </row>
    <row r="1216" spans="1:4" x14ac:dyDescent="0.2">
      <c r="A1216" s="158"/>
      <c r="D1216" s="138"/>
    </row>
    <row r="1217" spans="1:4" x14ac:dyDescent="0.2">
      <c r="A1217" s="158"/>
      <c r="D1217" s="138"/>
    </row>
    <row r="1218" spans="1:4" x14ac:dyDescent="0.2">
      <c r="A1218" s="158"/>
      <c r="D1218" s="138"/>
    </row>
    <row r="1219" spans="1:4" x14ac:dyDescent="0.2">
      <c r="A1219" s="158"/>
      <c r="D1219" s="138"/>
    </row>
    <row r="1220" spans="1:4" x14ac:dyDescent="0.2">
      <c r="A1220" s="158"/>
      <c r="D1220" s="138"/>
    </row>
    <row r="1221" spans="1:4" x14ac:dyDescent="0.2">
      <c r="A1221" s="158"/>
      <c r="D1221" s="138"/>
    </row>
    <row r="1222" spans="1:4" x14ac:dyDescent="0.2">
      <c r="A1222" s="158"/>
      <c r="D1222" s="138"/>
    </row>
    <row r="1223" spans="1:4" x14ac:dyDescent="0.2">
      <c r="A1223" s="158"/>
      <c r="D1223" s="138"/>
    </row>
    <row r="1224" spans="1:4" x14ac:dyDescent="0.2">
      <c r="A1224" s="158"/>
      <c r="D1224" s="138"/>
    </row>
    <row r="1225" spans="1:4" x14ac:dyDescent="0.2">
      <c r="A1225" s="158"/>
      <c r="D1225" s="138"/>
    </row>
    <row r="1226" spans="1:4" x14ac:dyDescent="0.2">
      <c r="A1226" s="158"/>
      <c r="D1226" s="138"/>
    </row>
    <row r="1227" spans="1:4" x14ac:dyDescent="0.2">
      <c r="A1227" s="158"/>
      <c r="D1227" s="138"/>
    </row>
    <row r="1228" spans="1:4" x14ac:dyDescent="0.2">
      <c r="A1228" s="158"/>
      <c r="D1228" s="138"/>
    </row>
    <row r="1229" spans="1:4" x14ac:dyDescent="0.2">
      <c r="A1229" s="158"/>
      <c r="D1229" s="138"/>
    </row>
    <row r="1230" spans="1:4" x14ac:dyDescent="0.2">
      <c r="A1230" s="158"/>
      <c r="D1230" s="138"/>
    </row>
    <row r="1231" spans="1:4" x14ac:dyDescent="0.2">
      <c r="A1231" s="158"/>
      <c r="D1231" s="138"/>
    </row>
    <row r="1232" spans="1:4" x14ac:dyDescent="0.2">
      <c r="A1232" s="158"/>
      <c r="D1232" s="138"/>
    </row>
    <row r="1233" spans="1:4" x14ac:dyDescent="0.2">
      <c r="A1233" s="158"/>
      <c r="D1233" s="138"/>
    </row>
    <row r="1234" spans="1:4" x14ac:dyDescent="0.2">
      <c r="A1234" s="158"/>
      <c r="D1234" s="138"/>
    </row>
    <row r="1235" spans="1:4" x14ac:dyDescent="0.2">
      <c r="A1235" s="158"/>
      <c r="D1235" s="138"/>
    </row>
    <row r="1236" spans="1:4" x14ac:dyDescent="0.2">
      <c r="A1236" s="158"/>
      <c r="D1236" s="138"/>
    </row>
    <row r="1237" spans="1:4" x14ac:dyDescent="0.2">
      <c r="A1237" s="158"/>
      <c r="D1237" s="138"/>
    </row>
    <row r="1238" spans="1:4" x14ac:dyDescent="0.2">
      <c r="A1238" s="158"/>
      <c r="D1238" s="138"/>
    </row>
    <row r="1239" spans="1:4" x14ac:dyDescent="0.2">
      <c r="A1239" s="158"/>
      <c r="D1239" s="138"/>
    </row>
    <row r="1240" spans="1:4" x14ac:dyDescent="0.2">
      <c r="A1240" s="158"/>
      <c r="D1240" s="138"/>
    </row>
    <row r="1241" spans="1:4" x14ac:dyDescent="0.2">
      <c r="A1241" s="158"/>
      <c r="D1241" s="138"/>
    </row>
    <row r="1242" spans="1:4" x14ac:dyDescent="0.2">
      <c r="A1242" s="158"/>
      <c r="D1242" s="138"/>
    </row>
    <row r="1243" spans="1:4" x14ac:dyDescent="0.2">
      <c r="A1243" s="158"/>
      <c r="D1243" s="138"/>
    </row>
    <row r="1244" spans="1:4" x14ac:dyDescent="0.2">
      <c r="A1244" s="158"/>
      <c r="D1244" s="138"/>
    </row>
    <row r="1245" spans="1:4" x14ac:dyDescent="0.2">
      <c r="A1245" s="158"/>
      <c r="D1245" s="138"/>
    </row>
    <row r="1246" spans="1:4" x14ac:dyDescent="0.2">
      <c r="A1246" s="158"/>
      <c r="D1246" s="138"/>
    </row>
    <row r="1247" spans="1:4" x14ac:dyDescent="0.2">
      <c r="A1247" s="158"/>
      <c r="D1247" s="138"/>
    </row>
    <row r="1248" spans="1:4" x14ac:dyDescent="0.2">
      <c r="A1248" s="158"/>
      <c r="D1248" s="138"/>
    </row>
    <row r="1249" spans="1:4" x14ac:dyDescent="0.2">
      <c r="A1249" s="158"/>
      <c r="D1249" s="138"/>
    </row>
    <row r="1250" spans="1:4" x14ac:dyDescent="0.2">
      <c r="A1250" s="158"/>
      <c r="D1250" s="138"/>
    </row>
    <row r="1251" spans="1:4" x14ac:dyDescent="0.2">
      <c r="A1251" s="158"/>
      <c r="D1251" s="138"/>
    </row>
    <row r="1252" spans="1:4" x14ac:dyDescent="0.2">
      <c r="A1252" s="158"/>
      <c r="D1252" s="138"/>
    </row>
    <row r="1253" spans="1:4" x14ac:dyDescent="0.2">
      <c r="A1253" s="158"/>
      <c r="D1253" s="138"/>
    </row>
    <row r="1254" spans="1:4" x14ac:dyDescent="0.2">
      <c r="A1254" s="158"/>
      <c r="D1254" s="138"/>
    </row>
    <row r="1255" spans="1:4" x14ac:dyDescent="0.2">
      <c r="A1255" s="158"/>
      <c r="D1255" s="138"/>
    </row>
    <row r="1256" spans="1:4" x14ac:dyDescent="0.2">
      <c r="A1256" s="158"/>
      <c r="D1256" s="138"/>
    </row>
    <row r="1257" spans="1:4" x14ac:dyDescent="0.2">
      <c r="A1257" s="158"/>
      <c r="D1257" s="138"/>
    </row>
    <row r="1258" spans="1:4" x14ac:dyDescent="0.2">
      <c r="A1258" s="158"/>
      <c r="D1258" s="138"/>
    </row>
    <row r="1259" spans="1:4" x14ac:dyDescent="0.2">
      <c r="A1259" s="158"/>
      <c r="D1259" s="138"/>
    </row>
    <row r="1260" spans="1:4" x14ac:dyDescent="0.2">
      <c r="A1260" s="158"/>
      <c r="D1260" s="138"/>
    </row>
    <row r="1261" spans="1:4" x14ac:dyDescent="0.2">
      <c r="A1261" s="158"/>
      <c r="D1261" s="138"/>
    </row>
    <row r="1262" spans="1:4" x14ac:dyDescent="0.2">
      <c r="A1262" s="158"/>
      <c r="D1262" s="138"/>
    </row>
    <row r="1263" spans="1:4" x14ac:dyDescent="0.2">
      <c r="A1263" s="158"/>
      <c r="D1263" s="138"/>
    </row>
    <row r="1264" spans="1:4" x14ac:dyDescent="0.2">
      <c r="A1264" s="158"/>
      <c r="D1264" s="138"/>
    </row>
    <row r="1265" spans="1:4" x14ac:dyDescent="0.2">
      <c r="A1265" s="158"/>
      <c r="D1265" s="138"/>
    </row>
    <row r="1266" spans="1:4" x14ac:dyDescent="0.2">
      <c r="A1266" s="158"/>
      <c r="D1266" s="138"/>
    </row>
    <row r="1267" spans="1:4" x14ac:dyDescent="0.2">
      <c r="A1267" s="158"/>
      <c r="D1267" s="138"/>
    </row>
    <row r="1268" spans="1:4" x14ac:dyDescent="0.2">
      <c r="A1268" s="158"/>
      <c r="D1268" s="138"/>
    </row>
    <row r="1269" spans="1:4" x14ac:dyDescent="0.2">
      <c r="A1269" s="158"/>
      <c r="D1269" s="138"/>
    </row>
    <row r="1270" spans="1:4" x14ac:dyDescent="0.2">
      <c r="A1270" s="158"/>
      <c r="D1270" s="138"/>
    </row>
    <row r="1271" spans="1:4" x14ac:dyDescent="0.2">
      <c r="A1271" s="158"/>
      <c r="D1271" s="138"/>
    </row>
    <row r="1272" spans="1:4" x14ac:dyDescent="0.2">
      <c r="A1272" s="158"/>
      <c r="D1272" s="138"/>
    </row>
    <row r="1273" spans="1:4" x14ac:dyDescent="0.2">
      <c r="A1273" s="158"/>
      <c r="D1273" s="138"/>
    </row>
    <row r="1274" spans="1:4" x14ac:dyDescent="0.2">
      <c r="A1274" s="158"/>
      <c r="D1274" s="138"/>
    </row>
    <row r="1275" spans="1:4" x14ac:dyDescent="0.2">
      <c r="A1275" s="158"/>
      <c r="D1275" s="138"/>
    </row>
    <row r="1276" spans="1:4" x14ac:dyDescent="0.2">
      <c r="A1276" s="158"/>
      <c r="D1276" s="138"/>
    </row>
    <row r="1277" spans="1:4" x14ac:dyDescent="0.2">
      <c r="A1277" s="158"/>
      <c r="D1277" s="138"/>
    </row>
    <row r="1278" spans="1:4" x14ac:dyDescent="0.2">
      <c r="A1278" s="158"/>
      <c r="D1278" s="138"/>
    </row>
    <row r="1279" spans="1:4" x14ac:dyDescent="0.2">
      <c r="A1279" s="158"/>
      <c r="D1279" s="138"/>
    </row>
    <row r="1280" spans="1:4" x14ac:dyDescent="0.2">
      <c r="A1280" s="158"/>
      <c r="D1280" s="138"/>
    </row>
    <row r="1281" spans="1:4" x14ac:dyDescent="0.2">
      <c r="A1281" s="158"/>
      <c r="D1281" s="138"/>
    </row>
    <row r="1282" spans="1:4" x14ac:dyDescent="0.2">
      <c r="A1282" s="158"/>
      <c r="D1282" s="138"/>
    </row>
    <row r="1283" spans="1:4" x14ac:dyDescent="0.2">
      <c r="A1283" s="158"/>
      <c r="D1283" s="138"/>
    </row>
    <row r="1284" spans="1:4" x14ac:dyDescent="0.2">
      <c r="A1284" s="158"/>
      <c r="D1284" s="138"/>
    </row>
    <row r="1285" spans="1:4" x14ac:dyDescent="0.2">
      <c r="A1285" s="158"/>
      <c r="D1285" s="138"/>
    </row>
    <row r="1286" spans="1:4" x14ac:dyDescent="0.2">
      <c r="A1286" s="158"/>
      <c r="D1286" s="138"/>
    </row>
    <row r="1287" spans="1:4" x14ac:dyDescent="0.2">
      <c r="A1287" s="158"/>
      <c r="D1287" s="138"/>
    </row>
    <row r="1288" spans="1:4" x14ac:dyDescent="0.2">
      <c r="A1288" s="158"/>
      <c r="D1288" s="138"/>
    </row>
    <row r="1289" spans="1:4" x14ac:dyDescent="0.2">
      <c r="A1289" s="158"/>
      <c r="D1289" s="138"/>
    </row>
    <row r="1290" spans="1:4" x14ac:dyDescent="0.2">
      <c r="A1290" s="158"/>
      <c r="D1290" s="138"/>
    </row>
    <row r="1291" spans="1:4" x14ac:dyDescent="0.2">
      <c r="A1291" s="158"/>
      <c r="D1291" s="138"/>
    </row>
    <row r="1292" spans="1:4" x14ac:dyDescent="0.2">
      <c r="A1292" s="158"/>
      <c r="D1292" s="138"/>
    </row>
    <row r="1293" spans="1:4" x14ac:dyDescent="0.2">
      <c r="A1293" s="158"/>
      <c r="D1293" s="138"/>
    </row>
    <row r="1294" spans="1:4" x14ac:dyDescent="0.2">
      <c r="A1294" s="158"/>
      <c r="D1294" s="138"/>
    </row>
    <row r="1295" spans="1:4" x14ac:dyDescent="0.2">
      <c r="A1295" s="158"/>
      <c r="D1295" s="138"/>
    </row>
    <row r="1296" spans="1:4" x14ac:dyDescent="0.2">
      <c r="A1296" s="158"/>
      <c r="D1296" s="138"/>
    </row>
    <row r="1297" spans="1:4" x14ac:dyDescent="0.2">
      <c r="A1297" s="158"/>
      <c r="D1297" s="138"/>
    </row>
    <row r="1298" spans="1:4" x14ac:dyDescent="0.2">
      <c r="A1298" s="158"/>
      <c r="D1298" s="138"/>
    </row>
    <row r="1299" spans="1:4" x14ac:dyDescent="0.2">
      <c r="A1299" s="158"/>
      <c r="D1299" s="138"/>
    </row>
    <row r="1300" spans="1:4" x14ac:dyDescent="0.2">
      <c r="A1300" s="158"/>
      <c r="D1300" s="138"/>
    </row>
    <row r="1301" spans="1:4" x14ac:dyDescent="0.2">
      <c r="A1301" s="158"/>
      <c r="D1301" s="138"/>
    </row>
    <row r="1302" spans="1:4" x14ac:dyDescent="0.2">
      <c r="A1302" s="158"/>
      <c r="D1302" s="138"/>
    </row>
    <row r="1303" spans="1:4" x14ac:dyDescent="0.2">
      <c r="A1303" s="158"/>
      <c r="D1303" s="138"/>
    </row>
    <row r="1304" spans="1:4" x14ac:dyDescent="0.2">
      <c r="A1304" s="158"/>
      <c r="D1304" s="138"/>
    </row>
    <row r="1305" spans="1:4" x14ac:dyDescent="0.2">
      <c r="A1305" s="158"/>
      <c r="D1305" s="138"/>
    </row>
    <row r="1306" spans="1:4" x14ac:dyDescent="0.2">
      <c r="A1306" s="158"/>
      <c r="D1306" s="138"/>
    </row>
    <row r="1307" spans="1:4" x14ac:dyDescent="0.2">
      <c r="A1307" s="158"/>
      <c r="D1307" s="138"/>
    </row>
    <row r="1308" spans="1:4" x14ac:dyDescent="0.2">
      <c r="A1308" s="158"/>
      <c r="D1308" s="138"/>
    </row>
    <row r="1309" spans="1:4" x14ac:dyDescent="0.2">
      <c r="A1309" s="158"/>
      <c r="D1309" s="138"/>
    </row>
    <row r="1310" spans="1:4" x14ac:dyDescent="0.2">
      <c r="A1310" s="158"/>
      <c r="D1310" s="138"/>
    </row>
    <row r="1311" spans="1:4" x14ac:dyDescent="0.2">
      <c r="A1311" s="158"/>
      <c r="D1311" s="138"/>
    </row>
    <row r="1312" spans="1:4" x14ac:dyDescent="0.2">
      <c r="A1312" s="158"/>
      <c r="D1312" s="138"/>
    </row>
    <row r="1313" spans="1:4" x14ac:dyDescent="0.2">
      <c r="A1313" s="158"/>
      <c r="D1313" s="138"/>
    </row>
    <row r="1314" spans="1:4" x14ac:dyDescent="0.2">
      <c r="A1314" s="158"/>
      <c r="D1314" s="138"/>
    </row>
    <row r="1315" spans="1:4" x14ac:dyDescent="0.2">
      <c r="A1315" s="158"/>
      <c r="D1315" s="138"/>
    </row>
    <row r="1316" spans="1:4" x14ac:dyDescent="0.2">
      <c r="A1316" s="158"/>
      <c r="D1316" s="138"/>
    </row>
    <row r="1317" spans="1:4" x14ac:dyDescent="0.2">
      <c r="A1317" s="158"/>
      <c r="D1317" s="138"/>
    </row>
    <row r="1318" spans="1:4" x14ac:dyDescent="0.2">
      <c r="A1318" s="158"/>
      <c r="D1318" s="138"/>
    </row>
    <row r="1319" spans="1:4" x14ac:dyDescent="0.2">
      <c r="A1319" s="158"/>
      <c r="D1319" s="138"/>
    </row>
    <row r="1320" spans="1:4" x14ac:dyDescent="0.2">
      <c r="A1320" s="158"/>
      <c r="D1320" s="138"/>
    </row>
    <row r="1321" spans="1:4" x14ac:dyDescent="0.2">
      <c r="A1321" s="158"/>
      <c r="D1321" s="138"/>
    </row>
    <row r="1322" spans="1:4" x14ac:dyDescent="0.2">
      <c r="A1322" s="158"/>
      <c r="D1322" s="138"/>
    </row>
    <row r="1323" spans="1:4" x14ac:dyDescent="0.2">
      <c r="A1323" s="158"/>
      <c r="D1323" s="138"/>
    </row>
    <row r="1324" spans="1:4" x14ac:dyDescent="0.2">
      <c r="A1324" s="158"/>
      <c r="D1324" s="138"/>
    </row>
    <row r="1325" spans="1:4" x14ac:dyDescent="0.2">
      <c r="A1325" s="158"/>
      <c r="D1325" s="138"/>
    </row>
    <row r="1326" spans="1:4" x14ac:dyDescent="0.2">
      <c r="A1326" s="158"/>
      <c r="D1326" s="138"/>
    </row>
    <row r="1327" spans="1:4" x14ac:dyDescent="0.2">
      <c r="A1327" s="158"/>
      <c r="D1327" s="138"/>
    </row>
    <row r="1328" spans="1:4" x14ac:dyDescent="0.2">
      <c r="A1328" s="158"/>
      <c r="D1328" s="138"/>
    </row>
    <row r="1329" spans="1:4" x14ac:dyDescent="0.2">
      <c r="A1329" s="158"/>
      <c r="D1329" s="138"/>
    </row>
    <row r="1330" spans="1:4" x14ac:dyDescent="0.2">
      <c r="A1330" s="158"/>
      <c r="D1330" s="138"/>
    </row>
    <row r="1331" spans="1:4" x14ac:dyDescent="0.2">
      <c r="A1331" s="158"/>
      <c r="D1331" s="138"/>
    </row>
    <row r="1332" spans="1:4" x14ac:dyDescent="0.2">
      <c r="A1332" s="158"/>
      <c r="D1332" s="138"/>
    </row>
    <row r="1333" spans="1:4" x14ac:dyDescent="0.2">
      <c r="A1333" s="158"/>
      <c r="D1333" s="138"/>
    </row>
    <row r="1334" spans="1:4" x14ac:dyDescent="0.2">
      <c r="A1334" s="158"/>
      <c r="D1334" s="138"/>
    </row>
    <row r="1335" spans="1:4" x14ac:dyDescent="0.2">
      <c r="A1335" s="158"/>
      <c r="D1335" s="138"/>
    </row>
    <row r="1336" spans="1:4" x14ac:dyDescent="0.2">
      <c r="A1336" s="158"/>
      <c r="D1336" s="138"/>
    </row>
    <row r="1337" spans="1:4" x14ac:dyDescent="0.2">
      <c r="A1337" s="158"/>
      <c r="D1337" s="138"/>
    </row>
    <row r="1338" spans="1:4" x14ac:dyDescent="0.2">
      <c r="A1338" s="158"/>
      <c r="D1338" s="138"/>
    </row>
    <row r="1339" spans="1:4" x14ac:dyDescent="0.2">
      <c r="A1339" s="158"/>
      <c r="D1339" s="138"/>
    </row>
    <row r="1340" spans="1:4" x14ac:dyDescent="0.2">
      <c r="A1340" s="158"/>
      <c r="D1340" s="138"/>
    </row>
    <row r="1341" spans="1:4" x14ac:dyDescent="0.2">
      <c r="A1341" s="158"/>
      <c r="D1341" s="138"/>
    </row>
    <row r="1342" spans="1:4" x14ac:dyDescent="0.2">
      <c r="A1342" s="158"/>
      <c r="D1342" s="138"/>
    </row>
    <row r="1343" spans="1:4" x14ac:dyDescent="0.2">
      <c r="A1343" s="158"/>
      <c r="D1343" s="138"/>
    </row>
    <row r="1344" spans="1:4" x14ac:dyDescent="0.2">
      <c r="A1344" s="158"/>
      <c r="D1344" s="138"/>
    </row>
    <row r="1345" spans="1:4" x14ac:dyDescent="0.2">
      <c r="A1345" s="158"/>
      <c r="D1345" s="138"/>
    </row>
    <row r="1346" spans="1:4" x14ac:dyDescent="0.2">
      <c r="A1346" s="158"/>
      <c r="D1346" s="138"/>
    </row>
    <row r="1347" spans="1:4" x14ac:dyDescent="0.2">
      <c r="A1347" s="158"/>
      <c r="D1347" s="138"/>
    </row>
    <row r="1348" spans="1:4" x14ac:dyDescent="0.2">
      <c r="A1348" s="158"/>
      <c r="D1348" s="138"/>
    </row>
    <row r="1349" spans="1:4" x14ac:dyDescent="0.2">
      <c r="A1349" s="158"/>
      <c r="D1349" s="138"/>
    </row>
    <row r="1350" spans="1:4" x14ac:dyDescent="0.2">
      <c r="A1350" s="158"/>
      <c r="D1350" s="138"/>
    </row>
    <row r="1351" spans="1:4" x14ac:dyDescent="0.2">
      <c r="A1351" s="158"/>
      <c r="D1351" s="138"/>
    </row>
    <row r="1352" spans="1:4" x14ac:dyDescent="0.2">
      <c r="A1352" s="158"/>
      <c r="D1352" s="138"/>
    </row>
    <row r="1353" spans="1:4" x14ac:dyDescent="0.2">
      <c r="A1353" s="158"/>
      <c r="D1353" s="138"/>
    </row>
    <row r="1354" spans="1:4" x14ac:dyDescent="0.2">
      <c r="A1354" s="158"/>
      <c r="D1354" s="138"/>
    </row>
    <row r="1355" spans="1:4" x14ac:dyDescent="0.2">
      <c r="A1355" s="158"/>
      <c r="D1355" s="138"/>
    </row>
    <row r="1356" spans="1:4" x14ac:dyDescent="0.2">
      <c r="A1356" s="158"/>
      <c r="D1356" s="138"/>
    </row>
    <row r="1357" spans="1:4" x14ac:dyDescent="0.2">
      <c r="A1357" s="158"/>
      <c r="D1357" s="138"/>
    </row>
    <row r="1358" spans="1:4" x14ac:dyDescent="0.2">
      <c r="A1358" s="158"/>
      <c r="D1358" s="138"/>
    </row>
    <row r="1359" spans="1:4" x14ac:dyDescent="0.2">
      <c r="A1359" s="158"/>
      <c r="D1359" s="138"/>
    </row>
    <row r="1360" spans="1:4" x14ac:dyDescent="0.2">
      <c r="A1360" s="158"/>
      <c r="D1360" s="138"/>
    </row>
    <row r="1361" spans="1:4" x14ac:dyDescent="0.2">
      <c r="A1361" s="158"/>
      <c r="D1361" s="138"/>
    </row>
    <row r="1362" spans="1:4" x14ac:dyDescent="0.2">
      <c r="A1362" s="158"/>
      <c r="D1362" s="138"/>
    </row>
    <row r="1363" spans="1:4" x14ac:dyDescent="0.2">
      <c r="A1363" s="158"/>
      <c r="D1363" s="138"/>
    </row>
    <row r="1364" spans="1:4" x14ac:dyDescent="0.2">
      <c r="A1364" s="158"/>
      <c r="D1364" s="138"/>
    </row>
    <row r="1365" spans="1:4" x14ac:dyDescent="0.2">
      <c r="A1365" s="158"/>
      <c r="D1365" s="138"/>
    </row>
    <row r="1366" spans="1:4" x14ac:dyDescent="0.2">
      <c r="A1366" s="158"/>
      <c r="D1366" s="138"/>
    </row>
    <row r="1367" spans="1:4" x14ac:dyDescent="0.2">
      <c r="A1367" s="158"/>
      <c r="D1367" s="138"/>
    </row>
    <row r="1368" spans="1:4" x14ac:dyDescent="0.2">
      <c r="A1368" s="158"/>
      <c r="D1368" s="138"/>
    </row>
    <row r="1369" spans="1:4" x14ac:dyDescent="0.2">
      <c r="A1369" s="158"/>
      <c r="D1369" s="138"/>
    </row>
    <row r="1370" spans="1:4" x14ac:dyDescent="0.2">
      <c r="A1370" s="158"/>
      <c r="D1370" s="138"/>
    </row>
    <row r="1371" spans="1:4" x14ac:dyDescent="0.2">
      <c r="A1371" s="158"/>
      <c r="D1371" s="138"/>
    </row>
    <row r="1372" spans="1:4" x14ac:dyDescent="0.2">
      <c r="A1372" s="158"/>
      <c r="D1372" s="138"/>
    </row>
    <row r="1373" spans="1:4" x14ac:dyDescent="0.2">
      <c r="A1373" s="158"/>
      <c r="D1373" s="138"/>
    </row>
    <row r="1374" spans="1:4" x14ac:dyDescent="0.2">
      <c r="A1374" s="158"/>
      <c r="D1374" s="138"/>
    </row>
    <row r="1375" spans="1:4" x14ac:dyDescent="0.2">
      <c r="A1375" s="158"/>
      <c r="D1375" s="138"/>
    </row>
    <row r="1376" spans="1:4" x14ac:dyDescent="0.2">
      <c r="A1376" s="158"/>
      <c r="D1376" s="138"/>
    </row>
    <row r="1377" spans="1:4" x14ac:dyDescent="0.2">
      <c r="A1377" s="158"/>
      <c r="D1377" s="138"/>
    </row>
    <row r="1378" spans="1:4" x14ac:dyDescent="0.2">
      <c r="A1378" s="158"/>
      <c r="D1378" s="138"/>
    </row>
    <row r="1379" spans="1:4" x14ac:dyDescent="0.2">
      <c r="A1379" s="158"/>
      <c r="D1379" s="138"/>
    </row>
    <row r="1380" spans="1:4" x14ac:dyDescent="0.2">
      <c r="A1380" s="158"/>
      <c r="D1380" s="138"/>
    </row>
    <row r="1381" spans="1:4" x14ac:dyDescent="0.2">
      <c r="A1381" s="158"/>
      <c r="D1381" s="138"/>
    </row>
    <row r="1382" spans="1:4" x14ac:dyDescent="0.2">
      <c r="A1382" s="158"/>
      <c r="D1382" s="138"/>
    </row>
    <row r="1383" spans="1:4" x14ac:dyDescent="0.2">
      <c r="A1383" s="158"/>
      <c r="D1383" s="138"/>
    </row>
    <row r="1384" spans="1:4" x14ac:dyDescent="0.2">
      <c r="A1384" s="158"/>
      <c r="D1384" s="138"/>
    </row>
    <row r="1385" spans="1:4" x14ac:dyDescent="0.2">
      <c r="A1385" s="158"/>
      <c r="D1385" s="138"/>
    </row>
    <row r="1386" spans="1:4" x14ac:dyDescent="0.2">
      <c r="A1386" s="158"/>
      <c r="D1386" s="138"/>
    </row>
    <row r="1387" spans="1:4" x14ac:dyDescent="0.2">
      <c r="A1387" s="158"/>
      <c r="D1387" s="138"/>
    </row>
    <row r="1388" spans="1:4" x14ac:dyDescent="0.2">
      <c r="A1388" s="158"/>
      <c r="D1388" s="138"/>
    </row>
    <row r="1389" spans="1:4" x14ac:dyDescent="0.2">
      <c r="A1389" s="158"/>
      <c r="D1389" s="138"/>
    </row>
    <row r="1390" spans="1:4" x14ac:dyDescent="0.2">
      <c r="A1390" s="158"/>
      <c r="D1390" s="138"/>
    </row>
    <row r="1391" spans="1:4" x14ac:dyDescent="0.2">
      <c r="A1391" s="158"/>
      <c r="D1391" s="138"/>
    </row>
    <row r="1392" spans="1:4" x14ac:dyDescent="0.2">
      <c r="A1392" s="158"/>
      <c r="D1392" s="138"/>
    </row>
    <row r="1393" spans="1:4" x14ac:dyDescent="0.2">
      <c r="A1393" s="158"/>
      <c r="D1393" s="138"/>
    </row>
    <row r="1394" spans="1:4" x14ac:dyDescent="0.2">
      <c r="A1394" s="158"/>
      <c r="D1394" s="138"/>
    </row>
    <row r="1395" spans="1:4" x14ac:dyDescent="0.2">
      <c r="A1395" s="158"/>
      <c r="D1395" s="138"/>
    </row>
    <row r="1396" spans="1:4" x14ac:dyDescent="0.2">
      <c r="A1396" s="158"/>
      <c r="D1396" s="138"/>
    </row>
    <row r="1397" spans="1:4" x14ac:dyDescent="0.2">
      <c r="A1397" s="158"/>
      <c r="D1397" s="138"/>
    </row>
    <row r="1398" spans="1:4" x14ac:dyDescent="0.2">
      <c r="A1398" s="158"/>
      <c r="D1398" s="138"/>
    </row>
    <row r="1399" spans="1:4" x14ac:dyDescent="0.2">
      <c r="A1399" s="158"/>
      <c r="D1399" s="138"/>
    </row>
    <row r="1400" spans="1:4" x14ac:dyDescent="0.2">
      <c r="A1400" s="158"/>
      <c r="D1400" s="138"/>
    </row>
    <row r="1401" spans="1:4" x14ac:dyDescent="0.2">
      <c r="A1401" s="158"/>
      <c r="D1401" s="138"/>
    </row>
    <row r="1402" spans="1:4" x14ac:dyDescent="0.2">
      <c r="A1402" s="158"/>
      <c r="D1402" s="138"/>
    </row>
    <row r="1403" spans="1:4" x14ac:dyDescent="0.2">
      <c r="A1403" s="158"/>
      <c r="D1403" s="138"/>
    </row>
    <row r="1404" spans="1:4" x14ac:dyDescent="0.2">
      <c r="A1404" s="158"/>
      <c r="D1404" s="138"/>
    </row>
    <row r="1405" spans="1:4" x14ac:dyDescent="0.2">
      <c r="A1405" s="158"/>
      <c r="D1405" s="138"/>
    </row>
    <row r="1406" spans="1:4" x14ac:dyDescent="0.2">
      <c r="A1406" s="158"/>
      <c r="D1406" s="138"/>
    </row>
    <row r="1407" spans="1:4" x14ac:dyDescent="0.2">
      <c r="A1407" s="158"/>
      <c r="D1407" s="138"/>
    </row>
    <row r="1408" spans="1:4" x14ac:dyDescent="0.2">
      <c r="A1408" s="158"/>
      <c r="D1408" s="138"/>
    </row>
    <row r="1409" spans="1:4" x14ac:dyDescent="0.2">
      <c r="A1409" s="158"/>
      <c r="D1409" s="138"/>
    </row>
    <row r="1410" spans="1:4" x14ac:dyDescent="0.2">
      <c r="A1410" s="158"/>
      <c r="D1410" s="138"/>
    </row>
    <row r="1411" spans="1:4" x14ac:dyDescent="0.2">
      <c r="A1411" s="158"/>
      <c r="D1411" s="138"/>
    </row>
    <row r="1412" spans="1:4" x14ac:dyDescent="0.2">
      <c r="A1412" s="158"/>
      <c r="D1412" s="138"/>
    </row>
    <row r="1413" spans="1:4" x14ac:dyDescent="0.2">
      <c r="A1413" s="158"/>
      <c r="D1413" s="138"/>
    </row>
    <row r="1414" spans="1:4" x14ac:dyDescent="0.2">
      <c r="A1414" s="158"/>
      <c r="D1414" s="138"/>
    </row>
    <row r="1415" spans="1:4" x14ac:dyDescent="0.2">
      <c r="A1415" s="158"/>
      <c r="D1415" s="138"/>
    </row>
    <row r="1416" spans="1:4" x14ac:dyDescent="0.2">
      <c r="A1416" s="158"/>
      <c r="D1416" s="138"/>
    </row>
    <row r="1417" spans="1:4" x14ac:dyDescent="0.2">
      <c r="A1417" s="158"/>
      <c r="D1417" s="138"/>
    </row>
    <row r="1418" spans="1:4" x14ac:dyDescent="0.2">
      <c r="A1418" s="158"/>
      <c r="D1418" s="138"/>
    </row>
    <row r="1419" spans="1:4" x14ac:dyDescent="0.2">
      <c r="A1419" s="158"/>
      <c r="D1419" s="138"/>
    </row>
    <row r="1420" spans="1:4" x14ac:dyDescent="0.2">
      <c r="A1420" s="158"/>
      <c r="D1420" s="138"/>
    </row>
    <row r="1421" spans="1:4" x14ac:dyDescent="0.2">
      <c r="A1421" s="158"/>
      <c r="D1421" s="138"/>
    </row>
    <row r="1422" spans="1:4" x14ac:dyDescent="0.2">
      <c r="A1422" s="158"/>
      <c r="D1422" s="138"/>
    </row>
    <row r="1423" spans="1:4" x14ac:dyDescent="0.2">
      <c r="A1423" s="158"/>
      <c r="D1423" s="138"/>
    </row>
    <row r="1424" spans="1:4" x14ac:dyDescent="0.2">
      <c r="A1424" s="158"/>
      <c r="D1424" s="138"/>
    </row>
    <row r="1425" spans="1:4" x14ac:dyDescent="0.2">
      <c r="A1425" s="158"/>
      <c r="D1425" s="138"/>
    </row>
    <row r="1426" spans="1:4" x14ac:dyDescent="0.2">
      <c r="A1426" s="158"/>
      <c r="D1426" s="138"/>
    </row>
    <row r="1427" spans="1:4" x14ac:dyDescent="0.2">
      <c r="A1427" s="158"/>
      <c r="D1427" s="138"/>
    </row>
    <row r="1428" spans="1:4" x14ac:dyDescent="0.2">
      <c r="A1428" s="158"/>
      <c r="D1428" s="138"/>
    </row>
    <row r="1429" spans="1:4" x14ac:dyDescent="0.2">
      <c r="A1429" s="158"/>
      <c r="D1429" s="138"/>
    </row>
    <row r="1430" spans="1:4" x14ac:dyDescent="0.2">
      <c r="A1430" s="158"/>
      <c r="D1430" s="138"/>
    </row>
    <row r="1431" spans="1:4" x14ac:dyDescent="0.2">
      <c r="A1431" s="158"/>
      <c r="D1431" s="138"/>
    </row>
    <row r="1432" spans="1:4" x14ac:dyDescent="0.2">
      <c r="A1432" s="158"/>
      <c r="D1432" s="138"/>
    </row>
    <row r="1433" spans="1:4" x14ac:dyDescent="0.2">
      <c r="A1433" s="158"/>
      <c r="D1433" s="138"/>
    </row>
    <row r="1434" spans="1:4" x14ac:dyDescent="0.2">
      <c r="A1434" s="158"/>
      <c r="D1434" s="138"/>
    </row>
    <row r="1435" spans="1:4" x14ac:dyDescent="0.2">
      <c r="A1435" s="158"/>
      <c r="D1435" s="138"/>
    </row>
    <row r="1436" spans="1:4" x14ac:dyDescent="0.2">
      <c r="A1436" s="158"/>
      <c r="D1436" s="138"/>
    </row>
    <row r="1437" spans="1:4" x14ac:dyDescent="0.2">
      <c r="A1437" s="158"/>
      <c r="D1437" s="138"/>
    </row>
    <row r="1438" spans="1:4" x14ac:dyDescent="0.2">
      <c r="A1438" s="158"/>
      <c r="D1438" s="138"/>
    </row>
    <row r="1439" spans="1:4" x14ac:dyDescent="0.2">
      <c r="A1439" s="158"/>
      <c r="D1439" s="138"/>
    </row>
    <row r="1440" spans="1:4" x14ac:dyDescent="0.2">
      <c r="A1440" s="158"/>
      <c r="D1440" s="138"/>
    </row>
    <row r="1441" spans="1:4" x14ac:dyDescent="0.2">
      <c r="A1441" s="158"/>
      <c r="D1441" s="138"/>
    </row>
    <row r="1442" spans="1:4" x14ac:dyDescent="0.2">
      <c r="A1442" s="158"/>
      <c r="D1442" s="138"/>
    </row>
    <row r="1443" spans="1:4" x14ac:dyDescent="0.2">
      <c r="A1443" s="158"/>
      <c r="D1443" s="138"/>
    </row>
    <row r="1444" spans="1:4" x14ac:dyDescent="0.2">
      <c r="A1444" s="158"/>
      <c r="D1444" s="138"/>
    </row>
    <row r="1445" spans="1:4" x14ac:dyDescent="0.2">
      <c r="A1445" s="158"/>
      <c r="D1445" s="138"/>
    </row>
    <row r="1446" spans="1:4" x14ac:dyDescent="0.2">
      <c r="A1446" s="158"/>
      <c r="D1446" s="138"/>
    </row>
    <row r="1447" spans="1:4" x14ac:dyDescent="0.2">
      <c r="A1447" s="158"/>
      <c r="D1447" s="138"/>
    </row>
    <row r="1448" spans="1:4" x14ac:dyDescent="0.2">
      <c r="A1448" s="158"/>
      <c r="D1448" s="138"/>
    </row>
    <row r="1449" spans="1:4" x14ac:dyDescent="0.2">
      <c r="A1449" s="158"/>
      <c r="D1449" s="138"/>
    </row>
    <row r="1450" spans="1:4" x14ac:dyDescent="0.2">
      <c r="A1450" s="158"/>
      <c r="D1450" s="138"/>
    </row>
    <row r="1451" spans="1:4" x14ac:dyDescent="0.2">
      <c r="A1451" s="158"/>
      <c r="D1451" s="138"/>
    </row>
    <row r="1452" spans="1:4" x14ac:dyDescent="0.2">
      <c r="A1452" s="158"/>
      <c r="D1452" s="138"/>
    </row>
    <row r="1453" spans="1:4" x14ac:dyDescent="0.2">
      <c r="A1453" s="158"/>
      <c r="D1453" s="138"/>
    </row>
    <row r="1454" spans="1:4" x14ac:dyDescent="0.2">
      <c r="A1454" s="158"/>
      <c r="D1454" s="138"/>
    </row>
    <row r="1455" spans="1:4" x14ac:dyDescent="0.2">
      <c r="A1455" s="158"/>
      <c r="D1455" s="138"/>
    </row>
    <row r="1456" spans="1:4" x14ac:dyDescent="0.2">
      <c r="A1456" s="158"/>
      <c r="D1456" s="138"/>
    </row>
    <row r="1457" spans="1:4" x14ac:dyDescent="0.2">
      <c r="A1457" s="158"/>
      <c r="D1457" s="138"/>
    </row>
    <row r="1458" spans="1:4" x14ac:dyDescent="0.2">
      <c r="A1458" s="158"/>
      <c r="D1458" s="138"/>
    </row>
    <row r="1459" spans="1:4" x14ac:dyDescent="0.2">
      <c r="A1459" s="158"/>
      <c r="D1459" s="138"/>
    </row>
    <row r="1460" spans="1:4" x14ac:dyDescent="0.2">
      <c r="A1460" s="158"/>
      <c r="D1460" s="138"/>
    </row>
    <row r="1461" spans="1:4" x14ac:dyDescent="0.2">
      <c r="A1461" s="158"/>
      <c r="D1461" s="138"/>
    </row>
    <row r="1462" spans="1:4" x14ac:dyDescent="0.2">
      <c r="A1462" s="158"/>
      <c r="D1462" s="138"/>
    </row>
    <row r="1463" spans="1:4" x14ac:dyDescent="0.2">
      <c r="A1463" s="158"/>
      <c r="D1463" s="138"/>
    </row>
    <row r="1464" spans="1:4" x14ac:dyDescent="0.2">
      <c r="A1464" s="158"/>
      <c r="D1464" s="138"/>
    </row>
    <row r="1465" spans="1:4" x14ac:dyDescent="0.2">
      <c r="A1465" s="158"/>
      <c r="D1465" s="138"/>
    </row>
    <row r="1466" spans="1:4" x14ac:dyDescent="0.2">
      <c r="A1466" s="158"/>
      <c r="D1466" s="138"/>
    </row>
    <row r="1467" spans="1:4" x14ac:dyDescent="0.2">
      <c r="A1467" s="158"/>
      <c r="D1467" s="138"/>
    </row>
    <row r="1468" spans="1:4" x14ac:dyDescent="0.2">
      <c r="A1468" s="158"/>
      <c r="D1468" s="138"/>
    </row>
    <row r="1469" spans="1:4" x14ac:dyDescent="0.2">
      <c r="A1469" s="158"/>
      <c r="D1469" s="138"/>
    </row>
    <row r="1470" spans="1:4" x14ac:dyDescent="0.2">
      <c r="A1470" s="158"/>
      <c r="D1470" s="138"/>
    </row>
    <row r="1471" spans="1:4" x14ac:dyDescent="0.2">
      <c r="A1471" s="158"/>
      <c r="D1471" s="138"/>
    </row>
    <row r="1472" spans="1:4" x14ac:dyDescent="0.2">
      <c r="A1472" s="158"/>
      <c r="D1472" s="138"/>
    </row>
    <row r="1473" spans="1:4" x14ac:dyDescent="0.2">
      <c r="A1473" s="158"/>
      <c r="D1473" s="138"/>
    </row>
    <row r="1474" spans="1:4" x14ac:dyDescent="0.2">
      <c r="A1474" s="158"/>
      <c r="D1474" s="138"/>
    </row>
    <row r="1475" spans="1:4" x14ac:dyDescent="0.2">
      <c r="A1475" s="158"/>
      <c r="D1475" s="138"/>
    </row>
    <row r="1476" spans="1:4" x14ac:dyDescent="0.2">
      <c r="A1476" s="158"/>
      <c r="D1476" s="138"/>
    </row>
    <row r="1477" spans="1:4" x14ac:dyDescent="0.2">
      <c r="A1477" s="158"/>
      <c r="D1477" s="138"/>
    </row>
    <row r="1478" spans="1:4" x14ac:dyDescent="0.2">
      <c r="A1478" s="158"/>
      <c r="D1478" s="138"/>
    </row>
    <row r="1479" spans="1:4" x14ac:dyDescent="0.2">
      <c r="A1479" s="158"/>
      <c r="D1479" s="138"/>
    </row>
    <row r="1480" spans="1:4" x14ac:dyDescent="0.2">
      <c r="A1480" s="158"/>
      <c r="D1480" s="138"/>
    </row>
    <row r="1481" spans="1:4" x14ac:dyDescent="0.2">
      <c r="A1481" s="158"/>
      <c r="D1481" s="138"/>
    </row>
    <row r="1482" spans="1:4" x14ac:dyDescent="0.2">
      <c r="A1482" s="158"/>
      <c r="D1482" s="138"/>
    </row>
    <row r="1483" spans="1:4" x14ac:dyDescent="0.2">
      <c r="A1483" s="158"/>
      <c r="D1483" s="138"/>
    </row>
    <row r="1484" spans="1:4" x14ac:dyDescent="0.2">
      <c r="A1484" s="158"/>
      <c r="D1484" s="138"/>
    </row>
    <row r="1485" spans="1:4" x14ac:dyDescent="0.2">
      <c r="A1485" s="158"/>
      <c r="D1485" s="138"/>
    </row>
    <row r="1486" spans="1:4" x14ac:dyDescent="0.2">
      <c r="A1486" s="158"/>
      <c r="D1486" s="138"/>
    </row>
    <row r="1487" spans="1:4" x14ac:dyDescent="0.2">
      <c r="A1487" s="158"/>
      <c r="D1487" s="138"/>
    </row>
    <row r="1488" spans="1:4" x14ac:dyDescent="0.2">
      <c r="A1488" s="158"/>
      <c r="D1488" s="138"/>
    </row>
    <row r="1489" spans="1:4" x14ac:dyDescent="0.2">
      <c r="A1489" s="158"/>
      <c r="D1489" s="138"/>
    </row>
    <row r="1490" spans="1:4" x14ac:dyDescent="0.2">
      <c r="A1490" s="158"/>
      <c r="D1490" s="138"/>
    </row>
    <row r="1491" spans="1:4" x14ac:dyDescent="0.2">
      <c r="A1491" s="158"/>
      <c r="D1491" s="138"/>
    </row>
    <row r="1492" spans="1:4" x14ac:dyDescent="0.2">
      <c r="A1492" s="158"/>
      <c r="D1492" s="138"/>
    </row>
    <row r="1493" spans="1:4" x14ac:dyDescent="0.2">
      <c r="A1493" s="158"/>
      <c r="D1493" s="138"/>
    </row>
    <row r="1494" spans="1:4" x14ac:dyDescent="0.2">
      <c r="A1494" s="158"/>
      <c r="D1494" s="138"/>
    </row>
    <row r="1495" spans="1:4" x14ac:dyDescent="0.2">
      <c r="A1495" s="158"/>
      <c r="D1495" s="138"/>
    </row>
    <row r="1496" spans="1:4" x14ac:dyDescent="0.2">
      <c r="A1496" s="158"/>
      <c r="D1496" s="138"/>
    </row>
    <row r="1497" spans="1:4" x14ac:dyDescent="0.2">
      <c r="A1497" s="158"/>
      <c r="D1497" s="138"/>
    </row>
    <row r="1498" spans="1:4" x14ac:dyDescent="0.2">
      <c r="A1498" s="158"/>
      <c r="D1498" s="138"/>
    </row>
    <row r="1499" spans="1:4" x14ac:dyDescent="0.2">
      <c r="A1499" s="158"/>
      <c r="D1499" s="138"/>
    </row>
    <row r="1500" spans="1:4" x14ac:dyDescent="0.2">
      <c r="A1500" s="158"/>
      <c r="D1500" s="138"/>
    </row>
    <row r="1501" spans="1:4" x14ac:dyDescent="0.2">
      <c r="A1501" s="158"/>
      <c r="D1501" s="138"/>
    </row>
    <row r="1502" spans="1:4" x14ac:dyDescent="0.2">
      <c r="A1502" s="158"/>
      <c r="D1502" s="138"/>
    </row>
    <row r="1503" spans="1:4" x14ac:dyDescent="0.2">
      <c r="A1503" s="158"/>
      <c r="D1503" s="138"/>
    </row>
    <row r="1504" spans="1:4" x14ac:dyDescent="0.2">
      <c r="A1504" s="158"/>
      <c r="D1504" s="138"/>
    </row>
    <row r="1505" spans="1:4" x14ac:dyDescent="0.2">
      <c r="A1505" s="158"/>
      <c r="D1505" s="138"/>
    </row>
    <row r="1506" spans="1:4" x14ac:dyDescent="0.2">
      <c r="A1506" s="158"/>
      <c r="D1506" s="138"/>
    </row>
    <row r="1507" spans="1:4" x14ac:dyDescent="0.2">
      <c r="A1507" s="158"/>
      <c r="D1507" s="138"/>
    </row>
    <row r="1508" spans="1:4" x14ac:dyDescent="0.2">
      <c r="A1508" s="158"/>
      <c r="D1508" s="138"/>
    </row>
    <row r="1509" spans="1:4" x14ac:dyDescent="0.2">
      <c r="A1509" s="158"/>
      <c r="D1509" s="138"/>
    </row>
    <row r="1510" spans="1:4" x14ac:dyDescent="0.2">
      <c r="A1510" s="158"/>
      <c r="D1510" s="138"/>
    </row>
    <row r="1511" spans="1:4" x14ac:dyDescent="0.2">
      <c r="A1511" s="158"/>
      <c r="D1511" s="138"/>
    </row>
    <row r="1512" spans="1:4" x14ac:dyDescent="0.2">
      <c r="A1512" s="158"/>
      <c r="D1512" s="138"/>
    </row>
    <row r="1513" spans="1:4" x14ac:dyDescent="0.2">
      <c r="A1513" s="158"/>
      <c r="D1513" s="138"/>
    </row>
    <row r="1514" spans="1:4" x14ac:dyDescent="0.2">
      <c r="A1514" s="158"/>
      <c r="D1514" s="138"/>
    </row>
    <row r="1515" spans="1:4" x14ac:dyDescent="0.2">
      <c r="A1515" s="158"/>
      <c r="D1515" s="138"/>
    </row>
    <row r="1516" spans="1:4" x14ac:dyDescent="0.2">
      <c r="A1516" s="158"/>
      <c r="D1516" s="138"/>
    </row>
    <row r="1517" spans="1:4" x14ac:dyDescent="0.2">
      <c r="A1517" s="158"/>
      <c r="D1517" s="138"/>
    </row>
    <row r="1518" spans="1:4" x14ac:dyDescent="0.2">
      <c r="A1518" s="158"/>
      <c r="D1518" s="138"/>
    </row>
    <row r="1519" spans="1:4" x14ac:dyDescent="0.2">
      <c r="A1519" s="158"/>
      <c r="D1519" s="138"/>
    </row>
    <row r="1520" spans="1:4" x14ac:dyDescent="0.2">
      <c r="A1520" s="158"/>
      <c r="D1520" s="138"/>
    </row>
    <row r="1521" spans="1:4" x14ac:dyDescent="0.2">
      <c r="A1521" s="158"/>
      <c r="D1521" s="138"/>
    </row>
    <row r="1522" spans="1:4" x14ac:dyDescent="0.2">
      <c r="A1522" s="158"/>
      <c r="D1522" s="138"/>
    </row>
    <row r="1523" spans="1:4" x14ac:dyDescent="0.2">
      <c r="A1523" s="158"/>
      <c r="D1523" s="138"/>
    </row>
    <row r="1524" spans="1:4" x14ac:dyDescent="0.2">
      <c r="A1524" s="158"/>
      <c r="D1524" s="138"/>
    </row>
    <row r="1525" spans="1:4" x14ac:dyDescent="0.2">
      <c r="A1525" s="158"/>
      <c r="D1525" s="138"/>
    </row>
    <row r="1526" spans="1:4" x14ac:dyDescent="0.2">
      <c r="A1526" s="158"/>
      <c r="D1526" s="138"/>
    </row>
    <row r="1527" spans="1:4" x14ac:dyDescent="0.2">
      <c r="A1527" s="158"/>
      <c r="D1527" s="138"/>
    </row>
    <row r="1528" spans="1:4" x14ac:dyDescent="0.2">
      <c r="A1528" s="158"/>
      <c r="D1528" s="138"/>
    </row>
    <row r="1529" spans="1:4" x14ac:dyDescent="0.2">
      <c r="A1529" s="158"/>
      <c r="D1529" s="138"/>
    </row>
    <row r="1530" spans="1:4" x14ac:dyDescent="0.2">
      <c r="A1530" s="158"/>
      <c r="D1530" s="138"/>
    </row>
    <row r="1531" spans="1:4" x14ac:dyDescent="0.2">
      <c r="A1531" s="158"/>
      <c r="D1531" s="138"/>
    </row>
    <row r="1532" spans="1:4" x14ac:dyDescent="0.2">
      <c r="A1532" s="158"/>
      <c r="D1532" s="138"/>
    </row>
    <row r="1533" spans="1:4" x14ac:dyDescent="0.2">
      <c r="A1533" s="158"/>
      <c r="D1533" s="138"/>
    </row>
    <row r="1534" spans="1:4" x14ac:dyDescent="0.2">
      <c r="A1534" s="158"/>
      <c r="D1534" s="138"/>
    </row>
    <row r="1535" spans="1:4" x14ac:dyDescent="0.2">
      <c r="A1535" s="158"/>
      <c r="D1535" s="138"/>
    </row>
    <row r="1536" spans="1:4" x14ac:dyDescent="0.2">
      <c r="A1536" s="158"/>
      <c r="D1536" s="138"/>
    </row>
    <row r="1537" spans="1:4" x14ac:dyDescent="0.2">
      <c r="A1537" s="158"/>
      <c r="D1537" s="138"/>
    </row>
    <row r="1538" spans="1:4" x14ac:dyDescent="0.2">
      <c r="A1538" s="158"/>
      <c r="D1538" s="138"/>
    </row>
    <row r="1539" spans="1:4" x14ac:dyDescent="0.2">
      <c r="A1539" s="158"/>
      <c r="D1539" s="138"/>
    </row>
    <row r="1540" spans="1:4" x14ac:dyDescent="0.2">
      <c r="A1540" s="158"/>
      <c r="D1540" s="138"/>
    </row>
    <row r="1541" spans="1:4" x14ac:dyDescent="0.2">
      <c r="A1541" s="158"/>
      <c r="D1541" s="138"/>
    </row>
    <row r="1542" spans="1:4" x14ac:dyDescent="0.2">
      <c r="A1542" s="158"/>
      <c r="D1542" s="138"/>
    </row>
    <row r="1543" spans="1:4" x14ac:dyDescent="0.2">
      <c r="A1543" s="158"/>
      <c r="D1543" s="138"/>
    </row>
    <row r="1544" spans="1:4" x14ac:dyDescent="0.2">
      <c r="A1544" s="158"/>
      <c r="D1544" s="138"/>
    </row>
    <row r="1545" spans="1:4" x14ac:dyDescent="0.2">
      <c r="A1545" s="158"/>
      <c r="D1545" s="138"/>
    </row>
    <row r="1546" spans="1:4" x14ac:dyDescent="0.2">
      <c r="A1546" s="158"/>
      <c r="D1546" s="138"/>
    </row>
    <row r="1547" spans="1:4" x14ac:dyDescent="0.2">
      <c r="A1547" s="158"/>
      <c r="D1547" s="138"/>
    </row>
    <row r="1548" spans="1:4" x14ac:dyDescent="0.2">
      <c r="A1548" s="158"/>
      <c r="D1548" s="138"/>
    </row>
    <row r="1549" spans="1:4" x14ac:dyDescent="0.2">
      <c r="A1549" s="158"/>
      <c r="D1549" s="138"/>
    </row>
    <row r="1550" spans="1:4" x14ac:dyDescent="0.2">
      <c r="A1550" s="158"/>
      <c r="D1550" s="138"/>
    </row>
    <row r="1551" spans="1:4" x14ac:dyDescent="0.2">
      <c r="A1551" s="158"/>
      <c r="D1551" s="138"/>
    </row>
    <row r="1552" spans="1:4" x14ac:dyDescent="0.2">
      <c r="A1552" s="158"/>
      <c r="D1552" s="138"/>
    </row>
    <row r="1553" spans="1:4" x14ac:dyDescent="0.2">
      <c r="A1553" s="158"/>
      <c r="D1553" s="138"/>
    </row>
    <row r="1554" spans="1:4" x14ac:dyDescent="0.2">
      <c r="A1554" s="158"/>
      <c r="D1554" s="138"/>
    </row>
    <row r="1555" spans="1:4" x14ac:dyDescent="0.2">
      <c r="A1555" s="158"/>
      <c r="D1555" s="138"/>
    </row>
    <row r="1556" spans="1:4" x14ac:dyDescent="0.2">
      <c r="A1556" s="158"/>
      <c r="D1556" s="138"/>
    </row>
    <row r="1557" spans="1:4" x14ac:dyDescent="0.2">
      <c r="A1557" s="158"/>
      <c r="D1557" s="138"/>
    </row>
    <row r="1558" spans="1:4" x14ac:dyDescent="0.2">
      <c r="A1558" s="158"/>
      <c r="D1558" s="138"/>
    </row>
    <row r="1559" spans="1:4" x14ac:dyDescent="0.2">
      <c r="A1559" s="158"/>
      <c r="D1559" s="138"/>
    </row>
    <row r="1560" spans="1:4" x14ac:dyDescent="0.2">
      <c r="A1560" s="158"/>
      <c r="D1560" s="138"/>
    </row>
    <row r="1561" spans="1:4" x14ac:dyDescent="0.2">
      <c r="A1561" s="158"/>
      <c r="D1561" s="138"/>
    </row>
    <row r="1562" spans="1:4" x14ac:dyDescent="0.2">
      <c r="A1562" s="158"/>
      <c r="D1562" s="138"/>
    </row>
    <row r="1563" spans="1:4" x14ac:dyDescent="0.2">
      <c r="A1563" s="158"/>
      <c r="D1563" s="138"/>
    </row>
    <row r="1564" spans="1:4" x14ac:dyDescent="0.2">
      <c r="A1564" s="158"/>
      <c r="D1564" s="138"/>
    </row>
    <row r="1565" spans="1:4" x14ac:dyDescent="0.2">
      <c r="A1565" s="158"/>
      <c r="D1565" s="138"/>
    </row>
    <row r="1566" spans="1:4" x14ac:dyDescent="0.2">
      <c r="A1566" s="158"/>
      <c r="D1566" s="138"/>
    </row>
    <row r="1567" spans="1:4" x14ac:dyDescent="0.2">
      <c r="A1567" s="158"/>
      <c r="D1567" s="138"/>
    </row>
    <row r="1568" spans="1:4" x14ac:dyDescent="0.2">
      <c r="A1568" s="158"/>
      <c r="D1568" s="138"/>
    </row>
    <row r="1569" spans="1:4" x14ac:dyDescent="0.2">
      <c r="A1569" s="158"/>
      <c r="D1569" s="138"/>
    </row>
    <row r="1570" spans="1:4" x14ac:dyDescent="0.2">
      <c r="A1570" s="158"/>
      <c r="D1570" s="138"/>
    </row>
    <row r="1571" spans="1:4" x14ac:dyDescent="0.2">
      <c r="A1571" s="158"/>
      <c r="D1571" s="138"/>
    </row>
    <row r="1572" spans="1:4" x14ac:dyDescent="0.2">
      <c r="A1572" s="158"/>
      <c r="D1572" s="138"/>
    </row>
    <row r="1573" spans="1:4" x14ac:dyDescent="0.2">
      <c r="A1573" s="158"/>
      <c r="D1573" s="138"/>
    </row>
    <row r="1574" spans="1:4" x14ac:dyDescent="0.2">
      <c r="A1574" s="158"/>
      <c r="D1574" s="138"/>
    </row>
    <row r="1575" spans="1:4" x14ac:dyDescent="0.2">
      <c r="A1575" s="158"/>
      <c r="D1575" s="138"/>
    </row>
    <row r="1576" spans="1:4" x14ac:dyDescent="0.2">
      <c r="A1576" s="158"/>
      <c r="D1576" s="138"/>
    </row>
    <row r="1577" spans="1:4" x14ac:dyDescent="0.2">
      <c r="A1577" s="158"/>
      <c r="D1577" s="138"/>
    </row>
    <row r="1578" spans="1:4" x14ac:dyDescent="0.2">
      <c r="A1578" s="158"/>
      <c r="D1578" s="138"/>
    </row>
    <row r="1579" spans="1:4" x14ac:dyDescent="0.2">
      <c r="A1579" s="158"/>
      <c r="D1579" s="138"/>
    </row>
    <row r="1580" spans="1:4" x14ac:dyDescent="0.2">
      <c r="A1580" s="158"/>
      <c r="D1580" s="138"/>
    </row>
    <row r="1581" spans="1:4" x14ac:dyDescent="0.2">
      <c r="A1581" s="158"/>
      <c r="D1581" s="138"/>
    </row>
    <row r="1582" spans="1:4" x14ac:dyDescent="0.2">
      <c r="A1582" s="158"/>
      <c r="D1582" s="138"/>
    </row>
    <row r="1583" spans="1:4" x14ac:dyDescent="0.2">
      <c r="A1583" s="158"/>
      <c r="D1583" s="138"/>
    </row>
    <row r="1584" spans="1:4" x14ac:dyDescent="0.2">
      <c r="A1584" s="158"/>
      <c r="D1584" s="138"/>
    </row>
    <row r="1585" spans="1:4" x14ac:dyDescent="0.2">
      <c r="A1585" s="158"/>
      <c r="D1585" s="138"/>
    </row>
    <row r="1586" spans="1:4" x14ac:dyDescent="0.2">
      <c r="A1586" s="158"/>
      <c r="D1586" s="138"/>
    </row>
    <row r="1587" spans="1:4" x14ac:dyDescent="0.2">
      <c r="A1587" s="158"/>
      <c r="D1587" s="138"/>
    </row>
    <row r="1588" spans="1:4" x14ac:dyDescent="0.2">
      <c r="A1588" s="158"/>
      <c r="D1588" s="138"/>
    </row>
    <row r="1589" spans="1:4" x14ac:dyDescent="0.2">
      <c r="A1589" s="158"/>
      <c r="D1589" s="138"/>
    </row>
    <row r="1590" spans="1:4" x14ac:dyDescent="0.2">
      <c r="A1590" s="158"/>
      <c r="D1590" s="138"/>
    </row>
    <row r="1591" spans="1:4" x14ac:dyDescent="0.2">
      <c r="A1591" s="158"/>
      <c r="D1591" s="138"/>
    </row>
    <row r="1592" spans="1:4" x14ac:dyDescent="0.2">
      <c r="A1592" s="158"/>
      <c r="D1592" s="138"/>
    </row>
    <row r="1593" spans="1:4" x14ac:dyDescent="0.2">
      <c r="A1593" s="158"/>
      <c r="D1593" s="138"/>
    </row>
    <row r="1594" spans="1:4" x14ac:dyDescent="0.2">
      <c r="A1594" s="158"/>
      <c r="D1594" s="138"/>
    </row>
    <row r="1595" spans="1:4" x14ac:dyDescent="0.2">
      <c r="A1595" s="158"/>
      <c r="D1595" s="138"/>
    </row>
    <row r="1596" spans="1:4" x14ac:dyDescent="0.2">
      <c r="A1596" s="158"/>
      <c r="D1596" s="138"/>
    </row>
    <row r="1597" spans="1:4" x14ac:dyDescent="0.2">
      <c r="A1597" s="158"/>
      <c r="D1597" s="138"/>
    </row>
    <row r="1598" spans="1:4" x14ac:dyDescent="0.2">
      <c r="A1598" s="158"/>
      <c r="D1598" s="138"/>
    </row>
    <row r="1599" spans="1:4" x14ac:dyDescent="0.2">
      <c r="A1599" s="158"/>
      <c r="D1599" s="138"/>
    </row>
    <row r="1600" spans="1:4" x14ac:dyDescent="0.2">
      <c r="A1600" s="158"/>
      <c r="D1600" s="138"/>
    </row>
    <row r="1601" spans="1:4" x14ac:dyDescent="0.2">
      <c r="A1601" s="158"/>
      <c r="D1601" s="138"/>
    </row>
    <row r="1602" spans="1:4" x14ac:dyDescent="0.2">
      <c r="A1602" s="158"/>
      <c r="D1602" s="138"/>
    </row>
    <row r="1603" spans="1:4" x14ac:dyDescent="0.2">
      <c r="A1603" s="158"/>
      <c r="D1603" s="138"/>
    </row>
    <row r="1604" spans="1:4" x14ac:dyDescent="0.2">
      <c r="A1604" s="158"/>
      <c r="D1604" s="138"/>
    </row>
    <row r="1605" spans="1:4" x14ac:dyDescent="0.2">
      <c r="A1605" s="158"/>
      <c r="D1605" s="138"/>
    </row>
    <row r="1606" spans="1:4" x14ac:dyDescent="0.2">
      <c r="A1606" s="158"/>
      <c r="D1606" s="138"/>
    </row>
    <row r="1607" spans="1:4" x14ac:dyDescent="0.2">
      <c r="A1607" s="158"/>
      <c r="D1607" s="138"/>
    </row>
    <row r="1608" spans="1:4" x14ac:dyDescent="0.2">
      <c r="A1608" s="158"/>
      <c r="D1608" s="138"/>
    </row>
    <row r="1609" spans="1:4" x14ac:dyDescent="0.2">
      <c r="A1609" s="158"/>
      <c r="D1609" s="138"/>
    </row>
    <row r="1610" spans="1:4" x14ac:dyDescent="0.2">
      <c r="A1610" s="158"/>
      <c r="D1610" s="138"/>
    </row>
    <row r="1611" spans="1:4" x14ac:dyDescent="0.2">
      <c r="A1611" s="158"/>
      <c r="D1611" s="138"/>
    </row>
    <row r="1612" spans="1:4" x14ac:dyDescent="0.2">
      <c r="A1612" s="158"/>
      <c r="D1612" s="138"/>
    </row>
    <row r="1613" spans="1:4" x14ac:dyDescent="0.2">
      <c r="A1613" s="158"/>
      <c r="D1613" s="138"/>
    </row>
    <row r="1614" spans="1:4" x14ac:dyDescent="0.2">
      <c r="A1614" s="158"/>
      <c r="D1614" s="138"/>
    </row>
    <row r="1615" spans="1:4" x14ac:dyDescent="0.2">
      <c r="A1615" s="158"/>
      <c r="D1615" s="138"/>
    </row>
    <row r="1616" spans="1:4" x14ac:dyDescent="0.2">
      <c r="A1616" s="158"/>
      <c r="D1616" s="138"/>
    </row>
    <row r="1617" spans="1:4" x14ac:dyDescent="0.2">
      <c r="A1617" s="158"/>
      <c r="D1617" s="138"/>
    </row>
    <row r="1618" spans="1:4" x14ac:dyDescent="0.2">
      <c r="A1618" s="158"/>
      <c r="D1618" s="138"/>
    </row>
    <row r="1619" spans="1:4" x14ac:dyDescent="0.2">
      <c r="A1619" s="158"/>
      <c r="D1619" s="138"/>
    </row>
    <row r="1620" spans="1:4" x14ac:dyDescent="0.2">
      <c r="A1620" s="158"/>
      <c r="D1620" s="138"/>
    </row>
    <row r="1621" spans="1:4" x14ac:dyDescent="0.2">
      <c r="A1621" s="158"/>
      <c r="D1621" s="138"/>
    </row>
    <row r="1622" spans="1:4" x14ac:dyDescent="0.2">
      <c r="A1622" s="158"/>
      <c r="D1622" s="138"/>
    </row>
    <row r="1623" spans="1:4" x14ac:dyDescent="0.2">
      <c r="A1623" s="158"/>
      <c r="D1623" s="138"/>
    </row>
    <row r="1624" spans="1:4" x14ac:dyDescent="0.2">
      <c r="A1624" s="158"/>
      <c r="D1624" s="138"/>
    </row>
    <row r="1625" spans="1:4" x14ac:dyDescent="0.2">
      <c r="A1625" s="158"/>
      <c r="D1625" s="138"/>
    </row>
    <row r="1626" spans="1:4" x14ac:dyDescent="0.2">
      <c r="A1626" s="158"/>
      <c r="D1626" s="138"/>
    </row>
    <row r="1627" spans="1:4" x14ac:dyDescent="0.2">
      <c r="A1627" s="158"/>
      <c r="D1627" s="138"/>
    </row>
    <row r="1628" spans="1:4" x14ac:dyDescent="0.2">
      <c r="A1628" s="158"/>
      <c r="D1628" s="138"/>
    </row>
    <row r="1629" spans="1:4" x14ac:dyDescent="0.2">
      <c r="A1629" s="158"/>
      <c r="D1629" s="138"/>
    </row>
    <row r="1630" spans="1:4" x14ac:dyDescent="0.2">
      <c r="A1630" s="158"/>
      <c r="D1630" s="138"/>
    </row>
    <row r="1631" spans="1:4" x14ac:dyDescent="0.2">
      <c r="A1631" s="158"/>
      <c r="D1631" s="138"/>
    </row>
    <row r="1632" spans="1:4" x14ac:dyDescent="0.2">
      <c r="A1632" s="158"/>
      <c r="D1632" s="138"/>
    </row>
    <row r="1633" spans="1:4" x14ac:dyDescent="0.2">
      <c r="A1633" s="158"/>
      <c r="D1633" s="138"/>
    </row>
    <row r="1634" spans="1:4" x14ac:dyDescent="0.2">
      <c r="A1634" s="158"/>
      <c r="D1634" s="138"/>
    </row>
    <row r="1635" spans="1:4" x14ac:dyDescent="0.2">
      <c r="A1635" s="158"/>
      <c r="D1635" s="138"/>
    </row>
    <row r="1636" spans="1:4" x14ac:dyDescent="0.2">
      <c r="A1636" s="158"/>
      <c r="D1636" s="138"/>
    </row>
    <row r="1637" spans="1:4" x14ac:dyDescent="0.2">
      <c r="A1637" s="158"/>
      <c r="D1637" s="138"/>
    </row>
    <row r="1638" spans="1:4" x14ac:dyDescent="0.2">
      <c r="A1638" s="158"/>
      <c r="D1638" s="138"/>
    </row>
    <row r="1639" spans="1:4" x14ac:dyDescent="0.2">
      <c r="A1639" s="158"/>
      <c r="D1639" s="138"/>
    </row>
    <row r="1640" spans="1:4" x14ac:dyDescent="0.2">
      <c r="A1640" s="158"/>
      <c r="D1640" s="138"/>
    </row>
    <row r="1641" spans="1:4" x14ac:dyDescent="0.2">
      <c r="A1641" s="158"/>
      <c r="D1641" s="138"/>
    </row>
    <row r="1642" spans="1:4" x14ac:dyDescent="0.2">
      <c r="A1642" s="158"/>
      <c r="D1642" s="138"/>
    </row>
    <row r="1643" spans="1:4" x14ac:dyDescent="0.2">
      <c r="A1643" s="158"/>
      <c r="D1643" s="138"/>
    </row>
    <row r="1644" spans="1:4" x14ac:dyDescent="0.2">
      <c r="A1644" s="158"/>
      <c r="D1644" s="138"/>
    </row>
    <row r="1645" spans="1:4" x14ac:dyDescent="0.2">
      <c r="A1645" s="158"/>
      <c r="D1645" s="138"/>
    </row>
    <row r="1646" spans="1:4" x14ac:dyDescent="0.2">
      <c r="A1646" s="158"/>
      <c r="D1646" s="138"/>
    </row>
    <row r="1647" spans="1:4" x14ac:dyDescent="0.2">
      <c r="A1647" s="158"/>
      <c r="D1647" s="138"/>
    </row>
    <row r="1648" spans="1:4" x14ac:dyDescent="0.2">
      <c r="A1648" s="158"/>
      <c r="D1648" s="138"/>
    </row>
    <row r="1649" spans="1:4" x14ac:dyDescent="0.2">
      <c r="A1649" s="158"/>
      <c r="D1649" s="138"/>
    </row>
    <row r="1650" spans="1:4" x14ac:dyDescent="0.2">
      <c r="A1650" s="158"/>
      <c r="D1650" s="138"/>
    </row>
    <row r="1651" spans="1:4" x14ac:dyDescent="0.2">
      <c r="A1651" s="158"/>
      <c r="D1651" s="138"/>
    </row>
    <row r="1652" spans="1:4" x14ac:dyDescent="0.2">
      <c r="A1652" s="158"/>
      <c r="D1652" s="138"/>
    </row>
    <row r="1653" spans="1:4" x14ac:dyDescent="0.2">
      <c r="A1653" s="158"/>
      <c r="D1653" s="138"/>
    </row>
    <row r="1654" spans="1:4" x14ac:dyDescent="0.2">
      <c r="A1654" s="158"/>
      <c r="D1654" s="138"/>
    </row>
    <row r="1655" spans="1:4" x14ac:dyDescent="0.2">
      <c r="A1655" s="158"/>
      <c r="D1655" s="138"/>
    </row>
    <row r="1656" spans="1:4" x14ac:dyDescent="0.2">
      <c r="A1656" s="158"/>
      <c r="D1656" s="138"/>
    </row>
    <row r="1657" spans="1:4" x14ac:dyDescent="0.2">
      <c r="A1657" s="158"/>
      <c r="D1657" s="138"/>
    </row>
    <row r="1658" spans="1:4" x14ac:dyDescent="0.2">
      <c r="A1658" s="158"/>
      <c r="D1658" s="138"/>
    </row>
    <row r="1659" spans="1:4" x14ac:dyDescent="0.2">
      <c r="A1659" s="158"/>
      <c r="D1659" s="138"/>
    </row>
    <row r="1660" spans="1:4" x14ac:dyDescent="0.2">
      <c r="A1660" s="158"/>
      <c r="D1660" s="138"/>
    </row>
    <row r="1661" spans="1:4" x14ac:dyDescent="0.2">
      <c r="A1661" s="158"/>
      <c r="D1661" s="138"/>
    </row>
    <row r="1662" spans="1:4" x14ac:dyDescent="0.2">
      <c r="A1662" s="158"/>
      <c r="D1662" s="138"/>
    </row>
    <row r="1663" spans="1:4" x14ac:dyDescent="0.2">
      <c r="A1663" s="158"/>
      <c r="D1663" s="138"/>
    </row>
    <row r="1664" spans="1:4" x14ac:dyDescent="0.2">
      <c r="A1664" s="158"/>
      <c r="D1664" s="138"/>
    </row>
    <row r="1665" spans="1:4" x14ac:dyDescent="0.2">
      <c r="A1665" s="158"/>
      <c r="D1665" s="138"/>
    </row>
    <row r="1666" spans="1:4" x14ac:dyDescent="0.2">
      <c r="A1666" s="158"/>
      <c r="D1666" s="138"/>
    </row>
    <row r="1667" spans="1:4" x14ac:dyDescent="0.2">
      <c r="A1667" s="158"/>
      <c r="D1667" s="138"/>
    </row>
    <row r="1668" spans="1:4" x14ac:dyDescent="0.2">
      <c r="A1668" s="158"/>
      <c r="D1668" s="138"/>
    </row>
    <row r="1669" spans="1:4" x14ac:dyDescent="0.2">
      <c r="A1669" s="158"/>
      <c r="D1669" s="138"/>
    </row>
    <row r="1670" spans="1:4" x14ac:dyDescent="0.2">
      <c r="A1670" s="158"/>
      <c r="D1670" s="138"/>
    </row>
    <row r="1671" spans="1:4" x14ac:dyDescent="0.2">
      <c r="A1671" s="158"/>
      <c r="D1671" s="138"/>
    </row>
    <row r="1672" spans="1:4" x14ac:dyDescent="0.2">
      <c r="A1672" s="158"/>
      <c r="D1672" s="138"/>
    </row>
    <row r="1673" spans="1:4" x14ac:dyDescent="0.2">
      <c r="A1673" s="158"/>
      <c r="D1673" s="138"/>
    </row>
    <row r="1674" spans="1:4" x14ac:dyDescent="0.2">
      <c r="A1674" s="158"/>
      <c r="D1674" s="138"/>
    </row>
    <row r="1675" spans="1:4" x14ac:dyDescent="0.2">
      <c r="A1675" s="158"/>
      <c r="D1675" s="138"/>
    </row>
    <row r="1676" spans="1:4" x14ac:dyDescent="0.2">
      <c r="A1676" s="158"/>
      <c r="D1676" s="138"/>
    </row>
    <row r="1677" spans="1:4" x14ac:dyDescent="0.2">
      <c r="A1677" s="158"/>
      <c r="D1677" s="138"/>
    </row>
    <row r="1678" spans="1:4" x14ac:dyDescent="0.2">
      <c r="A1678" s="158"/>
      <c r="D1678" s="138"/>
    </row>
    <row r="1679" spans="1:4" x14ac:dyDescent="0.2">
      <c r="A1679" s="158"/>
      <c r="D1679" s="138"/>
    </row>
    <row r="1680" spans="1:4" x14ac:dyDescent="0.2">
      <c r="A1680" s="158"/>
      <c r="D1680" s="138"/>
    </row>
    <row r="1681" spans="1:4" x14ac:dyDescent="0.2">
      <c r="A1681" s="158"/>
      <c r="D1681" s="138"/>
    </row>
    <row r="1682" spans="1:4" x14ac:dyDescent="0.2">
      <c r="A1682" s="158"/>
      <c r="D1682" s="138"/>
    </row>
    <row r="1683" spans="1:4" x14ac:dyDescent="0.2">
      <c r="A1683" s="158"/>
      <c r="D1683" s="138"/>
    </row>
    <row r="1684" spans="1:4" x14ac:dyDescent="0.2">
      <c r="A1684" s="158"/>
      <c r="D1684" s="138"/>
    </row>
    <row r="1685" spans="1:4" x14ac:dyDescent="0.2">
      <c r="A1685" s="158"/>
      <c r="D1685" s="138"/>
    </row>
    <row r="1686" spans="1:4" x14ac:dyDescent="0.2">
      <c r="A1686" s="158"/>
      <c r="D1686" s="138"/>
    </row>
    <row r="1687" spans="1:4" x14ac:dyDescent="0.2">
      <c r="A1687" s="158"/>
      <c r="D1687" s="138"/>
    </row>
    <row r="1688" spans="1:4" x14ac:dyDescent="0.2">
      <c r="A1688" s="158"/>
      <c r="D1688" s="138"/>
    </row>
    <row r="1689" spans="1:4" x14ac:dyDescent="0.2">
      <c r="A1689" s="158"/>
      <c r="D1689" s="138"/>
    </row>
    <row r="1690" spans="1:4" x14ac:dyDescent="0.2">
      <c r="A1690" s="158"/>
      <c r="D1690" s="138"/>
    </row>
    <row r="1691" spans="1:4" x14ac:dyDescent="0.2">
      <c r="A1691" s="158"/>
      <c r="D1691" s="138"/>
    </row>
    <row r="1692" spans="1:4" x14ac:dyDescent="0.2">
      <c r="A1692" s="158"/>
      <c r="D1692" s="138"/>
    </row>
    <row r="1693" spans="1:4" x14ac:dyDescent="0.2">
      <c r="A1693" s="158"/>
      <c r="D1693" s="138"/>
    </row>
    <row r="1694" spans="1:4" x14ac:dyDescent="0.2">
      <c r="A1694" s="158"/>
      <c r="D1694" s="138"/>
    </row>
    <row r="1695" spans="1:4" x14ac:dyDescent="0.2">
      <c r="A1695" s="158"/>
      <c r="D1695" s="138"/>
    </row>
    <row r="1696" spans="1:4" x14ac:dyDescent="0.2">
      <c r="A1696" s="158"/>
      <c r="D1696" s="138"/>
    </row>
    <row r="1697" spans="1:4" x14ac:dyDescent="0.2">
      <c r="A1697" s="158"/>
      <c r="D1697" s="138"/>
    </row>
    <row r="1698" spans="1:4" x14ac:dyDescent="0.2">
      <c r="A1698" s="158"/>
      <c r="D1698" s="138"/>
    </row>
    <row r="1699" spans="1:4" x14ac:dyDescent="0.2">
      <c r="A1699" s="158"/>
      <c r="D1699" s="138"/>
    </row>
    <row r="1700" spans="1:4" x14ac:dyDescent="0.2">
      <c r="A1700" s="158"/>
      <c r="D1700" s="138"/>
    </row>
    <row r="1701" spans="1:4" x14ac:dyDescent="0.2">
      <c r="A1701" s="158"/>
      <c r="D1701" s="138"/>
    </row>
    <row r="1702" spans="1:4" x14ac:dyDescent="0.2">
      <c r="A1702" s="158"/>
      <c r="D1702" s="138"/>
    </row>
    <row r="1703" spans="1:4" x14ac:dyDescent="0.2">
      <c r="A1703" s="158"/>
      <c r="D1703" s="138"/>
    </row>
    <row r="1704" spans="1:4" x14ac:dyDescent="0.2">
      <c r="A1704" s="158"/>
      <c r="D1704" s="138"/>
    </row>
    <row r="1705" spans="1:4" x14ac:dyDescent="0.2">
      <c r="A1705" s="158"/>
      <c r="D1705" s="138"/>
    </row>
    <row r="1706" spans="1:4" x14ac:dyDescent="0.2">
      <c r="A1706" s="158"/>
      <c r="D1706" s="138"/>
    </row>
    <row r="1707" spans="1:4" x14ac:dyDescent="0.2">
      <c r="A1707" s="158"/>
      <c r="D1707" s="138"/>
    </row>
    <row r="1708" spans="1:4" x14ac:dyDescent="0.2">
      <c r="A1708" s="158"/>
      <c r="D1708" s="138"/>
    </row>
    <row r="1709" spans="1:4" x14ac:dyDescent="0.2">
      <c r="A1709" s="158"/>
      <c r="D1709" s="138"/>
    </row>
    <row r="1710" spans="1:4" x14ac:dyDescent="0.2">
      <c r="A1710" s="158"/>
      <c r="D1710" s="138"/>
    </row>
    <row r="1711" spans="1:4" x14ac:dyDescent="0.2">
      <c r="A1711" s="158"/>
      <c r="D1711" s="138"/>
    </row>
    <row r="1712" spans="1:4" x14ac:dyDescent="0.2">
      <c r="A1712" s="158"/>
      <c r="D1712" s="138"/>
    </row>
    <row r="1713" spans="1:4" x14ac:dyDescent="0.2">
      <c r="A1713" s="158"/>
      <c r="D1713" s="138"/>
    </row>
    <row r="1714" spans="1:4" x14ac:dyDescent="0.2">
      <c r="A1714" s="158"/>
      <c r="D1714" s="138"/>
    </row>
    <row r="1715" spans="1:4" x14ac:dyDescent="0.2">
      <c r="A1715" s="158"/>
      <c r="D1715" s="138"/>
    </row>
    <row r="1716" spans="1:4" x14ac:dyDescent="0.2">
      <c r="A1716" s="158"/>
      <c r="D1716" s="138"/>
    </row>
    <row r="1717" spans="1:4" x14ac:dyDescent="0.2">
      <c r="A1717" s="158"/>
      <c r="D1717" s="138"/>
    </row>
    <row r="1718" spans="1:4" x14ac:dyDescent="0.2">
      <c r="A1718" s="158"/>
      <c r="D1718" s="138"/>
    </row>
    <row r="1719" spans="1:4" x14ac:dyDescent="0.2">
      <c r="A1719" s="158"/>
      <c r="D1719" s="138"/>
    </row>
    <row r="1720" spans="1:4" x14ac:dyDescent="0.2">
      <c r="A1720" s="158"/>
      <c r="D1720" s="138"/>
    </row>
    <row r="1721" spans="1:4" x14ac:dyDescent="0.2">
      <c r="A1721" s="158"/>
      <c r="D1721" s="138"/>
    </row>
    <row r="1722" spans="1:4" x14ac:dyDescent="0.2">
      <c r="A1722" s="158"/>
      <c r="D1722" s="138"/>
    </row>
    <row r="1723" spans="1:4" x14ac:dyDescent="0.2">
      <c r="A1723" s="158"/>
      <c r="D1723" s="138"/>
    </row>
    <row r="1724" spans="1:4" x14ac:dyDescent="0.2">
      <c r="A1724" s="158"/>
      <c r="D1724" s="138"/>
    </row>
    <row r="1725" spans="1:4" x14ac:dyDescent="0.2">
      <c r="A1725" s="158"/>
      <c r="D1725" s="138"/>
    </row>
    <row r="1726" spans="1:4" x14ac:dyDescent="0.2">
      <c r="A1726" s="158"/>
      <c r="D1726" s="138"/>
    </row>
    <row r="1727" spans="1:4" x14ac:dyDescent="0.2">
      <c r="A1727" s="158"/>
      <c r="D1727" s="138"/>
    </row>
    <row r="1728" spans="1:4" x14ac:dyDescent="0.2">
      <c r="A1728" s="158"/>
      <c r="D1728" s="138"/>
    </row>
    <row r="1729" spans="1:4" x14ac:dyDescent="0.2">
      <c r="A1729" s="158"/>
      <c r="D1729" s="138"/>
    </row>
    <row r="1730" spans="1:4" x14ac:dyDescent="0.2">
      <c r="A1730" s="158"/>
      <c r="D1730" s="138"/>
    </row>
    <row r="1731" spans="1:4" x14ac:dyDescent="0.2">
      <c r="A1731" s="158"/>
      <c r="D1731" s="138"/>
    </row>
    <row r="1732" spans="1:4" x14ac:dyDescent="0.2">
      <c r="A1732" s="158"/>
      <c r="D1732" s="138"/>
    </row>
    <row r="1733" spans="1:4" x14ac:dyDescent="0.2">
      <c r="A1733" s="158"/>
      <c r="D1733" s="138"/>
    </row>
    <row r="1734" spans="1:4" x14ac:dyDescent="0.2">
      <c r="A1734" s="158"/>
      <c r="D1734" s="138"/>
    </row>
    <row r="1735" spans="1:4" x14ac:dyDescent="0.2">
      <c r="A1735" s="158"/>
      <c r="D1735" s="138"/>
    </row>
    <row r="1736" spans="1:4" x14ac:dyDescent="0.2">
      <c r="A1736" s="158"/>
      <c r="D1736" s="138"/>
    </row>
    <row r="1737" spans="1:4" x14ac:dyDescent="0.2">
      <c r="A1737" s="158"/>
      <c r="D1737" s="138"/>
    </row>
    <row r="1738" spans="1:4" x14ac:dyDescent="0.2">
      <c r="A1738" s="158"/>
      <c r="D1738" s="138"/>
    </row>
    <row r="1739" spans="1:4" x14ac:dyDescent="0.2">
      <c r="A1739" s="158"/>
      <c r="D1739" s="138"/>
    </row>
    <row r="1740" spans="1:4" x14ac:dyDescent="0.2">
      <c r="A1740" s="158"/>
      <c r="D1740" s="138"/>
    </row>
    <row r="1741" spans="1:4" x14ac:dyDescent="0.2">
      <c r="A1741" s="158"/>
      <c r="D1741" s="138"/>
    </row>
    <row r="1742" spans="1:4" x14ac:dyDescent="0.2">
      <c r="A1742" s="158"/>
      <c r="D1742" s="138"/>
    </row>
    <row r="1743" spans="1:4" x14ac:dyDescent="0.2">
      <c r="A1743" s="158"/>
      <c r="D1743" s="138"/>
    </row>
    <row r="1744" spans="1:4" x14ac:dyDescent="0.2">
      <c r="A1744" s="158"/>
      <c r="D1744" s="138"/>
    </row>
    <row r="1745" spans="1:4" x14ac:dyDescent="0.2">
      <c r="A1745" s="158"/>
      <c r="D1745" s="138"/>
    </row>
    <row r="1746" spans="1:4" x14ac:dyDescent="0.2">
      <c r="A1746" s="158"/>
      <c r="D1746" s="138"/>
    </row>
    <row r="1747" spans="1:4" x14ac:dyDescent="0.2">
      <c r="A1747" s="158"/>
      <c r="D1747" s="138"/>
    </row>
    <row r="1748" spans="1:4" x14ac:dyDescent="0.2">
      <c r="A1748" s="158"/>
      <c r="D1748" s="138"/>
    </row>
    <row r="1749" spans="1:4" x14ac:dyDescent="0.2">
      <c r="A1749" s="158"/>
      <c r="D1749" s="138"/>
    </row>
    <row r="1750" spans="1:4" x14ac:dyDescent="0.2">
      <c r="A1750" s="158"/>
      <c r="D1750" s="138"/>
    </row>
    <row r="1751" spans="1:4" x14ac:dyDescent="0.2">
      <c r="A1751" s="158"/>
      <c r="D1751" s="138"/>
    </row>
    <row r="1752" spans="1:4" x14ac:dyDescent="0.2">
      <c r="A1752" s="158"/>
      <c r="D1752" s="138"/>
    </row>
    <row r="1753" spans="1:4" x14ac:dyDescent="0.2">
      <c r="A1753" s="158"/>
      <c r="D1753" s="138"/>
    </row>
    <row r="1754" spans="1:4" x14ac:dyDescent="0.2">
      <c r="A1754" s="158"/>
      <c r="D1754" s="138"/>
    </row>
    <row r="1755" spans="1:4" x14ac:dyDescent="0.2">
      <c r="A1755" s="158"/>
      <c r="D1755" s="138"/>
    </row>
    <row r="1756" spans="1:4" x14ac:dyDescent="0.2">
      <c r="A1756" s="158"/>
      <c r="D1756" s="138"/>
    </row>
    <row r="1757" spans="1:4" x14ac:dyDescent="0.2">
      <c r="A1757" s="158"/>
      <c r="D1757" s="138"/>
    </row>
    <row r="1758" spans="1:4" x14ac:dyDescent="0.2">
      <c r="A1758" s="158"/>
      <c r="D1758" s="138"/>
    </row>
    <row r="1759" spans="1:4" x14ac:dyDescent="0.2">
      <c r="A1759" s="158"/>
      <c r="D1759" s="138"/>
    </row>
    <row r="1760" spans="1:4" x14ac:dyDescent="0.2">
      <c r="A1760" s="158"/>
      <c r="D1760" s="138"/>
    </row>
    <row r="1761" spans="1:4" x14ac:dyDescent="0.2">
      <c r="A1761" s="158"/>
      <c r="D1761" s="138"/>
    </row>
    <row r="1762" spans="1:4" x14ac:dyDescent="0.2">
      <c r="A1762" s="158"/>
      <c r="D1762" s="138"/>
    </row>
    <row r="1763" spans="1:4" x14ac:dyDescent="0.2">
      <c r="A1763" s="158"/>
      <c r="D1763" s="138"/>
    </row>
    <row r="1764" spans="1:4" x14ac:dyDescent="0.2">
      <c r="A1764" s="158"/>
      <c r="D1764" s="138"/>
    </row>
    <row r="1765" spans="1:4" x14ac:dyDescent="0.2">
      <c r="A1765" s="158"/>
      <c r="D1765" s="138"/>
    </row>
    <row r="1766" spans="1:4" x14ac:dyDescent="0.2">
      <c r="A1766" s="158"/>
      <c r="D1766" s="138"/>
    </row>
    <row r="1767" spans="1:4" x14ac:dyDescent="0.2">
      <c r="A1767" s="158"/>
      <c r="D1767" s="138"/>
    </row>
    <row r="1768" spans="1:4" x14ac:dyDescent="0.2">
      <c r="A1768" s="158"/>
      <c r="D1768" s="138"/>
    </row>
    <row r="1769" spans="1:4" x14ac:dyDescent="0.2">
      <c r="A1769" s="158"/>
      <c r="D1769" s="138"/>
    </row>
    <row r="1770" spans="1:4" x14ac:dyDescent="0.2">
      <c r="A1770" s="158"/>
      <c r="D1770" s="138"/>
    </row>
    <row r="1771" spans="1:4" x14ac:dyDescent="0.2">
      <c r="A1771" s="158"/>
      <c r="D1771" s="138"/>
    </row>
    <row r="1772" spans="1:4" x14ac:dyDescent="0.2">
      <c r="A1772" s="158"/>
      <c r="D1772" s="138"/>
    </row>
    <row r="1773" spans="1:4" x14ac:dyDescent="0.2">
      <c r="A1773" s="158"/>
      <c r="D1773" s="138"/>
    </row>
    <row r="1774" spans="1:4" x14ac:dyDescent="0.2">
      <c r="A1774" s="158"/>
      <c r="D1774" s="138"/>
    </row>
    <row r="1775" spans="1:4" x14ac:dyDescent="0.2">
      <c r="A1775" s="158"/>
      <c r="D1775" s="138"/>
    </row>
    <row r="1776" spans="1:4" x14ac:dyDescent="0.2">
      <c r="A1776" s="158"/>
      <c r="D1776" s="138"/>
    </row>
    <row r="1777" spans="1:4" x14ac:dyDescent="0.2">
      <c r="A1777" s="158"/>
      <c r="D1777" s="138"/>
    </row>
    <row r="1778" spans="1:4" x14ac:dyDescent="0.2">
      <c r="A1778" s="158"/>
      <c r="D1778" s="138"/>
    </row>
    <row r="1779" spans="1:4" x14ac:dyDescent="0.2">
      <c r="A1779" s="158"/>
      <c r="D1779" s="138"/>
    </row>
    <row r="1780" spans="1:4" x14ac:dyDescent="0.2">
      <c r="A1780" s="158"/>
      <c r="D1780" s="138"/>
    </row>
    <row r="1781" spans="1:4" x14ac:dyDescent="0.2">
      <c r="A1781" s="158"/>
      <c r="D1781" s="138"/>
    </row>
    <row r="1782" spans="1:4" x14ac:dyDescent="0.2">
      <c r="A1782" s="158"/>
      <c r="D1782" s="138"/>
    </row>
    <row r="1783" spans="1:4" x14ac:dyDescent="0.2">
      <c r="A1783" s="158"/>
      <c r="D1783" s="138"/>
    </row>
    <row r="1784" spans="1:4" x14ac:dyDescent="0.2">
      <c r="A1784" s="158"/>
      <c r="D1784" s="138"/>
    </row>
    <row r="1785" spans="1:4" x14ac:dyDescent="0.2">
      <c r="A1785" s="158"/>
      <c r="D1785" s="138"/>
    </row>
    <row r="1786" spans="1:4" x14ac:dyDescent="0.2">
      <c r="A1786" s="158"/>
      <c r="D1786" s="138"/>
    </row>
    <row r="1787" spans="1:4" x14ac:dyDescent="0.2">
      <c r="A1787" s="158"/>
      <c r="D1787" s="138"/>
    </row>
    <row r="1788" spans="1:4" x14ac:dyDescent="0.2">
      <c r="A1788" s="158"/>
      <c r="D1788" s="138"/>
    </row>
    <row r="1789" spans="1:4" x14ac:dyDescent="0.2">
      <c r="A1789" s="158"/>
      <c r="D1789" s="138"/>
    </row>
    <row r="1790" spans="1:4" x14ac:dyDescent="0.2">
      <c r="A1790" s="158"/>
      <c r="D1790" s="138"/>
    </row>
    <row r="1791" spans="1:4" x14ac:dyDescent="0.2">
      <c r="A1791" s="158"/>
      <c r="D1791" s="138"/>
    </row>
    <row r="1792" spans="1:4" x14ac:dyDescent="0.2">
      <c r="A1792" s="158"/>
      <c r="D1792" s="138"/>
    </row>
    <row r="1793" spans="1:4" x14ac:dyDescent="0.2">
      <c r="A1793" s="158"/>
      <c r="D1793" s="138"/>
    </row>
    <row r="1794" spans="1:4" x14ac:dyDescent="0.2">
      <c r="A1794" s="158"/>
      <c r="D1794" s="138"/>
    </row>
    <row r="1795" spans="1:4" x14ac:dyDescent="0.2">
      <c r="A1795" s="158"/>
      <c r="D1795" s="138"/>
    </row>
    <row r="1796" spans="1:4" x14ac:dyDescent="0.2">
      <c r="A1796" s="158"/>
      <c r="D1796" s="138"/>
    </row>
    <row r="1797" spans="1:4" x14ac:dyDescent="0.2">
      <c r="A1797" s="158"/>
      <c r="D1797" s="138"/>
    </row>
    <row r="1798" spans="1:4" x14ac:dyDescent="0.2">
      <c r="A1798" s="158"/>
      <c r="D1798" s="138"/>
    </row>
    <row r="1799" spans="1:4" x14ac:dyDescent="0.2">
      <c r="A1799" s="158"/>
      <c r="D1799" s="138"/>
    </row>
    <row r="1800" spans="1:4" x14ac:dyDescent="0.2">
      <c r="A1800" s="158"/>
      <c r="D1800" s="138"/>
    </row>
    <row r="1801" spans="1:4" x14ac:dyDescent="0.2">
      <c r="A1801" s="158"/>
      <c r="D1801" s="138"/>
    </row>
    <row r="1802" spans="1:4" x14ac:dyDescent="0.2">
      <c r="A1802" s="158"/>
      <c r="D1802" s="138"/>
    </row>
    <row r="1803" spans="1:4" x14ac:dyDescent="0.2">
      <c r="A1803" s="158"/>
      <c r="D1803" s="138"/>
    </row>
    <row r="1804" spans="1:4" x14ac:dyDescent="0.2">
      <c r="A1804" s="158"/>
      <c r="D1804" s="138"/>
    </row>
    <row r="1805" spans="1:4" x14ac:dyDescent="0.2">
      <c r="A1805" s="158"/>
      <c r="D1805" s="138"/>
    </row>
    <row r="1806" spans="1:4" x14ac:dyDescent="0.2">
      <c r="A1806" s="158"/>
      <c r="D1806" s="138"/>
    </row>
    <row r="1807" spans="1:4" x14ac:dyDescent="0.2">
      <c r="A1807" s="158"/>
      <c r="D1807" s="138"/>
    </row>
    <row r="1808" spans="1:4" x14ac:dyDescent="0.2">
      <c r="A1808" s="158"/>
      <c r="D1808" s="138"/>
    </row>
    <row r="1809" spans="1:4" x14ac:dyDescent="0.2">
      <c r="A1809" s="158"/>
      <c r="D1809" s="138"/>
    </row>
    <row r="1810" spans="1:4" x14ac:dyDescent="0.2">
      <c r="A1810" s="158"/>
      <c r="D1810" s="138"/>
    </row>
    <row r="1811" spans="1:4" x14ac:dyDescent="0.2">
      <c r="A1811" s="158"/>
      <c r="D1811" s="138"/>
    </row>
    <row r="1812" spans="1:4" x14ac:dyDescent="0.2">
      <c r="A1812" s="158"/>
      <c r="D1812" s="138"/>
    </row>
    <row r="1813" spans="1:4" x14ac:dyDescent="0.2">
      <c r="A1813" s="158"/>
      <c r="D1813" s="138"/>
    </row>
    <row r="1814" spans="1:4" x14ac:dyDescent="0.2">
      <c r="A1814" s="158"/>
      <c r="D1814" s="138"/>
    </row>
    <row r="1815" spans="1:4" x14ac:dyDescent="0.2">
      <c r="A1815" s="158"/>
      <c r="D1815" s="138"/>
    </row>
    <row r="1816" spans="1:4" x14ac:dyDescent="0.2">
      <c r="A1816" s="158"/>
      <c r="D1816" s="138"/>
    </row>
    <row r="1817" spans="1:4" x14ac:dyDescent="0.2">
      <c r="A1817" s="158"/>
      <c r="D1817" s="138"/>
    </row>
    <row r="1818" spans="1:4" x14ac:dyDescent="0.2">
      <c r="A1818" s="158"/>
      <c r="D1818" s="138"/>
    </row>
    <row r="1819" spans="1:4" x14ac:dyDescent="0.2">
      <c r="A1819" s="158"/>
      <c r="D1819" s="138"/>
    </row>
    <row r="1820" spans="1:4" x14ac:dyDescent="0.2">
      <c r="A1820" s="158"/>
      <c r="D1820" s="138"/>
    </row>
    <row r="1821" spans="1:4" x14ac:dyDescent="0.2">
      <c r="A1821" s="158"/>
      <c r="D1821" s="138"/>
    </row>
    <row r="1822" spans="1:4" x14ac:dyDescent="0.2">
      <c r="A1822" s="158"/>
      <c r="D1822" s="138"/>
    </row>
    <row r="1823" spans="1:4" x14ac:dyDescent="0.2">
      <c r="A1823" s="158"/>
      <c r="D1823" s="138"/>
    </row>
    <row r="1824" spans="1:4" x14ac:dyDescent="0.2">
      <c r="A1824" s="158"/>
      <c r="D1824" s="138"/>
    </row>
    <row r="1825" spans="1:4" x14ac:dyDescent="0.2">
      <c r="A1825" s="158"/>
      <c r="D1825" s="138"/>
    </row>
    <row r="1826" spans="1:4" x14ac:dyDescent="0.2">
      <c r="A1826" s="158"/>
      <c r="D1826" s="138"/>
    </row>
    <row r="1827" spans="1:4" x14ac:dyDescent="0.2">
      <c r="A1827" s="158"/>
      <c r="D1827" s="138"/>
    </row>
    <row r="1828" spans="1:4" x14ac:dyDescent="0.2">
      <c r="A1828" s="158"/>
      <c r="D1828" s="138"/>
    </row>
    <row r="1829" spans="1:4" x14ac:dyDescent="0.2">
      <c r="A1829" s="158"/>
      <c r="D1829" s="138"/>
    </row>
    <row r="1830" spans="1:4" x14ac:dyDescent="0.2">
      <c r="A1830" s="158"/>
      <c r="D1830" s="138"/>
    </row>
    <row r="1831" spans="1:4" x14ac:dyDescent="0.2">
      <c r="A1831" s="158"/>
      <c r="D1831" s="138"/>
    </row>
    <row r="1832" spans="1:4" x14ac:dyDescent="0.2">
      <c r="A1832" s="158"/>
      <c r="D1832" s="138"/>
    </row>
    <row r="1833" spans="1:4" x14ac:dyDescent="0.2">
      <c r="A1833" s="158"/>
      <c r="D1833" s="138"/>
    </row>
    <row r="1834" spans="1:4" x14ac:dyDescent="0.2">
      <c r="A1834" s="158"/>
      <c r="D1834" s="138"/>
    </row>
    <row r="1835" spans="1:4" x14ac:dyDescent="0.2">
      <c r="A1835" s="158"/>
      <c r="D1835" s="138"/>
    </row>
    <row r="1836" spans="1:4" x14ac:dyDescent="0.2">
      <c r="A1836" s="158"/>
      <c r="D1836" s="138"/>
    </row>
    <row r="1837" spans="1:4" x14ac:dyDescent="0.2">
      <c r="A1837" s="158"/>
      <c r="D1837" s="138"/>
    </row>
    <row r="1838" spans="1:4" x14ac:dyDescent="0.2">
      <c r="A1838" s="158"/>
      <c r="D1838" s="138"/>
    </row>
    <row r="1839" spans="1:4" x14ac:dyDescent="0.2">
      <c r="A1839" s="158"/>
      <c r="D1839" s="138"/>
    </row>
    <row r="1840" spans="1:4" x14ac:dyDescent="0.2">
      <c r="A1840" s="158"/>
      <c r="D1840" s="138"/>
    </row>
    <row r="1841" spans="1:4" x14ac:dyDescent="0.2">
      <c r="A1841" s="158"/>
      <c r="D1841" s="138"/>
    </row>
    <row r="1842" spans="1:4" x14ac:dyDescent="0.2">
      <c r="A1842" s="158"/>
      <c r="D1842" s="138"/>
    </row>
    <row r="1843" spans="1:4" x14ac:dyDescent="0.2">
      <c r="A1843" s="158"/>
      <c r="D1843" s="138"/>
    </row>
    <row r="1844" spans="1:4" x14ac:dyDescent="0.2">
      <c r="A1844" s="158"/>
      <c r="D1844" s="138"/>
    </row>
    <row r="1845" spans="1:4" x14ac:dyDescent="0.2">
      <c r="A1845" s="158"/>
      <c r="D1845" s="138"/>
    </row>
    <row r="1846" spans="1:4" x14ac:dyDescent="0.2">
      <c r="A1846" s="158"/>
      <c r="D1846" s="138"/>
    </row>
    <row r="1847" spans="1:4" x14ac:dyDescent="0.2">
      <c r="A1847" s="158"/>
      <c r="D1847" s="138"/>
    </row>
    <row r="1848" spans="1:4" x14ac:dyDescent="0.2">
      <c r="A1848" s="158"/>
      <c r="D1848" s="138"/>
    </row>
    <row r="1849" spans="1:4" x14ac:dyDescent="0.2">
      <c r="A1849" s="158"/>
      <c r="D1849" s="138"/>
    </row>
    <row r="1850" spans="1:4" x14ac:dyDescent="0.2">
      <c r="A1850" s="158"/>
      <c r="D1850" s="138"/>
    </row>
    <row r="1851" spans="1:4" x14ac:dyDescent="0.2">
      <c r="A1851" s="158"/>
      <c r="D1851" s="138"/>
    </row>
    <row r="1852" spans="1:4" x14ac:dyDescent="0.2">
      <c r="A1852" s="158"/>
      <c r="D1852" s="138"/>
    </row>
    <row r="1853" spans="1:4" x14ac:dyDescent="0.2">
      <c r="A1853" s="158"/>
      <c r="D1853" s="138"/>
    </row>
    <row r="1854" spans="1:4" x14ac:dyDescent="0.2">
      <c r="A1854" s="158"/>
      <c r="D1854" s="138"/>
    </row>
    <row r="1855" spans="1:4" x14ac:dyDescent="0.2">
      <c r="A1855" s="158"/>
      <c r="D1855" s="138"/>
    </row>
    <row r="1856" spans="1:4" x14ac:dyDescent="0.2">
      <c r="A1856" s="158"/>
      <c r="D1856" s="138"/>
    </row>
    <row r="1857" spans="1:4" x14ac:dyDescent="0.2">
      <c r="A1857" s="158"/>
      <c r="D1857" s="138"/>
    </row>
    <row r="1858" spans="1:4" x14ac:dyDescent="0.2">
      <c r="A1858" s="158"/>
      <c r="D1858" s="138"/>
    </row>
    <row r="1859" spans="1:4" x14ac:dyDescent="0.2">
      <c r="A1859" s="158"/>
      <c r="D1859" s="138"/>
    </row>
    <row r="1860" spans="1:4" x14ac:dyDescent="0.2">
      <c r="A1860" s="158"/>
      <c r="D1860" s="138"/>
    </row>
    <row r="1861" spans="1:4" x14ac:dyDescent="0.2">
      <c r="A1861" s="158"/>
      <c r="D1861" s="138"/>
    </row>
    <row r="1862" spans="1:4" x14ac:dyDescent="0.2">
      <c r="A1862" s="158"/>
      <c r="D1862" s="138"/>
    </row>
    <row r="1863" spans="1:4" x14ac:dyDescent="0.2">
      <c r="A1863" s="158"/>
      <c r="D1863" s="138"/>
    </row>
    <row r="1864" spans="1:4" x14ac:dyDescent="0.2">
      <c r="A1864" s="158"/>
      <c r="D1864" s="138"/>
    </row>
    <row r="1865" spans="1:4" x14ac:dyDescent="0.2">
      <c r="A1865" s="158"/>
      <c r="D1865" s="138"/>
    </row>
    <row r="1866" spans="1:4" x14ac:dyDescent="0.2">
      <c r="A1866" s="158"/>
      <c r="D1866" s="138"/>
    </row>
    <row r="1867" spans="1:4" x14ac:dyDescent="0.2">
      <c r="A1867" s="158"/>
      <c r="D1867" s="138"/>
    </row>
    <row r="1868" spans="1:4" x14ac:dyDescent="0.2">
      <c r="A1868" s="158"/>
      <c r="D1868" s="138"/>
    </row>
    <row r="1869" spans="1:4" x14ac:dyDescent="0.2">
      <c r="A1869" s="158"/>
      <c r="D1869" s="138"/>
    </row>
    <row r="1870" spans="1:4" x14ac:dyDescent="0.2">
      <c r="A1870" s="158"/>
      <c r="D1870" s="138"/>
    </row>
    <row r="1871" spans="1:4" x14ac:dyDescent="0.2">
      <c r="A1871" s="158"/>
      <c r="D1871" s="138"/>
    </row>
    <row r="1872" spans="1:4" x14ac:dyDescent="0.2">
      <c r="A1872" s="158"/>
      <c r="D1872" s="138"/>
    </row>
    <row r="1873" spans="1:4" x14ac:dyDescent="0.2">
      <c r="A1873" s="158"/>
      <c r="D1873" s="138"/>
    </row>
    <row r="1874" spans="1:4" x14ac:dyDescent="0.2">
      <c r="A1874" s="158"/>
      <c r="D1874" s="138"/>
    </row>
    <row r="1875" spans="1:4" x14ac:dyDescent="0.2">
      <c r="A1875" s="158"/>
      <c r="D1875" s="138"/>
    </row>
    <row r="1876" spans="1:4" x14ac:dyDescent="0.2">
      <c r="A1876" s="158"/>
      <c r="D1876" s="138"/>
    </row>
    <row r="1877" spans="1:4" x14ac:dyDescent="0.2">
      <c r="A1877" s="158"/>
      <c r="D1877" s="138"/>
    </row>
    <row r="1878" spans="1:4" x14ac:dyDescent="0.2">
      <c r="A1878" s="158"/>
      <c r="D1878" s="138"/>
    </row>
    <row r="1879" spans="1:4" x14ac:dyDescent="0.2">
      <c r="A1879" s="158"/>
      <c r="D1879" s="138"/>
    </row>
    <row r="1880" spans="1:4" x14ac:dyDescent="0.2">
      <c r="A1880" s="158"/>
      <c r="D1880" s="138"/>
    </row>
    <row r="1881" spans="1:4" x14ac:dyDescent="0.2">
      <c r="A1881" s="158"/>
      <c r="D1881" s="138"/>
    </row>
    <row r="1882" spans="1:4" x14ac:dyDescent="0.2">
      <c r="A1882" s="158"/>
      <c r="D1882" s="138"/>
    </row>
    <row r="1883" spans="1:4" x14ac:dyDescent="0.2">
      <c r="A1883" s="158"/>
      <c r="D1883" s="138"/>
    </row>
    <row r="1884" spans="1:4" x14ac:dyDescent="0.2">
      <c r="A1884" s="158"/>
      <c r="D1884" s="138"/>
    </row>
    <row r="1885" spans="1:4" x14ac:dyDescent="0.2">
      <c r="A1885" s="158"/>
      <c r="D1885" s="138"/>
    </row>
    <row r="1886" spans="1:4" x14ac:dyDescent="0.2">
      <c r="A1886" s="158"/>
      <c r="D1886" s="138"/>
    </row>
    <row r="1887" spans="1:4" x14ac:dyDescent="0.2">
      <c r="A1887" s="158"/>
      <c r="D1887" s="138"/>
    </row>
    <row r="1888" spans="1:4" x14ac:dyDescent="0.2">
      <c r="A1888" s="158"/>
      <c r="D1888" s="138"/>
    </row>
    <row r="1889" spans="1:4" x14ac:dyDescent="0.2">
      <c r="A1889" s="158"/>
      <c r="D1889" s="138"/>
    </row>
    <row r="1890" spans="1:4" x14ac:dyDescent="0.2">
      <c r="A1890" s="158"/>
      <c r="D1890" s="138"/>
    </row>
    <row r="1891" spans="1:4" x14ac:dyDescent="0.2">
      <c r="A1891" s="158"/>
      <c r="D1891" s="138"/>
    </row>
    <row r="1892" spans="1:4" x14ac:dyDescent="0.2">
      <c r="A1892" s="158"/>
      <c r="D1892" s="138"/>
    </row>
    <row r="1893" spans="1:4" x14ac:dyDescent="0.2">
      <c r="A1893" s="158"/>
      <c r="D1893" s="138"/>
    </row>
    <row r="1894" spans="1:4" x14ac:dyDescent="0.2">
      <c r="A1894" s="158"/>
      <c r="D1894" s="138"/>
    </row>
    <row r="1895" spans="1:4" x14ac:dyDescent="0.2">
      <c r="A1895" s="158"/>
      <c r="D1895" s="138"/>
    </row>
    <row r="1896" spans="1:4" x14ac:dyDescent="0.2">
      <c r="A1896" s="158"/>
      <c r="D1896" s="138"/>
    </row>
    <row r="1897" spans="1:4" x14ac:dyDescent="0.2">
      <c r="A1897" s="158"/>
      <c r="D1897" s="138"/>
    </row>
    <row r="1898" spans="1:4" x14ac:dyDescent="0.2">
      <c r="A1898" s="158"/>
      <c r="D1898" s="138"/>
    </row>
    <row r="1899" spans="1:4" x14ac:dyDescent="0.2">
      <c r="A1899" s="158"/>
      <c r="D1899" s="138"/>
    </row>
    <row r="1900" spans="1:4" x14ac:dyDescent="0.2">
      <c r="A1900" s="158"/>
      <c r="D1900" s="138"/>
    </row>
    <row r="1901" spans="1:4" x14ac:dyDescent="0.2">
      <c r="A1901" s="158"/>
      <c r="D1901" s="138"/>
    </row>
    <row r="1902" spans="1:4" x14ac:dyDescent="0.2">
      <c r="A1902" s="158"/>
      <c r="D1902" s="138"/>
    </row>
    <row r="1903" spans="1:4" x14ac:dyDescent="0.2">
      <c r="A1903" s="158"/>
      <c r="D1903" s="138"/>
    </row>
    <row r="1904" spans="1:4" x14ac:dyDescent="0.2">
      <c r="A1904" s="158"/>
      <c r="D1904" s="138"/>
    </row>
    <row r="1905" spans="1:4" x14ac:dyDescent="0.2">
      <c r="A1905" s="158"/>
      <c r="D1905" s="138"/>
    </row>
    <row r="1906" spans="1:4" x14ac:dyDescent="0.2">
      <c r="A1906" s="158"/>
      <c r="D1906" s="138"/>
    </row>
    <row r="1907" spans="1:4" x14ac:dyDescent="0.2">
      <c r="A1907" s="158"/>
      <c r="D1907" s="138"/>
    </row>
    <row r="1908" spans="1:4" x14ac:dyDescent="0.2">
      <c r="A1908" s="158"/>
      <c r="D1908" s="138"/>
    </row>
    <row r="1909" spans="1:4" x14ac:dyDescent="0.2">
      <c r="A1909" s="158"/>
      <c r="D1909" s="138"/>
    </row>
    <row r="1910" spans="1:4" x14ac:dyDescent="0.2">
      <c r="A1910" s="158"/>
      <c r="D1910" s="138"/>
    </row>
    <row r="1911" spans="1:4" x14ac:dyDescent="0.2">
      <c r="A1911" s="158"/>
      <c r="D1911" s="138"/>
    </row>
    <row r="1912" spans="1:4" x14ac:dyDescent="0.2">
      <c r="A1912" s="158"/>
      <c r="D1912" s="138"/>
    </row>
    <row r="1913" spans="1:4" x14ac:dyDescent="0.2">
      <c r="A1913" s="158"/>
      <c r="D1913" s="138"/>
    </row>
    <row r="1914" spans="1:4" x14ac:dyDescent="0.2">
      <c r="A1914" s="158"/>
      <c r="D1914" s="138"/>
    </row>
    <row r="1915" spans="1:4" x14ac:dyDescent="0.2">
      <c r="A1915" s="158"/>
      <c r="D1915" s="138"/>
    </row>
    <row r="1916" spans="1:4" x14ac:dyDescent="0.2">
      <c r="A1916" s="158"/>
      <c r="D1916" s="138"/>
    </row>
    <row r="1917" spans="1:4" x14ac:dyDescent="0.2">
      <c r="A1917" s="158"/>
      <c r="D1917" s="138"/>
    </row>
    <row r="1918" spans="1:4" x14ac:dyDescent="0.2">
      <c r="A1918" s="158"/>
      <c r="D1918" s="138"/>
    </row>
    <row r="1919" spans="1:4" x14ac:dyDescent="0.2">
      <c r="A1919" s="158"/>
      <c r="D1919" s="138"/>
    </row>
    <row r="1920" spans="1:4" x14ac:dyDescent="0.2">
      <c r="A1920" s="158"/>
      <c r="D1920" s="138"/>
    </row>
    <row r="1921" spans="1:4" x14ac:dyDescent="0.2">
      <c r="A1921" s="158"/>
      <c r="D1921" s="138"/>
    </row>
    <row r="1922" spans="1:4" x14ac:dyDescent="0.2">
      <c r="A1922" s="158"/>
      <c r="D1922" s="138"/>
    </row>
    <row r="1923" spans="1:4" x14ac:dyDescent="0.2">
      <c r="A1923" s="158"/>
      <c r="D1923" s="138"/>
    </row>
    <row r="1924" spans="1:4" x14ac:dyDescent="0.2">
      <c r="A1924" s="158"/>
      <c r="D1924" s="138"/>
    </row>
    <row r="1925" spans="1:4" x14ac:dyDescent="0.2">
      <c r="A1925" s="158"/>
      <c r="D1925" s="138"/>
    </row>
    <row r="1926" spans="1:4" x14ac:dyDescent="0.2">
      <c r="A1926" s="158"/>
      <c r="D1926" s="138"/>
    </row>
    <row r="1927" spans="1:4" x14ac:dyDescent="0.2">
      <c r="A1927" s="158"/>
      <c r="D1927" s="138"/>
    </row>
    <row r="1928" spans="1:4" x14ac:dyDescent="0.2">
      <c r="A1928" s="158"/>
      <c r="D1928" s="138"/>
    </row>
    <row r="1929" spans="1:4" x14ac:dyDescent="0.2">
      <c r="A1929" s="158"/>
      <c r="D1929" s="138"/>
    </row>
    <row r="1930" spans="1:4" x14ac:dyDescent="0.2">
      <c r="A1930" s="158"/>
      <c r="D1930" s="138"/>
    </row>
    <row r="1931" spans="1:4" x14ac:dyDescent="0.2">
      <c r="A1931" s="158"/>
      <c r="D1931" s="138"/>
    </row>
    <row r="1932" spans="1:4" x14ac:dyDescent="0.2">
      <c r="A1932" s="158"/>
      <c r="D1932" s="138"/>
    </row>
    <row r="1933" spans="1:4" x14ac:dyDescent="0.2">
      <c r="A1933" s="158"/>
      <c r="D1933" s="138"/>
    </row>
    <row r="1934" spans="1:4" x14ac:dyDescent="0.2">
      <c r="A1934" s="158"/>
      <c r="D1934" s="138"/>
    </row>
    <row r="1935" spans="1:4" x14ac:dyDescent="0.2">
      <c r="A1935" s="158"/>
      <c r="D1935" s="138"/>
    </row>
    <row r="1936" spans="1:4" x14ac:dyDescent="0.2">
      <c r="A1936" s="158"/>
      <c r="D1936" s="138"/>
    </row>
    <row r="1937" spans="1:4" x14ac:dyDescent="0.2">
      <c r="A1937" s="158"/>
      <c r="D1937" s="138"/>
    </row>
    <row r="1938" spans="1:4" x14ac:dyDescent="0.2">
      <c r="A1938" s="158"/>
      <c r="D1938" s="138"/>
    </row>
    <row r="1939" spans="1:4" x14ac:dyDescent="0.2">
      <c r="A1939" s="158"/>
      <c r="D1939" s="138"/>
    </row>
    <row r="1940" spans="1:4" x14ac:dyDescent="0.2">
      <c r="A1940" s="158"/>
      <c r="D1940" s="138"/>
    </row>
    <row r="1941" spans="1:4" x14ac:dyDescent="0.2">
      <c r="A1941" s="158"/>
      <c r="D1941" s="138"/>
    </row>
    <row r="1942" spans="1:4" x14ac:dyDescent="0.2">
      <c r="A1942" s="158"/>
      <c r="D1942" s="138"/>
    </row>
    <row r="1943" spans="1:4" x14ac:dyDescent="0.2">
      <c r="A1943" s="158"/>
      <c r="D1943" s="138"/>
    </row>
    <row r="1944" spans="1:4" x14ac:dyDescent="0.2">
      <c r="A1944" s="158"/>
      <c r="D1944" s="138"/>
    </row>
    <row r="1945" spans="1:4" x14ac:dyDescent="0.2">
      <c r="A1945" s="158"/>
      <c r="D1945" s="138"/>
    </row>
    <row r="1946" spans="1:4" x14ac:dyDescent="0.2">
      <c r="A1946" s="158"/>
      <c r="D1946" s="138"/>
    </row>
    <row r="1947" spans="1:4" x14ac:dyDescent="0.2">
      <c r="A1947" s="158"/>
      <c r="D1947" s="138"/>
    </row>
    <row r="1948" spans="1:4" x14ac:dyDescent="0.2">
      <c r="A1948" s="158"/>
      <c r="D1948" s="138"/>
    </row>
    <row r="1949" spans="1:4" x14ac:dyDescent="0.2">
      <c r="A1949" s="158"/>
      <c r="D1949" s="138"/>
    </row>
    <row r="1950" spans="1:4" x14ac:dyDescent="0.2">
      <c r="A1950" s="158"/>
      <c r="D1950" s="138"/>
    </row>
    <row r="1951" spans="1:4" x14ac:dyDescent="0.2">
      <c r="A1951" s="158"/>
      <c r="D1951" s="138"/>
    </row>
    <row r="1952" spans="1:4" x14ac:dyDescent="0.2">
      <c r="A1952" s="158"/>
      <c r="D1952" s="138"/>
    </row>
    <row r="1953" spans="1:4" x14ac:dyDescent="0.2">
      <c r="A1953" s="158"/>
      <c r="D1953" s="138"/>
    </row>
    <row r="1954" spans="1:4" x14ac:dyDescent="0.2">
      <c r="A1954" s="158"/>
      <c r="D1954" s="138"/>
    </row>
    <row r="1955" spans="1:4" x14ac:dyDescent="0.2">
      <c r="A1955" s="158"/>
      <c r="D1955" s="138"/>
    </row>
    <row r="1956" spans="1:4" x14ac:dyDescent="0.2">
      <c r="A1956" s="158"/>
      <c r="D1956" s="138"/>
    </row>
    <row r="1957" spans="1:4" x14ac:dyDescent="0.2">
      <c r="A1957" s="158"/>
      <c r="D1957" s="138"/>
    </row>
    <row r="1958" spans="1:4" x14ac:dyDescent="0.2">
      <c r="A1958" s="158"/>
      <c r="D1958" s="138"/>
    </row>
    <row r="1959" spans="1:4" x14ac:dyDescent="0.2">
      <c r="A1959" s="158"/>
      <c r="D1959" s="138"/>
    </row>
    <row r="1960" spans="1:4" x14ac:dyDescent="0.2">
      <c r="A1960" s="158"/>
      <c r="D1960" s="138"/>
    </row>
    <row r="1961" spans="1:4" x14ac:dyDescent="0.2">
      <c r="A1961" s="158"/>
      <c r="D1961" s="138"/>
    </row>
    <row r="1962" spans="1:4" x14ac:dyDescent="0.2">
      <c r="A1962" s="158"/>
      <c r="D1962" s="138"/>
    </row>
    <row r="1963" spans="1:4" x14ac:dyDescent="0.2">
      <c r="A1963" s="158"/>
      <c r="D1963" s="138"/>
    </row>
    <row r="1964" spans="1:4" x14ac:dyDescent="0.2">
      <c r="A1964" s="158"/>
      <c r="D1964" s="138"/>
    </row>
    <row r="1965" spans="1:4" x14ac:dyDescent="0.2">
      <c r="A1965" s="158"/>
      <c r="D1965" s="138"/>
    </row>
    <row r="1966" spans="1:4" x14ac:dyDescent="0.2">
      <c r="A1966" s="158"/>
      <c r="D1966" s="138"/>
    </row>
    <row r="1967" spans="1:4" x14ac:dyDescent="0.2">
      <c r="A1967" s="158"/>
      <c r="D1967" s="138"/>
    </row>
    <row r="1968" spans="1:4" x14ac:dyDescent="0.2">
      <c r="A1968" s="158"/>
      <c r="D1968" s="138"/>
    </row>
    <row r="1969" spans="1:4" x14ac:dyDescent="0.2">
      <c r="A1969" s="158"/>
      <c r="D1969" s="138"/>
    </row>
    <row r="1970" spans="1:4" x14ac:dyDescent="0.2">
      <c r="A1970" s="158"/>
      <c r="D1970" s="138"/>
    </row>
    <row r="1971" spans="1:4" x14ac:dyDescent="0.2">
      <c r="A1971" s="158"/>
      <c r="D1971" s="138"/>
    </row>
    <row r="1972" spans="1:4" x14ac:dyDescent="0.2">
      <c r="A1972" s="158"/>
      <c r="D1972" s="138"/>
    </row>
    <row r="1973" spans="1:4" x14ac:dyDescent="0.2">
      <c r="A1973" s="158"/>
      <c r="D1973" s="138"/>
    </row>
    <row r="1974" spans="1:4" x14ac:dyDescent="0.2">
      <c r="A1974" s="158"/>
      <c r="D1974" s="138"/>
    </row>
    <row r="1975" spans="1:4" x14ac:dyDescent="0.2">
      <c r="A1975" s="158"/>
      <c r="D1975" s="138"/>
    </row>
    <row r="1976" spans="1:4" x14ac:dyDescent="0.2">
      <c r="A1976" s="158"/>
      <c r="D1976" s="138"/>
    </row>
    <row r="1977" spans="1:4" x14ac:dyDescent="0.2">
      <c r="A1977" s="158"/>
      <c r="D1977" s="138"/>
    </row>
    <row r="1978" spans="1:4" x14ac:dyDescent="0.2">
      <c r="A1978" s="158"/>
      <c r="D1978" s="138"/>
    </row>
    <row r="1979" spans="1:4" x14ac:dyDescent="0.2">
      <c r="A1979" s="158"/>
      <c r="D1979" s="138"/>
    </row>
    <row r="1980" spans="1:4" x14ac:dyDescent="0.2">
      <c r="A1980" s="158"/>
      <c r="D1980" s="138"/>
    </row>
    <row r="1981" spans="1:4" x14ac:dyDescent="0.2">
      <c r="A1981" s="158"/>
      <c r="D1981" s="138"/>
    </row>
    <row r="1982" spans="1:4" x14ac:dyDescent="0.2">
      <c r="A1982" s="158"/>
      <c r="D1982" s="138"/>
    </row>
    <row r="1983" spans="1:4" x14ac:dyDescent="0.2">
      <c r="A1983" s="158"/>
      <c r="D1983" s="138"/>
    </row>
    <row r="1984" spans="1:4" x14ac:dyDescent="0.2">
      <c r="A1984" s="158"/>
      <c r="D1984" s="138"/>
    </row>
    <row r="1985" spans="1:4" x14ac:dyDescent="0.2">
      <c r="A1985" s="158"/>
      <c r="D1985" s="138"/>
    </row>
    <row r="1986" spans="1:4" x14ac:dyDescent="0.2">
      <c r="A1986" s="158"/>
      <c r="D1986" s="138"/>
    </row>
    <row r="1987" spans="1:4" x14ac:dyDescent="0.2">
      <c r="A1987" s="158"/>
      <c r="D1987" s="138"/>
    </row>
    <row r="1988" spans="1:4" x14ac:dyDescent="0.2">
      <c r="A1988" s="158"/>
      <c r="D1988" s="138"/>
    </row>
    <row r="1989" spans="1:4" x14ac:dyDescent="0.2">
      <c r="A1989" s="158"/>
      <c r="D1989" s="138"/>
    </row>
    <row r="1990" spans="1:4" x14ac:dyDescent="0.2">
      <c r="A1990" s="158"/>
      <c r="D1990" s="138"/>
    </row>
    <row r="1991" spans="1:4" x14ac:dyDescent="0.2">
      <c r="A1991" s="158"/>
      <c r="D1991" s="138"/>
    </row>
    <row r="1992" spans="1:4" x14ac:dyDescent="0.2">
      <c r="A1992" s="158"/>
      <c r="D1992" s="138"/>
    </row>
    <row r="1993" spans="1:4" x14ac:dyDescent="0.2">
      <c r="A1993" s="158"/>
      <c r="D1993" s="138"/>
    </row>
    <row r="1994" spans="1:4" x14ac:dyDescent="0.2">
      <c r="A1994" s="158"/>
      <c r="D1994" s="138"/>
    </row>
    <row r="1995" spans="1:4" x14ac:dyDescent="0.2">
      <c r="A1995" s="158"/>
      <c r="D1995" s="138"/>
    </row>
    <row r="1996" spans="1:4" x14ac:dyDescent="0.2">
      <c r="A1996" s="158"/>
      <c r="D1996" s="138"/>
    </row>
    <row r="1997" spans="1:4" x14ac:dyDescent="0.2">
      <c r="A1997" s="158"/>
      <c r="D1997" s="138"/>
    </row>
    <row r="1998" spans="1:4" x14ac:dyDescent="0.2">
      <c r="A1998" s="158"/>
      <c r="D1998" s="138"/>
    </row>
    <row r="1999" spans="1:4" x14ac:dyDescent="0.2">
      <c r="A1999" s="158"/>
      <c r="D1999" s="138"/>
    </row>
    <row r="2000" spans="1:4" x14ac:dyDescent="0.2">
      <c r="A2000" s="158"/>
      <c r="D2000" s="138"/>
    </row>
    <row r="2001" spans="1:4" x14ac:dyDescent="0.2">
      <c r="A2001" s="158"/>
      <c r="D2001" s="138"/>
    </row>
    <row r="2002" spans="1:4" x14ac:dyDescent="0.2">
      <c r="A2002" s="158"/>
      <c r="D2002" s="138"/>
    </row>
    <row r="2003" spans="1:4" x14ac:dyDescent="0.2">
      <c r="A2003" s="158"/>
      <c r="D2003" s="138"/>
    </row>
    <row r="2004" spans="1:4" x14ac:dyDescent="0.2">
      <c r="A2004" s="158"/>
      <c r="D2004" s="138"/>
    </row>
    <row r="2005" spans="1:4" x14ac:dyDescent="0.2">
      <c r="A2005" s="158"/>
      <c r="D2005" s="138"/>
    </row>
    <row r="2006" spans="1:4" x14ac:dyDescent="0.2">
      <c r="A2006" s="158"/>
      <c r="D2006" s="138"/>
    </row>
    <row r="2007" spans="1:4" x14ac:dyDescent="0.2">
      <c r="A2007" s="158"/>
      <c r="D2007" s="138"/>
    </row>
    <row r="2008" spans="1:4" x14ac:dyDescent="0.2">
      <c r="A2008" s="158"/>
      <c r="D2008" s="138"/>
    </row>
    <row r="2009" spans="1:4" x14ac:dyDescent="0.2">
      <c r="A2009" s="158"/>
      <c r="D2009" s="138"/>
    </row>
    <row r="2010" spans="1:4" x14ac:dyDescent="0.2">
      <c r="A2010" s="158"/>
      <c r="D2010" s="138"/>
    </row>
    <row r="2011" spans="1:4" x14ac:dyDescent="0.2">
      <c r="A2011" s="158"/>
      <c r="D2011" s="138"/>
    </row>
    <row r="2012" spans="1:4" x14ac:dyDescent="0.2">
      <c r="A2012" s="158"/>
      <c r="D2012" s="138"/>
    </row>
    <row r="2013" spans="1:4" x14ac:dyDescent="0.2">
      <c r="A2013" s="158"/>
      <c r="D2013" s="138"/>
    </row>
    <row r="2014" spans="1:4" x14ac:dyDescent="0.2">
      <c r="A2014" s="158"/>
      <c r="D2014" s="138"/>
    </row>
    <row r="2015" spans="1:4" x14ac:dyDescent="0.2">
      <c r="A2015" s="158"/>
      <c r="D2015" s="138"/>
    </row>
    <row r="2016" spans="1:4" x14ac:dyDescent="0.2">
      <c r="A2016" s="158"/>
      <c r="D2016" s="138"/>
    </row>
    <row r="2017" spans="1:4" x14ac:dyDescent="0.2">
      <c r="A2017" s="158"/>
      <c r="D2017" s="138"/>
    </row>
    <row r="2018" spans="1:4" x14ac:dyDescent="0.2">
      <c r="A2018" s="158"/>
      <c r="D2018" s="138"/>
    </row>
    <row r="2019" spans="1:4" x14ac:dyDescent="0.2">
      <c r="A2019" s="158"/>
      <c r="D2019" s="138"/>
    </row>
    <row r="2020" spans="1:4" x14ac:dyDescent="0.2">
      <c r="A2020" s="158"/>
      <c r="D2020" s="138"/>
    </row>
    <row r="2021" spans="1:4" x14ac:dyDescent="0.2">
      <c r="A2021" s="158"/>
      <c r="D2021" s="138"/>
    </row>
    <row r="2022" spans="1:4" x14ac:dyDescent="0.2">
      <c r="A2022" s="158"/>
      <c r="D2022" s="138"/>
    </row>
    <row r="2023" spans="1:4" x14ac:dyDescent="0.2">
      <c r="A2023" s="158"/>
      <c r="D2023" s="138"/>
    </row>
    <row r="2024" spans="1:4" x14ac:dyDescent="0.2">
      <c r="A2024" s="158"/>
      <c r="D2024" s="138"/>
    </row>
    <row r="2025" spans="1:4" x14ac:dyDescent="0.2">
      <c r="A2025" s="158"/>
      <c r="D2025" s="138"/>
    </row>
    <row r="2026" spans="1:4" x14ac:dyDescent="0.2">
      <c r="A2026" s="158"/>
      <c r="D2026" s="138"/>
    </row>
    <row r="2027" spans="1:4" x14ac:dyDescent="0.2">
      <c r="A2027" s="158"/>
      <c r="D2027" s="138"/>
    </row>
    <row r="2028" spans="1:4" x14ac:dyDescent="0.2">
      <c r="A2028" s="158"/>
      <c r="D2028" s="138"/>
    </row>
    <row r="2029" spans="1:4" x14ac:dyDescent="0.2">
      <c r="A2029" s="158"/>
      <c r="D2029" s="138"/>
    </row>
    <row r="2030" spans="1:4" x14ac:dyDescent="0.2">
      <c r="A2030" s="158"/>
      <c r="D2030" s="138"/>
    </row>
    <row r="2031" spans="1:4" x14ac:dyDescent="0.2">
      <c r="A2031" s="158"/>
      <c r="D2031" s="138"/>
    </row>
    <row r="2032" spans="1:4" x14ac:dyDescent="0.2">
      <c r="A2032" s="158"/>
      <c r="D2032" s="138"/>
    </row>
    <row r="2033" spans="1:4" x14ac:dyDescent="0.2">
      <c r="A2033" s="158"/>
      <c r="D2033" s="138"/>
    </row>
    <row r="2034" spans="1:4" x14ac:dyDescent="0.2">
      <c r="A2034" s="158"/>
      <c r="D2034" s="138"/>
    </row>
    <row r="2035" spans="1:4" x14ac:dyDescent="0.2">
      <c r="A2035" s="158"/>
      <c r="D2035" s="138"/>
    </row>
    <row r="2036" spans="1:4" x14ac:dyDescent="0.2">
      <c r="A2036" s="158"/>
      <c r="D2036" s="138"/>
    </row>
    <row r="2037" spans="1:4" x14ac:dyDescent="0.2">
      <c r="A2037" s="158"/>
      <c r="D2037" s="138"/>
    </row>
    <row r="2038" spans="1:4" x14ac:dyDescent="0.2">
      <c r="A2038" s="158"/>
      <c r="D2038" s="138"/>
    </row>
    <row r="2039" spans="1:4" x14ac:dyDescent="0.2">
      <c r="A2039" s="158"/>
      <c r="D2039" s="138"/>
    </row>
    <row r="2040" spans="1:4" x14ac:dyDescent="0.2">
      <c r="A2040" s="158"/>
      <c r="D2040" s="138"/>
    </row>
    <row r="2041" spans="1:4" x14ac:dyDescent="0.2">
      <c r="A2041" s="158"/>
      <c r="D2041" s="138"/>
    </row>
    <row r="2042" spans="1:4" x14ac:dyDescent="0.2">
      <c r="A2042" s="158"/>
      <c r="D2042" s="138"/>
    </row>
    <row r="2043" spans="1:4" x14ac:dyDescent="0.2">
      <c r="A2043" s="158"/>
      <c r="D2043" s="138"/>
    </row>
    <row r="2044" spans="1:4" x14ac:dyDescent="0.2">
      <c r="A2044" s="158"/>
      <c r="D2044" s="138"/>
    </row>
    <row r="2045" spans="1:4" x14ac:dyDescent="0.2">
      <c r="A2045" s="158"/>
      <c r="D2045" s="138"/>
    </row>
    <row r="2046" spans="1:4" x14ac:dyDescent="0.2">
      <c r="A2046" s="158"/>
      <c r="D2046" s="138"/>
    </row>
    <row r="2047" spans="1:4" x14ac:dyDescent="0.2">
      <c r="A2047" s="158"/>
      <c r="D2047" s="138"/>
    </row>
    <row r="2048" spans="1:4" x14ac:dyDescent="0.2">
      <c r="A2048" s="158"/>
      <c r="D2048" s="138"/>
    </row>
    <row r="2049" spans="1:4" x14ac:dyDescent="0.2">
      <c r="A2049" s="158"/>
      <c r="D2049" s="138"/>
    </row>
    <row r="2050" spans="1:4" x14ac:dyDescent="0.2">
      <c r="A2050" s="158"/>
      <c r="D2050" s="138"/>
    </row>
    <row r="2051" spans="1:4" x14ac:dyDescent="0.2">
      <c r="A2051" s="158"/>
      <c r="D2051" s="138"/>
    </row>
    <row r="2052" spans="1:4" x14ac:dyDescent="0.2">
      <c r="A2052" s="158"/>
      <c r="D2052" s="138"/>
    </row>
    <row r="2053" spans="1:4" x14ac:dyDescent="0.2">
      <c r="A2053" s="158"/>
      <c r="D2053" s="138"/>
    </row>
    <row r="2054" spans="1:4" x14ac:dyDescent="0.2">
      <c r="A2054" s="158"/>
      <c r="D2054" s="138"/>
    </row>
    <row r="2055" spans="1:4" x14ac:dyDescent="0.2">
      <c r="A2055" s="158"/>
      <c r="D2055" s="138"/>
    </row>
    <row r="2056" spans="1:4" x14ac:dyDescent="0.2">
      <c r="A2056" s="158"/>
      <c r="D2056" s="138"/>
    </row>
    <row r="2057" spans="1:4" x14ac:dyDescent="0.2">
      <c r="A2057" s="158"/>
      <c r="D2057" s="138"/>
    </row>
    <row r="2058" spans="1:4" x14ac:dyDescent="0.2">
      <c r="A2058" s="158"/>
      <c r="D2058" s="138"/>
    </row>
    <row r="2059" spans="1:4" x14ac:dyDescent="0.2">
      <c r="A2059" s="158"/>
      <c r="D2059" s="138"/>
    </row>
    <row r="2060" spans="1:4" x14ac:dyDescent="0.2">
      <c r="A2060" s="158"/>
      <c r="D2060" s="138"/>
    </row>
    <row r="2061" spans="1:4" x14ac:dyDescent="0.2">
      <c r="A2061" s="158"/>
      <c r="D2061" s="138"/>
    </row>
    <row r="2062" spans="1:4" x14ac:dyDescent="0.2">
      <c r="A2062" s="158"/>
      <c r="D2062" s="138"/>
    </row>
    <row r="2063" spans="1:4" x14ac:dyDescent="0.2">
      <c r="A2063" s="158"/>
      <c r="D2063" s="138"/>
    </row>
    <row r="2064" spans="1:4" x14ac:dyDescent="0.2">
      <c r="A2064" s="158"/>
      <c r="D2064" s="138"/>
    </row>
    <row r="2065" spans="1:4" x14ac:dyDescent="0.2">
      <c r="A2065" s="158"/>
      <c r="D2065" s="138"/>
    </row>
    <row r="2066" spans="1:4" x14ac:dyDescent="0.2">
      <c r="A2066" s="158"/>
      <c r="D2066" s="138"/>
    </row>
    <row r="2067" spans="1:4" x14ac:dyDescent="0.2">
      <c r="A2067" s="158"/>
      <c r="D2067" s="138"/>
    </row>
    <row r="2068" spans="1:4" x14ac:dyDescent="0.2">
      <c r="A2068" s="158"/>
      <c r="D2068" s="138"/>
    </row>
    <row r="2069" spans="1:4" x14ac:dyDescent="0.2">
      <c r="A2069" s="158"/>
      <c r="D2069" s="138"/>
    </row>
    <row r="2070" spans="1:4" x14ac:dyDescent="0.2">
      <c r="A2070" s="158"/>
      <c r="D2070" s="138"/>
    </row>
    <row r="2071" spans="1:4" x14ac:dyDescent="0.2">
      <c r="A2071" s="158"/>
      <c r="D2071" s="138"/>
    </row>
    <row r="2072" spans="1:4" x14ac:dyDescent="0.2">
      <c r="A2072" s="158"/>
      <c r="D2072" s="138"/>
    </row>
    <row r="2073" spans="1:4" x14ac:dyDescent="0.2">
      <c r="A2073" s="158"/>
      <c r="D2073" s="138"/>
    </row>
    <row r="2074" spans="1:4" x14ac:dyDescent="0.2">
      <c r="A2074" s="158"/>
      <c r="D2074" s="138"/>
    </row>
    <row r="2075" spans="1:4" x14ac:dyDescent="0.2">
      <c r="A2075" s="158"/>
      <c r="D2075" s="138"/>
    </row>
    <row r="2076" spans="1:4" x14ac:dyDescent="0.2">
      <c r="A2076" s="158"/>
      <c r="D2076" s="138"/>
    </row>
    <row r="2077" spans="1:4" x14ac:dyDescent="0.2">
      <c r="A2077" s="158"/>
      <c r="D2077" s="138"/>
    </row>
    <row r="2078" spans="1:4" x14ac:dyDescent="0.2">
      <c r="A2078" s="158"/>
      <c r="D2078" s="138"/>
    </row>
    <row r="2079" spans="1:4" x14ac:dyDescent="0.2">
      <c r="A2079" s="158"/>
      <c r="D2079" s="138"/>
    </row>
    <row r="2080" spans="1:4" x14ac:dyDescent="0.2">
      <c r="A2080" s="158"/>
      <c r="D2080" s="138"/>
    </row>
    <row r="2081" spans="1:4" x14ac:dyDescent="0.2">
      <c r="A2081" s="158"/>
      <c r="D2081" s="138"/>
    </row>
    <row r="2082" spans="1:4" x14ac:dyDescent="0.2">
      <c r="A2082" s="158"/>
      <c r="D2082" s="138"/>
    </row>
    <row r="2083" spans="1:4" x14ac:dyDescent="0.2">
      <c r="A2083" s="158"/>
      <c r="D2083" s="138"/>
    </row>
    <row r="2084" spans="1:4" x14ac:dyDescent="0.2">
      <c r="A2084" s="158"/>
      <c r="D2084" s="138"/>
    </row>
    <row r="2085" spans="1:4" x14ac:dyDescent="0.2">
      <c r="A2085" s="158"/>
      <c r="D2085" s="138"/>
    </row>
    <row r="2086" spans="1:4" x14ac:dyDescent="0.2">
      <c r="A2086" s="158"/>
      <c r="D2086" s="138"/>
    </row>
    <row r="2087" spans="1:4" x14ac:dyDescent="0.2">
      <c r="A2087" s="158"/>
      <c r="D2087" s="138"/>
    </row>
    <row r="2088" spans="1:4" x14ac:dyDescent="0.2">
      <c r="A2088" s="158"/>
      <c r="D2088" s="138"/>
    </row>
    <row r="2089" spans="1:4" x14ac:dyDescent="0.2">
      <c r="A2089" s="158"/>
      <c r="D2089" s="138"/>
    </row>
    <row r="2090" spans="1:4" x14ac:dyDescent="0.2">
      <c r="A2090" s="158"/>
      <c r="D2090" s="138"/>
    </row>
    <row r="2091" spans="1:4" x14ac:dyDescent="0.2">
      <c r="A2091" s="158"/>
      <c r="D2091" s="138"/>
    </row>
    <row r="2092" spans="1:4" x14ac:dyDescent="0.2">
      <c r="A2092" s="158"/>
      <c r="D2092" s="138"/>
    </row>
    <row r="2093" spans="1:4" x14ac:dyDescent="0.2">
      <c r="A2093" s="158"/>
      <c r="D2093" s="138"/>
    </row>
    <row r="2094" spans="1:4" x14ac:dyDescent="0.2">
      <c r="A2094" s="158"/>
      <c r="D2094" s="138"/>
    </row>
    <row r="2095" spans="1:4" x14ac:dyDescent="0.2">
      <c r="A2095" s="158"/>
      <c r="D2095" s="138"/>
    </row>
    <row r="2096" spans="1:4" x14ac:dyDescent="0.2">
      <c r="A2096" s="158"/>
      <c r="D2096" s="138"/>
    </row>
    <row r="2097" spans="1:4" x14ac:dyDescent="0.2">
      <c r="A2097" s="158"/>
      <c r="D2097" s="138"/>
    </row>
    <row r="2098" spans="1:4" x14ac:dyDescent="0.2">
      <c r="A2098" s="158"/>
      <c r="D2098" s="138"/>
    </row>
    <row r="2099" spans="1:4" x14ac:dyDescent="0.2">
      <c r="A2099" s="158"/>
      <c r="D2099" s="138"/>
    </row>
    <row r="2100" spans="1:4" x14ac:dyDescent="0.2">
      <c r="A2100" s="158"/>
      <c r="D2100" s="138"/>
    </row>
    <row r="2101" spans="1:4" x14ac:dyDescent="0.2">
      <c r="A2101" s="158"/>
      <c r="D2101" s="138"/>
    </row>
    <row r="2102" spans="1:4" x14ac:dyDescent="0.2">
      <c r="A2102" s="158"/>
      <c r="D2102" s="138"/>
    </row>
    <row r="2103" spans="1:4" x14ac:dyDescent="0.2">
      <c r="A2103" s="158"/>
      <c r="D2103" s="138"/>
    </row>
    <row r="2104" spans="1:4" x14ac:dyDescent="0.2">
      <c r="A2104" s="158"/>
      <c r="D2104" s="138"/>
    </row>
    <row r="2105" spans="1:4" x14ac:dyDescent="0.2">
      <c r="A2105" s="158"/>
      <c r="D2105" s="138"/>
    </row>
    <row r="2106" spans="1:4" x14ac:dyDescent="0.2">
      <c r="A2106" s="158"/>
      <c r="D2106" s="138"/>
    </row>
    <row r="2107" spans="1:4" x14ac:dyDescent="0.2">
      <c r="A2107" s="158"/>
      <c r="D2107" s="138"/>
    </row>
    <row r="2108" spans="1:4" x14ac:dyDescent="0.2">
      <c r="A2108" s="158"/>
      <c r="D2108" s="138"/>
    </row>
    <row r="2109" spans="1:4" x14ac:dyDescent="0.2">
      <c r="A2109" s="158"/>
      <c r="D2109" s="138"/>
    </row>
    <row r="2110" spans="1:4" x14ac:dyDescent="0.2">
      <c r="A2110" s="158"/>
      <c r="D2110" s="138"/>
    </row>
    <row r="2111" spans="1:4" x14ac:dyDescent="0.2">
      <c r="A2111" s="158"/>
      <c r="D2111" s="138"/>
    </row>
    <row r="2112" spans="1:4" x14ac:dyDescent="0.2">
      <c r="A2112" s="158"/>
      <c r="D2112" s="138"/>
    </row>
    <row r="2113" spans="1:4" x14ac:dyDescent="0.2">
      <c r="A2113" s="158"/>
      <c r="D2113" s="138"/>
    </row>
    <row r="2114" spans="1:4" x14ac:dyDescent="0.2">
      <c r="A2114" s="158"/>
      <c r="D2114" s="138"/>
    </row>
    <row r="2115" spans="1:4" x14ac:dyDescent="0.2">
      <c r="A2115" s="158"/>
      <c r="D2115" s="138"/>
    </row>
    <row r="2116" spans="1:4" x14ac:dyDescent="0.2">
      <c r="A2116" s="158"/>
      <c r="D2116" s="138"/>
    </row>
    <row r="2117" spans="1:4" x14ac:dyDescent="0.2">
      <c r="A2117" s="158"/>
      <c r="D2117" s="138"/>
    </row>
    <row r="2118" spans="1:4" x14ac:dyDescent="0.2">
      <c r="A2118" s="158"/>
      <c r="D2118" s="138"/>
    </row>
    <row r="2119" spans="1:4" x14ac:dyDescent="0.2">
      <c r="A2119" s="158"/>
      <c r="D2119" s="138"/>
    </row>
    <row r="2120" spans="1:4" x14ac:dyDescent="0.2">
      <c r="A2120" s="158"/>
      <c r="D2120" s="138"/>
    </row>
    <row r="2121" spans="1:4" x14ac:dyDescent="0.2">
      <c r="A2121" s="158"/>
      <c r="D2121" s="138"/>
    </row>
    <row r="2122" spans="1:4" x14ac:dyDescent="0.2">
      <c r="A2122" s="158"/>
      <c r="D2122" s="138"/>
    </row>
    <row r="2123" spans="1:4" x14ac:dyDescent="0.2">
      <c r="A2123" s="158"/>
      <c r="D2123" s="138"/>
    </row>
    <row r="2124" spans="1:4" x14ac:dyDescent="0.2">
      <c r="A2124" s="158"/>
      <c r="D2124" s="138"/>
    </row>
    <row r="2125" spans="1:4" x14ac:dyDescent="0.2">
      <c r="A2125" s="158"/>
      <c r="D2125" s="138"/>
    </row>
    <row r="2126" spans="1:4" x14ac:dyDescent="0.2">
      <c r="A2126" s="158"/>
      <c r="D2126" s="138"/>
    </row>
    <row r="2127" spans="1:4" x14ac:dyDescent="0.2">
      <c r="A2127" s="158"/>
      <c r="D2127" s="138"/>
    </row>
    <row r="2128" spans="1:4" x14ac:dyDescent="0.2">
      <c r="A2128" s="158"/>
      <c r="D2128" s="138"/>
    </row>
    <row r="2129" spans="1:4" x14ac:dyDescent="0.2">
      <c r="A2129" s="158"/>
      <c r="D2129" s="138"/>
    </row>
    <row r="2130" spans="1:4" x14ac:dyDescent="0.2">
      <c r="A2130" s="158"/>
      <c r="D2130" s="138"/>
    </row>
    <row r="2131" spans="1:4" x14ac:dyDescent="0.2">
      <c r="A2131" s="158"/>
      <c r="D2131" s="138"/>
    </row>
    <row r="2132" spans="1:4" x14ac:dyDescent="0.2">
      <c r="A2132" s="158"/>
      <c r="D2132" s="138"/>
    </row>
    <row r="2133" spans="1:4" x14ac:dyDescent="0.2">
      <c r="A2133" s="158"/>
      <c r="D2133" s="138"/>
    </row>
    <row r="2134" spans="1:4" x14ac:dyDescent="0.2">
      <c r="A2134" s="158"/>
      <c r="D2134" s="138"/>
    </row>
    <row r="2135" spans="1:4" x14ac:dyDescent="0.2">
      <c r="A2135" s="158"/>
      <c r="D2135" s="138"/>
    </row>
    <row r="2136" spans="1:4" x14ac:dyDescent="0.2">
      <c r="A2136" s="158"/>
      <c r="D2136" s="138"/>
    </row>
    <row r="2137" spans="1:4" x14ac:dyDescent="0.2">
      <c r="A2137" s="158"/>
      <c r="D2137" s="138"/>
    </row>
    <row r="2138" spans="1:4" x14ac:dyDescent="0.2">
      <c r="A2138" s="158"/>
      <c r="D2138" s="138"/>
    </row>
    <row r="2139" spans="1:4" x14ac:dyDescent="0.2">
      <c r="A2139" s="158"/>
      <c r="D2139" s="138"/>
    </row>
    <row r="2140" spans="1:4" x14ac:dyDescent="0.2">
      <c r="A2140" s="158"/>
      <c r="D2140" s="138"/>
    </row>
    <row r="2141" spans="1:4" x14ac:dyDescent="0.2">
      <c r="A2141" s="158"/>
      <c r="D2141" s="138"/>
    </row>
    <row r="2142" spans="1:4" x14ac:dyDescent="0.2">
      <c r="A2142" s="158"/>
      <c r="D2142" s="138"/>
    </row>
    <row r="2143" spans="1:4" x14ac:dyDescent="0.2">
      <c r="A2143" s="158"/>
      <c r="D2143" s="138"/>
    </row>
    <row r="2144" spans="1:4" x14ac:dyDescent="0.2">
      <c r="A2144" s="158"/>
      <c r="D2144" s="138"/>
    </row>
    <row r="2145" spans="1:4" x14ac:dyDescent="0.2">
      <c r="A2145" s="158"/>
      <c r="D2145" s="138"/>
    </row>
    <row r="2146" spans="1:4" x14ac:dyDescent="0.2">
      <c r="A2146" s="158"/>
      <c r="D2146" s="138"/>
    </row>
    <row r="2147" spans="1:4" x14ac:dyDescent="0.2">
      <c r="A2147" s="158"/>
      <c r="D2147" s="138"/>
    </row>
    <row r="2148" spans="1:4" x14ac:dyDescent="0.2">
      <c r="A2148" s="158"/>
      <c r="D2148" s="138"/>
    </row>
    <row r="2149" spans="1:4" x14ac:dyDescent="0.2">
      <c r="A2149" s="158"/>
      <c r="D2149" s="138"/>
    </row>
    <row r="2150" spans="1:4" x14ac:dyDescent="0.2">
      <c r="A2150" s="158"/>
      <c r="D2150" s="138"/>
    </row>
    <row r="2151" spans="1:4" x14ac:dyDescent="0.2">
      <c r="A2151" s="158"/>
      <c r="D2151" s="138"/>
    </row>
    <row r="2152" spans="1:4" x14ac:dyDescent="0.2">
      <c r="A2152" s="158"/>
      <c r="D2152" s="138"/>
    </row>
    <row r="2153" spans="1:4" x14ac:dyDescent="0.2">
      <c r="A2153" s="158"/>
      <c r="D2153" s="138"/>
    </row>
    <row r="2154" spans="1:4" x14ac:dyDescent="0.2">
      <c r="A2154" s="158"/>
      <c r="D2154" s="138"/>
    </row>
    <row r="2155" spans="1:4" x14ac:dyDescent="0.2">
      <c r="A2155" s="158"/>
      <c r="D2155" s="138"/>
    </row>
    <row r="2156" spans="1:4" x14ac:dyDescent="0.2">
      <c r="A2156" s="158"/>
      <c r="D2156" s="138"/>
    </row>
    <row r="2157" spans="1:4" x14ac:dyDescent="0.2">
      <c r="A2157" s="158"/>
      <c r="D2157" s="138"/>
    </row>
    <row r="2158" spans="1:4" x14ac:dyDescent="0.2">
      <c r="A2158" s="158"/>
      <c r="D2158" s="138"/>
    </row>
    <row r="2159" spans="1:4" x14ac:dyDescent="0.2">
      <c r="A2159" s="158"/>
      <c r="D2159" s="138"/>
    </row>
    <row r="2160" spans="1:4" x14ac:dyDescent="0.2">
      <c r="A2160" s="158"/>
      <c r="D2160" s="138"/>
    </row>
    <row r="2161" spans="1:4" x14ac:dyDescent="0.2">
      <c r="A2161" s="158"/>
      <c r="D2161" s="138"/>
    </row>
    <row r="2162" spans="1:4" x14ac:dyDescent="0.2">
      <c r="A2162" s="158"/>
      <c r="D2162" s="138"/>
    </row>
    <row r="2163" spans="1:4" x14ac:dyDescent="0.2">
      <c r="A2163" s="158"/>
      <c r="D2163" s="138"/>
    </row>
    <row r="2164" spans="1:4" x14ac:dyDescent="0.2">
      <c r="A2164" s="158"/>
      <c r="D2164" s="138"/>
    </row>
    <row r="2165" spans="1:4" x14ac:dyDescent="0.2">
      <c r="A2165" s="158"/>
      <c r="D2165" s="138"/>
    </row>
    <row r="2166" spans="1:4" x14ac:dyDescent="0.2">
      <c r="A2166" s="158"/>
      <c r="D2166" s="138"/>
    </row>
    <row r="2167" spans="1:4" x14ac:dyDescent="0.2">
      <c r="A2167" s="158"/>
      <c r="D2167" s="138"/>
    </row>
    <row r="2168" spans="1:4" x14ac:dyDescent="0.2">
      <c r="A2168" s="158"/>
      <c r="D2168" s="138"/>
    </row>
    <row r="2169" spans="1:4" x14ac:dyDescent="0.2">
      <c r="A2169" s="158"/>
      <c r="D2169" s="138"/>
    </row>
    <row r="2170" spans="1:4" x14ac:dyDescent="0.2">
      <c r="A2170" s="158"/>
      <c r="D2170" s="138"/>
    </row>
    <row r="2171" spans="1:4" x14ac:dyDescent="0.2">
      <c r="A2171" s="158"/>
      <c r="D2171" s="138"/>
    </row>
    <row r="2172" spans="1:4" x14ac:dyDescent="0.2">
      <c r="A2172" s="158"/>
      <c r="D2172" s="138"/>
    </row>
    <row r="2173" spans="1:4" x14ac:dyDescent="0.2">
      <c r="A2173" s="158"/>
      <c r="D2173" s="138"/>
    </row>
    <row r="2174" spans="1:4" x14ac:dyDescent="0.2">
      <c r="A2174" s="158"/>
      <c r="D2174" s="138"/>
    </row>
    <row r="2175" spans="1:4" x14ac:dyDescent="0.2">
      <c r="A2175" s="158"/>
      <c r="D2175" s="138"/>
    </row>
    <row r="2176" spans="1:4" x14ac:dyDescent="0.2">
      <c r="A2176" s="158"/>
      <c r="D2176" s="138"/>
    </row>
    <row r="2177" spans="1:4" x14ac:dyDescent="0.2">
      <c r="A2177" s="158"/>
      <c r="D2177" s="138"/>
    </row>
    <row r="2178" spans="1:4" x14ac:dyDescent="0.2">
      <c r="A2178" s="158"/>
      <c r="D2178" s="138"/>
    </row>
    <row r="2179" spans="1:4" x14ac:dyDescent="0.2">
      <c r="A2179" s="158"/>
      <c r="D2179" s="138"/>
    </row>
    <row r="2180" spans="1:4" x14ac:dyDescent="0.2">
      <c r="A2180" s="158"/>
      <c r="D2180" s="138"/>
    </row>
    <row r="2181" spans="1:4" x14ac:dyDescent="0.2">
      <c r="A2181" s="158"/>
      <c r="D2181" s="138"/>
    </row>
    <row r="2182" spans="1:4" x14ac:dyDescent="0.2">
      <c r="A2182" s="158"/>
      <c r="D2182" s="138"/>
    </row>
    <row r="2183" spans="1:4" x14ac:dyDescent="0.2">
      <c r="A2183" s="158"/>
      <c r="D2183" s="138"/>
    </row>
    <row r="2184" spans="1:4" x14ac:dyDescent="0.2">
      <c r="A2184" s="158"/>
      <c r="D2184" s="138"/>
    </row>
    <row r="2185" spans="1:4" x14ac:dyDescent="0.2">
      <c r="A2185" s="158"/>
      <c r="D2185" s="138"/>
    </row>
    <row r="2186" spans="1:4" x14ac:dyDescent="0.2">
      <c r="A2186" s="158"/>
      <c r="D2186" s="138"/>
    </row>
    <row r="2187" spans="1:4" x14ac:dyDescent="0.2">
      <c r="A2187" s="158"/>
      <c r="D2187" s="138"/>
    </row>
    <row r="2188" spans="1:4" x14ac:dyDescent="0.2">
      <c r="A2188" s="158"/>
      <c r="D2188" s="138"/>
    </row>
    <row r="2189" spans="1:4" x14ac:dyDescent="0.2">
      <c r="A2189" s="158"/>
      <c r="D2189" s="138"/>
    </row>
    <row r="2190" spans="1:4" x14ac:dyDescent="0.2">
      <c r="A2190" s="158"/>
      <c r="D2190" s="138"/>
    </row>
    <row r="2191" spans="1:4" x14ac:dyDescent="0.2">
      <c r="A2191" s="158"/>
      <c r="D2191" s="138"/>
    </row>
    <row r="2192" spans="1:4" x14ac:dyDescent="0.2">
      <c r="A2192" s="158"/>
      <c r="D2192" s="138"/>
    </row>
    <row r="2193" spans="1:4" x14ac:dyDescent="0.2">
      <c r="A2193" s="158"/>
      <c r="D2193" s="138"/>
    </row>
    <row r="2194" spans="1:4" x14ac:dyDescent="0.2">
      <c r="A2194" s="158"/>
      <c r="D2194" s="138"/>
    </row>
    <row r="2195" spans="1:4" x14ac:dyDescent="0.2">
      <c r="A2195" s="158"/>
      <c r="D2195" s="138"/>
    </row>
    <row r="2196" spans="1:4" x14ac:dyDescent="0.2">
      <c r="A2196" s="158"/>
      <c r="D2196" s="138"/>
    </row>
    <row r="2197" spans="1:4" x14ac:dyDescent="0.2">
      <c r="A2197" s="158"/>
      <c r="D2197" s="138"/>
    </row>
    <row r="2198" spans="1:4" x14ac:dyDescent="0.2">
      <c r="A2198" s="158"/>
      <c r="D2198" s="138"/>
    </row>
    <row r="2199" spans="1:4" x14ac:dyDescent="0.2">
      <c r="A2199" s="158"/>
      <c r="D2199" s="138"/>
    </row>
    <row r="2200" spans="1:4" x14ac:dyDescent="0.2">
      <c r="A2200" s="158"/>
      <c r="D2200" s="138"/>
    </row>
    <row r="2201" spans="1:4" x14ac:dyDescent="0.2">
      <c r="A2201" s="158"/>
      <c r="D2201" s="138"/>
    </row>
    <row r="2202" spans="1:4" x14ac:dyDescent="0.2">
      <c r="A2202" s="158"/>
      <c r="D2202" s="138"/>
    </row>
    <row r="2203" spans="1:4" x14ac:dyDescent="0.2">
      <c r="A2203" s="158"/>
      <c r="D2203" s="138"/>
    </row>
    <row r="2204" spans="1:4" x14ac:dyDescent="0.2">
      <c r="A2204" s="158"/>
      <c r="D2204" s="138"/>
    </row>
    <row r="2205" spans="1:4" x14ac:dyDescent="0.2">
      <c r="A2205" s="158"/>
      <c r="D2205" s="138"/>
    </row>
    <row r="2206" spans="1:4" x14ac:dyDescent="0.2">
      <c r="A2206" s="158"/>
      <c r="D2206" s="138"/>
    </row>
    <row r="2207" spans="1:4" x14ac:dyDescent="0.2">
      <c r="A2207" s="158"/>
      <c r="D2207" s="138"/>
    </row>
    <row r="2208" spans="1:4" x14ac:dyDescent="0.2">
      <c r="A2208" s="158"/>
      <c r="D2208" s="138"/>
    </row>
    <row r="2209" spans="1:4" x14ac:dyDescent="0.2">
      <c r="A2209" s="158"/>
      <c r="D2209" s="138"/>
    </row>
    <row r="2210" spans="1:4" x14ac:dyDescent="0.2">
      <c r="A2210" s="158"/>
      <c r="D2210" s="138"/>
    </row>
    <row r="2211" spans="1:4" x14ac:dyDescent="0.2">
      <c r="A2211" s="158"/>
      <c r="D2211" s="138"/>
    </row>
    <row r="2212" spans="1:4" x14ac:dyDescent="0.2">
      <c r="A2212" s="158"/>
      <c r="D2212" s="138"/>
    </row>
    <row r="2213" spans="1:4" x14ac:dyDescent="0.2">
      <c r="A2213" s="158"/>
      <c r="D2213" s="138"/>
    </row>
    <row r="2214" spans="1:4" x14ac:dyDescent="0.2">
      <c r="A2214" s="158"/>
      <c r="D2214" s="138"/>
    </row>
    <row r="2215" spans="1:4" x14ac:dyDescent="0.2">
      <c r="A2215" s="158"/>
      <c r="D2215" s="138"/>
    </row>
    <row r="2216" spans="1:4" x14ac:dyDescent="0.2">
      <c r="A2216" s="158"/>
      <c r="D2216" s="138"/>
    </row>
    <row r="2217" spans="1:4" x14ac:dyDescent="0.2">
      <c r="A2217" s="158"/>
      <c r="D2217" s="138"/>
    </row>
    <row r="2218" spans="1:4" x14ac:dyDescent="0.2">
      <c r="A2218" s="158"/>
      <c r="D2218" s="138"/>
    </row>
    <row r="2219" spans="1:4" x14ac:dyDescent="0.2">
      <c r="A2219" s="158"/>
      <c r="D2219" s="138"/>
    </row>
    <row r="2220" spans="1:4" x14ac:dyDescent="0.2">
      <c r="A2220" s="158"/>
      <c r="D2220" s="138"/>
    </row>
    <row r="2221" spans="1:4" x14ac:dyDescent="0.2">
      <c r="A2221" s="158"/>
      <c r="D2221" s="138"/>
    </row>
    <row r="2222" spans="1:4" x14ac:dyDescent="0.2">
      <c r="A2222" s="158"/>
      <c r="D2222" s="138"/>
    </row>
    <row r="2223" spans="1:4" x14ac:dyDescent="0.2">
      <c r="A2223" s="158"/>
      <c r="D2223" s="138"/>
    </row>
    <row r="2224" spans="1:4" x14ac:dyDescent="0.2">
      <c r="A2224" s="158"/>
      <c r="D2224" s="138"/>
    </row>
    <row r="2225" spans="1:4" x14ac:dyDescent="0.2">
      <c r="A2225" s="158"/>
      <c r="D2225" s="138"/>
    </row>
    <row r="2226" spans="1:4" x14ac:dyDescent="0.2">
      <c r="A2226" s="158"/>
      <c r="D2226" s="138"/>
    </row>
    <row r="2227" spans="1:4" x14ac:dyDescent="0.2">
      <c r="A2227" s="158"/>
      <c r="D2227" s="138"/>
    </row>
    <row r="2228" spans="1:4" x14ac:dyDescent="0.2">
      <c r="A2228" s="158"/>
      <c r="D2228" s="138"/>
    </row>
    <row r="2229" spans="1:4" x14ac:dyDescent="0.2">
      <c r="A2229" s="158"/>
      <c r="D2229" s="138"/>
    </row>
    <row r="2230" spans="1:4" x14ac:dyDescent="0.2">
      <c r="A2230" s="158"/>
      <c r="D2230" s="138"/>
    </row>
    <row r="2231" spans="1:4" x14ac:dyDescent="0.2">
      <c r="A2231" s="158"/>
      <c r="D2231" s="138"/>
    </row>
    <row r="2232" spans="1:4" x14ac:dyDescent="0.2">
      <c r="A2232" s="158"/>
      <c r="D2232" s="138"/>
    </row>
    <row r="2233" spans="1:4" x14ac:dyDescent="0.2">
      <c r="A2233" s="158"/>
      <c r="D2233" s="138"/>
    </row>
    <row r="2234" spans="1:4" x14ac:dyDescent="0.2">
      <c r="A2234" s="158"/>
      <c r="D2234" s="138"/>
    </row>
    <row r="2235" spans="1:4" x14ac:dyDescent="0.2">
      <c r="A2235" s="158"/>
      <c r="D2235" s="138"/>
    </row>
    <row r="2236" spans="1:4" x14ac:dyDescent="0.2">
      <c r="A2236" s="158"/>
      <c r="D2236" s="138"/>
    </row>
    <row r="2237" spans="1:4" x14ac:dyDescent="0.2">
      <c r="A2237" s="158"/>
      <c r="D2237" s="138"/>
    </row>
    <row r="2238" spans="1:4" x14ac:dyDescent="0.2">
      <c r="A2238" s="158"/>
      <c r="D2238" s="138"/>
    </row>
    <row r="2239" spans="1:4" x14ac:dyDescent="0.2">
      <c r="A2239" s="158"/>
      <c r="D2239" s="138"/>
    </row>
    <row r="2240" spans="1:4" x14ac:dyDescent="0.2">
      <c r="A2240" s="158"/>
      <c r="D2240" s="138"/>
    </row>
    <row r="2241" spans="1:4" x14ac:dyDescent="0.2">
      <c r="A2241" s="158"/>
      <c r="D2241" s="138"/>
    </row>
    <row r="2242" spans="1:4" x14ac:dyDescent="0.2">
      <c r="A2242" s="158"/>
      <c r="D2242" s="138"/>
    </row>
    <row r="2243" spans="1:4" x14ac:dyDescent="0.2">
      <c r="A2243" s="158"/>
      <c r="D2243" s="138"/>
    </row>
    <row r="2244" spans="1:4" x14ac:dyDescent="0.2">
      <c r="A2244" s="158"/>
      <c r="D2244" s="138"/>
    </row>
    <row r="2245" spans="1:4" x14ac:dyDescent="0.2">
      <c r="A2245" s="158"/>
      <c r="D2245" s="138"/>
    </row>
    <row r="2246" spans="1:4" x14ac:dyDescent="0.2">
      <c r="A2246" s="158"/>
      <c r="D2246" s="138"/>
    </row>
    <row r="2247" spans="1:4" x14ac:dyDescent="0.2">
      <c r="A2247" s="158"/>
      <c r="D2247" s="138"/>
    </row>
    <row r="2248" spans="1:4" x14ac:dyDescent="0.2">
      <c r="A2248" s="158"/>
      <c r="D2248" s="138"/>
    </row>
    <row r="2249" spans="1:4" x14ac:dyDescent="0.2">
      <c r="A2249" s="158"/>
      <c r="D2249" s="138"/>
    </row>
    <row r="2250" spans="1:4" x14ac:dyDescent="0.2">
      <c r="A2250" s="158"/>
      <c r="D2250" s="138"/>
    </row>
    <row r="2251" spans="1:4" x14ac:dyDescent="0.2">
      <c r="A2251" s="158"/>
      <c r="D2251" s="138"/>
    </row>
    <row r="2252" spans="1:4" x14ac:dyDescent="0.2">
      <c r="A2252" s="158"/>
      <c r="D2252" s="138"/>
    </row>
    <row r="2253" spans="1:4" x14ac:dyDescent="0.2">
      <c r="A2253" s="158"/>
      <c r="D2253" s="138"/>
    </row>
    <row r="2254" spans="1:4" x14ac:dyDescent="0.2">
      <c r="A2254" s="158"/>
      <c r="D2254" s="138"/>
    </row>
    <row r="2255" spans="1:4" x14ac:dyDescent="0.2">
      <c r="A2255" s="158"/>
      <c r="D2255" s="138"/>
    </row>
    <row r="2256" spans="1:4" x14ac:dyDescent="0.2">
      <c r="A2256" s="158"/>
      <c r="D2256" s="138"/>
    </row>
    <row r="2257" spans="1:4" x14ac:dyDescent="0.2">
      <c r="A2257" s="158"/>
      <c r="D2257" s="138"/>
    </row>
    <row r="2258" spans="1:4" x14ac:dyDescent="0.2">
      <c r="A2258" s="158"/>
      <c r="D2258" s="138"/>
    </row>
    <row r="2259" spans="1:4" x14ac:dyDescent="0.2">
      <c r="A2259" s="158"/>
      <c r="D2259" s="138"/>
    </row>
    <row r="2260" spans="1:4" x14ac:dyDescent="0.2">
      <c r="A2260" s="158"/>
      <c r="D2260" s="138"/>
    </row>
    <row r="2261" spans="1:4" x14ac:dyDescent="0.2">
      <c r="A2261" s="158"/>
      <c r="D2261" s="138"/>
    </row>
    <row r="2262" spans="1:4" x14ac:dyDescent="0.2">
      <c r="A2262" s="158"/>
      <c r="D2262" s="138"/>
    </row>
    <row r="2263" spans="1:4" x14ac:dyDescent="0.2">
      <c r="A2263" s="158"/>
      <c r="D2263" s="138"/>
    </row>
    <row r="2264" spans="1:4" x14ac:dyDescent="0.2">
      <c r="A2264" s="158"/>
      <c r="D2264" s="138"/>
    </row>
    <row r="2265" spans="1:4" x14ac:dyDescent="0.2">
      <c r="A2265" s="158"/>
      <c r="D2265" s="138"/>
    </row>
    <row r="2266" spans="1:4" x14ac:dyDescent="0.2">
      <c r="A2266" s="158"/>
      <c r="D2266" s="138"/>
    </row>
    <row r="2267" spans="1:4" x14ac:dyDescent="0.2">
      <c r="A2267" s="158"/>
      <c r="D2267" s="138"/>
    </row>
    <row r="2268" spans="1:4" x14ac:dyDescent="0.2">
      <c r="A2268" s="158"/>
      <c r="D2268" s="138"/>
    </row>
    <row r="2269" spans="1:4" x14ac:dyDescent="0.2">
      <c r="A2269" s="158"/>
      <c r="D2269" s="138"/>
    </row>
    <row r="2270" spans="1:4" x14ac:dyDescent="0.2">
      <c r="A2270" s="158"/>
      <c r="D2270" s="138"/>
    </row>
    <row r="2271" spans="1:4" x14ac:dyDescent="0.2">
      <c r="A2271" s="158"/>
      <c r="D2271" s="138"/>
    </row>
    <row r="2272" spans="1:4" x14ac:dyDescent="0.2">
      <c r="A2272" s="158"/>
      <c r="D2272" s="138"/>
    </row>
    <row r="2273" spans="1:4" x14ac:dyDescent="0.2">
      <c r="A2273" s="158"/>
      <c r="D2273" s="138"/>
    </row>
    <row r="2274" spans="1:4" x14ac:dyDescent="0.2">
      <c r="A2274" s="158"/>
      <c r="D2274" s="138"/>
    </row>
    <row r="2275" spans="1:4" x14ac:dyDescent="0.2">
      <c r="A2275" s="158"/>
      <c r="D2275" s="138"/>
    </row>
    <row r="2276" spans="1:4" x14ac:dyDescent="0.2">
      <c r="A2276" s="158"/>
      <c r="D2276" s="138"/>
    </row>
    <row r="2277" spans="1:4" x14ac:dyDescent="0.2">
      <c r="A2277" s="158"/>
      <c r="D2277" s="138"/>
    </row>
    <row r="2278" spans="1:4" x14ac:dyDescent="0.2">
      <c r="A2278" s="158"/>
      <c r="D2278" s="138"/>
    </row>
    <row r="2279" spans="1:4" x14ac:dyDescent="0.2">
      <c r="A2279" s="158"/>
      <c r="D2279" s="138"/>
    </row>
    <row r="2280" spans="1:4" x14ac:dyDescent="0.2">
      <c r="A2280" s="158"/>
      <c r="D2280" s="138"/>
    </row>
    <row r="2281" spans="1:4" x14ac:dyDescent="0.2">
      <c r="A2281" s="158"/>
      <c r="D2281" s="138"/>
    </row>
    <row r="2282" spans="1:4" x14ac:dyDescent="0.2">
      <c r="A2282" s="158"/>
      <c r="D2282" s="138"/>
    </row>
    <row r="2283" spans="1:4" x14ac:dyDescent="0.2">
      <c r="A2283" s="158"/>
      <c r="D2283" s="138"/>
    </row>
    <row r="2284" spans="1:4" x14ac:dyDescent="0.2">
      <c r="A2284" s="158"/>
      <c r="D2284" s="138"/>
    </row>
    <row r="2285" spans="1:4" x14ac:dyDescent="0.2">
      <c r="A2285" s="158"/>
      <c r="D2285" s="138"/>
    </row>
    <row r="2286" spans="1:4" x14ac:dyDescent="0.2">
      <c r="A2286" s="158"/>
      <c r="D2286" s="138"/>
    </row>
    <row r="2287" spans="1:4" x14ac:dyDescent="0.2">
      <c r="A2287" s="158"/>
      <c r="D2287" s="138"/>
    </row>
    <row r="2288" spans="1:4" x14ac:dyDescent="0.2">
      <c r="A2288" s="158"/>
      <c r="D2288" s="138"/>
    </row>
    <row r="2289" spans="1:4" x14ac:dyDescent="0.2">
      <c r="A2289" s="158"/>
      <c r="D2289" s="138"/>
    </row>
    <row r="2290" spans="1:4" x14ac:dyDescent="0.2">
      <c r="A2290" s="158"/>
      <c r="D2290" s="138"/>
    </row>
    <row r="2291" spans="1:4" x14ac:dyDescent="0.2">
      <c r="A2291" s="158"/>
      <c r="D2291" s="138"/>
    </row>
    <row r="2292" spans="1:4" x14ac:dyDescent="0.2">
      <c r="A2292" s="158"/>
      <c r="D2292" s="138"/>
    </row>
    <row r="2293" spans="1:4" x14ac:dyDescent="0.2">
      <c r="A2293" s="158"/>
      <c r="D2293" s="138"/>
    </row>
    <row r="2294" spans="1:4" x14ac:dyDescent="0.2">
      <c r="A2294" s="158"/>
      <c r="D2294" s="138"/>
    </row>
    <row r="2295" spans="1:4" x14ac:dyDescent="0.2">
      <c r="A2295" s="158"/>
      <c r="D2295" s="138"/>
    </row>
    <row r="2296" spans="1:4" x14ac:dyDescent="0.2">
      <c r="A2296" s="158"/>
      <c r="D2296" s="138"/>
    </row>
    <row r="2297" spans="1:4" x14ac:dyDescent="0.2">
      <c r="A2297" s="158"/>
      <c r="D2297" s="138"/>
    </row>
    <row r="2298" spans="1:4" x14ac:dyDescent="0.2">
      <c r="A2298" s="158"/>
      <c r="D2298" s="138"/>
    </row>
    <row r="2299" spans="1:4" x14ac:dyDescent="0.2">
      <c r="A2299" s="158"/>
      <c r="D2299" s="138"/>
    </row>
    <row r="2300" spans="1:4" x14ac:dyDescent="0.2">
      <c r="A2300" s="158"/>
      <c r="D2300" s="138"/>
    </row>
    <row r="2301" spans="1:4" x14ac:dyDescent="0.2">
      <c r="A2301" s="158"/>
      <c r="D2301" s="138"/>
    </row>
    <row r="2302" spans="1:4" x14ac:dyDescent="0.2">
      <c r="A2302" s="158"/>
      <c r="D2302" s="138"/>
    </row>
    <row r="2303" spans="1:4" x14ac:dyDescent="0.2">
      <c r="A2303" s="158"/>
      <c r="D2303" s="138"/>
    </row>
    <row r="2304" spans="1:4" x14ac:dyDescent="0.2">
      <c r="A2304" s="158"/>
      <c r="D2304" s="138"/>
    </row>
    <row r="2305" spans="1:4" x14ac:dyDescent="0.2">
      <c r="A2305" s="158"/>
      <c r="D2305" s="138"/>
    </row>
    <row r="2306" spans="1:4" x14ac:dyDescent="0.2">
      <c r="A2306" s="158"/>
      <c r="D2306" s="138"/>
    </row>
    <row r="2307" spans="1:4" x14ac:dyDescent="0.2">
      <c r="A2307" s="158"/>
      <c r="D2307" s="138"/>
    </row>
    <row r="2308" spans="1:4" x14ac:dyDescent="0.2">
      <c r="A2308" s="158"/>
      <c r="D2308" s="138"/>
    </row>
    <row r="2309" spans="1:4" x14ac:dyDescent="0.2">
      <c r="A2309" s="158"/>
      <c r="D2309" s="138"/>
    </row>
    <row r="2310" spans="1:4" x14ac:dyDescent="0.2">
      <c r="A2310" s="158"/>
      <c r="D2310" s="138"/>
    </row>
    <row r="2311" spans="1:4" x14ac:dyDescent="0.2">
      <c r="A2311" s="158"/>
      <c r="D2311" s="138"/>
    </row>
    <row r="2312" spans="1:4" x14ac:dyDescent="0.2">
      <c r="A2312" s="158"/>
      <c r="D2312" s="138"/>
    </row>
    <row r="2313" spans="1:4" x14ac:dyDescent="0.2">
      <c r="A2313" s="158"/>
      <c r="D2313" s="138"/>
    </row>
    <row r="2314" spans="1:4" x14ac:dyDescent="0.2">
      <c r="A2314" s="158"/>
      <c r="D2314" s="138"/>
    </row>
    <row r="2315" spans="1:4" x14ac:dyDescent="0.2">
      <c r="A2315" s="158"/>
      <c r="D2315" s="138"/>
    </row>
    <row r="2316" spans="1:4" x14ac:dyDescent="0.2">
      <c r="A2316" s="158"/>
      <c r="D2316" s="138"/>
    </row>
    <row r="2317" spans="1:4" x14ac:dyDescent="0.2">
      <c r="A2317" s="158"/>
      <c r="D2317" s="138"/>
    </row>
    <row r="2318" spans="1:4" x14ac:dyDescent="0.2">
      <c r="A2318" s="158"/>
      <c r="D2318" s="138"/>
    </row>
    <row r="2319" spans="1:4" x14ac:dyDescent="0.2">
      <c r="A2319" s="158"/>
      <c r="D2319" s="138"/>
    </row>
    <row r="2320" spans="1:4" x14ac:dyDescent="0.2">
      <c r="A2320" s="158"/>
      <c r="D2320" s="138"/>
    </row>
    <row r="2321" spans="1:4" x14ac:dyDescent="0.2">
      <c r="A2321" s="158"/>
      <c r="D2321" s="138"/>
    </row>
    <row r="2322" spans="1:4" x14ac:dyDescent="0.2">
      <c r="A2322" s="158"/>
      <c r="D2322" s="138"/>
    </row>
    <row r="2323" spans="1:4" x14ac:dyDescent="0.2">
      <c r="A2323" s="158"/>
      <c r="D2323" s="138"/>
    </row>
    <row r="2324" spans="1:4" x14ac:dyDescent="0.2">
      <c r="A2324" s="158"/>
      <c r="D2324" s="138"/>
    </row>
    <row r="2325" spans="1:4" x14ac:dyDescent="0.2">
      <c r="A2325" s="158"/>
      <c r="D2325" s="138"/>
    </row>
    <row r="2326" spans="1:4" x14ac:dyDescent="0.2">
      <c r="A2326" s="158"/>
      <c r="D2326" s="138"/>
    </row>
    <row r="2327" spans="1:4" x14ac:dyDescent="0.2">
      <c r="A2327" s="158"/>
      <c r="D2327" s="138"/>
    </row>
    <row r="2328" spans="1:4" x14ac:dyDescent="0.2">
      <c r="A2328" s="158"/>
      <c r="D2328" s="138"/>
    </row>
    <row r="2329" spans="1:4" x14ac:dyDescent="0.2">
      <c r="A2329" s="158"/>
      <c r="D2329" s="138"/>
    </row>
    <row r="2330" spans="1:4" x14ac:dyDescent="0.2">
      <c r="A2330" s="158"/>
      <c r="D2330" s="138"/>
    </row>
    <row r="2331" spans="1:4" x14ac:dyDescent="0.2">
      <c r="A2331" s="158"/>
      <c r="D2331" s="138"/>
    </row>
    <row r="2332" spans="1:4" x14ac:dyDescent="0.2">
      <c r="A2332" s="158"/>
      <c r="D2332" s="138"/>
    </row>
    <row r="2333" spans="1:4" x14ac:dyDescent="0.2">
      <c r="A2333" s="158"/>
      <c r="D2333" s="138"/>
    </row>
    <row r="2334" spans="1:4" x14ac:dyDescent="0.2">
      <c r="A2334" s="158"/>
      <c r="D2334" s="138"/>
    </row>
    <row r="2335" spans="1:4" x14ac:dyDescent="0.2">
      <c r="A2335" s="158"/>
      <c r="D2335" s="138"/>
    </row>
    <row r="2336" spans="1:4" x14ac:dyDescent="0.2">
      <c r="A2336" s="158"/>
      <c r="D2336" s="138"/>
    </row>
    <row r="2337" spans="1:4" x14ac:dyDescent="0.2">
      <c r="A2337" s="158"/>
      <c r="D2337" s="138"/>
    </row>
    <row r="2338" spans="1:4" x14ac:dyDescent="0.2">
      <c r="A2338" s="158"/>
      <c r="D2338" s="138"/>
    </row>
    <row r="2339" spans="1:4" x14ac:dyDescent="0.2">
      <c r="A2339" s="158"/>
      <c r="D2339" s="138"/>
    </row>
    <row r="2340" spans="1:4" x14ac:dyDescent="0.2">
      <c r="A2340" s="158"/>
      <c r="D2340" s="138"/>
    </row>
    <row r="2341" spans="1:4" x14ac:dyDescent="0.2">
      <c r="A2341" s="158"/>
      <c r="D2341" s="138"/>
    </row>
    <row r="2342" spans="1:4" x14ac:dyDescent="0.2">
      <c r="A2342" s="158"/>
      <c r="D2342" s="138"/>
    </row>
    <row r="2343" spans="1:4" x14ac:dyDescent="0.2">
      <c r="A2343" s="158"/>
      <c r="D2343" s="138"/>
    </row>
    <row r="2344" spans="1:4" x14ac:dyDescent="0.2">
      <c r="A2344" s="158"/>
      <c r="D2344" s="138"/>
    </row>
    <row r="2345" spans="1:4" x14ac:dyDescent="0.2">
      <c r="A2345" s="158"/>
      <c r="D2345" s="138"/>
    </row>
    <row r="2346" spans="1:4" x14ac:dyDescent="0.2">
      <c r="A2346" s="158"/>
      <c r="D2346" s="138"/>
    </row>
    <row r="2347" spans="1:4" x14ac:dyDescent="0.2">
      <c r="A2347" s="158"/>
      <c r="D2347" s="138"/>
    </row>
    <row r="2348" spans="1:4" x14ac:dyDescent="0.2">
      <c r="A2348" s="158"/>
      <c r="D2348" s="138"/>
    </row>
    <row r="2349" spans="1:4" x14ac:dyDescent="0.2">
      <c r="A2349" s="158"/>
      <c r="D2349" s="138"/>
    </row>
    <row r="2350" spans="1:4" x14ac:dyDescent="0.2">
      <c r="A2350" s="158"/>
      <c r="D2350" s="138"/>
    </row>
    <row r="2351" spans="1:4" x14ac:dyDescent="0.2">
      <c r="A2351" s="158"/>
      <c r="D2351" s="138"/>
    </row>
    <row r="2352" spans="1:4" x14ac:dyDescent="0.2">
      <c r="A2352" s="158"/>
      <c r="D2352" s="138"/>
    </row>
    <row r="2353" spans="1:4" x14ac:dyDescent="0.2">
      <c r="A2353" s="158"/>
      <c r="D2353" s="138"/>
    </row>
    <row r="2354" spans="1:4" x14ac:dyDescent="0.2">
      <c r="A2354" s="158"/>
      <c r="D2354" s="138"/>
    </row>
    <row r="2355" spans="1:4" x14ac:dyDescent="0.2">
      <c r="A2355" s="158"/>
      <c r="D2355" s="138"/>
    </row>
    <row r="2356" spans="1:4" x14ac:dyDescent="0.2">
      <c r="A2356" s="158"/>
      <c r="D2356" s="138"/>
    </row>
    <row r="2357" spans="1:4" x14ac:dyDescent="0.2">
      <c r="A2357" s="158"/>
      <c r="D2357" s="138"/>
    </row>
    <row r="2358" spans="1:4" x14ac:dyDescent="0.2">
      <c r="A2358" s="158"/>
      <c r="D2358" s="138"/>
    </row>
    <row r="2359" spans="1:4" x14ac:dyDescent="0.2">
      <c r="A2359" s="158"/>
      <c r="D2359" s="138"/>
    </row>
    <row r="2360" spans="1:4" x14ac:dyDescent="0.2">
      <c r="A2360" s="158"/>
      <c r="D2360" s="138"/>
    </row>
    <row r="2361" spans="1:4" x14ac:dyDescent="0.2">
      <c r="A2361" s="158"/>
      <c r="D2361" s="138"/>
    </row>
    <row r="2362" spans="1:4" x14ac:dyDescent="0.2">
      <c r="A2362" s="158"/>
      <c r="D2362" s="138"/>
    </row>
    <row r="2363" spans="1:4" x14ac:dyDescent="0.2">
      <c r="A2363" s="158"/>
      <c r="D2363" s="138"/>
    </row>
    <row r="2364" spans="1:4" x14ac:dyDescent="0.2">
      <c r="A2364" s="158"/>
      <c r="D2364" s="138"/>
    </row>
    <row r="2365" spans="1:4" x14ac:dyDescent="0.2">
      <c r="A2365" s="158"/>
      <c r="D2365" s="138"/>
    </row>
    <row r="2366" spans="1:4" x14ac:dyDescent="0.2">
      <c r="A2366" s="158"/>
      <c r="D2366" s="138"/>
    </row>
    <row r="2367" spans="1:4" x14ac:dyDescent="0.2">
      <c r="A2367" s="158"/>
      <c r="D2367" s="138"/>
    </row>
    <row r="2368" spans="1:4" x14ac:dyDescent="0.2">
      <c r="A2368" s="158"/>
      <c r="D2368" s="138"/>
    </row>
    <row r="2369" spans="1:4" x14ac:dyDescent="0.2">
      <c r="A2369" s="158"/>
      <c r="D2369" s="138"/>
    </row>
    <row r="2370" spans="1:4" x14ac:dyDescent="0.2">
      <c r="A2370" s="158"/>
      <c r="D2370" s="138"/>
    </row>
    <row r="2371" spans="1:4" x14ac:dyDescent="0.2">
      <c r="A2371" s="158"/>
      <c r="D2371" s="138"/>
    </row>
    <row r="2372" spans="1:4" x14ac:dyDescent="0.2">
      <c r="A2372" s="158"/>
      <c r="D2372" s="138"/>
    </row>
    <row r="2373" spans="1:4" x14ac:dyDescent="0.2">
      <c r="A2373" s="158"/>
      <c r="D2373" s="138"/>
    </row>
    <row r="2374" spans="1:4" x14ac:dyDescent="0.2">
      <c r="A2374" s="158"/>
      <c r="D2374" s="138"/>
    </row>
    <row r="2375" spans="1:4" x14ac:dyDescent="0.2">
      <c r="A2375" s="158"/>
      <c r="D2375" s="138"/>
    </row>
    <row r="2376" spans="1:4" x14ac:dyDescent="0.2">
      <c r="A2376" s="158"/>
      <c r="D2376" s="138"/>
    </row>
    <row r="2377" spans="1:4" x14ac:dyDescent="0.2">
      <c r="A2377" s="158"/>
      <c r="D2377" s="138"/>
    </row>
    <row r="2378" spans="1:4" x14ac:dyDescent="0.2">
      <c r="A2378" s="158"/>
      <c r="D2378" s="138"/>
    </row>
    <row r="2379" spans="1:4" x14ac:dyDescent="0.2">
      <c r="A2379" s="158"/>
      <c r="D2379" s="138"/>
    </row>
    <row r="2380" spans="1:4" x14ac:dyDescent="0.2">
      <c r="A2380" s="158"/>
      <c r="D2380" s="138"/>
    </row>
    <row r="2381" spans="1:4" x14ac:dyDescent="0.2">
      <c r="A2381" s="158"/>
      <c r="D2381" s="138"/>
    </row>
    <row r="2382" spans="1:4" x14ac:dyDescent="0.2">
      <c r="A2382" s="158"/>
      <c r="D2382" s="138"/>
    </row>
    <row r="2383" spans="1:4" x14ac:dyDescent="0.2">
      <c r="A2383" s="158"/>
      <c r="D2383" s="138"/>
    </row>
    <row r="2384" spans="1:4" x14ac:dyDescent="0.2">
      <c r="A2384" s="158"/>
      <c r="D2384" s="138"/>
    </row>
    <row r="2385" spans="1:4" x14ac:dyDescent="0.2">
      <c r="A2385" s="158"/>
      <c r="D2385" s="138"/>
    </row>
    <row r="2386" spans="1:4" x14ac:dyDescent="0.2">
      <c r="A2386" s="158"/>
      <c r="D2386" s="138"/>
    </row>
    <row r="2387" spans="1:4" x14ac:dyDescent="0.2">
      <c r="A2387" s="158"/>
      <c r="D2387" s="138"/>
    </row>
    <row r="2388" spans="1:4" x14ac:dyDescent="0.2">
      <c r="A2388" s="158"/>
      <c r="D2388" s="138"/>
    </row>
    <row r="2389" spans="1:4" x14ac:dyDescent="0.2">
      <c r="A2389" s="158"/>
      <c r="D2389" s="138"/>
    </row>
    <row r="2390" spans="1:4" x14ac:dyDescent="0.2">
      <c r="A2390" s="158"/>
      <c r="D2390" s="138"/>
    </row>
    <row r="2391" spans="1:4" x14ac:dyDescent="0.2">
      <c r="A2391" s="158"/>
      <c r="D2391" s="138"/>
    </row>
    <row r="2392" spans="1:4" x14ac:dyDescent="0.2">
      <c r="A2392" s="158"/>
      <c r="D2392" s="138"/>
    </row>
    <row r="2393" spans="1:4" x14ac:dyDescent="0.2">
      <c r="A2393" s="158"/>
      <c r="D2393" s="138"/>
    </row>
    <row r="2394" spans="1:4" x14ac:dyDescent="0.2">
      <c r="A2394" s="158"/>
      <c r="D2394" s="138"/>
    </row>
    <row r="2395" spans="1:4" x14ac:dyDescent="0.2">
      <c r="A2395" s="158"/>
      <c r="D2395" s="138"/>
    </row>
    <row r="2396" spans="1:4" x14ac:dyDescent="0.2">
      <c r="A2396" s="158"/>
      <c r="D2396" s="138"/>
    </row>
    <row r="2397" spans="1:4" x14ac:dyDescent="0.2">
      <c r="A2397" s="158"/>
      <c r="D2397" s="138"/>
    </row>
    <row r="2398" spans="1:4" x14ac:dyDescent="0.2">
      <c r="A2398" s="158"/>
      <c r="D2398" s="138"/>
    </row>
    <row r="2399" spans="1:4" x14ac:dyDescent="0.2">
      <c r="A2399" s="158"/>
      <c r="D2399" s="138"/>
    </row>
    <row r="2400" spans="1:4" x14ac:dyDescent="0.2">
      <c r="A2400" s="158"/>
      <c r="D2400" s="138"/>
    </row>
    <row r="2401" spans="1:4" x14ac:dyDescent="0.2">
      <c r="A2401" s="158"/>
      <c r="D2401" s="138"/>
    </row>
    <row r="2402" spans="1:4" x14ac:dyDescent="0.2">
      <c r="A2402" s="158"/>
      <c r="D2402" s="138"/>
    </row>
    <row r="2403" spans="1:4" x14ac:dyDescent="0.2">
      <c r="A2403" s="158"/>
      <c r="D2403" s="138"/>
    </row>
    <row r="2404" spans="1:4" x14ac:dyDescent="0.2">
      <c r="A2404" s="158"/>
      <c r="D2404" s="138"/>
    </row>
    <row r="2405" spans="1:4" x14ac:dyDescent="0.2">
      <c r="A2405" s="158"/>
      <c r="D2405" s="138"/>
    </row>
    <row r="2406" spans="1:4" x14ac:dyDescent="0.2">
      <c r="A2406" s="158"/>
      <c r="D2406" s="138"/>
    </row>
    <row r="2407" spans="1:4" x14ac:dyDescent="0.2">
      <c r="A2407" s="158"/>
      <c r="D2407" s="138"/>
    </row>
    <row r="2408" spans="1:4" x14ac:dyDescent="0.2">
      <c r="A2408" s="158"/>
      <c r="D2408" s="138"/>
    </row>
    <row r="2409" spans="1:4" x14ac:dyDescent="0.2">
      <c r="A2409" s="158"/>
      <c r="D2409" s="138"/>
    </row>
    <row r="2410" spans="1:4" x14ac:dyDescent="0.2">
      <c r="A2410" s="158"/>
      <c r="D2410" s="138"/>
    </row>
    <row r="2411" spans="1:4" x14ac:dyDescent="0.2">
      <c r="A2411" s="158"/>
      <c r="D2411" s="138"/>
    </row>
    <row r="2412" spans="1:4" x14ac:dyDescent="0.2">
      <c r="A2412" s="158"/>
      <c r="D2412" s="138"/>
    </row>
    <row r="2413" spans="1:4" x14ac:dyDescent="0.2">
      <c r="A2413" s="158"/>
      <c r="D2413" s="138"/>
    </row>
    <row r="2414" spans="1:4" x14ac:dyDescent="0.2">
      <c r="A2414" s="158"/>
      <c r="D2414" s="138"/>
    </row>
    <row r="2415" spans="1:4" x14ac:dyDescent="0.2">
      <c r="A2415" s="158"/>
      <c r="D2415" s="138"/>
    </row>
    <row r="2416" spans="1:4" x14ac:dyDescent="0.2">
      <c r="A2416" s="158"/>
      <c r="D2416" s="138"/>
    </row>
    <row r="2417" spans="1:4" x14ac:dyDescent="0.2">
      <c r="A2417" s="158"/>
      <c r="D2417" s="138"/>
    </row>
    <row r="2418" spans="1:4" x14ac:dyDescent="0.2">
      <c r="A2418" s="158"/>
      <c r="D2418" s="138"/>
    </row>
    <row r="2419" spans="1:4" x14ac:dyDescent="0.2">
      <c r="A2419" s="158"/>
      <c r="D2419" s="138"/>
    </row>
    <row r="2420" spans="1:4" x14ac:dyDescent="0.2">
      <c r="A2420" s="158"/>
      <c r="D2420" s="138"/>
    </row>
    <row r="2421" spans="1:4" x14ac:dyDescent="0.2">
      <c r="A2421" s="158"/>
      <c r="D2421" s="138"/>
    </row>
    <row r="2422" spans="1:4" x14ac:dyDescent="0.2">
      <c r="A2422" s="158"/>
      <c r="D2422" s="138"/>
    </row>
    <row r="2423" spans="1:4" x14ac:dyDescent="0.2">
      <c r="A2423" s="158"/>
      <c r="D2423" s="138"/>
    </row>
    <row r="2424" spans="1:4" x14ac:dyDescent="0.2">
      <c r="A2424" s="158"/>
      <c r="D2424" s="138"/>
    </row>
    <row r="2425" spans="1:4" x14ac:dyDescent="0.2">
      <c r="A2425" s="158"/>
      <c r="D2425" s="138"/>
    </row>
    <row r="2426" spans="1:4" x14ac:dyDescent="0.2">
      <c r="A2426" s="158"/>
      <c r="D2426" s="138"/>
    </row>
    <row r="2427" spans="1:4" x14ac:dyDescent="0.2">
      <c r="A2427" s="158"/>
      <c r="D2427" s="138"/>
    </row>
    <row r="2428" spans="1:4" x14ac:dyDescent="0.2">
      <c r="A2428" s="158"/>
      <c r="D2428" s="138"/>
    </row>
    <row r="2429" spans="1:4" x14ac:dyDescent="0.2">
      <c r="A2429" s="158"/>
      <c r="D2429" s="138"/>
    </row>
    <row r="2430" spans="1:4" x14ac:dyDescent="0.2">
      <c r="A2430" s="158"/>
      <c r="D2430" s="138"/>
    </row>
    <row r="2431" spans="1:4" x14ac:dyDescent="0.2">
      <c r="A2431" s="158"/>
      <c r="D2431" s="138"/>
    </row>
    <row r="2432" spans="1:4" x14ac:dyDescent="0.2">
      <c r="A2432" s="158"/>
      <c r="D2432" s="138"/>
    </row>
    <row r="2433" spans="1:4" x14ac:dyDescent="0.2">
      <c r="A2433" s="158"/>
      <c r="D2433" s="138"/>
    </row>
    <row r="2434" spans="1:4" x14ac:dyDescent="0.2">
      <c r="A2434" s="158"/>
      <c r="D2434" s="138"/>
    </row>
    <row r="2435" spans="1:4" x14ac:dyDescent="0.2">
      <c r="A2435" s="158"/>
      <c r="D2435" s="138"/>
    </row>
    <row r="2436" spans="1:4" x14ac:dyDescent="0.2">
      <c r="A2436" s="158"/>
      <c r="D2436" s="138"/>
    </row>
    <row r="2437" spans="1:4" x14ac:dyDescent="0.2">
      <c r="A2437" s="158"/>
      <c r="D2437" s="138"/>
    </row>
    <row r="2438" spans="1:4" x14ac:dyDescent="0.2">
      <c r="A2438" s="158"/>
      <c r="D2438" s="138"/>
    </row>
    <row r="2439" spans="1:4" x14ac:dyDescent="0.2">
      <c r="A2439" s="158"/>
      <c r="D2439" s="138"/>
    </row>
    <row r="2440" spans="1:4" x14ac:dyDescent="0.2">
      <c r="A2440" s="158"/>
      <c r="D2440" s="138"/>
    </row>
    <row r="2441" spans="1:4" x14ac:dyDescent="0.2">
      <c r="A2441" s="158"/>
      <c r="D2441" s="138"/>
    </row>
    <row r="2442" spans="1:4" x14ac:dyDescent="0.2">
      <c r="A2442" s="158"/>
      <c r="D2442" s="138"/>
    </row>
    <row r="2443" spans="1:4" x14ac:dyDescent="0.2">
      <c r="A2443" s="158"/>
      <c r="D2443" s="138"/>
    </row>
    <row r="2444" spans="1:4" x14ac:dyDescent="0.2">
      <c r="A2444" s="158"/>
      <c r="D2444" s="138"/>
    </row>
    <row r="2445" spans="1:4" x14ac:dyDescent="0.2">
      <c r="A2445" s="158"/>
      <c r="D2445" s="138"/>
    </row>
    <row r="2446" spans="1:4" x14ac:dyDescent="0.2">
      <c r="A2446" s="158"/>
      <c r="D2446" s="138"/>
    </row>
    <row r="2447" spans="1:4" x14ac:dyDescent="0.2">
      <c r="A2447" s="158"/>
      <c r="D2447" s="138"/>
    </row>
    <row r="2448" spans="1:4" x14ac:dyDescent="0.2">
      <c r="A2448" s="158"/>
      <c r="D2448" s="138"/>
    </row>
    <row r="2449" spans="1:4" x14ac:dyDescent="0.2">
      <c r="A2449" s="158"/>
      <c r="D2449" s="138"/>
    </row>
    <row r="2450" spans="1:4" x14ac:dyDescent="0.2">
      <c r="A2450" s="158"/>
      <c r="D2450" s="138"/>
    </row>
    <row r="2451" spans="1:4" x14ac:dyDescent="0.2">
      <c r="A2451" s="158"/>
      <c r="D2451" s="138"/>
    </row>
    <row r="2452" spans="1:4" x14ac:dyDescent="0.2">
      <c r="A2452" s="158"/>
      <c r="D2452" s="138"/>
    </row>
    <row r="2453" spans="1:4" x14ac:dyDescent="0.2">
      <c r="A2453" s="158"/>
      <c r="D2453" s="138"/>
    </row>
    <row r="2454" spans="1:4" x14ac:dyDescent="0.2">
      <c r="A2454" s="158"/>
      <c r="D2454" s="138"/>
    </row>
    <row r="2455" spans="1:4" x14ac:dyDescent="0.2">
      <c r="A2455" s="158"/>
      <c r="D2455" s="138"/>
    </row>
    <row r="2456" spans="1:4" x14ac:dyDescent="0.2">
      <c r="A2456" s="158"/>
      <c r="D2456" s="138"/>
    </row>
    <row r="2457" spans="1:4" x14ac:dyDescent="0.2">
      <c r="A2457" s="158"/>
      <c r="D2457" s="138"/>
    </row>
    <row r="2458" spans="1:4" x14ac:dyDescent="0.2">
      <c r="A2458" s="158"/>
      <c r="D2458" s="138"/>
    </row>
    <row r="2459" spans="1:4" x14ac:dyDescent="0.2">
      <c r="A2459" s="158"/>
      <c r="D2459" s="138"/>
    </row>
    <row r="2460" spans="1:4" x14ac:dyDescent="0.2">
      <c r="A2460" s="158"/>
      <c r="D2460" s="138"/>
    </row>
    <row r="2461" spans="1:4" x14ac:dyDescent="0.2">
      <c r="A2461" s="158"/>
      <c r="D2461" s="138"/>
    </row>
    <row r="2462" spans="1:4" x14ac:dyDescent="0.2">
      <c r="A2462" s="158"/>
      <c r="D2462" s="138"/>
    </row>
    <row r="2463" spans="1:4" x14ac:dyDescent="0.2">
      <c r="A2463" s="158"/>
      <c r="D2463" s="138"/>
    </row>
    <row r="2464" spans="1:4" x14ac:dyDescent="0.2">
      <c r="A2464" s="158"/>
      <c r="D2464" s="138"/>
    </row>
    <row r="2465" spans="1:4" x14ac:dyDescent="0.2">
      <c r="A2465" s="158"/>
      <c r="D2465" s="138"/>
    </row>
    <row r="2466" spans="1:4" x14ac:dyDescent="0.2">
      <c r="A2466" s="158"/>
      <c r="D2466" s="138"/>
    </row>
    <row r="2467" spans="1:4" x14ac:dyDescent="0.2">
      <c r="A2467" s="158"/>
      <c r="D2467" s="138"/>
    </row>
    <row r="2468" spans="1:4" x14ac:dyDescent="0.2">
      <c r="A2468" s="158"/>
      <c r="D2468" s="138"/>
    </row>
    <row r="2469" spans="1:4" x14ac:dyDescent="0.2">
      <c r="A2469" s="158"/>
      <c r="D2469" s="138"/>
    </row>
    <row r="2470" spans="1:4" x14ac:dyDescent="0.2">
      <c r="A2470" s="158"/>
      <c r="D2470" s="138"/>
    </row>
    <row r="2471" spans="1:4" x14ac:dyDescent="0.2">
      <c r="A2471" s="158"/>
      <c r="D2471" s="138"/>
    </row>
    <row r="2472" spans="1:4" x14ac:dyDescent="0.2">
      <c r="A2472" s="158"/>
      <c r="D2472" s="138"/>
    </row>
    <row r="2473" spans="1:4" x14ac:dyDescent="0.2">
      <c r="A2473" s="158"/>
      <c r="D2473" s="138"/>
    </row>
    <row r="2474" spans="1:4" x14ac:dyDescent="0.2">
      <c r="A2474" s="158"/>
      <c r="D2474" s="138"/>
    </row>
    <row r="2475" spans="1:4" x14ac:dyDescent="0.2">
      <c r="A2475" s="158"/>
      <c r="D2475" s="138"/>
    </row>
    <row r="2476" spans="1:4" x14ac:dyDescent="0.2">
      <c r="A2476" s="158"/>
      <c r="D2476" s="138"/>
    </row>
    <row r="2477" spans="1:4" x14ac:dyDescent="0.2">
      <c r="A2477" s="158"/>
      <c r="D2477" s="138"/>
    </row>
    <row r="2478" spans="1:4" x14ac:dyDescent="0.2">
      <c r="A2478" s="158"/>
      <c r="D2478" s="138"/>
    </row>
    <row r="2479" spans="1:4" x14ac:dyDescent="0.2">
      <c r="A2479" s="158"/>
      <c r="D2479" s="138"/>
    </row>
    <row r="2480" spans="1:4" x14ac:dyDescent="0.2">
      <c r="A2480" s="158"/>
      <c r="D2480" s="138"/>
    </row>
    <row r="2481" spans="1:4" x14ac:dyDescent="0.2">
      <c r="A2481" s="158"/>
      <c r="D2481" s="138"/>
    </row>
    <row r="2482" spans="1:4" x14ac:dyDescent="0.2">
      <c r="A2482" s="158"/>
      <c r="D2482" s="138"/>
    </row>
    <row r="2483" spans="1:4" x14ac:dyDescent="0.2">
      <c r="A2483" s="158"/>
      <c r="D2483" s="138"/>
    </row>
    <row r="2484" spans="1:4" x14ac:dyDescent="0.2">
      <c r="A2484" s="158"/>
      <c r="D2484" s="138"/>
    </row>
    <row r="2485" spans="1:4" x14ac:dyDescent="0.2">
      <c r="A2485" s="158"/>
      <c r="D2485" s="138"/>
    </row>
    <row r="2486" spans="1:4" x14ac:dyDescent="0.2">
      <c r="A2486" s="158"/>
      <c r="D2486" s="138"/>
    </row>
    <row r="2487" spans="1:4" x14ac:dyDescent="0.2">
      <c r="A2487" s="158"/>
      <c r="D2487" s="138"/>
    </row>
    <row r="2488" spans="1:4" x14ac:dyDescent="0.2">
      <c r="A2488" s="158"/>
      <c r="D2488" s="138"/>
    </row>
    <row r="2489" spans="1:4" x14ac:dyDescent="0.2">
      <c r="A2489" s="158"/>
      <c r="D2489" s="138"/>
    </row>
    <row r="2490" spans="1:4" x14ac:dyDescent="0.2">
      <c r="A2490" s="158"/>
      <c r="D2490" s="138"/>
    </row>
    <row r="2491" spans="1:4" x14ac:dyDescent="0.2">
      <c r="A2491" s="158"/>
      <c r="D2491" s="138"/>
    </row>
    <row r="2492" spans="1:4" x14ac:dyDescent="0.2">
      <c r="A2492" s="158"/>
      <c r="D2492" s="138"/>
    </row>
    <row r="2493" spans="1:4" x14ac:dyDescent="0.2">
      <c r="A2493" s="158"/>
      <c r="D2493" s="138"/>
    </row>
    <row r="2494" spans="1:4" x14ac:dyDescent="0.2">
      <c r="A2494" s="158"/>
      <c r="D2494" s="138"/>
    </row>
    <row r="2495" spans="1:4" x14ac:dyDescent="0.2">
      <c r="A2495" s="158"/>
      <c r="D2495" s="138"/>
    </row>
    <row r="2496" spans="1:4" x14ac:dyDescent="0.2">
      <c r="A2496" s="158"/>
      <c r="D2496" s="138"/>
    </row>
    <row r="2497" spans="1:4" x14ac:dyDescent="0.2">
      <c r="A2497" s="158"/>
      <c r="D2497" s="138"/>
    </row>
    <row r="2498" spans="1:4" x14ac:dyDescent="0.2">
      <c r="A2498" s="158"/>
      <c r="D2498" s="138"/>
    </row>
    <row r="2499" spans="1:4" x14ac:dyDescent="0.2">
      <c r="A2499" s="158"/>
      <c r="D2499" s="138"/>
    </row>
    <row r="2500" spans="1:4" x14ac:dyDescent="0.2">
      <c r="A2500" s="158"/>
      <c r="D2500" s="138"/>
    </row>
    <row r="2501" spans="1:4" x14ac:dyDescent="0.2">
      <c r="A2501" s="158"/>
      <c r="D2501" s="138"/>
    </row>
    <row r="2502" spans="1:4" x14ac:dyDescent="0.2">
      <c r="A2502" s="158"/>
      <c r="D2502" s="138"/>
    </row>
    <row r="2503" spans="1:4" x14ac:dyDescent="0.2">
      <c r="A2503" s="158"/>
      <c r="D2503" s="138"/>
    </row>
    <row r="2504" spans="1:4" x14ac:dyDescent="0.2">
      <c r="A2504" s="158"/>
      <c r="D2504" s="138"/>
    </row>
    <row r="2505" spans="1:4" x14ac:dyDescent="0.2">
      <c r="A2505" s="158"/>
      <c r="D2505" s="138"/>
    </row>
    <row r="2506" spans="1:4" x14ac:dyDescent="0.2">
      <c r="A2506" s="158"/>
      <c r="D2506" s="138"/>
    </row>
    <row r="2507" spans="1:4" x14ac:dyDescent="0.2">
      <c r="A2507" s="158"/>
      <c r="D2507" s="138"/>
    </row>
    <row r="2508" spans="1:4" x14ac:dyDescent="0.2">
      <c r="A2508" s="158"/>
      <c r="D2508" s="138"/>
    </row>
    <row r="2509" spans="1:4" x14ac:dyDescent="0.2">
      <c r="A2509" s="158"/>
      <c r="D2509" s="138"/>
    </row>
    <row r="2510" spans="1:4" x14ac:dyDescent="0.2">
      <c r="A2510" s="158"/>
      <c r="D2510" s="138"/>
    </row>
    <row r="2511" spans="1:4" x14ac:dyDescent="0.2">
      <c r="A2511" s="158"/>
      <c r="D2511" s="138"/>
    </row>
    <row r="2512" spans="1:4" x14ac:dyDescent="0.2">
      <c r="A2512" s="158"/>
      <c r="D2512" s="138"/>
    </row>
    <row r="2513" spans="1:4" x14ac:dyDescent="0.2">
      <c r="A2513" s="158"/>
      <c r="D2513" s="138"/>
    </row>
    <row r="2514" spans="1:4" x14ac:dyDescent="0.2">
      <c r="A2514" s="158"/>
      <c r="D2514" s="138"/>
    </row>
    <row r="2515" spans="1:4" x14ac:dyDescent="0.2">
      <c r="A2515" s="158"/>
      <c r="D2515" s="138"/>
    </row>
    <row r="2516" spans="1:4" x14ac:dyDescent="0.2">
      <c r="A2516" s="158"/>
      <c r="D2516" s="138"/>
    </row>
    <row r="2517" spans="1:4" x14ac:dyDescent="0.2">
      <c r="A2517" s="158"/>
      <c r="D2517" s="138"/>
    </row>
    <row r="2518" spans="1:4" x14ac:dyDescent="0.2">
      <c r="A2518" s="158"/>
      <c r="D2518" s="138"/>
    </row>
    <row r="2519" spans="1:4" x14ac:dyDescent="0.2">
      <c r="A2519" s="158"/>
      <c r="D2519" s="138"/>
    </row>
    <row r="2520" spans="1:4" x14ac:dyDescent="0.2">
      <c r="A2520" s="158"/>
      <c r="D2520" s="138"/>
    </row>
    <row r="2521" spans="1:4" x14ac:dyDescent="0.2">
      <c r="A2521" s="158"/>
      <c r="D2521" s="138"/>
    </row>
    <row r="2522" spans="1:4" x14ac:dyDescent="0.2">
      <c r="A2522" s="158"/>
      <c r="D2522" s="138"/>
    </row>
    <row r="2523" spans="1:4" x14ac:dyDescent="0.2">
      <c r="A2523" s="158"/>
      <c r="D2523" s="138"/>
    </row>
    <row r="2524" spans="1:4" x14ac:dyDescent="0.2">
      <c r="A2524" s="158"/>
      <c r="D2524" s="138"/>
    </row>
    <row r="2525" spans="1:4" x14ac:dyDescent="0.2">
      <c r="A2525" s="158"/>
      <c r="D2525" s="138"/>
    </row>
    <row r="2526" spans="1:4" x14ac:dyDescent="0.2">
      <c r="A2526" s="158"/>
      <c r="D2526" s="138"/>
    </row>
    <row r="2527" spans="1:4" x14ac:dyDescent="0.2">
      <c r="A2527" s="158"/>
      <c r="D2527" s="138"/>
    </row>
    <row r="2528" spans="1:4" x14ac:dyDescent="0.2">
      <c r="A2528" s="158"/>
      <c r="D2528" s="138"/>
    </row>
    <row r="2529" spans="1:4" x14ac:dyDescent="0.2">
      <c r="A2529" s="158"/>
      <c r="D2529" s="138"/>
    </row>
    <row r="2530" spans="1:4" x14ac:dyDescent="0.2">
      <c r="A2530" s="158"/>
      <c r="D2530" s="138"/>
    </row>
    <row r="2531" spans="1:4" x14ac:dyDescent="0.2">
      <c r="A2531" s="158"/>
      <c r="D2531" s="138"/>
    </row>
    <row r="2532" spans="1:4" x14ac:dyDescent="0.2">
      <c r="A2532" s="158"/>
      <c r="D2532" s="138"/>
    </row>
    <row r="2533" spans="1:4" x14ac:dyDescent="0.2">
      <c r="A2533" s="158"/>
      <c r="D2533" s="138"/>
    </row>
    <row r="2534" spans="1:4" x14ac:dyDescent="0.2">
      <c r="A2534" s="158"/>
      <c r="D2534" s="138"/>
    </row>
    <row r="2535" spans="1:4" x14ac:dyDescent="0.2">
      <c r="A2535" s="158"/>
      <c r="D2535" s="138"/>
    </row>
    <row r="2536" spans="1:4" x14ac:dyDescent="0.2">
      <c r="A2536" s="158"/>
      <c r="D2536" s="138"/>
    </row>
    <row r="2537" spans="1:4" x14ac:dyDescent="0.2">
      <c r="A2537" s="158"/>
      <c r="D2537" s="138"/>
    </row>
    <row r="2538" spans="1:4" x14ac:dyDescent="0.2">
      <c r="A2538" s="158"/>
      <c r="D2538" s="138"/>
    </row>
    <row r="2539" spans="1:4" x14ac:dyDescent="0.2">
      <c r="A2539" s="158"/>
      <c r="D2539" s="138"/>
    </row>
    <row r="2540" spans="1:4" x14ac:dyDescent="0.2">
      <c r="A2540" s="158"/>
      <c r="D2540" s="138"/>
    </row>
    <row r="2541" spans="1:4" x14ac:dyDescent="0.2">
      <c r="A2541" s="158"/>
      <c r="D2541" s="138"/>
    </row>
    <row r="2542" spans="1:4" x14ac:dyDescent="0.2">
      <c r="A2542" s="158"/>
      <c r="D2542" s="138"/>
    </row>
    <row r="2543" spans="1:4" x14ac:dyDescent="0.2">
      <c r="A2543" s="158"/>
      <c r="D2543" s="138"/>
    </row>
    <row r="2544" spans="1:4" x14ac:dyDescent="0.2">
      <c r="A2544" s="158"/>
      <c r="D2544" s="138"/>
    </row>
    <row r="2545" spans="1:4" x14ac:dyDescent="0.2">
      <c r="A2545" s="158"/>
      <c r="D2545" s="138"/>
    </row>
    <row r="2546" spans="1:4" x14ac:dyDescent="0.2">
      <c r="A2546" s="158"/>
      <c r="D2546" s="138"/>
    </row>
    <row r="2547" spans="1:4" x14ac:dyDescent="0.2">
      <c r="A2547" s="158"/>
      <c r="D2547" s="138"/>
    </row>
    <row r="2548" spans="1:4" x14ac:dyDescent="0.2">
      <c r="A2548" s="158"/>
      <c r="D2548" s="138"/>
    </row>
    <row r="2549" spans="1:4" x14ac:dyDescent="0.2">
      <c r="A2549" s="158"/>
      <c r="D2549" s="138"/>
    </row>
    <row r="2550" spans="1:4" x14ac:dyDescent="0.2">
      <c r="A2550" s="158"/>
      <c r="D2550" s="138"/>
    </row>
    <row r="2551" spans="1:4" x14ac:dyDescent="0.2">
      <c r="A2551" s="158"/>
      <c r="D2551" s="138"/>
    </row>
    <row r="2552" spans="1:4" x14ac:dyDescent="0.2">
      <c r="A2552" s="158"/>
      <c r="D2552" s="138"/>
    </row>
    <row r="2553" spans="1:4" x14ac:dyDescent="0.2">
      <c r="A2553" s="158"/>
      <c r="D2553" s="138"/>
    </row>
    <row r="2554" spans="1:4" x14ac:dyDescent="0.2">
      <c r="A2554" s="158"/>
      <c r="D2554" s="138"/>
    </row>
    <row r="2555" spans="1:4" x14ac:dyDescent="0.2">
      <c r="A2555" s="158"/>
      <c r="D2555" s="138"/>
    </row>
    <row r="2556" spans="1:4" x14ac:dyDescent="0.2">
      <c r="A2556" s="158"/>
      <c r="D2556" s="138"/>
    </row>
    <row r="2557" spans="1:4" x14ac:dyDescent="0.2">
      <c r="A2557" s="158"/>
      <c r="D2557" s="138"/>
    </row>
    <row r="2558" spans="1:4" x14ac:dyDescent="0.2">
      <c r="A2558" s="158"/>
      <c r="D2558" s="138"/>
    </row>
    <row r="2559" spans="1:4" x14ac:dyDescent="0.2">
      <c r="A2559" s="158"/>
      <c r="D2559" s="138"/>
    </row>
    <row r="2560" spans="1:4" x14ac:dyDescent="0.2">
      <c r="A2560" s="158"/>
      <c r="D2560" s="138"/>
    </row>
    <row r="2561" spans="1:4" x14ac:dyDescent="0.2">
      <c r="A2561" s="158"/>
      <c r="D2561" s="138"/>
    </row>
    <row r="2562" spans="1:4" x14ac:dyDescent="0.2">
      <c r="A2562" s="158"/>
      <c r="D2562" s="138"/>
    </row>
    <row r="2563" spans="1:4" x14ac:dyDescent="0.2">
      <c r="A2563" s="158"/>
      <c r="D2563" s="138"/>
    </row>
    <row r="2564" spans="1:4" x14ac:dyDescent="0.2">
      <c r="A2564" s="158"/>
      <c r="D2564" s="138"/>
    </row>
    <row r="2565" spans="1:4" x14ac:dyDescent="0.2">
      <c r="A2565" s="158"/>
      <c r="D2565" s="138"/>
    </row>
    <row r="2566" spans="1:4" x14ac:dyDescent="0.2">
      <c r="A2566" s="158"/>
      <c r="D2566" s="138"/>
    </row>
    <row r="2567" spans="1:4" x14ac:dyDescent="0.2">
      <c r="A2567" s="158"/>
      <c r="D2567" s="138"/>
    </row>
    <row r="2568" spans="1:4" x14ac:dyDescent="0.2">
      <c r="A2568" s="158"/>
      <c r="D2568" s="138"/>
    </row>
    <row r="2569" spans="1:4" x14ac:dyDescent="0.2">
      <c r="A2569" s="158"/>
      <c r="D2569" s="138"/>
    </row>
    <row r="2570" spans="1:4" x14ac:dyDescent="0.2">
      <c r="A2570" s="158"/>
      <c r="D2570" s="138"/>
    </row>
    <row r="2571" spans="1:4" x14ac:dyDescent="0.2">
      <c r="A2571" s="158"/>
      <c r="D2571" s="138"/>
    </row>
    <row r="2572" spans="1:4" x14ac:dyDescent="0.2">
      <c r="A2572" s="158"/>
      <c r="D2572" s="138"/>
    </row>
    <row r="2573" spans="1:4" x14ac:dyDescent="0.2">
      <c r="A2573" s="158"/>
      <c r="D2573" s="138"/>
    </row>
    <row r="2574" spans="1:4" x14ac:dyDescent="0.2">
      <c r="A2574" s="158"/>
      <c r="D2574" s="138"/>
    </row>
    <row r="2575" spans="1:4" x14ac:dyDescent="0.2">
      <c r="A2575" s="158"/>
      <c r="D2575" s="138"/>
    </row>
    <row r="2576" spans="1:4" x14ac:dyDescent="0.2">
      <c r="A2576" s="158"/>
      <c r="D2576" s="138"/>
    </row>
    <row r="2577" spans="1:4" x14ac:dyDescent="0.2">
      <c r="A2577" s="158"/>
      <c r="D2577" s="138"/>
    </row>
    <row r="2578" spans="1:4" x14ac:dyDescent="0.2">
      <c r="A2578" s="158"/>
      <c r="D2578" s="138"/>
    </row>
    <row r="2579" spans="1:4" x14ac:dyDescent="0.2">
      <c r="A2579" s="158"/>
      <c r="D2579" s="138"/>
    </row>
    <row r="2580" spans="1:4" x14ac:dyDescent="0.2">
      <c r="A2580" s="158"/>
      <c r="D2580" s="138"/>
    </row>
    <row r="2581" spans="1:4" x14ac:dyDescent="0.2">
      <c r="A2581" s="158"/>
      <c r="D2581" s="138"/>
    </row>
    <row r="2582" spans="1:4" x14ac:dyDescent="0.2">
      <c r="A2582" s="158"/>
      <c r="D2582" s="138"/>
    </row>
    <row r="2583" spans="1:4" x14ac:dyDescent="0.2">
      <c r="A2583" s="158"/>
      <c r="D2583" s="138"/>
    </row>
    <row r="2584" spans="1:4" x14ac:dyDescent="0.2">
      <c r="A2584" s="158"/>
      <c r="D2584" s="138"/>
    </row>
    <row r="2585" spans="1:4" x14ac:dyDescent="0.2">
      <c r="A2585" s="158"/>
      <c r="D2585" s="138"/>
    </row>
    <row r="2586" spans="1:4" x14ac:dyDescent="0.2">
      <c r="A2586" s="158"/>
      <c r="D2586" s="138"/>
    </row>
    <row r="2587" spans="1:4" x14ac:dyDescent="0.2">
      <c r="A2587" s="158"/>
      <c r="D2587" s="138"/>
    </row>
    <row r="2588" spans="1:4" x14ac:dyDescent="0.2">
      <c r="A2588" s="158"/>
      <c r="D2588" s="138"/>
    </row>
    <row r="2589" spans="1:4" x14ac:dyDescent="0.2">
      <c r="A2589" s="158"/>
      <c r="D2589" s="138"/>
    </row>
    <row r="2590" spans="1:4" x14ac:dyDescent="0.2">
      <c r="A2590" s="158"/>
      <c r="D2590" s="138"/>
    </row>
    <row r="2591" spans="1:4" x14ac:dyDescent="0.2">
      <c r="A2591" s="158"/>
      <c r="D2591" s="138"/>
    </row>
    <row r="2592" spans="1:4" x14ac:dyDescent="0.2">
      <c r="A2592" s="158"/>
      <c r="D2592" s="138"/>
    </row>
    <row r="2593" spans="1:4" x14ac:dyDescent="0.2">
      <c r="A2593" s="158"/>
      <c r="D2593" s="138"/>
    </row>
    <row r="2594" spans="1:4" x14ac:dyDescent="0.2">
      <c r="A2594" s="158"/>
      <c r="D2594" s="138"/>
    </row>
    <row r="2595" spans="1:4" x14ac:dyDescent="0.2">
      <c r="A2595" s="158"/>
      <c r="D2595" s="138"/>
    </row>
    <row r="2596" spans="1:4" x14ac:dyDescent="0.2">
      <c r="A2596" s="158"/>
      <c r="D2596" s="138"/>
    </row>
    <row r="2597" spans="1:4" x14ac:dyDescent="0.2">
      <c r="A2597" s="158"/>
      <c r="D2597" s="138"/>
    </row>
    <row r="2598" spans="1:4" x14ac:dyDescent="0.2">
      <c r="A2598" s="158"/>
      <c r="D2598" s="138"/>
    </row>
    <row r="2599" spans="1:4" x14ac:dyDescent="0.2">
      <c r="A2599" s="158"/>
      <c r="D2599" s="138"/>
    </row>
    <row r="2600" spans="1:4" x14ac:dyDescent="0.2">
      <c r="A2600" s="158"/>
      <c r="D2600" s="138"/>
    </row>
    <row r="2601" spans="1:4" x14ac:dyDescent="0.2">
      <c r="A2601" s="158"/>
      <c r="D2601" s="138"/>
    </row>
    <row r="2602" spans="1:4" x14ac:dyDescent="0.2">
      <c r="A2602" s="158"/>
      <c r="D2602" s="138"/>
    </row>
    <row r="2603" spans="1:4" x14ac:dyDescent="0.2">
      <c r="A2603" s="158"/>
      <c r="D2603" s="138"/>
    </row>
    <row r="2604" spans="1:4" x14ac:dyDescent="0.2">
      <c r="A2604" s="158"/>
      <c r="D2604" s="138"/>
    </row>
    <row r="2605" spans="1:4" x14ac:dyDescent="0.2">
      <c r="A2605" s="158"/>
      <c r="D2605" s="138"/>
    </row>
    <row r="2606" spans="1:4" x14ac:dyDescent="0.2">
      <c r="A2606" s="158"/>
      <c r="D2606" s="138"/>
    </row>
    <row r="2607" spans="1:4" x14ac:dyDescent="0.2">
      <c r="A2607" s="158"/>
      <c r="D2607" s="138"/>
    </row>
    <row r="2608" spans="1:4" x14ac:dyDescent="0.2">
      <c r="A2608" s="158"/>
      <c r="D2608" s="138"/>
    </row>
    <row r="2609" spans="1:4" x14ac:dyDescent="0.2">
      <c r="A2609" s="158"/>
      <c r="D2609" s="138"/>
    </row>
    <row r="2610" spans="1:4" x14ac:dyDescent="0.2">
      <c r="A2610" s="158"/>
      <c r="D2610" s="138"/>
    </row>
    <row r="2611" spans="1:4" x14ac:dyDescent="0.2">
      <c r="A2611" s="158"/>
      <c r="D2611" s="138"/>
    </row>
    <row r="2612" spans="1:4" x14ac:dyDescent="0.2">
      <c r="A2612" s="158"/>
      <c r="D2612" s="138"/>
    </row>
    <row r="2613" spans="1:4" x14ac:dyDescent="0.2">
      <c r="A2613" s="158"/>
      <c r="D2613" s="138"/>
    </row>
    <row r="2614" spans="1:4" x14ac:dyDescent="0.2">
      <c r="A2614" s="158"/>
      <c r="D2614" s="138"/>
    </row>
    <row r="2615" spans="1:4" x14ac:dyDescent="0.2">
      <c r="A2615" s="158"/>
      <c r="D2615" s="138"/>
    </row>
    <row r="2616" spans="1:4" x14ac:dyDescent="0.2">
      <c r="A2616" s="158"/>
      <c r="D2616" s="138"/>
    </row>
    <row r="2617" spans="1:4" x14ac:dyDescent="0.2">
      <c r="A2617" s="158"/>
      <c r="D2617" s="138"/>
    </row>
    <row r="2618" spans="1:4" x14ac:dyDescent="0.2">
      <c r="A2618" s="158"/>
      <c r="D2618" s="138"/>
    </row>
    <row r="2619" spans="1:4" x14ac:dyDescent="0.2">
      <c r="A2619" s="158"/>
      <c r="D2619" s="138"/>
    </row>
    <row r="2620" spans="1:4" x14ac:dyDescent="0.2">
      <c r="A2620" s="158"/>
      <c r="D2620" s="138"/>
    </row>
    <row r="2621" spans="1:4" x14ac:dyDescent="0.2">
      <c r="A2621" s="158"/>
      <c r="D2621" s="138"/>
    </row>
    <row r="2622" spans="1:4" x14ac:dyDescent="0.2">
      <c r="A2622" s="158"/>
      <c r="D2622" s="138"/>
    </row>
    <row r="2623" spans="1:4" x14ac:dyDescent="0.2">
      <c r="A2623" s="158"/>
      <c r="D2623" s="138"/>
    </row>
    <row r="2624" spans="1:4" x14ac:dyDescent="0.2">
      <c r="A2624" s="158"/>
      <c r="D2624" s="138"/>
    </row>
    <row r="2625" spans="1:4" x14ac:dyDescent="0.2">
      <c r="A2625" s="158"/>
      <c r="D2625" s="138"/>
    </row>
    <row r="2626" spans="1:4" x14ac:dyDescent="0.2">
      <c r="A2626" s="158"/>
      <c r="D2626" s="138"/>
    </row>
    <row r="2627" spans="1:4" x14ac:dyDescent="0.2">
      <c r="A2627" s="158"/>
      <c r="D2627" s="138"/>
    </row>
    <row r="2628" spans="1:4" x14ac:dyDescent="0.2">
      <c r="A2628" s="158"/>
      <c r="D2628" s="138"/>
    </row>
    <row r="2629" spans="1:4" x14ac:dyDescent="0.2">
      <c r="A2629" s="158"/>
      <c r="D2629" s="138"/>
    </row>
    <row r="2630" spans="1:4" x14ac:dyDescent="0.2">
      <c r="A2630" s="158"/>
      <c r="D2630" s="138"/>
    </row>
    <row r="2631" spans="1:4" x14ac:dyDescent="0.2">
      <c r="A2631" s="158"/>
      <c r="D2631" s="138"/>
    </row>
    <row r="2632" spans="1:4" x14ac:dyDescent="0.2">
      <c r="A2632" s="158"/>
      <c r="D2632" s="138"/>
    </row>
    <row r="2633" spans="1:4" x14ac:dyDescent="0.2">
      <c r="A2633" s="158"/>
      <c r="D2633" s="138"/>
    </row>
    <row r="2634" spans="1:4" x14ac:dyDescent="0.2">
      <c r="A2634" s="158"/>
      <c r="D2634" s="138"/>
    </row>
    <row r="2635" spans="1:4" x14ac:dyDescent="0.2">
      <c r="A2635" s="158"/>
      <c r="D2635" s="138"/>
    </row>
    <row r="2636" spans="1:4" x14ac:dyDescent="0.2">
      <c r="A2636" s="158"/>
      <c r="D2636" s="138"/>
    </row>
    <row r="2637" spans="1:4" x14ac:dyDescent="0.2">
      <c r="A2637" s="158"/>
      <c r="D2637" s="138"/>
    </row>
    <row r="2638" spans="1:4" x14ac:dyDescent="0.2">
      <c r="A2638" s="158"/>
      <c r="D2638" s="138"/>
    </row>
    <row r="2639" spans="1:4" x14ac:dyDescent="0.2">
      <c r="A2639" s="158"/>
      <c r="D2639" s="138"/>
    </row>
    <row r="2640" spans="1:4" x14ac:dyDescent="0.2">
      <c r="A2640" s="158"/>
      <c r="D2640" s="138"/>
    </row>
    <row r="2641" spans="1:4" x14ac:dyDescent="0.2">
      <c r="A2641" s="158"/>
      <c r="D2641" s="138"/>
    </row>
    <row r="2642" spans="1:4" x14ac:dyDescent="0.2">
      <c r="A2642" s="158"/>
      <c r="D2642" s="138"/>
    </row>
    <row r="2643" spans="1:4" x14ac:dyDescent="0.2">
      <c r="A2643" s="158"/>
      <c r="D2643" s="138"/>
    </row>
    <row r="2644" spans="1:4" x14ac:dyDescent="0.2">
      <c r="A2644" s="158"/>
      <c r="D2644" s="138"/>
    </row>
    <row r="2645" spans="1:4" x14ac:dyDescent="0.2">
      <c r="A2645" s="158"/>
      <c r="D2645" s="138"/>
    </row>
    <row r="2646" spans="1:4" x14ac:dyDescent="0.2">
      <c r="A2646" s="158"/>
      <c r="D2646" s="138"/>
    </row>
    <row r="2647" spans="1:4" x14ac:dyDescent="0.2">
      <c r="A2647" s="158"/>
      <c r="D2647" s="138"/>
    </row>
    <row r="2648" spans="1:4" x14ac:dyDescent="0.2">
      <c r="A2648" s="158"/>
      <c r="D2648" s="138"/>
    </row>
    <row r="2649" spans="1:4" x14ac:dyDescent="0.2">
      <c r="A2649" s="158"/>
      <c r="D2649" s="138"/>
    </row>
    <row r="2650" spans="1:4" x14ac:dyDescent="0.2">
      <c r="A2650" s="158"/>
      <c r="D2650" s="138"/>
    </row>
    <row r="2651" spans="1:4" x14ac:dyDescent="0.2">
      <c r="A2651" s="158"/>
      <c r="D2651" s="138"/>
    </row>
    <row r="2652" spans="1:4" x14ac:dyDescent="0.2">
      <c r="A2652" s="158"/>
      <c r="D2652" s="138"/>
    </row>
    <row r="2653" spans="1:4" x14ac:dyDescent="0.2">
      <c r="A2653" s="158"/>
      <c r="D2653" s="138"/>
    </row>
    <row r="2654" spans="1:4" x14ac:dyDescent="0.2">
      <c r="A2654" s="158"/>
      <c r="D2654" s="138"/>
    </row>
    <row r="2655" spans="1:4" x14ac:dyDescent="0.2">
      <c r="A2655" s="158"/>
      <c r="D2655" s="138"/>
    </row>
    <row r="2656" spans="1:4" x14ac:dyDescent="0.2">
      <c r="A2656" s="158"/>
      <c r="D2656" s="138"/>
    </row>
    <row r="2657" spans="1:4" x14ac:dyDescent="0.2">
      <c r="A2657" s="158"/>
      <c r="D2657" s="138"/>
    </row>
    <row r="2658" spans="1:4" x14ac:dyDescent="0.2">
      <c r="A2658" s="158"/>
      <c r="D2658" s="138"/>
    </row>
    <row r="2659" spans="1:4" x14ac:dyDescent="0.2">
      <c r="A2659" s="158"/>
      <c r="D2659" s="138"/>
    </row>
    <row r="2660" spans="1:4" x14ac:dyDescent="0.2">
      <c r="A2660" s="158"/>
      <c r="D2660" s="138"/>
    </row>
    <row r="2661" spans="1:4" x14ac:dyDescent="0.2">
      <c r="A2661" s="158"/>
      <c r="D2661" s="138"/>
    </row>
    <row r="2662" spans="1:4" x14ac:dyDescent="0.2">
      <c r="A2662" s="158"/>
      <c r="D2662" s="138"/>
    </row>
    <row r="2663" spans="1:4" x14ac:dyDescent="0.2">
      <c r="A2663" s="158"/>
      <c r="D2663" s="138"/>
    </row>
    <row r="2664" spans="1:4" x14ac:dyDescent="0.2">
      <c r="A2664" s="158"/>
      <c r="D2664" s="138"/>
    </row>
    <row r="2665" spans="1:4" x14ac:dyDescent="0.2">
      <c r="A2665" s="158"/>
      <c r="D2665" s="138"/>
    </row>
    <row r="2666" spans="1:4" x14ac:dyDescent="0.2">
      <c r="A2666" s="158"/>
      <c r="D2666" s="138"/>
    </row>
    <row r="2667" spans="1:4" x14ac:dyDescent="0.2">
      <c r="A2667" s="158"/>
      <c r="D2667" s="138"/>
    </row>
    <row r="2668" spans="1:4" x14ac:dyDescent="0.2">
      <c r="A2668" s="158"/>
      <c r="D2668" s="138"/>
    </row>
    <row r="2669" spans="1:4" x14ac:dyDescent="0.2">
      <c r="A2669" s="158"/>
      <c r="D2669" s="138"/>
    </row>
    <row r="2670" spans="1:4" x14ac:dyDescent="0.2">
      <c r="A2670" s="158"/>
      <c r="D2670" s="138"/>
    </row>
    <row r="2671" spans="1:4" x14ac:dyDescent="0.2">
      <c r="A2671" s="158"/>
      <c r="D2671" s="138"/>
    </row>
    <row r="2672" spans="1:4" x14ac:dyDescent="0.2">
      <c r="A2672" s="158"/>
      <c r="D2672" s="138"/>
    </row>
    <row r="2673" spans="1:4" x14ac:dyDescent="0.2">
      <c r="A2673" s="158"/>
      <c r="D2673" s="138"/>
    </row>
    <row r="2674" spans="1:4" x14ac:dyDescent="0.2">
      <c r="A2674" s="158"/>
      <c r="D2674" s="138"/>
    </row>
    <row r="2675" spans="1:4" x14ac:dyDescent="0.2">
      <c r="A2675" s="158"/>
      <c r="D2675" s="138"/>
    </row>
    <row r="2676" spans="1:4" x14ac:dyDescent="0.2">
      <c r="A2676" s="158"/>
      <c r="D2676" s="138"/>
    </row>
    <row r="2677" spans="1:4" x14ac:dyDescent="0.2">
      <c r="A2677" s="158"/>
      <c r="D2677" s="138"/>
    </row>
    <row r="2678" spans="1:4" x14ac:dyDescent="0.2">
      <c r="A2678" s="158"/>
      <c r="D2678" s="138"/>
    </row>
    <row r="2679" spans="1:4" x14ac:dyDescent="0.2">
      <c r="A2679" s="158"/>
      <c r="D2679" s="138"/>
    </row>
    <row r="2680" spans="1:4" x14ac:dyDescent="0.2">
      <c r="A2680" s="158"/>
      <c r="D2680" s="138"/>
    </row>
    <row r="2681" spans="1:4" x14ac:dyDescent="0.2">
      <c r="A2681" s="158"/>
      <c r="D2681" s="138"/>
    </row>
    <row r="2682" spans="1:4" x14ac:dyDescent="0.2">
      <c r="A2682" s="158"/>
      <c r="D2682" s="138"/>
    </row>
    <row r="2683" spans="1:4" x14ac:dyDescent="0.2">
      <c r="A2683" s="158"/>
      <c r="D2683" s="138"/>
    </row>
    <row r="2684" spans="1:4" x14ac:dyDescent="0.2">
      <c r="A2684" s="158"/>
      <c r="D2684" s="138"/>
    </row>
    <row r="2685" spans="1:4" x14ac:dyDescent="0.2">
      <c r="A2685" s="158"/>
      <c r="D2685" s="138"/>
    </row>
    <row r="2686" spans="1:4" x14ac:dyDescent="0.2">
      <c r="A2686" s="158"/>
      <c r="D2686" s="138"/>
    </row>
    <row r="2687" spans="1:4" x14ac:dyDescent="0.2">
      <c r="A2687" s="158"/>
      <c r="D2687" s="138"/>
    </row>
    <row r="2688" spans="1:4" x14ac:dyDescent="0.2">
      <c r="A2688" s="158"/>
      <c r="D2688" s="138"/>
    </row>
    <row r="2689" spans="1:4" x14ac:dyDescent="0.2">
      <c r="A2689" s="158"/>
      <c r="D2689" s="138"/>
    </row>
    <row r="2690" spans="1:4" x14ac:dyDescent="0.2">
      <c r="A2690" s="158"/>
      <c r="D2690" s="138"/>
    </row>
    <row r="2691" spans="1:4" x14ac:dyDescent="0.2">
      <c r="A2691" s="158"/>
      <c r="D2691" s="138"/>
    </row>
    <row r="2692" spans="1:4" x14ac:dyDescent="0.2">
      <c r="A2692" s="158"/>
      <c r="D2692" s="138"/>
    </row>
    <row r="2693" spans="1:4" x14ac:dyDescent="0.2">
      <c r="A2693" s="158"/>
      <c r="D2693" s="138"/>
    </row>
    <row r="2694" spans="1:4" x14ac:dyDescent="0.2">
      <c r="A2694" s="158"/>
      <c r="D2694" s="138"/>
    </row>
    <row r="2695" spans="1:4" x14ac:dyDescent="0.2">
      <c r="A2695" s="158"/>
      <c r="D2695" s="138"/>
    </row>
    <row r="2696" spans="1:4" x14ac:dyDescent="0.2">
      <c r="A2696" s="158"/>
      <c r="D2696" s="138"/>
    </row>
    <row r="2697" spans="1:4" x14ac:dyDescent="0.2">
      <c r="A2697" s="158"/>
      <c r="D2697" s="138"/>
    </row>
    <row r="2698" spans="1:4" x14ac:dyDescent="0.2">
      <c r="A2698" s="158"/>
      <c r="D2698" s="138"/>
    </row>
    <row r="2699" spans="1:4" x14ac:dyDescent="0.2">
      <c r="A2699" s="158"/>
      <c r="D2699" s="138"/>
    </row>
    <row r="2700" spans="1:4" x14ac:dyDescent="0.2">
      <c r="A2700" s="158"/>
      <c r="D2700" s="138"/>
    </row>
    <row r="2701" spans="1:4" x14ac:dyDescent="0.2">
      <c r="A2701" s="158"/>
      <c r="D2701" s="138"/>
    </row>
    <row r="2702" spans="1:4" x14ac:dyDescent="0.2">
      <c r="A2702" s="158"/>
      <c r="D2702" s="138"/>
    </row>
    <row r="2703" spans="1:4" x14ac:dyDescent="0.2">
      <c r="A2703" s="158"/>
      <c r="D2703" s="138"/>
    </row>
    <row r="2704" spans="1:4" x14ac:dyDescent="0.2">
      <c r="A2704" s="158"/>
      <c r="D2704" s="138"/>
    </row>
    <row r="2705" spans="1:4" x14ac:dyDescent="0.2">
      <c r="A2705" s="158"/>
      <c r="D2705" s="138"/>
    </row>
    <row r="2706" spans="1:4" x14ac:dyDescent="0.2">
      <c r="A2706" s="158"/>
      <c r="D2706" s="138"/>
    </row>
    <row r="2707" spans="1:4" x14ac:dyDescent="0.2">
      <c r="A2707" s="158"/>
      <c r="D2707" s="138"/>
    </row>
    <row r="2708" spans="1:4" x14ac:dyDescent="0.2">
      <c r="A2708" s="158"/>
      <c r="D2708" s="138"/>
    </row>
    <row r="2709" spans="1:4" x14ac:dyDescent="0.2">
      <c r="A2709" s="158"/>
      <c r="D2709" s="138"/>
    </row>
    <row r="2710" spans="1:4" x14ac:dyDescent="0.2">
      <c r="A2710" s="158"/>
      <c r="D2710" s="138"/>
    </row>
    <row r="2711" spans="1:4" x14ac:dyDescent="0.2">
      <c r="A2711" s="158"/>
      <c r="D2711" s="138"/>
    </row>
    <row r="2712" spans="1:4" x14ac:dyDescent="0.2">
      <c r="A2712" s="158"/>
      <c r="D2712" s="138"/>
    </row>
    <row r="2713" spans="1:4" x14ac:dyDescent="0.2">
      <c r="A2713" s="158"/>
      <c r="D2713" s="138"/>
    </row>
    <row r="2714" spans="1:4" x14ac:dyDescent="0.2">
      <c r="A2714" s="158"/>
      <c r="D2714" s="138"/>
    </row>
    <row r="2715" spans="1:4" x14ac:dyDescent="0.2">
      <c r="A2715" s="158"/>
      <c r="D2715" s="138"/>
    </row>
    <row r="2716" spans="1:4" x14ac:dyDescent="0.2">
      <c r="A2716" s="158"/>
      <c r="D2716" s="138"/>
    </row>
    <row r="2717" spans="1:4" x14ac:dyDescent="0.2">
      <c r="A2717" s="158"/>
      <c r="D2717" s="138"/>
    </row>
    <row r="2718" spans="1:4" x14ac:dyDescent="0.2">
      <c r="A2718" s="158"/>
      <c r="D2718" s="138"/>
    </row>
    <row r="2719" spans="1:4" x14ac:dyDescent="0.2">
      <c r="A2719" s="158"/>
      <c r="D2719" s="138"/>
    </row>
    <row r="2720" spans="1:4" x14ac:dyDescent="0.2">
      <c r="A2720" s="158"/>
      <c r="D2720" s="138"/>
    </row>
    <row r="2721" spans="1:4" x14ac:dyDescent="0.2">
      <c r="A2721" s="158"/>
      <c r="D2721" s="138"/>
    </row>
    <row r="2722" spans="1:4" x14ac:dyDescent="0.2">
      <c r="A2722" s="158"/>
      <c r="D2722" s="138"/>
    </row>
    <row r="2723" spans="1:4" x14ac:dyDescent="0.2">
      <c r="A2723" s="158"/>
      <c r="D2723" s="138"/>
    </row>
    <row r="2724" spans="1:4" x14ac:dyDescent="0.2">
      <c r="A2724" s="158"/>
      <c r="D2724" s="138"/>
    </row>
    <row r="2725" spans="1:4" x14ac:dyDescent="0.2">
      <c r="A2725" s="158"/>
      <c r="D2725" s="138"/>
    </row>
    <row r="2726" spans="1:4" x14ac:dyDescent="0.2">
      <c r="A2726" s="158"/>
      <c r="D2726" s="138"/>
    </row>
    <row r="2727" spans="1:4" x14ac:dyDescent="0.2">
      <c r="A2727" s="158"/>
      <c r="D2727" s="138"/>
    </row>
    <row r="2728" spans="1:4" x14ac:dyDescent="0.2">
      <c r="A2728" s="158"/>
      <c r="D2728" s="138"/>
    </row>
    <row r="2729" spans="1:4" x14ac:dyDescent="0.2">
      <c r="A2729" s="158"/>
      <c r="D2729" s="138"/>
    </row>
    <row r="2730" spans="1:4" x14ac:dyDescent="0.2">
      <c r="A2730" s="158"/>
      <c r="D2730" s="138"/>
    </row>
    <row r="2731" spans="1:4" x14ac:dyDescent="0.2">
      <c r="A2731" s="158"/>
      <c r="D2731" s="138"/>
    </row>
    <row r="2732" spans="1:4" x14ac:dyDescent="0.2">
      <c r="A2732" s="158"/>
      <c r="D2732" s="138"/>
    </row>
    <row r="2733" spans="1:4" x14ac:dyDescent="0.2">
      <c r="A2733" s="158"/>
      <c r="D2733" s="138"/>
    </row>
    <row r="2734" spans="1:4" x14ac:dyDescent="0.2">
      <c r="A2734" s="158"/>
      <c r="D2734" s="138"/>
    </row>
    <row r="2735" spans="1:4" x14ac:dyDescent="0.2">
      <c r="A2735" s="158"/>
      <c r="D2735" s="138"/>
    </row>
    <row r="2736" spans="1:4" x14ac:dyDescent="0.2">
      <c r="A2736" s="158"/>
      <c r="D2736" s="138"/>
    </row>
    <row r="2737" spans="1:4" x14ac:dyDescent="0.2">
      <c r="A2737" s="158"/>
      <c r="D2737" s="138"/>
    </row>
    <row r="2738" spans="1:4" x14ac:dyDescent="0.2">
      <c r="A2738" s="158"/>
      <c r="D2738" s="138"/>
    </row>
    <row r="2739" spans="1:4" x14ac:dyDescent="0.2">
      <c r="A2739" s="158"/>
      <c r="D2739" s="138"/>
    </row>
    <row r="2740" spans="1:4" x14ac:dyDescent="0.2">
      <c r="A2740" s="158"/>
      <c r="D2740" s="138"/>
    </row>
    <row r="2741" spans="1:4" x14ac:dyDescent="0.2">
      <c r="A2741" s="158"/>
      <c r="D2741" s="138"/>
    </row>
    <row r="2742" spans="1:4" x14ac:dyDescent="0.2">
      <c r="A2742" s="158"/>
      <c r="D2742" s="138"/>
    </row>
    <row r="2743" spans="1:4" x14ac:dyDescent="0.2">
      <c r="A2743" s="158"/>
      <c r="D2743" s="138"/>
    </row>
    <row r="2744" spans="1:4" x14ac:dyDescent="0.2">
      <c r="A2744" s="158"/>
      <c r="D2744" s="138"/>
    </row>
    <row r="2745" spans="1:4" x14ac:dyDescent="0.2">
      <c r="A2745" s="158"/>
      <c r="D2745" s="138"/>
    </row>
    <row r="2746" spans="1:4" x14ac:dyDescent="0.2">
      <c r="A2746" s="158"/>
      <c r="D2746" s="138"/>
    </row>
    <row r="2747" spans="1:4" x14ac:dyDescent="0.2">
      <c r="A2747" s="158"/>
      <c r="D2747" s="138"/>
    </row>
    <row r="2748" spans="1:4" x14ac:dyDescent="0.2">
      <c r="A2748" s="158"/>
      <c r="D2748" s="138"/>
    </row>
    <row r="2749" spans="1:4" x14ac:dyDescent="0.2">
      <c r="A2749" s="158"/>
      <c r="D2749" s="138"/>
    </row>
    <row r="2750" spans="1:4" x14ac:dyDescent="0.2">
      <c r="A2750" s="158"/>
      <c r="D2750" s="138"/>
    </row>
    <row r="2751" spans="1:4" x14ac:dyDescent="0.2">
      <c r="A2751" s="158"/>
      <c r="D2751" s="138"/>
    </row>
    <row r="2752" spans="1:4" x14ac:dyDescent="0.2">
      <c r="A2752" s="158"/>
      <c r="D2752" s="138"/>
    </row>
    <row r="2753" spans="1:4" x14ac:dyDescent="0.2">
      <c r="A2753" s="158"/>
      <c r="D2753" s="138"/>
    </row>
    <row r="2754" spans="1:4" x14ac:dyDescent="0.2">
      <c r="A2754" s="158"/>
      <c r="D2754" s="138"/>
    </row>
    <row r="2755" spans="1:4" x14ac:dyDescent="0.2">
      <c r="A2755" s="158"/>
      <c r="D2755" s="138"/>
    </row>
    <row r="2756" spans="1:4" x14ac:dyDescent="0.2">
      <c r="A2756" s="158"/>
      <c r="D2756" s="138"/>
    </row>
    <row r="2757" spans="1:4" x14ac:dyDescent="0.2">
      <c r="A2757" s="158"/>
      <c r="D2757" s="138"/>
    </row>
    <row r="2758" spans="1:4" x14ac:dyDescent="0.2">
      <c r="A2758" s="158"/>
      <c r="D2758" s="138"/>
    </row>
    <row r="2759" spans="1:4" x14ac:dyDescent="0.2">
      <c r="A2759" s="158"/>
      <c r="D2759" s="138"/>
    </row>
    <row r="2760" spans="1:4" x14ac:dyDescent="0.2">
      <c r="A2760" s="158"/>
      <c r="D2760" s="138"/>
    </row>
    <row r="2761" spans="1:4" x14ac:dyDescent="0.2">
      <c r="A2761" s="158"/>
      <c r="D2761" s="138"/>
    </row>
    <row r="2762" spans="1:4" x14ac:dyDescent="0.2">
      <c r="A2762" s="158"/>
      <c r="D2762" s="138"/>
    </row>
    <row r="2763" spans="1:4" x14ac:dyDescent="0.2">
      <c r="A2763" s="158"/>
      <c r="D2763" s="138"/>
    </row>
    <row r="2764" spans="1:4" x14ac:dyDescent="0.2">
      <c r="A2764" s="158"/>
      <c r="D2764" s="138"/>
    </row>
    <row r="2765" spans="1:4" x14ac:dyDescent="0.2">
      <c r="A2765" s="158"/>
      <c r="D2765" s="138"/>
    </row>
    <row r="2766" spans="1:4" x14ac:dyDescent="0.2">
      <c r="A2766" s="158"/>
      <c r="D2766" s="138"/>
    </row>
    <row r="2767" spans="1:4" x14ac:dyDescent="0.2">
      <c r="A2767" s="158"/>
      <c r="D2767" s="138"/>
    </row>
    <row r="2768" spans="1:4" x14ac:dyDescent="0.2">
      <c r="A2768" s="158"/>
      <c r="D2768" s="138"/>
    </row>
    <row r="2769" spans="1:4" x14ac:dyDescent="0.2">
      <c r="A2769" s="158"/>
      <c r="D2769" s="138"/>
    </row>
    <row r="2770" spans="1:4" x14ac:dyDescent="0.2">
      <c r="A2770" s="158"/>
      <c r="D2770" s="138"/>
    </row>
    <row r="2771" spans="1:4" x14ac:dyDescent="0.2">
      <c r="A2771" s="158"/>
      <c r="D2771" s="138"/>
    </row>
    <row r="2772" spans="1:4" x14ac:dyDescent="0.2">
      <c r="A2772" s="158"/>
      <c r="D2772" s="138"/>
    </row>
    <row r="2773" spans="1:4" x14ac:dyDescent="0.2">
      <c r="A2773" s="158"/>
      <c r="D2773" s="138"/>
    </row>
    <row r="2774" spans="1:4" x14ac:dyDescent="0.2">
      <c r="A2774" s="158"/>
      <c r="D2774" s="138"/>
    </row>
    <row r="2775" spans="1:4" x14ac:dyDescent="0.2">
      <c r="A2775" s="158"/>
      <c r="D2775" s="138"/>
    </row>
    <row r="2776" spans="1:4" x14ac:dyDescent="0.2">
      <c r="A2776" s="158"/>
      <c r="D2776" s="138"/>
    </row>
    <row r="2777" spans="1:4" x14ac:dyDescent="0.2">
      <c r="A2777" s="158"/>
      <c r="D2777" s="138"/>
    </row>
    <row r="2778" spans="1:4" x14ac:dyDescent="0.2">
      <c r="A2778" s="158"/>
      <c r="D2778" s="138"/>
    </row>
    <row r="2779" spans="1:4" x14ac:dyDescent="0.2">
      <c r="A2779" s="158"/>
      <c r="D2779" s="138"/>
    </row>
    <row r="2780" spans="1:4" x14ac:dyDescent="0.2">
      <c r="A2780" s="158"/>
      <c r="D2780" s="138"/>
    </row>
    <row r="2781" spans="1:4" x14ac:dyDescent="0.2">
      <c r="A2781" s="158"/>
      <c r="D2781" s="138"/>
    </row>
    <row r="2782" spans="1:4" x14ac:dyDescent="0.2">
      <c r="A2782" s="158"/>
      <c r="D2782" s="138"/>
    </row>
    <row r="2783" spans="1:4" x14ac:dyDescent="0.2">
      <c r="A2783" s="158"/>
      <c r="D2783" s="138"/>
    </row>
    <row r="2784" spans="1:4" x14ac:dyDescent="0.2">
      <c r="A2784" s="158"/>
      <c r="D2784" s="138"/>
    </row>
    <row r="2785" spans="1:4" x14ac:dyDescent="0.2">
      <c r="A2785" s="158"/>
      <c r="D2785" s="138"/>
    </row>
    <row r="2786" spans="1:4" x14ac:dyDescent="0.2">
      <c r="A2786" s="158"/>
      <c r="D2786" s="138"/>
    </row>
    <row r="2787" spans="1:4" x14ac:dyDescent="0.2">
      <c r="A2787" s="158"/>
      <c r="D2787" s="138"/>
    </row>
    <row r="2788" spans="1:4" x14ac:dyDescent="0.2">
      <c r="A2788" s="158"/>
      <c r="D2788" s="138"/>
    </row>
    <row r="2789" spans="1:4" x14ac:dyDescent="0.2">
      <c r="A2789" s="158"/>
      <c r="D2789" s="138"/>
    </row>
    <row r="2790" spans="1:4" x14ac:dyDescent="0.2">
      <c r="A2790" s="158"/>
      <c r="D2790" s="138"/>
    </row>
    <row r="2791" spans="1:4" x14ac:dyDescent="0.2">
      <c r="A2791" s="158"/>
      <c r="D2791" s="138"/>
    </row>
    <row r="2792" spans="1:4" x14ac:dyDescent="0.2">
      <c r="A2792" s="158"/>
      <c r="D2792" s="138"/>
    </row>
    <row r="2793" spans="1:4" x14ac:dyDescent="0.2">
      <c r="A2793" s="158"/>
      <c r="D2793" s="138"/>
    </row>
    <row r="2794" spans="1:4" x14ac:dyDescent="0.2">
      <c r="A2794" s="158"/>
      <c r="D2794" s="138"/>
    </row>
    <row r="2795" spans="1:4" x14ac:dyDescent="0.2">
      <c r="A2795" s="158"/>
      <c r="D2795" s="138"/>
    </row>
    <row r="2796" spans="1:4" x14ac:dyDescent="0.2">
      <c r="A2796" s="158"/>
      <c r="D2796" s="138"/>
    </row>
    <row r="2797" spans="1:4" x14ac:dyDescent="0.2">
      <c r="A2797" s="158"/>
      <c r="D2797" s="138"/>
    </row>
    <row r="2798" spans="1:4" x14ac:dyDescent="0.2">
      <c r="A2798" s="158"/>
      <c r="D2798" s="138"/>
    </row>
    <row r="2799" spans="1:4" x14ac:dyDescent="0.2">
      <c r="A2799" s="158"/>
      <c r="D2799" s="138"/>
    </row>
    <row r="2800" spans="1:4" x14ac:dyDescent="0.2">
      <c r="A2800" s="158"/>
      <c r="D2800" s="138"/>
    </row>
    <row r="2801" spans="1:4" x14ac:dyDescent="0.2">
      <c r="A2801" s="158"/>
      <c r="D2801" s="138"/>
    </row>
    <row r="2802" spans="1:4" x14ac:dyDescent="0.2">
      <c r="A2802" s="158"/>
      <c r="D2802" s="138"/>
    </row>
    <row r="2803" spans="1:4" x14ac:dyDescent="0.2">
      <c r="A2803" s="158"/>
      <c r="D2803" s="138"/>
    </row>
    <row r="2804" spans="1:4" x14ac:dyDescent="0.2">
      <c r="A2804" s="158"/>
      <c r="D2804" s="138"/>
    </row>
    <row r="2805" spans="1:4" x14ac:dyDescent="0.2">
      <c r="A2805" s="158"/>
      <c r="D2805" s="138"/>
    </row>
    <row r="2806" spans="1:4" x14ac:dyDescent="0.2">
      <c r="A2806" s="158"/>
      <c r="D2806" s="138"/>
    </row>
    <row r="2807" spans="1:4" x14ac:dyDescent="0.2">
      <c r="A2807" s="158"/>
      <c r="D2807" s="138"/>
    </row>
    <row r="2808" spans="1:4" x14ac:dyDescent="0.2">
      <c r="A2808" s="158"/>
      <c r="D2808" s="138"/>
    </row>
    <row r="2809" spans="1:4" x14ac:dyDescent="0.2">
      <c r="A2809" s="158"/>
      <c r="D2809" s="138"/>
    </row>
    <row r="2810" spans="1:4" x14ac:dyDescent="0.2">
      <c r="A2810" s="158"/>
      <c r="D2810" s="138"/>
    </row>
    <row r="2811" spans="1:4" x14ac:dyDescent="0.2">
      <c r="A2811" s="158"/>
      <c r="D2811" s="138"/>
    </row>
    <row r="2812" spans="1:4" x14ac:dyDescent="0.2">
      <c r="A2812" s="158"/>
      <c r="D2812" s="138"/>
    </row>
    <row r="2813" spans="1:4" x14ac:dyDescent="0.2">
      <c r="A2813" s="158"/>
      <c r="D2813" s="138"/>
    </row>
    <row r="2814" spans="1:4" x14ac:dyDescent="0.2">
      <c r="A2814" s="158"/>
      <c r="D2814" s="138"/>
    </row>
    <row r="2815" spans="1:4" x14ac:dyDescent="0.2">
      <c r="A2815" s="158"/>
      <c r="D2815" s="138"/>
    </row>
    <row r="2816" spans="1:4" x14ac:dyDescent="0.2">
      <c r="A2816" s="158"/>
      <c r="D2816" s="138"/>
    </row>
    <row r="2817" spans="1:4" x14ac:dyDescent="0.2">
      <c r="A2817" s="158"/>
      <c r="D2817" s="138"/>
    </row>
    <row r="2818" spans="1:4" x14ac:dyDescent="0.2">
      <c r="A2818" s="158"/>
      <c r="D2818" s="138"/>
    </row>
    <row r="2819" spans="1:4" x14ac:dyDescent="0.2">
      <c r="A2819" s="158"/>
      <c r="D2819" s="138"/>
    </row>
    <row r="2820" spans="1:4" x14ac:dyDescent="0.2">
      <c r="A2820" s="158"/>
      <c r="D2820" s="138"/>
    </row>
    <row r="2821" spans="1:4" x14ac:dyDescent="0.2">
      <c r="A2821" s="158"/>
      <c r="D2821" s="138"/>
    </row>
    <row r="2822" spans="1:4" x14ac:dyDescent="0.2">
      <c r="A2822" s="158"/>
      <c r="D2822" s="138"/>
    </row>
    <row r="2823" spans="1:4" x14ac:dyDescent="0.2">
      <c r="A2823" s="158"/>
      <c r="D2823" s="138"/>
    </row>
    <row r="2824" spans="1:4" x14ac:dyDescent="0.2">
      <c r="A2824" s="158"/>
      <c r="D2824" s="138"/>
    </row>
    <row r="2825" spans="1:4" x14ac:dyDescent="0.2">
      <c r="A2825" s="158"/>
      <c r="D2825" s="138"/>
    </row>
    <row r="2826" spans="1:4" x14ac:dyDescent="0.2">
      <c r="A2826" s="158"/>
      <c r="D2826" s="138"/>
    </row>
    <row r="2827" spans="1:4" x14ac:dyDescent="0.2">
      <c r="A2827" s="158"/>
      <c r="D2827" s="138"/>
    </row>
    <row r="2828" spans="1:4" x14ac:dyDescent="0.2">
      <c r="A2828" s="158"/>
      <c r="D2828" s="138"/>
    </row>
    <row r="2829" spans="1:4" x14ac:dyDescent="0.2">
      <c r="A2829" s="158"/>
      <c r="D2829" s="138"/>
    </row>
    <row r="2830" spans="1:4" x14ac:dyDescent="0.2">
      <c r="A2830" s="158"/>
      <c r="D2830" s="138"/>
    </row>
    <row r="2831" spans="1:4" x14ac:dyDescent="0.2">
      <c r="A2831" s="158"/>
      <c r="D2831" s="138"/>
    </row>
    <row r="2832" spans="1:4" x14ac:dyDescent="0.2">
      <c r="A2832" s="158"/>
      <c r="D2832" s="138"/>
    </row>
    <row r="2833" spans="1:4" x14ac:dyDescent="0.2">
      <c r="A2833" s="158"/>
      <c r="D2833" s="138"/>
    </row>
    <row r="2834" spans="1:4" x14ac:dyDescent="0.2">
      <c r="A2834" s="158"/>
      <c r="D2834" s="138"/>
    </row>
    <row r="2835" spans="1:4" x14ac:dyDescent="0.2">
      <c r="A2835" s="158"/>
      <c r="D2835" s="138"/>
    </row>
    <row r="2836" spans="1:4" x14ac:dyDescent="0.2">
      <c r="A2836" s="158"/>
      <c r="D2836" s="138"/>
    </row>
    <row r="2837" spans="1:4" x14ac:dyDescent="0.2">
      <c r="A2837" s="158"/>
      <c r="D2837" s="138"/>
    </row>
    <row r="2838" spans="1:4" x14ac:dyDescent="0.2">
      <c r="A2838" s="158"/>
      <c r="D2838" s="138"/>
    </row>
    <row r="2839" spans="1:4" x14ac:dyDescent="0.2">
      <c r="A2839" s="158"/>
      <c r="D2839" s="138"/>
    </row>
    <row r="2840" spans="1:4" x14ac:dyDescent="0.2">
      <c r="A2840" s="158"/>
      <c r="D2840" s="138"/>
    </row>
    <row r="2841" spans="1:4" x14ac:dyDescent="0.2">
      <c r="A2841" s="158"/>
      <c r="D2841" s="138"/>
    </row>
    <row r="2842" spans="1:4" x14ac:dyDescent="0.2">
      <c r="A2842" s="158"/>
      <c r="D2842" s="138"/>
    </row>
    <row r="2843" spans="1:4" x14ac:dyDescent="0.2">
      <c r="A2843" s="158"/>
      <c r="D2843" s="138"/>
    </row>
    <row r="2844" spans="1:4" x14ac:dyDescent="0.2">
      <c r="A2844" s="158"/>
      <c r="D2844" s="138"/>
    </row>
    <row r="2845" spans="1:4" x14ac:dyDescent="0.2">
      <c r="A2845" s="158"/>
      <c r="D2845" s="138"/>
    </row>
    <row r="2846" spans="1:4" x14ac:dyDescent="0.2">
      <c r="A2846" s="158"/>
      <c r="D2846" s="138"/>
    </row>
    <row r="2847" spans="1:4" x14ac:dyDescent="0.2">
      <c r="A2847" s="158"/>
      <c r="D2847" s="138"/>
    </row>
    <row r="2848" spans="1:4" x14ac:dyDescent="0.2">
      <c r="A2848" s="158"/>
      <c r="D2848" s="138"/>
    </row>
    <row r="2849" spans="1:4" x14ac:dyDescent="0.2">
      <c r="A2849" s="158"/>
      <c r="D2849" s="138"/>
    </row>
    <row r="2850" spans="1:4" x14ac:dyDescent="0.2">
      <c r="A2850" s="158"/>
      <c r="D2850" s="138"/>
    </row>
    <row r="2851" spans="1:4" x14ac:dyDescent="0.2">
      <c r="A2851" s="158"/>
      <c r="D2851" s="138"/>
    </row>
    <row r="2852" spans="1:4" x14ac:dyDescent="0.2">
      <c r="A2852" s="158"/>
      <c r="D2852" s="138"/>
    </row>
    <row r="2853" spans="1:4" x14ac:dyDescent="0.2">
      <c r="A2853" s="158"/>
      <c r="D2853" s="138"/>
    </row>
    <row r="2854" spans="1:4" x14ac:dyDescent="0.2">
      <c r="A2854" s="158"/>
      <c r="D2854" s="138"/>
    </row>
    <row r="2855" spans="1:4" x14ac:dyDescent="0.2">
      <c r="A2855" s="158"/>
      <c r="D2855" s="138"/>
    </row>
    <row r="2856" spans="1:4" x14ac:dyDescent="0.2">
      <c r="A2856" s="158"/>
      <c r="D2856" s="138"/>
    </row>
    <row r="2857" spans="1:4" x14ac:dyDescent="0.2">
      <c r="A2857" s="158"/>
      <c r="D2857" s="138"/>
    </row>
    <row r="2858" spans="1:4" x14ac:dyDescent="0.2">
      <c r="A2858" s="158"/>
      <c r="D2858" s="138"/>
    </row>
    <row r="2859" spans="1:4" x14ac:dyDescent="0.2">
      <c r="A2859" s="158"/>
      <c r="D2859" s="138"/>
    </row>
    <row r="2860" spans="1:4" x14ac:dyDescent="0.2">
      <c r="A2860" s="158"/>
      <c r="D2860" s="138"/>
    </row>
    <row r="2861" spans="1:4" x14ac:dyDescent="0.2">
      <c r="A2861" s="158"/>
      <c r="D2861" s="138"/>
    </row>
    <row r="2862" spans="1:4" x14ac:dyDescent="0.2">
      <c r="A2862" s="158"/>
      <c r="D2862" s="138"/>
    </row>
    <row r="2863" spans="1:4" x14ac:dyDescent="0.2">
      <c r="A2863" s="158"/>
      <c r="D2863" s="138"/>
    </row>
    <row r="2864" spans="1:4" x14ac:dyDescent="0.2">
      <c r="A2864" s="158"/>
      <c r="D2864" s="138"/>
    </row>
    <row r="2865" spans="1:4" x14ac:dyDescent="0.2">
      <c r="A2865" s="158"/>
      <c r="D2865" s="138"/>
    </row>
    <row r="2866" spans="1:4" x14ac:dyDescent="0.2">
      <c r="A2866" s="158"/>
      <c r="D2866" s="138"/>
    </row>
    <row r="2867" spans="1:4" x14ac:dyDescent="0.2">
      <c r="A2867" s="158"/>
      <c r="D2867" s="138"/>
    </row>
    <row r="2868" spans="1:4" x14ac:dyDescent="0.2">
      <c r="A2868" s="158"/>
      <c r="D2868" s="138"/>
    </row>
    <row r="2869" spans="1:4" x14ac:dyDescent="0.2">
      <c r="A2869" s="158"/>
      <c r="D2869" s="138"/>
    </row>
    <row r="2870" spans="1:4" x14ac:dyDescent="0.2">
      <c r="A2870" s="158"/>
      <c r="D2870" s="138"/>
    </row>
    <row r="2871" spans="1:4" x14ac:dyDescent="0.2">
      <c r="A2871" s="158"/>
      <c r="D2871" s="138"/>
    </row>
    <row r="2872" spans="1:4" x14ac:dyDescent="0.2">
      <c r="A2872" s="158"/>
      <c r="D2872" s="138"/>
    </row>
    <row r="2873" spans="1:4" x14ac:dyDescent="0.2">
      <c r="A2873" s="158"/>
      <c r="D2873" s="138"/>
    </row>
    <row r="2874" spans="1:4" x14ac:dyDescent="0.2">
      <c r="A2874" s="158"/>
      <c r="D2874" s="138"/>
    </row>
    <row r="2875" spans="1:4" x14ac:dyDescent="0.2">
      <c r="A2875" s="158"/>
      <c r="D2875" s="138"/>
    </row>
    <row r="2876" spans="1:4" x14ac:dyDescent="0.2">
      <c r="A2876" s="158"/>
      <c r="D2876" s="138"/>
    </row>
    <row r="2877" spans="1:4" x14ac:dyDescent="0.2">
      <c r="A2877" s="158"/>
      <c r="D2877" s="138"/>
    </row>
    <row r="2878" spans="1:4" x14ac:dyDescent="0.2">
      <c r="A2878" s="158"/>
      <c r="D2878" s="138"/>
    </row>
    <row r="2879" spans="1:4" x14ac:dyDescent="0.2">
      <c r="A2879" s="158"/>
      <c r="D2879" s="138"/>
    </row>
    <row r="2880" spans="1:4" x14ac:dyDescent="0.2">
      <c r="A2880" s="158"/>
      <c r="D2880" s="138"/>
    </row>
    <row r="2881" spans="1:4" x14ac:dyDescent="0.2">
      <c r="A2881" s="158"/>
      <c r="D2881" s="138"/>
    </row>
    <row r="2882" spans="1:4" x14ac:dyDescent="0.2">
      <c r="A2882" s="158"/>
      <c r="D2882" s="138"/>
    </row>
    <row r="2883" spans="1:4" x14ac:dyDescent="0.2">
      <c r="A2883" s="158"/>
      <c r="D2883" s="138"/>
    </row>
    <row r="2884" spans="1:4" x14ac:dyDescent="0.2">
      <c r="A2884" s="158"/>
      <c r="D2884" s="138"/>
    </row>
    <row r="2885" spans="1:4" x14ac:dyDescent="0.2">
      <c r="A2885" s="158"/>
      <c r="D2885" s="138"/>
    </row>
    <row r="2886" spans="1:4" x14ac:dyDescent="0.2">
      <c r="A2886" s="158"/>
      <c r="D2886" s="138"/>
    </row>
    <row r="2887" spans="1:4" x14ac:dyDescent="0.2">
      <c r="A2887" s="158"/>
      <c r="D2887" s="138"/>
    </row>
    <row r="2888" spans="1:4" x14ac:dyDescent="0.2">
      <c r="A2888" s="158"/>
      <c r="D2888" s="138"/>
    </row>
    <row r="2889" spans="1:4" x14ac:dyDescent="0.2">
      <c r="A2889" s="158"/>
      <c r="D2889" s="138"/>
    </row>
    <row r="2890" spans="1:4" x14ac:dyDescent="0.2">
      <c r="A2890" s="158"/>
      <c r="D2890" s="138"/>
    </row>
    <row r="2891" spans="1:4" x14ac:dyDescent="0.2">
      <c r="A2891" s="158"/>
      <c r="D2891" s="138"/>
    </row>
    <row r="2892" spans="1:4" x14ac:dyDescent="0.2">
      <c r="A2892" s="158"/>
      <c r="D2892" s="138"/>
    </row>
    <row r="2893" spans="1:4" x14ac:dyDescent="0.2">
      <c r="A2893" s="158"/>
      <c r="D2893" s="138"/>
    </row>
    <row r="2894" spans="1:4" x14ac:dyDescent="0.2">
      <c r="A2894" s="158"/>
      <c r="D2894" s="138"/>
    </row>
    <row r="2895" spans="1:4" x14ac:dyDescent="0.2">
      <c r="A2895" s="158"/>
      <c r="D2895" s="138"/>
    </row>
    <row r="2896" spans="1:4" x14ac:dyDescent="0.2">
      <c r="A2896" s="158"/>
      <c r="D2896" s="138"/>
    </row>
    <row r="2897" spans="1:4" x14ac:dyDescent="0.2">
      <c r="A2897" s="158"/>
      <c r="D2897" s="138"/>
    </row>
    <row r="2898" spans="1:4" x14ac:dyDescent="0.2">
      <c r="A2898" s="158"/>
      <c r="D2898" s="138"/>
    </row>
    <row r="2899" spans="1:4" x14ac:dyDescent="0.2">
      <c r="A2899" s="158"/>
      <c r="D2899" s="138"/>
    </row>
    <row r="2900" spans="1:4" x14ac:dyDescent="0.2">
      <c r="A2900" s="158"/>
      <c r="D2900" s="138"/>
    </row>
    <row r="2901" spans="1:4" x14ac:dyDescent="0.2">
      <c r="A2901" s="158"/>
      <c r="D2901" s="138"/>
    </row>
    <row r="2902" spans="1:4" x14ac:dyDescent="0.2">
      <c r="A2902" s="158"/>
      <c r="D2902" s="138"/>
    </row>
    <row r="2903" spans="1:4" x14ac:dyDescent="0.2">
      <c r="A2903" s="158"/>
      <c r="D2903" s="138"/>
    </row>
    <row r="2904" spans="1:4" x14ac:dyDescent="0.2">
      <c r="A2904" s="158"/>
      <c r="D2904" s="138"/>
    </row>
    <row r="2905" spans="1:4" x14ac:dyDescent="0.2">
      <c r="A2905" s="158"/>
      <c r="D2905" s="138"/>
    </row>
    <row r="2906" spans="1:4" x14ac:dyDescent="0.2">
      <c r="A2906" s="158"/>
      <c r="D2906" s="138"/>
    </row>
    <row r="2907" spans="1:4" x14ac:dyDescent="0.2">
      <c r="A2907" s="158"/>
      <c r="D2907" s="138"/>
    </row>
    <row r="2908" spans="1:4" x14ac:dyDescent="0.2">
      <c r="A2908" s="158"/>
      <c r="D2908" s="138"/>
    </row>
    <row r="2909" spans="1:4" x14ac:dyDescent="0.2">
      <c r="A2909" s="158"/>
      <c r="D2909" s="138"/>
    </row>
    <row r="2910" spans="1:4" x14ac:dyDescent="0.2">
      <c r="A2910" s="158"/>
      <c r="D2910" s="138"/>
    </row>
    <row r="2911" spans="1:4" x14ac:dyDescent="0.2">
      <c r="A2911" s="158"/>
      <c r="D2911" s="138"/>
    </row>
    <row r="2912" spans="1:4" x14ac:dyDescent="0.2">
      <c r="A2912" s="158"/>
      <c r="D2912" s="138"/>
    </row>
    <row r="2913" spans="1:4" x14ac:dyDescent="0.2">
      <c r="A2913" s="158"/>
      <c r="D2913" s="138"/>
    </row>
    <row r="2914" spans="1:4" x14ac:dyDescent="0.2">
      <c r="A2914" s="158"/>
      <c r="D2914" s="138"/>
    </row>
    <row r="2915" spans="1:4" x14ac:dyDescent="0.2">
      <c r="A2915" s="158"/>
      <c r="D2915" s="138"/>
    </row>
    <row r="2916" spans="1:4" x14ac:dyDescent="0.2">
      <c r="A2916" s="158"/>
      <c r="D2916" s="138"/>
    </row>
    <row r="2917" spans="1:4" x14ac:dyDescent="0.2">
      <c r="A2917" s="158"/>
      <c r="D2917" s="138"/>
    </row>
    <row r="2918" spans="1:4" x14ac:dyDescent="0.2">
      <c r="A2918" s="158"/>
      <c r="D2918" s="138"/>
    </row>
    <row r="2919" spans="1:4" x14ac:dyDescent="0.2">
      <c r="A2919" s="158"/>
      <c r="D2919" s="138"/>
    </row>
    <row r="2920" spans="1:4" x14ac:dyDescent="0.2">
      <c r="A2920" s="158"/>
      <c r="D2920" s="138"/>
    </row>
    <row r="2921" spans="1:4" x14ac:dyDescent="0.2">
      <c r="A2921" s="158"/>
      <c r="D2921" s="138"/>
    </row>
    <row r="2922" spans="1:4" x14ac:dyDescent="0.2">
      <c r="A2922" s="158"/>
      <c r="D2922" s="138"/>
    </row>
    <row r="2923" spans="1:4" x14ac:dyDescent="0.2">
      <c r="A2923" s="158"/>
      <c r="D2923" s="138"/>
    </row>
    <row r="2924" spans="1:4" x14ac:dyDescent="0.2">
      <c r="A2924" s="158"/>
      <c r="D2924" s="138"/>
    </row>
    <row r="2925" spans="1:4" x14ac:dyDescent="0.2">
      <c r="A2925" s="158"/>
      <c r="D2925" s="138"/>
    </row>
    <row r="2926" spans="1:4" x14ac:dyDescent="0.2">
      <c r="A2926" s="158"/>
      <c r="D2926" s="138"/>
    </row>
    <row r="2927" spans="1:4" x14ac:dyDescent="0.2">
      <c r="A2927" s="158"/>
      <c r="D2927" s="138"/>
    </row>
    <row r="2928" spans="1:4" x14ac:dyDescent="0.2">
      <c r="A2928" s="158"/>
      <c r="D2928" s="138"/>
    </row>
    <row r="2929" spans="1:4" x14ac:dyDescent="0.2">
      <c r="A2929" s="158"/>
      <c r="D2929" s="138"/>
    </row>
    <row r="2930" spans="1:4" x14ac:dyDescent="0.2">
      <c r="A2930" s="158"/>
      <c r="D2930" s="138"/>
    </row>
    <row r="2931" spans="1:4" x14ac:dyDescent="0.2">
      <c r="A2931" s="158"/>
      <c r="D2931" s="138"/>
    </row>
    <row r="2932" spans="1:4" x14ac:dyDescent="0.2">
      <c r="A2932" s="158"/>
      <c r="D2932" s="138"/>
    </row>
    <row r="2933" spans="1:4" x14ac:dyDescent="0.2">
      <c r="A2933" s="158"/>
      <c r="D2933" s="138"/>
    </row>
    <row r="2934" spans="1:4" x14ac:dyDescent="0.2">
      <c r="A2934" s="158"/>
      <c r="D2934" s="138"/>
    </row>
    <row r="2935" spans="1:4" x14ac:dyDescent="0.2">
      <c r="A2935" s="158"/>
      <c r="D2935" s="138"/>
    </row>
    <row r="2936" spans="1:4" x14ac:dyDescent="0.2">
      <c r="A2936" s="158"/>
      <c r="D2936" s="138"/>
    </row>
    <row r="2937" spans="1:4" x14ac:dyDescent="0.2">
      <c r="A2937" s="158"/>
      <c r="D2937" s="138"/>
    </row>
    <row r="2938" spans="1:4" x14ac:dyDescent="0.2">
      <c r="A2938" s="158"/>
      <c r="D2938" s="138"/>
    </row>
    <row r="2939" spans="1:4" x14ac:dyDescent="0.2">
      <c r="A2939" s="158"/>
      <c r="D2939" s="138"/>
    </row>
    <row r="2940" spans="1:4" x14ac:dyDescent="0.2">
      <c r="A2940" s="158"/>
      <c r="D2940" s="138"/>
    </row>
    <row r="2941" spans="1:4" x14ac:dyDescent="0.2">
      <c r="A2941" s="158"/>
      <c r="D2941" s="138"/>
    </row>
    <row r="2942" spans="1:4" x14ac:dyDescent="0.2">
      <c r="A2942" s="158"/>
      <c r="D2942" s="138"/>
    </row>
    <row r="2943" spans="1:4" x14ac:dyDescent="0.2">
      <c r="A2943" s="158"/>
      <c r="D2943" s="138"/>
    </row>
    <row r="2944" spans="1:4" x14ac:dyDescent="0.2">
      <c r="A2944" s="158"/>
      <c r="D2944" s="138"/>
    </row>
    <row r="2945" spans="1:4" x14ac:dyDescent="0.2">
      <c r="A2945" s="158"/>
      <c r="D2945" s="138"/>
    </row>
    <row r="2946" spans="1:4" x14ac:dyDescent="0.2">
      <c r="A2946" s="158"/>
      <c r="D2946" s="138"/>
    </row>
    <row r="2947" spans="1:4" x14ac:dyDescent="0.2">
      <c r="A2947" s="158"/>
      <c r="D2947" s="138"/>
    </row>
    <row r="2948" spans="1:4" x14ac:dyDescent="0.2">
      <c r="A2948" s="158"/>
      <c r="D2948" s="138"/>
    </row>
    <row r="2949" spans="1:4" x14ac:dyDescent="0.2">
      <c r="A2949" s="158"/>
      <c r="D2949" s="138"/>
    </row>
    <row r="2950" spans="1:4" x14ac:dyDescent="0.2">
      <c r="A2950" s="158"/>
      <c r="D2950" s="138"/>
    </row>
    <row r="2951" spans="1:4" x14ac:dyDescent="0.2">
      <c r="A2951" s="158"/>
      <c r="D2951" s="138"/>
    </row>
    <row r="2952" spans="1:4" x14ac:dyDescent="0.2">
      <c r="A2952" s="158"/>
      <c r="D2952" s="138"/>
    </row>
    <row r="2953" spans="1:4" x14ac:dyDescent="0.2">
      <c r="A2953" s="158"/>
      <c r="D2953" s="138"/>
    </row>
    <row r="2954" spans="1:4" x14ac:dyDescent="0.2">
      <c r="A2954" s="158"/>
      <c r="D2954" s="138"/>
    </row>
    <row r="2955" spans="1:4" x14ac:dyDescent="0.2">
      <c r="A2955" s="158"/>
      <c r="D2955" s="138"/>
    </row>
    <row r="2956" spans="1:4" x14ac:dyDescent="0.2">
      <c r="A2956" s="158"/>
      <c r="D2956" s="138"/>
    </row>
    <row r="2957" spans="1:4" x14ac:dyDescent="0.2">
      <c r="A2957" s="158"/>
      <c r="D2957" s="138"/>
    </row>
    <row r="2958" spans="1:4" x14ac:dyDescent="0.2">
      <c r="A2958" s="158"/>
      <c r="D2958" s="138"/>
    </row>
    <row r="2959" spans="1:4" x14ac:dyDescent="0.2">
      <c r="A2959" s="158"/>
      <c r="D2959" s="138"/>
    </row>
    <row r="2960" spans="1:4" x14ac:dyDescent="0.2">
      <c r="A2960" s="158"/>
      <c r="D2960" s="138"/>
    </row>
    <row r="2961" spans="1:4" x14ac:dyDescent="0.2">
      <c r="A2961" s="158"/>
      <c r="D2961" s="138"/>
    </row>
    <row r="2962" spans="1:4" x14ac:dyDescent="0.2">
      <c r="A2962" s="158"/>
      <c r="D2962" s="138"/>
    </row>
    <row r="2963" spans="1:4" x14ac:dyDescent="0.2">
      <c r="A2963" s="158"/>
      <c r="D2963" s="138"/>
    </row>
    <row r="2964" spans="1:4" x14ac:dyDescent="0.2">
      <c r="A2964" s="158"/>
      <c r="D2964" s="138"/>
    </row>
    <row r="2965" spans="1:4" x14ac:dyDescent="0.2">
      <c r="A2965" s="158"/>
      <c r="D2965" s="138"/>
    </row>
    <row r="2966" spans="1:4" x14ac:dyDescent="0.2">
      <c r="A2966" s="158"/>
      <c r="D2966" s="138"/>
    </row>
    <row r="2967" spans="1:4" x14ac:dyDescent="0.2">
      <c r="A2967" s="158"/>
      <c r="D2967" s="138"/>
    </row>
    <row r="2968" spans="1:4" x14ac:dyDescent="0.2">
      <c r="A2968" s="158"/>
      <c r="D2968" s="138"/>
    </row>
    <row r="2969" spans="1:4" x14ac:dyDescent="0.2">
      <c r="A2969" s="158"/>
      <c r="D2969" s="138"/>
    </row>
    <row r="2970" spans="1:4" x14ac:dyDescent="0.2">
      <c r="A2970" s="158"/>
      <c r="D2970" s="138"/>
    </row>
    <row r="2971" spans="1:4" x14ac:dyDescent="0.2">
      <c r="A2971" s="158"/>
      <c r="D2971" s="138"/>
    </row>
    <row r="2972" spans="1:4" x14ac:dyDescent="0.2">
      <c r="A2972" s="158"/>
      <c r="D2972" s="138"/>
    </row>
    <row r="2973" spans="1:4" x14ac:dyDescent="0.2">
      <c r="A2973" s="158"/>
      <c r="D2973" s="138"/>
    </row>
    <row r="2974" spans="1:4" x14ac:dyDescent="0.2">
      <c r="A2974" s="158"/>
      <c r="D2974" s="138"/>
    </row>
    <row r="2975" spans="1:4" x14ac:dyDescent="0.2">
      <c r="A2975" s="158"/>
      <c r="D2975" s="138"/>
    </row>
    <row r="2976" spans="1:4" x14ac:dyDescent="0.2">
      <c r="A2976" s="158"/>
      <c r="D2976" s="138"/>
    </row>
    <row r="2977" spans="1:4" x14ac:dyDescent="0.2">
      <c r="A2977" s="158"/>
      <c r="D2977" s="138"/>
    </row>
    <row r="2978" spans="1:4" x14ac:dyDescent="0.2">
      <c r="A2978" s="158"/>
      <c r="D2978" s="138"/>
    </row>
    <row r="2979" spans="1:4" x14ac:dyDescent="0.2">
      <c r="A2979" s="158"/>
      <c r="D2979" s="138"/>
    </row>
    <row r="2980" spans="1:4" x14ac:dyDescent="0.2">
      <c r="A2980" s="158"/>
      <c r="D2980" s="138"/>
    </row>
    <row r="2981" spans="1:4" x14ac:dyDescent="0.2">
      <c r="A2981" s="158"/>
      <c r="D2981" s="138"/>
    </row>
    <row r="2982" spans="1:4" x14ac:dyDescent="0.2">
      <c r="A2982" s="158"/>
      <c r="D2982" s="138"/>
    </row>
    <row r="2983" spans="1:4" x14ac:dyDescent="0.2">
      <c r="A2983" s="158"/>
      <c r="D2983" s="138"/>
    </row>
    <row r="2984" spans="1:4" x14ac:dyDescent="0.2">
      <c r="A2984" s="158"/>
      <c r="D2984" s="138"/>
    </row>
    <row r="2985" spans="1:4" x14ac:dyDescent="0.2">
      <c r="A2985" s="158"/>
      <c r="D2985" s="138"/>
    </row>
    <row r="2986" spans="1:4" x14ac:dyDescent="0.2">
      <c r="A2986" s="158"/>
      <c r="D2986" s="138"/>
    </row>
    <row r="2987" spans="1:4" x14ac:dyDescent="0.2">
      <c r="A2987" s="158"/>
      <c r="D2987" s="138"/>
    </row>
    <row r="2988" spans="1:4" x14ac:dyDescent="0.2">
      <c r="A2988" s="158"/>
      <c r="D2988" s="138"/>
    </row>
    <row r="2989" spans="1:4" x14ac:dyDescent="0.2">
      <c r="A2989" s="158"/>
      <c r="D2989" s="138"/>
    </row>
    <row r="2990" spans="1:4" x14ac:dyDescent="0.2">
      <c r="A2990" s="158"/>
      <c r="D2990" s="138"/>
    </row>
    <row r="2991" spans="1:4" x14ac:dyDescent="0.2">
      <c r="A2991" s="158"/>
      <c r="D2991" s="138"/>
    </row>
    <row r="2992" spans="1:4" x14ac:dyDescent="0.2">
      <c r="A2992" s="158"/>
      <c r="D2992" s="138"/>
    </row>
    <row r="2993" spans="1:4" x14ac:dyDescent="0.2">
      <c r="A2993" s="158"/>
      <c r="D2993" s="138"/>
    </row>
    <row r="2994" spans="1:4" x14ac:dyDescent="0.2">
      <c r="A2994" s="158"/>
      <c r="D2994" s="138"/>
    </row>
    <row r="2995" spans="1:4" x14ac:dyDescent="0.2">
      <c r="A2995" s="158"/>
      <c r="D2995" s="138"/>
    </row>
    <row r="2996" spans="1:4" x14ac:dyDescent="0.2">
      <c r="A2996" s="158"/>
      <c r="D2996" s="138"/>
    </row>
    <row r="2997" spans="1:4" x14ac:dyDescent="0.2">
      <c r="A2997" s="158"/>
      <c r="D2997" s="138"/>
    </row>
    <row r="2998" spans="1:4" x14ac:dyDescent="0.2">
      <c r="A2998" s="158"/>
      <c r="D2998" s="138"/>
    </row>
    <row r="2999" spans="1:4" x14ac:dyDescent="0.2">
      <c r="A2999" s="158"/>
      <c r="D2999" s="138"/>
    </row>
    <row r="3000" spans="1:4" x14ac:dyDescent="0.2">
      <c r="A3000" s="158"/>
      <c r="D3000" s="138"/>
    </row>
    <row r="3001" spans="1:4" x14ac:dyDescent="0.2">
      <c r="A3001" s="158"/>
      <c r="D3001" s="138"/>
    </row>
    <row r="3002" spans="1:4" x14ac:dyDescent="0.2">
      <c r="A3002" s="158"/>
      <c r="D3002" s="138"/>
    </row>
    <row r="3003" spans="1:4" x14ac:dyDescent="0.2">
      <c r="A3003" s="158"/>
      <c r="D3003" s="138"/>
    </row>
    <row r="3004" spans="1:4" x14ac:dyDescent="0.2">
      <c r="A3004" s="158"/>
      <c r="D3004" s="138"/>
    </row>
    <row r="3005" spans="1:4" x14ac:dyDescent="0.2">
      <c r="A3005" s="158"/>
      <c r="D3005" s="138"/>
    </row>
    <row r="3006" spans="1:4" x14ac:dyDescent="0.2">
      <c r="A3006" s="158"/>
      <c r="D3006" s="138"/>
    </row>
    <row r="3007" spans="1:4" x14ac:dyDescent="0.2">
      <c r="A3007" s="158"/>
      <c r="D3007" s="138"/>
    </row>
    <row r="3008" spans="1:4" x14ac:dyDescent="0.2">
      <c r="A3008" s="158"/>
      <c r="D3008" s="138"/>
    </row>
    <row r="3009" spans="1:4" x14ac:dyDescent="0.2">
      <c r="A3009" s="158"/>
      <c r="D3009" s="138"/>
    </row>
    <row r="3010" spans="1:4" x14ac:dyDescent="0.2">
      <c r="A3010" s="158"/>
      <c r="D3010" s="138"/>
    </row>
    <row r="3011" spans="1:4" x14ac:dyDescent="0.2">
      <c r="A3011" s="158"/>
      <c r="D3011" s="138"/>
    </row>
    <row r="3012" spans="1:4" x14ac:dyDescent="0.2">
      <c r="A3012" s="158"/>
      <c r="D3012" s="138"/>
    </row>
    <row r="3013" spans="1:4" x14ac:dyDescent="0.2">
      <c r="A3013" s="158"/>
      <c r="D3013" s="138"/>
    </row>
    <row r="3014" spans="1:4" x14ac:dyDescent="0.2">
      <c r="A3014" s="158"/>
      <c r="D3014" s="138"/>
    </row>
    <row r="3015" spans="1:4" x14ac:dyDescent="0.2">
      <c r="A3015" s="158"/>
      <c r="D3015" s="138"/>
    </row>
    <row r="3016" spans="1:4" x14ac:dyDescent="0.2">
      <c r="A3016" s="158"/>
      <c r="D3016" s="138"/>
    </row>
    <row r="3017" spans="1:4" x14ac:dyDescent="0.2">
      <c r="A3017" s="158"/>
      <c r="D3017" s="138"/>
    </row>
    <row r="3018" spans="1:4" x14ac:dyDescent="0.2">
      <c r="A3018" s="158"/>
      <c r="D3018" s="138"/>
    </row>
    <row r="3019" spans="1:4" x14ac:dyDescent="0.2">
      <c r="A3019" s="158"/>
      <c r="D3019" s="138"/>
    </row>
    <row r="3020" spans="1:4" x14ac:dyDescent="0.2">
      <c r="A3020" s="158"/>
      <c r="D3020" s="138"/>
    </row>
    <row r="3021" spans="1:4" x14ac:dyDescent="0.2">
      <c r="A3021" s="158"/>
      <c r="D3021" s="138"/>
    </row>
    <row r="3022" spans="1:4" x14ac:dyDescent="0.2">
      <c r="A3022" s="158"/>
      <c r="D3022" s="138"/>
    </row>
    <row r="3023" spans="1:4" x14ac:dyDescent="0.2">
      <c r="A3023" s="158"/>
      <c r="D3023" s="138"/>
    </row>
    <row r="3024" spans="1:4" x14ac:dyDescent="0.2">
      <c r="A3024" s="158"/>
      <c r="D3024" s="138"/>
    </row>
    <row r="3025" spans="1:4" x14ac:dyDescent="0.2">
      <c r="A3025" s="158"/>
      <c r="D3025" s="138"/>
    </row>
    <row r="3026" spans="1:4" x14ac:dyDescent="0.2">
      <c r="A3026" s="158"/>
      <c r="D3026" s="138"/>
    </row>
    <row r="3027" spans="1:4" x14ac:dyDescent="0.2">
      <c r="A3027" s="158"/>
      <c r="D3027" s="138"/>
    </row>
    <row r="3028" spans="1:4" x14ac:dyDescent="0.2">
      <c r="A3028" s="158"/>
      <c r="D3028" s="138"/>
    </row>
    <row r="3029" spans="1:4" x14ac:dyDescent="0.2">
      <c r="A3029" s="158"/>
      <c r="D3029" s="138"/>
    </row>
    <row r="3030" spans="1:4" x14ac:dyDescent="0.2">
      <c r="A3030" s="158"/>
      <c r="D3030" s="138"/>
    </row>
    <row r="3031" spans="1:4" x14ac:dyDescent="0.2">
      <c r="A3031" s="158"/>
      <c r="D3031" s="138"/>
    </row>
    <row r="3032" spans="1:4" x14ac:dyDescent="0.2">
      <c r="A3032" s="158"/>
      <c r="D3032" s="138"/>
    </row>
    <row r="3033" spans="1:4" x14ac:dyDescent="0.2">
      <c r="A3033" s="158"/>
      <c r="D3033" s="138"/>
    </row>
    <row r="3034" spans="1:4" x14ac:dyDescent="0.2">
      <c r="A3034" s="158"/>
      <c r="D3034" s="138"/>
    </row>
    <row r="3035" spans="1:4" x14ac:dyDescent="0.2">
      <c r="A3035" s="158"/>
      <c r="D3035" s="138"/>
    </row>
    <row r="3036" spans="1:4" x14ac:dyDescent="0.2">
      <c r="A3036" s="158"/>
      <c r="D3036" s="138"/>
    </row>
    <row r="3037" spans="1:4" x14ac:dyDescent="0.2">
      <c r="A3037" s="158"/>
      <c r="D3037" s="138"/>
    </row>
    <row r="3038" spans="1:4" x14ac:dyDescent="0.2">
      <c r="A3038" s="158"/>
      <c r="D3038" s="138"/>
    </row>
    <row r="3039" spans="1:4" x14ac:dyDescent="0.2">
      <c r="A3039" s="158"/>
      <c r="D3039" s="138"/>
    </row>
    <row r="3040" spans="1:4" x14ac:dyDescent="0.2">
      <c r="A3040" s="158"/>
      <c r="D3040" s="138"/>
    </row>
    <row r="3041" spans="1:4" x14ac:dyDescent="0.2">
      <c r="A3041" s="158"/>
      <c r="D3041" s="138"/>
    </row>
    <row r="3042" spans="1:4" x14ac:dyDescent="0.2">
      <c r="A3042" s="158"/>
      <c r="D3042" s="138"/>
    </row>
    <row r="3043" spans="1:4" x14ac:dyDescent="0.2">
      <c r="A3043" s="158"/>
      <c r="D3043" s="138"/>
    </row>
    <row r="3044" spans="1:4" x14ac:dyDescent="0.2">
      <c r="A3044" s="158"/>
      <c r="D3044" s="138"/>
    </row>
    <row r="3045" spans="1:4" x14ac:dyDescent="0.2">
      <c r="A3045" s="158"/>
      <c r="D3045" s="138"/>
    </row>
    <row r="3046" spans="1:4" x14ac:dyDescent="0.2">
      <c r="A3046" s="158"/>
      <c r="D3046" s="138"/>
    </row>
    <row r="3047" spans="1:4" x14ac:dyDescent="0.2">
      <c r="A3047" s="158"/>
      <c r="D3047" s="138"/>
    </row>
    <row r="3048" spans="1:4" x14ac:dyDescent="0.2">
      <c r="A3048" s="158"/>
      <c r="D3048" s="138"/>
    </row>
    <row r="3049" spans="1:4" x14ac:dyDescent="0.2">
      <c r="A3049" s="158"/>
      <c r="D3049" s="138"/>
    </row>
    <row r="3050" spans="1:4" x14ac:dyDescent="0.2">
      <c r="A3050" s="158"/>
      <c r="D3050" s="138"/>
    </row>
    <row r="3051" spans="1:4" x14ac:dyDescent="0.2">
      <c r="A3051" s="158"/>
      <c r="D3051" s="138"/>
    </row>
    <row r="3052" spans="1:4" x14ac:dyDescent="0.2">
      <c r="A3052" s="158"/>
      <c r="D3052" s="138"/>
    </row>
    <row r="3053" spans="1:4" x14ac:dyDescent="0.2">
      <c r="A3053" s="158"/>
      <c r="D3053" s="138"/>
    </row>
    <row r="3054" spans="1:4" x14ac:dyDescent="0.2">
      <c r="A3054" s="158"/>
      <c r="D3054" s="138"/>
    </row>
    <row r="3055" spans="1:4" x14ac:dyDescent="0.2">
      <c r="A3055" s="158"/>
      <c r="D3055" s="138"/>
    </row>
    <row r="3056" spans="1:4" x14ac:dyDescent="0.2">
      <c r="A3056" s="158"/>
      <c r="D3056" s="138"/>
    </row>
    <row r="3057" spans="1:4" x14ac:dyDescent="0.2">
      <c r="A3057" s="158"/>
      <c r="D3057" s="138"/>
    </row>
    <row r="3058" spans="1:4" x14ac:dyDescent="0.2">
      <c r="A3058" s="158"/>
      <c r="D3058" s="138"/>
    </row>
    <row r="3059" spans="1:4" x14ac:dyDescent="0.2">
      <c r="A3059" s="158"/>
      <c r="D3059" s="138"/>
    </row>
    <row r="3060" spans="1:4" x14ac:dyDescent="0.2">
      <c r="A3060" s="158"/>
      <c r="D3060" s="138"/>
    </row>
    <row r="3061" spans="1:4" x14ac:dyDescent="0.2">
      <c r="A3061" s="158"/>
      <c r="D3061" s="138"/>
    </row>
    <row r="3062" spans="1:4" x14ac:dyDescent="0.2">
      <c r="A3062" s="158"/>
      <c r="D3062" s="138"/>
    </row>
    <row r="3063" spans="1:4" x14ac:dyDescent="0.2">
      <c r="A3063" s="158"/>
      <c r="D3063" s="138"/>
    </row>
    <row r="3064" spans="1:4" x14ac:dyDescent="0.2">
      <c r="A3064" s="158"/>
      <c r="D3064" s="138"/>
    </row>
    <row r="3065" spans="1:4" x14ac:dyDescent="0.2">
      <c r="A3065" s="158"/>
      <c r="D3065" s="138"/>
    </row>
    <row r="3066" spans="1:4" x14ac:dyDescent="0.2">
      <c r="A3066" s="158"/>
      <c r="D3066" s="138"/>
    </row>
    <row r="3067" spans="1:4" x14ac:dyDescent="0.2">
      <c r="A3067" s="158"/>
      <c r="D3067" s="138"/>
    </row>
    <row r="3068" spans="1:4" x14ac:dyDescent="0.2">
      <c r="A3068" s="158"/>
      <c r="D3068" s="138"/>
    </row>
    <row r="3069" spans="1:4" x14ac:dyDescent="0.2">
      <c r="A3069" s="158"/>
      <c r="D3069" s="138"/>
    </row>
    <row r="3070" spans="1:4" x14ac:dyDescent="0.2">
      <c r="A3070" s="158"/>
      <c r="D3070" s="138"/>
    </row>
    <row r="3071" spans="1:4" x14ac:dyDescent="0.2">
      <c r="A3071" s="158"/>
      <c r="D3071" s="138"/>
    </row>
    <row r="3072" spans="1:4" x14ac:dyDescent="0.2">
      <c r="A3072" s="158"/>
      <c r="D3072" s="138"/>
    </row>
    <row r="3073" spans="1:4" x14ac:dyDescent="0.2">
      <c r="A3073" s="158"/>
      <c r="D3073" s="138"/>
    </row>
    <row r="3074" spans="1:4" x14ac:dyDescent="0.2">
      <c r="A3074" s="158"/>
      <c r="D3074" s="138"/>
    </row>
    <row r="3075" spans="1:4" x14ac:dyDescent="0.2">
      <c r="A3075" s="158"/>
      <c r="D3075" s="138"/>
    </row>
    <row r="3076" spans="1:4" x14ac:dyDescent="0.2">
      <c r="A3076" s="158"/>
      <c r="D3076" s="138"/>
    </row>
    <row r="3077" spans="1:4" x14ac:dyDescent="0.2">
      <c r="A3077" s="158"/>
      <c r="D3077" s="138"/>
    </row>
    <row r="3078" spans="1:4" x14ac:dyDescent="0.2">
      <c r="A3078" s="158"/>
      <c r="D3078" s="138"/>
    </row>
    <row r="3079" spans="1:4" x14ac:dyDescent="0.2">
      <c r="A3079" s="158"/>
      <c r="D3079" s="138"/>
    </row>
    <row r="3080" spans="1:4" x14ac:dyDescent="0.2">
      <c r="A3080" s="158"/>
      <c r="D3080" s="138"/>
    </row>
    <row r="3081" spans="1:4" x14ac:dyDescent="0.2">
      <c r="A3081" s="158"/>
      <c r="D3081" s="138"/>
    </row>
    <row r="3082" spans="1:4" x14ac:dyDescent="0.2">
      <c r="A3082" s="158"/>
      <c r="D3082" s="138"/>
    </row>
    <row r="3083" spans="1:4" x14ac:dyDescent="0.2">
      <c r="A3083" s="158"/>
      <c r="D3083" s="138"/>
    </row>
    <row r="3084" spans="1:4" x14ac:dyDescent="0.2">
      <c r="A3084" s="158"/>
      <c r="D3084" s="138"/>
    </row>
    <row r="3085" spans="1:4" x14ac:dyDescent="0.2">
      <c r="A3085" s="158"/>
      <c r="D3085" s="138"/>
    </row>
    <row r="3086" spans="1:4" x14ac:dyDescent="0.2">
      <c r="A3086" s="158"/>
      <c r="D3086" s="138"/>
    </row>
    <row r="3087" spans="1:4" x14ac:dyDescent="0.2">
      <c r="A3087" s="158"/>
      <c r="D3087" s="138"/>
    </row>
    <row r="3088" spans="1:4" x14ac:dyDescent="0.2">
      <c r="A3088" s="158"/>
      <c r="D3088" s="138"/>
    </row>
    <row r="3089" spans="1:4" x14ac:dyDescent="0.2">
      <c r="A3089" s="158"/>
      <c r="D3089" s="138"/>
    </row>
    <row r="3090" spans="1:4" x14ac:dyDescent="0.2">
      <c r="A3090" s="158"/>
      <c r="D3090" s="138"/>
    </row>
    <row r="3091" spans="1:4" x14ac:dyDescent="0.2">
      <c r="A3091" s="158"/>
      <c r="D3091" s="138"/>
    </row>
    <row r="3092" spans="1:4" x14ac:dyDescent="0.2">
      <c r="A3092" s="158"/>
      <c r="D3092" s="138"/>
    </row>
    <row r="3093" spans="1:4" x14ac:dyDescent="0.2">
      <c r="A3093" s="158"/>
      <c r="D3093" s="138"/>
    </row>
    <row r="3094" spans="1:4" x14ac:dyDescent="0.2">
      <c r="A3094" s="158"/>
      <c r="D3094" s="138"/>
    </row>
    <row r="3095" spans="1:4" x14ac:dyDescent="0.2">
      <c r="A3095" s="158"/>
      <c r="D3095" s="138"/>
    </row>
    <row r="3096" spans="1:4" x14ac:dyDescent="0.2">
      <c r="A3096" s="158"/>
      <c r="D3096" s="138"/>
    </row>
    <row r="3097" spans="1:4" x14ac:dyDescent="0.2">
      <c r="A3097" s="158"/>
      <c r="D3097" s="138"/>
    </row>
    <row r="3098" spans="1:4" x14ac:dyDescent="0.2">
      <c r="A3098" s="158"/>
      <c r="D3098" s="138"/>
    </row>
    <row r="3099" spans="1:4" x14ac:dyDescent="0.2">
      <c r="A3099" s="158"/>
      <c r="D3099" s="138"/>
    </row>
    <row r="3100" spans="1:4" x14ac:dyDescent="0.2">
      <c r="A3100" s="158"/>
      <c r="D3100" s="138"/>
    </row>
    <row r="3101" spans="1:4" x14ac:dyDescent="0.2">
      <c r="A3101" s="158"/>
      <c r="D3101" s="138"/>
    </row>
    <row r="3102" spans="1:4" x14ac:dyDescent="0.2">
      <c r="A3102" s="158"/>
      <c r="D3102" s="138"/>
    </row>
    <row r="3103" spans="1:4" x14ac:dyDescent="0.2">
      <c r="A3103" s="158"/>
      <c r="D3103" s="138"/>
    </row>
    <row r="3104" spans="1:4" x14ac:dyDescent="0.2">
      <c r="A3104" s="158"/>
      <c r="D3104" s="138"/>
    </row>
    <row r="3105" spans="1:4" x14ac:dyDescent="0.2">
      <c r="A3105" s="158"/>
      <c r="D3105" s="138"/>
    </row>
    <row r="3106" spans="1:4" x14ac:dyDescent="0.2">
      <c r="A3106" s="158"/>
      <c r="D3106" s="138"/>
    </row>
    <row r="3107" spans="1:4" x14ac:dyDescent="0.2">
      <c r="A3107" s="158"/>
      <c r="D3107" s="138"/>
    </row>
    <row r="3108" spans="1:4" x14ac:dyDescent="0.2">
      <c r="A3108" s="158"/>
      <c r="D3108" s="138"/>
    </row>
    <row r="3109" spans="1:4" x14ac:dyDescent="0.2">
      <c r="A3109" s="158"/>
      <c r="D3109" s="138"/>
    </row>
    <row r="3110" spans="1:4" x14ac:dyDescent="0.2">
      <c r="A3110" s="158"/>
      <c r="D3110" s="138"/>
    </row>
    <row r="3111" spans="1:4" x14ac:dyDescent="0.2">
      <c r="A3111" s="158"/>
      <c r="D3111" s="138"/>
    </row>
    <row r="3112" spans="1:4" x14ac:dyDescent="0.2">
      <c r="A3112" s="158"/>
      <c r="D3112" s="138"/>
    </row>
    <row r="3113" spans="1:4" x14ac:dyDescent="0.2">
      <c r="A3113" s="158"/>
      <c r="D3113" s="138"/>
    </row>
    <row r="3114" spans="1:4" x14ac:dyDescent="0.2">
      <c r="A3114" s="158"/>
      <c r="D3114" s="138"/>
    </row>
    <row r="3115" spans="1:4" x14ac:dyDescent="0.2">
      <c r="A3115" s="158"/>
      <c r="D3115" s="138"/>
    </row>
    <row r="3116" spans="1:4" x14ac:dyDescent="0.2">
      <c r="A3116" s="158"/>
      <c r="D3116" s="138"/>
    </row>
    <row r="3117" spans="1:4" x14ac:dyDescent="0.2">
      <c r="A3117" s="158"/>
      <c r="D3117" s="138"/>
    </row>
    <row r="3118" spans="1:4" x14ac:dyDescent="0.2">
      <c r="A3118" s="158"/>
      <c r="D3118" s="138"/>
    </row>
    <row r="3119" spans="1:4" x14ac:dyDescent="0.2">
      <c r="A3119" s="158"/>
      <c r="D3119" s="138"/>
    </row>
    <row r="3120" spans="1:4" x14ac:dyDescent="0.2">
      <c r="A3120" s="158"/>
      <c r="D3120" s="138"/>
    </row>
    <row r="3121" spans="1:4" x14ac:dyDescent="0.2">
      <c r="A3121" s="158"/>
      <c r="D3121" s="138"/>
    </row>
    <row r="3122" spans="1:4" x14ac:dyDescent="0.2">
      <c r="A3122" s="158"/>
      <c r="D3122" s="138"/>
    </row>
    <row r="3123" spans="1:4" x14ac:dyDescent="0.2">
      <c r="A3123" s="158"/>
      <c r="D3123" s="138"/>
    </row>
    <row r="3124" spans="1:4" x14ac:dyDescent="0.2">
      <c r="A3124" s="158"/>
      <c r="D3124" s="138"/>
    </row>
    <row r="3125" spans="1:4" x14ac:dyDescent="0.2">
      <c r="A3125" s="158"/>
      <c r="D3125" s="138"/>
    </row>
    <row r="3126" spans="1:4" x14ac:dyDescent="0.2">
      <c r="A3126" s="158"/>
      <c r="D3126" s="138"/>
    </row>
    <row r="3127" spans="1:4" x14ac:dyDescent="0.2">
      <c r="A3127" s="158"/>
      <c r="D3127" s="138"/>
    </row>
    <row r="3128" spans="1:4" x14ac:dyDescent="0.2">
      <c r="A3128" s="158"/>
      <c r="D3128" s="138"/>
    </row>
    <row r="3129" spans="1:4" x14ac:dyDescent="0.2">
      <c r="A3129" s="158"/>
      <c r="D3129" s="138"/>
    </row>
    <row r="3130" spans="1:4" x14ac:dyDescent="0.2">
      <c r="A3130" s="158"/>
      <c r="D3130" s="138"/>
    </row>
    <row r="3131" spans="1:4" x14ac:dyDescent="0.2">
      <c r="A3131" s="158"/>
      <c r="D3131" s="138"/>
    </row>
    <row r="3132" spans="1:4" x14ac:dyDescent="0.2">
      <c r="A3132" s="158"/>
      <c r="D3132" s="138"/>
    </row>
    <row r="3133" spans="1:4" x14ac:dyDescent="0.2">
      <c r="A3133" s="158"/>
      <c r="D3133" s="138"/>
    </row>
    <row r="3134" spans="1:4" x14ac:dyDescent="0.2">
      <c r="A3134" s="158"/>
      <c r="D3134" s="138"/>
    </row>
    <row r="3135" spans="1:4" x14ac:dyDescent="0.2">
      <c r="A3135" s="158"/>
      <c r="D3135" s="138"/>
    </row>
    <row r="3136" spans="1:4" x14ac:dyDescent="0.2">
      <c r="A3136" s="158"/>
      <c r="D3136" s="138"/>
    </row>
    <row r="3137" spans="1:4" x14ac:dyDescent="0.2">
      <c r="A3137" s="158"/>
      <c r="D3137" s="138"/>
    </row>
    <row r="3138" spans="1:4" x14ac:dyDescent="0.2">
      <c r="A3138" s="158"/>
      <c r="D3138" s="138"/>
    </row>
    <row r="3139" spans="1:4" x14ac:dyDescent="0.2">
      <c r="A3139" s="158"/>
      <c r="D3139" s="138"/>
    </row>
    <row r="3140" spans="1:4" x14ac:dyDescent="0.2">
      <c r="A3140" s="158"/>
      <c r="D3140" s="138"/>
    </row>
    <row r="3141" spans="1:4" x14ac:dyDescent="0.2">
      <c r="A3141" s="158"/>
      <c r="D3141" s="138"/>
    </row>
    <row r="3142" spans="1:4" x14ac:dyDescent="0.2">
      <c r="A3142" s="158"/>
      <c r="D3142" s="138"/>
    </row>
    <row r="3143" spans="1:4" x14ac:dyDescent="0.2">
      <c r="A3143" s="158"/>
      <c r="D3143" s="138"/>
    </row>
    <row r="3144" spans="1:4" x14ac:dyDescent="0.2">
      <c r="A3144" s="158"/>
      <c r="D3144" s="138"/>
    </row>
    <row r="3145" spans="1:4" x14ac:dyDescent="0.2">
      <c r="A3145" s="158"/>
      <c r="D3145" s="138"/>
    </row>
    <row r="3146" spans="1:4" x14ac:dyDescent="0.2">
      <c r="A3146" s="158"/>
      <c r="D3146" s="138"/>
    </row>
    <row r="3147" spans="1:4" x14ac:dyDescent="0.2">
      <c r="A3147" s="158"/>
      <c r="D3147" s="138"/>
    </row>
    <row r="3148" spans="1:4" x14ac:dyDescent="0.2">
      <c r="A3148" s="158"/>
      <c r="D3148" s="138"/>
    </row>
    <row r="3149" spans="1:4" x14ac:dyDescent="0.2">
      <c r="A3149" s="158"/>
      <c r="D3149" s="138"/>
    </row>
    <row r="3150" spans="1:4" x14ac:dyDescent="0.2">
      <c r="A3150" s="158"/>
      <c r="D3150" s="138"/>
    </row>
    <row r="3151" spans="1:4" x14ac:dyDescent="0.2">
      <c r="A3151" s="158"/>
      <c r="D3151" s="138"/>
    </row>
    <row r="3152" spans="1:4" x14ac:dyDescent="0.2">
      <c r="A3152" s="158"/>
      <c r="D3152" s="138"/>
    </row>
    <row r="3153" spans="1:4" x14ac:dyDescent="0.2">
      <c r="A3153" s="158"/>
      <c r="D3153" s="138"/>
    </row>
    <row r="3154" spans="1:4" x14ac:dyDescent="0.2">
      <c r="A3154" s="158"/>
      <c r="D3154" s="138"/>
    </row>
    <row r="3155" spans="1:4" x14ac:dyDescent="0.2">
      <c r="A3155" s="158"/>
      <c r="D3155" s="138"/>
    </row>
    <row r="3156" spans="1:4" x14ac:dyDescent="0.2">
      <c r="A3156" s="158"/>
      <c r="D3156" s="138"/>
    </row>
    <row r="3157" spans="1:4" x14ac:dyDescent="0.2">
      <c r="A3157" s="158"/>
      <c r="D3157" s="138"/>
    </row>
    <row r="3158" spans="1:4" x14ac:dyDescent="0.2">
      <c r="A3158" s="158"/>
      <c r="D3158" s="138"/>
    </row>
    <row r="3159" spans="1:4" x14ac:dyDescent="0.2">
      <c r="A3159" s="158"/>
      <c r="D3159" s="138"/>
    </row>
    <row r="3160" spans="1:4" x14ac:dyDescent="0.2">
      <c r="A3160" s="158"/>
      <c r="D3160" s="138"/>
    </row>
    <row r="3161" spans="1:4" x14ac:dyDescent="0.2">
      <c r="A3161" s="158"/>
      <c r="D3161" s="138"/>
    </row>
    <row r="3162" spans="1:4" x14ac:dyDescent="0.2">
      <c r="A3162" s="158"/>
      <c r="D3162" s="138"/>
    </row>
    <row r="3163" spans="1:4" x14ac:dyDescent="0.2">
      <c r="A3163" s="158"/>
      <c r="D3163" s="138"/>
    </row>
    <row r="3164" spans="1:4" x14ac:dyDescent="0.2">
      <c r="A3164" s="158"/>
      <c r="D3164" s="138"/>
    </row>
    <row r="3165" spans="1:4" x14ac:dyDescent="0.2">
      <c r="A3165" s="158"/>
      <c r="D3165" s="138"/>
    </row>
    <row r="3166" spans="1:4" x14ac:dyDescent="0.2">
      <c r="A3166" s="158"/>
      <c r="D3166" s="138"/>
    </row>
    <row r="3167" spans="1:4" x14ac:dyDescent="0.2">
      <c r="A3167" s="158"/>
      <c r="D3167" s="138"/>
    </row>
    <row r="3168" spans="1:4" x14ac:dyDescent="0.2">
      <c r="A3168" s="158"/>
      <c r="D3168" s="138"/>
    </row>
    <row r="3169" spans="1:4" x14ac:dyDescent="0.2">
      <c r="A3169" s="158"/>
      <c r="D3169" s="138"/>
    </row>
    <row r="3170" spans="1:4" x14ac:dyDescent="0.2">
      <c r="A3170" s="158"/>
      <c r="D3170" s="138"/>
    </row>
    <row r="3171" spans="1:4" x14ac:dyDescent="0.2">
      <c r="A3171" s="158"/>
      <c r="D3171" s="138"/>
    </row>
    <row r="3172" spans="1:4" x14ac:dyDescent="0.2">
      <c r="A3172" s="158"/>
      <c r="D3172" s="138"/>
    </row>
    <row r="3173" spans="1:4" x14ac:dyDescent="0.2">
      <c r="A3173" s="158"/>
      <c r="D3173" s="138"/>
    </row>
    <row r="3174" spans="1:4" x14ac:dyDescent="0.2">
      <c r="A3174" s="158"/>
      <c r="D3174" s="138"/>
    </row>
    <row r="3175" spans="1:4" x14ac:dyDescent="0.2">
      <c r="A3175" s="158"/>
      <c r="D3175" s="138"/>
    </row>
    <row r="3176" spans="1:4" x14ac:dyDescent="0.2">
      <c r="A3176" s="158"/>
      <c r="D3176" s="138"/>
    </row>
    <row r="3177" spans="1:4" x14ac:dyDescent="0.2">
      <c r="A3177" s="158"/>
      <c r="D3177" s="138"/>
    </row>
    <row r="3178" spans="1:4" x14ac:dyDescent="0.2">
      <c r="A3178" s="158"/>
      <c r="D3178" s="138"/>
    </row>
    <row r="3179" spans="1:4" x14ac:dyDescent="0.2">
      <c r="A3179" s="158"/>
      <c r="D3179" s="138"/>
    </row>
    <row r="3180" spans="1:4" x14ac:dyDescent="0.2">
      <c r="A3180" s="158"/>
      <c r="D3180" s="138"/>
    </row>
    <row r="3181" spans="1:4" x14ac:dyDescent="0.2">
      <c r="A3181" s="158"/>
      <c r="D3181" s="138"/>
    </row>
    <row r="3182" spans="1:4" x14ac:dyDescent="0.2">
      <c r="A3182" s="158"/>
      <c r="D3182" s="138"/>
    </row>
    <row r="3183" spans="1:4" x14ac:dyDescent="0.2">
      <c r="A3183" s="158"/>
      <c r="D3183" s="138"/>
    </row>
    <row r="3184" spans="1:4" x14ac:dyDescent="0.2">
      <c r="A3184" s="158"/>
      <c r="D3184" s="138"/>
    </row>
    <row r="3185" spans="1:4" x14ac:dyDescent="0.2">
      <c r="A3185" s="158"/>
      <c r="D3185" s="138"/>
    </row>
    <row r="3186" spans="1:4" x14ac:dyDescent="0.2">
      <c r="A3186" s="158"/>
      <c r="D3186" s="138"/>
    </row>
    <row r="3187" spans="1:4" x14ac:dyDescent="0.2">
      <c r="A3187" s="158"/>
      <c r="D3187" s="138"/>
    </row>
    <row r="3188" spans="1:4" x14ac:dyDescent="0.2">
      <c r="A3188" s="158"/>
      <c r="D3188" s="138"/>
    </row>
    <row r="3189" spans="1:4" x14ac:dyDescent="0.2">
      <c r="A3189" s="158"/>
      <c r="D3189" s="138"/>
    </row>
    <row r="3190" spans="1:4" x14ac:dyDescent="0.2">
      <c r="A3190" s="158"/>
      <c r="D3190" s="138"/>
    </row>
    <row r="3191" spans="1:4" x14ac:dyDescent="0.2">
      <c r="A3191" s="158"/>
      <c r="D3191" s="138"/>
    </row>
    <row r="3192" spans="1:4" x14ac:dyDescent="0.2">
      <c r="A3192" s="158"/>
      <c r="D3192" s="138"/>
    </row>
    <row r="3193" spans="1:4" x14ac:dyDescent="0.2">
      <c r="A3193" s="158"/>
      <c r="D3193" s="138"/>
    </row>
    <row r="3194" spans="1:4" x14ac:dyDescent="0.2">
      <c r="A3194" s="158"/>
      <c r="D3194" s="138"/>
    </row>
    <row r="3195" spans="1:4" x14ac:dyDescent="0.2">
      <c r="A3195" s="158"/>
      <c r="D3195" s="138"/>
    </row>
    <row r="3196" spans="1:4" x14ac:dyDescent="0.2">
      <c r="A3196" s="158"/>
      <c r="D3196" s="138"/>
    </row>
    <row r="3197" spans="1:4" x14ac:dyDescent="0.2">
      <c r="A3197" s="158"/>
      <c r="D3197" s="138"/>
    </row>
    <row r="3198" spans="1:4" x14ac:dyDescent="0.2">
      <c r="A3198" s="158"/>
      <c r="D3198" s="138"/>
    </row>
    <row r="3199" spans="1:4" x14ac:dyDescent="0.2">
      <c r="A3199" s="158"/>
      <c r="D3199" s="138"/>
    </row>
    <row r="3200" spans="1:4" x14ac:dyDescent="0.2">
      <c r="A3200" s="158"/>
      <c r="D3200" s="138"/>
    </row>
    <row r="3201" spans="1:4" x14ac:dyDescent="0.2">
      <c r="A3201" s="158"/>
      <c r="D3201" s="138"/>
    </row>
    <row r="3202" spans="1:4" x14ac:dyDescent="0.2">
      <c r="A3202" s="158"/>
      <c r="D3202" s="138"/>
    </row>
    <row r="3203" spans="1:4" x14ac:dyDescent="0.2">
      <c r="A3203" s="158"/>
      <c r="D3203" s="138"/>
    </row>
    <row r="3204" spans="1:4" x14ac:dyDescent="0.2">
      <c r="A3204" s="158"/>
      <c r="D3204" s="138"/>
    </row>
    <row r="3205" spans="1:4" x14ac:dyDescent="0.2">
      <c r="A3205" s="158"/>
      <c r="D3205" s="138"/>
    </row>
    <row r="3206" spans="1:4" x14ac:dyDescent="0.2">
      <c r="A3206" s="158"/>
      <c r="D3206" s="138"/>
    </row>
    <row r="3207" spans="1:4" x14ac:dyDescent="0.2">
      <c r="A3207" s="158"/>
      <c r="D3207" s="138"/>
    </row>
    <row r="3208" spans="1:4" x14ac:dyDescent="0.2">
      <c r="A3208" s="158"/>
      <c r="D3208" s="138"/>
    </row>
    <row r="3209" spans="1:4" x14ac:dyDescent="0.2">
      <c r="A3209" s="158"/>
      <c r="D3209" s="138"/>
    </row>
    <row r="3210" spans="1:4" x14ac:dyDescent="0.2">
      <c r="A3210" s="158"/>
      <c r="D3210" s="138"/>
    </row>
    <row r="3211" spans="1:4" x14ac:dyDescent="0.2">
      <c r="A3211" s="158"/>
      <c r="D3211" s="138"/>
    </row>
    <row r="3212" spans="1:4" x14ac:dyDescent="0.2">
      <c r="A3212" s="158"/>
      <c r="D3212" s="138"/>
    </row>
    <row r="3213" spans="1:4" x14ac:dyDescent="0.2">
      <c r="A3213" s="158"/>
      <c r="D3213" s="138"/>
    </row>
    <row r="3214" spans="1:4" x14ac:dyDescent="0.2">
      <c r="A3214" s="158"/>
      <c r="D3214" s="138"/>
    </row>
    <row r="3215" spans="1:4" x14ac:dyDescent="0.2">
      <c r="A3215" s="158"/>
      <c r="D3215" s="138"/>
    </row>
    <row r="3216" spans="1:4" x14ac:dyDescent="0.2">
      <c r="A3216" s="158"/>
      <c r="D3216" s="138"/>
    </row>
    <row r="3217" spans="1:4" x14ac:dyDescent="0.2">
      <c r="A3217" s="158"/>
      <c r="D3217" s="138"/>
    </row>
    <row r="3218" spans="1:4" x14ac:dyDescent="0.2">
      <c r="A3218" s="158"/>
      <c r="D3218" s="138"/>
    </row>
    <row r="3219" spans="1:4" x14ac:dyDescent="0.2">
      <c r="A3219" s="158"/>
      <c r="D3219" s="138"/>
    </row>
    <row r="3220" spans="1:4" x14ac:dyDescent="0.2">
      <c r="A3220" s="158"/>
      <c r="D3220" s="138"/>
    </row>
    <row r="3221" spans="1:4" x14ac:dyDescent="0.2">
      <c r="A3221" s="158"/>
      <c r="D3221" s="138"/>
    </row>
    <row r="3222" spans="1:4" x14ac:dyDescent="0.2">
      <c r="A3222" s="158"/>
      <c r="D3222" s="138"/>
    </row>
    <row r="3223" spans="1:4" x14ac:dyDescent="0.2">
      <c r="A3223" s="158"/>
      <c r="D3223" s="138"/>
    </row>
    <row r="3224" spans="1:4" x14ac:dyDescent="0.2">
      <c r="A3224" s="158"/>
      <c r="D3224" s="138"/>
    </row>
    <row r="3225" spans="1:4" x14ac:dyDescent="0.2">
      <c r="A3225" s="158"/>
      <c r="D3225" s="138"/>
    </row>
    <row r="3226" spans="1:4" x14ac:dyDescent="0.2">
      <c r="A3226" s="158"/>
      <c r="D3226" s="138"/>
    </row>
    <row r="3227" spans="1:4" x14ac:dyDescent="0.2">
      <c r="A3227" s="158"/>
      <c r="D3227" s="138"/>
    </row>
    <row r="3228" spans="1:4" x14ac:dyDescent="0.2">
      <c r="A3228" s="158"/>
      <c r="D3228" s="138"/>
    </row>
    <row r="3229" spans="1:4" x14ac:dyDescent="0.2">
      <c r="A3229" s="158"/>
      <c r="D3229" s="138"/>
    </row>
    <row r="3230" spans="1:4" x14ac:dyDescent="0.2">
      <c r="A3230" s="158"/>
      <c r="D3230" s="138"/>
    </row>
    <row r="3231" spans="1:4" x14ac:dyDescent="0.2">
      <c r="A3231" s="158"/>
      <c r="D3231" s="138"/>
    </row>
    <row r="3232" spans="1:4" x14ac:dyDescent="0.2">
      <c r="A3232" s="158"/>
      <c r="D3232" s="138"/>
    </row>
    <row r="3233" spans="1:4" x14ac:dyDescent="0.2">
      <c r="A3233" s="158"/>
      <c r="D3233" s="138"/>
    </row>
    <row r="3234" spans="1:4" x14ac:dyDescent="0.2">
      <c r="A3234" s="158"/>
      <c r="D3234" s="138"/>
    </row>
    <row r="3235" spans="1:4" x14ac:dyDescent="0.2">
      <c r="A3235" s="158"/>
      <c r="D3235" s="138"/>
    </row>
    <row r="3236" spans="1:4" x14ac:dyDescent="0.2">
      <c r="A3236" s="158"/>
      <c r="D3236" s="138"/>
    </row>
    <row r="3237" spans="1:4" x14ac:dyDescent="0.2">
      <c r="A3237" s="158"/>
      <c r="D3237" s="138"/>
    </row>
    <row r="3238" spans="1:4" x14ac:dyDescent="0.2">
      <c r="A3238" s="158"/>
      <c r="D3238" s="138"/>
    </row>
    <row r="3239" spans="1:4" x14ac:dyDescent="0.2">
      <c r="A3239" s="158"/>
      <c r="D3239" s="138"/>
    </row>
    <row r="3240" spans="1:4" x14ac:dyDescent="0.2">
      <c r="A3240" s="158"/>
      <c r="D3240" s="138"/>
    </row>
    <row r="3241" spans="1:4" x14ac:dyDescent="0.2">
      <c r="A3241" s="158"/>
      <c r="D3241" s="138"/>
    </row>
    <row r="3242" spans="1:4" x14ac:dyDescent="0.2">
      <c r="A3242" s="158"/>
      <c r="D3242" s="138"/>
    </row>
    <row r="3243" spans="1:4" x14ac:dyDescent="0.2">
      <c r="A3243" s="158"/>
      <c r="D3243" s="138"/>
    </row>
    <row r="3244" spans="1:4" x14ac:dyDescent="0.2">
      <c r="A3244" s="158"/>
      <c r="D3244" s="138"/>
    </row>
    <row r="3245" spans="1:4" x14ac:dyDescent="0.2">
      <c r="A3245" s="158"/>
      <c r="D3245" s="138"/>
    </row>
    <row r="3246" spans="1:4" x14ac:dyDescent="0.2">
      <c r="A3246" s="158"/>
      <c r="D3246" s="138"/>
    </row>
    <row r="3247" spans="1:4" x14ac:dyDescent="0.2">
      <c r="A3247" s="158"/>
      <c r="D3247" s="138"/>
    </row>
    <row r="3248" spans="1:4" x14ac:dyDescent="0.2">
      <c r="A3248" s="158"/>
      <c r="D3248" s="138"/>
    </row>
    <row r="3249" spans="1:4" x14ac:dyDescent="0.2">
      <c r="A3249" s="158"/>
      <c r="D3249" s="138"/>
    </row>
    <row r="3250" spans="1:4" x14ac:dyDescent="0.2">
      <c r="A3250" s="158"/>
      <c r="D3250" s="138"/>
    </row>
    <row r="3251" spans="1:4" x14ac:dyDescent="0.2">
      <c r="A3251" s="158"/>
      <c r="D3251" s="138"/>
    </row>
    <row r="3252" spans="1:4" x14ac:dyDescent="0.2">
      <c r="A3252" s="158"/>
      <c r="D3252" s="138"/>
    </row>
    <row r="3253" spans="1:4" x14ac:dyDescent="0.2">
      <c r="A3253" s="158"/>
      <c r="D3253" s="138"/>
    </row>
    <row r="3254" spans="1:4" x14ac:dyDescent="0.2">
      <c r="A3254" s="158"/>
      <c r="D3254" s="138"/>
    </row>
    <row r="3255" spans="1:4" x14ac:dyDescent="0.2">
      <c r="A3255" s="158"/>
      <c r="D3255" s="138"/>
    </row>
    <row r="3256" spans="1:4" x14ac:dyDescent="0.2">
      <c r="A3256" s="158"/>
      <c r="D3256" s="138"/>
    </row>
    <row r="3257" spans="1:4" x14ac:dyDescent="0.2">
      <c r="A3257" s="158"/>
      <c r="D3257" s="138"/>
    </row>
    <row r="3258" spans="1:4" x14ac:dyDescent="0.2">
      <c r="A3258" s="158"/>
      <c r="D3258" s="138"/>
    </row>
    <row r="3259" spans="1:4" x14ac:dyDescent="0.2">
      <c r="A3259" s="158"/>
      <c r="D3259" s="138"/>
    </row>
    <row r="3260" spans="1:4" x14ac:dyDescent="0.2">
      <c r="A3260" s="158"/>
      <c r="D3260" s="138"/>
    </row>
    <row r="3261" spans="1:4" x14ac:dyDescent="0.2">
      <c r="A3261" s="158"/>
      <c r="D3261" s="138"/>
    </row>
    <row r="3262" spans="1:4" x14ac:dyDescent="0.2">
      <c r="A3262" s="158"/>
      <c r="D3262" s="138"/>
    </row>
    <row r="3263" spans="1:4" x14ac:dyDescent="0.2">
      <c r="A3263" s="158"/>
      <c r="D3263" s="138"/>
    </row>
    <row r="3264" spans="1:4" x14ac:dyDescent="0.2">
      <c r="A3264" s="158"/>
      <c r="D3264" s="138"/>
    </row>
    <row r="3265" spans="1:4" x14ac:dyDescent="0.2">
      <c r="A3265" s="158"/>
      <c r="D3265" s="138"/>
    </row>
    <row r="3266" spans="1:4" x14ac:dyDescent="0.2">
      <c r="A3266" s="158"/>
      <c r="D3266" s="138"/>
    </row>
    <row r="3267" spans="1:4" x14ac:dyDescent="0.2">
      <c r="A3267" s="158"/>
      <c r="D3267" s="138"/>
    </row>
    <row r="3268" spans="1:4" x14ac:dyDescent="0.2">
      <c r="A3268" s="158"/>
      <c r="D3268" s="138"/>
    </row>
    <row r="3269" spans="1:4" x14ac:dyDescent="0.2">
      <c r="A3269" s="158"/>
      <c r="D3269" s="138"/>
    </row>
    <row r="3270" spans="1:4" x14ac:dyDescent="0.2">
      <c r="A3270" s="158"/>
      <c r="D3270" s="138"/>
    </row>
    <row r="3271" spans="1:4" x14ac:dyDescent="0.2">
      <c r="A3271" s="158"/>
      <c r="D3271" s="138"/>
    </row>
    <row r="3272" spans="1:4" x14ac:dyDescent="0.2">
      <c r="A3272" s="158"/>
      <c r="D3272" s="138"/>
    </row>
    <row r="3273" spans="1:4" x14ac:dyDescent="0.2">
      <c r="A3273" s="158"/>
      <c r="D3273" s="138"/>
    </row>
    <row r="3274" spans="1:4" x14ac:dyDescent="0.2">
      <c r="A3274" s="158"/>
      <c r="D3274" s="138"/>
    </row>
    <row r="3275" spans="1:4" x14ac:dyDescent="0.2">
      <c r="A3275" s="158"/>
      <c r="D3275" s="138"/>
    </row>
    <row r="3276" spans="1:4" x14ac:dyDescent="0.2">
      <c r="A3276" s="158"/>
      <c r="D3276" s="138"/>
    </row>
    <row r="3277" spans="1:4" x14ac:dyDescent="0.2">
      <c r="A3277" s="158"/>
      <c r="D3277" s="138"/>
    </row>
    <row r="3278" spans="1:4" x14ac:dyDescent="0.2">
      <c r="A3278" s="158"/>
      <c r="D3278" s="138"/>
    </row>
    <row r="3279" spans="1:4" x14ac:dyDescent="0.2">
      <c r="A3279" s="158"/>
      <c r="D3279" s="138"/>
    </row>
    <row r="3280" spans="1:4" x14ac:dyDescent="0.2">
      <c r="A3280" s="158"/>
      <c r="D3280" s="138"/>
    </row>
    <row r="3281" spans="1:4" x14ac:dyDescent="0.2">
      <c r="A3281" s="158"/>
      <c r="D3281" s="138"/>
    </row>
    <row r="3282" spans="1:4" x14ac:dyDescent="0.2">
      <c r="A3282" s="158"/>
      <c r="D3282" s="138"/>
    </row>
    <row r="3283" spans="1:4" x14ac:dyDescent="0.2">
      <c r="A3283" s="158"/>
      <c r="D3283" s="138"/>
    </row>
    <row r="3284" spans="1:4" x14ac:dyDescent="0.2">
      <c r="A3284" s="158"/>
      <c r="D3284" s="138"/>
    </row>
    <row r="3285" spans="1:4" x14ac:dyDescent="0.2">
      <c r="A3285" s="158"/>
      <c r="D3285" s="138"/>
    </row>
    <row r="3286" spans="1:4" x14ac:dyDescent="0.2">
      <c r="A3286" s="158"/>
      <c r="D3286" s="138"/>
    </row>
    <row r="3287" spans="1:4" x14ac:dyDescent="0.2">
      <c r="A3287" s="158"/>
      <c r="D3287" s="138"/>
    </row>
    <row r="3288" spans="1:4" x14ac:dyDescent="0.2">
      <c r="A3288" s="158"/>
      <c r="D3288" s="138"/>
    </row>
    <row r="3289" spans="1:4" x14ac:dyDescent="0.2">
      <c r="A3289" s="158"/>
      <c r="D3289" s="138"/>
    </row>
    <row r="3290" spans="1:4" x14ac:dyDescent="0.2">
      <c r="A3290" s="158"/>
      <c r="D3290" s="138"/>
    </row>
    <row r="3291" spans="1:4" x14ac:dyDescent="0.2">
      <c r="A3291" s="158"/>
      <c r="D3291" s="138"/>
    </row>
    <row r="3292" spans="1:4" x14ac:dyDescent="0.2">
      <c r="A3292" s="158"/>
      <c r="D3292" s="138"/>
    </row>
    <row r="3293" spans="1:4" x14ac:dyDescent="0.2">
      <c r="A3293" s="158"/>
      <c r="D3293" s="138"/>
    </row>
    <row r="3294" spans="1:4" x14ac:dyDescent="0.2">
      <c r="A3294" s="158"/>
      <c r="D3294" s="138"/>
    </row>
    <row r="3295" spans="1:4" x14ac:dyDescent="0.2">
      <c r="A3295" s="158"/>
      <c r="D3295" s="138"/>
    </row>
    <row r="3296" spans="1:4" x14ac:dyDescent="0.2">
      <c r="A3296" s="158"/>
      <c r="D3296" s="138"/>
    </row>
    <row r="3297" spans="1:4" x14ac:dyDescent="0.2">
      <c r="A3297" s="158"/>
      <c r="D3297" s="138"/>
    </row>
    <row r="3298" spans="1:4" x14ac:dyDescent="0.2">
      <c r="A3298" s="158"/>
      <c r="D3298" s="138"/>
    </row>
    <row r="3299" spans="1:4" x14ac:dyDescent="0.2">
      <c r="A3299" s="158"/>
      <c r="D3299" s="138"/>
    </row>
    <row r="3300" spans="1:4" x14ac:dyDescent="0.2">
      <c r="A3300" s="158"/>
      <c r="D3300" s="138"/>
    </row>
    <row r="3301" spans="1:4" x14ac:dyDescent="0.2">
      <c r="A3301" s="158"/>
      <c r="D3301" s="138"/>
    </row>
    <row r="3302" spans="1:4" x14ac:dyDescent="0.2">
      <c r="A3302" s="158"/>
      <c r="D3302" s="138"/>
    </row>
    <row r="3303" spans="1:4" x14ac:dyDescent="0.2">
      <c r="A3303" s="158"/>
      <c r="D3303" s="138"/>
    </row>
    <row r="3304" spans="1:4" x14ac:dyDescent="0.2">
      <c r="A3304" s="158"/>
      <c r="D3304" s="138"/>
    </row>
    <row r="3305" spans="1:4" x14ac:dyDescent="0.2">
      <c r="A3305" s="158"/>
      <c r="D3305" s="138"/>
    </row>
    <row r="3306" spans="1:4" x14ac:dyDescent="0.2">
      <c r="A3306" s="158"/>
      <c r="D3306" s="138"/>
    </row>
    <row r="3307" spans="1:4" x14ac:dyDescent="0.2">
      <c r="A3307" s="158"/>
      <c r="D3307" s="138"/>
    </row>
    <row r="3308" spans="1:4" x14ac:dyDescent="0.2">
      <c r="A3308" s="158"/>
      <c r="D3308" s="138"/>
    </row>
    <row r="3309" spans="1:4" x14ac:dyDescent="0.2">
      <c r="A3309" s="158"/>
      <c r="D3309" s="138"/>
    </row>
    <row r="3310" spans="1:4" x14ac:dyDescent="0.2">
      <c r="A3310" s="158"/>
      <c r="D3310" s="138"/>
    </row>
    <row r="3311" spans="1:4" x14ac:dyDescent="0.2">
      <c r="A3311" s="158"/>
      <c r="D3311" s="138"/>
    </row>
    <row r="3312" spans="1:4" x14ac:dyDescent="0.2">
      <c r="A3312" s="158"/>
      <c r="D3312" s="138"/>
    </row>
    <row r="3313" spans="1:4" x14ac:dyDescent="0.2">
      <c r="A3313" s="158"/>
      <c r="D3313" s="138"/>
    </row>
    <row r="3314" spans="1:4" x14ac:dyDescent="0.2">
      <c r="A3314" s="158"/>
      <c r="D3314" s="138"/>
    </row>
    <row r="3315" spans="1:4" x14ac:dyDescent="0.2">
      <c r="A3315" s="158"/>
      <c r="D3315" s="138"/>
    </row>
    <row r="3316" spans="1:4" x14ac:dyDescent="0.2">
      <c r="A3316" s="158"/>
      <c r="D3316" s="138"/>
    </row>
    <row r="3317" spans="1:4" x14ac:dyDescent="0.2">
      <c r="A3317" s="158"/>
      <c r="D3317" s="138"/>
    </row>
    <row r="3318" spans="1:4" x14ac:dyDescent="0.2">
      <c r="A3318" s="158"/>
      <c r="D3318" s="138"/>
    </row>
    <row r="3319" spans="1:4" x14ac:dyDescent="0.2">
      <c r="A3319" s="158"/>
      <c r="D3319" s="138"/>
    </row>
    <row r="3320" spans="1:4" x14ac:dyDescent="0.2">
      <c r="A3320" s="158"/>
      <c r="D3320" s="138"/>
    </row>
    <row r="3321" spans="1:4" x14ac:dyDescent="0.2">
      <c r="A3321" s="158"/>
      <c r="D3321" s="138"/>
    </row>
    <row r="3322" spans="1:4" x14ac:dyDescent="0.2">
      <c r="A3322" s="158"/>
      <c r="D3322" s="138"/>
    </row>
    <row r="3323" spans="1:4" x14ac:dyDescent="0.2">
      <c r="A3323" s="158"/>
      <c r="D3323" s="138"/>
    </row>
    <row r="3324" spans="1:4" x14ac:dyDescent="0.2">
      <c r="A3324" s="158"/>
      <c r="D3324" s="138"/>
    </row>
    <row r="3325" spans="1:4" x14ac:dyDescent="0.2">
      <c r="A3325" s="158"/>
      <c r="D3325" s="138"/>
    </row>
    <row r="3326" spans="1:4" x14ac:dyDescent="0.2">
      <c r="A3326" s="158"/>
      <c r="D3326" s="138"/>
    </row>
    <row r="3327" spans="1:4" x14ac:dyDescent="0.2">
      <c r="A3327" s="158"/>
      <c r="D3327" s="138"/>
    </row>
    <row r="3328" spans="1:4" x14ac:dyDescent="0.2">
      <c r="A3328" s="158"/>
      <c r="D3328" s="138"/>
    </row>
    <row r="3329" spans="1:4" x14ac:dyDescent="0.2">
      <c r="A3329" s="158"/>
      <c r="D3329" s="138"/>
    </row>
    <row r="3330" spans="1:4" x14ac:dyDescent="0.2">
      <c r="A3330" s="158"/>
      <c r="D3330" s="138"/>
    </row>
    <row r="3331" spans="1:4" x14ac:dyDescent="0.2">
      <c r="A3331" s="158"/>
      <c r="D3331" s="138"/>
    </row>
    <row r="3332" spans="1:4" x14ac:dyDescent="0.2">
      <c r="A3332" s="158"/>
      <c r="D3332" s="138"/>
    </row>
    <row r="3333" spans="1:4" x14ac:dyDescent="0.2">
      <c r="A3333" s="158"/>
      <c r="D3333" s="138"/>
    </row>
    <row r="3334" spans="1:4" x14ac:dyDescent="0.2">
      <c r="A3334" s="158"/>
      <c r="D3334" s="138"/>
    </row>
    <row r="3335" spans="1:4" x14ac:dyDescent="0.2">
      <c r="A3335" s="158"/>
      <c r="D3335" s="138"/>
    </row>
    <row r="3336" spans="1:4" x14ac:dyDescent="0.2">
      <c r="A3336" s="158"/>
      <c r="D3336" s="138"/>
    </row>
    <row r="3337" spans="1:4" x14ac:dyDescent="0.2">
      <c r="A3337" s="158"/>
      <c r="D3337" s="138"/>
    </row>
    <row r="3338" spans="1:4" x14ac:dyDescent="0.2">
      <c r="A3338" s="158"/>
      <c r="D3338" s="138"/>
    </row>
    <row r="3339" spans="1:4" x14ac:dyDescent="0.2">
      <c r="A3339" s="158"/>
      <c r="D3339" s="138"/>
    </row>
    <row r="3340" spans="1:4" x14ac:dyDescent="0.2">
      <c r="A3340" s="158"/>
      <c r="D3340" s="138"/>
    </row>
    <row r="3341" spans="1:4" x14ac:dyDescent="0.2">
      <c r="A3341" s="158"/>
      <c r="D3341" s="138"/>
    </row>
    <row r="3342" spans="1:4" x14ac:dyDescent="0.2">
      <c r="A3342" s="158"/>
      <c r="D3342" s="138"/>
    </row>
    <row r="3343" spans="1:4" x14ac:dyDescent="0.2">
      <c r="A3343" s="158"/>
      <c r="D3343" s="138"/>
    </row>
    <row r="3344" spans="1:4" x14ac:dyDescent="0.2">
      <c r="A3344" s="158"/>
      <c r="D3344" s="138"/>
    </row>
    <row r="3345" spans="1:4" x14ac:dyDescent="0.2">
      <c r="A3345" s="158"/>
      <c r="D3345" s="138"/>
    </row>
    <row r="3346" spans="1:4" x14ac:dyDescent="0.2">
      <c r="A3346" s="158"/>
      <c r="D3346" s="138"/>
    </row>
    <row r="3347" spans="1:4" x14ac:dyDescent="0.2">
      <c r="A3347" s="158"/>
      <c r="D3347" s="138"/>
    </row>
    <row r="3348" spans="1:4" x14ac:dyDescent="0.2">
      <c r="A3348" s="158"/>
      <c r="D3348" s="138"/>
    </row>
    <row r="3349" spans="1:4" x14ac:dyDescent="0.2">
      <c r="A3349" s="158"/>
      <c r="D3349" s="138"/>
    </row>
    <row r="3350" spans="1:4" x14ac:dyDescent="0.2">
      <c r="A3350" s="158"/>
      <c r="D3350" s="138"/>
    </row>
    <row r="3351" spans="1:4" x14ac:dyDescent="0.2">
      <c r="A3351" s="158"/>
      <c r="D3351" s="138"/>
    </row>
    <row r="3352" spans="1:4" x14ac:dyDescent="0.2">
      <c r="A3352" s="158"/>
      <c r="D3352" s="138"/>
    </row>
    <row r="3353" spans="1:4" x14ac:dyDescent="0.2">
      <c r="A3353" s="158"/>
      <c r="D3353" s="138"/>
    </row>
    <row r="3354" spans="1:4" x14ac:dyDescent="0.2">
      <c r="A3354" s="158"/>
      <c r="D3354" s="138"/>
    </row>
    <row r="3355" spans="1:4" x14ac:dyDescent="0.2">
      <c r="A3355" s="158"/>
      <c r="D3355" s="138"/>
    </row>
    <row r="3356" spans="1:4" x14ac:dyDescent="0.2">
      <c r="A3356" s="158"/>
      <c r="D3356" s="138"/>
    </row>
    <row r="3357" spans="1:4" x14ac:dyDescent="0.2">
      <c r="A3357" s="158"/>
      <c r="D3357" s="138"/>
    </row>
    <row r="3358" spans="1:4" x14ac:dyDescent="0.2">
      <c r="A3358" s="158"/>
      <c r="D3358" s="138"/>
    </row>
    <row r="3359" spans="1:4" x14ac:dyDescent="0.2">
      <c r="A3359" s="158"/>
      <c r="D3359" s="138"/>
    </row>
    <row r="3360" spans="1:4" x14ac:dyDescent="0.2">
      <c r="A3360" s="158"/>
      <c r="D3360" s="138"/>
    </row>
    <row r="3361" spans="1:4" x14ac:dyDescent="0.2">
      <c r="A3361" s="158"/>
      <c r="D3361" s="138"/>
    </row>
    <row r="3362" spans="1:4" x14ac:dyDescent="0.2">
      <c r="A3362" s="158"/>
      <c r="D3362" s="138"/>
    </row>
    <row r="3363" spans="1:4" x14ac:dyDescent="0.2">
      <c r="A3363" s="158"/>
      <c r="D3363" s="138"/>
    </row>
    <row r="3364" spans="1:4" x14ac:dyDescent="0.2">
      <c r="A3364" s="158"/>
      <c r="D3364" s="138"/>
    </row>
    <row r="3365" spans="1:4" x14ac:dyDescent="0.2">
      <c r="A3365" s="158"/>
      <c r="D3365" s="138"/>
    </row>
    <row r="3366" spans="1:4" x14ac:dyDescent="0.2">
      <c r="A3366" s="158"/>
      <c r="D3366" s="138"/>
    </row>
    <row r="3367" spans="1:4" x14ac:dyDescent="0.2">
      <c r="A3367" s="158"/>
      <c r="D3367" s="138"/>
    </row>
    <row r="3368" spans="1:4" x14ac:dyDescent="0.2">
      <c r="A3368" s="158"/>
      <c r="D3368" s="138"/>
    </row>
    <row r="3369" spans="1:4" x14ac:dyDescent="0.2">
      <c r="A3369" s="158"/>
      <c r="D3369" s="138"/>
    </row>
    <row r="3370" spans="1:4" x14ac:dyDescent="0.2">
      <c r="A3370" s="158"/>
      <c r="D3370" s="138"/>
    </row>
    <row r="3371" spans="1:4" x14ac:dyDescent="0.2">
      <c r="A3371" s="158"/>
      <c r="D3371" s="138"/>
    </row>
    <row r="3372" spans="1:4" x14ac:dyDescent="0.2">
      <c r="A3372" s="158"/>
      <c r="D3372" s="138"/>
    </row>
    <row r="3373" spans="1:4" x14ac:dyDescent="0.2">
      <c r="A3373" s="158"/>
      <c r="D3373" s="138"/>
    </row>
    <row r="3374" spans="1:4" x14ac:dyDescent="0.2">
      <c r="A3374" s="158"/>
      <c r="D3374" s="138"/>
    </row>
    <row r="3375" spans="1:4" x14ac:dyDescent="0.2">
      <c r="A3375" s="158"/>
      <c r="D3375" s="138"/>
    </row>
    <row r="3376" spans="1:4" x14ac:dyDescent="0.2">
      <c r="A3376" s="158"/>
      <c r="D3376" s="138"/>
    </row>
    <row r="3377" spans="1:4" x14ac:dyDescent="0.2">
      <c r="A3377" s="158"/>
      <c r="D3377" s="138"/>
    </row>
    <row r="3378" spans="1:4" x14ac:dyDescent="0.2">
      <c r="A3378" s="158"/>
      <c r="D3378" s="138"/>
    </row>
    <row r="3379" spans="1:4" x14ac:dyDescent="0.2">
      <c r="A3379" s="158"/>
      <c r="D3379" s="138"/>
    </row>
    <row r="3380" spans="1:4" x14ac:dyDescent="0.2">
      <c r="A3380" s="158"/>
      <c r="D3380" s="138"/>
    </row>
    <row r="3381" spans="1:4" x14ac:dyDescent="0.2">
      <c r="A3381" s="158"/>
      <c r="D3381" s="138"/>
    </row>
    <row r="3382" spans="1:4" x14ac:dyDescent="0.2">
      <c r="A3382" s="158"/>
      <c r="D3382" s="138"/>
    </row>
    <row r="3383" spans="1:4" x14ac:dyDescent="0.2">
      <c r="A3383" s="158"/>
      <c r="D3383" s="138"/>
    </row>
    <row r="3384" spans="1:4" x14ac:dyDescent="0.2">
      <c r="A3384" s="158"/>
      <c r="D3384" s="138"/>
    </row>
    <row r="3385" spans="1:4" x14ac:dyDescent="0.2">
      <c r="A3385" s="158"/>
      <c r="D3385" s="138"/>
    </row>
    <row r="3386" spans="1:4" x14ac:dyDescent="0.2">
      <c r="A3386" s="158"/>
      <c r="D3386" s="138"/>
    </row>
    <row r="3387" spans="1:4" x14ac:dyDescent="0.2">
      <c r="A3387" s="158"/>
      <c r="D3387" s="138"/>
    </row>
    <row r="3388" spans="1:4" x14ac:dyDescent="0.2">
      <c r="A3388" s="158"/>
      <c r="D3388" s="138"/>
    </row>
    <row r="3389" spans="1:4" x14ac:dyDescent="0.2">
      <c r="A3389" s="158"/>
      <c r="D3389" s="138"/>
    </row>
    <row r="3390" spans="1:4" x14ac:dyDescent="0.2">
      <c r="A3390" s="158"/>
      <c r="D3390" s="138"/>
    </row>
    <row r="3391" spans="1:4" x14ac:dyDescent="0.2">
      <c r="A3391" s="158"/>
      <c r="D3391" s="138"/>
    </row>
    <row r="3392" spans="1:4" x14ac:dyDescent="0.2">
      <c r="A3392" s="158"/>
      <c r="D3392" s="138"/>
    </row>
    <row r="3393" spans="1:4" x14ac:dyDescent="0.2">
      <c r="A3393" s="158"/>
      <c r="D3393" s="138"/>
    </row>
    <row r="3394" spans="1:4" x14ac:dyDescent="0.2">
      <c r="A3394" s="158"/>
      <c r="D3394" s="138"/>
    </row>
    <row r="3395" spans="1:4" x14ac:dyDescent="0.2">
      <c r="A3395" s="158"/>
      <c r="D3395" s="138"/>
    </row>
    <row r="3396" spans="1:4" x14ac:dyDescent="0.2">
      <c r="A3396" s="158"/>
      <c r="D3396" s="138"/>
    </row>
    <row r="3397" spans="1:4" x14ac:dyDescent="0.2">
      <c r="A3397" s="158"/>
      <c r="D3397" s="138"/>
    </row>
    <row r="3398" spans="1:4" x14ac:dyDescent="0.2">
      <c r="A3398" s="158"/>
      <c r="D3398" s="138"/>
    </row>
    <row r="3399" spans="1:4" x14ac:dyDescent="0.2">
      <c r="A3399" s="158"/>
      <c r="D3399" s="138"/>
    </row>
    <row r="3400" spans="1:4" x14ac:dyDescent="0.2">
      <c r="A3400" s="158"/>
      <c r="D3400" s="138"/>
    </row>
    <row r="3401" spans="1:4" x14ac:dyDescent="0.2">
      <c r="A3401" s="158"/>
      <c r="D3401" s="138"/>
    </row>
    <row r="3402" spans="1:4" x14ac:dyDescent="0.2">
      <c r="A3402" s="158"/>
      <c r="D3402" s="138"/>
    </row>
    <row r="3403" spans="1:4" x14ac:dyDescent="0.2">
      <c r="A3403" s="158"/>
      <c r="D3403" s="138"/>
    </row>
    <row r="3404" spans="1:4" x14ac:dyDescent="0.2">
      <c r="A3404" s="158"/>
      <c r="D3404" s="138"/>
    </row>
    <row r="3405" spans="1:4" x14ac:dyDescent="0.2">
      <c r="A3405" s="158"/>
      <c r="D3405" s="138"/>
    </row>
    <row r="3406" spans="1:4" x14ac:dyDescent="0.2">
      <c r="A3406" s="158"/>
      <c r="D3406" s="138"/>
    </row>
    <row r="3407" spans="1:4" x14ac:dyDescent="0.2">
      <c r="A3407" s="158"/>
      <c r="D3407" s="138"/>
    </row>
    <row r="3408" spans="1:4" x14ac:dyDescent="0.2">
      <c r="A3408" s="158"/>
      <c r="D3408" s="138"/>
    </row>
    <row r="3409" spans="1:4" x14ac:dyDescent="0.2">
      <c r="A3409" s="158"/>
      <c r="D3409" s="138"/>
    </row>
    <row r="3410" spans="1:4" x14ac:dyDescent="0.2">
      <c r="A3410" s="158"/>
      <c r="D3410" s="138"/>
    </row>
    <row r="3411" spans="1:4" x14ac:dyDescent="0.2">
      <c r="A3411" s="158"/>
      <c r="D3411" s="138"/>
    </row>
    <row r="3412" spans="1:4" x14ac:dyDescent="0.2">
      <c r="A3412" s="158"/>
      <c r="D3412" s="138"/>
    </row>
    <row r="3413" spans="1:4" x14ac:dyDescent="0.2">
      <c r="A3413" s="158"/>
      <c r="D3413" s="138"/>
    </row>
    <row r="3414" spans="1:4" x14ac:dyDescent="0.2">
      <c r="A3414" s="158"/>
      <c r="D3414" s="138"/>
    </row>
    <row r="3415" spans="1:4" x14ac:dyDescent="0.2">
      <c r="A3415" s="158"/>
      <c r="D3415" s="138"/>
    </row>
    <row r="3416" spans="1:4" x14ac:dyDescent="0.2">
      <c r="A3416" s="158"/>
      <c r="D3416" s="138"/>
    </row>
    <row r="3417" spans="1:4" x14ac:dyDescent="0.2">
      <c r="A3417" s="158"/>
      <c r="D3417" s="138"/>
    </row>
    <row r="3418" spans="1:4" x14ac:dyDescent="0.2">
      <c r="A3418" s="158"/>
      <c r="D3418" s="138"/>
    </row>
    <row r="3419" spans="1:4" x14ac:dyDescent="0.2">
      <c r="A3419" s="158"/>
      <c r="D3419" s="138"/>
    </row>
    <row r="3420" spans="1:4" x14ac:dyDescent="0.2">
      <c r="A3420" s="158"/>
      <c r="D3420" s="138"/>
    </row>
    <row r="3421" spans="1:4" x14ac:dyDescent="0.2">
      <c r="A3421" s="158"/>
      <c r="D3421" s="138"/>
    </row>
    <row r="3422" spans="1:4" x14ac:dyDescent="0.2">
      <c r="A3422" s="158"/>
      <c r="D3422" s="138"/>
    </row>
    <row r="3423" spans="1:4" x14ac:dyDescent="0.2">
      <c r="A3423" s="158"/>
      <c r="D3423" s="138"/>
    </row>
    <row r="3424" spans="1:4" x14ac:dyDescent="0.2">
      <c r="A3424" s="158"/>
      <c r="D3424" s="138"/>
    </row>
    <row r="3425" spans="1:4" x14ac:dyDescent="0.2">
      <c r="A3425" s="158"/>
      <c r="D3425" s="138"/>
    </row>
    <row r="3426" spans="1:4" x14ac:dyDescent="0.2">
      <c r="A3426" s="158"/>
      <c r="D3426" s="138"/>
    </row>
    <row r="3427" spans="1:4" x14ac:dyDescent="0.2">
      <c r="A3427" s="158"/>
      <c r="D3427" s="138"/>
    </row>
    <row r="3428" spans="1:4" x14ac:dyDescent="0.2">
      <c r="A3428" s="158"/>
      <c r="D3428" s="138"/>
    </row>
    <row r="3429" spans="1:4" x14ac:dyDescent="0.2">
      <c r="A3429" s="158"/>
      <c r="D3429" s="138"/>
    </row>
    <row r="3430" spans="1:4" x14ac:dyDescent="0.2">
      <c r="A3430" s="158"/>
      <c r="D3430" s="138"/>
    </row>
    <row r="3431" spans="1:4" x14ac:dyDescent="0.2">
      <c r="A3431" s="158"/>
      <c r="D3431" s="138"/>
    </row>
    <row r="3432" spans="1:4" x14ac:dyDescent="0.2">
      <c r="A3432" s="158"/>
      <c r="D3432" s="138"/>
    </row>
    <row r="3433" spans="1:4" x14ac:dyDescent="0.2">
      <c r="A3433" s="158"/>
      <c r="D3433" s="138"/>
    </row>
    <row r="3434" spans="1:4" x14ac:dyDescent="0.2">
      <c r="A3434" s="158"/>
      <c r="D3434" s="138"/>
    </row>
    <row r="3435" spans="1:4" x14ac:dyDescent="0.2">
      <c r="A3435" s="158"/>
      <c r="D3435" s="138"/>
    </row>
    <row r="3436" spans="1:4" x14ac:dyDescent="0.2">
      <c r="A3436" s="158"/>
      <c r="D3436" s="138"/>
    </row>
    <row r="3437" spans="1:4" x14ac:dyDescent="0.2">
      <c r="A3437" s="158"/>
      <c r="D3437" s="138"/>
    </row>
    <row r="3438" spans="1:4" x14ac:dyDescent="0.2">
      <c r="A3438" s="158"/>
      <c r="D3438" s="138"/>
    </row>
    <row r="3439" spans="1:4" x14ac:dyDescent="0.2">
      <c r="A3439" s="158"/>
      <c r="D3439" s="138"/>
    </row>
    <row r="3440" spans="1:4" x14ac:dyDescent="0.2">
      <c r="A3440" s="158"/>
      <c r="D3440" s="138"/>
    </row>
    <row r="3441" spans="1:4" x14ac:dyDescent="0.2">
      <c r="A3441" s="158"/>
      <c r="D3441" s="138"/>
    </row>
    <row r="3442" spans="1:4" x14ac:dyDescent="0.2">
      <c r="A3442" s="158"/>
      <c r="D3442" s="138"/>
    </row>
    <row r="3443" spans="1:4" x14ac:dyDescent="0.2">
      <c r="A3443" s="158"/>
      <c r="D3443" s="138"/>
    </row>
    <row r="3444" spans="1:4" x14ac:dyDescent="0.2">
      <c r="A3444" s="158"/>
      <c r="D3444" s="138"/>
    </row>
    <row r="3445" spans="1:4" x14ac:dyDescent="0.2">
      <c r="A3445" s="158"/>
      <c r="D3445" s="138"/>
    </row>
    <row r="3446" spans="1:4" x14ac:dyDescent="0.2">
      <c r="A3446" s="158"/>
      <c r="D3446" s="138"/>
    </row>
    <row r="3447" spans="1:4" x14ac:dyDescent="0.2">
      <c r="A3447" s="158"/>
      <c r="D3447" s="138"/>
    </row>
    <row r="3448" spans="1:4" x14ac:dyDescent="0.2">
      <c r="A3448" s="158"/>
      <c r="D3448" s="138"/>
    </row>
    <row r="3449" spans="1:4" x14ac:dyDescent="0.2">
      <c r="A3449" s="158"/>
      <c r="D3449" s="138"/>
    </row>
    <row r="3450" spans="1:4" x14ac:dyDescent="0.2">
      <c r="A3450" s="158"/>
      <c r="D3450" s="138"/>
    </row>
    <row r="3451" spans="1:4" x14ac:dyDescent="0.2">
      <c r="A3451" s="158"/>
      <c r="D3451" s="138"/>
    </row>
    <row r="3452" spans="1:4" x14ac:dyDescent="0.2">
      <c r="A3452" s="158"/>
      <c r="D3452" s="138"/>
    </row>
    <row r="3453" spans="1:4" x14ac:dyDescent="0.2">
      <c r="A3453" s="158"/>
      <c r="D3453" s="138"/>
    </row>
    <row r="3454" spans="1:4" x14ac:dyDescent="0.2">
      <c r="A3454" s="158"/>
      <c r="D3454" s="138"/>
    </row>
    <row r="3455" spans="1:4" x14ac:dyDescent="0.2">
      <c r="A3455" s="158"/>
      <c r="D3455" s="138"/>
    </row>
    <row r="3456" spans="1:4" x14ac:dyDescent="0.2">
      <c r="A3456" s="158"/>
      <c r="D3456" s="138"/>
    </row>
    <row r="3457" spans="1:4" x14ac:dyDescent="0.2">
      <c r="A3457" s="158"/>
      <c r="D3457" s="138"/>
    </row>
    <row r="3458" spans="1:4" x14ac:dyDescent="0.2">
      <c r="A3458" s="158"/>
      <c r="D3458" s="138"/>
    </row>
    <row r="3459" spans="1:4" x14ac:dyDescent="0.2">
      <c r="A3459" s="158"/>
      <c r="D3459" s="138"/>
    </row>
    <row r="3460" spans="1:4" x14ac:dyDescent="0.2">
      <c r="A3460" s="158"/>
      <c r="D3460" s="138"/>
    </row>
    <row r="3461" spans="1:4" x14ac:dyDescent="0.2">
      <c r="A3461" s="158"/>
      <c r="D3461" s="138"/>
    </row>
    <row r="3462" spans="1:4" x14ac:dyDescent="0.2">
      <c r="A3462" s="158"/>
      <c r="D3462" s="138"/>
    </row>
    <row r="3463" spans="1:4" x14ac:dyDescent="0.2">
      <c r="A3463" s="158"/>
      <c r="D3463" s="138"/>
    </row>
    <row r="3464" spans="1:4" x14ac:dyDescent="0.2">
      <c r="A3464" s="158"/>
      <c r="D3464" s="138"/>
    </row>
    <row r="3465" spans="1:4" x14ac:dyDescent="0.2">
      <c r="A3465" s="158"/>
      <c r="D3465" s="138"/>
    </row>
    <row r="3466" spans="1:4" x14ac:dyDescent="0.2">
      <c r="A3466" s="158"/>
      <c r="D3466" s="138"/>
    </row>
    <row r="3467" spans="1:4" x14ac:dyDescent="0.2">
      <c r="A3467" s="158"/>
      <c r="D3467" s="138"/>
    </row>
    <row r="3468" spans="1:4" x14ac:dyDescent="0.2">
      <c r="A3468" s="158"/>
      <c r="D3468" s="138"/>
    </row>
    <row r="3469" spans="1:4" x14ac:dyDescent="0.2">
      <c r="A3469" s="158"/>
      <c r="D3469" s="138"/>
    </row>
    <row r="3470" spans="1:4" x14ac:dyDescent="0.2">
      <c r="A3470" s="158"/>
      <c r="D3470" s="138"/>
    </row>
    <row r="3471" spans="1:4" x14ac:dyDescent="0.2">
      <c r="A3471" s="158"/>
      <c r="D3471" s="138"/>
    </row>
    <row r="3472" spans="1:4" x14ac:dyDescent="0.2">
      <c r="A3472" s="158"/>
      <c r="D3472" s="138"/>
    </row>
    <row r="3473" spans="1:4" x14ac:dyDescent="0.2">
      <c r="A3473" s="158"/>
      <c r="D3473" s="138"/>
    </row>
    <row r="3474" spans="1:4" x14ac:dyDescent="0.2">
      <c r="A3474" s="158"/>
      <c r="D3474" s="138"/>
    </row>
    <row r="3475" spans="1:4" x14ac:dyDescent="0.2">
      <c r="A3475" s="158"/>
      <c r="D3475" s="138"/>
    </row>
    <row r="3476" spans="1:4" x14ac:dyDescent="0.2">
      <c r="A3476" s="158"/>
      <c r="D3476" s="138"/>
    </row>
    <row r="3477" spans="1:4" x14ac:dyDescent="0.2">
      <c r="A3477" s="158"/>
      <c r="D3477" s="138"/>
    </row>
    <row r="3478" spans="1:4" x14ac:dyDescent="0.2">
      <c r="A3478" s="158"/>
      <c r="D3478" s="138"/>
    </row>
    <row r="3479" spans="1:4" x14ac:dyDescent="0.2">
      <c r="A3479" s="158"/>
      <c r="D3479" s="138"/>
    </row>
    <row r="3480" spans="1:4" x14ac:dyDescent="0.2">
      <c r="A3480" s="158"/>
      <c r="D3480" s="138"/>
    </row>
    <row r="3481" spans="1:4" x14ac:dyDescent="0.2">
      <c r="A3481" s="158"/>
      <c r="D3481" s="138"/>
    </row>
    <row r="3482" spans="1:4" x14ac:dyDescent="0.2">
      <c r="A3482" s="158"/>
      <c r="D3482" s="138"/>
    </row>
    <row r="3483" spans="1:4" x14ac:dyDescent="0.2">
      <c r="A3483" s="158"/>
      <c r="D3483" s="138"/>
    </row>
    <row r="3484" spans="1:4" x14ac:dyDescent="0.2">
      <c r="A3484" s="158"/>
      <c r="D3484" s="138"/>
    </row>
    <row r="3485" spans="1:4" x14ac:dyDescent="0.2">
      <c r="A3485" s="158"/>
      <c r="D3485" s="138"/>
    </row>
    <row r="3486" spans="1:4" x14ac:dyDescent="0.2">
      <c r="A3486" s="158"/>
      <c r="D3486" s="138"/>
    </row>
    <row r="3487" spans="1:4" x14ac:dyDescent="0.2">
      <c r="A3487" s="158"/>
      <c r="D3487" s="138"/>
    </row>
    <row r="3488" spans="1:4" x14ac:dyDescent="0.2">
      <c r="A3488" s="158"/>
      <c r="D3488" s="138"/>
    </row>
    <row r="3489" spans="1:4" x14ac:dyDescent="0.2">
      <c r="A3489" s="158"/>
      <c r="D3489" s="138"/>
    </row>
    <row r="3490" spans="1:4" x14ac:dyDescent="0.2">
      <c r="A3490" s="158"/>
      <c r="D3490" s="138"/>
    </row>
    <row r="3491" spans="1:4" x14ac:dyDescent="0.2">
      <c r="A3491" s="158"/>
      <c r="D3491" s="138"/>
    </row>
    <row r="3492" spans="1:4" x14ac:dyDescent="0.2">
      <c r="A3492" s="158"/>
      <c r="D3492" s="138"/>
    </row>
    <row r="3493" spans="1:4" x14ac:dyDescent="0.2">
      <c r="A3493" s="158"/>
      <c r="D3493" s="138"/>
    </row>
    <row r="3494" spans="1:4" x14ac:dyDescent="0.2">
      <c r="A3494" s="158"/>
      <c r="D3494" s="138"/>
    </row>
    <row r="3495" spans="1:4" x14ac:dyDescent="0.2">
      <c r="A3495" s="158"/>
      <c r="D3495" s="138"/>
    </row>
    <row r="3496" spans="1:4" x14ac:dyDescent="0.2">
      <c r="A3496" s="158"/>
      <c r="D3496" s="138"/>
    </row>
    <row r="3497" spans="1:4" x14ac:dyDescent="0.2">
      <c r="A3497" s="158"/>
      <c r="D3497" s="138"/>
    </row>
    <row r="3498" spans="1:4" x14ac:dyDescent="0.2">
      <c r="A3498" s="158"/>
      <c r="D3498" s="138"/>
    </row>
    <row r="3499" spans="1:4" x14ac:dyDescent="0.2">
      <c r="A3499" s="158"/>
      <c r="D3499" s="138"/>
    </row>
    <row r="3500" spans="1:4" x14ac:dyDescent="0.2">
      <c r="A3500" s="158"/>
      <c r="D3500" s="138"/>
    </row>
    <row r="3501" spans="1:4" x14ac:dyDescent="0.2">
      <c r="A3501" s="158"/>
      <c r="D3501" s="138"/>
    </row>
    <row r="3502" spans="1:4" x14ac:dyDescent="0.2">
      <c r="A3502" s="158"/>
      <c r="D3502" s="138"/>
    </row>
    <row r="3503" spans="1:4" x14ac:dyDescent="0.2">
      <c r="A3503" s="158"/>
      <c r="D3503" s="138"/>
    </row>
    <row r="3504" spans="1:4" x14ac:dyDescent="0.2">
      <c r="A3504" s="158"/>
      <c r="D3504" s="138"/>
    </row>
    <row r="3505" spans="1:4" x14ac:dyDescent="0.2">
      <c r="A3505" s="158"/>
      <c r="D3505" s="138"/>
    </row>
    <row r="3506" spans="1:4" x14ac:dyDescent="0.2">
      <c r="A3506" s="158"/>
      <c r="D3506" s="138"/>
    </row>
    <row r="3507" spans="1:4" x14ac:dyDescent="0.2">
      <c r="A3507" s="158"/>
      <c r="D3507" s="138"/>
    </row>
    <row r="3508" spans="1:4" x14ac:dyDescent="0.2">
      <c r="A3508" s="158"/>
      <c r="D3508" s="138"/>
    </row>
    <row r="3509" spans="1:4" x14ac:dyDescent="0.2">
      <c r="A3509" s="158"/>
      <c r="D3509" s="138"/>
    </row>
    <row r="3510" spans="1:4" x14ac:dyDescent="0.2">
      <c r="A3510" s="158"/>
      <c r="D3510" s="138"/>
    </row>
    <row r="3511" spans="1:4" x14ac:dyDescent="0.2">
      <c r="A3511" s="158"/>
      <c r="D3511" s="138"/>
    </row>
    <row r="3512" spans="1:4" x14ac:dyDescent="0.2">
      <c r="A3512" s="158"/>
      <c r="D3512" s="138"/>
    </row>
    <row r="3513" spans="1:4" x14ac:dyDescent="0.2">
      <c r="A3513" s="158"/>
      <c r="D3513" s="138"/>
    </row>
    <row r="3514" spans="1:4" x14ac:dyDescent="0.2">
      <c r="A3514" s="158"/>
      <c r="D3514" s="138"/>
    </row>
    <row r="3515" spans="1:4" x14ac:dyDescent="0.2">
      <c r="A3515" s="158"/>
      <c r="D3515" s="138"/>
    </row>
    <row r="3516" spans="1:4" x14ac:dyDescent="0.2">
      <c r="A3516" s="158"/>
      <c r="D3516" s="138"/>
    </row>
    <row r="3517" spans="1:4" x14ac:dyDescent="0.2">
      <c r="A3517" s="158"/>
      <c r="D3517" s="138"/>
    </row>
    <row r="3518" spans="1:4" x14ac:dyDescent="0.2">
      <c r="A3518" s="158"/>
      <c r="D3518" s="138"/>
    </row>
    <row r="3519" spans="1:4" x14ac:dyDescent="0.2">
      <c r="A3519" s="158"/>
      <c r="D3519" s="138"/>
    </row>
    <row r="3520" spans="1:4" x14ac:dyDescent="0.2">
      <c r="A3520" s="158"/>
      <c r="D3520" s="138"/>
    </row>
    <row r="3521" spans="1:4" x14ac:dyDescent="0.2">
      <c r="A3521" s="158"/>
      <c r="D3521" s="138"/>
    </row>
    <row r="3522" spans="1:4" x14ac:dyDescent="0.2">
      <c r="A3522" s="158"/>
      <c r="D3522" s="138"/>
    </row>
    <row r="3523" spans="1:4" x14ac:dyDescent="0.2">
      <c r="A3523" s="158"/>
      <c r="D3523" s="138"/>
    </row>
    <row r="3524" spans="1:4" x14ac:dyDescent="0.2">
      <c r="A3524" s="158"/>
      <c r="D3524" s="138"/>
    </row>
    <row r="3525" spans="1:4" x14ac:dyDescent="0.2">
      <c r="A3525" s="158"/>
      <c r="D3525" s="138"/>
    </row>
    <row r="3526" spans="1:4" x14ac:dyDescent="0.2">
      <c r="A3526" s="158"/>
      <c r="D3526" s="138"/>
    </row>
    <row r="3527" spans="1:4" x14ac:dyDescent="0.2">
      <c r="A3527" s="158"/>
      <c r="D3527" s="138"/>
    </row>
    <row r="3528" spans="1:4" x14ac:dyDescent="0.2">
      <c r="A3528" s="158"/>
      <c r="D3528" s="138"/>
    </row>
    <row r="3529" spans="1:4" x14ac:dyDescent="0.2">
      <c r="A3529" s="158"/>
      <c r="D3529" s="138"/>
    </row>
    <row r="3530" spans="1:4" x14ac:dyDescent="0.2">
      <c r="A3530" s="158"/>
      <c r="D3530" s="138"/>
    </row>
    <row r="3531" spans="1:4" x14ac:dyDescent="0.2">
      <c r="A3531" s="158"/>
      <c r="D3531" s="138"/>
    </row>
    <row r="3532" spans="1:4" x14ac:dyDescent="0.2">
      <c r="A3532" s="158"/>
      <c r="D3532" s="138"/>
    </row>
    <row r="3533" spans="1:4" x14ac:dyDescent="0.2">
      <c r="A3533" s="158"/>
      <c r="D3533" s="138"/>
    </row>
    <row r="3534" spans="1:4" x14ac:dyDescent="0.2">
      <c r="A3534" s="158"/>
      <c r="D3534" s="138"/>
    </row>
    <row r="3535" spans="1:4" x14ac:dyDescent="0.2">
      <c r="A3535" s="158"/>
      <c r="D3535" s="138"/>
    </row>
    <row r="3536" spans="1:4" x14ac:dyDescent="0.2">
      <c r="A3536" s="158"/>
      <c r="D3536" s="138"/>
    </row>
    <row r="3537" spans="1:4" x14ac:dyDescent="0.2">
      <c r="A3537" s="158"/>
      <c r="D3537" s="138"/>
    </row>
    <row r="3538" spans="1:4" x14ac:dyDescent="0.2">
      <c r="A3538" s="158"/>
      <c r="D3538" s="138"/>
    </row>
    <row r="3539" spans="1:4" x14ac:dyDescent="0.2">
      <c r="A3539" s="158"/>
      <c r="D3539" s="138"/>
    </row>
    <row r="3540" spans="1:4" x14ac:dyDescent="0.2">
      <c r="A3540" s="158"/>
      <c r="D3540" s="138"/>
    </row>
    <row r="3541" spans="1:4" x14ac:dyDescent="0.2">
      <c r="A3541" s="158"/>
      <c r="D3541" s="138"/>
    </row>
    <row r="3542" spans="1:4" x14ac:dyDescent="0.2">
      <c r="A3542" s="158"/>
      <c r="D3542" s="138"/>
    </row>
    <row r="3543" spans="1:4" x14ac:dyDescent="0.2">
      <c r="A3543" s="158"/>
      <c r="D3543" s="138"/>
    </row>
    <row r="3544" spans="1:4" x14ac:dyDescent="0.2">
      <c r="A3544" s="158"/>
      <c r="D3544" s="138"/>
    </row>
    <row r="3545" spans="1:4" x14ac:dyDescent="0.2">
      <c r="A3545" s="158"/>
      <c r="D3545" s="138"/>
    </row>
    <row r="3546" spans="1:4" x14ac:dyDescent="0.2">
      <c r="A3546" s="158"/>
      <c r="D3546" s="138"/>
    </row>
    <row r="3547" spans="1:4" x14ac:dyDescent="0.2">
      <c r="A3547" s="158"/>
      <c r="D3547" s="138"/>
    </row>
    <row r="3548" spans="1:4" x14ac:dyDescent="0.2">
      <c r="A3548" s="158"/>
      <c r="D3548" s="138"/>
    </row>
    <row r="3549" spans="1:4" x14ac:dyDescent="0.2">
      <c r="A3549" s="158"/>
      <c r="D3549" s="138"/>
    </row>
    <row r="3550" spans="1:4" x14ac:dyDescent="0.2">
      <c r="A3550" s="158"/>
      <c r="D3550" s="138"/>
    </row>
    <row r="3551" spans="1:4" x14ac:dyDescent="0.2">
      <c r="A3551" s="158"/>
      <c r="D3551" s="138"/>
    </row>
    <row r="3552" spans="1:4" x14ac:dyDescent="0.2">
      <c r="A3552" s="158"/>
      <c r="D3552" s="138"/>
    </row>
    <row r="3553" spans="1:4" x14ac:dyDescent="0.2">
      <c r="A3553" s="158"/>
      <c r="D3553" s="138"/>
    </row>
    <row r="3554" spans="1:4" x14ac:dyDescent="0.2">
      <c r="A3554" s="158"/>
      <c r="D3554" s="138"/>
    </row>
    <row r="3555" spans="1:4" x14ac:dyDescent="0.2">
      <c r="A3555" s="158"/>
      <c r="D3555" s="138"/>
    </row>
    <row r="3556" spans="1:4" x14ac:dyDescent="0.2">
      <c r="A3556" s="158"/>
      <c r="D3556" s="138"/>
    </row>
    <row r="3557" spans="1:4" x14ac:dyDescent="0.2">
      <c r="A3557" s="158"/>
      <c r="D3557" s="138"/>
    </row>
    <row r="3558" spans="1:4" x14ac:dyDescent="0.2">
      <c r="A3558" s="158"/>
      <c r="D3558" s="138"/>
    </row>
    <row r="3559" spans="1:4" x14ac:dyDescent="0.2">
      <c r="A3559" s="158"/>
      <c r="D3559" s="138"/>
    </row>
    <row r="3560" spans="1:4" x14ac:dyDescent="0.2">
      <c r="A3560" s="158"/>
      <c r="D3560" s="138"/>
    </row>
    <row r="3561" spans="1:4" x14ac:dyDescent="0.2">
      <c r="A3561" s="158"/>
      <c r="D3561" s="138"/>
    </row>
    <row r="3562" spans="1:4" x14ac:dyDescent="0.2">
      <c r="A3562" s="158"/>
      <c r="D3562" s="138"/>
    </row>
    <row r="3563" spans="1:4" x14ac:dyDescent="0.2">
      <c r="A3563" s="158"/>
      <c r="D3563" s="138"/>
    </row>
    <row r="3564" spans="1:4" x14ac:dyDescent="0.2">
      <c r="A3564" s="158"/>
      <c r="D3564" s="138"/>
    </row>
    <row r="3565" spans="1:4" x14ac:dyDescent="0.2">
      <c r="A3565" s="158"/>
      <c r="D3565" s="138"/>
    </row>
    <row r="3566" spans="1:4" x14ac:dyDescent="0.2">
      <c r="A3566" s="158"/>
      <c r="D3566" s="138"/>
    </row>
    <row r="3567" spans="1:4" x14ac:dyDescent="0.2">
      <c r="A3567" s="158"/>
      <c r="D3567" s="138"/>
    </row>
    <row r="3568" spans="1:4" x14ac:dyDescent="0.2">
      <c r="A3568" s="158"/>
      <c r="D3568" s="138"/>
    </row>
    <row r="3569" spans="1:4" x14ac:dyDescent="0.2">
      <c r="A3569" s="158"/>
      <c r="D3569" s="138"/>
    </row>
    <row r="3570" spans="1:4" x14ac:dyDescent="0.2">
      <c r="A3570" s="158"/>
      <c r="D3570" s="138"/>
    </row>
    <row r="3571" spans="1:4" x14ac:dyDescent="0.2">
      <c r="A3571" s="158"/>
      <c r="D3571" s="138"/>
    </row>
    <row r="3572" spans="1:4" x14ac:dyDescent="0.2">
      <c r="A3572" s="158"/>
      <c r="D3572" s="138"/>
    </row>
    <row r="3573" spans="1:4" x14ac:dyDescent="0.2">
      <c r="A3573" s="158"/>
      <c r="D3573" s="138"/>
    </row>
    <row r="3574" spans="1:4" x14ac:dyDescent="0.2">
      <c r="A3574" s="158"/>
      <c r="D3574" s="138"/>
    </row>
    <row r="3575" spans="1:4" x14ac:dyDescent="0.2">
      <c r="A3575" s="158"/>
      <c r="D3575" s="138"/>
    </row>
    <row r="3576" spans="1:4" x14ac:dyDescent="0.2">
      <c r="A3576" s="158"/>
      <c r="D3576" s="138"/>
    </row>
    <row r="3577" spans="1:4" x14ac:dyDescent="0.2">
      <c r="A3577" s="158"/>
      <c r="D3577" s="138"/>
    </row>
    <row r="3578" spans="1:4" x14ac:dyDescent="0.2">
      <c r="A3578" s="158"/>
      <c r="D3578" s="138"/>
    </row>
    <row r="3579" spans="1:4" x14ac:dyDescent="0.2">
      <c r="A3579" s="158"/>
      <c r="D3579" s="138"/>
    </row>
    <row r="3580" spans="1:4" x14ac:dyDescent="0.2">
      <c r="A3580" s="158"/>
      <c r="D3580" s="138"/>
    </row>
    <row r="3581" spans="1:4" x14ac:dyDescent="0.2">
      <c r="A3581" s="158"/>
      <c r="D3581" s="138"/>
    </row>
    <row r="3582" spans="1:4" x14ac:dyDescent="0.2">
      <c r="A3582" s="158"/>
      <c r="D3582" s="138"/>
    </row>
    <row r="3583" spans="1:4" x14ac:dyDescent="0.2">
      <c r="A3583" s="158"/>
      <c r="D3583" s="138"/>
    </row>
    <row r="3584" spans="1:4" x14ac:dyDescent="0.2">
      <c r="A3584" s="158"/>
      <c r="D3584" s="138"/>
    </row>
    <row r="3585" spans="1:4" x14ac:dyDescent="0.2">
      <c r="A3585" s="158"/>
      <c r="D3585" s="138"/>
    </row>
    <row r="3586" spans="1:4" x14ac:dyDescent="0.2">
      <c r="A3586" s="158"/>
      <c r="D3586" s="138"/>
    </row>
    <row r="3587" spans="1:4" x14ac:dyDescent="0.2">
      <c r="A3587" s="158"/>
      <c r="D3587" s="138"/>
    </row>
    <row r="3588" spans="1:4" x14ac:dyDescent="0.2">
      <c r="A3588" s="158"/>
      <c r="D3588" s="138"/>
    </row>
    <row r="3589" spans="1:4" x14ac:dyDescent="0.2">
      <c r="A3589" s="158"/>
      <c r="D3589" s="138"/>
    </row>
    <row r="3590" spans="1:4" x14ac:dyDescent="0.2">
      <c r="A3590" s="158"/>
      <c r="D3590" s="138"/>
    </row>
    <row r="3591" spans="1:4" x14ac:dyDescent="0.2">
      <c r="A3591" s="158"/>
      <c r="D3591" s="138"/>
    </row>
    <row r="3592" spans="1:4" x14ac:dyDescent="0.2">
      <c r="A3592" s="158"/>
      <c r="D3592" s="138"/>
    </row>
    <row r="3593" spans="1:4" x14ac:dyDescent="0.2">
      <c r="A3593" s="158"/>
      <c r="D3593" s="138"/>
    </row>
    <row r="3594" spans="1:4" x14ac:dyDescent="0.2">
      <c r="A3594" s="158"/>
      <c r="D3594" s="138"/>
    </row>
    <row r="3595" spans="1:4" x14ac:dyDescent="0.2">
      <c r="A3595" s="158"/>
      <c r="D3595" s="138"/>
    </row>
    <row r="3596" spans="1:4" x14ac:dyDescent="0.2">
      <c r="A3596" s="158"/>
      <c r="D3596" s="138"/>
    </row>
    <row r="3597" spans="1:4" x14ac:dyDescent="0.2">
      <c r="A3597" s="158"/>
      <c r="D3597" s="138"/>
    </row>
    <row r="3598" spans="1:4" x14ac:dyDescent="0.2">
      <c r="A3598" s="158"/>
      <c r="D3598" s="138"/>
    </row>
    <row r="3599" spans="1:4" x14ac:dyDescent="0.2">
      <c r="A3599" s="158"/>
      <c r="D3599" s="138"/>
    </row>
    <row r="3600" spans="1:4" x14ac:dyDescent="0.2">
      <c r="A3600" s="158"/>
      <c r="D3600" s="138"/>
    </row>
    <row r="3601" spans="1:4" x14ac:dyDescent="0.2">
      <c r="A3601" s="158"/>
      <c r="D3601" s="138"/>
    </row>
    <row r="3602" spans="1:4" x14ac:dyDescent="0.2">
      <c r="A3602" s="158"/>
      <c r="D3602" s="138"/>
    </row>
    <row r="3603" spans="1:4" x14ac:dyDescent="0.2">
      <c r="A3603" s="158"/>
      <c r="D3603" s="138"/>
    </row>
    <row r="3604" spans="1:4" x14ac:dyDescent="0.2">
      <c r="A3604" s="158"/>
      <c r="D3604" s="138"/>
    </row>
    <row r="3605" spans="1:4" x14ac:dyDescent="0.2">
      <c r="A3605" s="158"/>
      <c r="D3605" s="138"/>
    </row>
    <row r="3606" spans="1:4" x14ac:dyDescent="0.2">
      <c r="A3606" s="158"/>
      <c r="D3606" s="138"/>
    </row>
    <row r="3607" spans="1:4" x14ac:dyDescent="0.2">
      <c r="A3607" s="158"/>
      <c r="D3607" s="138"/>
    </row>
    <row r="3608" spans="1:4" x14ac:dyDescent="0.2">
      <c r="A3608" s="158"/>
      <c r="D3608" s="138"/>
    </row>
    <row r="3609" spans="1:4" x14ac:dyDescent="0.2">
      <c r="A3609" s="158"/>
      <c r="D3609" s="138"/>
    </row>
    <row r="3610" spans="1:4" x14ac:dyDescent="0.2">
      <c r="A3610" s="158"/>
      <c r="D3610" s="138"/>
    </row>
    <row r="3611" spans="1:4" x14ac:dyDescent="0.2">
      <c r="A3611" s="158"/>
      <c r="D3611" s="138"/>
    </row>
    <row r="3612" spans="1:4" x14ac:dyDescent="0.2">
      <c r="A3612" s="158"/>
      <c r="D3612" s="138"/>
    </row>
    <row r="3613" spans="1:4" x14ac:dyDescent="0.2">
      <c r="A3613" s="158"/>
      <c r="D3613" s="138"/>
    </row>
    <row r="3614" spans="1:4" x14ac:dyDescent="0.2">
      <c r="A3614" s="158"/>
      <c r="D3614" s="138"/>
    </row>
    <row r="3615" spans="1:4" x14ac:dyDescent="0.2">
      <c r="A3615" s="158"/>
      <c r="D3615" s="138"/>
    </row>
    <row r="3616" spans="1:4" x14ac:dyDescent="0.2">
      <c r="A3616" s="158"/>
      <c r="D3616" s="138"/>
    </row>
    <row r="3617" spans="1:4" x14ac:dyDescent="0.2">
      <c r="A3617" s="158"/>
      <c r="D3617" s="138"/>
    </row>
    <row r="3618" spans="1:4" x14ac:dyDescent="0.2">
      <c r="A3618" s="158"/>
      <c r="D3618" s="138"/>
    </row>
    <row r="3619" spans="1:4" x14ac:dyDescent="0.2">
      <c r="A3619" s="158"/>
      <c r="D3619" s="138"/>
    </row>
    <row r="3620" spans="1:4" x14ac:dyDescent="0.2">
      <c r="A3620" s="158"/>
      <c r="D3620" s="138"/>
    </row>
    <row r="3621" spans="1:4" x14ac:dyDescent="0.2">
      <c r="A3621" s="158"/>
      <c r="D3621" s="138"/>
    </row>
    <row r="3622" spans="1:4" x14ac:dyDescent="0.2">
      <c r="A3622" s="158"/>
      <c r="D3622" s="138"/>
    </row>
    <row r="3623" spans="1:4" x14ac:dyDescent="0.2">
      <c r="A3623" s="158"/>
      <c r="D3623" s="138"/>
    </row>
    <row r="3624" spans="1:4" x14ac:dyDescent="0.2">
      <c r="A3624" s="158"/>
      <c r="D3624" s="138"/>
    </row>
    <row r="3625" spans="1:4" x14ac:dyDescent="0.2">
      <c r="A3625" s="158"/>
      <c r="D3625" s="138"/>
    </row>
    <row r="3626" spans="1:4" x14ac:dyDescent="0.2">
      <c r="A3626" s="158"/>
      <c r="D3626" s="138"/>
    </row>
    <row r="3627" spans="1:4" x14ac:dyDescent="0.2">
      <c r="A3627" s="158"/>
      <c r="D3627" s="138"/>
    </row>
    <row r="3628" spans="1:4" x14ac:dyDescent="0.2">
      <c r="A3628" s="158"/>
      <c r="D3628" s="138"/>
    </row>
    <row r="3629" spans="1:4" x14ac:dyDescent="0.2">
      <c r="A3629" s="158"/>
      <c r="D3629" s="138"/>
    </row>
    <row r="3630" spans="1:4" x14ac:dyDescent="0.2">
      <c r="A3630" s="158"/>
      <c r="D3630" s="138"/>
    </row>
    <row r="3631" spans="1:4" x14ac:dyDescent="0.2">
      <c r="A3631" s="158"/>
      <c r="D3631" s="138"/>
    </row>
    <row r="3632" spans="1:4" x14ac:dyDescent="0.2">
      <c r="A3632" s="158"/>
      <c r="D3632" s="138"/>
    </row>
    <row r="3633" spans="1:4" x14ac:dyDescent="0.2">
      <c r="A3633" s="158"/>
      <c r="D3633" s="138"/>
    </row>
    <row r="3634" spans="1:4" x14ac:dyDescent="0.2">
      <c r="A3634" s="158"/>
      <c r="D3634" s="138"/>
    </row>
    <row r="3635" spans="1:4" x14ac:dyDescent="0.2">
      <c r="A3635" s="158"/>
      <c r="D3635" s="138"/>
    </row>
    <row r="3636" spans="1:4" x14ac:dyDescent="0.2">
      <c r="A3636" s="158"/>
      <c r="D3636" s="138"/>
    </row>
    <row r="3637" spans="1:4" x14ac:dyDescent="0.2">
      <c r="A3637" s="158"/>
      <c r="D3637" s="138"/>
    </row>
    <row r="3638" spans="1:4" x14ac:dyDescent="0.2">
      <c r="A3638" s="158"/>
      <c r="D3638" s="138"/>
    </row>
    <row r="3639" spans="1:4" x14ac:dyDescent="0.2">
      <c r="A3639" s="158"/>
      <c r="D3639" s="138"/>
    </row>
    <row r="3640" spans="1:4" x14ac:dyDescent="0.2">
      <c r="A3640" s="158"/>
      <c r="D3640" s="138"/>
    </row>
    <row r="3641" spans="1:4" x14ac:dyDescent="0.2">
      <c r="A3641" s="158"/>
      <c r="D3641" s="138"/>
    </row>
    <row r="3642" spans="1:4" x14ac:dyDescent="0.2">
      <c r="A3642" s="158"/>
      <c r="D3642" s="138"/>
    </row>
    <row r="3643" spans="1:4" x14ac:dyDescent="0.2">
      <c r="A3643" s="158"/>
      <c r="D3643" s="138"/>
    </row>
    <row r="3644" spans="1:4" x14ac:dyDescent="0.2">
      <c r="A3644" s="158"/>
      <c r="D3644" s="138"/>
    </row>
    <row r="3645" spans="1:4" x14ac:dyDescent="0.2">
      <c r="A3645" s="158"/>
      <c r="D3645" s="138"/>
    </row>
    <row r="3646" spans="1:4" x14ac:dyDescent="0.2">
      <c r="A3646" s="158"/>
      <c r="D3646" s="138"/>
    </row>
    <row r="3647" spans="1:4" x14ac:dyDescent="0.2">
      <c r="A3647" s="158"/>
      <c r="D3647" s="138"/>
    </row>
    <row r="3648" spans="1:4" x14ac:dyDescent="0.2">
      <c r="A3648" s="158"/>
      <c r="D3648" s="138"/>
    </row>
    <row r="3649" spans="1:4" x14ac:dyDescent="0.2">
      <c r="A3649" s="158"/>
      <c r="D3649" s="138"/>
    </row>
    <row r="3650" spans="1:4" x14ac:dyDescent="0.2">
      <c r="A3650" s="158"/>
      <c r="D3650" s="138"/>
    </row>
    <row r="3651" spans="1:4" x14ac:dyDescent="0.2">
      <c r="A3651" s="158"/>
      <c r="D3651" s="138"/>
    </row>
    <row r="3652" spans="1:4" x14ac:dyDescent="0.2">
      <c r="A3652" s="158"/>
      <c r="D3652" s="138"/>
    </row>
    <row r="3653" spans="1:4" x14ac:dyDescent="0.2">
      <c r="A3653" s="158"/>
      <c r="D3653" s="138"/>
    </row>
    <row r="3654" spans="1:4" x14ac:dyDescent="0.2">
      <c r="A3654" s="158"/>
      <c r="D3654" s="138"/>
    </row>
    <row r="3655" spans="1:4" x14ac:dyDescent="0.2">
      <c r="A3655" s="158"/>
      <c r="D3655" s="138"/>
    </row>
    <row r="3656" spans="1:4" x14ac:dyDescent="0.2">
      <c r="A3656" s="158"/>
      <c r="D3656" s="138"/>
    </row>
    <row r="3657" spans="1:4" x14ac:dyDescent="0.2">
      <c r="A3657" s="158"/>
      <c r="D3657" s="138"/>
    </row>
    <row r="3658" spans="1:4" x14ac:dyDescent="0.2">
      <c r="A3658" s="158"/>
      <c r="D3658" s="138"/>
    </row>
    <row r="3659" spans="1:4" x14ac:dyDescent="0.2">
      <c r="A3659" s="158"/>
      <c r="D3659" s="138"/>
    </row>
    <row r="3660" spans="1:4" x14ac:dyDescent="0.2">
      <c r="A3660" s="158"/>
      <c r="D3660" s="138"/>
    </row>
    <row r="3661" spans="1:4" x14ac:dyDescent="0.2">
      <c r="A3661" s="158"/>
      <c r="D3661" s="138"/>
    </row>
    <row r="3662" spans="1:4" x14ac:dyDescent="0.2">
      <c r="A3662" s="158"/>
      <c r="D3662" s="138"/>
    </row>
    <row r="3663" spans="1:4" x14ac:dyDescent="0.2">
      <c r="A3663" s="158"/>
      <c r="D3663" s="138"/>
    </row>
    <row r="3664" spans="1:4" x14ac:dyDescent="0.2">
      <c r="A3664" s="158"/>
      <c r="D3664" s="138"/>
    </row>
    <row r="3665" spans="1:4" x14ac:dyDescent="0.2">
      <c r="A3665" s="158"/>
      <c r="D3665" s="138"/>
    </row>
    <row r="3666" spans="1:4" x14ac:dyDescent="0.2">
      <c r="A3666" s="158"/>
      <c r="D3666" s="138"/>
    </row>
    <row r="3667" spans="1:4" x14ac:dyDescent="0.2">
      <c r="A3667" s="158"/>
      <c r="D3667" s="138"/>
    </row>
    <row r="3668" spans="1:4" x14ac:dyDescent="0.2">
      <c r="A3668" s="158"/>
      <c r="D3668" s="138"/>
    </row>
    <row r="3669" spans="1:4" x14ac:dyDescent="0.2">
      <c r="A3669" s="158"/>
      <c r="D3669" s="138"/>
    </row>
    <row r="3670" spans="1:4" x14ac:dyDescent="0.2">
      <c r="A3670" s="158"/>
      <c r="D3670" s="138"/>
    </row>
    <row r="3671" spans="1:4" x14ac:dyDescent="0.2">
      <c r="A3671" s="158"/>
      <c r="D3671" s="138"/>
    </row>
    <row r="3672" spans="1:4" x14ac:dyDescent="0.2">
      <c r="A3672" s="158"/>
      <c r="D3672" s="138"/>
    </row>
    <row r="3673" spans="1:4" x14ac:dyDescent="0.2">
      <c r="A3673" s="158"/>
      <c r="D3673" s="138"/>
    </row>
    <row r="3674" spans="1:4" x14ac:dyDescent="0.2">
      <c r="A3674" s="158"/>
      <c r="D3674" s="138"/>
    </row>
    <row r="3675" spans="1:4" x14ac:dyDescent="0.2">
      <c r="A3675" s="158"/>
      <c r="D3675" s="138"/>
    </row>
    <row r="3676" spans="1:4" x14ac:dyDescent="0.2">
      <c r="A3676" s="158"/>
      <c r="D3676" s="138"/>
    </row>
    <row r="3677" spans="1:4" x14ac:dyDescent="0.2">
      <c r="A3677" s="158"/>
      <c r="D3677" s="138"/>
    </row>
    <row r="3678" spans="1:4" x14ac:dyDescent="0.2">
      <c r="A3678" s="158"/>
      <c r="D3678" s="138"/>
    </row>
    <row r="3679" spans="1:4" x14ac:dyDescent="0.2">
      <c r="A3679" s="158"/>
      <c r="D3679" s="138"/>
    </row>
    <row r="3680" spans="1:4" x14ac:dyDescent="0.2">
      <c r="A3680" s="158"/>
      <c r="D3680" s="138"/>
    </row>
    <row r="3681" spans="1:4" x14ac:dyDescent="0.2">
      <c r="A3681" s="158"/>
      <c r="D3681" s="138"/>
    </row>
    <row r="3682" spans="1:4" x14ac:dyDescent="0.2">
      <c r="A3682" s="158"/>
      <c r="D3682" s="138"/>
    </row>
    <row r="3683" spans="1:4" x14ac:dyDescent="0.2">
      <c r="A3683" s="158"/>
      <c r="D3683" s="138"/>
    </row>
    <row r="3684" spans="1:4" x14ac:dyDescent="0.2">
      <c r="A3684" s="158"/>
      <c r="D3684" s="138"/>
    </row>
    <row r="3685" spans="1:4" x14ac:dyDescent="0.2">
      <c r="A3685" s="158"/>
      <c r="D3685" s="138"/>
    </row>
    <row r="3686" spans="1:4" x14ac:dyDescent="0.2">
      <c r="A3686" s="158"/>
      <c r="D3686" s="138"/>
    </row>
    <row r="3687" spans="1:4" x14ac:dyDescent="0.2">
      <c r="A3687" s="158"/>
      <c r="D3687" s="138"/>
    </row>
    <row r="3688" spans="1:4" x14ac:dyDescent="0.2">
      <c r="A3688" s="158"/>
      <c r="D3688" s="138"/>
    </row>
    <row r="3689" spans="1:4" x14ac:dyDescent="0.2">
      <c r="A3689" s="158"/>
      <c r="D3689" s="138"/>
    </row>
    <row r="3690" spans="1:4" x14ac:dyDescent="0.2">
      <c r="A3690" s="158"/>
      <c r="D3690" s="138"/>
    </row>
    <row r="3691" spans="1:4" x14ac:dyDescent="0.2">
      <c r="A3691" s="158"/>
      <c r="D3691" s="138"/>
    </row>
    <row r="3692" spans="1:4" x14ac:dyDescent="0.2">
      <c r="A3692" s="158"/>
      <c r="D3692" s="138"/>
    </row>
    <row r="3693" spans="1:4" x14ac:dyDescent="0.2">
      <c r="A3693" s="158"/>
      <c r="D3693" s="138"/>
    </row>
    <row r="3694" spans="1:4" x14ac:dyDescent="0.2">
      <c r="A3694" s="158"/>
      <c r="D3694" s="138"/>
    </row>
    <row r="3695" spans="1:4" x14ac:dyDescent="0.2">
      <c r="A3695" s="158"/>
      <c r="D3695" s="138"/>
    </row>
    <row r="3696" spans="1:4" x14ac:dyDescent="0.2">
      <c r="A3696" s="158"/>
      <c r="D3696" s="138"/>
    </row>
    <row r="3697" spans="1:4" x14ac:dyDescent="0.2">
      <c r="A3697" s="158"/>
      <c r="D3697" s="138"/>
    </row>
    <row r="3698" spans="1:4" x14ac:dyDescent="0.2">
      <c r="A3698" s="158"/>
      <c r="D3698" s="138"/>
    </row>
    <row r="3699" spans="1:4" x14ac:dyDescent="0.2">
      <c r="A3699" s="158"/>
      <c r="D3699" s="138"/>
    </row>
    <row r="3700" spans="1:4" x14ac:dyDescent="0.2">
      <c r="A3700" s="158"/>
      <c r="D3700" s="138"/>
    </row>
    <row r="3701" spans="1:4" x14ac:dyDescent="0.2">
      <c r="A3701" s="158"/>
      <c r="D3701" s="138"/>
    </row>
    <row r="3702" spans="1:4" x14ac:dyDescent="0.2">
      <c r="A3702" s="158"/>
      <c r="D3702" s="138"/>
    </row>
    <row r="3703" spans="1:4" x14ac:dyDescent="0.2">
      <c r="A3703" s="158"/>
      <c r="D3703" s="138"/>
    </row>
    <row r="3704" spans="1:4" x14ac:dyDescent="0.2">
      <c r="A3704" s="158"/>
      <c r="D3704" s="138"/>
    </row>
    <row r="3705" spans="1:4" x14ac:dyDescent="0.2">
      <c r="A3705" s="158"/>
      <c r="D3705" s="138"/>
    </row>
    <row r="3706" spans="1:4" x14ac:dyDescent="0.2">
      <c r="A3706" s="158"/>
      <c r="D3706" s="138"/>
    </row>
    <row r="3707" spans="1:4" x14ac:dyDescent="0.2">
      <c r="A3707" s="158"/>
      <c r="D3707" s="138"/>
    </row>
    <row r="3708" spans="1:4" x14ac:dyDescent="0.2">
      <c r="A3708" s="158"/>
      <c r="D3708" s="138"/>
    </row>
    <row r="3709" spans="1:4" x14ac:dyDescent="0.2">
      <c r="A3709" s="158"/>
      <c r="D3709" s="138"/>
    </row>
    <row r="3710" spans="1:4" x14ac:dyDescent="0.2">
      <c r="A3710" s="158"/>
      <c r="D3710" s="138"/>
    </row>
    <row r="3711" spans="1:4" x14ac:dyDescent="0.2">
      <c r="A3711" s="158"/>
      <c r="D3711" s="138"/>
    </row>
    <row r="3712" spans="1:4" x14ac:dyDescent="0.2">
      <c r="A3712" s="158"/>
      <c r="D3712" s="138"/>
    </row>
    <row r="3713" spans="1:4" x14ac:dyDescent="0.2">
      <c r="A3713" s="158"/>
      <c r="D3713" s="138"/>
    </row>
    <row r="3714" spans="1:4" x14ac:dyDescent="0.2">
      <c r="A3714" s="158"/>
      <c r="D3714" s="138"/>
    </row>
    <row r="3715" spans="1:4" x14ac:dyDescent="0.2">
      <c r="A3715" s="158"/>
      <c r="D3715" s="138"/>
    </row>
    <row r="3716" spans="1:4" x14ac:dyDescent="0.2">
      <c r="A3716" s="158"/>
      <c r="D3716" s="138"/>
    </row>
    <row r="3717" spans="1:4" x14ac:dyDescent="0.2">
      <c r="A3717" s="158"/>
      <c r="D3717" s="138"/>
    </row>
    <row r="3718" spans="1:4" x14ac:dyDescent="0.2">
      <c r="A3718" s="158"/>
      <c r="D3718" s="138"/>
    </row>
    <row r="3719" spans="1:4" x14ac:dyDescent="0.2">
      <c r="A3719" s="158"/>
      <c r="D3719" s="138"/>
    </row>
    <row r="3720" spans="1:4" x14ac:dyDescent="0.2">
      <c r="A3720" s="158"/>
      <c r="D3720" s="138"/>
    </row>
    <row r="3721" spans="1:4" x14ac:dyDescent="0.2">
      <c r="A3721" s="158"/>
      <c r="D3721" s="138"/>
    </row>
    <row r="3722" spans="1:4" x14ac:dyDescent="0.2">
      <c r="A3722" s="158"/>
      <c r="D3722" s="138"/>
    </row>
    <row r="3723" spans="1:4" x14ac:dyDescent="0.2">
      <c r="A3723" s="158"/>
      <c r="D3723" s="138"/>
    </row>
    <row r="3724" spans="1:4" x14ac:dyDescent="0.2">
      <c r="A3724" s="158"/>
      <c r="D3724" s="138"/>
    </row>
    <row r="3725" spans="1:4" x14ac:dyDescent="0.2">
      <c r="A3725" s="158"/>
      <c r="D3725" s="138"/>
    </row>
    <row r="3726" spans="1:4" x14ac:dyDescent="0.2">
      <c r="A3726" s="158"/>
      <c r="D3726" s="138"/>
    </row>
    <row r="3727" spans="1:4" x14ac:dyDescent="0.2">
      <c r="A3727" s="158"/>
      <c r="D3727" s="138"/>
    </row>
    <row r="3728" spans="1:4" x14ac:dyDescent="0.2">
      <c r="A3728" s="158"/>
      <c r="D3728" s="138"/>
    </row>
    <row r="3729" spans="1:4" x14ac:dyDescent="0.2">
      <c r="A3729" s="158"/>
      <c r="D3729" s="138"/>
    </row>
    <row r="3730" spans="1:4" x14ac:dyDescent="0.2">
      <c r="A3730" s="158"/>
      <c r="D3730" s="138"/>
    </row>
    <row r="3731" spans="1:4" x14ac:dyDescent="0.2">
      <c r="A3731" s="158"/>
      <c r="D3731" s="138"/>
    </row>
    <row r="3732" spans="1:4" x14ac:dyDescent="0.2">
      <c r="A3732" s="158"/>
      <c r="D3732" s="138"/>
    </row>
    <row r="3733" spans="1:4" x14ac:dyDescent="0.2">
      <c r="A3733" s="158"/>
      <c r="D3733" s="138"/>
    </row>
    <row r="3734" spans="1:4" x14ac:dyDescent="0.2">
      <c r="A3734" s="158"/>
      <c r="D3734" s="138"/>
    </row>
    <row r="3735" spans="1:4" x14ac:dyDescent="0.2">
      <c r="A3735" s="158"/>
      <c r="D3735" s="138"/>
    </row>
    <row r="3736" spans="1:4" x14ac:dyDescent="0.2">
      <c r="A3736" s="158"/>
      <c r="D3736" s="138"/>
    </row>
    <row r="3737" spans="1:4" x14ac:dyDescent="0.2">
      <c r="A3737" s="158"/>
      <c r="D3737" s="138"/>
    </row>
    <row r="3738" spans="1:4" x14ac:dyDescent="0.2">
      <c r="A3738" s="158"/>
      <c r="D3738" s="138"/>
    </row>
    <row r="3739" spans="1:4" x14ac:dyDescent="0.2">
      <c r="A3739" s="158"/>
      <c r="D3739" s="138"/>
    </row>
    <row r="3740" spans="1:4" x14ac:dyDescent="0.2">
      <c r="A3740" s="158"/>
      <c r="D3740" s="138"/>
    </row>
    <row r="3741" spans="1:4" x14ac:dyDescent="0.2">
      <c r="A3741" s="158"/>
      <c r="D3741" s="138"/>
    </row>
    <row r="3742" spans="1:4" x14ac:dyDescent="0.2">
      <c r="A3742" s="158"/>
      <c r="D3742" s="138"/>
    </row>
    <row r="3743" spans="1:4" x14ac:dyDescent="0.2">
      <c r="A3743" s="158"/>
      <c r="D3743" s="138"/>
    </row>
    <row r="3744" spans="1:4" x14ac:dyDescent="0.2">
      <c r="A3744" s="158"/>
      <c r="D3744" s="138"/>
    </row>
    <row r="3745" spans="1:4" x14ac:dyDescent="0.2">
      <c r="A3745" s="158"/>
      <c r="D3745" s="138"/>
    </row>
    <row r="3746" spans="1:4" x14ac:dyDescent="0.2">
      <c r="A3746" s="158"/>
      <c r="D3746" s="138"/>
    </row>
    <row r="3747" spans="1:4" x14ac:dyDescent="0.2">
      <c r="A3747" s="158"/>
      <c r="D3747" s="138"/>
    </row>
    <row r="3748" spans="1:4" x14ac:dyDescent="0.2">
      <c r="A3748" s="158"/>
      <c r="D3748" s="138"/>
    </row>
    <row r="3749" spans="1:4" x14ac:dyDescent="0.2">
      <c r="A3749" s="158"/>
      <c r="D3749" s="138"/>
    </row>
    <row r="3750" spans="1:4" x14ac:dyDescent="0.2">
      <c r="A3750" s="158"/>
      <c r="D3750" s="138"/>
    </row>
    <row r="3751" spans="1:4" x14ac:dyDescent="0.2">
      <c r="A3751" s="158"/>
      <c r="D3751" s="138"/>
    </row>
    <row r="3752" spans="1:4" x14ac:dyDescent="0.2">
      <c r="A3752" s="158"/>
      <c r="D3752" s="138"/>
    </row>
    <row r="3753" spans="1:4" x14ac:dyDescent="0.2">
      <c r="A3753" s="158"/>
      <c r="D3753" s="138"/>
    </row>
    <row r="3754" spans="1:4" x14ac:dyDescent="0.2">
      <c r="A3754" s="158"/>
      <c r="D3754" s="138"/>
    </row>
    <row r="3755" spans="1:4" x14ac:dyDescent="0.2">
      <c r="A3755" s="158"/>
      <c r="D3755" s="138"/>
    </row>
    <row r="3756" spans="1:4" x14ac:dyDescent="0.2">
      <c r="A3756" s="158"/>
      <c r="D3756" s="138"/>
    </row>
    <row r="3757" spans="1:4" x14ac:dyDescent="0.2">
      <c r="A3757" s="158"/>
      <c r="D3757" s="138"/>
    </row>
    <row r="3758" spans="1:4" x14ac:dyDescent="0.2">
      <c r="A3758" s="158"/>
      <c r="D3758" s="138"/>
    </row>
    <row r="3759" spans="1:4" x14ac:dyDescent="0.2">
      <c r="A3759" s="158"/>
      <c r="D3759" s="138"/>
    </row>
    <row r="3760" spans="1:4" x14ac:dyDescent="0.2">
      <c r="A3760" s="158"/>
      <c r="D3760" s="138"/>
    </row>
    <row r="3761" spans="1:4" x14ac:dyDescent="0.2">
      <c r="A3761" s="158"/>
      <c r="D3761" s="138"/>
    </row>
    <row r="3762" spans="1:4" x14ac:dyDescent="0.2">
      <c r="A3762" s="158"/>
      <c r="D3762" s="138"/>
    </row>
    <row r="3763" spans="1:4" x14ac:dyDescent="0.2">
      <c r="A3763" s="158"/>
      <c r="D3763" s="138"/>
    </row>
    <row r="3764" spans="1:4" x14ac:dyDescent="0.2">
      <c r="A3764" s="158"/>
      <c r="D3764" s="138"/>
    </row>
    <row r="3765" spans="1:4" x14ac:dyDescent="0.2">
      <c r="A3765" s="158"/>
      <c r="D3765" s="138"/>
    </row>
    <row r="3766" spans="1:4" x14ac:dyDescent="0.2">
      <c r="A3766" s="158"/>
      <c r="D3766" s="138"/>
    </row>
    <row r="3767" spans="1:4" x14ac:dyDescent="0.2">
      <c r="A3767" s="158"/>
      <c r="D3767" s="138"/>
    </row>
    <row r="3768" spans="1:4" x14ac:dyDescent="0.2">
      <c r="A3768" s="158"/>
      <c r="D3768" s="138"/>
    </row>
    <row r="3769" spans="1:4" x14ac:dyDescent="0.2">
      <c r="A3769" s="158"/>
      <c r="D3769" s="138"/>
    </row>
    <row r="3770" spans="1:4" x14ac:dyDescent="0.2">
      <c r="A3770" s="158"/>
      <c r="D3770" s="138"/>
    </row>
    <row r="3771" spans="1:4" x14ac:dyDescent="0.2">
      <c r="A3771" s="158"/>
      <c r="D3771" s="138"/>
    </row>
    <row r="3772" spans="1:4" x14ac:dyDescent="0.2">
      <c r="A3772" s="158"/>
      <c r="D3772" s="138"/>
    </row>
    <row r="3773" spans="1:4" x14ac:dyDescent="0.2">
      <c r="A3773" s="158"/>
      <c r="D3773" s="138"/>
    </row>
    <row r="3774" spans="1:4" x14ac:dyDescent="0.2">
      <c r="A3774" s="158"/>
      <c r="D3774" s="138"/>
    </row>
    <row r="3775" spans="1:4" x14ac:dyDescent="0.2">
      <c r="A3775" s="158"/>
      <c r="D3775" s="138"/>
    </row>
    <row r="3776" spans="1:4" x14ac:dyDescent="0.2">
      <c r="A3776" s="158"/>
      <c r="D3776" s="138"/>
    </row>
    <row r="3777" spans="1:4" x14ac:dyDescent="0.2">
      <c r="A3777" s="158"/>
      <c r="D3777" s="138"/>
    </row>
    <row r="3778" spans="1:4" x14ac:dyDescent="0.2">
      <c r="A3778" s="158"/>
      <c r="D3778" s="138"/>
    </row>
    <row r="3779" spans="1:4" x14ac:dyDescent="0.2">
      <c r="A3779" s="158"/>
      <c r="D3779" s="138"/>
    </row>
    <row r="3780" spans="1:4" x14ac:dyDescent="0.2">
      <c r="A3780" s="158"/>
      <c r="D3780" s="138"/>
    </row>
    <row r="3781" spans="1:4" x14ac:dyDescent="0.2">
      <c r="A3781" s="158"/>
      <c r="D3781" s="138"/>
    </row>
    <row r="3782" spans="1:4" x14ac:dyDescent="0.2">
      <c r="A3782" s="158"/>
      <c r="D3782" s="138"/>
    </row>
    <row r="3783" spans="1:4" x14ac:dyDescent="0.2">
      <c r="A3783" s="158"/>
      <c r="D3783" s="138"/>
    </row>
    <row r="3784" spans="1:4" x14ac:dyDescent="0.2">
      <c r="A3784" s="158"/>
      <c r="D3784" s="138"/>
    </row>
    <row r="3785" spans="1:4" x14ac:dyDescent="0.2">
      <c r="A3785" s="158"/>
      <c r="D3785" s="138"/>
    </row>
    <row r="3786" spans="1:4" x14ac:dyDescent="0.2">
      <c r="A3786" s="158"/>
      <c r="D3786" s="138"/>
    </row>
    <row r="3787" spans="1:4" x14ac:dyDescent="0.2">
      <c r="A3787" s="158"/>
      <c r="D3787" s="138"/>
    </row>
    <row r="3788" spans="1:4" x14ac:dyDescent="0.2">
      <c r="A3788" s="158"/>
      <c r="D3788" s="138"/>
    </row>
    <row r="3789" spans="1:4" x14ac:dyDescent="0.2">
      <c r="A3789" s="158"/>
      <c r="D3789" s="138"/>
    </row>
    <row r="3790" spans="1:4" x14ac:dyDescent="0.2">
      <c r="A3790" s="158"/>
      <c r="D3790" s="138"/>
    </row>
    <row r="3791" spans="1:4" x14ac:dyDescent="0.2">
      <c r="A3791" s="158"/>
      <c r="D3791" s="138"/>
    </row>
    <row r="3792" spans="1:4" x14ac:dyDescent="0.2">
      <c r="A3792" s="158"/>
      <c r="D3792" s="138"/>
    </row>
    <row r="3793" spans="1:4" x14ac:dyDescent="0.2">
      <c r="A3793" s="158"/>
      <c r="D3793" s="138"/>
    </row>
    <row r="3794" spans="1:4" x14ac:dyDescent="0.2">
      <c r="A3794" s="158"/>
      <c r="D3794" s="138"/>
    </row>
    <row r="3795" spans="1:4" x14ac:dyDescent="0.2">
      <c r="A3795" s="158"/>
      <c r="D3795" s="138"/>
    </row>
    <row r="3796" spans="1:4" x14ac:dyDescent="0.2">
      <c r="A3796" s="158"/>
      <c r="D3796" s="138"/>
    </row>
    <row r="3797" spans="1:4" x14ac:dyDescent="0.2">
      <c r="A3797" s="158"/>
      <c r="D3797" s="138"/>
    </row>
    <row r="3798" spans="1:4" x14ac:dyDescent="0.2">
      <c r="A3798" s="158"/>
      <c r="D3798" s="138"/>
    </row>
    <row r="3799" spans="1:4" x14ac:dyDescent="0.2">
      <c r="A3799" s="158"/>
      <c r="D3799" s="138"/>
    </row>
    <row r="3800" spans="1:4" x14ac:dyDescent="0.2">
      <c r="A3800" s="158"/>
      <c r="D3800" s="138"/>
    </row>
    <row r="3801" spans="1:4" x14ac:dyDescent="0.2">
      <c r="A3801" s="158"/>
      <c r="D3801" s="138"/>
    </row>
    <row r="3802" spans="1:4" x14ac:dyDescent="0.2">
      <c r="A3802" s="158"/>
      <c r="D3802" s="138"/>
    </row>
    <row r="3803" spans="1:4" x14ac:dyDescent="0.2">
      <c r="A3803" s="158"/>
      <c r="D3803" s="138"/>
    </row>
    <row r="3804" spans="1:4" x14ac:dyDescent="0.2">
      <c r="A3804" s="158"/>
      <c r="D3804" s="138"/>
    </row>
    <row r="3805" spans="1:4" x14ac:dyDescent="0.2">
      <c r="A3805" s="158"/>
      <c r="D3805" s="138"/>
    </row>
    <row r="3806" spans="1:4" x14ac:dyDescent="0.2">
      <c r="A3806" s="158"/>
      <c r="D3806" s="138"/>
    </row>
    <row r="3807" spans="1:4" x14ac:dyDescent="0.2">
      <c r="A3807" s="158"/>
      <c r="D3807" s="138"/>
    </row>
    <row r="3808" spans="1:4" x14ac:dyDescent="0.2">
      <c r="A3808" s="158"/>
      <c r="D3808" s="138"/>
    </row>
    <row r="3809" spans="1:4" x14ac:dyDescent="0.2">
      <c r="A3809" s="158"/>
      <c r="D3809" s="138"/>
    </row>
    <row r="3810" spans="1:4" x14ac:dyDescent="0.2">
      <c r="A3810" s="158"/>
      <c r="D3810" s="138"/>
    </row>
    <row r="3811" spans="1:4" x14ac:dyDescent="0.2">
      <c r="A3811" s="158"/>
      <c r="D3811" s="138"/>
    </row>
    <row r="3812" spans="1:4" x14ac:dyDescent="0.2">
      <c r="A3812" s="158"/>
      <c r="D3812" s="138"/>
    </row>
    <row r="3813" spans="1:4" x14ac:dyDescent="0.2">
      <c r="A3813" s="158"/>
      <c r="D3813" s="138"/>
    </row>
    <row r="3814" spans="1:4" x14ac:dyDescent="0.2">
      <c r="A3814" s="158"/>
      <c r="D3814" s="138"/>
    </row>
    <row r="3815" spans="1:4" x14ac:dyDescent="0.2">
      <c r="A3815" s="158"/>
      <c r="D3815" s="138"/>
    </row>
    <row r="3816" spans="1:4" x14ac:dyDescent="0.2">
      <c r="A3816" s="158"/>
      <c r="D3816" s="138"/>
    </row>
    <row r="3817" spans="1:4" x14ac:dyDescent="0.2">
      <c r="A3817" s="158"/>
      <c r="D3817" s="138"/>
    </row>
    <row r="3818" spans="1:4" x14ac:dyDescent="0.2">
      <c r="A3818" s="158"/>
      <c r="D3818" s="138"/>
    </row>
    <row r="3819" spans="1:4" x14ac:dyDescent="0.2">
      <c r="A3819" s="158"/>
      <c r="D3819" s="138"/>
    </row>
    <row r="3820" spans="1:4" x14ac:dyDescent="0.2">
      <c r="A3820" s="158"/>
      <c r="D3820" s="138"/>
    </row>
    <row r="3821" spans="1:4" x14ac:dyDescent="0.2">
      <c r="A3821" s="158"/>
      <c r="D3821" s="138"/>
    </row>
    <row r="3822" spans="1:4" x14ac:dyDescent="0.2">
      <c r="A3822" s="158"/>
      <c r="D3822" s="138"/>
    </row>
    <row r="3823" spans="1:4" x14ac:dyDescent="0.2">
      <c r="A3823" s="158"/>
      <c r="D3823" s="138"/>
    </row>
    <row r="3824" spans="1:4" x14ac:dyDescent="0.2">
      <c r="A3824" s="158"/>
      <c r="D3824" s="138"/>
    </row>
    <row r="3825" spans="1:4" x14ac:dyDescent="0.2">
      <c r="A3825" s="158"/>
      <c r="D3825" s="138"/>
    </row>
    <row r="3826" spans="1:4" x14ac:dyDescent="0.2">
      <c r="A3826" s="158"/>
      <c r="D3826" s="138"/>
    </row>
    <row r="3827" spans="1:4" x14ac:dyDescent="0.2">
      <c r="A3827" s="158"/>
      <c r="D3827" s="138"/>
    </row>
    <row r="3828" spans="1:4" x14ac:dyDescent="0.2">
      <c r="A3828" s="158"/>
      <c r="D3828" s="138"/>
    </row>
    <row r="3829" spans="1:4" x14ac:dyDescent="0.2">
      <c r="A3829" s="158"/>
      <c r="D3829" s="138"/>
    </row>
    <row r="3830" spans="1:4" x14ac:dyDescent="0.2">
      <c r="A3830" s="158"/>
      <c r="D3830" s="138"/>
    </row>
    <row r="3831" spans="1:4" x14ac:dyDescent="0.2">
      <c r="A3831" s="158"/>
      <c r="D3831" s="138"/>
    </row>
    <row r="3832" spans="1:4" x14ac:dyDescent="0.2">
      <c r="A3832" s="158"/>
      <c r="D3832" s="138"/>
    </row>
    <row r="3833" spans="1:4" x14ac:dyDescent="0.2">
      <c r="A3833" s="158"/>
      <c r="D3833" s="138"/>
    </row>
    <row r="3834" spans="1:4" x14ac:dyDescent="0.2">
      <c r="A3834" s="158"/>
      <c r="D3834" s="138"/>
    </row>
    <row r="3835" spans="1:4" x14ac:dyDescent="0.2">
      <c r="A3835" s="158"/>
      <c r="D3835" s="138"/>
    </row>
    <row r="3836" spans="1:4" x14ac:dyDescent="0.2">
      <c r="A3836" s="158"/>
      <c r="D3836" s="138"/>
    </row>
    <row r="3837" spans="1:4" x14ac:dyDescent="0.2">
      <c r="A3837" s="158"/>
      <c r="D3837" s="138"/>
    </row>
    <row r="3838" spans="1:4" x14ac:dyDescent="0.2">
      <c r="A3838" s="158"/>
      <c r="D3838" s="138"/>
    </row>
    <row r="3839" spans="1:4" x14ac:dyDescent="0.2">
      <c r="A3839" s="158"/>
      <c r="D3839" s="138"/>
    </row>
    <row r="3840" spans="1:4" x14ac:dyDescent="0.2">
      <c r="A3840" s="158"/>
      <c r="D3840" s="138"/>
    </row>
    <row r="3841" spans="1:4" x14ac:dyDescent="0.2">
      <c r="A3841" s="158"/>
      <c r="D3841" s="138"/>
    </row>
    <row r="3842" spans="1:4" x14ac:dyDescent="0.2">
      <c r="A3842" s="158"/>
      <c r="D3842" s="138"/>
    </row>
    <row r="3843" spans="1:4" x14ac:dyDescent="0.2">
      <c r="A3843" s="158"/>
      <c r="D3843" s="138"/>
    </row>
    <row r="3844" spans="1:4" x14ac:dyDescent="0.2">
      <c r="A3844" s="158"/>
      <c r="D3844" s="138"/>
    </row>
    <row r="3845" spans="1:4" x14ac:dyDescent="0.2">
      <c r="A3845" s="158"/>
      <c r="D3845" s="138"/>
    </row>
    <row r="3846" spans="1:4" x14ac:dyDescent="0.2">
      <c r="A3846" s="158"/>
      <c r="D3846" s="138"/>
    </row>
    <row r="3847" spans="1:4" x14ac:dyDescent="0.2">
      <c r="A3847" s="158"/>
      <c r="D3847" s="138"/>
    </row>
    <row r="3848" spans="1:4" x14ac:dyDescent="0.2">
      <c r="A3848" s="158"/>
      <c r="D3848" s="138"/>
    </row>
    <row r="3849" spans="1:4" x14ac:dyDescent="0.2">
      <c r="A3849" s="158"/>
      <c r="D3849" s="138"/>
    </row>
    <row r="3850" spans="1:4" x14ac:dyDescent="0.2">
      <c r="A3850" s="158"/>
      <c r="D3850" s="138"/>
    </row>
    <row r="3851" spans="1:4" x14ac:dyDescent="0.2">
      <c r="A3851" s="158"/>
      <c r="D3851" s="138"/>
    </row>
    <row r="3852" spans="1:4" x14ac:dyDescent="0.2">
      <c r="A3852" s="158"/>
      <c r="D3852" s="138"/>
    </row>
    <row r="3853" spans="1:4" x14ac:dyDescent="0.2">
      <c r="A3853" s="158"/>
      <c r="D3853" s="138"/>
    </row>
    <row r="3854" spans="1:4" x14ac:dyDescent="0.2">
      <c r="A3854" s="158"/>
      <c r="D3854" s="138"/>
    </row>
    <row r="3855" spans="1:4" x14ac:dyDescent="0.2">
      <c r="A3855" s="158"/>
      <c r="D3855" s="138"/>
    </row>
    <row r="3856" spans="1:4" x14ac:dyDescent="0.2">
      <c r="A3856" s="158"/>
      <c r="D3856" s="138"/>
    </row>
    <row r="3857" spans="1:4" x14ac:dyDescent="0.2">
      <c r="A3857" s="158"/>
      <c r="D3857" s="138"/>
    </row>
    <row r="3858" spans="1:4" x14ac:dyDescent="0.2">
      <c r="A3858" s="158"/>
      <c r="D3858" s="138"/>
    </row>
    <row r="3859" spans="1:4" x14ac:dyDescent="0.2">
      <c r="A3859" s="158"/>
      <c r="D3859" s="138"/>
    </row>
    <row r="3860" spans="1:4" x14ac:dyDescent="0.2">
      <c r="A3860" s="158"/>
      <c r="D3860" s="138"/>
    </row>
    <row r="3861" spans="1:4" x14ac:dyDescent="0.2">
      <c r="A3861" s="158"/>
      <c r="D3861" s="138"/>
    </row>
    <row r="3862" spans="1:4" x14ac:dyDescent="0.2">
      <c r="A3862" s="158"/>
      <c r="D3862" s="138"/>
    </row>
    <row r="3863" spans="1:4" x14ac:dyDescent="0.2">
      <c r="A3863" s="158"/>
      <c r="D3863" s="138"/>
    </row>
    <row r="3864" spans="1:4" x14ac:dyDescent="0.2">
      <c r="A3864" s="158"/>
      <c r="D3864" s="138"/>
    </row>
    <row r="3865" spans="1:4" x14ac:dyDescent="0.2">
      <c r="A3865" s="158"/>
      <c r="D3865" s="138"/>
    </row>
    <row r="3866" spans="1:4" x14ac:dyDescent="0.2">
      <c r="A3866" s="158"/>
      <c r="D3866" s="138"/>
    </row>
    <row r="3867" spans="1:4" x14ac:dyDescent="0.2">
      <c r="A3867" s="158"/>
      <c r="D3867" s="138"/>
    </row>
    <row r="3868" spans="1:4" x14ac:dyDescent="0.2">
      <c r="A3868" s="158"/>
      <c r="D3868" s="138"/>
    </row>
    <row r="3869" spans="1:4" x14ac:dyDescent="0.2">
      <c r="A3869" s="158"/>
      <c r="D3869" s="138"/>
    </row>
    <row r="3870" spans="1:4" x14ac:dyDescent="0.2">
      <c r="A3870" s="158"/>
      <c r="D3870" s="138"/>
    </row>
    <row r="3871" spans="1:4" x14ac:dyDescent="0.2">
      <c r="A3871" s="158"/>
      <c r="D3871" s="138"/>
    </row>
    <row r="3872" spans="1:4" x14ac:dyDescent="0.2">
      <c r="A3872" s="158"/>
      <c r="D3872" s="138"/>
    </row>
    <row r="3873" spans="1:4" x14ac:dyDescent="0.2">
      <c r="A3873" s="158"/>
      <c r="D3873" s="138"/>
    </row>
    <row r="3874" spans="1:4" x14ac:dyDescent="0.2">
      <c r="A3874" s="158"/>
      <c r="D3874" s="138"/>
    </row>
    <row r="3875" spans="1:4" x14ac:dyDescent="0.2">
      <c r="A3875" s="158"/>
      <c r="D3875" s="138"/>
    </row>
    <row r="3876" spans="1:4" x14ac:dyDescent="0.2">
      <c r="A3876" s="158"/>
      <c r="D3876" s="138"/>
    </row>
    <row r="3877" spans="1:4" x14ac:dyDescent="0.2">
      <c r="A3877" s="158"/>
      <c r="D3877" s="138"/>
    </row>
    <row r="3878" spans="1:4" x14ac:dyDescent="0.2">
      <c r="A3878" s="158"/>
      <c r="D3878" s="138"/>
    </row>
    <row r="3879" spans="1:4" x14ac:dyDescent="0.2">
      <c r="A3879" s="158"/>
      <c r="D3879" s="138"/>
    </row>
    <row r="3880" spans="1:4" x14ac:dyDescent="0.2">
      <c r="A3880" s="158"/>
      <c r="D3880" s="138"/>
    </row>
    <row r="3881" spans="1:4" x14ac:dyDescent="0.2">
      <c r="A3881" s="158"/>
      <c r="D3881" s="138"/>
    </row>
    <row r="3882" spans="1:4" x14ac:dyDescent="0.2">
      <c r="A3882" s="158"/>
      <c r="D3882" s="138"/>
    </row>
    <row r="3883" spans="1:4" x14ac:dyDescent="0.2">
      <c r="A3883" s="158"/>
      <c r="D3883" s="138"/>
    </row>
    <row r="3884" spans="1:4" x14ac:dyDescent="0.2">
      <c r="A3884" s="158"/>
      <c r="D3884" s="138"/>
    </row>
    <row r="3885" spans="1:4" x14ac:dyDescent="0.2">
      <c r="A3885" s="158"/>
      <c r="D3885" s="138"/>
    </row>
    <row r="3886" spans="1:4" x14ac:dyDescent="0.2">
      <c r="A3886" s="158"/>
      <c r="D3886" s="138"/>
    </row>
    <row r="3887" spans="1:4" x14ac:dyDescent="0.2">
      <c r="A3887" s="158"/>
      <c r="D3887" s="138"/>
    </row>
    <row r="3888" spans="1:4" x14ac:dyDescent="0.2">
      <c r="A3888" s="158"/>
      <c r="D3888" s="138"/>
    </row>
    <row r="3889" spans="1:4" x14ac:dyDescent="0.2">
      <c r="A3889" s="158"/>
      <c r="D3889" s="138"/>
    </row>
    <row r="3890" spans="1:4" x14ac:dyDescent="0.2">
      <c r="A3890" s="158"/>
      <c r="D3890" s="138"/>
    </row>
    <row r="3891" spans="1:4" x14ac:dyDescent="0.2">
      <c r="A3891" s="158"/>
      <c r="D3891" s="138"/>
    </row>
    <row r="3892" spans="1:4" x14ac:dyDescent="0.2">
      <c r="A3892" s="158"/>
      <c r="D3892" s="138"/>
    </row>
    <row r="3893" spans="1:4" x14ac:dyDescent="0.2">
      <c r="A3893" s="158"/>
      <c r="D3893" s="138"/>
    </row>
    <row r="3894" spans="1:4" x14ac:dyDescent="0.2">
      <c r="A3894" s="158"/>
      <c r="D3894" s="138"/>
    </row>
    <row r="3895" spans="1:4" x14ac:dyDescent="0.2">
      <c r="A3895" s="158"/>
      <c r="D3895" s="138"/>
    </row>
    <row r="3896" spans="1:4" x14ac:dyDescent="0.2">
      <c r="A3896" s="158"/>
      <c r="D3896" s="138"/>
    </row>
    <row r="3897" spans="1:4" x14ac:dyDescent="0.2">
      <c r="A3897" s="158"/>
      <c r="D3897" s="138"/>
    </row>
    <row r="3898" spans="1:4" x14ac:dyDescent="0.2">
      <c r="A3898" s="158"/>
      <c r="D3898" s="138"/>
    </row>
    <row r="3899" spans="1:4" x14ac:dyDescent="0.2">
      <c r="A3899" s="158"/>
      <c r="D3899" s="138"/>
    </row>
    <row r="3900" spans="1:4" x14ac:dyDescent="0.2">
      <c r="A3900" s="158"/>
      <c r="D3900" s="138"/>
    </row>
    <row r="3901" spans="1:4" x14ac:dyDescent="0.2">
      <c r="A3901" s="158"/>
      <c r="D3901" s="138"/>
    </row>
    <row r="3902" spans="1:4" x14ac:dyDescent="0.2">
      <c r="A3902" s="158"/>
      <c r="D3902" s="138"/>
    </row>
    <row r="3903" spans="1:4" x14ac:dyDescent="0.2">
      <c r="A3903" s="158"/>
      <c r="D3903" s="138"/>
    </row>
    <row r="3904" spans="1:4" x14ac:dyDescent="0.2">
      <c r="A3904" s="158"/>
      <c r="D3904" s="138"/>
    </row>
    <row r="3905" spans="1:4" x14ac:dyDescent="0.2">
      <c r="A3905" s="158"/>
      <c r="D3905" s="138"/>
    </row>
    <row r="3906" spans="1:4" x14ac:dyDescent="0.2">
      <c r="A3906" s="158"/>
      <c r="D3906" s="138"/>
    </row>
    <row r="3907" spans="1:4" x14ac:dyDescent="0.2">
      <c r="A3907" s="158"/>
      <c r="D3907" s="138"/>
    </row>
    <row r="3908" spans="1:4" x14ac:dyDescent="0.2">
      <c r="A3908" s="158"/>
      <c r="D3908" s="138"/>
    </row>
    <row r="3909" spans="1:4" x14ac:dyDescent="0.2">
      <c r="A3909" s="158"/>
      <c r="D3909" s="138"/>
    </row>
    <row r="3910" spans="1:4" x14ac:dyDescent="0.2">
      <c r="A3910" s="158"/>
      <c r="D3910" s="138"/>
    </row>
    <row r="3911" spans="1:4" x14ac:dyDescent="0.2">
      <c r="A3911" s="158"/>
      <c r="D3911" s="138"/>
    </row>
    <row r="3912" spans="1:4" x14ac:dyDescent="0.2">
      <c r="A3912" s="158"/>
      <c r="D3912" s="138"/>
    </row>
    <row r="3913" spans="1:4" x14ac:dyDescent="0.2">
      <c r="A3913" s="158"/>
      <c r="D3913" s="138"/>
    </row>
    <row r="3914" spans="1:4" x14ac:dyDescent="0.2">
      <c r="A3914" s="158"/>
      <c r="D3914" s="138"/>
    </row>
    <row r="3915" spans="1:4" x14ac:dyDescent="0.2">
      <c r="A3915" s="158"/>
      <c r="D3915" s="138"/>
    </row>
    <row r="3916" spans="1:4" x14ac:dyDescent="0.2">
      <c r="A3916" s="158"/>
      <c r="D3916" s="138"/>
    </row>
    <row r="3917" spans="1:4" x14ac:dyDescent="0.2">
      <c r="A3917" s="158"/>
      <c r="D3917" s="138"/>
    </row>
    <row r="3918" spans="1:4" x14ac:dyDescent="0.2">
      <c r="A3918" s="158"/>
      <c r="D3918" s="138"/>
    </row>
    <row r="3919" spans="1:4" x14ac:dyDescent="0.2">
      <c r="A3919" s="158"/>
      <c r="D3919" s="138"/>
    </row>
    <row r="3920" spans="1:4" x14ac:dyDescent="0.2">
      <c r="A3920" s="158"/>
      <c r="D3920" s="138"/>
    </row>
    <row r="3921" spans="1:4" x14ac:dyDescent="0.2">
      <c r="A3921" s="158"/>
      <c r="D3921" s="138"/>
    </row>
    <row r="3922" spans="1:4" x14ac:dyDescent="0.2">
      <c r="A3922" s="158"/>
      <c r="D3922" s="138"/>
    </row>
    <row r="3923" spans="1:4" x14ac:dyDescent="0.2">
      <c r="A3923" s="158"/>
      <c r="D3923" s="138"/>
    </row>
    <row r="3924" spans="1:4" x14ac:dyDescent="0.2">
      <c r="A3924" s="158"/>
      <c r="D3924" s="138"/>
    </row>
    <row r="3925" spans="1:4" x14ac:dyDescent="0.2">
      <c r="A3925" s="158"/>
      <c r="D3925" s="138"/>
    </row>
    <row r="3926" spans="1:4" x14ac:dyDescent="0.2">
      <c r="A3926" s="158"/>
      <c r="D3926" s="138"/>
    </row>
    <row r="3927" spans="1:4" x14ac:dyDescent="0.2">
      <c r="A3927" s="158"/>
      <c r="D3927" s="138"/>
    </row>
    <row r="3928" spans="1:4" x14ac:dyDescent="0.2">
      <c r="A3928" s="158"/>
      <c r="D3928" s="138"/>
    </row>
    <row r="3929" spans="1:4" x14ac:dyDescent="0.2">
      <c r="A3929" s="158"/>
      <c r="D3929" s="138"/>
    </row>
    <row r="3930" spans="1:4" x14ac:dyDescent="0.2">
      <c r="A3930" s="158"/>
      <c r="D3930" s="138"/>
    </row>
    <row r="3931" spans="1:4" x14ac:dyDescent="0.2">
      <c r="A3931" s="158"/>
      <c r="D3931" s="138"/>
    </row>
    <row r="3932" spans="1:4" x14ac:dyDescent="0.2">
      <c r="A3932" s="158"/>
      <c r="D3932" s="138"/>
    </row>
    <row r="3933" spans="1:4" x14ac:dyDescent="0.2">
      <c r="A3933" s="158"/>
      <c r="D3933" s="138"/>
    </row>
    <row r="3934" spans="1:4" x14ac:dyDescent="0.2">
      <c r="A3934" s="158"/>
      <c r="D3934" s="138"/>
    </row>
    <row r="3935" spans="1:4" x14ac:dyDescent="0.2">
      <c r="A3935" s="158"/>
      <c r="D3935" s="138"/>
    </row>
    <row r="3936" spans="1:4" x14ac:dyDescent="0.2">
      <c r="A3936" s="158"/>
      <c r="D3936" s="138"/>
    </row>
    <row r="3937" spans="1:4" x14ac:dyDescent="0.2">
      <c r="A3937" s="158"/>
      <c r="D3937" s="138"/>
    </row>
    <row r="3938" spans="1:4" x14ac:dyDescent="0.2">
      <c r="A3938" s="158"/>
      <c r="D3938" s="138"/>
    </row>
    <row r="3939" spans="1:4" x14ac:dyDescent="0.2">
      <c r="A3939" s="158"/>
      <c r="D3939" s="138"/>
    </row>
    <row r="3940" spans="1:4" x14ac:dyDescent="0.2">
      <c r="A3940" s="158"/>
      <c r="D3940" s="138"/>
    </row>
    <row r="3941" spans="1:4" x14ac:dyDescent="0.2">
      <c r="A3941" s="158"/>
      <c r="D3941" s="138"/>
    </row>
    <row r="3942" spans="1:4" x14ac:dyDescent="0.2">
      <c r="A3942" s="158"/>
      <c r="D3942" s="138"/>
    </row>
    <row r="3943" spans="1:4" x14ac:dyDescent="0.2">
      <c r="A3943" s="158"/>
      <c r="D3943" s="138"/>
    </row>
    <row r="3944" spans="1:4" x14ac:dyDescent="0.2">
      <c r="A3944" s="158"/>
      <c r="D3944" s="138"/>
    </row>
    <row r="3945" spans="1:4" x14ac:dyDescent="0.2">
      <c r="A3945" s="158"/>
      <c r="D3945" s="138"/>
    </row>
    <row r="3946" spans="1:4" x14ac:dyDescent="0.2">
      <c r="A3946" s="158"/>
      <c r="D3946" s="138"/>
    </row>
    <row r="3947" spans="1:4" x14ac:dyDescent="0.2">
      <c r="A3947" s="158"/>
      <c r="D3947" s="138"/>
    </row>
    <row r="3948" spans="1:4" x14ac:dyDescent="0.2">
      <c r="A3948" s="158"/>
      <c r="D3948" s="138"/>
    </row>
    <row r="3949" spans="1:4" x14ac:dyDescent="0.2">
      <c r="A3949" s="158"/>
      <c r="D3949" s="138"/>
    </row>
    <row r="3950" spans="1:4" x14ac:dyDescent="0.2">
      <c r="A3950" s="158"/>
      <c r="D3950" s="138"/>
    </row>
    <row r="3951" spans="1:4" x14ac:dyDescent="0.2">
      <c r="A3951" s="158"/>
      <c r="D3951" s="138"/>
    </row>
    <row r="3952" spans="1:4" x14ac:dyDescent="0.2">
      <c r="A3952" s="158"/>
      <c r="D3952" s="138"/>
    </row>
    <row r="3953" spans="1:4" x14ac:dyDescent="0.2">
      <c r="A3953" s="158"/>
      <c r="D3953" s="138"/>
    </row>
    <row r="3954" spans="1:4" x14ac:dyDescent="0.2">
      <c r="A3954" s="158"/>
      <c r="D3954" s="138"/>
    </row>
    <row r="3955" spans="1:4" x14ac:dyDescent="0.2">
      <c r="A3955" s="158"/>
      <c r="D3955" s="138"/>
    </row>
    <row r="3956" spans="1:4" x14ac:dyDescent="0.2">
      <c r="A3956" s="158"/>
      <c r="D3956" s="138"/>
    </row>
    <row r="3957" spans="1:4" x14ac:dyDescent="0.2">
      <c r="A3957" s="158"/>
      <c r="D3957" s="138"/>
    </row>
    <row r="3958" spans="1:4" x14ac:dyDescent="0.2">
      <c r="A3958" s="158"/>
      <c r="D3958" s="138"/>
    </row>
    <row r="3959" spans="1:4" x14ac:dyDescent="0.2">
      <c r="A3959" s="158"/>
      <c r="D3959" s="138"/>
    </row>
    <row r="3960" spans="1:4" x14ac:dyDescent="0.2">
      <c r="A3960" s="158"/>
      <c r="D3960" s="138"/>
    </row>
    <row r="3961" spans="1:4" x14ac:dyDescent="0.2">
      <c r="A3961" s="158"/>
      <c r="D3961" s="138"/>
    </row>
    <row r="3962" spans="1:4" x14ac:dyDescent="0.2">
      <c r="A3962" s="158"/>
      <c r="D3962" s="138"/>
    </row>
    <row r="3963" spans="1:4" x14ac:dyDescent="0.2">
      <c r="A3963" s="158"/>
      <c r="D3963" s="138"/>
    </row>
    <row r="3964" spans="1:4" x14ac:dyDescent="0.2">
      <c r="A3964" s="158"/>
      <c r="D3964" s="138"/>
    </row>
    <row r="3965" spans="1:4" x14ac:dyDescent="0.2">
      <c r="A3965" s="158"/>
      <c r="D3965" s="138"/>
    </row>
    <row r="3966" spans="1:4" x14ac:dyDescent="0.2">
      <c r="A3966" s="158"/>
      <c r="D3966" s="138"/>
    </row>
    <row r="3967" spans="1:4" x14ac:dyDescent="0.2">
      <c r="A3967" s="158"/>
      <c r="D3967" s="138"/>
    </row>
    <row r="3968" spans="1:4" x14ac:dyDescent="0.2">
      <c r="A3968" s="158"/>
      <c r="D3968" s="138"/>
    </row>
    <row r="3969" spans="1:4" x14ac:dyDescent="0.2">
      <c r="A3969" s="158"/>
      <c r="D3969" s="138"/>
    </row>
    <row r="3970" spans="1:4" x14ac:dyDescent="0.2">
      <c r="A3970" s="158"/>
      <c r="D3970" s="138"/>
    </row>
    <row r="3971" spans="1:4" x14ac:dyDescent="0.2">
      <c r="A3971" s="158"/>
      <c r="D3971" s="138"/>
    </row>
    <row r="3972" spans="1:4" x14ac:dyDescent="0.2">
      <c r="A3972" s="158"/>
      <c r="D3972" s="138"/>
    </row>
    <row r="3973" spans="1:4" x14ac:dyDescent="0.2">
      <c r="A3973" s="158"/>
      <c r="D3973" s="138"/>
    </row>
    <row r="3974" spans="1:4" x14ac:dyDescent="0.2">
      <c r="A3974" s="158"/>
      <c r="D3974" s="138"/>
    </row>
    <row r="3975" spans="1:4" x14ac:dyDescent="0.2">
      <c r="A3975" s="158"/>
      <c r="D3975" s="138"/>
    </row>
    <row r="3976" spans="1:4" x14ac:dyDescent="0.2">
      <c r="A3976" s="158"/>
      <c r="D3976" s="138"/>
    </row>
    <row r="3977" spans="1:4" x14ac:dyDescent="0.2">
      <c r="A3977" s="158"/>
      <c r="D3977" s="138"/>
    </row>
    <row r="3978" spans="1:4" x14ac:dyDescent="0.2">
      <c r="A3978" s="158"/>
      <c r="D3978" s="138"/>
    </row>
    <row r="3979" spans="1:4" x14ac:dyDescent="0.2">
      <c r="A3979" s="158"/>
      <c r="D3979" s="138"/>
    </row>
    <row r="3980" spans="1:4" x14ac:dyDescent="0.2">
      <c r="A3980" s="158"/>
      <c r="D3980" s="138"/>
    </row>
    <row r="3981" spans="1:4" x14ac:dyDescent="0.2">
      <c r="A3981" s="158"/>
      <c r="D3981" s="138"/>
    </row>
    <row r="3982" spans="1:4" x14ac:dyDescent="0.2">
      <c r="A3982" s="158"/>
      <c r="D3982" s="138"/>
    </row>
    <row r="3983" spans="1:4" x14ac:dyDescent="0.2">
      <c r="A3983" s="158"/>
      <c r="D3983" s="138"/>
    </row>
    <row r="3984" spans="1:4" x14ac:dyDescent="0.2">
      <c r="A3984" s="158"/>
      <c r="D3984" s="138"/>
    </row>
    <row r="3985" spans="1:4" x14ac:dyDescent="0.2">
      <c r="A3985" s="158"/>
      <c r="D3985" s="138"/>
    </row>
    <row r="3986" spans="1:4" x14ac:dyDescent="0.2">
      <c r="A3986" s="158"/>
      <c r="D3986" s="138"/>
    </row>
    <row r="3987" spans="1:4" x14ac:dyDescent="0.2">
      <c r="A3987" s="158"/>
      <c r="D3987" s="138"/>
    </row>
    <row r="3988" spans="1:4" x14ac:dyDescent="0.2">
      <c r="A3988" s="158"/>
      <c r="D3988" s="138"/>
    </row>
    <row r="3989" spans="1:4" x14ac:dyDescent="0.2">
      <c r="A3989" s="158"/>
      <c r="D3989" s="138"/>
    </row>
    <row r="3990" spans="1:4" x14ac:dyDescent="0.2">
      <c r="A3990" s="158"/>
      <c r="D3990" s="138"/>
    </row>
    <row r="3991" spans="1:4" x14ac:dyDescent="0.2">
      <c r="A3991" s="158"/>
      <c r="D3991" s="138"/>
    </row>
    <row r="3992" spans="1:4" x14ac:dyDescent="0.2">
      <c r="A3992" s="158"/>
      <c r="D3992" s="138"/>
    </row>
    <row r="3993" spans="1:4" x14ac:dyDescent="0.2">
      <c r="A3993" s="158"/>
      <c r="D3993" s="138"/>
    </row>
    <row r="3994" spans="1:4" x14ac:dyDescent="0.2">
      <c r="A3994" s="158"/>
      <c r="D3994" s="138"/>
    </row>
    <row r="3995" spans="1:4" x14ac:dyDescent="0.2">
      <c r="A3995" s="158"/>
      <c r="D3995" s="138"/>
    </row>
    <row r="3996" spans="1:4" x14ac:dyDescent="0.2">
      <c r="A3996" s="158"/>
      <c r="D3996" s="138"/>
    </row>
    <row r="3997" spans="1:4" x14ac:dyDescent="0.2">
      <c r="A3997" s="158"/>
      <c r="D3997" s="138"/>
    </row>
    <row r="3998" spans="1:4" x14ac:dyDescent="0.2">
      <c r="A3998" s="158"/>
      <c r="D3998" s="138"/>
    </row>
    <row r="3999" spans="1:4" x14ac:dyDescent="0.2">
      <c r="A3999" s="158"/>
      <c r="D3999" s="138"/>
    </row>
    <row r="4000" spans="1:4" x14ac:dyDescent="0.2">
      <c r="A4000" s="158"/>
      <c r="D4000" s="138"/>
    </row>
    <row r="4001" spans="1:4" x14ac:dyDescent="0.2">
      <c r="A4001" s="158"/>
      <c r="D4001" s="138"/>
    </row>
    <row r="4002" spans="1:4" x14ac:dyDescent="0.2">
      <c r="A4002" s="158"/>
      <c r="D4002" s="138"/>
    </row>
    <row r="4003" spans="1:4" x14ac:dyDescent="0.2">
      <c r="A4003" s="158"/>
      <c r="D4003" s="138"/>
    </row>
    <row r="4004" spans="1:4" x14ac:dyDescent="0.2">
      <c r="A4004" s="158"/>
      <c r="D4004" s="138"/>
    </row>
    <row r="4005" spans="1:4" x14ac:dyDescent="0.2">
      <c r="A4005" s="158"/>
      <c r="D4005" s="138"/>
    </row>
    <row r="4006" spans="1:4" x14ac:dyDescent="0.2">
      <c r="A4006" s="158"/>
      <c r="D4006" s="138"/>
    </row>
    <row r="4007" spans="1:4" x14ac:dyDescent="0.2">
      <c r="A4007" s="158"/>
      <c r="D4007" s="138"/>
    </row>
    <row r="4008" spans="1:4" x14ac:dyDescent="0.2">
      <c r="A4008" s="158"/>
      <c r="D4008" s="138"/>
    </row>
    <row r="4009" spans="1:4" x14ac:dyDescent="0.2">
      <c r="A4009" s="158"/>
      <c r="D4009" s="138"/>
    </row>
    <row r="4010" spans="1:4" x14ac:dyDescent="0.2">
      <c r="A4010" s="158"/>
      <c r="D4010" s="138"/>
    </row>
    <row r="4011" spans="1:4" x14ac:dyDescent="0.2">
      <c r="A4011" s="158"/>
      <c r="D4011" s="138"/>
    </row>
    <row r="4012" spans="1:4" x14ac:dyDescent="0.2">
      <c r="A4012" s="158"/>
      <c r="D4012" s="138"/>
    </row>
    <row r="4013" spans="1:4" x14ac:dyDescent="0.2">
      <c r="A4013" s="158"/>
      <c r="D4013" s="138"/>
    </row>
    <row r="4014" spans="1:4" x14ac:dyDescent="0.2">
      <c r="A4014" s="158"/>
      <c r="D4014" s="138"/>
    </row>
    <row r="4015" spans="1:4" x14ac:dyDescent="0.2">
      <c r="A4015" s="158"/>
      <c r="D4015" s="138"/>
    </row>
    <row r="4016" spans="1:4" x14ac:dyDescent="0.2">
      <c r="A4016" s="158"/>
      <c r="D4016" s="138"/>
    </row>
    <row r="4017" spans="1:4" x14ac:dyDescent="0.2">
      <c r="A4017" s="158"/>
      <c r="D4017" s="138"/>
    </row>
    <row r="4018" spans="1:4" x14ac:dyDescent="0.2">
      <c r="A4018" s="158"/>
      <c r="D4018" s="138"/>
    </row>
    <row r="4019" spans="1:4" x14ac:dyDescent="0.2">
      <c r="A4019" s="158"/>
      <c r="D4019" s="138"/>
    </row>
    <row r="4020" spans="1:4" x14ac:dyDescent="0.2">
      <c r="A4020" s="158"/>
      <c r="D4020" s="138"/>
    </row>
    <row r="4021" spans="1:4" x14ac:dyDescent="0.2">
      <c r="A4021" s="158"/>
      <c r="D4021" s="138"/>
    </row>
    <row r="4022" spans="1:4" x14ac:dyDescent="0.2">
      <c r="A4022" s="158"/>
      <c r="D4022" s="138"/>
    </row>
    <row r="4023" spans="1:4" x14ac:dyDescent="0.2">
      <c r="A4023" s="158"/>
      <c r="D4023" s="138"/>
    </row>
    <row r="4024" spans="1:4" x14ac:dyDescent="0.2">
      <c r="A4024" s="158"/>
      <c r="D4024" s="138"/>
    </row>
    <row r="4025" spans="1:4" x14ac:dyDescent="0.2">
      <c r="A4025" s="158"/>
      <c r="D4025" s="138"/>
    </row>
    <row r="4026" spans="1:4" x14ac:dyDescent="0.2">
      <c r="A4026" s="158"/>
      <c r="D4026" s="138"/>
    </row>
    <row r="4027" spans="1:4" x14ac:dyDescent="0.2">
      <c r="A4027" s="158"/>
      <c r="D4027" s="138"/>
    </row>
    <row r="4028" spans="1:4" x14ac:dyDescent="0.2">
      <c r="A4028" s="158"/>
      <c r="D4028" s="138"/>
    </row>
    <row r="4029" spans="1:4" x14ac:dyDescent="0.2">
      <c r="A4029" s="158"/>
      <c r="D4029" s="138"/>
    </row>
    <row r="4030" spans="1:4" x14ac:dyDescent="0.2">
      <c r="A4030" s="158"/>
      <c r="D4030" s="138"/>
    </row>
    <row r="4031" spans="1:4" x14ac:dyDescent="0.2">
      <c r="A4031" s="158"/>
      <c r="D4031" s="138"/>
    </row>
    <row r="4032" spans="1:4" x14ac:dyDescent="0.2">
      <c r="A4032" s="158"/>
      <c r="D4032" s="138"/>
    </row>
    <row r="4033" spans="1:4" x14ac:dyDescent="0.2">
      <c r="A4033" s="158"/>
      <c r="D4033" s="138"/>
    </row>
    <row r="4034" spans="1:4" x14ac:dyDescent="0.2">
      <c r="A4034" s="158"/>
      <c r="D4034" s="138"/>
    </row>
    <row r="4035" spans="1:4" x14ac:dyDescent="0.2">
      <c r="A4035" s="158"/>
      <c r="D4035" s="138"/>
    </row>
    <row r="4036" spans="1:4" x14ac:dyDescent="0.2">
      <c r="A4036" s="158"/>
      <c r="D4036" s="138"/>
    </row>
    <row r="4037" spans="1:4" x14ac:dyDescent="0.2">
      <c r="A4037" s="158"/>
      <c r="D4037" s="138"/>
    </row>
    <row r="4038" spans="1:4" x14ac:dyDescent="0.2">
      <c r="A4038" s="158"/>
      <c r="D4038" s="138"/>
    </row>
    <row r="4039" spans="1:4" x14ac:dyDescent="0.2">
      <c r="A4039" s="158"/>
      <c r="D4039" s="138"/>
    </row>
    <row r="4040" spans="1:4" x14ac:dyDescent="0.2">
      <c r="A4040" s="158"/>
      <c r="D4040" s="138"/>
    </row>
    <row r="4041" spans="1:4" x14ac:dyDescent="0.2">
      <c r="A4041" s="158"/>
      <c r="D4041" s="138"/>
    </row>
    <row r="4042" spans="1:4" x14ac:dyDescent="0.2">
      <c r="A4042" s="158"/>
      <c r="D4042" s="138"/>
    </row>
    <row r="4043" spans="1:4" x14ac:dyDescent="0.2">
      <c r="A4043" s="158"/>
      <c r="D4043" s="138"/>
    </row>
    <row r="4044" spans="1:4" x14ac:dyDescent="0.2">
      <c r="A4044" s="158"/>
      <c r="D4044" s="138"/>
    </row>
    <row r="4045" spans="1:4" x14ac:dyDescent="0.2">
      <c r="A4045" s="158"/>
      <c r="D4045" s="138"/>
    </row>
    <row r="4046" spans="1:4" x14ac:dyDescent="0.2">
      <c r="A4046" s="158"/>
      <c r="D4046" s="138"/>
    </row>
    <row r="4047" spans="1:4" x14ac:dyDescent="0.2">
      <c r="A4047" s="158"/>
      <c r="D4047" s="138"/>
    </row>
    <row r="4048" spans="1:4" x14ac:dyDescent="0.2">
      <c r="A4048" s="158"/>
      <c r="D4048" s="138"/>
    </row>
    <row r="4049" spans="1:4" x14ac:dyDescent="0.2">
      <c r="A4049" s="158"/>
      <c r="D4049" s="138"/>
    </row>
    <row r="4050" spans="1:4" x14ac:dyDescent="0.2">
      <c r="A4050" s="158"/>
      <c r="D4050" s="138"/>
    </row>
    <row r="4051" spans="1:4" x14ac:dyDescent="0.2">
      <c r="A4051" s="158"/>
      <c r="D4051" s="138"/>
    </row>
    <row r="4052" spans="1:4" x14ac:dyDescent="0.2">
      <c r="A4052" s="158"/>
      <c r="D4052" s="138"/>
    </row>
    <row r="4053" spans="1:4" x14ac:dyDescent="0.2">
      <c r="A4053" s="158"/>
      <c r="D4053" s="138"/>
    </row>
    <row r="4054" spans="1:4" x14ac:dyDescent="0.2">
      <c r="A4054" s="158"/>
      <c r="D4054" s="138"/>
    </row>
    <row r="4055" spans="1:4" x14ac:dyDescent="0.2">
      <c r="A4055" s="158"/>
      <c r="D4055" s="138"/>
    </row>
    <row r="4056" spans="1:4" x14ac:dyDescent="0.2">
      <c r="A4056" s="158"/>
      <c r="D4056" s="138"/>
    </row>
    <row r="4057" spans="1:4" x14ac:dyDescent="0.2">
      <c r="A4057" s="158"/>
      <c r="D4057" s="138"/>
    </row>
    <row r="4058" spans="1:4" x14ac:dyDescent="0.2">
      <c r="A4058" s="158"/>
      <c r="D4058" s="138"/>
    </row>
    <row r="4059" spans="1:4" x14ac:dyDescent="0.2">
      <c r="A4059" s="158"/>
      <c r="D4059" s="138"/>
    </row>
    <row r="4060" spans="1:4" x14ac:dyDescent="0.2">
      <c r="A4060" s="158"/>
      <c r="D4060" s="138"/>
    </row>
    <row r="4061" spans="1:4" x14ac:dyDescent="0.2">
      <c r="A4061" s="158"/>
      <c r="D4061" s="138"/>
    </row>
    <row r="4062" spans="1:4" x14ac:dyDescent="0.2">
      <c r="A4062" s="158"/>
      <c r="D4062" s="138"/>
    </row>
    <row r="4063" spans="1:4" x14ac:dyDescent="0.2">
      <c r="A4063" s="158"/>
      <c r="D4063" s="138"/>
    </row>
    <row r="4064" spans="1:4" x14ac:dyDescent="0.2">
      <c r="A4064" s="158"/>
      <c r="D4064" s="138"/>
    </row>
    <row r="4065" spans="1:4" x14ac:dyDescent="0.2">
      <c r="A4065" s="158"/>
      <c r="D4065" s="138"/>
    </row>
    <row r="4066" spans="1:4" x14ac:dyDescent="0.2">
      <c r="A4066" s="158"/>
      <c r="D4066" s="138"/>
    </row>
    <row r="4067" spans="1:4" x14ac:dyDescent="0.2">
      <c r="A4067" s="158"/>
      <c r="D4067" s="138"/>
    </row>
    <row r="4068" spans="1:4" x14ac:dyDescent="0.2">
      <c r="A4068" s="158"/>
      <c r="D4068" s="138"/>
    </row>
    <row r="4069" spans="1:4" x14ac:dyDescent="0.2">
      <c r="A4069" s="158"/>
      <c r="D4069" s="138"/>
    </row>
    <row r="4070" spans="1:4" x14ac:dyDescent="0.2">
      <c r="A4070" s="158"/>
      <c r="D4070" s="138"/>
    </row>
    <row r="4071" spans="1:4" x14ac:dyDescent="0.2">
      <c r="A4071" s="158"/>
      <c r="D4071" s="138"/>
    </row>
    <row r="4072" spans="1:4" x14ac:dyDescent="0.2">
      <c r="A4072" s="158"/>
      <c r="D4072" s="138"/>
    </row>
    <row r="4073" spans="1:4" x14ac:dyDescent="0.2">
      <c r="A4073" s="158"/>
      <c r="D4073" s="138"/>
    </row>
    <row r="4074" spans="1:4" x14ac:dyDescent="0.2">
      <c r="A4074" s="158"/>
      <c r="D4074" s="138"/>
    </row>
    <row r="4075" spans="1:4" x14ac:dyDescent="0.2">
      <c r="A4075" s="158"/>
      <c r="D4075" s="138"/>
    </row>
    <row r="4076" spans="1:4" x14ac:dyDescent="0.2">
      <c r="A4076" s="158"/>
      <c r="D4076" s="138"/>
    </row>
    <row r="4077" spans="1:4" x14ac:dyDescent="0.2">
      <c r="A4077" s="158"/>
      <c r="D4077" s="138"/>
    </row>
    <row r="4078" spans="1:4" x14ac:dyDescent="0.2">
      <c r="A4078" s="158"/>
      <c r="D4078" s="138"/>
    </row>
    <row r="4079" spans="1:4" x14ac:dyDescent="0.2">
      <c r="A4079" s="158"/>
      <c r="D4079" s="138"/>
    </row>
    <row r="4080" spans="1:4" x14ac:dyDescent="0.2">
      <c r="A4080" s="158"/>
      <c r="D4080" s="138"/>
    </row>
    <row r="4081" spans="1:4" x14ac:dyDescent="0.2">
      <c r="A4081" s="158"/>
      <c r="D4081" s="138"/>
    </row>
    <row r="4082" spans="1:4" x14ac:dyDescent="0.2">
      <c r="A4082" s="158"/>
      <c r="D4082" s="138"/>
    </row>
    <row r="4083" spans="1:4" x14ac:dyDescent="0.2">
      <c r="A4083" s="158"/>
      <c r="D4083" s="138"/>
    </row>
    <row r="4084" spans="1:4" x14ac:dyDescent="0.2">
      <c r="A4084" s="158"/>
      <c r="D4084" s="138"/>
    </row>
    <row r="4085" spans="1:4" x14ac:dyDescent="0.2">
      <c r="A4085" s="158"/>
      <c r="D4085" s="138"/>
    </row>
    <row r="4086" spans="1:4" x14ac:dyDescent="0.2">
      <c r="A4086" s="158"/>
      <c r="D4086" s="138"/>
    </row>
    <row r="4087" spans="1:4" x14ac:dyDescent="0.2">
      <c r="A4087" s="158"/>
      <c r="D4087" s="138"/>
    </row>
    <row r="4088" spans="1:4" x14ac:dyDescent="0.2">
      <c r="A4088" s="158"/>
      <c r="D4088" s="138"/>
    </row>
    <row r="4089" spans="1:4" x14ac:dyDescent="0.2">
      <c r="A4089" s="158"/>
      <c r="D4089" s="138"/>
    </row>
    <row r="4090" spans="1:4" x14ac:dyDescent="0.2">
      <c r="A4090" s="158"/>
      <c r="D4090" s="138"/>
    </row>
    <row r="4091" spans="1:4" x14ac:dyDescent="0.2">
      <c r="A4091" s="158"/>
      <c r="D4091" s="138"/>
    </row>
    <row r="4092" spans="1:4" x14ac:dyDescent="0.2">
      <c r="A4092" s="158"/>
      <c r="D4092" s="138"/>
    </row>
    <row r="4093" spans="1:4" x14ac:dyDescent="0.2">
      <c r="A4093" s="158"/>
      <c r="D4093" s="138"/>
    </row>
    <row r="4094" spans="1:4" x14ac:dyDescent="0.2">
      <c r="A4094" s="158"/>
      <c r="D4094" s="138"/>
    </row>
    <row r="4095" spans="1:4" x14ac:dyDescent="0.2">
      <c r="A4095" s="158"/>
      <c r="D4095" s="138"/>
    </row>
    <row r="4096" spans="1:4" x14ac:dyDescent="0.2">
      <c r="A4096" s="158"/>
      <c r="D4096" s="138"/>
    </row>
    <row r="4097" spans="1:4" x14ac:dyDescent="0.2">
      <c r="A4097" s="158"/>
      <c r="D4097" s="138"/>
    </row>
    <row r="4098" spans="1:4" x14ac:dyDescent="0.2">
      <c r="A4098" s="158"/>
      <c r="D4098" s="138"/>
    </row>
    <row r="4099" spans="1:4" x14ac:dyDescent="0.2">
      <c r="A4099" s="158"/>
      <c r="D4099" s="138"/>
    </row>
    <row r="4100" spans="1:4" x14ac:dyDescent="0.2">
      <c r="A4100" s="158"/>
      <c r="D4100" s="138"/>
    </row>
    <row r="4101" spans="1:4" x14ac:dyDescent="0.2">
      <c r="A4101" s="158"/>
      <c r="D4101" s="138"/>
    </row>
    <row r="4102" spans="1:4" x14ac:dyDescent="0.2">
      <c r="A4102" s="158"/>
      <c r="D4102" s="138"/>
    </row>
    <row r="4103" spans="1:4" x14ac:dyDescent="0.2">
      <c r="A4103" s="158"/>
      <c r="D4103" s="138"/>
    </row>
    <row r="4104" spans="1:4" x14ac:dyDescent="0.2">
      <c r="A4104" s="158"/>
      <c r="D4104" s="138"/>
    </row>
    <row r="4105" spans="1:4" x14ac:dyDescent="0.2">
      <c r="A4105" s="158"/>
      <c r="D4105" s="138"/>
    </row>
    <row r="4106" spans="1:4" x14ac:dyDescent="0.2">
      <c r="A4106" s="158"/>
      <c r="D4106" s="138"/>
    </row>
    <row r="4107" spans="1:4" x14ac:dyDescent="0.2">
      <c r="A4107" s="158"/>
      <c r="D4107" s="138"/>
    </row>
    <row r="4108" spans="1:4" x14ac:dyDescent="0.2">
      <c r="A4108" s="158"/>
      <c r="D4108" s="138"/>
    </row>
    <row r="4109" spans="1:4" x14ac:dyDescent="0.2">
      <c r="A4109" s="158"/>
      <c r="D4109" s="138"/>
    </row>
    <row r="4110" spans="1:4" x14ac:dyDescent="0.2">
      <c r="A4110" s="158"/>
      <c r="D4110" s="138"/>
    </row>
    <row r="4111" spans="1:4" x14ac:dyDescent="0.2">
      <c r="A4111" s="158"/>
      <c r="D4111" s="138"/>
    </row>
    <row r="4112" spans="1:4" x14ac:dyDescent="0.2">
      <c r="A4112" s="158"/>
      <c r="D4112" s="138"/>
    </row>
    <row r="4113" spans="1:4" x14ac:dyDescent="0.2">
      <c r="A4113" s="158"/>
      <c r="D4113" s="138"/>
    </row>
    <row r="4114" spans="1:4" x14ac:dyDescent="0.2">
      <c r="A4114" s="158"/>
      <c r="D4114" s="138"/>
    </row>
    <row r="4115" spans="1:4" x14ac:dyDescent="0.2">
      <c r="A4115" s="158"/>
      <c r="D4115" s="138"/>
    </row>
    <row r="4116" spans="1:4" x14ac:dyDescent="0.2">
      <c r="A4116" s="158"/>
      <c r="D4116" s="138"/>
    </row>
    <row r="4117" spans="1:4" x14ac:dyDescent="0.2">
      <c r="A4117" s="158"/>
      <c r="D4117" s="138"/>
    </row>
    <row r="4118" spans="1:4" x14ac:dyDescent="0.2">
      <c r="A4118" s="158"/>
      <c r="D4118" s="138"/>
    </row>
    <row r="4119" spans="1:4" x14ac:dyDescent="0.2">
      <c r="A4119" s="158"/>
      <c r="D4119" s="138"/>
    </row>
    <row r="4120" spans="1:4" x14ac:dyDescent="0.2">
      <c r="A4120" s="158"/>
      <c r="D4120" s="138"/>
    </row>
    <row r="4121" spans="1:4" x14ac:dyDescent="0.2">
      <c r="A4121" s="158"/>
      <c r="D4121" s="138"/>
    </row>
    <row r="4122" spans="1:4" x14ac:dyDescent="0.2">
      <c r="A4122" s="158"/>
      <c r="D4122" s="138"/>
    </row>
    <row r="4123" spans="1:4" x14ac:dyDescent="0.2">
      <c r="A4123" s="158"/>
      <c r="D4123" s="138"/>
    </row>
    <row r="4124" spans="1:4" x14ac:dyDescent="0.2">
      <c r="A4124" s="158"/>
      <c r="D4124" s="138"/>
    </row>
    <row r="4125" spans="1:4" x14ac:dyDescent="0.2">
      <c r="A4125" s="158"/>
      <c r="D4125" s="138"/>
    </row>
    <row r="4126" spans="1:4" x14ac:dyDescent="0.2">
      <c r="A4126" s="158"/>
      <c r="D4126" s="138"/>
    </row>
    <row r="4127" spans="1:4" x14ac:dyDescent="0.2">
      <c r="A4127" s="158"/>
      <c r="D4127" s="138"/>
    </row>
    <row r="4128" spans="1:4" x14ac:dyDescent="0.2">
      <c r="A4128" s="158"/>
      <c r="D4128" s="138"/>
    </row>
    <row r="4129" spans="1:4" x14ac:dyDescent="0.2">
      <c r="A4129" s="158"/>
      <c r="D4129" s="138"/>
    </row>
    <row r="4130" spans="1:4" x14ac:dyDescent="0.2">
      <c r="A4130" s="158"/>
      <c r="D4130" s="138"/>
    </row>
    <row r="4131" spans="1:4" x14ac:dyDescent="0.2">
      <c r="A4131" s="158"/>
      <c r="D4131" s="138"/>
    </row>
    <row r="4132" spans="1:4" x14ac:dyDescent="0.2">
      <c r="A4132" s="158"/>
      <c r="D4132" s="138"/>
    </row>
    <row r="4133" spans="1:4" x14ac:dyDescent="0.2">
      <c r="A4133" s="158"/>
      <c r="D4133" s="138"/>
    </row>
    <row r="4134" spans="1:4" x14ac:dyDescent="0.2">
      <c r="A4134" s="158"/>
      <c r="D4134" s="138"/>
    </row>
    <row r="4135" spans="1:4" x14ac:dyDescent="0.2">
      <c r="A4135" s="158"/>
      <c r="D4135" s="138"/>
    </row>
    <row r="4136" spans="1:4" x14ac:dyDescent="0.2">
      <c r="A4136" s="158"/>
      <c r="D4136" s="138"/>
    </row>
    <row r="4137" spans="1:4" x14ac:dyDescent="0.2">
      <c r="A4137" s="158"/>
      <c r="D4137" s="138"/>
    </row>
    <row r="4138" spans="1:4" x14ac:dyDescent="0.2">
      <c r="A4138" s="158"/>
      <c r="D4138" s="138"/>
    </row>
    <row r="4139" spans="1:4" x14ac:dyDescent="0.2">
      <c r="A4139" s="158"/>
      <c r="D4139" s="138"/>
    </row>
    <row r="4140" spans="1:4" x14ac:dyDescent="0.2">
      <c r="A4140" s="158"/>
      <c r="D4140" s="138"/>
    </row>
    <row r="4141" spans="1:4" x14ac:dyDescent="0.2">
      <c r="A4141" s="158"/>
      <c r="D4141" s="138"/>
    </row>
    <row r="4142" spans="1:4" x14ac:dyDescent="0.2">
      <c r="A4142" s="158"/>
      <c r="D4142" s="138"/>
    </row>
    <row r="4143" spans="1:4" x14ac:dyDescent="0.2">
      <c r="A4143" s="158"/>
      <c r="D4143" s="138"/>
    </row>
    <row r="4144" spans="1:4" x14ac:dyDescent="0.2">
      <c r="A4144" s="158"/>
      <c r="D4144" s="138"/>
    </row>
    <row r="4145" spans="1:4" x14ac:dyDescent="0.2">
      <c r="A4145" s="158"/>
      <c r="D4145" s="138"/>
    </row>
    <row r="4146" spans="1:4" x14ac:dyDescent="0.2">
      <c r="A4146" s="158"/>
      <c r="D4146" s="138"/>
    </row>
    <row r="4147" spans="1:4" x14ac:dyDescent="0.2">
      <c r="A4147" s="158"/>
      <c r="D4147" s="138"/>
    </row>
    <row r="4148" spans="1:4" x14ac:dyDescent="0.2">
      <c r="A4148" s="158"/>
      <c r="D4148" s="138"/>
    </row>
    <row r="4149" spans="1:4" x14ac:dyDescent="0.2">
      <c r="A4149" s="158"/>
      <c r="D4149" s="138"/>
    </row>
    <row r="4150" spans="1:4" x14ac:dyDescent="0.2">
      <c r="A4150" s="158"/>
      <c r="D4150" s="138"/>
    </row>
    <row r="4151" spans="1:4" x14ac:dyDescent="0.2">
      <c r="A4151" s="158"/>
      <c r="D4151" s="138"/>
    </row>
    <row r="4152" spans="1:4" x14ac:dyDescent="0.2">
      <c r="A4152" s="158"/>
      <c r="D4152" s="138"/>
    </row>
    <row r="4153" spans="1:4" x14ac:dyDescent="0.2">
      <c r="A4153" s="158"/>
      <c r="D4153" s="138"/>
    </row>
    <row r="4154" spans="1:4" x14ac:dyDescent="0.2">
      <c r="A4154" s="158"/>
      <c r="D4154" s="138"/>
    </row>
    <row r="4155" spans="1:4" x14ac:dyDescent="0.2">
      <c r="A4155" s="158"/>
      <c r="D4155" s="138"/>
    </row>
    <row r="4156" spans="1:4" x14ac:dyDescent="0.2">
      <c r="A4156" s="158"/>
      <c r="D4156" s="138"/>
    </row>
    <row r="4157" spans="1:4" x14ac:dyDescent="0.2">
      <c r="A4157" s="158"/>
      <c r="D4157" s="138"/>
    </row>
    <row r="4158" spans="1:4" x14ac:dyDescent="0.2">
      <c r="A4158" s="158"/>
      <c r="D4158" s="138"/>
    </row>
    <row r="4159" spans="1:4" x14ac:dyDescent="0.2">
      <c r="A4159" s="158"/>
      <c r="D4159" s="138"/>
    </row>
    <row r="4160" spans="1:4" x14ac:dyDescent="0.2">
      <c r="A4160" s="158"/>
      <c r="D4160" s="138"/>
    </row>
    <row r="4161" spans="1:4" x14ac:dyDescent="0.2">
      <c r="A4161" s="158"/>
      <c r="D4161" s="138"/>
    </row>
    <row r="4162" spans="1:4" x14ac:dyDescent="0.2">
      <c r="A4162" s="158"/>
      <c r="D4162" s="138"/>
    </row>
    <row r="4163" spans="1:4" x14ac:dyDescent="0.2">
      <c r="A4163" s="158"/>
      <c r="D4163" s="138"/>
    </row>
    <row r="4164" spans="1:4" x14ac:dyDescent="0.2">
      <c r="A4164" s="158"/>
      <c r="D4164" s="138"/>
    </row>
    <row r="4165" spans="1:4" x14ac:dyDescent="0.2">
      <c r="A4165" s="158"/>
      <c r="D4165" s="138"/>
    </row>
    <row r="4166" spans="1:4" x14ac:dyDescent="0.2">
      <c r="A4166" s="158"/>
      <c r="D4166" s="138"/>
    </row>
    <row r="4167" spans="1:4" x14ac:dyDescent="0.2">
      <c r="A4167" s="158"/>
      <c r="D4167" s="138"/>
    </row>
    <row r="4168" spans="1:4" x14ac:dyDescent="0.2">
      <c r="A4168" s="158"/>
      <c r="D4168" s="138"/>
    </row>
    <row r="4169" spans="1:4" x14ac:dyDescent="0.2">
      <c r="A4169" s="158"/>
      <c r="D4169" s="138"/>
    </row>
    <row r="4170" spans="1:4" x14ac:dyDescent="0.2">
      <c r="A4170" s="158"/>
      <c r="D4170" s="138"/>
    </row>
    <row r="4171" spans="1:4" x14ac:dyDescent="0.2">
      <c r="A4171" s="158"/>
      <c r="D4171" s="138"/>
    </row>
    <row r="4172" spans="1:4" x14ac:dyDescent="0.2">
      <c r="A4172" s="158"/>
      <c r="D4172" s="138"/>
    </row>
    <row r="4173" spans="1:4" x14ac:dyDescent="0.2">
      <c r="A4173" s="158"/>
      <c r="D4173" s="138"/>
    </row>
    <row r="4174" spans="1:4" x14ac:dyDescent="0.2">
      <c r="A4174" s="158"/>
      <c r="D4174" s="138"/>
    </row>
    <row r="4175" spans="1:4" x14ac:dyDescent="0.2">
      <c r="A4175" s="158"/>
      <c r="D4175" s="138"/>
    </row>
    <row r="4176" spans="1:4" x14ac:dyDescent="0.2">
      <c r="A4176" s="158"/>
      <c r="D4176" s="138"/>
    </row>
    <row r="4177" spans="1:4" x14ac:dyDescent="0.2">
      <c r="A4177" s="158"/>
      <c r="D4177" s="138"/>
    </row>
    <row r="4178" spans="1:4" x14ac:dyDescent="0.2">
      <c r="A4178" s="158"/>
      <c r="D4178" s="138"/>
    </row>
    <row r="4179" spans="1:4" x14ac:dyDescent="0.2">
      <c r="A4179" s="158"/>
      <c r="D4179" s="138"/>
    </row>
    <row r="4180" spans="1:4" x14ac:dyDescent="0.2">
      <c r="A4180" s="158"/>
      <c r="D4180" s="138"/>
    </row>
    <row r="4181" spans="1:4" x14ac:dyDescent="0.2">
      <c r="A4181" s="158"/>
      <c r="D4181" s="138"/>
    </row>
    <row r="4182" spans="1:4" x14ac:dyDescent="0.2">
      <c r="A4182" s="158"/>
      <c r="D4182" s="138"/>
    </row>
    <row r="4183" spans="1:4" x14ac:dyDescent="0.2">
      <c r="A4183" s="158"/>
      <c r="D4183" s="138"/>
    </row>
    <row r="4184" spans="1:4" x14ac:dyDescent="0.2">
      <c r="A4184" s="158"/>
      <c r="D4184" s="138"/>
    </row>
    <row r="4185" spans="1:4" x14ac:dyDescent="0.2">
      <c r="A4185" s="158"/>
      <c r="D4185" s="138"/>
    </row>
    <row r="4186" spans="1:4" x14ac:dyDescent="0.2">
      <c r="A4186" s="158"/>
      <c r="D4186" s="138"/>
    </row>
    <row r="4187" spans="1:4" x14ac:dyDescent="0.2">
      <c r="A4187" s="158"/>
      <c r="D4187" s="138"/>
    </row>
    <row r="4188" spans="1:4" x14ac:dyDescent="0.2">
      <c r="A4188" s="158"/>
      <c r="D4188" s="138"/>
    </row>
    <row r="4189" spans="1:4" x14ac:dyDescent="0.2">
      <c r="A4189" s="158"/>
      <c r="D4189" s="138"/>
    </row>
    <row r="4190" spans="1:4" x14ac:dyDescent="0.2">
      <c r="A4190" s="158"/>
      <c r="D4190" s="138"/>
    </row>
    <row r="4191" spans="1:4" x14ac:dyDescent="0.2">
      <c r="A4191" s="158"/>
      <c r="D4191" s="138"/>
    </row>
    <row r="4192" spans="1:4" x14ac:dyDescent="0.2">
      <c r="A4192" s="158"/>
      <c r="D4192" s="138"/>
    </row>
    <row r="4193" spans="1:4" x14ac:dyDescent="0.2">
      <c r="A4193" s="158"/>
      <c r="D4193" s="138"/>
    </row>
    <row r="4194" spans="1:4" x14ac:dyDescent="0.2">
      <c r="A4194" s="158"/>
      <c r="D4194" s="138"/>
    </row>
    <row r="4195" spans="1:4" x14ac:dyDescent="0.2">
      <c r="A4195" s="158"/>
      <c r="D4195" s="138"/>
    </row>
    <row r="4196" spans="1:4" x14ac:dyDescent="0.2">
      <c r="A4196" s="158"/>
      <c r="D4196" s="138"/>
    </row>
    <row r="4197" spans="1:4" x14ac:dyDescent="0.2">
      <c r="A4197" s="158"/>
      <c r="D4197" s="138"/>
    </row>
    <row r="4198" spans="1:4" x14ac:dyDescent="0.2">
      <c r="A4198" s="158"/>
      <c r="D4198" s="138"/>
    </row>
    <row r="4199" spans="1:4" x14ac:dyDescent="0.2">
      <c r="A4199" s="158"/>
      <c r="D4199" s="138"/>
    </row>
    <row r="4200" spans="1:4" x14ac:dyDescent="0.2">
      <c r="A4200" s="158"/>
      <c r="D4200" s="138"/>
    </row>
    <row r="4201" spans="1:4" x14ac:dyDescent="0.2">
      <c r="A4201" s="158"/>
      <c r="D4201" s="138"/>
    </row>
    <row r="4202" spans="1:4" x14ac:dyDescent="0.2">
      <c r="A4202" s="158"/>
      <c r="D4202" s="138"/>
    </row>
    <row r="4203" spans="1:4" x14ac:dyDescent="0.2">
      <c r="A4203" s="158"/>
      <c r="D4203" s="138"/>
    </row>
    <row r="4204" spans="1:4" x14ac:dyDescent="0.2">
      <c r="A4204" s="158"/>
      <c r="D4204" s="138"/>
    </row>
    <row r="4205" spans="1:4" x14ac:dyDescent="0.2">
      <c r="A4205" s="158"/>
      <c r="D4205" s="138"/>
    </row>
    <row r="4206" spans="1:4" x14ac:dyDescent="0.2">
      <c r="A4206" s="158"/>
      <c r="D4206" s="138"/>
    </row>
    <row r="4207" spans="1:4" x14ac:dyDescent="0.2">
      <c r="A4207" s="158"/>
      <c r="D4207" s="138"/>
    </row>
    <row r="4208" spans="1:4" x14ac:dyDescent="0.2">
      <c r="A4208" s="158"/>
      <c r="D4208" s="138"/>
    </row>
    <row r="4209" spans="1:4" x14ac:dyDescent="0.2">
      <c r="A4209" s="158"/>
      <c r="D4209" s="138"/>
    </row>
    <row r="4210" spans="1:4" x14ac:dyDescent="0.2">
      <c r="A4210" s="158"/>
      <c r="D4210" s="138"/>
    </row>
    <row r="4211" spans="1:4" x14ac:dyDescent="0.2">
      <c r="A4211" s="158"/>
      <c r="D4211" s="138"/>
    </row>
    <row r="4212" spans="1:4" x14ac:dyDescent="0.2">
      <c r="A4212" s="158"/>
      <c r="D4212" s="138"/>
    </row>
    <row r="4213" spans="1:4" x14ac:dyDescent="0.2">
      <c r="A4213" s="158"/>
      <c r="D4213" s="138"/>
    </row>
    <row r="4214" spans="1:4" x14ac:dyDescent="0.2">
      <c r="A4214" s="158"/>
      <c r="D4214" s="138"/>
    </row>
    <row r="4215" spans="1:4" x14ac:dyDescent="0.2">
      <c r="A4215" s="158"/>
      <c r="D4215" s="138"/>
    </row>
    <row r="4216" spans="1:4" x14ac:dyDescent="0.2">
      <c r="A4216" s="158"/>
      <c r="D4216" s="138"/>
    </row>
    <row r="4217" spans="1:4" x14ac:dyDescent="0.2">
      <c r="A4217" s="158"/>
      <c r="D4217" s="138"/>
    </row>
    <row r="4218" spans="1:4" x14ac:dyDescent="0.2">
      <c r="A4218" s="158"/>
      <c r="D4218" s="138"/>
    </row>
    <row r="4219" spans="1:4" x14ac:dyDescent="0.2">
      <c r="A4219" s="158"/>
      <c r="D4219" s="138"/>
    </row>
    <row r="4220" spans="1:4" x14ac:dyDescent="0.2">
      <c r="A4220" s="158"/>
      <c r="D4220" s="138"/>
    </row>
    <row r="4221" spans="1:4" x14ac:dyDescent="0.2">
      <c r="A4221" s="158"/>
      <c r="D4221" s="138"/>
    </row>
    <row r="4222" spans="1:4" x14ac:dyDescent="0.2">
      <c r="A4222" s="158"/>
      <c r="D4222" s="138"/>
    </row>
    <row r="4223" spans="1:4" x14ac:dyDescent="0.2">
      <c r="A4223" s="158"/>
      <c r="D4223" s="138"/>
    </row>
    <row r="4224" spans="1:4" x14ac:dyDescent="0.2">
      <c r="A4224" s="158"/>
      <c r="D4224" s="138"/>
    </row>
    <row r="4225" spans="1:4" x14ac:dyDescent="0.2">
      <c r="A4225" s="158"/>
      <c r="D4225" s="138"/>
    </row>
    <row r="4226" spans="1:4" x14ac:dyDescent="0.2">
      <c r="A4226" s="158"/>
      <c r="D4226" s="138"/>
    </row>
    <row r="4227" spans="1:4" x14ac:dyDescent="0.2">
      <c r="A4227" s="158"/>
      <c r="D4227" s="138"/>
    </row>
    <row r="4228" spans="1:4" x14ac:dyDescent="0.2">
      <c r="A4228" s="158"/>
      <c r="D4228" s="138"/>
    </row>
    <row r="4229" spans="1:4" x14ac:dyDescent="0.2">
      <c r="A4229" s="158"/>
      <c r="D4229" s="138"/>
    </row>
    <row r="4230" spans="1:4" x14ac:dyDescent="0.2">
      <c r="A4230" s="158"/>
      <c r="D4230" s="138"/>
    </row>
    <row r="4231" spans="1:4" x14ac:dyDescent="0.2">
      <c r="A4231" s="158"/>
      <c r="D4231" s="138"/>
    </row>
    <row r="4232" spans="1:4" x14ac:dyDescent="0.2">
      <c r="A4232" s="158"/>
      <c r="D4232" s="138"/>
    </row>
    <row r="4233" spans="1:4" x14ac:dyDescent="0.2">
      <c r="A4233" s="158"/>
      <c r="D4233" s="138"/>
    </row>
    <row r="4234" spans="1:4" x14ac:dyDescent="0.2">
      <c r="A4234" s="158"/>
      <c r="D4234" s="138"/>
    </row>
    <row r="4235" spans="1:4" x14ac:dyDescent="0.2">
      <c r="A4235" s="158"/>
      <c r="D4235" s="138"/>
    </row>
    <row r="4236" spans="1:4" x14ac:dyDescent="0.2">
      <c r="A4236" s="158"/>
      <c r="D4236" s="138"/>
    </row>
    <row r="4237" spans="1:4" x14ac:dyDescent="0.2">
      <c r="A4237" s="158"/>
      <c r="D4237" s="138"/>
    </row>
    <row r="4238" spans="1:4" x14ac:dyDescent="0.2">
      <c r="A4238" s="158"/>
      <c r="D4238" s="138"/>
    </row>
    <row r="4239" spans="1:4" x14ac:dyDescent="0.2">
      <c r="A4239" s="158"/>
      <c r="D4239" s="138"/>
    </row>
    <row r="4240" spans="1:4" x14ac:dyDescent="0.2">
      <c r="A4240" s="158"/>
      <c r="D4240" s="138"/>
    </row>
    <row r="4241" spans="1:4" x14ac:dyDescent="0.2">
      <c r="A4241" s="158"/>
      <c r="D4241" s="138"/>
    </row>
    <row r="4242" spans="1:4" x14ac:dyDescent="0.2">
      <c r="A4242" s="158"/>
      <c r="D4242" s="138"/>
    </row>
    <row r="4243" spans="1:4" x14ac:dyDescent="0.2">
      <c r="A4243" s="158"/>
      <c r="D4243" s="138"/>
    </row>
    <row r="4244" spans="1:4" x14ac:dyDescent="0.2">
      <c r="A4244" s="158"/>
      <c r="D4244" s="138"/>
    </row>
    <row r="4245" spans="1:4" x14ac:dyDescent="0.2">
      <c r="A4245" s="158"/>
      <c r="D4245" s="138"/>
    </row>
    <row r="4246" spans="1:4" x14ac:dyDescent="0.2">
      <c r="A4246" s="158"/>
      <c r="D4246" s="138"/>
    </row>
    <row r="4247" spans="1:4" x14ac:dyDescent="0.2">
      <c r="A4247" s="158"/>
      <c r="D4247" s="138"/>
    </row>
    <row r="4248" spans="1:4" x14ac:dyDescent="0.2">
      <c r="A4248" s="158"/>
      <c r="D4248" s="138"/>
    </row>
    <row r="4249" spans="1:4" x14ac:dyDescent="0.2">
      <c r="A4249" s="158"/>
      <c r="D4249" s="138"/>
    </row>
    <row r="4250" spans="1:4" x14ac:dyDescent="0.2">
      <c r="A4250" s="158"/>
      <c r="D4250" s="138"/>
    </row>
    <row r="4251" spans="1:4" x14ac:dyDescent="0.2">
      <c r="A4251" s="158"/>
      <c r="D4251" s="138"/>
    </row>
    <row r="4252" spans="1:4" x14ac:dyDescent="0.2">
      <c r="A4252" s="158"/>
      <c r="D4252" s="138"/>
    </row>
    <row r="4253" spans="1:4" x14ac:dyDescent="0.2">
      <c r="A4253" s="158"/>
      <c r="D4253" s="138"/>
    </row>
    <row r="4254" spans="1:4" x14ac:dyDescent="0.2">
      <c r="A4254" s="158"/>
      <c r="D4254" s="138"/>
    </row>
    <row r="4255" spans="1:4" x14ac:dyDescent="0.2">
      <c r="A4255" s="158"/>
      <c r="D4255" s="138"/>
    </row>
    <row r="4256" spans="1:4" x14ac:dyDescent="0.2">
      <c r="A4256" s="158"/>
      <c r="D4256" s="138"/>
    </row>
    <row r="4257" spans="1:4" x14ac:dyDescent="0.2">
      <c r="A4257" s="158"/>
      <c r="D4257" s="138"/>
    </row>
    <row r="4258" spans="1:4" x14ac:dyDescent="0.2">
      <c r="A4258" s="158"/>
      <c r="D4258" s="138"/>
    </row>
    <row r="4259" spans="1:4" x14ac:dyDescent="0.2">
      <c r="A4259" s="158"/>
      <c r="D4259" s="138"/>
    </row>
    <row r="4260" spans="1:4" x14ac:dyDescent="0.2">
      <c r="A4260" s="158"/>
      <c r="D4260" s="138"/>
    </row>
    <row r="4261" spans="1:4" x14ac:dyDescent="0.2">
      <c r="A4261" s="158"/>
      <c r="D4261" s="138"/>
    </row>
    <row r="4262" spans="1:4" x14ac:dyDescent="0.2">
      <c r="A4262" s="158"/>
      <c r="D4262" s="138"/>
    </row>
    <row r="4263" spans="1:4" x14ac:dyDescent="0.2">
      <c r="A4263" s="158"/>
      <c r="D4263" s="138"/>
    </row>
    <row r="4264" spans="1:4" x14ac:dyDescent="0.2">
      <c r="A4264" s="158"/>
      <c r="D4264" s="138"/>
    </row>
    <row r="4265" spans="1:4" x14ac:dyDescent="0.2">
      <c r="A4265" s="158"/>
      <c r="D4265" s="138"/>
    </row>
    <row r="4266" spans="1:4" x14ac:dyDescent="0.2">
      <c r="A4266" s="158"/>
      <c r="D4266" s="138"/>
    </row>
    <row r="4267" spans="1:4" x14ac:dyDescent="0.2">
      <c r="A4267" s="158"/>
      <c r="D4267" s="138"/>
    </row>
    <row r="4268" spans="1:4" x14ac:dyDescent="0.2">
      <c r="A4268" s="158"/>
      <c r="D4268" s="138"/>
    </row>
    <row r="4269" spans="1:4" x14ac:dyDescent="0.2">
      <c r="A4269" s="158"/>
      <c r="D4269" s="138"/>
    </row>
    <row r="4270" spans="1:4" x14ac:dyDescent="0.2">
      <c r="A4270" s="158"/>
      <c r="D4270" s="138"/>
    </row>
    <row r="4271" spans="1:4" x14ac:dyDescent="0.2">
      <c r="A4271" s="158"/>
      <c r="D4271" s="138"/>
    </row>
    <row r="4272" spans="1:4" x14ac:dyDescent="0.2">
      <c r="A4272" s="158"/>
      <c r="D4272" s="138"/>
    </row>
    <row r="4273" spans="1:4" x14ac:dyDescent="0.2">
      <c r="A4273" s="158"/>
      <c r="D4273" s="138"/>
    </row>
    <row r="4274" spans="1:4" x14ac:dyDescent="0.2">
      <c r="A4274" s="158"/>
      <c r="D4274" s="138"/>
    </row>
    <row r="4275" spans="1:4" x14ac:dyDescent="0.2">
      <c r="A4275" s="158"/>
      <c r="D4275" s="138"/>
    </row>
    <row r="4276" spans="1:4" x14ac:dyDescent="0.2">
      <c r="A4276" s="158"/>
      <c r="D4276" s="138"/>
    </row>
    <row r="4277" spans="1:4" x14ac:dyDescent="0.2">
      <c r="A4277" s="158"/>
      <c r="D4277" s="138"/>
    </row>
    <row r="4278" spans="1:4" x14ac:dyDescent="0.2">
      <c r="A4278" s="158"/>
      <c r="D4278" s="138"/>
    </row>
    <row r="4279" spans="1:4" x14ac:dyDescent="0.2">
      <c r="A4279" s="158"/>
      <c r="D4279" s="138"/>
    </row>
    <row r="4280" spans="1:4" x14ac:dyDescent="0.2">
      <c r="A4280" s="158"/>
      <c r="D4280" s="138"/>
    </row>
    <row r="4281" spans="1:4" x14ac:dyDescent="0.2">
      <c r="A4281" s="158"/>
      <c r="D4281" s="138"/>
    </row>
    <row r="4282" spans="1:4" x14ac:dyDescent="0.2">
      <c r="A4282" s="158"/>
      <c r="D4282" s="138"/>
    </row>
    <row r="4283" spans="1:4" x14ac:dyDescent="0.2">
      <c r="A4283" s="158"/>
      <c r="D4283" s="138"/>
    </row>
    <row r="4284" spans="1:4" x14ac:dyDescent="0.2">
      <c r="A4284" s="158"/>
      <c r="D4284" s="138"/>
    </row>
    <row r="4285" spans="1:4" x14ac:dyDescent="0.2">
      <c r="A4285" s="158"/>
      <c r="D4285" s="138"/>
    </row>
    <row r="4286" spans="1:4" x14ac:dyDescent="0.2">
      <c r="A4286" s="158"/>
      <c r="D4286" s="138"/>
    </row>
    <row r="4287" spans="1:4" x14ac:dyDescent="0.2">
      <c r="A4287" s="158"/>
      <c r="D4287" s="138"/>
    </row>
    <row r="4288" spans="1:4" x14ac:dyDescent="0.2">
      <c r="A4288" s="158"/>
      <c r="D4288" s="138"/>
    </row>
    <row r="4289" spans="1:4" x14ac:dyDescent="0.2">
      <c r="A4289" s="158"/>
      <c r="D4289" s="138"/>
    </row>
    <row r="4290" spans="1:4" x14ac:dyDescent="0.2">
      <c r="A4290" s="158"/>
      <c r="D4290" s="138"/>
    </row>
    <row r="4291" spans="1:4" x14ac:dyDescent="0.2">
      <c r="A4291" s="158"/>
      <c r="D4291" s="138"/>
    </row>
    <row r="4292" spans="1:4" x14ac:dyDescent="0.2">
      <c r="A4292" s="158"/>
      <c r="D4292" s="138"/>
    </row>
    <row r="4293" spans="1:4" x14ac:dyDescent="0.2">
      <c r="A4293" s="158"/>
      <c r="D4293" s="138"/>
    </row>
    <row r="4294" spans="1:4" x14ac:dyDescent="0.2">
      <c r="A4294" s="158"/>
      <c r="D4294" s="138"/>
    </row>
    <row r="4295" spans="1:4" x14ac:dyDescent="0.2">
      <c r="A4295" s="158"/>
      <c r="D4295" s="138"/>
    </row>
    <row r="4296" spans="1:4" x14ac:dyDescent="0.2">
      <c r="A4296" s="158"/>
      <c r="D4296" s="138"/>
    </row>
    <row r="4297" spans="1:4" x14ac:dyDescent="0.2">
      <c r="A4297" s="158"/>
      <c r="D4297" s="138"/>
    </row>
    <row r="4298" spans="1:4" x14ac:dyDescent="0.2">
      <c r="A4298" s="158"/>
      <c r="D4298" s="138"/>
    </row>
    <row r="4299" spans="1:4" x14ac:dyDescent="0.2">
      <c r="A4299" s="158"/>
      <c r="D4299" s="138"/>
    </row>
    <row r="4300" spans="1:4" x14ac:dyDescent="0.2">
      <c r="A4300" s="158"/>
      <c r="D4300" s="138"/>
    </row>
    <row r="4301" spans="1:4" x14ac:dyDescent="0.2">
      <c r="A4301" s="158"/>
      <c r="D4301" s="138"/>
    </row>
    <row r="4302" spans="1:4" x14ac:dyDescent="0.2">
      <c r="A4302" s="158"/>
      <c r="D4302" s="138"/>
    </row>
    <row r="4303" spans="1:4" x14ac:dyDescent="0.2">
      <c r="A4303" s="158"/>
      <c r="D4303" s="138"/>
    </row>
    <row r="4304" spans="1:4" x14ac:dyDescent="0.2">
      <c r="A4304" s="158"/>
      <c r="D4304" s="138"/>
    </row>
    <row r="4305" spans="1:4" x14ac:dyDescent="0.2">
      <c r="A4305" s="158"/>
      <c r="D4305" s="138"/>
    </row>
    <row r="4306" spans="1:4" x14ac:dyDescent="0.2">
      <c r="A4306" s="158"/>
      <c r="D4306" s="138"/>
    </row>
    <row r="4307" spans="1:4" x14ac:dyDescent="0.2">
      <c r="A4307" s="158"/>
      <c r="D4307" s="138"/>
    </row>
    <row r="4308" spans="1:4" x14ac:dyDescent="0.2">
      <c r="A4308" s="158"/>
      <c r="D4308" s="138"/>
    </row>
    <row r="4309" spans="1:4" x14ac:dyDescent="0.2">
      <c r="A4309" s="158"/>
      <c r="D4309" s="138"/>
    </row>
    <row r="4310" spans="1:4" x14ac:dyDescent="0.2">
      <c r="A4310" s="158"/>
      <c r="D4310" s="138"/>
    </row>
    <row r="4311" spans="1:4" x14ac:dyDescent="0.2">
      <c r="A4311" s="158"/>
      <c r="D4311" s="138"/>
    </row>
    <row r="4312" spans="1:4" x14ac:dyDescent="0.2">
      <c r="A4312" s="158"/>
      <c r="D4312" s="138"/>
    </row>
    <row r="4313" spans="1:4" x14ac:dyDescent="0.2">
      <c r="A4313" s="158"/>
      <c r="D4313" s="138"/>
    </row>
    <row r="4314" spans="1:4" x14ac:dyDescent="0.2">
      <c r="A4314" s="158"/>
      <c r="D4314" s="138"/>
    </row>
    <row r="4315" spans="1:4" x14ac:dyDescent="0.2">
      <c r="A4315" s="158"/>
      <c r="D4315" s="138"/>
    </row>
    <row r="4316" spans="1:4" x14ac:dyDescent="0.2">
      <c r="A4316" s="158"/>
      <c r="D4316" s="138"/>
    </row>
    <row r="4317" spans="1:4" x14ac:dyDescent="0.2">
      <c r="A4317" s="158"/>
      <c r="D4317" s="138"/>
    </row>
    <row r="4318" spans="1:4" x14ac:dyDescent="0.2">
      <c r="A4318" s="158"/>
      <c r="D4318" s="138"/>
    </row>
    <row r="4319" spans="1:4" x14ac:dyDescent="0.2">
      <c r="A4319" s="158"/>
      <c r="D4319" s="138"/>
    </row>
    <row r="4320" spans="1:4" x14ac:dyDescent="0.2">
      <c r="A4320" s="158"/>
      <c r="D4320" s="138"/>
    </row>
    <row r="4321" spans="1:4" x14ac:dyDescent="0.2">
      <c r="A4321" s="158"/>
      <c r="D4321" s="138"/>
    </row>
    <row r="4322" spans="1:4" x14ac:dyDescent="0.2">
      <c r="A4322" s="158"/>
      <c r="D4322" s="138"/>
    </row>
    <row r="4323" spans="1:4" x14ac:dyDescent="0.2">
      <c r="A4323" s="158"/>
      <c r="D4323" s="138"/>
    </row>
    <row r="4324" spans="1:4" x14ac:dyDescent="0.2">
      <c r="A4324" s="158"/>
      <c r="D4324" s="138"/>
    </row>
    <row r="4325" spans="1:4" x14ac:dyDescent="0.2">
      <c r="A4325" s="158"/>
      <c r="D4325" s="138"/>
    </row>
    <row r="4326" spans="1:4" x14ac:dyDescent="0.2">
      <c r="A4326" s="158"/>
      <c r="D4326" s="138"/>
    </row>
    <row r="4327" spans="1:4" x14ac:dyDescent="0.2">
      <c r="A4327" s="158"/>
      <c r="D4327" s="138"/>
    </row>
    <row r="4328" spans="1:4" x14ac:dyDescent="0.2">
      <c r="A4328" s="158"/>
      <c r="D4328" s="138"/>
    </row>
    <row r="4329" spans="1:4" x14ac:dyDescent="0.2">
      <c r="A4329" s="158"/>
      <c r="D4329" s="138"/>
    </row>
    <row r="4330" spans="1:4" x14ac:dyDescent="0.2">
      <c r="A4330" s="158"/>
      <c r="D4330" s="138"/>
    </row>
    <row r="4331" spans="1:4" x14ac:dyDescent="0.2">
      <c r="A4331" s="158"/>
      <c r="D4331" s="138"/>
    </row>
    <row r="4332" spans="1:4" x14ac:dyDescent="0.2">
      <c r="A4332" s="158"/>
      <c r="D4332" s="138"/>
    </row>
    <row r="4333" spans="1:4" x14ac:dyDescent="0.2">
      <c r="A4333" s="158"/>
      <c r="D4333" s="138"/>
    </row>
    <row r="4334" spans="1:4" x14ac:dyDescent="0.2">
      <c r="A4334" s="158"/>
      <c r="D4334" s="138"/>
    </row>
    <row r="4335" spans="1:4" x14ac:dyDescent="0.2">
      <c r="A4335" s="158"/>
      <c r="D4335" s="138"/>
    </row>
    <row r="4336" spans="1:4" x14ac:dyDescent="0.2">
      <c r="A4336" s="158"/>
      <c r="D4336" s="138"/>
    </row>
    <row r="4337" spans="1:4" x14ac:dyDescent="0.2">
      <c r="A4337" s="158"/>
      <c r="D4337" s="138"/>
    </row>
    <row r="4338" spans="1:4" x14ac:dyDescent="0.2">
      <c r="A4338" s="158"/>
      <c r="D4338" s="138"/>
    </row>
    <row r="4339" spans="1:4" x14ac:dyDescent="0.2">
      <c r="A4339" s="158"/>
      <c r="D4339" s="138"/>
    </row>
    <row r="4340" spans="1:4" x14ac:dyDescent="0.2">
      <c r="A4340" s="158"/>
      <c r="D4340" s="138"/>
    </row>
    <row r="4341" spans="1:4" x14ac:dyDescent="0.2">
      <c r="A4341" s="158"/>
      <c r="D4341" s="138"/>
    </row>
    <row r="4342" spans="1:4" x14ac:dyDescent="0.2">
      <c r="A4342" s="158"/>
      <c r="D4342" s="138"/>
    </row>
    <row r="4343" spans="1:4" x14ac:dyDescent="0.2">
      <c r="A4343" s="158"/>
      <c r="D4343" s="138"/>
    </row>
    <row r="4344" spans="1:4" x14ac:dyDescent="0.2">
      <c r="A4344" s="158"/>
      <c r="D4344" s="138"/>
    </row>
    <row r="4345" spans="1:4" x14ac:dyDescent="0.2">
      <c r="A4345" s="158"/>
      <c r="D4345" s="138"/>
    </row>
    <row r="4346" spans="1:4" x14ac:dyDescent="0.2">
      <c r="A4346" s="158"/>
      <c r="D4346" s="138"/>
    </row>
    <row r="4347" spans="1:4" x14ac:dyDescent="0.2">
      <c r="A4347" s="158"/>
      <c r="D4347" s="138"/>
    </row>
    <row r="4348" spans="1:4" x14ac:dyDescent="0.2">
      <c r="A4348" s="158"/>
      <c r="D4348" s="138"/>
    </row>
    <row r="4349" spans="1:4" x14ac:dyDescent="0.2">
      <c r="A4349" s="158"/>
      <c r="D4349" s="138"/>
    </row>
    <row r="4350" spans="1:4" x14ac:dyDescent="0.2">
      <c r="A4350" s="158"/>
      <c r="D4350" s="138"/>
    </row>
    <row r="4351" spans="1:4" x14ac:dyDescent="0.2">
      <c r="A4351" s="158"/>
      <c r="D4351" s="138"/>
    </row>
    <row r="4352" spans="1:4" x14ac:dyDescent="0.2">
      <c r="A4352" s="158"/>
      <c r="D4352" s="138"/>
    </row>
    <row r="4353" spans="1:4" x14ac:dyDescent="0.2">
      <c r="A4353" s="158"/>
      <c r="D4353" s="138"/>
    </row>
    <row r="4354" spans="1:4" x14ac:dyDescent="0.2">
      <c r="A4354" s="158"/>
      <c r="D4354" s="138"/>
    </row>
    <row r="4355" spans="1:4" x14ac:dyDescent="0.2">
      <c r="A4355" s="158"/>
      <c r="D4355" s="138"/>
    </row>
    <row r="4356" spans="1:4" x14ac:dyDescent="0.2">
      <c r="A4356" s="158"/>
      <c r="D4356" s="138"/>
    </row>
    <row r="4357" spans="1:4" x14ac:dyDescent="0.2">
      <c r="A4357" s="158"/>
      <c r="D4357" s="138"/>
    </row>
    <row r="4358" spans="1:4" x14ac:dyDescent="0.2">
      <c r="A4358" s="158"/>
      <c r="D4358" s="138"/>
    </row>
    <row r="4359" spans="1:4" x14ac:dyDescent="0.2">
      <c r="A4359" s="158"/>
      <c r="D4359" s="138"/>
    </row>
    <row r="4360" spans="1:4" x14ac:dyDescent="0.2">
      <c r="A4360" s="158"/>
      <c r="D4360" s="138"/>
    </row>
    <row r="4361" spans="1:4" x14ac:dyDescent="0.2">
      <c r="A4361" s="158"/>
      <c r="D4361" s="138"/>
    </row>
    <row r="4362" spans="1:4" x14ac:dyDescent="0.2">
      <c r="A4362" s="158"/>
      <c r="D4362" s="138"/>
    </row>
    <row r="4363" spans="1:4" x14ac:dyDescent="0.2">
      <c r="A4363" s="158"/>
      <c r="D4363" s="138"/>
    </row>
    <row r="4364" spans="1:4" x14ac:dyDescent="0.2">
      <c r="A4364" s="158"/>
      <c r="D4364" s="138"/>
    </row>
    <row r="4365" spans="1:4" x14ac:dyDescent="0.2">
      <c r="A4365" s="158"/>
      <c r="D4365" s="138"/>
    </row>
    <row r="4366" spans="1:4" x14ac:dyDescent="0.2">
      <c r="A4366" s="158"/>
      <c r="D4366" s="138"/>
    </row>
    <row r="4367" spans="1:4" x14ac:dyDescent="0.2">
      <c r="A4367" s="158"/>
      <c r="D4367" s="138"/>
    </row>
    <row r="4368" spans="1:4" x14ac:dyDescent="0.2">
      <c r="A4368" s="158"/>
      <c r="D4368" s="138"/>
    </row>
    <row r="4369" spans="1:4" x14ac:dyDescent="0.2">
      <c r="A4369" s="158"/>
      <c r="D4369" s="138"/>
    </row>
    <row r="4370" spans="1:4" x14ac:dyDescent="0.2">
      <c r="A4370" s="158"/>
      <c r="D4370" s="138"/>
    </row>
    <row r="4371" spans="1:4" x14ac:dyDescent="0.2">
      <c r="A4371" s="158"/>
      <c r="D4371" s="138"/>
    </row>
    <row r="4372" spans="1:4" x14ac:dyDescent="0.2">
      <c r="A4372" s="158"/>
      <c r="D4372" s="138"/>
    </row>
    <row r="4373" spans="1:4" x14ac:dyDescent="0.2">
      <c r="A4373" s="158"/>
      <c r="D4373" s="138"/>
    </row>
    <row r="4374" spans="1:4" x14ac:dyDescent="0.2">
      <c r="A4374" s="158"/>
      <c r="D4374" s="138"/>
    </row>
    <row r="4375" spans="1:4" x14ac:dyDescent="0.2">
      <c r="A4375" s="158"/>
      <c r="D4375" s="138"/>
    </row>
    <row r="4376" spans="1:4" x14ac:dyDescent="0.2">
      <c r="A4376" s="158"/>
      <c r="D4376" s="138"/>
    </row>
    <row r="4377" spans="1:4" x14ac:dyDescent="0.2">
      <c r="A4377" s="158"/>
      <c r="D4377" s="138"/>
    </row>
    <row r="4378" spans="1:4" x14ac:dyDescent="0.2">
      <c r="A4378" s="158"/>
      <c r="D4378" s="138"/>
    </row>
    <row r="4379" spans="1:4" x14ac:dyDescent="0.2">
      <c r="A4379" s="158"/>
      <c r="D4379" s="138"/>
    </row>
    <row r="4380" spans="1:4" x14ac:dyDescent="0.2">
      <c r="A4380" s="158"/>
      <c r="D4380" s="138"/>
    </row>
    <row r="4381" spans="1:4" x14ac:dyDescent="0.2">
      <c r="A4381" s="158"/>
      <c r="D4381" s="138"/>
    </row>
    <row r="4382" spans="1:4" x14ac:dyDescent="0.2">
      <c r="A4382" s="158"/>
      <c r="D4382" s="138"/>
    </row>
    <row r="4383" spans="1:4" x14ac:dyDescent="0.2">
      <c r="A4383" s="158"/>
      <c r="D4383" s="138"/>
    </row>
    <row r="4384" spans="1:4" x14ac:dyDescent="0.2">
      <c r="A4384" s="158"/>
      <c r="D4384" s="138"/>
    </row>
    <row r="4385" spans="1:4" x14ac:dyDescent="0.2">
      <c r="A4385" s="158"/>
      <c r="D4385" s="138"/>
    </row>
    <row r="4386" spans="1:4" x14ac:dyDescent="0.2">
      <c r="A4386" s="158"/>
      <c r="D4386" s="138"/>
    </row>
    <row r="4387" spans="1:4" x14ac:dyDescent="0.2">
      <c r="A4387" s="158"/>
      <c r="D4387" s="138"/>
    </row>
    <row r="4388" spans="1:4" x14ac:dyDescent="0.2">
      <c r="A4388" s="158"/>
      <c r="D4388" s="138"/>
    </row>
    <row r="4389" spans="1:4" x14ac:dyDescent="0.2">
      <c r="A4389" s="158"/>
      <c r="D4389" s="138"/>
    </row>
    <row r="4390" spans="1:4" x14ac:dyDescent="0.2">
      <c r="A4390" s="158"/>
      <c r="D4390" s="138"/>
    </row>
    <row r="4391" spans="1:4" x14ac:dyDescent="0.2">
      <c r="A4391" s="158"/>
      <c r="D4391" s="138"/>
    </row>
    <row r="4392" spans="1:4" x14ac:dyDescent="0.2">
      <c r="A4392" s="158"/>
      <c r="D4392" s="138"/>
    </row>
    <row r="4393" spans="1:4" x14ac:dyDescent="0.2">
      <c r="A4393" s="158"/>
      <c r="D4393" s="138"/>
    </row>
    <row r="4394" spans="1:4" x14ac:dyDescent="0.2">
      <c r="A4394" s="158"/>
      <c r="D4394" s="138"/>
    </row>
    <row r="4395" spans="1:4" x14ac:dyDescent="0.2">
      <c r="A4395" s="158"/>
      <c r="D4395" s="138"/>
    </row>
    <row r="4396" spans="1:4" x14ac:dyDescent="0.2">
      <c r="A4396" s="158"/>
      <c r="D4396" s="138"/>
    </row>
    <row r="4397" spans="1:4" x14ac:dyDescent="0.2">
      <c r="A4397" s="158"/>
      <c r="D4397" s="138"/>
    </row>
    <row r="4398" spans="1:4" x14ac:dyDescent="0.2">
      <c r="A4398" s="158"/>
      <c r="D4398" s="138"/>
    </row>
    <row r="4399" spans="1:4" x14ac:dyDescent="0.2">
      <c r="A4399" s="158"/>
      <c r="D4399" s="138"/>
    </row>
    <row r="4400" spans="1:4" x14ac:dyDescent="0.2">
      <c r="A4400" s="158"/>
      <c r="D4400" s="138"/>
    </row>
    <row r="4401" spans="1:4" x14ac:dyDescent="0.2">
      <c r="A4401" s="158"/>
      <c r="D4401" s="138"/>
    </row>
    <row r="4402" spans="1:4" x14ac:dyDescent="0.2">
      <c r="A4402" s="158"/>
      <c r="D4402" s="138"/>
    </row>
    <row r="4403" spans="1:4" x14ac:dyDescent="0.2">
      <c r="A4403" s="158"/>
      <c r="D4403" s="138"/>
    </row>
    <row r="4404" spans="1:4" x14ac:dyDescent="0.2">
      <c r="A4404" s="158"/>
      <c r="D4404" s="138"/>
    </row>
    <row r="4405" spans="1:4" x14ac:dyDescent="0.2">
      <c r="A4405" s="158"/>
      <c r="D4405" s="138"/>
    </row>
    <row r="4406" spans="1:4" x14ac:dyDescent="0.2">
      <c r="A4406" s="158"/>
      <c r="D4406" s="138"/>
    </row>
    <row r="4407" spans="1:4" x14ac:dyDescent="0.2">
      <c r="A4407" s="158"/>
      <c r="D4407" s="138"/>
    </row>
    <row r="4408" spans="1:4" x14ac:dyDescent="0.2">
      <c r="A4408" s="158"/>
      <c r="D4408" s="138"/>
    </row>
    <row r="4409" spans="1:4" x14ac:dyDescent="0.2">
      <c r="A4409" s="158"/>
      <c r="D4409" s="138"/>
    </row>
    <row r="4410" spans="1:4" x14ac:dyDescent="0.2">
      <c r="A4410" s="158"/>
      <c r="D4410" s="138"/>
    </row>
    <row r="4411" spans="1:4" x14ac:dyDescent="0.2">
      <c r="A4411" s="158"/>
      <c r="D4411" s="138"/>
    </row>
    <row r="4412" spans="1:4" x14ac:dyDescent="0.2">
      <c r="A4412" s="158"/>
      <c r="D4412" s="138"/>
    </row>
    <row r="4413" spans="1:4" x14ac:dyDescent="0.2">
      <c r="A4413" s="158"/>
      <c r="D4413" s="138"/>
    </row>
    <row r="4414" spans="1:4" x14ac:dyDescent="0.2">
      <c r="A4414" s="158"/>
      <c r="D4414" s="138"/>
    </row>
    <row r="4415" spans="1:4" x14ac:dyDescent="0.2">
      <c r="A4415" s="158"/>
      <c r="D4415" s="138"/>
    </row>
    <row r="4416" spans="1:4" x14ac:dyDescent="0.2">
      <c r="A4416" s="158"/>
      <c r="D4416" s="138"/>
    </row>
    <row r="4417" spans="1:4" x14ac:dyDescent="0.2">
      <c r="A4417" s="158"/>
      <c r="D4417" s="138"/>
    </row>
    <row r="4418" spans="1:4" x14ac:dyDescent="0.2">
      <c r="A4418" s="158"/>
      <c r="D4418" s="138"/>
    </row>
    <row r="4419" spans="1:4" x14ac:dyDescent="0.2">
      <c r="A4419" s="158"/>
      <c r="D4419" s="138"/>
    </row>
    <row r="4420" spans="1:4" x14ac:dyDescent="0.2">
      <c r="A4420" s="158"/>
      <c r="D4420" s="138"/>
    </row>
    <row r="4421" spans="1:4" x14ac:dyDescent="0.2">
      <c r="A4421" s="158"/>
      <c r="D4421" s="138"/>
    </row>
    <row r="4422" spans="1:4" x14ac:dyDescent="0.2">
      <c r="A4422" s="158"/>
      <c r="D4422" s="138"/>
    </row>
    <row r="4423" spans="1:4" x14ac:dyDescent="0.2">
      <c r="A4423" s="158"/>
      <c r="D4423" s="138"/>
    </row>
    <row r="4424" spans="1:4" x14ac:dyDescent="0.2">
      <c r="A4424" s="158"/>
      <c r="D4424" s="138"/>
    </row>
    <row r="4425" spans="1:4" x14ac:dyDescent="0.2">
      <c r="A4425" s="158"/>
      <c r="D4425" s="138"/>
    </row>
    <row r="4426" spans="1:4" x14ac:dyDescent="0.2">
      <c r="A4426" s="158"/>
      <c r="D4426" s="138"/>
    </row>
    <row r="4427" spans="1:4" x14ac:dyDescent="0.2">
      <c r="A4427" s="158"/>
      <c r="D4427" s="138"/>
    </row>
    <row r="4428" spans="1:4" x14ac:dyDescent="0.2">
      <c r="A4428" s="158"/>
      <c r="D4428" s="138"/>
    </row>
    <row r="4429" spans="1:4" x14ac:dyDescent="0.2">
      <c r="A4429" s="158"/>
      <c r="D4429" s="138"/>
    </row>
    <row r="4430" spans="1:4" x14ac:dyDescent="0.2">
      <c r="A4430" s="158"/>
      <c r="D4430" s="138"/>
    </row>
    <row r="4431" spans="1:4" x14ac:dyDescent="0.2">
      <c r="A4431" s="158"/>
      <c r="D4431" s="138"/>
    </row>
    <row r="4432" spans="1:4" x14ac:dyDescent="0.2">
      <c r="A4432" s="158"/>
      <c r="D4432" s="138"/>
    </row>
    <row r="4433" spans="1:4" x14ac:dyDescent="0.2">
      <c r="A4433" s="158"/>
      <c r="D4433" s="138"/>
    </row>
    <row r="4434" spans="1:4" x14ac:dyDescent="0.2">
      <c r="A4434" s="158"/>
      <c r="D4434" s="138"/>
    </row>
    <row r="4435" spans="1:4" x14ac:dyDescent="0.2">
      <c r="A4435" s="158"/>
      <c r="D4435" s="138"/>
    </row>
    <row r="4436" spans="1:4" x14ac:dyDescent="0.2">
      <c r="A4436" s="158"/>
      <c r="D4436" s="138"/>
    </row>
    <row r="4437" spans="1:4" x14ac:dyDescent="0.2">
      <c r="A4437" s="158"/>
      <c r="D4437" s="138"/>
    </row>
    <row r="4438" spans="1:4" x14ac:dyDescent="0.2">
      <c r="A4438" s="158"/>
      <c r="D4438" s="138"/>
    </row>
    <row r="4439" spans="1:4" x14ac:dyDescent="0.2">
      <c r="A4439" s="158"/>
      <c r="D4439" s="138"/>
    </row>
    <row r="4440" spans="1:4" x14ac:dyDescent="0.2">
      <c r="A4440" s="158"/>
      <c r="D4440" s="138"/>
    </row>
    <row r="4441" spans="1:4" x14ac:dyDescent="0.2">
      <c r="A4441" s="158"/>
      <c r="D4441" s="138"/>
    </row>
    <row r="4442" spans="1:4" x14ac:dyDescent="0.2">
      <c r="A4442" s="158"/>
      <c r="D4442" s="138"/>
    </row>
    <row r="4443" spans="1:4" x14ac:dyDescent="0.2">
      <c r="A4443" s="158"/>
      <c r="D4443" s="138"/>
    </row>
    <row r="4444" spans="1:4" x14ac:dyDescent="0.2">
      <c r="A4444" s="158"/>
      <c r="D4444" s="138"/>
    </row>
    <row r="4445" spans="1:4" x14ac:dyDescent="0.2">
      <c r="A4445" s="158"/>
      <c r="D4445" s="138"/>
    </row>
    <row r="4446" spans="1:4" x14ac:dyDescent="0.2">
      <c r="A4446" s="158"/>
      <c r="D4446" s="138"/>
    </row>
    <row r="4447" spans="1:4" x14ac:dyDescent="0.2">
      <c r="A4447" s="158"/>
      <c r="D4447" s="138"/>
    </row>
    <row r="4448" spans="1:4" x14ac:dyDescent="0.2">
      <c r="A4448" s="158"/>
      <c r="D4448" s="138"/>
    </row>
    <row r="4449" spans="1:4" x14ac:dyDescent="0.2">
      <c r="A4449" s="158"/>
      <c r="D4449" s="138"/>
    </row>
    <row r="4450" spans="1:4" x14ac:dyDescent="0.2">
      <c r="A4450" s="158"/>
      <c r="D4450" s="138"/>
    </row>
    <row r="4451" spans="1:4" x14ac:dyDescent="0.2">
      <c r="A4451" s="158"/>
      <c r="D4451" s="138"/>
    </row>
    <row r="4452" spans="1:4" x14ac:dyDescent="0.2">
      <c r="A4452" s="158"/>
      <c r="D4452" s="138"/>
    </row>
    <row r="4453" spans="1:4" x14ac:dyDescent="0.2">
      <c r="A4453" s="158"/>
      <c r="D4453" s="138"/>
    </row>
    <row r="4454" spans="1:4" x14ac:dyDescent="0.2">
      <c r="A4454" s="158"/>
      <c r="D4454" s="138"/>
    </row>
    <row r="4455" spans="1:4" x14ac:dyDescent="0.2">
      <c r="A4455" s="158"/>
      <c r="D4455" s="138"/>
    </row>
    <row r="4456" spans="1:4" x14ac:dyDescent="0.2">
      <c r="A4456" s="158"/>
      <c r="D4456" s="138"/>
    </row>
    <row r="4457" spans="1:4" x14ac:dyDescent="0.2">
      <c r="A4457" s="158"/>
      <c r="D4457" s="138"/>
    </row>
    <row r="4458" spans="1:4" x14ac:dyDescent="0.2">
      <c r="A4458" s="158"/>
      <c r="D4458" s="138"/>
    </row>
    <row r="4459" spans="1:4" x14ac:dyDescent="0.2">
      <c r="A4459" s="158"/>
      <c r="D4459" s="138"/>
    </row>
    <row r="4460" spans="1:4" x14ac:dyDescent="0.2">
      <c r="A4460" s="158"/>
      <c r="D4460" s="138"/>
    </row>
    <row r="4461" spans="1:4" x14ac:dyDescent="0.2">
      <c r="A4461" s="158"/>
      <c r="D4461" s="138"/>
    </row>
    <row r="4462" spans="1:4" x14ac:dyDescent="0.2">
      <c r="A4462" s="158"/>
      <c r="D4462" s="138"/>
    </row>
    <row r="4463" spans="1:4" x14ac:dyDescent="0.2">
      <c r="A4463" s="158"/>
      <c r="D4463" s="138"/>
    </row>
    <row r="4464" spans="1:4" x14ac:dyDescent="0.2">
      <c r="A4464" s="158"/>
      <c r="D4464" s="138"/>
    </row>
    <row r="4465" spans="1:4" x14ac:dyDescent="0.2">
      <c r="A4465" s="158"/>
      <c r="D4465" s="138"/>
    </row>
    <row r="4466" spans="1:4" x14ac:dyDescent="0.2">
      <c r="A4466" s="158"/>
      <c r="D4466" s="138"/>
    </row>
    <row r="4467" spans="1:4" x14ac:dyDescent="0.2">
      <c r="A4467" s="158"/>
      <c r="D4467" s="138"/>
    </row>
    <row r="4468" spans="1:4" x14ac:dyDescent="0.2">
      <c r="A4468" s="158"/>
      <c r="D4468" s="138"/>
    </row>
    <row r="4469" spans="1:4" x14ac:dyDescent="0.2">
      <c r="A4469" s="158"/>
      <c r="D4469" s="138"/>
    </row>
    <row r="4470" spans="1:4" x14ac:dyDescent="0.2">
      <c r="A4470" s="158"/>
      <c r="D4470" s="138"/>
    </row>
    <row r="4471" spans="1:4" x14ac:dyDescent="0.2">
      <c r="A4471" s="158"/>
      <c r="D4471" s="138"/>
    </row>
    <row r="4472" spans="1:4" x14ac:dyDescent="0.2">
      <c r="A4472" s="158"/>
      <c r="D4472" s="138"/>
    </row>
    <row r="4473" spans="1:4" x14ac:dyDescent="0.2">
      <c r="A4473" s="158"/>
      <c r="D4473" s="138"/>
    </row>
    <row r="4474" spans="1:4" x14ac:dyDescent="0.2">
      <c r="A4474" s="158"/>
      <c r="D4474" s="138"/>
    </row>
    <row r="4475" spans="1:4" x14ac:dyDescent="0.2">
      <c r="A4475" s="158"/>
      <c r="D4475" s="138"/>
    </row>
    <row r="4476" spans="1:4" x14ac:dyDescent="0.2">
      <c r="A4476" s="158"/>
      <c r="D4476" s="138"/>
    </row>
    <row r="4477" spans="1:4" x14ac:dyDescent="0.2">
      <c r="A4477" s="158"/>
      <c r="D4477" s="138"/>
    </row>
    <row r="4478" spans="1:4" x14ac:dyDescent="0.2">
      <c r="A4478" s="158"/>
      <c r="D4478" s="138"/>
    </row>
    <row r="4479" spans="1:4" x14ac:dyDescent="0.2">
      <c r="A4479" s="158"/>
      <c r="D4479" s="138"/>
    </row>
    <row r="4480" spans="1:4" x14ac:dyDescent="0.2">
      <c r="A4480" s="158"/>
      <c r="D4480" s="138"/>
    </row>
    <row r="4481" spans="1:4" x14ac:dyDescent="0.2">
      <c r="A4481" s="158"/>
      <c r="D4481" s="138"/>
    </row>
    <row r="4482" spans="1:4" x14ac:dyDescent="0.2">
      <c r="A4482" s="158"/>
      <c r="D4482" s="138"/>
    </row>
    <row r="4483" spans="1:4" x14ac:dyDescent="0.2">
      <c r="A4483" s="158"/>
      <c r="D4483" s="138"/>
    </row>
    <row r="4484" spans="1:4" x14ac:dyDescent="0.2">
      <c r="A4484" s="158"/>
      <c r="D4484" s="138"/>
    </row>
    <row r="4485" spans="1:4" x14ac:dyDescent="0.2">
      <c r="A4485" s="158"/>
      <c r="D4485" s="138"/>
    </row>
    <row r="4486" spans="1:4" x14ac:dyDescent="0.2">
      <c r="A4486" s="158"/>
      <c r="D4486" s="138"/>
    </row>
    <row r="4487" spans="1:4" x14ac:dyDescent="0.2">
      <c r="A4487" s="158"/>
      <c r="D4487" s="138"/>
    </row>
    <row r="4488" spans="1:4" x14ac:dyDescent="0.2">
      <c r="A4488" s="158"/>
      <c r="D4488" s="138"/>
    </row>
    <row r="4489" spans="1:4" x14ac:dyDescent="0.2">
      <c r="A4489" s="158"/>
      <c r="D4489" s="138"/>
    </row>
    <row r="4490" spans="1:4" x14ac:dyDescent="0.2">
      <c r="A4490" s="158"/>
      <c r="D4490" s="138"/>
    </row>
    <row r="4491" spans="1:4" x14ac:dyDescent="0.2">
      <c r="A4491" s="158"/>
      <c r="D4491" s="138"/>
    </row>
    <row r="4492" spans="1:4" x14ac:dyDescent="0.2">
      <c r="A4492" s="158"/>
      <c r="D4492" s="138"/>
    </row>
    <row r="4493" spans="1:4" x14ac:dyDescent="0.2">
      <c r="A4493" s="158"/>
      <c r="D4493" s="138"/>
    </row>
    <row r="4494" spans="1:4" x14ac:dyDescent="0.2">
      <c r="A4494" s="158"/>
      <c r="D4494" s="138"/>
    </row>
    <row r="4495" spans="1:4" x14ac:dyDescent="0.2">
      <c r="A4495" s="158"/>
      <c r="D4495" s="138"/>
    </row>
    <row r="4496" spans="1:4" x14ac:dyDescent="0.2">
      <c r="A4496" s="158"/>
      <c r="D4496" s="138"/>
    </row>
    <row r="4497" spans="1:4" x14ac:dyDescent="0.2">
      <c r="A4497" s="158"/>
      <c r="D4497" s="138"/>
    </row>
    <row r="4498" spans="1:4" x14ac:dyDescent="0.2">
      <c r="A4498" s="158"/>
      <c r="D4498" s="138"/>
    </row>
    <row r="4499" spans="1:4" x14ac:dyDescent="0.2">
      <c r="A4499" s="158"/>
      <c r="D4499" s="138"/>
    </row>
    <row r="4500" spans="1:4" x14ac:dyDescent="0.2">
      <c r="A4500" s="158"/>
      <c r="D4500" s="138"/>
    </row>
    <row r="4501" spans="1:4" x14ac:dyDescent="0.2">
      <c r="A4501" s="158"/>
      <c r="D4501" s="138"/>
    </row>
    <row r="4502" spans="1:4" x14ac:dyDescent="0.2">
      <c r="A4502" s="158"/>
      <c r="D4502" s="138"/>
    </row>
    <row r="4503" spans="1:4" x14ac:dyDescent="0.2">
      <c r="A4503" s="158"/>
      <c r="D4503" s="138"/>
    </row>
    <row r="4504" spans="1:4" x14ac:dyDescent="0.2">
      <c r="A4504" s="158"/>
      <c r="D4504" s="138"/>
    </row>
    <row r="4505" spans="1:4" x14ac:dyDescent="0.2">
      <c r="A4505" s="158"/>
      <c r="D4505" s="138"/>
    </row>
    <row r="4506" spans="1:4" x14ac:dyDescent="0.2">
      <c r="A4506" s="158"/>
      <c r="D4506" s="138"/>
    </row>
    <row r="4507" spans="1:4" x14ac:dyDescent="0.2">
      <c r="A4507" s="158"/>
      <c r="D4507" s="138"/>
    </row>
    <row r="4508" spans="1:4" x14ac:dyDescent="0.2">
      <c r="A4508" s="158"/>
      <c r="D4508" s="138"/>
    </row>
    <row r="4509" spans="1:4" x14ac:dyDescent="0.2">
      <c r="A4509" s="158"/>
      <c r="D4509" s="138"/>
    </row>
    <row r="4510" spans="1:4" x14ac:dyDescent="0.2">
      <c r="A4510" s="158"/>
      <c r="D4510" s="138"/>
    </row>
    <row r="4511" spans="1:4" x14ac:dyDescent="0.2">
      <c r="A4511" s="158"/>
      <c r="D4511" s="138"/>
    </row>
    <row r="4512" spans="1:4" x14ac:dyDescent="0.2">
      <c r="A4512" s="158"/>
      <c r="D4512" s="138"/>
    </row>
    <row r="4513" spans="1:4" x14ac:dyDescent="0.2">
      <c r="A4513" s="158"/>
      <c r="D4513" s="138"/>
    </row>
    <row r="4514" spans="1:4" x14ac:dyDescent="0.2">
      <c r="A4514" s="158"/>
      <c r="D4514" s="138"/>
    </row>
    <row r="4515" spans="1:4" x14ac:dyDescent="0.2">
      <c r="A4515" s="158"/>
      <c r="D4515" s="138"/>
    </row>
    <row r="4516" spans="1:4" x14ac:dyDescent="0.2">
      <c r="A4516" s="158"/>
      <c r="D4516" s="138"/>
    </row>
    <row r="4517" spans="1:4" x14ac:dyDescent="0.2">
      <c r="A4517" s="158"/>
      <c r="D4517" s="138"/>
    </row>
    <row r="4518" spans="1:4" x14ac:dyDescent="0.2">
      <c r="A4518" s="158"/>
      <c r="D4518" s="138"/>
    </row>
    <row r="4519" spans="1:4" x14ac:dyDescent="0.2">
      <c r="A4519" s="158"/>
      <c r="D4519" s="138"/>
    </row>
    <row r="4520" spans="1:4" x14ac:dyDescent="0.2">
      <c r="A4520" s="158"/>
      <c r="D4520" s="138"/>
    </row>
    <row r="4521" spans="1:4" x14ac:dyDescent="0.2">
      <c r="A4521" s="158"/>
      <c r="D4521" s="138"/>
    </row>
    <row r="4522" spans="1:4" x14ac:dyDescent="0.2">
      <c r="A4522" s="158"/>
      <c r="D4522" s="138"/>
    </row>
    <row r="4523" spans="1:4" x14ac:dyDescent="0.2">
      <c r="A4523" s="158"/>
      <c r="D4523" s="138"/>
    </row>
    <row r="4524" spans="1:4" x14ac:dyDescent="0.2">
      <c r="A4524" s="158"/>
      <c r="D4524" s="138"/>
    </row>
    <row r="4525" spans="1:4" x14ac:dyDescent="0.2">
      <c r="A4525" s="158"/>
      <c r="D4525" s="138"/>
    </row>
    <row r="4526" spans="1:4" x14ac:dyDescent="0.2">
      <c r="A4526" s="158"/>
      <c r="D4526" s="138"/>
    </row>
    <row r="4527" spans="1:4" x14ac:dyDescent="0.2">
      <c r="A4527" s="158"/>
      <c r="D4527" s="138"/>
    </row>
    <row r="4528" spans="1:4" x14ac:dyDescent="0.2">
      <c r="A4528" s="158"/>
      <c r="D4528" s="138"/>
    </row>
    <row r="4529" spans="1:4" x14ac:dyDescent="0.2">
      <c r="A4529" s="158"/>
      <c r="D4529" s="138"/>
    </row>
    <row r="4530" spans="1:4" x14ac:dyDescent="0.2">
      <c r="A4530" s="158"/>
      <c r="D4530" s="138"/>
    </row>
    <row r="4531" spans="1:4" x14ac:dyDescent="0.2">
      <c r="A4531" s="158"/>
      <c r="D4531" s="138"/>
    </row>
    <row r="4532" spans="1:4" x14ac:dyDescent="0.2">
      <c r="A4532" s="158"/>
      <c r="D4532" s="138"/>
    </row>
    <row r="4533" spans="1:4" x14ac:dyDescent="0.2">
      <c r="A4533" s="158"/>
      <c r="D4533" s="138"/>
    </row>
    <row r="4534" spans="1:4" x14ac:dyDescent="0.2">
      <c r="A4534" s="158"/>
      <c r="D4534" s="138"/>
    </row>
    <row r="4535" spans="1:4" x14ac:dyDescent="0.2">
      <c r="A4535" s="158"/>
      <c r="D4535" s="138"/>
    </row>
    <row r="4536" spans="1:4" x14ac:dyDescent="0.2">
      <c r="A4536" s="158"/>
      <c r="D4536" s="138"/>
    </row>
    <row r="4537" spans="1:4" x14ac:dyDescent="0.2">
      <c r="A4537" s="158"/>
      <c r="D4537" s="138"/>
    </row>
    <row r="4538" spans="1:4" x14ac:dyDescent="0.2">
      <c r="A4538" s="158"/>
      <c r="D4538" s="138"/>
    </row>
    <row r="4539" spans="1:4" x14ac:dyDescent="0.2">
      <c r="A4539" s="158"/>
      <c r="D4539" s="138"/>
    </row>
    <row r="4540" spans="1:4" x14ac:dyDescent="0.2">
      <c r="A4540" s="158"/>
      <c r="D4540" s="138"/>
    </row>
    <row r="4541" spans="1:4" x14ac:dyDescent="0.2">
      <c r="A4541" s="158"/>
      <c r="D4541" s="138"/>
    </row>
    <row r="4542" spans="1:4" x14ac:dyDescent="0.2">
      <c r="A4542" s="158"/>
      <c r="D4542" s="138"/>
    </row>
    <row r="4543" spans="1:4" x14ac:dyDescent="0.2">
      <c r="A4543" s="158"/>
      <c r="D4543" s="138"/>
    </row>
    <row r="4544" spans="1:4" x14ac:dyDescent="0.2">
      <c r="A4544" s="158"/>
      <c r="D4544" s="138"/>
    </row>
    <row r="4545" spans="1:4" x14ac:dyDescent="0.2">
      <c r="A4545" s="158"/>
      <c r="D4545" s="138"/>
    </row>
    <row r="4546" spans="1:4" x14ac:dyDescent="0.2">
      <c r="A4546" s="158"/>
      <c r="D4546" s="138"/>
    </row>
    <row r="4547" spans="1:4" x14ac:dyDescent="0.2">
      <c r="A4547" s="158"/>
      <c r="D4547" s="138"/>
    </row>
    <row r="4548" spans="1:4" x14ac:dyDescent="0.2">
      <c r="A4548" s="158"/>
      <c r="D4548" s="138"/>
    </row>
    <row r="4549" spans="1:4" x14ac:dyDescent="0.2">
      <c r="A4549" s="158"/>
      <c r="D4549" s="138"/>
    </row>
    <row r="4550" spans="1:4" x14ac:dyDescent="0.2">
      <c r="A4550" s="158"/>
      <c r="D4550" s="138"/>
    </row>
    <row r="4551" spans="1:4" x14ac:dyDescent="0.2">
      <c r="A4551" s="158"/>
      <c r="D4551" s="138"/>
    </row>
    <row r="4552" spans="1:4" x14ac:dyDescent="0.2">
      <c r="A4552" s="158"/>
      <c r="D4552" s="138"/>
    </row>
    <row r="4553" spans="1:4" x14ac:dyDescent="0.2">
      <c r="A4553" s="158"/>
      <c r="D4553" s="138"/>
    </row>
    <row r="4554" spans="1:4" x14ac:dyDescent="0.2">
      <c r="A4554" s="158"/>
      <c r="D4554" s="138"/>
    </row>
    <row r="4555" spans="1:4" x14ac:dyDescent="0.2">
      <c r="A4555" s="158"/>
      <c r="D4555" s="138"/>
    </row>
    <row r="4556" spans="1:4" x14ac:dyDescent="0.2">
      <c r="A4556" s="158"/>
      <c r="D4556" s="138"/>
    </row>
    <row r="4557" spans="1:4" x14ac:dyDescent="0.2">
      <c r="A4557" s="158"/>
      <c r="D4557" s="138"/>
    </row>
    <row r="4558" spans="1:4" x14ac:dyDescent="0.2">
      <c r="A4558" s="158"/>
      <c r="D4558" s="138"/>
    </row>
    <row r="4559" spans="1:4" x14ac:dyDescent="0.2">
      <c r="A4559" s="158"/>
      <c r="D4559" s="138"/>
    </row>
    <row r="4560" spans="1:4" x14ac:dyDescent="0.2">
      <c r="A4560" s="158"/>
      <c r="D4560" s="138"/>
    </row>
    <row r="4561" spans="1:4" x14ac:dyDescent="0.2">
      <c r="A4561" s="158"/>
      <c r="D4561" s="138"/>
    </row>
    <row r="4562" spans="1:4" x14ac:dyDescent="0.2">
      <c r="A4562" s="158"/>
      <c r="D4562" s="138"/>
    </row>
    <row r="4563" spans="1:4" x14ac:dyDescent="0.2">
      <c r="A4563" s="158"/>
      <c r="D4563" s="138"/>
    </row>
    <row r="4564" spans="1:4" x14ac:dyDescent="0.2">
      <c r="A4564" s="158"/>
      <c r="D4564" s="138"/>
    </row>
    <row r="4565" spans="1:4" x14ac:dyDescent="0.2">
      <c r="A4565" s="158"/>
      <c r="D4565" s="138"/>
    </row>
    <row r="4566" spans="1:4" x14ac:dyDescent="0.2">
      <c r="A4566" s="158"/>
      <c r="D4566" s="138"/>
    </row>
    <row r="4567" spans="1:4" x14ac:dyDescent="0.2">
      <c r="A4567" s="158"/>
      <c r="D4567" s="138"/>
    </row>
    <row r="4568" spans="1:4" x14ac:dyDescent="0.2">
      <c r="A4568" s="158"/>
      <c r="D4568" s="138"/>
    </row>
    <row r="4569" spans="1:4" x14ac:dyDescent="0.2">
      <c r="A4569" s="158"/>
      <c r="D4569" s="138"/>
    </row>
    <row r="4570" spans="1:4" x14ac:dyDescent="0.2">
      <c r="A4570" s="158"/>
      <c r="D4570" s="138"/>
    </row>
    <row r="4571" spans="1:4" x14ac:dyDescent="0.2">
      <c r="A4571" s="158"/>
      <c r="D4571" s="138"/>
    </row>
    <row r="4572" spans="1:4" x14ac:dyDescent="0.2">
      <c r="A4572" s="158"/>
      <c r="D4572" s="138"/>
    </row>
    <row r="4573" spans="1:4" x14ac:dyDescent="0.2">
      <c r="A4573" s="158"/>
      <c r="D4573" s="138"/>
    </row>
    <row r="4574" spans="1:4" x14ac:dyDescent="0.2">
      <c r="A4574" s="158"/>
      <c r="D4574" s="138"/>
    </row>
    <row r="4575" spans="1:4" x14ac:dyDescent="0.2">
      <c r="A4575" s="158"/>
      <c r="D4575" s="138"/>
    </row>
    <row r="4576" spans="1:4" x14ac:dyDescent="0.2">
      <c r="A4576" s="158"/>
      <c r="D4576" s="138"/>
    </row>
    <row r="4577" spans="1:4" x14ac:dyDescent="0.2">
      <c r="A4577" s="158"/>
      <c r="D4577" s="138"/>
    </row>
    <row r="4578" spans="1:4" x14ac:dyDescent="0.2">
      <c r="A4578" s="158"/>
      <c r="D4578" s="138"/>
    </row>
    <row r="4579" spans="1:4" x14ac:dyDescent="0.2">
      <c r="A4579" s="158"/>
      <c r="D4579" s="138"/>
    </row>
    <row r="4580" spans="1:4" x14ac:dyDescent="0.2">
      <c r="A4580" s="158"/>
      <c r="D4580" s="138"/>
    </row>
    <row r="4581" spans="1:4" x14ac:dyDescent="0.2">
      <c r="A4581" s="158"/>
      <c r="D4581" s="138"/>
    </row>
    <row r="4582" spans="1:4" x14ac:dyDescent="0.2">
      <c r="A4582" s="158"/>
      <c r="D4582" s="138"/>
    </row>
    <row r="4583" spans="1:4" x14ac:dyDescent="0.2">
      <c r="A4583" s="158"/>
      <c r="D4583" s="138"/>
    </row>
    <row r="4584" spans="1:4" x14ac:dyDescent="0.2">
      <c r="A4584" s="158"/>
      <c r="D4584" s="138"/>
    </row>
    <row r="4585" spans="1:4" x14ac:dyDescent="0.2">
      <c r="A4585" s="158"/>
      <c r="D4585" s="138"/>
    </row>
    <row r="4586" spans="1:4" x14ac:dyDescent="0.2">
      <c r="A4586" s="158"/>
      <c r="D4586" s="138"/>
    </row>
    <row r="4587" spans="1:4" x14ac:dyDescent="0.2">
      <c r="A4587" s="158"/>
      <c r="D4587" s="138"/>
    </row>
    <row r="4588" spans="1:4" x14ac:dyDescent="0.2">
      <c r="A4588" s="158"/>
      <c r="D4588" s="138"/>
    </row>
    <row r="4589" spans="1:4" x14ac:dyDescent="0.2">
      <c r="A4589" s="158"/>
      <c r="D4589" s="138"/>
    </row>
    <row r="4590" spans="1:4" x14ac:dyDescent="0.2">
      <c r="A4590" s="158"/>
      <c r="D4590" s="138"/>
    </row>
    <row r="4591" spans="1:4" x14ac:dyDescent="0.2">
      <c r="A4591" s="158"/>
      <c r="D4591" s="138"/>
    </row>
    <row r="4592" spans="1:4" x14ac:dyDescent="0.2">
      <c r="A4592" s="158"/>
      <c r="D4592" s="138"/>
    </row>
    <row r="4593" spans="1:4" x14ac:dyDescent="0.2">
      <c r="A4593" s="158"/>
      <c r="D4593" s="138"/>
    </row>
    <row r="4594" spans="1:4" x14ac:dyDescent="0.2">
      <c r="A4594" s="158"/>
      <c r="D4594" s="138"/>
    </row>
    <row r="4595" spans="1:4" x14ac:dyDescent="0.2">
      <c r="A4595" s="158"/>
      <c r="D4595" s="138"/>
    </row>
    <row r="4596" spans="1:4" x14ac:dyDescent="0.2">
      <c r="A4596" s="158"/>
      <c r="D4596" s="138"/>
    </row>
    <row r="4597" spans="1:4" x14ac:dyDescent="0.2">
      <c r="A4597" s="158"/>
      <c r="D4597" s="138"/>
    </row>
    <row r="4598" spans="1:4" x14ac:dyDescent="0.2">
      <c r="A4598" s="158"/>
      <c r="D4598" s="138"/>
    </row>
    <row r="4599" spans="1:4" x14ac:dyDescent="0.2">
      <c r="A4599" s="158"/>
      <c r="D4599" s="138"/>
    </row>
    <row r="4600" spans="1:4" x14ac:dyDescent="0.2">
      <c r="A4600" s="158"/>
      <c r="D4600" s="138"/>
    </row>
    <row r="4601" spans="1:4" x14ac:dyDescent="0.2">
      <c r="A4601" s="158"/>
      <c r="D4601" s="138"/>
    </row>
    <row r="4602" spans="1:4" x14ac:dyDescent="0.2">
      <c r="A4602" s="158"/>
      <c r="D4602" s="138"/>
    </row>
    <row r="4603" spans="1:4" x14ac:dyDescent="0.2">
      <c r="A4603" s="158"/>
      <c r="D4603" s="138"/>
    </row>
    <row r="4604" spans="1:4" x14ac:dyDescent="0.2">
      <c r="A4604" s="158"/>
      <c r="D4604" s="138"/>
    </row>
    <row r="4605" spans="1:4" x14ac:dyDescent="0.2">
      <c r="A4605" s="158"/>
      <c r="D4605" s="138"/>
    </row>
    <row r="4606" spans="1:4" x14ac:dyDescent="0.2">
      <c r="A4606" s="158"/>
      <c r="D4606" s="138"/>
    </row>
    <row r="4607" spans="1:4" x14ac:dyDescent="0.2">
      <c r="A4607" s="158"/>
      <c r="D4607" s="138"/>
    </row>
    <row r="4608" spans="1:4" x14ac:dyDescent="0.2">
      <c r="A4608" s="158"/>
      <c r="D4608" s="138"/>
    </row>
    <row r="4609" spans="1:4" x14ac:dyDescent="0.2">
      <c r="A4609" s="158"/>
      <c r="D4609" s="138"/>
    </row>
    <row r="4610" spans="1:4" x14ac:dyDescent="0.2">
      <c r="A4610" s="158"/>
      <c r="D4610" s="138"/>
    </row>
    <row r="4611" spans="1:4" x14ac:dyDescent="0.2">
      <c r="A4611" s="158"/>
      <c r="D4611" s="138"/>
    </row>
    <row r="4612" spans="1:4" x14ac:dyDescent="0.2">
      <c r="A4612" s="158"/>
      <c r="D4612" s="138"/>
    </row>
    <row r="4613" spans="1:4" x14ac:dyDescent="0.2">
      <c r="A4613" s="158"/>
      <c r="D4613" s="138"/>
    </row>
    <row r="4614" spans="1:4" x14ac:dyDescent="0.2">
      <c r="A4614" s="158"/>
      <c r="D4614" s="138"/>
    </row>
    <row r="4615" spans="1:4" x14ac:dyDescent="0.2">
      <c r="A4615" s="158"/>
      <c r="D4615" s="138"/>
    </row>
    <row r="4616" spans="1:4" x14ac:dyDescent="0.2">
      <c r="A4616" s="158"/>
      <c r="D4616" s="138"/>
    </row>
    <row r="4617" spans="1:4" x14ac:dyDescent="0.2">
      <c r="A4617" s="158"/>
      <c r="D4617" s="138"/>
    </row>
    <row r="4618" spans="1:4" x14ac:dyDescent="0.2">
      <c r="A4618" s="158"/>
      <c r="D4618" s="138"/>
    </row>
    <row r="4619" spans="1:4" x14ac:dyDescent="0.2">
      <c r="A4619" s="158"/>
      <c r="D4619" s="138"/>
    </row>
    <row r="4620" spans="1:4" x14ac:dyDescent="0.2">
      <c r="A4620" s="158"/>
      <c r="D4620" s="138"/>
    </row>
    <row r="4621" spans="1:4" x14ac:dyDescent="0.2">
      <c r="A4621" s="158"/>
      <c r="D4621" s="138"/>
    </row>
    <row r="4622" spans="1:4" x14ac:dyDescent="0.2">
      <c r="A4622" s="158"/>
      <c r="D4622" s="138"/>
    </row>
    <row r="4623" spans="1:4" x14ac:dyDescent="0.2">
      <c r="A4623" s="158"/>
      <c r="D4623" s="138"/>
    </row>
    <row r="4624" spans="1:4" x14ac:dyDescent="0.2">
      <c r="A4624" s="158"/>
      <c r="D4624" s="138"/>
    </row>
    <row r="4625" spans="1:4" x14ac:dyDescent="0.2">
      <c r="A4625" s="158"/>
      <c r="D4625" s="138"/>
    </row>
    <row r="4626" spans="1:4" x14ac:dyDescent="0.2">
      <c r="A4626" s="158"/>
      <c r="D4626" s="138"/>
    </row>
    <row r="4627" spans="1:4" x14ac:dyDescent="0.2">
      <c r="A4627" s="158"/>
      <c r="D4627" s="138"/>
    </row>
    <row r="4628" spans="1:4" x14ac:dyDescent="0.2">
      <c r="A4628" s="158"/>
      <c r="D4628" s="138"/>
    </row>
    <row r="4629" spans="1:4" x14ac:dyDescent="0.2">
      <c r="A4629" s="158"/>
      <c r="D4629" s="138"/>
    </row>
    <row r="4630" spans="1:4" x14ac:dyDescent="0.2">
      <c r="A4630" s="158"/>
      <c r="D4630" s="138"/>
    </row>
    <row r="4631" spans="1:4" x14ac:dyDescent="0.2">
      <c r="A4631" s="158"/>
      <c r="D4631" s="138"/>
    </row>
    <row r="4632" spans="1:4" x14ac:dyDescent="0.2">
      <c r="A4632" s="158"/>
      <c r="D4632" s="138"/>
    </row>
    <row r="4633" spans="1:4" x14ac:dyDescent="0.2">
      <c r="A4633" s="158"/>
      <c r="D4633" s="138"/>
    </row>
    <row r="4634" spans="1:4" x14ac:dyDescent="0.2">
      <c r="A4634" s="158"/>
      <c r="D4634" s="138"/>
    </row>
    <row r="4635" spans="1:4" x14ac:dyDescent="0.2">
      <c r="A4635" s="158"/>
      <c r="D4635" s="138"/>
    </row>
    <row r="4636" spans="1:4" x14ac:dyDescent="0.2">
      <c r="A4636" s="158"/>
      <c r="D4636" s="138"/>
    </row>
    <row r="4637" spans="1:4" x14ac:dyDescent="0.2">
      <c r="A4637" s="158"/>
      <c r="D4637" s="138"/>
    </row>
    <row r="4638" spans="1:4" x14ac:dyDescent="0.2">
      <c r="A4638" s="158"/>
      <c r="D4638" s="138"/>
    </row>
    <row r="4639" spans="1:4" x14ac:dyDescent="0.2">
      <c r="A4639" s="158"/>
      <c r="D4639" s="138"/>
    </row>
    <row r="4640" spans="1:4" x14ac:dyDescent="0.2">
      <c r="A4640" s="158"/>
      <c r="D4640" s="138"/>
    </row>
    <row r="4641" spans="1:4" x14ac:dyDescent="0.2">
      <c r="A4641" s="158"/>
      <c r="D4641" s="138"/>
    </row>
    <row r="4642" spans="1:4" x14ac:dyDescent="0.2">
      <c r="A4642" s="158"/>
      <c r="D4642" s="138"/>
    </row>
    <row r="4643" spans="1:4" x14ac:dyDescent="0.2">
      <c r="A4643" s="158"/>
      <c r="D4643" s="138"/>
    </row>
    <row r="4644" spans="1:4" x14ac:dyDescent="0.2">
      <c r="A4644" s="158"/>
      <c r="D4644" s="138"/>
    </row>
    <row r="4645" spans="1:4" x14ac:dyDescent="0.2">
      <c r="A4645" s="158"/>
      <c r="D4645" s="138"/>
    </row>
    <row r="4646" spans="1:4" x14ac:dyDescent="0.2">
      <c r="A4646" s="158"/>
      <c r="D4646" s="138"/>
    </row>
    <row r="4647" spans="1:4" x14ac:dyDescent="0.2">
      <c r="A4647" s="158"/>
      <c r="D4647" s="138"/>
    </row>
    <row r="4648" spans="1:4" x14ac:dyDescent="0.2">
      <c r="A4648" s="158"/>
      <c r="D4648" s="138"/>
    </row>
    <row r="4649" spans="1:4" x14ac:dyDescent="0.2">
      <c r="A4649" s="158"/>
      <c r="D4649" s="138"/>
    </row>
    <row r="4650" spans="1:4" x14ac:dyDescent="0.2">
      <c r="A4650" s="158"/>
      <c r="D4650" s="138"/>
    </row>
    <row r="4651" spans="1:4" x14ac:dyDescent="0.2">
      <c r="A4651" s="158"/>
      <c r="D4651" s="138"/>
    </row>
    <row r="4652" spans="1:4" x14ac:dyDescent="0.2">
      <c r="A4652" s="158"/>
      <c r="D4652" s="138"/>
    </row>
    <row r="4653" spans="1:4" x14ac:dyDescent="0.2">
      <c r="A4653" s="158"/>
      <c r="D4653" s="138"/>
    </row>
    <row r="4654" spans="1:4" x14ac:dyDescent="0.2">
      <c r="A4654" s="158"/>
      <c r="D4654" s="138"/>
    </row>
    <row r="4655" spans="1:4" x14ac:dyDescent="0.2">
      <c r="A4655" s="158"/>
      <c r="D4655" s="138"/>
    </row>
    <row r="4656" spans="1:4" x14ac:dyDescent="0.2">
      <c r="A4656" s="158"/>
      <c r="D4656" s="138"/>
    </row>
    <row r="4657" spans="1:4" x14ac:dyDescent="0.2">
      <c r="A4657" s="158"/>
      <c r="D4657" s="138"/>
    </row>
    <row r="4658" spans="1:4" x14ac:dyDescent="0.2">
      <c r="A4658" s="158"/>
      <c r="D4658" s="138"/>
    </row>
    <row r="4659" spans="1:4" x14ac:dyDescent="0.2">
      <c r="A4659" s="158"/>
      <c r="D4659" s="138"/>
    </row>
    <row r="4660" spans="1:4" x14ac:dyDescent="0.2">
      <c r="A4660" s="158"/>
      <c r="D4660" s="138"/>
    </row>
    <row r="4661" spans="1:4" x14ac:dyDescent="0.2">
      <c r="A4661" s="158"/>
      <c r="D4661" s="138"/>
    </row>
    <row r="4662" spans="1:4" x14ac:dyDescent="0.2">
      <c r="A4662" s="158"/>
      <c r="D4662" s="138"/>
    </row>
    <row r="4663" spans="1:4" x14ac:dyDescent="0.2">
      <c r="A4663" s="158"/>
      <c r="D4663" s="138"/>
    </row>
    <row r="4664" spans="1:4" x14ac:dyDescent="0.2">
      <c r="A4664" s="158"/>
      <c r="D4664" s="138"/>
    </row>
    <row r="4665" spans="1:4" x14ac:dyDescent="0.2">
      <c r="A4665" s="158"/>
      <c r="D4665" s="138"/>
    </row>
    <row r="4666" spans="1:4" x14ac:dyDescent="0.2">
      <c r="A4666" s="158"/>
      <c r="D4666" s="138"/>
    </row>
    <row r="4667" spans="1:4" x14ac:dyDescent="0.2">
      <c r="A4667" s="158"/>
      <c r="D4667" s="138"/>
    </row>
    <row r="4668" spans="1:4" x14ac:dyDescent="0.2">
      <c r="A4668" s="158"/>
      <c r="D4668" s="138"/>
    </row>
    <row r="4669" spans="1:4" x14ac:dyDescent="0.2">
      <c r="A4669" s="158"/>
      <c r="D4669" s="138"/>
    </row>
    <row r="4670" spans="1:4" x14ac:dyDescent="0.2">
      <c r="A4670" s="158"/>
      <c r="D4670" s="138"/>
    </row>
    <row r="4671" spans="1:4" x14ac:dyDescent="0.2">
      <c r="A4671" s="158"/>
      <c r="D4671" s="138"/>
    </row>
    <row r="4672" spans="1:4" x14ac:dyDescent="0.2">
      <c r="A4672" s="158"/>
      <c r="D4672" s="138"/>
    </row>
    <row r="4673" spans="1:4" x14ac:dyDescent="0.2">
      <c r="A4673" s="158"/>
      <c r="D4673" s="138"/>
    </row>
    <row r="4674" spans="1:4" x14ac:dyDescent="0.2">
      <c r="A4674" s="158"/>
      <c r="D4674" s="138"/>
    </row>
    <row r="4675" spans="1:4" x14ac:dyDescent="0.2">
      <c r="A4675" s="158"/>
      <c r="D4675" s="138"/>
    </row>
    <row r="4676" spans="1:4" x14ac:dyDescent="0.2">
      <c r="A4676" s="158"/>
      <c r="D4676" s="138"/>
    </row>
    <row r="4677" spans="1:4" x14ac:dyDescent="0.2">
      <c r="A4677" s="158"/>
      <c r="D4677" s="138"/>
    </row>
    <row r="4678" spans="1:4" x14ac:dyDescent="0.2">
      <c r="A4678" s="158"/>
      <c r="D4678" s="138"/>
    </row>
    <row r="4679" spans="1:4" x14ac:dyDescent="0.2">
      <c r="A4679" s="158"/>
      <c r="D4679" s="138"/>
    </row>
    <row r="4680" spans="1:4" x14ac:dyDescent="0.2">
      <c r="A4680" s="158"/>
      <c r="D4680" s="138"/>
    </row>
    <row r="4681" spans="1:4" x14ac:dyDescent="0.2">
      <c r="A4681" s="158"/>
      <c r="D4681" s="138"/>
    </row>
    <row r="4682" spans="1:4" x14ac:dyDescent="0.2">
      <c r="A4682" s="158"/>
      <c r="D4682" s="138"/>
    </row>
    <row r="4683" spans="1:4" x14ac:dyDescent="0.2">
      <c r="A4683" s="158"/>
      <c r="D4683" s="138"/>
    </row>
    <row r="4684" spans="1:4" x14ac:dyDescent="0.2">
      <c r="A4684" s="158"/>
      <c r="D4684" s="138"/>
    </row>
    <row r="4685" spans="1:4" x14ac:dyDescent="0.2">
      <c r="A4685" s="158"/>
      <c r="D4685" s="138"/>
    </row>
    <row r="4686" spans="1:4" x14ac:dyDescent="0.2">
      <c r="A4686" s="158"/>
      <c r="D4686" s="138"/>
    </row>
    <row r="4687" spans="1:4" x14ac:dyDescent="0.2">
      <c r="A4687" s="158"/>
      <c r="D4687" s="138"/>
    </row>
    <row r="4688" spans="1:4" x14ac:dyDescent="0.2">
      <c r="A4688" s="158"/>
      <c r="D4688" s="138"/>
    </row>
    <row r="4689" spans="1:4" x14ac:dyDescent="0.2">
      <c r="A4689" s="158"/>
      <c r="D4689" s="138"/>
    </row>
    <row r="4690" spans="1:4" x14ac:dyDescent="0.2">
      <c r="A4690" s="158"/>
      <c r="D4690" s="138"/>
    </row>
    <row r="4691" spans="1:4" x14ac:dyDescent="0.2">
      <c r="A4691" s="158"/>
      <c r="D4691" s="138"/>
    </row>
    <row r="4692" spans="1:4" x14ac:dyDescent="0.2">
      <c r="A4692" s="158"/>
      <c r="D4692" s="138"/>
    </row>
    <row r="4693" spans="1:4" x14ac:dyDescent="0.2">
      <c r="A4693" s="158"/>
      <c r="D4693" s="138"/>
    </row>
    <row r="4694" spans="1:4" x14ac:dyDescent="0.2">
      <c r="A4694" s="158"/>
      <c r="D4694" s="138"/>
    </row>
    <row r="4695" spans="1:4" x14ac:dyDescent="0.2">
      <c r="A4695" s="158"/>
      <c r="D4695" s="138"/>
    </row>
    <row r="4696" spans="1:4" x14ac:dyDescent="0.2">
      <c r="A4696" s="158"/>
      <c r="D4696" s="138"/>
    </row>
    <row r="4697" spans="1:4" x14ac:dyDescent="0.2">
      <c r="A4697" s="158"/>
      <c r="D4697" s="138"/>
    </row>
    <row r="4698" spans="1:4" x14ac:dyDescent="0.2">
      <c r="A4698" s="158"/>
      <c r="D4698" s="138"/>
    </row>
    <row r="4699" spans="1:4" x14ac:dyDescent="0.2">
      <c r="A4699" s="158"/>
      <c r="D4699" s="138"/>
    </row>
    <row r="4700" spans="1:4" x14ac:dyDescent="0.2">
      <c r="A4700" s="158"/>
      <c r="D4700" s="138"/>
    </row>
    <row r="4701" spans="1:4" x14ac:dyDescent="0.2">
      <c r="A4701" s="158"/>
      <c r="D4701" s="138"/>
    </row>
    <row r="4702" spans="1:4" x14ac:dyDescent="0.2">
      <c r="A4702" s="158"/>
      <c r="D4702" s="138"/>
    </row>
    <row r="4703" spans="1:4" x14ac:dyDescent="0.2">
      <c r="A4703" s="158"/>
      <c r="D4703" s="138"/>
    </row>
    <row r="4704" spans="1:4" x14ac:dyDescent="0.2">
      <c r="A4704" s="158"/>
      <c r="D4704" s="138"/>
    </row>
    <row r="4705" spans="1:4" x14ac:dyDescent="0.2">
      <c r="A4705" s="158"/>
      <c r="D4705" s="138"/>
    </row>
    <row r="4706" spans="1:4" x14ac:dyDescent="0.2">
      <c r="A4706" s="158"/>
      <c r="D4706" s="138"/>
    </row>
    <row r="4707" spans="1:4" x14ac:dyDescent="0.2">
      <c r="A4707" s="158"/>
      <c r="D4707" s="138"/>
    </row>
    <row r="4708" spans="1:4" x14ac:dyDescent="0.2">
      <c r="A4708" s="158"/>
      <c r="D4708" s="138"/>
    </row>
    <row r="4709" spans="1:4" x14ac:dyDescent="0.2">
      <c r="A4709" s="158"/>
      <c r="D4709" s="138"/>
    </row>
    <row r="4710" spans="1:4" x14ac:dyDescent="0.2">
      <c r="A4710" s="158"/>
      <c r="D4710" s="138"/>
    </row>
    <row r="4711" spans="1:4" x14ac:dyDescent="0.2">
      <c r="A4711" s="158"/>
      <c r="D4711" s="138"/>
    </row>
    <row r="4712" spans="1:4" x14ac:dyDescent="0.2">
      <c r="A4712" s="158"/>
      <c r="D4712" s="138"/>
    </row>
    <row r="4713" spans="1:4" x14ac:dyDescent="0.2">
      <c r="A4713" s="158"/>
      <c r="D4713" s="138"/>
    </row>
    <row r="4714" spans="1:4" x14ac:dyDescent="0.2">
      <c r="A4714" s="158"/>
      <c r="D4714" s="138"/>
    </row>
    <row r="4715" spans="1:4" x14ac:dyDescent="0.2">
      <c r="A4715" s="158"/>
      <c r="D4715" s="138"/>
    </row>
    <row r="4716" spans="1:4" x14ac:dyDescent="0.2">
      <c r="A4716" s="158"/>
      <c r="D4716" s="138"/>
    </row>
    <row r="4717" spans="1:4" x14ac:dyDescent="0.2">
      <c r="A4717" s="158"/>
      <c r="D4717" s="138"/>
    </row>
    <row r="4718" spans="1:4" x14ac:dyDescent="0.2">
      <c r="A4718" s="158"/>
      <c r="D4718" s="138"/>
    </row>
    <row r="4719" spans="1:4" x14ac:dyDescent="0.2">
      <c r="A4719" s="158"/>
      <c r="D4719" s="138"/>
    </row>
    <row r="4720" spans="1:4" x14ac:dyDescent="0.2">
      <c r="A4720" s="158"/>
      <c r="D4720" s="138"/>
    </row>
    <row r="4721" spans="1:4" x14ac:dyDescent="0.2">
      <c r="A4721" s="158"/>
      <c r="D4721" s="138"/>
    </row>
    <row r="4722" spans="1:4" x14ac:dyDescent="0.2">
      <c r="A4722" s="158"/>
      <c r="D4722" s="138"/>
    </row>
    <row r="4723" spans="1:4" x14ac:dyDescent="0.2">
      <c r="A4723" s="158"/>
      <c r="D4723" s="138"/>
    </row>
    <row r="4724" spans="1:4" x14ac:dyDescent="0.2">
      <c r="A4724" s="158"/>
      <c r="D4724" s="138"/>
    </row>
    <row r="4725" spans="1:4" x14ac:dyDescent="0.2">
      <c r="A4725" s="158"/>
      <c r="D4725" s="138"/>
    </row>
    <row r="4726" spans="1:4" x14ac:dyDescent="0.2">
      <c r="A4726" s="158"/>
      <c r="D4726" s="138"/>
    </row>
    <row r="4727" spans="1:4" x14ac:dyDescent="0.2">
      <c r="A4727" s="158"/>
      <c r="D4727" s="138"/>
    </row>
    <row r="4728" spans="1:4" x14ac:dyDescent="0.2">
      <c r="A4728" s="158"/>
      <c r="D4728" s="138"/>
    </row>
    <row r="4729" spans="1:4" x14ac:dyDescent="0.2">
      <c r="A4729" s="158"/>
      <c r="D4729" s="138"/>
    </row>
    <row r="4730" spans="1:4" x14ac:dyDescent="0.2">
      <c r="A4730" s="158"/>
      <c r="D4730" s="138"/>
    </row>
    <row r="4731" spans="1:4" x14ac:dyDescent="0.2">
      <c r="A4731" s="158"/>
      <c r="D4731" s="138"/>
    </row>
    <row r="4732" spans="1:4" x14ac:dyDescent="0.2">
      <c r="A4732" s="158"/>
      <c r="D4732" s="138"/>
    </row>
    <row r="4733" spans="1:4" x14ac:dyDescent="0.2">
      <c r="A4733" s="158"/>
      <c r="D4733" s="138"/>
    </row>
    <row r="4734" spans="1:4" x14ac:dyDescent="0.2">
      <c r="A4734" s="158"/>
      <c r="D4734" s="138"/>
    </row>
    <row r="4735" spans="1:4" x14ac:dyDescent="0.2">
      <c r="A4735" s="158"/>
      <c r="D4735" s="138"/>
    </row>
    <row r="4736" spans="1:4" x14ac:dyDescent="0.2">
      <c r="A4736" s="158"/>
      <c r="D4736" s="138"/>
    </row>
    <row r="4737" spans="1:4" x14ac:dyDescent="0.2">
      <c r="A4737" s="158"/>
      <c r="D4737" s="138"/>
    </row>
    <row r="4738" spans="1:4" x14ac:dyDescent="0.2">
      <c r="A4738" s="158"/>
      <c r="D4738" s="138"/>
    </row>
    <row r="4739" spans="1:4" x14ac:dyDescent="0.2">
      <c r="A4739" s="158"/>
      <c r="D4739" s="138"/>
    </row>
    <row r="4740" spans="1:4" x14ac:dyDescent="0.2">
      <c r="A4740" s="158"/>
      <c r="D4740" s="138"/>
    </row>
    <row r="4741" spans="1:4" x14ac:dyDescent="0.2">
      <c r="A4741" s="158"/>
      <c r="D4741" s="138"/>
    </row>
    <row r="4742" spans="1:4" x14ac:dyDescent="0.2">
      <c r="A4742" s="158"/>
      <c r="D4742" s="138"/>
    </row>
    <row r="4743" spans="1:4" x14ac:dyDescent="0.2">
      <c r="A4743" s="158"/>
      <c r="D4743" s="138"/>
    </row>
    <row r="4744" spans="1:4" x14ac:dyDescent="0.2">
      <c r="A4744" s="158"/>
      <c r="D4744" s="138"/>
    </row>
    <row r="4745" spans="1:4" x14ac:dyDescent="0.2">
      <c r="A4745" s="158"/>
      <c r="D4745" s="138"/>
    </row>
    <row r="4746" spans="1:4" x14ac:dyDescent="0.2">
      <c r="A4746" s="158"/>
      <c r="D4746" s="138"/>
    </row>
    <row r="4747" spans="1:4" x14ac:dyDescent="0.2">
      <c r="A4747" s="158"/>
      <c r="D4747" s="138"/>
    </row>
    <row r="4748" spans="1:4" x14ac:dyDescent="0.2">
      <c r="A4748" s="158"/>
      <c r="D4748" s="138"/>
    </row>
    <row r="4749" spans="1:4" x14ac:dyDescent="0.2">
      <c r="A4749" s="158"/>
      <c r="D4749" s="138"/>
    </row>
    <row r="4750" spans="1:4" x14ac:dyDescent="0.2">
      <c r="A4750" s="158"/>
      <c r="D4750" s="138"/>
    </row>
    <row r="4751" spans="1:4" x14ac:dyDescent="0.2">
      <c r="A4751" s="158"/>
      <c r="D4751" s="138"/>
    </row>
    <row r="4752" spans="1:4" x14ac:dyDescent="0.2">
      <c r="A4752" s="158"/>
      <c r="D4752" s="138"/>
    </row>
    <row r="4753" spans="1:4" x14ac:dyDescent="0.2">
      <c r="A4753" s="158"/>
      <c r="D4753" s="138"/>
    </row>
    <row r="4754" spans="1:4" x14ac:dyDescent="0.2">
      <c r="A4754" s="158"/>
      <c r="D4754" s="138"/>
    </row>
    <row r="4755" spans="1:4" x14ac:dyDescent="0.2">
      <c r="A4755" s="158"/>
      <c r="D4755" s="138"/>
    </row>
    <row r="4756" spans="1:4" x14ac:dyDescent="0.2">
      <c r="A4756" s="158"/>
      <c r="D4756" s="138"/>
    </row>
    <row r="4757" spans="1:4" x14ac:dyDescent="0.2">
      <c r="A4757" s="158"/>
      <c r="D4757" s="138"/>
    </row>
    <row r="4758" spans="1:4" x14ac:dyDescent="0.2">
      <c r="A4758" s="158"/>
      <c r="D4758" s="138"/>
    </row>
    <row r="4759" spans="1:4" x14ac:dyDescent="0.2">
      <c r="A4759" s="158"/>
      <c r="D4759" s="138"/>
    </row>
    <row r="4760" spans="1:4" x14ac:dyDescent="0.2">
      <c r="A4760" s="158"/>
      <c r="D4760" s="138"/>
    </row>
    <row r="4761" spans="1:4" x14ac:dyDescent="0.2">
      <c r="A4761" s="158"/>
      <c r="D4761" s="138"/>
    </row>
    <row r="4762" spans="1:4" x14ac:dyDescent="0.2">
      <c r="A4762" s="158"/>
      <c r="D4762" s="138"/>
    </row>
    <row r="4763" spans="1:4" x14ac:dyDescent="0.2">
      <c r="A4763" s="158"/>
      <c r="D4763" s="138"/>
    </row>
    <row r="4764" spans="1:4" x14ac:dyDescent="0.2">
      <c r="A4764" s="158"/>
      <c r="D4764" s="138"/>
    </row>
    <row r="4765" spans="1:4" x14ac:dyDescent="0.2">
      <c r="A4765" s="158"/>
      <c r="D4765" s="138"/>
    </row>
    <row r="4766" spans="1:4" x14ac:dyDescent="0.2">
      <c r="A4766" s="158"/>
      <c r="D4766" s="138"/>
    </row>
    <row r="4767" spans="1:4" x14ac:dyDescent="0.2">
      <c r="A4767" s="158"/>
      <c r="D4767" s="138"/>
    </row>
    <row r="4768" spans="1:4" x14ac:dyDescent="0.2">
      <c r="A4768" s="158"/>
      <c r="D4768" s="138"/>
    </row>
    <row r="4769" spans="1:4" x14ac:dyDescent="0.2">
      <c r="A4769" s="158"/>
      <c r="D4769" s="138"/>
    </row>
    <row r="4770" spans="1:4" x14ac:dyDescent="0.2">
      <c r="A4770" s="158"/>
      <c r="D4770" s="138"/>
    </row>
    <row r="4771" spans="1:4" x14ac:dyDescent="0.2">
      <c r="A4771" s="158"/>
      <c r="D4771" s="138"/>
    </row>
    <row r="4772" spans="1:4" x14ac:dyDescent="0.2">
      <c r="A4772" s="158"/>
      <c r="D4772" s="138"/>
    </row>
    <row r="4773" spans="1:4" x14ac:dyDescent="0.2">
      <c r="A4773" s="158"/>
      <c r="D4773" s="138"/>
    </row>
    <row r="4774" spans="1:4" x14ac:dyDescent="0.2">
      <c r="A4774" s="158"/>
      <c r="D4774" s="138"/>
    </row>
    <row r="4775" spans="1:4" x14ac:dyDescent="0.2">
      <c r="A4775" s="158"/>
      <c r="D4775" s="138"/>
    </row>
    <row r="4776" spans="1:4" x14ac:dyDescent="0.2">
      <c r="A4776" s="158"/>
      <c r="D4776" s="138"/>
    </row>
    <row r="4777" spans="1:4" x14ac:dyDescent="0.2">
      <c r="A4777" s="158"/>
      <c r="D4777" s="138"/>
    </row>
    <row r="4778" spans="1:4" x14ac:dyDescent="0.2">
      <c r="A4778" s="158"/>
      <c r="D4778" s="138"/>
    </row>
    <row r="4779" spans="1:4" x14ac:dyDescent="0.2">
      <c r="A4779" s="158"/>
      <c r="D4779" s="138"/>
    </row>
    <row r="4780" spans="1:4" x14ac:dyDescent="0.2">
      <c r="A4780" s="158"/>
      <c r="D4780" s="138"/>
    </row>
    <row r="4781" spans="1:4" x14ac:dyDescent="0.2">
      <c r="A4781" s="158"/>
      <c r="D4781" s="138"/>
    </row>
    <row r="4782" spans="1:4" x14ac:dyDescent="0.2">
      <c r="A4782" s="158"/>
      <c r="D4782" s="138"/>
    </row>
    <row r="4783" spans="1:4" x14ac:dyDescent="0.2">
      <c r="A4783" s="158"/>
      <c r="D4783" s="138"/>
    </row>
    <row r="4784" spans="1:4" x14ac:dyDescent="0.2">
      <c r="A4784" s="158"/>
      <c r="D4784" s="138"/>
    </row>
    <row r="4785" spans="1:4" x14ac:dyDescent="0.2">
      <c r="A4785" s="158"/>
      <c r="D4785" s="138"/>
    </row>
    <row r="4786" spans="1:4" x14ac:dyDescent="0.2">
      <c r="A4786" s="158"/>
      <c r="D4786" s="138"/>
    </row>
    <row r="4787" spans="1:4" x14ac:dyDescent="0.2">
      <c r="A4787" s="158"/>
      <c r="D4787" s="138"/>
    </row>
    <row r="4788" spans="1:4" x14ac:dyDescent="0.2">
      <c r="A4788" s="158"/>
      <c r="D4788" s="138"/>
    </row>
    <row r="4789" spans="1:4" x14ac:dyDescent="0.2">
      <c r="A4789" s="158"/>
      <c r="D4789" s="138"/>
    </row>
    <row r="4790" spans="1:4" x14ac:dyDescent="0.2">
      <c r="A4790" s="158"/>
      <c r="D4790" s="138"/>
    </row>
    <row r="4791" spans="1:4" x14ac:dyDescent="0.2">
      <c r="A4791" s="158"/>
      <c r="D4791" s="138"/>
    </row>
    <row r="4792" spans="1:4" x14ac:dyDescent="0.2">
      <c r="A4792" s="158"/>
      <c r="D4792" s="138"/>
    </row>
    <row r="4793" spans="1:4" x14ac:dyDescent="0.2">
      <c r="A4793" s="158"/>
      <c r="D4793" s="138"/>
    </row>
    <row r="4794" spans="1:4" x14ac:dyDescent="0.2">
      <c r="A4794" s="158"/>
      <c r="D4794" s="138"/>
    </row>
    <row r="4795" spans="1:4" x14ac:dyDescent="0.2">
      <c r="A4795" s="158"/>
      <c r="D4795" s="138"/>
    </row>
    <row r="4796" spans="1:4" x14ac:dyDescent="0.2">
      <c r="A4796" s="158"/>
      <c r="D4796" s="138"/>
    </row>
    <row r="4797" spans="1:4" x14ac:dyDescent="0.2">
      <c r="A4797" s="158"/>
      <c r="D4797" s="138"/>
    </row>
    <row r="4798" spans="1:4" x14ac:dyDescent="0.2">
      <c r="A4798" s="158"/>
      <c r="D4798" s="138"/>
    </row>
    <row r="4799" spans="1:4" x14ac:dyDescent="0.2">
      <c r="A4799" s="158"/>
      <c r="D4799" s="138"/>
    </row>
    <row r="4800" spans="1:4" x14ac:dyDescent="0.2">
      <c r="A4800" s="158"/>
      <c r="D4800" s="138"/>
    </row>
    <row r="4801" spans="1:4" x14ac:dyDescent="0.2">
      <c r="A4801" s="158"/>
      <c r="D4801" s="138"/>
    </row>
    <row r="4802" spans="1:4" x14ac:dyDescent="0.2">
      <c r="A4802" s="158"/>
      <c r="D4802" s="138"/>
    </row>
    <row r="4803" spans="1:4" x14ac:dyDescent="0.2">
      <c r="A4803" s="158"/>
      <c r="D4803" s="138"/>
    </row>
    <row r="4804" spans="1:4" x14ac:dyDescent="0.2">
      <c r="A4804" s="158"/>
      <c r="D4804" s="138"/>
    </row>
    <row r="4805" spans="1:4" x14ac:dyDescent="0.2">
      <c r="A4805" s="158"/>
      <c r="D4805" s="138"/>
    </row>
    <row r="4806" spans="1:4" x14ac:dyDescent="0.2">
      <c r="A4806" s="158"/>
      <c r="D4806" s="138"/>
    </row>
    <row r="4807" spans="1:4" x14ac:dyDescent="0.2">
      <c r="A4807" s="158"/>
      <c r="D4807" s="138"/>
    </row>
    <row r="4808" spans="1:4" x14ac:dyDescent="0.2">
      <c r="A4808" s="158"/>
      <c r="D4808" s="138"/>
    </row>
    <row r="4809" spans="1:4" x14ac:dyDescent="0.2">
      <c r="A4809" s="158"/>
      <c r="D4809" s="138"/>
    </row>
    <row r="4810" spans="1:4" x14ac:dyDescent="0.2">
      <c r="A4810" s="158"/>
      <c r="D4810" s="138"/>
    </row>
    <row r="4811" spans="1:4" x14ac:dyDescent="0.2">
      <c r="A4811" s="158"/>
      <c r="D4811" s="138"/>
    </row>
    <row r="4812" spans="1:4" x14ac:dyDescent="0.2">
      <c r="A4812" s="158"/>
      <c r="D4812" s="138"/>
    </row>
    <row r="4813" spans="1:4" x14ac:dyDescent="0.2">
      <c r="A4813" s="158"/>
      <c r="D4813" s="138"/>
    </row>
    <row r="4814" spans="1:4" x14ac:dyDescent="0.2">
      <c r="A4814" s="158"/>
      <c r="D4814" s="138"/>
    </row>
    <row r="4815" spans="1:4" x14ac:dyDescent="0.2">
      <c r="A4815" s="158"/>
      <c r="D4815" s="138"/>
    </row>
    <row r="4816" spans="1:4" x14ac:dyDescent="0.2">
      <c r="A4816" s="158"/>
      <c r="D4816" s="138"/>
    </row>
    <row r="4817" spans="1:4" x14ac:dyDescent="0.2">
      <c r="A4817" s="158"/>
      <c r="D4817" s="138"/>
    </row>
    <row r="4818" spans="1:4" x14ac:dyDescent="0.2">
      <c r="A4818" s="158"/>
      <c r="D4818" s="138"/>
    </row>
    <row r="4819" spans="1:4" x14ac:dyDescent="0.2">
      <c r="A4819" s="158"/>
      <c r="D4819" s="138"/>
    </row>
    <row r="4820" spans="1:4" x14ac:dyDescent="0.2">
      <c r="A4820" s="158"/>
      <c r="D4820" s="138"/>
    </row>
    <row r="4821" spans="1:4" x14ac:dyDescent="0.2">
      <c r="A4821" s="158"/>
      <c r="D4821" s="138"/>
    </row>
    <row r="4822" spans="1:4" x14ac:dyDescent="0.2">
      <c r="A4822" s="158"/>
      <c r="D4822" s="138"/>
    </row>
    <row r="4823" spans="1:4" x14ac:dyDescent="0.2">
      <c r="A4823" s="158"/>
      <c r="D4823" s="138"/>
    </row>
    <row r="4824" spans="1:4" x14ac:dyDescent="0.2">
      <c r="A4824" s="158"/>
      <c r="D4824" s="138"/>
    </row>
    <row r="4825" spans="1:4" x14ac:dyDescent="0.2">
      <c r="A4825" s="158"/>
      <c r="D4825" s="138"/>
    </row>
    <row r="4826" spans="1:4" x14ac:dyDescent="0.2">
      <c r="A4826" s="158"/>
      <c r="D4826" s="138"/>
    </row>
    <row r="4827" spans="1:4" x14ac:dyDescent="0.2">
      <c r="A4827" s="158"/>
      <c r="D4827" s="138"/>
    </row>
    <row r="4828" spans="1:4" x14ac:dyDescent="0.2">
      <c r="A4828" s="158"/>
      <c r="D4828" s="138"/>
    </row>
    <row r="4829" spans="1:4" x14ac:dyDescent="0.2">
      <c r="A4829" s="158"/>
      <c r="D4829" s="138"/>
    </row>
    <row r="4830" spans="1:4" x14ac:dyDescent="0.2">
      <c r="A4830" s="158"/>
      <c r="D4830" s="138"/>
    </row>
    <row r="4831" spans="1:4" x14ac:dyDescent="0.2">
      <c r="A4831" s="158"/>
      <c r="D4831" s="138"/>
    </row>
    <row r="4832" spans="1:4" x14ac:dyDescent="0.2">
      <c r="A4832" s="158"/>
      <c r="D4832" s="138"/>
    </row>
    <row r="4833" spans="1:4" x14ac:dyDescent="0.2">
      <c r="A4833" s="158"/>
      <c r="D4833" s="138"/>
    </row>
    <row r="4834" spans="1:4" x14ac:dyDescent="0.2">
      <c r="A4834" s="158"/>
      <c r="D4834" s="138"/>
    </row>
    <row r="4835" spans="1:4" x14ac:dyDescent="0.2">
      <c r="A4835" s="158"/>
      <c r="D4835" s="138"/>
    </row>
    <row r="4836" spans="1:4" x14ac:dyDescent="0.2">
      <c r="A4836" s="158"/>
      <c r="D4836" s="138"/>
    </row>
    <row r="4837" spans="1:4" x14ac:dyDescent="0.2">
      <c r="A4837" s="158"/>
      <c r="D4837" s="138"/>
    </row>
    <row r="4838" spans="1:4" x14ac:dyDescent="0.2">
      <c r="A4838" s="158"/>
      <c r="D4838" s="138"/>
    </row>
    <row r="4839" spans="1:4" x14ac:dyDescent="0.2">
      <c r="A4839" s="158"/>
      <c r="D4839" s="138"/>
    </row>
    <row r="4840" spans="1:4" x14ac:dyDescent="0.2">
      <c r="A4840" s="158"/>
      <c r="D4840" s="138"/>
    </row>
    <row r="4841" spans="1:4" x14ac:dyDescent="0.2">
      <c r="A4841" s="158"/>
      <c r="D4841" s="138"/>
    </row>
    <row r="4842" spans="1:4" x14ac:dyDescent="0.2">
      <c r="A4842" s="158"/>
      <c r="D4842" s="138"/>
    </row>
    <row r="4843" spans="1:4" x14ac:dyDescent="0.2">
      <c r="A4843" s="158"/>
      <c r="D4843" s="138"/>
    </row>
    <row r="4844" spans="1:4" x14ac:dyDescent="0.2">
      <c r="A4844" s="158"/>
      <c r="D4844" s="138"/>
    </row>
    <row r="4845" spans="1:4" x14ac:dyDescent="0.2">
      <c r="A4845" s="158"/>
      <c r="D4845" s="138"/>
    </row>
    <row r="4846" spans="1:4" x14ac:dyDescent="0.2">
      <c r="A4846" s="158"/>
      <c r="D4846" s="138"/>
    </row>
    <row r="4847" spans="1:4" x14ac:dyDescent="0.2">
      <c r="A4847" s="158"/>
      <c r="D4847" s="138"/>
    </row>
    <row r="4848" spans="1:4" x14ac:dyDescent="0.2">
      <c r="A4848" s="158"/>
      <c r="D4848" s="138"/>
    </row>
    <row r="4849" spans="1:4" x14ac:dyDescent="0.2">
      <c r="A4849" s="158"/>
      <c r="D4849" s="138"/>
    </row>
    <row r="4850" spans="1:4" x14ac:dyDescent="0.2">
      <c r="A4850" s="158"/>
      <c r="D4850" s="138"/>
    </row>
    <row r="4851" spans="1:4" x14ac:dyDescent="0.2">
      <c r="A4851" s="158"/>
      <c r="D4851" s="138"/>
    </row>
    <row r="4852" spans="1:4" x14ac:dyDescent="0.2">
      <c r="A4852" s="158"/>
      <c r="D4852" s="138"/>
    </row>
    <row r="4853" spans="1:4" x14ac:dyDescent="0.2">
      <c r="A4853" s="158"/>
      <c r="D4853" s="138"/>
    </row>
    <row r="4854" spans="1:4" x14ac:dyDescent="0.2">
      <c r="A4854" s="158"/>
      <c r="D4854" s="138"/>
    </row>
    <row r="4855" spans="1:4" x14ac:dyDescent="0.2">
      <c r="A4855" s="158"/>
      <c r="D4855" s="138"/>
    </row>
    <row r="4856" spans="1:4" x14ac:dyDescent="0.2">
      <c r="A4856" s="158"/>
      <c r="D4856" s="138"/>
    </row>
    <row r="4857" spans="1:4" x14ac:dyDescent="0.2">
      <c r="A4857" s="158"/>
      <c r="D4857" s="138"/>
    </row>
    <row r="4858" spans="1:4" x14ac:dyDescent="0.2">
      <c r="A4858" s="158"/>
      <c r="D4858" s="138"/>
    </row>
    <row r="4859" spans="1:4" x14ac:dyDescent="0.2">
      <c r="A4859" s="158"/>
      <c r="D4859" s="138"/>
    </row>
    <row r="4860" spans="1:4" x14ac:dyDescent="0.2">
      <c r="A4860" s="158"/>
      <c r="D4860" s="138"/>
    </row>
    <row r="4861" spans="1:4" x14ac:dyDescent="0.2">
      <c r="A4861" s="158"/>
      <c r="D4861" s="138"/>
    </row>
    <row r="4862" spans="1:4" x14ac:dyDescent="0.2">
      <c r="A4862" s="158"/>
      <c r="D4862" s="138"/>
    </row>
    <row r="4863" spans="1:4" x14ac:dyDescent="0.2">
      <c r="A4863" s="158"/>
      <c r="D4863" s="138"/>
    </row>
    <row r="4864" spans="1:4" x14ac:dyDescent="0.2">
      <c r="A4864" s="158"/>
      <c r="D4864" s="138"/>
    </row>
    <row r="4865" spans="1:4" x14ac:dyDescent="0.2">
      <c r="A4865" s="158"/>
      <c r="D4865" s="138"/>
    </row>
    <row r="4866" spans="1:4" x14ac:dyDescent="0.2">
      <c r="A4866" s="158"/>
      <c r="D4866" s="138"/>
    </row>
    <row r="4867" spans="1:4" x14ac:dyDescent="0.2">
      <c r="A4867" s="158"/>
      <c r="D4867" s="138"/>
    </row>
    <row r="4868" spans="1:4" x14ac:dyDescent="0.2">
      <c r="A4868" s="158"/>
      <c r="D4868" s="138"/>
    </row>
    <row r="4869" spans="1:4" x14ac:dyDescent="0.2">
      <c r="A4869" s="158"/>
      <c r="D4869" s="138"/>
    </row>
    <row r="4870" spans="1:4" x14ac:dyDescent="0.2">
      <c r="A4870" s="158"/>
      <c r="D4870" s="138"/>
    </row>
    <row r="4871" spans="1:4" x14ac:dyDescent="0.2">
      <c r="A4871" s="158"/>
      <c r="D4871" s="138"/>
    </row>
    <row r="4872" spans="1:4" x14ac:dyDescent="0.2">
      <c r="A4872" s="158"/>
      <c r="D4872" s="138"/>
    </row>
    <row r="4873" spans="1:4" x14ac:dyDescent="0.2">
      <c r="A4873" s="158"/>
      <c r="D4873" s="138"/>
    </row>
    <row r="4874" spans="1:4" x14ac:dyDescent="0.2">
      <c r="A4874" s="158"/>
      <c r="D4874" s="138"/>
    </row>
    <row r="4875" spans="1:4" x14ac:dyDescent="0.2">
      <c r="A4875" s="158"/>
      <c r="D4875" s="138"/>
    </row>
    <row r="4876" spans="1:4" x14ac:dyDescent="0.2">
      <c r="A4876" s="158"/>
      <c r="D4876" s="138"/>
    </row>
    <row r="4877" spans="1:4" x14ac:dyDescent="0.2">
      <c r="A4877" s="158"/>
      <c r="D4877" s="138"/>
    </row>
    <row r="4878" spans="1:4" x14ac:dyDescent="0.2">
      <c r="A4878" s="158"/>
      <c r="D4878" s="138"/>
    </row>
    <row r="4879" spans="1:4" x14ac:dyDescent="0.2">
      <c r="A4879" s="158"/>
      <c r="D4879" s="138"/>
    </row>
    <row r="4880" spans="1:4" x14ac:dyDescent="0.2">
      <c r="A4880" s="158"/>
      <c r="D4880" s="138"/>
    </row>
    <row r="4881" spans="1:4" x14ac:dyDescent="0.2">
      <c r="A4881" s="158"/>
      <c r="D4881" s="138"/>
    </row>
    <row r="4882" spans="1:4" x14ac:dyDescent="0.2">
      <c r="A4882" s="158"/>
      <c r="D4882" s="138"/>
    </row>
    <row r="4883" spans="1:4" x14ac:dyDescent="0.2">
      <c r="A4883" s="158"/>
      <c r="D4883" s="138"/>
    </row>
    <row r="4884" spans="1:4" x14ac:dyDescent="0.2">
      <c r="A4884" s="158"/>
      <c r="D4884" s="138"/>
    </row>
    <row r="4885" spans="1:4" x14ac:dyDescent="0.2">
      <c r="A4885" s="158"/>
      <c r="D4885" s="138"/>
    </row>
    <row r="4886" spans="1:4" x14ac:dyDescent="0.2">
      <c r="A4886" s="158"/>
      <c r="D4886" s="138"/>
    </row>
    <row r="4887" spans="1:4" x14ac:dyDescent="0.2">
      <c r="A4887" s="158"/>
      <c r="D4887" s="138"/>
    </row>
    <row r="4888" spans="1:4" x14ac:dyDescent="0.2">
      <c r="A4888" s="158"/>
      <c r="D4888" s="138"/>
    </row>
    <row r="4889" spans="1:4" x14ac:dyDescent="0.2">
      <c r="A4889" s="158"/>
      <c r="D4889" s="138"/>
    </row>
    <row r="4890" spans="1:4" x14ac:dyDescent="0.2">
      <c r="A4890" s="158"/>
      <c r="D4890" s="138"/>
    </row>
    <row r="4891" spans="1:4" x14ac:dyDescent="0.2">
      <c r="A4891" s="158"/>
      <c r="D4891" s="138"/>
    </row>
    <row r="4892" spans="1:4" x14ac:dyDescent="0.2">
      <c r="A4892" s="158"/>
      <c r="D4892" s="138"/>
    </row>
    <row r="4893" spans="1:4" x14ac:dyDescent="0.2">
      <c r="A4893" s="158"/>
      <c r="D4893" s="138"/>
    </row>
    <row r="4894" spans="1:4" x14ac:dyDescent="0.2">
      <c r="A4894" s="158"/>
      <c r="D4894" s="138"/>
    </row>
    <row r="4895" spans="1:4" x14ac:dyDescent="0.2">
      <c r="A4895" s="158"/>
      <c r="D4895" s="138"/>
    </row>
    <row r="4896" spans="1:4" x14ac:dyDescent="0.2">
      <c r="A4896" s="158"/>
      <c r="D4896" s="138"/>
    </row>
    <row r="4897" spans="1:4" x14ac:dyDescent="0.2">
      <c r="A4897" s="158"/>
      <c r="D4897" s="138"/>
    </row>
    <row r="4898" spans="1:4" x14ac:dyDescent="0.2">
      <c r="A4898" s="158"/>
      <c r="D4898" s="138"/>
    </row>
    <row r="4899" spans="1:4" x14ac:dyDescent="0.2">
      <c r="A4899" s="158"/>
      <c r="D4899" s="138"/>
    </row>
    <row r="4900" spans="1:4" x14ac:dyDescent="0.2">
      <c r="A4900" s="158"/>
      <c r="D4900" s="138"/>
    </row>
    <row r="4901" spans="1:4" x14ac:dyDescent="0.2">
      <c r="A4901" s="158"/>
      <c r="D4901" s="138"/>
    </row>
    <row r="4902" spans="1:4" x14ac:dyDescent="0.2">
      <c r="A4902" s="158"/>
      <c r="D4902" s="138"/>
    </row>
    <row r="4903" spans="1:4" x14ac:dyDescent="0.2">
      <c r="A4903" s="158"/>
      <c r="D4903" s="138"/>
    </row>
    <row r="4904" spans="1:4" x14ac:dyDescent="0.2">
      <c r="A4904" s="158"/>
      <c r="D4904" s="138"/>
    </row>
    <row r="4905" spans="1:4" x14ac:dyDescent="0.2">
      <c r="A4905" s="158"/>
      <c r="D4905" s="138"/>
    </row>
    <row r="4906" spans="1:4" x14ac:dyDescent="0.2">
      <c r="A4906" s="158"/>
      <c r="D4906" s="138"/>
    </row>
    <row r="4907" spans="1:4" x14ac:dyDescent="0.2">
      <c r="A4907" s="158"/>
      <c r="D4907" s="138"/>
    </row>
    <row r="4908" spans="1:4" x14ac:dyDescent="0.2">
      <c r="A4908" s="158"/>
      <c r="D4908" s="138"/>
    </row>
    <row r="4909" spans="1:4" x14ac:dyDescent="0.2">
      <c r="A4909" s="158"/>
      <c r="D4909" s="138"/>
    </row>
    <row r="4910" spans="1:4" x14ac:dyDescent="0.2">
      <c r="A4910" s="158"/>
      <c r="D4910" s="138"/>
    </row>
    <row r="4911" spans="1:4" x14ac:dyDescent="0.2">
      <c r="A4911" s="158"/>
      <c r="D4911" s="138"/>
    </row>
    <row r="4912" spans="1:4" x14ac:dyDescent="0.2">
      <c r="A4912" s="158"/>
      <c r="D4912" s="138"/>
    </row>
    <row r="4913" spans="1:4" x14ac:dyDescent="0.2">
      <c r="A4913" s="158"/>
      <c r="D4913" s="138"/>
    </row>
    <row r="4914" spans="1:4" x14ac:dyDescent="0.2">
      <c r="A4914" s="158"/>
      <c r="D4914" s="138"/>
    </row>
    <row r="4915" spans="1:4" x14ac:dyDescent="0.2">
      <c r="A4915" s="158"/>
      <c r="D4915" s="138"/>
    </row>
    <row r="4916" spans="1:4" x14ac:dyDescent="0.2">
      <c r="A4916" s="158"/>
      <c r="D4916" s="138"/>
    </row>
    <row r="4917" spans="1:4" x14ac:dyDescent="0.2">
      <c r="A4917" s="158"/>
      <c r="D4917" s="138"/>
    </row>
    <row r="4918" spans="1:4" x14ac:dyDescent="0.2">
      <c r="A4918" s="158"/>
      <c r="D4918" s="138"/>
    </row>
    <row r="4919" spans="1:4" x14ac:dyDescent="0.2">
      <c r="A4919" s="158"/>
      <c r="D4919" s="138"/>
    </row>
    <row r="4920" spans="1:4" x14ac:dyDescent="0.2">
      <c r="A4920" s="158"/>
      <c r="D4920" s="138"/>
    </row>
    <row r="4921" spans="1:4" x14ac:dyDescent="0.2">
      <c r="A4921" s="158"/>
      <c r="D4921" s="138"/>
    </row>
    <row r="4922" spans="1:4" x14ac:dyDescent="0.2">
      <c r="A4922" s="158"/>
      <c r="D4922" s="138"/>
    </row>
    <row r="4923" spans="1:4" x14ac:dyDescent="0.2">
      <c r="A4923" s="158"/>
      <c r="D4923" s="138"/>
    </row>
    <row r="4924" spans="1:4" x14ac:dyDescent="0.2">
      <c r="A4924" s="158"/>
      <c r="D4924" s="138"/>
    </row>
    <row r="4925" spans="1:4" x14ac:dyDescent="0.2">
      <c r="A4925" s="158"/>
      <c r="D4925" s="138"/>
    </row>
    <row r="4926" spans="1:4" x14ac:dyDescent="0.2">
      <c r="A4926" s="158"/>
      <c r="D4926" s="138"/>
    </row>
    <row r="4927" spans="1:4" x14ac:dyDescent="0.2">
      <c r="A4927" s="158"/>
      <c r="D4927" s="138"/>
    </row>
    <row r="4928" spans="1:4" x14ac:dyDescent="0.2">
      <c r="A4928" s="158"/>
      <c r="D4928" s="138"/>
    </row>
    <row r="4929" spans="1:4" x14ac:dyDescent="0.2">
      <c r="A4929" s="158"/>
      <c r="D4929" s="138"/>
    </row>
    <row r="4930" spans="1:4" x14ac:dyDescent="0.2">
      <c r="A4930" s="158"/>
      <c r="D4930" s="138"/>
    </row>
    <row r="4931" spans="1:4" x14ac:dyDescent="0.2">
      <c r="A4931" s="158"/>
      <c r="D4931" s="138"/>
    </row>
    <row r="4932" spans="1:4" x14ac:dyDescent="0.2">
      <c r="A4932" s="158"/>
      <c r="D4932" s="138"/>
    </row>
    <row r="4933" spans="1:4" x14ac:dyDescent="0.2">
      <c r="A4933" s="158"/>
      <c r="D4933" s="138"/>
    </row>
    <row r="4934" spans="1:4" x14ac:dyDescent="0.2">
      <c r="A4934" s="158"/>
      <c r="D4934" s="138"/>
    </row>
    <row r="4935" spans="1:4" x14ac:dyDescent="0.2">
      <c r="A4935" s="158"/>
      <c r="D4935" s="138"/>
    </row>
    <row r="4936" spans="1:4" x14ac:dyDescent="0.2">
      <c r="A4936" s="158"/>
      <c r="D4936" s="138"/>
    </row>
    <row r="4937" spans="1:4" x14ac:dyDescent="0.2">
      <c r="A4937" s="158"/>
      <c r="D4937" s="138"/>
    </row>
    <row r="4938" spans="1:4" x14ac:dyDescent="0.2">
      <c r="A4938" s="158"/>
      <c r="D4938" s="138"/>
    </row>
    <row r="4939" spans="1:4" x14ac:dyDescent="0.2">
      <c r="A4939" s="158"/>
      <c r="D4939" s="138"/>
    </row>
    <row r="4940" spans="1:4" x14ac:dyDescent="0.2">
      <c r="A4940" s="158"/>
      <c r="D4940" s="138"/>
    </row>
    <row r="4941" spans="1:4" x14ac:dyDescent="0.2">
      <c r="A4941" s="158"/>
      <c r="D4941" s="138"/>
    </row>
    <row r="4942" spans="1:4" x14ac:dyDescent="0.2">
      <c r="A4942" s="158"/>
      <c r="D4942" s="138"/>
    </row>
    <row r="4943" spans="1:4" x14ac:dyDescent="0.2">
      <c r="A4943" s="158"/>
      <c r="D4943" s="138"/>
    </row>
    <row r="4944" spans="1:4" x14ac:dyDescent="0.2">
      <c r="A4944" s="158"/>
      <c r="D4944" s="138"/>
    </row>
    <row r="4945" spans="1:4" x14ac:dyDescent="0.2">
      <c r="A4945" s="158"/>
      <c r="D4945" s="138"/>
    </row>
    <row r="4946" spans="1:4" x14ac:dyDescent="0.2">
      <c r="A4946" s="158"/>
      <c r="D4946" s="138"/>
    </row>
    <row r="4947" spans="1:4" x14ac:dyDescent="0.2">
      <c r="A4947" s="158"/>
      <c r="D4947" s="138"/>
    </row>
    <row r="4948" spans="1:4" x14ac:dyDescent="0.2">
      <c r="A4948" s="158"/>
      <c r="D4948" s="138"/>
    </row>
    <row r="4949" spans="1:4" x14ac:dyDescent="0.2">
      <c r="A4949" s="158"/>
      <c r="D4949" s="138"/>
    </row>
    <row r="4950" spans="1:4" x14ac:dyDescent="0.2">
      <c r="A4950" s="158"/>
      <c r="D4950" s="138"/>
    </row>
    <row r="4951" spans="1:4" x14ac:dyDescent="0.2">
      <c r="A4951" s="158"/>
      <c r="D4951" s="138"/>
    </row>
    <row r="4952" spans="1:4" x14ac:dyDescent="0.2">
      <c r="A4952" s="158"/>
      <c r="D4952" s="138"/>
    </row>
    <row r="4953" spans="1:4" x14ac:dyDescent="0.2">
      <c r="A4953" s="158"/>
      <c r="D4953" s="138"/>
    </row>
    <row r="4954" spans="1:4" x14ac:dyDescent="0.2">
      <c r="A4954" s="158"/>
      <c r="D4954" s="138"/>
    </row>
    <row r="4955" spans="1:4" x14ac:dyDescent="0.2">
      <c r="A4955" s="158"/>
      <c r="D4955" s="138"/>
    </row>
    <row r="4956" spans="1:4" x14ac:dyDescent="0.2">
      <c r="A4956" s="158"/>
      <c r="D4956" s="138"/>
    </row>
    <row r="4957" spans="1:4" x14ac:dyDescent="0.2">
      <c r="A4957" s="158"/>
      <c r="D4957" s="138"/>
    </row>
    <row r="4958" spans="1:4" x14ac:dyDescent="0.2">
      <c r="A4958" s="158"/>
      <c r="D4958" s="138"/>
    </row>
    <row r="4959" spans="1:4" x14ac:dyDescent="0.2">
      <c r="A4959" s="158"/>
      <c r="D4959" s="138"/>
    </row>
    <row r="4960" spans="1:4" x14ac:dyDescent="0.2">
      <c r="A4960" s="158"/>
      <c r="D4960" s="138"/>
    </row>
    <row r="4961" spans="1:4" x14ac:dyDescent="0.2">
      <c r="A4961" s="158"/>
      <c r="D4961" s="138"/>
    </row>
    <row r="4962" spans="1:4" x14ac:dyDescent="0.2">
      <c r="A4962" s="158"/>
      <c r="D4962" s="138"/>
    </row>
    <row r="4963" spans="1:4" x14ac:dyDescent="0.2">
      <c r="A4963" s="158"/>
      <c r="D4963" s="138"/>
    </row>
    <row r="4964" spans="1:4" x14ac:dyDescent="0.2">
      <c r="A4964" s="158"/>
      <c r="D4964" s="138"/>
    </row>
    <row r="4965" spans="1:4" x14ac:dyDescent="0.2">
      <c r="A4965" s="158"/>
      <c r="D4965" s="138"/>
    </row>
    <row r="4966" spans="1:4" x14ac:dyDescent="0.2">
      <c r="A4966" s="158"/>
      <c r="D4966" s="138"/>
    </row>
    <row r="4967" spans="1:4" x14ac:dyDescent="0.2">
      <c r="A4967" s="158"/>
      <c r="D4967" s="138"/>
    </row>
    <row r="4968" spans="1:4" x14ac:dyDescent="0.2">
      <c r="A4968" s="158"/>
      <c r="D4968" s="138"/>
    </row>
    <row r="4969" spans="1:4" x14ac:dyDescent="0.2">
      <c r="A4969" s="158"/>
      <c r="D4969" s="138"/>
    </row>
    <row r="4970" spans="1:4" x14ac:dyDescent="0.2">
      <c r="A4970" s="158"/>
      <c r="D4970" s="138"/>
    </row>
    <row r="4971" spans="1:4" x14ac:dyDescent="0.2">
      <c r="A4971" s="158"/>
      <c r="D4971" s="138"/>
    </row>
    <row r="4972" spans="1:4" x14ac:dyDescent="0.2">
      <c r="A4972" s="158"/>
      <c r="D4972" s="138"/>
    </row>
    <row r="4973" spans="1:4" x14ac:dyDescent="0.2">
      <c r="A4973" s="158"/>
      <c r="D4973" s="138"/>
    </row>
    <row r="4974" spans="1:4" x14ac:dyDescent="0.2">
      <c r="A4974" s="158"/>
      <c r="D4974" s="138"/>
    </row>
    <row r="4975" spans="1:4" x14ac:dyDescent="0.2">
      <c r="A4975" s="158"/>
      <c r="D4975" s="138"/>
    </row>
    <row r="4976" spans="1:4" x14ac:dyDescent="0.2">
      <c r="A4976" s="158"/>
      <c r="D4976" s="138"/>
    </row>
    <row r="4977" spans="1:4" x14ac:dyDescent="0.2">
      <c r="A4977" s="158"/>
      <c r="D4977" s="138"/>
    </row>
    <row r="4978" spans="1:4" x14ac:dyDescent="0.2">
      <c r="A4978" s="158"/>
      <c r="D4978" s="138"/>
    </row>
    <row r="4979" spans="1:4" x14ac:dyDescent="0.2">
      <c r="A4979" s="158"/>
      <c r="D4979" s="138"/>
    </row>
    <row r="4980" spans="1:4" x14ac:dyDescent="0.2">
      <c r="A4980" s="158"/>
      <c r="D4980" s="138"/>
    </row>
    <row r="4981" spans="1:4" x14ac:dyDescent="0.2">
      <c r="A4981" s="158"/>
      <c r="D4981" s="138"/>
    </row>
    <row r="4982" spans="1:4" x14ac:dyDescent="0.2">
      <c r="A4982" s="158"/>
      <c r="D4982" s="138"/>
    </row>
    <row r="4983" spans="1:4" x14ac:dyDescent="0.2">
      <c r="A4983" s="158"/>
      <c r="D4983" s="138"/>
    </row>
    <row r="4984" spans="1:4" x14ac:dyDescent="0.2">
      <c r="A4984" s="158"/>
      <c r="D4984" s="138"/>
    </row>
    <row r="4985" spans="1:4" x14ac:dyDescent="0.2">
      <c r="A4985" s="158"/>
      <c r="D4985" s="138"/>
    </row>
    <row r="4986" spans="1:4" x14ac:dyDescent="0.2">
      <c r="A4986" s="158"/>
      <c r="D4986" s="138"/>
    </row>
    <row r="4987" spans="1:4" x14ac:dyDescent="0.2">
      <c r="A4987" s="158"/>
      <c r="D4987" s="138"/>
    </row>
    <row r="4988" spans="1:4" x14ac:dyDescent="0.2">
      <c r="A4988" s="158"/>
      <c r="D4988" s="138"/>
    </row>
    <row r="4989" spans="1:4" x14ac:dyDescent="0.2">
      <c r="A4989" s="158"/>
      <c r="D4989" s="138"/>
    </row>
    <row r="4990" spans="1:4" x14ac:dyDescent="0.2">
      <c r="A4990" s="158"/>
      <c r="D4990" s="138"/>
    </row>
  </sheetData>
  <mergeCells count="17">
    <mergeCell ref="B61:G61"/>
    <mergeCell ref="B31:G31"/>
    <mergeCell ref="B35:G35"/>
    <mergeCell ref="B37:G37"/>
    <mergeCell ref="B42:G42"/>
    <mergeCell ref="B44:G44"/>
    <mergeCell ref="C7:G7"/>
    <mergeCell ref="B13:G13"/>
    <mergeCell ref="B15:G15"/>
    <mergeCell ref="B17:G17"/>
    <mergeCell ref="B29:G29"/>
    <mergeCell ref="C6:G6"/>
    <mergeCell ref="A1:G1"/>
    <mergeCell ref="C2:G2"/>
    <mergeCell ref="C3:G3"/>
    <mergeCell ref="C4:G4"/>
    <mergeCell ref="C5:G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106"/>
  <sheetViews>
    <sheetView tabSelected="1" topLeftCell="A67" workbookViewId="0">
      <selection activeCell="L46" sqref="L46"/>
    </sheetView>
  </sheetViews>
  <sheetFormatPr defaultRowHeight="12.75" x14ac:dyDescent="0.2"/>
  <cols>
    <col min="9" max="9" width="13.85546875" customWidth="1"/>
    <col min="11" max="11" width="11.42578125" bestFit="1" customWidth="1"/>
  </cols>
  <sheetData>
    <row r="1" spans="1:9" ht="18" x14ac:dyDescent="0.2">
      <c r="A1" s="278" t="s">
        <v>41</v>
      </c>
      <c r="B1" s="279"/>
      <c r="C1" s="279"/>
      <c r="D1" s="279"/>
      <c r="E1" s="279"/>
      <c r="F1" s="279"/>
      <c r="G1" s="279"/>
      <c r="H1" s="279"/>
      <c r="I1" s="280"/>
    </row>
    <row r="2" spans="1:9" ht="15.75" x14ac:dyDescent="0.2">
      <c r="A2" s="89" t="s">
        <v>21</v>
      </c>
      <c r="B2" s="90"/>
      <c r="C2" s="91" t="s">
        <v>45</v>
      </c>
      <c r="D2" s="91" t="s">
        <v>44</v>
      </c>
      <c r="E2" s="92"/>
      <c r="F2" s="93"/>
      <c r="G2" s="92"/>
      <c r="H2" s="93"/>
      <c r="I2" s="85"/>
    </row>
    <row r="3" spans="1:9" x14ac:dyDescent="0.2">
      <c r="A3" s="94"/>
      <c r="B3" s="95"/>
      <c r="C3" s="96"/>
      <c r="D3" s="96"/>
      <c r="E3" s="97"/>
      <c r="F3" s="97"/>
      <c r="G3" s="95"/>
      <c r="H3" s="98"/>
      <c r="I3" s="86"/>
    </row>
    <row r="4" spans="1:9" x14ac:dyDescent="0.2">
      <c r="A4" s="94"/>
      <c r="B4" s="99"/>
      <c r="C4" s="100" t="s">
        <v>43</v>
      </c>
      <c r="D4" s="100" t="s">
        <v>44</v>
      </c>
      <c r="E4" s="101"/>
      <c r="F4" s="102"/>
      <c r="G4" s="101"/>
      <c r="H4" s="102"/>
      <c r="I4" s="87"/>
    </row>
    <row r="5" spans="1:9" x14ac:dyDescent="0.2">
      <c r="A5" s="56" t="s">
        <v>42</v>
      </c>
      <c r="B5" s="39"/>
      <c r="C5" s="53"/>
      <c r="D5" s="42"/>
      <c r="E5" s="42"/>
      <c r="F5" s="42"/>
      <c r="G5" s="43" t="s">
        <v>33</v>
      </c>
      <c r="H5" s="53"/>
      <c r="I5" s="57"/>
    </row>
    <row r="6" spans="1:9" x14ac:dyDescent="0.2">
      <c r="A6" s="58"/>
      <c r="B6" s="15"/>
      <c r="C6" s="23"/>
      <c r="D6" s="24"/>
      <c r="E6" s="24"/>
      <c r="F6" s="24"/>
      <c r="G6" s="16" t="s">
        <v>34</v>
      </c>
      <c r="H6" s="23"/>
      <c r="I6" s="59"/>
    </row>
    <row r="7" spans="1:9" x14ac:dyDescent="0.2">
      <c r="A7" s="60"/>
      <c r="B7" s="36"/>
      <c r="C7" s="54"/>
      <c r="D7" s="54"/>
      <c r="E7" s="44"/>
      <c r="F7" s="44"/>
      <c r="G7" s="44"/>
      <c r="H7" s="44"/>
      <c r="I7" s="61"/>
    </row>
    <row r="8" spans="1:9" x14ac:dyDescent="0.2">
      <c r="A8" s="55" t="s">
        <v>19</v>
      </c>
      <c r="B8" s="4"/>
      <c r="C8" s="25"/>
      <c r="D8" s="26"/>
      <c r="E8" s="26"/>
      <c r="F8" s="27"/>
      <c r="G8" s="16" t="s">
        <v>33</v>
      </c>
      <c r="H8" s="23"/>
      <c r="I8" s="59"/>
    </row>
    <row r="9" spans="1:9" x14ac:dyDescent="0.2">
      <c r="A9" s="62"/>
      <c r="B9" s="4"/>
      <c r="C9" s="25"/>
      <c r="D9" s="26"/>
      <c r="E9" s="26"/>
      <c r="F9" s="27"/>
      <c r="G9" s="16" t="s">
        <v>34</v>
      </c>
      <c r="H9" s="23"/>
      <c r="I9" s="59"/>
    </row>
    <row r="10" spans="1:9" x14ac:dyDescent="0.2">
      <c r="A10" s="63"/>
      <c r="B10" s="4"/>
      <c r="C10" s="23"/>
      <c r="D10" s="25"/>
      <c r="E10" s="24"/>
      <c r="F10" s="27"/>
      <c r="G10" s="27"/>
      <c r="H10" s="45"/>
      <c r="I10" s="59"/>
    </row>
    <row r="11" spans="1:9" x14ac:dyDescent="0.2">
      <c r="A11" s="56" t="s">
        <v>18</v>
      </c>
      <c r="B11" s="39"/>
      <c r="C11" s="281"/>
      <c r="D11" s="281"/>
      <c r="E11" s="281"/>
      <c r="F11" s="281"/>
      <c r="G11" s="43" t="s">
        <v>33</v>
      </c>
      <c r="H11" s="259"/>
      <c r="I11" s="57"/>
    </row>
    <row r="12" spans="1:9" x14ac:dyDescent="0.2">
      <c r="A12" s="58"/>
      <c r="B12" s="15"/>
      <c r="C12" s="282"/>
      <c r="D12" s="282"/>
      <c r="E12" s="282"/>
      <c r="F12" s="282"/>
      <c r="G12" s="16" t="s">
        <v>34</v>
      </c>
      <c r="H12" s="260"/>
      <c r="I12" s="59"/>
    </row>
    <row r="13" spans="1:9" x14ac:dyDescent="0.2">
      <c r="A13" s="60"/>
      <c r="B13" s="36"/>
      <c r="C13" s="258"/>
      <c r="D13" s="283"/>
      <c r="E13" s="283"/>
      <c r="F13" s="283"/>
      <c r="G13" s="283"/>
      <c r="H13" s="44"/>
      <c r="I13" s="61"/>
    </row>
    <row r="14" spans="1:9" x14ac:dyDescent="0.2">
      <c r="A14" s="64" t="s">
        <v>20</v>
      </c>
      <c r="B14" s="46"/>
      <c r="C14" s="47"/>
      <c r="D14" s="15"/>
      <c r="E14" s="15"/>
      <c r="F14" s="15"/>
      <c r="G14" s="16"/>
      <c r="H14" s="15"/>
      <c r="I14" s="65"/>
    </row>
    <row r="15" spans="1:9" x14ac:dyDescent="0.2">
      <c r="A15" s="63" t="s">
        <v>31</v>
      </c>
      <c r="B15" s="28"/>
      <c r="C15" s="19"/>
      <c r="D15" s="284"/>
      <c r="E15" s="284"/>
      <c r="F15" s="293"/>
      <c r="G15" s="293"/>
      <c r="H15" s="293" t="s">
        <v>28</v>
      </c>
      <c r="I15" s="294"/>
    </row>
    <row r="16" spans="1:9" ht="14.25" x14ac:dyDescent="0.2">
      <c r="A16" s="157" t="s">
        <v>23</v>
      </c>
      <c r="B16" s="29"/>
      <c r="C16" s="30"/>
      <c r="D16" s="274"/>
      <c r="E16" s="276"/>
      <c r="F16" s="274"/>
      <c r="G16" s="275"/>
      <c r="H16" s="276">
        <f>SUM(H60:H84)+H103</f>
        <v>0</v>
      </c>
      <c r="I16" s="275"/>
    </row>
    <row r="17" spans="1:9" ht="14.25" x14ac:dyDescent="0.2">
      <c r="A17" s="157" t="s">
        <v>24</v>
      </c>
      <c r="B17" s="29"/>
      <c r="C17" s="30"/>
      <c r="D17" s="274"/>
      <c r="E17" s="276"/>
      <c r="F17" s="274"/>
      <c r="G17" s="275"/>
      <c r="H17" s="276">
        <f>SUM(H85:H101)</f>
        <v>0</v>
      </c>
      <c r="I17" s="275"/>
    </row>
    <row r="18" spans="1:9" ht="14.25" x14ac:dyDescent="0.2">
      <c r="A18" s="157" t="s">
        <v>25</v>
      </c>
      <c r="B18" s="29"/>
      <c r="C18" s="30"/>
      <c r="D18" s="274"/>
      <c r="E18" s="276"/>
      <c r="F18" s="274"/>
      <c r="G18" s="275"/>
      <c r="H18" s="276">
        <f>H102</f>
        <v>0</v>
      </c>
      <c r="I18" s="275"/>
    </row>
    <row r="19" spans="1:9" ht="14.25" x14ac:dyDescent="0.2">
      <c r="A19" s="157" t="s">
        <v>154</v>
      </c>
      <c r="B19" s="29"/>
      <c r="C19" s="30"/>
      <c r="D19" s="274"/>
      <c r="E19" s="276"/>
      <c r="F19" s="274"/>
      <c r="G19" s="275"/>
      <c r="H19" s="276">
        <f>H104</f>
        <v>0</v>
      </c>
      <c r="I19" s="275"/>
    </row>
    <row r="20" spans="1:9" ht="14.25" x14ac:dyDescent="0.2">
      <c r="A20" s="157" t="s">
        <v>155</v>
      </c>
      <c r="B20" s="29"/>
      <c r="C20" s="30"/>
      <c r="D20" s="274"/>
      <c r="E20" s="276"/>
      <c r="F20" s="274"/>
      <c r="G20" s="275"/>
      <c r="H20" s="276">
        <f>H53</f>
        <v>0</v>
      </c>
      <c r="I20" s="275"/>
    </row>
    <row r="21" spans="1:9" ht="15" x14ac:dyDescent="0.2">
      <c r="A21" s="67" t="s">
        <v>28</v>
      </c>
      <c r="B21" s="31"/>
      <c r="C21" s="32"/>
      <c r="D21" s="290"/>
      <c r="E21" s="291"/>
      <c r="F21" s="290"/>
      <c r="G21" s="292"/>
      <c r="H21" s="291">
        <f>SUM(H16:I20)</f>
        <v>0</v>
      </c>
      <c r="I21" s="292"/>
    </row>
    <row r="22" spans="1:9" x14ac:dyDescent="0.2">
      <c r="A22" s="63" t="s">
        <v>32</v>
      </c>
      <c r="B22" s="12"/>
      <c r="C22" s="4"/>
      <c r="D22" s="33"/>
      <c r="E22" s="34"/>
      <c r="F22" s="15"/>
      <c r="G22" s="15"/>
      <c r="H22" s="15"/>
      <c r="I22" s="68"/>
    </row>
    <row r="23" spans="1:9" ht="15" x14ac:dyDescent="0.2">
      <c r="A23" s="69" t="s">
        <v>11</v>
      </c>
      <c r="B23" s="38"/>
      <c r="C23" s="39"/>
      <c r="D23" s="82">
        <v>15</v>
      </c>
      <c r="E23" s="40" t="s">
        <v>0</v>
      </c>
      <c r="F23" s="277">
        <f>F40</f>
        <v>0</v>
      </c>
      <c r="G23" s="277"/>
      <c r="H23" s="277"/>
      <c r="I23" s="70" t="str">
        <f t="shared" ref="I23:I28" si="0">Mena</f>
        <v>CZK</v>
      </c>
    </row>
    <row r="24" spans="1:9" ht="15" x14ac:dyDescent="0.2">
      <c r="A24" s="66" t="s">
        <v>12</v>
      </c>
      <c r="B24" s="29"/>
      <c r="C24" s="30"/>
      <c r="D24" s="83">
        <f>SazbaDPH1</f>
        <v>0</v>
      </c>
      <c r="E24" s="41" t="s">
        <v>0</v>
      </c>
      <c r="F24" s="289">
        <f>F23*D23/100</f>
        <v>0</v>
      </c>
      <c r="G24" s="289"/>
      <c r="H24" s="289"/>
      <c r="I24" s="71" t="str">
        <f t="shared" si="0"/>
        <v>CZK</v>
      </c>
    </row>
    <row r="25" spans="1:9" ht="15" x14ac:dyDescent="0.2">
      <c r="A25" s="66" t="s">
        <v>13</v>
      </c>
      <c r="B25" s="29"/>
      <c r="C25" s="30"/>
      <c r="D25" s="83">
        <v>21</v>
      </c>
      <c r="E25" s="41" t="s">
        <v>0</v>
      </c>
      <c r="F25" s="272">
        <f>F49+F50</f>
        <v>0</v>
      </c>
      <c r="G25" s="272"/>
      <c r="H25" s="272"/>
      <c r="I25" s="71" t="str">
        <f t="shared" si="0"/>
        <v>CZK</v>
      </c>
    </row>
    <row r="26" spans="1:9" ht="15" x14ac:dyDescent="0.2">
      <c r="A26" s="72" t="s">
        <v>14</v>
      </c>
      <c r="B26" s="35"/>
      <c r="C26" s="36"/>
      <c r="D26" s="84">
        <f>SazbaDPH2</f>
        <v>0</v>
      </c>
      <c r="E26" s="37" t="s">
        <v>0</v>
      </c>
      <c r="F26" s="285">
        <f>F25*D25/100</f>
        <v>0</v>
      </c>
      <c r="G26" s="285"/>
      <c r="H26" s="285"/>
      <c r="I26" s="73" t="str">
        <f t="shared" si="0"/>
        <v>CZK</v>
      </c>
    </row>
    <row r="27" spans="1:9" ht="15" x14ac:dyDescent="0.2">
      <c r="A27" s="74" t="s">
        <v>4</v>
      </c>
      <c r="B27" s="12"/>
      <c r="C27" s="14"/>
      <c r="D27" s="12"/>
      <c r="E27" s="13"/>
      <c r="F27" s="286">
        <v>7.0000000000000007E-2</v>
      </c>
      <c r="G27" s="286"/>
      <c r="H27" s="286"/>
      <c r="I27" s="68" t="str">
        <f t="shared" si="0"/>
        <v>CZK</v>
      </c>
    </row>
    <row r="28" spans="1:9" ht="15" customHeight="1" x14ac:dyDescent="0.2">
      <c r="A28" s="130" t="s">
        <v>22</v>
      </c>
      <c r="B28" s="131"/>
      <c r="C28" s="131"/>
      <c r="D28" s="132"/>
      <c r="E28" s="133"/>
      <c r="F28" s="287">
        <f>F23+F25</f>
        <v>0</v>
      </c>
      <c r="G28" s="288"/>
      <c r="H28" s="288"/>
      <c r="I28" s="134" t="str">
        <f t="shared" si="0"/>
        <v>CZK</v>
      </c>
    </row>
    <row r="29" spans="1:9" ht="16.5" x14ac:dyDescent="0.2">
      <c r="A29" s="130" t="s">
        <v>35</v>
      </c>
      <c r="B29" s="135"/>
      <c r="C29" s="135"/>
      <c r="D29" s="135"/>
      <c r="E29" s="135"/>
      <c r="F29" s="287">
        <f>F23+F24+F25+F26+F27</f>
        <v>7.0000000000000007E-2</v>
      </c>
      <c r="G29" s="287"/>
      <c r="H29" s="287"/>
      <c r="I29" s="136" t="s">
        <v>72</v>
      </c>
    </row>
    <row r="30" spans="1:9" x14ac:dyDescent="0.2">
      <c r="A30" s="62"/>
      <c r="B30" s="4"/>
      <c r="C30" s="4"/>
      <c r="D30" s="4"/>
      <c r="E30" s="4"/>
      <c r="F30" s="19"/>
      <c r="G30" s="4"/>
      <c r="H30" s="19"/>
      <c r="I30" s="75"/>
    </row>
    <row r="31" spans="1:9" x14ac:dyDescent="0.2">
      <c r="A31" s="62"/>
      <c r="B31" s="4"/>
      <c r="C31" s="4"/>
      <c r="D31" s="4"/>
      <c r="E31" s="4"/>
      <c r="F31" s="19"/>
      <c r="G31" s="4"/>
      <c r="H31" s="19"/>
      <c r="I31" s="75"/>
    </row>
    <row r="32" spans="1:9" x14ac:dyDescent="0.2">
      <c r="A32" s="76" t="s">
        <v>39</v>
      </c>
      <c r="B32" s="48"/>
      <c r="C32" s="49"/>
      <c r="D32" s="49"/>
      <c r="E32" s="11" t="s">
        <v>10</v>
      </c>
      <c r="F32" s="49"/>
      <c r="G32" s="50"/>
      <c r="H32" s="49"/>
      <c r="I32" s="75"/>
    </row>
    <row r="33" spans="1:11" x14ac:dyDescent="0.2">
      <c r="A33" s="62"/>
      <c r="B33" s="4"/>
      <c r="C33" s="4"/>
      <c r="D33" s="4"/>
      <c r="E33" s="4"/>
      <c r="F33" s="19"/>
      <c r="G33" s="4"/>
      <c r="H33" s="19"/>
      <c r="I33" s="75"/>
    </row>
    <row r="34" spans="1:11" x14ac:dyDescent="0.2">
      <c r="A34" s="77"/>
      <c r="B34" s="51"/>
      <c r="C34" s="51"/>
      <c r="D34" s="51"/>
      <c r="E34" s="17"/>
      <c r="F34" s="52"/>
      <c r="G34" s="51"/>
      <c r="H34" s="52"/>
      <c r="I34" s="78"/>
    </row>
    <row r="35" spans="1:11" x14ac:dyDescent="0.2">
      <c r="A35" s="62"/>
      <c r="B35" s="273" t="s">
        <v>2</v>
      </c>
      <c r="C35" s="273"/>
      <c r="D35" s="273"/>
      <c r="E35" s="4"/>
      <c r="F35" s="19"/>
      <c r="G35" s="257" t="s">
        <v>3</v>
      </c>
      <c r="H35" s="19"/>
      <c r="I35" s="75"/>
    </row>
    <row r="36" spans="1:11" x14ac:dyDescent="0.2">
      <c r="A36" s="79"/>
      <c r="B36" s="36"/>
      <c r="C36" s="36"/>
      <c r="D36" s="36"/>
      <c r="E36" s="36"/>
      <c r="F36" s="80"/>
      <c r="G36" s="36"/>
      <c r="H36" s="80"/>
      <c r="I36" s="81"/>
    </row>
    <row r="37" spans="1:11" ht="18" x14ac:dyDescent="0.25">
      <c r="A37" s="20" t="s">
        <v>15</v>
      </c>
      <c r="B37" s="3"/>
      <c r="C37" s="3"/>
      <c r="D37" s="3"/>
      <c r="E37" s="119"/>
      <c r="F37" s="119"/>
      <c r="G37" s="119"/>
      <c r="H37" s="119"/>
      <c r="I37" s="3"/>
    </row>
    <row r="38" spans="1:11" ht="29.25" x14ac:dyDescent="0.2">
      <c r="A38" s="107" t="s">
        <v>16</v>
      </c>
      <c r="B38" s="108" t="s">
        <v>5</v>
      </c>
      <c r="C38" s="108"/>
      <c r="D38" s="109"/>
      <c r="E38" s="120" t="str">
        <f>A23</f>
        <v>Základ pro sníženou DPH</v>
      </c>
      <c r="F38" s="120" t="str">
        <f>A25</f>
        <v>Základ pro základní DPH</v>
      </c>
      <c r="G38" s="121" t="s">
        <v>17</v>
      </c>
      <c r="H38" s="122" t="s">
        <v>1</v>
      </c>
      <c r="I38" s="110"/>
    </row>
    <row r="39" spans="1:11" x14ac:dyDescent="0.2">
      <c r="A39" s="112" t="s">
        <v>43</v>
      </c>
      <c r="B39" s="269" t="s">
        <v>44</v>
      </c>
      <c r="C39" s="269"/>
      <c r="D39" s="269"/>
      <c r="E39" s="123"/>
      <c r="F39" s="123">
        <f>F40+F49+F50</f>
        <v>0</v>
      </c>
      <c r="G39" s="124"/>
      <c r="H39" s="125">
        <f t="shared" ref="H39:H53" si="1">E39+F39+G39</f>
        <v>0</v>
      </c>
      <c r="I39" s="116"/>
    </row>
    <row r="40" spans="1:11" x14ac:dyDescent="0.2">
      <c r="A40" s="113" t="s">
        <v>46</v>
      </c>
      <c r="B40" s="269" t="s">
        <v>47</v>
      </c>
      <c r="C40" s="269"/>
      <c r="D40" s="269"/>
      <c r="E40" s="124"/>
      <c r="F40" s="124">
        <f>SUM(F41:F48)+F52+F53</f>
        <v>0</v>
      </c>
      <c r="G40" s="124"/>
      <c r="H40" s="125">
        <f t="shared" si="1"/>
        <v>0</v>
      </c>
      <c r="I40" s="116"/>
    </row>
    <row r="41" spans="1:11" ht="24" x14ac:dyDescent="0.2">
      <c r="A41" s="114" t="s">
        <v>48</v>
      </c>
      <c r="B41" s="269" t="s">
        <v>2874</v>
      </c>
      <c r="C41" s="269"/>
      <c r="D41" s="269"/>
      <c r="E41" s="124"/>
      <c r="F41" s="124">
        <f>'NEDOT-Stavba'!G41+'DOT-Stavba'!G41</f>
        <v>0</v>
      </c>
      <c r="G41" s="124"/>
      <c r="H41" s="125">
        <f t="shared" si="1"/>
        <v>0</v>
      </c>
      <c r="I41" s="116"/>
    </row>
    <row r="42" spans="1:11" ht="24" x14ac:dyDescent="0.2">
      <c r="A42" s="114" t="s">
        <v>50</v>
      </c>
      <c r="B42" s="269" t="s">
        <v>51</v>
      </c>
      <c r="C42" s="269"/>
      <c r="D42" s="269"/>
      <c r="E42" s="124">
        <f>'NEDOT-D.1.1.3'!AB10</f>
        <v>0</v>
      </c>
      <c r="F42" s="124">
        <f>'NEDOT-Stavba'!G42+'DOT-Stavba'!G42</f>
        <v>0</v>
      </c>
      <c r="G42" s="124"/>
      <c r="H42" s="125">
        <f t="shared" si="1"/>
        <v>0</v>
      </c>
      <c r="I42" s="116"/>
    </row>
    <row r="43" spans="1:11" ht="24" x14ac:dyDescent="0.2">
      <c r="A43" s="114" t="s">
        <v>52</v>
      </c>
      <c r="B43" s="269" t="s">
        <v>2873</v>
      </c>
      <c r="C43" s="269"/>
      <c r="D43" s="269"/>
      <c r="E43" s="124">
        <f>'NEDOT-D.1.4.1.1'!AB10</f>
        <v>0</v>
      </c>
      <c r="F43" s="124">
        <f>'NEDOT-Stavba'!G43+'DOT-Stavba'!G43</f>
        <v>0</v>
      </c>
      <c r="G43" s="124"/>
      <c r="H43" s="125">
        <f t="shared" si="1"/>
        <v>0</v>
      </c>
      <c r="I43" s="116"/>
    </row>
    <row r="44" spans="1:11" ht="24" x14ac:dyDescent="0.2">
      <c r="A44" s="114" t="s">
        <v>54</v>
      </c>
      <c r="B44" s="269" t="s">
        <v>55</v>
      </c>
      <c r="C44" s="269"/>
      <c r="D44" s="269"/>
      <c r="E44" s="124">
        <f>'NEDOT-D.1.4.1.2'!AB11</f>
        <v>0</v>
      </c>
      <c r="F44" s="124">
        <f>'NEDOT-Stavba'!G44+'DOT-Stavba'!G44</f>
        <v>0</v>
      </c>
      <c r="G44" s="124"/>
      <c r="H44" s="125">
        <f t="shared" si="1"/>
        <v>0</v>
      </c>
      <c r="I44" s="116"/>
    </row>
    <row r="45" spans="1:11" ht="24" x14ac:dyDescent="0.2">
      <c r="A45" s="114" t="s">
        <v>56</v>
      </c>
      <c r="B45" s="269" t="s">
        <v>2872</v>
      </c>
      <c r="C45" s="269"/>
      <c r="D45" s="269"/>
      <c r="E45" s="124">
        <f>'NEDOT-D.1.4.2'!AB10</f>
        <v>0</v>
      </c>
      <c r="F45" s="124">
        <f>'NEDOT-Stavba'!G45+'DOT-Stavba'!G45</f>
        <v>0</v>
      </c>
      <c r="G45" s="124"/>
      <c r="H45" s="125">
        <f t="shared" si="1"/>
        <v>0</v>
      </c>
      <c r="I45" s="116"/>
    </row>
    <row r="46" spans="1:11" ht="24" x14ac:dyDescent="0.2">
      <c r="A46" s="114" t="s">
        <v>58</v>
      </c>
      <c r="B46" s="269" t="s">
        <v>2875</v>
      </c>
      <c r="C46" s="269"/>
      <c r="D46" s="269"/>
      <c r="E46" s="124">
        <f>'NEDOT-D.1.4.3.1'!AB10</f>
        <v>0</v>
      </c>
      <c r="F46" s="124">
        <f>'NEDOT-Stavba'!G46+'DOT-Stavba'!G46</f>
        <v>0</v>
      </c>
      <c r="G46" s="124"/>
      <c r="H46" s="125">
        <f t="shared" si="1"/>
        <v>0</v>
      </c>
      <c r="I46" s="116"/>
    </row>
    <row r="47" spans="1:11" ht="24" x14ac:dyDescent="0.2">
      <c r="A47" s="114" t="s">
        <v>60</v>
      </c>
      <c r="B47" s="269" t="s">
        <v>61</v>
      </c>
      <c r="C47" s="269"/>
      <c r="D47" s="269"/>
      <c r="E47" s="124">
        <f>'NEDOT-D.1.4.3.2'!AB11</f>
        <v>0</v>
      </c>
      <c r="F47" s="124">
        <f>'NEDOT-Stavba'!G47+'DOT-Stavba'!G47</f>
        <v>0</v>
      </c>
      <c r="G47" s="124"/>
      <c r="H47" s="125">
        <f t="shared" si="1"/>
        <v>0</v>
      </c>
      <c r="I47" s="116"/>
    </row>
    <row r="48" spans="1:11" ht="24" x14ac:dyDescent="0.2">
      <c r="A48" s="114" t="s">
        <v>62</v>
      </c>
      <c r="B48" s="269" t="s">
        <v>2876</v>
      </c>
      <c r="C48" s="269"/>
      <c r="D48" s="269"/>
      <c r="E48" s="124">
        <f>'NEDOT-D.1.4.4'!AB12</f>
        <v>0</v>
      </c>
      <c r="F48" s="124">
        <f>'NEDOT-Stavba'!G48+'DOT-Stavba'!G48</f>
        <v>0</v>
      </c>
      <c r="G48" s="124"/>
      <c r="H48" s="125">
        <f t="shared" si="1"/>
        <v>0</v>
      </c>
      <c r="I48" s="116"/>
      <c r="K48" s="254"/>
    </row>
    <row r="49" spans="1:9" x14ac:dyDescent="0.2">
      <c r="A49" s="113" t="s">
        <v>64</v>
      </c>
      <c r="B49" s="269" t="s">
        <v>65</v>
      </c>
      <c r="C49" s="269"/>
      <c r="D49" s="269"/>
      <c r="E49" s="124">
        <f>'NEDOT-D.2'!AB83</f>
        <v>0</v>
      </c>
      <c r="F49" s="124">
        <f>'NEDOT-Stavba'!G49</f>
        <v>0</v>
      </c>
      <c r="G49" s="124"/>
      <c r="H49" s="125">
        <f t="shared" si="1"/>
        <v>0</v>
      </c>
      <c r="I49" s="116"/>
    </row>
    <row r="50" spans="1:9" x14ac:dyDescent="0.2">
      <c r="A50" s="113" t="s">
        <v>66</v>
      </c>
      <c r="B50" s="269" t="s">
        <v>67</v>
      </c>
      <c r="C50" s="269"/>
      <c r="D50" s="269"/>
      <c r="E50" s="124"/>
      <c r="F50" s="124">
        <f>'NEDOT-Stavba'!G50</f>
        <v>0</v>
      </c>
      <c r="G50" s="124"/>
      <c r="H50" s="125">
        <f t="shared" si="1"/>
        <v>0</v>
      </c>
      <c r="I50" s="116"/>
    </row>
    <row r="51" spans="1:9" x14ac:dyDescent="0.2">
      <c r="A51" s="114" t="s">
        <v>68</v>
      </c>
      <c r="B51" s="269" t="s">
        <v>67</v>
      </c>
      <c r="C51" s="269"/>
      <c r="D51" s="269"/>
      <c r="E51" s="124"/>
      <c r="F51" s="124">
        <f>'NEDOT-Stavba'!G51</f>
        <v>0</v>
      </c>
      <c r="G51" s="124"/>
      <c r="H51" s="125">
        <f t="shared" si="1"/>
        <v>0</v>
      </c>
      <c r="I51" s="116"/>
    </row>
    <row r="52" spans="1:9" x14ac:dyDescent="0.2">
      <c r="A52" s="113" t="s">
        <v>69</v>
      </c>
      <c r="B52" s="269" t="s">
        <v>70</v>
      </c>
      <c r="C52" s="269"/>
      <c r="D52" s="269"/>
      <c r="E52" s="124">
        <f>'NEDOT-OVN'!AB27</f>
        <v>0</v>
      </c>
      <c r="F52" s="124">
        <f>'NEDOT-Stavba'!G52+'DOT-Stavba'!G49</f>
        <v>0</v>
      </c>
      <c r="G52" s="124"/>
      <c r="H52" s="125">
        <f t="shared" si="1"/>
        <v>0</v>
      </c>
      <c r="I52" s="116"/>
    </row>
    <row r="53" spans="1:9" x14ac:dyDescent="0.2">
      <c r="A53" s="115" t="s">
        <v>69</v>
      </c>
      <c r="B53" s="269" t="s">
        <v>70</v>
      </c>
      <c r="C53" s="269"/>
      <c r="D53" s="269"/>
      <c r="E53" s="126">
        <f>'NEDOT-OVN'!AB27</f>
        <v>0</v>
      </c>
      <c r="F53" s="126">
        <f>'NEDOT-Stavba'!G53+'DOT-Stavba'!G50</f>
        <v>0</v>
      </c>
      <c r="G53" s="126"/>
      <c r="H53" s="127">
        <f t="shared" si="1"/>
        <v>0</v>
      </c>
      <c r="I53" s="117"/>
    </row>
    <row r="54" spans="1:9" x14ac:dyDescent="0.2">
      <c r="A54" s="270" t="s">
        <v>71</v>
      </c>
      <c r="B54" s="271"/>
      <c r="C54" s="271"/>
      <c r="D54" s="271"/>
      <c r="E54" s="128" t="e">
        <f>SUMIF(#REF!,"=1",E39:E53)</f>
        <v>#REF!</v>
      </c>
      <c r="F54" s="128" t="e">
        <f>SUMIF(#REF!,"=1",F39:F53)</f>
        <v>#REF!</v>
      </c>
      <c r="G54" s="128" t="e">
        <f>SUMIF(#REF!,"=1",G39:G53)</f>
        <v>#REF!</v>
      </c>
      <c r="H54" s="129"/>
      <c r="I54" s="118"/>
    </row>
    <row r="55" spans="1:9" x14ac:dyDescent="0.2">
      <c r="F55" s="1"/>
      <c r="H55" s="1"/>
      <c r="I55" s="1"/>
    </row>
    <row r="56" spans="1:9" x14ac:dyDescent="0.2">
      <c r="A56" t="s">
        <v>2869</v>
      </c>
      <c r="C56" t="s">
        <v>2870</v>
      </c>
      <c r="F56" s="1"/>
      <c r="H56" s="1"/>
      <c r="I56" s="1"/>
    </row>
    <row r="57" spans="1:9" x14ac:dyDescent="0.2">
      <c r="F57" s="1"/>
      <c r="H57" s="1"/>
      <c r="I57" s="1"/>
    </row>
    <row r="58" spans="1:9" ht="15.75" x14ac:dyDescent="0.25">
      <c r="A58" s="137" t="s">
        <v>73</v>
      </c>
      <c r="F58" s="1"/>
      <c r="H58" s="1"/>
      <c r="I58" s="1"/>
    </row>
    <row r="59" spans="1:9" x14ac:dyDescent="0.2">
      <c r="A59" s="140" t="s">
        <v>16</v>
      </c>
      <c r="B59" s="109" t="s">
        <v>5</v>
      </c>
      <c r="C59" s="109"/>
      <c r="D59" s="109"/>
      <c r="E59" s="141" t="s">
        <v>74</v>
      </c>
      <c r="F59" s="142"/>
      <c r="G59" s="142"/>
      <c r="H59" s="143" t="s">
        <v>28</v>
      </c>
      <c r="I59" s="143" t="s">
        <v>0</v>
      </c>
    </row>
    <row r="60" spans="1:9" x14ac:dyDescent="0.2">
      <c r="A60" s="112" t="s">
        <v>75</v>
      </c>
      <c r="B60" s="269" t="s">
        <v>76</v>
      </c>
      <c r="C60" s="269"/>
      <c r="D60" s="269"/>
      <c r="E60" s="144" t="s">
        <v>23</v>
      </c>
      <c r="F60" s="123"/>
      <c r="G60" s="123"/>
      <c r="H60" s="151">
        <f>'NEDOT-Stavba'!I60+'DOT-Stavba'!I57</f>
        <v>0</v>
      </c>
      <c r="I60" s="148" t="str">
        <f>IF(H106=0,"",H60/H106*100)</f>
        <v/>
      </c>
    </row>
    <row r="61" spans="1:9" x14ac:dyDescent="0.2">
      <c r="A61" s="112" t="s">
        <v>77</v>
      </c>
      <c r="B61" s="269" t="s">
        <v>78</v>
      </c>
      <c r="C61" s="269"/>
      <c r="D61" s="269"/>
      <c r="E61" s="144" t="s">
        <v>23</v>
      </c>
      <c r="F61" s="123"/>
      <c r="G61" s="123"/>
      <c r="H61" s="151">
        <f>'NEDOT-Stavba'!I61</f>
        <v>0</v>
      </c>
      <c r="I61" s="148" t="str">
        <f>IF(H106=0,"",H61/H106*100)</f>
        <v/>
      </c>
    </row>
    <row r="62" spans="1:9" x14ac:dyDescent="0.2">
      <c r="A62" s="112" t="s">
        <v>79</v>
      </c>
      <c r="B62" s="269" t="s">
        <v>80</v>
      </c>
      <c r="C62" s="269"/>
      <c r="D62" s="269"/>
      <c r="E62" s="144" t="s">
        <v>23</v>
      </c>
      <c r="F62" s="123"/>
      <c r="G62" s="123"/>
      <c r="H62" s="151">
        <f>'NEDOT-Stavba'!I62</f>
        <v>0</v>
      </c>
      <c r="I62" s="148" t="str">
        <f>IF(H106=0,"",H62/H106*100)</f>
        <v/>
      </c>
    </row>
    <row r="63" spans="1:9" x14ac:dyDescent="0.2">
      <c r="A63" s="112" t="s">
        <v>81</v>
      </c>
      <c r="B63" s="269" t="s">
        <v>82</v>
      </c>
      <c r="C63" s="269"/>
      <c r="D63" s="269"/>
      <c r="E63" s="144" t="s">
        <v>23</v>
      </c>
      <c r="F63" s="123"/>
      <c r="G63" s="123"/>
      <c r="H63" s="151">
        <f>'NEDOT-Stavba'!I63+'DOT-Stavba'!I58</f>
        <v>0</v>
      </c>
      <c r="I63" s="148" t="str">
        <f>IF(H106=0,"",H63/H106*100)</f>
        <v/>
      </c>
    </row>
    <row r="64" spans="1:9" x14ac:dyDescent="0.2">
      <c r="A64" s="112" t="s">
        <v>83</v>
      </c>
      <c r="B64" s="269" t="s">
        <v>84</v>
      </c>
      <c r="C64" s="269"/>
      <c r="D64" s="269"/>
      <c r="E64" s="144" t="s">
        <v>23</v>
      </c>
      <c r="F64" s="123"/>
      <c r="G64" s="123"/>
      <c r="H64" s="151">
        <f>'NEDOT-Stavba'!I64+'DOT-Stavba'!I59</f>
        <v>0</v>
      </c>
      <c r="I64" s="148" t="str">
        <f>IF(H106=0,"",H64/H106*100)</f>
        <v/>
      </c>
    </row>
    <row r="65" spans="1:9" x14ac:dyDescent="0.2">
      <c r="A65" s="112" t="s">
        <v>85</v>
      </c>
      <c r="B65" s="269" t="s">
        <v>86</v>
      </c>
      <c r="C65" s="269"/>
      <c r="D65" s="269"/>
      <c r="E65" s="144" t="s">
        <v>23</v>
      </c>
      <c r="F65" s="123"/>
      <c r="G65" s="123"/>
      <c r="H65" s="151">
        <f>'NEDOT-Stavba'!I65+'DOT-Stavba'!I60</f>
        <v>0</v>
      </c>
      <c r="I65" s="148" t="str">
        <f>IF(H106=0,"",H65/H106*100)</f>
        <v/>
      </c>
    </row>
    <row r="66" spans="1:9" x14ac:dyDescent="0.2">
      <c r="A66" s="112" t="s">
        <v>217</v>
      </c>
      <c r="B66" s="269" t="s">
        <v>1522</v>
      </c>
      <c r="C66" s="269"/>
      <c r="D66" s="269"/>
      <c r="E66" s="144" t="s">
        <v>23</v>
      </c>
      <c r="F66" s="123"/>
      <c r="G66" s="123"/>
      <c r="H66" s="151">
        <f>'NEDOT-Stavba'!I66+'DOT-Stavba'!I61</f>
        <v>0</v>
      </c>
      <c r="I66" s="148"/>
    </row>
    <row r="67" spans="1:9" x14ac:dyDescent="0.2">
      <c r="A67" s="112" t="s">
        <v>87</v>
      </c>
      <c r="B67" s="269" t="s">
        <v>88</v>
      </c>
      <c r="C67" s="269"/>
      <c r="D67" s="269"/>
      <c r="E67" s="144" t="s">
        <v>23</v>
      </c>
      <c r="F67" s="123"/>
      <c r="G67" s="123"/>
      <c r="H67" s="151">
        <f>'NEDOT-Stavba'!I67</f>
        <v>0</v>
      </c>
      <c r="I67" s="148" t="str">
        <f>IF(H106=0,"",H67/H106*100)</f>
        <v/>
      </c>
    </row>
    <row r="68" spans="1:9" x14ac:dyDescent="0.2">
      <c r="A68" s="112" t="s">
        <v>89</v>
      </c>
      <c r="B68" s="269" t="s">
        <v>90</v>
      </c>
      <c r="C68" s="269"/>
      <c r="D68" s="269"/>
      <c r="E68" s="144" t="s">
        <v>23</v>
      </c>
      <c r="F68" s="123"/>
      <c r="G68" s="123"/>
      <c r="H68" s="151">
        <f>'NEDOT-Stavba'!I68</f>
        <v>0</v>
      </c>
      <c r="I68" s="148" t="str">
        <f>IF(H106=0,"",H68/H106*100)</f>
        <v/>
      </c>
    </row>
    <row r="69" spans="1:9" x14ac:dyDescent="0.2">
      <c r="A69" s="112" t="s">
        <v>1529</v>
      </c>
      <c r="B69" s="269" t="s">
        <v>1530</v>
      </c>
      <c r="C69" s="269"/>
      <c r="D69" s="269"/>
      <c r="E69" s="144" t="s">
        <v>23</v>
      </c>
      <c r="F69" s="123"/>
      <c r="G69" s="123"/>
      <c r="H69" s="151">
        <f>'NEDOT-Stavba'!I69+'DOT-Stavba'!I62</f>
        <v>0</v>
      </c>
      <c r="I69" s="148"/>
    </row>
    <row r="70" spans="1:9" x14ac:dyDescent="0.2">
      <c r="A70" s="112" t="s">
        <v>91</v>
      </c>
      <c r="B70" s="269" t="s">
        <v>92</v>
      </c>
      <c r="C70" s="269"/>
      <c r="D70" s="269"/>
      <c r="E70" s="144" t="s">
        <v>23</v>
      </c>
      <c r="F70" s="123"/>
      <c r="G70" s="123"/>
      <c r="H70" s="151">
        <f>'NEDOT-Stavba'!I70</f>
        <v>0</v>
      </c>
      <c r="I70" s="148" t="str">
        <f>IF(H106=0,"",H70/H106*100)</f>
        <v/>
      </c>
    </row>
    <row r="71" spans="1:9" x14ac:dyDescent="0.2">
      <c r="A71" s="112" t="s">
        <v>93</v>
      </c>
      <c r="B71" s="269" t="s">
        <v>94</v>
      </c>
      <c r="C71" s="269"/>
      <c r="D71" s="269"/>
      <c r="E71" s="144" t="s">
        <v>23</v>
      </c>
      <c r="F71" s="123"/>
      <c r="G71" s="123"/>
      <c r="H71" s="151">
        <f>'NEDOT-Stavba'!I71+'DOT-Stavba'!I63</f>
        <v>0</v>
      </c>
      <c r="I71" s="148" t="str">
        <f>IF(H106=0,"",H71/H106*100)</f>
        <v/>
      </c>
    </row>
    <row r="72" spans="1:9" x14ac:dyDescent="0.2">
      <c r="A72" s="112" t="s">
        <v>1575</v>
      </c>
      <c r="B72" s="269" t="s">
        <v>1576</v>
      </c>
      <c r="C72" s="269"/>
      <c r="D72" s="269"/>
      <c r="E72" s="144" t="s">
        <v>23</v>
      </c>
      <c r="F72" s="123"/>
      <c r="G72" s="123"/>
      <c r="H72" s="151">
        <f>'NEDOT-Stavba'!I72+'DOT-Stavba'!I64</f>
        <v>0</v>
      </c>
      <c r="I72" s="148"/>
    </row>
    <row r="73" spans="1:9" x14ac:dyDescent="0.2">
      <c r="A73" s="112" t="s">
        <v>95</v>
      </c>
      <c r="B73" s="269" t="s">
        <v>96</v>
      </c>
      <c r="C73" s="269"/>
      <c r="D73" s="269"/>
      <c r="E73" s="144" t="s">
        <v>23</v>
      </c>
      <c r="F73" s="123"/>
      <c r="G73" s="123"/>
      <c r="H73" s="151">
        <f>'NEDOT-Stavba'!I73+'DOT-Stavba'!I65</f>
        <v>0</v>
      </c>
      <c r="I73" s="148" t="str">
        <f>IF(H106=0,"",H73/H106*100)</f>
        <v/>
      </c>
    </row>
    <row r="74" spans="1:9" x14ac:dyDescent="0.2">
      <c r="A74" s="112" t="s">
        <v>97</v>
      </c>
      <c r="B74" s="269" t="s">
        <v>98</v>
      </c>
      <c r="C74" s="269"/>
      <c r="D74" s="269"/>
      <c r="E74" s="144" t="s">
        <v>23</v>
      </c>
      <c r="F74" s="123"/>
      <c r="G74" s="123"/>
      <c r="H74" s="151">
        <f>'NEDOT-Stavba'!I74+'DOT-Stavba'!I66</f>
        <v>0</v>
      </c>
      <c r="I74" s="148" t="str">
        <f>IF(H106=0,"",H74/H106*100)</f>
        <v/>
      </c>
    </row>
    <row r="75" spans="1:9" x14ac:dyDescent="0.2">
      <c r="A75" s="112" t="s">
        <v>99</v>
      </c>
      <c r="B75" s="269" t="s">
        <v>100</v>
      </c>
      <c r="C75" s="269"/>
      <c r="D75" s="269"/>
      <c r="E75" s="144" t="s">
        <v>23</v>
      </c>
      <c r="F75" s="123"/>
      <c r="G75" s="123"/>
      <c r="H75" s="151">
        <f>'NEDOT-Stavba'!I75+'DOT-Stavba'!I67</f>
        <v>0</v>
      </c>
      <c r="I75" s="148" t="str">
        <f>IF(H106=0,"",H75/H106*100)</f>
        <v/>
      </c>
    </row>
    <row r="76" spans="1:9" x14ac:dyDescent="0.2">
      <c r="A76" s="112" t="s">
        <v>101</v>
      </c>
      <c r="B76" s="269" t="s">
        <v>102</v>
      </c>
      <c r="C76" s="269"/>
      <c r="D76" s="269"/>
      <c r="E76" s="144" t="s">
        <v>23</v>
      </c>
      <c r="F76" s="123"/>
      <c r="G76" s="123"/>
      <c r="H76" s="151">
        <f>'NEDOT-Stavba'!I76</f>
        <v>0</v>
      </c>
      <c r="I76" s="148" t="str">
        <f>IF(H106=0,"",H76/H106*100)</f>
        <v/>
      </c>
    </row>
    <row r="77" spans="1:9" x14ac:dyDescent="0.2">
      <c r="A77" s="112" t="s">
        <v>103</v>
      </c>
      <c r="B77" s="269" t="s">
        <v>104</v>
      </c>
      <c r="C77" s="269"/>
      <c r="D77" s="269"/>
      <c r="E77" s="144" t="s">
        <v>23</v>
      </c>
      <c r="F77" s="123"/>
      <c r="G77" s="123"/>
      <c r="H77" s="151">
        <f>'NEDOT-Stavba'!I77</f>
        <v>0</v>
      </c>
      <c r="I77" s="148" t="str">
        <f>IF(H106=0,"",H77/H106*100)</f>
        <v/>
      </c>
    </row>
    <row r="78" spans="1:9" x14ac:dyDescent="0.2">
      <c r="A78" s="112" t="s">
        <v>105</v>
      </c>
      <c r="B78" s="269" t="s">
        <v>106</v>
      </c>
      <c r="C78" s="269"/>
      <c r="D78" s="269"/>
      <c r="E78" s="144" t="s">
        <v>23</v>
      </c>
      <c r="F78" s="123"/>
      <c r="G78" s="123"/>
      <c r="H78" s="151">
        <f>'NEDOT-Stavba'!I78+'DOT-Stavba'!I68</f>
        <v>0</v>
      </c>
      <c r="I78" s="148" t="str">
        <f>IF(H106=0,"",H78/H106*100)</f>
        <v/>
      </c>
    </row>
    <row r="79" spans="1:9" x14ac:dyDescent="0.2">
      <c r="A79" s="112" t="s">
        <v>107</v>
      </c>
      <c r="B79" s="269" t="s">
        <v>108</v>
      </c>
      <c r="C79" s="269"/>
      <c r="D79" s="269"/>
      <c r="E79" s="144" t="s">
        <v>23</v>
      </c>
      <c r="F79" s="123"/>
      <c r="G79" s="123"/>
      <c r="H79" s="151">
        <f>'NEDOT-Stavba'!I79+'DOT-Stavba'!I69</f>
        <v>0</v>
      </c>
      <c r="I79" s="148" t="str">
        <f>IF(H106=0,"",H79/H106*100)</f>
        <v/>
      </c>
    </row>
    <row r="80" spans="1:9" x14ac:dyDescent="0.2">
      <c r="A80" s="112" t="s">
        <v>109</v>
      </c>
      <c r="B80" s="269" t="s">
        <v>110</v>
      </c>
      <c r="C80" s="269"/>
      <c r="D80" s="269"/>
      <c r="E80" s="144" t="s">
        <v>23</v>
      </c>
      <c r="F80" s="123"/>
      <c r="G80" s="123"/>
      <c r="H80" s="151">
        <f>'NEDOT-Stavba'!I80+'DOT-Stavba'!I70</f>
        <v>0</v>
      </c>
      <c r="I80" s="148" t="str">
        <f>IF(H106=0,"",H80/H106*100)</f>
        <v/>
      </c>
    </row>
    <row r="81" spans="1:9" x14ac:dyDescent="0.2">
      <c r="A81" s="112" t="s">
        <v>111</v>
      </c>
      <c r="B81" s="269" t="s">
        <v>112</v>
      </c>
      <c r="C81" s="269"/>
      <c r="D81" s="269"/>
      <c r="E81" s="144" t="s">
        <v>23</v>
      </c>
      <c r="F81" s="123"/>
      <c r="G81" s="123"/>
      <c r="H81" s="151">
        <f>'NEDOT-Stavba'!I81+'DOT-Stavba'!I71</f>
        <v>0</v>
      </c>
      <c r="I81" s="148" t="str">
        <f>IF(H106=0,"",H81/H106*100)</f>
        <v/>
      </c>
    </row>
    <row r="82" spans="1:9" x14ac:dyDescent="0.2">
      <c r="A82" s="112" t="s">
        <v>113</v>
      </c>
      <c r="B82" s="269" t="s">
        <v>114</v>
      </c>
      <c r="C82" s="269"/>
      <c r="D82" s="269"/>
      <c r="E82" s="144" t="s">
        <v>23</v>
      </c>
      <c r="F82" s="123"/>
      <c r="G82" s="123"/>
      <c r="H82" s="151">
        <f>'NEDOT-Stavba'!I82+'DOT-Stavba'!I72</f>
        <v>0</v>
      </c>
      <c r="I82" s="148" t="str">
        <f>IF(H106=0,"",H82/H106*100)</f>
        <v/>
      </c>
    </row>
    <row r="83" spans="1:9" x14ac:dyDescent="0.2">
      <c r="A83" s="112" t="s">
        <v>115</v>
      </c>
      <c r="B83" s="269" t="s">
        <v>116</v>
      </c>
      <c r="C83" s="269"/>
      <c r="D83" s="269"/>
      <c r="E83" s="144" t="s">
        <v>23</v>
      </c>
      <c r="F83" s="123"/>
      <c r="G83" s="123"/>
      <c r="H83" s="151">
        <f>'NEDOT-Stavba'!I83+'DOT-Stavba'!I73</f>
        <v>0</v>
      </c>
      <c r="I83" s="148" t="str">
        <f>IF(H106=0,"",H83/H106*100)</f>
        <v/>
      </c>
    </row>
    <row r="84" spans="1:9" x14ac:dyDescent="0.2">
      <c r="A84" s="112" t="s">
        <v>117</v>
      </c>
      <c r="B84" s="269" t="s">
        <v>118</v>
      </c>
      <c r="C84" s="269"/>
      <c r="D84" s="269"/>
      <c r="E84" s="144" t="s">
        <v>23</v>
      </c>
      <c r="F84" s="123"/>
      <c r="G84" s="123"/>
      <c r="H84" s="151">
        <f>'NEDOT-Stavba'!I84+'DOT-Stavba'!I74</f>
        <v>0</v>
      </c>
      <c r="I84" s="148" t="str">
        <f>IF(H106=0,"",H84/H106*100)</f>
        <v/>
      </c>
    </row>
    <row r="85" spans="1:9" x14ac:dyDescent="0.2">
      <c r="A85" s="112" t="s">
        <v>119</v>
      </c>
      <c r="B85" s="269" t="s">
        <v>120</v>
      </c>
      <c r="C85" s="269"/>
      <c r="D85" s="269"/>
      <c r="E85" s="144" t="s">
        <v>24</v>
      </c>
      <c r="F85" s="123"/>
      <c r="G85" s="123"/>
      <c r="H85" s="151">
        <f>'NEDOT-Stavba'!I85+'DOT-Stavba'!I75</f>
        <v>0</v>
      </c>
      <c r="I85" s="148" t="str">
        <f>IF(H106=0,"",H85/H106*100)</f>
        <v/>
      </c>
    </row>
    <row r="86" spans="1:9" x14ac:dyDescent="0.2">
      <c r="A86" s="112" t="s">
        <v>1834</v>
      </c>
      <c r="B86" s="269" t="s">
        <v>1835</v>
      </c>
      <c r="C86" s="269"/>
      <c r="D86" s="269"/>
      <c r="E86" s="144" t="s">
        <v>24</v>
      </c>
      <c r="F86" s="123"/>
      <c r="G86" s="123"/>
      <c r="H86" s="151">
        <f>'NEDOT-Stavba'!I86+'DOT-Stavba'!I76</f>
        <v>0</v>
      </c>
      <c r="I86" s="148"/>
    </row>
    <row r="87" spans="1:9" x14ac:dyDescent="0.2">
      <c r="A87" s="112" t="s">
        <v>121</v>
      </c>
      <c r="B87" s="269" t="s">
        <v>122</v>
      </c>
      <c r="C87" s="269"/>
      <c r="D87" s="269"/>
      <c r="E87" s="144" t="s">
        <v>24</v>
      </c>
      <c r="F87" s="123"/>
      <c r="G87" s="123"/>
      <c r="H87" s="151">
        <f>'NEDOT-Stavba'!I87+'DOT-Stavba'!I77</f>
        <v>0</v>
      </c>
      <c r="I87" s="148" t="str">
        <f>IF(H106=0,"",H87/H106*100)</f>
        <v/>
      </c>
    </row>
    <row r="88" spans="1:9" x14ac:dyDescent="0.2">
      <c r="A88" s="112" t="s">
        <v>123</v>
      </c>
      <c r="B88" s="269" t="s">
        <v>124</v>
      </c>
      <c r="C88" s="269"/>
      <c r="D88" s="269"/>
      <c r="E88" s="144" t="s">
        <v>24</v>
      </c>
      <c r="F88" s="123"/>
      <c r="G88" s="123"/>
      <c r="H88" s="151">
        <f>'NEDOT-Stavba'!I88+'DOT-Stavba'!I78</f>
        <v>0</v>
      </c>
      <c r="I88" s="148" t="str">
        <f>IF(H106=0,"",H88/H106*100)</f>
        <v/>
      </c>
    </row>
    <row r="89" spans="1:9" x14ac:dyDescent="0.2">
      <c r="A89" s="112" t="s">
        <v>125</v>
      </c>
      <c r="B89" s="269" t="s">
        <v>126</v>
      </c>
      <c r="C89" s="269"/>
      <c r="D89" s="269"/>
      <c r="E89" s="144" t="s">
        <v>24</v>
      </c>
      <c r="F89" s="123"/>
      <c r="G89" s="123"/>
      <c r="H89" s="151">
        <f>'NEDOT-Stavba'!I89+'DOT-Stavba'!I79</f>
        <v>0</v>
      </c>
      <c r="I89" s="148" t="str">
        <f>IF(H106=0,"",H89/H106*100)</f>
        <v/>
      </c>
    </row>
    <row r="90" spans="1:9" x14ac:dyDescent="0.2">
      <c r="A90" s="112" t="s">
        <v>127</v>
      </c>
      <c r="B90" s="269" t="s">
        <v>128</v>
      </c>
      <c r="C90" s="269"/>
      <c r="D90" s="269"/>
      <c r="E90" s="144" t="s">
        <v>24</v>
      </c>
      <c r="F90" s="123"/>
      <c r="G90" s="123"/>
      <c r="H90" s="151">
        <f>'NEDOT-Stavba'!I90+'DOT-Stavba'!I80</f>
        <v>0</v>
      </c>
      <c r="I90" s="148" t="str">
        <f>IF(H106=0,"",H90/H106*100)</f>
        <v/>
      </c>
    </row>
    <row r="91" spans="1:9" x14ac:dyDescent="0.2">
      <c r="A91" s="112" t="s">
        <v>129</v>
      </c>
      <c r="B91" s="269" t="s">
        <v>130</v>
      </c>
      <c r="C91" s="269"/>
      <c r="D91" s="269"/>
      <c r="E91" s="144" t="s">
        <v>24</v>
      </c>
      <c r="F91" s="123"/>
      <c r="G91" s="123"/>
      <c r="H91" s="151">
        <f>'NEDOT-Stavba'!I91+'DOT-Stavba'!I81</f>
        <v>0</v>
      </c>
      <c r="I91" s="148" t="str">
        <f>IF(H106=0,"",H91/H106*100)</f>
        <v/>
      </c>
    </row>
    <row r="92" spans="1:9" x14ac:dyDescent="0.2">
      <c r="A92" s="112" t="s">
        <v>1896</v>
      </c>
      <c r="B92" s="269" t="s">
        <v>1897</v>
      </c>
      <c r="C92" s="269"/>
      <c r="D92" s="269"/>
      <c r="E92" s="144" t="s">
        <v>24</v>
      </c>
      <c r="F92" s="123"/>
      <c r="G92" s="123"/>
      <c r="H92" s="151">
        <f>'NEDOT-Stavba'!I92+'DOT-Stavba'!I82</f>
        <v>0</v>
      </c>
      <c r="I92" s="148"/>
    </row>
    <row r="93" spans="1:9" x14ac:dyDescent="0.2">
      <c r="A93" s="112" t="s">
        <v>131</v>
      </c>
      <c r="B93" s="269" t="s">
        <v>132</v>
      </c>
      <c r="C93" s="269"/>
      <c r="D93" s="269"/>
      <c r="E93" s="144" t="s">
        <v>24</v>
      </c>
      <c r="F93" s="123"/>
      <c r="G93" s="123"/>
      <c r="H93" s="151">
        <f>'NEDOT-Stavba'!I93+'DOT-Stavba'!I83</f>
        <v>0</v>
      </c>
      <c r="I93" s="148" t="str">
        <f>IF(H106=0,"",H93/H106*100)</f>
        <v/>
      </c>
    </row>
    <row r="94" spans="1:9" x14ac:dyDescent="0.2">
      <c r="A94" s="112" t="s">
        <v>133</v>
      </c>
      <c r="B94" s="269" t="s">
        <v>134</v>
      </c>
      <c r="C94" s="269"/>
      <c r="D94" s="269"/>
      <c r="E94" s="144" t="s">
        <v>24</v>
      </c>
      <c r="F94" s="123"/>
      <c r="G94" s="123"/>
      <c r="H94" s="151">
        <f>'NEDOT-Stavba'!I94+'DOT-Stavba'!I84</f>
        <v>0</v>
      </c>
      <c r="I94" s="148" t="str">
        <f>IF(H106=0,"",H94/H106*100)</f>
        <v/>
      </c>
    </row>
    <row r="95" spans="1:9" x14ac:dyDescent="0.2">
      <c r="A95" s="112" t="s">
        <v>135</v>
      </c>
      <c r="B95" s="269" t="s">
        <v>136</v>
      </c>
      <c r="C95" s="269"/>
      <c r="D95" s="269"/>
      <c r="E95" s="144" t="s">
        <v>24</v>
      </c>
      <c r="F95" s="123"/>
      <c r="G95" s="123"/>
      <c r="H95" s="151">
        <f>'NEDOT-Stavba'!I95+'DOT-Stavba'!I85</f>
        <v>0</v>
      </c>
      <c r="I95" s="148" t="str">
        <f>IF(H106=0,"",H95/H106*100)</f>
        <v/>
      </c>
    </row>
    <row r="96" spans="1:9" x14ac:dyDescent="0.2">
      <c r="A96" s="112" t="s">
        <v>137</v>
      </c>
      <c r="B96" s="269" t="s">
        <v>138</v>
      </c>
      <c r="C96" s="269"/>
      <c r="D96" s="269"/>
      <c r="E96" s="144" t="s">
        <v>24</v>
      </c>
      <c r="F96" s="123"/>
      <c r="G96" s="123"/>
      <c r="H96" s="151">
        <f>'NEDOT-Stavba'!I96+'DOT-Stavba'!I86</f>
        <v>0</v>
      </c>
      <c r="I96" s="148" t="str">
        <f>IF(H106=0,"",H96/H106*100)</f>
        <v/>
      </c>
    </row>
    <row r="97" spans="1:9" x14ac:dyDescent="0.2">
      <c r="A97" s="112" t="s">
        <v>139</v>
      </c>
      <c r="B97" s="269" t="s">
        <v>140</v>
      </c>
      <c r="C97" s="269"/>
      <c r="D97" s="269"/>
      <c r="E97" s="144" t="s">
        <v>24</v>
      </c>
      <c r="F97" s="123"/>
      <c r="G97" s="123"/>
      <c r="H97" s="151">
        <f>'NEDOT-Stavba'!I97+'DOT-Stavba'!I87</f>
        <v>0</v>
      </c>
      <c r="I97" s="148" t="str">
        <f>IF(H106=0,"",H97/H106*100)</f>
        <v/>
      </c>
    </row>
    <row r="98" spans="1:9" x14ac:dyDescent="0.2">
      <c r="A98" s="112" t="s">
        <v>141</v>
      </c>
      <c r="B98" s="269" t="s">
        <v>142</v>
      </c>
      <c r="C98" s="269"/>
      <c r="D98" s="269"/>
      <c r="E98" s="144" t="s">
        <v>24</v>
      </c>
      <c r="F98" s="123"/>
      <c r="G98" s="123"/>
      <c r="H98" s="151">
        <f>'NEDOT-Stavba'!I98+'DOT-Stavba'!I88</f>
        <v>0</v>
      </c>
      <c r="I98" s="148" t="str">
        <f>IF(H106=0,"",H98/H106*100)</f>
        <v/>
      </c>
    </row>
    <row r="99" spans="1:9" x14ac:dyDescent="0.2">
      <c r="A99" s="112" t="s">
        <v>143</v>
      </c>
      <c r="B99" s="269" t="s">
        <v>144</v>
      </c>
      <c r="C99" s="269"/>
      <c r="D99" s="269"/>
      <c r="E99" s="144" t="s">
        <v>24</v>
      </c>
      <c r="F99" s="123"/>
      <c r="G99" s="123"/>
      <c r="H99" s="151">
        <f>'NEDOT-Stavba'!I99+'DOT-Stavba'!I89</f>
        <v>0</v>
      </c>
      <c r="I99" s="148" t="str">
        <f>IF(H106=0,"",H99/H106*100)</f>
        <v/>
      </c>
    </row>
    <row r="100" spans="1:9" x14ac:dyDescent="0.2">
      <c r="A100" s="112" t="s">
        <v>145</v>
      </c>
      <c r="B100" s="269" t="s">
        <v>146</v>
      </c>
      <c r="C100" s="269"/>
      <c r="D100" s="269"/>
      <c r="E100" s="144" t="s">
        <v>24</v>
      </c>
      <c r="F100" s="123"/>
      <c r="G100" s="123"/>
      <c r="H100" s="151">
        <f>'NEDOT-Stavba'!I100+'DOT-Stavba'!I90</f>
        <v>0</v>
      </c>
      <c r="I100" s="148" t="str">
        <f>IF(H106=0,"",H100/H106*100)</f>
        <v/>
      </c>
    </row>
    <row r="101" spans="1:9" x14ac:dyDescent="0.2">
      <c r="A101" s="112" t="s">
        <v>147</v>
      </c>
      <c r="B101" s="269" t="s">
        <v>148</v>
      </c>
      <c r="C101" s="269"/>
      <c r="D101" s="269"/>
      <c r="E101" s="144" t="s">
        <v>24</v>
      </c>
      <c r="F101" s="123"/>
      <c r="G101" s="123"/>
      <c r="H101" s="151">
        <f>'NEDOT-Stavba'!I101+'DOT-Stavba'!I91</f>
        <v>0</v>
      </c>
      <c r="I101" s="148" t="str">
        <f>IF(H106=0,"",H101/H106*100)</f>
        <v/>
      </c>
    </row>
    <row r="102" spans="1:9" x14ac:dyDescent="0.2">
      <c r="A102" s="112" t="s">
        <v>149</v>
      </c>
      <c r="B102" s="269" t="s">
        <v>150</v>
      </c>
      <c r="C102" s="269"/>
      <c r="D102" s="269"/>
      <c r="E102" s="144" t="s">
        <v>25</v>
      </c>
      <c r="F102" s="123"/>
      <c r="G102" s="123"/>
      <c r="H102" s="151">
        <f>'NEDOT-Stavba'!I102+'DOT-Stavba'!I92</f>
        <v>0</v>
      </c>
      <c r="I102" s="148" t="str">
        <f>IF(H106=0,"",H102/H106*100)</f>
        <v/>
      </c>
    </row>
    <row r="103" spans="1:9" x14ac:dyDescent="0.2">
      <c r="A103" s="112" t="s">
        <v>151</v>
      </c>
      <c r="B103" s="269" t="s">
        <v>152</v>
      </c>
      <c r="C103" s="269"/>
      <c r="D103" s="269"/>
      <c r="E103" s="144" t="s">
        <v>153</v>
      </c>
      <c r="F103" s="123"/>
      <c r="G103" s="123"/>
      <c r="H103" s="151">
        <f>'NEDOT-Stavba'!I103+'DOT-Stavba'!I93</f>
        <v>0</v>
      </c>
      <c r="I103" s="148" t="str">
        <f>IF(H106=0,"",H103/H106*100)</f>
        <v/>
      </c>
    </row>
    <row r="104" spans="1:9" x14ac:dyDescent="0.2">
      <c r="A104" s="112" t="s">
        <v>154</v>
      </c>
      <c r="B104" s="269" t="s">
        <v>26</v>
      </c>
      <c r="C104" s="269"/>
      <c r="D104" s="269"/>
      <c r="E104" s="144" t="s">
        <v>154</v>
      </c>
      <c r="F104" s="123"/>
      <c r="G104" s="123"/>
      <c r="H104" s="151">
        <f>'NEDOT-Stavba'!I104+'DOT-Stavba'!I94</f>
        <v>0</v>
      </c>
      <c r="I104" s="148" t="str">
        <f>IF(H106=0,"",H104/H106*100)</f>
        <v/>
      </c>
    </row>
    <row r="105" spans="1:9" x14ac:dyDescent="0.2">
      <c r="A105" s="145" t="s">
        <v>155</v>
      </c>
      <c r="B105" s="269" t="s">
        <v>27</v>
      </c>
      <c r="C105" s="269"/>
      <c r="D105" s="269"/>
      <c r="E105" s="146" t="s">
        <v>155</v>
      </c>
      <c r="F105" s="152"/>
      <c r="G105" s="152"/>
      <c r="H105" s="153">
        <f>'NEDOT-Stavba'!I105+'DOT-Stavba'!I95</f>
        <v>0</v>
      </c>
      <c r="I105" s="149" t="str">
        <f>IF(H106=0,"",H105/H106*100)</f>
        <v/>
      </c>
    </row>
    <row r="106" spans="1:9" x14ac:dyDescent="0.2">
      <c r="A106" s="270" t="s">
        <v>1</v>
      </c>
      <c r="B106" s="271"/>
      <c r="C106" s="271"/>
      <c r="D106" s="271"/>
      <c r="E106" s="147"/>
      <c r="F106" s="154"/>
      <c r="G106" s="154"/>
      <c r="H106" s="155">
        <f>SUM(H60:H105)</f>
        <v>0</v>
      </c>
      <c r="I106" s="150">
        <f>SUM(I60:I105)</f>
        <v>0</v>
      </c>
    </row>
  </sheetData>
  <mergeCells count="96">
    <mergeCell ref="D18:E18"/>
    <mergeCell ref="F18:G18"/>
    <mergeCell ref="H18:I18"/>
    <mergeCell ref="F15:G15"/>
    <mergeCell ref="H15:I15"/>
    <mergeCell ref="D16:E16"/>
    <mergeCell ref="F24:H24"/>
    <mergeCell ref="D21:E21"/>
    <mergeCell ref="F21:G21"/>
    <mergeCell ref="H21:I21"/>
    <mergeCell ref="D19:E19"/>
    <mergeCell ref="F19:G19"/>
    <mergeCell ref="H19:I19"/>
    <mergeCell ref="D20:E20"/>
    <mergeCell ref="F20:G20"/>
    <mergeCell ref="H20:I20"/>
    <mergeCell ref="B42:D42"/>
    <mergeCell ref="B43:D43"/>
    <mergeCell ref="B44:D44"/>
    <mergeCell ref="B45:D45"/>
    <mergeCell ref="F26:H26"/>
    <mergeCell ref="F27:H27"/>
    <mergeCell ref="F28:H28"/>
    <mergeCell ref="F29:H29"/>
    <mergeCell ref="B68:D68"/>
    <mergeCell ref="B52:D52"/>
    <mergeCell ref="B53:D53"/>
    <mergeCell ref="B46:D46"/>
    <mergeCell ref="B47:D47"/>
    <mergeCell ref="B48:D48"/>
    <mergeCell ref="B49:D49"/>
    <mergeCell ref="B50:D50"/>
    <mergeCell ref="B51:D51"/>
    <mergeCell ref="B63:D63"/>
    <mergeCell ref="B64:D64"/>
    <mergeCell ref="B65:D65"/>
    <mergeCell ref="B66:D66"/>
    <mergeCell ref="B67:D67"/>
    <mergeCell ref="B80:D80"/>
    <mergeCell ref="B69:D69"/>
    <mergeCell ref="B70:D70"/>
    <mergeCell ref="B71:D71"/>
    <mergeCell ref="B72:D72"/>
    <mergeCell ref="B73:D73"/>
    <mergeCell ref="B74:D74"/>
    <mergeCell ref="B75:D75"/>
    <mergeCell ref="B76:D76"/>
    <mergeCell ref="B77:D77"/>
    <mergeCell ref="B78:D78"/>
    <mergeCell ref="B79:D79"/>
    <mergeCell ref="B90:D90"/>
    <mergeCell ref="B91:D91"/>
    <mergeCell ref="B92:D92"/>
    <mergeCell ref="B81:D81"/>
    <mergeCell ref="B82:D82"/>
    <mergeCell ref="B83:D83"/>
    <mergeCell ref="B84:D84"/>
    <mergeCell ref="B85:D85"/>
    <mergeCell ref="B86:D86"/>
    <mergeCell ref="F23:H23"/>
    <mergeCell ref="B105:D105"/>
    <mergeCell ref="A1:I1"/>
    <mergeCell ref="C11:F11"/>
    <mergeCell ref="C12:F12"/>
    <mergeCell ref="D13:G13"/>
    <mergeCell ref="D15:E15"/>
    <mergeCell ref="B99:D99"/>
    <mergeCell ref="B100:D100"/>
    <mergeCell ref="B101:D101"/>
    <mergeCell ref="B102:D102"/>
    <mergeCell ref="B103:D103"/>
    <mergeCell ref="B104:D104"/>
    <mergeCell ref="B93:D93"/>
    <mergeCell ref="B94:D94"/>
    <mergeCell ref="B95:D95"/>
    <mergeCell ref="F16:G16"/>
    <mergeCell ref="H16:I16"/>
    <mergeCell ref="D17:E17"/>
    <mergeCell ref="F17:G17"/>
    <mergeCell ref="H17:I17"/>
    <mergeCell ref="B60:D60"/>
    <mergeCell ref="B61:D61"/>
    <mergeCell ref="B62:D62"/>
    <mergeCell ref="A106:D106"/>
    <mergeCell ref="F25:H25"/>
    <mergeCell ref="B35:D35"/>
    <mergeCell ref="B39:D39"/>
    <mergeCell ref="B40:D40"/>
    <mergeCell ref="B41:D41"/>
    <mergeCell ref="A54:D54"/>
    <mergeCell ref="B96:D96"/>
    <mergeCell ref="B97:D97"/>
    <mergeCell ref="B98:D98"/>
    <mergeCell ref="B87:D87"/>
    <mergeCell ref="B88:D88"/>
    <mergeCell ref="B89:D89"/>
  </mergeCells>
  <pageMargins left="0.7" right="0.7" top="0.78740157499999996" bottom="0.78740157499999996" header="0.3" footer="0.3"/>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4996"/>
  <sheetViews>
    <sheetView topLeftCell="A31" workbookViewId="0">
      <selection activeCell="E62" sqref="E62"/>
    </sheetView>
  </sheetViews>
  <sheetFormatPr defaultRowHeight="12.75" x14ac:dyDescent="0.2"/>
  <cols>
    <col min="1" max="1" width="4.28515625" customWidth="1"/>
    <col min="2" max="2" width="14.42578125" style="161" customWidth="1"/>
    <col min="3" max="3" width="63.7109375" style="161" customWidth="1"/>
    <col min="4" max="4" width="4.5703125" customWidth="1"/>
    <col min="5" max="5" width="10.5703125" customWidth="1"/>
    <col min="6" max="6" width="9.85546875" customWidth="1"/>
    <col min="7" max="7" width="12.7109375" customWidth="1"/>
    <col min="8" max="17" width="0" hidden="1" customWidth="1"/>
    <col min="20" max="23" width="0" hidden="1" customWidth="1"/>
    <col min="29" max="33" width="0" hidden="1" customWidth="1"/>
    <col min="34" max="34" width="112.5703125" hidden="1" customWidth="1"/>
    <col min="35" max="36" width="81.42578125" hidden="1" customWidth="1"/>
    <col min="37" max="39" width="0" hidden="1" customWidth="1"/>
  </cols>
  <sheetData>
    <row r="1" spans="1:36" ht="15.95" customHeight="1" x14ac:dyDescent="0.25">
      <c r="A1" s="301" t="s">
        <v>156</v>
      </c>
      <c r="B1" s="301"/>
      <c r="C1" s="301"/>
      <c r="D1" s="301"/>
      <c r="E1" s="301"/>
      <c r="F1" s="301"/>
      <c r="G1" s="301"/>
      <c r="AE1" t="s">
        <v>157</v>
      </c>
    </row>
    <row r="2" spans="1:36" ht="15.95" customHeight="1" x14ac:dyDescent="0.2">
      <c r="A2" s="159" t="s">
        <v>7</v>
      </c>
      <c r="B2" s="251" t="s">
        <v>45</v>
      </c>
      <c r="C2" s="302" t="s">
        <v>44</v>
      </c>
      <c r="D2" s="303"/>
      <c r="E2" s="303"/>
      <c r="F2" s="303"/>
      <c r="G2" s="304"/>
      <c r="AE2" t="s">
        <v>158</v>
      </c>
    </row>
    <row r="3" spans="1:36" ht="15.95" hidden="1" customHeight="1" x14ac:dyDescent="0.2">
      <c r="A3" s="159" t="s">
        <v>8</v>
      </c>
      <c r="B3" s="251"/>
      <c r="C3" s="303"/>
      <c r="D3" s="303"/>
      <c r="E3" s="303"/>
      <c r="F3" s="303"/>
      <c r="G3" s="304"/>
      <c r="AE3" t="s">
        <v>159</v>
      </c>
    </row>
    <row r="4" spans="1:36" ht="15.95" hidden="1" customHeight="1" x14ac:dyDescent="0.2">
      <c r="A4" s="159" t="s">
        <v>9</v>
      </c>
      <c r="B4" s="251" t="s">
        <v>2641</v>
      </c>
      <c r="C4" s="302" t="s">
        <v>44</v>
      </c>
      <c r="D4" s="303"/>
      <c r="E4" s="303"/>
      <c r="F4" s="303"/>
      <c r="G4" s="304"/>
      <c r="AE4" t="s">
        <v>160</v>
      </c>
    </row>
    <row r="5" spans="1:36" ht="15.95" hidden="1" customHeight="1" x14ac:dyDescent="0.2">
      <c r="A5" s="159" t="s">
        <v>161</v>
      </c>
      <c r="B5" s="251" t="s">
        <v>2641</v>
      </c>
      <c r="C5" s="302" t="s">
        <v>44</v>
      </c>
      <c r="D5" s="302"/>
      <c r="E5" s="302"/>
      <c r="F5" s="302"/>
      <c r="G5" s="305"/>
      <c r="H5" s="163"/>
      <c r="I5" s="163"/>
      <c r="J5" s="163"/>
      <c r="K5" s="163"/>
      <c r="L5" s="163"/>
      <c r="M5" s="163"/>
      <c r="N5" s="163"/>
      <c r="O5" s="163"/>
      <c r="P5" s="163"/>
      <c r="Q5" s="163"/>
      <c r="R5" s="163"/>
      <c r="S5" s="163"/>
      <c r="T5" s="163"/>
      <c r="U5" s="163"/>
      <c r="V5" s="163"/>
      <c r="W5" s="163"/>
      <c r="X5" s="163"/>
      <c r="Y5" s="163"/>
      <c r="Z5" s="163"/>
      <c r="AA5" s="163"/>
      <c r="AB5" s="163"/>
      <c r="AC5" s="163"/>
      <c r="AD5" s="163"/>
      <c r="AE5" s="163" t="s">
        <v>162</v>
      </c>
    </row>
    <row r="6" spans="1:36" ht="15.95" customHeight="1" x14ac:dyDescent="0.2">
      <c r="A6" s="159" t="s">
        <v>161</v>
      </c>
      <c r="B6" s="164" t="s">
        <v>46</v>
      </c>
      <c r="C6" s="302" t="s">
        <v>47</v>
      </c>
      <c r="D6" s="302"/>
      <c r="E6" s="302"/>
      <c r="F6" s="302"/>
      <c r="G6" s="305"/>
      <c r="H6" s="163"/>
      <c r="I6" s="163"/>
      <c r="J6" s="163"/>
      <c r="K6" s="163"/>
      <c r="L6" s="163"/>
      <c r="M6" s="163"/>
      <c r="N6" s="163"/>
      <c r="O6" s="163"/>
      <c r="P6" s="163"/>
      <c r="Q6" s="163"/>
      <c r="R6" s="163"/>
      <c r="S6" s="163"/>
      <c r="T6" s="163"/>
      <c r="U6" s="163"/>
      <c r="V6" s="163"/>
      <c r="W6" s="163"/>
      <c r="X6" s="163"/>
      <c r="Y6" s="163"/>
      <c r="Z6" s="163"/>
      <c r="AA6" s="163"/>
      <c r="AB6" s="163"/>
      <c r="AC6" s="163"/>
      <c r="AD6" s="163"/>
      <c r="AE6" s="163" t="s">
        <v>163</v>
      </c>
    </row>
    <row r="7" spans="1:36" ht="15.95" customHeight="1" x14ac:dyDescent="0.2">
      <c r="A7" s="165" t="s">
        <v>161</v>
      </c>
      <c r="B7" s="166" t="s">
        <v>54</v>
      </c>
      <c r="C7" s="306" t="s">
        <v>55</v>
      </c>
      <c r="D7" s="306"/>
      <c r="E7" s="306"/>
      <c r="F7" s="306"/>
      <c r="G7" s="307"/>
      <c r="H7" s="163"/>
      <c r="I7" s="163"/>
      <c r="J7" s="163"/>
      <c r="K7" s="163"/>
      <c r="L7" s="163"/>
      <c r="M7" s="163"/>
      <c r="N7" s="163"/>
      <c r="O7" s="163"/>
      <c r="P7" s="163"/>
      <c r="Q7" s="163"/>
      <c r="R7" s="163"/>
      <c r="S7" s="163"/>
      <c r="T7" s="163"/>
      <c r="U7" s="163"/>
      <c r="V7" s="163"/>
      <c r="W7" s="163"/>
      <c r="X7" s="267"/>
      <c r="Y7" s="267"/>
      <c r="Z7" s="267"/>
      <c r="AA7" s="163"/>
      <c r="AB7" s="163"/>
      <c r="AC7" s="163"/>
      <c r="AD7" s="163"/>
      <c r="AE7" s="163" t="s">
        <v>164</v>
      </c>
    </row>
    <row r="8" spans="1:36" x14ac:dyDescent="0.2">
      <c r="A8" s="158"/>
      <c r="D8" s="138"/>
      <c r="X8" s="256"/>
      <c r="Y8" s="256"/>
      <c r="Z8" s="256"/>
    </row>
    <row r="9" spans="1:36" ht="38.25" x14ac:dyDescent="0.2">
      <c r="A9" s="167" t="s">
        <v>165</v>
      </c>
      <c r="B9" s="170" t="s">
        <v>166</v>
      </c>
      <c r="C9" s="170" t="s">
        <v>167</v>
      </c>
      <c r="D9" s="168" t="s">
        <v>168</v>
      </c>
      <c r="E9" s="169" t="s">
        <v>169</v>
      </c>
      <c r="F9" s="171" t="s">
        <v>170</v>
      </c>
      <c r="G9" s="169" t="s">
        <v>28</v>
      </c>
      <c r="H9" s="172" t="s">
        <v>29</v>
      </c>
      <c r="I9" s="172" t="s">
        <v>174</v>
      </c>
      <c r="J9" s="172" t="s">
        <v>30</v>
      </c>
      <c r="K9" s="172" t="s">
        <v>175</v>
      </c>
      <c r="L9" s="172" t="s">
        <v>176</v>
      </c>
      <c r="M9" s="172" t="s">
        <v>177</v>
      </c>
      <c r="N9" s="172" t="s">
        <v>178</v>
      </c>
      <c r="O9" s="172" t="s">
        <v>179</v>
      </c>
      <c r="P9" s="172" t="s">
        <v>180</v>
      </c>
      <c r="Q9" s="172" t="s">
        <v>181</v>
      </c>
      <c r="R9" s="172" t="s">
        <v>182</v>
      </c>
      <c r="S9" s="172" t="s">
        <v>183</v>
      </c>
      <c r="T9" s="172" t="s">
        <v>184</v>
      </c>
      <c r="U9" s="172" t="s">
        <v>185</v>
      </c>
      <c r="V9" s="172" t="s">
        <v>186</v>
      </c>
      <c r="W9" s="172" t="s">
        <v>187</v>
      </c>
      <c r="X9" s="267"/>
      <c r="Y9" s="267"/>
      <c r="Z9" s="267"/>
      <c r="AA9" s="163"/>
      <c r="AB9" s="163"/>
      <c r="AC9" s="163"/>
      <c r="AD9" s="163" t="s">
        <v>173</v>
      </c>
      <c r="AE9" s="163" t="s">
        <v>171</v>
      </c>
      <c r="AF9" t="s">
        <v>172</v>
      </c>
    </row>
    <row r="10" spans="1:36" x14ac:dyDescent="0.2">
      <c r="A10" s="162"/>
      <c r="B10" s="178"/>
      <c r="C10" s="178"/>
      <c r="D10" s="180"/>
      <c r="E10" s="181"/>
      <c r="F10" s="182"/>
      <c r="G10" s="182"/>
      <c r="H10" s="182"/>
      <c r="I10" s="182"/>
      <c r="J10" s="182"/>
      <c r="K10" s="182"/>
      <c r="L10" s="182"/>
      <c r="M10" s="182"/>
      <c r="N10" s="182"/>
      <c r="O10" s="182"/>
      <c r="P10" s="182"/>
      <c r="Q10" s="182"/>
      <c r="R10" s="183"/>
      <c r="S10" s="183"/>
      <c r="T10" s="182"/>
      <c r="U10" s="182"/>
      <c r="V10" s="183"/>
      <c r="W10" s="183"/>
      <c r="X10" s="256"/>
      <c r="Y10" s="256"/>
      <c r="Z10" s="256"/>
      <c r="AH10" s="210"/>
      <c r="AI10" s="210"/>
      <c r="AJ10" s="213"/>
    </row>
    <row r="11" spans="1:36" ht="26.25" customHeight="1" collapsed="1" x14ac:dyDescent="0.2">
      <c r="A11" s="179" t="s">
        <v>188</v>
      </c>
      <c r="B11" s="186" t="s">
        <v>121</v>
      </c>
      <c r="C11" s="186" t="s">
        <v>2868</v>
      </c>
      <c r="D11" s="187"/>
      <c r="E11" s="188"/>
      <c r="F11" s="189"/>
      <c r="G11" s="190"/>
      <c r="H11" s="189"/>
      <c r="I11" s="189" t="e">
        <f>SUM(#REF!)</f>
        <v>#REF!</v>
      </c>
      <c r="J11" s="189"/>
      <c r="K11" s="189" t="e">
        <f>SUM(#REF!)</f>
        <v>#REF!</v>
      </c>
      <c r="L11" s="189"/>
      <c r="M11" s="189" t="e">
        <f>SUM(#REF!)</f>
        <v>#REF!</v>
      </c>
      <c r="N11" s="189"/>
      <c r="O11" s="189" t="e">
        <f>SUM(#REF!)</f>
        <v>#REF!</v>
      </c>
      <c r="P11" s="189"/>
      <c r="Q11" s="189" t="e">
        <f>SUM(#REF!)</f>
        <v>#REF!</v>
      </c>
      <c r="R11" s="191"/>
      <c r="S11" s="191"/>
      <c r="T11" s="189"/>
      <c r="U11" s="189" t="e">
        <f>SUM(#REF!)</f>
        <v>#REF!</v>
      </c>
      <c r="V11" s="191"/>
      <c r="W11" s="192"/>
      <c r="X11" s="256"/>
      <c r="Y11" s="256"/>
      <c r="Z11" s="256"/>
      <c r="AE11" t="s">
        <v>189</v>
      </c>
      <c r="AH11" s="210"/>
      <c r="AI11" s="210"/>
      <c r="AJ11" s="213"/>
    </row>
    <row r="12" spans="1:36" ht="11.25" hidden="1" customHeight="1" x14ac:dyDescent="0.2">
      <c r="A12" s="162"/>
      <c r="B12" s="178"/>
      <c r="C12" s="178"/>
      <c r="D12" s="180"/>
      <c r="E12" s="181"/>
      <c r="F12" s="182"/>
      <c r="G12" s="182"/>
      <c r="H12" s="182"/>
      <c r="I12" s="182"/>
      <c r="J12" s="182"/>
      <c r="K12" s="182"/>
      <c r="L12" s="182"/>
      <c r="M12" s="182"/>
      <c r="N12" s="182"/>
      <c r="O12" s="182"/>
      <c r="P12" s="182"/>
      <c r="Q12" s="182"/>
      <c r="R12" s="183"/>
      <c r="S12" s="183"/>
      <c r="T12" s="182"/>
      <c r="U12" s="182"/>
      <c r="V12" s="183"/>
      <c r="W12" s="183"/>
      <c r="X12" s="256"/>
      <c r="Y12" s="256"/>
      <c r="Z12" s="256"/>
      <c r="AC12">
        <v>15</v>
      </c>
      <c r="AD12">
        <v>21</v>
      </c>
      <c r="AH12" s="210"/>
      <c r="AI12" s="210"/>
      <c r="AJ12" s="213"/>
    </row>
    <row r="13" spans="1:36" x14ac:dyDescent="0.2">
      <c r="A13" s="179" t="s">
        <v>188</v>
      </c>
      <c r="B13" s="229" t="s">
        <v>1326</v>
      </c>
      <c r="C13" s="229" t="s">
        <v>1327</v>
      </c>
      <c r="D13" s="187"/>
      <c r="E13" s="188"/>
      <c r="F13" s="189"/>
      <c r="G13" s="190">
        <f>SUMIF(AE14:AE33,"&lt;&gt;NOR",G14:G33)</f>
        <v>0</v>
      </c>
      <c r="H13" s="189"/>
      <c r="I13" s="189">
        <f>SUM(I14:I33)</f>
        <v>45213.88</v>
      </c>
      <c r="J13" s="189"/>
      <c r="K13" s="189">
        <f>SUM(K14:K33)</f>
        <v>63377.509999999995</v>
      </c>
      <c r="L13" s="189"/>
      <c r="M13" s="189">
        <f>SUM(M14:M33)</f>
        <v>0</v>
      </c>
      <c r="N13" s="189"/>
      <c r="O13" s="189">
        <f>SUM(O14:O33)</f>
        <v>0.15000000000000002</v>
      </c>
      <c r="P13" s="189"/>
      <c r="Q13" s="189">
        <f>SUM(Q14:Q33)</f>
        <v>0</v>
      </c>
      <c r="R13" s="191"/>
      <c r="S13" s="191"/>
      <c r="T13" s="182"/>
      <c r="U13" s="182"/>
      <c r="V13" s="183"/>
      <c r="W13" s="183"/>
      <c r="X13" s="256"/>
      <c r="Y13" s="256"/>
      <c r="Z13" s="256"/>
      <c r="AC13">
        <f>SUMIF(L7:L11,AC12,G7:G11)</f>
        <v>0</v>
      </c>
      <c r="AD13">
        <f>SUMIF(L7:L11,AD12,G7:G11)</f>
        <v>0</v>
      </c>
      <c r="AE13" t="s">
        <v>663</v>
      </c>
      <c r="AH13" s="210"/>
      <c r="AI13" s="210"/>
      <c r="AJ13" s="213"/>
    </row>
    <row r="14" spans="1:36" x14ac:dyDescent="0.2">
      <c r="A14" s="193">
        <v>1</v>
      </c>
      <c r="B14" s="230" t="s">
        <v>1328</v>
      </c>
      <c r="C14" s="230" t="s">
        <v>1329</v>
      </c>
      <c r="D14" s="195" t="s">
        <v>293</v>
      </c>
      <c r="E14" s="196">
        <v>6.8187199999999999</v>
      </c>
      <c r="F14" s="199"/>
      <c r="G14" s="197">
        <f>ROUND(E14*F14,2)</f>
        <v>0</v>
      </c>
      <c r="H14" s="199">
        <v>190.51</v>
      </c>
      <c r="I14" s="197">
        <f>ROUND(E14*H14,2)</f>
        <v>1299.03</v>
      </c>
      <c r="J14" s="199">
        <v>255.74</v>
      </c>
      <c r="K14" s="197">
        <f>ROUND(E14*J14,2)</f>
        <v>1743.82</v>
      </c>
      <c r="L14" s="197">
        <v>21</v>
      </c>
      <c r="M14" s="197">
        <f>G14*(1+L14/100)</f>
        <v>0</v>
      </c>
      <c r="N14" s="197">
        <v>5.1999999999999995E-4</v>
      </c>
      <c r="O14" s="197">
        <f>ROUND(E14*N14,2)</f>
        <v>0</v>
      </c>
      <c r="P14" s="197">
        <v>0</v>
      </c>
      <c r="Q14" s="197">
        <f>ROUND(E14*P14,2)</f>
        <v>0</v>
      </c>
      <c r="R14" s="198" t="s">
        <v>396</v>
      </c>
      <c r="S14" s="198" t="s">
        <v>194</v>
      </c>
      <c r="X14" s="256"/>
      <c r="Y14" s="225"/>
      <c r="Z14" s="225"/>
      <c r="AA14" s="196"/>
      <c r="AE14" t="s">
        <v>664</v>
      </c>
    </row>
    <row r="15" spans="1:36" x14ac:dyDescent="0.2">
      <c r="A15" s="177"/>
      <c r="B15" s="319" t="s">
        <v>1330</v>
      </c>
      <c r="C15" s="319"/>
      <c r="D15" s="321"/>
      <c r="E15" s="321"/>
      <c r="F15" s="321"/>
      <c r="G15" s="321"/>
      <c r="H15" s="184"/>
      <c r="I15" s="184"/>
      <c r="J15" s="184"/>
      <c r="K15" s="184"/>
      <c r="L15" s="184"/>
      <c r="M15" s="184"/>
      <c r="N15" s="184"/>
      <c r="O15" s="184"/>
      <c r="P15" s="184"/>
      <c r="Q15" s="184"/>
      <c r="R15" s="185"/>
      <c r="S15" s="185"/>
      <c r="X15" s="256"/>
      <c r="Y15" s="256"/>
      <c r="Z15" s="225"/>
      <c r="AA15" s="196"/>
    </row>
    <row r="16" spans="1:36" x14ac:dyDescent="0.2">
      <c r="A16" s="193">
        <v>2</v>
      </c>
      <c r="B16" s="230" t="s">
        <v>1331</v>
      </c>
      <c r="C16" s="230" t="s">
        <v>1332</v>
      </c>
      <c r="D16" s="195" t="s">
        <v>293</v>
      </c>
      <c r="E16" s="196">
        <v>29.831900000000001</v>
      </c>
      <c r="F16" s="199"/>
      <c r="G16" s="197">
        <f>ROUND(E16*F16,2)</f>
        <v>0</v>
      </c>
      <c r="H16" s="199">
        <v>238.97</v>
      </c>
      <c r="I16" s="197">
        <f>ROUND(E16*H16,2)</f>
        <v>7128.93</v>
      </c>
      <c r="J16" s="199">
        <v>394.18</v>
      </c>
      <c r="K16" s="197">
        <f>ROUND(E16*J16,2)</f>
        <v>11759.14</v>
      </c>
      <c r="L16" s="197">
        <v>21</v>
      </c>
      <c r="M16" s="197">
        <f>G16*(1+L16/100)</f>
        <v>0</v>
      </c>
      <c r="N16" s="197">
        <v>7.7999999999999999E-4</v>
      </c>
      <c r="O16" s="197">
        <f>ROUND(E16*N16,2)</f>
        <v>0.02</v>
      </c>
      <c r="P16" s="197">
        <v>0</v>
      </c>
      <c r="Q16" s="197">
        <f>ROUND(E16*P16,2)</f>
        <v>0</v>
      </c>
      <c r="R16" s="198" t="s">
        <v>396</v>
      </c>
      <c r="S16" s="198" t="s">
        <v>194</v>
      </c>
      <c r="X16" s="256"/>
      <c r="Y16" s="225"/>
      <c r="Z16" s="225"/>
      <c r="AA16" s="196"/>
    </row>
    <row r="17" spans="1:27" x14ac:dyDescent="0.2">
      <c r="A17" s="177"/>
      <c r="B17" s="319" t="s">
        <v>1330</v>
      </c>
      <c r="C17" s="319"/>
      <c r="D17" s="321"/>
      <c r="E17" s="321"/>
      <c r="F17" s="321"/>
      <c r="G17" s="321"/>
      <c r="H17" s="184"/>
      <c r="I17" s="184"/>
      <c r="J17" s="184"/>
      <c r="K17" s="184"/>
      <c r="L17" s="184"/>
      <c r="M17" s="184"/>
      <c r="N17" s="184"/>
      <c r="O17" s="184"/>
      <c r="P17" s="184"/>
      <c r="Q17" s="184"/>
      <c r="R17" s="185"/>
      <c r="S17" s="185"/>
      <c r="X17" s="256"/>
      <c r="Y17" s="256"/>
      <c r="Z17" s="225"/>
      <c r="AA17" s="196"/>
    </row>
    <row r="18" spans="1:27" x14ac:dyDescent="0.2">
      <c r="A18" s="193">
        <v>3</v>
      </c>
      <c r="B18" s="230" t="s">
        <v>1333</v>
      </c>
      <c r="C18" s="230" t="s">
        <v>1334</v>
      </c>
      <c r="D18" s="195" t="s">
        <v>293</v>
      </c>
      <c r="E18" s="196">
        <v>66.482519999999994</v>
      </c>
      <c r="F18" s="199"/>
      <c r="G18" s="197">
        <f>ROUND(E18*F18,2)</f>
        <v>0</v>
      </c>
      <c r="H18" s="199">
        <v>300.77999999999997</v>
      </c>
      <c r="I18" s="197">
        <f>ROUND(E18*H18,2)</f>
        <v>19996.61</v>
      </c>
      <c r="J18" s="199">
        <v>385.92</v>
      </c>
      <c r="K18" s="197">
        <f>ROUND(E18*J18,2)</f>
        <v>25656.93</v>
      </c>
      <c r="L18" s="197">
        <v>21</v>
      </c>
      <c r="M18" s="197">
        <f>G18*(1+L18/100)</f>
        <v>0</v>
      </c>
      <c r="N18" s="197">
        <v>1.31E-3</v>
      </c>
      <c r="O18" s="197">
        <f>ROUND(E18*N18,2)</f>
        <v>0.09</v>
      </c>
      <c r="P18" s="197">
        <v>0</v>
      </c>
      <c r="Q18" s="197">
        <f>ROUND(E18*P18,2)</f>
        <v>0</v>
      </c>
      <c r="R18" s="198" t="s">
        <v>396</v>
      </c>
      <c r="S18" s="198" t="s">
        <v>194</v>
      </c>
      <c r="X18" s="256"/>
      <c r="Y18" s="225"/>
      <c r="Z18" s="225"/>
      <c r="AA18" s="196"/>
    </row>
    <row r="19" spans="1:27" x14ac:dyDescent="0.2">
      <c r="A19" s="177"/>
      <c r="B19" s="319" t="s">
        <v>1330</v>
      </c>
      <c r="C19" s="319"/>
      <c r="D19" s="321"/>
      <c r="E19" s="321"/>
      <c r="F19" s="321"/>
      <c r="G19" s="321"/>
      <c r="H19" s="184"/>
      <c r="I19" s="184"/>
      <c r="J19" s="184"/>
      <c r="K19" s="184"/>
      <c r="L19" s="184"/>
      <c r="M19" s="184"/>
      <c r="N19" s="184"/>
      <c r="O19" s="184"/>
      <c r="P19" s="184"/>
      <c r="Q19" s="184"/>
      <c r="R19" s="185"/>
      <c r="S19" s="185"/>
      <c r="X19" s="256"/>
      <c r="Y19" s="256"/>
      <c r="Z19" s="225"/>
      <c r="AA19" s="196"/>
    </row>
    <row r="20" spans="1:27" x14ac:dyDescent="0.2">
      <c r="A20" s="193">
        <v>4</v>
      </c>
      <c r="B20" s="230" t="s">
        <v>1335</v>
      </c>
      <c r="C20" s="230" t="s">
        <v>1336</v>
      </c>
      <c r="D20" s="195" t="s">
        <v>293</v>
      </c>
      <c r="E20" s="196">
        <v>5.1140400000000001</v>
      </c>
      <c r="F20" s="199"/>
      <c r="G20" s="197">
        <f>ROUND(E20*F20,2)</f>
        <v>0</v>
      </c>
      <c r="H20" s="199">
        <v>222.5</v>
      </c>
      <c r="I20" s="197">
        <f>ROUND(E20*H20,2)</f>
        <v>1137.8699999999999</v>
      </c>
      <c r="J20" s="199">
        <v>322.45</v>
      </c>
      <c r="K20" s="197">
        <f>ROUND(E20*J20,2)</f>
        <v>1649.02</v>
      </c>
      <c r="L20" s="197">
        <v>21</v>
      </c>
      <c r="M20" s="197">
        <f>G20*(1+L20/100)</f>
        <v>0</v>
      </c>
      <c r="N20" s="197">
        <v>7.3999999999999999E-4</v>
      </c>
      <c r="O20" s="197">
        <f>ROUND(E20*N20,2)</f>
        <v>0</v>
      </c>
      <c r="P20" s="197">
        <v>0</v>
      </c>
      <c r="Q20" s="197">
        <f>ROUND(E20*P20,2)</f>
        <v>0</v>
      </c>
      <c r="R20" s="198" t="s">
        <v>396</v>
      </c>
      <c r="S20" s="198" t="s">
        <v>194</v>
      </c>
      <c r="X20" s="256"/>
      <c r="Y20" s="225"/>
      <c r="Z20" s="225"/>
      <c r="AA20" s="196"/>
    </row>
    <row r="21" spans="1:27" x14ac:dyDescent="0.2">
      <c r="A21" s="177"/>
      <c r="B21" s="319" t="s">
        <v>1330</v>
      </c>
      <c r="C21" s="319"/>
      <c r="D21" s="321"/>
      <c r="E21" s="321"/>
      <c r="F21" s="321"/>
      <c r="G21" s="321"/>
      <c r="H21" s="184"/>
      <c r="I21" s="184"/>
      <c r="J21" s="184"/>
      <c r="K21" s="184"/>
      <c r="L21" s="184"/>
      <c r="M21" s="184"/>
      <c r="N21" s="184"/>
      <c r="O21" s="184"/>
      <c r="P21" s="184"/>
      <c r="Q21" s="184"/>
      <c r="R21" s="185"/>
      <c r="S21" s="185"/>
      <c r="X21" s="256"/>
      <c r="Y21" s="256"/>
      <c r="Z21" s="225"/>
      <c r="AA21" s="196"/>
    </row>
    <row r="22" spans="1:27" ht="22.5" x14ac:dyDescent="0.2">
      <c r="A22" s="193">
        <v>5</v>
      </c>
      <c r="B22" s="230" t="s">
        <v>1337</v>
      </c>
      <c r="C22" s="230" t="s">
        <v>1338</v>
      </c>
      <c r="D22" s="195" t="s">
        <v>293</v>
      </c>
      <c r="E22" s="196">
        <v>18.751480000000001</v>
      </c>
      <c r="F22" s="199"/>
      <c r="G22" s="197">
        <f>ROUND(E22*F22,2)</f>
        <v>0</v>
      </c>
      <c r="H22" s="199">
        <v>690.54</v>
      </c>
      <c r="I22" s="197">
        <f>ROUND(E22*H22,2)</f>
        <v>12948.65</v>
      </c>
      <c r="J22" s="199">
        <v>444.51</v>
      </c>
      <c r="K22" s="197">
        <f>ROUND(E22*J22,2)</f>
        <v>8335.2199999999993</v>
      </c>
      <c r="L22" s="197">
        <v>21</v>
      </c>
      <c r="M22" s="197">
        <f>G22*(1+L22/100)</f>
        <v>0</v>
      </c>
      <c r="N22" s="197">
        <v>1.73E-3</v>
      </c>
      <c r="O22" s="197">
        <f>ROUND(E22*N22,2)</f>
        <v>0.03</v>
      </c>
      <c r="P22" s="197">
        <v>0</v>
      </c>
      <c r="Q22" s="197">
        <f>ROUND(E22*P22,2)</f>
        <v>0</v>
      </c>
      <c r="R22" s="198" t="s">
        <v>396</v>
      </c>
      <c r="S22" s="198" t="s">
        <v>194</v>
      </c>
      <c r="X22" s="256"/>
      <c r="Y22" s="225"/>
      <c r="Z22" s="225"/>
      <c r="AA22" s="196"/>
    </row>
    <row r="23" spans="1:27" x14ac:dyDescent="0.2">
      <c r="A23" s="177"/>
      <c r="B23" s="319" t="s">
        <v>1330</v>
      </c>
      <c r="C23" s="319"/>
      <c r="D23" s="321"/>
      <c r="E23" s="321"/>
      <c r="F23" s="321"/>
      <c r="G23" s="321"/>
      <c r="H23" s="184"/>
      <c r="I23" s="184"/>
      <c r="J23" s="184"/>
      <c r="K23" s="184"/>
      <c r="L23" s="184"/>
      <c r="M23" s="184"/>
      <c r="N23" s="184"/>
      <c r="O23" s="184"/>
      <c r="P23" s="184"/>
      <c r="Q23" s="184"/>
      <c r="R23" s="185"/>
      <c r="S23" s="185"/>
      <c r="X23" s="256"/>
      <c r="Y23" s="256"/>
      <c r="Z23" s="225"/>
      <c r="AA23" s="196"/>
    </row>
    <row r="24" spans="1:27" ht="22.5" x14ac:dyDescent="0.2">
      <c r="A24" s="193">
        <v>6</v>
      </c>
      <c r="B24" s="230" t="s">
        <v>1339</v>
      </c>
      <c r="C24" s="230" t="s">
        <v>1340</v>
      </c>
      <c r="D24" s="195" t="s">
        <v>293</v>
      </c>
      <c r="E24" s="196">
        <v>6.8187199999999999</v>
      </c>
      <c r="F24" s="199"/>
      <c r="G24" s="197">
        <f>ROUND(E24*F24,2)</f>
        <v>0</v>
      </c>
      <c r="H24" s="199">
        <v>387.94</v>
      </c>
      <c r="I24" s="197">
        <f>ROUND(E24*H24,2)</f>
        <v>2645.25</v>
      </c>
      <c r="J24" s="199">
        <v>406.91</v>
      </c>
      <c r="K24" s="197">
        <f>ROUND(E24*J24,2)</f>
        <v>2774.61</v>
      </c>
      <c r="L24" s="197">
        <v>21</v>
      </c>
      <c r="M24" s="197">
        <f>G24*(1+L24/100)</f>
        <v>0</v>
      </c>
      <c r="N24" s="197">
        <v>2.0600000000000002E-3</v>
      </c>
      <c r="O24" s="197">
        <f>ROUND(E24*N24,2)</f>
        <v>0.01</v>
      </c>
      <c r="P24" s="197">
        <v>0</v>
      </c>
      <c r="Q24" s="197">
        <f>ROUND(E24*P24,2)</f>
        <v>0</v>
      </c>
      <c r="R24" s="198" t="s">
        <v>396</v>
      </c>
      <c r="S24" s="198" t="s">
        <v>194</v>
      </c>
      <c r="X24" s="256"/>
      <c r="Y24" s="225"/>
      <c r="Z24" s="225"/>
      <c r="AA24" s="196"/>
    </row>
    <row r="25" spans="1:27" x14ac:dyDescent="0.2">
      <c r="A25" s="177"/>
      <c r="B25" s="319" t="s">
        <v>1330</v>
      </c>
      <c r="C25" s="319"/>
      <c r="D25" s="321"/>
      <c r="E25" s="321"/>
      <c r="F25" s="321"/>
      <c r="G25" s="321"/>
      <c r="H25" s="184"/>
      <c r="I25" s="184"/>
      <c r="J25" s="184"/>
      <c r="K25" s="184"/>
      <c r="L25" s="184"/>
      <c r="M25" s="184"/>
      <c r="N25" s="184"/>
      <c r="O25" s="184"/>
      <c r="P25" s="184"/>
      <c r="Q25" s="184"/>
      <c r="R25" s="185"/>
      <c r="S25" s="185"/>
      <c r="X25" s="256"/>
      <c r="Y25" s="256"/>
      <c r="Z25" s="225"/>
      <c r="AA25" s="196"/>
    </row>
    <row r="26" spans="1:27" x14ac:dyDescent="0.2">
      <c r="A26" s="193">
        <v>7</v>
      </c>
      <c r="B26" s="230" t="s">
        <v>1341</v>
      </c>
      <c r="C26" s="230" t="s">
        <v>1342</v>
      </c>
      <c r="D26" s="195" t="s">
        <v>213</v>
      </c>
      <c r="E26" s="196">
        <v>1.70468</v>
      </c>
      <c r="F26" s="199"/>
      <c r="G26" s="197">
        <f>ROUND(E26*F26,2)</f>
        <v>0</v>
      </c>
      <c r="H26" s="199">
        <v>0</v>
      </c>
      <c r="I26" s="197">
        <f>ROUND(E26*H26,2)</f>
        <v>0</v>
      </c>
      <c r="J26" s="199">
        <v>943.95</v>
      </c>
      <c r="K26" s="197">
        <f>ROUND(E26*J26,2)</f>
        <v>1609.13</v>
      </c>
      <c r="L26" s="197">
        <v>21</v>
      </c>
      <c r="M26" s="197">
        <f>G26*(1+L26/100)</f>
        <v>0</v>
      </c>
      <c r="N26" s="197">
        <v>0</v>
      </c>
      <c r="O26" s="197">
        <f>ROUND(E26*N26,2)</f>
        <v>0</v>
      </c>
      <c r="P26" s="197">
        <v>0</v>
      </c>
      <c r="Q26" s="197">
        <f>ROUND(E26*P26,2)</f>
        <v>0</v>
      </c>
      <c r="R26" s="198"/>
      <c r="S26" s="198" t="s">
        <v>339</v>
      </c>
      <c r="X26" s="256"/>
      <c r="Y26" s="225"/>
      <c r="Z26" s="225"/>
      <c r="AA26" s="196"/>
    </row>
    <row r="27" spans="1:27" x14ac:dyDescent="0.2">
      <c r="A27" s="193">
        <v>8</v>
      </c>
      <c r="B27" s="230" t="s">
        <v>1343</v>
      </c>
      <c r="C27" s="230" t="s">
        <v>1344</v>
      </c>
      <c r="D27" s="195" t="s">
        <v>213</v>
      </c>
      <c r="E27" s="196">
        <v>5.96638</v>
      </c>
      <c r="F27" s="199"/>
      <c r="G27" s="197">
        <f>ROUND(E27*F27,2)</f>
        <v>0</v>
      </c>
      <c r="H27" s="199">
        <v>0</v>
      </c>
      <c r="I27" s="197">
        <f>ROUND(E27*H27,2)</f>
        <v>0</v>
      </c>
      <c r="J27" s="199">
        <v>721.35</v>
      </c>
      <c r="K27" s="197">
        <f>ROUND(E27*J27,2)</f>
        <v>4303.8500000000004</v>
      </c>
      <c r="L27" s="197">
        <v>21</v>
      </c>
      <c r="M27" s="197">
        <f>G27*(1+L27/100)</f>
        <v>0</v>
      </c>
      <c r="N27" s="197">
        <v>0</v>
      </c>
      <c r="O27" s="197">
        <f>ROUND(E27*N27,2)</f>
        <v>0</v>
      </c>
      <c r="P27" s="197">
        <v>0</v>
      </c>
      <c r="Q27" s="197">
        <f>ROUND(E27*P27,2)</f>
        <v>0</v>
      </c>
      <c r="R27" s="198"/>
      <c r="S27" s="198" t="s">
        <v>339</v>
      </c>
      <c r="X27" s="256"/>
      <c r="Y27" s="225"/>
      <c r="Z27" s="225"/>
      <c r="AA27" s="196"/>
    </row>
    <row r="28" spans="1:27" ht="22.5" x14ac:dyDescent="0.2">
      <c r="A28" s="193">
        <v>9</v>
      </c>
      <c r="B28" s="230" t="s">
        <v>1345</v>
      </c>
      <c r="C28" s="230" t="s">
        <v>1346</v>
      </c>
      <c r="D28" s="195" t="s">
        <v>213</v>
      </c>
      <c r="E28" s="196">
        <v>2.5570200000000001</v>
      </c>
      <c r="F28" s="199"/>
      <c r="G28" s="197">
        <f>ROUND(E28*F28,2)</f>
        <v>0</v>
      </c>
      <c r="H28" s="199">
        <v>0</v>
      </c>
      <c r="I28" s="197">
        <f>ROUND(E28*H28,2)</f>
        <v>0</v>
      </c>
      <c r="J28" s="199">
        <v>872.55</v>
      </c>
      <c r="K28" s="197">
        <f>ROUND(E28*J28,2)</f>
        <v>2231.13</v>
      </c>
      <c r="L28" s="197">
        <v>21</v>
      </c>
      <c r="M28" s="197">
        <f>G28*(1+L28/100)</f>
        <v>0</v>
      </c>
      <c r="N28" s="197">
        <v>1.2999999999999999E-4</v>
      </c>
      <c r="O28" s="197">
        <f>ROUND(E28*N28,2)</f>
        <v>0</v>
      </c>
      <c r="P28" s="197">
        <v>0</v>
      </c>
      <c r="Q28" s="197">
        <f>ROUND(E28*P28,2)</f>
        <v>0</v>
      </c>
      <c r="R28" s="198" t="s">
        <v>396</v>
      </c>
      <c r="S28" s="198" t="s">
        <v>194</v>
      </c>
      <c r="X28" s="256"/>
      <c r="Y28" s="225"/>
      <c r="Z28" s="225"/>
      <c r="AA28" s="196"/>
    </row>
    <row r="29" spans="1:27" x14ac:dyDescent="0.2">
      <c r="A29" s="193">
        <v>10</v>
      </c>
      <c r="B29" s="230" t="s">
        <v>1347</v>
      </c>
      <c r="C29" s="230" t="s">
        <v>1348</v>
      </c>
      <c r="D29" s="195" t="s">
        <v>293</v>
      </c>
      <c r="E29" s="196">
        <v>133.81737999999999</v>
      </c>
      <c r="F29" s="199"/>
      <c r="G29" s="197">
        <f>ROUND(E29*F29,2)</f>
        <v>0</v>
      </c>
      <c r="H29" s="199">
        <v>0.43</v>
      </c>
      <c r="I29" s="197">
        <f>ROUND(E29*H29,2)</f>
        <v>57.54</v>
      </c>
      <c r="J29" s="199">
        <v>24.77</v>
      </c>
      <c r="K29" s="197">
        <f>ROUND(E29*J29,2)</f>
        <v>3314.66</v>
      </c>
      <c r="L29" s="197">
        <v>21</v>
      </c>
      <c r="M29" s="197">
        <f>G29*(1+L29/100)</f>
        <v>0</v>
      </c>
      <c r="N29" s="197">
        <v>0</v>
      </c>
      <c r="O29" s="197">
        <f>ROUND(E29*N29,2)</f>
        <v>0</v>
      </c>
      <c r="P29" s="197">
        <v>0</v>
      </c>
      <c r="Q29" s="197">
        <f>ROUND(E29*P29,2)</f>
        <v>0</v>
      </c>
      <c r="R29" s="198" t="s">
        <v>396</v>
      </c>
      <c r="S29" s="198" t="s">
        <v>194</v>
      </c>
      <c r="X29" s="256"/>
      <c r="Y29" s="225"/>
      <c r="Z29" s="225"/>
      <c r="AA29" s="196"/>
    </row>
    <row r="30" spans="1:27" x14ac:dyDescent="0.2">
      <c r="A30" s="193">
        <v>11</v>
      </c>
      <c r="B30" s="230" t="s">
        <v>1349</v>
      </c>
      <c r="C30" s="230" t="s">
        <v>1350</v>
      </c>
      <c r="D30" s="195" t="s">
        <v>0</v>
      </c>
      <c r="E30" s="329"/>
      <c r="F30" s="199"/>
      <c r="G30" s="197">
        <f>ROUND(E30*F30,2)</f>
        <v>0</v>
      </c>
      <c r="H30" s="199">
        <v>0</v>
      </c>
      <c r="I30" s="197">
        <f>ROUND(E30*H30,2)</f>
        <v>0</v>
      </c>
      <c r="J30" s="199">
        <v>1.79</v>
      </c>
      <c r="K30" s="197">
        <f>ROUND(E30*J30,2)</f>
        <v>0</v>
      </c>
      <c r="L30" s="197">
        <v>21</v>
      </c>
      <c r="M30" s="197">
        <f>G30*(1+L30/100)</f>
        <v>0</v>
      </c>
      <c r="N30" s="197">
        <v>0</v>
      </c>
      <c r="O30" s="197">
        <f>ROUND(E30*N30,2)</f>
        <v>0</v>
      </c>
      <c r="P30" s="197">
        <v>0</v>
      </c>
      <c r="Q30" s="197">
        <f>ROUND(E30*P30,2)</f>
        <v>0</v>
      </c>
      <c r="R30" s="198" t="s">
        <v>396</v>
      </c>
      <c r="S30" s="198" t="s">
        <v>194</v>
      </c>
      <c r="X30" s="256"/>
      <c r="Y30" s="225"/>
      <c r="Z30" s="225"/>
      <c r="AA30" s="196"/>
    </row>
    <row r="31" spans="1:27" x14ac:dyDescent="0.2">
      <c r="A31" s="177"/>
      <c r="B31" s="234" t="s">
        <v>518</v>
      </c>
      <c r="C31" s="235"/>
      <c r="D31" s="200"/>
      <c r="E31" s="201"/>
      <c r="F31" s="184"/>
      <c r="G31" s="184"/>
      <c r="H31" s="184"/>
      <c r="I31" s="184"/>
      <c r="J31" s="184"/>
      <c r="K31" s="184"/>
      <c r="L31" s="184"/>
      <c r="M31" s="184"/>
      <c r="N31" s="184"/>
      <c r="O31" s="184"/>
      <c r="P31" s="184"/>
      <c r="Q31" s="184"/>
      <c r="R31" s="185"/>
      <c r="S31" s="185"/>
      <c r="X31" s="256"/>
      <c r="Y31" s="244"/>
      <c r="Z31" s="225"/>
      <c r="AA31" s="196"/>
    </row>
    <row r="32" spans="1:27" x14ac:dyDescent="0.2">
      <c r="A32" s="177"/>
      <c r="B32" s="234" t="s">
        <v>1351</v>
      </c>
      <c r="C32" s="235"/>
      <c r="D32" s="200"/>
      <c r="E32" s="201"/>
      <c r="F32" s="184"/>
      <c r="G32" s="184"/>
      <c r="H32" s="184"/>
      <c r="I32" s="184"/>
      <c r="J32" s="184"/>
      <c r="K32" s="184"/>
      <c r="L32" s="184"/>
      <c r="M32" s="184"/>
      <c r="N32" s="184"/>
      <c r="O32" s="184"/>
      <c r="P32" s="184"/>
      <c r="Q32" s="184"/>
      <c r="R32" s="185"/>
      <c r="S32" s="185"/>
      <c r="X32" s="256"/>
      <c r="Y32" s="244"/>
      <c r="Z32" s="225"/>
      <c r="AA32" s="196"/>
    </row>
    <row r="33" spans="1:27" x14ac:dyDescent="0.2">
      <c r="A33" s="177"/>
      <c r="B33" s="234" t="s">
        <v>1352</v>
      </c>
      <c r="C33" s="235"/>
      <c r="D33" s="200"/>
      <c r="E33" s="201">
        <v>1085.9139750900001</v>
      </c>
      <c r="F33" s="184"/>
      <c r="G33" s="184"/>
      <c r="H33" s="184"/>
      <c r="I33" s="184"/>
      <c r="J33" s="184"/>
      <c r="K33" s="184"/>
      <c r="L33" s="184"/>
      <c r="M33" s="184"/>
      <c r="N33" s="184"/>
      <c r="O33" s="184"/>
      <c r="P33" s="184"/>
      <c r="Q33" s="184"/>
      <c r="R33" s="185"/>
      <c r="S33" s="185"/>
      <c r="X33" s="256"/>
      <c r="Y33" s="244"/>
      <c r="Z33" s="225"/>
      <c r="AA33" s="196"/>
    </row>
    <row r="34" spans="1:27" x14ac:dyDescent="0.2">
      <c r="A34" s="162"/>
      <c r="B34" s="231"/>
      <c r="C34" s="231"/>
      <c r="D34" s="180"/>
      <c r="E34" s="181"/>
      <c r="F34" s="182"/>
      <c r="G34" s="182"/>
      <c r="H34" s="182"/>
      <c r="I34" s="182"/>
      <c r="J34" s="182"/>
      <c r="K34" s="182"/>
      <c r="L34" s="182"/>
      <c r="M34" s="182"/>
      <c r="N34" s="182"/>
      <c r="O34" s="182"/>
      <c r="P34" s="182"/>
      <c r="Q34" s="182"/>
      <c r="R34" s="183"/>
      <c r="S34" s="183"/>
      <c r="X34" s="256"/>
      <c r="Y34" s="264"/>
      <c r="Z34" s="225"/>
      <c r="AA34" s="196"/>
    </row>
    <row r="35" spans="1:27" x14ac:dyDescent="0.2">
      <c r="A35" s="179" t="s">
        <v>188</v>
      </c>
      <c r="B35" s="229" t="s">
        <v>1353</v>
      </c>
      <c r="C35" s="229" t="s">
        <v>1354</v>
      </c>
      <c r="D35" s="187"/>
      <c r="E35" s="188"/>
      <c r="F35" s="189"/>
      <c r="G35" s="190">
        <f>SUMIF(AE36:AE60,"&lt;&gt;NOR",G36:G60)</f>
        <v>0</v>
      </c>
      <c r="H35" s="189"/>
      <c r="I35" s="189">
        <f>SUM(I36:I60)</f>
        <v>11701.06</v>
      </c>
      <c r="J35" s="189"/>
      <c r="K35" s="189">
        <f>SUM(K36:K60)</f>
        <v>79268.03</v>
      </c>
      <c r="L35" s="189"/>
      <c r="M35" s="189">
        <f>SUM(M36:M60)</f>
        <v>0</v>
      </c>
      <c r="N35" s="189"/>
      <c r="O35" s="189">
        <f>SUM(O36:O60)</f>
        <v>0.32</v>
      </c>
      <c r="P35" s="189"/>
      <c r="Q35" s="189">
        <f>SUM(Q36:Q60)</f>
        <v>0</v>
      </c>
      <c r="R35" s="191"/>
      <c r="S35" s="191"/>
      <c r="X35" s="256"/>
      <c r="Y35" s="265"/>
      <c r="Z35" s="225"/>
      <c r="AA35" s="196"/>
    </row>
    <row r="36" spans="1:27" x14ac:dyDescent="0.2">
      <c r="A36" s="193">
        <v>12</v>
      </c>
      <c r="B36" s="230" t="s">
        <v>2663</v>
      </c>
      <c r="C36" s="230" t="s">
        <v>2664</v>
      </c>
      <c r="D36" s="195" t="s">
        <v>293</v>
      </c>
      <c r="E36" s="196">
        <v>11.93276</v>
      </c>
      <c r="F36" s="199"/>
      <c r="G36" s="197">
        <f>ROUND(E36*F36,2)</f>
        <v>0</v>
      </c>
      <c r="H36" s="199">
        <v>12.65</v>
      </c>
      <c r="I36" s="197">
        <f>ROUND(E36*H36,2)</f>
        <v>150.94999999999999</v>
      </c>
      <c r="J36" s="199">
        <v>390.55</v>
      </c>
      <c r="K36" s="197">
        <f>ROUND(E36*J36,2)</f>
        <v>4660.34</v>
      </c>
      <c r="L36" s="197">
        <v>21</v>
      </c>
      <c r="M36" s="197">
        <f>G36*(1+L36/100)</f>
        <v>0</v>
      </c>
      <c r="N36" s="197">
        <v>3.6900000000000001E-3</v>
      </c>
      <c r="O36" s="197">
        <f>ROUND(E36*N36,2)</f>
        <v>0.04</v>
      </c>
      <c r="P36" s="197">
        <v>0</v>
      </c>
      <c r="Q36" s="197">
        <f>ROUND(E36*P36,2)</f>
        <v>0</v>
      </c>
      <c r="R36" s="198" t="s">
        <v>396</v>
      </c>
      <c r="S36" s="198" t="s">
        <v>194</v>
      </c>
      <c r="X36" s="256"/>
      <c r="Y36" s="225"/>
      <c r="Z36" s="225"/>
      <c r="AA36" s="196"/>
    </row>
    <row r="37" spans="1:27" x14ac:dyDescent="0.2">
      <c r="A37" s="177"/>
      <c r="B37" s="319" t="s">
        <v>1357</v>
      </c>
      <c r="C37" s="319"/>
      <c r="D37" s="321"/>
      <c r="E37" s="321"/>
      <c r="F37" s="321"/>
      <c r="G37" s="321"/>
      <c r="H37" s="184"/>
      <c r="I37" s="184"/>
      <c r="J37" s="184"/>
      <c r="K37" s="184"/>
      <c r="L37" s="184"/>
      <c r="M37" s="184"/>
      <c r="N37" s="184"/>
      <c r="O37" s="184"/>
      <c r="P37" s="184"/>
      <c r="Q37" s="184"/>
      <c r="R37" s="185"/>
      <c r="S37" s="185"/>
      <c r="X37" s="256"/>
      <c r="Y37" s="256"/>
      <c r="Z37" s="225"/>
      <c r="AA37" s="196"/>
    </row>
    <row r="38" spans="1:27" x14ac:dyDescent="0.2">
      <c r="A38" s="193">
        <v>13</v>
      </c>
      <c r="B38" s="230" t="s">
        <v>2665</v>
      </c>
      <c r="C38" s="230" t="s">
        <v>2666</v>
      </c>
      <c r="D38" s="195" t="s">
        <v>293</v>
      </c>
      <c r="E38" s="196">
        <v>44.321680000000001</v>
      </c>
      <c r="F38" s="199"/>
      <c r="G38" s="197">
        <f>ROUND(E38*F38,2)</f>
        <v>0</v>
      </c>
      <c r="H38" s="199">
        <v>11</v>
      </c>
      <c r="I38" s="197">
        <f>ROUND(E38*H38,2)</f>
        <v>487.54</v>
      </c>
      <c r="J38" s="199">
        <v>476.2</v>
      </c>
      <c r="K38" s="197">
        <f>ROUND(E38*J38,2)</f>
        <v>21105.98</v>
      </c>
      <c r="L38" s="197">
        <v>21</v>
      </c>
      <c r="M38" s="197">
        <f>G38*(1+L38/100)</f>
        <v>0</v>
      </c>
      <c r="N38" s="197">
        <v>3.8800000000000002E-3</v>
      </c>
      <c r="O38" s="197">
        <f>ROUND(E38*N38,2)</f>
        <v>0.17</v>
      </c>
      <c r="P38" s="197">
        <v>0</v>
      </c>
      <c r="Q38" s="197">
        <f>ROUND(E38*P38,2)</f>
        <v>0</v>
      </c>
      <c r="R38" s="198" t="s">
        <v>396</v>
      </c>
      <c r="S38" s="198" t="s">
        <v>194</v>
      </c>
      <c r="X38" s="256"/>
      <c r="Y38" s="225"/>
      <c r="Z38" s="225"/>
      <c r="AA38" s="196"/>
    </row>
    <row r="39" spans="1:27" x14ac:dyDescent="0.2">
      <c r="A39" s="177"/>
      <c r="B39" s="319" t="s">
        <v>1357</v>
      </c>
      <c r="C39" s="319"/>
      <c r="D39" s="321"/>
      <c r="E39" s="321"/>
      <c r="F39" s="321"/>
      <c r="G39" s="321"/>
      <c r="H39" s="184"/>
      <c r="I39" s="184"/>
      <c r="J39" s="184"/>
      <c r="K39" s="184"/>
      <c r="L39" s="184"/>
      <c r="M39" s="184"/>
      <c r="N39" s="184"/>
      <c r="O39" s="184"/>
      <c r="P39" s="184"/>
      <c r="Q39" s="184"/>
      <c r="R39" s="185"/>
      <c r="S39" s="185"/>
      <c r="X39" s="256"/>
      <c r="Y39" s="256"/>
      <c r="Z39" s="225"/>
      <c r="AA39" s="196"/>
    </row>
    <row r="40" spans="1:27" x14ac:dyDescent="0.2">
      <c r="A40" s="193">
        <v>14</v>
      </c>
      <c r="B40" s="230" t="s">
        <v>2667</v>
      </c>
      <c r="C40" s="230" t="s">
        <v>2668</v>
      </c>
      <c r="D40" s="195" t="s">
        <v>293</v>
      </c>
      <c r="E40" s="196">
        <v>6.8187199999999999</v>
      </c>
      <c r="F40" s="199"/>
      <c r="G40" s="197">
        <f>ROUND(E40*F40,2)</f>
        <v>0</v>
      </c>
      <c r="H40" s="199">
        <v>11.78</v>
      </c>
      <c r="I40" s="197">
        <f>ROUND(E40*H40,2)</f>
        <v>80.319999999999993</v>
      </c>
      <c r="J40" s="199">
        <v>652.87</v>
      </c>
      <c r="K40" s="197">
        <f>ROUND(E40*J40,2)</f>
        <v>4451.74</v>
      </c>
      <c r="L40" s="197">
        <v>21</v>
      </c>
      <c r="M40" s="197">
        <f>G40*(1+L40/100)</f>
        <v>0</v>
      </c>
      <c r="N40" s="197">
        <v>4.0899999999999999E-3</v>
      </c>
      <c r="O40" s="197">
        <f>ROUND(E40*N40,2)</f>
        <v>0.03</v>
      </c>
      <c r="P40" s="197">
        <v>0</v>
      </c>
      <c r="Q40" s="197">
        <f>ROUND(E40*P40,2)</f>
        <v>0</v>
      </c>
      <c r="R40" s="198" t="s">
        <v>396</v>
      </c>
      <c r="S40" s="198" t="s">
        <v>194</v>
      </c>
      <c r="X40" s="256"/>
      <c r="Y40" s="225"/>
      <c r="Z40" s="225"/>
      <c r="AA40" s="196"/>
    </row>
    <row r="41" spans="1:27" x14ac:dyDescent="0.2">
      <c r="A41" s="177"/>
      <c r="B41" s="319" t="s">
        <v>1357</v>
      </c>
      <c r="C41" s="319"/>
      <c r="D41" s="321"/>
      <c r="E41" s="321"/>
      <c r="F41" s="321"/>
      <c r="G41" s="321"/>
      <c r="H41" s="184"/>
      <c r="I41" s="184"/>
      <c r="J41" s="184"/>
      <c r="K41" s="184"/>
      <c r="L41" s="184"/>
      <c r="M41" s="184"/>
      <c r="N41" s="184"/>
      <c r="O41" s="184"/>
      <c r="P41" s="184"/>
      <c r="Q41" s="184"/>
      <c r="R41" s="185"/>
      <c r="S41" s="185"/>
      <c r="X41" s="256"/>
      <c r="Y41" s="256"/>
      <c r="Z41" s="225"/>
      <c r="AA41" s="196"/>
    </row>
    <row r="42" spans="1:27" x14ac:dyDescent="0.2">
      <c r="A42" s="193">
        <v>15</v>
      </c>
      <c r="B42" s="230" t="s">
        <v>2669</v>
      </c>
      <c r="C42" s="230" t="s">
        <v>2670</v>
      </c>
      <c r="D42" s="195" t="s">
        <v>293</v>
      </c>
      <c r="E42" s="196">
        <v>17.046800000000001</v>
      </c>
      <c r="F42" s="199"/>
      <c r="G42" s="197">
        <f>ROUND(E42*F42,2)</f>
        <v>0</v>
      </c>
      <c r="H42" s="199">
        <v>11.55</v>
      </c>
      <c r="I42" s="197">
        <f>ROUND(E42*H42,2)</f>
        <v>196.89</v>
      </c>
      <c r="J42" s="199">
        <v>759.15</v>
      </c>
      <c r="K42" s="197">
        <f>ROUND(E42*J42,2)</f>
        <v>12941.08</v>
      </c>
      <c r="L42" s="197">
        <v>21</v>
      </c>
      <c r="M42" s="197">
        <f>G42*(1+L42/100)</f>
        <v>0</v>
      </c>
      <c r="N42" s="197">
        <v>4.4400000000000004E-3</v>
      </c>
      <c r="O42" s="197">
        <f>ROUND(E42*N42,2)</f>
        <v>0.08</v>
      </c>
      <c r="P42" s="197">
        <v>0</v>
      </c>
      <c r="Q42" s="197">
        <f>ROUND(E42*P42,2)</f>
        <v>0</v>
      </c>
      <c r="R42" s="198" t="s">
        <v>396</v>
      </c>
      <c r="S42" s="198" t="s">
        <v>194</v>
      </c>
      <c r="X42" s="256"/>
      <c r="Y42" s="225"/>
      <c r="Z42" s="225"/>
      <c r="AA42" s="196"/>
    </row>
    <row r="43" spans="1:27" x14ac:dyDescent="0.2">
      <c r="A43" s="177"/>
      <c r="B43" s="319" t="s">
        <v>1357</v>
      </c>
      <c r="C43" s="319"/>
      <c r="D43" s="321"/>
      <c r="E43" s="321"/>
      <c r="F43" s="321"/>
      <c r="G43" s="321"/>
      <c r="H43" s="184"/>
      <c r="I43" s="184"/>
      <c r="J43" s="184"/>
      <c r="K43" s="184"/>
      <c r="L43" s="184"/>
      <c r="M43" s="184"/>
      <c r="N43" s="184"/>
      <c r="O43" s="184"/>
      <c r="P43" s="184"/>
      <c r="Q43" s="184"/>
      <c r="R43" s="185"/>
      <c r="S43" s="185"/>
      <c r="X43" s="256"/>
      <c r="Y43" s="256"/>
      <c r="Z43" s="225"/>
      <c r="AA43" s="196"/>
    </row>
    <row r="44" spans="1:27" x14ac:dyDescent="0.2">
      <c r="A44" s="193">
        <v>16</v>
      </c>
      <c r="B44" s="230" t="s">
        <v>1364</v>
      </c>
      <c r="C44" s="230" t="s">
        <v>1365</v>
      </c>
      <c r="D44" s="195" t="s">
        <v>293</v>
      </c>
      <c r="E44" s="196">
        <v>80.119959999999992</v>
      </c>
      <c r="F44" s="199"/>
      <c r="G44" s="197">
        <f>ROUND(E44*F44,2)</f>
        <v>0</v>
      </c>
      <c r="H44" s="199">
        <v>0</v>
      </c>
      <c r="I44" s="197">
        <f>ROUND(E44*H44,2)</f>
        <v>0</v>
      </c>
      <c r="J44" s="199">
        <v>38.22</v>
      </c>
      <c r="K44" s="197">
        <f>ROUND(E44*J44,2)</f>
        <v>3062.18</v>
      </c>
      <c r="L44" s="197">
        <v>21</v>
      </c>
      <c r="M44" s="197">
        <f>G44*(1+L44/100)</f>
        <v>0</v>
      </c>
      <c r="N44" s="197">
        <v>0</v>
      </c>
      <c r="O44" s="197">
        <f>ROUND(E44*N44,2)</f>
        <v>0</v>
      </c>
      <c r="P44" s="197">
        <v>0</v>
      </c>
      <c r="Q44" s="197">
        <f>ROUND(E44*P44,2)</f>
        <v>0</v>
      </c>
      <c r="R44" s="198" t="s">
        <v>396</v>
      </c>
      <c r="S44" s="198" t="s">
        <v>194</v>
      </c>
      <c r="X44" s="256"/>
      <c r="Y44" s="225"/>
      <c r="Z44" s="225"/>
      <c r="AA44" s="196"/>
    </row>
    <row r="45" spans="1:27" x14ac:dyDescent="0.2">
      <c r="A45" s="193">
        <v>17</v>
      </c>
      <c r="B45" s="230" t="s">
        <v>1366</v>
      </c>
      <c r="C45" s="230" t="s">
        <v>1367</v>
      </c>
      <c r="D45" s="195" t="s">
        <v>213</v>
      </c>
      <c r="E45" s="196">
        <v>3.4093599999999999</v>
      </c>
      <c r="F45" s="199"/>
      <c r="G45" s="197">
        <f>ROUND(E45*F45,2)</f>
        <v>0</v>
      </c>
      <c r="H45" s="199">
        <v>0</v>
      </c>
      <c r="I45" s="197">
        <f>ROUND(E45*H45,2)</f>
        <v>0</v>
      </c>
      <c r="J45" s="199">
        <v>232.05</v>
      </c>
      <c r="K45" s="197">
        <f>ROUND(E45*J45,2)</f>
        <v>791.14</v>
      </c>
      <c r="L45" s="197">
        <v>21</v>
      </c>
      <c r="M45" s="197">
        <f>G45*(1+L45/100)</f>
        <v>0</v>
      </c>
      <c r="N45" s="197">
        <v>0</v>
      </c>
      <c r="O45" s="197">
        <f>ROUND(E45*N45,2)</f>
        <v>0</v>
      </c>
      <c r="P45" s="197">
        <v>0</v>
      </c>
      <c r="Q45" s="197">
        <f>ROUND(E45*P45,2)</f>
        <v>0</v>
      </c>
      <c r="R45" s="198" t="s">
        <v>396</v>
      </c>
      <c r="S45" s="198" t="s">
        <v>194</v>
      </c>
      <c r="X45" s="256"/>
      <c r="Y45" s="225"/>
      <c r="Z45" s="225"/>
      <c r="AA45" s="196"/>
    </row>
    <row r="46" spans="1:27" x14ac:dyDescent="0.2">
      <c r="A46" s="193">
        <v>18</v>
      </c>
      <c r="B46" s="230" t="s">
        <v>1368</v>
      </c>
      <c r="C46" s="230" t="s">
        <v>1369</v>
      </c>
      <c r="D46" s="195" t="s">
        <v>213</v>
      </c>
      <c r="E46" s="196">
        <v>0.85233999999999999</v>
      </c>
      <c r="F46" s="199"/>
      <c r="G46" s="197">
        <f>ROUND(E46*F46,2)</f>
        <v>0</v>
      </c>
      <c r="H46" s="199">
        <v>0</v>
      </c>
      <c r="I46" s="197">
        <f>ROUND(E46*H46,2)</f>
        <v>0</v>
      </c>
      <c r="J46" s="199">
        <v>808.5</v>
      </c>
      <c r="K46" s="197">
        <f>ROUND(E46*J46,2)</f>
        <v>689.12</v>
      </c>
      <c r="L46" s="197">
        <v>21</v>
      </c>
      <c r="M46" s="197">
        <f>G46*(1+L46/100)</f>
        <v>0</v>
      </c>
      <c r="N46" s="197">
        <v>0</v>
      </c>
      <c r="O46" s="197">
        <f>ROUND(E46*N46,2)</f>
        <v>0</v>
      </c>
      <c r="P46" s="197">
        <v>0</v>
      </c>
      <c r="Q46" s="197">
        <f>ROUND(E46*P46,2)</f>
        <v>0</v>
      </c>
      <c r="R46" s="198"/>
      <c r="S46" s="198" t="s">
        <v>339</v>
      </c>
      <c r="X46" s="256"/>
      <c r="Y46" s="225"/>
      <c r="Z46" s="225"/>
      <c r="AA46" s="196"/>
    </row>
    <row r="47" spans="1:27" x14ac:dyDescent="0.2">
      <c r="A47" s="193">
        <v>19</v>
      </c>
      <c r="B47" s="230" t="s">
        <v>1370</v>
      </c>
      <c r="C47" s="230" t="s">
        <v>1371</v>
      </c>
      <c r="D47" s="195" t="s">
        <v>395</v>
      </c>
      <c r="E47" s="196">
        <v>3.4093599999999999</v>
      </c>
      <c r="F47" s="199"/>
      <c r="G47" s="197">
        <f>ROUND(E47*F47,2)</f>
        <v>0</v>
      </c>
      <c r="H47" s="199">
        <v>0</v>
      </c>
      <c r="I47" s="197">
        <f>ROUND(E47*H47,2)</f>
        <v>0</v>
      </c>
      <c r="J47" s="199">
        <v>8127</v>
      </c>
      <c r="K47" s="197">
        <f>ROUND(E47*J47,2)</f>
        <v>27707.87</v>
      </c>
      <c r="L47" s="197">
        <v>21</v>
      </c>
      <c r="M47" s="197">
        <f>G47*(1+L47/100)</f>
        <v>0</v>
      </c>
      <c r="N47" s="197">
        <v>0</v>
      </c>
      <c r="O47" s="197">
        <f>ROUND(E47*N47,2)</f>
        <v>0</v>
      </c>
      <c r="P47" s="197">
        <v>0</v>
      </c>
      <c r="Q47" s="197">
        <f>ROUND(E47*P47,2)</f>
        <v>0</v>
      </c>
      <c r="R47" s="198"/>
      <c r="S47" s="198" t="s">
        <v>339</v>
      </c>
      <c r="X47" s="256"/>
      <c r="Y47" s="225"/>
      <c r="Z47" s="225"/>
      <c r="AA47" s="196"/>
    </row>
    <row r="48" spans="1:27" x14ac:dyDescent="0.2">
      <c r="A48" s="193">
        <v>20</v>
      </c>
      <c r="B48" s="230" t="s">
        <v>1372</v>
      </c>
      <c r="C48" s="230" t="s">
        <v>1373</v>
      </c>
      <c r="D48" s="195" t="s">
        <v>293</v>
      </c>
      <c r="E48" s="196">
        <v>80.119959999999992</v>
      </c>
      <c r="F48" s="199"/>
      <c r="G48" s="197">
        <f>ROUND(E48*F48,2)</f>
        <v>0</v>
      </c>
      <c r="H48" s="199">
        <v>0.14000000000000001</v>
      </c>
      <c r="I48" s="197">
        <f>ROUND(E48*H48,2)</f>
        <v>11.22</v>
      </c>
      <c r="J48" s="199">
        <v>14.88</v>
      </c>
      <c r="K48" s="197">
        <f>ROUND(E48*J48,2)</f>
        <v>1192.19</v>
      </c>
      <c r="L48" s="197">
        <v>21</v>
      </c>
      <c r="M48" s="197">
        <f>G48*(1+L48/100)</f>
        <v>0</v>
      </c>
      <c r="N48" s="197">
        <v>0</v>
      </c>
      <c r="O48" s="197">
        <f>ROUND(E48*N48,2)</f>
        <v>0</v>
      </c>
      <c r="P48" s="197">
        <v>0</v>
      </c>
      <c r="Q48" s="197">
        <f>ROUND(E48*P48,2)</f>
        <v>0</v>
      </c>
      <c r="R48" s="198" t="s">
        <v>396</v>
      </c>
      <c r="S48" s="198" t="s">
        <v>194</v>
      </c>
      <c r="X48" s="256"/>
      <c r="Y48" s="225"/>
      <c r="Z48" s="225"/>
      <c r="AA48" s="196"/>
    </row>
    <row r="49" spans="1:27" x14ac:dyDescent="0.2">
      <c r="A49" s="177"/>
      <c r="B49" s="319" t="s">
        <v>1278</v>
      </c>
      <c r="C49" s="319"/>
      <c r="D49" s="320"/>
      <c r="E49" s="320"/>
      <c r="F49" s="320"/>
      <c r="G49" s="320"/>
      <c r="H49" s="184"/>
      <c r="I49" s="184"/>
      <c r="J49" s="184"/>
      <c r="K49" s="184"/>
      <c r="L49" s="184"/>
      <c r="M49" s="184"/>
      <c r="N49" s="184"/>
      <c r="O49" s="184"/>
      <c r="P49" s="184"/>
      <c r="Q49" s="184"/>
      <c r="R49" s="185"/>
      <c r="S49" s="185"/>
      <c r="X49" s="256"/>
      <c r="Y49" s="256"/>
      <c r="Z49" s="225"/>
      <c r="AA49" s="196"/>
    </row>
    <row r="50" spans="1:27" x14ac:dyDescent="0.2">
      <c r="A50" s="193">
        <v>21</v>
      </c>
      <c r="B50" s="230" t="s">
        <v>1374</v>
      </c>
      <c r="C50" s="230" t="s">
        <v>1375</v>
      </c>
      <c r="D50" s="195" t="s">
        <v>293</v>
      </c>
      <c r="E50" s="196">
        <v>80.119959999999992</v>
      </c>
      <c r="F50" s="199"/>
      <c r="G50" s="197">
        <f>ROUND(E50*F50,2)</f>
        <v>0</v>
      </c>
      <c r="H50" s="199">
        <v>0.11</v>
      </c>
      <c r="I50" s="197">
        <f>ROUND(E50*H50,2)</f>
        <v>8.81</v>
      </c>
      <c r="J50" s="199">
        <v>33.28</v>
      </c>
      <c r="K50" s="197">
        <f>ROUND(E50*J50,2)</f>
        <v>2666.39</v>
      </c>
      <c r="L50" s="197">
        <v>21</v>
      </c>
      <c r="M50" s="197">
        <f>G50*(1+L50/100)</f>
        <v>0</v>
      </c>
      <c r="N50" s="197">
        <v>1.0000000000000001E-5</v>
      </c>
      <c r="O50" s="197">
        <f>ROUND(E50*N50,2)</f>
        <v>0</v>
      </c>
      <c r="P50" s="197">
        <v>0</v>
      </c>
      <c r="Q50" s="197">
        <f>ROUND(E50*P50,2)</f>
        <v>0</v>
      </c>
      <c r="R50" s="198" t="s">
        <v>396</v>
      </c>
      <c r="S50" s="198" t="s">
        <v>194</v>
      </c>
      <c r="X50" s="256"/>
      <c r="Y50" s="225"/>
      <c r="Z50" s="225"/>
      <c r="AA50" s="196"/>
    </row>
    <row r="51" spans="1:27" x14ac:dyDescent="0.2">
      <c r="A51" s="177"/>
      <c r="B51" s="319" t="s">
        <v>1376</v>
      </c>
      <c r="C51" s="319"/>
      <c r="D51" s="320"/>
      <c r="E51" s="320"/>
      <c r="F51" s="320"/>
      <c r="G51" s="320"/>
      <c r="H51" s="184"/>
      <c r="I51" s="184"/>
      <c r="J51" s="184"/>
      <c r="K51" s="184"/>
      <c r="L51" s="184"/>
      <c r="M51" s="184"/>
      <c r="N51" s="184"/>
      <c r="O51" s="184"/>
      <c r="P51" s="184"/>
      <c r="Q51" s="184"/>
      <c r="R51" s="185"/>
      <c r="S51" s="185"/>
      <c r="X51" s="256"/>
      <c r="Y51" s="256"/>
      <c r="Z51" s="225"/>
      <c r="AA51" s="196"/>
    </row>
    <row r="52" spans="1:27" ht="22.5" x14ac:dyDescent="0.2">
      <c r="A52" s="193">
        <v>22</v>
      </c>
      <c r="B52" s="230" t="s">
        <v>1377</v>
      </c>
      <c r="C52" s="230" t="s">
        <v>1378</v>
      </c>
      <c r="D52" s="195" t="s">
        <v>293</v>
      </c>
      <c r="E52" s="196">
        <v>11.93276</v>
      </c>
      <c r="F52" s="199"/>
      <c r="G52" s="197">
        <f t="shared" ref="G52:G57" si="0">ROUND(E52*F52,2)</f>
        <v>0</v>
      </c>
      <c r="H52" s="199">
        <v>36.65</v>
      </c>
      <c r="I52" s="197">
        <f t="shared" ref="I52:I57" si="1">ROUND(E52*H52,2)</f>
        <v>437.34</v>
      </c>
      <c r="J52" s="199">
        <v>0</v>
      </c>
      <c r="K52" s="197">
        <f t="shared" ref="K52:K57" si="2">ROUND(E52*J52,2)</f>
        <v>0</v>
      </c>
      <c r="L52" s="197">
        <v>21</v>
      </c>
      <c r="M52" s="197">
        <f t="shared" ref="M52:M57" si="3">G52*(1+L52/100)</f>
        <v>0</v>
      </c>
      <c r="N52" s="197">
        <v>5.0000000000000002E-5</v>
      </c>
      <c r="O52" s="197">
        <f t="shared" ref="O52:O57" si="4">ROUND(E52*N52,2)</f>
        <v>0</v>
      </c>
      <c r="P52" s="197">
        <v>0</v>
      </c>
      <c r="Q52" s="197">
        <f t="shared" ref="Q52:Q57" si="5">ROUND(E52*P52,2)</f>
        <v>0</v>
      </c>
      <c r="R52" s="198" t="s">
        <v>243</v>
      </c>
      <c r="S52" s="198" t="s">
        <v>194</v>
      </c>
      <c r="X52" s="256"/>
      <c r="Y52" s="225"/>
      <c r="Z52" s="225"/>
      <c r="AA52" s="196"/>
    </row>
    <row r="53" spans="1:27" ht="22.5" x14ac:dyDescent="0.2">
      <c r="A53" s="193">
        <v>23</v>
      </c>
      <c r="B53" s="230" t="s">
        <v>1379</v>
      </c>
      <c r="C53" s="230" t="s">
        <v>1380</v>
      </c>
      <c r="D53" s="195" t="s">
        <v>293</v>
      </c>
      <c r="E53" s="196">
        <v>44.321680000000001</v>
      </c>
      <c r="F53" s="199"/>
      <c r="G53" s="197">
        <f t="shared" si="0"/>
        <v>0</v>
      </c>
      <c r="H53" s="199">
        <v>52.29</v>
      </c>
      <c r="I53" s="197">
        <f t="shared" si="1"/>
        <v>2317.58</v>
      </c>
      <c r="J53" s="199">
        <v>0</v>
      </c>
      <c r="K53" s="197">
        <f t="shared" si="2"/>
        <v>0</v>
      </c>
      <c r="L53" s="197">
        <v>21</v>
      </c>
      <c r="M53" s="197">
        <f t="shared" si="3"/>
        <v>0</v>
      </c>
      <c r="N53" s="197">
        <v>6.9999999999999994E-5</v>
      </c>
      <c r="O53" s="197">
        <f t="shared" si="4"/>
        <v>0</v>
      </c>
      <c r="P53" s="197">
        <v>0</v>
      </c>
      <c r="Q53" s="197">
        <f t="shared" si="5"/>
        <v>0</v>
      </c>
      <c r="R53" s="198" t="s">
        <v>243</v>
      </c>
      <c r="S53" s="198" t="s">
        <v>194</v>
      </c>
      <c r="X53" s="256"/>
      <c r="Y53" s="225"/>
      <c r="Z53" s="225"/>
      <c r="AA53" s="196"/>
    </row>
    <row r="54" spans="1:27" ht="22.5" x14ac:dyDescent="0.2">
      <c r="A54" s="193">
        <v>24</v>
      </c>
      <c r="B54" s="230" t="s">
        <v>1381</v>
      </c>
      <c r="C54" s="230" t="s">
        <v>1382</v>
      </c>
      <c r="D54" s="195" t="s">
        <v>293</v>
      </c>
      <c r="E54" s="196">
        <v>6.8187199999999999</v>
      </c>
      <c r="F54" s="199"/>
      <c r="G54" s="197">
        <f t="shared" si="0"/>
        <v>0</v>
      </c>
      <c r="H54" s="199">
        <v>51.18</v>
      </c>
      <c r="I54" s="197">
        <f t="shared" si="1"/>
        <v>348.98</v>
      </c>
      <c r="J54" s="199">
        <v>0</v>
      </c>
      <c r="K54" s="197">
        <f t="shared" si="2"/>
        <v>0</v>
      </c>
      <c r="L54" s="197">
        <v>21</v>
      </c>
      <c r="M54" s="197">
        <f t="shared" si="3"/>
        <v>0</v>
      </c>
      <c r="N54" s="197">
        <v>1.2E-4</v>
      </c>
      <c r="O54" s="197">
        <f t="shared" si="4"/>
        <v>0</v>
      </c>
      <c r="P54" s="197">
        <v>0</v>
      </c>
      <c r="Q54" s="197">
        <f t="shared" si="5"/>
        <v>0</v>
      </c>
      <c r="R54" s="198" t="s">
        <v>243</v>
      </c>
      <c r="S54" s="198" t="s">
        <v>194</v>
      </c>
      <c r="X54" s="256"/>
      <c r="Y54" s="225"/>
      <c r="Z54" s="225"/>
      <c r="AA54" s="196"/>
    </row>
    <row r="55" spans="1:27" ht="22.5" x14ac:dyDescent="0.2">
      <c r="A55" s="193">
        <v>25</v>
      </c>
      <c r="B55" s="230" t="s">
        <v>1383</v>
      </c>
      <c r="C55" s="230" t="s">
        <v>1384</v>
      </c>
      <c r="D55" s="195" t="s">
        <v>293</v>
      </c>
      <c r="E55" s="196">
        <v>17.046800000000001</v>
      </c>
      <c r="F55" s="199"/>
      <c r="G55" s="197">
        <f t="shared" si="0"/>
        <v>0</v>
      </c>
      <c r="H55" s="199">
        <v>60.41</v>
      </c>
      <c r="I55" s="197">
        <f t="shared" si="1"/>
        <v>1029.8</v>
      </c>
      <c r="J55" s="199">
        <v>0</v>
      </c>
      <c r="K55" s="197">
        <f t="shared" si="2"/>
        <v>0</v>
      </c>
      <c r="L55" s="197">
        <v>21</v>
      </c>
      <c r="M55" s="197">
        <f t="shared" si="3"/>
        <v>0</v>
      </c>
      <c r="N55" s="197">
        <v>1.4999999999999999E-4</v>
      </c>
      <c r="O55" s="197">
        <f t="shared" si="4"/>
        <v>0</v>
      </c>
      <c r="P55" s="197">
        <v>0</v>
      </c>
      <c r="Q55" s="197">
        <f t="shared" si="5"/>
        <v>0</v>
      </c>
      <c r="R55" s="198" t="s">
        <v>243</v>
      </c>
      <c r="S55" s="198" t="s">
        <v>194</v>
      </c>
      <c r="X55" s="256"/>
      <c r="Y55" s="225"/>
      <c r="Z55" s="225"/>
      <c r="AA55" s="196"/>
    </row>
    <row r="56" spans="1:27" x14ac:dyDescent="0.2">
      <c r="A56" s="193">
        <v>26</v>
      </c>
      <c r="B56" s="230" t="s">
        <v>1256</v>
      </c>
      <c r="C56" s="230" t="s">
        <v>1385</v>
      </c>
      <c r="D56" s="195" t="s">
        <v>610</v>
      </c>
      <c r="E56" s="196">
        <v>8.5234000000000005</v>
      </c>
      <c r="F56" s="199"/>
      <c r="G56" s="197">
        <f t="shared" si="0"/>
        <v>0</v>
      </c>
      <c r="H56" s="199">
        <v>778.05</v>
      </c>
      <c r="I56" s="197">
        <f t="shared" si="1"/>
        <v>6631.63</v>
      </c>
      <c r="J56" s="199">
        <v>0</v>
      </c>
      <c r="K56" s="197">
        <f t="shared" si="2"/>
        <v>0</v>
      </c>
      <c r="L56" s="197">
        <v>21</v>
      </c>
      <c r="M56" s="197">
        <f t="shared" si="3"/>
        <v>0</v>
      </c>
      <c r="N56" s="197">
        <v>0</v>
      </c>
      <c r="O56" s="197">
        <f t="shared" si="4"/>
        <v>0</v>
      </c>
      <c r="P56" s="197">
        <v>0</v>
      </c>
      <c r="Q56" s="197">
        <f t="shared" si="5"/>
        <v>0</v>
      </c>
      <c r="R56" s="198"/>
      <c r="S56" s="198" t="s">
        <v>339</v>
      </c>
      <c r="X56" s="256"/>
      <c r="Y56" s="225"/>
      <c r="Z56" s="225"/>
      <c r="AA56" s="196"/>
    </row>
    <row r="57" spans="1:27" x14ac:dyDescent="0.2">
      <c r="A57" s="193">
        <v>27</v>
      </c>
      <c r="B57" s="230" t="s">
        <v>1386</v>
      </c>
      <c r="C57" s="230" t="s">
        <v>1387</v>
      </c>
      <c r="D57" s="195" t="s">
        <v>0</v>
      </c>
      <c r="E57" s="329"/>
      <c r="F57" s="199"/>
      <c r="G57" s="197">
        <f t="shared" si="0"/>
        <v>0</v>
      </c>
      <c r="H57" s="199">
        <v>0</v>
      </c>
      <c r="I57" s="197">
        <f t="shared" si="1"/>
        <v>0</v>
      </c>
      <c r="J57" s="199">
        <v>1.21</v>
      </c>
      <c r="K57" s="197">
        <f t="shared" si="2"/>
        <v>0</v>
      </c>
      <c r="L57" s="197">
        <v>21</v>
      </c>
      <c r="M57" s="197">
        <f t="shared" si="3"/>
        <v>0</v>
      </c>
      <c r="N57" s="197">
        <v>0</v>
      </c>
      <c r="O57" s="197">
        <f t="shared" si="4"/>
        <v>0</v>
      </c>
      <c r="P57" s="197">
        <v>0</v>
      </c>
      <c r="Q57" s="197">
        <f t="shared" si="5"/>
        <v>0</v>
      </c>
      <c r="R57" s="198" t="s">
        <v>396</v>
      </c>
      <c r="S57" s="198" t="s">
        <v>194</v>
      </c>
      <c r="X57" s="256"/>
      <c r="Y57" s="225"/>
      <c r="Z57" s="225"/>
      <c r="AA57" s="196"/>
    </row>
    <row r="58" spans="1:27" x14ac:dyDescent="0.2">
      <c r="A58" s="177"/>
      <c r="B58" s="234" t="s">
        <v>518</v>
      </c>
      <c r="C58" s="235"/>
      <c r="D58" s="200"/>
      <c r="E58" s="201"/>
      <c r="F58" s="184"/>
      <c r="G58" s="184"/>
      <c r="H58" s="184"/>
      <c r="I58" s="184"/>
      <c r="J58" s="184"/>
      <c r="K58" s="184"/>
      <c r="L58" s="184"/>
      <c r="M58" s="184"/>
      <c r="N58" s="184"/>
      <c r="O58" s="184"/>
      <c r="P58" s="184"/>
      <c r="Q58" s="184"/>
      <c r="R58" s="185"/>
      <c r="S58" s="185"/>
      <c r="X58" s="256"/>
      <c r="Y58" s="244"/>
      <c r="Z58" s="225"/>
      <c r="AA58" s="196"/>
    </row>
    <row r="59" spans="1:27" x14ac:dyDescent="0.2">
      <c r="A59" s="177"/>
      <c r="B59" s="317" t="s">
        <v>1388</v>
      </c>
      <c r="C59" s="317"/>
      <c r="D59" s="318"/>
      <c r="E59" s="201"/>
      <c r="F59" s="184"/>
      <c r="G59" s="184"/>
      <c r="H59" s="184"/>
      <c r="I59" s="184"/>
      <c r="J59" s="184"/>
      <c r="K59" s="184"/>
      <c r="L59" s="184"/>
      <c r="M59" s="184"/>
      <c r="N59" s="184"/>
      <c r="O59" s="184"/>
      <c r="P59" s="184"/>
      <c r="Q59" s="184"/>
      <c r="R59" s="185"/>
      <c r="S59" s="185"/>
      <c r="X59" s="256"/>
      <c r="Y59" s="244"/>
      <c r="Z59" s="225"/>
      <c r="AA59" s="196"/>
    </row>
    <row r="60" spans="1:27" x14ac:dyDescent="0.2">
      <c r="A60" s="177"/>
      <c r="B60" s="234" t="s">
        <v>1389</v>
      </c>
      <c r="C60" s="235"/>
      <c r="D60" s="200"/>
      <c r="E60" s="201">
        <v>909.69089017599993</v>
      </c>
      <c r="F60" s="184"/>
      <c r="G60" s="184"/>
      <c r="H60" s="184"/>
      <c r="I60" s="184"/>
      <c r="J60" s="184"/>
      <c r="K60" s="184"/>
      <c r="L60" s="184"/>
      <c r="M60" s="184"/>
      <c r="N60" s="184"/>
      <c r="O60" s="184"/>
      <c r="P60" s="184"/>
      <c r="Q60" s="184"/>
      <c r="R60" s="185"/>
      <c r="S60" s="185"/>
      <c r="X60" s="256"/>
      <c r="Y60" s="244"/>
      <c r="Z60" s="225"/>
      <c r="AA60" s="196"/>
    </row>
    <row r="61" spans="1:27" x14ac:dyDescent="0.2">
      <c r="A61" s="162"/>
      <c r="B61" s="231"/>
      <c r="C61" s="231"/>
      <c r="D61" s="180"/>
      <c r="E61" s="181"/>
      <c r="F61" s="182"/>
      <c r="G61" s="182"/>
      <c r="H61" s="182"/>
      <c r="I61" s="182"/>
      <c r="J61" s="182"/>
      <c r="K61" s="182"/>
      <c r="L61" s="182"/>
      <c r="M61" s="182"/>
      <c r="N61" s="182"/>
      <c r="O61" s="182"/>
      <c r="P61" s="182"/>
      <c r="Q61" s="182"/>
      <c r="R61" s="183"/>
      <c r="S61" s="183"/>
      <c r="X61" s="256"/>
      <c r="Y61" s="264"/>
      <c r="Z61" s="225"/>
      <c r="AA61" s="196"/>
    </row>
    <row r="62" spans="1:27" x14ac:dyDescent="0.2">
      <c r="A62" s="179" t="s">
        <v>188</v>
      </c>
      <c r="B62" s="229" t="s">
        <v>1390</v>
      </c>
      <c r="C62" s="229" t="s">
        <v>1391</v>
      </c>
      <c r="D62" s="187"/>
      <c r="E62" s="188"/>
      <c r="F62" s="189"/>
      <c r="G62" s="190">
        <f>SUMIF(AE63:AE64,"&lt;&gt;NOR",G63:G64)</f>
        <v>0</v>
      </c>
      <c r="H62" s="189"/>
      <c r="I62" s="189">
        <f>SUM(I63:I64)</f>
        <v>337.87</v>
      </c>
      <c r="J62" s="189"/>
      <c r="K62" s="189">
        <f>SUM(K63:K64)</f>
        <v>11757.51</v>
      </c>
      <c r="L62" s="189"/>
      <c r="M62" s="189">
        <f>SUM(M63:M64)</f>
        <v>0</v>
      </c>
      <c r="N62" s="189"/>
      <c r="O62" s="189">
        <f>SUM(O63:O64)</f>
        <v>0</v>
      </c>
      <c r="P62" s="189"/>
      <c r="Q62" s="189">
        <f>SUM(Q63:Q64)</f>
        <v>0</v>
      </c>
      <c r="R62" s="191"/>
      <c r="S62" s="191"/>
      <c r="X62" s="256"/>
      <c r="Y62" s="265"/>
      <c r="Z62" s="225"/>
      <c r="AA62" s="196"/>
    </row>
    <row r="63" spans="1:27" x14ac:dyDescent="0.2">
      <c r="A63" s="193">
        <v>28</v>
      </c>
      <c r="B63" s="230" t="s">
        <v>1392</v>
      </c>
      <c r="C63" s="230" t="s">
        <v>1393</v>
      </c>
      <c r="D63" s="195" t="s">
        <v>213</v>
      </c>
      <c r="E63" s="196">
        <v>8.5234000000000005</v>
      </c>
      <c r="F63" s="199"/>
      <c r="G63" s="197">
        <f>ROUND(E63*F63,2)</f>
        <v>0</v>
      </c>
      <c r="H63" s="199">
        <v>39.64</v>
      </c>
      <c r="I63" s="197">
        <f>ROUND(E63*H63,2)</f>
        <v>337.87</v>
      </c>
      <c r="J63" s="199">
        <v>119.44</v>
      </c>
      <c r="K63" s="197">
        <f>ROUND(E63*J63,2)</f>
        <v>1018.03</v>
      </c>
      <c r="L63" s="197">
        <v>21</v>
      </c>
      <c r="M63" s="197">
        <f>G63*(1+L63/100)</f>
        <v>0</v>
      </c>
      <c r="N63" s="197">
        <v>1E-4</v>
      </c>
      <c r="O63" s="197">
        <f>ROUND(E63*N63,2)</f>
        <v>0</v>
      </c>
      <c r="P63" s="197">
        <v>0</v>
      </c>
      <c r="Q63" s="197">
        <f>ROUND(E63*P63,2)</f>
        <v>0</v>
      </c>
      <c r="R63" s="198" t="s">
        <v>396</v>
      </c>
      <c r="S63" s="198" t="s">
        <v>194</v>
      </c>
      <c r="X63" s="256"/>
      <c r="Y63" s="225"/>
      <c r="Z63" s="225"/>
      <c r="AA63" s="196"/>
    </row>
    <row r="64" spans="1:27" x14ac:dyDescent="0.2">
      <c r="A64" s="193">
        <v>29</v>
      </c>
      <c r="B64" s="230" t="s">
        <v>1256</v>
      </c>
      <c r="C64" s="230" t="s">
        <v>1394</v>
      </c>
      <c r="D64" s="195" t="s">
        <v>1253</v>
      </c>
      <c r="E64" s="196">
        <v>34.093600000000002</v>
      </c>
      <c r="F64" s="199"/>
      <c r="G64" s="197">
        <f>ROUND(E64*F64,2)</f>
        <v>0</v>
      </c>
      <c r="H64" s="199">
        <v>0</v>
      </c>
      <c r="I64" s="197">
        <f>ROUND(E64*H64,2)</f>
        <v>0</v>
      </c>
      <c r="J64" s="199">
        <v>315</v>
      </c>
      <c r="K64" s="197">
        <f>ROUND(E64*J64,2)</f>
        <v>10739.48</v>
      </c>
      <c r="L64" s="197">
        <v>21</v>
      </c>
      <c r="M64" s="197">
        <f>G64*(1+L64/100)</f>
        <v>0</v>
      </c>
      <c r="N64" s="197">
        <v>0</v>
      </c>
      <c r="O64" s="197">
        <f>ROUND(E64*N64,2)</f>
        <v>0</v>
      </c>
      <c r="P64" s="197">
        <v>0</v>
      </c>
      <c r="Q64" s="197">
        <f>ROUND(E64*P64,2)</f>
        <v>0</v>
      </c>
      <c r="R64" s="198"/>
      <c r="S64" s="198" t="s">
        <v>339</v>
      </c>
      <c r="X64" s="256"/>
      <c r="Y64" s="225"/>
      <c r="Z64" s="225"/>
      <c r="AA64" s="196"/>
    </row>
    <row r="65" spans="1:27" x14ac:dyDescent="0.2">
      <c r="A65" s="162"/>
      <c r="B65" s="231"/>
      <c r="C65" s="231"/>
      <c r="D65" s="180"/>
      <c r="E65" s="181"/>
      <c r="F65" s="182"/>
      <c r="G65" s="182"/>
      <c r="H65" s="182"/>
      <c r="I65" s="182"/>
      <c r="J65" s="182"/>
      <c r="K65" s="182"/>
      <c r="L65" s="182"/>
      <c r="M65" s="182"/>
      <c r="N65" s="182"/>
      <c r="O65" s="182"/>
      <c r="P65" s="182"/>
      <c r="Q65" s="182"/>
      <c r="R65" s="183"/>
      <c r="S65" s="183"/>
      <c r="Z65" s="196"/>
      <c r="AA65" s="196"/>
    </row>
    <row r="66" spans="1:27" x14ac:dyDescent="0.2">
      <c r="A66" s="158"/>
      <c r="D66" s="138"/>
    </row>
    <row r="67" spans="1:27" x14ac:dyDescent="0.2">
      <c r="A67" s="158"/>
      <c r="D67" s="138"/>
    </row>
    <row r="68" spans="1:27" x14ac:dyDescent="0.2">
      <c r="A68" s="158"/>
      <c r="D68" s="138"/>
    </row>
    <row r="69" spans="1:27" x14ac:dyDescent="0.2">
      <c r="A69" s="158"/>
      <c r="D69" s="138"/>
    </row>
    <row r="70" spans="1:27" x14ac:dyDescent="0.2">
      <c r="A70" s="158"/>
      <c r="D70" s="138"/>
    </row>
    <row r="71" spans="1:27" x14ac:dyDescent="0.2">
      <c r="A71" s="158"/>
      <c r="D71" s="138"/>
    </row>
    <row r="72" spans="1:27" x14ac:dyDescent="0.2">
      <c r="A72" s="158"/>
      <c r="D72" s="138"/>
    </row>
    <row r="73" spans="1:27" x14ac:dyDescent="0.2">
      <c r="A73" s="158"/>
      <c r="D73" s="138"/>
    </row>
    <row r="74" spans="1:27" x14ac:dyDescent="0.2">
      <c r="A74" s="158"/>
      <c r="D74" s="138"/>
    </row>
    <row r="75" spans="1:27" x14ac:dyDescent="0.2">
      <c r="A75" s="158"/>
      <c r="D75" s="138"/>
    </row>
    <row r="76" spans="1:27" x14ac:dyDescent="0.2">
      <c r="A76" s="158"/>
      <c r="D76" s="138"/>
    </row>
    <row r="77" spans="1:27" x14ac:dyDescent="0.2">
      <c r="A77" s="158"/>
      <c r="D77" s="138"/>
    </row>
    <row r="78" spans="1:27" x14ac:dyDescent="0.2">
      <c r="A78" s="158"/>
      <c r="D78" s="138"/>
    </row>
    <row r="79" spans="1:27" x14ac:dyDescent="0.2">
      <c r="A79" s="158"/>
      <c r="D79" s="138"/>
    </row>
    <row r="80" spans="1:27" x14ac:dyDescent="0.2">
      <c r="A80" s="158"/>
      <c r="D80" s="138"/>
    </row>
    <row r="81" spans="1:4" x14ac:dyDescent="0.2">
      <c r="A81" s="158"/>
      <c r="D81" s="138"/>
    </row>
    <row r="82" spans="1:4" x14ac:dyDescent="0.2">
      <c r="A82" s="158"/>
      <c r="D82" s="138"/>
    </row>
    <row r="83" spans="1:4" x14ac:dyDescent="0.2">
      <c r="A83" s="158"/>
      <c r="D83" s="138"/>
    </row>
    <row r="84" spans="1:4" x14ac:dyDescent="0.2">
      <c r="A84" s="158"/>
      <c r="D84" s="138"/>
    </row>
    <row r="85" spans="1:4" x14ac:dyDescent="0.2">
      <c r="A85" s="158"/>
      <c r="D85" s="138"/>
    </row>
    <row r="86" spans="1:4" x14ac:dyDescent="0.2">
      <c r="A86" s="158"/>
      <c r="D86" s="138"/>
    </row>
    <row r="87" spans="1:4" x14ac:dyDescent="0.2">
      <c r="A87" s="158"/>
      <c r="D87" s="138"/>
    </row>
    <row r="88" spans="1:4" x14ac:dyDescent="0.2">
      <c r="A88" s="158"/>
      <c r="D88" s="138"/>
    </row>
    <row r="89" spans="1:4" x14ac:dyDescent="0.2">
      <c r="A89" s="158"/>
      <c r="D89" s="138"/>
    </row>
    <row r="90" spans="1:4" x14ac:dyDescent="0.2">
      <c r="A90" s="158"/>
      <c r="D90" s="138"/>
    </row>
    <row r="91" spans="1:4" x14ac:dyDescent="0.2">
      <c r="A91" s="158"/>
      <c r="D91" s="138"/>
    </row>
    <row r="92" spans="1:4" x14ac:dyDescent="0.2">
      <c r="A92" s="158"/>
      <c r="D92" s="138"/>
    </row>
    <row r="93" spans="1:4" x14ac:dyDescent="0.2">
      <c r="A93" s="158"/>
      <c r="D93" s="138"/>
    </row>
    <row r="94" spans="1:4" x14ac:dyDescent="0.2">
      <c r="A94" s="158"/>
      <c r="D94" s="138"/>
    </row>
    <row r="95" spans="1:4" x14ac:dyDescent="0.2">
      <c r="A95" s="158"/>
      <c r="D95" s="138"/>
    </row>
    <row r="96" spans="1:4" x14ac:dyDescent="0.2">
      <c r="A96" s="158"/>
      <c r="D96" s="138"/>
    </row>
    <row r="97" spans="1:4" x14ac:dyDescent="0.2">
      <c r="A97" s="158"/>
      <c r="D97" s="138"/>
    </row>
    <row r="98" spans="1:4" x14ac:dyDescent="0.2">
      <c r="A98" s="158"/>
      <c r="D98" s="138"/>
    </row>
    <row r="99" spans="1:4" x14ac:dyDescent="0.2">
      <c r="A99" s="158"/>
      <c r="D99" s="138"/>
    </row>
    <row r="100" spans="1:4" x14ac:dyDescent="0.2">
      <c r="A100" s="158"/>
      <c r="D100" s="138"/>
    </row>
    <row r="101" spans="1:4" x14ac:dyDescent="0.2">
      <c r="A101" s="158"/>
      <c r="D101" s="138"/>
    </row>
    <row r="102" spans="1:4" x14ac:dyDescent="0.2">
      <c r="A102" s="158"/>
      <c r="D102" s="138"/>
    </row>
    <row r="103" spans="1:4" x14ac:dyDescent="0.2">
      <c r="A103" s="158"/>
      <c r="D103" s="138"/>
    </row>
    <row r="104" spans="1:4" x14ac:dyDescent="0.2">
      <c r="A104" s="158"/>
      <c r="D104" s="138"/>
    </row>
    <row r="105" spans="1:4" x14ac:dyDescent="0.2">
      <c r="A105" s="158"/>
      <c r="D105" s="138"/>
    </row>
    <row r="106" spans="1:4" x14ac:dyDescent="0.2">
      <c r="A106" s="158"/>
      <c r="D106" s="138"/>
    </row>
    <row r="107" spans="1:4" x14ac:dyDescent="0.2">
      <c r="A107" s="158"/>
      <c r="D107" s="138"/>
    </row>
    <row r="108" spans="1:4" x14ac:dyDescent="0.2">
      <c r="A108" s="158"/>
      <c r="D108" s="138"/>
    </row>
    <row r="109" spans="1:4" x14ac:dyDescent="0.2">
      <c r="A109" s="158"/>
      <c r="D109" s="138"/>
    </row>
    <row r="110" spans="1:4" x14ac:dyDescent="0.2">
      <c r="A110" s="158"/>
      <c r="D110" s="138"/>
    </row>
    <row r="111" spans="1:4" x14ac:dyDescent="0.2">
      <c r="A111" s="158"/>
      <c r="D111" s="138"/>
    </row>
    <row r="112" spans="1:4" x14ac:dyDescent="0.2">
      <c r="A112" s="158"/>
      <c r="D112" s="138"/>
    </row>
    <row r="113" spans="1:4" x14ac:dyDescent="0.2">
      <c r="A113" s="158"/>
      <c r="D113" s="138"/>
    </row>
    <row r="114" spans="1:4" x14ac:dyDescent="0.2">
      <c r="A114" s="158"/>
      <c r="D114" s="138"/>
    </row>
    <row r="115" spans="1:4" x14ac:dyDescent="0.2">
      <c r="A115" s="158"/>
      <c r="D115" s="138"/>
    </row>
    <row r="116" spans="1:4" x14ac:dyDescent="0.2">
      <c r="A116" s="158"/>
      <c r="D116" s="138"/>
    </row>
    <row r="117" spans="1:4" x14ac:dyDescent="0.2">
      <c r="A117" s="158"/>
      <c r="D117" s="138"/>
    </row>
    <row r="118" spans="1:4" x14ac:dyDescent="0.2">
      <c r="A118" s="158"/>
      <c r="D118" s="138"/>
    </row>
    <row r="119" spans="1:4" x14ac:dyDescent="0.2">
      <c r="A119" s="158"/>
      <c r="D119" s="138"/>
    </row>
    <row r="120" spans="1:4" x14ac:dyDescent="0.2">
      <c r="A120" s="158"/>
      <c r="D120" s="138"/>
    </row>
    <row r="121" spans="1:4" x14ac:dyDescent="0.2">
      <c r="A121" s="158"/>
      <c r="D121" s="138"/>
    </row>
    <row r="122" spans="1:4" x14ac:dyDescent="0.2">
      <c r="A122" s="158"/>
      <c r="D122" s="138"/>
    </row>
    <row r="123" spans="1:4" x14ac:dyDescent="0.2">
      <c r="A123" s="158"/>
      <c r="D123" s="138"/>
    </row>
    <row r="124" spans="1:4" x14ac:dyDescent="0.2">
      <c r="A124" s="158"/>
      <c r="D124" s="138"/>
    </row>
    <row r="125" spans="1:4" x14ac:dyDescent="0.2">
      <c r="A125" s="158"/>
      <c r="D125" s="138"/>
    </row>
    <row r="126" spans="1:4" x14ac:dyDescent="0.2">
      <c r="A126" s="158"/>
      <c r="D126" s="138"/>
    </row>
    <row r="127" spans="1:4" x14ac:dyDescent="0.2">
      <c r="A127" s="158"/>
      <c r="D127" s="138"/>
    </row>
    <row r="128" spans="1:4" x14ac:dyDescent="0.2">
      <c r="A128" s="158"/>
      <c r="D128" s="138"/>
    </row>
    <row r="129" spans="1:4" x14ac:dyDescent="0.2">
      <c r="A129" s="158"/>
      <c r="D129" s="138"/>
    </row>
    <row r="130" spans="1:4" x14ac:dyDescent="0.2">
      <c r="A130" s="158"/>
      <c r="D130" s="138"/>
    </row>
    <row r="131" spans="1:4" x14ac:dyDescent="0.2">
      <c r="A131" s="158"/>
      <c r="D131" s="138"/>
    </row>
    <row r="132" spans="1:4" x14ac:dyDescent="0.2">
      <c r="A132" s="158"/>
      <c r="D132" s="138"/>
    </row>
    <row r="133" spans="1:4" x14ac:dyDescent="0.2">
      <c r="A133" s="158"/>
      <c r="D133" s="138"/>
    </row>
    <row r="134" spans="1:4" x14ac:dyDescent="0.2">
      <c r="A134" s="158"/>
      <c r="D134" s="138"/>
    </row>
    <row r="135" spans="1:4" x14ac:dyDescent="0.2">
      <c r="A135" s="158"/>
      <c r="D135" s="138"/>
    </row>
    <row r="136" spans="1:4" x14ac:dyDescent="0.2">
      <c r="A136" s="158"/>
      <c r="D136" s="138"/>
    </row>
    <row r="137" spans="1:4" x14ac:dyDescent="0.2">
      <c r="A137" s="158"/>
      <c r="D137" s="138"/>
    </row>
    <row r="138" spans="1:4" x14ac:dyDescent="0.2">
      <c r="A138" s="158"/>
      <c r="D138" s="138"/>
    </row>
    <row r="139" spans="1:4" x14ac:dyDescent="0.2">
      <c r="A139" s="158"/>
      <c r="D139" s="138"/>
    </row>
    <row r="140" spans="1:4" x14ac:dyDescent="0.2">
      <c r="A140" s="158"/>
      <c r="D140" s="138"/>
    </row>
    <row r="141" spans="1:4" x14ac:dyDescent="0.2">
      <c r="A141" s="158"/>
      <c r="D141" s="138"/>
    </row>
    <row r="142" spans="1:4" x14ac:dyDescent="0.2">
      <c r="A142" s="158"/>
      <c r="D142" s="138"/>
    </row>
    <row r="143" spans="1:4" x14ac:dyDescent="0.2">
      <c r="A143" s="158"/>
      <c r="D143" s="138"/>
    </row>
    <row r="144" spans="1:4" x14ac:dyDescent="0.2">
      <c r="A144" s="158"/>
      <c r="D144" s="138"/>
    </row>
    <row r="145" spans="1:4" x14ac:dyDescent="0.2">
      <c r="A145" s="158"/>
      <c r="D145" s="138"/>
    </row>
    <row r="146" spans="1:4" x14ac:dyDescent="0.2">
      <c r="A146" s="158"/>
      <c r="D146" s="138"/>
    </row>
    <row r="147" spans="1:4" x14ac:dyDescent="0.2">
      <c r="A147" s="158"/>
      <c r="D147" s="138"/>
    </row>
    <row r="148" spans="1:4" x14ac:dyDescent="0.2">
      <c r="A148" s="158"/>
      <c r="D148" s="138"/>
    </row>
    <row r="149" spans="1:4" x14ac:dyDescent="0.2">
      <c r="A149" s="158"/>
      <c r="D149" s="138"/>
    </row>
    <row r="150" spans="1:4" x14ac:dyDescent="0.2">
      <c r="A150" s="158"/>
      <c r="D150" s="138"/>
    </row>
    <row r="151" spans="1:4" x14ac:dyDescent="0.2">
      <c r="A151" s="158"/>
      <c r="D151" s="138"/>
    </row>
    <row r="152" spans="1:4" x14ac:dyDescent="0.2">
      <c r="A152" s="158"/>
      <c r="D152" s="138"/>
    </row>
    <row r="153" spans="1:4" x14ac:dyDescent="0.2">
      <c r="A153" s="158"/>
      <c r="D153" s="138"/>
    </row>
    <row r="154" spans="1:4" x14ac:dyDescent="0.2">
      <c r="A154" s="158"/>
      <c r="D154" s="138"/>
    </row>
    <row r="155" spans="1:4" x14ac:dyDescent="0.2">
      <c r="A155" s="158"/>
      <c r="D155" s="138"/>
    </row>
    <row r="156" spans="1:4" x14ac:dyDescent="0.2">
      <c r="A156" s="158"/>
      <c r="D156" s="138"/>
    </row>
    <row r="157" spans="1:4" x14ac:dyDescent="0.2">
      <c r="A157" s="158"/>
      <c r="D157" s="138"/>
    </row>
    <row r="158" spans="1:4" x14ac:dyDescent="0.2">
      <c r="A158" s="158"/>
      <c r="D158" s="138"/>
    </row>
    <row r="159" spans="1:4" x14ac:dyDescent="0.2">
      <c r="A159" s="158"/>
      <c r="D159" s="138"/>
    </row>
    <row r="160" spans="1:4" x14ac:dyDescent="0.2">
      <c r="A160" s="158"/>
      <c r="D160" s="138"/>
    </row>
    <row r="161" spans="1:4" x14ac:dyDescent="0.2">
      <c r="A161" s="158"/>
      <c r="D161" s="138"/>
    </row>
    <row r="162" spans="1:4" x14ac:dyDescent="0.2">
      <c r="A162" s="158"/>
      <c r="D162" s="138"/>
    </row>
    <row r="163" spans="1:4" x14ac:dyDescent="0.2">
      <c r="A163" s="158"/>
      <c r="D163" s="138"/>
    </row>
    <row r="164" spans="1:4" x14ac:dyDescent="0.2">
      <c r="A164" s="158"/>
      <c r="D164" s="138"/>
    </row>
    <row r="165" spans="1:4" x14ac:dyDescent="0.2">
      <c r="A165" s="158"/>
      <c r="D165" s="138"/>
    </row>
    <row r="166" spans="1:4" x14ac:dyDescent="0.2">
      <c r="A166" s="158"/>
      <c r="D166" s="138"/>
    </row>
    <row r="167" spans="1:4" x14ac:dyDescent="0.2">
      <c r="A167" s="158"/>
      <c r="D167" s="138"/>
    </row>
    <row r="168" spans="1:4" x14ac:dyDescent="0.2">
      <c r="A168" s="158"/>
      <c r="D168" s="138"/>
    </row>
    <row r="169" spans="1:4" x14ac:dyDescent="0.2">
      <c r="A169" s="158"/>
      <c r="D169" s="138"/>
    </row>
    <row r="170" spans="1:4" x14ac:dyDescent="0.2">
      <c r="A170" s="158"/>
      <c r="D170" s="138"/>
    </row>
    <row r="171" spans="1:4" x14ac:dyDescent="0.2">
      <c r="A171" s="158"/>
      <c r="D171" s="138"/>
    </row>
    <row r="172" spans="1:4" x14ac:dyDescent="0.2">
      <c r="A172" s="158"/>
      <c r="D172" s="138"/>
    </row>
    <row r="173" spans="1:4" x14ac:dyDescent="0.2">
      <c r="A173" s="158"/>
      <c r="D173" s="138"/>
    </row>
    <row r="174" spans="1:4" x14ac:dyDescent="0.2">
      <c r="A174" s="158"/>
      <c r="D174" s="138"/>
    </row>
    <row r="175" spans="1:4" x14ac:dyDescent="0.2">
      <c r="A175" s="158"/>
      <c r="D175" s="138"/>
    </row>
    <row r="176" spans="1:4" x14ac:dyDescent="0.2">
      <c r="A176" s="158"/>
      <c r="D176" s="138"/>
    </row>
    <row r="177" spans="1:4" x14ac:dyDescent="0.2">
      <c r="A177" s="158"/>
      <c r="D177" s="138"/>
    </row>
    <row r="178" spans="1:4" x14ac:dyDescent="0.2">
      <c r="A178" s="158"/>
      <c r="D178" s="138"/>
    </row>
    <row r="179" spans="1:4" x14ac:dyDescent="0.2">
      <c r="A179" s="158"/>
      <c r="D179" s="138"/>
    </row>
    <row r="180" spans="1:4" x14ac:dyDescent="0.2">
      <c r="A180" s="158"/>
      <c r="D180" s="138"/>
    </row>
    <row r="181" spans="1:4" x14ac:dyDescent="0.2">
      <c r="A181" s="158"/>
      <c r="D181" s="138"/>
    </row>
    <row r="182" spans="1:4" x14ac:dyDescent="0.2">
      <c r="A182" s="158"/>
      <c r="D182" s="138"/>
    </row>
    <row r="183" spans="1:4" x14ac:dyDescent="0.2">
      <c r="A183" s="158"/>
      <c r="D183" s="138"/>
    </row>
    <row r="184" spans="1:4" x14ac:dyDescent="0.2">
      <c r="A184" s="158"/>
      <c r="D184" s="138"/>
    </row>
    <row r="185" spans="1:4" x14ac:dyDescent="0.2">
      <c r="A185" s="158"/>
      <c r="D185" s="138"/>
    </row>
    <row r="186" spans="1:4" x14ac:dyDescent="0.2">
      <c r="A186" s="158"/>
      <c r="D186" s="138"/>
    </row>
    <row r="187" spans="1:4" x14ac:dyDescent="0.2">
      <c r="A187" s="158"/>
      <c r="D187" s="138"/>
    </row>
    <row r="188" spans="1:4" x14ac:dyDescent="0.2">
      <c r="A188" s="158"/>
      <c r="D188" s="138"/>
    </row>
    <row r="189" spans="1:4" x14ac:dyDescent="0.2">
      <c r="A189" s="158"/>
      <c r="D189" s="138"/>
    </row>
    <row r="190" spans="1:4" x14ac:dyDescent="0.2">
      <c r="A190" s="158"/>
      <c r="D190" s="138"/>
    </row>
    <row r="191" spans="1:4" x14ac:dyDescent="0.2">
      <c r="A191" s="158"/>
      <c r="D191" s="138"/>
    </row>
    <row r="192" spans="1:4" x14ac:dyDescent="0.2">
      <c r="A192" s="158"/>
      <c r="D192" s="138"/>
    </row>
    <row r="193" spans="1:4" x14ac:dyDescent="0.2">
      <c r="A193" s="158"/>
      <c r="D193" s="138"/>
    </row>
    <row r="194" spans="1:4" x14ac:dyDescent="0.2">
      <c r="A194" s="158"/>
      <c r="D194" s="138"/>
    </row>
    <row r="195" spans="1:4" x14ac:dyDescent="0.2">
      <c r="A195" s="158"/>
      <c r="D195" s="138"/>
    </row>
    <row r="196" spans="1:4" x14ac:dyDescent="0.2">
      <c r="A196" s="158"/>
      <c r="D196" s="138"/>
    </row>
    <row r="197" spans="1:4" x14ac:dyDescent="0.2">
      <c r="A197" s="158"/>
      <c r="D197" s="138"/>
    </row>
    <row r="198" spans="1:4" x14ac:dyDescent="0.2">
      <c r="A198" s="158"/>
      <c r="D198" s="138"/>
    </row>
    <row r="199" spans="1:4" x14ac:dyDescent="0.2">
      <c r="A199" s="158"/>
      <c r="D199" s="138"/>
    </row>
    <row r="200" spans="1:4" x14ac:dyDescent="0.2">
      <c r="A200" s="158"/>
      <c r="D200" s="138"/>
    </row>
    <row r="201" spans="1:4" x14ac:dyDescent="0.2">
      <c r="A201" s="158"/>
      <c r="D201" s="138"/>
    </row>
    <row r="202" spans="1:4" x14ac:dyDescent="0.2">
      <c r="A202" s="158"/>
      <c r="D202" s="138"/>
    </row>
    <row r="203" spans="1:4" x14ac:dyDescent="0.2">
      <c r="A203" s="158"/>
      <c r="D203" s="138"/>
    </row>
    <row r="204" spans="1:4" x14ac:dyDescent="0.2">
      <c r="A204" s="158"/>
      <c r="D204" s="138"/>
    </row>
    <row r="205" spans="1:4" x14ac:dyDescent="0.2">
      <c r="A205" s="158"/>
      <c r="D205" s="138"/>
    </row>
    <row r="206" spans="1:4" x14ac:dyDescent="0.2">
      <c r="A206" s="158"/>
      <c r="D206" s="138"/>
    </row>
    <row r="207" spans="1:4" x14ac:dyDescent="0.2">
      <c r="A207" s="158"/>
      <c r="D207" s="138"/>
    </row>
    <row r="208" spans="1:4" x14ac:dyDescent="0.2">
      <c r="A208" s="158"/>
      <c r="D208" s="138"/>
    </row>
    <row r="209" spans="1:4" x14ac:dyDescent="0.2">
      <c r="A209" s="158"/>
      <c r="D209" s="138"/>
    </row>
    <row r="210" spans="1:4" x14ac:dyDescent="0.2">
      <c r="A210" s="158"/>
      <c r="D210" s="138"/>
    </row>
    <row r="211" spans="1:4" x14ac:dyDescent="0.2">
      <c r="A211" s="158"/>
      <c r="D211" s="138"/>
    </row>
    <row r="212" spans="1:4" x14ac:dyDescent="0.2">
      <c r="A212" s="158"/>
      <c r="D212" s="138"/>
    </row>
    <row r="213" spans="1:4" x14ac:dyDescent="0.2">
      <c r="A213" s="158"/>
      <c r="D213" s="138"/>
    </row>
    <row r="214" spans="1:4" x14ac:dyDescent="0.2">
      <c r="A214" s="158"/>
      <c r="D214" s="138"/>
    </row>
    <row r="215" spans="1:4" x14ac:dyDescent="0.2">
      <c r="A215" s="158"/>
      <c r="D215" s="138"/>
    </row>
    <row r="216" spans="1:4" x14ac:dyDescent="0.2">
      <c r="A216" s="158"/>
      <c r="D216" s="138"/>
    </row>
    <row r="217" spans="1:4" x14ac:dyDescent="0.2">
      <c r="A217" s="158"/>
      <c r="D217" s="138"/>
    </row>
    <row r="218" spans="1:4" x14ac:dyDescent="0.2">
      <c r="A218" s="158"/>
      <c r="D218" s="138"/>
    </row>
    <row r="219" spans="1:4" x14ac:dyDescent="0.2">
      <c r="A219" s="158"/>
      <c r="D219" s="138"/>
    </row>
    <row r="220" spans="1:4" x14ac:dyDescent="0.2">
      <c r="A220" s="158"/>
      <c r="D220" s="138"/>
    </row>
    <row r="221" spans="1:4" x14ac:dyDescent="0.2">
      <c r="A221" s="158"/>
      <c r="D221" s="138"/>
    </row>
    <row r="222" spans="1:4" x14ac:dyDescent="0.2">
      <c r="A222" s="158"/>
      <c r="D222" s="138"/>
    </row>
    <row r="223" spans="1:4" x14ac:dyDescent="0.2">
      <c r="A223" s="158"/>
      <c r="D223" s="138"/>
    </row>
    <row r="224" spans="1:4" x14ac:dyDescent="0.2">
      <c r="A224" s="158"/>
      <c r="D224" s="138"/>
    </row>
    <row r="225" spans="1:4" x14ac:dyDescent="0.2">
      <c r="A225" s="158"/>
      <c r="D225" s="138"/>
    </row>
    <row r="226" spans="1:4" x14ac:dyDescent="0.2">
      <c r="A226" s="158"/>
      <c r="D226" s="138"/>
    </row>
    <row r="227" spans="1:4" x14ac:dyDescent="0.2">
      <c r="A227" s="158"/>
      <c r="D227" s="138"/>
    </row>
    <row r="228" spans="1:4" x14ac:dyDescent="0.2">
      <c r="A228" s="158"/>
      <c r="D228" s="138"/>
    </row>
    <row r="229" spans="1:4" x14ac:dyDescent="0.2">
      <c r="A229" s="158"/>
      <c r="D229" s="138"/>
    </row>
    <row r="230" spans="1:4" x14ac:dyDescent="0.2">
      <c r="A230" s="158"/>
      <c r="D230" s="138"/>
    </row>
    <row r="231" spans="1:4" x14ac:dyDescent="0.2">
      <c r="A231" s="158"/>
      <c r="D231" s="138"/>
    </row>
    <row r="232" spans="1:4" x14ac:dyDescent="0.2">
      <c r="A232" s="158"/>
      <c r="D232" s="138"/>
    </row>
    <row r="233" spans="1:4" x14ac:dyDescent="0.2">
      <c r="A233" s="158"/>
      <c r="D233" s="138"/>
    </row>
    <row r="234" spans="1:4" x14ac:dyDescent="0.2">
      <c r="A234" s="158"/>
      <c r="D234" s="138"/>
    </row>
    <row r="235" spans="1:4" x14ac:dyDescent="0.2">
      <c r="A235" s="158"/>
      <c r="D235" s="138"/>
    </row>
    <row r="236" spans="1:4" x14ac:dyDescent="0.2">
      <c r="A236" s="158"/>
      <c r="D236" s="138"/>
    </row>
    <row r="237" spans="1:4" x14ac:dyDescent="0.2">
      <c r="A237" s="158"/>
      <c r="D237" s="138"/>
    </row>
    <row r="238" spans="1:4" x14ac:dyDescent="0.2">
      <c r="A238" s="158"/>
      <c r="D238" s="138"/>
    </row>
    <row r="239" spans="1:4" x14ac:dyDescent="0.2">
      <c r="A239" s="158"/>
      <c r="D239" s="138"/>
    </row>
    <row r="240" spans="1:4" x14ac:dyDescent="0.2">
      <c r="A240" s="158"/>
      <c r="D240" s="138"/>
    </row>
    <row r="241" spans="1:4" x14ac:dyDescent="0.2">
      <c r="A241" s="158"/>
      <c r="D241" s="138"/>
    </row>
    <row r="242" spans="1:4" x14ac:dyDescent="0.2">
      <c r="A242" s="158"/>
      <c r="D242" s="138"/>
    </row>
    <row r="243" spans="1:4" x14ac:dyDescent="0.2">
      <c r="A243" s="158"/>
      <c r="D243" s="138"/>
    </row>
    <row r="244" spans="1:4" x14ac:dyDescent="0.2">
      <c r="A244" s="158"/>
      <c r="D244" s="138"/>
    </row>
    <row r="245" spans="1:4" x14ac:dyDescent="0.2">
      <c r="A245" s="158"/>
      <c r="D245" s="138"/>
    </row>
    <row r="246" spans="1:4" x14ac:dyDescent="0.2">
      <c r="A246" s="158"/>
      <c r="D246" s="138"/>
    </row>
    <row r="247" spans="1:4" x14ac:dyDescent="0.2">
      <c r="A247" s="158"/>
      <c r="D247" s="138"/>
    </row>
    <row r="248" spans="1:4" x14ac:dyDescent="0.2">
      <c r="A248" s="158"/>
      <c r="D248" s="138"/>
    </row>
    <row r="249" spans="1:4" x14ac:dyDescent="0.2">
      <c r="A249" s="158"/>
      <c r="D249" s="138"/>
    </row>
    <row r="250" spans="1:4" x14ac:dyDescent="0.2">
      <c r="A250" s="158"/>
      <c r="D250" s="138"/>
    </row>
    <row r="251" spans="1:4" x14ac:dyDescent="0.2">
      <c r="A251" s="158"/>
      <c r="D251" s="138"/>
    </row>
    <row r="252" spans="1:4" x14ac:dyDescent="0.2">
      <c r="A252" s="158"/>
      <c r="D252" s="138"/>
    </row>
    <row r="253" spans="1:4" x14ac:dyDescent="0.2">
      <c r="A253" s="158"/>
      <c r="D253" s="138"/>
    </row>
    <row r="254" spans="1:4" x14ac:dyDescent="0.2">
      <c r="A254" s="158"/>
      <c r="D254" s="138"/>
    </row>
    <row r="255" spans="1:4" x14ac:dyDescent="0.2">
      <c r="A255" s="158"/>
      <c r="D255" s="138"/>
    </row>
    <row r="256" spans="1:4" x14ac:dyDescent="0.2">
      <c r="A256" s="158"/>
      <c r="D256" s="138"/>
    </row>
    <row r="257" spans="1:4" x14ac:dyDescent="0.2">
      <c r="A257" s="158"/>
      <c r="D257" s="138"/>
    </row>
    <row r="258" spans="1:4" x14ac:dyDescent="0.2">
      <c r="A258" s="158"/>
      <c r="D258" s="138"/>
    </row>
    <row r="259" spans="1:4" x14ac:dyDescent="0.2">
      <c r="A259" s="158"/>
      <c r="D259" s="138"/>
    </row>
    <row r="260" spans="1:4" x14ac:dyDescent="0.2">
      <c r="A260" s="158"/>
      <c r="D260" s="138"/>
    </row>
    <row r="261" spans="1:4" x14ac:dyDescent="0.2">
      <c r="A261" s="158"/>
      <c r="D261" s="138"/>
    </row>
    <row r="262" spans="1:4" x14ac:dyDescent="0.2">
      <c r="A262" s="158"/>
      <c r="D262" s="138"/>
    </row>
    <row r="263" spans="1:4" x14ac:dyDescent="0.2">
      <c r="A263" s="158"/>
      <c r="D263" s="138"/>
    </row>
    <row r="264" spans="1:4" x14ac:dyDescent="0.2">
      <c r="A264" s="158"/>
      <c r="D264" s="138"/>
    </row>
    <row r="265" spans="1:4" x14ac:dyDescent="0.2">
      <c r="A265" s="158"/>
      <c r="D265" s="138"/>
    </row>
    <row r="266" spans="1:4" x14ac:dyDescent="0.2">
      <c r="A266" s="158"/>
      <c r="D266" s="138"/>
    </row>
    <row r="267" spans="1:4" x14ac:dyDescent="0.2">
      <c r="A267" s="158"/>
      <c r="D267" s="138"/>
    </row>
    <row r="268" spans="1:4" x14ac:dyDescent="0.2">
      <c r="A268" s="158"/>
      <c r="D268" s="138"/>
    </row>
    <row r="269" spans="1:4" x14ac:dyDescent="0.2">
      <c r="A269" s="158"/>
      <c r="D269" s="138"/>
    </row>
    <row r="270" spans="1:4" x14ac:dyDescent="0.2">
      <c r="A270" s="158"/>
      <c r="D270" s="138"/>
    </row>
    <row r="271" spans="1:4" x14ac:dyDescent="0.2">
      <c r="A271" s="158"/>
      <c r="D271" s="138"/>
    </row>
    <row r="272" spans="1:4" x14ac:dyDescent="0.2">
      <c r="A272" s="158"/>
      <c r="D272" s="138"/>
    </row>
    <row r="273" spans="1:4" x14ac:dyDescent="0.2">
      <c r="A273" s="158"/>
      <c r="D273" s="138"/>
    </row>
    <row r="274" spans="1:4" x14ac:dyDescent="0.2">
      <c r="A274" s="158"/>
      <c r="D274" s="138"/>
    </row>
    <row r="275" spans="1:4" x14ac:dyDescent="0.2">
      <c r="A275" s="158"/>
      <c r="D275" s="138"/>
    </row>
    <row r="276" spans="1:4" x14ac:dyDescent="0.2">
      <c r="A276" s="158"/>
      <c r="D276" s="138"/>
    </row>
    <row r="277" spans="1:4" x14ac:dyDescent="0.2">
      <c r="A277" s="158"/>
      <c r="D277" s="138"/>
    </row>
    <row r="278" spans="1:4" x14ac:dyDescent="0.2">
      <c r="A278" s="158"/>
      <c r="D278" s="138"/>
    </row>
    <row r="279" spans="1:4" x14ac:dyDescent="0.2">
      <c r="A279" s="158"/>
      <c r="D279" s="138"/>
    </row>
    <row r="280" spans="1:4" x14ac:dyDescent="0.2">
      <c r="A280" s="158"/>
      <c r="D280" s="138"/>
    </row>
    <row r="281" spans="1:4" x14ac:dyDescent="0.2">
      <c r="A281" s="158"/>
      <c r="D281" s="138"/>
    </row>
    <row r="282" spans="1:4" x14ac:dyDescent="0.2">
      <c r="A282" s="158"/>
      <c r="D282" s="138"/>
    </row>
    <row r="283" spans="1:4" x14ac:dyDescent="0.2">
      <c r="A283" s="158"/>
      <c r="D283" s="138"/>
    </row>
    <row r="284" spans="1:4" x14ac:dyDescent="0.2">
      <c r="A284" s="158"/>
      <c r="D284" s="138"/>
    </row>
    <row r="285" spans="1:4" x14ac:dyDescent="0.2">
      <c r="A285" s="158"/>
      <c r="D285" s="138"/>
    </row>
    <row r="286" spans="1:4" x14ac:dyDescent="0.2">
      <c r="A286" s="158"/>
      <c r="D286" s="138"/>
    </row>
    <row r="287" spans="1:4" x14ac:dyDescent="0.2">
      <c r="A287" s="158"/>
      <c r="D287" s="138"/>
    </row>
    <row r="288" spans="1:4" x14ac:dyDescent="0.2">
      <c r="A288" s="158"/>
      <c r="D288" s="138"/>
    </row>
    <row r="289" spans="1:4" x14ac:dyDescent="0.2">
      <c r="A289" s="158"/>
      <c r="D289" s="138"/>
    </row>
    <row r="290" spans="1:4" x14ac:dyDescent="0.2">
      <c r="A290" s="158"/>
      <c r="D290" s="138"/>
    </row>
    <row r="291" spans="1:4" x14ac:dyDescent="0.2">
      <c r="A291" s="158"/>
      <c r="D291" s="138"/>
    </row>
    <row r="292" spans="1:4" x14ac:dyDescent="0.2">
      <c r="A292" s="158"/>
      <c r="D292" s="138"/>
    </row>
    <row r="293" spans="1:4" x14ac:dyDescent="0.2">
      <c r="A293" s="158"/>
      <c r="D293" s="138"/>
    </row>
    <row r="294" spans="1:4" x14ac:dyDescent="0.2">
      <c r="A294" s="158"/>
      <c r="D294" s="138"/>
    </row>
    <row r="295" spans="1:4" x14ac:dyDescent="0.2">
      <c r="A295" s="158"/>
      <c r="D295" s="138"/>
    </row>
    <row r="296" spans="1:4" x14ac:dyDescent="0.2">
      <c r="A296" s="158"/>
      <c r="D296" s="138"/>
    </row>
    <row r="297" spans="1:4" x14ac:dyDescent="0.2">
      <c r="A297" s="158"/>
      <c r="D297" s="138"/>
    </row>
    <row r="298" spans="1:4" x14ac:dyDescent="0.2">
      <c r="A298" s="158"/>
      <c r="D298" s="138"/>
    </row>
    <row r="299" spans="1:4" x14ac:dyDescent="0.2">
      <c r="A299" s="158"/>
      <c r="D299" s="138"/>
    </row>
    <row r="300" spans="1:4" x14ac:dyDescent="0.2">
      <c r="A300" s="158"/>
      <c r="D300" s="138"/>
    </row>
    <row r="301" spans="1:4" x14ac:dyDescent="0.2">
      <c r="A301" s="158"/>
      <c r="D301" s="138"/>
    </row>
    <row r="302" spans="1:4" x14ac:dyDescent="0.2">
      <c r="A302" s="158"/>
      <c r="D302" s="138"/>
    </row>
    <row r="303" spans="1:4" x14ac:dyDescent="0.2">
      <c r="A303" s="158"/>
      <c r="D303" s="138"/>
    </row>
    <row r="304" spans="1:4" x14ac:dyDescent="0.2">
      <c r="A304" s="158"/>
      <c r="D304" s="138"/>
    </row>
    <row r="305" spans="1:4" x14ac:dyDescent="0.2">
      <c r="A305" s="158"/>
      <c r="D305" s="138"/>
    </row>
    <row r="306" spans="1:4" x14ac:dyDescent="0.2">
      <c r="A306" s="158"/>
      <c r="D306" s="138"/>
    </row>
    <row r="307" spans="1:4" x14ac:dyDescent="0.2">
      <c r="A307" s="158"/>
      <c r="D307" s="138"/>
    </row>
    <row r="308" spans="1:4" x14ac:dyDescent="0.2">
      <c r="A308" s="158"/>
      <c r="D308" s="138"/>
    </row>
    <row r="309" spans="1:4" x14ac:dyDescent="0.2">
      <c r="A309" s="158"/>
      <c r="D309" s="138"/>
    </row>
    <row r="310" spans="1:4" x14ac:dyDescent="0.2">
      <c r="A310" s="158"/>
      <c r="D310" s="138"/>
    </row>
    <row r="311" spans="1:4" x14ac:dyDescent="0.2">
      <c r="A311" s="158"/>
      <c r="D311" s="138"/>
    </row>
    <row r="312" spans="1:4" x14ac:dyDescent="0.2">
      <c r="A312" s="158"/>
      <c r="D312" s="138"/>
    </row>
    <row r="313" spans="1:4" x14ac:dyDescent="0.2">
      <c r="A313" s="158"/>
      <c r="D313" s="138"/>
    </row>
    <row r="314" spans="1:4" x14ac:dyDescent="0.2">
      <c r="A314" s="158"/>
      <c r="D314" s="138"/>
    </row>
    <row r="315" spans="1:4" x14ac:dyDescent="0.2">
      <c r="A315" s="158"/>
      <c r="D315" s="138"/>
    </row>
    <row r="316" spans="1:4" x14ac:dyDescent="0.2">
      <c r="A316" s="158"/>
      <c r="D316" s="138"/>
    </row>
    <row r="317" spans="1:4" x14ac:dyDescent="0.2">
      <c r="A317" s="158"/>
      <c r="D317" s="138"/>
    </row>
    <row r="318" spans="1:4" x14ac:dyDescent="0.2">
      <c r="A318" s="158"/>
      <c r="D318" s="138"/>
    </row>
    <row r="319" spans="1:4" x14ac:dyDescent="0.2">
      <c r="A319" s="158"/>
      <c r="D319" s="138"/>
    </row>
    <row r="320" spans="1:4" x14ac:dyDescent="0.2">
      <c r="A320" s="158"/>
      <c r="D320" s="138"/>
    </row>
    <row r="321" spans="1:4" x14ac:dyDescent="0.2">
      <c r="A321" s="158"/>
      <c r="D321" s="138"/>
    </row>
    <row r="322" spans="1:4" x14ac:dyDescent="0.2">
      <c r="A322" s="158"/>
      <c r="D322" s="138"/>
    </row>
    <row r="323" spans="1:4" x14ac:dyDescent="0.2">
      <c r="A323" s="158"/>
      <c r="D323" s="138"/>
    </row>
    <row r="324" spans="1:4" x14ac:dyDescent="0.2">
      <c r="A324" s="158"/>
      <c r="D324" s="138"/>
    </row>
    <row r="325" spans="1:4" x14ac:dyDescent="0.2">
      <c r="A325" s="158"/>
      <c r="D325" s="138"/>
    </row>
    <row r="326" spans="1:4" x14ac:dyDescent="0.2">
      <c r="A326" s="158"/>
      <c r="D326" s="138"/>
    </row>
    <row r="327" spans="1:4" x14ac:dyDescent="0.2">
      <c r="A327" s="158"/>
      <c r="D327" s="138"/>
    </row>
    <row r="328" spans="1:4" x14ac:dyDescent="0.2">
      <c r="A328" s="158"/>
      <c r="D328" s="138"/>
    </row>
    <row r="329" spans="1:4" x14ac:dyDescent="0.2">
      <c r="A329" s="158"/>
      <c r="D329" s="138"/>
    </row>
    <row r="330" spans="1:4" x14ac:dyDescent="0.2">
      <c r="A330" s="158"/>
      <c r="D330" s="138"/>
    </row>
    <row r="331" spans="1:4" x14ac:dyDescent="0.2">
      <c r="A331" s="158"/>
      <c r="D331" s="138"/>
    </row>
    <row r="332" spans="1:4" x14ac:dyDescent="0.2">
      <c r="A332" s="158"/>
      <c r="D332" s="138"/>
    </row>
    <row r="333" spans="1:4" x14ac:dyDescent="0.2">
      <c r="A333" s="158"/>
      <c r="D333" s="138"/>
    </row>
    <row r="334" spans="1:4" x14ac:dyDescent="0.2">
      <c r="A334" s="158"/>
      <c r="D334" s="138"/>
    </row>
    <row r="335" spans="1:4" x14ac:dyDescent="0.2">
      <c r="A335" s="158"/>
      <c r="D335" s="138"/>
    </row>
    <row r="336" spans="1:4" x14ac:dyDescent="0.2">
      <c r="A336" s="158"/>
      <c r="D336" s="138"/>
    </row>
    <row r="337" spans="1:4" x14ac:dyDescent="0.2">
      <c r="A337" s="158"/>
      <c r="D337" s="138"/>
    </row>
    <row r="338" spans="1:4" x14ac:dyDescent="0.2">
      <c r="A338" s="158"/>
      <c r="D338" s="138"/>
    </row>
    <row r="339" spans="1:4" x14ac:dyDescent="0.2">
      <c r="A339" s="158"/>
      <c r="D339" s="138"/>
    </row>
    <row r="340" spans="1:4" x14ac:dyDescent="0.2">
      <c r="A340" s="158"/>
      <c r="D340" s="138"/>
    </row>
    <row r="341" spans="1:4" x14ac:dyDescent="0.2">
      <c r="A341" s="158"/>
      <c r="D341" s="138"/>
    </row>
    <row r="342" spans="1:4" x14ac:dyDescent="0.2">
      <c r="A342" s="158"/>
      <c r="D342" s="138"/>
    </row>
    <row r="343" spans="1:4" x14ac:dyDescent="0.2">
      <c r="A343" s="158"/>
      <c r="D343" s="138"/>
    </row>
    <row r="344" spans="1:4" x14ac:dyDescent="0.2">
      <c r="A344" s="158"/>
      <c r="D344" s="138"/>
    </row>
    <row r="345" spans="1:4" x14ac:dyDescent="0.2">
      <c r="A345" s="158"/>
      <c r="D345" s="138"/>
    </row>
    <row r="346" spans="1:4" x14ac:dyDescent="0.2">
      <c r="A346" s="158"/>
      <c r="D346" s="138"/>
    </row>
    <row r="347" spans="1:4" x14ac:dyDescent="0.2">
      <c r="A347" s="158"/>
      <c r="D347" s="138"/>
    </row>
    <row r="348" spans="1:4" x14ac:dyDescent="0.2">
      <c r="A348" s="158"/>
      <c r="D348" s="138"/>
    </row>
    <row r="349" spans="1:4" x14ac:dyDescent="0.2">
      <c r="A349" s="158"/>
      <c r="D349" s="138"/>
    </row>
    <row r="350" spans="1:4" x14ac:dyDescent="0.2">
      <c r="A350" s="158"/>
      <c r="D350" s="138"/>
    </row>
    <row r="351" spans="1:4" x14ac:dyDescent="0.2">
      <c r="A351" s="158"/>
      <c r="D351" s="138"/>
    </row>
    <row r="352" spans="1:4" x14ac:dyDescent="0.2">
      <c r="A352" s="158"/>
      <c r="D352" s="138"/>
    </row>
    <row r="353" spans="1:4" x14ac:dyDescent="0.2">
      <c r="A353" s="158"/>
      <c r="D353" s="138"/>
    </row>
    <row r="354" spans="1:4" x14ac:dyDescent="0.2">
      <c r="A354" s="158"/>
      <c r="D354" s="138"/>
    </row>
    <row r="355" spans="1:4" x14ac:dyDescent="0.2">
      <c r="A355" s="158"/>
      <c r="D355" s="138"/>
    </row>
    <row r="356" spans="1:4" x14ac:dyDescent="0.2">
      <c r="A356" s="158"/>
      <c r="D356" s="138"/>
    </row>
    <row r="357" spans="1:4" x14ac:dyDescent="0.2">
      <c r="A357" s="158"/>
      <c r="D357" s="138"/>
    </row>
    <row r="358" spans="1:4" x14ac:dyDescent="0.2">
      <c r="A358" s="158"/>
      <c r="D358" s="138"/>
    </row>
    <row r="359" spans="1:4" x14ac:dyDescent="0.2">
      <c r="A359" s="158"/>
      <c r="D359" s="138"/>
    </row>
    <row r="360" spans="1:4" x14ac:dyDescent="0.2">
      <c r="A360" s="158"/>
      <c r="D360" s="138"/>
    </row>
    <row r="361" spans="1:4" x14ac:dyDescent="0.2">
      <c r="A361" s="158"/>
      <c r="D361" s="138"/>
    </row>
    <row r="362" spans="1:4" x14ac:dyDescent="0.2">
      <c r="A362" s="158"/>
      <c r="D362" s="138"/>
    </row>
    <row r="363" spans="1:4" x14ac:dyDescent="0.2">
      <c r="A363" s="158"/>
      <c r="D363" s="138"/>
    </row>
    <row r="364" spans="1:4" x14ac:dyDescent="0.2">
      <c r="A364" s="158"/>
      <c r="D364" s="138"/>
    </row>
    <row r="365" spans="1:4" x14ac:dyDescent="0.2">
      <c r="A365" s="158"/>
      <c r="D365" s="138"/>
    </row>
    <row r="366" spans="1:4" x14ac:dyDescent="0.2">
      <c r="A366" s="158"/>
      <c r="D366" s="138"/>
    </row>
    <row r="367" spans="1:4" x14ac:dyDescent="0.2">
      <c r="A367" s="158"/>
      <c r="D367" s="138"/>
    </row>
    <row r="368" spans="1:4" x14ac:dyDescent="0.2">
      <c r="A368" s="158"/>
      <c r="D368" s="138"/>
    </row>
    <row r="369" spans="1:4" x14ac:dyDescent="0.2">
      <c r="A369" s="158"/>
      <c r="D369" s="138"/>
    </row>
    <row r="370" spans="1:4" x14ac:dyDescent="0.2">
      <c r="A370" s="158"/>
      <c r="D370" s="138"/>
    </row>
    <row r="371" spans="1:4" x14ac:dyDescent="0.2">
      <c r="A371" s="158"/>
      <c r="D371" s="138"/>
    </row>
    <row r="372" spans="1:4" x14ac:dyDescent="0.2">
      <c r="A372" s="158"/>
      <c r="D372" s="138"/>
    </row>
    <row r="373" spans="1:4" x14ac:dyDescent="0.2">
      <c r="A373" s="158"/>
      <c r="D373" s="138"/>
    </row>
    <row r="374" spans="1:4" x14ac:dyDescent="0.2">
      <c r="A374" s="158"/>
      <c r="D374" s="138"/>
    </row>
    <row r="375" spans="1:4" x14ac:dyDescent="0.2">
      <c r="A375" s="158"/>
      <c r="D375" s="138"/>
    </row>
    <row r="376" spans="1:4" x14ac:dyDescent="0.2">
      <c r="A376" s="158"/>
      <c r="D376" s="138"/>
    </row>
    <row r="377" spans="1:4" x14ac:dyDescent="0.2">
      <c r="A377" s="158"/>
      <c r="D377" s="138"/>
    </row>
    <row r="378" spans="1:4" x14ac:dyDescent="0.2">
      <c r="A378" s="158"/>
      <c r="D378" s="138"/>
    </row>
    <row r="379" spans="1:4" x14ac:dyDescent="0.2">
      <c r="A379" s="158"/>
      <c r="D379" s="138"/>
    </row>
    <row r="380" spans="1:4" x14ac:dyDescent="0.2">
      <c r="A380" s="158"/>
      <c r="D380" s="138"/>
    </row>
    <row r="381" spans="1:4" x14ac:dyDescent="0.2">
      <c r="A381" s="158"/>
      <c r="D381" s="138"/>
    </row>
    <row r="382" spans="1:4" x14ac:dyDescent="0.2">
      <c r="A382" s="158"/>
      <c r="D382" s="138"/>
    </row>
    <row r="383" spans="1:4" x14ac:dyDescent="0.2">
      <c r="A383" s="158"/>
      <c r="D383" s="138"/>
    </row>
    <row r="384" spans="1:4" x14ac:dyDescent="0.2">
      <c r="A384" s="158"/>
      <c r="D384" s="138"/>
    </row>
    <row r="385" spans="1:4" x14ac:dyDescent="0.2">
      <c r="A385" s="158"/>
      <c r="D385" s="138"/>
    </row>
    <row r="386" spans="1:4" x14ac:dyDescent="0.2">
      <c r="A386" s="158"/>
      <c r="D386" s="138"/>
    </row>
    <row r="387" spans="1:4" x14ac:dyDescent="0.2">
      <c r="A387" s="158"/>
      <c r="D387" s="138"/>
    </row>
    <row r="388" spans="1:4" x14ac:dyDescent="0.2">
      <c r="A388" s="158"/>
      <c r="D388" s="138"/>
    </row>
    <row r="389" spans="1:4" x14ac:dyDescent="0.2">
      <c r="A389" s="158"/>
      <c r="D389" s="138"/>
    </row>
    <row r="390" spans="1:4" x14ac:dyDescent="0.2">
      <c r="A390" s="158"/>
      <c r="D390" s="138"/>
    </row>
    <row r="391" spans="1:4" x14ac:dyDescent="0.2">
      <c r="A391" s="158"/>
      <c r="D391" s="138"/>
    </row>
    <row r="392" spans="1:4" x14ac:dyDescent="0.2">
      <c r="A392" s="158"/>
      <c r="D392" s="138"/>
    </row>
    <row r="393" spans="1:4" x14ac:dyDescent="0.2">
      <c r="A393" s="158"/>
      <c r="D393" s="138"/>
    </row>
    <row r="394" spans="1:4" x14ac:dyDescent="0.2">
      <c r="A394" s="158"/>
      <c r="D394" s="138"/>
    </row>
    <row r="395" spans="1:4" x14ac:dyDescent="0.2">
      <c r="A395" s="158"/>
      <c r="D395" s="138"/>
    </row>
    <row r="396" spans="1:4" x14ac:dyDescent="0.2">
      <c r="A396" s="158"/>
      <c r="D396" s="138"/>
    </row>
    <row r="397" spans="1:4" x14ac:dyDescent="0.2">
      <c r="A397" s="158"/>
      <c r="D397" s="138"/>
    </row>
    <row r="398" spans="1:4" x14ac:dyDescent="0.2">
      <c r="A398" s="158"/>
      <c r="D398" s="138"/>
    </row>
    <row r="399" spans="1:4" x14ac:dyDescent="0.2">
      <c r="A399" s="158"/>
      <c r="D399" s="138"/>
    </row>
    <row r="400" spans="1:4" x14ac:dyDescent="0.2">
      <c r="A400" s="158"/>
      <c r="D400" s="138"/>
    </row>
    <row r="401" spans="1:4" x14ac:dyDescent="0.2">
      <c r="A401" s="158"/>
      <c r="D401" s="138"/>
    </row>
    <row r="402" spans="1:4" x14ac:dyDescent="0.2">
      <c r="A402" s="158"/>
      <c r="D402" s="138"/>
    </row>
    <row r="403" spans="1:4" x14ac:dyDescent="0.2">
      <c r="A403" s="158"/>
      <c r="D403" s="138"/>
    </row>
    <row r="404" spans="1:4" x14ac:dyDescent="0.2">
      <c r="A404" s="158"/>
      <c r="D404" s="138"/>
    </row>
    <row r="405" spans="1:4" x14ac:dyDescent="0.2">
      <c r="A405" s="158"/>
      <c r="D405" s="138"/>
    </row>
    <row r="406" spans="1:4" x14ac:dyDescent="0.2">
      <c r="A406" s="158"/>
      <c r="D406" s="138"/>
    </row>
    <row r="407" spans="1:4" x14ac:dyDescent="0.2">
      <c r="A407" s="158"/>
      <c r="D407" s="138"/>
    </row>
    <row r="408" spans="1:4" x14ac:dyDescent="0.2">
      <c r="A408" s="158"/>
      <c r="D408" s="138"/>
    </row>
    <row r="409" spans="1:4" x14ac:dyDescent="0.2">
      <c r="A409" s="158"/>
      <c r="D409" s="138"/>
    </row>
    <row r="410" spans="1:4" x14ac:dyDescent="0.2">
      <c r="A410" s="158"/>
      <c r="D410" s="138"/>
    </row>
    <row r="411" spans="1:4" x14ac:dyDescent="0.2">
      <c r="A411" s="158"/>
      <c r="D411" s="138"/>
    </row>
    <row r="412" spans="1:4" x14ac:dyDescent="0.2">
      <c r="A412" s="158"/>
      <c r="D412" s="138"/>
    </row>
    <row r="413" spans="1:4" x14ac:dyDescent="0.2">
      <c r="A413" s="158"/>
      <c r="D413" s="138"/>
    </row>
    <row r="414" spans="1:4" x14ac:dyDescent="0.2">
      <c r="A414" s="158"/>
      <c r="D414" s="138"/>
    </row>
    <row r="415" spans="1:4" x14ac:dyDescent="0.2">
      <c r="A415" s="158"/>
      <c r="D415" s="138"/>
    </row>
    <row r="416" spans="1:4" x14ac:dyDescent="0.2">
      <c r="A416" s="158"/>
      <c r="D416" s="138"/>
    </row>
    <row r="417" spans="1:4" x14ac:dyDescent="0.2">
      <c r="A417" s="158"/>
      <c r="D417" s="138"/>
    </row>
    <row r="418" spans="1:4" x14ac:dyDescent="0.2">
      <c r="A418" s="158"/>
      <c r="D418" s="138"/>
    </row>
    <row r="419" spans="1:4" x14ac:dyDescent="0.2">
      <c r="A419" s="158"/>
      <c r="D419" s="138"/>
    </row>
    <row r="420" spans="1:4" x14ac:dyDescent="0.2">
      <c r="A420" s="158"/>
      <c r="D420" s="138"/>
    </row>
    <row r="421" spans="1:4" x14ac:dyDescent="0.2">
      <c r="A421" s="158"/>
      <c r="D421" s="138"/>
    </row>
    <row r="422" spans="1:4" x14ac:dyDescent="0.2">
      <c r="A422" s="158"/>
      <c r="D422" s="138"/>
    </row>
    <row r="423" spans="1:4" x14ac:dyDescent="0.2">
      <c r="A423" s="158"/>
      <c r="D423" s="138"/>
    </row>
    <row r="424" spans="1:4" x14ac:dyDescent="0.2">
      <c r="A424" s="158"/>
      <c r="D424" s="138"/>
    </row>
    <row r="425" spans="1:4" x14ac:dyDescent="0.2">
      <c r="A425" s="158"/>
      <c r="D425" s="138"/>
    </row>
    <row r="426" spans="1:4" x14ac:dyDescent="0.2">
      <c r="A426" s="158"/>
      <c r="D426" s="138"/>
    </row>
    <row r="427" spans="1:4" x14ac:dyDescent="0.2">
      <c r="A427" s="158"/>
      <c r="D427" s="138"/>
    </row>
    <row r="428" spans="1:4" x14ac:dyDescent="0.2">
      <c r="A428" s="158"/>
      <c r="D428" s="138"/>
    </row>
    <row r="429" spans="1:4" x14ac:dyDescent="0.2">
      <c r="A429" s="158"/>
      <c r="D429" s="138"/>
    </row>
    <row r="430" spans="1:4" x14ac:dyDescent="0.2">
      <c r="A430" s="158"/>
      <c r="D430" s="138"/>
    </row>
    <row r="431" spans="1:4" x14ac:dyDescent="0.2">
      <c r="A431" s="158"/>
      <c r="D431" s="138"/>
    </row>
    <row r="432" spans="1:4" x14ac:dyDescent="0.2">
      <c r="A432" s="158"/>
      <c r="D432" s="138"/>
    </row>
    <row r="433" spans="1:4" x14ac:dyDescent="0.2">
      <c r="A433" s="158"/>
      <c r="D433" s="138"/>
    </row>
    <row r="434" spans="1:4" x14ac:dyDescent="0.2">
      <c r="A434" s="158"/>
      <c r="D434" s="138"/>
    </row>
    <row r="435" spans="1:4" x14ac:dyDescent="0.2">
      <c r="A435" s="158"/>
      <c r="D435" s="138"/>
    </row>
    <row r="436" spans="1:4" x14ac:dyDescent="0.2">
      <c r="A436" s="158"/>
      <c r="D436" s="138"/>
    </row>
    <row r="437" spans="1:4" x14ac:dyDescent="0.2">
      <c r="A437" s="158"/>
      <c r="D437" s="138"/>
    </row>
    <row r="438" spans="1:4" x14ac:dyDescent="0.2">
      <c r="A438" s="158"/>
      <c r="D438" s="138"/>
    </row>
    <row r="439" spans="1:4" x14ac:dyDescent="0.2">
      <c r="A439" s="158"/>
      <c r="D439" s="138"/>
    </row>
    <row r="440" spans="1:4" x14ac:dyDescent="0.2">
      <c r="A440" s="158"/>
      <c r="D440" s="138"/>
    </row>
    <row r="441" spans="1:4" x14ac:dyDescent="0.2">
      <c r="A441" s="158"/>
      <c r="D441" s="138"/>
    </row>
    <row r="442" spans="1:4" x14ac:dyDescent="0.2">
      <c r="A442" s="158"/>
      <c r="D442" s="138"/>
    </row>
    <row r="443" spans="1:4" x14ac:dyDescent="0.2">
      <c r="A443" s="158"/>
      <c r="D443" s="138"/>
    </row>
    <row r="444" spans="1:4" x14ac:dyDescent="0.2">
      <c r="A444" s="158"/>
      <c r="D444" s="138"/>
    </row>
    <row r="445" spans="1:4" x14ac:dyDescent="0.2">
      <c r="A445" s="158"/>
      <c r="D445" s="138"/>
    </row>
    <row r="446" spans="1:4" x14ac:dyDescent="0.2">
      <c r="A446" s="158"/>
      <c r="D446" s="138"/>
    </row>
    <row r="447" spans="1:4" x14ac:dyDescent="0.2">
      <c r="A447" s="158"/>
      <c r="D447" s="138"/>
    </row>
    <row r="448" spans="1:4" x14ac:dyDescent="0.2">
      <c r="A448" s="158"/>
      <c r="D448" s="138"/>
    </row>
    <row r="449" spans="1:4" x14ac:dyDescent="0.2">
      <c r="A449" s="158"/>
      <c r="D449" s="138"/>
    </row>
    <row r="450" spans="1:4" x14ac:dyDescent="0.2">
      <c r="A450" s="158"/>
      <c r="D450" s="138"/>
    </row>
    <row r="451" spans="1:4" x14ac:dyDescent="0.2">
      <c r="A451" s="158"/>
      <c r="D451" s="138"/>
    </row>
    <row r="452" spans="1:4" x14ac:dyDescent="0.2">
      <c r="A452" s="158"/>
      <c r="D452" s="138"/>
    </row>
    <row r="453" spans="1:4" x14ac:dyDescent="0.2">
      <c r="A453" s="158"/>
      <c r="D453" s="138"/>
    </row>
    <row r="454" spans="1:4" x14ac:dyDescent="0.2">
      <c r="A454" s="158"/>
      <c r="D454" s="138"/>
    </row>
    <row r="455" spans="1:4" x14ac:dyDescent="0.2">
      <c r="A455" s="158"/>
      <c r="D455" s="138"/>
    </row>
    <row r="456" spans="1:4" x14ac:dyDescent="0.2">
      <c r="A456" s="158"/>
      <c r="D456" s="138"/>
    </row>
    <row r="457" spans="1:4" x14ac:dyDescent="0.2">
      <c r="A457" s="158"/>
      <c r="D457" s="138"/>
    </row>
    <row r="458" spans="1:4" x14ac:dyDescent="0.2">
      <c r="A458" s="158"/>
      <c r="D458" s="138"/>
    </row>
    <row r="459" spans="1:4" x14ac:dyDescent="0.2">
      <c r="A459" s="158"/>
      <c r="D459" s="138"/>
    </row>
    <row r="460" spans="1:4" x14ac:dyDescent="0.2">
      <c r="A460" s="158"/>
      <c r="D460" s="138"/>
    </row>
    <row r="461" spans="1:4" x14ac:dyDescent="0.2">
      <c r="A461" s="158"/>
      <c r="D461" s="138"/>
    </row>
    <row r="462" spans="1:4" x14ac:dyDescent="0.2">
      <c r="A462" s="158"/>
      <c r="D462" s="138"/>
    </row>
    <row r="463" spans="1:4" x14ac:dyDescent="0.2">
      <c r="A463" s="158"/>
      <c r="D463" s="138"/>
    </row>
    <row r="464" spans="1:4" x14ac:dyDescent="0.2">
      <c r="A464" s="158"/>
      <c r="D464" s="138"/>
    </row>
    <row r="465" spans="1:4" x14ac:dyDescent="0.2">
      <c r="A465" s="158"/>
      <c r="D465" s="138"/>
    </row>
    <row r="466" spans="1:4" x14ac:dyDescent="0.2">
      <c r="A466" s="158"/>
      <c r="D466" s="138"/>
    </row>
    <row r="467" spans="1:4" x14ac:dyDescent="0.2">
      <c r="A467" s="158"/>
      <c r="D467" s="138"/>
    </row>
    <row r="468" spans="1:4" x14ac:dyDescent="0.2">
      <c r="A468" s="158"/>
      <c r="D468" s="138"/>
    </row>
    <row r="469" spans="1:4" x14ac:dyDescent="0.2">
      <c r="A469" s="158"/>
      <c r="D469" s="138"/>
    </row>
    <row r="470" spans="1:4" x14ac:dyDescent="0.2">
      <c r="A470" s="158"/>
      <c r="D470" s="138"/>
    </row>
    <row r="471" spans="1:4" x14ac:dyDescent="0.2">
      <c r="A471" s="158"/>
      <c r="D471" s="138"/>
    </row>
    <row r="472" spans="1:4" x14ac:dyDescent="0.2">
      <c r="A472" s="158"/>
      <c r="D472" s="138"/>
    </row>
    <row r="473" spans="1:4" x14ac:dyDescent="0.2">
      <c r="A473" s="158"/>
      <c r="D473" s="138"/>
    </row>
    <row r="474" spans="1:4" x14ac:dyDescent="0.2">
      <c r="A474" s="158"/>
      <c r="D474" s="138"/>
    </row>
    <row r="475" spans="1:4" x14ac:dyDescent="0.2">
      <c r="A475" s="158"/>
      <c r="D475" s="138"/>
    </row>
    <row r="476" spans="1:4" x14ac:dyDescent="0.2">
      <c r="A476" s="158"/>
      <c r="D476" s="138"/>
    </row>
    <row r="477" spans="1:4" x14ac:dyDescent="0.2">
      <c r="A477" s="158"/>
      <c r="D477" s="138"/>
    </row>
    <row r="478" spans="1:4" x14ac:dyDescent="0.2">
      <c r="A478" s="158"/>
      <c r="D478" s="138"/>
    </row>
    <row r="479" spans="1:4" x14ac:dyDescent="0.2">
      <c r="A479" s="158"/>
      <c r="D479" s="138"/>
    </row>
    <row r="480" spans="1:4" x14ac:dyDescent="0.2">
      <c r="A480" s="158"/>
      <c r="D480" s="138"/>
    </row>
    <row r="481" spans="1:4" x14ac:dyDescent="0.2">
      <c r="A481" s="158"/>
      <c r="D481" s="138"/>
    </row>
    <row r="482" spans="1:4" x14ac:dyDescent="0.2">
      <c r="A482" s="158"/>
      <c r="D482" s="138"/>
    </row>
    <row r="483" spans="1:4" x14ac:dyDescent="0.2">
      <c r="A483" s="158"/>
      <c r="D483" s="138"/>
    </row>
    <row r="484" spans="1:4" x14ac:dyDescent="0.2">
      <c r="A484" s="158"/>
      <c r="D484" s="138"/>
    </row>
    <row r="485" spans="1:4" x14ac:dyDescent="0.2">
      <c r="A485" s="158"/>
      <c r="D485" s="138"/>
    </row>
    <row r="486" spans="1:4" x14ac:dyDescent="0.2">
      <c r="A486" s="158"/>
      <c r="D486" s="138"/>
    </row>
    <row r="487" spans="1:4" x14ac:dyDescent="0.2">
      <c r="A487" s="158"/>
      <c r="D487" s="138"/>
    </row>
    <row r="488" spans="1:4" x14ac:dyDescent="0.2">
      <c r="A488" s="158"/>
      <c r="D488" s="138"/>
    </row>
    <row r="489" spans="1:4" x14ac:dyDescent="0.2">
      <c r="A489" s="158"/>
      <c r="D489" s="138"/>
    </row>
    <row r="490" spans="1:4" x14ac:dyDescent="0.2">
      <c r="A490" s="158"/>
      <c r="D490" s="138"/>
    </row>
    <row r="491" spans="1:4" x14ac:dyDescent="0.2">
      <c r="A491" s="158"/>
      <c r="D491" s="138"/>
    </row>
    <row r="492" spans="1:4" x14ac:dyDescent="0.2">
      <c r="A492" s="158"/>
      <c r="D492" s="138"/>
    </row>
    <row r="493" spans="1:4" x14ac:dyDescent="0.2">
      <c r="A493" s="158"/>
      <c r="D493" s="138"/>
    </row>
    <row r="494" spans="1:4" x14ac:dyDescent="0.2">
      <c r="A494" s="158"/>
      <c r="D494" s="138"/>
    </row>
    <row r="495" spans="1:4" x14ac:dyDescent="0.2">
      <c r="A495" s="158"/>
      <c r="D495" s="138"/>
    </row>
    <row r="496" spans="1:4" x14ac:dyDescent="0.2">
      <c r="A496" s="158"/>
      <c r="D496" s="138"/>
    </row>
    <row r="497" spans="1:4" x14ac:dyDescent="0.2">
      <c r="A497" s="158"/>
      <c r="D497" s="138"/>
    </row>
    <row r="498" spans="1:4" x14ac:dyDescent="0.2">
      <c r="A498" s="158"/>
      <c r="D498" s="138"/>
    </row>
    <row r="499" spans="1:4" x14ac:dyDescent="0.2">
      <c r="A499" s="158"/>
      <c r="D499" s="138"/>
    </row>
    <row r="500" spans="1:4" x14ac:dyDescent="0.2">
      <c r="A500" s="158"/>
      <c r="D500" s="138"/>
    </row>
    <row r="501" spans="1:4" x14ac:dyDescent="0.2">
      <c r="A501" s="158"/>
      <c r="D501" s="138"/>
    </row>
    <row r="502" spans="1:4" x14ac:dyDescent="0.2">
      <c r="A502" s="158"/>
      <c r="D502" s="138"/>
    </row>
    <row r="503" spans="1:4" x14ac:dyDescent="0.2">
      <c r="A503" s="158"/>
      <c r="D503" s="138"/>
    </row>
    <row r="504" spans="1:4" x14ac:dyDescent="0.2">
      <c r="A504" s="158"/>
      <c r="D504" s="138"/>
    </row>
    <row r="505" spans="1:4" x14ac:dyDescent="0.2">
      <c r="A505" s="158"/>
      <c r="D505" s="138"/>
    </row>
    <row r="506" spans="1:4" x14ac:dyDescent="0.2">
      <c r="A506" s="158"/>
      <c r="D506" s="138"/>
    </row>
    <row r="507" spans="1:4" x14ac:dyDescent="0.2">
      <c r="A507" s="158"/>
      <c r="D507" s="138"/>
    </row>
    <row r="508" spans="1:4" x14ac:dyDescent="0.2">
      <c r="A508" s="158"/>
      <c r="D508" s="138"/>
    </row>
    <row r="509" spans="1:4" x14ac:dyDescent="0.2">
      <c r="A509" s="158"/>
      <c r="D509" s="138"/>
    </row>
    <row r="510" spans="1:4" x14ac:dyDescent="0.2">
      <c r="A510" s="158"/>
      <c r="D510" s="138"/>
    </row>
    <row r="511" spans="1:4" x14ac:dyDescent="0.2">
      <c r="A511" s="158"/>
      <c r="D511" s="138"/>
    </row>
    <row r="512" spans="1:4" x14ac:dyDescent="0.2">
      <c r="A512" s="158"/>
      <c r="D512" s="138"/>
    </row>
    <row r="513" spans="1:4" x14ac:dyDescent="0.2">
      <c r="A513" s="158"/>
      <c r="D513" s="138"/>
    </row>
    <row r="514" spans="1:4" x14ac:dyDescent="0.2">
      <c r="A514" s="158"/>
      <c r="D514" s="138"/>
    </row>
    <row r="515" spans="1:4" x14ac:dyDescent="0.2">
      <c r="A515" s="158"/>
      <c r="D515" s="138"/>
    </row>
    <row r="516" spans="1:4" x14ac:dyDescent="0.2">
      <c r="A516" s="158"/>
      <c r="D516" s="138"/>
    </row>
    <row r="517" spans="1:4" x14ac:dyDescent="0.2">
      <c r="A517" s="158"/>
      <c r="D517" s="138"/>
    </row>
    <row r="518" spans="1:4" x14ac:dyDescent="0.2">
      <c r="A518" s="158"/>
      <c r="D518" s="138"/>
    </row>
    <row r="519" spans="1:4" x14ac:dyDescent="0.2">
      <c r="A519" s="158"/>
      <c r="D519" s="138"/>
    </row>
    <row r="520" spans="1:4" x14ac:dyDescent="0.2">
      <c r="A520" s="158"/>
      <c r="D520" s="138"/>
    </row>
    <row r="521" spans="1:4" x14ac:dyDescent="0.2">
      <c r="A521" s="158"/>
      <c r="D521" s="138"/>
    </row>
    <row r="522" spans="1:4" x14ac:dyDescent="0.2">
      <c r="A522" s="158"/>
      <c r="D522" s="138"/>
    </row>
    <row r="523" spans="1:4" x14ac:dyDescent="0.2">
      <c r="A523" s="158"/>
      <c r="D523" s="138"/>
    </row>
    <row r="524" spans="1:4" x14ac:dyDescent="0.2">
      <c r="A524" s="158"/>
      <c r="D524" s="138"/>
    </row>
    <row r="525" spans="1:4" x14ac:dyDescent="0.2">
      <c r="A525" s="158"/>
      <c r="D525" s="138"/>
    </row>
    <row r="526" spans="1:4" x14ac:dyDescent="0.2">
      <c r="A526" s="158"/>
      <c r="D526" s="138"/>
    </row>
    <row r="527" spans="1:4" x14ac:dyDescent="0.2">
      <c r="A527" s="158"/>
      <c r="D527" s="138"/>
    </row>
    <row r="528" spans="1:4" x14ac:dyDescent="0.2">
      <c r="A528" s="158"/>
      <c r="D528" s="138"/>
    </row>
    <row r="529" spans="1:4" x14ac:dyDescent="0.2">
      <c r="A529" s="158"/>
      <c r="D529" s="138"/>
    </row>
    <row r="530" spans="1:4" x14ac:dyDescent="0.2">
      <c r="A530" s="158"/>
      <c r="D530" s="138"/>
    </row>
    <row r="531" spans="1:4" x14ac:dyDescent="0.2">
      <c r="A531" s="158"/>
      <c r="D531" s="138"/>
    </row>
    <row r="532" spans="1:4" x14ac:dyDescent="0.2">
      <c r="A532" s="158"/>
      <c r="D532" s="138"/>
    </row>
    <row r="533" spans="1:4" x14ac:dyDescent="0.2">
      <c r="A533" s="158"/>
      <c r="D533" s="138"/>
    </row>
    <row r="534" spans="1:4" x14ac:dyDescent="0.2">
      <c r="A534" s="158"/>
      <c r="D534" s="138"/>
    </row>
    <row r="535" spans="1:4" x14ac:dyDescent="0.2">
      <c r="A535" s="158"/>
      <c r="D535" s="138"/>
    </row>
    <row r="536" spans="1:4" x14ac:dyDescent="0.2">
      <c r="A536" s="158"/>
      <c r="D536" s="138"/>
    </row>
    <row r="537" spans="1:4" x14ac:dyDescent="0.2">
      <c r="A537" s="158"/>
      <c r="D537" s="138"/>
    </row>
    <row r="538" spans="1:4" x14ac:dyDescent="0.2">
      <c r="A538" s="158"/>
      <c r="D538" s="138"/>
    </row>
    <row r="539" spans="1:4" x14ac:dyDescent="0.2">
      <c r="A539" s="158"/>
      <c r="D539" s="138"/>
    </row>
    <row r="540" spans="1:4" x14ac:dyDescent="0.2">
      <c r="A540" s="158"/>
      <c r="D540" s="138"/>
    </row>
    <row r="541" spans="1:4" x14ac:dyDescent="0.2">
      <c r="A541" s="158"/>
      <c r="D541" s="138"/>
    </row>
    <row r="542" spans="1:4" x14ac:dyDescent="0.2">
      <c r="A542" s="158"/>
      <c r="D542" s="138"/>
    </row>
    <row r="543" spans="1:4" x14ac:dyDescent="0.2">
      <c r="A543" s="158"/>
      <c r="D543" s="138"/>
    </row>
    <row r="544" spans="1:4" x14ac:dyDescent="0.2">
      <c r="A544" s="158"/>
      <c r="D544" s="138"/>
    </row>
    <row r="545" spans="1:4" x14ac:dyDescent="0.2">
      <c r="A545" s="158"/>
      <c r="D545" s="138"/>
    </row>
    <row r="546" spans="1:4" x14ac:dyDescent="0.2">
      <c r="A546" s="158"/>
      <c r="D546" s="138"/>
    </row>
    <row r="547" spans="1:4" x14ac:dyDescent="0.2">
      <c r="A547" s="158"/>
      <c r="D547" s="138"/>
    </row>
    <row r="548" spans="1:4" x14ac:dyDescent="0.2">
      <c r="A548" s="158"/>
      <c r="D548" s="138"/>
    </row>
    <row r="549" spans="1:4" x14ac:dyDescent="0.2">
      <c r="A549" s="158"/>
      <c r="D549" s="138"/>
    </row>
    <row r="550" spans="1:4" x14ac:dyDescent="0.2">
      <c r="A550" s="158"/>
      <c r="D550" s="138"/>
    </row>
    <row r="551" spans="1:4" x14ac:dyDescent="0.2">
      <c r="A551" s="158"/>
      <c r="D551" s="138"/>
    </row>
    <row r="552" spans="1:4" x14ac:dyDescent="0.2">
      <c r="A552" s="158"/>
      <c r="D552" s="138"/>
    </row>
    <row r="553" spans="1:4" x14ac:dyDescent="0.2">
      <c r="A553" s="158"/>
      <c r="D553" s="138"/>
    </row>
    <row r="554" spans="1:4" x14ac:dyDescent="0.2">
      <c r="A554" s="158"/>
      <c r="D554" s="138"/>
    </row>
    <row r="555" spans="1:4" x14ac:dyDescent="0.2">
      <c r="A555" s="158"/>
      <c r="D555" s="138"/>
    </row>
    <row r="556" spans="1:4" x14ac:dyDescent="0.2">
      <c r="A556" s="158"/>
      <c r="D556" s="138"/>
    </row>
    <row r="557" spans="1:4" x14ac:dyDescent="0.2">
      <c r="A557" s="158"/>
      <c r="D557" s="138"/>
    </row>
    <row r="558" spans="1:4" x14ac:dyDescent="0.2">
      <c r="A558" s="158"/>
      <c r="D558" s="138"/>
    </row>
    <row r="559" spans="1:4" x14ac:dyDescent="0.2">
      <c r="A559" s="158"/>
      <c r="D559" s="138"/>
    </row>
    <row r="560" spans="1:4" x14ac:dyDescent="0.2">
      <c r="A560" s="158"/>
      <c r="D560" s="138"/>
    </row>
    <row r="561" spans="1:4" x14ac:dyDescent="0.2">
      <c r="A561" s="158"/>
      <c r="D561" s="138"/>
    </row>
    <row r="562" spans="1:4" x14ac:dyDescent="0.2">
      <c r="A562" s="158"/>
      <c r="D562" s="138"/>
    </row>
    <row r="563" spans="1:4" x14ac:dyDescent="0.2">
      <c r="A563" s="158"/>
      <c r="D563" s="138"/>
    </row>
    <row r="564" spans="1:4" x14ac:dyDescent="0.2">
      <c r="A564" s="158"/>
      <c r="D564" s="138"/>
    </row>
    <row r="565" spans="1:4" x14ac:dyDescent="0.2">
      <c r="A565" s="158"/>
      <c r="D565" s="138"/>
    </row>
    <row r="566" spans="1:4" x14ac:dyDescent="0.2">
      <c r="A566" s="158"/>
      <c r="D566" s="138"/>
    </row>
    <row r="567" spans="1:4" x14ac:dyDescent="0.2">
      <c r="A567" s="158"/>
      <c r="D567" s="138"/>
    </row>
    <row r="568" spans="1:4" x14ac:dyDescent="0.2">
      <c r="A568" s="158"/>
      <c r="D568" s="138"/>
    </row>
    <row r="569" spans="1:4" x14ac:dyDescent="0.2">
      <c r="A569" s="158"/>
      <c r="D569" s="138"/>
    </row>
    <row r="570" spans="1:4" x14ac:dyDescent="0.2">
      <c r="A570" s="158"/>
      <c r="D570" s="138"/>
    </row>
    <row r="571" spans="1:4" x14ac:dyDescent="0.2">
      <c r="A571" s="158"/>
      <c r="D571" s="138"/>
    </row>
    <row r="572" spans="1:4" x14ac:dyDescent="0.2">
      <c r="A572" s="158"/>
      <c r="D572" s="138"/>
    </row>
    <row r="573" spans="1:4" x14ac:dyDescent="0.2">
      <c r="A573" s="158"/>
      <c r="D573" s="138"/>
    </row>
    <row r="574" spans="1:4" x14ac:dyDescent="0.2">
      <c r="A574" s="158"/>
      <c r="D574" s="138"/>
    </row>
    <row r="575" spans="1:4" x14ac:dyDescent="0.2">
      <c r="A575" s="158"/>
      <c r="D575" s="138"/>
    </row>
    <row r="576" spans="1:4" x14ac:dyDescent="0.2">
      <c r="A576" s="158"/>
      <c r="D576" s="138"/>
    </row>
    <row r="577" spans="1:4" x14ac:dyDescent="0.2">
      <c r="A577" s="158"/>
      <c r="D577" s="138"/>
    </row>
    <row r="578" spans="1:4" x14ac:dyDescent="0.2">
      <c r="A578" s="158"/>
      <c r="D578" s="138"/>
    </row>
    <row r="579" spans="1:4" x14ac:dyDescent="0.2">
      <c r="A579" s="158"/>
      <c r="D579" s="138"/>
    </row>
    <row r="580" spans="1:4" x14ac:dyDescent="0.2">
      <c r="A580" s="158"/>
      <c r="D580" s="138"/>
    </row>
    <row r="581" spans="1:4" x14ac:dyDescent="0.2">
      <c r="A581" s="158"/>
      <c r="D581" s="138"/>
    </row>
    <row r="582" spans="1:4" x14ac:dyDescent="0.2">
      <c r="A582" s="158"/>
      <c r="D582" s="138"/>
    </row>
    <row r="583" spans="1:4" x14ac:dyDescent="0.2">
      <c r="A583" s="158"/>
      <c r="D583" s="138"/>
    </row>
    <row r="584" spans="1:4" x14ac:dyDescent="0.2">
      <c r="A584" s="158"/>
      <c r="D584" s="138"/>
    </row>
    <row r="585" spans="1:4" x14ac:dyDescent="0.2">
      <c r="A585" s="158"/>
      <c r="D585" s="138"/>
    </row>
    <row r="586" spans="1:4" x14ac:dyDescent="0.2">
      <c r="A586" s="158"/>
      <c r="D586" s="138"/>
    </row>
    <row r="587" spans="1:4" x14ac:dyDescent="0.2">
      <c r="A587" s="158"/>
      <c r="D587" s="138"/>
    </row>
    <row r="588" spans="1:4" x14ac:dyDescent="0.2">
      <c r="A588" s="158"/>
      <c r="D588" s="138"/>
    </row>
    <row r="589" spans="1:4" x14ac:dyDescent="0.2">
      <c r="A589" s="158"/>
      <c r="D589" s="138"/>
    </row>
    <row r="590" spans="1:4" x14ac:dyDescent="0.2">
      <c r="A590" s="158"/>
      <c r="D590" s="138"/>
    </row>
    <row r="591" spans="1:4" x14ac:dyDescent="0.2">
      <c r="A591" s="158"/>
      <c r="D591" s="138"/>
    </row>
    <row r="592" spans="1:4" x14ac:dyDescent="0.2">
      <c r="A592" s="158"/>
      <c r="D592" s="138"/>
    </row>
    <row r="593" spans="1:4" x14ac:dyDescent="0.2">
      <c r="A593" s="158"/>
      <c r="D593" s="138"/>
    </row>
    <row r="594" spans="1:4" x14ac:dyDescent="0.2">
      <c r="A594" s="158"/>
      <c r="D594" s="138"/>
    </row>
    <row r="595" spans="1:4" x14ac:dyDescent="0.2">
      <c r="A595" s="158"/>
      <c r="D595" s="138"/>
    </row>
    <row r="596" spans="1:4" x14ac:dyDescent="0.2">
      <c r="A596" s="158"/>
      <c r="D596" s="138"/>
    </row>
    <row r="597" spans="1:4" x14ac:dyDescent="0.2">
      <c r="A597" s="158"/>
      <c r="D597" s="138"/>
    </row>
    <row r="598" spans="1:4" x14ac:dyDescent="0.2">
      <c r="A598" s="158"/>
      <c r="D598" s="138"/>
    </row>
    <row r="599" spans="1:4" x14ac:dyDescent="0.2">
      <c r="A599" s="158"/>
      <c r="D599" s="138"/>
    </row>
    <row r="600" spans="1:4" x14ac:dyDescent="0.2">
      <c r="A600" s="158"/>
      <c r="D600" s="138"/>
    </row>
    <row r="601" spans="1:4" x14ac:dyDescent="0.2">
      <c r="A601" s="158"/>
      <c r="D601" s="138"/>
    </row>
    <row r="602" spans="1:4" x14ac:dyDescent="0.2">
      <c r="A602" s="158"/>
      <c r="D602" s="138"/>
    </row>
    <row r="603" spans="1:4" x14ac:dyDescent="0.2">
      <c r="A603" s="158"/>
      <c r="D603" s="138"/>
    </row>
    <row r="604" spans="1:4" x14ac:dyDescent="0.2">
      <c r="A604" s="158"/>
      <c r="D604" s="138"/>
    </row>
    <row r="605" spans="1:4" x14ac:dyDescent="0.2">
      <c r="A605" s="158"/>
      <c r="D605" s="138"/>
    </row>
    <row r="606" spans="1:4" x14ac:dyDescent="0.2">
      <c r="A606" s="158"/>
      <c r="D606" s="138"/>
    </row>
    <row r="607" spans="1:4" x14ac:dyDescent="0.2">
      <c r="A607" s="158"/>
      <c r="D607" s="138"/>
    </row>
    <row r="608" spans="1:4" x14ac:dyDescent="0.2">
      <c r="A608" s="158"/>
      <c r="D608" s="138"/>
    </row>
    <row r="609" spans="1:4" x14ac:dyDescent="0.2">
      <c r="A609" s="158"/>
      <c r="D609" s="138"/>
    </row>
    <row r="610" spans="1:4" x14ac:dyDescent="0.2">
      <c r="A610" s="158"/>
      <c r="D610" s="138"/>
    </row>
    <row r="611" spans="1:4" x14ac:dyDescent="0.2">
      <c r="A611" s="158"/>
      <c r="D611" s="138"/>
    </row>
    <row r="612" spans="1:4" x14ac:dyDescent="0.2">
      <c r="A612" s="158"/>
      <c r="D612" s="138"/>
    </row>
    <row r="613" spans="1:4" x14ac:dyDescent="0.2">
      <c r="A613" s="158"/>
      <c r="D613" s="138"/>
    </row>
    <row r="614" spans="1:4" x14ac:dyDescent="0.2">
      <c r="A614" s="158"/>
      <c r="D614" s="138"/>
    </row>
    <row r="615" spans="1:4" x14ac:dyDescent="0.2">
      <c r="A615" s="158"/>
      <c r="D615" s="138"/>
    </row>
    <row r="616" spans="1:4" x14ac:dyDescent="0.2">
      <c r="A616" s="158"/>
      <c r="D616" s="138"/>
    </row>
    <row r="617" spans="1:4" x14ac:dyDescent="0.2">
      <c r="A617" s="158"/>
      <c r="D617" s="138"/>
    </row>
    <row r="618" spans="1:4" x14ac:dyDescent="0.2">
      <c r="A618" s="158"/>
      <c r="D618" s="138"/>
    </row>
    <row r="619" spans="1:4" x14ac:dyDescent="0.2">
      <c r="A619" s="158"/>
      <c r="D619" s="138"/>
    </row>
    <row r="620" spans="1:4" x14ac:dyDescent="0.2">
      <c r="A620" s="158"/>
      <c r="D620" s="138"/>
    </row>
    <row r="621" spans="1:4" x14ac:dyDescent="0.2">
      <c r="A621" s="158"/>
      <c r="D621" s="138"/>
    </row>
    <row r="622" spans="1:4" x14ac:dyDescent="0.2">
      <c r="A622" s="158"/>
      <c r="D622" s="138"/>
    </row>
    <row r="623" spans="1:4" x14ac:dyDescent="0.2">
      <c r="A623" s="158"/>
      <c r="D623" s="138"/>
    </row>
    <row r="624" spans="1:4" x14ac:dyDescent="0.2">
      <c r="A624" s="158"/>
      <c r="D624" s="138"/>
    </row>
    <row r="625" spans="1:4" x14ac:dyDescent="0.2">
      <c r="A625" s="158"/>
      <c r="D625" s="138"/>
    </row>
    <row r="626" spans="1:4" x14ac:dyDescent="0.2">
      <c r="A626" s="158"/>
      <c r="D626" s="138"/>
    </row>
    <row r="627" spans="1:4" x14ac:dyDescent="0.2">
      <c r="A627" s="158"/>
      <c r="D627" s="138"/>
    </row>
    <row r="628" spans="1:4" x14ac:dyDescent="0.2">
      <c r="A628" s="158"/>
      <c r="D628" s="138"/>
    </row>
    <row r="629" spans="1:4" x14ac:dyDescent="0.2">
      <c r="A629" s="158"/>
      <c r="D629" s="138"/>
    </row>
    <row r="630" spans="1:4" x14ac:dyDescent="0.2">
      <c r="A630" s="158"/>
      <c r="D630" s="138"/>
    </row>
    <row r="631" spans="1:4" x14ac:dyDescent="0.2">
      <c r="A631" s="158"/>
      <c r="D631" s="138"/>
    </row>
    <row r="632" spans="1:4" x14ac:dyDescent="0.2">
      <c r="A632" s="158"/>
      <c r="D632" s="138"/>
    </row>
    <row r="633" spans="1:4" x14ac:dyDescent="0.2">
      <c r="A633" s="158"/>
      <c r="D633" s="138"/>
    </row>
    <row r="634" spans="1:4" x14ac:dyDescent="0.2">
      <c r="A634" s="158"/>
      <c r="D634" s="138"/>
    </row>
    <row r="635" spans="1:4" x14ac:dyDescent="0.2">
      <c r="A635" s="158"/>
      <c r="D635" s="138"/>
    </row>
    <row r="636" spans="1:4" x14ac:dyDescent="0.2">
      <c r="A636" s="158"/>
      <c r="D636" s="138"/>
    </row>
    <row r="637" spans="1:4" x14ac:dyDescent="0.2">
      <c r="A637" s="158"/>
      <c r="D637" s="138"/>
    </row>
    <row r="638" spans="1:4" x14ac:dyDescent="0.2">
      <c r="A638" s="158"/>
      <c r="D638" s="138"/>
    </row>
    <row r="639" spans="1:4" x14ac:dyDescent="0.2">
      <c r="A639" s="158"/>
      <c r="D639" s="138"/>
    </row>
    <row r="640" spans="1:4" x14ac:dyDescent="0.2">
      <c r="A640" s="158"/>
      <c r="D640" s="138"/>
    </row>
    <row r="641" spans="1:4" x14ac:dyDescent="0.2">
      <c r="A641" s="158"/>
      <c r="D641" s="138"/>
    </row>
    <row r="642" spans="1:4" x14ac:dyDescent="0.2">
      <c r="A642" s="158"/>
      <c r="D642" s="138"/>
    </row>
    <row r="643" spans="1:4" x14ac:dyDescent="0.2">
      <c r="A643" s="158"/>
      <c r="D643" s="138"/>
    </row>
    <row r="644" spans="1:4" x14ac:dyDescent="0.2">
      <c r="A644" s="158"/>
      <c r="D644" s="138"/>
    </row>
    <row r="645" spans="1:4" x14ac:dyDescent="0.2">
      <c r="A645" s="158"/>
      <c r="D645" s="138"/>
    </row>
    <row r="646" spans="1:4" x14ac:dyDescent="0.2">
      <c r="A646" s="158"/>
      <c r="D646" s="138"/>
    </row>
    <row r="647" spans="1:4" x14ac:dyDescent="0.2">
      <c r="A647" s="158"/>
      <c r="D647" s="138"/>
    </row>
    <row r="648" spans="1:4" x14ac:dyDescent="0.2">
      <c r="A648" s="158"/>
      <c r="D648" s="138"/>
    </row>
    <row r="649" spans="1:4" x14ac:dyDescent="0.2">
      <c r="A649" s="158"/>
      <c r="D649" s="138"/>
    </row>
    <row r="650" spans="1:4" x14ac:dyDescent="0.2">
      <c r="A650" s="158"/>
      <c r="D650" s="138"/>
    </row>
    <row r="651" spans="1:4" x14ac:dyDescent="0.2">
      <c r="A651" s="158"/>
      <c r="D651" s="138"/>
    </row>
    <row r="652" spans="1:4" x14ac:dyDescent="0.2">
      <c r="A652" s="158"/>
      <c r="D652" s="138"/>
    </row>
    <row r="653" spans="1:4" x14ac:dyDescent="0.2">
      <c r="A653" s="158"/>
      <c r="D653" s="138"/>
    </row>
    <row r="654" spans="1:4" x14ac:dyDescent="0.2">
      <c r="A654" s="158"/>
      <c r="D654" s="138"/>
    </row>
    <row r="655" spans="1:4" x14ac:dyDescent="0.2">
      <c r="A655" s="158"/>
      <c r="D655" s="138"/>
    </row>
    <row r="656" spans="1:4" x14ac:dyDescent="0.2">
      <c r="A656" s="158"/>
      <c r="D656" s="138"/>
    </row>
    <row r="657" spans="1:4" x14ac:dyDescent="0.2">
      <c r="A657" s="158"/>
      <c r="D657" s="138"/>
    </row>
    <row r="658" spans="1:4" x14ac:dyDescent="0.2">
      <c r="A658" s="158"/>
      <c r="D658" s="138"/>
    </row>
    <row r="659" spans="1:4" x14ac:dyDescent="0.2">
      <c r="A659" s="158"/>
      <c r="D659" s="138"/>
    </row>
    <row r="660" spans="1:4" x14ac:dyDescent="0.2">
      <c r="A660" s="158"/>
      <c r="D660" s="138"/>
    </row>
    <row r="661" spans="1:4" x14ac:dyDescent="0.2">
      <c r="A661" s="158"/>
      <c r="D661" s="138"/>
    </row>
    <row r="662" spans="1:4" x14ac:dyDescent="0.2">
      <c r="A662" s="158"/>
      <c r="D662" s="138"/>
    </row>
    <row r="663" spans="1:4" x14ac:dyDescent="0.2">
      <c r="A663" s="158"/>
      <c r="D663" s="138"/>
    </row>
    <row r="664" spans="1:4" x14ac:dyDescent="0.2">
      <c r="A664" s="158"/>
      <c r="D664" s="138"/>
    </row>
    <row r="665" spans="1:4" x14ac:dyDescent="0.2">
      <c r="A665" s="158"/>
      <c r="D665" s="138"/>
    </row>
    <row r="666" spans="1:4" x14ac:dyDescent="0.2">
      <c r="A666" s="158"/>
      <c r="D666" s="138"/>
    </row>
    <row r="667" spans="1:4" x14ac:dyDescent="0.2">
      <c r="A667" s="158"/>
      <c r="D667" s="138"/>
    </row>
    <row r="668" spans="1:4" x14ac:dyDescent="0.2">
      <c r="A668" s="158"/>
      <c r="D668" s="138"/>
    </row>
    <row r="669" spans="1:4" x14ac:dyDescent="0.2">
      <c r="A669" s="158"/>
      <c r="D669" s="138"/>
    </row>
    <row r="670" spans="1:4" x14ac:dyDescent="0.2">
      <c r="A670" s="158"/>
      <c r="D670" s="138"/>
    </row>
    <row r="671" spans="1:4" x14ac:dyDescent="0.2">
      <c r="A671" s="158"/>
      <c r="D671" s="138"/>
    </row>
    <row r="672" spans="1:4" x14ac:dyDescent="0.2">
      <c r="A672" s="158"/>
      <c r="D672" s="138"/>
    </row>
    <row r="673" spans="1:4" x14ac:dyDescent="0.2">
      <c r="A673" s="158"/>
      <c r="D673" s="138"/>
    </row>
    <row r="674" spans="1:4" x14ac:dyDescent="0.2">
      <c r="A674" s="158"/>
      <c r="D674" s="138"/>
    </row>
    <row r="675" spans="1:4" x14ac:dyDescent="0.2">
      <c r="A675" s="158"/>
      <c r="D675" s="138"/>
    </row>
    <row r="676" spans="1:4" x14ac:dyDescent="0.2">
      <c r="A676" s="158"/>
      <c r="D676" s="138"/>
    </row>
    <row r="677" spans="1:4" x14ac:dyDescent="0.2">
      <c r="A677" s="158"/>
      <c r="D677" s="138"/>
    </row>
    <row r="678" spans="1:4" x14ac:dyDescent="0.2">
      <c r="A678" s="158"/>
      <c r="D678" s="138"/>
    </row>
    <row r="679" spans="1:4" x14ac:dyDescent="0.2">
      <c r="A679" s="158"/>
      <c r="D679" s="138"/>
    </row>
    <row r="680" spans="1:4" x14ac:dyDescent="0.2">
      <c r="A680" s="158"/>
      <c r="D680" s="138"/>
    </row>
    <row r="681" spans="1:4" x14ac:dyDescent="0.2">
      <c r="A681" s="158"/>
      <c r="D681" s="138"/>
    </row>
    <row r="682" spans="1:4" x14ac:dyDescent="0.2">
      <c r="A682" s="158"/>
      <c r="D682" s="138"/>
    </row>
    <row r="683" spans="1:4" x14ac:dyDescent="0.2">
      <c r="A683" s="158"/>
      <c r="D683" s="138"/>
    </row>
    <row r="684" spans="1:4" x14ac:dyDescent="0.2">
      <c r="A684" s="158"/>
      <c r="D684" s="138"/>
    </row>
    <row r="685" spans="1:4" x14ac:dyDescent="0.2">
      <c r="A685" s="158"/>
      <c r="D685" s="138"/>
    </row>
    <row r="686" spans="1:4" x14ac:dyDescent="0.2">
      <c r="A686" s="158"/>
      <c r="D686" s="138"/>
    </row>
    <row r="687" spans="1:4" x14ac:dyDescent="0.2">
      <c r="A687" s="158"/>
      <c r="D687" s="138"/>
    </row>
    <row r="688" spans="1:4" x14ac:dyDescent="0.2">
      <c r="A688" s="158"/>
      <c r="D688" s="138"/>
    </row>
    <row r="689" spans="1:4" x14ac:dyDescent="0.2">
      <c r="A689" s="158"/>
      <c r="D689" s="138"/>
    </row>
    <row r="690" spans="1:4" x14ac:dyDescent="0.2">
      <c r="A690" s="158"/>
      <c r="D690" s="138"/>
    </row>
    <row r="691" spans="1:4" x14ac:dyDescent="0.2">
      <c r="A691" s="158"/>
      <c r="D691" s="138"/>
    </row>
    <row r="692" spans="1:4" x14ac:dyDescent="0.2">
      <c r="A692" s="158"/>
      <c r="D692" s="138"/>
    </row>
    <row r="693" spans="1:4" x14ac:dyDescent="0.2">
      <c r="A693" s="158"/>
      <c r="D693" s="138"/>
    </row>
    <row r="694" spans="1:4" x14ac:dyDescent="0.2">
      <c r="A694" s="158"/>
      <c r="D694" s="138"/>
    </row>
    <row r="695" spans="1:4" x14ac:dyDescent="0.2">
      <c r="A695" s="158"/>
      <c r="D695" s="138"/>
    </row>
    <row r="696" spans="1:4" x14ac:dyDescent="0.2">
      <c r="A696" s="158"/>
      <c r="D696" s="138"/>
    </row>
    <row r="697" spans="1:4" x14ac:dyDescent="0.2">
      <c r="A697" s="158"/>
      <c r="D697" s="138"/>
    </row>
    <row r="698" spans="1:4" x14ac:dyDescent="0.2">
      <c r="A698" s="158"/>
      <c r="D698" s="138"/>
    </row>
    <row r="699" spans="1:4" x14ac:dyDescent="0.2">
      <c r="A699" s="158"/>
      <c r="D699" s="138"/>
    </row>
    <row r="700" spans="1:4" x14ac:dyDescent="0.2">
      <c r="A700" s="158"/>
      <c r="D700" s="138"/>
    </row>
    <row r="701" spans="1:4" x14ac:dyDescent="0.2">
      <c r="A701" s="158"/>
      <c r="D701" s="138"/>
    </row>
    <row r="702" spans="1:4" x14ac:dyDescent="0.2">
      <c r="A702" s="158"/>
      <c r="D702" s="138"/>
    </row>
    <row r="703" spans="1:4" x14ac:dyDescent="0.2">
      <c r="A703" s="158"/>
      <c r="D703" s="138"/>
    </row>
    <row r="704" spans="1:4" x14ac:dyDescent="0.2">
      <c r="A704" s="158"/>
      <c r="D704" s="138"/>
    </row>
    <row r="705" spans="1:4" x14ac:dyDescent="0.2">
      <c r="A705" s="158"/>
      <c r="D705" s="138"/>
    </row>
    <row r="706" spans="1:4" x14ac:dyDescent="0.2">
      <c r="A706" s="158"/>
      <c r="D706" s="138"/>
    </row>
    <row r="707" spans="1:4" x14ac:dyDescent="0.2">
      <c r="A707" s="158"/>
      <c r="D707" s="138"/>
    </row>
    <row r="708" spans="1:4" x14ac:dyDescent="0.2">
      <c r="A708" s="158"/>
      <c r="D708" s="138"/>
    </row>
    <row r="709" spans="1:4" x14ac:dyDescent="0.2">
      <c r="A709" s="158"/>
      <c r="D709" s="138"/>
    </row>
    <row r="710" spans="1:4" x14ac:dyDescent="0.2">
      <c r="A710" s="158"/>
      <c r="D710" s="138"/>
    </row>
    <row r="711" spans="1:4" x14ac:dyDescent="0.2">
      <c r="A711" s="158"/>
      <c r="D711" s="138"/>
    </row>
    <row r="712" spans="1:4" x14ac:dyDescent="0.2">
      <c r="A712" s="158"/>
      <c r="D712" s="138"/>
    </row>
    <row r="713" spans="1:4" x14ac:dyDescent="0.2">
      <c r="A713" s="158"/>
      <c r="D713" s="138"/>
    </row>
    <row r="714" spans="1:4" x14ac:dyDescent="0.2">
      <c r="A714" s="158"/>
      <c r="D714" s="138"/>
    </row>
    <row r="715" spans="1:4" x14ac:dyDescent="0.2">
      <c r="A715" s="158"/>
      <c r="D715" s="138"/>
    </row>
    <row r="716" spans="1:4" x14ac:dyDescent="0.2">
      <c r="A716" s="158"/>
      <c r="D716" s="138"/>
    </row>
    <row r="717" spans="1:4" x14ac:dyDescent="0.2">
      <c r="A717" s="158"/>
      <c r="D717" s="138"/>
    </row>
    <row r="718" spans="1:4" x14ac:dyDescent="0.2">
      <c r="A718" s="158"/>
      <c r="D718" s="138"/>
    </row>
    <row r="719" spans="1:4" x14ac:dyDescent="0.2">
      <c r="A719" s="158"/>
      <c r="D719" s="138"/>
    </row>
    <row r="720" spans="1:4" x14ac:dyDescent="0.2">
      <c r="A720" s="158"/>
      <c r="D720" s="138"/>
    </row>
    <row r="721" spans="1:4" x14ac:dyDescent="0.2">
      <c r="A721" s="158"/>
      <c r="D721" s="138"/>
    </row>
    <row r="722" spans="1:4" x14ac:dyDescent="0.2">
      <c r="A722" s="158"/>
      <c r="D722" s="138"/>
    </row>
    <row r="723" spans="1:4" x14ac:dyDescent="0.2">
      <c r="A723" s="158"/>
      <c r="D723" s="138"/>
    </row>
    <row r="724" spans="1:4" x14ac:dyDescent="0.2">
      <c r="A724" s="158"/>
      <c r="D724" s="138"/>
    </row>
    <row r="725" spans="1:4" x14ac:dyDescent="0.2">
      <c r="A725" s="158"/>
      <c r="D725" s="138"/>
    </row>
    <row r="726" spans="1:4" x14ac:dyDescent="0.2">
      <c r="A726" s="158"/>
      <c r="D726" s="138"/>
    </row>
    <row r="727" spans="1:4" x14ac:dyDescent="0.2">
      <c r="A727" s="158"/>
      <c r="D727" s="138"/>
    </row>
    <row r="728" spans="1:4" x14ac:dyDescent="0.2">
      <c r="A728" s="158"/>
      <c r="D728" s="138"/>
    </row>
    <row r="729" spans="1:4" x14ac:dyDescent="0.2">
      <c r="A729" s="158"/>
      <c r="D729" s="138"/>
    </row>
    <row r="730" spans="1:4" x14ac:dyDescent="0.2">
      <c r="A730" s="158"/>
      <c r="D730" s="138"/>
    </row>
    <row r="731" spans="1:4" x14ac:dyDescent="0.2">
      <c r="A731" s="158"/>
      <c r="D731" s="138"/>
    </row>
    <row r="732" spans="1:4" x14ac:dyDescent="0.2">
      <c r="A732" s="158"/>
      <c r="D732" s="138"/>
    </row>
    <row r="733" spans="1:4" x14ac:dyDescent="0.2">
      <c r="A733" s="158"/>
      <c r="D733" s="138"/>
    </row>
    <row r="734" spans="1:4" x14ac:dyDescent="0.2">
      <c r="A734" s="158"/>
      <c r="D734" s="138"/>
    </row>
    <row r="735" spans="1:4" x14ac:dyDescent="0.2">
      <c r="A735" s="158"/>
      <c r="D735" s="138"/>
    </row>
    <row r="736" spans="1:4" x14ac:dyDescent="0.2">
      <c r="A736" s="158"/>
      <c r="D736" s="138"/>
    </row>
    <row r="737" spans="1:4" x14ac:dyDescent="0.2">
      <c r="A737" s="158"/>
      <c r="D737" s="138"/>
    </row>
    <row r="738" spans="1:4" x14ac:dyDescent="0.2">
      <c r="A738" s="158"/>
      <c r="D738" s="138"/>
    </row>
    <row r="739" spans="1:4" x14ac:dyDescent="0.2">
      <c r="A739" s="158"/>
      <c r="D739" s="138"/>
    </row>
    <row r="740" spans="1:4" x14ac:dyDescent="0.2">
      <c r="A740" s="158"/>
      <c r="D740" s="138"/>
    </row>
    <row r="741" spans="1:4" x14ac:dyDescent="0.2">
      <c r="A741" s="158"/>
      <c r="D741" s="138"/>
    </row>
    <row r="742" spans="1:4" x14ac:dyDescent="0.2">
      <c r="A742" s="158"/>
      <c r="D742" s="138"/>
    </row>
    <row r="743" spans="1:4" x14ac:dyDescent="0.2">
      <c r="A743" s="158"/>
      <c r="D743" s="138"/>
    </row>
    <row r="744" spans="1:4" x14ac:dyDescent="0.2">
      <c r="A744" s="158"/>
      <c r="D744" s="138"/>
    </row>
    <row r="745" spans="1:4" x14ac:dyDescent="0.2">
      <c r="A745" s="158"/>
      <c r="D745" s="138"/>
    </row>
    <row r="746" spans="1:4" x14ac:dyDescent="0.2">
      <c r="A746" s="158"/>
      <c r="D746" s="138"/>
    </row>
    <row r="747" spans="1:4" x14ac:dyDescent="0.2">
      <c r="A747" s="158"/>
      <c r="D747" s="138"/>
    </row>
    <row r="748" spans="1:4" x14ac:dyDescent="0.2">
      <c r="A748" s="158"/>
      <c r="D748" s="138"/>
    </row>
    <row r="749" spans="1:4" x14ac:dyDescent="0.2">
      <c r="A749" s="158"/>
      <c r="D749" s="138"/>
    </row>
    <row r="750" spans="1:4" x14ac:dyDescent="0.2">
      <c r="A750" s="158"/>
      <c r="D750" s="138"/>
    </row>
    <row r="751" spans="1:4" x14ac:dyDescent="0.2">
      <c r="A751" s="158"/>
      <c r="D751" s="138"/>
    </row>
    <row r="752" spans="1:4" x14ac:dyDescent="0.2">
      <c r="A752" s="158"/>
      <c r="D752" s="138"/>
    </row>
    <row r="753" spans="1:4" x14ac:dyDescent="0.2">
      <c r="A753" s="158"/>
      <c r="D753" s="138"/>
    </row>
    <row r="754" spans="1:4" x14ac:dyDescent="0.2">
      <c r="A754" s="158"/>
      <c r="D754" s="138"/>
    </row>
    <row r="755" spans="1:4" x14ac:dyDescent="0.2">
      <c r="A755" s="158"/>
      <c r="D755" s="138"/>
    </row>
    <row r="756" spans="1:4" x14ac:dyDescent="0.2">
      <c r="A756" s="158"/>
      <c r="D756" s="138"/>
    </row>
    <row r="757" spans="1:4" x14ac:dyDescent="0.2">
      <c r="A757" s="158"/>
      <c r="D757" s="138"/>
    </row>
    <row r="758" spans="1:4" x14ac:dyDescent="0.2">
      <c r="A758" s="158"/>
      <c r="D758" s="138"/>
    </row>
    <row r="759" spans="1:4" x14ac:dyDescent="0.2">
      <c r="A759" s="158"/>
      <c r="D759" s="138"/>
    </row>
    <row r="760" spans="1:4" x14ac:dyDescent="0.2">
      <c r="A760" s="158"/>
      <c r="D760" s="138"/>
    </row>
    <row r="761" spans="1:4" x14ac:dyDescent="0.2">
      <c r="A761" s="158"/>
      <c r="D761" s="138"/>
    </row>
    <row r="762" spans="1:4" x14ac:dyDescent="0.2">
      <c r="A762" s="158"/>
      <c r="D762" s="138"/>
    </row>
    <row r="763" spans="1:4" x14ac:dyDescent="0.2">
      <c r="A763" s="158"/>
      <c r="D763" s="138"/>
    </row>
    <row r="764" spans="1:4" x14ac:dyDescent="0.2">
      <c r="A764" s="158"/>
      <c r="D764" s="138"/>
    </row>
    <row r="765" spans="1:4" x14ac:dyDescent="0.2">
      <c r="A765" s="158"/>
      <c r="D765" s="138"/>
    </row>
    <row r="766" spans="1:4" x14ac:dyDescent="0.2">
      <c r="A766" s="158"/>
      <c r="D766" s="138"/>
    </row>
    <row r="767" spans="1:4" x14ac:dyDescent="0.2">
      <c r="A767" s="158"/>
      <c r="D767" s="138"/>
    </row>
    <row r="768" spans="1:4" x14ac:dyDescent="0.2">
      <c r="A768" s="158"/>
      <c r="D768" s="138"/>
    </row>
    <row r="769" spans="1:4" x14ac:dyDescent="0.2">
      <c r="A769" s="158"/>
      <c r="D769" s="138"/>
    </row>
    <row r="770" spans="1:4" x14ac:dyDescent="0.2">
      <c r="A770" s="158"/>
      <c r="D770" s="138"/>
    </row>
    <row r="771" spans="1:4" x14ac:dyDescent="0.2">
      <c r="A771" s="158"/>
      <c r="D771" s="138"/>
    </row>
    <row r="772" spans="1:4" x14ac:dyDescent="0.2">
      <c r="A772" s="158"/>
      <c r="D772" s="138"/>
    </row>
    <row r="773" spans="1:4" x14ac:dyDescent="0.2">
      <c r="A773" s="158"/>
      <c r="D773" s="138"/>
    </row>
    <row r="774" spans="1:4" x14ac:dyDescent="0.2">
      <c r="A774" s="158"/>
      <c r="D774" s="138"/>
    </row>
    <row r="775" spans="1:4" x14ac:dyDescent="0.2">
      <c r="A775" s="158"/>
      <c r="D775" s="138"/>
    </row>
    <row r="776" spans="1:4" x14ac:dyDescent="0.2">
      <c r="A776" s="158"/>
      <c r="D776" s="138"/>
    </row>
    <row r="777" spans="1:4" x14ac:dyDescent="0.2">
      <c r="A777" s="158"/>
      <c r="D777" s="138"/>
    </row>
    <row r="778" spans="1:4" x14ac:dyDescent="0.2">
      <c r="A778" s="158"/>
      <c r="D778" s="138"/>
    </row>
    <row r="779" spans="1:4" x14ac:dyDescent="0.2">
      <c r="A779" s="158"/>
      <c r="D779" s="138"/>
    </row>
    <row r="780" spans="1:4" x14ac:dyDescent="0.2">
      <c r="A780" s="158"/>
      <c r="D780" s="138"/>
    </row>
    <row r="781" spans="1:4" x14ac:dyDescent="0.2">
      <c r="A781" s="158"/>
      <c r="D781" s="138"/>
    </row>
    <row r="782" spans="1:4" x14ac:dyDescent="0.2">
      <c r="A782" s="158"/>
      <c r="D782" s="138"/>
    </row>
    <row r="783" spans="1:4" x14ac:dyDescent="0.2">
      <c r="A783" s="158"/>
      <c r="D783" s="138"/>
    </row>
    <row r="784" spans="1:4" x14ac:dyDescent="0.2">
      <c r="A784" s="158"/>
      <c r="D784" s="138"/>
    </row>
    <row r="785" spans="1:4" x14ac:dyDescent="0.2">
      <c r="A785" s="158"/>
      <c r="D785" s="138"/>
    </row>
    <row r="786" spans="1:4" x14ac:dyDescent="0.2">
      <c r="A786" s="158"/>
      <c r="D786" s="138"/>
    </row>
    <row r="787" spans="1:4" x14ac:dyDescent="0.2">
      <c r="A787" s="158"/>
      <c r="D787" s="138"/>
    </row>
    <row r="788" spans="1:4" x14ac:dyDescent="0.2">
      <c r="A788" s="158"/>
      <c r="D788" s="138"/>
    </row>
    <row r="789" spans="1:4" x14ac:dyDescent="0.2">
      <c r="A789" s="158"/>
      <c r="D789" s="138"/>
    </row>
    <row r="790" spans="1:4" x14ac:dyDescent="0.2">
      <c r="A790" s="158"/>
      <c r="D790" s="138"/>
    </row>
    <row r="791" spans="1:4" x14ac:dyDescent="0.2">
      <c r="A791" s="158"/>
      <c r="D791" s="138"/>
    </row>
    <row r="792" spans="1:4" x14ac:dyDescent="0.2">
      <c r="A792" s="158"/>
      <c r="D792" s="138"/>
    </row>
    <row r="793" spans="1:4" x14ac:dyDescent="0.2">
      <c r="A793" s="158"/>
      <c r="D793" s="138"/>
    </row>
    <row r="794" spans="1:4" x14ac:dyDescent="0.2">
      <c r="A794" s="158"/>
      <c r="D794" s="138"/>
    </row>
    <row r="795" spans="1:4" x14ac:dyDescent="0.2">
      <c r="A795" s="158"/>
      <c r="D795" s="138"/>
    </row>
    <row r="796" spans="1:4" x14ac:dyDescent="0.2">
      <c r="A796" s="158"/>
      <c r="D796" s="138"/>
    </row>
    <row r="797" spans="1:4" x14ac:dyDescent="0.2">
      <c r="A797" s="158"/>
      <c r="D797" s="138"/>
    </row>
    <row r="798" spans="1:4" x14ac:dyDescent="0.2">
      <c r="A798" s="158"/>
      <c r="D798" s="138"/>
    </row>
    <row r="799" spans="1:4" x14ac:dyDescent="0.2">
      <c r="A799" s="158"/>
      <c r="D799" s="138"/>
    </row>
    <row r="800" spans="1:4" x14ac:dyDescent="0.2">
      <c r="A800" s="158"/>
      <c r="D800" s="138"/>
    </row>
    <row r="801" spans="1:4" x14ac:dyDescent="0.2">
      <c r="A801" s="158"/>
      <c r="D801" s="138"/>
    </row>
    <row r="802" spans="1:4" x14ac:dyDescent="0.2">
      <c r="A802" s="158"/>
      <c r="D802" s="138"/>
    </row>
    <row r="803" spans="1:4" x14ac:dyDescent="0.2">
      <c r="A803" s="158"/>
      <c r="D803" s="138"/>
    </row>
    <row r="804" spans="1:4" x14ac:dyDescent="0.2">
      <c r="A804" s="158"/>
      <c r="D804" s="138"/>
    </row>
    <row r="805" spans="1:4" x14ac:dyDescent="0.2">
      <c r="A805" s="158"/>
      <c r="D805" s="138"/>
    </row>
    <row r="806" spans="1:4" x14ac:dyDescent="0.2">
      <c r="A806" s="158"/>
      <c r="D806" s="138"/>
    </row>
    <row r="807" spans="1:4" x14ac:dyDescent="0.2">
      <c r="A807" s="158"/>
      <c r="D807" s="138"/>
    </row>
    <row r="808" spans="1:4" x14ac:dyDescent="0.2">
      <c r="A808" s="158"/>
      <c r="D808" s="138"/>
    </row>
    <row r="809" spans="1:4" x14ac:dyDescent="0.2">
      <c r="A809" s="158"/>
      <c r="D809" s="138"/>
    </row>
    <row r="810" spans="1:4" x14ac:dyDescent="0.2">
      <c r="A810" s="158"/>
      <c r="D810" s="138"/>
    </row>
    <row r="811" spans="1:4" x14ac:dyDescent="0.2">
      <c r="A811" s="158"/>
      <c r="D811" s="138"/>
    </row>
    <row r="812" spans="1:4" x14ac:dyDescent="0.2">
      <c r="A812" s="158"/>
      <c r="D812" s="138"/>
    </row>
    <row r="813" spans="1:4" x14ac:dyDescent="0.2">
      <c r="A813" s="158"/>
      <c r="D813" s="138"/>
    </row>
    <row r="814" spans="1:4" x14ac:dyDescent="0.2">
      <c r="A814" s="158"/>
      <c r="D814" s="138"/>
    </row>
    <row r="815" spans="1:4" x14ac:dyDescent="0.2">
      <c r="A815" s="158"/>
      <c r="D815" s="138"/>
    </row>
    <row r="816" spans="1:4" x14ac:dyDescent="0.2">
      <c r="A816" s="158"/>
      <c r="D816" s="138"/>
    </row>
    <row r="817" spans="1:4" x14ac:dyDescent="0.2">
      <c r="A817" s="158"/>
      <c r="D817" s="138"/>
    </row>
    <row r="818" spans="1:4" x14ac:dyDescent="0.2">
      <c r="A818" s="158"/>
      <c r="D818" s="138"/>
    </row>
    <row r="819" spans="1:4" x14ac:dyDescent="0.2">
      <c r="A819" s="158"/>
      <c r="D819" s="138"/>
    </row>
    <row r="820" spans="1:4" x14ac:dyDescent="0.2">
      <c r="A820" s="158"/>
      <c r="D820" s="138"/>
    </row>
    <row r="821" spans="1:4" x14ac:dyDescent="0.2">
      <c r="A821" s="158"/>
      <c r="D821" s="138"/>
    </row>
    <row r="822" spans="1:4" x14ac:dyDescent="0.2">
      <c r="A822" s="158"/>
      <c r="D822" s="138"/>
    </row>
    <row r="823" spans="1:4" x14ac:dyDescent="0.2">
      <c r="A823" s="158"/>
      <c r="D823" s="138"/>
    </row>
    <row r="824" spans="1:4" x14ac:dyDescent="0.2">
      <c r="A824" s="158"/>
      <c r="D824" s="138"/>
    </row>
    <row r="825" spans="1:4" x14ac:dyDescent="0.2">
      <c r="A825" s="158"/>
      <c r="D825" s="138"/>
    </row>
    <row r="826" spans="1:4" x14ac:dyDescent="0.2">
      <c r="A826" s="158"/>
      <c r="D826" s="138"/>
    </row>
    <row r="827" spans="1:4" x14ac:dyDescent="0.2">
      <c r="A827" s="158"/>
      <c r="D827" s="138"/>
    </row>
    <row r="828" spans="1:4" x14ac:dyDescent="0.2">
      <c r="A828" s="158"/>
      <c r="D828" s="138"/>
    </row>
    <row r="829" spans="1:4" x14ac:dyDescent="0.2">
      <c r="A829" s="158"/>
      <c r="D829" s="138"/>
    </row>
    <row r="830" spans="1:4" x14ac:dyDescent="0.2">
      <c r="A830" s="158"/>
      <c r="D830" s="138"/>
    </row>
    <row r="831" spans="1:4" x14ac:dyDescent="0.2">
      <c r="A831" s="158"/>
      <c r="D831" s="138"/>
    </row>
    <row r="832" spans="1:4" x14ac:dyDescent="0.2">
      <c r="A832" s="158"/>
      <c r="D832" s="138"/>
    </row>
    <row r="833" spans="1:4" x14ac:dyDescent="0.2">
      <c r="A833" s="158"/>
      <c r="D833" s="138"/>
    </row>
    <row r="834" spans="1:4" x14ac:dyDescent="0.2">
      <c r="A834" s="158"/>
      <c r="D834" s="138"/>
    </row>
    <row r="835" spans="1:4" x14ac:dyDescent="0.2">
      <c r="A835" s="158"/>
      <c r="D835" s="138"/>
    </row>
    <row r="836" spans="1:4" x14ac:dyDescent="0.2">
      <c r="A836" s="158"/>
      <c r="D836" s="138"/>
    </row>
    <row r="837" spans="1:4" x14ac:dyDescent="0.2">
      <c r="A837" s="158"/>
      <c r="D837" s="138"/>
    </row>
    <row r="838" spans="1:4" x14ac:dyDescent="0.2">
      <c r="A838" s="158"/>
      <c r="D838" s="138"/>
    </row>
    <row r="839" spans="1:4" x14ac:dyDescent="0.2">
      <c r="A839" s="158"/>
      <c r="D839" s="138"/>
    </row>
    <row r="840" spans="1:4" x14ac:dyDescent="0.2">
      <c r="A840" s="158"/>
      <c r="D840" s="138"/>
    </row>
    <row r="841" spans="1:4" x14ac:dyDescent="0.2">
      <c r="A841" s="158"/>
      <c r="D841" s="138"/>
    </row>
    <row r="842" spans="1:4" x14ac:dyDescent="0.2">
      <c r="A842" s="158"/>
      <c r="D842" s="138"/>
    </row>
    <row r="843" spans="1:4" x14ac:dyDescent="0.2">
      <c r="A843" s="158"/>
      <c r="D843" s="138"/>
    </row>
    <row r="844" spans="1:4" x14ac:dyDescent="0.2">
      <c r="A844" s="158"/>
      <c r="D844" s="138"/>
    </row>
    <row r="845" spans="1:4" x14ac:dyDescent="0.2">
      <c r="A845" s="158"/>
      <c r="D845" s="138"/>
    </row>
    <row r="846" spans="1:4" x14ac:dyDescent="0.2">
      <c r="A846" s="158"/>
      <c r="D846" s="138"/>
    </row>
    <row r="847" spans="1:4" x14ac:dyDescent="0.2">
      <c r="A847" s="158"/>
      <c r="D847" s="138"/>
    </row>
    <row r="848" spans="1:4" x14ac:dyDescent="0.2">
      <c r="A848" s="158"/>
      <c r="D848" s="138"/>
    </row>
    <row r="849" spans="1:4" x14ac:dyDescent="0.2">
      <c r="A849" s="158"/>
      <c r="D849" s="138"/>
    </row>
    <row r="850" spans="1:4" x14ac:dyDescent="0.2">
      <c r="A850" s="158"/>
      <c r="D850" s="138"/>
    </row>
    <row r="851" spans="1:4" x14ac:dyDescent="0.2">
      <c r="A851" s="158"/>
      <c r="D851" s="138"/>
    </row>
    <row r="852" spans="1:4" x14ac:dyDescent="0.2">
      <c r="A852" s="158"/>
      <c r="D852" s="138"/>
    </row>
    <row r="853" spans="1:4" x14ac:dyDescent="0.2">
      <c r="A853" s="158"/>
      <c r="D853" s="138"/>
    </row>
    <row r="854" spans="1:4" x14ac:dyDescent="0.2">
      <c r="A854" s="158"/>
      <c r="D854" s="138"/>
    </row>
    <row r="855" spans="1:4" x14ac:dyDescent="0.2">
      <c r="A855" s="158"/>
      <c r="D855" s="138"/>
    </row>
    <row r="856" spans="1:4" x14ac:dyDescent="0.2">
      <c r="A856" s="158"/>
      <c r="D856" s="138"/>
    </row>
    <row r="857" spans="1:4" x14ac:dyDescent="0.2">
      <c r="A857" s="158"/>
      <c r="D857" s="138"/>
    </row>
    <row r="858" spans="1:4" x14ac:dyDescent="0.2">
      <c r="A858" s="158"/>
      <c r="D858" s="138"/>
    </row>
    <row r="859" spans="1:4" x14ac:dyDescent="0.2">
      <c r="A859" s="158"/>
      <c r="D859" s="138"/>
    </row>
    <row r="860" spans="1:4" x14ac:dyDescent="0.2">
      <c r="A860" s="158"/>
      <c r="D860" s="138"/>
    </row>
    <row r="861" spans="1:4" x14ac:dyDescent="0.2">
      <c r="A861" s="158"/>
      <c r="D861" s="138"/>
    </row>
    <row r="862" spans="1:4" x14ac:dyDescent="0.2">
      <c r="A862" s="158"/>
      <c r="D862" s="138"/>
    </row>
    <row r="863" spans="1:4" x14ac:dyDescent="0.2">
      <c r="A863" s="158"/>
      <c r="D863" s="138"/>
    </row>
    <row r="864" spans="1:4" x14ac:dyDescent="0.2">
      <c r="A864" s="158"/>
      <c r="D864" s="138"/>
    </row>
    <row r="865" spans="1:4" x14ac:dyDescent="0.2">
      <c r="A865" s="158"/>
      <c r="D865" s="138"/>
    </row>
    <row r="866" spans="1:4" x14ac:dyDescent="0.2">
      <c r="A866" s="158"/>
      <c r="D866" s="138"/>
    </row>
    <row r="867" spans="1:4" x14ac:dyDescent="0.2">
      <c r="A867" s="158"/>
      <c r="D867" s="138"/>
    </row>
    <row r="868" spans="1:4" x14ac:dyDescent="0.2">
      <c r="A868" s="158"/>
      <c r="D868" s="138"/>
    </row>
    <row r="869" spans="1:4" x14ac:dyDescent="0.2">
      <c r="A869" s="158"/>
      <c r="D869" s="138"/>
    </row>
    <row r="870" spans="1:4" x14ac:dyDescent="0.2">
      <c r="A870" s="158"/>
      <c r="D870" s="138"/>
    </row>
    <row r="871" spans="1:4" x14ac:dyDescent="0.2">
      <c r="A871" s="158"/>
      <c r="D871" s="138"/>
    </row>
    <row r="872" spans="1:4" x14ac:dyDescent="0.2">
      <c r="A872" s="158"/>
      <c r="D872" s="138"/>
    </row>
    <row r="873" spans="1:4" x14ac:dyDescent="0.2">
      <c r="A873" s="158"/>
      <c r="D873" s="138"/>
    </row>
    <row r="874" spans="1:4" x14ac:dyDescent="0.2">
      <c r="A874" s="158"/>
      <c r="D874" s="138"/>
    </row>
    <row r="875" spans="1:4" x14ac:dyDescent="0.2">
      <c r="A875" s="158"/>
      <c r="D875" s="138"/>
    </row>
    <row r="876" spans="1:4" x14ac:dyDescent="0.2">
      <c r="A876" s="158"/>
      <c r="D876" s="138"/>
    </row>
    <row r="877" spans="1:4" x14ac:dyDescent="0.2">
      <c r="A877" s="158"/>
      <c r="D877" s="138"/>
    </row>
    <row r="878" spans="1:4" x14ac:dyDescent="0.2">
      <c r="A878" s="158"/>
      <c r="D878" s="138"/>
    </row>
    <row r="879" spans="1:4" x14ac:dyDescent="0.2">
      <c r="A879" s="158"/>
      <c r="D879" s="138"/>
    </row>
    <row r="880" spans="1:4" x14ac:dyDescent="0.2">
      <c r="A880" s="158"/>
      <c r="D880" s="138"/>
    </row>
    <row r="881" spans="1:4" x14ac:dyDescent="0.2">
      <c r="A881" s="158"/>
      <c r="D881" s="138"/>
    </row>
    <row r="882" spans="1:4" x14ac:dyDescent="0.2">
      <c r="A882" s="158"/>
      <c r="D882" s="138"/>
    </row>
    <row r="883" spans="1:4" x14ac:dyDescent="0.2">
      <c r="A883" s="158"/>
      <c r="D883" s="138"/>
    </row>
    <row r="884" spans="1:4" x14ac:dyDescent="0.2">
      <c r="A884" s="158"/>
      <c r="D884" s="138"/>
    </row>
    <row r="885" spans="1:4" x14ac:dyDescent="0.2">
      <c r="A885" s="158"/>
      <c r="D885" s="138"/>
    </row>
    <row r="886" spans="1:4" x14ac:dyDescent="0.2">
      <c r="A886" s="158"/>
      <c r="D886" s="138"/>
    </row>
    <row r="887" spans="1:4" x14ac:dyDescent="0.2">
      <c r="A887" s="158"/>
      <c r="D887" s="138"/>
    </row>
    <row r="888" spans="1:4" x14ac:dyDescent="0.2">
      <c r="A888" s="158"/>
      <c r="D888" s="138"/>
    </row>
    <row r="889" spans="1:4" x14ac:dyDescent="0.2">
      <c r="A889" s="158"/>
      <c r="D889" s="138"/>
    </row>
    <row r="890" spans="1:4" x14ac:dyDescent="0.2">
      <c r="A890" s="158"/>
      <c r="D890" s="138"/>
    </row>
    <row r="891" spans="1:4" x14ac:dyDescent="0.2">
      <c r="A891" s="158"/>
      <c r="D891" s="138"/>
    </row>
    <row r="892" spans="1:4" x14ac:dyDescent="0.2">
      <c r="A892" s="158"/>
      <c r="D892" s="138"/>
    </row>
    <row r="893" spans="1:4" x14ac:dyDescent="0.2">
      <c r="A893" s="158"/>
      <c r="D893" s="138"/>
    </row>
    <row r="894" spans="1:4" x14ac:dyDescent="0.2">
      <c r="A894" s="158"/>
      <c r="D894" s="138"/>
    </row>
    <row r="895" spans="1:4" x14ac:dyDescent="0.2">
      <c r="A895" s="158"/>
      <c r="D895" s="138"/>
    </row>
    <row r="896" spans="1:4" x14ac:dyDescent="0.2">
      <c r="A896" s="158"/>
      <c r="D896" s="138"/>
    </row>
    <row r="897" spans="1:4" x14ac:dyDescent="0.2">
      <c r="A897" s="158"/>
      <c r="D897" s="138"/>
    </row>
    <row r="898" spans="1:4" x14ac:dyDescent="0.2">
      <c r="A898" s="158"/>
      <c r="D898" s="138"/>
    </row>
    <row r="899" spans="1:4" x14ac:dyDescent="0.2">
      <c r="A899" s="158"/>
      <c r="D899" s="138"/>
    </row>
    <row r="900" spans="1:4" x14ac:dyDescent="0.2">
      <c r="A900" s="158"/>
      <c r="D900" s="138"/>
    </row>
    <row r="901" spans="1:4" x14ac:dyDescent="0.2">
      <c r="A901" s="158"/>
      <c r="D901" s="138"/>
    </row>
    <row r="902" spans="1:4" x14ac:dyDescent="0.2">
      <c r="A902" s="158"/>
      <c r="D902" s="138"/>
    </row>
    <row r="903" spans="1:4" x14ac:dyDescent="0.2">
      <c r="A903" s="158"/>
      <c r="D903" s="138"/>
    </row>
    <row r="904" spans="1:4" x14ac:dyDescent="0.2">
      <c r="A904" s="158"/>
      <c r="D904" s="138"/>
    </row>
    <row r="905" spans="1:4" x14ac:dyDescent="0.2">
      <c r="A905" s="158"/>
      <c r="D905" s="138"/>
    </row>
    <row r="906" spans="1:4" x14ac:dyDescent="0.2">
      <c r="A906" s="158"/>
      <c r="D906" s="138"/>
    </row>
    <row r="907" spans="1:4" x14ac:dyDescent="0.2">
      <c r="A907" s="158"/>
      <c r="D907" s="138"/>
    </row>
    <row r="908" spans="1:4" x14ac:dyDescent="0.2">
      <c r="A908" s="158"/>
      <c r="D908" s="138"/>
    </row>
    <row r="909" spans="1:4" x14ac:dyDescent="0.2">
      <c r="A909" s="158"/>
      <c r="D909" s="138"/>
    </row>
    <row r="910" spans="1:4" x14ac:dyDescent="0.2">
      <c r="A910" s="158"/>
      <c r="D910" s="138"/>
    </row>
    <row r="911" spans="1:4" x14ac:dyDescent="0.2">
      <c r="A911" s="158"/>
      <c r="D911" s="138"/>
    </row>
    <row r="912" spans="1:4" x14ac:dyDescent="0.2">
      <c r="A912" s="158"/>
      <c r="D912" s="138"/>
    </row>
    <row r="913" spans="1:4" x14ac:dyDescent="0.2">
      <c r="A913" s="158"/>
      <c r="D913" s="138"/>
    </row>
    <row r="914" spans="1:4" x14ac:dyDescent="0.2">
      <c r="A914" s="158"/>
      <c r="D914" s="138"/>
    </row>
    <row r="915" spans="1:4" x14ac:dyDescent="0.2">
      <c r="A915" s="158"/>
      <c r="D915" s="138"/>
    </row>
    <row r="916" spans="1:4" x14ac:dyDescent="0.2">
      <c r="A916" s="158"/>
      <c r="D916" s="138"/>
    </row>
    <row r="917" spans="1:4" x14ac:dyDescent="0.2">
      <c r="A917" s="158"/>
      <c r="D917" s="138"/>
    </row>
    <row r="918" spans="1:4" x14ac:dyDescent="0.2">
      <c r="A918" s="158"/>
      <c r="D918" s="138"/>
    </row>
    <row r="919" spans="1:4" x14ac:dyDescent="0.2">
      <c r="A919" s="158"/>
      <c r="D919" s="138"/>
    </row>
    <row r="920" spans="1:4" x14ac:dyDescent="0.2">
      <c r="A920" s="158"/>
      <c r="D920" s="138"/>
    </row>
    <row r="921" spans="1:4" x14ac:dyDescent="0.2">
      <c r="A921" s="158"/>
      <c r="D921" s="138"/>
    </row>
    <row r="922" spans="1:4" x14ac:dyDescent="0.2">
      <c r="A922" s="158"/>
      <c r="D922" s="138"/>
    </row>
    <row r="923" spans="1:4" x14ac:dyDescent="0.2">
      <c r="A923" s="158"/>
      <c r="D923" s="138"/>
    </row>
    <row r="924" spans="1:4" x14ac:dyDescent="0.2">
      <c r="A924" s="158"/>
      <c r="D924" s="138"/>
    </row>
    <row r="925" spans="1:4" x14ac:dyDescent="0.2">
      <c r="A925" s="158"/>
      <c r="D925" s="138"/>
    </row>
    <row r="926" spans="1:4" x14ac:dyDescent="0.2">
      <c r="A926" s="158"/>
      <c r="D926" s="138"/>
    </row>
    <row r="927" spans="1:4" x14ac:dyDescent="0.2">
      <c r="A927" s="158"/>
      <c r="D927" s="138"/>
    </row>
    <row r="928" spans="1:4" x14ac:dyDescent="0.2">
      <c r="A928" s="158"/>
      <c r="D928" s="138"/>
    </row>
    <row r="929" spans="1:4" x14ac:dyDescent="0.2">
      <c r="A929" s="158"/>
      <c r="D929" s="138"/>
    </row>
    <row r="930" spans="1:4" x14ac:dyDescent="0.2">
      <c r="A930" s="158"/>
      <c r="D930" s="138"/>
    </row>
    <row r="931" spans="1:4" x14ac:dyDescent="0.2">
      <c r="A931" s="158"/>
      <c r="D931" s="138"/>
    </row>
    <row r="932" spans="1:4" x14ac:dyDescent="0.2">
      <c r="A932" s="158"/>
      <c r="D932" s="138"/>
    </row>
    <row r="933" spans="1:4" x14ac:dyDescent="0.2">
      <c r="A933" s="158"/>
      <c r="D933" s="138"/>
    </row>
    <row r="934" spans="1:4" x14ac:dyDescent="0.2">
      <c r="A934" s="158"/>
      <c r="D934" s="138"/>
    </row>
    <row r="935" spans="1:4" x14ac:dyDescent="0.2">
      <c r="A935" s="158"/>
      <c r="D935" s="138"/>
    </row>
    <row r="936" spans="1:4" x14ac:dyDescent="0.2">
      <c r="A936" s="158"/>
      <c r="D936" s="138"/>
    </row>
    <row r="937" spans="1:4" x14ac:dyDescent="0.2">
      <c r="A937" s="158"/>
      <c r="D937" s="138"/>
    </row>
    <row r="938" spans="1:4" x14ac:dyDescent="0.2">
      <c r="A938" s="158"/>
      <c r="D938" s="138"/>
    </row>
    <row r="939" spans="1:4" x14ac:dyDescent="0.2">
      <c r="A939" s="158"/>
      <c r="D939" s="138"/>
    </row>
    <row r="940" spans="1:4" x14ac:dyDescent="0.2">
      <c r="A940" s="158"/>
      <c r="D940" s="138"/>
    </row>
    <row r="941" spans="1:4" x14ac:dyDescent="0.2">
      <c r="A941" s="158"/>
      <c r="D941" s="138"/>
    </row>
    <row r="942" spans="1:4" x14ac:dyDescent="0.2">
      <c r="A942" s="158"/>
      <c r="D942" s="138"/>
    </row>
    <row r="943" spans="1:4" x14ac:dyDescent="0.2">
      <c r="A943" s="158"/>
      <c r="D943" s="138"/>
    </row>
    <row r="944" spans="1:4" x14ac:dyDescent="0.2">
      <c r="A944" s="158"/>
      <c r="D944" s="138"/>
    </row>
    <row r="945" spans="1:4" x14ac:dyDescent="0.2">
      <c r="A945" s="158"/>
      <c r="D945" s="138"/>
    </row>
    <row r="946" spans="1:4" x14ac:dyDescent="0.2">
      <c r="A946" s="158"/>
      <c r="D946" s="138"/>
    </row>
    <row r="947" spans="1:4" x14ac:dyDescent="0.2">
      <c r="A947" s="158"/>
      <c r="D947" s="138"/>
    </row>
    <row r="948" spans="1:4" x14ac:dyDescent="0.2">
      <c r="A948" s="158"/>
      <c r="D948" s="138"/>
    </row>
    <row r="949" spans="1:4" x14ac:dyDescent="0.2">
      <c r="A949" s="158"/>
      <c r="D949" s="138"/>
    </row>
    <row r="950" spans="1:4" x14ac:dyDescent="0.2">
      <c r="A950" s="158"/>
      <c r="D950" s="138"/>
    </row>
    <row r="951" spans="1:4" x14ac:dyDescent="0.2">
      <c r="A951" s="158"/>
      <c r="D951" s="138"/>
    </row>
    <row r="952" spans="1:4" x14ac:dyDescent="0.2">
      <c r="A952" s="158"/>
      <c r="D952" s="138"/>
    </row>
    <row r="953" spans="1:4" x14ac:dyDescent="0.2">
      <c r="A953" s="158"/>
      <c r="D953" s="138"/>
    </row>
    <row r="954" spans="1:4" x14ac:dyDescent="0.2">
      <c r="A954" s="158"/>
      <c r="D954" s="138"/>
    </row>
    <row r="955" spans="1:4" x14ac:dyDescent="0.2">
      <c r="A955" s="158"/>
      <c r="D955" s="138"/>
    </row>
    <row r="956" spans="1:4" x14ac:dyDescent="0.2">
      <c r="A956" s="158"/>
      <c r="D956" s="138"/>
    </row>
    <row r="957" spans="1:4" x14ac:dyDescent="0.2">
      <c r="A957" s="158"/>
      <c r="D957" s="138"/>
    </row>
    <row r="958" spans="1:4" x14ac:dyDescent="0.2">
      <c r="A958" s="158"/>
      <c r="D958" s="138"/>
    </row>
    <row r="959" spans="1:4" x14ac:dyDescent="0.2">
      <c r="A959" s="158"/>
      <c r="D959" s="138"/>
    </row>
    <row r="960" spans="1:4" x14ac:dyDescent="0.2">
      <c r="A960" s="158"/>
      <c r="D960" s="138"/>
    </row>
    <row r="961" spans="1:4" x14ac:dyDescent="0.2">
      <c r="A961" s="158"/>
      <c r="D961" s="138"/>
    </row>
    <row r="962" spans="1:4" x14ac:dyDescent="0.2">
      <c r="A962" s="158"/>
      <c r="D962" s="138"/>
    </row>
    <row r="963" spans="1:4" x14ac:dyDescent="0.2">
      <c r="A963" s="158"/>
      <c r="D963" s="138"/>
    </row>
    <row r="964" spans="1:4" x14ac:dyDescent="0.2">
      <c r="A964" s="158"/>
      <c r="D964" s="138"/>
    </row>
    <row r="965" spans="1:4" x14ac:dyDescent="0.2">
      <c r="A965" s="158"/>
      <c r="D965" s="138"/>
    </row>
    <row r="966" spans="1:4" x14ac:dyDescent="0.2">
      <c r="A966" s="158"/>
      <c r="D966" s="138"/>
    </row>
    <row r="967" spans="1:4" x14ac:dyDescent="0.2">
      <c r="A967" s="158"/>
      <c r="D967" s="138"/>
    </row>
    <row r="968" spans="1:4" x14ac:dyDescent="0.2">
      <c r="A968" s="158"/>
      <c r="D968" s="138"/>
    </row>
    <row r="969" spans="1:4" x14ac:dyDescent="0.2">
      <c r="A969" s="158"/>
      <c r="D969" s="138"/>
    </row>
    <row r="970" spans="1:4" x14ac:dyDescent="0.2">
      <c r="A970" s="158"/>
      <c r="D970" s="138"/>
    </row>
    <row r="971" spans="1:4" x14ac:dyDescent="0.2">
      <c r="A971" s="158"/>
      <c r="D971" s="138"/>
    </row>
    <row r="972" spans="1:4" x14ac:dyDescent="0.2">
      <c r="A972" s="158"/>
      <c r="D972" s="138"/>
    </row>
    <row r="973" spans="1:4" x14ac:dyDescent="0.2">
      <c r="A973" s="158"/>
      <c r="D973" s="138"/>
    </row>
    <row r="974" spans="1:4" x14ac:dyDescent="0.2">
      <c r="A974" s="158"/>
      <c r="D974" s="138"/>
    </row>
    <row r="975" spans="1:4" x14ac:dyDescent="0.2">
      <c r="A975" s="158"/>
      <c r="D975" s="138"/>
    </row>
    <row r="976" spans="1:4" x14ac:dyDescent="0.2">
      <c r="A976" s="158"/>
      <c r="D976" s="138"/>
    </row>
    <row r="977" spans="1:4" x14ac:dyDescent="0.2">
      <c r="A977" s="158"/>
      <c r="D977" s="138"/>
    </row>
    <row r="978" spans="1:4" x14ac:dyDescent="0.2">
      <c r="A978" s="158"/>
      <c r="D978" s="138"/>
    </row>
    <row r="979" spans="1:4" x14ac:dyDescent="0.2">
      <c r="A979" s="158"/>
      <c r="D979" s="138"/>
    </row>
    <row r="980" spans="1:4" x14ac:dyDescent="0.2">
      <c r="A980" s="158"/>
      <c r="D980" s="138"/>
    </row>
    <row r="981" spans="1:4" x14ac:dyDescent="0.2">
      <c r="A981" s="158"/>
      <c r="D981" s="138"/>
    </row>
    <row r="982" spans="1:4" x14ac:dyDescent="0.2">
      <c r="A982" s="158"/>
      <c r="D982" s="138"/>
    </row>
    <row r="983" spans="1:4" x14ac:dyDescent="0.2">
      <c r="A983" s="158"/>
      <c r="D983" s="138"/>
    </row>
    <row r="984" spans="1:4" x14ac:dyDescent="0.2">
      <c r="A984" s="158"/>
      <c r="D984" s="138"/>
    </row>
    <row r="985" spans="1:4" x14ac:dyDescent="0.2">
      <c r="A985" s="158"/>
      <c r="D985" s="138"/>
    </row>
    <row r="986" spans="1:4" x14ac:dyDescent="0.2">
      <c r="A986" s="158"/>
      <c r="D986" s="138"/>
    </row>
    <row r="987" spans="1:4" x14ac:dyDescent="0.2">
      <c r="A987" s="158"/>
      <c r="D987" s="138"/>
    </row>
    <row r="988" spans="1:4" x14ac:dyDescent="0.2">
      <c r="A988" s="158"/>
      <c r="D988" s="138"/>
    </row>
    <row r="989" spans="1:4" x14ac:dyDescent="0.2">
      <c r="A989" s="158"/>
      <c r="D989" s="138"/>
    </row>
    <row r="990" spans="1:4" x14ac:dyDescent="0.2">
      <c r="A990" s="158"/>
      <c r="D990" s="138"/>
    </row>
    <row r="991" spans="1:4" x14ac:dyDescent="0.2">
      <c r="A991" s="158"/>
      <c r="D991" s="138"/>
    </row>
    <row r="992" spans="1:4" x14ac:dyDescent="0.2">
      <c r="A992" s="158"/>
      <c r="D992" s="138"/>
    </row>
    <row r="993" spans="1:4" x14ac:dyDescent="0.2">
      <c r="A993" s="158"/>
      <c r="D993" s="138"/>
    </row>
    <row r="994" spans="1:4" x14ac:dyDescent="0.2">
      <c r="A994" s="158"/>
      <c r="D994" s="138"/>
    </row>
    <row r="995" spans="1:4" x14ac:dyDescent="0.2">
      <c r="A995" s="158"/>
      <c r="D995" s="138"/>
    </row>
    <row r="996" spans="1:4" x14ac:dyDescent="0.2">
      <c r="A996" s="158"/>
      <c r="D996" s="138"/>
    </row>
    <row r="997" spans="1:4" x14ac:dyDescent="0.2">
      <c r="A997" s="158"/>
      <c r="D997" s="138"/>
    </row>
    <row r="998" spans="1:4" x14ac:dyDescent="0.2">
      <c r="A998" s="158"/>
      <c r="D998" s="138"/>
    </row>
    <row r="999" spans="1:4" x14ac:dyDescent="0.2">
      <c r="A999" s="158"/>
      <c r="D999" s="138"/>
    </row>
    <row r="1000" spans="1:4" x14ac:dyDescent="0.2">
      <c r="A1000" s="158"/>
      <c r="D1000" s="138"/>
    </row>
    <row r="1001" spans="1:4" x14ac:dyDescent="0.2">
      <c r="A1001" s="158"/>
      <c r="D1001" s="138"/>
    </row>
    <row r="1002" spans="1:4" x14ac:dyDescent="0.2">
      <c r="A1002" s="158"/>
      <c r="D1002" s="138"/>
    </row>
    <row r="1003" spans="1:4" x14ac:dyDescent="0.2">
      <c r="A1003" s="158"/>
      <c r="D1003" s="138"/>
    </row>
    <row r="1004" spans="1:4" x14ac:dyDescent="0.2">
      <c r="A1004" s="158"/>
      <c r="D1004" s="138"/>
    </row>
    <row r="1005" spans="1:4" x14ac:dyDescent="0.2">
      <c r="A1005" s="158"/>
      <c r="D1005" s="138"/>
    </row>
    <row r="1006" spans="1:4" x14ac:dyDescent="0.2">
      <c r="A1006" s="158"/>
      <c r="D1006" s="138"/>
    </row>
    <row r="1007" spans="1:4" x14ac:dyDescent="0.2">
      <c r="A1007" s="158"/>
      <c r="D1007" s="138"/>
    </row>
    <row r="1008" spans="1:4" x14ac:dyDescent="0.2">
      <c r="A1008" s="158"/>
      <c r="D1008" s="138"/>
    </row>
    <row r="1009" spans="1:4" x14ac:dyDescent="0.2">
      <c r="A1009" s="158"/>
      <c r="D1009" s="138"/>
    </row>
    <row r="1010" spans="1:4" x14ac:dyDescent="0.2">
      <c r="A1010" s="158"/>
      <c r="D1010" s="138"/>
    </row>
    <row r="1011" spans="1:4" x14ac:dyDescent="0.2">
      <c r="A1011" s="158"/>
      <c r="D1011" s="138"/>
    </row>
    <row r="1012" spans="1:4" x14ac:dyDescent="0.2">
      <c r="A1012" s="158"/>
      <c r="D1012" s="138"/>
    </row>
    <row r="1013" spans="1:4" x14ac:dyDescent="0.2">
      <c r="A1013" s="158"/>
      <c r="D1013" s="138"/>
    </row>
    <row r="1014" spans="1:4" x14ac:dyDescent="0.2">
      <c r="A1014" s="158"/>
      <c r="D1014" s="138"/>
    </row>
    <row r="1015" spans="1:4" x14ac:dyDescent="0.2">
      <c r="A1015" s="158"/>
      <c r="D1015" s="138"/>
    </row>
    <row r="1016" spans="1:4" x14ac:dyDescent="0.2">
      <c r="A1016" s="158"/>
      <c r="D1016" s="138"/>
    </row>
    <row r="1017" spans="1:4" x14ac:dyDescent="0.2">
      <c r="A1017" s="158"/>
      <c r="D1017" s="138"/>
    </row>
    <row r="1018" spans="1:4" x14ac:dyDescent="0.2">
      <c r="A1018" s="158"/>
      <c r="D1018" s="138"/>
    </row>
    <row r="1019" spans="1:4" x14ac:dyDescent="0.2">
      <c r="A1019" s="158"/>
      <c r="D1019" s="138"/>
    </row>
    <row r="1020" spans="1:4" x14ac:dyDescent="0.2">
      <c r="A1020" s="158"/>
      <c r="D1020" s="138"/>
    </row>
    <row r="1021" spans="1:4" x14ac:dyDescent="0.2">
      <c r="A1021" s="158"/>
      <c r="D1021" s="138"/>
    </row>
    <row r="1022" spans="1:4" x14ac:dyDescent="0.2">
      <c r="A1022" s="158"/>
      <c r="D1022" s="138"/>
    </row>
    <row r="1023" spans="1:4" x14ac:dyDescent="0.2">
      <c r="A1023" s="158"/>
      <c r="D1023" s="138"/>
    </row>
    <row r="1024" spans="1:4" x14ac:dyDescent="0.2">
      <c r="A1024" s="158"/>
      <c r="D1024" s="138"/>
    </row>
    <row r="1025" spans="1:4" x14ac:dyDescent="0.2">
      <c r="A1025" s="158"/>
      <c r="D1025" s="138"/>
    </row>
    <row r="1026" spans="1:4" x14ac:dyDescent="0.2">
      <c r="A1026" s="158"/>
      <c r="D1026" s="138"/>
    </row>
    <row r="1027" spans="1:4" x14ac:dyDescent="0.2">
      <c r="A1027" s="158"/>
      <c r="D1027" s="138"/>
    </row>
    <row r="1028" spans="1:4" x14ac:dyDescent="0.2">
      <c r="A1028" s="158"/>
      <c r="D1028" s="138"/>
    </row>
    <row r="1029" spans="1:4" x14ac:dyDescent="0.2">
      <c r="A1029" s="158"/>
      <c r="D1029" s="138"/>
    </row>
    <row r="1030" spans="1:4" x14ac:dyDescent="0.2">
      <c r="A1030" s="158"/>
      <c r="D1030" s="138"/>
    </row>
    <row r="1031" spans="1:4" x14ac:dyDescent="0.2">
      <c r="A1031" s="158"/>
      <c r="D1031" s="138"/>
    </row>
    <row r="1032" spans="1:4" x14ac:dyDescent="0.2">
      <c r="A1032" s="158"/>
      <c r="D1032" s="138"/>
    </row>
    <row r="1033" spans="1:4" x14ac:dyDescent="0.2">
      <c r="A1033" s="158"/>
      <c r="D1033" s="138"/>
    </row>
    <row r="1034" spans="1:4" x14ac:dyDescent="0.2">
      <c r="A1034" s="158"/>
      <c r="D1034" s="138"/>
    </row>
    <row r="1035" spans="1:4" x14ac:dyDescent="0.2">
      <c r="A1035" s="158"/>
      <c r="D1035" s="138"/>
    </row>
    <row r="1036" spans="1:4" x14ac:dyDescent="0.2">
      <c r="A1036" s="158"/>
      <c r="D1036" s="138"/>
    </row>
    <row r="1037" spans="1:4" x14ac:dyDescent="0.2">
      <c r="A1037" s="158"/>
      <c r="D1037" s="138"/>
    </row>
    <row r="1038" spans="1:4" x14ac:dyDescent="0.2">
      <c r="A1038" s="158"/>
      <c r="D1038" s="138"/>
    </row>
    <row r="1039" spans="1:4" x14ac:dyDescent="0.2">
      <c r="A1039" s="158"/>
      <c r="D1039" s="138"/>
    </row>
    <row r="1040" spans="1:4" x14ac:dyDescent="0.2">
      <c r="A1040" s="158"/>
      <c r="D1040" s="138"/>
    </row>
    <row r="1041" spans="1:4" x14ac:dyDescent="0.2">
      <c r="A1041" s="158"/>
      <c r="D1041" s="138"/>
    </row>
    <row r="1042" spans="1:4" x14ac:dyDescent="0.2">
      <c r="A1042" s="158"/>
      <c r="D1042" s="138"/>
    </row>
    <row r="1043" spans="1:4" x14ac:dyDescent="0.2">
      <c r="A1043" s="158"/>
      <c r="D1043" s="138"/>
    </row>
    <row r="1044" spans="1:4" x14ac:dyDescent="0.2">
      <c r="A1044" s="158"/>
      <c r="D1044" s="138"/>
    </row>
    <row r="1045" spans="1:4" x14ac:dyDescent="0.2">
      <c r="A1045" s="158"/>
      <c r="D1045" s="138"/>
    </row>
    <row r="1046" spans="1:4" x14ac:dyDescent="0.2">
      <c r="A1046" s="158"/>
      <c r="D1046" s="138"/>
    </row>
    <row r="1047" spans="1:4" x14ac:dyDescent="0.2">
      <c r="A1047" s="158"/>
      <c r="D1047" s="138"/>
    </row>
    <row r="1048" spans="1:4" x14ac:dyDescent="0.2">
      <c r="A1048" s="158"/>
      <c r="D1048" s="138"/>
    </row>
    <row r="1049" spans="1:4" x14ac:dyDescent="0.2">
      <c r="A1049" s="158"/>
      <c r="D1049" s="138"/>
    </row>
    <row r="1050" spans="1:4" x14ac:dyDescent="0.2">
      <c r="A1050" s="158"/>
      <c r="D1050" s="138"/>
    </row>
    <row r="1051" spans="1:4" x14ac:dyDescent="0.2">
      <c r="A1051" s="158"/>
      <c r="D1051" s="138"/>
    </row>
    <row r="1052" spans="1:4" x14ac:dyDescent="0.2">
      <c r="A1052" s="158"/>
      <c r="D1052" s="138"/>
    </row>
    <row r="1053" spans="1:4" x14ac:dyDescent="0.2">
      <c r="A1053" s="158"/>
      <c r="D1053" s="138"/>
    </row>
    <row r="1054" spans="1:4" x14ac:dyDescent="0.2">
      <c r="A1054" s="158"/>
      <c r="D1054" s="138"/>
    </row>
    <row r="1055" spans="1:4" x14ac:dyDescent="0.2">
      <c r="A1055" s="158"/>
      <c r="D1055" s="138"/>
    </row>
    <row r="1056" spans="1:4" x14ac:dyDescent="0.2">
      <c r="A1056" s="158"/>
      <c r="D1056" s="138"/>
    </row>
    <row r="1057" spans="1:4" x14ac:dyDescent="0.2">
      <c r="A1057" s="158"/>
      <c r="D1057" s="138"/>
    </row>
    <row r="1058" spans="1:4" x14ac:dyDescent="0.2">
      <c r="A1058" s="158"/>
      <c r="D1058" s="138"/>
    </row>
    <row r="1059" spans="1:4" x14ac:dyDescent="0.2">
      <c r="A1059" s="158"/>
      <c r="D1059" s="138"/>
    </row>
    <row r="1060" spans="1:4" x14ac:dyDescent="0.2">
      <c r="A1060" s="158"/>
      <c r="D1060" s="138"/>
    </row>
    <row r="1061" spans="1:4" x14ac:dyDescent="0.2">
      <c r="A1061" s="158"/>
      <c r="D1061" s="138"/>
    </row>
    <row r="1062" spans="1:4" x14ac:dyDescent="0.2">
      <c r="A1062" s="158"/>
      <c r="D1062" s="138"/>
    </row>
    <row r="1063" spans="1:4" x14ac:dyDescent="0.2">
      <c r="A1063" s="158"/>
      <c r="D1063" s="138"/>
    </row>
    <row r="1064" spans="1:4" x14ac:dyDescent="0.2">
      <c r="A1064" s="158"/>
      <c r="D1064" s="138"/>
    </row>
    <row r="1065" spans="1:4" x14ac:dyDescent="0.2">
      <c r="A1065" s="158"/>
      <c r="D1065" s="138"/>
    </row>
    <row r="1066" spans="1:4" x14ac:dyDescent="0.2">
      <c r="A1066" s="158"/>
      <c r="D1066" s="138"/>
    </row>
    <row r="1067" spans="1:4" x14ac:dyDescent="0.2">
      <c r="A1067" s="158"/>
      <c r="D1067" s="138"/>
    </row>
    <row r="1068" spans="1:4" x14ac:dyDescent="0.2">
      <c r="A1068" s="158"/>
      <c r="D1068" s="138"/>
    </row>
    <row r="1069" spans="1:4" x14ac:dyDescent="0.2">
      <c r="A1069" s="158"/>
      <c r="D1069" s="138"/>
    </row>
    <row r="1070" spans="1:4" x14ac:dyDescent="0.2">
      <c r="A1070" s="158"/>
      <c r="D1070" s="138"/>
    </row>
    <row r="1071" spans="1:4" x14ac:dyDescent="0.2">
      <c r="A1071" s="158"/>
      <c r="D1071" s="138"/>
    </row>
    <row r="1072" spans="1:4" x14ac:dyDescent="0.2">
      <c r="A1072" s="158"/>
      <c r="D1072" s="138"/>
    </row>
    <row r="1073" spans="1:4" x14ac:dyDescent="0.2">
      <c r="A1073" s="158"/>
      <c r="D1073" s="138"/>
    </row>
    <row r="1074" spans="1:4" x14ac:dyDescent="0.2">
      <c r="A1074" s="158"/>
      <c r="D1074" s="138"/>
    </row>
    <row r="1075" spans="1:4" x14ac:dyDescent="0.2">
      <c r="A1075" s="158"/>
      <c r="D1075" s="138"/>
    </row>
    <row r="1076" spans="1:4" x14ac:dyDescent="0.2">
      <c r="A1076" s="158"/>
      <c r="D1076" s="138"/>
    </row>
    <row r="1077" spans="1:4" x14ac:dyDescent="0.2">
      <c r="A1077" s="158"/>
      <c r="D1077" s="138"/>
    </row>
    <row r="1078" spans="1:4" x14ac:dyDescent="0.2">
      <c r="A1078" s="158"/>
      <c r="D1078" s="138"/>
    </row>
    <row r="1079" spans="1:4" x14ac:dyDescent="0.2">
      <c r="A1079" s="158"/>
      <c r="D1079" s="138"/>
    </row>
    <row r="1080" spans="1:4" x14ac:dyDescent="0.2">
      <c r="A1080" s="158"/>
      <c r="D1080" s="138"/>
    </row>
    <row r="1081" spans="1:4" x14ac:dyDescent="0.2">
      <c r="A1081" s="158"/>
      <c r="D1081" s="138"/>
    </row>
    <row r="1082" spans="1:4" x14ac:dyDescent="0.2">
      <c r="A1082" s="158"/>
      <c r="D1082" s="138"/>
    </row>
    <row r="1083" spans="1:4" x14ac:dyDescent="0.2">
      <c r="A1083" s="158"/>
      <c r="D1083" s="138"/>
    </row>
    <row r="1084" spans="1:4" x14ac:dyDescent="0.2">
      <c r="A1084" s="158"/>
      <c r="D1084" s="138"/>
    </row>
    <row r="1085" spans="1:4" x14ac:dyDescent="0.2">
      <c r="A1085" s="158"/>
      <c r="D1085" s="138"/>
    </row>
    <row r="1086" spans="1:4" x14ac:dyDescent="0.2">
      <c r="A1086" s="158"/>
      <c r="D1086" s="138"/>
    </row>
    <row r="1087" spans="1:4" x14ac:dyDescent="0.2">
      <c r="A1087" s="158"/>
      <c r="D1087" s="138"/>
    </row>
    <row r="1088" spans="1:4" x14ac:dyDescent="0.2">
      <c r="A1088" s="158"/>
      <c r="D1088" s="138"/>
    </row>
    <row r="1089" spans="1:4" x14ac:dyDescent="0.2">
      <c r="A1089" s="158"/>
      <c r="D1089" s="138"/>
    </row>
    <row r="1090" spans="1:4" x14ac:dyDescent="0.2">
      <c r="A1090" s="158"/>
      <c r="D1090" s="138"/>
    </row>
    <row r="1091" spans="1:4" x14ac:dyDescent="0.2">
      <c r="A1091" s="158"/>
      <c r="D1091" s="138"/>
    </row>
    <row r="1092" spans="1:4" x14ac:dyDescent="0.2">
      <c r="A1092" s="158"/>
      <c r="D1092" s="138"/>
    </row>
    <row r="1093" spans="1:4" x14ac:dyDescent="0.2">
      <c r="A1093" s="158"/>
      <c r="D1093" s="138"/>
    </row>
    <row r="1094" spans="1:4" x14ac:dyDescent="0.2">
      <c r="A1094" s="158"/>
      <c r="D1094" s="138"/>
    </row>
    <row r="1095" spans="1:4" x14ac:dyDescent="0.2">
      <c r="A1095" s="158"/>
      <c r="D1095" s="138"/>
    </row>
    <row r="1096" spans="1:4" x14ac:dyDescent="0.2">
      <c r="A1096" s="158"/>
      <c r="D1096" s="138"/>
    </row>
    <row r="1097" spans="1:4" x14ac:dyDescent="0.2">
      <c r="A1097" s="158"/>
      <c r="D1097" s="138"/>
    </row>
    <row r="1098" spans="1:4" x14ac:dyDescent="0.2">
      <c r="A1098" s="158"/>
      <c r="D1098" s="138"/>
    </row>
    <row r="1099" spans="1:4" x14ac:dyDescent="0.2">
      <c r="A1099" s="158"/>
      <c r="D1099" s="138"/>
    </row>
    <row r="1100" spans="1:4" x14ac:dyDescent="0.2">
      <c r="A1100" s="158"/>
      <c r="D1100" s="138"/>
    </row>
    <row r="1101" spans="1:4" x14ac:dyDescent="0.2">
      <c r="A1101" s="158"/>
      <c r="D1101" s="138"/>
    </row>
    <row r="1102" spans="1:4" x14ac:dyDescent="0.2">
      <c r="A1102" s="158"/>
      <c r="D1102" s="138"/>
    </row>
    <row r="1103" spans="1:4" x14ac:dyDescent="0.2">
      <c r="A1103" s="158"/>
      <c r="D1103" s="138"/>
    </row>
    <row r="1104" spans="1:4" x14ac:dyDescent="0.2">
      <c r="A1104" s="158"/>
      <c r="D1104" s="138"/>
    </row>
    <row r="1105" spans="1:4" x14ac:dyDescent="0.2">
      <c r="A1105" s="158"/>
      <c r="D1105" s="138"/>
    </row>
    <row r="1106" spans="1:4" x14ac:dyDescent="0.2">
      <c r="A1106" s="158"/>
      <c r="D1106" s="138"/>
    </row>
    <row r="1107" spans="1:4" x14ac:dyDescent="0.2">
      <c r="A1107" s="158"/>
      <c r="D1107" s="138"/>
    </row>
    <row r="1108" spans="1:4" x14ac:dyDescent="0.2">
      <c r="A1108" s="158"/>
      <c r="D1108" s="138"/>
    </row>
    <row r="1109" spans="1:4" x14ac:dyDescent="0.2">
      <c r="A1109" s="158"/>
      <c r="D1109" s="138"/>
    </row>
    <row r="1110" spans="1:4" x14ac:dyDescent="0.2">
      <c r="A1110" s="158"/>
      <c r="D1110" s="138"/>
    </row>
    <row r="1111" spans="1:4" x14ac:dyDescent="0.2">
      <c r="A1111" s="158"/>
      <c r="D1111" s="138"/>
    </row>
    <row r="1112" spans="1:4" x14ac:dyDescent="0.2">
      <c r="A1112" s="158"/>
      <c r="D1112" s="138"/>
    </row>
    <row r="1113" spans="1:4" x14ac:dyDescent="0.2">
      <c r="A1113" s="158"/>
      <c r="D1113" s="138"/>
    </row>
    <row r="1114" spans="1:4" x14ac:dyDescent="0.2">
      <c r="A1114" s="158"/>
      <c r="D1114" s="138"/>
    </row>
    <row r="1115" spans="1:4" x14ac:dyDescent="0.2">
      <c r="A1115" s="158"/>
      <c r="D1115" s="138"/>
    </row>
    <row r="1116" spans="1:4" x14ac:dyDescent="0.2">
      <c r="A1116" s="158"/>
      <c r="D1116" s="138"/>
    </row>
    <row r="1117" spans="1:4" x14ac:dyDescent="0.2">
      <c r="A1117" s="158"/>
      <c r="D1117" s="138"/>
    </row>
    <row r="1118" spans="1:4" x14ac:dyDescent="0.2">
      <c r="A1118" s="158"/>
      <c r="D1118" s="138"/>
    </row>
    <row r="1119" spans="1:4" x14ac:dyDescent="0.2">
      <c r="A1119" s="158"/>
      <c r="D1119" s="138"/>
    </row>
    <row r="1120" spans="1:4" x14ac:dyDescent="0.2">
      <c r="A1120" s="158"/>
      <c r="D1120" s="138"/>
    </row>
    <row r="1121" spans="1:4" x14ac:dyDescent="0.2">
      <c r="A1121" s="158"/>
      <c r="D1121" s="138"/>
    </row>
    <row r="1122" spans="1:4" x14ac:dyDescent="0.2">
      <c r="A1122" s="158"/>
      <c r="D1122" s="138"/>
    </row>
    <row r="1123" spans="1:4" x14ac:dyDescent="0.2">
      <c r="A1123" s="158"/>
      <c r="D1123" s="138"/>
    </row>
    <row r="1124" spans="1:4" x14ac:dyDescent="0.2">
      <c r="A1124" s="158"/>
      <c r="D1124" s="138"/>
    </row>
    <row r="1125" spans="1:4" x14ac:dyDescent="0.2">
      <c r="A1125" s="158"/>
      <c r="D1125" s="138"/>
    </row>
    <row r="1126" spans="1:4" x14ac:dyDescent="0.2">
      <c r="A1126" s="158"/>
      <c r="D1126" s="138"/>
    </row>
    <row r="1127" spans="1:4" x14ac:dyDescent="0.2">
      <c r="A1127" s="158"/>
      <c r="D1127" s="138"/>
    </row>
    <row r="1128" spans="1:4" x14ac:dyDescent="0.2">
      <c r="A1128" s="158"/>
      <c r="D1128" s="138"/>
    </row>
    <row r="1129" spans="1:4" x14ac:dyDescent="0.2">
      <c r="A1129" s="158"/>
      <c r="D1129" s="138"/>
    </row>
    <row r="1130" spans="1:4" x14ac:dyDescent="0.2">
      <c r="A1130" s="158"/>
      <c r="D1130" s="138"/>
    </row>
    <row r="1131" spans="1:4" x14ac:dyDescent="0.2">
      <c r="A1131" s="158"/>
      <c r="D1131" s="138"/>
    </row>
    <row r="1132" spans="1:4" x14ac:dyDescent="0.2">
      <c r="A1132" s="158"/>
      <c r="D1132" s="138"/>
    </row>
    <row r="1133" spans="1:4" x14ac:dyDescent="0.2">
      <c r="A1133" s="158"/>
      <c r="D1133" s="138"/>
    </row>
    <row r="1134" spans="1:4" x14ac:dyDescent="0.2">
      <c r="A1134" s="158"/>
      <c r="D1134" s="138"/>
    </row>
    <row r="1135" spans="1:4" x14ac:dyDescent="0.2">
      <c r="A1135" s="158"/>
      <c r="D1135" s="138"/>
    </row>
    <row r="1136" spans="1:4" x14ac:dyDescent="0.2">
      <c r="A1136" s="158"/>
      <c r="D1136" s="138"/>
    </row>
    <row r="1137" spans="1:4" x14ac:dyDescent="0.2">
      <c r="A1137" s="158"/>
      <c r="D1137" s="138"/>
    </row>
    <row r="1138" spans="1:4" x14ac:dyDescent="0.2">
      <c r="A1138" s="158"/>
      <c r="D1138" s="138"/>
    </row>
    <row r="1139" spans="1:4" x14ac:dyDescent="0.2">
      <c r="A1139" s="158"/>
      <c r="D1139" s="138"/>
    </row>
    <row r="1140" spans="1:4" x14ac:dyDescent="0.2">
      <c r="A1140" s="158"/>
      <c r="D1140" s="138"/>
    </row>
    <row r="1141" spans="1:4" x14ac:dyDescent="0.2">
      <c r="A1141" s="158"/>
      <c r="D1141" s="138"/>
    </row>
    <row r="1142" spans="1:4" x14ac:dyDescent="0.2">
      <c r="A1142" s="158"/>
      <c r="D1142" s="138"/>
    </row>
    <row r="1143" spans="1:4" x14ac:dyDescent="0.2">
      <c r="A1143" s="158"/>
      <c r="D1143" s="138"/>
    </row>
    <row r="1144" spans="1:4" x14ac:dyDescent="0.2">
      <c r="A1144" s="158"/>
      <c r="D1144" s="138"/>
    </row>
    <row r="1145" spans="1:4" x14ac:dyDescent="0.2">
      <c r="A1145" s="158"/>
      <c r="D1145" s="138"/>
    </row>
    <row r="1146" spans="1:4" x14ac:dyDescent="0.2">
      <c r="A1146" s="158"/>
      <c r="D1146" s="138"/>
    </row>
    <row r="1147" spans="1:4" x14ac:dyDescent="0.2">
      <c r="A1147" s="158"/>
      <c r="D1147" s="138"/>
    </row>
    <row r="1148" spans="1:4" x14ac:dyDescent="0.2">
      <c r="A1148" s="158"/>
      <c r="D1148" s="138"/>
    </row>
    <row r="1149" spans="1:4" x14ac:dyDescent="0.2">
      <c r="A1149" s="158"/>
      <c r="D1149" s="138"/>
    </row>
    <row r="1150" spans="1:4" x14ac:dyDescent="0.2">
      <c r="A1150" s="158"/>
      <c r="D1150" s="138"/>
    </row>
    <row r="1151" spans="1:4" x14ac:dyDescent="0.2">
      <c r="A1151" s="158"/>
      <c r="D1151" s="138"/>
    </row>
    <row r="1152" spans="1:4" x14ac:dyDescent="0.2">
      <c r="A1152" s="158"/>
      <c r="D1152" s="138"/>
    </row>
    <row r="1153" spans="1:4" x14ac:dyDescent="0.2">
      <c r="A1153" s="158"/>
      <c r="D1153" s="138"/>
    </row>
    <row r="1154" spans="1:4" x14ac:dyDescent="0.2">
      <c r="A1154" s="158"/>
      <c r="D1154" s="138"/>
    </row>
    <row r="1155" spans="1:4" x14ac:dyDescent="0.2">
      <c r="A1155" s="158"/>
      <c r="D1155" s="138"/>
    </row>
    <row r="1156" spans="1:4" x14ac:dyDescent="0.2">
      <c r="A1156" s="158"/>
      <c r="D1156" s="138"/>
    </row>
    <row r="1157" spans="1:4" x14ac:dyDescent="0.2">
      <c r="A1157" s="158"/>
      <c r="D1157" s="138"/>
    </row>
    <row r="1158" spans="1:4" x14ac:dyDescent="0.2">
      <c r="A1158" s="158"/>
      <c r="D1158" s="138"/>
    </row>
    <row r="1159" spans="1:4" x14ac:dyDescent="0.2">
      <c r="A1159" s="158"/>
      <c r="D1159" s="138"/>
    </row>
    <row r="1160" spans="1:4" x14ac:dyDescent="0.2">
      <c r="A1160" s="158"/>
      <c r="D1160" s="138"/>
    </row>
    <row r="1161" spans="1:4" x14ac:dyDescent="0.2">
      <c r="A1161" s="158"/>
      <c r="D1161" s="138"/>
    </row>
    <row r="1162" spans="1:4" x14ac:dyDescent="0.2">
      <c r="A1162" s="158"/>
      <c r="D1162" s="138"/>
    </row>
    <row r="1163" spans="1:4" x14ac:dyDescent="0.2">
      <c r="A1163" s="158"/>
      <c r="D1163" s="138"/>
    </row>
    <row r="1164" spans="1:4" x14ac:dyDescent="0.2">
      <c r="A1164" s="158"/>
      <c r="D1164" s="138"/>
    </row>
    <row r="1165" spans="1:4" x14ac:dyDescent="0.2">
      <c r="A1165" s="158"/>
      <c r="D1165" s="138"/>
    </row>
    <row r="1166" spans="1:4" x14ac:dyDescent="0.2">
      <c r="A1166" s="158"/>
      <c r="D1166" s="138"/>
    </row>
    <row r="1167" spans="1:4" x14ac:dyDescent="0.2">
      <c r="A1167" s="158"/>
      <c r="D1167" s="138"/>
    </row>
    <row r="1168" spans="1:4" x14ac:dyDescent="0.2">
      <c r="A1168" s="158"/>
      <c r="D1168" s="138"/>
    </row>
    <row r="1169" spans="1:4" x14ac:dyDescent="0.2">
      <c r="A1169" s="158"/>
      <c r="D1169" s="138"/>
    </row>
    <row r="1170" spans="1:4" x14ac:dyDescent="0.2">
      <c r="A1170" s="158"/>
      <c r="D1170" s="138"/>
    </row>
    <row r="1171" spans="1:4" x14ac:dyDescent="0.2">
      <c r="A1171" s="158"/>
      <c r="D1171" s="138"/>
    </row>
    <row r="1172" spans="1:4" x14ac:dyDescent="0.2">
      <c r="A1172" s="158"/>
      <c r="D1172" s="138"/>
    </row>
    <row r="1173" spans="1:4" x14ac:dyDescent="0.2">
      <c r="A1173" s="158"/>
      <c r="D1173" s="138"/>
    </row>
    <row r="1174" spans="1:4" x14ac:dyDescent="0.2">
      <c r="A1174" s="158"/>
      <c r="D1174" s="138"/>
    </row>
    <row r="1175" spans="1:4" x14ac:dyDescent="0.2">
      <c r="A1175" s="158"/>
      <c r="D1175" s="138"/>
    </row>
    <row r="1176" spans="1:4" x14ac:dyDescent="0.2">
      <c r="A1176" s="158"/>
      <c r="D1176" s="138"/>
    </row>
    <row r="1177" spans="1:4" x14ac:dyDescent="0.2">
      <c r="A1177" s="158"/>
      <c r="D1177" s="138"/>
    </row>
    <row r="1178" spans="1:4" x14ac:dyDescent="0.2">
      <c r="A1178" s="158"/>
      <c r="D1178" s="138"/>
    </row>
    <row r="1179" spans="1:4" x14ac:dyDescent="0.2">
      <c r="A1179" s="158"/>
      <c r="D1179" s="138"/>
    </row>
    <row r="1180" spans="1:4" x14ac:dyDescent="0.2">
      <c r="A1180" s="158"/>
      <c r="D1180" s="138"/>
    </row>
    <row r="1181" spans="1:4" x14ac:dyDescent="0.2">
      <c r="A1181" s="158"/>
      <c r="D1181" s="138"/>
    </row>
    <row r="1182" spans="1:4" x14ac:dyDescent="0.2">
      <c r="A1182" s="158"/>
      <c r="D1182" s="138"/>
    </row>
    <row r="1183" spans="1:4" x14ac:dyDescent="0.2">
      <c r="A1183" s="158"/>
      <c r="D1183" s="138"/>
    </row>
    <row r="1184" spans="1:4" x14ac:dyDescent="0.2">
      <c r="A1184" s="158"/>
      <c r="D1184" s="138"/>
    </row>
    <row r="1185" spans="1:4" x14ac:dyDescent="0.2">
      <c r="A1185" s="158"/>
      <c r="D1185" s="138"/>
    </row>
    <row r="1186" spans="1:4" x14ac:dyDescent="0.2">
      <c r="A1186" s="158"/>
      <c r="D1186" s="138"/>
    </row>
    <row r="1187" spans="1:4" x14ac:dyDescent="0.2">
      <c r="A1187" s="158"/>
      <c r="D1187" s="138"/>
    </row>
    <row r="1188" spans="1:4" x14ac:dyDescent="0.2">
      <c r="A1188" s="158"/>
      <c r="D1188" s="138"/>
    </row>
    <row r="1189" spans="1:4" x14ac:dyDescent="0.2">
      <c r="A1189" s="158"/>
      <c r="D1189" s="138"/>
    </row>
    <row r="1190" spans="1:4" x14ac:dyDescent="0.2">
      <c r="A1190" s="158"/>
      <c r="D1190" s="138"/>
    </row>
    <row r="1191" spans="1:4" x14ac:dyDescent="0.2">
      <c r="A1191" s="158"/>
      <c r="D1191" s="138"/>
    </row>
    <row r="1192" spans="1:4" x14ac:dyDescent="0.2">
      <c r="A1192" s="158"/>
      <c r="D1192" s="138"/>
    </row>
    <row r="1193" spans="1:4" x14ac:dyDescent="0.2">
      <c r="A1193" s="158"/>
      <c r="D1193" s="138"/>
    </row>
    <row r="1194" spans="1:4" x14ac:dyDescent="0.2">
      <c r="A1194" s="158"/>
      <c r="D1194" s="138"/>
    </row>
    <row r="1195" spans="1:4" x14ac:dyDescent="0.2">
      <c r="A1195" s="158"/>
      <c r="D1195" s="138"/>
    </row>
    <row r="1196" spans="1:4" x14ac:dyDescent="0.2">
      <c r="A1196" s="158"/>
      <c r="D1196" s="138"/>
    </row>
    <row r="1197" spans="1:4" x14ac:dyDescent="0.2">
      <c r="A1197" s="158"/>
      <c r="D1197" s="138"/>
    </row>
    <row r="1198" spans="1:4" x14ac:dyDescent="0.2">
      <c r="A1198" s="158"/>
      <c r="D1198" s="138"/>
    </row>
    <row r="1199" spans="1:4" x14ac:dyDescent="0.2">
      <c r="A1199" s="158"/>
      <c r="D1199" s="138"/>
    </row>
    <row r="1200" spans="1:4" x14ac:dyDescent="0.2">
      <c r="A1200" s="158"/>
      <c r="D1200" s="138"/>
    </row>
    <row r="1201" spans="1:4" x14ac:dyDescent="0.2">
      <c r="A1201" s="158"/>
      <c r="D1201" s="138"/>
    </row>
    <row r="1202" spans="1:4" x14ac:dyDescent="0.2">
      <c r="A1202" s="158"/>
      <c r="D1202" s="138"/>
    </row>
    <row r="1203" spans="1:4" x14ac:dyDescent="0.2">
      <c r="A1203" s="158"/>
      <c r="D1203" s="138"/>
    </row>
    <row r="1204" spans="1:4" x14ac:dyDescent="0.2">
      <c r="A1204" s="158"/>
      <c r="D1204" s="138"/>
    </row>
    <row r="1205" spans="1:4" x14ac:dyDescent="0.2">
      <c r="A1205" s="158"/>
      <c r="D1205" s="138"/>
    </row>
    <row r="1206" spans="1:4" x14ac:dyDescent="0.2">
      <c r="A1206" s="158"/>
      <c r="D1206" s="138"/>
    </row>
    <row r="1207" spans="1:4" x14ac:dyDescent="0.2">
      <c r="A1207" s="158"/>
      <c r="D1207" s="138"/>
    </row>
    <row r="1208" spans="1:4" x14ac:dyDescent="0.2">
      <c r="A1208" s="158"/>
      <c r="D1208" s="138"/>
    </row>
    <row r="1209" spans="1:4" x14ac:dyDescent="0.2">
      <c r="A1209" s="158"/>
      <c r="D1209" s="138"/>
    </row>
    <row r="1210" spans="1:4" x14ac:dyDescent="0.2">
      <c r="A1210" s="158"/>
      <c r="D1210" s="138"/>
    </row>
    <row r="1211" spans="1:4" x14ac:dyDescent="0.2">
      <c r="A1211" s="158"/>
      <c r="D1211" s="138"/>
    </row>
    <row r="1212" spans="1:4" x14ac:dyDescent="0.2">
      <c r="A1212" s="158"/>
      <c r="D1212" s="138"/>
    </row>
    <row r="1213" spans="1:4" x14ac:dyDescent="0.2">
      <c r="A1213" s="158"/>
      <c r="D1213" s="138"/>
    </row>
    <row r="1214" spans="1:4" x14ac:dyDescent="0.2">
      <c r="A1214" s="158"/>
      <c r="D1214" s="138"/>
    </row>
    <row r="1215" spans="1:4" x14ac:dyDescent="0.2">
      <c r="A1215" s="158"/>
      <c r="D1215" s="138"/>
    </row>
    <row r="1216" spans="1:4" x14ac:dyDescent="0.2">
      <c r="A1216" s="158"/>
      <c r="D1216" s="138"/>
    </row>
    <row r="1217" spans="1:4" x14ac:dyDescent="0.2">
      <c r="A1217" s="158"/>
      <c r="D1217" s="138"/>
    </row>
    <row r="1218" spans="1:4" x14ac:dyDescent="0.2">
      <c r="A1218" s="158"/>
      <c r="D1218" s="138"/>
    </row>
    <row r="1219" spans="1:4" x14ac:dyDescent="0.2">
      <c r="A1219" s="158"/>
      <c r="D1219" s="138"/>
    </row>
    <row r="1220" spans="1:4" x14ac:dyDescent="0.2">
      <c r="A1220" s="158"/>
      <c r="D1220" s="138"/>
    </row>
    <row r="1221" spans="1:4" x14ac:dyDescent="0.2">
      <c r="A1221" s="158"/>
      <c r="D1221" s="138"/>
    </row>
    <row r="1222" spans="1:4" x14ac:dyDescent="0.2">
      <c r="A1222" s="158"/>
      <c r="D1222" s="138"/>
    </row>
    <row r="1223" spans="1:4" x14ac:dyDescent="0.2">
      <c r="A1223" s="158"/>
      <c r="D1223" s="138"/>
    </row>
    <row r="1224" spans="1:4" x14ac:dyDescent="0.2">
      <c r="A1224" s="158"/>
      <c r="D1224" s="138"/>
    </row>
    <row r="1225" spans="1:4" x14ac:dyDescent="0.2">
      <c r="A1225" s="158"/>
      <c r="D1225" s="138"/>
    </row>
    <row r="1226" spans="1:4" x14ac:dyDescent="0.2">
      <c r="A1226" s="158"/>
      <c r="D1226" s="138"/>
    </row>
    <row r="1227" spans="1:4" x14ac:dyDescent="0.2">
      <c r="A1227" s="158"/>
      <c r="D1227" s="138"/>
    </row>
    <row r="1228" spans="1:4" x14ac:dyDescent="0.2">
      <c r="A1228" s="158"/>
      <c r="D1228" s="138"/>
    </row>
    <row r="1229" spans="1:4" x14ac:dyDescent="0.2">
      <c r="A1229" s="158"/>
      <c r="D1229" s="138"/>
    </row>
    <row r="1230" spans="1:4" x14ac:dyDescent="0.2">
      <c r="A1230" s="158"/>
      <c r="D1230" s="138"/>
    </row>
    <row r="1231" spans="1:4" x14ac:dyDescent="0.2">
      <c r="A1231" s="158"/>
      <c r="D1231" s="138"/>
    </row>
    <row r="1232" spans="1:4" x14ac:dyDescent="0.2">
      <c r="A1232" s="158"/>
      <c r="D1232" s="138"/>
    </row>
    <row r="1233" spans="1:4" x14ac:dyDescent="0.2">
      <c r="A1233" s="158"/>
      <c r="D1233" s="138"/>
    </row>
    <row r="1234" spans="1:4" x14ac:dyDescent="0.2">
      <c r="A1234" s="158"/>
      <c r="D1234" s="138"/>
    </row>
    <row r="1235" spans="1:4" x14ac:dyDescent="0.2">
      <c r="A1235" s="158"/>
      <c r="D1235" s="138"/>
    </row>
    <row r="1236" spans="1:4" x14ac:dyDescent="0.2">
      <c r="A1236" s="158"/>
      <c r="D1236" s="138"/>
    </row>
    <row r="1237" spans="1:4" x14ac:dyDescent="0.2">
      <c r="A1237" s="158"/>
      <c r="D1237" s="138"/>
    </row>
    <row r="1238" spans="1:4" x14ac:dyDescent="0.2">
      <c r="A1238" s="158"/>
      <c r="D1238" s="138"/>
    </row>
    <row r="1239" spans="1:4" x14ac:dyDescent="0.2">
      <c r="A1239" s="158"/>
      <c r="D1239" s="138"/>
    </row>
    <row r="1240" spans="1:4" x14ac:dyDescent="0.2">
      <c r="A1240" s="158"/>
      <c r="D1240" s="138"/>
    </row>
    <row r="1241" spans="1:4" x14ac:dyDescent="0.2">
      <c r="A1241" s="158"/>
      <c r="D1241" s="138"/>
    </row>
    <row r="1242" spans="1:4" x14ac:dyDescent="0.2">
      <c r="A1242" s="158"/>
      <c r="D1242" s="138"/>
    </row>
    <row r="1243" spans="1:4" x14ac:dyDescent="0.2">
      <c r="A1243" s="158"/>
      <c r="D1243" s="138"/>
    </row>
    <row r="1244" spans="1:4" x14ac:dyDescent="0.2">
      <c r="A1244" s="158"/>
      <c r="D1244" s="138"/>
    </row>
    <row r="1245" spans="1:4" x14ac:dyDescent="0.2">
      <c r="A1245" s="158"/>
      <c r="D1245" s="138"/>
    </row>
    <row r="1246" spans="1:4" x14ac:dyDescent="0.2">
      <c r="A1246" s="158"/>
      <c r="D1246" s="138"/>
    </row>
    <row r="1247" spans="1:4" x14ac:dyDescent="0.2">
      <c r="A1247" s="158"/>
      <c r="D1247" s="138"/>
    </row>
    <row r="1248" spans="1:4" x14ac:dyDescent="0.2">
      <c r="A1248" s="158"/>
      <c r="D1248" s="138"/>
    </row>
    <row r="1249" spans="1:4" x14ac:dyDescent="0.2">
      <c r="A1249" s="158"/>
      <c r="D1249" s="138"/>
    </row>
    <row r="1250" spans="1:4" x14ac:dyDescent="0.2">
      <c r="A1250" s="158"/>
      <c r="D1250" s="138"/>
    </row>
    <row r="1251" spans="1:4" x14ac:dyDescent="0.2">
      <c r="A1251" s="158"/>
      <c r="D1251" s="138"/>
    </row>
    <row r="1252" spans="1:4" x14ac:dyDescent="0.2">
      <c r="A1252" s="158"/>
      <c r="D1252" s="138"/>
    </row>
    <row r="1253" spans="1:4" x14ac:dyDescent="0.2">
      <c r="A1253" s="158"/>
      <c r="D1253" s="138"/>
    </row>
    <row r="1254" spans="1:4" x14ac:dyDescent="0.2">
      <c r="A1254" s="158"/>
      <c r="D1254" s="138"/>
    </row>
    <row r="1255" spans="1:4" x14ac:dyDescent="0.2">
      <c r="A1255" s="158"/>
      <c r="D1255" s="138"/>
    </row>
    <row r="1256" spans="1:4" x14ac:dyDescent="0.2">
      <c r="A1256" s="158"/>
      <c r="D1256" s="138"/>
    </row>
    <row r="1257" spans="1:4" x14ac:dyDescent="0.2">
      <c r="A1257" s="158"/>
      <c r="D1257" s="138"/>
    </row>
    <row r="1258" spans="1:4" x14ac:dyDescent="0.2">
      <c r="A1258" s="158"/>
      <c r="D1258" s="138"/>
    </row>
    <row r="1259" spans="1:4" x14ac:dyDescent="0.2">
      <c r="A1259" s="158"/>
      <c r="D1259" s="138"/>
    </row>
    <row r="1260" spans="1:4" x14ac:dyDescent="0.2">
      <c r="A1260" s="158"/>
      <c r="D1260" s="138"/>
    </row>
    <row r="1261" spans="1:4" x14ac:dyDescent="0.2">
      <c r="A1261" s="158"/>
      <c r="D1261" s="138"/>
    </row>
    <row r="1262" spans="1:4" x14ac:dyDescent="0.2">
      <c r="A1262" s="158"/>
      <c r="D1262" s="138"/>
    </row>
    <row r="1263" spans="1:4" x14ac:dyDescent="0.2">
      <c r="A1263" s="158"/>
      <c r="D1263" s="138"/>
    </row>
    <row r="1264" spans="1:4" x14ac:dyDescent="0.2">
      <c r="A1264" s="158"/>
      <c r="D1264" s="138"/>
    </row>
    <row r="1265" spans="1:4" x14ac:dyDescent="0.2">
      <c r="A1265" s="158"/>
      <c r="D1265" s="138"/>
    </row>
    <row r="1266" spans="1:4" x14ac:dyDescent="0.2">
      <c r="A1266" s="158"/>
      <c r="D1266" s="138"/>
    </row>
    <row r="1267" spans="1:4" x14ac:dyDescent="0.2">
      <c r="A1267" s="158"/>
      <c r="D1267" s="138"/>
    </row>
    <row r="1268" spans="1:4" x14ac:dyDescent="0.2">
      <c r="A1268" s="158"/>
      <c r="D1268" s="138"/>
    </row>
    <row r="1269" spans="1:4" x14ac:dyDescent="0.2">
      <c r="A1269" s="158"/>
      <c r="D1269" s="138"/>
    </row>
    <row r="1270" spans="1:4" x14ac:dyDescent="0.2">
      <c r="A1270" s="158"/>
      <c r="D1270" s="138"/>
    </row>
    <row r="1271" spans="1:4" x14ac:dyDescent="0.2">
      <c r="A1271" s="158"/>
      <c r="D1271" s="138"/>
    </row>
    <row r="1272" spans="1:4" x14ac:dyDescent="0.2">
      <c r="A1272" s="158"/>
      <c r="D1272" s="138"/>
    </row>
    <row r="1273" spans="1:4" x14ac:dyDescent="0.2">
      <c r="A1273" s="158"/>
      <c r="D1273" s="138"/>
    </row>
    <row r="1274" spans="1:4" x14ac:dyDescent="0.2">
      <c r="A1274" s="158"/>
      <c r="D1274" s="138"/>
    </row>
    <row r="1275" spans="1:4" x14ac:dyDescent="0.2">
      <c r="A1275" s="158"/>
      <c r="D1275" s="138"/>
    </row>
    <row r="1276" spans="1:4" x14ac:dyDescent="0.2">
      <c r="A1276" s="158"/>
      <c r="D1276" s="138"/>
    </row>
    <row r="1277" spans="1:4" x14ac:dyDescent="0.2">
      <c r="A1277" s="158"/>
      <c r="D1277" s="138"/>
    </row>
    <row r="1278" spans="1:4" x14ac:dyDescent="0.2">
      <c r="A1278" s="158"/>
      <c r="D1278" s="138"/>
    </row>
    <row r="1279" spans="1:4" x14ac:dyDescent="0.2">
      <c r="A1279" s="158"/>
      <c r="D1279" s="138"/>
    </row>
    <row r="1280" spans="1:4" x14ac:dyDescent="0.2">
      <c r="A1280" s="158"/>
      <c r="D1280" s="138"/>
    </row>
    <row r="1281" spans="1:4" x14ac:dyDescent="0.2">
      <c r="A1281" s="158"/>
      <c r="D1281" s="138"/>
    </row>
    <row r="1282" spans="1:4" x14ac:dyDescent="0.2">
      <c r="A1282" s="158"/>
      <c r="D1282" s="138"/>
    </row>
    <row r="1283" spans="1:4" x14ac:dyDescent="0.2">
      <c r="A1283" s="158"/>
      <c r="D1283" s="138"/>
    </row>
    <row r="1284" spans="1:4" x14ac:dyDescent="0.2">
      <c r="A1284" s="158"/>
      <c r="D1284" s="138"/>
    </row>
    <row r="1285" spans="1:4" x14ac:dyDescent="0.2">
      <c r="A1285" s="158"/>
      <c r="D1285" s="138"/>
    </row>
    <row r="1286" spans="1:4" x14ac:dyDescent="0.2">
      <c r="A1286" s="158"/>
      <c r="D1286" s="138"/>
    </row>
    <row r="1287" spans="1:4" x14ac:dyDescent="0.2">
      <c r="A1287" s="158"/>
      <c r="D1287" s="138"/>
    </row>
    <row r="1288" spans="1:4" x14ac:dyDescent="0.2">
      <c r="A1288" s="158"/>
      <c r="D1288" s="138"/>
    </row>
    <row r="1289" spans="1:4" x14ac:dyDescent="0.2">
      <c r="A1289" s="158"/>
      <c r="D1289" s="138"/>
    </row>
    <row r="1290" spans="1:4" x14ac:dyDescent="0.2">
      <c r="A1290" s="158"/>
      <c r="D1290" s="138"/>
    </row>
    <row r="1291" spans="1:4" x14ac:dyDescent="0.2">
      <c r="A1291" s="158"/>
      <c r="D1291" s="138"/>
    </row>
    <row r="1292" spans="1:4" x14ac:dyDescent="0.2">
      <c r="A1292" s="158"/>
      <c r="D1292" s="138"/>
    </row>
    <row r="1293" spans="1:4" x14ac:dyDescent="0.2">
      <c r="A1293" s="158"/>
      <c r="D1293" s="138"/>
    </row>
    <row r="1294" spans="1:4" x14ac:dyDescent="0.2">
      <c r="A1294" s="158"/>
      <c r="D1294" s="138"/>
    </row>
    <row r="1295" spans="1:4" x14ac:dyDescent="0.2">
      <c r="A1295" s="158"/>
      <c r="D1295" s="138"/>
    </row>
    <row r="1296" spans="1:4" x14ac:dyDescent="0.2">
      <c r="A1296" s="158"/>
      <c r="D1296" s="138"/>
    </row>
    <row r="1297" spans="1:4" x14ac:dyDescent="0.2">
      <c r="A1297" s="158"/>
      <c r="D1297" s="138"/>
    </row>
    <row r="1298" spans="1:4" x14ac:dyDescent="0.2">
      <c r="A1298" s="158"/>
      <c r="D1298" s="138"/>
    </row>
    <row r="1299" spans="1:4" x14ac:dyDescent="0.2">
      <c r="A1299" s="158"/>
      <c r="D1299" s="138"/>
    </row>
    <row r="1300" spans="1:4" x14ac:dyDescent="0.2">
      <c r="A1300" s="158"/>
      <c r="D1300" s="138"/>
    </row>
    <row r="1301" spans="1:4" x14ac:dyDescent="0.2">
      <c r="A1301" s="158"/>
      <c r="D1301" s="138"/>
    </row>
    <row r="1302" spans="1:4" x14ac:dyDescent="0.2">
      <c r="A1302" s="158"/>
      <c r="D1302" s="138"/>
    </row>
    <row r="1303" spans="1:4" x14ac:dyDescent="0.2">
      <c r="A1303" s="158"/>
      <c r="D1303" s="138"/>
    </row>
    <row r="1304" spans="1:4" x14ac:dyDescent="0.2">
      <c r="A1304" s="158"/>
      <c r="D1304" s="138"/>
    </row>
    <row r="1305" spans="1:4" x14ac:dyDescent="0.2">
      <c r="A1305" s="158"/>
      <c r="D1305" s="138"/>
    </row>
    <row r="1306" spans="1:4" x14ac:dyDescent="0.2">
      <c r="A1306" s="158"/>
      <c r="D1306" s="138"/>
    </row>
    <row r="1307" spans="1:4" x14ac:dyDescent="0.2">
      <c r="A1307" s="158"/>
      <c r="D1307" s="138"/>
    </row>
    <row r="1308" spans="1:4" x14ac:dyDescent="0.2">
      <c r="A1308" s="158"/>
      <c r="D1308" s="138"/>
    </row>
    <row r="1309" spans="1:4" x14ac:dyDescent="0.2">
      <c r="A1309" s="158"/>
      <c r="D1309" s="138"/>
    </row>
    <row r="1310" spans="1:4" x14ac:dyDescent="0.2">
      <c r="A1310" s="158"/>
      <c r="D1310" s="138"/>
    </row>
    <row r="1311" spans="1:4" x14ac:dyDescent="0.2">
      <c r="A1311" s="158"/>
      <c r="D1311" s="138"/>
    </row>
    <row r="1312" spans="1:4" x14ac:dyDescent="0.2">
      <c r="A1312" s="158"/>
      <c r="D1312" s="138"/>
    </row>
    <row r="1313" spans="1:4" x14ac:dyDescent="0.2">
      <c r="A1313" s="158"/>
      <c r="D1313" s="138"/>
    </row>
    <row r="1314" spans="1:4" x14ac:dyDescent="0.2">
      <c r="A1314" s="158"/>
      <c r="D1314" s="138"/>
    </row>
    <row r="1315" spans="1:4" x14ac:dyDescent="0.2">
      <c r="A1315" s="158"/>
      <c r="D1315" s="138"/>
    </row>
    <row r="1316" spans="1:4" x14ac:dyDescent="0.2">
      <c r="A1316" s="158"/>
      <c r="D1316" s="138"/>
    </row>
    <row r="1317" spans="1:4" x14ac:dyDescent="0.2">
      <c r="A1317" s="158"/>
      <c r="D1317" s="138"/>
    </row>
    <row r="1318" spans="1:4" x14ac:dyDescent="0.2">
      <c r="A1318" s="158"/>
      <c r="D1318" s="138"/>
    </row>
    <row r="1319" spans="1:4" x14ac:dyDescent="0.2">
      <c r="A1319" s="158"/>
      <c r="D1319" s="138"/>
    </row>
    <row r="1320" spans="1:4" x14ac:dyDescent="0.2">
      <c r="A1320" s="158"/>
      <c r="D1320" s="138"/>
    </row>
    <row r="1321" spans="1:4" x14ac:dyDescent="0.2">
      <c r="A1321" s="158"/>
      <c r="D1321" s="138"/>
    </row>
    <row r="1322" spans="1:4" x14ac:dyDescent="0.2">
      <c r="A1322" s="158"/>
      <c r="D1322" s="138"/>
    </row>
    <row r="1323" spans="1:4" x14ac:dyDescent="0.2">
      <c r="A1323" s="158"/>
      <c r="D1323" s="138"/>
    </row>
    <row r="1324" spans="1:4" x14ac:dyDescent="0.2">
      <c r="A1324" s="158"/>
      <c r="D1324" s="138"/>
    </row>
    <row r="1325" spans="1:4" x14ac:dyDescent="0.2">
      <c r="A1325" s="158"/>
      <c r="D1325" s="138"/>
    </row>
    <row r="1326" spans="1:4" x14ac:dyDescent="0.2">
      <c r="A1326" s="158"/>
      <c r="D1326" s="138"/>
    </row>
    <row r="1327" spans="1:4" x14ac:dyDescent="0.2">
      <c r="A1327" s="158"/>
      <c r="D1327" s="138"/>
    </row>
    <row r="1328" spans="1:4" x14ac:dyDescent="0.2">
      <c r="A1328" s="158"/>
      <c r="D1328" s="138"/>
    </row>
    <row r="1329" spans="1:4" x14ac:dyDescent="0.2">
      <c r="A1329" s="158"/>
      <c r="D1329" s="138"/>
    </row>
    <row r="1330" spans="1:4" x14ac:dyDescent="0.2">
      <c r="A1330" s="158"/>
      <c r="D1330" s="138"/>
    </row>
    <row r="1331" spans="1:4" x14ac:dyDescent="0.2">
      <c r="A1331" s="158"/>
      <c r="D1331" s="138"/>
    </row>
    <row r="1332" spans="1:4" x14ac:dyDescent="0.2">
      <c r="A1332" s="158"/>
      <c r="D1332" s="138"/>
    </row>
    <row r="1333" spans="1:4" x14ac:dyDescent="0.2">
      <c r="A1333" s="158"/>
      <c r="D1333" s="138"/>
    </row>
    <row r="1334" spans="1:4" x14ac:dyDescent="0.2">
      <c r="A1334" s="158"/>
      <c r="D1334" s="138"/>
    </row>
    <row r="1335" spans="1:4" x14ac:dyDescent="0.2">
      <c r="A1335" s="158"/>
      <c r="D1335" s="138"/>
    </row>
    <row r="1336" spans="1:4" x14ac:dyDescent="0.2">
      <c r="A1336" s="158"/>
      <c r="D1336" s="138"/>
    </row>
    <row r="1337" spans="1:4" x14ac:dyDescent="0.2">
      <c r="A1337" s="158"/>
      <c r="D1337" s="138"/>
    </row>
    <row r="1338" spans="1:4" x14ac:dyDescent="0.2">
      <c r="A1338" s="158"/>
      <c r="D1338" s="138"/>
    </row>
    <row r="1339" spans="1:4" x14ac:dyDescent="0.2">
      <c r="A1339" s="158"/>
      <c r="D1339" s="138"/>
    </row>
    <row r="1340" spans="1:4" x14ac:dyDescent="0.2">
      <c r="A1340" s="158"/>
      <c r="D1340" s="138"/>
    </row>
    <row r="1341" spans="1:4" x14ac:dyDescent="0.2">
      <c r="A1341" s="158"/>
      <c r="D1341" s="138"/>
    </row>
    <row r="1342" spans="1:4" x14ac:dyDescent="0.2">
      <c r="A1342" s="158"/>
      <c r="D1342" s="138"/>
    </row>
    <row r="1343" spans="1:4" x14ac:dyDescent="0.2">
      <c r="A1343" s="158"/>
      <c r="D1343" s="138"/>
    </row>
    <row r="1344" spans="1:4" x14ac:dyDescent="0.2">
      <c r="A1344" s="158"/>
      <c r="D1344" s="138"/>
    </row>
    <row r="1345" spans="1:4" x14ac:dyDescent="0.2">
      <c r="A1345" s="158"/>
      <c r="D1345" s="138"/>
    </row>
    <row r="1346" spans="1:4" x14ac:dyDescent="0.2">
      <c r="A1346" s="158"/>
      <c r="D1346" s="138"/>
    </row>
    <row r="1347" spans="1:4" x14ac:dyDescent="0.2">
      <c r="A1347" s="158"/>
      <c r="D1347" s="138"/>
    </row>
    <row r="1348" spans="1:4" x14ac:dyDescent="0.2">
      <c r="A1348" s="158"/>
      <c r="D1348" s="138"/>
    </row>
    <row r="1349" spans="1:4" x14ac:dyDescent="0.2">
      <c r="A1349" s="158"/>
      <c r="D1349" s="138"/>
    </row>
    <row r="1350" spans="1:4" x14ac:dyDescent="0.2">
      <c r="A1350" s="158"/>
      <c r="D1350" s="138"/>
    </row>
    <row r="1351" spans="1:4" x14ac:dyDescent="0.2">
      <c r="A1351" s="158"/>
      <c r="D1351" s="138"/>
    </row>
    <row r="1352" spans="1:4" x14ac:dyDescent="0.2">
      <c r="A1352" s="158"/>
      <c r="D1352" s="138"/>
    </row>
    <row r="1353" spans="1:4" x14ac:dyDescent="0.2">
      <c r="A1353" s="158"/>
      <c r="D1353" s="138"/>
    </row>
    <row r="1354" spans="1:4" x14ac:dyDescent="0.2">
      <c r="A1354" s="158"/>
      <c r="D1354" s="138"/>
    </row>
    <row r="1355" spans="1:4" x14ac:dyDescent="0.2">
      <c r="A1355" s="158"/>
      <c r="D1355" s="138"/>
    </row>
    <row r="1356" spans="1:4" x14ac:dyDescent="0.2">
      <c r="A1356" s="158"/>
      <c r="D1356" s="138"/>
    </row>
    <row r="1357" spans="1:4" x14ac:dyDescent="0.2">
      <c r="A1357" s="158"/>
      <c r="D1357" s="138"/>
    </row>
    <row r="1358" spans="1:4" x14ac:dyDescent="0.2">
      <c r="A1358" s="158"/>
      <c r="D1358" s="138"/>
    </row>
    <row r="1359" spans="1:4" x14ac:dyDescent="0.2">
      <c r="A1359" s="158"/>
      <c r="D1359" s="138"/>
    </row>
    <row r="1360" spans="1:4" x14ac:dyDescent="0.2">
      <c r="A1360" s="158"/>
      <c r="D1360" s="138"/>
    </row>
    <row r="1361" spans="1:4" x14ac:dyDescent="0.2">
      <c r="A1361" s="158"/>
      <c r="D1361" s="138"/>
    </row>
    <row r="1362" spans="1:4" x14ac:dyDescent="0.2">
      <c r="A1362" s="158"/>
      <c r="D1362" s="138"/>
    </row>
    <row r="1363" spans="1:4" x14ac:dyDescent="0.2">
      <c r="A1363" s="158"/>
      <c r="D1363" s="138"/>
    </row>
    <row r="1364" spans="1:4" x14ac:dyDescent="0.2">
      <c r="A1364" s="158"/>
      <c r="D1364" s="138"/>
    </row>
    <row r="1365" spans="1:4" x14ac:dyDescent="0.2">
      <c r="A1365" s="158"/>
      <c r="D1365" s="138"/>
    </row>
    <row r="1366" spans="1:4" x14ac:dyDescent="0.2">
      <c r="A1366" s="158"/>
      <c r="D1366" s="138"/>
    </row>
    <row r="1367" spans="1:4" x14ac:dyDescent="0.2">
      <c r="A1367" s="158"/>
      <c r="D1367" s="138"/>
    </row>
    <row r="1368" spans="1:4" x14ac:dyDescent="0.2">
      <c r="A1368" s="158"/>
      <c r="D1368" s="138"/>
    </row>
    <row r="1369" spans="1:4" x14ac:dyDescent="0.2">
      <c r="A1369" s="158"/>
      <c r="D1369" s="138"/>
    </row>
    <row r="1370" spans="1:4" x14ac:dyDescent="0.2">
      <c r="A1370" s="158"/>
      <c r="D1370" s="138"/>
    </row>
    <row r="1371" spans="1:4" x14ac:dyDescent="0.2">
      <c r="A1371" s="158"/>
      <c r="D1371" s="138"/>
    </row>
    <row r="1372" spans="1:4" x14ac:dyDescent="0.2">
      <c r="A1372" s="158"/>
      <c r="D1372" s="138"/>
    </row>
    <row r="1373" spans="1:4" x14ac:dyDescent="0.2">
      <c r="A1373" s="158"/>
      <c r="D1373" s="138"/>
    </row>
    <row r="1374" spans="1:4" x14ac:dyDescent="0.2">
      <c r="A1374" s="158"/>
      <c r="D1374" s="138"/>
    </row>
    <row r="1375" spans="1:4" x14ac:dyDescent="0.2">
      <c r="A1375" s="158"/>
      <c r="D1375" s="138"/>
    </row>
    <row r="1376" spans="1:4" x14ac:dyDescent="0.2">
      <c r="A1376" s="158"/>
      <c r="D1376" s="138"/>
    </row>
    <row r="1377" spans="1:4" x14ac:dyDescent="0.2">
      <c r="A1377" s="158"/>
      <c r="D1377" s="138"/>
    </row>
    <row r="1378" spans="1:4" x14ac:dyDescent="0.2">
      <c r="A1378" s="158"/>
      <c r="D1378" s="138"/>
    </row>
    <row r="1379" spans="1:4" x14ac:dyDescent="0.2">
      <c r="A1379" s="158"/>
      <c r="D1379" s="138"/>
    </row>
    <row r="1380" spans="1:4" x14ac:dyDescent="0.2">
      <c r="A1380" s="158"/>
      <c r="D1380" s="138"/>
    </row>
    <row r="1381" spans="1:4" x14ac:dyDescent="0.2">
      <c r="A1381" s="158"/>
      <c r="D1381" s="138"/>
    </row>
    <row r="1382" spans="1:4" x14ac:dyDescent="0.2">
      <c r="A1382" s="158"/>
      <c r="D1382" s="138"/>
    </row>
    <row r="1383" spans="1:4" x14ac:dyDescent="0.2">
      <c r="A1383" s="158"/>
      <c r="D1383" s="138"/>
    </row>
    <row r="1384" spans="1:4" x14ac:dyDescent="0.2">
      <c r="A1384" s="158"/>
      <c r="D1384" s="138"/>
    </row>
    <row r="1385" spans="1:4" x14ac:dyDescent="0.2">
      <c r="A1385" s="158"/>
      <c r="D1385" s="138"/>
    </row>
    <row r="1386" spans="1:4" x14ac:dyDescent="0.2">
      <c r="A1386" s="158"/>
      <c r="D1386" s="138"/>
    </row>
    <row r="1387" spans="1:4" x14ac:dyDescent="0.2">
      <c r="A1387" s="158"/>
      <c r="D1387" s="138"/>
    </row>
    <row r="1388" spans="1:4" x14ac:dyDescent="0.2">
      <c r="A1388" s="158"/>
      <c r="D1388" s="138"/>
    </row>
    <row r="1389" spans="1:4" x14ac:dyDescent="0.2">
      <c r="A1389" s="158"/>
      <c r="D1389" s="138"/>
    </row>
    <row r="1390" spans="1:4" x14ac:dyDescent="0.2">
      <c r="A1390" s="158"/>
      <c r="D1390" s="138"/>
    </row>
    <row r="1391" spans="1:4" x14ac:dyDescent="0.2">
      <c r="A1391" s="158"/>
      <c r="D1391" s="138"/>
    </row>
    <row r="1392" spans="1:4" x14ac:dyDescent="0.2">
      <c r="A1392" s="158"/>
      <c r="D1392" s="138"/>
    </row>
    <row r="1393" spans="1:4" x14ac:dyDescent="0.2">
      <c r="A1393" s="158"/>
      <c r="D1393" s="138"/>
    </row>
    <row r="1394" spans="1:4" x14ac:dyDescent="0.2">
      <c r="A1394" s="158"/>
      <c r="D1394" s="138"/>
    </row>
    <row r="1395" spans="1:4" x14ac:dyDescent="0.2">
      <c r="A1395" s="158"/>
      <c r="D1395" s="138"/>
    </row>
    <row r="1396" spans="1:4" x14ac:dyDescent="0.2">
      <c r="A1396" s="158"/>
      <c r="D1396" s="138"/>
    </row>
    <row r="1397" spans="1:4" x14ac:dyDescent="0.2">
      <c r="A1397" s="158"/>
      <c r="D1397" s="138"/>
    </row>
    <row r="1398" spans="1:4" x14ac:dyDescent="0.2">
      <c r="A1398" s="158"/>
      <c r="D1398" s="138"/>
    </row>
    <row r="1399" spans="1:4" x14ac:dyDescent="0.2">
      <c r="A1399" s="158"/>
      <c r="D1399" s="138"/>
    </row>
    <row r="1400" spans="1:4" x14ac:dyDescent="0.2">
      <c r="A1400" s="158"/>
      <c r="D1400" s="138"/>
    </row>
    <row r="1401" spans="1:4" x14ac:dyDescent="0.2">
      <c r="A1401" s="158"/>
      <c r="D1401" s="138"/>
    </row>
    <row r="1402" spans="1:4" x14ac:dyDescent="0.2">
      <c r="A1402" s="158"/>
      <c r="D1402" s="138"/>
    </row>
    <row r="1403" spans="1:4" x14ac:dyDescent="0.2">
      <c r="A1403" s="158"/>
      <c r="D1403" s="138"/>
    </row>
    <row r="1404" spans="1:4" x14ac:dyDescent="0.2">
      <c r="A1404" s="158"/>
      <c r="D1404" s="138"/>
    </row>
    <row r="1405" spans="1:4" x14ac:dyDescent="0.2">
      <c r="A1405" s="158"/>
      <c r="D1405" s="138"/>
    </row>
    <row r="1406" spans="1:4" x14ac:dyDescent="0.2">
      <c r="A1406" s="158"/>
      <c r="D1406" s="138"/>
    </row>
    <row r="1407" spans="1:4" x14ac:dyDescent="0.2">
      <c r="A1407" s="158"/>
      <c r="D1407" s="138"/>
    </row>
    <row r="1408" spans="1:4" x14ac:dyDescent="0.2">
      <c r="A1408" s="158"/>
      <c r="D1408" s="138"/>
    </row>
    <row r="1409" spans="1:4" x14ac:dyDescent="0.2">
      <c r="A1409" s="158"/>
      <c r="D1409" s="138"/>
    </row>
    <row r="1410" spans="1:4" x14ac:dyDescent="0.2">
      <c r="A1410" s="158"/>
      <c r="D1410" s="138"/>
    </row>
    <row r="1411" spans="1:4" x14ac:dyDescent="0.2">
      <c r="A1411" s="158"/>
      <c r="D1411" s="138"/>
    </row>
    <row r="1412" spans="1:4" x14ac:dyDescent="0.2">
      <c r="A1412" s="158"/>
      <c r="D1412" s="138"/>
    </row>
    <row r="1413" spans="1:4" x14ac:dyDescent="0.2">
      <c r="A1413" s="158"/>
      <c r="D1413" s="138"/>
    </row>
    <row r="1414" spans="1:4" x14ac:dyDescent="0.2">
      <c r="A1414" s="158"/>
      <c r="D1414" s="138"/>
    </row>
    <row r="1415" spans="1:4" x14ac:dyDescent="0.2">
      <c r="A1415" s="158"/>
      <c r="D1415" s="138"/>
    </row>
    <row r="1416" spans="1:4" x14ac:dyDescent="0.2">
      <c r="A1416" s="158"/>
      <c r="D1416" s="138"/>
    </row>
    <row r="1417" spans="1:4" x14ac:dyDescent="0.2">
      <c r="A1417" s="158"/>
      <c r="D1417" s="138"/>
    </row>
    <row r="1418" spans="1:4" x14ac:dyDescent="0.2">
      <c r="A1418" s="158"/>
      <c r="D1418" s="138"/>
    </row>
    <row r="1419" spans="1:4" x14ac:dyDescent="0.2">
      <c r="A1419" s="158"/>
      <c r="D1419" s="138"/>
    </row>
    <row r="1420" spans="1:4" x14ac:dyDescent="0.2">
      <c r="A1420" s="158"/>
      <c r="D1420" s="138"/>
    </row>
    <row r="1421" spans="1:4" x14ac:dyDescent="0.2">
      <c r="A1421" s="158"/>
      <c r="D1421" s="138"/>
    </row>
    <row r="1422" spans="1:4" x14ac:dyDescent="0.2">
      <c r="A1422" s="158"/>
      <c r="D1422" s="138"/>
    </row>
    <row r="1423" spans="1:4" x14ac:dyDescent="0.2">
      <c r="A1423" s="158"/>
      <c r="D1423" s="138"/>
    </row>
    <row r="1424" spans="1:4" x14ac:dyDescent="0.2">
      <c r="A1424" s="158"/>
      <c r="D1424" s="138"/>
    </row>
    <row r="1425" spans="1:4" x14ac:dyDescent="0.2">
      <c r="A1425" s="158"/>
      <c r="D1425" s="138"/>
    </row>
    <row r="1426" spans="1:4" x14ac:dyDescent="0.2">
      <c r="A1426" s="158"/>
      <c r="D1426" s="138"/>
    </row>
    <row r="1427" spans="1:4" x14ac:dyDescent="0.2">
      <c r="A1427" s="158"/>
      <c r="D1427" s="138"/>
    </row>
    <row r="1428" spans="1:4" x14ac:dyDescent="0.2">
      <c r="A1428" s="158"/>
      <c r="D1428" s="138"/>
    </row>
    <row r="1429" spans="1:4" x14ac:dyDescent="0.2">
      <c r="A1429" s="158"/>
      <c r="D1429" s="138"/>
    </row>
    <row r="1430" spans="1:4" x14ac:dyDescent="0.2">
      <c r="A1430" s="158"/>
      <c r="D1430" s="138"/>
    </row>
    <row r="1431" spans="1:4" x14ac:dyDescent="0.2">
      <c r="A1431" s="158"/>
      <c r="D1431" s="138"/>
    </row>
    <row r="1432" spans="1:4" x14ac:dyDescent="0.2">
      <c r="A1432" s="158"/>
      <c r="D1432" s="138"/>
    </row>
    <row r="1433" spans="1:4" x14ac:dyDescent="0.2">
      <c r="A1433" s="158"/>
      <c r="D1433" s="138"/>
    </row>
    <row r="1434" spans="1:4" x14ac:dyDescent="0.2">
      <c r="A1434" s="158"/>
      <c r="D1434" s="138"/>
    </row>
    <row r="1435" spans="1:4" x14ac:dyDescent="0.2">
      <c r="A1435" s="158"/>
      <c r="D1435" s="138"/>
    </row>
    <row r="1436" spans="1:4" x14ac:dyDescent="0.2">
      <c r="A1436" s="158"/>
      <c r="D1436" s="138"/>
    </row>
    <row r="1437" spans="1:4" x14ac:dyDescent="0.2">
      <c r="A1437" s="158"/>
      <c r="D1437" s="138"/>
    </row>
    <row r="1438" spans="1:4" x14ac:dyDescent="0.2">
      <c r="A1438" s="158"/>
      <c r="D1438" s="138"/>
    </row>
    <row r="1439" spans="1:4" x14ac:dyDescent="0.2">
      <c r="A1439" s="158"/>
      <c r="D1439" s="138"/>
    </row>
    <row r="1440" spans="1:4" x14ac:dyDescent="0.2">
      <c r="A1440" s="158"/>
      <c r="D1440" s="138"/>
    </row>
    <row r="1441" spans="1:4" x14ac:dyDescent="0.2">
      <c r="A1441" s="158"/>
      <c r="D1441" s="138"/>
    </row>
    <row r="1442" spans="1:4" x14ac:dyDescent="0.2">
      <c r="A1442" s="158"/>
      <c r="D1442" s="138"/>
    </row>
    <row r="1443" spans="1:4" x14ac:dyDescent="0.2">
      <c r="A1443" s="158"/>
      <c r="D1443" s="138"/>
    </row>
    <row r="1444" spans="1:4" x14ac:dyDescent="0.2">
      <c r="A1444" s="158"/>
      <c r="D1444" s="138"/>
    </row>
    <row r="1445" spans="1:4" x14ac:dyDescent="0.2">
      <c r="A1445" s="158"/>
      <c r="D1445" s="138"/>
    </row>
    <row r="1446" spans="1:4" x14ac:dyDescent="0.2">
      <c r="A1446" s="158"/>
      <c r="D1446" s="138"/>
    </row>
    <row r="1447" spans="1:4" x14ac:dyDescent="0.2">
      <c r="A1447" s="158"/>
      <c r="D1447" s="138"/>
    </row>
    <row r="1448" spans="1:4" x14ac:dyDescent="0.2">
      <c r="A1448" s="158"/>
      <c r="D1448" s="138"/>
    </row>
    <row r="1449" spans="1:4" x14ac:dyDescent="0.2">
      <c r="A1449" s="158"/>
      <c r="D1449" s="138"/>
    </row>
    <row r="1450" spans="1:4" x14ac:dyDescent="0.2">
      <c r="A1450" s="158"/>
      <c r="D1450" s="138"/>
    </row>
    <row r="1451" spans="1:4" x14ac:dyDescent="0.2">
      <c r="A1451" s="158"/>
      <c r="D1451" s="138"/>
    </row>
    <row r="1452" spans="1:4" x14ac:dyDescent="0.2">
      <c r="A1452" s="158"/>
      <c r="D1452" s="138"/>
    </row>
    <row r="1453" spans="1:4" x14ac:dyDescent="0.2">
      <c r="A1453" s="158"/>
      <c r="D1453" s="138"/>
    </row>
    <row r="1454" spans="1:4" x14ac:dyDescent="0.2">
      <c r="A1454" s="158"/>
      <c r="D1454" s="138"/>
    </row>
    <row r="1455" spans="1:4" x14ac:dyDescent="0.2">
      <c r="A1455" s="158"/>
      <c r="D1455" s="138"/>
    </row>
    <row r="1456" spans="1:4" x14ac:dyDescent="0.2">
      <c r="A1456" s="158"/>
      <c r="D1456" s="138"/>
    </row>
    <row r="1457" spans="1:4" x14ac:dyDescent="0.2">
      <c r="A1457" s="158"/>
      <c r="D1457" s="138"/>
    </row>
    <row r="1458" spans="1:4" x14ac:dyDescent="0.2">
      <c r="A1458" s="158"/>
      <c r="D1458" s="138"/>
    </row>
    <row r="1459" spans="1:4" x14ac:dyDescent="0.2">
      <c r="A1459" s="158"/>
      <c r="D1459" s="138"/>
    </row>
    <row r="1460" spans="1:4" x14ac:dyDescent="0.2">
      <c r="A1460" s="158"/>
      <c r="D1460" s="138"/>
    </row>
    <row r="1461" spans="1:4" x14ac:dyDescent="0.2">
      <c r="A1461" s="158"/>
      <c r="D1461" s="138"/>
    </row>
    <row r="1462" spans="1:4" x14ac:dyDescent="0.2">
      <c r="A1462" s="158"/>
      <c r="D1462" s="138"/>
    </row>
    <row r="1463" spans="1:4" x14ac:dyDescent="0.2">
      <c r="A1463" s="158"/>
      <c r="D1463" s="138"/>
    </row>
    <row r="1464" spans="1:4" x14ac:dyDescent="0.2">
      <c r="A1464" s="158"/>
      <c r="D1464" s="138"/>
    </row>
    <row r="1465" spans="1:4" x14ac:dyDescent="0.2">
      <c r="A1465" s="158"/>
      <c r="D1465" s="138"/>
    </row>
    <row r="1466" spans="1:4" x14ac:dyDescent="0.2">
      <c r="A1466" s="158"/>
      <c r="D1466" s="138"/>
    </row>
    <row r="1467" spans="1:4" x14ac:dyDescent="0.2">
      <c r="A1467" s="158"/>
      <c r="D1467" s="138"/>
    </row>
    <row r="1468" spans="1:4" x14ac:dyDescent="0.2">
      <c r="A1468" s="158"/>
      <c r="D1468" s="138"/>
    </row>
    <row r="1469" spans="1:4" x14ac:dyDescent="0.2">
      <c r="A1469" s="158"/>
      <c r="D1469" s="138"/>
    </row>
    <row r="1470" spans="1:4" x14ac:dyDescent="0.2">
      <c r="A1470" s="158"/>
      <c r="D1470" s="138"/>
    </row>
    <row r="1471" spans="1:4" x14ac:dyDescent="0.2">
      <c r="A1471" s="158"/>
      <c r="D1471" s="138"/>
    </row>
    <row r="1472" spans="1:4" x14ac:dyDescent="0.2">
      <c r="A1472" s="158"/>
      <c r="D1472" s="138"/>
    </row>
    <row r="1473" spans="1:4" x14ac:dyDescent="0.2">
      <c r="A1473" s="158"/>
      <c r="D1473" s="138"/>
    </row>
    <row r="1474" spans="1:4" x14ac:dyDescent="0.2">
      <c r="A1474" s="158"/>
      <c r="D1474" s="138"/>
    </row>
    <row r="1475" spans="1:4" x14ac:dyDescent="0.2">
      <c r="A1475" s="158"/>
      <c r="D1475" s="138"/>
    </row>
    <row r="1476" spans="1:4" x14ac:dyDescent="0.2">
      <c r="A1476" s="158"/>
      <c r="D1476" s="138"/>
    </row>
    <row r="1477" spans="1:4" x14ac:dyDescent="0.2">
      <c r="A1477" s="158"/>
      <c r="D1477" s="138"/>
    </row>
    <row r="1478" spans="1:4" x14ac:dyDescent="0.2">
      <c r="A1478" s="158"/>
      <c r="D1478" s="138"/>
    </row>
    <row r="1479" spans="1:4" x14ac:dyDescent="0.2">
      <c r="A1479" s="158"/>
      <c r="D1479" s="138"/>
    </row>
    <row r="1480" spans="1:4" x14ac:dyDescent="0.2">
      <c r="A1480" s="158"/>
      <c r="D1480" s="138"/>
    </row>
    <row r="1481" spans="1:4" x14ac:dyDescent="0.2">
      <c r="A1481" s="158"/>
      <c r="D1481" s="138"/>
    </row>
    <row r="1482" spans="1:4" x14ac:dyDescent="0.2">
      <c r="A1482" s="158"/>
      <c r="D1482" s="138"/>
    </row>
    <row r="1483" spans="1:4" x14ac:dyDescent="0.2">
      <c r="A1483" s="158"/>
      <c r="D1483" s="138"/>
    </row>
    <row r="1484" spans="1:4" x14ac:dyDescent="0.2">
      <c r="A1484" s="158"/>
      <c r="D1484" s="138"/>
    </row>
    <row r="1485" spans="1:4" x14ac:dyDescent="0.2">
      <c r="A1485" s="158"/>
      <c r="D1485" s="138"/>
    </row>
    <row r="1486" spans="1:4" x14ac:dyDescent="0.2">
      <c r="A1486" s="158"/>
      <c r="D1486" s="138"/>
    </row>
    <row r="1487" spans="1:4" x14ac:dyDescent="0.2">
      <c r="A1487" s="158"/>
      <c r="D1487" s="138"/>
    </row>
    <row r="1488" spans="1:4" x14ac:dyDescent="0.2">
      <c r="A1488" s="158"/>
      <c r="D1488" s="138"/>
    </row>
    <row r="1489" spans="1:4" x14ac:dyDescent="0.2">
      <c r="A1489" s="158"/>
      <c r="D1489" s="138"/>
    </row>
    <row r="1490" spans="1:4" x14ac:dyDescent="0.2">
      <c r="A1490" s="158"/>
      <c r="D1490" s="138"/>
    </row>
    <row r="1491" spans="1:4" x14ac:dyDescent="0.2">
      <c r="A1491" s="158"/>
      <c r="D1491" s="138"/>
    </row>
    <row r="1492" spans="1:4" x14ac:dyDescent="0.2">
      <c r="A1492" s="158"/>
      <c r="D1492" s="138"/>
    </row>
    <row r="1493" spans="1:4" x14ac:dyDescent="0.2">
      <c r="A1493" s="158"/>
      <c r="D1493" s="138"/>
    </row>
    <row r="1494" spans="1:4" x14ac:dyDescent="0.2">
      <c r="A1494" s="158"/>
      <c r="D1494" s="138"/>
    </row>
    <row r="1495" spans="1:4" x14ac:dyDescent="0.2">
      <c r="A1495" s="158"/>
      <c r="D1495" s="138"/>
    </row>
    <row r="1496" spans="1:4" x14ac:dyDescent="0.2">
      <c r="A1496" s="158"/>
      <c r="D1496" s="138"/>
    </row>
    <row r="1497" spans="1:4" x14ac:dyDescent="0.2">
      <c r="A1497" s="158"/>
      <c r="D1497" s="138"/>
    </row>
    <row r="1498" spans="1:4" x14ac:dyDescent="0.2">
      <c r="A1498" s="158"/>
      <c r="D1498" s="138"/>
    </row>
    <row r="1499" spans="1:4" x14ac:dyDescent="0.2">
      <c r="A1499" s="158"/>
      <c r="D1499" s="138"/>
    </row>
    <row r="1500" spans="1:4" x14ac:dyDescent="0.2">
      <c r="A1500" s="158"/>
      <c r="D1500" s="138"/>
    </row>
    <row r="1501" spans="1:4" x14ac:dyDescent="0.2">
      <c r="A1501" s="158"/>
      <c r="D1501" s="138"/>
    </row>
    <row r="1502" spans="1:4" x14ac:dyDescent="0.2">
      <c r="A1502" s="158"/>
      <c r="D1502" s="138"/>
    </row>
    <row r="1503" spans="1:4" x14ac:dyDescent="0.2">
      <c r="A1503" s="158"/>
      <c r="D1503" s="138"/>
    </row>
    <row r="1504" spans="1:4" x14ac:dyDescent="0.2">
      <c r="A1504" s="158"/>
      <c r="D1504" s="138"/>
    </row>
    <row r="1505" spans="1:4" x14ac:dyDescent="0.2">
      <c r="A1505" s="158"/>
      <c r="D1505" s="138"/>
    </row>
    <row r="1506" spans="1:4" x14ac:dyDescent="0.2">
      <c r="A1506" s="158"/>
      <c r="D1506" s="138"/>
    </row>
    <row r="1507" spans="1:4" x14ac:dyDescent="0.2">
      <c r="A1507" s="158"/>
      <c r="D1507" s="138"/>
    </row>
    <row r="1508" spans="1:4" x14ac:dyDescent="0.2">
      <c r="A1508" s="158"/>
      <c r="D1508" s="138"/>
    </row>
    <row r="1509" spans="1:4" x14ac:dyDescent="0.2">
      <c r="A1509" s="158"/>
      <c r="D1509" s="138"/>
    </row>
    <row r="1510" spans="1:4" x14ac:dyDescent="0.2">
      <c r="A1510" s="158"/>
      <c r="D1510" s="138"/>
    </row>
    <row r="1511" spans="1:4" x14ac:dyDescent="0.2">
      <c r="A1511" s="158"/>
      <c r="D1511" s="138"/>
    </row>
    <row r="1512" spans="1:4" x14ac:dyDescent="0.2">
      <c r="A1512" s="158"/>
      <c r="D1512" s="138"/>
    </row>
    <row r="1513" spans="1:4" x14ac:dyDescent="0.2">
      <c r="A1513" s="158"/>
      <c r="D1513" s="138"/>
    </row>
    <row r="1514" spans="1:4" x14ac:dyDescent="0.2">
      <c r="A1514" s="158"/>
      <c r="D1514" s="138"/>
    </row>
    <row r="1515" spans="1:4" x14ac:dyDescent="0.2">
      <c r="A1515" s="158"/>
      <c r="D1515" s="138"/>
    </row>
    <row r="1516" spans="1:4" x14ac:dyDescent="0.2">
      <c r="A1516" s="158"/>
      <c r="D1516" s="138"/>
    </row>
    <row r="1517" spans="1:4" x14ac:dyDescent="0.2">
      <c r="A1517" s="158"/>
      <c r="D1517" s="138"/>
    </row>
    <row r="1518" spans="1:4" x14ac:dyDescent="0.2">
      <c r="A1518" s="158"/>
      <c r="D1518" s="138"/>
    </row>
    <row r="1519" spans="1:4" x14ac:dyDescent="0.2">
      <c r="A1519" s="158"/>
      <c r="D1519" s="138"/>
    </row>
    <row r="1520" spans="1:4" x14ac:dyDescent="0.2">
      <c r="A1520" s="158"/>
      <c r="D1520" s="138"/>
    </row>
    <row r="1521" spans="1:4" x14ac:dyDescent="0.2">
      <c r="A1521" s="158"/>
      <c r="D1521" s="138"/>
    </row>
    <row r="1522" spans="1:4" x14ac:dyDescent="0.2">
      <c r="A1522" s="158"/>
      <c r="D1522" s="138"/>
    </row>
    <row r="1523" spans="1:4" x14ac:dyDescent="0.2">
      <c r="A1523" s="158"/>
      <c r="D1523" s="138"/>
    </row>
    <row r="1524" spans="1:4" x14ac:dyDescent="0.2">
      <c r="A1524" s="158"/>
      <c r="D1524" s="138"/>
    </row>
    <row r="1525" spans="1:4" x14ac:dyDescent="0.2">
      <c r="A1525" s="158"/>
      <c r="D1525" s="138"/>
    </row>
    <row r="1526" spans="1:4" x14ac:dyDescent="0.2">
      <c r="A1526" s="158"/>
      <c r="D1526" s="138"/>
    </row>
    <row r="1527" spans="1:4" x14ac:dyDescent="0.2">
      <c r="A1527" s="158"/>
      <c r="D1527" s="138"/>
    </row>
    <row r="1528" spans="1:4" x14ac:dyDescent="0.2">
      <c r="A1528" s="158"/>
      <c r="D1528" s="138"/>
    </row>
    <row r="1529" spans="1:4" x14ac:dyDescent="0.2">
      <c r="A1529" s="158"/>
      <c r="D1529" s="138"/>
    </row>
    <row r="1530" spans="1:4" x14ac:dyDescent="0.2">
      <c r="A1530" s="158"/>
      <c r="D1530" s="138"/>
    </row>
    <row r="1531" spans="1:4" x14ac:dyDescent="0.2">
      <c r="A1531" s="158"/>
      <c r="D1531" s="138"/>
    </row>
    <row r="1532" spans="1:4" x14ac:dyDescent="0.2">
      <c r="A1532" s="158"/>
      <c r="D1532" s="138"/>
    </row>
    <row r="1533" spans="1:4" x14ac:dyDescent="0.2">
      <c r="A1533" s="158"/>
      <c r="D1533" s="138"/>
    </row>
    <row r="1534" spans="1:4" x14ac:dyDescent="0.2">
      <c r="A1534" s="158"/>
      <c r="D1534" s="138"/>
    </row>
    <row r="1535" spans="1:4" x14ac:dyDescent="0.2">
      <c r="A1535" s="158"/>
      <c r="D1535" s="138"/>
    </row>
    <row r="1536" spans="1:4" x14ac:dyDescent="0.2">
      <c r="A1536" s="158"/>
      <c r="D1536" s="138"/>
    </row>
    <row r="1537" spans="1:4" x14ac:dyDescent="0.2">
      <c r="A1537" s="158"/>
      <c r="D1537" s="138"/>
    </row>
    <row r="1538" spans="1:4" x14ac:dyDescent="0.2">
      <c r="A1538" s="158"/>
      <c r="D1538" s="138"/>
    </row>
    <row r="1539" spans="1:4" x14ac:dyDescent="0.2">
      <c r="A1539" s="158"/>
      <c r="D1539" s="138"/>
    </row>
    <row r="1540" spans="1:4" x14ac:dyDescent="0.2">
      <c r="A1540" s="158"/>
      <c r="D1540" s="138"/>
    </row>
    <row r="1541" spans="1:4" x14ac:dyDescent="0.2">
      <c r="A1541" s="158"/>
      <c r="D1541" s="138"/>
    </row>
    <row r="1542" spans="1:4" x14ac:dyDescent="0.2">
      <c r="A1542" s="158"/>
      <c r="D1542" s="138"/>
    </row>
    <row r="1543" spans="1:4" x14ac:dyDescent="0.2">
      <c r="A1543" s="158"/>
      <c r="D1543" s="138"/>
    </row>
    <row r="1544" spans="1:4" x14ac:dyDescent="0.2">
      <c r="A1544" s="158"/>
      <c r="D1544" s="138"/>
    </row>
    <row r="1545" spans="1:4" x14ac:dyDescent="0.2">
      <c r="A1545" s="158"/>
      <c r="D1545" s="138"/>
    </row>
    <row r="1546" spans="1:4" x14ac:dyDescent="0.2">
      <c r="A1546" s="158"/>
      <c r="D1546" s="138"/>
    </row>
    <row r="1547" spans="1:4" x14ac:dyDescent="0.2">
      <c r="A1547" s="158"/>
      <c r="D1547" s="138"/>
    </row>
    <row r="1548" spans="1:4" x14ac:dyDescent="0.2">
      <c r="A1548" s="158"/>
      <c r="D1548" s="138"/>
    </row>
    <row r="1549" spans="1:4" x14ac:dyDescent="0.2">
      <c r="A1549" s="158"/>
      <c r="D1549" s="138"/>
    </row>
    <row r="1550" spans="1:4" x14ac:dyDescent="0.2">
      <c r="A1550" s="158"/>
      <c r="D1550" s="138"/>
    </row>
    <row r="1551" spans="1:4" x14ac:dyDescent="0.2">
      <c r="A1551" s="158"/>
      <c r="D1551" s="138"/>
    </row>
    <row r="1552" spans="1:4" x14ac:dyDescent="0.2">
      <c r="A1552" s="158"/>
      <c r="D1552" s="138"/>
    </row>
    <row r="1553" spans="1:4" x14ac:dyDescent="0.2">
      <c r="A1553" s="158"/>
      <c r="D1553" s="138"/>
    </row>
    <row r="1554" spans="1:4" x14ac:dyDescent="0.2">
      <c r="A1554" s="158"/>
      <c r="D1554" s="138"/>
    </row>
    <row r="1555" spans="1:4" x14ac:dyDescent="0.2">
      <c r="A1555" s="158"/>
      <c r="D1555" s="138"/>
    </row>
    <row r="1556" spans="1:4" x14ac:dyDescent="0.2">
      <c r="A1556" s="158"/>
      <c r="D1556" s="138"/>
    </row>
    <row r="1557" spans="1:4" x14ac:dyDescent="0.2">
      <c r="A1557" s="158"/>
      <c r="D1557" s="138"/>
    </row>
    <row r="1558" spans="1:4" x14ac:dyDescent="0.2">
      <c r="A1558" s="158"/>
      <c r="D1558" s="138"/>
    </row>
    <row r="1559" spans="1:4" x14ac:dyDescent="0.2">
      <c r="A1559" s="158"/>
      <c r="D1559" s="138"/>
    </row>
    <row r="1560" spans="1:4" x14ac:dyDescent="0.2">
      <c r="A1560" s="158"/>
      <c r="D1560" s="138"/>
    </row>
    <row r="1561" spans="1:4" x14ac:dyDescent="0.2">
      <c r="A1561" s="158"/>
      <c r="D1561" s="138"/>
    </row>
    <row r="1562" spans="1:4" x14ac:dyDescent="0.2">
      <c r="A1562" s="158"/>
      <c r="D1562" s="138"/>
    </row>
    <row r="1563" spans="1:4" x14ac:dyDescent="0.2">
      <c r="A1563" s="158"/>
      <c r="D1563" s="138"/>
    </row>
    <row r="1564" spans="1:4" x14ac:dyDescent="0.2">
      <c r="A1564" s="158"/>
      <c r="D1564" s="138"/>
    </row>
    <row r="1565" spans="1:4" x14ac:dyDescent="0.2">
      <c r="A1565" s="158"/>
      <c r="D1565" s="138"/>
    </row>
    <row r="1566" spans="1:4" x14ac:dyDescent="0.2">
      <c r="A1566" s="158"/>
      <c r="D1566" s="138"/>
    </row>
    <row r="1567" spans="1:4" x14ac:dyDescent="0.2">
      <c r="A1567" s="158"/>
      <c r="D1567" s="138"/>
    </row>
    <row r="1568" spans="1:4" x14ac:dyDescent="0.2">
      <c r="A1568" s="158"/>
      <c r="D1568" s="138"/>
    </row>
    <row r="1569" spans="1:4" x14ac:dyDescent="0.2">
      <c r="A1569" s="158"/>
      <c r="D1569" s="138"/>
    </row>
    <row r="1570" spans="1:4" x14ac:dyDescent="0.2">
      <c r="A1570" s="158"/>
      <c r="D1570" s="138"/>
    </row>
    <row r="1571" spans="1:4" x14ac:dyDescent="0.2">
      <c r="A1571" s="158"/>
      <c r="D1571" s="138"/>
    </row>
    <row r="1572" spans="1:4" x14ac:dyDescent="0.2">
      <c r="A1572" s="158"/>
      <c r="D1572" s="138"/>
    </row>
    <row r="1573" spans="1:4" x14ac:dyDescent="0.2">
      <c r="A1573" s="158"/>
      <c r="D1573" s="138"/>
    </row>
    <row r="1574" spans="1:4" x14ac:dyDescent="0.2">
      <c r="A1574" s="158"/>
      <c r="D1574" s="138"/>
    </row>
    <row r="1575" spans="1:4" x14ac:dyDescent="0.2">
      <c r="A1575" s="158"/>
      <c r="D1575" s="138"/>
    </row>
    <row r="1576" spans="1:4" x14ac:dyDescent="0.2">
      <c r="A1576" s="158"/>
      <c r="D1576" s="138"/>
    </row>
    <row r="1577" spans="1:4" x14ac:dyDescent="0.2">
      <c r="A1577" s="158"/>
      <c r="D1577" s="138"/>
    </row>
    <row r="1578" spans="1:4" x14ac:dyDescent="0.2">
      <c r="A1578" s="158"/>
      <c r="D1578" s="138"/>
    </row>
    <row r="1579" spans="1:4" x14ac:dyDescent="0.2">
      <c r="A1579" s="158"/>
      <c r="D1579" s="138"/>
    </row>
    <row r="1580" spans="1:4" x14ac:dyDescent="0.2">
      <c r="A1580" s="158"/>
      <c r="D1580" s="138"/>
    </row>
    <row r="1581" spans="1:4" x14ac:dyDescent="0.2">
      <c r="A1581" s="158"/>
      <c r="D1581" s="138"/>
    </row>
    <row r="1582" spans="1:4" x14ac:dyDescent="0.2">
      <c r="A1582" s="158"/>
      <c r="D1582" s="138"/>
    </row>
    <row r="1583" spans="1:4" x14ac:dyDescent="0.2">
      <c r="A1583" s="158"/>
      <c r="D1583" s="138"/>
    </row>
    <row r="1584" spans="1:4" x14ac:dyDescent="0.2">
      <c r="A1584" s="158"/>
      <c r="D1584" s="138"/>
    </row>
    <row r="1585" spans="1:4" x14ac:dyDescent="0.2">
      <c r="A1585" s="158"/>
      <c r="D1585" s="138"/>
    </row>
    <row r="1586" spans="1:4" x14ac:dyDescent="0.2">
      <c r="A1586" s="158"/>
      <c r="D1586" s="138"/>
    </row>
    <row r="1587" spans="1:4" x14ac:dyDescent="0.2">
      <c r="A1587" s="158"/>
      <c r="D1587" s="138"/>
    </row>
    <row r="1588" spans="1:4" x14ac:dyDescent="0.2">
      <c r="A1588" s="158"/>
      <c r="D1588" s="138"/>
    </row>
    <row r="1589" spans="1:4" x14ac:dyDescent="0.2">
      <c r="A1589" s="158"/>
      <c r="D1589" s="138"/>
    </row>
    <row r="1590" spans="1:4" x14ac:dyDescent="0.2">
      <c r="A1590" s="158"/>
      <c r="D1590" s="138"/>
    </row>
    <row r="1591" spans="1:4" x14ac:dyDescent="0.2">
      <c r="A1591" s="158"/>
      <c r="D1591" s="138"/>
    </row>
    <row r="1592" spans="1:4" x14ac:dyDescent="0.2">
      <c r="A1592" s="158"/>
      <c r="D1592" s="138"/>
    </row>
    <row r="1593" spans="1:4" x14ac:dyDescent="0.2">
      <c r="A1593" s="158"/>
      <c r="D1593" s="138"/>
    </row>
    <row r="1594" spans="1:4" x14ac:dyDescent="0.2">
      <c r="A1594" s="158"/>
      <c r="D1594" s="138"/>
    </row>
    <row r="1595" spans="1:4" x14ac:dyDescent="0.2">
      <c r="A1595" s="158"/>
      <c r="D1595" s="138"/>
    </row>
    <row r="1596" spans="1:4" x14ac:dyDescent="0.2">
      <c r="A1596" s="158"/>
      <c r="D1596" s="138"/>
    </row>
    <row r="1597" spans="1:4" x14ac:dyDescent="0.2">
      <c r="A1597" s="158"/>
      <c r="D1597" s="138"/>
    </row>
    <row r="1598" spans="1:4" x14ac:dyDescent="0.2">
      <c r="A1598" s="158"/>
      <c r="D1598" s="138"/>
    </row>
    <row r="1599" spans="1:4" x14ac:dyDescent="0.2">
      <c r="A1599" s="158"/>
      <c r="D1599" s="138"/>
    </row>
    <row r="1600" spans="1:4" x14ac:dyDescent="0.2">
      <c r="A1600" s="158"/>
      <c r="D1600" s="138"/>
    </row>
    <row r="1601" spans="1:4" x14ac:dyDescent="0.2">
      <c r="A1601" s="158"/>
      <c r="D1601" s="138"/>
    </row>
    <row r="1602" spans="1:4" x14ac:dyDescent="0.2">
      <c r="A1602" s="158"/>
      <c r="D1602" s="138"/>
    </row>
    <row r="1603" spans="1:4" x14ac:dyDescent="0.2">
      <c r="A1603" s="158"/>
      <c r="D1603" s="138"/>
    </row>
    <row r="1604" spans="1:4" x14ac:dyDescent="0.2">
      <c r="A1604" s="158"/>
      <c r="D1604" s="138"/>
    </row>
    <row r="1605" spans="1:4" x14ac:dyDescent="0.2">
      <c r="A1605" s="158"/>
      <c r="D1605" s="138"/>
    </row>
    <row r="1606" spans="1:4" x14ac:dyDescent="0.2">
      <c r="A1606" s="158"/>
      <c r="D1606" s="138"/>
    </row>
    <row r="1607" spans="1:4" x14ac:dyDescent="0.2">
      <c r="A1607" s="158"/>
      <c r="D1607" s="138"/>
    </row>
    <row r="1608" spans="1:4" x14ac:dyDescent="0.2">
      <c r="A1608" s="158"/>
      <c r="D1608" s="138"/>
    </row>
    <row r="1609" spans="1:4" x14ac:dyDescent="0.2">
      <c r="A1609" s="158"/>
      <c r="D1609" s="138"/>
    </row>
    <row r="1610" spans="1:4" x14ac:dyDescent="0.2">
      <c r="A1610" s="158"/>
      <c r="D1610" s="138"/>
    </row>
    <row r="1611" spans="1:4" x14ac:dyDescent="0.2">
      <c r="A1611" s="158"/>
      <c r="D1611" s="138"/>
    </row>
    <row r="1612" spans="1:4" x14ac:dyDescent="0.2">
      <c r="A1612" s="158"/>
      <c r="D1612" s="138"/>
    </row>
    <row r="1613" spans="1:4" x14ac:dyDescent="0.2">
      <c r="A1613" s="158"/>
      <c r="D1613" s="138"/>
    </row>
    <row r="1614" spans="1:4" x14ac:dyDescent="0.2">
      <c r="A1614" s="158"/>
      <c r="D1614" s="138"/>
    </row>
    <row r="1615" spans="1:4" x14ac:dyDescent="0.2">
      <c r="A1615" s="158"/>
      <c r="D1615" s="138"/>
    </row>
    <row r="1616" spans="1:4" x14ac:dyDescent="0.2">
      <c r="A1616" s="158"/>
      <c r="D1616" s="138"/>
    </row>
    <row r="1617" spans="1:4" x14ac:dyDescent="0.2">
      <c r="A1617" s="158"/>
      <c r="D1617" s="138"/>
    </row>
    <row r="1618" spans="1:4" x14ac:dyDescent="0.2">
      <c r="A1618" s="158"/>
      <c r="D1618" s="138"/>
    </row>
    <row r="1619" spans="1:4" x14ac:dyDescent="0.2">
      <c r="A1619" s="158"/>
      <c r="D1619" s="138"/>
    </row>
    <row r="1620" spans="1:4" x14ac:dyDescent="0.2">
      <c r="A1620" s="158"/>
      <c r="D1620" s="138"/>
    </row>
    <row r="1621" spans="1:4" x14ac:dyDescent="0.2">
      <c r="A1621" s="158"/>
      <c r="D1621" s="138"/>
    </row>
    <row r="1622" spans="1:4" x14ac:dyDescent="0.2">
      <c r="A1622" s="158"/>
      <c r="D1622" s="138"/>
    </row>
    <row r="1623" spans="1:4" x14ac:dyDescent="0.2">
      <c r="A1623" s="158"/>
      <c r="D1623" s="138"/>
    </row>
    <row r="1624" spans="1:4" x14ac:dyDescent="0.2">
      <c r="A1624" s="158"/>
      <c r="D1624" s="138"/>
    </row>
    <row r="1625" spans="1:4" x14ac:dyDescent="0.2">
      <c r="A1625" s="158"/>
      <c r="D1625" s="138"/>
    </row>
    <row r="1626" spans="1:4" x14ac:dyDescent="0.2">
      <c r="A1626" s="158"/>
      <c r="D1626" s="138"/>
    </row>
    <row r="1627" spans="1:4" x14ac:dyDescent="0.2">
      <c r="A1627" s="158"/>
      <c r="D1627" s="138"/>
    </row>
    <row r="1628" spans="1:4" x14ac:dyDescent="0.2">
      <c r="A1628" s="158"/>
      <c r="D1628" s="138"/>
    </row>
    <row r="1629" spans="1:4" x14ac:dyDescent="0.2">
      <c r="A1629" s="158"/>
      <c r="D1629" s="138"/>
    </row>
    <row r="1630" spans="1:4" x14ac:dyDescent="0.2">
      <c r="A1630" s="158"/>
      <c r="D1630" s="138"/>
    </row>
    <row r="1631" spans="1:4" x14ac:dyDescent="0.2">
      <c r="A1631" s="158"/>
      <c r="D1631" s="138"/>
    </row>
    <row r="1632" spans="1:4" x14ac:dyDescent="0.2">
      <c r="A1632" s="158"/>
      <c r="D1632" s="138"/>
    </row>
    <row r="1633" spans="1:4" x14ac:dyDescent="0.2">
      <c r="A1633" s="158"/>
      <c r="D1633" s="138"/>
    </row>
    <row r="1634" spans="1:4" x14ac:dyDescent="0.2">
      <c r="A1634" s="158"/>
      <c r="D1634" s="138"/>
    </row>
    <row r="1635" spans="1:4" x14ac:dyDescent="0.2">
      <c r="A1635" s="158"/>
      <c r="D1635" s="138"/>
    </row>
    <row r="1636" spans="1:4" x14ac:dyDescent="0.2">
      <c r="A1636" s="158"/>
      <c r="D1636" s="138"/>
    </row>
    <row r="1637" spans="1:4" x14ac:dyDescent="0.2">
      <c r="A1637" s="158"/>
      <c r="D1637" s="138"/>
    </row>
    <row r="1638" spans="1:4" x14ac:dyDescent="0.2">
      <c r="A1638" s="158"/>
      <c r="D1638" s="138"/>
    </row>
    <row r="1639" spans="1:4" x14ac:dyDescent="0.2">
      <c r="A1639" s="158"/>
      <c r="D1639" s="138"/>
    </row>
    <row r="1640" spans="1:4" x14ac:dyDescent="0.2">
      <c r="A1640" s="158"/>
      <c r="D1640" s="138"/>
    </row>
    <row r="1641" spans="1:4" x14ac:dyDescent="0.2">
      <c r="A1641" s="158"/>
      <c r="D1641" s="138"/>
    </row>
    <row r="1642" spans="1:4" x14ac:dyDescent="0.2">
      <c r="A1642" s="158"/>
      <c r="D1642" s="138"/>
    </row>
    <row r="1643" spans="1:4" x14ac:dyDescent="0.2">
      <c r="A1643" s="158"/>
      <c r="D1643" s="138"/>
    </row>
    <row r="1644" spans="1:4" x14ac:dyDescent="0.2">
      <c r="A1644" s="158"/>
      <c r="D1644" s="138"/>
    </row>
    <row r="1645" spans="1:4" x14ac:dyDescent="0.2">
      <c r="A1645" s="158"/>
      <c r="D1645" s="138"/>
    </row>
    <row r="1646" spans="1:4" x14ac:dyDescent="0.2">
      <c r="A1646" s="158"/>
      <c r="D1646" s="138"/>
    </row>
    <row r="1647" spans="1:4" x14ac:dyDescent="0.2">
      <c r="A1647" s="158"/>
      <c r="D1647" s="138"/>
    </row>
    <row r="1648" spans="1:4" x14ac:dyDescent="0.2">
      <c r="A1648" s="158"/>
      <c r="D1648" s="138"/>
    </row>
    <row r="1649" spans="1:4" x14ac:dyDescent="0.2">
      <c r="A1649" s="158"/>
      <c r="D1649" s="138"/>
    </row>
    <row r="1650" spans="1:4" x14ac:dyDescent="0.2">
      <c r="A1650" s="158"/>
      <c r="D1650" s="138"/>
    </row>
    <row r="1651" spans="1:4" x14ac:dyDescent="0.2">
      <c r="A1651" s="158"/>
      <c r="D1651" s="138"/>
    </row>
    <row r="1652" spans="1:4" x14ac:dyDescent="0.2">
      <c r="A1652" s="158"/>
      <c r="D1652" s="138"/>
    </row>
    <row r="1653" spans="1:4" x14ac:dyDescent="0.2">
      <c r="A1653" s="158"/>
      <c r="D1653" s="138"/>
    </row>
    <row r="1654" spans="1:4" x14ac:dyDescent="0.2">
      <c r="A1654" s="158"/>
      <c r="D1654" s="138"/>
    </row>
    <row r="1655" spans="1:4" x14ac:dyDescent="0.2">
      <c r="A1655" s="158"/>
      <c r="D1655" s="138"/>
    </row>
    <row r="1656" spans="1:4" x14ac:dyDescent="0.2">
      <c r="A1656" s="158"/>
      <c r="D1656" s="138"/>
    </row>
    <row r="1657" spans="1:4" x14ac:dyDescent="0.2">
      <c r="A1657" s="158"/>
      <c r="D1657" s="138"/>
    </row>
    <row r="1658" spans="1:4" x14ac:dyDescent="0.2">
      <c r="A1658" s="158"/>
      <c r="D1658" s="138"/>
    </row>
    <row r="1659" spans="1:4" x14ac:dyDescent="0.2">
      <c r="A1659" s="158"/>
      <c r="D1659" s="138"/>
    </row>
    <row r="1660" spans="1:4" x14ac:dyDescent="0.2">
      <c r="A1660" s="158"/>
      <c r="D1660" s="138"/>
    </row>
    <row r="1661" spans="1:4" x14ac:dyDescent="0.2">
      <c r="A1661" s="158"/>
      <c r="D1661" s="138"/>
    </row>
    <row r="1662" spans="1:4" x14ac:dyDescent="0.2">
      <c r="A1662" s="158"/>
      <c r="D1662" s="138"/>
    </row>
    <row r="1663" spans="1:4" x14ac:dyDescent="0.2">
      <c r="A1663" s="158"/>
      <c r="D1663" s="138"/>
    </row>
    <row r="1664" spans="1:4" x14ac:dyDescent="0.2">
      <c r="A1664" s="158"/>
      <c r="D1664" s="138"/>
    </row>
    <row r="1665" spans="1:4" x14ac:dyDescent="0.2">
      <c r="A1665" s="158"/>
      <c r="D1665" s="138"/>
    </row>
    <row r="1666" spans="1:4" x14ac:dyDescent="0.2">
      <c r="A1666" s="158"/>
      <c r="D1666" s="138"/>
    </row>
    <row r="1667" spans="1:4" x14ac:dyDescent="0.2">
      <c r="A1667" s="158"/>
      <c r="D1667" s="138"/>
    </row>
    <row r="1668" spans="1:4" x14ac:dyDescent="0.2">
      <c r="A1668" s="158"/>
      <c r="D1668" s="138"/>
    </row>
    <row r="1669" spans="1:4" x14ac:dyDescent="0.2">
      <c r="A1669" s="158"/>
      <c r="D1669" s="138"/>
    </row>
    <row r="1670" spans="1:4" x14ac:dyDescent="0.2">
      <c r="A1670" s="158"/>
      <c r="D1670" s="138"/>
    </row>
    <row r="1671" spans="1:4" x14ac:dyDescent="0.2">
      <c r="A1671" s="158"/>
      <c r="D1671" s="138"/>
    </row>
    <row r="1672" spans="1:4" x14ac:dyDescent="0.2">
      <c r="A1672" s="158"/>
      <c r="D1672" s="138"/>
    </row>
    <row r="1673" spans="1:4" x14ac:dyDescent="0.2">
      <c r="A1673" s="158"/>
      <c r="D1673" s="138"/>
    </row>
    <row r="1674" spans="1:4" x14ac:dyDescent="0.2">
      <c r="A1674" s="158"/>
      <c r="D1674" s="138"/>
    </row>
    <row r="1675" spans="1:4" x14ac:dyDescent="0.2">
      <c r="A1675" s="158"/>
      <c r="D1675" s="138"/>
    </row>
    <row r="1676" spans="1:4" x14ac:dyDescent="0.2">
      <c r="A1676" s="158"/>
      <c r="D1676" s="138"/>
    </row>
    <row r="1677" spans="1:4" x14ac:dyDescent="0.2">
      <c r="A1677" s="158"/>
      <c r="D1677" s="138"/>
    </row>
    <row r="1678" spans="1:4" x14ac:dyDescent="0.2">
      <c r="A1678" s="158"/>
      <c r="D1678" s="138"/>
    </row>
    <row r="1679" spans="1:4" x14ac:dyDescent="0.2">
      <c r="A1679" s="158"/>
      <c r="D1679" s="138"/>
    </row>
    <row r="1680" spans="1:4" x14ac:dyDescent="0.2">
      <c r="A1680" s="158"/>
      <c r="D1680" s="138"/>
    </row>
    <row r="1681" spans="1:4" x14ac:dyDescent="0.2">
      <c r="A1681" s="158"/>
      <c r="D1681" s="138"/>
    </row>
    <row r="1682" spans="1:4" x14ac:dyDescent="0.2">
      <c r="A1682" s="158"/>
      <c r="D1682" s="138"/>
    </row>
    <row r="1683" spans="1:4" x14ac:dyDescent="0.2">
      <c r="A1683" s="158"/>
      <c r="D1683" s="138"/>
    </row>
    <row r="1684" spans="1:4" x14ac:dyDescent="0.2">
      <c r="A1684" s="158"/>
      <c r="D1684" s="138"/>
    </row>
    <row r="1685" spans="1:4" x14ac:dyDescent="0.2">
      <c r="A1685" s="158"/>
      <c r="D1685" s="138"/>
    </row>
    <row r="1686" spans="1:4" x14ac:dyDescent="0.2">
      <c r="A1686" s="158"/>
      <c r="D1686" s="138"/>
    </row>
    <row r="1687" spans="1:4" x14ac:dyDescent="0.2">
      <c r="A1687" s="158"/>
      <c r="D1687" s="138"/>
    </row>
    <row r="1688" spans="1:4" x14ac:dyDescent="0.2">
      <c r="A1688" s="158"/>
      <c r="D1688" s="138"/>
    </row>
    <row r="1689" spans="1:4" x14ac:dyDescent="0.2">
      <c r="A1689" s="158"/>
      <c r="D1689" s="138"/>
    </row>
    <row r="1690" spans="1:4" x14ac:dyDescent="0.2">
      <c r="A1690" s="158"/>
      <c r="D1690" s="138"/>
    </row>
    <row r="1691" spans="1:4" x14ac:dyDescent="0.2">
      <c r="A1691" s="158"/>
      <c r="D1691" s="138"/>
    </row>
    <row r="1692" spans="1:4" x14ac:dyDescent="0.2">
      <c r="A1692" s="158"/>
      <c r="D1692" s="138"/>
    </row>
    <row r="1693" spans="1:4" x14ac:dyDescent="0.2">
      <c r="A1693" s="158"/>
      <c r="D1693" s="138"/>
    </row>
    <row r="1694" spans="1:4" x14ac:dyDescent="0.2">
      <c r="A1694" s="158"/>
      <c r="D1694" s="138"/>
    </row>
    <row r="1695" spans="1:4" x14ac:dyDescent="0.2">
      <c r="A1695" s="158"/>
      <c r="D1695" s="138"/>
    </row>
    <row r="1696" spans="1:4" x14ac:dyDescent="0.2">
      <c r="A1696" s="158"/>
      <c r="D1696" s="138"/>
    </row>
    <row r="1697" spans="1:4" x14ac:dyDescent="0.2">
      <c r="A1697" s="158"/>
      <c r="D1697" s="138"/>
    </row>
    <row r="1698" spans="1:4" x14ac:dyDescent="0.2">
      <c r="A1698" s="158"/>
      <c r="D1698" s="138"/>
    </row>
    <row r="1699" spans="1:4" x14ac:dyDescent="0.2">
      <c r="A1699" s="158"/>
      <c r="D1699" s="138"/>
    </row>
    <row r="1700" spans="1:4" x14ac:dyDescent="0.2">
      <c r="A1700" s="158"/>
      <c r="D1700" s="138"/>
    </row>
    <row r="1701" spans="1:4" x14ac:dyDescent="0.2">
      <c r="A1701" s="158"/>
      <c r="D1701" s="138"/>
    </row>
    <row r="1702" spans="1:4" x14ac:dyDescent="0.2">
      <c r="A1702" s="158"/>
      <c r="D1702" s="138"/>
    </row>
    <row r="1703" spans="1:4" x14ac:dyDescent="0.2">
      <c r="A1703" s="158"/>
      <c r="D1703" s="138"/>
    </row>
    <row r="1704" spans="1:4" x14ac:dyDescent="0.2">
      <c r="A1704" s="158"/>
      <c r="D1704" s="138"/>
    </row>
    <row r="1705" spans="1:4" x14ac:dyDescent="0.2">
      <c r="A1705" s="158"/>
      <c r="D1705" s="138"/>
    </row>
    <row r="1706" spans="1:4" x14ac:dyDescent="0.2">
      <c r="A1706" s="158"/>
      <c r="D1706" s="138"/>
    </row>
    <row r="1707" spans="1:4" x14ac:dyDescent="0.2">
      <c r="A1707" s="158"/>
      <c r="D1707" s="138"/>
    </row>
    <row r="1708" spans="1:4" x14ac:dyDescent="0.2">
      <c r="A1708" s="158"/>
      <c r="D1708" s="138"/>
    </row>
    <row r="1709" spans="1:4" x14ac:dyDescent="0.2">
      <c r="A1709" s="158"/>
      <c r="D1709" s="138"/>
    </row>
    <row r="1710" spans="1:4" x14ac:dyDescent="0.2">
      <c r="A1710" s="158"/>
      <c r="D1710" s="138"/>
    </row>
    <row r="1711" spans="1:4" x14ac:dyDescent="0.2">
      <c r="A1711" s="158"/>
      <c r="D1711" s="138"/>
    </row>
    <row r="1712" spans="1:4" x14ac:dyDescent="0.2">
      <c r="A1712" s="158"/>
      <c r="D1712" s="138"/>
    </row>
    <row r="1713" spans="1:4" x14ac:dyDescent="0.2">
      <c r="A1713" s="158"/>
      <c r="D1713" s="138"/>
    </row>
    <row r="1714" spans="1:4" x14ac:dyDescent="0.2">
      <c r="A1714" s="158"/>
      <c r="D1714" s="138"/>
    </row>
    <row r="1715" spans="1:4" x14ac:dyDescent="0.2">
      <c r="A1715" s="158"/>
      <c r="D1715" s="138"/>
    </row>
    <row r="1716" spans="1:4" x14ac:dyDescent="0.2">
      <c r="A1716" s="158"/>
      <c r="D1716" s="138"/>
    </row>
    <row r="1717" spans="1:4" x14ac:dyDescent="0.2">
      <c r="A1717" s="158"/>
      <c r="D1717" s="138"/>
    </row>
    <row r="1718" spans="1:4" x14ac:dyDescent="0.2">
      <c r="A1718" s="158"/>
      <c r="D1718" s="138"/>
    </row>
    <row r="1719" spans="1:4" x14ac:dyDescent="0.2">
      <c r="A1719" s="158"/>
      <c r="D1719" s="138"/>
    </row>
    <row r="1720" spans="1:4" x14ac:dyDescent="0.2">
      <c r="A1720" s="158"/>
      <c r="D1720" s="138"/>
    </row>
    <row r="1721" spans="1:4" x14ac:dyDescent="0.2">
      <c r="A1721" s="158"/>
      <c r="D1721" s="138"/>
    </row>
    <row r="1722" spans="1:4" x14ac:dyDescent="0.2">
      <c r="A1722" s="158"/>
      <c r="D1722" s="138"/>
    </row>
    <row r="1723" spans="1:4" x14ac:dyDescent="0.2">
      <c r="A1723" s="158"/>
      <c r="D1723" s="138"/>
    </row>
    <row r="1724" spans="1:4" x14ac:dyDescent="0.2">
      <c r="A1724" s="158"/>
      <c r="D1724" s="138"/>
    </row>
    <row r="1725" spans="1:4" x14ac:dyDescent="0.2">
      <c r="A1725" s="158"/>
      <c r="D1725" s="138"/>
    </row>
    <row r="1726" spans="1:4" x14ac:dyDescent="0.2">
      <c r="A1726" s="158"/>
      <c r="D1726" s="138"/>
    </row>
    <row r="1727" spans="1:4" x14ac:dyDescent="0.2">
      <c r="A1727" s="158"/>
      <c r="D1727" s="138"/>
    </row>
    <row r="1728" spans="1:4" x14ac:dyDescent="0.2">
      <c r="A1728" s="158"/>
      <c r="D1728" s="138"/>
    </row>
    <row r="1729" spans="1:4" x14ac:dyDescent="0.2">
      <c r="A1729" s="158"/>
      <c r="D1729" s="138"/>
    </row>
    <row r="1730" spans="1:4" x14ac:dyDescent="0.2">
      <c r="A1730" s="158"/>
      <c r="D1730" s="138"/>
    </row>
    <row r="1731" spans="1:4" x14ac:dyDescent="0.2">
      <c r="A1731" s="158"/>
      <c r="D1731" s="138"/>
    </row>
    <row r="1732" spans="1:4" x14ac:dyDescent="0.2">
      <c r="A1732" s="158"/>
      <c r="D1732" s="138"/>
    </row>
    <row r="1733" spans="1:4" x14ac:dyDescent="0.2">
      <c r="A1733" s="158"/>
      <c r="D1733" s="138"/>
    </row>
    <row r="1734" spans="1:4" x14ac:dyDescent="0.2">
      <c r="A1734" s="158"/>
      <c r="D1734" s="138"/>
    </row>
    <row r="1735" spans="1:4" x14ac:dyDescent="0.2">
      <c r="A1735" s="158"/>
      <c r="D1735" s="138"/>
    </row>
    <row r="1736" spans="1:4" x14ac:dyDescent="0.2">
      <c r="A1736" s="158"/>
      <c r="D1736" s="138"/>
    </row>
    <row r="1737" spans="1:4" x14ac:dyDescent="0.2">
      <c r="A1737" s="158"/>
      <c r="D1737" s="138"/>
    </row>
    <row r="1738" spans="1:4" x14ac:dyDescent="0.2">
      <c r="A1738" s="158"/>
      <c r="D1738" s="138"/>
    </row>
    <row r="1739" spans="1:4" x14ac:dyDescent="0.2">
      <c r="A1739" s="158"/>
      <c r="D1739" s="138"/>
    </row>
    <row r="1740" spans="1:4" x14ac:dyDescent="0.2">
      <c r="A1740" s="158"/>
      <c r="D1740" s="138"/>
    </row>
    <row r="1741" spans="1:4" x14ac:dyDescent="0.2">
      <c r="A1741" s="158"/>
      <c r="D1741" s="138"/>
    </row>
    <row r="1742" spans="1:4" x14ac:dyDescent="0.2">
      <c r="A1742" s="158"/>
      <c r="D1742" s="138"/>
    </row>
    <row r="1743" spans="1:4" x14ac:dyDescent="0.2">
      <c r="A1743" s="158"/>
      <c r="D1743" s="138"/>
    </row>
    <row r="1744" spans="1:4" x14ac:dyDescent="0.2">
      <c r="A1744" s="158"/>
      <c r="D1744" s="138"/>
    </row>
    <row r="1745" spans="1:4" x14ac:dyDescent="0.2">
      <c r="A1745" s="158"/>
      <c r="D1745" s="138"/>
    </row>
    <row r="1746" spans="1:4" x14ac:dyDescent="0.2">
      <c r="A1746" s="158"/>
      <c r="D1746" s="138"/>
    </row>
    <row r="1747" spans="1:4" x14ac:dyDescent="0.2">
      <c r="A1747" s="158"/>
      <c r="D1747" s="138"/>
    </row>
    <row r="1748" spans="1:4" x14ac:dyDescent="0.2">
      <c r="A1748" s="158"/>
      <c r="D1748" s="138"/>
    </row>
    <row r="1749" spans="1:4" x14ac:dyDescent="0.2">
      <c r="A1749" s="158"/>
      <c r="D1749" s="138"/>
    </row>
    <row r="1750" spans="1:4" x14ac:dyDescent="0.2">
      <c r="A1750" s="158"/>
      <c r="D1750" s="138"/>
    </row>
    <row r="1751" spans="1:4" x14ac:dyDescent="0.2">
      <c r="A1751" s="158"/>
      <c r="D1751" s="138"/>
    </row>
    <row r="1752" spans="1:4" x14ac:dyDescent="0.2">
      <c r="A1752" s="158"/>
      <c r="D1752" s="138"/>
    </row>
    <row r="1753" spans="1:4" x14ac:dyDescent="0.2">
      <c r="A1753" s="158"/>
      <c r="D1753" s="138"/>
    </row>
    <row r="1754" spans="1:4" x14ac:dyDescent="0.2">
      <c r="A1754" s="158"/>
      <c r="D1754" s="138"/>
    </row>
    <row r="1755" spans="1:4" x14ac:dyDescent="0.2">
      <c r="A1755" s="158"/>
      <c r="D1755" s="138"/>
    </row>
    <row r="1756" spans="1:4" x14ac:dyDescent="0.2">
      <c r="A1756" s="158"/>
      <c r="D1756" s="138"/>
    </row>
    <row r="1757" spans="1:4" x14ac:dyDescent="0.2">
      <c r="A1757" s="158"/>
      <c r="D1757" s="138"/>
    </row>
    <row r="1758" spans="1:4" x14ac:dyDescent="0.2">
      <c r="A1758" s="158"/>
      <c r="D1758" s="138"/>
    </row>
    <row r="1759" spans="1:4" x14ac:dyDescent="0.2">
      <c r="A1759" s="158"/>
      <c r="D1759" s="138"/>
    </row>
    <row r="1760" spans="1:4" x14ac:dyDescent="0.2">
      <c r="A1760" s="158"/>
      <c r="D1760" s="138"/>
    </row>
    <row r="1761" spans="1:4" x14ac:dyDescent="0.2">
      <c r="A1761" s="158"/>
      <c r="D1761" s="138"/>
    </row>
    <row r="1762" spans="1:4" x14ac:dyDescent="0.2">
      <c r="A1762" s="158"/>
      <c r="D1762" s="138"/>
    </row>
    <row r="1763" spans="1:4" x14ac:dyDescent="0.2">
      <c r="A1763" s="158"/>
      <c r="D1763" s="138"/>
    </row>
    <row r="1764" spans="1:4" x14ac:dyDescent="0.2">
      <c r="A1764" s="158"/>
      <c r="D1764" s="138"/>
    </row>
    <row r="1765" spans="1:4" x14ac:dyDescent="0.2">
      <c r="A1765" s="158"/>
      <c r="D1765" s="138"/>
    </row>
    <row r="1766" spans="1:4" x14ac:dyDescent="0.2">
      <c r="A1766" s="158"/>
      <c r="D1766" s="138"/>
    </row>
    <row r="1767" spans="1:4" x14ac:dyDescent="0.2">
      <c r="A1767" s="158"/>
      <c r="D1767" s="138"/>
    </row>
    <row r="1768" spans="1:4" x14ac:dyDescent="0.2">
      <c r="A1768" s="158"/>
      <c r="D1768" s="138"/>
    </row>
    <row r="1769" spans="1:4" x14ac:dyDescent="0.2">
      <c r="A1769" s="158"/>
      <c r="D1769" s="138"/>
    </row>
    <row r="1770" spans="1:4" x14ac:dyDescent="0.2">
      <c r="A1770" s="158"/>
      <c r="D1770" s="138"/>
    </row>
    <row r="1771" spans="1:4" x14ac:dyDescent="0.2">
      <c r="A1771" s="158"/>
      <c r="D1771" s="138"/>
    </row>
    <row r="1772" spans="1:4" x14ac:dyDescent="0.2">
      <c r="A1772" s="158"/>
      <c r="D1772" s="138"/>
    </row>
    <row r="1773" spans="1:4" x14ac:dyDescent="0.2">
      <c r="A1773" s="158"/>
      <c r="D1773" s="138"/>
    </row>
    <row r="1774" spans="1:4" x14ac:dyDescent="0.2">
      <c r="A1774" s="158"/>
      <c r="D1774" s="138"/>
    </row>
    <row r="1775" spans="1:4" x14ac:dyDescent="0.2">
      <c r="A1775" s="158"/>
      <c r="D1775" s="138"/>
    </row>
    <row r="1776" spans="1:4" x14ac:dyDescent="0.2">
      <c r="A1776" s="158"/>
      <c r="D1776" s="138"/>
    </row>
    <row r="1777" spans="1:4" x14ac:dyDescent="0.2">
      <c r="A1777" s="158"/>
      <c r="D1777" s="138"/>
    </row>
    <row r="1778" spans="1:4" x14ac:dyDescent="0.2">
      <c r="A1778" s="158"/>
      <c r="D1778" s="138"/>
    </row>
    <row r="1779" spans="1:4" x14ac:dyDescent="0.2">
      <c r="A1779" s="158"/>
      <c r="D1779" s="138"/>
    </row>
    <row r="1780" spans="1:4" x14ac:dyDescent="0.2">
      <c r="A1780" s="158"/>
      <c r="D1780" s="138"/>
    </row>
    <row r="1781" spans="1:4" x14ac:dyDescent="0.2">
      <c r="A1781" s="158"/>
      <c r="D1781" s="138"/>
    </row>
    <row r="1782" spans="1:4" x14ac:dyDescent="0.2">
      <c r="A1782" s="158"/>
      <c r="D1782" s="138"/>
    </row>
    <row r="1783" spans="1:4" x14ac:dyDescent="0.2">
      <c r="A1783" s="158"/>
      <c r="D1783" s="138"/>
    </row>
    <row r="1784" spans="1:4" x14ac:dyDescent="0.2">
      <c r="A1784" s="158"/>
      <c r="D1784" s="138"/>
    </row>
    <row r="1785" spans="1:4" x14ac:dyDescent="0.2">
      <c r="A1785" s="158"/>
      <c r="D1785" s="138"/>
    </row>
    <row r="1786" spans="1:4" x14ac:dyDescent="0.2">
      <c r="A1786" s="158"/>
      <c r="D1786" s="138"/>
    </row>
    <row r="1787" spans="1:4" x14ac:dyDescent="0.2">
      <c r="A1787" s="158"/>
      <c r="D1787" s="138"/>
    </row>
    <row r="1788" spans="1:4" x14ac:dyDescent="0.2">
      <c r="A1788" s="158"/>
      <c r="D1788" s="138"/>
    </row>
    <row r="1789" spans="1:4" x14ac:dyDescent="0.2">
      <c r="A1789" s="158"/>
      <c r="D1789" s="138"/>
    </row>
    <row r="1790" spans="1:4" x14ac:dyDescent="0.2">
      <c r="A1790" s="158"/>
      <c r="D1790" s="138"/>
    </row>
    <row r="1791" spans="1:4" x14ac:dyDescent="0.2">
      <c r="A1791" s="158"/>
      <c r="D1791" s="138"/>
    </row>
    <row r="1792" spans="1:4" x14ac:dyDescent="0.2">
      <c r="A1792" s="158"/>
      <c r="D1792" s="138"/>
    </row>
    <row r="1793" spans="1:4" x14ac:dyDescent="0.2">
      <c r="A1793" s="158"/>
      <c r="D1793" s="138"/>
    </row>
    <row r="1794" spans="1:4" x14ac:dyDescent="0.2">
      <c r="A1794" s="158"/>
      <c r="D1794" s="138"/>
    </row>
    <row r="1795" spans="1:4" x14ac:dyDescent="0.2">
      <c r="A1795" s="158"/>
      <c r="D1795" s="138"/>
    </row>
    <row r="1796" spans="1:4" x14ac:dyDescent="0.2">
      <c r="A1796" s="158"/>
      <c r="D1796" s="138"/>
    </row>
    <row r="1797" spans="1:4" x14ac:dyDescent="0.2">
      <c r="A1797" s="158"/>
      <c r="D1797" s="138"/>
    </row>
    <row r="1798" spans="1:4" x14ac:dyDescent="0.2">
      <c r="A1798" s="158"/>
      <c r="D1798" s="138"/>
    </row>
    <row r="1799" spans="1:4" x14ac:dyDescent="0.2">
      <c r="A1799" s="158"/>
      <c r="D1799" s="138"/>
    </row>
    <row r="1800" spans="1:4" x14ac:dyDescent="0.2">
      <c r="A1800" s="158"/>
      <c r="D1800" s="138"/>
    </row>
    <row r="1801" spans="1:4" x14ac:dyDescent="0.2">
      <c r="A1801" s="158"/>
      <c r="D1801" s="138"/>
    </row>
    <row r="1802" spans="1:4" x14ac:dyDescent="0.2">
      <c r="A1802" s="158"/>
      <c r="D1802" s="138"/>
    </row>
    <row r="1803" spans="1:4" x14ac:dyDescent="0.2">
      <c r="A1803" s="158"/>
      <c r="D1803" s="138"/>
    </row>
    <row r="1804" spans="1:4" x14ac:dyDescent="0.2">
      <c r="A1804" s="158"/>
      <c r="D1804" s="138"/>
    </row>
    <row r="1805" spans="1:4" x14ac:dyDescent="0.2">
      <c r="A1805" s="158"/>
      <c r="D1805" s="138"/>
    </row>
    <row r="1806" spans="1:4" x14ac:dyDescent="0.2">
      <c r="A1806" s="158"/>
      <c r="D1806" s="138"/>
    </row>
    <row r="1807" spans="1:4" x14ac:dyDescent="0.2">
      <c r="A1807" s="158"/>
      <c r="D1807" s="138"/>
    </row>
    <row r="1808" spans="1:4" x14ac:dyDescent="0.2">
      <c r="A1808" s="158"/>
      <c r="D1808" s="138"/>
    </row>
    <row r="1809" spans="1:4" x14ac:dyDescent="0.2">
      <c r="A1809" s="158"/>
      <c r="D1809" s="138"/>
    </row>
    <row r="1810" spans="1:4" x14ac:dyDescent="0.2">
      <c r="A1810" s="158"/>
      <c r="D1810" s="138"/>
    </row>
    <row r="1811" spans="1:4" x14ac:dyDescent="0.2">
      <c r="A1811" s="158"/>
      <c r="D1811" s="138"/>
    </row>
    <row r="1812" spans="1:4" x14ac:dyDescent="0.2">
      <c r="A1812" s="158"/>
      <c r="D1812" s="138"/>
    </row>
    <row r="1813" spans="1:4" x14ac:dyDescent="0.2">
      <c r="A1813" s="158"/>
      <c r="D1813" s="138"/>
    </row>
    <row r="1814" spans="1:4" x14ac:dyDescent="0.2">
      <c r="A1814" s="158"/>
      <c r="D1814" s="138"/>
    </row>
    <row r="1815" spans="1:4" x14ac:dyDescent="0.2">
      <c r="A1815" s="158"/>
      <c r="D1815" s="138"/>
    </row>
    <row r="1816" spans="1:4" x14ac:dyDescent="0.2">
      <c r="A1816" s="158"/>
      <c r="D1816" s="138"/>
    </row>
    <row r="1817" spans="1:4" x14ac:dyDescent="0.2">
      <c r="A1817" s="158"/>
      <c r="D1817" s="138"/>
    </row>
    <row r="1818" spans="1:4" x14ac:dyDescent="0.2">
      <c r="A1818" s="158"/>
      <c r="D1818" s="138"/>
    </row>
    <row r="1819" spans="1:4" x14ac:dyDescent="0.2">
      <c r="A1819" s="158"/>
      <c r="D1819" s="138"/>
    </row>
    <row r="1820" spans="1:4" x14ac:dyDescent="0.2">
      <c r="A1820" s="158"/>
      <c r="D1820" s="138"/>
    </row>
    <row r="1821" spans="1:4" x14ac:dyDescent="0.2">
      <c r="A1821" s="158"/>
      <c r="D1821" s="138"/>
    </row>
    <row r="1822" spans="1:4" x14ac:dyDescent="0.2">
      <c r="A1822" s="158"/>
      <c r="D1822" s="138"/>
    </row>
    <row r="1823" spans="1:4" x14ac:dyDescent="0.2">
      <c r="A1823" s="158"/>
      <c r="D1823" s="138"/>
    </row>
    <row r="1824" spans="1:4" x14ac:dyDescent="0.2">
      <c r="A1824" s="158"/>
      <c r="D1824" s="138"/>
    </row>
    <row r="1825" spans="1:4" x14ac:dyDescent="0.2">
      <c r="A1825" s="158"/>
      <c r="D1825" s="138"/>
    </row>
    <row r="1826" spans="1:4" x14ac:dyDescent="0.2">
      <c r="A1826" s="158"/>
      <c r="D1826" s="138"/>
    </row>
    <row r="1827" spans="1:4" x14ac:dyDescent="0.2">
      <c r="A1827" s="158"/>
      <c r="D1827" s="138"/>
    </row>
    <row r="1828" spans="1:4" x14ac:dyDescent="0.2">
      <c r="A1828" s="158"/>
      <c r="D1828" s="138"/>
    </row>
    <row r="1829" spans="1:4" x14ac:dyDescent="0.2">
      <c r="A1829" s="158"/>
      <c r="D1829" s="138"/>
    </row>
    <row r="1830" spans="1:4" x14ac:dyDescent="0.2">
      <c r="A1830" s="158"/>
      <c r="D1830" s="138"/>
    </row>
    <row r="1831" spans="1:4" x14ac:dyDescent="0.2">
      <c r="A1831" s="158"/>
      <c r="D1831" s="138"/>
    </row>
    <row r="1832" spans="1:4" x14ac:dyDescent="0.2">
      <c r="A1832" s="158"/>
      <c r="D1832" s="138"/>
    </row>
    <row r="1833" spans="1:4" x14ac:dyDescent="0.2">
      <c r="A1833" s="158"/>
      <c r="D1833" s="138"/>
    </row>
    <row r="1834" spans="1:4" x14ac:dyDescent="0.2">
      <c r="A1834" s="158"/>
      <c r="D1834" s="138"/>
    </row>
    <row r="1835" spans="1:4" x14ac:dyDescent="0.2">
      <c r="A1835" s="158"/>
      <c r="D1835" s="138"/>
    </row>
    <row r="1836" spans="1:4" x14ac:dyDescent="0.2">
      <c r="A1836" s="158"/>
      <c r="D1836" s="138"/>
    </row>
    <row r="1837" spans="1:4" x14ac:dyDescent="0.2">
      <c r="A1837" s="158"/>
      <c r="D1837" s="138"/>
    </row>
    <row r="1838" spans="1:4" x14ac:dyDescent="0.2">
      <c r="A1838" s="158"/>
      <c r="D1838" s="138"/>
    </row>
    <row r="1839" spans="1:4" x14ac:dyDescent="0.2">
      <c r="A1839" s="158"/>
      <c r="D1839" s="138"/>
    </row>
    <row r="1840" spans="1:4" x14ac:dyDescent="0.2">
      <c r="A1840" s="158"/>
      <c r="D1840" s="138"/>
    </row>
    <row r="1841" spans="1:4" x14ac:dyDescent="0.2">
      <c r="A1841" s="158"/>
      <c r="D1841" s="138"/>
    </row>
    <row r="1842" spans="1:4" x14ac:dyDescent="0.2">
      <c r="A1842" s="158"/>
      <c r="D1842" s="138"/>
    </row>
    <row r="1843" spans="1:4" x14ac:dyDescent="0.2">
      <c r="A1843" s="158"/>
      <c r="D1843" s="138"/>
    </row>
    <row r="1844" spans="1:4" x14ac:dyDescent="0.2">
      <c r="A1844" s="158"/>
      <c r="D1844" s="138"/>
    </row>
    <row r="1845" spans="1:4" x14ac:dyDescent="0.2">
      <c r="A1845" s="158"/>
      <c r="D1845" s="138"/>
    </row>
    <row r="1846" spans="1:4" x14ac:dyDescent="0.2">
      <c r="A1846" s="158"/>
      <c r="D1846" s="138"/>
    </row>
    <row r="1847" spans="1:4" x14ac:dyDescent="0.2">
      <c r="A1847" s="158"/>
      <c r="D1847" s="138"/>
    </row>
    <row r="1848" spans="1:4" x14ac:dyDescent="0.2">
      <c r="A1848" s="158"/>
      <c r="D1848" s="138"/>
    </row>
    <row r="1849" spans="1:4" x14ac:dyDescent="0.2">
      <c r="A1849" s="158"/>
      <c r="D1849" s="138"/>
    </row>
    <row r="1850" spans="1:4" x14ac:dyDescent="0.2">
      <c r="A1850" s="158"/>
      <c r="D1850" s="138"/>
    </row>
    <row r="1851" spans="1:4" x14ac:dyDescent="0.2">
      <c r="A1851" s="158"/>
      <c r="D1851" s="138"/>
    </row>
    <row r="1852" spans="1:4" x14ac:dyDescent="0.2">
      <c r="A1852" s="158"/>
      <c r="D1852" s="138"/>
    </row>
    <row r="1853" spans="1:4" x14ac:dyDescent="0.2">
      <c r="A1853" s="158"/>
      <c r="D1853" s="138"/>
    </row>
    <row r="1854" spans="1:4" x14ac:dyDescent="0.2">
      <c r="A1854" s="158"/>
      <c r="D1854" s="138"/>
    </row>
    <row r="1855" spans="1:4" x14ac:dyDescent="0.2">
      <c r="A1855" s="158"/>
      <c r="D1855" s="138"/>
    </row>
    <row r="1856" spans="1:4" x14ac:dyDescent="0.2">
      <c r="A1856" s="158"/>
      <c r="D1856" s="138"/>
    </row>
    <row r="1857" spans="1:4" x14ac:dyDescent="0.2">
      <c r="A1857" s="158"/>
      <c r="D1857" s="138"/>
    </row>
    <row r="1858" spans="1:4" x14ac:dyDescent="0.2">
      <c r="A1858" s="158"/>
      <c r="D1858" s="138"/>
    </row>
    <row r="1859" spans="1:4" x14ac:dyDescent="0.2">
      <c r="A1859" s="158"/>
      <c r="D1859" s="138"/>
    </row>
    <row r="1860" spans="1:4" x14ac:dyDescent="0.2">
      <c r="A1860" s="158"/>
      <c r="D1860" s="138"/>
    </row>
    <row r="1861" spans="1:4" x14ac:dyDescent="0.2">
      <c r="A1861" s="158"/>
      <c r="D1861" s="138"/>
    </row>
    <row r="1862" spans="1:4" x14ac:dyDescent="0.2">
      <c r="A1862" s="158"/>
      <c r="D1862" s="138"/>
    </row>
    <row r="1863" spans="1:4" x14ac:dyDescent="0.2">
      <c r="A1863" s="158"/>
      <c r="D1863" s="138"/>
    </row>
    <row r="1864" spans="1:4" x14ac:dyDescent="0.2">
      <c r="A1864" s="158"/>
      <c r="D1864" s="138"/>
    </row>
    <row r="1865" spans="1:4" x14ac:dyDescent="0.2">
      <c r="A1865" s="158"/>
      <c r="D1865" s="138"/>
    </row>
    <row r="1866" spans="1:4" x14ac:dyDescent="0.2">
      <c r="A1866" s="158"/>
      <c r="D1866" s="138"/>
    </row>
    <row r="1867" spans="1:4" x14ac:dyDescent="0.2">
      <c r="A1867" s="158"/>
      <c r="D1867" s="138"/>
    </row>
    <row r="1868" spans="1:4" x14ac:dyDescent="0.2">
      <c r="A1868" s="158"/>
      <c r="D1868" s="138"/>
    </row>
    <row r="1869" spans="1:4" x14ac:dyDescent="0.2">
      <c r="A1869" s="158"/>
      <c r="D1869" s="138"/>
    </row>
    <row r="1870" spans="1:4" x14ac:dyDescent="0.2">
      <c r="A1870" s="158"/>
      <c r="D1870" s="138"/>
    </row>
    <row r="1871" spans="1:4" x14ac:dyDescent="0.2">
      <c r="A1871" s="158"/>
      <c r="D1871" s="138"/>
    </row>
    <row r="1872" spans="1:4" x14ac:dyDescent="0.2">
      <c r="A1872" s="158"/>
      <c r="D1872" s="138"/>
    </row>
    <row r="1873" spans="1:4" x14ac:dyDescent="0.2">
      <c r="A1873" s="158"/>
      <c r="D1873" s="138"/>
    </row>
    <row r="1874" spans="1:4" x14ac:dyDescent="0.2">
      <c r="A1874" s="158"/>
      <c r="D1874" s="138"/>
    </row>
    <row r="1875" spans="1:4" x14ac:dyDescent="0.2">
      <c r="A1875" s="158"/>
      <c r="D1875" s="138"/>
    </row>
    <row r="1876" spans="1:4" x14ac:dyDescent="0.2">
      <c r="A1876" s="158"/>
      <c r="D1876" s="138"/>
    </row>
    <row r="1877" spans="1:4" x14ac:dyDescent="0.2">
      <c r="A1877" s="158"/>
      <c r="D1877" s="138"/>
    </row>
    <row r="1878" spans="1:4" x14ac:dyDescent="0.2">
      <c r="A1878" s="158"/>
      <c r="D1878" s="138"/>
    </row>
    <row r="1879" spans="1:4" x14ac:dyDescent="0.2">
      <c r="A1879" s="158"/>
      <c r="D1879" s="138"/>
    </row>
    <row r="1880" spans="1:4" x14ac:dyDescent="0.2">
      <c r="A1880" s="158"/>
      <c r="D1880" s="138"/>
    </row>
    <row r="1881" spans="1:4" x14ac:dyDescent="0.2">
      <c r="A1881" s="158"/>
      <c r="D1881" s="138"/>
    </row>
    <row r="1882" spans="1:4" x14ac:dyDescent="0.2">
      <c r="A1882" s="158"/>
      <c r="D1882" s="138"/>
    </row>
    <row r="1883" spans="1:4" x14ac:dyDescent="0.2">
      <c r="A1883" s="158"/>
      <c r="D1883" s="138"/>
    </row>
    <row r="1884" spans="1:4" x14ac:dyDescent="0.2">
      <c r="A1884" s="158"/>
      <c r="D1884" s="138"/>
    </row>
    <row r="1885" spans="1:4" x14ac:dyDescent="0.2">
      <c r="A1885" s="158"/>
      <c r="D1885" s="138"/>
    </row>
    <row r="1886" spans="1:4" x14ac:dyDescent="0.2">
      <c r="A1886" s="158"/>
      <c r="D1886" s="138"/>
    </row>
    <row r="1887" spans="1:4" x14ac:dyDescent="0.2">
      <c r="A1887" s="158"/>
      <c r="D1887" s="138"/>
    </row>
    <row r="1888" spans="1:4" x14ac:dyDescent="0.2">
      <c r="A1888" s="158"/>
      <c r="D1888" s="138"/>
    </row>
    <row r="1889" spans="1:4" x14ac:dyDescent="0.2">
      <c r="A1889" s="158"/>
      <c r="D1889" s="138"/>
    </row>
    <row r="1890" spans="1:4" x14ac:dyDescent="0.2">
      <c r="A1890" s="158"/>
      <c r="D1890" s="138"/>
    </row>
    <row r="1891" spans="1:4" x14ac:dyDescent="0.2">
      <c r="A1891" s="158"/>
      <c r="D1891" s="138"/>
    </row>
    <row r="1892" spans="1:4" x14ac:dyDescent="0.2">
      <c r="A1892" s="158"/>
      <c r="D1892" s="138"/>
    </row>
    <row r="1893" spans="1:4" x14ac:dyDescent="0.2">
      <c r="A1893" s="158"/>
      <c r="D1893" s="138"/>
    </row>
    <row r="1894" spans="1:4" x14ac:dyDescent="0.2">
      <c r="A1894" s="158"/>
      <c r="D1894" s="138"/>
    </row>
    <row r="1895" spans="1:4" x14ac:dyDescent="0.2">
      <c r="A1895" s="158"/>
      <c r="D1895" s="138"/>
    </row>
    <row r="1896" spans="1:4" x14ac:dyDescent="0.2">
      <c r="A1896" s="158"/>
      <c r="D1896" s="138"/>
    </row>
    <row r="1897" spans="1:4" x14ac:dyDescent="0.2">
      <c r="A1897" s="158"/>
      <c r="D1897" s="138"/>
    </row>
    <row r="1898" spans="1:4" x14ac:dyDescent="0.2">
      <c r="A1898" s="158"/>
      <c r="D1898" s="138"/>
    </row>
    <row r="1899" spans="1:4" x14ac:dyDescent="0.2">
      <c r="A1899" s="158"/>
      <c r="D1899" s="138"/>
    </row>
    <row r="1900" spans="1:4" x14ac:dyDescent="0.2">
      <c r="A1900" s="158"/>
      <c r="D1900" s="138"/>
    </row>
    <row r="1901" spans="1:4" x14ac:dyDescent="0.2">
      <c r="A1901" s="158"/>
      <c r="D1901" s="138"/>
    </row>
    <row r="1902" spans="1:4" x14ac:dyDescent="0.2">
      <c r="A1902" s="158"/>
      <c r="D1902" s="138"/>
    </row>
    <row r="1903" spans="1:4" x14ac:dyDescent="0.2">
      <c r="A1903" s="158"/>
      <c r="D1903" s="138"/>
    </row>
    <row r="1904" spans="1:4" x14ac:dyDescent="0.2">
      <c r="A1904" s="158"/>
      <c r="D1904" s="138"/>
    </row>
    <row r="1905" spans="1:4" x14ac:dyDescent="0.2">
      <c r="A1905" s="158"/>
      <c r="D1905" s="138"/>
    </row>
    <row r="1906" spans="1:4" x14ac:dyDescent="0.2">
      <c r="A1906" s="158"/>
      <c r="D1906" s="138"/>
    </row>
    <row r="1907" spans="1:4" x14ac:dyDescent="0.2">
      <c r="A1907" s="158"/>
      <c r="D1907" s="138"/>
    </row>
    <row r="1908" spans="1:4" x14ac:dyDescent="0.2">
      <c r="A1908" s="158"/>
      <c r="D1908" s="138"/>
    </row>
    <row r="1909" spans="1:4" x14ac:dyDescent="0.2">
      <c r="A1909" s="158"/>
      <c r="D1909" s="138"/>
    </row>
    <row r="1910" spans="1:4" x14ac:dyDescent="0.2">
      <c r="A1910" s="158"/>
      <c r="D1910" s="138"/>
    </row>
    <row r="1911" spans="1:4" x14ac:dyDescent="0.2">
      <c r="A1911" s="158"/>
      <c r="D1911" s="138"/>
    </row>
    <row r="1912" spans="1:4" x14ac:dyDescent="0.2">
      <c r="A1912" s="158"/>
      <c r="D1912" s="138"/>
    </row>
    <row r="1913" spans="1:4" x14ac:dyDescent="0.2">
      <c r="A1913" s="158"/>
      <c r="D1913" s="138"/>
    </row>
    <row r="1914" spans="1:4" x14ac:dyDescent="0.2">
      <c r="A1914" s="158"/>
      <c r="D1914" s="138"/>
    </row>
    <row r="1915" spans="1:4" x14ac:dyDescent="0.2">
      <c r="A1915" s="158"/>
      <c r="D1915" s="138"/>
    </row>
    <row r="1916" spans="1:4" x14ac:dyDescent="0.2">
      <c r="A1916" s="158"/>
      <c r="D1916" s="138"/>
    </row>
    <row r="1917" spans="1:4" x14ac:dyDescent="0.2">
      <c r="A1917" s="158"/>
      <c r="D1917" s="138"/>
    </row>
    <row r="1918" spans="1:4" x14ac:dyDescent="0.2">
      <c r="A1918" s="158"/>
      <c r="D1918" s="138"/>
    </row>
    <row r="1919" spans="1:4" x14ac:dyDescent="0.2">
      <c r="A1919" s="158"/>
      <c r="D1919" s="138"/>
    </row>
    <row r="1920" spans="1:4" x14ac:dyDescent="0.2">
      <c r="A1920" s="158"/>
      <c r="D1920" s="138"/>
    </row>
    <row r="1921" spans="1:4" x14ac:dyDescent="0.2">
      <c r="A1921" s="158"/>
      <c r="D1921" s="138"/>
    </row>
    <row r="1922" spans="1:4" x14ac:dyDescent="0.2">
      <c r="A1922" s="158"/>
      <c r="D1922" s="138"/>
    </row>
    <row r="1923" spans="1:4" x14ac:dyDescent="0.2">
      <c r="A1923" s="158"/>
      <c r="D1923" s="138"/>
    </row>
    <row r="1924" spans="1:4" x14ac:dyDescent="0.2">
      <c r="A1924" s="158"/>
      <c r="D1924" s="138"/>
    </row>
    <row r="1925" spans="1:4" x14ac:dyDescent="0.2">
      <c r="A1925" s="158"/>
      <c r="D1925" s="138"/>
    </row>
    <row r="1926" spans="1:4" x14ac:dyDescent="0.2">
      <c r="A1926" s="158"/>
      <c r="D1926" s="138"/>
    </row>
    <row r="1927" spans="1:4" x14ac:dyDescent="0.2">
      <c r="A1927" s="158"/>
      <c r="D1927" s="138"/>
    </row>
    <row r="1928" spans="1:4" x14ac:dyDescent="0.2">
      <c r="A1928" s="158"/>
      <c r="D1928" s="138"/>
    </row>
    <row r="1929" spans="1:4" x14ac:dyDescent="0.2">
      <c r="A1929" s="158"/>
      <c r="D1929" s="138"/>
    </row>
    <row r="1930" spans="1:4" x14ac:dyDescent="0.2">
      <c r="A1930" s="158"/>
      <c r="D1930" s="138"/>
    </row>
    <row r="1931" spans="1:4" x14ac:dyDescent="0.2">
      <c r="A1931" s="158"/>
      <c r="D1931" s="138"/>
    </row>
    <row r="1932" spans="1:4" x14ac:dyDescent="0.2">
      <c r="A1932" s="158"/>
      <c r="D1932" s="138"/>
    </row>
    <row r="1933" spans="1:4" x14ac:dyDescent="0.2">
      <c r="A1933" s="158"/>
      <c r="D1933" s="138"/>
    </row>
    <row r="1934" spans="1:4" x14ac:dyDescent="0.2">
      <c r="A1934" s="158"/>
      <c r="D1934" s="138"/>
    </row>
    <row r="1935" spans="1:4" x14ac:dyDescent="0.2">
      <c r="A1935" s="158"/>
      <c r="D1935" s="138"/>
    </row>
    <row r="1936" spans="1:4" x14ac:dyDescent="0.2">
      <c r="A1936" s="158"/>
      <c r="D1936" s="138"/>
    </row>
    <row r="1937" spans="1:4" x14ac:dyDescent="0.2">
      <c r="A1937" s="158"/>
      <c r="D1937" s="138"/>
    </row>
    <row r="1938" spans="1:4" x14ac:dyDescent="0.2">
      <c r="A1938" s="158"/>
      <c r="D1938" s="138"/>
    </row>
    <row r="1939" spans="1:4" x14ac:dyDescent="0.2">
      <c r="A1939" s="158"/>
      <c r="D1939" s="138"/>
    </row>
    <row r="1940" spans="1:4" x14ac:dyDescent="0.2">
      <c r="A1940" s="158"/>
      <c r="D1940" s="138"/>
    </row>
    <row r="1941" spans="1:4" x14ac:dyDescent="0.2">
      <c r="A1941" s="158"/>
      <c r="D1941" s="138"/>
    </row>
    <row r="1942" spans="1:4" x14ac:dyDescent="0.2">
      <c r="A1942" s="158"/>
      <c r="D1942" s="138"/>
    </row>
    <row r="1943" spans="1:4" x14ac:dyDescent="0.2">
      <c r="A1943" s="158"/>
      <c r="D1943" s="138"/>
    </row>
    <row r="1944" spans="1:4" x14ac:dyDescent="0.2">
      <c r="A1944" s="158"/>
      <c r="D1944" s="138"/>
    </row>
    <row r="1945" spans="1:4" x14ac:dyDescent="0.2">
      <c r="A1945" s="158"/>
      <c r="D1945" s="138"/>
    </row>
    <row r="1946" spans="1:4" x14ac:dyDescent="0.2">
      <c r="A1946" s="158"/>
      <c r="D1946" s="138"/>
    </row>
    <row r="1947" spans="1:4" x14ac:dyDescent="0.2">
      <c r="A1947" s="158"/>
      <c r="D1947" s="138"/>
    </row>
    <row r="1948" spans="1:4" x14ac:dyDescent="0.2">
      <c r="A1948" s="158"/>
      <c r="D1948" s="138"/>
    </row>
    <row r="1949" spans="1:4" x14ac:dyDescent="0.2">
      <c r="A1949" s="158"/>
      <c r="D1949" s="138"/>
    </row>
    <row r="1950" spans="1:4" x14ac:dyDescent="0.2">
      <c r="A1950" s="158"/>
      <c r="D1950" s="138"/>
    </row>
    <row r="1951" spans="1:4" x14ac:dyDescent="0.2">
      <c r="A1951" s="158"/>
      <c r="D1951" s="138"/>
    </row>
    <row r="1952" spans="1:4" x14ac:dyDescent="0.2">
      <c r="A1952" s="158"/>
      <c r="D1952" s="138"/>
    </row>
    <row r="1953" spans="1:4" x14ac:dyDescent="0.2">
      <c r="A1953" s="158"/>
      <c r="D1953" s="138"/>
    </row>
    <row r="1954" spans="1:4" x14ac:dyDescent="0.2">
      <c r="A1954" s="158"/>
      <c r="D1954" s="138"/>
    </row>
    <row r="1955" spans="1:4" x14ac:dyDescent="0.2">
      <c r="A1955" s="158"/>
      <c r="D1955" s="138"/>
    </row>
    <row r="1956" spans="1:4" x14ac:dyDescent="0.2">
      <c r="A1956" s="158"/>
      <c r="D1956" s="138"/>
    </row>
    <row r="1957" spans="1:4" x14ac:dyDescent="0.2">
      <c r="A1957" s="158"/>
      <c r="D1957" s="138"/>
    </row>
    <row r="1958" spans="1:4" x14ac:dyDescent="0.2">
      <c r="A1958" s="158"/>
      <c r="D1958" s="138"/>
    </row>
    <row r="1959" spans="1:4" x14ac:dyDescent="0.2">
      <c r="A1959" s="158"/>
      <c r="D1959" s="138"/>
    </row>
    <row r="1960" spans="1:4" x14ac:dyDescent="0.2">
      <c r="A1960" s="158"/>
      <c r="D1960" s="138"/>
    </row>
    <row r="1961" spans="1:4" x14ac:dyDescent="0.2">
      <c r="A1961" s="158"/>
      <c r="D1961" s="138"/>
    </row>
    <row r="1962" spans="1:4" x14ac:dyDescent="0.2">
      <c r="A1962" s="158"/>
      <c r="D1962" s="138"/>
    </row>
    <row r="1963" spans="1:4" x14ac:dyDescent="0.2">
      <c r="A1963" s="158"/>
      <c r="D1963" s="138"/>
    </row>
    <row r="1964" spans="1:4" x14ac:dyDescent="0.2">
      <c r="A1964" s="158"/>
      <c r="D1964" s="138"/>
    </row>
    <row r="1965" spans="1:4" x14ac:dyDescent="0.2">
      <c r="A1965" s="158"/>
      <c r="D1965" s="138"/>
    </row>
    <row r="1966" spans="1:4" x14ac:dyDescent="0.2">
      <c r="A1966" s="158"/>
      <c r="D1966" s="138"/>
    </row>
    <row r="1967" spans="1:4" x14ac:dyDescent="0.2">
      <c r="A1967" s="158"/>
      <c r="D1967" s="138"/>
    </row>
    <row r="1968" spans="1:4" x14ac:dyDescent="0.2">
      <c r="A1968" s="158"/>
      <c r="D1968" s="138"/>
    </row>
    <row r="1969" spans="1:4" x14ac:dyDescent="0.2">
      <c r="A1969" s="158"/>
      <c r="D1969" s="138"/>
    </row>
    <row r="1970" spans="1:4" x14ac:dyDescent="0.2">
      <c r="A1970" s="158"/>
      <c r="D1970" s="138"/>
    </row>
    <row r="1971" spans="1:4" x14ac:dyDescent="0.2">
      <c r="A1971" s="158"/>
      <c r="D1971" s="138"/>
    </row>
    <row r="1972" spans="1:4" x14ac:dyDescent="0.2">
      <c r="A1972" s="158"/>
      <c r="D1972" s="138"/>
    </row>
    <row r="1973" spans="1:4" x14ac:dyDescent="0.2">
      <c r="A1973" s="158"/>
      <c r="D1973" s="138"/>
    </row>
    <row r="1974" spans="1:4" x14ac:dyDescent="0.2">
      <c r="A1974" s="158"/>
      <c r="D1974" s="138"/>
    </row>
    <row r="1975" spans="1:4" x14ac:dyDescent="0.2">
      <c r="A1975" s="158"/>
      <c r="D1975" s="138"/>
    </row>
    <row r="1976" spans="1:4" x14ac:dyDescent="0.2">
      <c r="A1976" s="158"/>
      <c r="D1976" s="138"/>
    </row>
    <row r="1977" spans="1:4" x14ac:dyDescent="0.2">
      <c r="A1977" s="158"/>
      <c r="D1977" s="138"/>
    </row>
    <row r="1978" spans="1:4" x14ac:dyDescent="0.2">
      <c r="A1978" s="158"/>
      <c r="D1978" s="138"/>
    </row>
    <row r="1979" spans="1:4" x14ac:dyDescent="0.2">
      <c r="A1979" s="158"/>
      <c r="D1979" s="138"/>
    </row>
    <row r="1980" spans="1:4" x14ac:dyDescent="0.2">
      <c r="A1980" s="158"/>
      <c r="D1980" s="138"/>
    </row>
    <row r="1981" spans="1:4" x14ac:dyDescent="0.2">
      <c r="A1981" s="158"/>
      <c r="D1981" s="138"/>
    </row>
    <row r="1982" spans="1:4" x14ac:dyDescent="0.2">
      <c r="A1982" s="158"/>
      <c r="D1982" s="138"/>
    </row>
    <row r="1983" spans="1:4" x14ac:dyDescent="0.2">
      <c r="A1983" s="158"/>
      <c r="D1983" s="138"/>
    </row>
    <row r="1984" spans="1:4" x14ac:dyDescent="0.2">
      <c r="A1984" s="158"/>
      <c r="D1984" s="138"/>
    </row>
    <row r="1985" spans="1:4" x14ac:dyDescent="0.2">
      <c r="A1985" s="158"/>
      <c r="D1985" s="138"/>
    </row>
    <row r="1986" spans="1:4" x14ac:dyDescent="0.2">
      <c r="A1986" s="158"/>
      <c r="D1986" s="138"/>
    </row>
    <row r="1987" spans="1:4" x14ac:dyDescent="0.2">
      <c r="A1987" s="158"/>
      <c r="D1987" s="138"/>
    </row>
    <row r="1988" spans="1:4" x14ac:dyDescent="0.2">
      <c r="A1988" s="158"/>
      <c r="D1988" s="138"/>
    </row>
    <row r="1989" spans="1:4" x14ac:dyDescent="0.2">
      <c r="A1989" s="158"/>
      <c r="D1989" s="138"/>
    </row>
    <row r="1990" spans="1:4" x14ac:dyDescent="0.2">
      <c r="A1990" s="158"/>
      <c r="D1990" s="138"/>
    </row>
    <row r="1991" spans="1:4" x14ac:dyDescent="0.2">
      <c r="A1991" s="158"/>
      <c r="D1991" s="138"/>
    </row>
    <row r="1992" spans="1:4" x14ac:dyDescent="0.2">
      <c r="A1992" s="158"/>
      <c r="D1992" s="138"/>
    </row>
    <row r="1993" spans="1:4" x14ac:dyDescent="0.2">
      <c r="A1993" s="158"/>
      <c r="D1993" s="138"/>
    </row>
    <row r="1994" spans="1:4" x14ac:dyDescent="0.2">
      <c r="A1994" s="158"/>
      <c r="D1994" s="138"/>
    </row>
    <row r="1995" spans="1:4" x14ac:dyDescent="0.2">
      <c r="A1995" s="158"/>
      <c r="D1995" s="138"/>
    </row>
    <row r="1996" spans="1:4" x14ac:dyDescent="0.2">
      <c r="A1996" s="158"/>
      <c r="D1996" s="138"/>
    </row>
    <row r="1997" spans="1:4" x14ac:dyDescent="0.2">
      <c r="A1997" s="158"/>
      <c r="D1997" s="138"/>
    </row>
    <row r="1998" spans="1:4" x14ac:dyDescent="0.2">
      <c r="A1998" s="158"/>
      <c r="D1998" s="138"/>
    </row>
    <row r="1999" spans="1:4" x14ac:dyDescent="0.2">
      <c r="A1999" s="158"/>
      <c r="D1999" s="138"/>
    </row>
    <row r="2000" spans="1:4" x14ac:dyDescent="0.2">
      <c r="A2000" s="158"/>
      <c r="D2000" s="138"/>
    </row>
    <row r="2001" spans="1:4" x14ac:dyDescent="0.2">
      <c r="A2001" s="158"/>
      <c r="D2001" s="138"/>
    </row>
    <row r="2002" spans="1:4" x14ac:dyDescent="0.2">
      <c r="A2002" s="158"/>
      <c r="D2002" s="138"/>
    </row>
    <row r="2003" spans="1:4" x14ac:dyDescent="0.2">
      <c r="A2003" s="158"/>
      <c r="D2003" s="138"/>
    </row>
    <row r="2004" spans="1:4" x14ac:dyDescent="0.2">
      <c r="A2004" s="158"/>
      <c r="D2004" s="138"/>
    </row>
    <row r="2005" spans="1:4" x14ac:dyDescent="0.2">
      <c r="A2005" s="158"/>
      <c r="D2005" s="138"/>
    </row>
    <row r="2006" spans="1:4" x14ac:dyDescent="0.2">
      <c r="A2006" s="158"/>
      <c r="D2006" s="138"/>
    </row>
    <row r="2007" spans="1:4" x14ac:dyDescent="0.2">
      <c r="A2007" s="158"/>
      <c r="D2007" s="138"/>
    </row>
    <row r="2008" spans="1:4" x14ac:dyDescent="0.2">
      <c r="A2008" s="158"/>
      <c r="D2008" s="138"/>
    </row>
    <row r="2009" spans="1:4" x14ac:dyDescent="0.2">
      <c r="A2009" s="158"/>
      <c r="D2009" s="138"/>
    </row>
    <row r="2010" spans="1:4" x14ac:dyDescent="0.2">
      <c r="A2010" s="158"/>
      <c r="D2010" s="138"/>
    </row>
    <row r="2011" spans="1:4" x14ac:dyDescent="0.2">
      <c r="A2011" s="158"/>
      <c r="D2011" s="138"/>
    </row>
    <row r="2012" spans="1:4" x14ac:dyDescent="0.2">
      <c r="A2012" s="158"/>
      <c r="D2012" s="138"/>
    </row>
    <row r="2013" spans="1:4" x14ac:dyDescent="0.2">
      <c r="A2013" s="158"/>
      <c r="D2013" s="138"/>
    </row>
    <row r="2014" spans="1:4" x14ac:dyDescent="0.2">
      <c r="A2014" s="158"/>
      <c r="D2014" s="138"/>
    </row>
    <row r="2015" spans="1:4" x14ac:dyDescent="0.2">
      <c r="A2015" s="158"/>
      <c r="D2015" s="138"/>
    </row>
    <row r="2016" spans="1:4" x14ac:dyDescent="0.2">
      <c r="A2016" s="158"/>
      <c r="D2016" s="138"/>
    </row>
    <row r="2017" spans="1:4" x14ac:dyDescent="0.2">
      <c r="A2017" s="158"/>
      <c r="D2017" s="138"/>
    </row>
    <row r="2018" spans="1:4" x14ac:dyDescent="0.2">
      <c r="A2018" s="158"/>
      <c r="D2018" s="138"/>
    </row>
    <row r="2019" spans="1:4" x14ac:dyDescent="0.2">
      <c r="A2019" s="158"/>
      <c r="D2019" s="138"/>
    </row>
    <row r="2020" spans="1:4" x14ac:dyDescent="0.2">
      <c r="A2020" s="158"/>
      <c r="D2020" s="138"/>
    </row>
    <row r="2021" spans="1:4" x14ac:dyDescent="0.2">
      <c r="A2021" s="158"/>
      <c r="D2021" s="138"/>
    </row>
    <row r="2022" spans="1:4" x14ac:dyDescent="0.2">
      <c r="A2022" s="158"/>
      <c r="D2022" s="138"/>
    </row>
    <row r="2023" spans="1:4" x14ac:dyDescent="0.2">
      <c r="A2023" s="158"/>
      <c r="D2023" s="138"/>
    </row>
    <row r="2024" spans="1:4" x14ac:dyDescent="0.2">
      <c r="A2024" s="158"/>
      <c r="D2024" s="138"/>
    </row>
    <row r="2025" spans="1:4" x14ac:dyDescent="0.2">
      <c r="A2025" s="158"/>
      <c r="D2025" s="138"/>
    </row>
    <row r="2026" spans="1:4" x14ac:dyDescent="0.2">
      <c r="A2026" s="158"/>
      <c r="D2026" s="138"/>
    </row>
    <row r="2027" spans="1:4" x14ac:dyDescent="0.2">
      <c r="A2027" s="158"/>
      <c r="D2027" s="138"/>
    </row>
    <row r="2028" spans="1:4" x14ac:dyDescent="0.2">
      <c r="A2028" s="158"/>
      <c r="D2028" s="138"/>
    </row>
    <row r="2029" spans="1:4" x14ac:dyDescent="0.2">
      <c r="A2029" s="158"/>
      <c r="D2029" s="138"/>
    </row>
    <row r="2030" spans="1:4" x14ac:dyDescent="0.2">
      <c r="A2030" s="158"/>
      <c r="D2030" s="138"/>
    </row>
    <row r="2031" spans="1:4" x14ac:dyDescent="0.2">
      <c r="A2031" s="158"/>
      <c r="D2031" s="138"/>
    </row>
    <row r="2032" spans="1:4" x14ac:dyDescent="0.2">
      <c r="A2032" s="158"/>
      <c r="D2032" s="138"/>
    </row>
    <row r="2033" spans="1:4" x14ac:dyDescent="0.2">
      <c r="A2033" s="158"/>
      <c r="D2033" s="138"/>
    </row>
    <row r="2034" spans="1:4" x14ac:dyDescent="0.2">
      <c r="A2034" s="158"/>
      <c r="D2034" s="138"/>
    </row>
    <row r="2035" spans="1:4" x14ac:dyDescent="0.2">
      <c r="A2035" s="158"/>
      <c r="D2035" s="138"/>
    </row>
    <row r="2036" spans="1:4" x14ac:dyDescent="0.2">
      <c r="A2036" s="158"/>
      <c r="D2036" s="138"/>
    </row>
    <row r="2037" spans="1:4" x14ac:dyDescent="0.2">
      <c r="A2037" s="158"/>
      <c r="D2037" s="138"/>
    </row>
    <row r="2038" spans="1:4" x14ac:dyDescent="0.2">
      <c r="A2038" s="158"/>
      <c r="D2038" s="138"/>
    </row>
    <row r="2039" spans="1:4" x14ac:dyDescent="0.2">
      <c r="A2039" s="158"/>
      <c r="D2039" s="138"/>
    </row>
    <row r="2040" spans="1:4" x14ac:dyDescent="0.2">
      <c r="A2040" s="158"/>
      <c r="D2040" s="138"/>
    </row>
    <row r="2041" spans="1:4" x14ac:dyDescent="0.2">
      <c r="A2041" s="158"/>
      <c r="D2041" s="138"/>
    </row>
    <row r="2042" spans="1:4" x14ac:dyDescent="0.2">
      <c r="A2042" s="158"/>
      <c r="D2042" s="138"/>
    </row>
    <row r="2043" spans="1:4" x14ac:dyDescent="0.2">
      <c r="A2043" s="158"/>
      <c r="D2043" s="138"/>
    </row>
    <row r="2044" spans="1:4" x14ac:dyDescent="0.2">
      <c r="A2044" s="158"/>
      <c r="D2044" s="138"/>
    </row>
    <row r="2045" spans="1:4" x14ac:dyDescent="0.2">
      <c r="A2045" s="158"/>
      <c r="D2045" s="138"/>
    </row>
    <row r="2046" spans="1:4" x14ac:dyDescent="0.2">
      <c r="A2046" s="158"/>
      <c r="D2046" s="138"/>
    </row>
    <row r="2047" spans="1:4" x14ac:dyDescent="0.2">
      <c r="A2047" s="158"/>
      <c r="D2047" s="138"/>
    </row>
    <row r="2048" spans="1:4" x14ac:dyDescent="0.2">
      <c r="A2048" s="158"/>
      <c r="D2048" s="138"/>
    </row>
    <row r="2049" spans="1:4" x14ac:dyDescent="0.2">
      <c r="A2049" s="158"/>
      <c r="D2049" s="138"/>
    </row>
    <row r="2050" spans="1:4" x14ac:dyDescent="0.2">
      <c r="A2050" s="158"/>
      <c r="D2050" s="138"/>
    </row>
    <row r="2051" spans="1:4" x14ac:dyDescent="0.2">
      <c r="A2051" s="158"/>
      <c r="D2051" s="138"/>
    </row>
    <row r="2052" spans="1:4" x14ac:dyDescent="0.2">
      <c r="A2052" s="158"/>
      <c r="D2052" s="138"/>
    </row>
    <row r="2053" spans="1:4" x14ac:dyDescent="0.2">
      <c r="A2053" s="158"/>
      <c r="D2053" s="138"/>
    </row>
    <row r="2054" spans="1:4" x14ac:dyDescent="0.2">
      <c r="A2054" s="158"/>
      <c r="D2054" s="138"/>
    </row>
    <row r="2055" spans="1:4" x14ac:dyDescent="0.2">
      <c r="A2055" s="158"/>
      <c r="D2055" s="138"/>
    </row>
    <row r="2056" spans="1:4" x14ac:dyDescent="0.2">
      <c r="A2056" s="158"/>
      <c r="D2056" s="138"/>
    </row>
    <row r="2057" spans="1:4" x14ac:dyDescent="0.2">
      <c r="A2057" s="158"/>
      <c r="D2057" s="138"/>
    </row>
    <row r="2058" spans="1:4" x14ac:dyDescent="0.2">
      <c r="A2058" s="158"/>
      <c r="D2058" s="138"/>
    </row>
    <row r="2059" spans="1:4" x14ac:dyDescent="0.2">
      <c r="A2059" s="158"/>
      <c r="D2059" s="138"/>
    </row>
    <row r="2060" spans="1:4" x14ac:dyDescent="0.2">
      <c r="A2060" s="158"/>
      <c r="D2060" s="138"/>
    </row>
    <row r="2061" spans="1:4" x14ac:dyDescent="0.2">
      <c r="A2061" s="158"/>
      <c r="D2061" s="138"/>
    </row>
    <row r="2062" spans="1:4" x14ac:dyDescent="0.2">
      <c r="A2062" s="158"/>
      <c r="D2062" s="138"/>
    </row>
    <row r="2063" spans="1:4" x14ac:dyDescent="0.2">
      <c r="A2063" s="158"/>
      <c r="D2063" s="138"/>
    </row>
    <row r="2064" spans="1:4" x14ac:dyDescent="0.2">
      <c r="A2064" s="158"/>
      <c r="D2064" s="138"/>
    </row>
    <row r="2065" spans="1:4" x14ac:dyDescent="0.2">
      <c r="A2065" s="158"/>
      <c r="D2065" s="138"/>
    </row>
    <row r="2066" spans="1:4" x14ac:dyDescent="0.2">
      <c r="A2066" s="158"/>
      <c r="D2066" s="138"/>
    </row>
    <row r="2067" spans="1:4" x14ac:dyDescent="0.2">
      <c r="A2067" s="158"/>
      <c r="D2067" s="138"/>
    </row>
    <row r="2068" spans="1:4" x14ac:dyDescent="0.2">
      <c r="A2068" s="158"/>
      <c r="D2068" s="138"/>
    </row>
    <row r="2069" spans="1:4" x14ac:dyDescent="0.2">
      <c r="A2069" s="158"/>
      <c r="D2069" s="138"/>
    </row>
    <row r="2070" spans="1:4" x14ac:dyDescent="0.2">
      <c r="A2070" s="158"/>
      <c r="D2070" s="138"/>
    </row>
    <row r="2071" spans="1:4" x14ac:dyDescent="0.2">
      <c r="A2071" s="158"/>
      <c r="D2071" s="138"/>
    </row>
    <row r="2072" spans="1:4" x14ac:dyDescent="0.2">
      <c r="A2072" s="158"/>
      <c r="D2072" s="138"/>
    </row>
    <row r="2073" spans="1:4" x14ac:dyDescent="0.2">
      <c r="A2073" s="158"/>
      <c r="D2073" s="138"/>
    </row>
    <row r="2074" spans="1:4" x14ac:dyDescent="0.2">
      <c r="A2074" s="158"/>
      <c r="D2074" s="138"/>
    </row>
    <row r="2075" spans="1:4" x14ac:dyDescent="0.2">
      <c r="A2075" s="158"/>
      <c r="D2075" s="138"/>
    </row>
    <row r="2076" spans="1:4" x14ac:dyDescent="0.2">
      <c r="A2076" s="158"/>
      <c r="D2076" s="138"/>
    </row>
    <row r="2077" spans="1:4" x14ac:dyDescent="0.2">
      <c r="A2077" s="158"/>
      <c r="D2077" s="138"/>
    </row>
    <row r="2078" spans="1:4" x14ac:dyDescent="0.2">
      <c r="A2078" s="158"/>
      <c r="D2078" s="138"/>
    </row>
    <row r="2079" spans="1:4" x14ac:dyDescent="0.2">
      <c r="A2079" s="158"/>
      <c r="D2079" s="138"/>
    </row>
    <row r="2080" spans="1:4" x14ac:dyDescent="0.2">
      <c r="A2080" s="158"/>
      <c r="D2080" s="138"/>
    </row>
    <row r="2081" spans="1:4" x14ac:dyDescent="0.2">
      <c r="A2081" s="158"/>
      <c r="D2081" s="138"/>
    </row>
    <row r="2082" spans="1:4" x14ac:dyDescent="0.2">
      <c r="A2082" s="158"/>
      <c r="D2082" s="138"/>
    </row>
    <row r="2083" spans="1:4" x14ac:dyDescent="0.2">
      <c r="A2083" s="158"/>
      <c r="D2083" s="138"/>
    </row>
    <row r="2084" spans="1:4" x14ac:dyDescent="0.2">
      <c r="A2084" s="158"/>
      <c r="D2084" s="138"/>
    </row>
    <row r="2085" spans="1:4" x14ac:dyDescent="0.2">
      <c r="A2085" s="158"/>
      <c r="D2085" s="138"/>
    </row>
    <row r="2086" spans="1:4" x14ac:dyDescent="0.2">
      <c r="A2086" s="158"/>
      <c r="D2086" s="138"/>
    </row>
    <row r="2087" spans="1:4" x14ac:dyDescent="0.2">
      <c r="A2087" s="158"/>
      <c r="D2087" s="138"/>
    </row>
    <row r="2088" spans="1:4" x14ac:dyDescent="0.2">
      <c r="A2088" s="158"/>
      <c r="D2088" s="138"/>
    </row>
    <row r="2089" spans="1:4" x14ac:dyDescent="0.2">
      <c r="A2089" s="158"/>
      <c r="D2089" s="138"/>
    </row>
    <row r="2090" spans="1:4" x14ac:dyDescent="0.2">
      <c r="A2090" s="158"/>
      <c r="D2090" s="138"/>
    </row>
    <row r="2091" spans="1:4" x14ac:dyDescent="0.2">
      <c r="A2091" s="158"/>
      <c r="D2091" s="138"/>
    </row>
    <row r="2092" spans="1:4" x14ac:dyDescent="0.2">
      <c r="A2092" s="158"/>
      <c r="D2092" s="138"/>
    </row>
    <row r="2093" spans="1:4" x14ac:dyDescent="0.2">
      <c r="A2093" s="158"/>
      <c r="D2093" s="138"/>
    </row>
    <row r="2094" spans="1:4" x14ac:dyDescent="0.2">
      <c r="A2094" s="158"/>
      <c r="D2094" s="138"/>
    </row>
    <row r="2095" spans="1:4" x14ac:dyDescent="0.2">
      <c r="A2095" s="158"/>
      <c r="D2095" s="138"/>
    </row>
    <row r="2096" spans="1:4" x14ac:dyDescent="0.2">
      <c r="A2096" s="158"/>
      <c r="D2096" s="138"/>
    </row>
    <row r="2097" spans="1:4" x14ac:dyDescent="0.2">
      <c r="A2097" s="158"/>
      <c r="D2097" s="138"/>
    </row>
    <row r="2098" spans="1:4" x14ac:dyDescent="0.2">
      <c r="A2098" s="158"/>
      <c r="D2098" s="138"/>
    </row>
    <row r="2099" spans="1:4" x14ac:dyDescent="0.2">
      <c r="A2099" s="158"/>
      <c r="D2099" s="138"/>
    </row>
    <row r="2100" spans="1:4" x14ac:dyDescent="0.2">
      <c r="A2100" s="158"/>
      <c r="D2100" s="138"/>
    </row>
    <row r="2101" spans="1:4" x14ac:dyDescent="0.2">
      <c r="A2101" s="158"/>
      <c r="D2101" s="138"/>
    </row>
    <row r="2102" spans="1:4" x14ac:dyDescent="0.2">
      <c r="A2102" s="158"/>
      <c r="D2102" s="138"/>
    </row>
    <row r="2103" spans="1:4" x14ac:dyDescent="0.2">
      <c r="A2103" s="158"/>
      <c r="D2103" s="138"/>
    </row>
    <row r="2104" spans="1:4" x14ac:dyDescent="0.2">
      <c r="A2104" s="158"/>
      <c r="D2104" s="138"/>
    </row>
    <row r="2105" spans="1:4" x14ac:dyDescent="0.2">
      <c r="A2105" s="158"/>
      <c r="D2105" s="138"/>
    </row>
    <row r="2106" spans="1:4" x14ac:dyDescent="0.2">
      <c r="A2106" s="158"/>
      <c r="D2106" s="138"/>
    </row>
    <row r="2107" spans="1:4" x14ac:dyDescent="0.2">
      <c r="A2107" s="158"/>
      <c r="D2107" s="138"/>
    </row>
    <row r="2108" spans="1:4" x14ac:dyDescent="0.2">
      <c r="A2108" s="158"/>
      <c r="D2108" s="138"/>
    </row>
    <row r="2109" spans="1:4" x14ac:dyDescent="0.2">
      <c r="A2109" s="158"/>
      <c r="D2109" s="138"/>
    </row>
    <row r="2110" spans="1:4" x14ac:dyDescent="0.2">
      <c r="A2110" s="158"/>
      <c r="D2110" s="138"/>
    </row>
    <row r="2111" spans="1:4" x14ac:dyDescent="0.2">
      <c r="A2111" s="158"/>
      <c r="D2111" s="138"/>
    </row>
    <row r="2112" spans="1:4" x14ac:dyDescent="0.2">
      <c r="A2112" s="158"/>
      <c r="D2112" s="138"/>
    </row>
    <row r="2113" spans="1:4" x14ac:dyDescent="0.2">
      <c r="A2113" s="158"/>
      <c r="D2113" s="138"/>
    </row>
    <row r="2114" spans="1:4" x14ac:dyDescent="0.2">
      <c r="A2114" s="158"/>
      <c r="D2114" s="138"/>
    </row>
    <row r="2115" spans="1:4" x14ac:dyDescent="0.2">
      <c r="A2115" s="158"/>
      <c r="D2115" s="138"/>
    </row>
    <row r="2116" spans="1:4" x14ac:dyDescent="0.2">
      <c r="A2116" s="158"/>
      <c r="D2116" s="138"/>
    </row>
    <row r="2117" spans="1:4" x14ac:dyDescent="0.2">
      <c r="A2117" s="158"/>
      <c r="D2117" s="138"/>
    </row>
    <row r="2118" spans="1:4" x14ac:dyDescent="0.2">
      <c r="A2118" s="158"/>
      <c r="D2118" s="138"/>
    </row>
    <row r="2119" spans="1:4" x14ac:dyDescent="0.2">
      <c r="A2119" s="158"/>
      <c r="D2119" s="138"/>
    </row>
    <row r="2120" spans="1:4" x14ac:dyDescent="0.2">
      <c r="A2120" s="158"/>
      <c r="D2120" s="138"/>
    </row>
    <row r="2121" spans="1:4" x14ac:dyDescent="0.2">
      <c r="A2121" s="158"/>
      <c r="D2121" s="138"/>
    </row>
    <row r="2122" spans="1:4" x14ac:dyDescent="0.2">
      <c r="A2122" s="158"/>
      <c r="D2122" s="138"/>
    </row>
    <row r="2123" spans="1:4" x14ac:dyDescent="0.2">
      <c r="A2123" s="158"/>
      <c r="D2123" s="138"/>
    </row>
    <row r="2124" spans="1:4" x14ac:dyDescent="0.2">
      <c r="A2124" s="158"/>
      <c r="D2124" s="138"/>
    </row>
    <row r="2125" spans="1:4" x14ac:dyDescent="0.2">
      <c r="A2125" s="158"/>
      <c r="D2125" s="138"/>
    </row>
    <row r="2126" spans="1:4" x14ac:dyDescent="0.2">
      <c r="A2126" s="158"/>
      <c r="D2126" s="138"/>
    </row>
    <row r="2127" spans="1:4" x14ac:dyDescent="0.2">
      <c r="A2127" s="158"/>
      <c r="D2127" s="138"/>
    </row>
    <row r="2128" spans="1:4" x14ac:dyDescent="0.2">
      <c r="A2128" s="158"/>
      <c r="D2128" s="138"/>
    </row>
    <row r="2129" spans="1:4" x14ac:dyDescent="0.2">
      <c r="A2129" s="158"/>
      <c r="D2129" s="138"/>
    </row>
    <row r="2130" spans="1:4" x14ac:dyDescent="0.2">
      <c r="A2130" s="158"/>
      <c r="D2130" s="138"/>
    </row>
    <row r="2131" spans="1:4" x14ac:dyDescent="0.2">
      <c r="A2131" s="158"/>
      <c r="D2131" s="138"/>
    </row>
    <row r="2132" spans="1:4" x14ac:dyDescent="0.2">
      <c r="A2132" s="158"/>
      <c r="D2132" s="138"/>
    </row>
    <row r="2133" spans="1:4" x14ac:dyDescent="0.2">
      <c r="A2133" s="158"/>
      <c r="D2133" s="138"/>
    </row>
    <row r="2134" spans="1:4" x14ac:dyDescent="0.2">
      <c r="A2134" s="158"/>
      <c r="D2134" s="138"/>
    </row>
    <row r="2135" spans="1:4" x14ac:dyDescent="0.2">
      <c r="A2135" s="158"/>
      <c r="D2135" s="138"/>
    </row>
    <row r="2136" spans="1:4" x14ac:dyDescent="0.2">
      <c r="A2136" s="158"/>
      <c r="D2136" s="138"/>
    </row>
    <row r="2137" spans="1:4" x14ac:dyDescent="0.2">
      <c r="A2137" s="158"/>
      <c r="D2137" s="138"/>
    </row>
    <row r="2138" spans="1:4" x14ac:dyDescent="0.2">
      <c r="A2138" s="158"/>
      <c r="D2138" s="138"/>
    </row>
    <row r="2139" spans="1:4" x14ac:dyDescent="0.2">
      <c r="A2139" s="158"/>
      <c r="D2139" s="138"/>
    </row>
    <row r="2140" spans="1:4" x14ac:dyDescent="0.2">
      <c r="A2140" s="158"/>
      <c r="D2140" s="138"/>
    </row>
    <row r="2141" spans="1:4" x14ac:dyDescent="0.2">
      <c r="A2141" s="158"/>
      <c r="D2141" s="138"/>
    </row>
    <row r="2142" spans="1:4" x14ac:dyDescent="0.2">
      <c r="A2142" s="158"/>
      <c r="D2142" s="138"/>
    </row>
    <row r="2143" spans="1:4" x14ac:dyDescent="0.2">
      <c r="A2143" s="158"/>
      <c r="D2143" s="138"/>
    </row>
    <row r="2144" spans="1:4" x14ac:dyDescent="0.2">
      <c r="A2144" s="158"/>
      <c r="D2144" s="138"/>
    </row>
    <row r="2145" spans="1:4" x14ac:dyDescent="0.2">
      <c r="A2145" s="158"/>
      <c r="D2145" s="138"/>
    </row>
    <row r="2146" spans="1:4" x14ac:dyDescent="0.2">
      <c r="A2146" s="158"/>
      <c r="D2146" s="138"/>
    </row>
    <row r="2147" spans="1:4" x14ac:dyDescent="0.2">
      <c r="A2147" s="158"/>
      <c r="D2147" s="138"/>
    </row>
    <row r="2148" spans="1:4" x14ac:dyDescent="0.2">
      <c r="A2148" s="158"/>
      <c r="D2148" s="138"/>
    </row>
    <row r="2149" spans="1:4" x14ac:dyDescent="0.2">
      <c r="A2149" s="158"/>
      <c r="D2149" s="138"/>
    </row>
    <row r="2150" spans="1:4" x14ac:dyDescent="0.2">
      <c r="A2150" s="158"/>
      <c r="D2150" s="138"/>
    </row>
    <row r="2151" spans="1:4" x14ac:dyDescent="0.2">
      <c r="A2151" s="158"/>
      <c r="D2151" s="138"/>
    </row>
    <row r="2152" spans="1:4" x14ac:dyDescent="0.2">
      <c r="A2152" s="158"/>
      <c r="D2152" s="138"/>
    </row>
    <row r="2153" spans="1:4" x14ac:dyDescent="0.2">
      <c r="A2153" s="158"/>
      <c r="D2153" s="138"/>
    </row>
    <row r="2154" spans="1:4" x14ac:dyDescent="0.2">
      <c r="A2154" s="158"/>
      <c r="D2154" s="138"/>
    </row>
    <row r="2155" spans="1:4" x14ac:dyDescent="0.2">
      <c r="A2155" s="158"/>
      <c r="D2155" s="138"/>
    </row>
    <row r="2156" spans="1:4" x14ac:dyDescent="0.2">
      <c r="A2156" s="158"/>
      <c r="D2156" s="138"/>
    </row>
    <row r="2157" spans="1:4" x14ac:dyDescent="0.2">
      <c r="A2157" s="158"/>
      <c r="D2157" s="138"/>
    </row>
    <row r="2158" spans="1:4" x14ac:dyDescent="0.2">
      <c r="A2158" s="158"/>
      <c r="D2158" s="138"/>
    </row>
    <row r="2159" spans="1:4" x14ac:dyDescent="0.2">
      <c r="A2159" s="158"/>
      <c r="D2159" s="138"/>
    </row>
    <row r="2160" spans="1:4" x14ac:dyDescent="0.2">
      <c r="A2160" s="158"/>
      <c r="D2160" s="138"/>
    </row>
    <row r="2161" spans="1:4" x14ac:dyDescent="0.2">
      <c r="A2161" s="158"/>
      <c r="D2161" s="138"/>
    </row>
    <row r="2162" spans="1:4" x14ac:dyDescent="0.2">
      <c r="A2162" s="158"/>
      <c r="D2162" s="138"/>
    </row>
    <row r="2163" spans="1:4" x14ac:dyDescent="0.2">
      <c r="A2163" s="158"/>
      <c r="D2163" s="138"/>
    </row>
    <row r="2164" spans="1:4" x14ac:dyDescent="0.2">
      <c r="A2164" s="158"/>
      <c r="D2164" s="138"/>
    </row>
    <row r="2165" spans="1:4" x14ac:dyDescent="0.2">
      <c r="A2165" s="158"/>
      <c r="D2165" s="138"/>
    </row>
    <row r="2166" spans="1:4" x14ac:dyDescent="0.2">
      <c r="A2166" s="158"/>
      <c r="D2166" s="138"/>
    </row>
    <row r="2167" spans="1:4" x14ac:dyDescent="0.2">
      <c r="A2167" s="158"/>
      <c r="D2167" s="138"/>
    </row>
    <row r="2168" spans="1:4" x14ac:dyDescent="0.2">
      <c r="A2168" s="158"/>
      <c r="D2168" s="138"/>
    </row>
    <row r="2169" spans="1:4" x14ac:dyDescent="0.2">
      <c r="A2169" s="158"/>
      <c r="D2169" s="138"/>
    </row>
    <row r="2170" spans="1:4" x14ac:dyDescent="0.2">
      <c r="A2170" s="158"/>
      <c r="D2170" s="138"/>
    </row>
    <row r="2171" spans="1:4" x14ac:dyDescent="0.2">
      <c r="A2171" s="158"/>
      <c r="D2171" s="138"/>
    </row>
    <row r="2172" spans="1:4" x14ac:dyDescent="0.2">
      <c r="A2172" s="158"/>
      <c r="D2172" s="138"/>
    </row>
    <row r="2173" spans="1:4" x14ac:dyDescent="0.2">
      <c r="A2173" s="158"/>
      <c r="D2173" s="138"/>
    </row>
    <row r="2174" spans="1:4" x14ac:dyDescent="0.2">
      <c r="A2174" s="158"/>
      <c r="D2174" s="138"/>
    </row>
    <row r="2175" spans="1:4" x14ac:dyDescent="0.2">
      <c r="A2175" s="158"/>
      <c r="D2175" s="138"/>
    </row>
    <row r="2176" spans="1:4" x14ac:dyDescent="0.2">
      <c r="A2176" s="158"/>
      <c r="D2176" s="138"/>
    </row>
    <row r="2177" spans="1:4" x14ac:dyDescent="0.2">
      <c r="A2177" s="158"/>
      <c r="D2177" s="138"/>
    </row>
    <row r="2178" spans="1:4" x14ac:dyDescent="0.2">
      <c r="A2178" s="158"/>
      <c r="D2178" s="138"/>
    </row>
    <row r="2179" spans="1:4" x14ac:dyDescent="0.2">
      <c r="A2179" s="158"/>
      <c r="D2179" s="138"/>
    </row>
    <row r="2180" spans="1:4" x14ac:dyDescent="0.2">
      <c r="A2180" s="158"/>
      <c r="D2180" s="138"/>
    </row>
    <row r="2181" spans="1:4" x14ac:dyDescent="0.2">
      <c r="A2181" s="158"/>
      <c r="D2181" s="138"/>
    </row>
    <row r="2182" spans="1:4" x14ac:dyDescent="0.2">
      <c r="A2182" s="158"/>
      <c r="D2182" s="138"/>
    </row>
    <row r="2183" spans="1:4" x14ac:dyDescent="0.2">
      <c r="A2183" s="158"/>
      <c r="D2183" s="138"/>
    </row>
    <row r="2184" spans="1:4" x14ac:dyDescent="0.2">
      <c r="A2184" s="158"/>
      <c r="D2184" s="138"/>
    </row>
    <row r="2185" spans="1:4" x14ac:dyDescent="0.2">
      <c r="A2185" s="158"/>
      <c r="D2185" s="138"/>
    </row>
    <row r="2186" spans="1:4" x14ac:dyDescent="0.2">
      <c r="A2186" s="158"/>
      <c r="D2186" s="138"/>
    </row>
    <row r="2187" spans="1:4" x14ac:dyDescent="0.2">
      <c r="A2187" s="158"/>
      <c r="D2187" s="138"/>
    </row>
    <row r="2188" spans="1:4" x14ac:dyDescent="0.2">
      <c r="A2188" s="158"/>
      <c r="D2188" s="138"/>
    </row>
    <row r="2189" spans="1:4" x14ac:dyDescent="0.2">
      <c r="A2189" s="158"/>
      <c r="D2189" s="138"/>
    </row>
    <row r="2190" spans="1:4" x14ac:dyDescent="0.2">
      <c r="A2190" s="158"/>
      <c r="D2190" s="138"/>
    </row>
    <row r="2191" spans="1:4" x14ac:dyDescent="0.2">
      <c r="A2191" s="158"/>
      <c r="D2191" s="138"/>
    </row>
    <row r="2192" spans="1:4" x14ac:dyDescent="0.2">
      <c r="A2192" s="158"/>
      <c r="D2192" s="138"/>
    </row>
    <row r="2193" spans="1:4" x14ac:dyDescent="0.2">
      <c r="A2193" s="158"/>
      <c r="D2193" s="138"/>
    </row>
    <row r="2194" spans="1:4" x14ac:dyDescent="0.2">
      <c r="A2194" s="158"/>
      <c r="D2194" s="138"/>
    </row>
    <row r="2195" spans="1:4" x14ac:dyDescent="0.2">
      <c r="A2195" s="158"/>
      <c r="D2195" s="138"/>
    </row>
    <row r="2196" spans="1:4" x14ac:dyDescent="0.2">
      <c r="A2196" s="158"/>
      <c r="D2196" s="138"/>
    </row>
    <row r="2197" spans="1:4" x14ac:dyDescent="0.2">
      <c r="A2197" s="158"/>
      <c r="D2197" s="138"/>
    </row>
    <row r="2198" spans="1:4" x14ac:dyDescent="0.2">
      <c r="A2198" s="158"/>
      <c r="D2198" s="138"/>
    </row>
    <row r="2199" spans="1:4" x14ac:dyDescent="0.2">
      <c r="A2199" s="158"/>
      <c r="D2199" s="138"/>
    </row>
    <row r="2200" spans="1:4" x14ac:dyDescent="0.2">
      <c r="A2200" s="158"/>
      <c r="D2200" s="138"/>
    </row>
    <row r="2201" spans="1:4" x14ac:dyDescent="0.2">
      <c r="A2201" s="158"/>
      <c r="D2201" s="138"/>
    </row>
    <row r="2202" spans="1:4" x14ac:dyDescent="0.2">
      <c r="A2202" s="158"/>
      <c r="D2202" s="138"/>
    </row>
    <row r="2203" spans="1:4" x14ac:dyDescent="0.2">
      <c r="A2203" s="158"/>
      <c r="D2203" s="138"/>
    </row>
    <row r="2204" spans="1:4" x14ac:dyDescent="0.2">
      <c r="A2204" s="158"/>
      <c r="D2204" s="138"/>
    </row>
    <row r="2205" spans="1:4" x14ac:dyDescent="0.2">
      <c r="A2205" s="158"/>
      <c r="D2205" s="138"/>
    </row>
    <row r="2206" spans="1:4" x14ac:dyDescent="0.2">
      <c r="A2206" s="158"/>
      <c r="D2206" s="138"/>
    </row>
    <row r="2207" spans="1:4" x14ac:dyDescent="0.2">
      <c r="A2207" s="158"/>
      <c r="D2207" s="138"/>
    </row>
    <row r="2208" spans="1:4" x14ac:dyDescent="0.2">
      <c r="A2208" s="158"/>
      <c r="D2208" s="138"/>
    </row>
    <row r="2209" spans="1:4" x14ac:dyDescent="0.2">
      <c r="A2209" s="158"/>
      <c r="D2209" s="138"/>
    </row>
    <row r="2210" spans="1:4" x14ac:dyDescent="0.2">
      <c r="A2210" s="158"/>
      <c r="D2210" s="138"/>
    </row>
    <row r="2211" spans="1:4" x14ac:dyDescent="0.2">
      <c r="A2211" s="158"/>
      <c r="D2211" s="138"/>
    </row>
    <row r="2212" spans="1:4" x14ac:dyDescent="0.2">
      <c r="A2212" s="158"/>
      <c r="D2212" s="138"/>
    </row>
    <row r="2213" spans="1:4" x14ac:dyDescent="0.2">
      <c r="A2213" s="158"/>
      <c r="D2213" s="138"/>
    </row>
    <row r="2214" spans="1:4" x14ac:dyDescent="0.2">
      <c r="A2214" s="158"/>
      <c r="D2214" s="138"/>
    </row>
    <row r="2215" spans="1:4" x14ac:dyDescent="0.2">
      <c r="A2215" s="158"/>
      <c r="D2215" s="138"/>
    </row>
    <row r="2216" spans="1:4" x14ac:dyDescent="0.2">
      <c r="A2216" s="158"/>
      <c r="D2216" s="138"/>
    </row>
    <row r="2217" spans="1:4" x14ac:dyDescent="0.2">
      <c r="A2217" s="158"/>
      <c r="D2217" s="138"/>
    </row>
    <row r="2218" spans="1:4" x14ac:dyDescent="0.2">
      <c r="A2218" s="158"/>
      <c r="D2218" s="138"/>
    </row>
    <row r="2219" spans="1:4" x14ac:dyDescent="0.2">
      <c r="A2219" s="158"/>
      <c r="D2219" s="138"/>
    </row>
    <row r="2220" spans="1:4" x14ac:dyDescent="0.2">
      <c r="A2220" s="158"/>
      <c r="D2220" s="138"/>
    </row>
    <row r="2221" spans="1:4" x14ac:dyDescent="0.2">
      <c r="A2221" s="158"/>
      <c r="D2221" s="138"/>
    </row>
    <row r="2222" spans="1:4" x14ac:dyDescent="0.2">
      <c r="A2222" s="158"/>
      <c r="D2222" s="138"/>
    </row>
    <row r="2223" spans="1:4" x14ac:dyDescent="0.2">
      <c r="A2223" s="158"/>
      <c r="D2223" s="138"/>
    </row>
    <row r="2224" spans="1:4" x14ac:dyDescent="0.2">
      <c r="A2224" s="158"/>
      <c r="D2224" s="138"/>
    </row>
    <row r="2225" spans="1:4" x14ac:dyDescent="0.2">
      <c r="A2225" s="158"/>
      <c r="D2225" s="138"/>
    </row>
    <row r="2226" spans="1:4" x14ac:dyDescent="0.2">
      <c r="A2226" s="158"/>
      <c r="D2226" s="138"/>
    </row>
    <row r="2227" spans="1:4" x14ac:dyDescent="0.2">
      <c r="A2227" s="158"/>
      <c r="D2227" s="138"/>
    </row>
    <row r="2228" spans="1:4" x14ac:dyDescent="0.2">
      <c r="A2228" s="158"/>
      <c r="D2228" s="138"/>
    </row>
    <row r="2229" spans="1:4" x14ac:dyDescent="0.2">
      <c r="A2229" s="158"/>
      <c r="D2229" s="138"/>
    </row>
    <row r="2230" spans="1:4" x14ac:dyDescent="0.2">
      <c r="A2230" s="158"/>
      <c r="D2230" s="138"/>
    </row>
    <row r="2231" spans="1:4" x14ac:dyDescent="0.2">
      <c r="A2231" s="158"/>
      <c r="D2231" s="138"/>
    </row>
    <row r="2232" spans="1:4" x14ac:dyDescent="0.2">
      <c r="A2232" s="158"/>
      <c r="D2232" s="138"/>
    </row>
    <row r="2233" spans="1:4" x14ac:dyDescent="0.2">
      <c r="A2233" s="158"/>
      <c r="D2233" s="138"/>
    </row>
    <row r="2234" spans="1:4" x14ac:dyDescent="0.2">
      <c r="A2234" s="158"/>
      <c r="D2234" s="138"/>
    </row>
    <row r="2235" spans="1:4" x14ac:dyDescent="0.2">
      <c r="A2235" s="158"/>
      <c r="D2235" s="138"/>
    </row>
    <row r="2236" spans="1:4" x14ac:dyDescent="0.2">
      <c r="A2236" s="158"/>
      <c r="D2236" s="138"/>
    </row>
    <row r="2237" spans="1:4" x14ac:dyDescent="0.2">
      <c r="A2237" s="158"/>
      <c r="D2237" s="138"/>
    </row>
    <row r="2238" spans="1:4" x14ac:dyDescent="0.2">
      <c r="A2238" s="158"/>
      <c r="D2238" s="138"/>
    </row>
    <row r="2239" spans="1:4" x14ac:dyDescent="0.2">
      <c r="A2239" s="158"/>
      <c r="D2239" s="138"/>
    </row>
    <row r="2240" spans="1:4" x14ac:dyDescent="0.2">
      <c r="A2240" s="158"/>
      <c r="D2240" s="138"/>
    </row>
    <row r="2241" spans="1:4" x14ac:dyDescent="0.2">
      <c r="A2241" s="158"/>
      <c r="D2241" s="138"/>
    </row>
    <row r="2242" spans="1:4" x14ac:dyDescent="0.2">
      <c r="A2242" s="158"/>
      <c r="D2242" s="138"/>
    </row>
    <row r="2243" spans="1:4" x14ac:dyDescent="0.2">
      <c r="A2243" s="158"/>
      <c r="D2243" s="138"/>
    </row>
    <row r="2244" spans="1:4" x14ac:dyDescent="0.2">
      <c r="A2244" s="158"/>
      <c r="D2244" s="138"/>
    </row>
    <row r="2245" spans="1:4" x14ac:dyDescent="0.2">
      <c r="A2245" s="158"/>
      <c r="D2245" s="138"/>
    </row>
    <row r="2246" spans="1:4" x14ac:dyDescent="0.2">
      <c r="A2246" s="158"/>
      <c r="D2246" s="138"/>
    </row>
    <row r="2247" spans="1:4" x14ac:dyDescent="0.2">
      <c r="A2247" s="158"/>
      <c r="D2247" s="138"/>
    </row>
    <row r="2248" spans="1:4" x14ac:dyDescent="0.2">
      <c r="A2248" s="158"/>
      <c r="D2248" s="138"/>
    </row>
    <row r="2249" spans="1:4" x14ac:dyDescent="0.2">
      <c r="A2249" s="158"/>
      <c r="D2249" s="138"/>
    </row>
    <row r="2250" spans="1:4" x14ac:dyDescent="0.2">
      <c r="A2250" s="158"/>
      <c r="D2250" s="138"/>
    </row>
    <row r="2251" spans="1:4" x14ac:dyDescent="0.2">
      <c r="A2251" s="158"/>
      <c r="D2251" s="138"/>
    </row>
    <row r="2252" spans="1:4" x14ac:dyDescent="0.2">
      <c r="A2252" s="158"/>
      <c r="D2252" s="138"/>
    </row>
    <row r="2253" spans="1:4" x14ac:dyDescent="0.2">
      <c r="A2253" s="158"/>
      <c r="D2253" s="138"/>
    </row>
    <row r="2254" spans="1:4" x14ac:dyDescent="0.2">
      <c r="A2254" s="158"/>
      <c r="D2254" s="138"/>
    </row>
    <row r="2255" spans="1:4" x14ac:dyDescent="0.2">
      <c r="A2255" s="158"/>
      <c r="D2255" s="138"/>
    </row>
    <row r="2256" spans="1:4" x14ac:dyDescent="0.2">
      <c r="A2256" s="158"/>
      <c r="D2256" s="138"/>
    </row>
    <row r="2257" spans="1:4" x14ac:dyDescent="0.2">
      <c r="A2257" s="158"/>
      <c r="D2257" s="138"/>
    </row>
    <row r="2258" spans="1:4" x14ac:dyDescent="0.2">
      <c r="A2258" s="158"/>
      <c r="D2258" s="138"/>
    </row>
    <row r="2259" spans="1:4" x14ac:dyDescent="0.2">
      <c r="A2259" s="158"/>
      <c r="D2259" s="138"/>
    </row>
    <row r="2260" spans="1:4" x14ac:dyDescent="0.2">
      <c r="A2260" s="158"/>
      <c r="D2260" s="138"/>
    </row>
    <row r="2261" spans="1:4" x14ac:dyDescent="0.2">
      <c r="A2261" s="158"/>
      <c r="D2261" s="138"/>
    </row>
    <row r="2262" spans="1:4" x14ac:dyDescent="0.2">
      <c r="A2262" s="158"/>
      <c r="D2262" s="138"/>
    </row>
    <row r="2263" spans="1:4" x14ac:dyDescent="0.2">
      <c r="A2263" s="158"/>
      <c r="D2263" s="138"/>
    </row>
    <row r="2264" spans="1:4" x14ac:dyDescent="0.2">
      <c r="A2264" s="158"/>
      <c r="D2264" s="138"/>
    </row>
    <row r="2265" spans="1:4" x14ac:dyDescent="0.2">
      <c r="A2265" s="158"/>
      <c r="D2265" s="138"/>
    </row>
    <row r="2266" spans="1:4" x14ac:dyDescent="0.2">
      <c r="A2266" s="158"/>
      <c r="D2266" s="138"/>
    </row>
    <row r="2267" spans="1:4" x14ac:dyDescent="0.2">
      <c r="A2267" s="158"/>
      <c r="D2267" s="138"/>
    </row>
    <row r="2268" spans="1:4" x14ac:dyDescent="0.2">
      <c r="A2268" s="158"/>
      <c r="D2268" s="138"/>
    </row>
    <row r="2269" spans="1:4" x14ac:dyDescent="0.2">
      <c r="A2269" s="158"/>
      <c r="D2269" s="138"/>
    </row>
    <row r="2270" spans="1:4" x14ac:dyDescent="0.2">
      <c r="A2270" s="158"/>
      <c r="D2270" s="138"/>
    </row>
    <row r="2271" spans="1:4" x14ac:dyDescent="0.2">
      <c r="A2271" s="158"/>
      <c r="D2271" s="138"/>
    </row>
    <row r="2272" spans="1:4" x14ac:dyDescent="0.2">
      <c r="A2272" s="158"/>
      <c r="D2272" s="138"/>
    </row>
    <row r="2273" spans="1:4" x14ac:dyDescent="0.2">
      <c r="A2273" s="158"/>
      <c r="D2273" s="138"/>
    </row>
    <row r="2274" spans="1:4" x14ac:dyDescent="0.2">
      <c r="A2274" s="158"/>
      <c r="D2274" s="138"/>
    </row>
    <row r="2275" spans="1:4" x14ac:dyDescent="0.2">
      <c r="A2275" s="158"/>
      <c r="D2275" s="138"/>
    </row>
    <row r="2276" spans="1:4" x14ac:dyDescent="0.2">
      <c r="A2276" s="158"/>
      <c r="D2276" s="138"/>
    </row>
    <row r="2277" spans="1:4" x14ac:dyDescent="0.2">
      <c r="A2277" s="158"/>
      <c r="D2277" s="138"/>
    </row>
    <row r="2278" spans="1:4" x14ac:dyDescent="0.2">
      <c r="A2278" s="158"/>
      <c r="D2278" s="138"/>
    </row>
    <row r="2279" spans="1:4" x14ac:dyDescent="0.2">
      <c r="A2279" s="158"/>
      <c r="D2279" s="138"/>
    </row>
    <row r="2280" spans="1:4" x14ac:dyDescent="0.2">
      <c r="A2280" s="158"/>
      <c r="D2280" s="138"/>
    </row>
    <row r="2281" spans="1:4" x14ac:dyDescent="0.2">
      <c r="A2281" s="158"/>
      <c r="D2281" s="138"/>
    </row>
    <row r="2282" spans="1:4" x14ac:dyDescent="0.2">
      <c r="A2282" s="158"/>
      <c r="D2282" s="138"/>
    </row>
    <row r="2283" spans="1:4" x14ac:dyDescent="0.2">
      <c r="A2283" s="158"/>
      <c r="D2283" s="138"/>
    </row>
    <row r="2284" spans="1:4" x14ac:dyDescent="0.2">
      <c r="A2284" s="158"/>
      <c r="D2284" s="138"/>
    </row>
    <row r="2285" spans="1:4" x14ac:dyDescent="0.2">
      <c r="A2285" s="158"/>
      <c r="D2285" s="138"/>
    </row>
    <row r="2286" spans="1:4" x14ac:dyDescent="0.2">
      <c r="A2286" s="158"/>
      <c r="D2286" s="138"/>
    </row>
    <row r="2287" spans="1:4" x14ac:dyDescent="0.2">
      <c r="A2287" s="158"/>
      <c r="D2287" s="138"/>
    </row>
    <row r="2288" spans="1:4" x14ac:dyDescent="0.2">
      <c r="A2288" s="158"/>
      <c r="D2288" s="138"/>
    </row>
    <row r="2289" spans="1:4" x14ac:dyDescent="0.2">
      <c r="A2289" s="158"/>
      <c r="D2289" s="138"/>
    </row>
    <row r="2290" spans="1:4" x14ac:dyDescent="0.2">
      <c r="A2290" s="158"/>
      <c r="D2290" s="138"/>
    </row>
    <row r="2291" spans="1:4" x14ac:dyDescent="0.2">
      <c r="A2291" s="158"/>
      <c r="D2291" s="138"/>
    </row>
    <row r="2292" spans="1:4" x14ac:dyDescent="0.2">
      <c r="A2292" s="158"/>
      <c r="D2292" s="138"/>
    </row>
    <row r="2293" spans="1:4" x14ac:dyDescent="0.2">
      <c r="A2293" s="158"/>
      <c r="D2293" s="138"/>
    </row>
    <row r="2294" spans="1:4" x14ac:dyDescent="0.2">
      <c r="A2294" s="158"/>
      <c r="D2294" s="138"/>
    </row>
    <row r="2295" spans="1:4" x14ac:dyDescent="0.2">
      <c r="A2295" s="158"/>
      <c r="D2295" s="138"/>
    </row>
    <row r="2296" spans="1:4" x14ac:dyDescent="0.2">
      <c r="A2296" s="158"/>
      <c r="D2296" s="138"/>
    </row>
    <row r="2297" spans="1:4" x14ac:dyDescent="0.2">
      <c r="A2297" s="158"/>
      <c r="D2297" s="138"/>
    </row>
    <row r="2298" spans="1:4" x14ac:dyDescent="0.2">
      <c r="A2298" s="158"/>
      <c r="D2298" s="138"/>
    </row>
    <row r="2299" spans="1:4" x14ac:dyDescent="0.2">
      <c r="A2299" s="158"/>
      <c r="D2299" s="138"/>
    </row>
    <row r="2300" spans="1:4" x14ac:dyDescent="0.2">
      <c r="A2300" s="158"/>
      <c r="D2300" s="138"/>
    </row>
    <row r="2301" spans="1:4" x14ac:dyDescent="0.2">
      <c r="A2301" s="158"/>
      <c r="D2301" s="138"/>
    </row>
    <row r="2302" spans="1:4" x14ac:dyDescent="0.2">
      <c r="A2302" s="158"/>
      <c r="D2302" s="138"/>
    </row>
    <row r="2303" spans="1:4" x14ac:dyDescent="0.2">
      <c r="A2303" s="158"/>
      <c r="D2303" s="138"/>
    </row>
    <row r="2304" spans="1:4" x14ac:dyDescent="0.2">
      <c r="A2304" s="158"/>
      <c r="D2304" s="138"/>
    </row>
    <row r="2305" spans="1:4" x14ac:dyDescent="0.2">
      <c r="A2305" s="158"/>
      <c r="D2305" s="138"/>
    </row>
    <row r="2306" spans="1:4" x14ac:dyDescent="0.2">
      <c r="A2306" s="158"/>
      <c r="D2306" s="138"/>
    </row>
    <row r="2307" spans="1:4" x14ac:dyDescent="0.2">
      <c r="A2307" s="158"/>
      <c r="D2307" s="138"/>
    </row>
    <row r="2308" spans="1:4" x14ac:dyDescent="0.2">
      <c r="A2308" s="158"/>
      <c r="D2308" s="138"/>
    </row>
    <row r="2309" spans="1:4" x14ac:dyDescent="0.2">
      <c r="A2309" s="158"/>
      <c r="D2309" s="138"/>
    </row>
    <row r="2310" spans="1:4" x14ac:dyDescent="0.2">
      <c r="A2310" s="158"/>
      <c r="D2310" s="138"/>
    </row>
    <row r="2311" spans="1:4" x14ac:dyDescent="0.2">
      <c r="A2311" s="158"/>
      <c r="D2311" s="138"/>
    </row>
    <row r="2312" spans="1:4" x14ac:dyDescent="0.2">
      <c r="A2312" s="158"/>
      <c r="D2312" s="138"/>
    </row>
    <row r="2313" spans="1:4" x14ac:dyDescent="0.2">
      <c r="A2313" s="158"/>
      <c r="D2313" s="138"/>
    </row>
    <row r="2314" spans="1:4" x14ac:dyDescent="0.2">
      <c r="A2314" s="158"/>
      <c r="D2314" s="138"/>
    </row>
    <row r="2315" spans="1:4" x14ac:dyDescent="0.2">
      <c r="A2315" s="158"/>
      <c r="D2315" s="138"/>
    </row>
    <row r="2316" spans="1:4" x14ac:dyDescent="0.2">
      <c r="A2316" s="158"/>
      <c r="D2316" s="138"/>
    </row>
    <row r="2317" spans="1:4" x14ac:dyDescent="0.2">
      <c r="A2317" s="158"/>
      <c r="D2317" s="138"/>
    </row>
    <row r="2318" spans="1:4" x14ac:dyDescent="0.2">
      <c r="A2318" s="158"/>
      <c r="D2318" s="138"/>
    </row>
    <row r="2319" spans="1:4" x14ac:dyDescent="0.2">
      <c r="A2319" s="158"/>
      <c r="D2319" s="138"/>
    </row>
    <row r="2320" spans="1:4" x14ac:dyDescent="0.2">
      <c r="A2320" s="158"/>
      <c r="D2320" s="138"/>
    </row>
    <row r="2321" spans="1:4" x14ac:dyDescent="0.2">
      <c r="A2321" s="158"/>
      <c r="D2321" s="138"/>
    </row>
    <row r="2322" spans="1:4" x14ac:dyDescent="0.2">
      <c r="A2322" s="158"/>
      <c r="D2322" s="138"/>
    </row>
    <row r="2323" spans="1:4" x14ac:dyDescent="0.2">
      <c r="A2323" s="158"/>
      <c r="D2323" s="138"/>
    </row>
    <row r="2324" spans="1:4" x14ac:dyDescent="0.2">
      <c r="A2324" s="158"/>
      <c r="D2324" s="138"/>
    </row>
    <row r="2325" spans="1:4" x14ac:dyDescent="0.2">
      <c r="A2325" s="158"/>
      <c r="D2325" s="138"/>
    </row>
    <row r="2326" spans="1:4" x14ac:dyDescent="0.2">
      <c r="A2326" s="158"/>
      <c r="D2326" s="138"/>
    </row>
    <row r="2327" spans="1:4" x14ac:dyDescent="0.2">
      <c r="A2327" s="158"/>
      <c r="D2327" s="138"/>
    </row>
    <row r="2328" spans="1:4" x14ac:dyDescent="0.2">
      <c r="A2328" s="158"/>
      <c r="D2328" s="138"/>
    </row>
    <row r="2329" spans="1:4" x14ac:dyDescent="0.2">
      <c r="A2329" s="158"/>
      <c r="D2329" s="138"/>
    </row>
    <row r="2330" spans="1:4" x14ac:dyDescent="0.2">
      <c r="A2330" s="158"/>
      <c r="D2330" s="138"/>
    </row>
    <row r="2331" spans="1:4" x14ac:dyDescent="0.2">
      <c r="A2331" s="158"/>
      <c r="D2331" s="138"/>
    </row>
    <row r="2332" spans="1:4" x14ac:dyDescent="0.2">
      <c r="A2332" s="158"/>
      <c r="D2332" s="138"/>
    </row>
    <row r="2333" spans="1:4" x14ac:dyDescent="0.2">
      <c r="A2333" s="158"/>
      <c r="D2333" s="138"/>
    </row>
    <row r="2334" spans="1:4" x14ac:dyDescent="0.2">
      <c r="A2334" s="158"/>
      <c r="D2334" s="138"/>
    </row>
    <row r="2335" spans="1:4" x14ac:dyDescent="0.2">
      <c r="A2335" s="158"/>
      <c r="D2335" s="138"/>
    </row>
    <row r="2336" spans="1:4" x14ac:dyDescent="0.2">
      <c r="A2336" s="158"/>
      <c r="D2336" s="138"/>
    </row>
    <row r="2337" spans="1:4" x14ac:dyDescent="0.2">
      <c r="A2337" s="158"/>
      <c r="D2337" s="138"/>
    </row>
    <row r="2338" spans="1:4" x14ac:dyDescent="0.2">
      <c r="A2338" s="158"/>
      <c r="D2338" s="138"/>
    </row>
    <row r="2339" spans="1:4" x14ac:dyDescent="0.2">
      <c r="A2339" s="158"/>
      <c r="D2339" s="138"/>
    </row>
    <row r="2340" spans="1:4" x14ac:dyDescent="0.2">
      <c r="A2340" s="158"/>
      <c r="D2340" s="138"/>
    </row>
    <row r="2341" spans="1:4" x14ac:dyDescent="0.2">
      <c r="A2341" s="158"/>
      <c r="D2341" s="138"/>
    </row>
    <row r="2342" spans="1:4" x14ac:dyDescent="0.2">
      <c r="A2342" s="158"/>
      <c r="D2342" s="138"/>
    </row>
    <row r="2343" spans="1:4" x14ac:dyDescent="0.2">
      <c r="A2343" s="158"/>
      <c r="D2343" s="138"/>
    </row>
    <row r="2344" spans="1:4" x14ac:dyDescent="0.2">
      <c r="A2344" s="158"/>
      <c r="D2344" s="138"/>
    </row>
    <row r="2345" spans="1:4" x14ac:dyDescent="0.2">
      <c r="A2345" s="158"/>
      <c r="D2345" s="138"/>
    </row>
    <row r="2346" spans="1:4" x14ac:dyDescent="0.2">
      <c r="A2346" s="158"/>
      <c r="D2346" s="138"/>
    </row>
    <row r="2347" spans="1:4" x14ac:dyDescent="0.2">
      <c r="A2347" s="158"/>
      <c r="D2347" s="138"/>
    </row>
    <row r="2348" spans="1:4" x14ac:dyDescent="0.2">
      <c r="A2348" s="158"/>
      <c r="D2348" s="138"/>
    </row>
    <row r="2349" spans="1:4" x14ac:dyDescent="0.2">
      <c r="A2349" s="158"/>
      <c r="D2349" s="138"/>
    </row>
    <row r="2350" spans="1:4" x14ac:dyDescent="0.2">
      <c r="A2350" s="158"/>
      <c r="D2350" s="138"/>
    </row>
    <row r="2351" spans="1:4" x14ac:dyDescent="0.2">
      <c r="A2351" s="158"/>
      <c r="D2351" s="138"/>
    </row>
    <row r="2352" spans="1:4" x14ac:dyDescent="0.2">
      <c r="A2352" s="158"/>
      <c r="D2352" s="138"/>
    </row>
    <row r="2353" spans="1:4" x14ac:dyDescent="0.2">
      <c r="A2353" s="158"/>
      <c r="D2353" s="138"/>
    </row>
    <row r="2354" spans="1:4" x14ac:dyDescent="0.2">
      <c r="A2354" s="158"/>
      <c r="D2354" s="138"/>
    </row>
    <row r="2355" spans="1:4" x14ac:dyDescent="0.2">
      <c r="A2355" s="158"/>
      <c r="D2355" s="138"/>
    </row>
    <row r="2356" spans="1:4" x14ac:dyDescent="0.2">
      <c r="A2356" s="158"/>
      <c r="D2356" s="138"/>
    </row>
    <row r="2357" spans="1:4" x14ac:dyDescent="0.2">
      <c r="A2357" s="158"/>
      <c r="D2357" s="138"/>
    </row>
    <row r="2358" spans="1:4" x14ac:dyDescent="0.2">
      <c r="A2358" s="158"/>
      <c r="D2358" s="138"/>
    </row>
    <row r="2359" spans="1:4" x14ac:dyDescent="0.2">
      <c r="A2359" s="158"/>
      <c r="D2359" s="138"/>
    </row>
    <row r="2360" spans="1:4" x14ac:dyDescent="0.2">
      <c r="A2360" s="158"/>
      <c r="D2360" s="138"/>
    </row>
    <row r="2361" spans="1:4" x14ac:dyDescent="0.2">
      <c r="A2361" s="158"/>
      <c r="D2361" s="138"/>
    </row>
    <row r="2362" spans="1:4" x14ac:dyDescent="0.2">
      <c r="A2362" s="158"/>
      <c r="D2362" s="138"/>
    </row>
    <row r="2363" spans="1:4" x14ac:dyDescent="0.2">
      <c r="A2363" s="158"/>
      <c r="D2363" s="138"/>
    </row>
    <row r="2364" spans="1:4" x14ac:dyDescent="0.2">
      <c r="A2364" s="158"/>
      <c r="D2364" s="138"/>
    </row>
    <row r="2365" spans="1:4" x14ac:dyDescent="0.2">
      <c r="A2365" s="158"/>
      <c r="D2365" s="138"/>
    </row>
    <row r="2366" spans="1:4" x14ac:dyDescent="0.2">
      <c r="A2366" s="158"/>
      <c r="D2366" s="138"/>
    </row>
    <row r="2367" spans="1:4" x14ac:dyDescent="0.2">
      <c r="A2367" s="158"/>
      <c r="D2367" s="138"/>
    </row>
    <row r="2368" spans="1:4" x14ac:dyDescent="0.2">
      <c r="A2368" s="158"/>
      <c r="D2368" s="138"/>
    </row>
    <row r="2369" spans="1:4" x14ac:dyDescent="0.2">
      <c r="A2369" s="158"/>
      <c r="D2369" s="138"/>
    </row>
    <row r="2370" spans="1:4" x14ac:dyDescent="0.2">
      <c r="A2370" s="158"/>
      <c r="D2370" s="138"/>
    </row>
    <row r="2371" spans="1:4" x14ac:dyDescent="0.2">
      <c r="A2371" s="158"/>
      <c r="D2371" s="138"/>
    </row>
    <row r="2372" spans="1:4" x14ac:dyDescent="0.2">
      <c r="A2372" s="158"/>
      <c r="D2372" s="138"/>
    </row>
    <row r="2373" spans="1:4" x14ac:dyDescent="0.2">
      <c r="A2373" s="158"/>
      <c r="D2373" s="138"/>
    </row>
    <row r="2374" spans="1:4" x14ac:dyDescent="0.2">
      <c r="A2374" s="158"/>
      <c r="D2374" s="138"/>
    </row>
    <row r="2375" spans="1:4" x14ac:dyDescent="0.2">
      <c r="A2375" s="158"/>
      <c r="D2375" s="138"/>
    </row>
    <row r="2376" spans="1:4" x14ac:dyDescent="0.2">
      <c r="A2376" s="158"/>
      <c r="D2376" s="138"/>
    </row>
    <row r="2377" spans="1:4" x14ac:dyDescent="0.2">
      <c r="A2377" s="158"/>
      <c r="D2377" s="138"/>
    </row>
    <row r="2378" spans="1:4" x14ac:dyDescent="0.2">
      <c r="A2378" s="158"/>
      <c r="D2378" s="138"/>
    </row>
    <row r="2379" spans="1:4" x14ac:dyDescent="0.2">
      <c r="A2379" s="158"/>
      <c r="D2379" s="138"/>
    </row>
    <row r="2380" spans="1:4" x14ac:dyDescent="0.2">
      <c r="A2380" s="158"/>
      <c r="D2380" s="138"/>
    </row>
    <row r="2381" spans="1:4" x14ac:dyDescent="0.2">
      <c r="A2381" s="158"/>
      <c r="D2381" s="138"/>
    </row>
    <row r="2382" spans="1:4" x14ac:dyDescent="0.2">
      <c r="A2382" s="158"/>
      <c r="D2382" s="138"/>
    </row>
    <row r="2383" spans="1:4" x14ac:dyDescent="0.2">
      <c r="A2383" s="158"/>
      <c r="D2383" s="138"/>
    </row>
    <row r="2384" spans="1:4" x14ac:dyDescent="0.2">
      <c r="A2384" s="158"/>
      <c r="D2384" s="138"/>
    </row>
    <row r="2385" spans="1:4" x14ac:dyDescent="0.2">
      <c r="A2385" s="158"/>
      <c r="D2385" s="138"/>
    </row>
    <row r="2386" spans="1:4" x14ac:dyDescent="0.2">
      <c r="A2386" s="158"/>
      <c r="D2386" s="138"/>
    </row>
    <row r="2387" spans="1:4" x14ac:dyDescent="0.2">
      <c r="A2387" s="158"/>
      <c r="D2387" s="138"/>
    </row>
    <row r="2388" spans="1:4" x14ac:dyDescent="0.2">
      <c r="A2388" s="158"/>
      <c r="D2388" s="138"/>
    </row>
    <row r="2389" spans="1:4" x14ac:dyDescent="0.2">
      <c r="A2389" s="158"/>
      <c r="D2389" s="138"/>
    </row>
    <row r="2390" spans="1:4" x14ac:dyDescent="0.2">
      <c r="A2390" s="158"/>
      <c r="D2390" s="138"/>
    </row>
    <row r="2391" spans="1:4" x14ac:dyDescent="0.2">
      <c r="A2391" s="158"/>
      <c r="D2391" s="138"/>
    </row>
    <row r="2392" spans="1:4" x14ac:dyDescent="0.2">
      <c r="A2392" s="158"/>
      <c r="D2392" s="138"/>
    </row>
    <row r="2393" spans="1:4" x14ac:dyDescent="0.2">
      <c r="A2393" s="158"/>
      <c r="D2393" s="138"/>
    </row>
    <row r="2394" spans="1:4" x14ac:dyDescent="0.2">
      <c r="A2394" s="158"/>
      <c r="D2394" s="138"/>
    </row>
    <row r="2395" spans="1:4" x14ac:dyDescent="0.2">
      <c r="A2395" s="158"/>
      <c r="D2395" s="138"/>
    </row>
    <row r="2396" spans="1:4" x14ac:dyDescent="0.2">
      <c r="A2396" s="158"/>
      <c r="D2396" s="138"/>
    </row>
    <row r="2397" spans="1:4" x14ac:dyDescent="0.2">
      <c r="A2397" s="158"/>
      <c r="D2397" s="138"/>
    </row>
    <row r="2398" spans="1:4" x14ac:dyDescent="0.2">
      <c r="A2398" s="158"/>
      <c r="D2398" s="138"/>
    </row>
    <row r="2399" spans="1:4" x14ac:dyDescent="0.2">
      <c r="A2399" s="158"/>
      <c r="D2399" s="138"/>
    </row>
    <row r="2400" spans="1:4" x14ac:dyDescent="0.2">
      <c r="A2400" s="158"/>
      <c r="D2400" s="138"/>
    </row>
    <row r="2401" spans="1:4" x14ac:dyDescent="0.2">
      <c r="A2401" s="158"/>
      <c r="D2401" s="138"/>
    </row>
    <row r="2402" spans="1:4" x14ac:dyDescent="0.2">
      <c r="A2402" s="158"/>
      <c r="D2402" s="138"/>
    </row>
    <row r="2403" spans="1:4" x14ac:dyDescent="0.2">
      <c r="A2403" s="158"/>
      <c r="D2403" s="138"/>
    </row>
    <row r="2404" spans="1:4" x14ac:dyDescent="0.2">
      <c r="A2404" s="158"/>
      <c r="D2404" s="138"/>
    </row>
    <row r="2405" spans="1:4" x14ac:dyDescent="0.2">
      <c r="A2405" s="158"/>
      <c r="D2405" s="138"/>
    </row>
    <row r="2406" spans="1:4" x14ac:dyDescent="0.2">
      <c r="A2406" s="158"/>
      <c r="D2406" s="138"/>
    </row>
    <row r="2407" spans="1:4" x14ac:dyDescent="0.2">
      <c r="A2407" s="158"/>
      <c r="D2407" s="138"/>
    </row>
    <row r="2408" spans="1:4" x14ac:dyDescent="0.2">
      <c r="A2408" s="158"/>
      <c r="D2408" s="138"/>
    </row>
    <row r="2409" spans="1:4" x14ac:dyDescent="0.2">
      <c r="A2409" s="158"/>
      <c r="D2409" s="138"/>
    </row>
    <row r="2410" spans="1:4" x14ac:dyDescent="0.2">
      <c r="A2410" s="158"/>
      <c r="D2410" s="138"/>
    </row>
    <row r="2411" spans="1:4" x14ac:dyDescent="0.2">
      <c r="A2411" s="158"/>
      <c r="D2411" s="138"/>
    </row>
    <row r="2412" spans="1:4" x14ac:dyDescent="0.2">
      <c r="A2412" s="158"/>
      <c r="D2412" s="138"/>
    </row>
    <row r="2413" spans="1:4" x14ac:dyDescent="0.2">
      <c r="A2413" s="158"/>
      <c r="D2413" s="138"/>
    </row>
    <row r="2414" spans="1:4" x14ac:dyDescent="0.2">
      <c r="A2414" s="158"/>
      <c r="D2414" s="138"/>
    </row>
    <row r="2415" spans="1:4" x14ac:dyDescent="0.2">
      <c r="A2415" s="158"/>
      <c r="D2415" s="138"/>
    </row>
    <row r="2416" spans="1:4" x14ac:dyDescent="0.2">
      <c r="A2416" s="158"/>
      <c r="D2416" s="138"/>
    </row>
    <row r="2417" spans="1:4" x14ac:dyDescent="0.2">
      <c r="A2417" s="158"/>
      <c r="D2417" s="138"/>
    </row>
    <row r="2418" spans="1:4" x14ac:dyDescent="0.2">
      <c r="A2418" s="158"/>
      <c r="D2418" s="138"/>
    </row>
    <row r="2419" spans="1:4" x14ac:dyDescent="0.2">
      <c r="A2419" s="158"/>
      <c r="D2419" s="138"/>
    </row>
    <row r="2420" spans="1:4" x14ac:dyDescent="0.2">
      <c r="A2420" s="158"/>
      <c r="D2420" s="138"/>
    </row>
    <row r="2421" spans="1:4" x14ac:dyDescent="0.2">
      <c r="A2421" s="158"/>
      <c r="D2421" s="138"/>
    </row>
    <row r="2422" spans="1:4" x14ac:dyDescent="0.2">
      <c r="A2422" s="158"/>
      <c r="D2422" s="138"/>
    </row>
    <row r="2423" spans="1:4" x14ac:dyDescent="0.2">
      <c r="A2423" s="158"/>
      <c r="D2423" s="138"/>
    </row>
    <row r="2424" spans="1:4" x14ac:dyDescent="0.2">
      <c r="A2424" s="158"/>
      <c r="D2424" s="138"/>
    </row>
    <row r="2425" spans="1:4" x14ac:dyDescent="0.2">
      <c r="A2425" s="158"/>
      <c r="D2425" s="138"/>
    </row>
    <row r="2426" spans="1:4" x14ac:dyDescent="0.2">
      <c r="A2426" s="158"/>
      <c r="D2426" s="138"/>
    </row>
    <row r="2427" spans="1:4" x14ac:dyDescent="0.2">
      <c r="A2427" s="158"/>
      <c r="D2427" s="138"/>
    </row>
    <row r="2428" spans="1:4" x14ac:dyDescent="0.2">
      <c r="A2428" s="158"/>
      <c r="D2428" s="138"/>
    </row>
    <row r="2429" spans="1:4" x14ac:dyDescent="0.2">
      <c r="A2429" s="158"/>
      <c r="D2429" s="138"/>
    </row>
    <row r="2430" spans="1:4" x14ac:dyDescent="0.2">
      <c r="A2430" s="158"/>
      <c r="D2430" s="138"/>
    </row>
    <row r="2431" spans="1:4" x14ac:dyDescent="0.2">
      <c r="A2431" s="158"/>
      <c r="D2431" s="138"/>
    </row>
    <row r="2432" spans="1:4" x14ac:dyDescent="0.2">
      <c r="A2432" s="158"/>
      <c r="D2432" s="138"/>
    </row>
    <row r="2433" spans="1:4" x14ac:dyDescent="0.2">
      <c r="A2433" s="158"/>
      <c r="D2433" s="138"/>
    </row>
    <row r="2434" spans="1:4" x14ac:dyDescent="0.2">
      <c r="A2434" s="158"/>
      <c r="D2434" s="138"/>
    </row>
    <row r="2435" spans="1:4" x14ac:dyDescent="0.2">
      <c r="A2435" s="158"/>
      <c r="D2435" s="138"/>
    </row>
    <row r="2436" spans="1:4" x14ac:dyDescent="0.2">
      <c r="A2436" s="158"/>
      <c r="D2436" s="138"/>
    </row>
    <row r="2437" spans="1:4" x14ac:dyDescent="0.2">
      <c r="A2437" s="158"/>
      <c r="D2437" s="138"/>
    </row>
    <row r="2438" spans="1:4" x14ac:dyDescent="0.2">
      <c r="A2438" s="158"/>
      <c r="D2438" s="138"/>
    </row>
    <row r="2439" spans="1:4" x14ac:dyDescent="0.2">
      <c r="A2439" s="158"/>
      <c r="D2439" s="138"/>
    </row>
    <row r="2440" spans="1:4" x14ac:dyDescent="0.2">
      <c r="A2440" s="158"/>
      <c r="D2440" s="138"/>
    </row>
    <row r="2441" spans="1:4" x14ac:dyDescent="0.2">
      <c r="A2441" s="158"/>
      <c r="D2441" s="138"/>
    </row>
    <row r="2442" spans="1:4" x14ac:dyDescent="0.2">
      <c r="A2442" s="158"/>
      <c r="D2442" s="138"/>
    </row>
    <row r="2443" spans="1:4" x14ac:dyDescent="0.2">
      <c r="A2443" s="158"/>
      <c r="D2443" s="138"/>
    </row>
    <row r="2444" spans="1:4" x14ac:dyDescent="0.2">
      <c r="A2444" s="158"/>
      <c r="D2444" s="138"/>
    </row>
    <row r="2445" spans="1:4" x14ac:dyDescent="0.2">
      <c r="A2445" s="158"/>
      <c r="D2445" s="138"/>
    </row>
    <row r="2446" spans="1:4" x14ac:dyDescent="0.2">
      <c r="A2446" s="158"/>
      <c r="D2446" s="138"/>
    </row>
    <row r="2447" spans="1:4" x14ac:dyDescent="0.2">
      <c r="A2447" s="158"/>
      <c r="D2447" s="138"/>
    </row>
    <row r="2448" spans="1:4" x14ac:dyDescent="0.2">
      <c r="A2448" s="158"/>
      <c r="D2448" s="138"/>
    </row>
    <row r="2449" spans="1:4" x14ac:dyDescent="0.2">
      <c r="A2449" s="158"/>
      <c r="D2449" s="138"/>
    </row>
    <row r="2450" spans="1:4" x14ac:dyDescent="0.2">
      <c r="A2450" s="158"/>
      <c r="D2450" s="138"/>
    </row>
    <row r="2451" spans="1:4" x14ac:dyDescent="0.2">
      <c r="A2451" s="158"/>
      <c r="D2451" s="138"/>
    </row>
    <row r="2452" spans="1:4" x14ac:dyDescent="0.2">
      <c r="A2452" s="158"/>
      <c r="D2452" s="138"/>
    </row>
    <row r="2453" spans="1:4" x14ac:dyDescent="0.2">
      <c r="A2453" s="158"/>
      <c r="D2453" s="138"/>
    </row>
    <row r="2454" spans="1:4" x14ac:dyDescent="0.2">
      <c r="A2454" s="158"/>
      <c r="D2454" s="138"/>
    </row>
    <row r="2455" spans="1:4" x14ac:dyDescent="0.2">
      <c r="A2455" s="158"/>
      <c r="D2455" s="138"/>
    </row>
    <row r="2456" spans="1:4" x14ac:dyDescent="0.2">
      <c r="A2456" s="158"/>
      <c r="D2456" s="138"/>
    </row>
    <row r="2457" spans="1:4" x14ac:dyDescent="0.2">
      <c r="A2457" s="158"/>
      <c r="D2457" s="138"/>
    </row>
    <row r="2458" spans="1:4" x14ac:dyDescent="0.2">
      <c r="A2458" s="158"/>
      <c r="D2458" s="138"/>
    </row>
    <row r="2459" spans="1:4" x14ac:dyDescent="0.2">
      <c r="A2459" s="158"/>
      <c r="D2459" s="138"/>
    </row>
    <row r="2460" spans="1:4" x14ac:dyDescent="0.2">
      <c r="A2460" s="158"/>
      <c r="D2460" s="138"/>
    </row>
    <row r="2461" spans="1:4" x14ac:dyDescent="0.2">
      <c r="A2461" s="158"/>
      <c r="D2461" s="138"/>
    </row>
    <row r="2462" spans="1:4" x14ac:dyDescent="0.2">
      <c r="A2462" s="158"/>
      <c r="D2462" s="138"/>
    </row>
    <row r="2463" spans="1:4" x14ac:dyDescent="0.2">
      <c r="A2463" s="158"/>
      <c r="D2463" s="138"/>
    </row>
    <row r="2464" spans="1:4" x14ac:dyDescent="0.2">
      <c r="A2464" s="158"/>
      <c r="D2464" s="138"/>
    </row>
    <row r="2465" spans="1:4" x14ac:dyDescent="0.2">
      <c r="A2465" s="158"/>
      <c r="D2465" s="138"/>
    </row>
    <row r="2466" spans="1:4" x14ac:dyDescent="0.2">
      <c r="A2466" s="158"/>
      <c r="D2466" s="138"/>
    </row>
    <row r="2467" spans="1:4" x14ac:dyDescent="0.2">
      <c r="A2467" s="158"/>
      <c r="D2467" s="138"/>
    </row>
    <row r="2468" spans="1:4" x14ac:dyDescent="0.2">
      <c r="A2468" s="158"/>
      <c r="D2468" s="138"/>
    </row>
    <row r="2469" spans="1:4" x14ac:dyDescent="0.2">
      <c r="A2469" s="158"/>
      <c r="D2469" s="138"/>
    </row>
    <row r="2470" spans="1:4" x14ac:dyDescent="0.2">
      <c r="A2470" s="158"/>
      <c r="D2470" s="138"/>
    </row>
    <row r="2471" spans="1:4" x14ac:dyDescent="0.2">
      <c r="A2471" s="158"/>
      <c r="D2471" s="138"/>
    </row>
    <row r="2472" spans="1:4" x14ac:dyDescent="0.2">
      <c r="A2472" s="158"/>
      <c r="D2472" s="138"/>
    </row>
    <row r="2473" spans="1:4" x14ac:dyDescent="0.2">
      <c r="A2473" s="158"/>
      <c r="D2473" s="138"/>
    </row>
    <row r="2474" spans="1:4" x14ac:dyDescent="0.2">
      <c r="A2474" s="158"/>
      <c r="D2474" s="138"/>
    </row>
    <row r="2475" spans="1:4" x14ac:dyDescent="0.2">
      <c r="A2475" s="158"/>
      <c r="D2475" s="138"/>
    </row>
    <row r="2476" spans="1:4" x14ac:dyDescent="0.2">
      <c r="A2476" s="158"/>
      <c r="D2476" s="138"/>
    </row>
    <row r="2477" spans="1:4" x14ac:dyDescent="0.2">
      <c r="A2477" s="158"/>
      <c r="D2477" s="138"/>
    </row>
    <row r="2478" spans="1:4" x14ac:dyDescent="0.2">
      <c r="A2478" s="158"/>
      <c r="D2478" s="138"/>
    </row>
    <row r="2479" spans="1:4" x14ac:dyDescent="0.2">
      <c r="A2479" s="158"/>
      <c r="D2479" s="138"/>
    </row>
    <row r="2480" spans="1:4" x14ac:dyDescent="0.2">
      <c r="A2480" s="158"/>
      <c r="D2480" s="138"/>
    </row>
    <row r="2481" spans="1:4" x14ac:dyDescent="0.2">
      <c r="A2481" s="158"/>
      <c r="D2481" s="138"/>
    </row>
    <row r="2482" spans="1:4" x14ac:dyDescent="0.2">
      <c r="A2482" s="158"/>
      <c r="D2482" s="138"/>
    </row>
    <row r="2483" spans="1:4" x14ac:dyDescent="0.2">
      <c r="A2483" s="158"/>
      <c r="D2483" s="138"/>
    </row>
    <row r="2484" spans="1:4" x14ac:dyDescent="0.2">
      <c r="A2484" s="158"/>
      <c r="D2484" s="138"/>
    </row>
    <row r="2485" spans="1:4" x14ac:dyDescent="0.2">
      <c r="A2485" s="158"/>
      <c r="D2485" s="138"/>
    </row>
    <row r="2486" spans="1:4" x14ac:dyDescent="0.2">
      <c r="A2486" s="158"/>
      <c r="D2486" s="138"/>
    </row>
    <row r="2487" spans="1:4" x14ac:dyDescent="0.2">
      <c r="A2487" s="158"/>
      <c r="D2487" s="138"/>
    </row>
    <row r="2488" spans="1:4" x14ac:dyDescent="0.2">
      <c r="A2488" s="158"/>
      <c r="D2488" s="138"/>
    </row>
    <row r="2489" spans="1:4" x14ac:dyDescent="0.2">
      <c r="A2489" s="158"/>
      <c r="D2489" s="138"/>
    </row>
    <row r="2490" spans="1:4" x14ac:dyDescent="0.2">
      <c r="A2490" s="158"/>
      <c r="D2490" s="138"/>
    </row>
    <row r="2491" spans="1:4" x14ac:dyDescent="0.2">
      <c r="A2491" s="158"/>
      <c r="D2491" s="138"/>
    </row>
    <row r="2492" spans="1:4" x14ac:dyDescent="0.2">
      <c r="A2492" s="158"/>
      <c r="D2492" s="138"/>
    </row>
    <row r="2493" spans="1:4" x14ac:dyDescent="0.2">
      <c r="A2493" s="158"/>
      <c r="D2493" s="138"/>
    </row>
    <row r="2494" spans="1:4" x14ac:dyDescent="0.2">
      <c r="A2494" s="158"/>
      <c r="D2494" s="138"/>
    </row>
    <row r="2495" spans="1:4" x14ac:dyDescent="0.2">
      <c r="A2495" s="158"/>
      <c r="D2495" s="138"/>
    </row>
    <row r="2496" spans="1:4" x14ac:dyDescent="0.2">
      <c r="A2496" s="158"/>
      <c r="D2496" s="138"/>
    </row>
    <row r="2497" spans="1:4" x14ac:dyDescent="0.2">
      <c r="A2497" s="158"/>
      <c r="D2497" s="138"/>
    </row>
    <row r="2498" spans="1:4" x14ac:dyDescent="0.2">
      <c r="A2498" s="158"/>
      <c r="D2498" s="138"/>
    </row>
    <row r="2499" spans="1:4" x14ac:dyDescent="0.2">
      <c r="A2499" s="158"/>
      <c r="D2499" s="138"/>
    </row>
    <row r="2500" spans="1:4" x14ac:dyDescent="0.2">
      <c r="A2500" s="158"/>
      <c r="D2500" s="138"/>
    </row>
    <row r="2501" spans="1:4" x14ac:dyDescent="0.2">
      <c r="A2501" s="158"/>
      <c r="D2501" s="138"/>
    </row>
    <row r="2502" spans="1:4" x14ac:dyDescent="0.2">
      <c r="A2502" s="158"/>
      <c r="D2502" s="138"/>
    </row>
    <row r="2503" spans="1:4" x14ac:dyDescent="0.2">
      <c r="A2503" s="158"/>
      <c r="D2503" s="138"/>
    </row>
    <row r="2504" spans="1:4" x14ac:dyDescent="0.2">
      <c r="A2504" s="158"/>
      <c r="D2504" s="138"/>
    </row>
    <row r="2505" spans="1:4" x14ac:dyDescent="0.2">
      <c r="A2505" s="158"/>
      <c r="D2505" s="138"/>
    </row>
    <row r="2506" spans="1:4" x14ac:dyDescent="0.2">
      <c r="A2506" s="158"/>
      <c r="D2506" s="138"/>
    </row>
    <row r="2507" spans="1:4" x14ac:dyDescent="0.2">
      <c r="A2507" s="158"/>
      <c r="D2507" s="138"/>
    </row>
    <row r="2508" spans="1:4" x14ac:dyDescent="0.2">
      <c r="A2508" s="158"/>
      <c r="D2508" s="138"/>
    </row>
    <row r="2509" spans="1:4" x14ac:dyDescent="0.2">
      <c r="A2509" s="158"/>
      <c r="D2509" s="138"/>
    </row>
    <row r="2510" spans="1:4" x14ac:dyDescent="0.2">
      <c r="A2510" s="158"/>
      <c r="D2510" s="138"/>
    </row>
    <row r="2511" spans="1:4" x14ac:dyDescent="0.2">
      <c r="A2511" s="158"/>
      <c r="D2511" s="138"/>
    </row>
    <row r="2512" spans="1:4" x14ac:dyDescent="0.2">
      <c r="A2512" s="158"/>
      <c r="D2512" s="138"/>
    </row>
    <row r="2513" spans="1:4" x14ac:dyDescent="0.2">
      <c r="A2513" s="158"/>
      <c r="D2513" s="138"/>
    </row>
    <row r="2514" spans="1:4" x14ac:dyDescent="0.2">
      <c r="A2514" s="158"/>
      <c r="D2514" s="138"/>
    </row>
    <row r="2515" spans="1:4" x14ac:dyDescent="0.2">
      <c r="A2515" s="158"/>
      <c r="D2515" s="138"/>
    </row>
    <row r="2516" spans="1:4" x14ac:dyDescent="0.2">
      <c r="A2516" s="158"/>
      <c r="D2516" s="138"/>
    </row>
    <row r="2517" spans="1:4" x14ac:dyDescent="0.2">
      <c r="A2517" s="158"/>
      <c r="D2517" s="138"/>
    </row>
    <row r="2518" spans="1:4" x14ac:dyDescent="0.2">
      <c r="A2518" s="158"/>
      <c r="D2518" s="138"/>
    </row>
    <row r="2519" spans="1:4" x14ac:dyDescent="0.2">
      <c r="A2519" s="158"/>
      <c r="D2519" s="138"/>
    </row>
    <row r="2520" spans="1:4" x14ac:dyDescent="0.2">
      <c r="A2520" s="158"/>
      <c r="D2520" s="138"/>
    </row>
    <row r="2521" spans="1:4" x14ac:dyDescent="0.2">
      <c r="A2521" s="158"/>
      <c r="D2521" s="138"/>
    </row>
    <row r="2522" spans="1:4" x14ac:dyDescent="0.2">
      <c r="A2522" s="158"/>
      <c r="D2522" s="138"/>
    </row>
    <row r="2523" spans="1:4" x14ac:dyDescent="0.2">
      <c r="A2523" s="158"/>
      <c r="D2523" s="138"/>
    </row>
    <row r="2524" spans="1:4" x14ac:dyDescent="0.2">
      <c r="A2524" s="158"/>
      <c r="D2524" s="138"/>
    </row>
    <row r="2525" spans="1:4" x14ac:dyDescent="0.2">
      <c r="A2525" s="158"/>
      <c r="D2525" s="138"/>
    </row>
    <row r="2526" spans="1:4" x14ac:dyDescent="0.2">
      <c r="A2526" s="158"/>
      <c r="D2526" s="138"/>
    </row>
    <row r="2527" spans="1:4" x14ac:dyDescent="0.2">
      <c r="A2527" s="158"/>
      <c r="D2527" s="138"/>
    </row>
    <row r="2528" spans="1:4" x14ac:dyDescent="0.2">
      <c r="A2528" s="158"/>
      <c r="D2528" s="138"/>
    </row>
    <row r="2529" spans="1:4" x14ac:dyDescent="0.2">
      <c r="A2529" s="158"/>
      <c r="D2529" s="138"/>
    </row>
    <row r="2530" spans="1:4" x14ac:dyDescent="0.2">
      <c r="A2530" s="158"/>
      <c r="D2530" s="138"/>
    </row>
    <row r="2531" spans="1:4" x14ac:dyDescent="0.2">
      <c r="A2531" s="158"/>
      <c r="D2531" s="138"/>
    </row>
    <row r="2532" spans="1:4" x14ac:dyDescent="0.2">
      <c r="A2532" s="158"/>
      <c r="D2532" s="138"/>
    </row>
    <row r="2533" spans="1:4" x14ac:dyDescent="0.2">
      <c r="A2533" s="158"/>
      <c r="D2533" s="138"/>
    </row>
    <row r="2534" spans="1:4" x14ac:dyDescent="0.2">
      <c r="A2534" s="158"/>
      <c r="D2534" s="138"/>
    </row>
    <row r="2535" spans="1:4" x14ac:dyDescent="0.2">
      <c r="A2535" s="158"/>
      <c r="D2535" s="138"/>
    </row>
    <row r="2536" spans="1:4" x14ac:dyDescent="0.2">
      <c r="A2536" s="158"/>
      <c r="D2536" s="138"/>
    </row>
    <row r="2537" spans="1:4" x14ac:dyDescent="0.2">
      <c r="A2537" s="158"/>
      <c r="D2537" s="138"/>
    </row>
    <row r="2538" spans="1:4" x14ac:dyDescent="0.2">
      <c r="A2538" s="158"/>
      <c r="D2538" s="138"/>
    </row>
    <row r="2539" spans="1:4" x14ac:dyDescent="0.2">
      <c r="A2539" s="158"/>
      <c r="D2539" s="138"/>
    </row>
    <row r="2540" spans="1:4" x14ac:dyDescent="0.2">
      <c r="A2540" s="158"/>
      <c r="D2540" s="138"/>
    </row>
    <row r="2541" spans="1:4" x14ac:dyDescent="0.2">
      <c r="A2541" s="158"/>
      <c r="D2541" s="138"/>
    </row>
    <row r="2542" spans="1:4" x14ac:dyDescent="0.2">
      <c r="A2542" s="158"/>
      <c r="D2542" s="138"/>
    </row>
    <row r="2543" spans="1:4" x14ac:dyDescent="0.2">
      <c r="A2543" s="158"/>
      <c r="D2543" s="138"/>
    </row>
    <row r="2544" spans="1:4" x14ac:dyDescent="0.2">
      <c r="A2544" s="158"/>
      <c r="D2544" s="138"/>
    </row>
    <row r="2545" spans="1:4" x14ac:dyDescent="0.2">
      <c r="A2545" s="158"/>
      <c r="D2545" s="138"/>
    </row>
    <row r="2546" spans="1:4" x14ac:dyDescent="0.2">
      <c r="A2546" s="158"/>
      <c r="D2546" s="138"/>
    </row>
    <row r="2547" spans="1:4" x14ac:dyDescent="0.2">
      <c r="A2547" s="158"/>
      <c r="D2547" s="138"/>
    </row>
    <row r="2548" spans="1:4" x14ac:dyDescent="0.2">
      <c r="A2548" s="158"/>
      <c r="D2548" s="138"/>
    </row>
    <row r="2549" spans="1:4" x14ac:dyDescent="0.2">
      <c r="A2549" s="158"/>
      <c r="D2549" s="138"/>
    </row>
    <row r="2550" spans="1:4" x14ac:dyDescent="0.2">
      <c r="A2550" s="158"/>
      <c r="D2550" s="138"/>
    </row>
    <row r="2551" spans="1:4" x14ac:dyDescent="0.2">
      <c r="A2551" s="158"/>
      <c r="D2551" s="138"/>
    </row>
    <row r="2552" spans="1:4" x14ac:dyDescent="0.2">
      <c r="A2552" s="158"/>
      <c r="D2552" s="138"/>
    </row>
    <row r="2553" spans="1:4" x14ac:dyDescent="0.2">
      <c r="A2553" s="158"/>
      <c r="D2553" s="138"/>
    </row>
    <row r="2554" spans="1:4" x14ac:dyDescent="0.2">
      <c r="A2554" s="158"/>
      <c r="D2554" s="138"/>
    </row>
    <row r="2555" spans="1:4" x14ac:dyDescent="0.2">
      <c r="A2555" s="158"/>
      <c r="D2555" s="138"/>
    </row>
    <row r="2556" spans="1:4" x14ac:dyDescent="0.2">
      <c r="A2556" s="158"/>
      <c r="D2556" s="138"/>
    </row>
    <row r="2557" spans="1:4" x14ac:dyDescent="0.2">
      <c r="A2557" s="158"/>
      <c r="D2557" s="138"/>
    </row>
    <row r="2558" spans="1:4" x14ac:dyDescent="0.2">
      <c r="A2558" s="158"/>
      <c r="D2558" s="138"/>
    </row>
    <row r="2559" spans="1:4" x14ac:dyDescent="0.2">
      <c r="A2559" s="158"/>
      <c r="D2559" s="138"/>
    </row>
    <row r="2560" spans="1:4" x14ac:dyDescent="0.2">
      <c r="A2560" s="158"/>
      <c r="D2560" s="138"/>
    </row>
    <row r="2561" spans="1:4" x14ac:dyDescent="0.2">
      <c r="A2561" s="158"/>
      <c r="D2561" s="138"/>
    </row>
    <row r="2562" spans="1:4" x14ac:dyDescent="0.2">
      <c r="A2562" s="158"/>
      <c r="D2562" s="138"/>
    </row>
    <row r="2563" spans="1:4" x14ac:dyDescent="0.2">
      <c r="A2563" s="158"/>
      <c r="D2563" s="138"/>
    </row>
    <row r="2564" spans="1:4" x14ac:dyDescent="0.2">
      <c r="A2564" s="158"/>
      <c r="D2564" s="138"/>
    </row>
    <row r="2565" spans="1:4" x14ac:dyDescent="0.2">
      <c r="A2565" s="158"/>
      <c r="D2565" s="138"/>
    </row>
    <row r="2566" spans="1:4" x14ac:dyDescent="0.2">
      <c r="A2566" s="158"/>
      <c r="D2566" s="138"/>
    </row>
    <row r="2567" spans="1:4" x14ac:dyDescent="0.2">
      <c r="A2567" s="158"/>
      <c r="D2567" s="138"/>
    </row>
    <row r="2568" spans="1:4" x14ac:dyDescent="0.2">
      <c r="A2568" s="158"/>
      <c r="D2568" s="138"/>
    </row>
    <row r="2569" spans="1:4" x14ac:dyDescent="0.2">
      <c r="A2569" s="158"/>
      <c r="D2569" s="138"/>
    </row>
    <row r="2570" spans="1:4" x14ac:dyDescent="0.2">
      <c r="A2570" s="158"/>
      <c r="D2570" s="138"/>
    </row>
    <row r="2571" spans="1:4" x14ac:dyDescent="0.2">
      <c r="A2571" s="158"/>
      <c r="D2571" s="138"/>
    </row>
    <row r="2572" spans="1:4" x14ac:dyDescent="0.2">
      <c r="A2572" s="158"/>
      <c r="D2572" s="138"/>
    </row>
    <row r="2573" spans="1:4" x14ac:dyDescent="0.2">
      <c r="A2573" s="158"/>
      <c r="D2573" s="138"/>
    </row>
    <row r="2574" spans="1:4" x14ac:dyDescent="0.2">
      <c r="A2574" s="158"/>
      <c r="D2574" s="138"/>
    </row>
    <row r="2575" spans="1:4" x14ac:dyDescent="0.2">
      <c r="A2575" s="158"/>
      <c r="D2575" s="138"/>
    </row>
    <row r="2576" spans="1:4" x14ac:dyDescent="0.2">
      <c r="A2576" s="158"/>
      <c r="D2576" s="138"/>
    </row>
    <row r="2577" spans="1:4" x14ac:dyDescent="0.2">
      <c r="A2577" s="158"/>
      <c r="D2577" s="138"/>
    </row>
    <row r="2578" spans="1:4" x14ac:dyDescent="0.2">
      <c r="A2578" s="158"/>
      <c r="D2578" s="138"/>
    </row>
    <row r="2579" spans="1:4" x14ac:dyDescent="0.2">
      <c r="A2579" s="158"/>
      <c r="D2579" s="138"/>
    </row>
    <row r="2580" spans="1:4" x14ac:dyDescent="0.2">
      <c r="A2580" s="158"/>
      <c r="D2580" s="138"/>
    </row>
    <row r="2581" spans="1:4" x14ac:dyDescent="0.2">
      <c r="A2581" s="158"/>
      <c r="D2581" s="138"/>
    </row>
    <row r="2582" spans="1:4" x14ac:dyDescent="0.2">
      <c r="A2582" s="158"/>
      <c r="D2582" s="138"/>
    </row>
    <row r="2583" spans="1:4" x14ac:dyDescent="0.2">
      <c r="A2583" s="158"/>
      <c r="D2583" s="138"/>
    </row>
    <row r="2584" spans="1:4" x14ac:dyDescent="0.2">
      <c r="A2584" s="158"/>
      <c r="D2584" s="138"/>
    </row>
    <row r="2585" spans="1:4" x14ac:dyDescent="0.2">
      <c r="A2585" s="158"/>
      <c r="D2585" s="138"/>
    </row>
    <row r="2586" spans="1:4" x14ac:dyDescent="0.2">
      <c r="A2586" s="158"/>
      <c r="D2586" s="138"/>
    </row>
    <row r="2587" spans="1:4" x14ac:dyDescent="0.2">
      <c r="A2587" s="158"/>
      <c r="D2587" s="138"/>
    </row>
    <row r="2588" spans="1:4" x14ac:dyDescent="0.2">
      <c r="A2588" s="158"/>
      <c r="D2588" s="138"/>
    </row>
    <row r="2589" spans="1:4" x14ac:dyDescent="0.2">
      <c r="A2589" s="158"/>
      <c r="D2589" s="138"/>
    </row>
    <row r="2590" spans="1:4" x14ac:dyDescent="0.2">
      <c r="A2590" s="158"/>
      <c r="D2590" s="138"/>
    </row>
    <row r="2591" spans="1:4" x14ac:dyDescent="0.2">
      <c r="A2591" s="158"/>
      <c r="D2591" s="138"/>
    </row>
    <row r="2592" spans="1:4" x14ac:dyDescent="0.2">
      <c r="A2592" s="158"/>
      <c r="D2592" s="138"/>
    </row>
    <row r="2593" spans="1:4" x14ac:dyDescent="0.2">
      <c r="A2593" s="158"/>
      <c r="D2593" s="138"/>
    </row>
    <row r="2594" spans="1:4" x14ac:dyDescent="0.2">
      <c r="A2594" s="158"/>
      <c r="D2594" s="138"/>
    </row>
    <row r="2595" spans="1:4" x14ac:dyDescent="0.2">
      <c r="A2595" s="158"/>
      <c r="D2595" s="138"/>
    </row>
    <row r="2596" spans="1:4" x14ac:dyDescent="0.2">
      <c r="A2596" s="158"/>
      <c r="D2596" s="138"/>
    </row>
    <row r="2597" spans="1:4" x14ac:dyDescent="0.2">
      <c r="A2597" s="158"/>
      <c r="D2597" s="138"/>
    </row>
    <row r="2598" spans="1:4" x14ac:dyDescent="0.2">
      <c r="A2598" s="158"/>
      <c r="D2598" s="138"/>
    </row>
    <row r="2599" spans="1:4" x14ac:dyDescent="0.2">
      <c r="A2599" s="158"/>
      <c r="D2599" s="138"/>
    </row>
    <row r="2600" spans="1:4" x14ac:dyDescent="0.2">
      <c r="A2600" s="158"/>
      <c r="D2600" s="138"/>
    </row>
    <row r="2601" spans="1:4" x14ac:dyDescent="0.2">
      <c r="A2601" s="158"/>
      <c r="D2601" s="138"/>
    </row>
    <row r="2602" spans="1:4" x14ac:dyDescent="0.2">
      <c r="A2602" s="158"/>
      <c r="D2602" s="138"/>
    </row>
    <row r="2603" spans="1:4" x14ac:dyDescent="0.2">
      <c r="A2603" s="158"/>
      <c r="D2603" s="138"/>
    </row>
    <row r="2604" spans="1:4" x14ac:dyDescent="0.2">
      <c r="A2604" s="158"/>
      <c r="D2604" s="138"/>
    </row>
    <row r="2605" spans="1:4" x14ac:dyDescent="0.2">
      <c r="A2605" s="158"/>
      <c r="D2605" s="138"/>
    </row>
    <row r="2606" spans="1:4" x14ac:dyDescent="0.2">
      <c r="A2606" s="158"/>
      <c r="D2606" s="138"/>
    </row>
    <row r="2607" spans="1:4" x14ac:dyDescent="0.2">
      <c r="A2607" s="158"/>
      <c r="D2607" s="138"/>
    </row>
    <row r="2608" spans="1:4" x14ac:dyDescent="0.2">
      <c r="A2608" s="158"/>
      <c r="D2608" s="138"/>
    </row>
    <row r="2609" spans="1:4" x14ac:dyDescent="0.2">
      <c r="A2609" s="158"/>
      <c r="D2609" s="138"/>
    </row>
    <row r="2610" spans="1:4" x14ac:dyDescent="0.2">
      <c r="A2610" s="158"/>
      <c r="D2610" s="138"/>
    </row>
    <row r="2611" spans="1:4" x14ac:dyDescent="0.2">
      <c r="A2611" s="158"/>
      <c r="D2611" s="138"/>
    </row>
    <row r="2612" spans="1:4" x14ac:dyDescent="0.2">
      <c r="A2612" s="158"/>
      <c r="D2612" s="138"/>
    </row>
    <row r="2613" spans="1:4" x14ac:dyDescent="0.2">
      <c r="A2613" s="158"/>
      <c r="D2613" s="138"/>
    </row>
    <row r="2614" spans="1:4" x14ac:dyDescent="0.2">
      <c r="A2614" s="158"/>
      <c r="D2614" s="138"/>
    </row>
    <row r="2615" spans="1:4" x14ac:dyDescent="0.2">
      <c r="A2615" s="158"/>
      <c r="D2615" s="138"/>
    </row>
    <row r="2616" spans="1:4" x14ac:dyDescent="0.2">
      <c r="A2616" s="158"/>
      <c r="D2616" s="138"/>
    </row>
    <row r="2617" spans="1:4" x14ac:dyDescent="0.2">
      <c r="A2617" s="158"/>
      <c r="D2617" s="138"/>
    </row>
    <row r="2618" spans="1:4" x14ac:dyDescent="0.2">
      <c r="A2618" s="158"/>
      <c r="D2618" s="138"/>
    </row>
    <row r="2619" spans="1:4" x14ac:dyDescent="0.2">
      <c r="A2619" s="158"/>
      <c r="D2619" s="138"/>
    </row>
    <row r="2620" spans="1:4" x14ac:dyDescent="0.2">
      <c r="A2620" s="158"/>
      <c r="D2620" s="138"/>
    </row>
    <row r="2621" spans="1:4" x14ac:dyDescent="0.2">
      <c r="A2621" s="158"/>
      <c r="D2621" s="138"/>
    </row>
    <row r="2622" spans="1:4" x14ac:dyDescent="0.2">
      <c r="A2622" s="158"/>
      <c r="D2622" s="138"/>
    </row>
    <row r="2623" spans="1:4" x14ac:dyDescent="0.2">
      <c r="A2623" s="158"/>
      <c r="D2623" s="138"/>
    </row>
    <row r="2624" spans="1:4" x14ac:dyDescent="0.2">
      <c r="A2624" s="158"/>
      <c r="D2624" s="138"/>
    </row>
    <row r="2625" spans="1:4" x14ac:dyDescent="0.2">
      <c r="A2625" s="158"/>
      <c r="D2625" s="138"/>
    </row>
    <row r="2626" spans="1:4" x14ac:dyDescent="0.2">
      <c r="A2626" s="158"/>
      <c r="D2626" s="138"/>
    </row>
    <row r="2627" spans="1:4" x14ac:dyDescent="0.2">
      <c r="A2627" s="158"/>
      <c r="D2627" s="138"/>
    </row>
    <row r="2628" spans="1:4" x14ac:dyDescent="0.2">
      <c r="A2628" s="158"/>
      <c r="D2628" s="138"/>
    </row>
    <row r="2629" spans="1:4" x14ac:dyDescent="0.2">
      <c r="A2629" s="158"/>
      <c r="D2629" s="138"/>
    </row>
    <row r="2630" spans="1:4" x14ac:dyDescent="0.2">
      <c r="A2630" s="158"/>
      <c r="D2630" s="138"/>
    </row>
    <row r="2631" spans="1:4" x14ac:dyDescent="0.2">
      <c r="A2631" s="158"/>
      <c r="D2631" s="138"/>
    </row>
    <row r="2632" spans="1:4" x14ac:dyDescent="0.2">
      <c r="A2632" s="158"/>
      <c r="D2632" s="138"/>
    </row>
    <row r="2633" spans="1:4" x14ac:dyDescent="0.2">
      <c r="A2633" s="158"/>
      <c r="D2633" s="138"/>
    </row>
    <row r="2634" spans="1:4" x14ac:dyDescent="0.2">
      <c r="A2634" s="158"/>
      <c r="D2634" s="138"/>
    </row>
    <row r="2635" spans="1:4" x14ac:dyDescent="0.2">
      <c r="A2635" s="158"/>
      <c r="D2635" s="138"/>
    </row>
    <row r="2636" spans="1:4" x14ac:dyDescent="0.2">
      <c r="A2636" s="158"/>
      <c r="D2636" s="138"/>
    </row>
    <row r="2637" spans="1:4" x14ac:dyDescent="0.2">
      <c r="A2637" s="158"/>
      <c r="D2637" s="138"/>
    </row>
    <row r="2638" spans="1:4" x14ac:dyDescent="0.2">
      <c r="A2638" s="158"/>
      <c r="D2638" s="138"/>
    </row>
    <row r="2639" spans="1:4" x14ac:dyDescent="0.2">
      <c r="A2639" s="158"/>
      <c r="D2639" s="138"/>
    </row>
    <row r="2640" spans="1:4" x14ac:dyDescent="0.2">
      <c r="A2640" s="158"/>
      <c r="D2640" s="138"/>
    </row>
    <row r="2641" spans="1:4" x14ac:dyDescent="0.2">
      <c r="A2641" s="158"/>
      <c r="D2641" s="138"/>
    </row>
    <row r="2642" spans="1:4" x14ac:dyDescent="0.2">
      <c r="A2642" s="158"/>
      <c r="D2642" s="138"/>
    </row>
    <row r="2643" spans="1:4" x14ac:dyDescent="0.2">
      <c r="A2643" s="158"/>
      <c r="D2643" s="138"/>
    </row>
    <row r="2644" spans="1:4" x14ac:dyDescent="0.2">
      <c r="A2644" s="158"/>
      <c r="D2644" s="138"/>
    </row>
    <row r="2645" spans="1:4" x14ac:dyDescent="0.2">
      <c r="A2645" s="158"/>
      <c r="D2645" s="138"/>
    </row>
    <row r="2646" spans="1:4" x14ac:dyDescent="0.2">
      <c r="A2646" s="158"/>
      <c r="D2646" s="138"/>
    </row>
    <row r="2647" spans="1:4" x14ac:dyDescent="0.2">
      <c r="A2647" s="158"/>
      <c r="D2647" s="138"/>
    </row>
    <row r="2648" spans="1:4" x14ac:dyDescent="0.2">
      <c r="A2648" s="158"/>
      <c r="D2648" s="138"/>
    </row>
    <row r="2649" spans="1:4" x14ac:dyDescent="0.2">
      <c r="A2649" s="158"/>
      <c r="D2649" s="138"/>
    </row>
    <row r="2650" spans="1:4" x14ac:dyDescent="0.2">
      <c r="A2650" s="158"/>
      <c r="D2650" s="138"/>
    </row>
    <row r="2651" spans="1:4" x14ac:dyDescent="0.2">
      <c r="A2651" s="158"/>
      <c r="D2651" s="138"/>
    </row>
    <row r="2652" spans="1:4" x14ac:dyDescent="0.2">
      <c r="A2652" s="158"/>
      <c r="D2652" s="138"/>
    </row>
    <row r="2653" spans="1:4" x14ac:dyDescent="0.2">
      <c r="A2653" s="158"/>
      <c r="D2653" s="138"/>
    </row>
    <row r="2654" spans="1:4" x14ac:dyDescent="0.2">
      <c r="A2654" s="158"/>
      <c r="D2654" s="138"/>
    </row>
    <row r="2655" spans="1:4" x14ac:dyDescent="0.2">
      <c r="A2655" s="158"/>
      <c r="D2655" s="138"/>
    </row>
    <row r="2656" spans="1:4" x14ac:dyDescent="0.2">
      <c r="A2656" s="158"/>
      <c r="D2656" s="138"/>
    </row>
    <row r="2657" spans="1:4" x14ac:dyDescent="0.2">
      <c r="A2657" s="158"/>
      <c r="D2657" s="138"/>
    </row>
    <row r="2658" spans="1:4" x14ac:dyDescent="0.2">
      <c r="A2658" s="158"/>
      <c r="D2658" s="138"/>
    </row>
    <row r="2659" spans="1:4" x14ac:dyDescent="0.2">
      <c r="A2659" s="158"/>
      <c r="D2659" s="138"/>
    </row>
    <row r="2660" spans="1:4" x14ac:dyDescent="0.2">
      <c r="A2660" s="158"/>
      <c r="D2660" s="138"/>
    </row>
    <row r="2661" spans="1:4" x14ac:dyDescent="0.2">
      <c r="A2661" s="158"/>
      <c r="D2661" s="138"/>
    </row>
    <row r="2662" spans="1:4" x14ac:dyDescent="0.2">
      <c r="A2662" s="158"/>
      <c r="D2662" s="138"/>
    </row>
    <row r="2663" spans="1:4" x14ac:dyDescent="0.2">
      <c r="A2663" s="158"/>
      <c r="D2663" s="138"/>
    </row>
    <row r="2664" spans="1:4" x14ac:dyDescent="0.2">
      <c r="A2664" s="158"/>
      <c r="D2664" s="138"/>
    </row>
    <row r="2665" spans="1:4" x14ac:dyDescent="0.2">
      <c r="A2665" s="158"/>
      <c r="D2665" s="138"/>
    </row>
    <row r="2666" spans="1:4" x14ac:dyDescent="0.2">
      <c r="A2666" s="158"/>
      <c r="D2666" s="138"/>
    </row>
    <row r="2667" spans="1:4" x14ac:dyDescent="0.2">
      <c r="A2667" s="158"/>
      <c r="D2667" s="138"/>
    </row>
    <row r="2668" spans="1:4" x14ac:dyDescent="0.2">
      <c r="A2668" s="158"/>
      <c r="D2668" s="138"/>
    </row>
    <row r="2669" spans="1:4" x14ac:dyDescent="0.2">
      <c r="A2669" s="158"/>
      <c r="D2669" s="138"/>
    </row>
    <row r="2670" spans="1:4" x14ac:dyDescent="0.2">
      <c r="A2670" s="158"/>
      <c r="D2670" s="138"/>
    </row>
    <row r="2671" spans="1:4" x14ac:dyDescent="0.2">
      <c r="A2671" s="158"/>
      <c r="D2671" s="138"/>
    </row>
    <row r="2672" spans="1:4" x14ac:dyDescent="0.2">
      <c r="A2672" s="158"/>
      <c r="D2672" s="138"/>
    </row>
    <row r="2673" spans="1:4" x14ac:dyDescent="0.2">
      <c r="A2673" s="158"/>
      <c r="D2673" s="138"/>
    </row>
    <row r="2674" spans="1:4" x14ac:dyDescent="0.2">
      <c r="A2674" s="158"/>
      <c r="D2674" s="138"/>
    </row>
    <row r="2675" spans="1:4" x14ac:dyDescent="0.2">
      <c r="A2675" s="158"/>
      <c r="D2675" s="138"/>
    </row>
    <row r="2676" spans="1:4" x14ac:dyDescent="0.2">
      <c r="A2676" s="158"/>
      <c r="D2676" s="138"/>
    </row>
    <row r="2677" spans="1:4" x14ac:dyDescent="0.2">
      <c r="A2677" s="158"/>
      <c r="D2677" s="138"/>
    </row>
    <row r="2678" spans="1:4" x14ac:dyDescent="0.2">
      <c r="A2678" s="158"/>
      <c r="D2678" s="138"/>
    </row>
    <row r="2679" spans="1:4" x14ac:dyDescent="0.2">
      <c r="A2679" s="158"/>
      <c r="D2679" s="138"/>
    </row>
    <row r="2680" spans="1:4" x14ac:dyDescent="0.2">
      <c r="A2680" s="158"/>
      <c r="D2680" s="138"/>
    </row>
    <row r="2681" spans="1:4" x14ac:dyDescent="0.2">
      <c r="A2681" s="158"/>
      <c r="D2681" s="138"/>
    </row>
    <row r="2682" spans="1:4" x14ac:dyDescent="0.2">
      <c r="A2682" s="158"/>
      <c r="D2682" s="138"/>
    </row>
    <row r="2683" spans="1:4" x14ac:dyDescent="0.2">
      <c r="A2683" s="158"/>
      <c r="D2683" s="138"/>
    </row>
    <row r="2684" spans="1:4" x14ac:dyDescent="0.2">
      <c r="A2684" s="158"/>
      <c r="D2684" s="138"/>
    </row>
    <row r="2685" spans="1:4" x14ac:dyDescent="0.2">
      <c r="A2685" s="158"/>
      <c r="D2685" s="138"/>
    </row>
    <row r="2686" spans="1:4" x14ac:dyDescent="0.2">
      <c r="A2686" s="158"/>
      <c r="D2686" s="138"/>
    </row>
    <row r="2687" spans="1:4" x14ac:dyDescent="0.2">
      <c r="A2687" s="158"/>
      <c r="D2687" s="138"/>
    </row>
    <row r="2688" spans="1:4" x14ac:dyDescent="0.2">
      <c r="A2688" s="158"/>
      <c r="D2688" s="138"/>
    </row>
    <row r="2689" spans="1:4" x14ac:dyDescent="0.2">
      <c r="A2689" s="158"/>
      <c r="D2689" s="138"/>
    </row>
    <row r="2690" spans="1:4" x14ac:dyDescent="0.2">
      <c r="A2690" s="158"/>
      <c r="D2690" s="138"/>
    </row>
    <row r="2691" spans="1:4" x14ac:dyDescent="0.2">
      <c r="A2691" s="158"/>
      <c r="D2691" s="138"/>
    </row>
    <row r="2692" spans="1:4" x14ac:dyDescent="0.2">
      <c r="A2692" s="158"/>
      <c r="D2692" s="138"/>
    </row>
    <row r="2693" spans="1:4" x14ac:dyDescent="0.2">
      <c r="A2693" s="158"/>
      <c r="D2693" s="138"/>
    </row>
    <row r="2694" spans="1:4" x14ac:dyDescent="0.2">
      <c r="A2694" s="158"/>
      <c r="D2694" s="138"/>
    </row>
    <row r="2695" spans="1:4" x14ac:dyDescent="0.2">
      <c r="A2695" s="158"/>
      <c r="D2695" s="138"/>
    </row>
    <row r="2696" spans="1:4" x14ac:dyDescent="0.2">
      <c r="A2696" s="158"/>
      <c r="D2696" s="138"/>
    </row>
    <row r="2697" spans="1:4" x14ac:dyDescent="0.2">
      <c r="A2697" s="158"/>
      <c r="D2697" s="138"/>
    </row>
    <row r="2698" spans="1:4" x14ac:dyDescent="0.2">
      <c r="A2698" s="158"/>
      <c r="D2698" s="138"/>
    </row>
    <row r="2699" spans="1:4" x14ac:dyDescent="0.2">
      <c r="A2699" s="158"/>
      <c r="D2699" s="138"/>
    </row>
    <row r="2700" spans="1:4" x14ac:dyDescent="0.2">
      <c r="A2700" s="158"/>
      <c r="D2700" s="138"/>
    </row>
    <row r="2701" spans="1:4" x14ac:dyDescent="0.2">
      <c r="A2701" s="158"/>
      <c r="D2701" s="138"/>
    </row>
    <row r="2702" spans="1:4" x14ac:dyDescent="0.2">
      <c r="A2702" s="158"/>
      <c r="D2702" s="138"/>
    </row>
    <row r="2703" spans="1:4" x14ac:dyDescent="0.2">
      <c r="A2703" s="158"/>
      <c r="D2703" s="138"/>
    </row>
    <row r="2704" spans="1:4" x14ac:dyDescent="0.2">
      <c r="A2704" s="158"/>
      <c r="D2704" s="138"/>
    </row>
    <row r="2705" spans="1:4" x14ac:dyDescent="0.2">
      <c r="A2705" s="158"/>
      <c r="D2705" s="138"/>
    </row>
    <row r="2706" spans="1:4" x14ac:dyDescent="0.2">
      <c r="A2706" s="158"/>
      <c r="D2706" s="138"/>
    </row>
    <row r="2707" spans="1:4" x14ac:dyDescent="0.2">
      <c r="A2707" s="158"/>
      <c r="D2707" s="138"/>
    </row>
    <row r="2708" spans="1:4" x14ac:dyDescent="0.2">
      <c r="A2708" s="158"/>
      <c r="D2708" s="138"/>
    </row>
    <row r="2709" spans="1:4" x14ac:dyDescent="0.2">
      <c r="A2709" s="158"/>
      <c r="D2709" s="138"/>
    </row>
    <row r="2710" spans="1:4" x14ac:dyDescent="0.2">
      <c r="A2710" s="158"/>
      <c r="D2710" s="138"/>
    </row>
    <row r="2711" spans="1:4" x14ac:dyDescent="0.2">
      <c r="A2711" s="158"/>
      <c r="D2711" s="138"/>
    </row>
    <row r="2712" spans="1:4" x14ac:dyDescent="0.2">
      <c r="A2712" s="158"/>
      <c r="D2712" s="138"/>
    </row>
    <row r="2713" spans="1:4" x14ac:dyDescent="0.2">
      <c r="A2713" s="158"/>
      <c r="D2713" s="138"/>
    </row>
    <row r="2714" spans="1:4" x14ac:dyDescent="0.2">
      <c r="A2714" s="158"/>
      <c r="D2714" s="138"/>
    </row>
    <row r="2715" spans="1:4" x14ac:dyDescent="0.2">
      <c r="A2715" s="158"/>
      <c r="D2715" s="138"/>
    </row>
    <row r="2716" spans="1:4" x14ac:dyDescent="0.2">
      <c r="A2716" s="158"/>
      <c r="D2716" s="138"/>
    </row>
    <row r="2717" spans="1:4" x14ac:dyDescent="0.2">
      <c r="A2717" s="158"/>
      <c r="D2717" s="138"/>
    </row>
    <row r="2718" spans="1:4" x14ac:dyDescent="0.2">
      <c r="A2718" s="158"/>
      <c r="D2718" s="138"/>
    </row>
    <row r="2719" spans="1:4" x14ac:dyDescent="0.2">
      <c r="A2719" s="158"/>
      <c r="D2719" s="138"/>
    </row>
    <row r="2720" spans="1:4" x14ac:dyDescent="0.2">
      <c r="A2720" s="158"/>
      <c r="D2720" s="138"/>
    </row>
    <row r="2721" spans="1:4" x14ac:dyDescent="0.2">
      <c r="A2721" s="158"/>
      <c r="D2721" s="138"/>
    </row>
    <row r="2722" spans="1:4" x14ac:dyDescent="0.2">
      <c r="A2722" s="158"/>
      <c r="D2722" s="138"/>
    </row>
    <row r="2723" spans="1:4" x14ac:dyDescent="0.2">
      <c r="A2723" s="158"/>
      <c r="D2723" s="138"/>
    </row>
    <row r="2724" spans="1:4" x14ac:dyDescent="0.2">
      <c r="A2724" s="158"/>
      <c r="D2724" s="138"/>
    </row>
    <row r="2725" spans="1:4" x14ac:dyDescent="0.2">
      <c r="A2725" s="158"/>
      <c r="D2725" s="138"/>
    </row>
    <row r="2726" spans="1:4" x14ac:dyDescent="0.2">
      <c r="A2726" s="158"/>
      <c r="D2726" s="138"/>
    </row>
    <row r="2727" spans="1:4" x14ac:dyDescent="0.2">
      <c r="A2727" s="158"/>
      <c r="D2727" s="138"/>
    </row>
    <row r="2728" spans="1:4" x14ac:dyDescent="0.2">
      <c r="A2728" s="158"/>
      <c r="D2728" s="138"/>
    </row>
    <row r="2729" spans="1:4" x14ac:dyDescent="0.2">
      <c r="A2729" s="158"/>
      <c r="D2729" s="138"/>
    </row>
    <row r="2730" spans="1:4" x14ac:dyDescent="0.2">
      <c r="A2730" s="158"/>
      <c r="D2730" s="138"/>
    </row>
    <row r="2731" spans="1:4" x14ac:dyDescent="0.2">
      <c r="A2731" s="158"/>
      <c r="D2731" s="138"/>
    </row>
    <row r="2732" spans="1:4" x14ac:dyDescent="0.2">
      <c r="A2732" s="158"/>
      <c r="D2732" s="138"/>
    </row>
    <row r="2733" spans="1:4" x14ac:dyDescent="0.2">
      <c r="A2733" s="158"/>
      <c r="D2733" s="138"/>
    </row>
    <row r="2734" spans="1:4" x14ac:dyDescent="0.2">
      <c r="A2734" s="158"/>
      <c r="D2734" s="138"/>
    </row>
    <row r="2735" spans="1:4" x14ac:dyDescent="0.2">
      <c r="A2735" s="158"/>
      <c r="D2735" s="138"/>
    </row>
    <row r="2736" spans="1:4" x14ac:dyDescent="0.2">
      <c r="A2736" s="158"/>
      <c r="D2736" s="138"/>
    </row>
    <row r="2737" spans="1:4" x14ac:dyDescent="0.2">
      <c r="A2737" s="158"/>
      <c r="D2737" s="138"/>
    </row>
    <row r="2738" spans="1:4" x14ac:dyDescent="0.2">
      <c r="A2738" s="158"/>
      <c r="D2738" s="138"/>
    </row>
    <row r="2739" spans="1:4" x14ac:dyDescent="0.2">
      <c r="A2739" s="158"/>
      <c r="D2739" s="138"/>
    </row>
    <row r="2740" spans="1:4" x14ac:dyDescent="0.2">
      <c r="A2740" s="158"/>
      <c r="D2740" s="138"/>
    </row>
    <row r="2741" spans="1:4" x14ac:dyDescent="0.2">
      <c r="A2741" s="158"/>
      <c r="D2741" s="138"/>
    </row>
    <row r="2742" spans="1:4" x14ac:dyDescent="0.2">
      <c r="A2742" s="158"/>
      <c r="D2742" s="138"/>
    </row>
    <row r="2743" spans="1:4" x14ac:dyDescent="0.2">
      <c r="A2743" s="158"/>
      <c r="D2743" s="138"/>
    </row>
    <row r="2744" spans="1:4" x14ac:dyDescent="0.2">
      <c r="A2744" s="158"/>
      <c r="D2744" s="138"/>
    </row>
    <row r="2745" spans="1:4" x14ac:dyDescent="0.2">
      <c r="A2745" s="158"/>
      <c r="D2745" s="138"/>
    </row>
    <row r="2746" spans="1:4" x14ac:dyDescent="0.2">
      <c r="A2746" s="158"/>
      <c r="D2746" s="138"/>
    </row>
    <row r="2747" spans="1:4" x14ac:dyDescent="0.2">
      <c r="A2747" s="158"/>
      <c r="D2747" s="138"/>
    </row>
    <row r="2748" spans="1:4" x14ac:dyDescent="0.2">
      <c r="A2748" s="158"/>
      <c r="D2748" s="138"/>
    </row>
    <row r="2749" spans="1:4" x14ac:dyDescent="0.2">
      <c r="A2749" s="158"/>
      <c r="D2749" s="138"/>
    </row>
    <row r="2750" spans="1:4" x14ac:dyDescent="0.2">
      <c r="A2750" s="158"/>
      <c r="D2750" s="138"/>
    </row>
    <row r="2751" spans="1:4" x14ac:dyDescent="0.2">
      <c r="A2751" s="158"/>
      <c r="D2751" s="138"/>
    </row>
    <row r="2752" spans="1:4" x14ac:dyDescent="0.2">
      <c r="A2752" s="158"/>
      <c r="D2752" s="138"/>
    </row>
    <row r="2753" spans="1:4" x14ac:dyDescent="0.2">
      <c r="A2753" s="158"/>
      <c r="D2753" s="138"/>
    </row>
    <row r="2754" spans="1:4" x14ac:dyDescent="0.2">
      <c r="A2754" s="158"/>
      <c r="D2754" s="138"/>
    </row>
    <row r="2755" spans="1:4" x14ac:dyDescent="0.2">
      <c r="A2755" s="158"/>
      <c r="D2755" s="138"/>
    </row>
    <row r="2756" spans="1:4" x14ac:dyDescent="0.2">
      <c r="A2756" s="158"/>
      <c r="D2756" s="138"/>
    </row>
    <row r="2757" spans="1:4" x14ac:dyDescent="0.2">
      <c r="A2757" s="158"/>
      <c r="D2757" s="138"/>
    </row>
    <row r="2758" spans="1:4" x14ac:dyDescent="0.2">
      <c r="A2758" s="158"/>
      <c r="D2758" s="138"/>
    </row>
    <row r="2759" spans="1:4" x14ac:dyDescent="0.2">
      <c r="A2759" s="158"/>
      <c r="D2759" s="138"/>
    </row>
    <row r="2760" spans="1:4" x14ac:dyDescent="0.2">
      <c r="A2760" s="158"/>
      <c r="D2760" s="138"/>
    </row>
    <row r="2761" spans="1:4" x14ac:dyDescent="0.2">
      <c r="A2761" s="158"/>
      <c r="D2761" s="138"/>
    </row>
    <row r="2762" spans="1:4" x14ac:dyDescent="0.2">
      <c r="A2762" s="158"/>
      <c r="D2762" s="138"/>
    </row>
    <row r="2763" spans="1:4" x14ac:dyDescent="0.2">
      <c r="A2763" s="158"/>
      <c r="D2763" s="138"/>
    </row>
    <row r="2764" spans="1:4" x14ac:dyDescent="0.2">
      <c r="A2764" s="158"/>
      <c r="D2764" s="138"/>
    </row>
    <row r="2765" spans="1:4" x14ac:dyDescent="0.2">
      <c r="A2765" s="158"/>
      <c r="D2765" s="138"/>
    </row>
    <row r="2766" spans="1:4" x14ac:dyDescent="0.2">
      <c r="A2766" s="158"/>
      <c r="D2766" s="138"/>
    </row>
    <row r="2767" spans="1:4" x14ac:dyDescent="0.2">
      <c r="A2767" s="158"/>
      <c r="D2767" s="138"/>
    </row>
    <row r="2768" spans="1:4" x14ac:dyDescent="0.2">
      <c r="A2768" s="158"/>
      <c r="D2768" s="138"/>
    </row>
    <row r="2769" spans="1:4" x14ac:dyDescent="0.2">
      <c r="A2769" s="158"/>
      <c r="D2769" s="138"/>
    </row>
    <row r="2770" spans="1:4" x14ac:dyDescent="0.2">
      <c r="A2770" s="158"/>
      <c r="D2770" s="138"/>
    </row>
    <row r="2771" spans="1:4" x14ac:dyDescent="0.2">
      <c r="A2771" s="158"/>
      <c r="D2771" s="138"/>
    </row>
    <row r="2772" spans="1:4" x14ac:dyDescent="0.2">
      <c r="A2772" s="158"/>
      <c r="D2772" s="138"/>
    </row>
    <row r="2773" spans="1:4" x14ac:dyDescent="0.2">
      <c r="A2773" s="158"/>
      <c r="D2773" s="138"/>
    </row>
    <row r="2774" spans="1:4" x14ac:dyDescent="0.2">
      <c r="A2774" s="158"/>
      <c r="D2774" s="138"/>
    </row>
    <row r="2775" spans="1:4" x14ac:dyDescent="0.2">
      <c r="A2775" s="158"/>
      <c r="D2775" s="138"/>
    </row>
    <row r="2776" spans="1:4" x14ac:dyDescent="0.2">
      <c r="A2776" s="158"/>
      <c r="D2776" s="138"/>
    </row>
    <row r="2777" spans="1:4" x14ac:dyDescent="0.2">
      <c r="A2777" s="158"/>
      <c r="D2777" s="138"/>
    </row>
    <row r="2778" spans="1:4" x14ac:dyDescent="0.2">
      <c r="A2778" s="158"/>
      <c r="D2778" s="138"/>
    </row>
    <row r="2779" spans="1:4" x14ac:dyDescent="0.2">
      <c r="A2779" s="158"/>
      <c r="D2779" s="138"/>
    </row>
    <row r="2780" spans="1:4" x14ac:dyDescent="0.2">
      <c r="A2780" s="158"/>
      <c r="D2780" s="138"/>
    </row>
    <row r="2781" spans="1:4" x14ac:dyDescent="0.2">
      <c r="A2781" s="158"/>
      <c r="D2781" s="138"/>
    </row>
    <row r="2782" spans="1:4" x14ac:dyDescent="0.2">
      <c r="A2782" s="158"/>
      <c r="D2782" s="138"/>
    </row>
    <row r="2783" spans="1:4" x14ac:dyDescent="0.2">
      <c r="A2783" s="158"/>
      <c r="D2783" s="138"/>
    </row>
    <row r="2784" spans="1:4" x14ac:dyDescent="0.2">
      <c r="A2784" s="158"/>
      <c r="D2784" s="138"/>
    </row>
    <row r="2785" spans="1:4" x14ac:dyDescent="0.2">
      <c r="A2785" s="158"/>
      <c r="D2785" s="138"/>
    </row>
    <row r="2786" spans="1:4" x14ac:dyDescent="0.2">
      <c r="A2786" s="158"/>
      <c r="D2786" s="138"/>
    </row>
    <row r="2787" spans="1:4" x14ac:dyDescent="0.2">
      <c r="A2787" s="158"/>
      <c r="D2787" s="138"/>
    </row>
    <row r="2788" spans="1:4" x14ac:dyDescent="0.2">
      <c r="A2788" s="158"/>
      <c r="D2788" s="138"/>
    </row>
    <row r="2789" spans="1:4" x14ac:dyDescent="0.2">
      <c r="A2789" s="158"/>
      <c r="D2789" s="138"/>
    </row>
    <row r="2790" spans="1:4" x14ac:dyDescent="0.2">
      <c r="A2790" s="158"/>
      <c r="D2790" s="138"/>
    </row>
    <row r="2791" spans="1:4" x14ac:dyDescent="0.2">
      <c r="A2791" s="158"/>
      <c r="D2791" s="138"/>
    </row>
    <row r="2792" spans="1:4" x14ac:dyDescent="0.2">
      <c r="A2792" s="158"/>
      <c r="D2792" s="138"/>
    </row>
    <row r="2793" spans="1:4" x14ac:dyDescent="0.2">
      <c r="A2793" s="158"/>
      <c r="D2793" s="138"/>
    </row>
    <row r="2794" spans="1:4" x14ac:dyDescent="0.2">
      <c r="A2794" s="158"/>
      <c r="D2794" s="138"/>
    </row>
    <row r="2795" spans="1:4" x14ac:dyDescent="0.2">
      <c r="A2795" s="158"/>
      <c r="D2795" s="138"/>
    </row>
    <row r="2796" spans="1:4" x14ac:dyDescent="0.2">
      <c r="A2796" s="158"/>
      <c r="D2796" s="138"/>
    </row>
    <row r="2797" spans="1:4" x14ac:dyDescent="0.2">
      <c r="A2797" s="158"/>
      <c r="D2797" s="138"/>
    </row>
    <row r="2798" spans="1:4" x14ac:dyDescent="0.2">
      <c r="A2798" s="158"/>
      <c r="D2798" s="138"/>
    </row>
    <row r="2799" spans="1:4" x14ac:dyDescent="0.2">
      <c r="A2799" s="158"/>
      <c r="D2799" s="138"/>
    </row>
    <row r="2800" spans="1:4" x14ac:dyDescent="0.2">
      <c r="A2800" s="158"/>
      <c r="D2800" s="138"/>
    </row>
    <row r="2801" spans="1:4" x14ac:dyDescent="0.2">
      <c r="A2801" s="158"/>
      <c r="D2801" s="138"/>
    </row>
    <row r="2802" spans="1:4" x14ac:dyDescent="0.2">
      <c r="A2802" s="158"/>
      <c r="D2802" s="138"/>
    </row>
    <row r="2803" spans="1:4" x14ac:dyDescent="0.2">
      <c r="A2803" s="158"/>
      <c r="D2803" s="138"/>
    </row>
    <row r="2804" spans="1:4" x14ac:dyDescent="0.2">
      <c r="A2804" s="158"/>
      <c r="D2804" s="138"/>
    </row>
    <row r="2805" spans="1:4" x14ac:dyDescent="0.2">
      <c r="A2805" s="158"/>
      <c r="D2805" s="138"/>
    </row>
    <row r="2806" spans="1:4" x14ac:dyDescent="0.2">
      <c r="A2806" s="158"/>
      <c r="D2806" s="138"/>
    </row>
    <row r="2807" spans="1:4" x14ac:dyDescent="0.2">
      <c r="A2807" s="158"/>
      <c r="D2807" s="138"/>
    </row>
    <row r="2808" spans="1:4" x14ac:dyDescent="0.2">
      <c r="A2808" s="158"/>
      <c r="D2808" s="138"/>
    </row>
    <row r="2809" spans="1:4" x14ac:dyDescent="0.2">
      <c r="A2809" s="158"/>
      <c r="D2809" s="138"/>
    </row>
    <row r="2810" spans="1:4" x14ac:dyDescent="0.2">
      <c r="A2810" s="158"/>
      <c r="D2810" s="138"/>
    </row>
    <row r="2811" spans="1:4" x14ac:dyDescent="0.2">
      <c r="A2811" s="158"/>
      <c r="D2811" s="138"/>
    </row>
    <row r="2812" spans="1:4" x14ac:dyDescent="0.2">
      <c r="A2812" s="158"/>
      <c r="D2812" s="138"/>
    </row>
    <row r="2813" spans="1:4" x14ac:dyDescent="0.2">
      <c r="A2813" s="158"/>
      <c r="D2813" s="138"/>
    </row>
    <row r="2814" spans="1:4" x14ac:dyDescent="0.2">
      <c r="A2814" s="158"/>
      <c r="D2814" s="138"/>
    </row>
    <row r="2815" spans="1:4" x14ac:dyDescent="0.2">
      <c r="A2815" s="158"/>
      <c r="D2815" s="138"/>
    </row>
    <row r="2816" spans="1:4" x14ac:dyDescent="0.2">
      <c r="A2816" s="158"/>
      <c r="D2816" s="138"/>
    </row>
    <row r="2817" spans="1:4" x14ac:dyDescent="0.2">
      <c r="A2817" s="158"/>
      <c r="D2817" s="138"/>
    </row>
    <row r="2818" spans="1:4" x14ac:dyDescent="0.2">
      <c r="A2818" s="158"/>
      <c r="D2818" s="138"/>
    </row>
    <row r="2819" spans="1:4" x14ac:dyDescent="0.2">
      <c r="A2819" s="158"/>
      <c r="D2819" s="138"/>
    </row>
    <row r="2820" spans="1:4" x14ac:dyDescent="0.2">
      <c r="A2820" s="158"/>
      <c r="D2820" s="138"/>
    </row>
    <row r="2821" spans="1:4" x14ac:dyDescent="0.2">
      <c r="A2821" s="158"/>
      <c r="D2821" s="138"/>
    </row>
    <row r="2822" spans="1:4" x14ac:dyDescent="0.2">
      <c r="A2822" s="158"/>
      <c r="D2822" s="138"/>
    </row>
    <row r="2823" spans="1:4" x14ac:dyDescent="0.2">
      <c r="A2823" s="158"/>
      <c r="D2823" s="138"/>
    </row>
    <row r="2824" spans="1:4" x14ac:dyDescent="0.2">
      <c r="A2824" s="158"/>
      <c r="D2824" s="138"/>
    </row>
    <row r="2825" spans="1:4" x14ac:dyDescent="0.2">
      <c r="A2825" s="158"/>
      <c r="D2825" s="138"/>
    </row>
    <row r="2826" spans="1:4" x14ac:dyDescent="0.2">
      <c r="A2826" s="158"/>
      <c r="D2826" s="138"/>
    </row>
    <row r="2827" spans="1:4" x14ac:dyDescent="0.2">
      <c r="A2827" s="158"/>
      <c r="D2827" s="138"/>
    </row>
    <row r="2828" spans="1:4" x14ac:dyDescent="0.2">
      <c r="A2828" s="158"/>
      <c r="D2828" s="138"/>
    </row>
    <row r="2829" spans="1:4" x14ac:dyDescent="0.2">
      <c r="A2829" s="158"/>
      <c r="D2829" s="138"/>
    </row>
    <row r="2830" spans="1:4" x14ac:dyDescent="0.2">
      <c r="A2830" s="158"/>
      <c r="D2830" s="138"/>
    </row>
    <row r="2831" spans="1:4" x14ac:dyDescent="0.2">
      <c r="A2831" s="158"/>
      <c r="D2831" s="138"/>
    </row>
    <row r="2832" spans="1:4" x14ac:dyDescent="0.2">
      <c r="A2832" s="158"/>
      <c r="D2832" s="138"/>
    </row>
    <row r="2833" spans="1:4" x14ac:dyDescent="0.2">
      <c r="A2833" s="158"/>
      <c r="D2833" s="138"/>
    </row>
    <row r="2834" spans="1:4" x14ac:dyDescent="0.2">
      <c r="A2834" s="158"/>
      <c r="D2834" s="138"/>
    </row>
    <row r="2835" spans="1:4" x14ac:dyDescent="0.2">
      <c r="A2835" s="158"/>
      <c r="D2835" s="138"/>
    </row>
    <row r="2836" spans="1:4" x14ac:dyDescent="0.2">
      <c r="A2836" s="158"/>
      <c r="D2836" s="138"/>
    </row>
    <row r="2837" spans="1:4" x14ac:dyDescent="0.2">
      <c r="A2837" s="158"/>
      <c r="D2837" s="138"/>
    </row>
    <row r="2838" spans="1:4" x14ac:dyDescent="0.2">
      <c r="A2838" s="158"/>
      <c r="D2838" s="138"/>
    </row>
    <row r="2839" spans="1:4" x14ac:dyDescent="0.2">
      <c r="A2839" s="158"/>
      <c r="D2839" s="138"/>
    </row>
    <row r="2840" spans="1:4" x14ac:dyDescent="0.2">
      <c r="A2840" s="158"/>
      <c r="D2840" s="138"/>
    </row>
    <row r="2841" spans="1:4" x14ac:dyDescent="0.2">
      <c r="A2841" s="158"/>
      <c r="D2841" s="138"/>
    </row>
    <row r="2842" spans="1:4" x14ac:dyDescent="0.2">
      <c r="A2842" s="158"/>
      <c r="D2842" s="138"/>
    </row>
    <row r="2843" spans="1:4" x14ac:dyDescent="0.2">
      <c r="A2843" s="158"/>
      <c r="D2843" s="138"/>
    </row>
    <row r="2844" spans="1:4" x14ac:dyDescent="0.2">
      <c r="A2844" s="158"/>
      <c r="D2844" s="138"/>
    </row>
    <row r="2845" spans="1:4" x14ac:dyDescent="0.2">
      <c r="A2845" s="158"/>
      <c r="D2845" s="138"/>
    </row>
    <row r="2846" spans="1:4" x14ac:dyDescent="0.2">
      <c r="A2846" s="158"/>
      <c r="D2846" s="138"/>
    </row>
    <row r="2847" spans="1:4" x14ac:dyDescent="0.2">
      <c r="A2847" s="158"/>
      <c r="D2847" s="138"/>
    </row>
    <row r="2848" spans="1:4" x14ac:dyDescent="0.2">
      <c r="A2848" s="158"/>
      <c r="D2848" s="138"/>
    </row>
    <row r="2849" spans="1:4" x14ac:dyDescent="0.2">
      <c r="A2849" s="158"/>
      <c r="D2849" s="138"/>
    </row>
    <row r="2850" spans="1:4" x14ac:dyDescent="0.2">
      <c r="A2850" s="158"/>
      <c r="D2850" s="138"/>
    </row>
    <row r="2851" spans="1:4" x14ac:dyDescent="0.2">
      <c r="A2851" s="158"/>
      <c r="D2851" s="138"/>
    </row>
    <row r="2852" spans="1:4" x14ac:dyDescent="0.2">
      <c r="A2852" s="158"/>
      <c r="D2852" s="138"/>
    </row>
    <row r="2853" spans="1:4" x14ac:dyDescent="0.2">
      <c r="A2853" s="158"/>
      <c r="D2853" s="138"/>
    </row>
    <row r="2854" spans="1:4" x14ac:dyDescent="0.2">
      <c r="A2854" s="158"/>
      <c r="D2854" s="138"/>
    </row>
    <row r="2855" spans="1:4" x14ac:dyDescent="0.2">
      <c r="A2855" s="158"/>
      <c r="D2855" s="138"/>
    </row>
    <row r="2856" spans="1:4" x14ac:dyDescent="0.2">
      <c r="A2856" s="158"/>
      <c r="D2856" s="138"/>
    </row>
    <row r="2857" spans="1:4" x14ac:dyDescent="0.2">
      <c r="A2857" s="158"/>
      <c r="D2857" s="138"/>
    </row>
    <row r="2858" spans="1:4" x14ac:dyDescent="0.2">
      <c r="A2858" s="158"/>
      <c r="D2858" s="138"/>
    </row>
    <row r="2859" spans="1:4" x14ac:dyDescent="0.2">
      <c r="A2859" s="158"/>
      <c r="D2859" s="138"/>
    </row>
    <row r="2860" spans="1:4" x14ac:dyDescent="0.2">
      <c r="A2860" s="158"/>
      <c r="D2860" s="138"/>
    </row>
    <row r="2861" spans="1:4" x14ac:dyDescent="0.2">
      <c r="A2861" s="158"/>
      <c r="D2861" s="138"/>
    </row>
    <row r="2862" spans="1:4" x14ac:dyDescent="0.2">
      <c r="A2862" s="158"/>
      <c r="D2862" s="138"/>
    </row>
    <row r="2863" spans="1:4" x14ac:dyDescent="0.2">
      <c r="A2863" s="158"/>
      <c r="D2863" s="138"/>
    </row>
    <row r="2864" spans="1:4" x14ac:dyDescent="0.2">
      <c r="A2864" s="158"/>
      <c r="D2864" s="138"/>
    </row>
    <row r="2865" spans="1:4" x14ac:dyDescent="0.2">
      <c r="A2865" s="158"/>
      <c r="D2865" s="138"/>
    </row>
    <row r="2866" spans="1:4" x14ac:dyDescent="0.2">
      <c r="A2866" s="158"/>
      <c r="D2866" s="138"/>
    </row>
    <row r="2867" spans="1:4" x14ac:dyDescent="0.2">
      <c r="A2867" s="158"/>
      <c r="D2867" s="138"/>
    </row>
    <row r="2868" spans="1:4" x14ac:dyDescent="0.2">
      <c r="A2868" s="158"/>
      <c r="D2868" s="138"/>
    </row>
    <row r="2869" spans="1:4" x14ac:dyDescent="0.2">
      <c r="A2869" s="158"/>
      <c r="D2869" s="138"/>
    </row>
    <row r="2870" spans="1:4" x14ac:dyDescent="0.2">
      <c r="A2870" s="158"/>
      <c r="D2870" s="138"/>
    </row>
    <row r="2871" spans="1:4" x14ac:dyDescent="0.2">
      <c r="A2871" s="158"/>
      <c r="D2871" s="138"/>
    </row>
    <row r="2872" spans="1:4" x14ac:dyDescent="0.2">
      <c r="A2872" s="158"/>
      <c r="D2872" s="138"/>
    </row>
    <row r="2873" spans="1:4" x14ac:dyDescent="0.2">
      <c r="A2873" s="158"/>
      <c r="D2873" s="138"/>
    </row>
    <row r="2874" spans="1:4" x14ac:dyDescent="0.2">
      <c r="A2874" s="158"/>
      <c r="D2874" s="138"/>
    </row>
    <row r="2875" spans="1:4" x14ac:dyDescent="0.2">
      <c r="A2875" s="158"/>
      <c r="D2875" s="138"/>
    </row>
    <row r="2876" spans="1:4" x14ac:dyDescent="0.2">
      <c r="A2876" s="158"/>
      <c r="D2876" s="138"/>
    </row>
    <row r="2877" spans="1:4" x14ac:dyDescent="0.2">
      <c r="A2877" s="158"/>
      <c r="D2877" s="138"/>
    </row>
    <row r="2878" spans="1:4" x14ac:dyDescent="0.2">
      <c r="A2878" s="158"/>
      <c r="D2878" s="138"/>
    </row>
    <row r="2879" spans="1:4" x14ac:dyDescent="0.2">
      <c r="A2879" s="158"/>
      <c r="D2879" s="138"/>
    </row>
    <row r="2880" spans="1:4" x14ac:dyDescent="0.2">
      <c r="A2880" s="158"/>
      <c r="D2880" s="138"/>
    </row>
    <row r="2881" spans="1:4" x14ac:dyDescent="0.2">
      <c r="A2881" s="158"/>
      <c r="D2881" s="138"/>
    </row>
    <row r="2882" spans="1:4" x14ac:dyDescent="0.2">
      <c r="A2882" s="158"/>
      <c r="D2882" s="138"/>
    </row>
    <row r="2883" spans="1:4" x14ac:dyDescent="0.2">
      <c r="A2883" s="158"/>
      <c r="D2883" s="138"/>
    </row>
    <row r="2884" spans="1:4" x14ac:dyDescent="0.2">
      <c r="A2884" s="158"/>
      <c r="D2884" s="138"/>
    </row>
    <row r="2885" spans="1:4" x14ac:dyDescent="0.2">
      <c r="A2885" s="158"/>
      <c r="D2885" s="138"/>
    </row>
    <row r="2886" spans="1:4" x14ac:dyDescent="0.2">
      <c r="A2886" s="158"/>
      <c r="D2886" s="138"/>
    </row>
    <row r="2887" spans="1:4" x14ac:dyDescent="0.2">
      <c r="A2887" s="158"/>
      <c r="D2887" s="138"/>
    </row>
    <row r="2888" spans="1:4" x14ac:dyDescent="0.2">
      <c r="A2888" s="158"/>
      <c r="D2888" s="138"/>
    </row>
    <row r="2889" spans="1:4" x14ac:dyDescent="0.2">
      <c r="A2889" s="158"/>
      <c r="D2889" s="138"/>
    </row>
    <row r="2890" spans="1:4" x14ac:dyDescent="0.2">
      <c r="A2890" s="158"/>
      <c r="D2890" s="138"/>
    </row>
    <row r="2891" spans="1:4" x14ac:dyDescent="0.2">
      <c r="A2891" s="158"/>
      <c r="D2891" s="138"/>
    </row>
    <row r="2892" spans="1:4" x14ac:dyDescent="0.2">
      <c r="A2892" s="158"/>
      <c r="D2892" s="138"/>
    </row>
    <row r="2893" spans="1:4" x14ac:dyDescent="0.2">
      <c r="A2893" s="158"/>
      <c r="D2893" s="138"/>
    </row>
    <row r="2894" spans="1:4" x14ac:dyDescent="0.2">
      <c r="A2894" s="158"/>
      <c r="D2894" s="138"/>
    </row>
    <row r="2895" spans="1:4" x14ac:dyDescent="0.2">
      <c r="A2895" s="158"/>
      <c r="D2895" s="138"/>
    </row>
    <row r="2896" spans="1:4" x14ac:dyDescent="0.2">
      <c r="A2896" s="158"/>
      <c r="D2896" s="138"/>
    </row>
    <row r="2897" spans="1:4" x14ac:dyDescent="0.2">
      <c r="A2897" s="158"/>
      <c r="D2897" s="138"/>
    </row>
    <row r="2898" spans="1:4" x14ac:dyDescent="0.2">
      <c r="A2898" s="158"/>
      <c r="D2898" s="138"/>
    </row>
    <row r="2899" spans="1:4" x14ac:dyDescent="0.2">
      <c r="A2899" s="158"/>
      <c r="D2899" s="138"/>
    </row>
    <row r="2900" spans="1:4" x14ac:dyDescent="0.2">
      <c r="A2900" s="158"/>
      <c r="D2900" s="138"/>
    </row>
    <row r="2901" spans="1:4" x14ac:dyDescent="0.2">
      <c r="A2901" s="158"/>
      <c r="D2901" s="138"/>
    </row>
    <row r="2902" spans="1:4" x14ac:dyDescent="0.2">
      <c r="A2902" s="158"/>
      <c r="D2902" s="138"/>
    </row>
    <row r="2903" spans="1:4" x14ac:dyDescent="0.2">
      <c r="A2903" s="158"/>
      <c r="D2903" s="138"/>
    </row>
    <row r="2904" spans="1:4" x14ac:dyDescent="0.2">
      <c r="A2904" s="158"/>
      <c r="D2904" s="138"/>
    </row>
    <row r="2905" spans="1:4" x14ac:dyDescent="0.2">
      <c r="A2905" s="158"/>
      <c r="D2905" s="138"/>
    </row>
    <row r="2906" spans="1:4" x14ac:dyDescent="0.2">
      <c r="A2906" s="158"/>
      <c r="D2906" s="138"/>
    </row>
    <row r="2907" spans="1:4" x14ac:dyDescent="0.2">
      <c r="A2907" s="158"/>
      <c r="D2907" s="138"/>
    </row>
    <row r="2908" spans="1:4" x14ac:dyDescent="0.2">
      <c r="A2908" s="158"/>
      <c r="D2908" s="138"/>
    </row>
    <row r="2909" spans="1:4" x14ac:dyDescent="0.2">
      <c r="A2909" s="158"/>
      <c r="D2909" s="138"/>
    </row>
    <row r="2910" spans="1:4" x14ac:dyDescent="0.2">
      <c r="A2910" s="158"/>
      <c r="D2910" s="138"/>
    </row>
    <row r="2911" spans="1:4" x14ac:dyDescent="0.2">
      <c r="A2911" s="158"/>
      <c r="D2911" s="138"/>
    </row>
    <row r="2912" spans="1:4" x14ac:dyDescent="0.2">
      <c r="A2912" s="158"/>
      <c r="D2912" s="138"/>
    </row>
    <row r="2913" spans="1:4" x14ac:dyDescent="0.2">
      <c r="A2913" s="158"/>
      <c r="D2913" s="138"/>
    </row>
    <row r="2914" spans="1:4" x14ac:dyDescent="0.2">
      <c r="A2914" s="158"/>
      <c r="D2914" s="138"/>
    </row>
    <row r="2915" spans="1:4" x14ac:dyDescent="0.2">
      <c r="A2915" s="158"/>
      <c r="D2915" s="138"/>
    </row>
    <row r="2916" spans="1:4" x14ac:dyDescent="0.2">
      <c r="A2916" s="158"/>
      <c r="D2916" s="138"/>
    </row>
    <row r="2917" spans="1:4" x14ac:dyDescent="0.2">
      <c r="A2917" s="158"/>
      <c r="D2917" s="138"/>
    </row>
    <row r="2918" spans="1:4" x14ac:dyDescent="0.2">
      <c r="A2918" s="158"/>
      <c r="D2918" s="138"/>
    </row>
    <row r="2919" spans="1:4" x14ac:dyDescent="0.2">
      <c r="A2919" s="158"/>
      <c r="D2919" s="138"/>
    </row>
    <row r="2920" spans="1:4" x14ac:dyDescent="0.2">
      <c r="A2920" s="158"/>
      <c r="D2920" s="138"/>
    </row>
    <row r="2921" spans="1:4" x14ac:dyDescent="0.2">
      <c r="A2921" s="158"/>
      <c r="D2921" s="138"/>
    </row>
    <row r="2922" spans="1:4" x14ac:dyDescent="0.2">
      <c r="A2922" s="158"/>
      <c r="D2922" s="138"/>
    </row>
    <row r="2923" spans="1:4" x14ac:dyDescent="0.2">
      <c r="A2923" s="158"/>
      <c r="D2923" s="138"/>
    </row>
    <row r="2924" spans="1:4" x14ac:dyDescent="0.2">
      <c r="A2924" s="158"/>
      <c r="D2924" s="138"/>
    </row>
    <row r="2925" spans="1:4" x14ac:dyDescent="0.2">
      <c r="A2925" s="158"/>
      <c r="D2925" s="138"/>
    </row>
    <row r="2926" spans="1:4" x14ac:dyDescent="0.2">
      <c r="A2926" s="158"/>
      <c r="D2926" s="138"/>
    </row>
    <row r="2927" spans="1:4" x14ac:dyDescent="0.2">
      <c r="A2927" s="158"/>
      <c r="D2927" s="138"/>
    </row>
    <row r="2928" spans="1:4" x14ac:dyDescent="0.2">
      <c r="A2928" s="158"/>
      <c r="D2928" s="138"/>
    </row>
    <row r="2929" spans="1:4" x14ac:dyDescent="0.2">
      <c r="A2929" s="158"/>
      <c r="D2929" s="138"/>
    </row>
    <row r="2930" spans="1:4" x14ac:dyDescent="0.2">
      <c r="A2930" s="158"/>
      <c r="D2930" s="138"/>
    </row>
    <row r="2931" spans="1:4" x14ac:dyDescent="0.2">
      <c r="A2931" s="158"/>
      <c r="D2931" s="138"/>
    </row>
    <row r="2932" spans="1:4" x14ac:dyDescent="0.2">
      <c r="A2932" s="158"/>
      <c r="D2932" s="138"/>
    </row>
    <row r="2933" spans="1:4" x14ac:dyDescent="0.2">
      <c r="A2933" s="158"/>
      <c r="D2933" s="138"/>
    </row>
    <row r="2934" spans="1:4" x14ac:dyDescent="0.2">
      <c r="A2934" s="158"/>
      <c r="D2934" s="138"/>
    </row>
    <row r="2935" spans="1:4" x14ac:dyDescent="0.2">
      <c r="A2935" s="158"/>
      <c r="D2935" s="138"/>
    </row>
    <row r="2936" spans="1:4" x14ac:dyDescent="0.2">
      <c r="A2936" s="158"/>
      <c r="D2936" s="138"/>
    </row>
    <row r="2937" spans="1:4" x14ac:dyDescent="0.2">
      <c r="A2937" s="158"/>
      <c r="D2937" s="138"/>
    </row>
    <row r="2938" spans="1:4" x14ac:dyDescent="0.2">
      <c r="A2938" s="158"/>
      <c r="D2938" s="138"/>
    </row>
    <row r="2939" spans="1:4" x14ac:dyDescent="0.2">
      <c r="A2939" s="158"/>
      <c r="D2939" s="138"/>
    </row>
    <row r="2940" spans="1:4" x14ac:dyDescent="0.2">
      <c r="A2940" s="158"/>
      <c r="D2940" s="138"/>
    </row>
    <row r="2941" spans="1:4" x14ac:dyDescent="0.2">
      <c r="A2941" s="158"/>
      <c r="D2941" s="138"/>
    </row>
    <row r="2942" spans="1:4" x14ac:dyDescent="0.2">
      <c r="A2942" s="158"/>
      <c r="D2942" s="138"/>
    </row>
    <row r="2943" spans="1:4" x14ac:dyDescent="0.2">
      <c r="A2943" s="158"/>
      <c r="D2943" s="138"/>
    </row>
    <row r="2944" spans="1:4" x14ac:dyDescent="0.2">
      <c r="A2944" s="158"/>
      <c r="D2944" s="138"/>
    </row>
    <row r="2945" spans="1:4" x14ac:dyDescent="0.2">
      <c r="A2945" s="158"/>
      <c r="D2945" s="138"/>
    </row>
    <row r="2946" spans="1:4" x14ac:dyDescent="0.2">
      <c r="A2946" s="158"/>
      <c r="D2946" s="138"/>
    </row>
    <row r="2947" spans="1:4" x14ac:dyDescent="0.2">
      <c r="A2947" s="158"/>
      <c r="D2947" s="138"/>
    </row>
    <row r="2948" spans="1:4" x14ac:dyDescent="0.2">
      <c r="A2948" s="158"/>
      <c r="D2948" s="138"/>
    </row>
    <row r="2949" spans="1:4" x14ac:dyDescent="0.2">
      <c r="A2949" s="158"/>
      <c r="D2949" s="138"/>
    </row>
    <row r="2950" spans="1:4" x14ac:dyDescent="0.2">
      <c r="A2950" s="158"/>
      <c r="D2950" s="138"/>
    </row>
    <row r="2951" spans="1:4" x14ac:dyDescent="0.2">
      <c r="A2951" s="158"/>
      <c r="D2951" s="138"/>
    </row>
    <row r="2952" spans="1:4" x14ac:dyDescent="0.2">
      <c r="A2952" s="158"/>
      <c r="D2952" s="138"/>
    </row>
    <row r="2953" spans="1:4" x14ac:dyDescent="0.2">
      <c r="A2953" s="158"/>
      <c r="D2953" s="138"/>
    </row>
    <row r="2954" spans="1:4" x14ac:dyDescent="0.2">
      <c r="A2954" s="158"/>
      <c r="D2954" s="138"/>
    </row>
    <row r="2955" spans="1:4" x14ac:dyDescent="0.2">
      <c r="A2955" s="158"/>
      <c r="D2955" s="138"/>
    </row>
    <row r="2956" spans="1:4" x14ac:dyDescent="0.2">
      <c r="A2956" s="158"/>
      <c r="D2956" s="138"/>
    </row>
    <row r="2957" spans="1:4" x14ac:dyDescent="0.2">
      <c r="A2957" s="158"/>
      <c r="D2957" s="138"/>
    </row>
    <row r="2958" spans="1:4" x14ac:dyDescent="0.2">
      <c r="A2958" s="158"/>
      <c r="D2958" s="138"/>
    </row>
    <row r="2959" spans="1:4" x14ac:dyDescent="0.2">
      <c r="A2959" s="158"/>
      <c r="D2959" s="138"/>
    </row>
    <row r="2960" spans="1:4" x14ac:dyDescent="0.2">
      <c r="A2960" s="158"/>
      <c r="D2960" s="138"/>
    </row>
    <row r="2961" spans="1:4" x14ac:dyDescent="0.2">
      <c r="A2961" s="158"/>
      <c r="D2961" s="138"/>
    </row>
    <row r="2962" spans="1:4" x14ac:dyDescent="0.2">
      <c r="A2962" s="158"/>
      <c r="D2962" s="138"/>
    </row>
    <row r="2963" spans="1:4" x14ac:dyDescent="0.2">
      <c r="A2963" s="158"/>
      <c r="D2963" s="138"/>
    </row>
    <row r="2964" spans="1:4" x14ac:dyDescent="0.2">
      <c r="A2964" s="158"/>
      <c r="D2964" s="138"/>
    </row>
    <row r="2965" spans="1:4" x14ac:dyDescent="0.2">
      <c r="A2965" s="158"/>
      <c r="D2965" s="138"/>
    </row>
    <row r="2966" spans="1:4" x14ac:dyDescent="0.2">
      <c r="A2966" s="158"/>
      <c r="D2966" s="138"/>
    </row>
    <row r="2967" spans="1:4" x14ac:dyDescent="0.2">
      <c r="A2967" s="158"/>
      <c r="D2967" s="138"/>
    </row>
    <row r="2968" spans="1:4" x14ac:dyDescent="0.2">
      <c r="A2968" s="158"/>
      <c r="D2968" s="138"/>
    </row>
    <row r="2969" spans="1:4" x14ac:dyDescent="0.2">
      <c r="A2969" s="158"/>
      <c r="D2969" s="138"/>
    </row>
    <row r="2970" spans="1:4" x14ac:dyDescent="0.2">
      <c r="A2970" s="158"/>
      <c r="D2970" s="138"/>
    </row>
    <row r="2971" spans="1:4" x14ac:dyDescent="0.2">
      <c r="A2971" s="158"/>
      <c r="D2971" s="138"/>
    </row>
    <row r="2972" spans="1:4" x14ac:dyDescent="0.2">
      <c r="A2972" s="158"/>
      <c r="D2972" s="138"/>
    </row>
    <row r="2973" spans="1:4" x14ac:dyDescent="0.2">
      <c r="A2973" s="158"/>
      <c r="D2973" s="138"/>
    </row>
    <row r="2974" spans="1:4" x14ac:dyDescent="0.2">
      <c r="A2974" s="158"/>
      <c r="D2974" s="138"/>
    </row>
    <row r="2975" spans="1:4" x14ac:dyDescent="0.2">
      <c r="A2975" s="158"/>
      <c r="D2975" s="138"/>
    </row>
    <row r="2976" spans="1:4" x14ac:dyDescent="0.2">
      <c r="A2976" s="158"/>
      <c r="D2976" s="138"/>
    </row>
    <row r="2977" spans="1:4" x14ac:dyDescent="0.2">
      <c r="A2977" s="158"/>
      <c r="D2977" s="138"/>
    </row>
    <row r="2978" spans="1:4" x14ac:dyDescent="0.2">
      <c r="A2978" s="158"/>
      <c r="D2978" s="138"/>
    </row>
    <row r="2979" spans="1:4" x14ac:dyDescent="0.2">
      <c r="A2979" s="158"/>
      <c r="D2979" s="138"/>
    </row>
    <row r="2980" spans="1:4" x14ac:dyDescent="0.2">
      <c r="A2980" s="158"/>
      <c r="D2980" s="138"/>
    </row>
    <row r="2981" spans="1:4" x14ac:dyDescent="0.2">
      <c r="A2981" s="158"/>
      <c r="D2981" s="138"/>
    </row>
    <row r="2982" spans="1:4" x14ac:dyDescent="0.2">
      <c r="A2982" s="158"/>
      <c r="D2982" s="138"/>
    </row>
    <row r="2983" spans="1:4" x14ac:dyDescent="0.2">
      <c r="A2983" s="158"/>
      <c r="D2983" s="138"/>
    </row>
    <row r="2984" spans="1:4" x14ac:dyDescent="0.2">
      <c r="A2984" s="158"/>
      <c r="D2984" s="138"/>
    </row>
    <row r="2985" spans="1:4" x14ac:dyDescent="0.2">
      <c r="A2985" s="158"/>
      <c r="D2985" s="138"/>
    </row>
    <row r="2986" spans="1:4" x14ac:dyDescent="0.2">
      <c r="A2986" s="158"/>
      <c r="D2986" s="138"/>
    </row>
    <row r="2987" spans="1:4" x14ac:dyDescent="0.2">
      <c r="A2987" s="158"/>
      <c r="D2987" s="138"/>
    </row>
    <row r="2988" spans="1:4" x14ac:dyDescent="0.2">
      <c r="A2988" s="158"/>
      <c r="D2988" s="138"/>
    </row>
    <row r="2989" spans="1:4" x14ac:dyDescent="0.2">
      <c r="A2989" s="158"/>
      <c r="D2989" s="138"/>
    </row>
    <row r="2990" spans="1:4" x14ac:dyDescent="0.2">
      <c r="A2990" s="158"/>
      <c r="D2990" s="138"/>
    </row>
    <row r="2991" spans="1:4" x14ac:dyDescent="0.2">
      <c r="A2991" s="158"/>
      <c r="D2991" s="138"/>
    </row>
    <row r="2992" spans="1:4" x14ac:dyDescent="0.2">
      <c r="A2992" s="158"/>
      <c r="D2992" s="138"/>
    </row>
    <row r="2993" spans="1:4" x14ac:dyDescent="0.2">
      <c r="A2993" s="158"/>
      <c r="D2993" s="138"/>
    </row>
    <row r="2994" spans="1:4" x14ac:dyDescent="0.2">
      <c r="A2994" s="158"/>
      <c r="D2994" s="138"/>
    </row>
    <row r="2995" spans="1:4" x14ac:dyDescent="0.2">
      <c r="A2995" s="158"/>
      <c r="D2995" s="138"/>
    </row>
    <row r="2996" spans="1:4" x14ac:dyDescent="0.2">
      <c r="A2996" s="158"/>
      <c r="D2996" s="138"/>
    </row>
    <row r="2997" spans="1:4" x14ac:dyDescent="0.2">
      <c r="A2997" s="158"/>
      <c r="D2997" s="138"/>
    </row>
    <row r="2998" spans="1:4" x14ac:dyDescent="0.2">
      <c r="A2998" s="158"/>
      <c r="D2998" s="138"/>
    </row>
    <row r="2999" spans="1:4" x14ac:dyDescent="0.2">
      <c r="A2999" s="158"/>
      <c r="D2999" s="138"/>
    </row>
    <row r="3000" spans="1:4" x14ac:dyDescent="0.2">
      <c r="A3000" s="158"/>
      <c r="D3000" s="138"/>
    </row>
    <row r="3001" spans="1:4" x14ac:dyDescent="0.2">
      <c r="A3001" s="158"/>
      <c r="D3001" s="138"/>
    </row>
    <row r="3002" spans="1:4" x14ac:dyDescent="0.2">
      <c r="A3002" s="158"/>
      <c r="D3002" s="138"/>
    </row>
    <row r="3003" spans="1:4" x14ac:dyDescent="0.2">
      <c r="A3003" s="158"/>
      <c r="D3003" s="138"/>
    </row>
    <row r="3004" spans="1:4" x14ac:dyDescent="0.2">
      <c r="A3004" s="158"/>
      <c r="D3004" s="138"/>
    </row>
    <row r="3005" spans="1:4" x14ac:dyDescent="0.2">
      <c r="A3005" s="158"/>
      <c r="D3005" s="138"/>
    </row>
    <row r="3006" spans="1:4" x14ac:dyDescent="0.2">
      <c r="A3006" s="158"/>
      <c r="D3006" s="138"/>
    </row>
    <row r="3007" spans="1:4" x14ac:dyDescent="0.2">
      <c r="A3007" s="158"/>
      <c r="D3007" s="138"/>
    </row>
    <row r="3008" spans="1:4" x14ac:dyDescent="0.2">
      <c r="A3008" s="158"/>
      <c r="D3008" s="138"/>
    </row>
    <row r="3009" spans="1:4" x14ac:dyDescent="0.2">
      <c r="A3009" s="158"/>
      <c r="D3009" s="138"/>
    </row>
    <row r="3010" spans="1:4" x14ac:dyDescent="0.2">
      <c r="A3010" s="158"/>
      <c r="D3010" s="138"/>
    </row>
    <row r="3011" spans="1:4" x14ac:dyDescent="0.2">
      <c r="A3011" s="158"/>
      <c r="D3011" s="138"/>
    </row>
    <row r="3012" spans="1:4" x14ac:dyDescent="0.2">
      <c r="A3012" s="158"/>
      <c r="D3012" s="138"/>
    </row>
    <row r="3013" spans="1:4" x14ac:dyDescent="0.2">
      <c r="A3013" s="158"/>
      <c r="D3013" s="138"/>
    </row>
    <row r="3014" spans="1:4" x14ac:dyDescent="0.2">
      <c r="A3014" s="158"/>
      <c r="D3014" s="138"/>
    </row>
    <row r="3015" spans="1:4" x14ac:dyDescent="0.2">
      <c r="A3015" s="158"/>
      <c r="D3015" s="138"/>
    </row>
    <row r="3016" spans="1:4" x14ac:dyDescent="0.2">
      <c r="A3016" s="158"/>
      <c r="D3016" s="138"/>
    </row>
    <row r="3017" spans="1:4" x14ac:dyDescent="0.2">
      <c r="A3017" s="158"/>
      <c r="D3017" s="138"/>
    </row>
    <row r="3018" spans="1:4" x14ac:dyDescent="0.2">
      <c r="A3018" s="158"/>
      <c r="D3018" s="138"/>
    </row>
    <row r="3019" spans="1:4" x14ac:dyDescent="0.2">
      <c r="A3019" s="158"/>
      <c r="D3019" s="138"/>
    </row>
    <row r="3020" spans="1:4" x14ac:dyDescent="0.2">
      <c r="A3020" s="158"/>
      <c r="D3020" s="138"/>
    </row>
    <row r="3021" spans="1:4" x14ac:dyDescent="0.2">
      <c r="A3021" s="158"/>
      <c r="D3021" s="138"/>
    </row>
    <row r="3022" spans="1:4" x14ac:dyDescent="0.2">
      <c r="A3022" s="158"/>
      <c r="D3022" s="138"/>
    </row>
    <row r="3023" spans="1:4" x14ac:dyDescent="0.2">
      <c r="A3023" s="158"/>
      <c r="D3023" s="138"/>
    </row>
    <row r="3024" spans="1:4" x14ac:dyDescent="0.2">
      <c r="A3024" s="158"/>
      <c r="D3024" s="138"/>
    </row>
    <row r="3025" spans="1:4" x14ac:dyDescent="0.2">
      <c r="A3025" s="158"/>
      <c r="D3025" s="138"/>
    </row>
    <row r="3026" spans="1:4" x14ac:dyDescent="0.2">
      <c r="A3026" s="158"/>
      <c r="D3026" s="138"/>
    </row>
    <row r="3027" spans="1:4" x14ac:dyDescent="0.2">
      <c r="A3027" s="158"/>
      <c r="D3027" s="138"/>
    </row>
    <row r="3028" spans="1:4" x14ac:dyDescent="0.2">
      <c r="A3028" s="158"/>
      <c r="D3028" s="138"/>
    </row>
    <row r="3029" spans="1:4" x14ac:dyDescent="0.2">
      <c r="A3029" s="158"/>
      <c r="D3029" s="138"/>
    </row>
    <row r="3030" spans="1:4" x14ac:dyDescent="0.2">
      <c r="A3030" s="158"/>
      <c r="D3030" s="138"/>
    </row>
    <row r="3031" spans="1:4" x14ac:dyDescent="0.2">
      <c r="A3031" s="158"/>
      <c r="D3031" s="138"/>
    </row>
    <row r="3032" spans="1:4" x14ac:dyDescent="0.2">
      <c r="A3032" s="158"/>
      <c r="D3032" s="138"/>
    </row>
    <row r="3033" spans="1:4" x14ac:dyDescent="0.2">
      <c r="A3033" s="158"/>
      <c r="D3033" s="138"/>
    </row>
    <row r="3034" spans="1:4" x14ac:dyDescent="0.2">
      <c r="A3034" s="158"/>
      <c r="D3034" s="138"/>
    </row>
    <row r="3035" spans="1:4" x14ac:dyDescent="0.2">
      <c r="A3035" s="158"/>
      <c r="D3035" s="138"/>
    </row>
    <row r="3036" spans="1:4" x14ac:dyDescent="0.2">
      <c r="A3036" s="158"/>
      <c r="D3036" s="138"/>
    </row>
    <row r="3037" spans="1:4" x14ac:dyDescent="0.2">
      <c r="A3037" s="158"/>
      <c r="D3037" s="138"/>
    </row>
    <row r="3038" spans="1:4" x14ac:dyDescent="0.2">
      <c r="A3038" s="158"/>
      <c r="D3038" s="138"/>
    </row>
    <row r="3039" spans="1:4" x14ac:dyDescent="0.2">
      <c r="A3039" s="158"/>
      <c r="D3039" s="138"/>
    </row>
    <row r="3040" spans="1:4" x14ac:dyDescent="0.2">
      <c r="A3040" s="158"/>
      <c r="D3040" s="138"/>
    </row>
    <row r="3041" spans="1:4" x14ac:dyDescent="0.2">
      <c r="A3041" s="158"/>
      <c r="D3041" s="138"/>
    </row>
    <row r="3042" spans="1:4" x14ac:dyDescent="0.2">
      <c r="A3042" s="158"/>
      <c r="D3042" s="138"/>
    </row>
    <row r="3043" spans="1:4" x14ac:dyDescent="0.2">
      <c r="A3043" s="158"/>
      <c r="D3043" s="138"/>
    </row>
    <row r="3044" spans="1:4" x14ac:dyDescent="0.2">
      <c r="A3044" s="158"/>
      <c r="D3044" s="138"/>
    </row>
    <row r="3045" spans="1:4" x14ac:dyDescent="0.2">
      <c r="A3045" s="158"/>
      <c r="D3045" s="138"/>
    </row>
    <row r="3046" spans="1:4" x14ac:dyDescent="0.2">
      <c r="A3046" s="158"/>
      <c r="D3046" s="138"/>
    </row>
    <row r="3047" spans="1:4" x14ac:dyDescent="0.2">
      <c r="A3047" s="158"/>
      <c r="D3047" s="138"/>
    </row>
    <row r="3048" spans="1:4" x14ac:dyDescent="0.2">
      <c r="A3048" s="158"/>
      <c r="D3048" s="138"/>
    </row>
    <row r="3049" spans="1:4" x14ac:dyDescent="0.2">
      <c r="A3049" s="158"/>
      <c r="D3049" s="138"/>
    </row>
    <row r="3050" spans="1:4" x14ac:dyDescent="0.2">
      <c r="A3050" s="158"/>
      <c r="D3050" s="138"/>
    </row>
    <row r="3051" spans="1:4" x14ac:dyDescent="0.2">
      <c r="A3051" s="158"/>
      <c r="D3051" s="138"/>
    </row>
    <row r="3052" spans="1:4" x14ac:dyDescent="0.2">
      <c r="A3052" s="158"/>
      <c r="D3052" s="138"/>
    </row>
    <row r="3053" spans="1:4" x14ac:dyDescent="0.2">
      <c r="A3053" s="158"/>
      <c r="D3053" s="138"/>
    </row>
    <row r="3054" spans="1:4" x14ac:dyDescent="0.2">
      <c r="A3054" s="158"/>
      <c r="D3054" s="138"/>
    </row>
    <row r="3055" spans="1:4" x14ac:dyDescent="0.2">
      <c r="A3055" s="158"/>
      <c r="D3055" s="138"/>
    </row>
    <row r="3056" spans="1:4" x14ac:dyDescent="0.2">
      <c r="A3056" s="158"/>
      <c r="D3056" s="138"/>
    </row>
    <row r="3057" spans="1:4" x14ac:dyDescent="0.2">
      <c r="A3057" s="158"/>
      <c r="D3057" s="138"/>
    </row>
    <row r="3058" spans="1:4" x14ac:dyDescent="0.2">
      <c r="A3058" s="158"/>
      <c r="D3058" s="138"/>
    </row>
    <row r="3059" spans="1:4" x14ac:dyDescent="0.2">
      <c r="A3059" s="158"/>
      <c r="D3059" s="138"/>
    </row>
    <row r="3060" spans="1:4" x14ac:dyDescent="0.2">
      <c r="A3060" s="158"/>
      <c r="D3060" s="138"/>
    </row>
    <row r="3061" spans="1:4" x14ac:dyDescent="0.2">
      <c r="A3061" s="158"/>
      <c r="D3061" s="138"/>
    </row>
    <row r="3062" spans="1:4" x14ac:dyDescent="0.2">
      <c r="A3062" s="158"/>
      <c r="D3062" s="138"/>
    </row>
    <row r="3063" spans="1:4" x14ac:dyDescent="0.2">
      <c r="A3063" s="158"/>
      <c r="D3063" s="138"/>
    </row>
    <row r="3064" spans="1:4" x14ac:dyDescent="0.2">
      <c r="A3064" s="158"/>
      <c r="D3064" s="138"/>
    </row>
    <row r="3065" spans="1:4" x14ac:dyDescent="0.2">
      <c r="A3065" s="158"/>
      <c r="D3065" s="138"/>
    </row>
    <row r="3066" spans="1:4" x14ac:dyDescent="0.2">
      <c r="A3066" s="158"/>
      <c r="D3066" s="138"/>
    </row>
    <row r="3067" spans="1:4" x14ac:dyDescent="0.2">
      <c r="A3067" s="158"/>
      <c r="D3067" s="138"/>
    </row>
    <row r="3068" spans="1:4" x14ac:dyDescent="0.2">
      <c r="A3068" s="158"/>
      <c r="D3068" s="138"/>
    </row>
    <row r="3069" spans="1:4" x14ac:dyDescent="0.2">
      <c r="A3069" s="158"/>
      <c r="D3069" s="138"/>
    </row>
    <row r="3070" spans="1:4" x14ac:dyDescent="0.2">
      <c r="A3070" s="158"/>
      <c r="D3070" s="138"/>
    </row>
    <row r="3071" spans="1:4" x14ac:dyDescent="0.2">
      <c r="A3071" s="158"/>
      <c r="D3071" s="138"/>
    </row>
    <row r="3072" spans="1:4" x14ac:dyDescent="0.2">
      <c r="A3072" s="158"/>
      <c r="D3072" s="138"/>
    </row>
    <row r="3073" spans="1:4" x14ac:dyDescent="0.2">
      <c r="A3073" s="158"/>
      <c r="D3073" s="138"/>
    </row>
    <row r="3074" spans="1:4" x14ac:dyDescent="0.2">
      <c r="A3074" s="158"/>
      <c r="D3074" s="138"/>
    </row>
    <row r="3075" spans="1:4" x14ac:dyDescent="0.2">
      <c r="A3075" s="158"/>
      <c r="D3075" s="138"/>
    </row>
    <row r="3076" spans="1:4" x14ac:dyDescent="0.2">
      <c r="A3076" s="158"/>
      <c r="D3076" s="138"/>
    </row>
    <row r="3077" spans="1:4" x14ac:dyDescent="0.2">
      <c r="A3077" s="158"/>
      <c r="D3077" s="138"/>
    </row>
    <row r="3078" spans="1:4" x14ac:dyDescent="0.2">
      <c r="A3078" s="158"/>
      <c r="D3078" s="138"/>
    </row>
    <row r="3079" spans="1:4" x14ac:dyDescent="0.2">
      <c r="A3079" s="158"/>
      <c r="D3079" s="138"/>
    </row>
    <row r="3080" spans="1:4" x14ac:dyDescent="0.2">
      <c r="A3080" s="158"/>
      <c r="D3080" s="138"/>
    </row>
    <row r="3081" spans="1:4" x14ac:dyDescent="0.2">
      <c r="A3081" s="158"/>
      <c r="D3081" s="138"/>
    </row>
    <row r="3082" spans="1:4" x14ac:dyDescent="0.2">
      <c r="A3082" s="158"/>
      <c r="D3082" s="138"/>
    </row>
    <row r="3083" spans="1:4" x14ac:dyDescent="0.2">
      <c r="A3083" s="158"/>
      <c r="D3083" s="138"/>
    </row>
    <row r="3084" spans="1:4" x14ac:dyDescent="0.2">
      <c r="A3084" s="158"/>
      <c r="D3084" s="138"/>
    </row>
    <row r="3085" spans="1:4" x14ac:dyDescent="0.2">
      <c r="A3085" s="158"/>
      <c r="D3085" s="138"/>
    </row>
    <row r="3086" spans="1:4" x14ac:dyDescent="0.2">
      <c r="A3086" s="158"/>
      <c r="D3086" s="138"/>
    </row>
    <row r="3087" spans="1:4" x14ac:dyDescent="0.2">
      <c r="A3087" s="158"/>
      <c r="D3087" s="138"/>
    </row>
    <row r="3088" spans="1:4" x14ac:dyDescent="0.2">
      <c r="A3088" s="158"/>
      <c r="D3088" s="138"/>
    </row>
    <row r="3089" spans="1:4" x14ac:dyDescent="0.2">
      <c r="A3089" s="158"/>
      <c r="D3089" s="138"/>
    </row>
    <row r="3090" spans="1:4" x14ac:dyDescent="0.2">
      <c r="A3090" s="158"/>
      <c r="D3090" s="138"/>
    </row>
    <row r="3091" spans="1:4" x14ac:dyDescent="0.2">
      <c r="A3091" s="158"/>
      <c r="D3091" s="138"/>
    </row>
    <row r="3092" spans="1:4" x14ac:dyDescent="0.2">
      <c r="A3092" s="158"/>
      <c r="D3092" s="138"/>
    </row>
    <row r="3093" spans="1:4" x14ac:dyDescent="0.2">
      <c r="A3093" s="158"/>
      <c r="D3093" s="138"/>
    </row>
    <row r="3094" spans="1:4" x14ac:dyDescent="0.2">
      <c r="A3094" s="158"/>
      <c r="D3094" s="138"/>
    </row>
    <row r="3095" spans="1:4" x14ac:dyDescent="0.2">
      <c r="A3095" s="158"/>
      <c r="D3095" s="138"/>
    </row>
    <row r="3096" spans="1:4" x14ac:dyDescent="0.2">
      <c r="A3096" s="158"/>
      <c r="D3096" s="138"/>
    </row>
    <row r="3097" spans="1:4" x14ac:dyDescent="0.2">
      <c r="A3097" s="158"/>
      <c r="D3097" s="138"/>
    </row>
    <row r="3098" spans="1:4" x14ac:dyDescent="0.2">
      <c r="A3098" s="158"/>
      <c r="D3098" s="138"/>
    </row>
    <row r="3099" spans="1:4" x14ac:dyDescent="0.2">
      <c r="A3099" s="158"/>
      <c r="D3099" s="138"/>
    </row>
    <row r="3100" spans="1:4" x14ac:dyDescent="0.2">
      <c r="A3100" s="158"/>
      <c r="D3100" s="138"/>
    </row>
    <row r="3101" spans="1:4" x14ac:dyDescent="0.2">
      <c r="A3101" s="158"/>
      <c r="D3101" s="138"/>
    </row>
    <row r="3102" spans="1:4" x14ac:dyDescent="0.2">
      <c r="A3102" s="158"/>
      <c r="D3102" s="138"/>
    </row>
    <row r="3103" spans="1:4" x14ac:dyDescent="0.2">
      <c r="A3103" s="158"/>
      <c r="D3103" s="138"/>
    </row>
    <row r="3104" spans="1:4" x14ac:dyDescent="0.2">
      <c r="A3104" s="158"/>
      <c r="D3104" s="138"/>
    </row>
    <row r="3105" spans="1:4" x14ac:dyDescent="0.2">
      <c r="A3105" s="158"/>
      <c r="D3105" s="138"/>
    </row>
    <row r="3106" spans="1:4" x14ac:dyDescent="0.2">
      <c r="A3106" s="158"/>
      <c r="D3106" s="138"/>
    </row>
    <row r="3107" spans="1:4" x14ac:dyDescent="0.2">
      <c r="A3107" s="158"/>
      <c r="D3107" s="138"/>
    </row>
    <row r="3108" spans="1:4" x14ac:dyDescent="0.2">
      <c r="A3108" s="158"/>
      <c r="D3108" s="138"/>
    </row>
    <row r="3109" spans="1:4" x14ac:dyDescent="0.2">
      <c r="A3109" s="158"/>
      <c r="D3109" s="138"/>
    </row>
    <row r="3110" spans="1:4" x14ac:dyDescent="0.2">
      <c r="A3110" s="158"/>
      <c r="D3110" s="138"/>
    </row>
    <row r="3111" spans="1:4" x14ac:dyDescent="0.2">
      <c r="A3111" s="158"/>
      <c r="D3111" s="138"/>
    </row>
    <row r="3112" spans="1:4" x14ac:dyDescent="0.2">
      <c r="A3112" s="158"/>
      <c r="D3112" s="138"/>
    </row>
    <row r="3113" spans="1:4" x14ac:dyDescent="0.2">
      <c r="A3113" s="158"/>
      <c r="D3113" s="138"/>
    </row>
    <row r="3114" spans="1:4" x14ac:dyDescent="0.2">
      <c r="A3114" s="158"/>
      <c r="D3114" s="138"/>
    </row>
    <row r="3115" spans="1:4" x14ac:dyDescent="0.2">
      <c r="A3115" s="158"/>
      <c r="D3115" s="138"/>
    </row>
    <row r="3116" spans="1:4" x14ac:dyDescent="0.2">
      <c r="A3116" s="158"/>
      <c r="D3116" s="138"/>
    </row>
    <row r="3117" spans="1:4" x14ac:dyDescent="0.2">
      <c r="A3117" s="158"/>
      <c r="D3117" s="138"/>
    </row>
    <row r="3118" spans="1:4" x14ac:dyDescent="0.2">
      <c r="A3118" s="158"/>
      <c r="D3118" s="138"/>
    </row>
    <row r="3119" spans="1:4" x14ac:dyDescent="0.2">
      <c r="A3119" s="158"/>
      <c r="D3119" s="138"/>
    </row>
    <row r="3120" spans="1:4" x14ac:dyDescent="0.2">
      <c r="A3120" s="158"/>
      <c r="D3120" s="138"/>
    </row>
    <row r="3121" spans="1:4" x14ac:dyDescent="0.2">
      <c r="A3121" s="158"/>
      <c r="D3121" s="138"/>
    </row>
    <row r="3122" spans="1:4" x14ac:dyDescent="0.2">
      <c r="A3122" s="158"/>
      <c r="D3122" s="138"/>
    </row>
    <row r="3123" spans="1:4" x14ac:dyDescent="0.2">
      <c r="A3123" s="158"/>
      <c r="D3123" s="138"/>
    </row>
    <row r="3124" spans="1:4" x14ac:dyDescent="0.2">
      <c r="A3124" s="158"/>
      <c r="D3124" s="138"/>
    </row>
    <row r="3125" spans="1:4" x14ac:dyDescent="0.2">
      <c r="A3125" s="158"/>
      <c r="D3125" s="138"/>
    </row>
    <row r="3126" spans="1:4" x14ac:dyDescent="0.2">
      <c r="A3126" s="158"/>
      <c r="D3126" s="138"/>
    </row>
    <row r="3127" spans="1:4" x14ac:dyDescent="0.2">
      <c r="A3127" s="158"/>
      <c r="D3127" s="138"/>
    </row>
    <row r="3128" spans="1:4" x14ac:dyDescent="0.2">
      <c r="A3128" s="158"/>
      <c r="D3128" s="138"/>
    </row>
    <row r="3129" spans="1:4" x14ac:dyDescent="0.2">
      <c r="A3129" s="158"/>
      <c r="D3129" s="138"/>
    </row>
    <row r="3130" spans="1:4" x14ac:dyDescent="0.2">
      <c r="A3130" s="158"/>
      <c r="D3130" s="138"/>
    </row>
    <row r="3131" spans="1:4" x14ac:dyDescent="0.2">
      <c r="A3131" s="158"/>
      <c r="D3131" s="138"/>
    </row>
    <row r="3132" spans="1:4" x14ac:dyDescent="0.2">
      <c r="A3132" s="158"/>
      <c r="D3132" s="138"/>
    </row>
    <row r="3133" spans="1:4" x14ac:dyDescent="0.2">
      <c r="A3133" s="158"/>
      <c r="D3133" s="138"/>
    </row>
    <row r="3134" spans="1:4" x14ac:dyDescent="0.2">
      <c r="A3134" s="158"/>
      <c r="D3134" s="138"/>
    </row>
    <row r="3135" spans="1:4" x14ac:dyDescent="0.2">
      <c r="A3135" s="158"/>
      <c r="D3135" s="138"/>
    </row>
    <row r="3136" spans="1:4" x14ac:dyDescent="0.2">
      <c r="A3136" s="158"/>
      <c r="D3136" s="138"/>
    </row>
    <row r="3137" spans="1:4" x14ac:dyDescent="0.2">
      <c r="A3137" s="158"/>
      <c r="D3137" s="138"/>
    </row>
    <row r="3138" spans="1:4" x14ac:dyDescent="0.2">
      <c r="A3138" s="158"/>
      <c r="D3138" s="138"/>
    </row>
    <row r="3139" spans="1:4" x14ac:dyDescent="0.2">
      <c r="A3139" s="158"/>
      <c r="D3139" s="138"/>
    </row>
    <row r="3140" spans="1:4" x14ac:dyDescent="0.2">
      <c r="A3140" s="158"/>
      <c r="D3140" s="138"/>
    </row>
    <row r="3141" spans="1:4" x14ac:dyDescent="0.2">
      <c r="A3141" s="158"/>
      <c r="D3141" s="138"/>
    </row>
    <row r="3142" spans="1:4" x14ac:dyDescent="0.2">
      <c r="A3142" s="158"/>
      <c r="D3142" s="138"/>
    </row>
    <row r="3143" spans="1:4" x14ac:dyDescent="0.2">
      <c r="A3143" s="158"/>
      <c r="D3143" s="138"/>
    </row>
    <row r="3144" spans="1:4" x14ac:dyDescent="0.2">
      <c r="A3144" s="158"/>
      <c r="D3144" s="138"/>
    </row>
    <row r="3145" spans="1:4" x14ac:dyDescent="0.2">
      <c r="A3145" s="158"/>
      <c r="D3145" s="138"/>
    </row>
    <row r="3146" spans="1:4" x14ac:dyDescent="0.2">
      <c r="A3146" s="158"/>
      <c r="D3146" s="138"/>
    </row>
    <row r="3147" spans="1:4" x14ac:dyDescent="0.2">
      <c r="A3147" s="158"/>
      <c r="D3147" s="138"/>
    </row>
    <row r="3148" spans="1:4" x14ac:dyDescent="0.2">
      <c r="A3148" s="158"/>
      <c r="D3148" s="138"/>
    </row>
    <row r="3149" spans="1:4" x14ac:dyDescent="0.2">
      <c r="A3149" s="158"/>
      <c r="D3149" s="138"/>
    </row>
    <row r="3150" spans="1:4" x14ac:dyDescent="0.2">
      <c r="A3150" s="158"/>
      <c r="D3150" s="138"/>
    </row>
    <row r="3151" spans="1:4" x14ac:dyDescent="0.2">
      <c r="A3151" s="158"/>
      <c r="D3151" s="138"/>
    </row>
    <row r="3152" spans="1:4" x14ac:dyDescent="0.2">
      <c r="A3152" s="158"/>
      <c r="D3152" s="138"/>
    </row>
    <row r="3153" spans="1:4" x14ac:dyDescent="0.2">
      <c r="A3153" s="158"/>
      <c r="D3153" s="138"/>
    </row>
    <row r="3154" spans="1:4" x14ac:dyDescent="0.2">
      <c r="A3154" s="158"/>
      <c r="D3154" s="138"/>
    </row>
    <row r="3155" spans="1:4" x14ac:dyDescent="0.2">
      <c r="A3155" s="158"/>
      <c r="D3155" s="138"/>
    </row>
    <row r="3156" spans="1:4" x14ac:dyDescent="0.2">
      <c r="A3156" s="158"/>
      <c r="D3156" s="138"/>
    </row>
    <row r="3157" spans="1:4" x14ac:dyDescent="0.2">
      <c r="A3157" s="158"/>
      <c r="D3157" s="138"/>
    </row>
    <row r="3158" spans="1:4" x14ac:dyDescent="0.2">
      <c r="A3158" s="158"/>
      <c r="D3158" s="138"/>
    </row>
    <row r="3159" spans="1:4" x14ac:dyDescent="0.2">
      <c r="A3159" s="158"/>
      <c r="D3159" s="138"/>
    </row>
    <row r="3160" spans="1:4" x14ac:dyDescent="0.2">
      <c r="A3160" s="158"/>
      <c r="D3160" s="138"/>
    </row>
    <row r="3161" spans="1:4" x14ac:dyDescent="0.2">
      <c r="A3161" s="158"/>
      <c r="D3161" s="138"/>
    </row>
    <row r="3162" spans="1:4" x14ac:dyDescent="0.2">
      <c r="A3162" s="158"/>
      <c r="D3162" s="138"/>
    </row>
    <row r="3163" spans="1:4" x14ac:dyDescent="0.2">
      <c r="A3163" s="158"/>
      <c r="D3163" s="138"/>
    </row>
    <row r="3164" spans="1:4" x14ac:dyDescent="0.2">
      <c r="A3164" s="158"/>
      <c r="D3164" s="138"/>
    </row>
    <row r="3165" spans="1:4" x14ac:dyDescent="0.2">
      <c r="A3165" s="158"/>
      <c r="D3165" s="138"/>
    </row>
    <row r="3166" spans="1:4" x14ac:dyDescent="0.2">
      <c r="A3166" s="158"/>
      <c r="D3166" s="138"/>
    </row>
    <row r="3167" spans="1:4" x14ac:dyDescent="0.2">
      <c r="A3167" s="158"/>
      <c r="D3167" s="138"/>
    </row>
    <row r="3168" spans="1:4" x14ac:dyDescent="0.2">
      <c r="A3168" s="158"/>
      <c r="D3168" s="138"/>
    </row>
    <row r="3169" spans="1:4" x14ac:dyDescent="0.2">
      <c r="A3169" s="158"/>
      <c r="D3169" s="138"/>
    </row>
    <row r="3170" spans="1:4" x14ac:dyDescent="0.2">
      <c r="A3170" s="158"/>
      <c r="D3170" s="138"/>
    </row>
    <row r="3171" spans="1:4" x14ac:dyDescent="0.2">
      <c r="A3171" s="158"/>
      <c r="D3171" s="138"/>
    </row>
    <row r="3172" spans="1:4" x14ac:dyDescent="0.2">
      <c r="A3172" s="158"/>
      <c r="D3172" s="138"/>
    </row>
    <row r="3173" spans="1:4" x14ac:dyDescent="0.2">
      <c r="A3173" s="158"/>
      <c r="D3173" s="138"/>
    </row>
    <row r="3174" spans="1:4" x14ac:dyDescent="0.2">
      <c r="A3174" s="158"/>
      <c r="D3174" s="138"/>
    </row>
    <row r="3175" spans="1:4" x14ac:dyDescent="0.2">
      <c r="A3175" s="158"/>
      <c r="D3175" s="138"/>
    </row>
    <row r="3176" spans="1:4" x14ac:dyDescent="0.2">
      <c r="A3176" s="158"/>
      <c r="D3176" s="138"/>
    </row>
    <row r="3177" spans="1:4" x14ac:dyDescent="0.2">
      <c r="A3177" s="158"/>
      <c r="D3177" s="138"/>
    </row>
    <row r="3178" spans="1:4" x14ac:dyDescent="0.2">
      <c r="A3178" s="158"/>
      <c r="D3178" s="138"/>
    </row>
    <row r="3179" spans="1:4" x14ac:dyDescent="0.2">
      <c r="A3179" s="158"/>
      <c r="D3179" s="138"/>
    </row>
    <row r="3180" spans="1:4" x14ac:dyDescent="0.2">
      <c r="A3180" s="158"/>
      <c r="D3180" s="138"/>
    </row>
    <row r="3181" spans="1:4" x14ac:dyDescent="0.2">
      <c r="A3181" s="158"/>
      <c r="D3181" s="138"/>
    </row>
    <row r="3182" spans="1:4" x14ac:dyDescent="0.2">
      <c r="A3182" s="158"/>
      <c r="D3182" s="138"/>
    </row>
    <row r="3183" spans="1:4" x14ac:dyDescent="0.2">
      <c r="A3183" s="158"/>
      <c r="D3183" s="138"/>
    </row>
    <row r="3184" spans="1:4" x14ac:dyDescent="0.2">
      <c r="A3184" s="158"/>
      <c r="D3184" s="138"/>
    </row>
    <row r="3185" spans="1:4" x14ac:dyDescent="0.2">
      <c r="A3185" s="158"/>
      <c r="D3185" s="138"/>
    </row>
    <row r="3186" spans="1:4" x14ac:dyDescent="0.2">
      <c r="A3186" s="158"/>
      <c r="D3186" s="138"/>
    </row>
    <row r="3187" spans="1:4" x14ac:dyDescent="0.2">
      <c r="A3187" s="158"/>
      <c r="D3187" s="138"/>
    </row>
    <row r="3188" spans="1:4" x14ac:dyDescent="0.2">
      <c r="A3188" s="158"/>
      <c r="D3188" s="138"/>
    </row>
    <row r="3189" spans="1:4" x14ac:dyDescent="0.2">
      <c r="A3189" s="158"/>
      <c r="D3189" s="138"/>
    </row>
    <row r="3190" spans="1:4" x14ac:dyDescent="0.2">
      <c r="A3190" s="158"/>
      <c r="D3190" s="138"/>
    </row>
    <row r="3191" spans="1:4" x14ac:dyDescent="0.2">
      <c r="A3191" s="158"/>
      <c r="D3191" s="138"/>
    </row>
    <row r="3192" spans="1:4" x14ac:dyDescent="0.2">
      <c r="A3192" s="158"/>
      <c r="D3192" s="138"/>
    </row>
    <row r="3193" spans="1:4" x14ac:dyDescent="0.2">
      <c r="A3193" s="158"/>
      <c r="D3193" s="138"/>
    </row>
    <row r="3194" spans="1:4" x14ac:dyDescent="0.2">
      <c r="A3194" s="158"/>
      <c r="D3194" s="138"/>
    </row>
    <row r="3195" spans="1:4" x14ac:dyDescent="0.2">
      <c r="A3195" s="158"/>
      <c r="D3195" s="138"/>
    </row>
    <row r="3196" spans="1:4" x14ac:dyDescent="0.2">
      <c r="A3196" s="158"/>
      <c r="D3196" s="138"/>
    </row>
    <row r="3197" spans="1:4" x14ac:dyDescent="0.2">
      <c r="A3197" s="158"/>
      <c r="D3197" s="138"/>
    </row>
    <row r="3198" spans="1:4" x14ac:dyDescent="0.2">
      <c r="A3198" s="158"/>
      <c r="D3198" s="138"/>
    </row>
    <row r="3199" spans="1:4" x14ac:dyDescent="0.2">
      <c r="A3199" s="158"/>
      <c r="D3199" s="138"/>
    </row>
    <row r="3200" spans="1:4" x14ac:dyDescent="0.2">
      <c r="A3200" s="158"/>
      <c r="D3200" s="138"/>
    </row>
    <row r="3201" spans="1:4" x14ac:dyDescent="0.2">
      <c r="A3201" s="158"/>
      <c r="D3201" s="138"/>
    </row>
    <row r="3202" spans="1:4" x14ac:dyDescent="0.2">
      <c r="A3202" s="158"/>
      <c r="D3202" s="138"/>
    </row>
    <row r="3203" spans="1:4" x14ac:dyDescent="0.2">
      <c r="A3203" s="158"/>
      <c r="D3203" s="138"/>
    </row>
    <row r="3204" spans="1:4" x14ac:dyDescent="0.2">
      <c r="A3204" s="158"/>
      <c r="D3204" s="138"/>
    </row>
    <row r="3205" spans="1:4" x14ac:dyDescent="0.2">
      <c r="A3205" s="158"/>
      <c r="D3205" s="138"/>
    </row>
    <row r="3206" spans="1:4" x14ac:dyDescent="0.2">
      <c r="A3206" s="158"/>
      <c r="D3206" s="138"/>
    </row>
    <row r="3207" spans="1:4" x14ac:dyDescent="0.2">
      <c r="A3207" s="158"/>
      <c r="D3207" s="138"/>
    </row>
    <row r="3208" spans="1:4" x14ac:dyDescent="0.2">
      <c r="A3208" s="158"/>
      <c r="D3208" s="138"/>
    </row>
    <row r="3209" spans="1:4" x14ac:dyDescent="0.2">
      <c r="A3209" s="158"/>
      <c r="D3209" s="138"/>
    </row>
    <row r="3210" spans="1:4" x14ac:dyDescent="0.2">
      <c r="A3210" s="158"/>
      <c r="D3210" s="138"/>
    </row>
    <row r="3211" spans="1:4" x14ac:dyDescent="0.2">
      <c r="A3211" s="158"/>
      <c r="D3211" s="138"/>
    </row>
    <row r="3212" spans="1:4" x14ac:dyDescent="0.2">
      <c r="A3212" s="158"/>
      <c r="D3212" s="138"/>
    </row>
    <row r="3213" spans="1:4" x14ac:dyDescent="0.2">
      <c r="A3213" s="158"/>
      <c r="D3213" s="138"/>
    </row>
    <row r="3214" spans="1:4" x14ac:dyDescent="0.2">
      <c r="A3214" s="158"/>
      <c r="D3214" s="138"/>
    </row>
    <row r="3215" spans="1:4" x14ac:dyDescent="0.2">
      <c r="A3215" s="158"/>
      <c r="D3215" s="138"/>
    </row>
    <row r="3216" spans="1:4" x14ac:dyDescent="0.2">
      <c r="A3216" s="158"/>
      <c r="D3216" s="138"/>
    </row>
    <row r="3217" spans="1:4" x14ac:dyDescent="0.2">
      <c r="A3217" s="158"/>
      <c r="D3217" s="138"/>
    </row>
    <row r="3218" spans="1:4" x14ac:dyDescent="0.2">
      <c r="A3218" s="158"/>
      <c r="D3218" s="138"/>
    </row>
    <row r="3219" spans="1:4" x14ac:dyDescent="0.2">
      <c r="A3219" s="158"/>
      <c r="D3219" s="138"/>
    </row>
    <row r="3220" spans="1:4" x14ac:dyDescent="0.2">
      <c r="A3220" s="158"/>
      <c r="D3220" s="138"/>
    </row>
    <row r="3221" spans="1:4" x14ac:dyDescent="0.2">
      <c r="A3221" s="158"/>
      <c r="D3221" s="138"/>
    </row>
    <row r="3222" spans="1:4" x14ac:dyDescent="0.2">
      <c r="A3222" s="158"/>
      <c r="D3222" s="138"/>
    </row>
    <row r="3223" spans="1:4" x14ac:dyDescent="0.2">
      <c r="A3223" s="158"/>
      <c r="D3223" s="138"/>
    </row>
    <row r="3224" spans="1:4" x14ac:dyDescent="0.2">
      <c r="A3224" s="158"/>
      <c r="D3224" s="138"/>
    </row>
    <row r="3225" spans="1:4" x14ac:dyDescent="0.2">
      <c r="A3225" s="158"/>
      <c r="D3225" s="138"/>
    </row>
    <row r="3226" spans="1:4" x14ac:dyDescent="0.2">
      <c r="A3226" s="158"/>
      <c r="D3226" s="138"/>
    </row>
    <row r="3227" spans="1:4" x14ac:dyDescent="0.2">
      <c r="A3227" s="158"/>
      <c r="D3227" s="138"/>
    </row>
    <row r="3228" spans="1:4" x14ac:dyDescent="0.2">
      <c r="A3228" s="158"/>
      <c r="D3228" s="138"/>
    </row>
    <row r="3229" spans="1:4" x14ac:dyDescent="0.2">
      <c r="A3229" s="158"/>
      <c r="D3229" s="138"/>
    </row>
    <row r="3230" spans="1:4" x14ac:dyDescent="0.2">
      <c r="A3230" s="158"/>
      <c r="D3230" s="138"/>
    </row>
    <row r="3231" spans="1:4" x14ac:dyDescent="0.2">
      <c r="A3231" s="158"/>
      <c r="D3231" s="138"/>
    </row>
    <row r="3232" spans="1:4" x14ac:dyDescent="0.2">
      <c r="A3232" s="158"/>
      <c r="D3232" s="138"/>
    </row>
    <row r="3233" spans="1:4" x14ac:dyDescent="0.2">
      <c r="A3233" s="158"/>
      <c r="D3233" s="138"/>
    </row>
    <row r="3234" spans="1:4" x14ac:dyDescent="0.2">
      <c r="A3234" s="158"/>
      <c r="D3234" s="138"/>
    </row>
    <row r="3235" spans="1:4" x14ac:dyDescent="0.2">
      <c r="A3235" s="158"/>
      <c r="D3235" s="138"/>
    </row>
    <row r="3236" spans="1:4" x14ac:dyDescent="0.2">
      <c r="A3236" s="158"/>
      <c r="D3236" s="138"/>
    </row>
    <row r="3237" spans="1:4" x14ac:dyDescent="0.2">
      <c r="A3237" s="158"/>
      <c r="D3237" s="138"/>
    </row>
    <row r="3238" spans="1:4" x14ac:dyDescent="0.2">
      <c r="A3238" s="158"/>
      <c r="D3238" s="138"/>
    </row>
    <row r="3239" spans="1:4" x14ac:dyDescent="0.2">
      <c r="A3239" s="158"/>
      <c r="D3239" s="138"/>
    </row>
    <row r="3240" spans="1:4" x14ac:dyDescent="0.2">
      <c r="A3240" s="158"/>
      <c r="D3240" s="138"/>
    </row>
    <row r="3241" spans="1:4" x14ac:dyDescent="0.2">
      <c r="A3241" s="158"/>
      <c r="D3241" s="138"/>
    </row>
    <row r="3242" spans="1:4" x14ac:dyDescent="0.2">
      <c r="A3242" s="158"/>
      <c r="D3242" s="138"/>
    </row>
    <row r="3243" spans="1:4" x14ac:dyDescent="0.2">
      <c r="A3243" s="158"/>
      <c r="D3243" s="138"/>
    </row>
    <row r="3244" spans="1:4" x14ac:dyDescent="0.2">
      <c r="A3244" s="158"/>
      <c r="D3244" s="138"/>
    </row>
    <row r="3245" spans="1:4" x14ac:dyDescent="0.2">
      <c r="A3245" s="158"/>
      <c r="D3245" s="138"/>
    </row>
    <row r="3246" spans="1:4" x14ac:dyDescent="0.2">
      <c r="A3246" s="158"/>
      <c r="D3246" s="138"/>
    </row>
    <row r="3247" spans="1:4" x14ac:dyDescent="0.2">
      <c r="A3247" s="158"/>
      <c r="D3247" s="138"/>
    </row>
    <row r="3248" spans="1:4" x14ac:dyDescent="0.2">
      <c r="A3248" s="158"/>
      <c r="D3248" s="138"/>
    </row>
    <row r="3249" spans="1:4" x14ac:dyDescent="0.2">
      <c r="A3249" s="158"/>
      <c r="D3249" s="138"/>
    </row>
    <row r="3250" spans="1:4" x14ac:dyDescent="0.2">
      <c r="A3250" s="158"/>
      <c r="D3250" s="138"/>
    </row>
    <row r="3251" spans="1:4" x14ac:dyDescent="0.2">
      <c r="A3251" s="158"/>
      <c r="D3251" s="138"/>
    </row>
    <row r="3252" spans="1:4" x14ac:dyDescent="0.2">
      <c r="A3252" s="158"/>
      <c r="D3252" s="138"/>
    </row>
    <row r="3253" spans="1:4" x14ac:dyDescent="0.2">
      <c r="A3253" s="158"/>
      <c r="D3253" s="138"/>
    </row>
    <row r="3254" spans="1:4" x14ac:dyDescent="0.2">
      <c r="A3254" s="158"/>
      <c r="D3254" s="138"/>
    </row>
    <row r="3255" spans="1:4" x14ac:dyDescent="0.2">
      <c r="A3255" s="158"/>
      <c r="D3255" s="138"/>
    </row>
    <row r="3256" spans="1:4" x14ac:dyDescent="0.2">
      <c r="A3256" s="158"/>
      <c r="D3256" s="138"/>
    </row>
    <row r="3257" spans="1:4" x14ac:dyDescent="0.2">
      <c r="A3257" s="158"/>
      <c r="D3257" s="138"/>
    </row>
    <row r="3258" spans="1:4" x14ac:dyDescent="0.2">
      <c r="A3258" s="158"/>
      <c r="D3258" s="138"/>
    </row>
    <row r="3259" spans="1:4" x14ac:dyDescent="0.2">
      <c r="A3259" s="158"/>
      <c r="D3259" s="138"/>
    </row>
    <row r="3260" spans="1:4" x14ac:dyDescent="0.2">
      <c r="A3260" s="158"/>
      <c r="D3260" s="138"/>
    </row>
    <row r="3261" spans="1:4" x14ac:dyDescent="0.2">
      <c r="A3261" s="158"/>
      <c r="D3261" s="138"/>
    </row>
    <row r="3262" spans="1:4" x14ac:dyDescent="0.2">
      <c r="A3262" s="158"/>
      <c r="D3262" s="138"/>
    </row>
    <row r="3263" spans="1:4" x14ac:dyDescent="0.2">
      <c r="A3263" s="158"/>
      <c r="D3263" s="138"/>
    </row>
    <row r="3264" spans="1:4" x14ac:dyDescent="0.2">
      <c r="A3264" s="158"/>
      <c r="D3264" s="138"/>
    </row>
    <row r="3265" spans="1:4" x14ac:dyDescent="0.2">
      <c r="A3265" s="158"/>
      <c r="D3265" s="138"/>
    </row>
    <row r="3266" spans="1:4" x14ac:dyDescent="0.2">
      <c r="A3266" s="158"/>
      <c r="D3266" s="138"/>
    </row>
    <row r="3267" spans="1:4" x14ac:dyDescent="0.2">
      <c r="A3267" s="158"/>
      <c r="D3267" s="138"/>
    </row>
    <row r="3268" spans="1:4" x14ac:dyDescent="0.2">
      <c r="A3268" s="158"/>
      <c r="D3268" s="138"/>
    </row>
    <row r="3269" spans="1:4" x14ac:dyDescent="0.2">
      <c r="A3269" s="158"/>
      <c r="D3269" s="138"/>
    </row>
    <row r="3270" spans="1:4" x14ac:dyDescent="0.2">
      <c r="A3270" s="158"/>
      <c r="D3270" s="138"/>
    </row>
    <row r="3271" spans="1:4" x14ac:dyDescent="0.2">
      <c r="A3271" s="158"/>
      <c r="D3271" s="138"/>
    </row>
    <row r="3272" spans="1:4" x14ac:dyDescent="0.2">
      <c r="A3272" s="158"/>
      <c r="D3272" s="138"/>
    </row>
    <row r="3273" spans="1:4" x14ac:dyDescent="0.2">
      <c r="A3273" s="158"/>
      <c r="D3273" s="138"/>
    </row>
    <row r="3274" spans="1:4" x14ac:dyDescent="0.2">
      <c r="A3274" s="158"/>
      <c r="D3274" s="138"/>
    </row>
    <row r="3275" spans="1:4" x14ac:dyDescent="0.2">
      <c r="A3275" s="158"/>
      <c r="D3275" s="138"/>
    </row>
    <row r="3276" spans="1:4" x14ac:dyDescent="0.2">
      <c r="A3276" s="158"/>
      <c r="D3276" s="138"/>
    </row>
    <row r="3277" spans="1:4" x14ac:dyDescent="0.2">
      <c r="A3277" s="158"/>
      <c r="D3277" s="138"/>
    </row>
    <row r="3278" spans="1:4" x14ac:dyDescent="0.2">
      <c r="A3278" s="158"/>
      <c r="D3278" s="138"/>
    </row>
    <row r="3279" spans="1:4" x14ac:dyDescent="0.2">
      <c r="A3279" s="158"/>
      <c r="D3279" s="138"/>
    </row>
    <row r="3280" spans="1:4" x14ac:dyDescent="0.2">
      <c r="A3280" s="158"/>
      <c r="D3280" s="138"/>
    </row>
    <row r="3281" spans="1:4" x14ac:dyDescent="0.2">
      <c r="A3281" s="158"/>
      <c r="D3281" s="138"/>
    </row>
    <row r="3282" spans="1:4" x14ac:dyDescent="0.2">
      <c r="A3282" s="158"/>
      <c r="D3282" s="138"/>
    </row>
    <row r="3283" spans="1:4" x14ac:dyDescent="0.2">
      <c r="A3283" s="158"/>
      <c r="D3283" s="138"/>
    </row>
    <row r="3284" spans="1:4" x14ac:dyDescent="0.2">
      <c r="A3284" s="158"/>
      <c r="D3284" s="138"/>
    </row>
    <row r="3285" spans="1:4" x14ac:dyDescent="0.2">
      <c r="A3285" s="158"/>
      <c r="D3285" s="138"/>
    </row>
    <row r="3286" spans="1:4" x14ac:dyDescent="0.2">
      <c r="A3286" s="158"/>
      <c r="D3286" s="138"/>
    </row>
    <row r="3287" spans="1:4" x14ac:dyDescent="0.2">
      <c r="A3287" s="158"/>
      <c r="D3287" s="138"/>
    </row>
    <row r="3288" spans="1:4" x14ac:dyDescent="0.2">
      <c r="A3288" s="158"/>
      <c r="D3288" s="138"/>
    </row>
    <row r="3289" spans="1:4" x14ac:dyDescent="0.2">
      <c r="A3289" s="158"/>
      <c r="D3289" s="138"/>
    </row>
    <row r="3290" spans="1:4" x14ac:dyDescent="0.2">
      <c r="A3290" s="158"/>
      <c r="D3290" s="138"/>
    </row>
    <row r="3291" spans="1:4" x14ac:dyDescent="0.2">
      <c r="A3291" s="158"/>
      <c r="D3291" s="138"/>
    </row>
    <row r="3292" spans="1:4" x14ac:dyDescent="0.2">
      <c r="A3292" s="158"/>
      <c r="D3292" s="138"/>
    </row>
    <row r="3293" spans="1:4" x14ac:dyDescent="0.2">
      <c r="A3293" s="158"/>
      <c r="D3293" s="138"/>
    </row>
    <row r="3294" spans="1:4" x14ac:dyDescent="0.2">
      <c r="A3294" s="158"/>
      <c r="D3294" s="138"/>
    </row>
    <row r="3295" spans="1:4" x14ac:dyDescent="0.2">
      <c r="A3295" s="158"/>
      <c r="D3295" s="138"/>
    </row>
    <row r="3296" spans="1:4" x14ac:dyDescent="0.2">
      <c r="A3296" s="158"/>
      <c r="D3296" s="138"/>
    </row>
    <row r="3297" spans="1:4" x14ac:dyDescent="0.2">
      <c r="A3297" s="158"/>
      <c r="D3297" s="138"/>
    </row>
    <row r="3298" spans="1:4" x14ac:dyDescent="0.2">
      <c r="A3298" s="158"/>
      <c r="D3298" s="138"/>
    </row>
    <row r="3299" spans="1:4" x14ac:dyDescent="0.2">
      <c r="A3299" s="158"/>
      <c r="D3299" s="138"/>
    </row>
    <row r="3300" spans="1:4" x14ac:dyDescent="0.2">
      <c r="A3300" s="158"/>
      <c r="D3300" s="138"/>
    </row>
    <row r="3301" spans="1:4" x14ac:dyDescent="0.2">
      <c r="A3301" s="158"/>
      <c r="D3301" s="138"/>
    </row>
    <row r="3302" spans="1:4" x14ac:dyDescent="0.2">
      <c r="A3302" s="158"/>
      <c r="D3302" s="138"/>
    </row>
    <row r="3303" spans="1:4" x14ac:dyDescent="0.2">
      <c r="A3303" s="158"/>
      <c r="D3303" s="138"/>
    </row>
    <row r="3304" spans="1:4" x14ac:dyDescent="0.2">
      <c r="A3304" s="158"/>
      <c r="D3304" s="138"/>
    </row>
    <row r="3305" spans="1:4" x14ac:dyDescent="0.2">
      <c r="A3305" s="158"/>
      <c r="D3305" s="138"/>
    </row>
    <row r="3306" spans="1:4" x14ac:dyDescent="0.2">
      <c r="A3306" s="158"/>
      <c r="D3306" s="138"/>
    </row>
    <row r="3307" spans="1:4" x14ac:dyDescent="0.2">
      <c r="A3307" s="158"/>
      <c r="D3307" s="138"/>
    </row>
    <row r="3308" spans="1:4" x14ac:dyDescent="0.2">
      <c r="A3308" s="158"/>
      <c r="D3308" s="138"/>
    </row>
    <row r="3309" spans="1:4" x14ac:dyDescent="0.2">
      <c r="A3309" s="158"/>
      <c r="D3309" s="138"/>
    </row>
    <row r="3310" spans="1:4" x14ac:dyDescent="0.2">
      <c r="A3310" s="158"/>
      <c r="D3310" s="138"/>
    </row>
    <row r="3311" spans="1:4" x14ac:dyDescent="0.2">
      <c r="A3311" s="158"/>
      <c r="D3311" s="138"/>
    </row>
    <row r="3312" spans="1:4" x14ac:dyDescent="0.2">
      <c r="A3312" s="158"/>
      <c r="D3312" s="138"/>
    </row>
    <row r="3313" spans="1:4" x14ac:dyDescent="0.2">
      <c r="A3313" s="158"/>
      <c r="D3313" s="138"/>
    </row>
    <row r="3314" spans="1:4" x14ac:dyDescent="0.2">
      <c r="A3314" s="158"/>
      <c r="D3314" s="138"/>
    </row>
    <row r="3315" spans="1:4" x14ac:dyDescent="0.2">
      <c r="A3315" s="158"/>
      <c r="D3315" s="138"/>
    </row>
    <row r="3316" spans="1:4" x14ac:dyDescent="0.2">
      <c r="A3316" s="158"/>
      <c r="D3316" s="138"/>
    </row>
    <row r="3317" spans="1:4" x14ac:dyDescent="0.2">
      <c r="A3317" s="158"/>
      <c r="D3317" s="138"/>
    </row>
    <row r="3318" spans="1:4" x14ac:dyDescent="0.2">
      <c r="A3318" s="158"/>
      <c r="D3318" s="138"/>
    </row>
    <row r="3319" spans="1:4" x14ac:dyDescent="0.2">
      <c r="A3319" s="158"/>
      <c r="D3319" s="138"/>
    </row>
    <row r="3320" spans="1:4" x14ac:dyDescent="0.2">
      <c r="A3320" s="158"/>
      <c r="D3320" s="138"/>
    </row>
    <row r="3321" spans="1:4" x14ac:dyDescent="0.2">
      <c r="A3321" s="158"/>
      <c r="D3321" s="138"/>
    </row>
    <row r="3322" spans="1:4" x14ac:dyDescent="0.2">
      <c r="A3322" s="158"/>
      <c r="D3322" s="138"/>
    </row>
    <row r="3323" spans="1:4" x14ac:dyDescent="0.2">
      <c r="A3323" s="158"/>
      <c r="D3323" s="138"/>
    </row>
    <row r="3324" spans="1:4" x14ac:dyDescent="0.2">
      <c r="A3324" s="158"/>
      <c r="D3324" s="138"/>
    </row>
    <row r="3325" spans="1:4" x14ac:dyDescent="0.2">
      <c r="A3325" s="158"/>
      <c r="D3325" s="138"/>
    </row>
    <row r="3326" spans="1:4" x14ac:dyDescent="0.2">
      <c r="A3326" s="158"/>
      <c r="D3326" s="138"/>
    </row>
    <row r="3327" spans="1:4" x14ac:dyDescent="0.2">
      <c r="A3327" s="158"/>
      <c r="D3327" s="138"/>
    </row>
    <row r="3328" spans="1:4" x14ac:dyDescent="0.2">
      <c r="A3328" s="158"/>
      <c r="D3328" s="138"/>
    </row>
    <row r="3329" spans="1:4" x14ac:dyDescent="0.2">
      <c r="A3329" s="158"/>
      <c r="D3329" s="138"/>
    </row>
    <row r="3330" spans="1:4" x14ac:dyDescent="0.2">
      <c r="A3330" s="158"/>
      <c r="D3330" s="138"/>
    </row>
    <row r="3331" spans="1:4" x14ac:dyDescent="0.2">
      <c r="A3331" s="158"/>
      <c r="D3331" s="138"/>
    </row>
    <row r="3332" spans="1:4" x14ac:dyDescent="0.2">
      <c r="A3332" s="158"/>
      <c r="D3332" s="138"/>
    </row>
    <row r="3333" spans="1:4" x14ac:dyDescent="0.2">
      <c r="A3333" s="158"/>
      <c r="D3333" s="138"/>
    </row>
    <row r="3334" spans="1:4" x14ac:dyDescent="0.2">
      <c r="A3334" s="158"/>
      <c r="D3334" s="138"/>
    </row>
    <row r="3335" spans="1:4" x14ac:dyDescent="0.2">
      <c r="A3335" s="158"/>
      <c r="D3335" s="138"/>
    </row>
    <row r="3336" spans="1:4" x14ac:dyDescent="0.2">
      <c r="A3336" s="158"/>
      <c r="D3336" s="138"/>
    </row>
    <row r="3337" spans="1:4" x14ac:dyDescent="0.2">
      <c r="A3337" s="158"/>
      <c r="D3337" s="138"/>
    </row>
    <row r="3338" spans="1:4" x14ac:dyDescent="0.2">
      <c r="A3338" s="158"/>
      <c r="D3338" s="138"/>
    </row>
    <row r="3339" spans="1:4" x14ac:dyDescent="0.2">
      <c r="A3339" s="158"/>
      <c r="D3339" s="138"/>
    </row>
    <row r="3340" spans="1:4" x14ac:dyDescent="0.2">
      <c r="A3340" s="158"/>
      <c r="D3340" s="138"/>
    </row>
    <row r="3341" spans="1:4" x14ac:dyDescent="0.2">
      <c r="A3341" s="158"/>
      <c r="D3341" s="138"/>
    </row>
    <row r="3342" spans="1:4" x14ac:dyDescent="0.2">
      <c r="A3342" s="158"/>
      <c r="D3342" s="138"/>
    </row>
    <row r="3343" spans="1:4" x14ac:dyDescent="0.2">
      <c r="A3343" s="158"/>
      <c r="D3343" s="138"/>
    </row>
    <row r="3344" spans="1:4" x14ac:dyDescent="0.2">
      <c r="A3344" s="158"/>
      <c r="D3344" s="138"/>
    </row>
    <row r="3345" spans="1:4" x14ac:dyDescent="0.2">
      <c r="A3345" s="158"/>
      <c r="D3345" s="138"/>
    </row>
    <row r="3346" spans="1:4" x14ac:dyDescent="0.2">
      <c r="A3346" s="158"/>
      <c r="D3346" s="138"/>
    </row>
    <row r="3347" spans="1:4" x14ac:dyDescent="0.2">
      <c r="A3347" s="158"/>
      <c r="D3347" s="138"/>
    </row>
    <row r="3348" spans="1:4" x14ac:dyDescent="0.2">
      <c r="A3348" s="158"/>
      <c r="D3348" s="138"/>
    </row>
    <row r="3349" spans="1:4" x14ac:dyDescent="0.2">
      <c r="A3349" s="158"/>
      <c r="D3349" s="138"/>
    </row>
    <row r="3350" spans="1:4" x14ac:dyDescent="0.2">
      <c r="A3350" s="158"/>
      <c r="D3350" s="138"/>
    </row>
    <row r="3351" spans="1:4" x14ac:dyDescent="0.2">
      <c r="A3351" s="158"/>
      <c r="D3351" s="138"/>
    </row>
    <row r="3352" spans="1:4" x14ac:dyDescent="0.2">
      <c r="A3352" s="158"/>
      <c r="D3352" s="138"/>
    </row>
    <row r="3353" spans="1:4" x14ac:dyDescent="0.2">
      <c r="A3353" s="158"/>
      <c r="D3353" s="138"/>
    </row>
    <row r="3354" spans="1:4" x14ac:dyDescent="0.2">
      <c r="A3354" s="158"/>
      <c r="D3354" s="138"/>
    </row>
    <row r="3355" spans="1:4" x14ac:dyDescent="0.2">
      <c r="A3355" s="158"/>
      <c r="D3355" s="138"/>
    </row>
    <row r="3356" spans="1:4" x14ac:dyDescent="0.2">
      <c r="A3356" s="158"/>
      <c r="D3356" s="138"/>
    </row>
    <row r="3357" spans="1:4" x14ac:dyDescent="0.2">
      <c r="A3357" s="158"/>
      <c r="D3357" s="138"/>
    </row>
    <row r="3358" spans="1:4" x14ac:dyDescent="0.2">
      <c r="A3358" s="158"/>
      <c r="D3358" s="138"/>
    </row>
    <row r="3359" spans="1:4" x14ac:dyDescent="0.2">
      <c r="A3359" s="158"/>
      <c r="D3359" s="138"/>
    </row>
    <row r="3360" spans="1:4" x14ac:dyDescent="0.2">
      <c r="A3360" s="158"/>
      <c r="D3360" s="138"/>
    </row>
    <row r="3361" spans="1:4" x14ac:dyDescent="0.2">
      <c r="A3361" s="158"/>
      <c r="D3361" s="138"/>
    </row>
    <row r="3362" spans="1:4" x14ac:dyDescent="0.2">
      <c r="A3362" s="158"/>
      <c r="D3362" s="138"/>
    </row>
    <row r="3363" spans="1:4" x14ac:dyDescent="0.2">
      <c r="A3363" s="158"/>
      <c r="D3363" s="138"/>
    </row>
    <row r="3364" spans="1:4" x14ac:dyDescent="0.2">
      <c r="A3364" s="158"/>
      <c r="D3364" s="138"/>
    </row>
    <row r="3365" spans="1:4" x14ac:dyDescent="0.2">
      <c r="A3365" s="158"/>
      <c r="D3365" s="138"/>
    </row>
    <row r="3366" spans="1:4" x14ac:dyDescent="0.2">
      <c r="A3366" s="158"/>
      <c r="D3366" s="138"/>
    </row>
    <row r="3367" spans="1:4" x14ac:dyDescent="0.2">
      <c r="A3367" s="158"/>
      <c r="D3367" s="138"/>
    </row>
    <row r="3368" spans="1:4" x14ac:dyDescent="0.2">
      <c r="A3368" s="158"/>
      <c r="D3368" s="138"/>
    </row>
    <row r="3369" spans="1:4" x14ac:dyDescent="0.2">
      <c r="A3369" s="158"/>
      <c r="D3369" s="138"/>
    </row>
    <row r="3370" spans="1:4" x14ac:dyDescent="0.2">
      <c r="A3370" s="158"/>
      <c r="D3370" s="138"/>
    </row>
    <row r="3371" spans="1:4" x14ac:dyDescent="0.2">
      <c r="A3371" s="158"/>
      <c r="D3371" s="138"/>
    </row>
    <row r="3372" spans="1:4" x14ac:dyDescent="0.2">
      <c r="A3372" s="158"/>
      <c r="D3372" s="138"/>
    </row>
    <row r="3373" spans="1:4" x14ac:dyDescent="0.2">
      <c r="A3373" s="158"/>
      <c r="D3373" s="138"/>
    </row>
    <row r="3374" spans="1:4" x14ac:dyDescent="0.2">
      <c r="A3374" s="158"/>
      <c r="D3374" s="138"/>
    </row>
    <row r="3375" spans="1:4" x14ac:dyDescent="0.2">
      <c r="A3375" s="158"/>
      <c r="D3375" s="138"/>
    </row>
    <row r="3376" spans="1:4" x14ac:dyDescent="0.2">
      <c r="A3376" s="158"/>
      <c r="D3376" s="138"/>
    </row>
    <row r="3377" spans="1:4" x14ac:dyDescent="0.2">
      <c r="A3377" s="158"/>
      <c r="D3377" s="138"/>
    </row>
    <row r="3378" spans="1:4" x14ac:dyDescent="0.2">
      <c r="A3378" s="158"/>
      <c r="D3378" s="138"/>
    </row>
    <row r="3379" spans="1:4" x14ac:dyDescent="0.2">
      <c r="A3379" s="158"/>
      <c r="D3379" s="138"/>
    </row>
    <row r="3380" spans="1:4" x14ac:dyDescent="0.2">
      <c r="A3380" s="158"/>
      <c r="D3380" s="138"/>
    </row>
    <row r="3381" spans="1:4" x14ac:dyDescent="0.2">
      <c r="A3381" s="158"/>
      <c r="D3381" s="138"/>
    </row>
    <row r="3382" spans="1:4" x14ac:dyDescent="0.2">
      <c r="A3382" s="158"/>
      <c r="D3382" s="138"/>
    </row>
    <row r="3383" spans="1:4" x14ac:dyDescent="0.2">
      <c r="A3383" s="158"/>
      <c r="D3383" s="138"/>
    </row>
    <row r="3384" spans="1:4" x14ac:dyDescent="0.2">
      <c r="A3384" s="158"/>
      <c r="D3384" s="138"/>
    </row>
    <row r="3385" spans="1:4" x14ac:dyDescent="0.2">
      <c r="A3385" s="158"/>
      <c r="D3385" s="138"/>
    </row>
    <row r="3386" spans="1:4" x14ac:dyDescent="0.2">
      <c r="A3386" s="158"/>
      <c r="D3386" s="138"/>
    </row>
    <row r="3387" spans="1:4" x14ac:dyDescent="0.2">
      <c r="A3387" s="158"/>
      <c r="D3387" s="138"/>
    </row>
    <row r="3388" spans="1:4" x14ac:dyDescent="0.2">
      <c r="A3388" s="158"/>
      <c r="D3388" s="138"/>
    </row>
    <row r="3389" spans="1:4" x14ac:dyDescent="0.2">
      <c r="A3389" s="158"/>
      <c r="D3389" s="138"/>
    </row>
    <row r="3390" spans="1:4" x14ac:dyDescent="0.2">
      <c r="A3390" s="158"/>
      <c r="D3390" s="138"/>
    </row>
    <row r="3391" spans="1:4" x14ac:dyDescent="0.2">
      <c r="A3391" s="158"/>
      <c r="D3391" s="138"/>
    </row>
    <row r="3392" spans="1:4" x14ac:dyDescent="0.2">
      <c r="A3392" s="158"/>
      <c r="D3392" s="138"/>
    </row>
    <row r="3393" spans="1:4" x14ac:dyDescent="0.2">
      <c r="A3393" s="158"/>
      <c r="D3393" s="138"/>
    </row>
    <row r="3394" spans="1:4" x14ac:dyDescent="0.2">
      <c r="A3394" s="158"/>
      <c r="D3394" s="138"/>
    </row>
    <row r="3395" spans="1:4" x14ac:dyDescent="0.2">
      <c r="A3395" s="158"/>
      <c r="D3395" s="138"/>
    </row>
    <row r="3396" spans="1:4" x14ac:dyDescent="0.2">
      <c r="A3396" s="158"/>
      <c r="D3396" s="138"/>
    </row>
    <row r="3397" spans="1:4" x14ac:dyDescent="0.2">
      <c r="A3397" s="158"/>
      <c r="D3397" s="138"/>
    </row>
    <row r="3398" spans="1:4" x14ac:dyDescent="0.2">
      <c r="A3398" s="158"/>
      <c r="D3398" s="138"/>
    </row>
    <row r="3399" spans="1:4" x14ac:dyDescent="0.2">
      <c r="A3399" s="158"/>
      <c r="D3399" s="138"/>
    </row>
    <row r="3400" spans="1:4" x14ac:dyDescent="0.2">
      <c r="A3400" s="158"/>
      <c r="D3400" s="138"/>
    </row>
    <row r="3401" spans="1:4" x14ac:dyDescent="0.2">
      <c r="A3401" s="158"/>
      <c r="D3401" s="138"/>
    </row>
    <row r="3402" spans="1:4" x14ac:dyDescent="0.2">
      <c r="A3402" s="158"/>
      <c r="D3402" s="138"/>
    </row>
    <row r="3403" spans="1:4" x14ac:dyDescent="0.2">
      <c r="A3403" s="158"/>
      <c r="D3403" s="138"/>
    </row>
    <row r="3404" spans="1:4" x14ac:dyDescent="0.2">
      <c r="A3404" s="158"/>
      <c r="D3404" s="138"/>
    </row>
    <row r="3405" spans="1:4" x14ac:dyDescent="0.2">
      <c r="A3405" s="158"/>
      <c r="D3405" s="138"/>
    </row>
    <row r="3406" spans="1:4" x14ac:dyDescent="0.2">
      <c r="A3406" s="158"/>
      <c r="D3406" s="138"/>
    </row>
    <row r="3407" spans="1:4" x14ac:dyDescent="0.2">
      <c r="A3407" s="158"/>
      <c r="D3407" s="138"/>
    </row>
    <row r="3408" spans="1:4" x14ac:dyDescent="0.2">
      <c r="A3408" s="158"/>
      <c r="D3408" s="138"/>
    </row>
    <row r="3409" spans="1:4" x14ac:dyDescent="0.2">
      <c r="A3409" s="158"/>
      <c r="D3409" s="138"/>
    </row>
    <row r="3410" spans="1:4" x14ac:dyDescent="0.2">
      <c r="A3410" s="158"/>
      <c r="D3410" s="138"/>
    </row>
    <row r="3411" spans="1:4" x14ac:dyDescent="0.2">
      <c r="A3411" s="158"/>
      <c r="D3411" s="138"/>
    </row>
    <row r="3412" spans="1:4" x14ac:dyDescent="0.2">
      <c r="A3412" s="158"/>
      <c r="D3412" s="138"/>
    </row>
    <row r="3413" spans="1:4" x14ac:dyDescent="0.2">
      <c r="A3413" s="158"/>
      <c r="D3413" s="138"/>
    </row>
    <row r="3414" spans="1:4" x14ac:dyDescent="0.2">
      <c r="A3414" s="158"/>
      <c r="D3414" s="138"/>
    </row>
    <row r="3415" spans="1:4" x14ac:dyDescent="0.2">
      <c r="A3415" s="158"/>
      <c r="D3415" s="138"/>
    </row>
    <row r="3416" spans="1:4" x14ac:dyDescent="0.2">
      <c r="A3416" s="158"/>
      <c r="D3416" s="138"/>
    </row>
    <row r="3417" spans="1:4" x14ac:dyDescent="0.2">
      <c r="A3417" s="158"/>
      <c r="D3417" s="138"/>
    </row>
    <row r="3418" spans="1:4" x14ac:dyDescent="0.2">
      <c r="A3418" s="158"/>
      <c r="D3418" s="138"/>
    </row>
    <row r="3419" spans="1:4" x14ac:dyDescent="0.2">
      <c r="A3419" s="158"/>
      <c r="D3419" s="138"/>
    </row>
    <row r="3420" spans="1:4" x14ac:dyDescent="0.2">
      <c r="A3420" s="158"/>
      <c r="D3420" s="138"/>
    </row>
    <row r="3421" spans="1:4" x14ac:dyDescent="0.2">
      <c r="A3421" s="158"/>
      <c r="D3421" s="138"/>
    </row>
    <row r="3422" spans="1:4" x14ac:dyDescent="0.2">
      <c r="A3422" s="158"/>
      <c r="D3422" s="138"/>
    </row>
    <row r="3423" spans="1:4" x14ac:dyDescent="0.2">
      <c r="A3423" s="158"/>
      <c r="D3423" s="138"/>
    </row>
    <row r="3424" spans="1:4" x14ac:dyDescent="0.2">
      <c r="A3424" s="158"/>
      <c r="D3424" s="138"/>
    </row>
    <row r="3425" spans="1:4" x14ac:dyDescent="0.2">
      <c r="A3425" s="158"/>
      <c r="D3425" s="138"/>
    </row>
    <row r="3426" spans="1:4" x14ac:dyDescent="0.2">
      <c r="A3426" s="158"/>
      <c r="D3426" s="138"/>
    </row>
    <row r="3427" spans="1:4" x14ac:dyDescent="0.2">
      <c r="A3427" s="158"/>
      <c r="D3427" s="138"/>
    </row>
    <row r="3428" spans="1:4" x14ac:dyDescent="0.2">
      <c r="A3428" s="158"/>
      <c r="D3428" s="138"/>
    </row>
    <row r="3429" spans="1:4" x14ac:dyDescent="0.2">
      <c r="A3429" s="158"/>
      <c r="D3429" s="138"/>
    </row>
    <row r="3430" spans="1:4" x14ac:dyDescent="0.2">
      <c r="A3430" s="158"/>
      <c r="D3430" s="138"/>
    </row>
    <row r="3431" spans="1:4" x14ac:dyDescent="0.2">
      <c r="A3431" s="158"/>
      <c r="D3431" s="138"/>
    </row>
    <row r="3432" spans="1:4" x14ac:dyDescent="0.2">
      <c r="A3432" s="158"/>
      <c r="D3432" s="138"/>
    </row>
    <row r="3433" spans="1:4" x14ac:dyDescent="0.2">
      <c r="A3433" s="158"/>
      <c r="D3433" s="138"/>
    </row>
    <row r="3434" spans="1:4" x14ac:dyDescent="0.2">
      <c r="A3434" s="158"/>
      <c r="D3434" s="138"/>
    </row>
    <row r="3435" spans="1:4" x14ac:dyDescent="0.2">
      <c r="A3435" s="158"/>
      <c r="D3435" s="138"/>
    </row>
    <row r="3436" spans="1:4" x14ac:dyDescent="0.2">
      <c r="A3436" s="158"/>
      <c r="D3436" s="138"/>
    </row>
    <row r="3437" spans="1:4" x14ac:dyDescent="0.2">
      <c r="A3437" s="158"/>
      <c r="D3437" s="138"/>
    </row>
    <row r="3438" spans="1:4" x14ac:dyDescent="0.2">
      <c r="A3438" s="158"/>
      <c r="D3438" s="138"/>
    </row>
    <row r="3439" spans="1:4" x14ac:dyDescent="0.2">
      <c r="A3439" s="158"/>
      <c r="D3439" s="138"/>
    </row>
    <row r="3440" spans="1:4" x14ac:dyDescent="0.2">
      <c r="A3440" s="158"/>
      <c r="D3440" s="138"/>
    </row>
    <row r="3441" spans="1:4" x14ac:dyDescent="0.2">
      <c r="A3441" s="158"/>
      <c r="D3441" s="138"/>
    </row>
    <row r="3442" spans="1:4" x14ac:dyDescent="0.2">
      <c r="A3442" s="158"/>
      <c r="D3442" s="138"/>
    </row>
    <row r="3443" spans="1:4" x14ac:dyDescent="0.2">
      <c r="A3443" s="158"/>
      <c r="D3443" s="138"/>
    </row>
    <row r="3444" spans="1:4" x14ac:dyDescent="0.2">
      <c r="A3444" s="158"/>
      <c r="D3444" s="138"/>
    </row>
    <row r="3445" spans="1:4" x14ac:dyDescent="0.2">
      <c r="A3445" s="158"/>
      <c r="D3445" s="138"/>
    </row>
    <row r="3446" spans="1:4" x14ac:dyDescent="0.2">
      <c r="A3446" s="158"/>
      <c r="D3446" s="138"/>
    </row>
    <row r="3447" spans="1:4" x14ac:dyDescent="0.2">
      <c r="A3447" s="158"/>
      <c r="D3447" s="138"/>
    </row>
    <row r="3448" spans="1:4" x14ac:dyDescent="0.2">
      <c r="A3448" s="158"/>
      <c r="D3448" s="138"/>
    </row>
    <row r="3449" spans="1:4" x14ac:dyDescent="0.2">
      <c r="A3449" s="158"/>
      <c r="D3449" s="138"/>
    </row>
    <row r="3450" spans="1:4" x14ac:dyDescent="0.2">
      <c r="A3450" s="158"/>
      <c r="D3450" s="138"/>
    </row>
    <row r="3451" spans="1:4" x14ac:dyDescent="0.2">
      <c r="A3451" s="158"/>
      <c r="D3451" s="138"/>
    </row>
    <row r="3452" spans="1:4" x14ac:dyDescent="0.2">
      <c r="A3452" s="158"/>
      <c r="D3452" s="138"/>
    </row>
    <row r="3453" spans="1:4" x14ac:dyDescent="0.2">
      <c r="A3453" s="158"/>
      <c r="D3453" s="138"/>
    </row>
    <row r="3454" spans="1:4" x14ac:dyDescent="0.2">
      <c r="A3454" s="158"/>
      <c r="D3454" s="138"/>
    </row>
    <row r="3455" spans="1:4" x14ac:dyDescent="0.2">
      <c r="A3455" s="158"/>
      <c r="D3455" s="138"/>
    </row>
    <row r="3456" spans="1:4" x14ac:dyDescent="0.2">
      <c r="A3456" s="158"/>
      <c r="D3456" s="138"/>
    </row>
    <row r="3457" spans="1:4" x14ac:dyDescent="0.2">
      <c r="A3457" s="158"/>
      <c r="D3457" s="138"/>
    </row>
    <row r="3458" spans="1:4" x14ac:dyDescent="0.2">
      <c r="A3458" s="158"/>
      <c r="D3458" s="138"/>
    </row>
    <row r="3459" spans="1:4" x14ac:dyDescent="0.2">
      <c r="A3459" s="158"/>
      <c r="D3459" s="138"/>
    </row>
    <row r="3460" spans="1:4" x14ac:dyDescent="0.2">
      <c r="A3460" s="158"/>
      <c r="D3460" s="138"/>
    </row>
    <row r="3461" spans="1:4" x14ac:dyDescent="0.2">
      <c r="A3461" s="158"/>
      <c r="D3461" s="138"/>
    </row>
    <row r="3462" spans="1:4" x14ac:dyDescent="0.2">
      <c r="A3462" s="158"/>
      <c r="D3462" s="138"/>
    </row>
    <row r="3463" spans="1:4" x14ac:dyDescent="0.2">
      <c r="A3463" s="158"/>
      <c r="D3463" s="138"/>
    </row>
    <row r="3464" spans="1:4" x14ac:dyDescent="0.2">
      <c r="A3464" s="158"/>
      <c r="D3464" s="138"/>
    </row>
    <row r="3465" spans="1:4" x14ac:dyDescent="0.2">
      <c r="A3465" s="158"/>
      <c r="D3465" s="138"/>
    </row>
    <row r="3466" spans="1:4" x14ac:dyDescent="0.2">
      <c r="A3466" s="158"/>
      <c r="D3466" s="138"/>
    </row>
    <row r="3467" spans="1:4" x14ac:dyDescent="0.2">
      <c r="A3467" s="158"/>
      <c r="D3467" s="138"/>
    </row>
    <row r="3468" spans="1:4" x14ac:dyDescent="0.2">
      <c r="A3468" s="158"/>
      <c r="D3468" s="138"/>
    </row>
    <row r="3469" spans="1:4" x14ac:dyDescent="0.2">
      <c r="A3469" s="158"/>
      <c r="D3469" s="138"/>
    </row>
    <row r="3470" spans="1:4" x14ac:dyDescent="0.2">
      <c r="A3470" s="158"/>
      <c r="D3470" s="138"/>
    </row>
    <row r="3471" spans="1:4" x14ac:dyDescent="0.2">
      <c r="A3471" s="158"/>
      <c r="D3471" s="138"/>
    </row>
    <row r="3472" spans="1:4" x14ac:dyDescent="0.2">
      <c r="A3472" s="158"/>
      <c r="D3472" s="138"/>
    </row>
    <row r="3473" spans="1:4" x14ac:dyDescent="0.2">
      <c r="A3473" s="158"/>
      <c r="D3473" s="138"/>
    </row>
    <row r="3474" spans="1:4" x14ac:dyDescent="0.2">
      <c r="A3474" s="158"/>
      <c r="D3474" s="138"/>
    </row>
    <row r="3475" spans="1:4" x14ac:dyDescent="0.2">
      <c r="A3475" s="158"/>
      <c r="D3475" s="138"/>
    </row>
    <row r="3476" spans="1:4" x14ac:dyDescent="0.2">
      <c r="A3476" s="158"/>
      <c r="D3476" s="138"/>
    </row>
    <row r="3477" spans="1:4" x14ac:dyDescent="0.2">
      <c r="A3477" s="158"/>
      <c r="D3477" s="138"/>
    </row>
    <row r="3478" spans="1:4" x14ac:dyDescent="0.2">
      <c r="A3478" s="158"/>
      <c r="D3478" s="138"/>
    </row>
    <row r="3479" spans="1:4" x14ac:dyDescent="0.2">
      <c r="A3479" s="158"/>
      <c r="D3479" s="138"/>
    </row>
    <row r="3480" spans="1:4" x14ac:dyDescent="0.2">
      <c r="A3480" s="158"/>
      <c r="D3480" s="138"/>
    </row>
    <row r="3481" spans="1:4" x14ac:dyDescent="0.2">
      <c r="A3481" s="158"/>
      <c r="D3481" s="138"/>
    </row>
    <row r="3482" spans="1:4" x14ac:dyDescent="0.2">
      <c r="A3482" s="158"/>
      <c r="D3482" s="138"/>
    </row>
    <row r="3483" spans="1:4" x14ac:dyDescent="0.2">
      <c r="A3483" s="158"/>
      <c r="D3483" s="138"/>
    </row>
    <row r="3484" spans="1:4" x14ac:dyDescent="0.2">
      <c r="A3484" s="158"/>
      <c r="D3484" s="138"/>
    </row>
    <row r="3485" spans="1:4" x14ac:dyDescent="0.2">
      <c r="A3485" s="158"/>
      <c r="D3485" s="138"/>
    </row>
    <row r="3486" spans="1:4" x14ac:dyDescent="0.2">
      <c r="A3486" s="158"/>
      <c r="D3486" s="138"/>
    </row>
    <row r="3487" spans="1:4" x14ac:dyDescent="0.2">
      <c r="A3487" s="158"/>
      <c r="D3487" s="138"/>
    </row>
    <row r="3488" spans="1:4" x14ac:dyDescent="0.2">
      <c r="A3488" s="158"/>
      <c r="D3488" s="138"/>
    </row>
    <row r="3489" spans="1:4" x14ac:dyDescent="0.2">
      <c r="A3489" s="158"/>
      <c r="D3489" s="138"/>
    </row>
    <row r="3490" spans="1:4" x14ac:dyDescent="0.2">
      <c r="A3490" s="158"/>
      <c r="D3490" s="138"/>
    </row>
    <row r="3491" spans="1:4" x14ac:dyDescent="0.2">
      <c r="A3491" s="158"/>
      <c r="D3491" s="138"/>
    </row>
    <row r="3492" spans="1:4" x14ac:dyDescent="0.2">
      <c r="A3492" s="158"/>
      <c r="D3492" s="138"/>
    </row>
    <row r="3493" spans="1:4" x14ac:dyDescent="0.2">
      <c r="A3493" s="158"/>
      <c r="D3493" s="138"/>
    </row>
    <row r="3494" spans="1:4" x14ac:dyDescent="0.2">
      <c r="A3494" s="158"/>
      <c r="D3494" s="138"/>
    </row>
    <row r="3495" spans="1:4" x14ac:dyDescent="0.2">
      <c r="A3495" s="158"/>
      <c r="D3495" s="138"/>
    </row>
    <row r="3496" spans="1:4" x14ac:dyDescent="0.2">
      <c r="A3496" s="158"/>
      <c r="D3496" s="138"/>
    </row>
    <row r="3497" spans="1:4" x14ac:dyDescent="0.2">
      <c r="A3497" s="158"/>
      <c r="D3497" s="138"/>
    </row>
    <row r="3498" spans="1:4" x14ac:dyDescent="0.2">
      <c r="A3498" s="158"/>
      <c r="D3498" s="138"/>
    </row>
    <row r="3499" spans="1:4" x14ac:dyDescent="0.2">
      <c r="A3499" s="158"/>
      <c r="D3499" s="138"/>
    </row>
    <row r="3500" spans="1:4" x14ac:dyDescent="0.2">
      <c r="A3500" s="158"/>
      <c r="D3500" s="138"/>
    </row>
    <row r="3501" spans="1:4" x14ac:dyDescent="0.2">
      <c r="A3501" s="158"/>
      <c r="D3501" s="138"/>
    </row>
    <row r="3502" spans="1:4" x14ac:dyDescent="0.2">
      <c r="A3502" s="158"/>
      <c r="D3502" s="138"/>
    </row>
    <row r="3503" spans="1:4" x14ac:dyDescent="0.2">
      <c r="A3503" s="158"/>
      <c r="D3503" s="138"/>
    </row>
    <row r="3504" spans="1:4" x14ac:dyDescent="0.2">
      <c r="A3504" s="158"/>
      <c r="D3504" s="138"/>
    </row>
    <row r="3505" spans="1:4" x14ac:dyDescent="0.2">
      <c r="A3505" s="158"/>
      <c r="D3505" s="138"/>
    </row>
    <row r="3506" spans="1:4" x14ac:dyDescent="0.2">
      <c r="A3506" s="158"/>
      <c r="D3506" s="138"/>
    </row>
    <row r="3507" spans="1:4" x14ac:dyDescent="0.2">
      <c r="A3507" s="158"/>
      <c r="D3507" s="138"/>
    </row>
    <row r="3508" spans="1:4" x14ac:dyDescent="0.2">
      <c r="A3508" s="158"/>
      <c r="D3508" s="138"/>
    </row>
    <row r="3509" spans="1:4" x14ac:dyDescent="0.2">
      <c r="A3509" s="158"/>
      <c r="D3509" s="138"/>
    </row>
    <row r="3510" spans="1:4" x14ac:dyDescent="0.2">
      <c r="A3510" s="158"/>
      <c r="D3510" s="138"/>
    </row>
    <row r="3511" spans="1:4" x14ac:dyDescent="0.2">
      <c r="A3511" s="158"/>
      <c r="D3511" s="138"/>
    </row>
    <row r="3512" spans="1:4" x14ac:dyDescent="0.2">
      <c r="A3512" s="158"/>
      <c r="D3512" s="138"/>
    </row>
    <row r="3513" spans="1:4" x14ac:dyDescent="0.2">
      <c r="A3513" s="158"/>
      <c r="D3513" s="138"/>
    </row>
    <row r="3514" spans="1:4" x14ac:dyDescent="0.2">
      <c r="A3514" s="158"/>
      <c r="D3514" s="138"/>
    </row>
    <row r="3515" spans="1:4" x14ac:dyDescent="0.2">
      <c r="A3515" s="158"/>
      <c r="D3515" s="138"/>
    </row>
    <row r="3516" spans="1:4" x14ac:dyDescent="0.2">
      <c r="A3516" s="158"/>
      <c r="D3516" s="138"/>
    </row>
    <row r="3517" spans="1:4" x14ac:dyDescent="0.2">
      <c r="A3517" s="158"/>
      <c r="D3517" s="138"/>
    </row>
    <row r="3518" spans="1:4" x14ac:dyDescent="0.2">
      <c r="A3518" s="158"/>
      <c r="D3518" s="138"/>
    </row>
    <row r="3519" spans="1:4" x14ac:dyDescent="0.2">
      <c r="A3519" s="158"/>
      <c r="D3519" s="138"/>
    </row>
    <row r="3520" spans="1:4" x14ac:dyDescent="0.2">
      <c r="A3520" s="158"/>
      <c r="D3520" s="138"/>
    </row>
    <row r="3521" spans="1:4" x14ac:dyDescent="0.2">
      <c r="A3521" s="158"/>
      <c r="D3521" s="138"/>
    </row>
    <row r="3522" spans="1:4" x14ac:dyDescent="0.2">
      <c r="A3522" s="158"/>
      <c r="D3522" s="138"/>
    </row>
    <row r="3523" spans="1:4" x14ac:dyDescent="0.2">
      <c r="A3523" s="158"/>
      <c r="D3523" s="138"/>
    </row>
    <row r="3524" spans="1:4" x14ac:dyDescent="0.2">
      <c r="A3524" s="158"/>
      <c r="D3524" s="138"/>
    </row>
    <row r="3525" spans="1:4" x14ac:dyDescent="0.2">
      <c r="A3525" s="158"/>
      <c r="D3525" s="138"/>
    </row>
    <row r="3526" spans="1:4" x14ac:dyDescent="0.2">
      <c r="A3526" s="158"/>
      <c r="D3526" s="138"/>
    </row>
    <row r="3527" spans="1:4" x14ac:dyDescent="0.2">
      <c r="A3527" s="158"/>
      <c r="D3527" s="138"/>
    </row>
    <row r="3528" spans="1:4" x14ac:dyDescent="0.2">
      <c r="A3528" s="158"/>
      <c r="D3528" s="138"/>
    </row>
    <row r="3529" spans="1:4" x14ac:dyDescent="0.2">
      <c r="A3529" s="158"/>
      <c r="D3529" s="138"/>
    </row>
    <row r="3530" spans="1:4" x14ac:dyDescent="0.2">
      <c r="A3530" s="158"/>
      <c r="D3530" s="138"/>
    </row>
    <row r="3531" spans="1:4" x14ac:dyDescent="0.2">
      <c r="A3531" s="158"/>
      <c r="D3531" s="138"/>
    </row>
    <row r="3532" spans="1:4" x14ac:dyDescent="0.2">
      <c r="A3532" s="158"/>
      <c r="D3532" s="138"/>
    </row>
    <row r="3533" spans="1:4" x14ac:dyDescent="0.2">
      <c r="A3533" s="158"/>
      <c r="D3533" s="138"/>
    </row>
    <row r="3534" spans="1:4" x14ac:dyDescent="0.2">
      <c r="A3534" s="158"/>
      <c r="D3534" s="138"/>
    </row>
    <row r="3535" spans="1:4" x14ac:dyDescent="0.2">
      <c r="A3535" s="158"/>
      <c r="D3535" s="138"/>
    </row>
    <row r="3536" spans="1:4" x14ac:dyDescent="0.2">
      <c r="A3536" s="158"/>
      <c r="D3536" s="138"/>
    </row>
    <row r="3537" spans="1:4" x14ac:dyDescent="0.2">
      <c r="A3537" s="158"/>
      <c r="D3537" s="138"/>
    </row>
    <row r="3538" spans="1:4" x14ac:dyDescent="0.2">
      <c r="A3538" s="158"/>
      <c r="D3538" s="138"/>
    </row>
    <row r="3539" spans="1:4" x14ac:dyDescent="0.2">
      <c r="A3539" s="158"/>
      <c r="D3539" s="138"/>
    </row>
    <row r="3540" spans="1:4" x14ac:dyDescent="0.2">
      <c r="A3540" s="158"/>
      <c r="D3540" s="138"/>
    </row>
    <row r="3541" spans="1:4" x14ac:dyDescent="0.2">
      <c r="A3541" s="158"/>
      <c r="D3541" s="138"/>
    </row>
    <row r="3542" spans="1:4" x14ac:dyDescent="0.2">
      <c r="A3542" s="158"/>
      <c r="D3542" s="138"/>
    </row>
    <row r="3543" spans="1:4" x14ac:dyDescent="0.2">
      <c r="A3543" s="158"/>
      <c r="D3543" s="138"/>
    </row>
    <row r="3544" spans="1:4" x14ac:dyDescent="0.2">
      <c r="A3544" s="158"/>
      <c r="D3544" s="138"/>
    </row>
    <row r="3545" spans="1:4" x14ac:dyDescent="0.2">
      <c r="A3545" s="158"/>
      <c r="D3545" s="138"/>
    </row>
    <row r="3546" spans="1:4" x14ac:dyDescent="0.2">
      <c r="A3546" s="158"/>
      <c r="D3546" s="138"/>
    </row>
    <row r="3547" spans="1:4" x14ac:dyDescent="0.2">
      <c r="A3547" s="158"/>
      <c r="D3547" s="138"/>
    </row>
    <row r="3548" spans="1:4" x14ac:dyDescent="0.2">
      <c r="A3548" s="158"/>
      <c r="D3548" s="138"/>
    </row>
    <row r="3549" spans="1:4" x14ac:dyDescent="0.2">
      <c r="A3549" s="158"/>
      <c r="D3549" s="138"/>
    </row>
    <row r="3550" spans="1:4" x14ac:dyDescent="0.2">
      <c r="A3550" s="158"/>
      <c r="D3550" s="138"/>
    </row>
    <row r="3551" spans="1:4" x14ac:dyDescent="0.2">
      <c r="A3551" s="158"/>
      <c r="D3551" s="138"/>
    </row>
    <row r="3552" spans="1:4" x14ac:dyDescent="0.2">
      <c r="A3552" s="158"/>
      <c r="D3552" s="138"/>
    </row>
    <row r="3553" spans="1:4" x14ac:dyDescent="0.2">
      <c r="A3553" s="158"/>
      <c r="D3553" s="138"/>
    </row>
    <row r="3554" spans="1:4" x14ac:dyDescent="0.2">
      <c r="A3554" s="158"/>
      <c r="D3554" s="138"/>
    </row>
    <row r="3555" spans="1:4" x14ac:dyDescent="0.2">
      <c r="A3555" s="158"/>
      <c r="D3555" s="138"/>
    </row>
    <row r="3556" spans="1:4" x14ac:dyDescent="0.2">
      <c r="A3556" s="158"/>
      <c r="D3556" s="138"/>
    </row>
    <row r="3557" spans="1:4" x14ac:dyDescent="0.2">
      <c r="A3557" s="158"/>
      <c r="D3557" s="138"/>
    </row>
    <row r="3558" spans="1:4" x14ac:dyDescent="0.2">
      <c r="A3558" s="158"/>
      <c r="D3558" s="138"/>
    </row>
    <row r="3559" spans="1:4" x14ac:dyDescent="0.2">
      <c r="A3559" s="158"/>
      <c r="D3559" s="138"/>
    </row>
    <row r="3560" spans="1:4" x14ac:dyDescent="0.2">
      <c r="A3560" s="158"/>
      <c r="D3560" s="138"/>
    </row>
    <row r="3561" spans="1:4" x14ac:dyDescent="0.2">
      <c r="A3561" s="158"/>
      <c r="D3561" s="138"/>
    </row>
    <row r="3562" spans="1:4" x14ac:dyDescent="0.2">
      <c r="A3562" s="158"/>
      <c r="D3562" s="138"/>
    </row>
    <row r="3563" spans="1:4" x14ac:dyDescent="0.2">
      <c r="A3563" s="158"/>
      <c r="D3563" s="138"/>
    </row>
    <row r="3564" spans="1:4" x14ac:dyDescent="0.2">
      <c r="A3564" s="158"/>
      <c r="D3564" s="138"/>
    </row>
    <row r="3565" spans="1:4" x14ac:dyDescent="0.2">
      <c r="A3565" s="158"/>
      <c r="D3565" s="138"/>
    </row>
    <row r="3566" spans="1:4" x14ac:dyDescent="0.2">
      <c r="A3566" s="158"/>
      <c r="D3566" s="138"/>
    </row>
    <row r="3567" spans="1:4" x14ac:dyDescent="0.2">
      <c r="A3567" s="158"/>
      <c r="D3567" s="138"/>
    </row>
    <row r="3568" spans="1:4" x14ac:dyDescent="0.2">
      <c r="A3568" s="158"/>
      <c r="D3568" s="138"/>
    </row>
    <row r="3569" spans="1:4" x14ac:dyDescent="0.2">
      <c r="A3569" s="158"/>
      <c r="D3569" s="138"/>
    </row>
    <row r="3570" spans="1:4" x14ac:dyDescent="0.2">
      <c r="A3570" s="158"/>
      <c r="D3570" s="138"/>
    </row>
    <row r="3571" spans="1:4" x14ac:dyDescent="0.2">
      <c r="A3571" s="158"/>
      <c r="D3571" s="138"/>
    </row>
    <row r="3572" spans="1:4" x14ac:dyDescent="0.2">
      <c r="A3572" s="158"/>
      <c r="D3572" s="138"/>
    </row>
    <row r="3573" spans="1:4" x14ac:dyDescent="0.2">
      <c r="A3573" s="158"/>
      <c r="D3573" s="138"/>
    </row>
    <row r="3574" spans="1:4" x14ac:dyDescent="0.2">
      <c r="A3574" s="158"/>
      <c r="D3574" s="138"/>
    </row>
    <row r="3575" spans="1:4" x14ac:dyDescent="0.2">
      <c r="A3575" s="158"/>
      <c r="D3575" s="138"/>
    </row>
    <row r="3576" spans="1:4" x14ac:dyDescent="0.2">
      <c r="A3576" s="158"/>
      <c r="D3576" s="138"/>
    </row>
    <row r="3577" spans="1:4" x14ac:dyDescent="0.2">
      <c r="A3577" s="158"/>
      <c r="D3577" s="138"/>
    </row>
    <row r="3578" spans="1:4" x14ac:dyDescent="0.2">
      <c r="A3578" s="158"/>
      <c r="D3578" s="138"/>
    </row>
    <row r="3579" spans="1:4" x14ac:dyDescent="0.2">
      <c r="A3579" s="158"/>
      <c r="D3579" s="138"/>
    </row>
    <row r="3580" spans="1:4" x14ac:dyDescent="0.2">
      <c r="A3580" s="158"/>
      <c r="D3580" s="138"/>
    </row>
    <row r="3581" spans="1:4" x14ac:dyDescent="0.2">
      <c r="A3581" s="158"/>
      <c r="D3581" s="138"/>
    </row>
    <row r="3582" spans="1:4" x14ac:dyDescent="0.2">
      <c r="A3582" s="158"/>
      <c r="D3582" s="138"/>
    </row>
    <row r="3583" spans="1:4" x14ac:dyDescent="0.2">
      <c r="A3583" s="158"/>
      <c r="D3583" s="138"/>
    </row>
    <row r="3584" spans="1:4" x14ac:dyDescent="0.2">
      <c r="A3584" s="158"/>
      <c r="D3584" s="138"/>
    </row>
    <row r="3585" spans="1:4" x14ac:dyDescent="0.2">
      <c r="A3585" s="158"/>
      <c r="D3585" s="138"/>
    </row>
    <row r="3586" spans="1:4" x14ac:dyDescent="0.2">
      <c r="A3586" s="158"/>
      <c r="D3586" s="138"/>
    </row>
    <row r="3587" spans="1:4" x14ac:dyDescent="0.2">
      <c r="A3587" s="158"/>
      <c r="D3587" s="138"/>
    </row>
    <row r="3588" spans="1:4" x14ac:dyDescent="0.2">
      <c r="A3588" s="158"/>
      <c r="D3588" s="138"/>
    </row>
    <row r="3589" spans="1:4" x14ac:dyDescent="0.2">
      <c r="A3589" s="158"/>
      <c r="D3589" s="138"/>
    </row>
    <row r="3590" spans="1:4" x14ac:dyDescent="0.2">
      <c r="A3590" s="158"/>
      <c r="D3590" s="138"/>
    </row>
    <row r="3591" spans="1:4" x14ac:dyDescent="0.2">
      <c r="A3591" s="158"/>
      <c r="D3591" s="138"/>
    </row>
    <row r="3592" spans="1:4" x14ac:dyDescent="0.2">
      <c r="A3592" s="158"/>
      <c r="D3592" s="138"/>
    </row>
    <row r="3593" spans="1:4" x14ac:dyDescent="0.2">
      <c r="A3593" s="158"/>
      <c r="D3593" s="138"/>
    </row>
    <row r="3594" spans="1:4" x14ac:dyDescent="0.2">
      <c r="A3594" s="158"/>
      <c r="D3594" s="138"/>
    </row>
    <row r="3595" spans="1:4" x14ac:dyDescent="0.2">
      <c r="A3595" s="158"/>
      <c r="D3595" s="138"/>
    </row>
    <row r="3596" spans="1:4" x14ac:dyDescent="0.2">
      <c r="A3596" s="158"/>
      <c r="D3596" s="138"/>
    </row>
    <row r="3597" spans="1:4" x14ac:dyDescent="0.2">
      <c r="A3597" s="158"/>
      <c r="D3597" s="138"/>
    </row>
    <row r="3598" spans="1:4" x14ac:dyDescent="0.2">
      <c r="A3598" s="158"/>
      <c r="D3598" s="138"/>
    </row>
    <row r="3599" spans="1:4" x14ac:dyDescent="0.2">
      <c r="A3599" s="158"/>
      <c r="D3599" s="138"/>
    </row>
    <row r="3600" spans="1:4" x14ac:dyDescent="0.2">
      <c r="A3600" s="158"/>
      <c r="D3600" s="138"/>
    </row>
    <row r="3601" spans="1:4" x14ac:dyDescent="0.2">
      <c r="A3601" s="158"/>
      <c r="D3601" s="138"/>
    </row>
    <row r="3602" spans="1:4" x14ac:dyDescent="0.2">
      <c r="A3602" s="158"/>
      <c r="D3602" s="138"/>
    </row>
    <row r="3603" spans="1:4" x14ac:dyDescent="0.2">
      <c r="A3603" s="158"/>
      <c r="D3603" s="138"/>
    </row>
    <row r="3604" spans="1:4" x14ac:dyDescent="0.2">
      <c r="A3604" s="158"/>
      <c r="D3604" s="138"/>
    </row>
    <row r="3605" spans="1:4" x14ac:dyDescent="0.2">
      <c r="A3605" s="158"/>
      <c r="D3605" s="138"/>
    </row>
    <row r="3606" spans="1:4" x14ac:dyDescent="0.2">
      <c r="A3606" s="158"/>
      <c r="D3606" s="138"/>
    </row>
    <row r="3607" spans="1:4" x14ac:dyDescent="0.2">
      <c r="A3607" s="158"/>
      <c r="D3607" s="138"/>
    </row>
    <row r="3608" spans="1:4" x14ac:dyDescent="0.2">
      <c r="A3608" s="158"/>
      <c r="D3608" s="138"/>
    </row>
    <row r="3609" spans="1:4" x14ac:dyDescent="0.2">
      <c r="A3609" s="158"/>
      <c r="D3609" s="138"/>
    </row>
    <row r="3610" spans="1:4" x14ac:dyDescent="0.2">
      <c r="A3610" s="158"/>
      <c r="D3610" s="138"/>
    </row>
    <row r="3611" spans="1:4" x14ac:dyDescent="0.2">
      <c r="A3611" s="158"/>
      <c r="D3611" s="138"/>
    </row>
    <row r="3612" spans="1:4" x14ac:dyDescent="0.2">
      <c r="A3612" s="158"/>
      <c r="D3612" s="138"/>
    </row>
    <row r="3613" spans="1:4" x14ac:dyDescent="0.2">
      <c r="A3613" s="158"/>
      <c r="D3613" s="138"/>
    </row>
    <row r="3614" spans="1:4" x14ac:dyDescent="0.2">
      <c r="A3614" s="158"/>
      <c r="D3614" s="138"/>
    </row>
    <row r="3615" spans="1:4" x14ac:dyDescent="0.2">
      <c r="A3615" s="158"/>
      <c r="D3615" s="138"/>
    </row>
    <row r="3616" spans="1:4" x14ac:dyDescent="0.2">
      <c r="A3616" s="158"/>
      <c r="D3616" s="138"/>
    </row>
    <row r="3617" spans="1:4" x14ac:dyDescent="0.2">
      <c r="A3617" s="158"/>
      <c r="D3617" s="138"/>
    </row>
    <row r="3618" spans="1:4" x14ac:dyDescent="0.2">
      <c r="A3618" s="158"/>
      <c r="D3618" s="138"/>
    </row>
    <row r="3619" spans="1:4" x14ac:dyDescent="0.2">
      <c r="A3619" s="158"/>
      <c r="D3619" s="138"/>
    </row>
    <row r="3620" spans="1:4" x14ac:dyDescent="0.2">
      <c r="A3620" s="158"/>
      <c r="D3620" s="138"/>
    </row>
    <row r="3621" spans="1:4" x14ac:dyDescent="0.2">
      <c r="A3621" s="158"/>
      <c r="D3621" s="138"/>
    </row>
    <row r="3622" spans="1:4" x14ac:dyDescent="0.2">
      <c r="A3622" s="158"/>
      <c r="D3622" s="138"/>
    </row>
    <row r="3623" spans="1:4" x14ac:dyDescent="0.2">
      <c r="A3623" s="158"/>
      <c r="D3623" s="138"/>
    </row>
    <row r="3624" spans="1:4" x14ac:dyDescent="0.2">
      <c r="A3624" s="158"/>
      <c r="D3624" s="138"/>
    </row>
    <row r="3625" spans="1:4" x14ac:dyDescent="0.2">
      <c r="A3625" s="158"/>
      <c r="D3625" s="138"/>
    </row>
    <row r="3626" spans="1:4" x14ac:dyDescent="0.2">
      <c r="A3626" s="158"/>
      <c r="D3626" s="138"/>
    </row>
    <row r="3627" spans="1:4" x14ac:dyDescent="0.2">
      <c r="A3627" s="158"/>
      <c r="D3627" s="138"/>
    </row>
    <row r="3628" spans="1:4" x14ac:dyDescent="0.2">
      <c r="A3628" s="158"/>
      <c r="D3628" s="138"/>
    </row>
    <row r="3629" spans="1:4" x14ac:dyDescent="0.2">
      <c r="A3629" s="158"/>
      <c r="D3629" s="138"/>
    </row>
    <row r="3630" spans="1:4" x14ac:dyDescent="0.2">
      <c r="A3630" s="158"/>
      <c r="D3630" s="138"/>
    </row>
    <row r="3631" spans="1:4" x14ac:dyDescent="0.2">
      <c r="A3631" s="158"/>
      <c r="D3631" s="138"/>
    </row>
    <row r="3632" spans="1:4" x14ac:dyDescent="0.2">
      <c r="A3632" s="158"/>
      <c r="D3632" s="138"/>
    </row>
    <row r="3633" spans="1:4" x14ac:dyDescent="0.2">
      <c r="A3633" s="158"/>
      <c r="D3633" s="138"/>
    </row>
    <row r="3634" spans="1:4" x14ac:dyDescent="0.2">
      <c r="A3634" s="158"/>
      <c r="D3634" s="138"/>
    </row>
    <row r="3635" spans="1:4" x14ac:dyDescent="0.2">
      <c r="A3635" s="158"/>
      <c r="D3635" s="138"/>
    </row>
    <row r="3636" spans="1:4" x14ac:dyDescent="0.2">
      <c r="A3636" s="158"/>
      <c r="D3636" s="138"/>
    </row>
    <row r="3637" spans="1:4" x14ac:dyDescent="0.2">
      <c r="A3637" s="158"/>
      <c r="D3637" s="138"/>
    </row>
    <row r="3638" spans="1:4" x14ac:dyDescent="0.2">
      <c r="A3638" s="158"/>
      <c r="D3638" s="138"/>
    </row>
    <row r="3639" spans="1:4" x14ac:dyDescent="0.2">
      <c r="A3639" s="158"/>
      <c r="D3639" s="138"/>
    </row>
    <row r="3640" spans="1:4" x14ac:dyDescent="0.2">
      <c r="A3640" s="158"/>
      <c r="D3640" s="138"/>
    </row>
    <row r="3641" spans="1:4" x14ac:dyDescent="0.2">
      <c r="A3641" s="158"/>
      <c r="D3641" s="138"/>
    </row>
    <row r="3642" spans="1:4" x14ac:dyDescent="0.2">
      <c r="A3642" s="158"/>
      <c r="D3642" s="138"/>
    </row>
    <row r="3643" spans="1:4" x14ac:dyDescent="0.2">
      <c r="A3643" s="158"/>
      <c r="D3643" s="138"/>
    </row>
    <row r="3644" spans="1:4" x14ac:dyDescent="0.2">
      <c r="A3644" s="158"/>
      <c r="D3644" s="138"/>
    </row>
    <row r="3645" spans="1:4" x14ac:dyDescent="0.2">
      <c r="A3645" s="158"/>
      <c r="D3645" s="138"/>
    </row>
    <row r="3646" spans="1:4" x14ac:dyDescent="0.2">
      <c r="A3646" s="158"/>
      <c r="D3646" s="138"/>
    </row>
    <row r="3647" spans="1:4" x14ac:dyDescent="0.2">
      <c r="A3647" s="158"/>
      <c r="D3647" s="138"/>
    </row>
    <row r="3648" spans="1:4" x14ac:dyDescent="0.2">
      <c r="A3648" s="158"/>
      <c r="D3648" s="138"/>
    </row>
    <row r="3649" spans="1:4" x14ac:dyDescent="0.2">
      <c r="A3649" s="158"/>
      <c r="D3649" s="138"/>
    </row>
    <row r="3650" spans="1:4" x14ac:dyDescent="0.2">
      <c r="A3650" s="158"/>
      <c r="D3650" s="138"/>
    </row>
    <row r="3651" spans="1:4" x14ac:dyDescent="0.2">
      <c r="A3651" s="158"/>
      <c r="D3651" s="138"/>
    </row>
    <row r="3652" spans="1:4" x14ac:dyDescent="0.2">
      <c r="A3652" s="158"/>
      <c r="D3652" s="138"/>
    </row>
    <row r="3653" spans="1:4" x14ac:dyDescent="0.2">
      <c r="A3653" s="158"/>
      <c r="D3653" s="138"/>
    </row>
    <row r="3654" spans="1:4" x14ac:dyDescent="0.2">
      <c r="A3654" s="158"/>
      <c r="D3654" s="138"/>
    </row>
    <row r="3655" spans="1:4" x14ac:dyDescent="0.2">
      <c r="A3655" s="158"/>
      <c r="D3655" s="138"/>
    </row>
    <row r="3656" spans="1:4" x14ac:dyDescent="0.2">
      <c r="A3656" s="158"/>
      <c r="D3656" s="138"/>
    </row>
    <row r="3657" spans="1:4" x14ac:dyDescent="0.2">
      <c r="A3657" s="158"/>
      <c r="D3657" s="138"/>
    </row>
    <row r="3658" spans="1:4" x14ac:dyDescent="0.2">
      <c r="A3658" s="158"/>
      <c r="D3658" s="138"/>
    </row>
    <row r="3659" spans="1:4" x14ac:dyDescent="0.2">
      <c r="A3659" s="158"/>
      <c r="D3659" s="138"/>
    </row>
    <row r="3660" spans="1:4" x14ac:dyDescent="0.2">
      <c r="A3660" s="158"/>
      <c r="D3660" s="138"/>
    </row>
    <row r="3661" spans="1:4" x14ac:dyDescent="0.2">
      <c r="A3661" s="158"/>
      <c r="D3661" s="138"/>
    </row>
    <row r="3662" spans="1:4" x14ac:dyDescent="0.2">
      <c r="A3662" s="158"/>
      <c r="D3662" s="138"/>
    </row>
    <row r="3663" spans="1:4" x14ac:dyDescent="0.2">
      <c r="A3663" s="158"/>
      <c r="D3663" s="138"/>
    </row>
    <row r="3664" spans="1:4" x14ac:dyDescent="0.2">
      <c r="A3664" s="158"/>
      <c r="D3664" s="138"/>
    </row>
    <row r="3665" spans="1:4" x14ac:dyDescent="0.2">
      <c r="A3665" s="158"/>
      <c r="D3665" s="138"/>
    </row>
    <row r="3666" spans="1:4" x14ac:dyDescent="0.2">
      <c r="A3666" s="158"/>
      <c r="D3666" s="138"/>
    </row>
    <row r="3667" spans="1:4" x14ac:dyDescent="0.2">
      <c r="A3667" s="158"/>
      <c r="D3667" s="138"/>
    </row>
    <row r="3668" spans="1:4" x14ac:dyDescent="0.2">
      <c r="A3668" s="158"/>
      <c r="D3668" s="138"/>
    </row>
    <row r="3669" spans="1:4" x14ac:dyDescent="0.2">
      <c r="A3669" s="158"/>
      <c r="D3669" s="138"/>
    </row>
    <row r="3670" spans="1:4" x14ac:dyDescent="0.2">
      <c r="A3670" s="158"/>
      <c r="D3670" s="138"/>
    </row>
    <row r="3671" spans="1:4" x14ac:dyDescent="0.2">
      <c r="A3671" s="158"/>
      <c r="D3671" s="138"/>
    </row>
    <row r="3672" spans="1:4" x14ac:dyDescent="0.2">
      <c r="A3672" s="158"/>
      <c r="D3672" s="138"/>
    </row>
    <row r="3673" spans="1:4" x14ac:dyDescent="0.2">
      <c r="A3673" s="158"/>
      <c r="D3673" s="138"/>
    </row>
    <row r="3674" spans="1:4" x14ac:dyDescent="0.2">
      <c r="A3674" s="158"/>
      <c r="D3674" s="138"/>
    </row>
    <row r="3675" spans="1:4" x14ac:dyDescent="0.2">
      <c r="A3675" s="158"/>
      <c r="D3675" s="138"/>
    </row>
    <row r="3676" spans="1:4" x14ac:dyDescent="0.2">
      <c r="A3676" s="158"/>
      <c r="D3676" s="138"/>
    </row>
    <row r="3677" spans="1:4" x14ac:dyDescent="0.2">
      <c r="A3677" s="158"/>
      <c r="D3677" s="138"/>
    </row>
    <row r="3678" spans="1:4" x14ac:dyDescent="0.2">
      <c r="A3678" s="158"/>
      <c r="D3678" s="138"/>
    </row>
    <row r="3679" spans="1:4" x14ac:dyDescent="0.2">
      <c r="A3679" s="158"/>
      <c r="D3679" s="138"/>
    </row>
    <row r="3680" spans="1:4" x14ac:dyDescent="0.2">
      <c r="A3680" s="158"/>
      <c r="D3680" s="138"/>
    </row>
    <row r="3681" spans="1:4" x14ac:dyDescent="0.2">
      <c r="A3681" s="158"/>
      <c r="D3681" s="138"/>
    </row>
    <row r="3682" spans="1:4" x14ac:dyDescent="0.2">
      <c r="A3682" s="158"/>
      <c r="D3682" s="138"/>
    </row>
    <row r="3683" spans="1:4" x14ac:dyDescent="0.2">
      <c r="A3683" s="158"/>
      <c r="D3683" s="138"/>
    </row>
    <row r="3684" spans="1:4" x14ac:dyDescent="0.2">
      <c r="A3684" s="158"/>
      <c r="D3684" s="138"/>
    </row>
    <row r="3685" spans="1:4" x14ac:dyDescent="0.2">
      <c r="A3685" s="158"/>
      <c r="D3685" s="138"/>
    </row>
    <row r="3686" spans="1:4" x14ac:dyDescent="0.2">
      <c r="A3686" s="158"/>
      <c r="D3686" s="138"/>
    </row>
    <row r="3687" spans="1:4" x14ac:dyDescent="0.2">
      <c r="A3687" s="158"/>
      <c r="D3687" s="138"/>
    </row>
    <row r="3688" spans="1:4" x14ac:dyDescent="0.2">
      <c r="A3688" s="158"/>
      <c r="D3688" s="138"/>
    </row>
    <row r="3689" spans="1:4" x14ac:dyDescent="0.2">
      <c r="A3689" s="158"/>
      <c r="D3689" s="138"/>
    </row>
    <row r="3690" spans="1:4" x14ac:dyDescent="0.2">
      <c r="A3690" s="158"/>
      <c r="D3690" s="138"/>
    </row>
    <row r="3691" spans="1:4" x14ac:dyDescent="0.2">
      <c r="A3691" s="158"/>
      <c r="D3691" s="138"/>
    </row>
    <row r="3692" spans="1:4" x14ac:dyDescent="0.2">
      <c r="A3692" s="158"/>
      <c r="D3692" s="138"/>
    </row>
    <row r="3693" spans="1:4" x14ac:dyDescent="0.2">
      <c r="A3693" s="158"/>
      <c r="D3693" s="138"/>
    </row>
    <row r="3694" spans="1:4" x14ac:dyDescent="0.2">
      <c r="A3694" s="158"/>
      <c r="D3694" s="138"/>
    </row>
    <row r="3695" spans="1:4" x14ac:dyDescent="0.2">
      <c r="A3695" s="158"/>
      <c r="D3695" s="138"/>
    </row>
    <row r="3696" spans="1:4" x14ac:dyDescent="0.2">
      <c r="A3696" s="158"/>
      <c r="D3696" s="138"/>
    </row>
    <row r="3697" spans="1:4" x14ac:dyDescent="0.2">
      <c r="A3697" s="158"/>
      <c r="D3697" s="138"/>
    </row>
    <row r="3698" spans="1:4" x14ac:dyDescent="0.2">
      <c r="A3698" s="158"/>
      <c r="D3698" s="138"/>
    </row>
    <row r="3699" spans="1:4" x14ac:dyDescent="0.2">
      <c r="A3699" s="158"/>
      <c r="D3699" s="138"/>
    </row>
    <row r="3700" spans="1:4" x14ac:dyDescent="0.2">
      <c r="A3700" s="158"/>
      <c r="D3700" s="138"/>
    </row>
    <row r="3701" spans="1:4" x14ac:dyDescent="0.2">
      <c r="A3701" s="158"/>
      <c r="D3701" s="138"/>
    </row>
    <row r="3702" spans="1:4" x14ac:dyDescent="0.2">
      <c r="A3702" s="158"/>
      <c r="D3702" s="138"/>
    </row>
    <row r="3703" spans="1:4" x14ac:dyDescent="0.2">
      <c r="A3703" s="158"/>
      <c r="D3703" s="138"/>
    </row>
    <row r="3704" spans="1:4" x14ac:dyDescent="0.2">
      <c r="A3704" s="158"/>
      <c r="D3704" s="138"/>
    </row>
    <row r="3705" spans="1:4" x14ac:dyDescent="0.2">
      <c r="A3705" s="158"/>
      <c r="D3705" s="138"/>
    </row>
    <row r="3706" spans="1:4" x14ac:dyDescent="0.2">
      <c r="A3706" s="158"/>
      <c r="D3706" s="138"/>
    </row>
    <row r="3707" spans="1:4" x14ac:dyDescent="0.2">
      <c r="A3707" s="158"/>
      <c r="D3707" s="138"/>
    </row>
    <row r="3708" spans="1:4" x14ac:dyDescent="0.2">
      <c r="A3708" s="158"/>
      <c r="D3708" s="138"/>
    </row>
    <row r="3709" spans="1:4" x14ac:dyDescent="0.2">
      <c r="A3709" s="158"/>
      <c r="D3709" s="138"/>
    </row>
    <row r="3710" spans="1:4" x14ac:dyDescent="0.2">
      <c r="A3710" s="158"/>
      <c r="D3710" s="138"/>
    </row>
    <row r="3711" spans="1:4" x14ac:dyDescent="0.2">
      <c r="A3711" s="158"/>
      <c r="D3711" s="138"/>
    </row>
    <row r="3712" spans="1:4" x14ac:dyDescent="0.2">
      <c r="A3712" s="158"/>
      <c r="D3712" s="138"/>
    </row>
    <row r="3713" spans="1:4" x14ac:dyDescent="0.2">
      <c r="A3713" s="158"/>
      <c r="D3713" s="138"/>
    </row>
    <row r="3714" spans="1:4" x14ac:dyDescent="0.2">
      <c r="A3714" s="158"/>
      <c r="D3714" s="138"/>
    </row>
    <row r="3715" spans="1:4" x14ac:dyDescent="0.2">
      <c r="A3715" s="158"/>
      <c r="D3715" s="138"/>
    </row>
    <row r="3716" spans="1:4" x14ac:dyDescent="0.2">
      <c r="A3716" s="158"/>
      <c r="D3716" s="138"/>
    </row>
    <row r="3717" spans="1:4" x14ac:dyDescent="0.2">
      <c r="A3717" s="158"/>
      <c r="D3717" s="138"/>
    </row>
    <row r="3718" spans="1:4" x14ac:dyDescent="0.2">
      <c r="A3718" s="158"/>
      <c r="D3718" s="138"/>
    </row>
    <row r="3719" spans="1:4" x14ac:dyDescent="0.2">
      <c r="A3719" s="158"/>
      <c r="D3719" s="138"/>
    </row>
    <row r="3720" spans="1:4" x14ac:dyDescent="0.2">
      <c r="A3720" s="158"/>
      <c r="D3720" s="138"/>
    </row>
    <row r="3721" spans="1:4" x14ac:dyDescent="0.2">
      <c r="A3721" s="158"/>
      <c r="D3721" s="138"/>
    </row>
    <row r="3722" spans="1:4" x14ac:dyDescent="0.2">
      <c r="A3722" s="158"/>
      <c r="D3722" s="138"/>
    </row>
    <row r="3723" spans="1:4" x14ac:dyDescent="0.2">
      <c r="A3723" s="158"/>
      <c r="D3723" s="138"/>
    </row>
    <row r="3724" spans="1:4" x14ac:dyDescent="0.2">
      <c r="A3724" s="158"/>
      <c r="D3724" s="138"/>
    </row>
    <row r="3725" spans="1:4" x14ac:dyDescent="0.2">
      <c r="A3725" s="158"/>
      <c r="D3725" s="138"/>
    </row>
    <row r="3726" spans="1:4" x14ac:dyDescent="0.2">
      <c r="A3726" s="158"/>
      <c r="D3726" s="138"/>
    </row>
    <row r="3727" spans="1:4" x14ac:dyDescent="0.2">
      <c r="A3727" s="158"/>
      <c r="D3727" s="138"/>
    </row>
    <row r="3728" spans="1:4" x14ac:dyDescent="0.2">
      <c r="A3728" s="158"/>
      <c r="D3728" s="138"/>
    </row>
    <row r="3729" spans="1:4" x14ac:dyDescent="0.2">
      <c r="A3729" s="158"/>
      <c r="D3729" s="138"/>
    </row>
    <row r="3730" spans="1:4" x14ac:dyDescent="0.2">
      <c r="A3730" s="158"/>
      <c r="D3730" s="138"/>
    </row>
    <row r="3731" spans="1:4" x14ac:dyDescent="0.2">
      <c r="A3731" s="158"/>
      <c r="D3731" s="138"/>
    </row>
    <row r="3732" spans="1:4" x14ac:dyDescent="0.2">
      <c r="A3732" s="158"/>
      <c r="D3732" s="138"/>
    </row>
    <row r="3733" spans="1:4" x14ac:dyDescent="0.2">
      <c r="A3733" s="158"/>
      <c r="D3733" s="138"/>
    </row>
    <row r="3734" spans="1:4" x14ac:dyDescent="0.2">
      <c r="A3734" s="158"/>
      <c r="D3734" s="138"/>
    </row>
    <row r="3735" spans="1:4" x14ac:dyDescent="0.2">
      <c r="A3735" s="158"/>
      <c r="D3735" s="138"/>
    </row>
    <row r="3736" spans="1:4" x14ac:dyDescent="0.2">
      <c r="A3736" s="158"/>
      <c r="D3736" s="138"/>
    </row>
    <row r="3737" spans="1:4" x14ac:dyDescent="0.2">
      <c r="A3737" s="158"/>
      <c r="D3737" s="138"/>
    </row>
    <row r="3738" spans="1:4" x14ac:dyDescent="0.2">
      <c r="A3738" s="158"/>
      <c r="D3738" s="138"/>
    </row>
    <row r="3739" spans="1:4" x14ac:dyDescent="0.2">
      <c r="A3739" s="158"/>
      <c r="D3739" s="138"/>
    </row>
    <row r="3740" spans="1:4" x14ac:dyDescent="0.2">
      <c r="A3740" s="158"/>
      <c r="D3740" s="138"/>
    </row>
    <row r="3741" spans="1:4" x14ac:dyDescent="0.2">
      <c r="A3741" s="158"/>
      <c r="D3741" s="138"/>
    </row>
    <row r="3742" spans="1:4" x14ac:dyDescent="0.2">
      <c r="A3742" s="158"/>
      <c r="D3742" s="138"/>
    </row>
    <row r="3743" spans="1:4" x14ac:dyDescent="0.2">
      <c r="A3743" s="158"/>
      <c r="D3743" s="138"/>
    </row>
    <row r="3744" spans="1:4" x14ac:dyDescent="0.2">
      <c r="A3744" s="158"/>
      <c r="D3744" s="138"/>
    </row>
    <row r="3745" spans="1:4" x14ac:dyDescent="0.2">
      <c r="A3745" s="158"/>
      <c r="D3745" s="138"/>
    </row>
    <row r="3746" spans="1:4" x14ac:dyDescent="0.2">
      <c r="A3746" s="158"/>
      <c r="D3746" s="138"/>
    </row>
    <row r="3747" spans="1:4" x14ac:dyDescent="0.2">
      <c r="A3747" s="158"/>
      <c r="D3747" s="138"/>
    </row>
    <row r="3748" spans="1:4" x14ac:dyDescent="0.2">
      <c r="A3748" s="158"/>
      <c r="D3748" s="138"/>
    </row>
    <row r="3749" spans="1:4" x14ac:dyDescent="0.2">
      <c r="A3749" s="158"/>
      <c r="D3749" s="138"/>
    </row>
    <row r="3750" spans="1:4" x14ac:dyDescent="0.2">
      <c r="A3750" s="158"/>
      <c r="D3750" s="138"/>
    </row>
    <row r="3751" spans="1:4" x14ac:dyDescent="0.2">
      <c r="A3751" s="158"/>
      <c r="D3751" s="138"/>
    </row>
    <row r="3752" spans="1:4" x14ac:dyDescent="0.2">
      <c r="A3752" s="158"/>
      <c r="D3752" s="138"/>
    </row>
    <row r="3753" spans="1:4" x14ac:dyDescent="0.2">
      <c r="A3753" s="158"/>
      <c r="D3753" s="138"/>
    </row>
    <row r="3754" spans="1:4" x14ac:dyDescent="0.2">
      <c r="A3754" s="158"/>
      <c r="D3754" s="138"/>
    </row>
    <row r="3755" spans="1:4" x14ac:dyDescent="0.2">
      <c r="A3755" s="158"/>
      <c r="D3755" s="138"/>
    </row>
    <row r="3756" spans="1:4" x14ac:dyDescent="0.2">
      <c r="A3756" s="158"/>
      <c r="D3756" s="138"/>
    </row>
    <row r="3757" spans="1:4" x14ac:dyDescent="0.2">
      <c r="A3757" s="158"/>
      <c r="D3757" s="138"/>
    </row>
    <row r="3758" spans="1:4" x14ac:dyDescent="0.2">
      <c r="A3758" s="158"/>
      <c r="D3758" s="138"/>
    </row>
    <row r="3759" spans="1:4" x14ac:dyDescent="0.2">
      <c r="A3759" s="158"/>
      <c r="D3759" s="138"/>
    </row>
    <row r="3760" spans="1:4" x14ac:dyDescent="0.2">
      <c r="A3760" s="158"/>
      <c r="D3760" s="138"/>
    </row>
    <row r="3761" spans="1:4" x14ac:dyDescent="0.2">
      <c r="A3761" s="158"/>
      <c r="D3761" s="138"/>
    </row>
    <row r="3762" spans="1:4" x14ac:dyDescent="0.2">
      <c r="A3762" s="158"/>
      <c r="D3762" s="138"/>
    </row>
    <row r="3763" spans="1:4" x14ac:dyDescent="0.2">
      <c r="A3763" s="158"/>
      <c r="D3763" s="138"/>
    </row>
    <row r="3764" spans="1:4" x14ac:dyDescent="0.2">
      <c r="A3764" s="158"/>
      <c r="D3764" s="138"/>
    </row>
    <row r="3765" spans="1:4" x14ac:dyDescent="0.2">
      <c r="A3765" s="158"/>
      <c r="D3765" s="138"/>
    </row>
    <row r="3766" spans="1:4" x14ac:dyDescent="0.2">
      <c r="A3766" s="158"/>
      <c r="D3766" s="138"/>
    </row>
    <row r="3767" spans="1:4" x14ac:dyDescent="0.2">
      <c r="A3767" s="158"/>
      <c r="D3767" s="138"/>
    </row>
    <row r="3768" spans="1:4" x14ac:dyDescent="0.2">
      <c r="A3768" s="158"/>
      <c r="D3768" s="138"/>
    </row>
    <row r="3769" spans="1:4" x14ac:dyDescent="0.2">
      <c r="A3769" s="158"/>
      <c r="D3769" s="138"/>
    </row>
    <row r="3770" spans="1:4" x14ac:dyDescent="0.2">
      <c r="A3770" s="158"/>
      <c r="D3770" s="138"/>
    </row>
    <row r="3771" spans="1:4" x14ac:dyDescent="0.2">
      <c r="A3771" s="158"/>
      <c r="D3771" s="138"/>
    </row>
    <row r="3772" spans="1:4" x14ac:dyDescent="0.2">
      <c r="A3772" s="158"/>
      <c r="D3772" s="138"/>
    </row>
    <row r="3773" spans="1:4" x14ac:dyDescent="0.2">
      <c r="A3773" s="158"/>
      <c r="D3773" s="138"/>
    </row>
    <row r="3774" spans="1:4" x14ac:dyDescent="0.2">
      <c r="A3774" s="158"/>
      <c r="D3774" s="138"/>
    </row>
    <row r="3775" spans="1:4" x14ac:dyDescent="0.2">
      <c r="A3775" s="158"/>
      <c r="D3775" s="138"/>
    </row>
    <row r="3776" spans="1:4" x14ac:dyDescent="0.2">
      <c r="A3776" s="158"/>
      <c r="D3776" s="138"/>
    </row>
    <row r="3777" spans="1:4" x14ac:dyDescent="0.2">
      <c r="A3777" s="158"/>
      <c r="D3777" s="138"/>
    </row>
    <row r="3778" spans="1:4" x14ac:dyDescent="0.2">
      <c r="A3778" s="158"/>
      <c r="D3778" s="138"/>
    </row>
    <row r="3779" spans="1:4" x14ac:dyDescent="0.2">
      <c r="A3779" s="158"/>
      <c r="D3779" s="138"/>
    </row>
    <row r="3780" spans="1:4" x14ac:dyDescent="0.2">
      <c r="A3780" s="158"/>
      <c r="D3780" s="138"/>
    </row>
    <row r="3781" spans="1:4" x14ac:dyDescent="0.2">
      <c r="A3781" s="158"/>
      <c r="D3781" s="138"/>
    </row>
    <row r="3782" spans="1:4" x14ac:dyDescent="0.2">
      <c r="A3782" s="158"/>
      <c r="D3782" s="138"/>
    </row>
    <row r="3783" spans="1:4" x14ac:dyDescent="0.2">
      <c r="A3783" s="158"/>
      <c r="D3783" s="138"/>
    </row>
    <row r="3784" spans="1:4" x14ac:dyDescent="0.2">
      <c r="A3784" s="158"/>
      <c r="D3784" s="138"/>
    </row>
    <row r="3785" spans="1:4" x14ac:dyDescent="0.2">
      <c r="A3785" s="158"/>
      <c r="D3785" s="138"/>
    </row>
    <row r="3786" spans="1:4" x14ac:dyDescent="0.2">
      <c r="A3786" s="158"/>
      <c r="D3786" s="138"/>
    </row>
    <row r="3787" spans="1:4" x14ac:dyDescent="0.2">
      <c r="A3787" s="158"/>
      <c r="D3787" s="138"/>
    </row>
    <row r="3788" spans="1:4" x14ac:dyDescent="0.2">
      <c r="A3788" s="158"/>
      <c r="D3788" s="138"/>
    </row>
    <row r="3789" spans="1:4" x14ac:dyDescent="0.2">
      <c r="A3789" s="158"/>
      <c r="D3789" s="138"/>
    </row>
    <row r="3790" spans="1:4" x14ac:dyDescent="0.2">
      <c r="A3790" s="158"/>
      <c r="D3790" s="138"/>
    </row>
    <row r="3791" spans="1:4" x14ac:dyDescent="0.2">
      <c r="A3791" s="158"/>
      <c r="D3791" s="138"/>
    </row>
    <row r="3792" spans="1:4" x14ac:dyDescent="0.2">
      <c r="A3792" s="158"/>
      <c r="D3792" s="138"/>
    </row>
    <row r="3793" spans="1:4" x14ac:dyDescent="0.2">
      <c r="A3793" s="158"/>
      <c r="D3793" s="138"/>
    </row>
    <row r="3794" spans="1:4" x14ac:dyDescent="0.2">
      <c r="A3794" s="158"/>
      <c r="D3794" s="138"/>
    </row>
    <row r="3795" spans="1:4" x14ac:dyDescent="0.2">
      <c r="A3795" s="158"/>
      <c r="D3795" s="138"/>
    </row>
    <row r="3796" spans="1:4" x14ac:dyDescent="0.2">
      <c r="A3796" s="158"/>
      <c r="D3796" s="138"/>
    </row>
    <row r="3797" spans="1:4" x14ac:dyDescent="0.2">
      <c r="A3797" s="158"/>
      <c r="D3797" s="138"/>
    </row>
    <row r="3798" spans="1:4" x14ac:dyDescent="0.2">
      <c r="A3798" s="158"/>
      <c r="D3798" s="138"/>
    </row>
    <row r="3799" spans="1:4" x14ac:dyDescent="0.2">
      <c r="A3799" s="158"/>
      <c r="D3799" s="138"/>
    </row>
    <row r="3800" spans="1:4" x14ac:dyDescent="0.2">
      <c r="A3800" s="158"/>
      <c r="D3800" s="138"/>
    </row>
    <row r="3801" spans="1:4" x14ac:dyDescent="0.2">
      <c r="A3801" s="158"/>
      <c r="D3801" s="138"/>
    </row>
    <row r="3802" spans="1:4" x14ac:dyDescent="0.2">
      <c r="A3802" s="158"/>
      <c r="D3802" s="138"/>
    </row>
    <row r="3803" spans="1:4" x14ac:dyDescent="0.2">
      <c r="A3803" s="158"/>
      <c r="D3803" s="138"/>
    </row>
    <row r="3804" spans="1:4" x14ac:dyDescent="0.2">
      <c r="A3804" s="158"/>
      <c r="D3804" s="138"/>
    </row>
    <row r="3805" spans="1:4" x14ac:dyDescent="0.2">
      <c r="A3805" s="158"/>
      <c r="D3805" s="138"/>
    </row>
    <row r="3806" spans="1:4" x14ac:dyDescent="0.2">
      <c r="A3806" s="158"/>
      <c r="D3806" s="138"/>
    </row>
    <row r="3807" spans="1:4" x14ac:dyDescent="0.2">
      <c r="A3807" s="158"/>
      <c r="D3807" s="138"/>
    </row>
    <row r="3808" spans="1:4" x14ac:dyDescent="0.2">
      <c r="A3808" s="158"/>
      <c r="D3808" s="138"/>
    </row>
    <row r="3809" spans="1:4" x14ac:dyDescent="0.2">
      <c r="A3809" s="158"/>
      <c r="D3809" s="138"/>
    </row>
    <row r="3810" spans="1:4" x14ac:dyDescent="0.2">
      <c r="A3810" s="158"/>
      <c r="D3810" s="138"/>
    </row>
    <row r="3811" spans="1:4" x14ac:dyDescent="0.2">
      <c r="A3811" s="158"/>
      <c r="D3811" s="138"/>
    </row>
    <row r="3812" spans="1:4" x14ac:dyDescent="0.2">
      <c r="A3812" s="158"/>
      <c r="D3812" s="138"/>
    </row>
    <row r="3813" spans="1:4" x14ac:dyDescent="0.2">
      <c r="A3813" s="158"/>
      <c r="D3813" s="138"/>
    </row>
    <row r="3814" spans="1:4" x14ac:dyDescent="0.2">
      <c r="A3814" s="158"/>
      <c r="D3814" s="138"/>
    </row>
    <row r="3815" spans="1:4" x14ac:dyDescent="0.2">
      <c r="A3815" s="158"/>
      <c r="D3815" s="138"/>
    </row>
    <row r="3816" spans="1:4" x14ac:dyDescent="0.2">
      <c r="A3816" s="158"/>
      <c r="D3816" s="138"/>
    </row>
    <row r="3817" spans="1:4" x14ac:dyDescent="0.2">
      <c r="A3817" s="158"/>
      <c r="D3817" s="138"/>
    </row>
    <row r="3818" spans="1:4" x14ac:dyDescent="0.2">
      <c r="A3818" s="158"/>
      <c r="D3818" s="138"/>
    </row>
    <row r="3819" spans="1:4" x14ac:dyDescent="0.2">
      <c r="A3819" s="158"/>
      <c r="D3819" s="138"/>
    </row>
    <row r="3820" spans="1:4" x14ac:dyDescent="0.2">
      <c r="A3820" s="158"/>
      <c r="D3820" s="138"/>
    </row>
    <row r="3821" spans="1:4" x14ac:dyDescent="0.2">
      <c r="A3821" s="158"/>
      <c r="D3821" s="138"/>
    </row>
    <row r="3822" spans="1:4" x14ac:dyDescent="0.2">
      <c r="A3822" s="158"/>
      <c r="D3822" s="138"/>
    </row>
    <row r="3823" spans="1:4" x14ac:dyDescent="0.2">
      <c r="A3823" s="158"/>
      <c r="D3823" s="138"/>
    </row>
    <row r="3824" spans="1:4" x14ac:dyDescent="0.2">
      <c r="A3824" s="158"/>
      <c r="D3824" s="138"/>
    </row>
    <row r="3825" spans="1:4" x14ac:dyDescent="0.2">
      <c r="A3825" s="158"/>
      <c r="D3825" s="138"/>
    </row>
    <row r="3826" spans="1:4" x14ac:dyDescent="0.2">
      <c r="A3826" s="158"/>
      <c r="D3826" s="138"/>
    </row>
    <row r="3827" spans="1:4" x14ac:dyDescent="0.2">
      <c r="A3827" s="158"/>
      <c r="D3827" s="138"/>
    </row>
    <row r="3828" spans="1:4" x14ac:dyDescent="0.2">
      <c r="A3828" s="158"/>
      <c r="D3828" s="138"/>
    </row>
    <row r="3829" spans="1:4" x14ac:dyDescent="0.2">
      <c r="A3829" s="158"/>
      <c r="D3829" s="138"/>
    </row>
    <row r="3830" spans="1:4" x14ac:dyDescent="0.2">
      <c r="A3830" s="158"/>
      <c r="D3830" s="138"/>
    </row>
    <row r="3831" spans="1:4" x14ac:dyDescent="0.2">
      <c r="A3831" s="158"/>
      <c r="D3831" s="138"/>
    </row>
    <row r="3832" spans="1:4" x14ac:dyDescent="0.2">
      <c r="A3832" s="158"/>
      <c r="D3832" s="138"/>
    </row>
    <row r="3833" spans="1:4" x14ac:dyDescent="0.2">
      <c r="A3833" s="158"/>
      <c r="D3833" s="138"/>
    </row>
    <row r="3834" spans="1:4" x14ac:dyDescent="0.2">
      <c r="A3834" s="158"/>
      <c r="D3834" s="138"/>
    </row>
    <row r="3835" spans="1:4" x14ac:dyDescent="0.2">
      <c r="A3835" s="158"/>
      <c r="D3835" s="138"/>
    </row>
    <row r="3836" spans="1:4" x14ac:dyDescent="0.2">
      <c r="A3836" s="158"/>
      <c r="D3836" s="138"/>
    </row>
    <row r="3837" spans="1:4" x14ac:dyDescent="0.2">
      <c r="A3837" s="158"/>
      <c r="D3837" s="138"/>
    </row>
    <row r="3838" spans="1:4" x14ac:dyDescent="0.2">
      <c r="A3838" s="158"/>
      <c r="D3838" s="138"/>
    </row>
    <row r="3839" spans="1:4" x14ac:dyDescent="0.2">
      <c r="A3839" s="158"/>
      <c r="D3839" s="138"/>
    </row>
    <row r="3840" spans="1:4" x14ac:dyDescent="0.2">
      <c r="A3840" s="158"/>
      <c r="D3840" s="138"/>
    </row>
    <row r="3841" spans="1:4" x14ac:dyDescent="0.2">
      <c r="A3841" s="158"/>
      <c r="D3841" s="138"/>
    </row>
    <row r="3842" spans="1:4" x14ac:dyDescent="0.2">
      <c r="A3842" s="158"/>
      <c r="D3842" s="138"/>
    </row>
    <row r="3843" spans="1:4" x14ac:dyDescent="0.2">
      <c r="A3843" s="158"/>
      <c r="D3843" s="138"/>
    </row>
    <row r="3844" spans="1:4" x14ac:dyDescent="0.2">
      <c r="A3844" s="158"/>
      <c r="D3844" s="138"/>
    </row>
    <row r="3845" spans="1:4" x14ac:dyDescent="0.2">
      <c r="A3845" s="158"/>
      <c r="D3845" s="138"/>
    </row>
    <row r="3846" spans="1:4" x14ac:dyDescent="0.2">
      <c r="A3846" s="158"/>
      <c r="D3846" s="138"/>
    </row>
    <row r="3847" spans="1:4" x14ac:dyDescent="0.2">
      <c r="A3847" s="158"/>
      <c r="D3847" s="138"/>
    </row>
    <row r="3848" spans="1:4" x14ac:dyDescent="0.2">
      <c r="A3848" s="158"/>
      <c r="D3848" s="138"/>
    </row>
    <row r="3849" spans="1:4" x14ac:dyDescent="0.2">
      <c r="A3849" s="158"/>
      <c r="D3849" s="138"/>
    </row>
    <row r="3850" spans="1:4" x14ac:dyDescent="0.2">
      <c r="A3850" s="158"/>
      <c r="D3850" s="138"/>
    </row>
    <row r="3851" spans="1:4" x14ac:dyDescent="0.2">
      <c r="A3851" s="158"/>
      <c r="D3851" s="138"/>
    </row>
    <row r="3852" spans="1:4" x14ac:dyDescent="0.2">
      <c r="A3852" s="158"/>
      <c r="D3852" s="138"/>
    </row>
    <row r="3853" spans="1:4" x14ac:dyDescent="0.2">
      <c r="A3853" s="158"/>
      <c r="D3853" s="138"/>
    </row>
    <row r="3854" spans="1:4" x14ac:dyDescent="0.2">
      <c r="A3854" s="158"/>
      <c r="D3854" s="138"/>
    </row>
    <row r="3855" spans="1:4" x14ac:dyDescent="0.2">
      <c r="A3855" s="158"/>
      <c r="D3855" s="138"/>
    </row>
    <row r="3856" spans="1:4" x14ac:dyDescent="0.2">
      <c r="A3856" s="158"/>
      <c r="D3856" s="138"/>
    </row>
    <row r="3857" spans="1:4" x14ac:dyDescent="0.2">
      <c r="A3857" s="158"/>
      <c r="D3857" s="138"/>
    </row>
    <row r="3858" spans="1:4" x14ac:dyDescent="0.2">
      <c r="A3858" s="158"/>
      <c r="D3858" s="138"/>
    </row>
    <row r="3859" spans="1:4" x14ac:dyDescent="0.2">
      <c r="A3859" s="158"/>
      <c r="D3859" s="138"/>
    </row>
    <row r="3860" spans="1:4" x14ac:dyDescent="0.2">
      <c r="A3860" s="158"/>
      <c r="D3860" s="138"/>
    </row>
    <row r="3861" spans="1:4" x14ac:dyDescent="0.2">
      <c r="A3861" s="158"/>
      <c r="D3861" s="138"/>
    </row>
    <row r="3862" spans="1:4" x14ac:dyDescent="0.2">
      <c r="A3862" s="158"/>
      <c r="D3862" s="138"/>
    </row>
    <row r="3863" spans="1:4" x14ac:dyDescent="0.2">
      <c r="A3863" s="158"/>
      <c r="D3863" s="138"/>
    </row>
    <row r="3864" spans="1:4" x14ac:dyDescent="0.2">
      <c r="A3864" s="158"/>
      <c r="D3864" s="138"/>
    </row>
    <row r="3865" spans="1:4" x14ac:dyDescent="0.2">
      <c r="A3865" s="158"/>
      <c r="D3865" s="138"/>
    </row>
    <row r="3866" spans="1:4" x14ac:dyDescent="0.2">
      <c r="A3866" s="158"/>
      <c r="D3866" s="138"/>
    </row>
    <row r="3867" spans="1:4" x14ac:dyDescent="0.2">
      <c r="A3867" s="158"/>
      <c r="D3867" s="138"/>
    </row>
    <row r="3868" spans="1:4" x14ac:dyDescent="0.2">
      <c r="A3868" s="158"/>
      <c r="D3868" s="138"/>
    </row>
    <row r="3869" spans="1:4" x14ac:dyDescent="0.2">
      <c r="A3869" s="158"/>
      <c r="D3869" s="138"/>
    </row>
    <row r="3870" spans="1:4" x14ac:dyDescent="0.2">
      <c r="A3870" s="158"/>
      <c r="D3870" s="138"/>
    </row>
    <row r="3871" spans="1:4" x14ac:dyDescent="0.2">
      <c r="A3871" s="158"/>
      <c r="D3871" s="138"/>
    </row>
    <row r="3872" spans="1:4" x14ac:dyDescent="0.2">
      <c r="A3872" s="158"/>
      <c r="D3872" s="138"/>
    </row>
    <row r="3873" spans="1:4" x14ac:dyDescent="0.2">
      <c r="A3873" s="158"/>
      <c r="D3873" s="138"/>
    </row>
    <row r="3874" spans="1:4" x14ac:dyDescent="0.2">
      <c r="A3874" s="158"/>
      <c r="D3874" s="138"/>
    </row>
    <row r="3875" spans="1:4" x14ac:dyDescent="0.2">
      <c r="A3875" s="158"/>
      <c r="D3875" s="138"/>
    </row>
    <row r="3876" spans="1:4" x14ac:dyDescent="0.2">
      <c r="A3876" s="158"/>
      <c r="D3876" s="138"/>
    </row>
    <row r="3877" spans="1:4" x14ac:dyDescent="0.2">
      <c r="A3877" s="158"/>
      <c r="D3877" s="138"/>
    </row>
    <row r="3878" spans="1:4" x14ac:dyDescent="0.2">
      <c r="A3878" s="158"/>
      <c r="D3878" s="138"/>
    </row>
    <row r="3879" spans="1:4" x14ac:dyDescent="0.2">
      <c r="A3879" s="158"/>
      <c r="D3879" s="138"/>
    </row>
    <row r="3880" spans="1:4" x14ac:dyDescent="0.2">
      <c r="A3880" s="158"/>
      <c r="D3880" s="138"/>
    </row>
    <row r="3881" spans="1:4" x14ac:dyDescent="0.2">
      <c r="A3881" s="158"/>
      <c r="D3881" s="138"/>
    </row>
    <row r="3882" spans="1:4" x14ac:dyDescent="0.2">
      <c r="A3882" s="158"/>
      <c r="D3882" s="138"/>
    </row>
    <row r="3883" spans="1:4" x14ac:dyDescent="0.2">
      <c r="A3883" s="158"/>
      <c r="D3883" s="138"/>
    </row>
    <row r="3884" spans="1:4" x14ac:dyDescent="0.2">
      <c r="A3884" s="158"/>
      <c r="D3884" s="138"/>
    </row>
    <row r="3885" spans="1:4" x14ac:dyDescent="0.2">
      <c r="A3885" s="158"/>
      <c r="D3885" s="138"/>
    </row>
    <row r="3886" spans="1:4" x14ac:dyDescent="0.2">
      <c r="A3886" s="158"/>
      <c r="D3886" s="138"/>
    </row>
    <row r="3887" spans="1:4" x14ac:dyDescent="0.2">
      <c r="A3887" s="158"/>
      <c r="D3887" s="138"/>
    </row>
    <row r="3888" spans="1:4" x14ac:dyDescent="0.2">
      <c r="A3888" s="158"/>
      <c r="D3888" s="138"/>
    </row>
    <row r="3889" spans="1:4" x14ac:dyDescent="0.2">
      <c r="A3889" s="158"/>
      <c r="D3889" s="138"/>
    </row>
    <row r="3890" spans="1:4" x14ac:dyDescent="0.2">
      <c r="A3890" s="158"/>
      <c r="D3890" s="138"/>
    </row>
    <row r="3891" spans="1:4" x14ac:dyDescent="0.2">
      <c r="A3891" s="158"/>
      <c r="D3891" s="138"/>
    </row>
    <row r="3892" spans="1:4" x14ac:dyDescent="0.2">
      <c r="A3892" s="158"/>
      <c r="D3892" s="138"/>
    </row>
    <row r="3893" spans="1:4" x14ac:dyDescent="0.2">
      <c r="A3893" s="158"/>
      <c r="D3893" s="138"/>
    </row>
    <row r="3894" spans="1:4" x14ac:dyDescent="0.2">
      <c r="A3894" s="158"/>
      <c r="D3894" s="138"/>
    </row>
    <row r="3895" spans="1:4" x14ac:dyDescent="0.2">
      <c r="A3895" s="158"/>
      <c r="D3895" s="138"/>
    </row>
    <row r="3896" spans="1:4" x14ac:dyDescent="0.2">
      <c r="A3896" s="158"/>
      <c r="D3896" s="138"/>
    </row>
    <row r="3897" spans="1:4" x14ac:dyDescent="0.2">
      <c r="A3897" s="158"/>
      <c r="D3897" s="138"/>
    </row>
    <row r="3898" spans="1:4" x14ac:dyDescent="0.2">
      <c r="A3898" s="158"/>
      <c r="D3898" s="138"/>
    </row>
    <row r="3899" spans="1:4" x14ac:dyDescent="0.2">
      <c r="A3899" s="158"/>
      <c r="D3899" s="138"/>
    </row>
    <row r="3900" spans="1:4" x14ac:dyDescent="0.2">
      <c r="A3900" s="158"/>
      <c r="D3900" s="138"/>
    </row>
    <row r="3901" spans="1:4" x14ac:dyDescent="0.2">
      <c r="A3901" s="158"/>
      <c r="D3901" s="138"/>
    </row>
    <row r="3902" spans="1:4" x14ac:dyDescent="0.2">
      <c r="A3902" s="158"/>
      <c r="D3902" s="138"/>
    </row>
    <row r="3903" spans="1:4" x14ac:dyDescent="0.2">
      <c r="A3903" s="158"/>
      <c r="D3903" s="138"/>
    </row>
    <row r="3904" spans="1:4" x14ac:dyDescent="0.2">
      <c r="A3904" s="158"/>
      <c r="D3904" s="138"/>
    </row>
    <row r="3905" spans="1:4" x14ac:dyDescent="0.2">
      <c r="A3905" s="158"/>
      <c r="D3905" s="138"/>
    </row>
    <row r="3906" spans="1:4" x14ac:dyDescent="0.2">
      <c r="A3906" s="158"/>
      <c r="D3906" s="138"/>
    </row>
    <row r="3907" spans="1:4" x14ac:dyDescent="0.2">
      <c r="A3907" s="158"/>
      <c r="D3907" s="138"/>
    </row>
    <row r="3908" spans="1:4" x14ac:dyDescent="0.2">
      <c r="A3908" s="158"/>
      <c r="D3908" s="138"/>
    </row>
    <row r="3909" spans="1:4" x14ac:dyDescent="0.2">
      <c r="A3909" s="158"/>
      <c r="D3909" s="138"/>
    </row>
    <row r="3910" spans="1:4" x14ac:dyDescent="0.2">
      <c r="A3910" s="158"/>
      <c r="D3910" s="138"/>
    </row>
    <row r="3911" spans="1:4" x14ac:dyDescent="0.2">
      <c r="A3911" s="158"/>
      <c r="D3911" s="138"/>
    </row>
    <row r="3912" spans="1:4" x14ac:dyDescent="0.2">
      <c r="A3912" s="158"/>
      <c r="D3912" s="138"/>
    </row>
    <row r="3913" spans="1:4" x14ac:dyDescent="0.2">
      <c r="A3913" s="158"/>
      <c r="D3913" s="138"/>
    </row>
    <row r="3914" spans="1:4" x14ac:dyDescent="0.2">
      <c r="A3914" s="158"/>
      <c r="D3914" s="138"/>
    </row>
    <row r="3915" spans="1:4" x14ac:dyDescent="0.2">
      <c r="A3915" s="158"/>
      <c r="D3915" s="138"/>
    </row>
    <row r="3916" spans="1:4" x14ac:dyDescent="0.2">
      <c r="A3916" s="158"/>
      <c r="D3916" s="138"/>
    </row>
    <row r="3917" spans="1:4" x14ac:dyDescent="0.2">
      <c r="A3917" s="158"/>
      <c r="D3917" s="138"/>
    </row>
    <row r="3918" spans="1:4" x14ac:dyDescent="0.2">
      <c r="A3918" s="158"/>
      <c r="D3918" s="138"/>
    </row>
    <row r="3919" spans="1:4" x14ac:dyDescent="0.2">
      <c r="A3919" s="158"/>
      <c r="D3919" s="138"/>
    </row>
    <row r="3920" spans="1:4" x14ac:dyDescent="0.2">
      <c r="A3920" s="158"/>
      <c r="D3920" s="138"/>
    </row>
    <row r="3921" spans="1:4" x14ac:dyDescent="0.2">
      <c r="A3921" s="158"/>
      <c r="D3921" s="138"/>
    </row>
    <row r="3922" spans="1:4" x14ac:dyDescent="0.2">
      <c r="A3922" s="158"/>
      <c r="D3922" s="138"/>
    </row>
    <row r="3923" spans="1:4" x14ac:dyDescent="0.2">
      <c r="A3923" s="158"/>
      <c r="D3923" s="138"/>
    </row>
    <row r="3924" spans="1:4" x14ac:dyDescent="0.2">
      <c r="A3924" s="158"/>
      <c r="D3924" s="138"/>
    </row>
    <row r="3925" spans="1:4" x14ac:dyDescent="0.2">
      <c r="A3925" s="158"/>
      <c r="D3925" s="138"/>
    </row>
    <row r="3926" spans="1:4" x14ac:dyDescent="0.2">
      <c r="A3926" s="158"/>
      <c r="D3926" s="138"/>
    </row>
    <row r="3927" spans="1:4" x14ac:dyDescent="0.2">
      <c r="A3927" s="158"/>
      <c r="D3927" s="138"/>
    </row>
    <row r="3928" spans="1:4" x14ac:dyDescent="0.2">
      <c r="A3928" s="158"/>
      <c r="D3928" s="138"/>
    </row>
    <row r="3929" spans="1:4" x14ac:dyDescent="0.2">
      <c r="A3929" s="158"/>
      <c r="D3929" s="138"/>
    </row>
    <row r="3930" spans="1:4" x14ac:dyDescent="0.2">
      <c r="A3930" s="158"/>
      <c r="D3930" s="138"/>
    </row>
    <row r="3931" spans="1:4" x14ac:dyDescent="0.2">
      <c r="A3931" s="158"/>
      <c r="D3931" s="138"/>
    </row>
    <row r="3932" spans="1:4" x14ac:dyDescent="0.2">
      <c r="A3932" s="158"/>
      <c r="D3932" s="138"/>
    </row>
    <row r="3933" spans="1:4" x14ac:dyDescent="0.2">
      <c r="A3933" s="158"/>
      <c r="D3933" s="138"/>
    </row>
    <row r="3934" spans="1:4" x14ac:dyDescent="0.2">
      <c r="A3934" s="158"/>
      <c r="D3934" s="138"/>
    </row>
    <row r="3935" spans="1:4" x14ac:dyDescent="0.2">
      <c r="A3935" s="158"/>
      <c r="D3935" s="138"/>
    </row>
    <row r="3936" spans="1:4" x14ac:dyDescent="0.2">
      <c r="A3936" s="158"/>
      <c r="D3936" s="138"/>
    </row>
    <row r="3937" spans="1:4" x14ac:dyDescent="0.2">
      <c r="A3937" s="158"/>
      <c r="D3937" s="138"/>
    </row>
    <row r="3938" spans="1:4" x14ac:dyDescent="0.2">
      <c r="A3938" s="158"/>
      <c r="D3938" s="138"/>
    </row>
    <row r="3939" spans="1:4" x14ac:dyDescent="0.2">
      <c r="A3939" s="158"/>
      <c r="D3939" s="138"/>
    </row>
    <row r="3940" spans="1:4" x14ac:dyDescent="0.2">
      <c r="A3940" s="158"/>
      <c r="D3940" s="138"/>
    </row>
    <row r="3941" spans="1:4" x14ac:dyDescent="0.2">
      <c r="A3941" s="158"/>
      <c r="D3941" s="138"/>
    </row>
    <row r="3942" spans="1:4" x14ac:dyDescent="0.2">
      <c r="A3942" s="158"/>
      <c r="D3942" s="138"/>
    </row>
    <row r="3943" spans="1:4" x14ac:dyDescent="0.2">
      <c r="A3943" s="158"/>
      <c r="D3943" s="138"/>
    </row>
    <row r="3944" spans="1:4" x14ac:dyDescent="0.2">
      <c r="A3944" s="158"/>
      <c r="D3944" s="138"/>
    </row>
    <row r="3945" spans="1:4" x14ac:dyDescent="0.2">
      <c r="A3945" s="158"/>
      <c r="D3945" s="138"/>
    </row>
    <row r="3946" spans="1:4" x14ac:dyDescent="0.2">
      <c r="A3946" s="158"/>
      <c r="D3946" s="138"/>
    </row>
    <row r="3947" spans="1:4" x14ac:dyDescent="0.2">
      <c r="A3947" s="158"/>
      <c r="D3947" s="138"/>
    </row>
    <row r="3948" spans="1:4" x14ac:dyDescent="0.2">
      <c r="A3948" s="158"/>
      <c r="D3948" s="138"/>
    </row>
    <row r="3949" spans="1:4" x14ac:dyDescent="0.2">
      <c r="A3949" s="158"/>
      <c r="D3949" s="138"/>
    </row>
    <row r="3950" spans="1:4" x14ac:dyDescent="0.2">
      <c r="A3950" s="158"/>
      <c r="D3950" s="138"/>
    </row>
    <row r="3951" spans="1:4" x14ac:dyDescent="0.2">
      <c r="A3951" s="158"/>
      <c r="D3951" s="138"/>
    </row>
    <row r="3952" spans="1:4" x14ac:dyDescent="0.2">
      <c r="A3952" s="158"/>
      <c r="D3952" s="138"/>
    </row>
    <row r="3953" spans="1:4" x14ac:dyDescent="0.2">
      <c r="A3953" s="158"/>
      <c r="D3953" s="138"/>
    </row>
    <row r="3954" spans="1:4" x14ac:dyDescent="0.2">
      <c r="A3954" s="158"/>
      <c r="D3954" s="138"/>
    </row>
    <row r="3955" spans="1:4" x14ac:dyDescent="0.2">
      <c r="A3955" s="158"/>
      <c r="D3955" s="138"/>
    </row>
    <row r="3956" spans="1:4" x14ac:dyDescent="0.2">
      <c r="A3956" s="158"/>
      <c r="D3956" s="138"/>
    </row>
    <row r="3957" spans="1:4" x14ac:dyDescent="0.2">
      <c r="A3957" s="158"/>
      <c r="D3957" s="138"/>
    </row>
    <row r="3958" spans="1:4" x14ac:dyDescent="0.2">
      <c r="A3958" s="158"/>
      <c r="D3958" s="138"/>
    </row>
    <row r="3959" spans="1:4" x14ac:dyDescent="0.2">
      <c r="A3959" s="158"/>
      <c r="D3959" s="138"/>
    </row>
    <row r="3960" spans="1:4" x14ac:dyDescent="0.2">
      <c r="A3960" s="158"/>
      <c r="D3960" s="138"/>
    </row>
    <row r="3961" spans="1:4" x14ac:dyDescent="0.2">
      <c r="A3961" s="158"/>
      <c r="D3961" s="138"/>
    </row>
    <row r="3962" spans="1:4" x14ac:dyDescent="0.2">
      <c r="A3962" s="158"/>
      <c r="D3962" s="138"/>
    </row>
    <row r="3963" spans="1:4" x14ac:dyDescent="0.2">
      <c r="A3963" s="158"/>
      <c r="D3963" s="138"/>
    </row>
    <row r="3964" spans="1:4" x14ac:dyDescent="0.2">
      <c r="A3964" s="158"/>
      <c r="D3964" s="138"/>
    </row>
    <row r="3965" spans="1:4" x14ac:dyDescent="0.2">
      <c r="A3965" s="158"/>
      <c r="D3965" s="138"/>
    </row>
    <row r="3966" spans="1:4" x14ac:dyDescent="0.2">
      <c r="A3966" s="158"/>
      <c r="D3966" s="138"/>
    </row>
    <row r="3967" spans="1:4" x14ac:dyDescent="0.2">
      <c r="A3967" s="158"/>
      <c r="D3967" s="138"/>
    </row>
    <row r="3968" spans="1:4" x14ac:dyDescent="0.2">
      <c r="A3968" s="158"/>
      <c r="D3968" s="138"/>
    </row>
    <row r="3969" spans="1:4" x14ac:dyDescent="0.2">
      <c r="A3969" s="158"/>
      <c r="D3969" s="138"/>
    </row>
    <row r="3970" spans="1:4" x14ac:dyDescent="0.2">
      <c r="A3970" s="158"/>
      <c r="D3970" s="138"/>
    </row>
    <row r="3971" spans="1:4" x14ac:dyDescent="0.2">
      <c r="A3971" s="158"/>
      <c r="D3971" s="138"/>
    </row>
    <row r="3972" spans="1:4" x14ac:dyDescent="0.2">
      <c r="A3972" s="158"/>
      <c r="D3972" s="138"/>
    </row>
    <row r="3973" spans="1:4" x14ac:dyDescent="0.2">
      <c r="A3973" s="158"/>
      <c r="D3973" s="138"/>
    </row>
    <row r="3974" spans="1:4" x14ac:dyDescent="0.2">
      <c r="A3974" s="158"/>
      <c r="D3974" s="138"/>
    </row>
    <row r="3975" spans="1:4" x14ac:dyDescent="0.2">
      <c r="A3975" s="158"/>
      <c r="D3975" s="138"/>
    </row>
    <row r="3976" spans="1:4" x14ac:dyDescent="0.2">
      <c r="A3976" s="158"/>
      <c r="D3976" s="138"/>
    </row>
    <row r="3977" spans="1:4" x14ac:dyDescent="0.2">
      <c r="A3977" s="158"/>
      <c r="D3977" s="138"/>
    </row>
    <row r="3978" spans="1:4" x14ac:dyDescent="0.2">
      <c r="A3978" s="158"/>
      <c r="D3978" s="138"/>
    </row>
    <row r="3979" spans="1:4" x14ac:dyDescent="0.2">
      <c r="A3979" s="158"/>
      <c r="D3979" s="138"/>
    </row>
    <row r="3980" spans="1:4" x14ac:dyDescent="0.2">
      <c r="A3980" s="158"/>
      <c r="D3980" s="138"/>
    </row>
    <row r="3981" spans="1:4" x14ac:dyDescent="0.2">
      <c r="A3981" s="158"/>
      <c r="D3981" s="138"/>
    </row>
    <row r="3982" spans="1:4" x14ac:dyDescent="0.2">
      <c r="A3982" s="158"/>
      <c r="D3982" s="138"/>
    </row>
    <row r="3983" spans="1:4" x14ac:dyDescent="0.2">
      <c r="A3983" s="158"/>
      <c r="D3983" s="138"/>
    </row>
    <row r="3984" spans="1:4" x14ac:dyDescent="0.2">
      <c r="A3984" s="158"/>
      <c r="D3984" s="138"/>
    </row>
    <row r="3985" spans="1:4" x14ac:dyDescent="0.2">
      <c r="A3985" s="158"/>
      <c r="D3985" s="138"/>
    </row>
    <row r="3986" spans="1:4" x14ac:dyDescent="0.2">
      <c r="A3986" s="158"/>
      <c r="D3986" s="138"/>
    </row>
    <row r="3987" spans="1:4" x14ac:dyDescent="0.2">
      <c r="A3987" s="158"/>
      <c r="D3987" s="138"/>
    </row>
    <row r="3988" spans="1:4" x14ac:dyDescent="0.2">
      <c r="A3988" s="158"/>
      <c r="D3988" s="138"/>
    </row>
    <row r="3989" spans="1:4" x14ac:dyDescent="0.2">
      <c r="A3989" s="158"/>
      <c r="D3989" s="138"/>
    </row>
    <row r="3990" spans="1:4" x14ac:dyDescent="0.2">
      <c r="A3990" s="158"/>
      <c r="D3990" s="138"/>
    </row>
    <row r="3991" spans="1:4" x14ac:dyDescent="0.2">
      <c r="A3991" s="158"/>
      <c r="D3991" s="138"/>
    </row>
    <row r="3992" spans="1:4" x14ac:dyDescent="0.2">
      <c r="A3992" s="158"/>
      <c r="D3992" s="138"/>
    </row>
    <row r="3993" spans="1:4" x14ac:dyDescent="0.2">
      <c r="A3993" s="158"/>
      <c r="D3993" s="138"/>
    </row>
    <row r="3994" spans="1:4" x14ac:dyDescent="0.2">
      <c r="A3994" s="158"/>
      <c r="D3994" s="138"/>
    </row>
    <row r="3995" spans="1:4" x14ac:dyDescent="0.2">
      <c r="A3995" s="158"/>
      <c r="D3995" s="138"/>
    </row>
    <row r="3996" spans="1:4" x14ac:dyDescent="0.2">
      <c r="A3996" s="158"/>
      <c r="D3996" s="138"/>
    </row>
    <row r="3997" spans="1:4" x14ac:dyDescent="0.2">
      <c r="A3997" s="158"/>
      <c r="D3997" s="138"/>
    </row>
    <row r="3998" spans="1:4" x14ac:dyDescent="0.2">
      <c r="A3998" s="158"/>
      <c r="D3998" s="138"/>
    </row>
    <row r="3999" spans="1:4" x14ac:dyDescent="0.2">
      <c r="A3999" s="158"/>
      <c r="D3999" s="138"/>
    </row>
    <row r="4000" spans="1:4" x14ac:dyDescent="0.2">
      <c r="A4000" s="158"/>
      <c r="D4000" s="138"/>
    </row>
    <row r="4001" spans="1:4" x14ac:dyDescent="0.2">
      <c r="A4001" s="158"/>
      <c r="D4001" s="138"/>
    </row>
    <row r="4002" spans="1:4" x14ac:dyDescent="0.2">
      <c r="A4002" s="158"/>
      <c r="D4002" s="138"/>
    </row>
    <row r="4003" spans="1:4" x14ac:dyDescent="0.2">
      <c r="A4003" s="158"/>
      <c r="D4003" s="138"/>
    </row>
    <row r="4004" spans="1:4" x14ac:dyDescent="0.2">
      <c r="A4004" s="158"/>
      <c r="D4004" s="138"/>
    </row>
    <row r="4005" spans="1:4" x14ac:dyDescent="0.2">
      <c r="A4005" s="158"/>
      <c r="D4005" s="138"/>
    </row>
    <row r="4006" spans="1:4" x14ac:dyDescent="0.2">
      <c r="A4006" s="158"/>
      <c r="D4006" s="138"/>
    </row>
    <row r="4007" spans="1:4" x14ac:dyDescent="0.2">
      <c r="A4007" s="158"/>
      <c r="D4007" s="138"/>
    </row>
    <row r="4008" spans="1:4" x14ac:dyDescent="0.2">
      <c r="A4008" s="158"/>
      <c r="D4008" s="138"/>
    </row>
    <row r="4009" spans="1:4" x14ac:dyDescent="0.2">
      <c r="A4009" s="158"/>
      <c r="D4009" s="138"/>
    </row>
    <row r="4010" spans="1:4" x14ac:dyDescent="0.2">
      <c r="A4010" s="158"/>
      <c r="D4010" s="138"/>
    </row>
    <row r="4011" spans="1:4" x14ac:dyDescent="0.2">
      <c r="A4011" s="158"/>
      <c r="D4011" s="138"/>
    </row>
    <row r="4012" spans="1:4" x14ac:dyDescent="0.2">
      <c r="A4012" s="158"/>
      <c r="D4012" s="138"/>
    </row>
    <row r="4013" spans="1:4" x14ac:dyDescent="0.2">
      <c r="A4013" s="158"/>
      <c r="D4013" s="138"/>
    </row>
    <row r="4014" spans="1:4" x14ac:dyDescent="0.2">
      <c r="A4014" s="158"/>
      <c r="D4014" s="138"/>
    </row>
    <row r="4015" spans="1:4" x14ac:dyDescent="0.2">
      <c r="A4015" s="158"/>
      <c r="D4015" s="138"/>
    </row>
    <row r="4016" spans="1:4" x14ac:dyDescent="0.2">
      <c r="A4016" s="158"/>
      <c r="D4016" s="138"/>
    </row>
    <row r="4017" spans="1:4" x14ac:dyDescent="0.2">
      <c r="A4017" s="158"/>
      <c r="D4017" s="138"/>
    </row>
    <row r="4018" spans="1:4" x14ac:dyDescent="0.2">
      <c r="A4018" s="158"/>
      <c r="D4018" s="138"/>
    </row>
    <row r="4019" spans="1:4" x14ac:dyDescent="0.2">
      <c r="A4019" s="158"/>
      <c r="D4019" s="138"/>
    </row>
    <row r="4020" spans="1:4" x14ac:dyDescent="0.2">
      <c r="A4020" s="158"/>
      <c r="D4020" s="138"/>
    </row>
    <row r="4021" spans="1:4" x14ac:dyDescent="0.2">
      <c r="A4021" s="158"/>
      <c r="D4021" s="138"/>
    </row>
    <row r="4022" spans="1:4" x14ac:dyDescent="0.2">
      <c r="A4022" s="158"/>
      <c r="D4022" s="138"/>
    </row>
    <row r="4023" spans="1:4" x14ac:dyDescent="0.2">
      <c r="A4023" s="158"/>
      <c r="D4023" s="138"/>
    </row>
    <row r="4024" spans="1:4" x14ac:dyDescent="0.2">
      <c r="A4024" s="158"/>
      <c r="D4024" s="138"/>
    </row>
    <row r="4025" spans="1:4" x14ac:dyDescent="0.2">
      <c r="A4025" s="158"/>
      <c r="D4025" s="138"/>
    </row>
    <row r="4026" spans="1:4" x14ac:dyDescent="0.2">
      <c r="A4026" s="158"/>
      <c r="D4026" s="138"/>
    </row>
    <row r="4027" spans="1:4" x14ac:dyDescent="0.2">
      <c r="A4027" s="158"/>
      <c r="D4027" s="138"/>
    </row>
    <row r="4028" spans="1:4" x14ac:dyDescent="0.2">
      <c r="A4028" s="158"/>
      <c r="D4028" s="138"/>
    </row>
    <row r="4029" spans="1:4" x14ac:dyDescent="0.2">
      <c r="A4029" s="158"/>
      <c r="D4029" s="138"/>
    </row>
    <row r="4030" spans="1:4" x14ac:dyDescent="0.2">
      <c r="A4030" s="158"/>
      <c r="D4030" s="138"/>
    </row>
    <row r="4031" spans="1:4" x14ac:dyDescent="0.2">
      <c r="A4031" s="158"/>
      <c r="D4031" s="138"/>
    </row>
    <row r="4032" spans="1:4" x14ac:dyDescent="0.2">
      <c r="A4032" s="158"/>
      <c r="D4032" s="138"/>
    </row>
    <row r="4033" spans="1:4" x14ac:dyDescent="0.2">
      <c r="A4033" s="158"/>
      <c r="D4033" s="138"/>
    </row>
    <row r="4034" spans="1:4" x14ac:dyDescent="0.2">
      <c r="A4034" s="158"/>
      <c r="D4034" s="138"/>
    </row>
    <row r="4035" spans="1:4" x14ac:dyDescent="0.2">
      <c r="A4035" s="158"/>
      <c r="D4035" s="138"/>
    </row>
    <row r="4036" spans="1:4" x14ac:dyDescent="0.2">
      <c r="A4036" s="158"/>
      <c r="D4036" s="138"/>
    </row>
    <row r="4037" spans="1:4" x14ac:dyDescent="0.2">
      <c r="A4037" s="158"/>
      <c r="D4037" s="138"/>
    </row>
    <row r="4038" spans="1:4" x14ac:dyDescent="0.2">
      <c r="A4038" s="158"/>
      <c r="D4038" s="138"/>
    </row>
    <row r="4039" spans="1:4" x14ac:dyDescent="0.2">
      <c r="A4039" s="158"/>
      <c r="D4039" s="138"/>
    </row>
    <row r="4040" spans="1:4" x14ac:dyDescent="0.2">
      <c r="A4040" s="158"/>
      <c r="D4040" s="138"/>
    </row>
    <row r="4041" spans="1:4" x14ac:dyDescent="0.2">
      <c r="A4041" s="158"/>
      <c r="D4041" s="138"/>
    </row>
    <row r="4042" spans="1:4" x14ac:dyDescent="0.2">
      <c r="A4042" s="158"/>
      <c r="D4042" s="138"/>
    </row>
    <row r="4043" spans="1:4" x14ac:dyDescent="0.2">
      <c r="A4043" s="158"/>
      <c r="D4043" s="138"/>
    </row>
    <row r="4044" spans="1:4" x14ac:dyDescent="0.2">
      <c r="A4044" s="158"/>
      <c r="D4044" s="138"/>
    </row>
    <row r="4045" spans="1:4" x14ac:dyDescent="0.2">
      <c r="A4045" s="158"/>
      <c r="D4045" s="138"/>
    </row>
    <row r="4046" spans="1:4" x14ac:dyDescent="0.2">
      <c r="A4046" s="158"/>
      <c r="D4046" s="138"/>
    </row>
    <row r="4047" spans="1:4" x14ac:dyDescent="0.2">
      <c r="A4047" s="158"/>
      <c r="D4047" s="138"/>
    </row>
    <row r="4048" spans="1:4" x14ac:dyDescent="0.2">
      <c r="A4048" s="158"/>
      <c r="D4048" s="138"/>
    </row>
    <row r="4049" spans="1:4" x14ac:dyDescent="0.2">
      <c r="A4049" s="158"/>
      <c r="D4049" s="138"/>
    </row>
    <row r="4050" spans="1:4" x14ac:dyDescent="0.2">
      <c r="A4050" s="158"/>
      <c r="D4050" s="138"/>
    </row>
    <row r="4051" spans="1:4" x14ac:dyDescent="0.2">
      <c r="A4051" s="158"/>
      <c r="D4051" s="138"/>
    </row>
    <row r="4052" spans="1:4" x14ac:dyDescent="0.2">
      <c r="A4052" s="158"/>
      <c r="D4052" s="138"/>
    </row>
    <row r="4053" spans="1:4" x14ac:dyDescent="0.2">
      <c r="A4053" s="158"/>
      <c r="D4053" s="138"/>
    </row>
    <row r="4054" spans="1:4" x14ac:dyDescent="0.2">
      <c r="A4054" s="158"/>
      <c r="D4054" s="138"/>
    </row>
    <row r="4055" spans="1:4" x14ac:dyDescent="0.2">
      <c r="A4055" s="158"/>
      <c r="D4055" s="138"/>
    </row>
    <row r="4056" spans="1:4" x14ac:dyDescent="0.2">
      <c r="A4056" s="158"/>
      <c r="D4056" s="138"/>
    </row>
    <row r="4057" spans="1:4" x14ac:dyDescent="0.2">
      <c r="A4057" s="158"/>
      <c r="D4057" s="138"/>
    </row>
    <row r="4058" spans="1:4" x14ac:dyDescent="0.2">
      <c r="A4058" s="158"/>
      <c r="D4058" s="138"/>
    </row>
    <row r="4059" spans="1:4" x14ac:dyDescent="0.2">
      <c r="A4059" s="158"/>
      <c r="D4059" s="138"/>
    </row>
    <row r="4060" spans="1:4" x14ac:dyDescent="0.2">
      <c r="A4060" s="158"/>
      <c r="D4060" s="138"/>
    </row>
    <row r="4061" spans="1:4" x14ac:dyDescent="0.2">
      <c r="A4061" s="158"/>
      <c r="D4061" s="138"/>
    </row>
    <row r="4062" spans="1:4" x14ac:dyDescent="0.2">
      <c r="A4062" s="158"/>
      <c r="D4062" s="138"/>
    </row>
    <row r="4063" spans="1:4" x14ac:dyDescent="0.2">
      <c r="A4063" s="158"/>
      <c r="D4063" s="138"/>
    </row>
    <row r="4064" spans="1:4" x14ac:dyDescent="0.2">
      <c r="A4064" s="158"/>
      <c r="D4064" s="138"/>
    </row>
    <row r="4065" spans="1:4" x14ac:dyDescent="0.2">
      <c r="A4065" s="158"/>
      <c r="D4065" s="138"/>
    </row>
    <row r="4066" spans="1:4" x14ac:dyDescent="0.2">
      <c r="A4066" s="158"/>
      <c r="D4066" s="138"/>
    </row>
    <row r="4067" spans="1:4" x14ac:dyDescent="0.2">
      <c r="A4067" s="158"/>
      <c r="D4067" s="138"/>
    </row>
    <row r="4068" spans="1:4" x14ac:dyDescent="0.2">
      <c r="A4068" s="158"/>
      <c r="D4068" s="138"/>
    </row>
    <row r="4069" spans="1:4" x14ac:dyDescent="0.2">
      <c r="A4069" s="158"/>
      <c r="D4069" s="138"/>
    </row>
    <row r="4070" spans="1:4" x14ac:dyDescent="0.2">
      <c r="A4070" s="158"/>
      <c r="D4070" s="138"/>
    </row>
    <row r="4071" spans="1:4" x14ac:dyDescent="0.2">
      <c r="A4071" s="158"/>
      <c r="D4071" s="138"/>
    </row>
    <row r="4072" spans="1:4" x14ac:dyDescent="0.2">
      <c r="A4072" s="158"/>
      <c r="D4072" s="138"/>
    </row>
    <row r="4073" spans="1:4" x14ac:dyDescent="0.2">
      <c r="A4073" s="158"/>
      <c r="D4073" s="138"/>
    </row>
    <row r="4074" spans="1:4" x14ac:dyDescent="0.2">
      <c r="A4074" s="158"/>
      <c r="D4074" s="138"/>
    </row>
    <row r="4075" spans="1:4" x14ac:dyDescent="0.2">
      <c r="A4075" s="158"/>
      <c r="D4075" s="138"/>
    </row>
    <row r="4076" spans="1:4" x14ac:dyDescent="0.2">
      <c r="A4076" s="158"/>
      <c r="D4076" s="138"/>
    </row>
    <row r="4077" spans="1:4" x14ac:dyDescent="0.2">
      <c r="A4077" s="158"/>
      <c r="D4077" s="138"/>
    </row>
    <row r="4078" spans="1:4" x14ac:dyDescent="0.2">
      <c r="A4078" s="158"/>
      <c r="D4078" s="138"/>
    </row>
    <row r="4079" spans="1:4" x14ac:dyDescent="0.2">
      <c r="A4079" s="158"/>
      <c r="D4079" s="138"/>
    </row>
    <row r="4080" spans="1:4" x14ac:dyDescent="0.2">
      <c r="A4080" s="158"/>
      <c r="D4080" s="138"/>
    </row>
    <row r="4081" spans="1:4" x14ac:dyDescent="0.2">
      <c r="A4081" s="158"/>
      <c r="D4081" s="138"/>
    </row>
    <row r="4082" spans="1:4" x14ac:dyDescent="0.2">
      <c r="A4082" s="158"/>
      <c r="D4082" s="138"/>
    </row>
    <row r="4083" spans="1:4" x14ac:dyDescent="0.2">
      <c r="A4083" s="158"/>
      <c r="D4083" s="138"/>
    </row>
    <row r="4084" spans="1:4" x14ac:dyDescent="0.2">
      <c r="A4084" s="158"/>
      <c r="D4084" s="138"/>
    </row>
    <row r="4085" spans="1:4" x14ac:dyDescent="0.2">
      <c r="A4085" s="158"/>
      <c r="D4085" s="138"/>
    </row>
    <row r="4086" spans="1:4" x14ac:dyDescent="0.2">
      <c r="A4086" s="158"/>
      <c r="D4086" s="138"/>
    </row>
    <row r="4087" spans="1:4" x14ac:dyDescent="0.2">
      <c r="A4087" s="158"/>
      <c r="D4087" s="138"/>
    </row>
    <row r="4088" spans="1:4" x14ac:dyDescent="0.2">
      <c r="A4088" s="158"/>
      <c r="D4088" s="138"/>
    </row>
    <row r="4089" spans="1:4" x14ac:dyDescent="0.2">
      <c r="A4089" s="158"/>
      <c r="D4089" s="138"/>
    </row>
    <row r="4090" spans="1:4" x14ac:dyDescent="0.2">
      <c r="A4090" s="158"/>
      <c r="D4090" s="138"/>
    </row>
    <row r="4091" spans="1:4" x14ac:dyDescent="0.2">
      <c r="A4091" s="158"/>
      <c r="D4091" s="138"/>
    </row>
    <row r="4092" spans="1:4" x14ac:dyDescent="0.2">
      <c r="A4092" s="158"/>
      <c r="D4092" s="138"/>
    </row>
    <row r="4093" spans="1:4" x14ac:dyDescent="0.2">
      <c r="A4093" s="158"/>
      <c r="D4093" s="138"/>
    </row>
    <row r="4094" spans="1:4" x14ac:dyDescent="0.2">
      <c r="A4094" s="158"/>
      <c r="D4094" s="138"/>
    </row>
    <row r="4095" spans="1:4" x14ac:dyDescent="0.2">
      <c r="A4095" s="158"/>
      <c r="D4095" s="138"/>
    </row>
    <row r="4096" spans="1:4" x14ac:dyDescent="0.2">
      <c r="A4096" s="158"/>
      <c r="D4096" s="138"/>
    </row>
    <row r="4097" spans="1:4" x14ac:dyDescent="0.2">
      <c r="A4097" s="158"/>
      <c r="D4097" s="138"/>
    </row>
    <row r="4098" spans="1:4" x14ac:dyDescent="0.2">
      <c r="A4098" s="158"/>
      <c r="D4098" s="138"/>
    </row>
    <row r="4099" spans="1:4" x14ac:dyDescent="0.2">
      <c r="A4099" s="158"/>
      <c r="D4099" s="138"/>
    </row>
    <row r="4100" spans="1:4" x14ac:dyDescent="0.2">
      <c r="A4100" s="158"/>
      <c r="D4100" s="138"/>
    </row>
    <row r="4101" spans="1:4" x14ac:dyDescent="0.2">
      <c r="A4101" s="158"/>
      <c r="D4101" s="138"/>
    </row>
    <row r="4102" spans="1:4" x14ac:dyDescent="0.2">
      <c r="A4102" s="158"/>
      <c r="D4102" s="138"/>
    </row>
    <row r="4103" spans="1:4" x14ac:dyDescent="0.2">
      <c r="A4103" s="158"/>
      <c r="D4103" s="138"/>
    </row>
    <row r="4104" spans="1:4" x14ac:dyDescent="0.2">
      <c r="A4104" s="158"/>
      <c r="D4104" s="138"/>
    </row>
    <row r="4105" spans="1:4" x14ac:dyDescent="0.2">
      <c r="A4105" s="158"/>
      <c r="D4105" s="138"/>
    </row>
    <row r="4106" spans="1:4" x14ac:dyDescent="0.2">
      <c r="A4106" s="158"/>
      <c r="D4106" s="138"/>
    </row>
    <row r="4107" spans="1:4" x14ac:dyDescent="0.2">
      <c r="A4107" s="158"/>
      <c r="D4107" s="138"/>
    </row>
    <row r="4108" spans="1:4" x14ac:dyDescent="0.2">
      <c r="A4108" s="158"/>
      <c r="D4108" s="138"/>
    </row>
    <row r="4109" spans="1:4" x14ac:dyDescent="0.2">
      <c r="A4109" s="158"/>
      <c r="D4109" s="138"/>
    </row>
    <row r="4110" spans="1:4" x14ac:dyDescent="0.2">
      <c r="A4110" s="158"/>
      <c r="D4110" s="138"/>
    </row>
    <row r="4111" spans="1:4" x14ac:dyDescent="0.2">
      <c r="A4111" s="158"/>
      <c r="D4111" s="138"/>
    </row>
    <row r="4112" spans="1:4" x14ac:dyDescent="0.2">
      <c r="A4112" s="158"/>
      <c r="D4112" s="138"/>
    </row>
    <row r="4113" spans="1:4" x14ac:dyDescent="0.2">
      <c r="A4113" s="158"/>
      <c r="D4113" s="138"/>
    </row>
    <row r="4114" spans="1:4" x14ac:dyDescent="0.2">
      <c r="A4114" s="158"/>
      <c r="D4114" s="138"/>
    </row>
    <row r="4115" spans="1:4" x14ac:dyDescent="0.2">
      <c r="A4115" s="158"/>
      <c r="D4115" s="138"/>
    </row>
    <row r="4116" spans="1:4" x14ac:dyDescent="0.2">
      <c r="A4116" s="158"/>
      <c r="D4116" s="138"/>
    </row>
    <row r="4117" spans="1:4" x14ac:dyDescent="0.2">
      <c r="A4117" s="158"/>
      <c r="D4117" s="138"/>
    </row>
    <row r="4118" spans="1:4" x14ac:dyDescent="0.2">
      <c r="A4118" s="158"/>
      <c r="D4118" s="138"/>
    </row>
    <row r="4119" spans="1:4" x14ac:dyDescent="0.2">
      <c r="A4119" s="158"/>
      <c r="D4119" s="138"/>
    </row>
    <row r="4120" spans="1:4" x14ac:dyDescent="0.2">
      <c r="A4120" s="158"/>
      <c r="D4120" s="138"/>
    </row>
    <row r="4121" spans="1:4" x14ac:dyDescent="0.2">
      <c r="A4121" s="158"/>
      <c r="D4121" s="138"/>
    </row>
    <row r="4122" spans="1:4" x14ac:dyDescent="0.2">
      <c r="A4122" s="158"/>
      <c r="D4122" s="138"/>
    </row>
    <row r="4123" spans="1:4" x14ac:dyDescent="0.2">
      <c r="A4123" s="158"/>
      <c r="D4123" s="138"/>
    </row>
    <row r="4124" spans="1:4" x14ac:dyDescent="0.2">
      <c r="A4124" s="158"/>
      <c r="D4124" s="138"/>
    </row>
    <row r="4125" spans="1:4" x14ac:dyDescent="0.2">
      <c r="A4125" s="158"/>
      <c r="D4125" s="138"/>
    </row>
    <row r="4126" spans="1:4" x14ac:dyDescent="0.2">
      <c r="A4126" s="158"/>
      <c r="D4126" s="138"/>
    </row>
    <row r="4127" spans="1:4" x14ac:dyDescent="0.2">
      <c r="A4127" s="158"/>
      <c r="D4127" s="138"/>
    </row>
    <row r="4128" spans="1:4" x14ac:dyDescent="0.2">
      <c r="A4128" s="158"/>
      <c r="D4128" s="138"/>
    </row>
    <row r="4129" spans="1:4" x14ac:dyDescent="0.2">
      <c r="A4129" s="158"/>
      <c r="D4129" s="138"/>
    </row>
    <row r="4130" spans="1:4" x14ac:dyDescent="0.2">
      <c r="A4130" s="158"/>
      <c r="D4130" s="138"/>
    </row>
    <row r="4131" spans="1:4" x14ac:dyDescent="0.2">
      <c r="A4131" s="158"/>
      <c r="D4131" s="138"/>
    </row>
    <row r="4132" spans="1:4" x14ac:dyDescent="0.2">
      <c r="A4132" s="158"/>
      <c r="D4132" s="138"/>
    </row>
    <row r="4133" spans="1:4" x14ac:dyDescent="0.2">
      <c r="A4133" s="158"/>
      <c r="D4133" s="138"/>
    </row>
    <row r="4134" spans="1:4" x14ac:dyDescent="0.2">
      <c r="A4134" s="158"/>
      <c r="D4134" s="138"/>
    </row>
    <row r="4135" spans="1:4" x14ac:dyDescent="0.2">
      <c r="A4135" s="158"/>
      <c r="D4135" s="138"/>
    </row>
    <row r="4136" spans="1:4" x14ac:dyDescent="0.2">
      <c r="A4136" s="158"/>
      <c r="D4136" s="138"/>
    </row>
    <row r="4137" spans="1:4" x14ac:dyDescent="0.2">
      <c r="A4137" s="158"/>
      <c r="D4137" s="138"/>
    </row>
    <row r="4138" spans="1:4" x14ac:dyDescent="0.2">
      <c r="A4138" s="158"/>
      <c r="D4138" s="138"/>
    </row>
    <row r="4139" spans="1:4" x14ac:dyDescent="0.2">
      <c r="A4139" s="158"/>
      <c r="D4139" s="138"/>
    </row>
    <row r="4140" spans="1:4" x14ac:dyDescent="0.2">
      <c r="A4140" s="158"/>
      <c r="D4140" s="138"/>
    </row>
    <row r="4141" spans="1:4" x14ac:dyDescent="0.2">
      <c r="A4141" s="158"/>
      <c r="D4141" s="138"/>
    </row>
    <row r="4142" spans="1:4" x14ac:dyDescent="0.2">
      <c r="A4142" s="158"/>
      <c r="D4142" s="138"/>
    </row>
    <row r="4143" spans="1:4" x14ac:dyDescent="0.2">
      <c r="A4143" s="158"/>
      <c r="D4143" s="138"/>
    </row>
    <row r="4144" spans="1:4" x14ac:dyDescent="0.2">
      <c r="A4144" s="158"/>
      <c r="D4144" s="138"/>
    </row>
    <row r="4145" spans="1:4" x14ac:dyDescent="0.2">
      <c r="A4145" s="158"/>
      <c r="D4145" s="138"/>
    </row>
    <row r="4146" spans="1:4" x14ac:dyDescent="0.2">
      <c r="A4146" s="158"/>
      <c r="D4146" s="138"/>
    </row>
    <row r="4147" spans="1:4" x14ac:dyDescent="0.2">
      <c r="A4147" s="158"/>
      <c r="D4147" s="138"/>
    </row>
    <row r="4148" spans="1:4" x14ac:dyDescent="0.2">
      <c r="A4148" s="158"/>
      <c r="D4148" s="138"/>
    </row>
    <row r="4149" spans="1:4" x14ac:dyDescent="0.2">
      <c r="A4149" s="158"/>
      <c r="D4149" s="138"/>
    </row>
    <row r="4150" spans="1:4" x14ac:dyDescent="0.2">
      <c r="A4150" s="158"/>
      <c r="D4150" s="138"/>
    </row>
    <row r="4151" spans="1:4" x14ac:dyDescent="0.2">
      <c r="A4151" s="158"/>
      <c r="D4151" s="138"/>
    </row>
    <row r="4152" spans="1:4" x14ac:dyDescent="0.2">
      <c r="A4152" s="158"/>
      <c r="D4152" s="138"/>
    </row>
    <row r="4153" spans="1:4" x14ac:dyDescent="0.2">
      <c r="A4153" s="158"/>
      <c r="D4153" s="138"/>
    </row>
    <row r="4154" spans="1:4" x14ac:dyDescent="0.2">
      <c r="A4154" s="158"/>
      <c r="D4154" s="138"/>
    </row>
    <row r="4155" spans="1:4" x14ac:dyDescent="0.2">
      <c r="A4155" s="158"/>
      <c r="D4155" s="138"/>
    </row>
    <row r="4156" spans="1:4" x14ac:dyDescent="0.2">
      <c r="A4156" s="158"/>
      <c r="D4156" s="138"/>
    </row>
    <row r="4157" spans="1:4" x14ac:dyDescent="0.2">
      <c r="A4157" s="158"/>
      <c r="D4157" s="138"/>
    </row>
    <row r="4158" spans="1:4" x14ac:dyDescent="0.2">
      <c r="A4158" s="158"/>
      <c r="D4158" s="138"/>
    </row>
    <row r="4159" spans="1:4" x14ac:dyDescent="0.2">
      <c r="A4159" s="158"/>
      <c r="D4159" s="138"/>
    </row>
    <row r="4160" spans="1:4" x14ac:dyDescent="0.2">
      <c r="A4160" s="158"/>
      <c r="D4160" s="138"/>
    </row>
    <row r="4161" spans="1:4" x14ac:dyDescent="0.2">
      <c r="A4161" s="158"/>
      <c r="D4161" s="138"/>
    </row>
    <row r="4162" spans="1:4" x14ac:dyDescent="0.2">
      <c r="A4162" s="158"/>
      <c r="D4162" s="138"/>
    </row>
    <row r="4163" spans="1:4" x14ac:dyDescent="0.2">
      <c r="A4163" s="158"/>
      <c r="D4163" s="138"/>
    </row>
    <row r="4164" spans="1:4" x14ac:dyDescent="0.2">
      <c r="A4164" s="158"/>
      <c r="D4164" s="138"/>
    </row>
    <row r="4165" spans="1:4" x14ac:dyDescent="0.2">
      <c r="A4165" s="158"/>
      <c r="D4165" s="138"/>
    </row>
    <row r="4166" spans="1:4" x14ac:dyDescent="0.2">
      <c r="A4166" s="158"/>
      <c r="D4166" s="138"/>
    </row>
    <row r="4167" spans="1:4" x14ac:dyDescent="0.2">
      <c r="A4167" s="158"/>
      <c r="D4167" s="138"/>
    </row>
    <row r="4168" spans="1:4" x14ac:dyDescent="0.2">
      <c r="A4168" s="158"/>
      <c r="D4168" s="138"/>
    </row>
    <row r="4169" spans="1:4" x14ac:dyDescent="0.2">
      <c r="A4169" s="158"/>
      <c r="D4169" s="138"/>
    </row>
    <row r="4170" spans="1:4" x14ac:dyDescent="0.2">
      <c r="A4170" s="158"/>
      <c r="D4170" s="138"/>
    </row>
    <row r="4171" spans="1:4" x14ac:dyDescent="0.2">
      <c r="A4171" s="158"/>
      <c r="D4171" s="138"/>
    </row>
    <row r="4172" spans="1:4" x14ac:dyDescent="0.2">
      <c r="A4172" s="158"/>
      <c r="D4172" s="138"/>
    </row>
    <row r="4173" spans="1:4" x14ac:dyDescent="0.2">
      <c r="A4173" s="158"/>
      <c r="D4173" s="138"/>
    </row>
    <row r="4174" spans="1:4" x14ac:dyDescent="0.2">
      <c r="A4174" s="158"/>
      <c r="D4174" s="138"/>
    </row>
    <row r="4175" spans="1:4" x14ac:dyDescent="0.2">
      <c r="A4175" s="158"/>
      <c r="D4175" s="138"/>
    </row>
    <row r="4176" spans="1:4" x14ac:dyDescent="0.2">
      <c r="A4176" s="158"/>
      <c r="D4176" s="138"/>
    </row>
    <row r="4177" spans="1:4" x14ac:dyDescent="0.2">
      <c r="A4177" s="158"/>
      <c r="D4177" s="138"/>
    </row>
    <row r="4178" spans="1:4" x14ac:dyDescent="0.2">
      <c r="A4178" s="158"/>
      <c r="D4178" s="138"/>
    </row>
    <row r="4179" spans="1:4" x14ac:dyDescent="0.2">
      <c r="A4179" s="158"/>
      <c r="D4179" s="138"/>
    </row>
    <row r="4180" spans="1:4" x14ac:dyDescent="0.2">
      <c r="A4180" s="158"/>
      <c r="D4180" s="138"/>
    </row>
    <row r="4181" spans="1:4" x14ac:dyDescent="0.2">
      <c r="A4181" s="158"/>
      <c r="D4181" s="138"/>
    </row>
    <row r="4182" spans="1:4" x14ac:dyDescent="0.2">
      <c r="A4182" s="158"/>
      <c r="D4182" s="138"/>
    </row>
    <row r="4183" spans="1:4" x14ac:dyDescent="0.2">
      <c r="A4183" s="158"/>
      <c r="D4183" s="138"/>
    </row>
    <row r="4184" spans="1:4" x14ac:dyDescent="0.2">
      <c r="A4184" s="158"/>
      <c r="D4184" s="138"/>
    </row>
    <row r="4185" spans="1:4" x14ac:dyDescent="0.2">
      <c r="A4185" s="158"/>
      <c r="D4185" s="138"/>
    </row>
    <row r="4186" spans="1:4" x14ac:dyDescent="0.2">
      <c r="A4186" s="158"/>
      <c r="D4186" s="138"/>
    </row>
    <row r="4187" spans="1:4" x14ac:dyDescent="0.2">
      <c r="A4187" s="158"/>
      <c r="D4187" s="138"/>
    </row>
    <row r="4188" spans="1:4" x14ac:dyDescent="0.2">
      <c r="A4188" s="158"/>
      <c r="D4188" s="138"/>
    </row>
    <row r="4189" spans="1:4" x14ac:dyDescent="0.2">
      <c r="A4189" s="158"/>
      <c r="D4189" s="138"/>
    </row>
    <row r="4190" spans="1:4" x14ac:dyDescent="0.2">
      <c r="A4190" s="158"/>
      <c r="D4190" s="138"/>
    </row>
    <row r="4191" spans="1:4" x14ac:dyDescent="0.2">
      <c r="A4191" s="158"/>
      <c r="D4191" s="138"/>
    </row>
    <row r="4192" spans="1:4" x14ac:dyDescent="0.2">
      <c r="A4192" s="158"/>
      <c r="D4192" s="138"/>
    </row>
    <row r="4193" spans="1:4" x14ac:dyDescent="0.2">
      <c r="A4193" s="158"/>
      <c r="D4193" s="138"/>
    </row>
    <row r="4194" spans="1:4" x14ac:dyDescent="0.2">
      <c r="A4194" s="158"/>
      <c r="D4194" s="138"/>
    </row>
    <row r="4195" spans="1:4" x14ac:dyDescent="0.2">
      <c r="A4195" s="158"/>
      <c r="D4195" s="138"/>
    </row>
    <row r="4196" spans="1:4" x14ac:dyDescent="0.2">
      <c r="A4196" s="158"/>
      <c r="D4196" s="138"/>
    </row>
    <row r="4197" spans="1:4" x14ac:dyDescent="0.2">
      <c r="A4197" s="158"/>
      <c r="D4197" s="138"/>
    </row>
    <row r="4198" spans="1:4" x14ac:dyDescent="0.2">
      <c r="A4198" s="158"/>
      <c r="D4198" s="138"/>
    </row>
    <row r="4199" spans="1:4" x14ac:dyDescent="0.2">
      <c r="A4199" s="158"/>
      <c r="D4199" s="138"/>
    </row>
    <row r="4200" spans="1:4" x14ac:dyDescent="0.2">
      <c r="A4200" s="158"/>
      <c r="D4200" s="138"/>
    </row>
    <row r="4201" spans="1:4" x14ac:dyDescent="0.2">
      <c r="A4201" s="158"/>
      <c r="D4201" s="138"/>
    </row>
    <row r="4202" spans="1:4" x14ac:dyDescent="0.2">
      <c r="A4202" s="158"/>
      <c r="D4202" s="138"/>
    </row>
    <row r="4203" spans="1:4" x14ac:dyDescent="0.2">
      <c r="A4203" s="158"/>
      <c r="D4203" s="138"/>
    </row>
    <row r="4204" spans="1:4" x14ac:dyDescent="0.2">
      <c r="A4204" s="158"/>
      <c r="D4204" s="138"/>
    </row>
    <row r="4205" spans="1:4" x14ac:dyDescent="0.2">
      <c r="A4205" s="158"/>
      <c r="D4205" s="138"/>
    </row>
    <row r="4206" spans="1:4" x14ac:dyDescent="0.2">
      <c r="A4206" s="158"/>
      <c r="D4206" s="138"/>
    </row>
    <row r="4207" spans="1:4" x14ac:dyDescent="0.2">
      <c r="A4207" s="158"/>
      <c r="D4207" s="138"/>
    </row>
    <row r="4208" spans="1:4" x14ac:dyDescent="0.2">
      <c r="A4208" s="158"/>
      <c r="D4208" s="138"/>
    </row>
    <row r="4209" spans="1:4" x14ac:dyDescent="0.2">
      <c r="A4209" s="158"/>
      <c r="D4209" s="138"/>
    </row>
    <row r="4210" spans="1:4" x14ac:dyDescent="0.2">
      <c r="A4210" s="158"/>
      <c r="D4210" s="138"/>
    </row>
    <row r="4211" spans="1:4" x14ac:dyDescent="0.2">
      <c r="A4211" s="158"/>
      <c r="D4211" s="138"/>
    </row>
    <row r="4212" spans="1:4" x14ac:dyDescent="0.2">
      <c r="A4212" s="158"/>
      <c r="D4212" s="138"/>
    </row>
    <row r="4213" spans="1:4" x14ac:dyDescent="0.2">
      <c r="A4213" s="158"/>
      <c r="D4213" s="138"/>
    </row>
    <row r="4214" spans="1:4" x14ac:dyDescent="0.2">
      <c r="A4214" s="158"/>
      <c r="D4214" s="138"/>
    </row>
    <row r="4215" spans="1:4" x14ac:dyDescent="0.2">
      <c r="A4215" s="158"/>
      <c r="D4215" s="138"/>
    </row>
    <row r="4216" spans="1:4" x14ac:dyDescent="0.2">
      <c r="A4216" s="158"/>
      <c r="D4216" s="138"/>
    </row>
    <row r="4217" spans="1:4" x14ac:dyDescent="0.2">
      <c r="A4217" s="158"/>
      <c r="D4217" s="138"/>
    </row>
    <row r="4218" spans="1:4" x14ac:dyDescent="0.2">
      <c r="A4218" s="158"/>
      <c r="D4218" s="138"/>
    </row>
    <row r="4219" spans="1:4" x14ac:dyDescent="0.2">
      <c r="A4219" s="158"/>
      <c r="D4219" s="138"/>
    </row>
    <row r="4220" spans="1:4" x14ac:dyDescent="0.2">
      <c r="A4220" s="158"/>
      <c r="D4220" s="138"/>
    </row>
    <row r="4221" spans="1:4" x14ac:dyDescent="0.2">
      <c r="A4221" s="158"/>
      <c r="D4221" s="138"/>
    </row>
    <row r="4222" spans="1:4" x14ac:dyDescent="0.2">
      <c r="A4222" s="158"/>
      <c r="D4222" s="138"/>
    </row>
    <row r="4223" spans="1:4" x14ac:dyDescent="0.2">
      <c r="A4223" s="158"/>
      <c r="D4223" s="138"/>
    </row>
    <row r="4224" spans="1:4" x14ac:dyDescent="0.2">
      <c r="A4224" s="158"/>
      <c r="D4224" s="138"/>
    </row>
    <row r="4225" spans="1:4" x14ac:dyDescent="0.2">
      <c r="A4225" s="158"/>
      <c r="D4225" s="138"/>
    </row>
    <row r="4226" spans="1:4" x14ac:dyDescent="0.2">
      <c r="A4226" s="158"/>
      <c r="D4226" s="138"/>
    </row>
    <row r="4227" spans="1:4" x14ac:dyDescent="0.2">
      <c r="A4227" s="158"/>
      <c r="D4227" s="138"/>
    </row>
    <row r="4228" spans="1:4" x14ac:dyDescent="0.2">
      <c r="A4228" s="158"/>
      <c r="D4228" s="138"/>
    </row>
    <row r="4229" spans="1:4" x14ac:dyDescent="0.2">
      <c r="A4229" s="158"/>
      <c r="D4229" s="138"/>
    </row>
    <row r="4230" spans="1:4" x14ac:dyDescent="0.2">
      <c r="A4230" s="158"/>
      <c r="D4230" s="138"/>
    </row>
    <row r="4231" spans="1:4" x14ac:dyDescent="0.2">
      <c r="A4231" s="158"/>
      <c r="D4231" s="138"/>
    </row>
    <row r="4232" spans="1:4" x14ac:dyDescent="0.2">
      <c r="A4232" s="158"/>
      <c r="D4232" s="138"/>
    </row>
    <row r="4233" spans="1:4" x14ac:dyDescent="0.2">
      <c r="A4233" s="158"/>
      <c r="D4233" s="138"/>
    </row>
    <row r="4234" spans="1:4" x14ac:dyDescent="0.2">
      <c r="A4234" s="158"/>
      <c r="D4234" s="138"/>
    </row>
    <row r="4235" spans="1:4" x14ac:dyDescent="0.2">
      <c r="A4235" s="158"/>
      <c r="D4235" s="138"/>
    </row>
    <row r="4236" spans="1:4" x14ac:dyDescent="0.2">
      <c r="A4236" s="158"/>
      <c r="D4236" s="138"/>
    </row>
    <row r="4237" spans="1:4" x14ac:dyDescent="0.2">
      <c r="A4237" s="158"/>
      <c r="D4237" s="138"/>
    </row>
    <row r="4238" spans="1:4" x14ac:dyDescent="0.2">
      <c r="A4238" s="158"/>
      <c r="D4238" s="138"/>
    </row>
    <row r="4239" spans="1:4" x14ac:dyDescent="0.2">
      <c r="A4239" s="158"/>
      <c r="D4239" s="138"/>
    </row>
    <row r="4240" spans="1:4" x14ac:dyDescent="0.2">
      <c r="A4240" s="158"/>
      <c r="D4240" s="138"/>
    </row>
    <row r="4241" spans="1:4" x14ac:dyDescent="0.2">
      <c r="A4241" s="158"/>
      <c r="D4241" s="138"/>
    </row>
    <row r="4242" spans="1:4" x14ac:dyDescent="0.2">
      <c r="A4242" s="158"/>
      <c r="D4242" s="138"/>
    </row>
    <row r="4243" spans="1:4" x14ac:dyDescent="0.2">
      <c r="A4243" s="158"/>
      <c r="D4243" s="138"/>
    </row>
    <row r="4244" spans="1:4" x14ac:dyDescent="0.2">
      <c r="A4244" s="158"/>
      <c r="D4244" s="138"/>
    </row>
    <row r="4245" spans="1:4" x14ac:dyDescent="0.2">
      <c r="A4245" s="158"/>
      <c r="D4245" s="138"/>
    </row>
    <row r="4246" spans="1:4" x14ac:dyDescent="0.2">
      <c r="A4246" s="158"/>
      <c r="D4246" s="138"/>
    </row>
    <row r="4247" spans="1:4" x14ac:dyDescent="0.2">
      <c r="A4247" s="158"/>
      <c r="D4247" s="138"/>
    </row>
    <row r="4248" spans="1:4" x14ac:dyDescent="0.2">
      <c r="A4248" s="158"/>
      <c r="D4248" s="138"/>
    </row>
    <row r="4249" spans="1:4" x14ac:dyDescent="0.2">
      <c r="A4249" s="158"/>
      <c r="D4249" s="138"/>
    </row>
    <row r="4250" spans="1:4" x14ac:dyDescent="0.2">
      <c r="A4250" s="158"/>
      <c r="D4250" s="138"/>
    </row>
    <row r="4251" spans="1:4" x14ac:dyDescent="0.2">
      <c r="A4251" s="158"/>
      <c r="D4251" s="138"/>
    </row>
    <row r="4252" spans="1:4" x14ac:dyDescent="0.2">
      <c r="A4252" s="158"/>
      <c r="D4252" s="138"/>
    </row>
    <row r="4253" spans="1:4" x14ac:dyDescent="0.2">
      <c r="A4253" s="158"/>
      <c r="D4253" s="138"/>
    </row>
    <row r="4254" spans="1:4" x14ac:dyDescent="0.2">
      <c r="A4254" s="158"/>
      <c r="D4254" s="138"/>
    </row>
    <row r="4255" spans="1:4" x14ac:dyDescent="0.2">
      <c r="A4255" s="158"/>
      <c r="D4255" s="138"/>
    </row>
    <row r="4256" spans="1:4" x14ac:dyDescent="0.2">
      <c r="A4256" s="158"/>
      <c r="D4256" s="138"/>
    </row>
    <row r="4257" spans="1:4" x14ac:dyDescent="0.2">
      <c r="A4257" s="158"/>
      <c r="D4257" s="138"/>
    </row>
    <row r="4258" spans="1:4" x14ac:dyDescent="0.2">
      <c r="A4258" s="158"/>
      <c r="D4258" s="138"/>
    </row>
    <row r="4259" spans="1:4" x14ac:dyDescent="0.2">
      <c r="A4259" s="158"/>
      <c r="D4259" s="138"/>
    </row>
    <row r="4260" spans="1:4" x14ac:dyDescent="0.2">
      <c r="A4260" s="158"/>
      <c r="D4260" s="138"/>
    </row>
    <row r="4261" spans="1:4" x14ac:dyDescent="0.2">
      <c r="A4261" s="158"/>
      <c r="D4261" s="138"/>
    </row>
    <row r="4262" spans="1:4" x14ac:dyDescent="0.2">
      <c r="A4262" s="158"/>
      <c r="D4262" s="138"/>
    </row>
    <row r="4263" spans="1:4" x14ac:dyDescent="0.2">
      <c r="A4263" s="158"/>
      <c r="D4263" s="138"/>
    </row>
    <row r="4264" spans="1:4" x14ac:dyDescent="0.2">
      <c r="A4264" s="158"/>
      <c r="D4264" s="138"/>
    </row>
    <row r="4265" spans="1:4" x14ac:dyDescent="0.2">
      <c r="A4265" s="158"/>
      <c r="D4265" s="138"/>
    </row>
    <row r="4266" spans="1:4" x14ac:dyDescent="0.2">
      <c r="A4266" s="158"/>
      <c r="D4266" s="138"/>
    </row>
    <row r="4267" spans="1:4" x14ac:dyDescent="0.2">
      <c r="A4267" s="158"/>
      <c r="D4267" s="138"/>
    </row>
    <row r="4268" spans="1:4" x14ac:dyDescent="0.2">
      <c r="A4268" s="158"/>
      <c r="D4268" s="138"/>
    </row>
    <row r="4269" spans="1:4" x14ac:dyDescent="0.2">
      <c r="A4269" s="158"/>
      <c r="D4269" s="138"/>
    </row>
    <row r="4270" spans="1:4" x14ac:dyDescent="0.2">
      <c r="A4270" s="158"/>
      <c r="D4270" s="138"/>
    </row>
    <row r="4271" spans="1:4" x14ac:dyDescent="0.2">
      <c r="A4271" s="158"/>
      <c r="D4271" s="138"/>
    </row>
    <row r="4272" spans="1:4" x14ac:dyDescent="0.2">
      <c r="A4272" s="158"/>
      <c r="D4272" s="138"/>
    </row>
    <row r="4273" spans="1:4" x14ac:dyDescent="0.2">
      <c r="A4273" s="158"/>
      <c r="D4273" s="138"/>
    </row>
    <row r="4274" spans="1:4" x14ac:dyDescent="0.2">
      <c r="A4274" s="158"/>
      <c r="D4274" s="138"/>
    </row>
    <row r="4275" spans="1:4" x14ac:dyDescent="0.2">
      <c r="A4275" s="158"/>
      <c r="D4275" s="138"/>
    </row>
    <row r="4276" spans="1:4" x14ac:dyDescent="0.2">
      <c r="A4276" s="158"/>
      <c r="D4276" s="138"/>
    </row>
    <row r="4277" spans="1:4" x14ac:dyDescent="0.2">
      <c r="A4277" s="158"/>
      <c r="D4277" s="138"/>
    </row>
    <row r="4278" spans="1:4" x14ac:dyDescent="0.2">
      <c r="A4278" s="158"/>
      <c r="D4278" s="138"/>
    </row>
    <row r="4279" spans="1:4" x14ac:dyDescent="0.2">
      <c r="A4279" s="158"/>
      <c r="D4279" s="138"/>
    </row>
    <row r="4280" spans="1:4" x14ac:dyDescent="0.2">
      <c r="A4280" s="158"/>
      <c r="D4280" s="138"/>
    </row>
    <row r="4281" spans="1:4" x14ac:dyDescent="0.2">
      <c r="A4281" s="158"/>
      <c r="D4281" s="138"/>
    </row>
    <row r="4282" spans="1:4" x14ac:dyDescent="0.2">
      <c r="A4282" s="158"/>
      <c r="D4282" s="138"/>
    </row>
    <row r="4283" spans="1:4" x14ac:dyDescent="0.2">
      <c r="A4283" s="158"/>
      <c r="D4283" s="138"/>
    </row>
    <row r="4284" spans="1:4" x14ac:dyDescent="0.2">
      <c r="A4284" s="158"/>
      <c r="D4284" s="138"/>
    </row>
    <row r="4285" spans="1:4" x14ac:dyDescent="0.2">
      <c r="A4285" s="158"/>
      <c r="D4285" s="138"/>
    </row>
    <row r="4286" spans="1:4" x14ac:dyDescent="0.2">
      <c r="A4286" s="158"/>
      <c r="D4286" s="138"/>
    </row>
    <row r="4287" spans="1:4" x14ac:dyDescent="0.2">
      <c r="A4287" s="158"/>
      <c r="D4287" s="138"/>
    </row>
    <row r="4288" spans="1:4" x14ac:dyDescent="0.2">
      <c r="A4288" s="158"/>
      <c r="D4288" s="138"/>
    </row>
    <row r="4289" spans="1:4" x14ac:dyDescent="0.2">
      <c r="A4289" s="158"/>
      <c r="D4289" s="138"/>
    </row>
    <row r="4290" spans="1:4" x14ac:dyDescent="0.2">
      <c r="A4290" s="158"/>
      <c r="D4290" s="138"/>
    </row>
    <row r="4291" spans="1:4" x14ac:dyDescent="0.2">
      <c r="A4291" s="158"/>
      <c r="D4291" s="138"/>
    </row>
    <row r="4292" spans="1:4" x14ac:dyDescent="0.2">
      <c r="A4292" s="158"/>
      <c r="D4292" s="138"/>
    </row>
    <row r="4293" spans="1:4" x14ac:dyDescent="0.2">
      <c r="A4293" s="158"/>
      <c r="D4293" s="138"/>
    </row>
    <row r="4294" spans="1:4" x14ac:dyDescent="0.2">
      <c r="A4294" s="158"/>
      <c r="D4294" s="138"/>
    </row>
    <row r="4295" spans="1:4" x14ac:dyDescent="0.2">
      <c r="A4295" s="158"/>
      <c r="D4295" s="138"/>
    </row>
    <row r="4296" spans="1:4" x14ac:dyDescent="0.2">
      <c r="A4296" s="158"/>
      <c r="D4296" s="138"/>
    </row>
    <row r="4297" spans="1:4" x14ac:dyDescent="0.2">
      <c r="A4297" s="158"/>
      <c r="D4297" s="138"/>
    </row>
    <row r="4298" spans="1:4" x14ac:dyDescent="0.2">
      <c r="A4298" s="158"/>
      <c r="D4298" s="138"/>
    </row>
    <row r="4299" spans="1:4" x14ac:dyDescent="0.2">
      <c r="A4299" s="158"/>
      <c r="D4299" s="138"/>
    </row>
    <row r="4300" spans="1:4" x14ac:dyDescent="0.2">
      <c r="A4300" s="158"/>
      <c r="D4300" s="138"/>
    </row>
    <row r="4301" spans="1:4" x14ac:dyDescent="0.2">
      <c r="A4301" s="158"/>
      <c r="D4301" s="138"/>
    </row>
    <row r="4302" spans="1:4" x14ac:dyDescent="0.2">
      <c r="A4302" s="158"/>
      <c r="D4302" s="138"/>
    </row>
    <row r="4303" spans="1:4" x14ac:dyDescent="0.2">
      <c r="A4303" s="158"/>
      <c r="D4303" s="138"/>
    </row>
    <row r="4304" spans="1:4" x14ac:dyDescent="0.2">
      <c r="A4304" s="158"/>
      <c r="D4304" s="138"/>
    </row>
    <row r="4305" spans="1:4" x14ac:dyDescent="0.2">
      <c r="A4305" s="158"/>
      <c r="D4305" s="138"/>
    </row>
    <row r="4306" spans="1:4" x14ac:dyDescent="0.2">
      <c r="A4306" s="158"/>
      <c r="D4306" s="138"/>
    </row>
    <row r="4307" spans="1:4" x14ac:dyDescent="0.2">
      <c r="A4307" s="158"/>
      <c r="D4307" s="138"/>
    </row>
    <row r="4308" spans="1:4" x14ac:dyDescent="0.2">
      <c r="A4308" s="158"/>
      <c r="D4308" s="138"/>
    </row>
    <row r="4309" spans="1:4" x14ac:dyDescent="0.2">
      <c r="A4309" s="158"/>
      <c r="D4309" s="138"/>
    </row>
    <row r="4310" spans="1:4" x14ac:dyDescent="0.2">
      <c r="A4310" s="158"/>
      <c r="D4310" s="138"/>
    </row>
    <row r="4311" spans="1:4" x14ac:dyDescent="0.2">
      <c r="A4311" s="158"/>
      <c r="D4311" s="138"/>
    </row>
    <row r="4312" spans="1:4" x14ac:dyDescent="0.2">
      <c r="A4312" s="158"/>
      <c r="D4312" s="138"/>
    </row>
    <row r="4313" spans="1:4" x14ac:dyDescent="0.2">
      <c r="A4313" s="158"/>
      <c r="D4313" s="138"/>
    </row>
    <row r="4314" spans="1:4" x14ac:dyDescent="0.2">
      <c r="A4314" s="158"/>
      <c r="D4314" s="138"/>
    </row>
    <row r="4315" spans="1:4" x14ac:dyDescent="0.2">
      <c r="A4315" s="158"/>
      <c r="D4315" s="138"/>
    </row>
    <row r="4316" spans="1:4" x14ac:dyDescent="0.2">
      <c r="A4316" s="158"/>
      <c r="D4316" s="138"/>
    </row>
    <row r="4317" spans="1:4" x14ac:dyDescent="0.2">
      <c r="A4317" s="158"/>
      <c r="D4317" s="138"/>
    </row>
    <row r="4318" spans="1:4" x14ac:dyDescent="0.2">
      <c r="A4318" s="158"/>
      <c r="D4318" s="138"/>
    </row>
    <row r="4319" spans="1:4" x14ac:dyDescent="0.2">
      <c r="A4319" s="158"/>
      <c r="D4319" s="138"/>
    </row>
    <row r="4320" spans="1:4" x14ac:dyDescent="0.2">
      <c r="A4320" s="158"/>
      <c r="D4320" s="138"/>
    </row>
    <row r="4321" spans="1:4" x14ac:dyDescent="0.2">
      <c r="A4321" s="158"/>
      <c r="D4321" s="138"/>
    </row>
    <row r="4322" spans="1:4" x14ac:dyDescent="0.2">
      <c r="A4322" s="158"/>
      <c r="D4322" s="138"/>
    </row>
    <row r="4323" spans="1:4" x14ac:dyDescent="0.2">
      <c r="A4323" s="158"/>
      <c r="D4323" s="138"/>
    </row>
    <row r="4324" spans="1:4" x14ac:dyDescent="0.2">
      <c r="A4324" s="158"/>
      <c r="D4324" s="138"/>
    </row>
    <row r="4325" spans="1:4" x14ac:dyDescent="0.2">
      <c r="A4325" s="158"/>
      <c r="D4325" s="138"/>
    </row>
    <row r="4326" spans="1:4" x14ac:dyDescent="0.2">
      <c r="A4326" s="158"/>
      <c r="D4326" s="138"/>
    </row>
    <row r="4327" spans="1:4" x14ac:dyDescent="0.2">
      <c r="A4327" s="158"/>
      <c r="D4327" s="138"/>
    </row>
    <row r="4328" spans="1:4" x14ac:dyDescent="0.2">
      <c r="A4328" s="158"/>
      <c r="D4328" s="138"/>
    </row>
    <row r="4329" spans="1:4" x14ac:dyDescent="0.2">
      <c r="A4329" s="158"/>
      <c r="D4329" s="138"/>
    </row>
    <row r="4330" spans="1:4" x14ac:dyDescent="0.2">
      <c r="A4330" s="158"/>
      <c r="D4330" s="138"/>
    </row>
    <row r="4331" spans="1:4" x14ac:dyDescent="0.2">
      <c r="A4331" s="158"/>
      <c r="D4331" s="138"/>
    </row>
    <row r="4332" spans="1:4" x14ac:dyDescent="0.2">
      <c r="A4332" s="158"/>
      <c r="D4332" s="138"/>
    </row>
    <row r="4333" spans="1:4" x14ac:dyDescent="0.2">
      <c r="A4333" s="158"/>
      <c r="D4333" s="138"/>
    </row>
    <row r="4334" spans="1:4" x14ac:dyDescent="0.2">
      <c r="A4334" s="158"/>
      <c r="D4334" s="138"/>
    </row>
    <row r="4335" spans="1:4" x14ac:dyDescent="0.2">
      <c r="A4335" s="158"/>
      <c r="D4335" s="138"/>
    </row>
    <row r="4336" spans="1:4" x14ac:dyDescent="0.2">
      <c r="A4336" s="158"/>
      <c r="D4336" s="138"/>
    </row>
    <row r="4337" spans="1:4" x14ac:dyDescent="0.2">
      <c r="A4337" s="158"/>
      <c r="D4337" s="138"/>
    </row>
    <row r="4338" spans="1:4" x14ac:dyDescent="0.2">
      <c r="A4338" s="158"/>
      <c r="D4338" s="138"/>
    </row>
    <row r="4339" spans="1:4" x14ac:dyDescent="0.2">
      <c r="A4339" s="158"/>
      <c r="D4339" s="138"/>
    </row>
    <row r="4340" spans="1:4" x14ac:dyDescent="0.2">
      <c r="A4340" s="158"/>
      <c r="D4340" s="138"/>
    </row>
    <row r="4341" spans="1:4" x14ac:dyDescent="0.2">
      <c r="A4341" s="158"/>
      <c r="D4341" s="138"/>
    </row>
    <row r="4342" spans="1:4" x14ac:dyDescent="0.2">
      <c r="A4342" s="158"/>
      <c r="D4342" s="138"/>
    </row>
    <row r="4343" spans="1:4" x14ac:dyDescent="0.2">
      <c r="A4343" s="158"/>
      <c r="D4343" s="138"/>
    </row>
    <row r="4344" spans="1:4" x14ac:dyDescent="0.2">
      <c r="A4344" s="158"/>
      <c r="D4344" s="138"/>
    </row>
    <row r="4345" spans="1:4" x14ac:dyDescent="0.2">
      <c r="A4345" s="158"/>
      <c r="D4345" s="138"/>
    </row>
    <row r="4346" spans="1:4" x14ac:dyDescent="0.2">
      <c r="A4346" s="158"/>
      <c r="D4346" s="138"/>
    </row>
    <row r="4347" spans="1:4" x14ac:dyDescent="0.2">
      <c r="A4347" s="158"/>
      <c r="D4347" s="138"/>
    </row>
    <row r="4348" spans="1:4" x14ac:dyDescent="0.2">
      <c r="A4348" s="158"/>
      <c r="D4348" s="138"/>
    </row>
    <row r="4349" spans="1:4" x14ac:dyDescent="0.2">
      <c r="A4349" s="158"/>
      <c r="D4349" s="138"/>
    </row>
    <row r="4350" spans="1:4" x14ac:dyDescent="0.2">
      <c r="A4350" s="158"/>
      <c r="D4350" s="138"/>
    </row>
    <row r="4351" spans="1:4" x14ac:dyDescent="0.2">
      <c r="A4351" s="158"/>
      <c r="D4351" s="138"/>
    </row>
    <row r="4352" spans="1:4" x14ac:dyDescent="0.2">
      <c r="A4352" s="158"/>
      <c r="D4352" s="138"/>
    </row>
    <row r="4353" spans="1:4" x14ac:dyDescent="0.2">
      <c r="A4353" s="158"/>
      <c r="D4353" s="138"/>
    </row>
    <row r="4354" spans="1:4" x14ac:dyDescent="0.2">
      <c r="A4354" s="158"/>
      <c r="D4354" s="138"/>
    </row>
    <row r="4355" spans="1:4" x14ac:dyDescent="0.2">
      <c r="A4355" s="158"/>
      <c r="D4355" s="138"/>
    </row>
    <row r="4356" spans="1:4" x14ac:dyDescent="0.2">
      <c r="A4356" s="158"/>
      <c r="D4356" s="138"/>
    </row>
    <row r="4357" spans="1:4" x14ac:dyDescent="0.2">
      <c r="A4357" s="158"/>
      <c r="D4357" s="138"/>
    </row>
    <row r="4358" spans="1:4" x14ac:dyDescent="0.2">
      <c r="A4358" s="158"/>
      <c r="D4358" s="138"/>
    </row>
    <row r="4359" spans="1:4" x14ac:dyDescent="0.2">
      <c r="A4359" s="158"/>
      <c r="D4359" s="138"/>
    </row>
    <row r="4360" spans="1:4" x14ac:dyDescent="0.2">
      <c r="A4360" s="158"/>
      <c r="D4360" s="138"/>
    </row>
    <row r="4361" spans="1:4" x14ac:dyDescent="0.2">
      <c r="A4361" s="158"/>
      <c r="D4361" s="138"/>
    </row>
    <row r="4362" spans="1:4" x14ac:dyDescent="0.2">
      <c r="A4362" s="158"/>
      <c r="D4362" s="138"/>
    </row>
    <row r="4363" spans="1:4" x14ac:dyDescent="0.2">
      <c r="A4363" s="158"/>
      <c r="D4363" s="138"/>
    </row>
    <row r="4364" spans="1:4" x14ac:dyDescent="0.2">
      <c r="A4364" s="158"/>
      <c r="D4364" s="138"/>
    </row>
    <row r="4365" spans="1:4" x14ac:dyDescent="0.2">
      <c r="A4365" s="158"/>
      <c r="D4365" s="138"/>
    </row>
    <row r="4366" spans="1:4" x14ac:dyDescent="0.2">
      <c r="A4366" s="158"/>
      <c r="D4366" s="138"/>
    </row>
    <row r="4367" spans="1:4" x14ac:dyDescent="0.2">
      <c r="A4367" s="158"/>
      <c r="D4367" s="138"/>
    </row>
    <row r="4368" spans="1:4" x14ac:dyDescent="0.2">
      <c r="A4368" s="158"/>
      <c r="D4368" s="138"/>
    </row>
    <row r="4369" spans="1:4" x14ac:dyDescent="0.2">
      <c r="A4369" s="158"/>
      <c r="D4369" s="138"/>
    </row>
    <row r="4370" spans="1:4" x14ac:dyDescent="0.2">
      <c r="A4370" s="158"/>
      <c r="D4370" s="138"/>
    </row>
    <row r="4371" spans="1:4" x14ac:dyDescent="0.2">
      <c r="A4371" s="158"/>
      <c r="D4371" s="138"/>
    </row>
    <row r="4372" spans="1:4" x14ac:dyDescent="0.2">
      <c r="A4372" s="158"/>
      <c r="D4372" s="138"/>
    </row>
    <row r="4373" spans="1:4" x14ac:dyDescent="0.2">
      <c r="A4373" s="158"/>
      <c r="D4373" s="138"/>
    </row>
    <row r="4374" spans="1:4" x14ac:dyDescent="0.2">
      <c r="A4374" s="158"/>
      <c r="D4374" s="138"/>
    </row>
    <row r="4375" spans="1:4" x14ac:dyDescent="0.2">
      <c r="A4375" s="158"/>
      <c r="D4375" s="138"/>
    </row>
    <row r="4376" spans="1:4" x14ac:dyDescent="0.2">
      <c r="A4376" s="158"/>
      <c r="D4376" s="138"/>
    </row>
    <row r="4377" spans="1:4" x14ac:dyDescent="0.2">
      <c r="A4377" s="158"/>
      <c r="D4377" s="138"/>
    </row>
    <row r="4378" spans="1:4" x14ac:dyDescent="0.2">
      <c r="A4378" s="158"/>
      <c r="D4378" s="138"/>
    </row>
    <row r="4379" spans="1:4" x14ac:dyDescent="0.2">
      <c r="A4379" s="158"/>
      <c r="D4379" s="138"/>
    </row>
    <row r="4380" spans="1:4" x14ac:dyDescent="0.2">
      <c r="A4380" s="158"/>
      <c r="D4380" s="138"/>
    </row>
    <row r="4381" spans="1:4" x14ac:dyDescent="0.2">
      <c r="A4381" s="158"/>
      <c r="D4381" s="138"/>
    </row>
    <row r="4382" spans="1:4" x14ac:dyDescent="0.2">
      <c r="A4382" s="158"/>
      <c r="D4382" s="138"/>
    </row>
    <row r="4383" spans="1:4" x14ac:dyDescent="0.2">
      <c r="A4383" s="158"/>
      <c r="D4383" s="138"/>
    </row>
    <row r="4384" spans="1:4" x14ac:dyDescent="0.2">
      <c r="A4384" s="158"/>
      <c r="D4384" s="138"/>
    </row>
    <row r="4385" spans="1:4" x14ac:dyDescent="0.2">
      <c r="A4385" s="158"/>
      <c r="D4385" s="138"/>
    </row>
    <row r="4386" spans="1:4" x14ac:dyDescent="0.2">
      <c r="A4386" s="158"/>
      <c r="D4386" s="138"/>
    </row>
    <row r="4387" spans="1:4" x14ac:dyDescent="0.2">
      <c r="A4387" s="158"/>
      <c r="D4387" s="138"/>
    </row>
    <row r="4388" spans="1:4" x14ac:dyDescent="0.2">
      <c r="A4388" s="158"/>
      <c r="D4388" s="138"/>
    </row>
    <row r="4389" spans="1:4" x14ac:dyDescent="0.2">
      <c r="A4389" s="158"/>
      <c r="D4389" s="138"/>
    </row>
    <row r="4390" spans="1:4" x14ac:dyDescent="0.2">
      <c r="A4390" s="158"/>
      <c r="D4390" s="138"/>
    </row>
    <row r="4391" spans="1:4" x14ac:dyDescent="0.2">
      <c r="A4391" s="158"/>
      <c r="D4391" s="138"/>
    </row>
    <row r="4392" spans="1:4" x14ac:dyDescent="0.2">
      <c r="A4392" s="158"/>
      <c r="D4392" s="138"/>
    </row>
    <row r="4393" spans="1:4" x14ac:dyDescent="0.2">
      <c r="A4393" s="158"/>
      <c r="D4393" s="138"/>
    </row>
    <row r="4394" spans="1:4" x14ac:dyDescent="0.2">
      <c r="A4394" s="158"/>
      <c r="D4394" s="138"/>
    </row>
    <row r="4395" spans="1:4" x14ac:dyDescent="0.2">
      <c r="A4395" s="158"/>
      <c r="D4395" s="138"/>
    </row>
    <row r="4396" spans="1:4" x14ac:dyDescent="0.2">
      <c r="A4396" s="158"/>
      <c r="D4396" s="138"/>
    </row>
    <row r="4397" spans="1:4" x14ac:dyDescent="0.2">
      <c r="A4397" s="158"/>
      <c r="D4397" s="138"/>
    </row>
    <row r="4398" spans="1:4" x14ac:dyDescent="0.2">
      <c r="A4398" s="158"/>
      <c r="D4398" s="138"/>
    </row>
    <row r="4399" spans="1:4" x14ac:dyDescent="0.2">
      <c r="A4399" s="158"/>
      <c r="D4399" s="138"/>
    </row>
    <row r="4400" spans="1:4" x14ac:dyDescent="0.2">
      <c r="A4400" s="158"/>
      <c r="D4400" s="138"/>
    </row>
    <row r="4401" spans="1:4" x14ac:dyDescent="0.2">
      <c r="A4401" s="158"/>
      <c r="D4401" s="138"/>
    </row>
    <row r="4402" spans="1:4" x14ac:dyDescent="0.2">
      <c r="A4402" s="158"/>
      <c r="D4402" s="138"/>
    </row>
    <row r="4403" spans="1:4" x14ac:dyDescent="0.2">
      <c r="A4403" s="158"/>
      <c r="D4403" s="138"/>
    </row>
    <row r="4404" spans="1:4" x14ac:dyDescent="0.2">
      <c r="A4404" s="158"/>
      <c r="D4404" s="138"/>
    </row>
    <row r="4405" spans="1:4" x14ac:dyDescent="0.2">
      <c r="A4405" s="158"/>
      <c r="D4405" s="138"/>
    </row>
    <row r="4406" spans="1:4" x14ac:dyDescent="0.2">
      <c r="A4406" s="158"/>
      <c r="D4406" s="138"/>
    </row>
    <row r="4407" spans="1:4" x14ac:dyDescent="0.2">
      <c r="A4407" s="158"/>
      <c r="D4407" s="138"/>
    </row>
    <row r="4408" spans="1:4" x14ac:dyDescent="0.2">
      <c r="A4408" s="158"/>
      <c r="D4408" s="138"/>
    </row>
    <row r="4409" spans="1:4" x14ac:dyDescent="0.2">
      <c r="A4409" s="158"/>
      <c r="D4409" s="138"/>
    </row>
    <row r="4410" spans="1:4" x14ac:dyDescent="0.2">
      <c r="A4410" s="158"/>
      <c r="D4410" s="138"/>
    </row>
    <row r="4411" spans="1:4" x14ac:dyDescent="0.2">
      <c r="A4411" s="158"/>
      <c r="D4411" s="138"/>
    </row>
    <row r="4412" spans="1:4" x14ac:dyDescent="0.2">
      <c r="A4412" s="158"/>
      <c r="D4412" s="138"/>
    </row>
    <row r="4413" spans="1:4" x14ac:dyDescent="0.2">
      <c r="A4413" s="158"/>
      <c r="D4413" s="138"/>
    </row>
    <row r="4414" spans="1:4" x14ac:dyDescent="0.2">
      <c r="A4414" s="158"/>
      <c r="D4414" s="138"/>
    </row>
    <row r="4415" spans="1:4" x14ac:dyDescent="0.2">
      <c r="A4415" s="158"/>
      <c r="D4415" s="138"/>
    </row>
    <row r="4416" spans="1:4" x14ac:dyDescent="0.2">
      <c r="A4416" s="158"/>
      <c r="D4416" s="138"/>
    </row>
    <row r="4417" spans="1:4" x14ac:dyDescent="0.2">
      <c r="A4417" s="158"/>
      <c r="D4417" s="138"/>
    </row>
    <row r="4418" spans="1:4" x14ac:dyDescent="0.2">
      <c r="A4418" s="158"/>
      <c r="D4418" s="138"/>
    </row>
    <row r="4419" spans="1:4" x14ac:dyDescent="0.2">
      <c r="A4419" s="158"/>
      <c r="D4419" s="138"/>
    </row>
    <row r="4420" spans="1:4" x14ac:dyDescent="0.2">
      <c r="A4420" s="158"/>
      <c r="D4420" s="138"/>
    </row>
    <row r="4421" spans="1:4" x14ac:dyDescent="0.2">
      <c r="A4421" s="158"/>
      <c r="D4421" s="138"/>
    </row>
    <row r="4422" spans="1:4" x14ac:dyDescent="0.2">
      <c r="A4422" s="158"/>
      <c r="D4422" s="138"/>
    </row>
    <row r="4423" spans="1:4" x14ac:dyDescent="0.2">
      <c r="A4423" s="158"/>
      <c r="D4423" s="138"/>
    </row>
    <row r="4424" spans="1:4" x14ac:dyDescent="0.2">
      <c r="A4424" s="158"/>
      <c r="D4424" s="138"/>
    </row>
    <row r="4425" spans="1:4" x14ac:dyDescent="0.2">
      <c r="A4425" s="158"/>
      <c r="D4425" s="138"/>
    </row>
    <row r="4426" spans="1:4" x14ac:dyDescent="0.2">
      <c r="A4426" s="158"/>
      <c r="D4426" s="138"/>
    </row>
    <row r="4427" spans="1:4" x14ac:dyDescent="0.2">
      <c r="A4427" s="158"/>
      <c r="D4427" s="138"/>
    </row>
    <row r="4428" spans="1:4" x14ac:dyDescent="0.2">
      <c r="A4428" s="158"/>
      <c r="D4428" s="138"/>
    </row>
    <row r="4429" spans="1:4" x14ac:dyDescent="0.2">
      <c r="A4429" s="158"/>
      <c r="D4429" s="138"/>
    </row>
    <row r="4430" spans="1:4" x14ac:dyDescent="0.2">
      <c r="A4430" s="158"/>
      <c r="D4430" s="138"/>
    </row>
    <row r="4431" spans="1:4" x14ac:dyDescent="0.2">
      <c r="A4431" s="158"/>
      <c r="D4431" s="138"/>
    </row>
    <row r="4432" spans="1:4" x14ac:dyDescent="0.2">
      <c r="A4432" s="158"/>
      <c r="D4432" s="138"/>
    </row>
    <row r="4433" spans="1:4" x14ac:dyDescent="0.2">
      <c r="A4433" s="158"/>
      <c r="D4433" s="138"/>
    </row>
    <row r="4434" spans="1:4" x14ac:dyDescent="0.2">
      <c r="A4434" s="158"/>
      <c r="D4434" s="138"/>
    </row>
    <row r="4435" spans="1:4" x14ac:dyDescent="0.2">
      <c r="A4435" s="158"/>
      <c r="D4435" s="138"/>
    </row>
    <row r="4436" spans="1:4" x14ac:dyDescent="0.2">
      <c r="A4436" s="158"/>
      <c r="D4436" s="138"/>
    </row>
    <row r="4437" spans="1:4" x14ac:dyDescent="0.2">
      <c r="A4437" s="158"/>
      <c r="D4437" s="138"/>
    </row>
    <row r="4438" spans="1:4" x14ac:dyDescent="0.2">
      <c r="A4438" s="158"/>
      <c r="D4438" s="138"/>
    </row>
    <row r="4439" spans="1:4" x14ac:dyDescent="0.2">
      <c r="A4439" s="158"/>
      <c r="D4439" s="138"/>
    </row>
    <row r="4440" spans="1:4" x14ac:dyDescent="0.2">
      <c r="A4440" s="158"/>
      <c r="D4440" s="138"/>
    </row>
    <row r="4441" spans="1:4" x14ac:dyDescent="0.2">
      <c r="A4441" s="158"/>
      <c r="D4441" s="138"/>
    </row>
    <row r="4442" spans="1:4" x14ac:dyDescent="0.2">
      <c r="A4442" s="158"/>
      <c r="D4442" s="138"/>
    </row>
    <row r="4443" spans="1:4" x14ac:dyDescent="0.2">
      <c r="A4443" s="158"/>
      <c r="D4443" s="138"/>
    </row>
    <row r="4444" spans="1:4" x14ac:dyDescent="0.2">
      <c r="A4444" s="158"/>
      <c r="D4444" s="138"/>
    </row>
    <row r="4445" spans="1:4" x14ac:dyDescent="0.2">
      <c r="A4445" s="158"/>
      <c r="D4445" s="138"/>
    </row>
    <row r="4446" spans="1:4" x14ac:dyDescent="0.2">
      <c r="A4446" s="158"/>
      <c r="D4446" s="138"/>
    </row>
    <row r="4447" spans="1:4" x14ac:dyDescent="0.2">
      <c r="A4447" s="158"/>
      <c r="D4447" s="138"/>
    </row>
    <row r="4448" spans="1:4" x14ac:dyDescent="0.2">
      <c r="A4448" s="158"/>
      <c r="D4448" s="138"/>
    </row>
    <row r="4449" spans="1:4" x14ac:dyDescent="0.2">
      <c r="A4449" s="158"/>
      <c r="D4449" s="138"/>
    </row>
    <row r="4450" spans="1:4" x14ac:dyDescent="0.2">
      <c r="A4450" s="158"/>
      <c r="D4450" s="138"/>
    </row>
    <row r="4451" spans="1:4" x14ac:dyDescent="0.2">
      <c r="A4451" s="158"/>
      <c r="D4451" s="138"/>
    </row>
    <row r="4452" spans="1:4" x14ac:dyDescent="0.2">
      <c r="A4452" s="158"/>
      <c r="D4452" s="138"/>
    </row>
    <row r="4453" spans="1:4" x14ac:dyDescent="0.2">
      <c r="A4453" s="158"/>
      <c r="D4453" s="138"/>
    </row>
    <row r="4454" spans="1:4" x14ac:dyDescent="0.2">
      <c r="A4454" s="158"/>
      <c r="D4454" s="138"/>
    </row>
    <row r="4455" spans="1:4" x14ac:dyDescent="0.2">
      <c r="A4455" s="158"/>
      <c r="D4455" s="138"/>
    </row>
    <row r="4456" spans="1:4" x14ac:dyDescent="0.2">
      <c r="A4456" s="158"/>
      <c r="D4456" s="138"/>
    </row>
    <row r="4457" spans="1:4" x14ac:dyDescent="0.2">
      <c r="A4457" s="158"/>
      <c r="D4457" s="138"/>
    </row>
    <row r="4458" spans="1:4" x14ac:dyDescent="0.2">
      <c r="A4458" s="158"/>
      <c r="D4458" s="138"/>
    </row>
    <row r="4459" spans="1:4" x14ac:dyDescent="0.2">
      <c r="A4459" s="158"/>
      <c r="D4459" s="138"/>
    </row>
    <row r="4460" spans="1:4" x14ac:dyDescent="0.2">
      <c r="A4460" s="158"/>
      <c r="D4460" s="138"/>
    </row>
    <row r="4461" spans="1:4" x14ac:dyDescent="0.2">
      <c r="A4461" s="158"/>
      <c r="D4461" s="138"/>
    </row>
    <row r="4462" spans="1:4" x14ac:dyDescent="0.2">
      <c r="A4462" s="158"/>
      <c r="D4462" s="138"/>
    </row>
    <row r="4463" spans="1:4" x14ac:dyDescent="0.2">
      <c r="A4463" s="158"/>
      <c r="D4463" s="138"/>
    </row>
    <row r="4464" spans="1:4" x14ac:dyDescent="0.2">
      <c r="A4464" s="158"/>
      <c r="D4464" s="138"/>
    </row>
    <row r="4465" spans="1:4" x14ac:dyDescent="0.2">
      <c r="A4465" s="158"/>
      <c r="D4465" s="138"/>
    </row>
    <row r="4466" spans="1:4" x14ac:dyDescent="0.2">
      <c r="A4466" s="158"/>
      <c r="D4466" s="138"/>
    </row>
    <row r="4467" spans="1:4" x14ac:dyDescent="0.2">
      <c r="A4467" s="158"/>
      <c r="D4467" s="138"/>
    </row>
    <row r="4468" spans="1:4" x14ac:dyDescent="0.2">
      <c r="A4468" s="158"/>
      <c r="D4468" s="138"/>
    </row>
    <row r="4469" spans="1:4" x14ac:dyDescent="0.2">
      <c r="A4469" s="158"/>
      <c r="D4469" s="138"/>
    </row>
    <row r="4470" spans="1:4" x14ac:dyDescent="0.2">
      <c r="A4470" s="158"/>
      <c r="D4470" s="138"/>
    </row>
    <row r="4471" spans="1:4" x14ac:dyDescent="0.2">
      <c r="A4471" s="158"/>
      <c r="D4471" s="138"/>
    </row>
    <row r="4472" spans="1:4" x14ac:dyDescent="0.2">
      <c r="A4472" s="158"/>
      <c r="D4472" s="138"/>
    </row>
    <row r="4473" spans="1:4" x14ac:dyDescent="0.2">
      <c r="A4473" s="158"/>
      <c r="D4473" s="138"/>
    </row>
    <row r="4474" spans="1:4" x14ac:dyDescent="0.2">
      <c r="A4474" s="158"/>
      <c r="D4474" s="138"/>
    </row>
    <row r="4475" spans="1:4" x14ac:dyDescent="0.2">
      <c r="A4475" s="158"/>
      <c r="D4475" s="138"/>
    </row>
    <row r="4476" spans="1:4" x14ac:dyDescent="0.2">
      <c r="A4476" s="158"/>
      <c r="D4476" s="138"/>
    </row>
    <row r="4477" spans="1:4" x14ac:dyDescent="0.2">
      <c r="A4477" s="158"/>
      <c r="D4477" s="138"/>
    </row>
    <row r="4478" spans="1:4" x14ac:dyDescent="0.2">
      <c r="A4478" s="158"/>
      <c r="D4478" s="138"/>
    </row>
    <row r="4479" spans="1:4" x14ac:dyDescent="0.2">
      <c r="A4479" s="158"/>
      <c r="D4479" s="138"/>
    </row>
    <row r="4480" spans="1:4" x14ac:dyDescent="0.2">
      <c r="A4480" s="158"/>
      <c r="D4480" s="138"/>
    </row>
    <row r="4481" spans="1:4" x14ac:dyDescent="0.2">
      <c r="A4481" s="158"/>
      <c r="D4481" s="138"/>
    </row>
    <row r="4482" spans="1:4" x14ac:dyDescent="0.2">
      <c r="A4482" s="158"/>
      <c r="D4482" s="138"/>
    </row>
    <row r="4483" spans="1:4" x14ac:dyDescent="0.2">
      <c r="A4483" s="158"/>
      <c r="D4483" s="138"/>
    </row>
    <row r="4484" spans="1:4" x14ac:dyDescent="0.2">
      <c r="A4484" s="158"/>
      <c r="D4484" s="138"/>
    </row>
    <row r="4485" spans="1:4" x14ac:dyDescent="0.2">
      <c r="A4485" s="158"/>
      <c r="D4485" s="138"/>
    </row>
    <row r="4486" spans="1:4" x14ac:dyDescent="0.2">
      <c r="A4486" s="158"/>
      <c r="D4486" s="138"/>
    </row>
    <row r="4487" spans="1:4" x14ac:dyDescent="0.2">
      <c r="A4487" s="158"/>
      <c r="D4487" s="138"/>
    </row>
    <row r="4488" spans="1:4" x14ac:dyDescent="0.2">
      <c r="A4488" s="158"/>
      <c r="D4488" s="138"/>
    </row>
    <row r="4489" spans="1:4" x14ac:dyDescent="0.2">
      <c r="A4489" s="158"/>
      <c r="D4489" s="138"/>
    </row>
    <row r="4490" spans="1:4" x14ac:dyDescent="0.2">
      <c r="A4490" s="158"/>
      <c r="D4490" s="138"/>
    </row>
    <row r="4491" spans="1:4" x14ac:dyDescent="0.2">
      <c r="A4491" s="158"/>
      <c r="D4491" s="138"/>
    </row>
    <row r="4492" spans="1:4" x14ac:dyDescent="0.2">
      <c r="A4492" s="158"/>
      <c r="D4492" s="138"/>
    </row>
    <row r="4493" spans="1:4" x14ac:dyDescent="0.2">
      <c r="A4493" s="158"/>
      <c r="D4493" s="138"/>
    </row>
    <row r="4494" spans="1:4" x14ac:dyDescent="0.2">
      <c r="A4494" s="158"/>
      <c r="D4494" s="138"/>
    </row>
    <row r="4495" spans="1:4" x14ac:dyDescent="0.2">
      <c r="A4495" s="158"/>
      <c r="D4495" s="138"/>
    </row>
    <row r="4496" spans="1:4" x14ac:dyDescent="0.2">
      <c r="A4496" s="158"/>
      <c r="D4496" s="138"/>
    </row>
    <row r="4497" spans="1:4" x14ac:dyDescent="0.2">
      <c r="A4497" s="158"/>
      <c r="D4497" s="138"/>
    </row>
    <row r="4498" spans="1:4" x14ac:dyDescent="0.2">
      <c r="A4498" s="158"/>
      <c r="D4498" s="138"/>
    </row>
    <row r="4499" spans="1:4" x14ac:dyDescent="0.2">
      <c r="A4499" s="158"/>
      <c r="D4499" s="138"/>
    </row>
    <row r="4500" spans="1:4" x14ac:dyDescent="0.2">
      <c r="A4500" s="158"/>
      <c r="D4500" s="138"/>
    </row>
    <row r="4501" spans="1:4" x14ac:dyDescent="0.2">
      <c r="A4501" s="158"/>
      <c r="D4501" s="138"/>
    </row>
    <row r="4502" spans="1:4" x14ac:dyDescent="0.2">
      <c r="A4502" s="158"/>
      <c r="D4502" s="138"/>
    </row>
    <row r="4503" spans="1:4" x14ac:dyDescent="0.2">
      <c r="A4503" s="158"/>
      <c r="D4503" s="138"/>
    </row>
    <row r="4504" spans="1:4" x14ac:dyDescent="0.2">
      <c r="A4504" s="158"/>
      <c r="D4504" s="138"/>
    </row>
    <row r="4505" spans="1:4" x14ac:dyDescent="0.2">
      <c r="A4505" s="158"/>
      <c r="D4505" s="138"/>
    </row>
    <row r="4506" spans="1:4" x14ac:dyDescent="0.2">
      <c r="A4506" s="158"/>
      <c r="D4506" s="138"/>
    </row>
    <row r="4507" spans="1:4" x14ac:dyDescent="0.2">
      <c r="A4507" s="158"/>
      <c r="D4507" s="138"/>
    </row>
    <row r="4508" spans="1:4" x14ac:dyDescent="0.2">
      <c r="A4508" s="158"/>
      <c r="D4508" s="138"/>
    </row>
    <row r="4509" spans="1:4" x14ac:dyDescent="0.2">
      <c r="A4509" s="158"/>
      <c r="D4509" s="138"/>
    </row>
    <row r="4510" spans="1:4" x14ac:dyDescent="0.2">
      <c r="A4510" s="158"/>
      <c r="D4510" s="138"/>
    </row>
    <row r="4511" spans="1:4" x14ac:dyDescent="0.2">
      <c r="A4511" s="158"/>
      <c r="D4511" s="138"/>
    </row>
    <row r="4512" spans="1:4" x14ac:dyDescent="0.2">
      <c r="A4512" s="158"/>
      <c r="D4512" s="138"/>
    </row>
    <row r="4513" spans="1:4" x14ac:dyDescent="0.2">
      <c r="A4513" s="158"/>
      <c r="D4513" s="138"/>
    </row>
    <row r="4514" spans="1:4" x14ac:dyDescent="0.2">
      <c r="A4514" s="158"/>
      <c r="D4514" s="138"/>
    </row>
    <row r="4515" spans="1:4" x14ac:dyDescent="0.2">
      <c r="A4515" s="158"/>
      <c r="D4515" s="138"/>
    </row>
    <row r="4516" spans="1:4" x14ac:dyDescent="0.2">
      <c r="A4516" s="158"/>
      <c r="D4516" s="138"/>
    </row>
    <row r="4517" spans="1:4" x14ac:dyDescent="0.2">
      <c r="A4517" s="158"/>
      <c r="D4517" s="138"/>
    </row>
    <row r="4518" spans="1:4" x14ac:dyDescent="0.2">
      <c r="A4518" s="158"/>
      <c r="D4518" s="138"/>
    </row>
    <row r="4519" spans="1:4" x14ac:dyDescent="0.2">
      <c r="A4519" s="158"/>
      <c r="D4519" s="138"/>
    </row>
    <row r="4520" spans="1:4" x14ac:dyDescent="0.2">
      <c r="A4520" s="158"/>
      <c r="D4520" s="138"/>
    </row>
    <row r="4521" spans="1:4" x14ac:dyDescent="0.2">
      <c r="A4521" s="158"/>
      <c r="D4521" s="138"/>
    </row>
    <row r="4522" spans="1:4" x14ac:dyDescent="0.2">
      <c r="A4522" s="158"/>
      <c r="D4522" s="138"/>
    </row>
    <row r="4523" spans="1:4" x14ac:dyDescent="0.2">
      <c r="A4523" s="158"/>
      <c r="D4523" s="138"/>
    </row>
    <row r="4524" spans="1:4" x14ac:dyDescent="0.2">
      <c r="A4524" s="158"/>
      <c r="D4524" s="138"/>
    </row>
    <row r="4525" spans="1:4" x14ac:dyDescent="0.2">
      <c r="A4525" s="158"/>
      <c r="D4525" s="138"/>
    </row>
    <row r="4526" spans="1:4" x14ac:dyDescent="0.2">
      <c r="A4526" s="158"/>
      <c r="D4526" s="138"/>
    </row>
    <row r="4527" spans="1:4" x14ac:dyDescent="0.2">
      <c r="A4527" s="158"/>
      <c r="D4527" s="138"/>
    </row>
    <row r="4528" spans="1:4" x14ac:dyDescent="0.2">
      <c r="A4528" s="158"/>
      <c r="D4528" s="138"/>
    </row>
    <row r="4529" spans="1:4" x14ac:dyDescent="0.2">
      <c r="A4529" s="158"/>
      <c r="D4529" s="138"/>
    </row>
    <row r="4530" spans="1:4" x14ac:dyDescent="0.2">
      <c r="A4530" s="158"/>
      <c r="D4530" s="138"/>
    </row>
    <row r="4531" spans="1:4" x14ac:dyDescent="0.2">
      <c r="A4531" s="158"/>
      <c r="D4531" s="138"/>
    </row>
    <row r="4532" spans="1:4" x14ac:dyDescent="0.2">
      <c r="A4532" s="158"/>
      <c r="D4532" s="138"/>
    </row>
    <row r="4533" spans="1:4" x14ac:dyDescent="0.2">
      <c r="A4533" s="158"/>
      <c r="D4533" s="138"/>
    </row>
    <row r="4534" spans="1:4" x14ac:dyDescent="0.2">
      <c r="A4534" s="158"/>
      <c r="D4534" s="138"/>
    </row>
    <row r="4535" spans="1:4" x14ac:dyDescent="0.2">
      <c r="A4535" s="158"/>
      <c r="D4535" s="138"/>
    </row>
    <row r="4536" spans="1:4" x14ac:dyDescent="0.2">
      <c r="A4536" s="158"/>
      <c r="D4536" s="138"/>
    </row>
    <row r="4537" spans="1:4" x14ac:dyDescent="0.2">
      <c r="A4537" s="158"/>
      <c r="D4537" s="138"/>
    </row>
    <row r="4538" spans="1:4" x14ac:dyDescent="0.2">
      <c r="A4538" s="158"/>
      <c r="D4538" s="138"/>
    </row>
    <row r="4539" spans="1:4" x14ac:dyDescent="0.2">
      <c r="A4539" s="158"/>
      <c r="D4539" s="138"/>
    </row>
    <row r="4540" spans="1:4" x14ac:dyDescent="0.2">
      <c r="A4540" s="158"/>
      <c r="D4540" s="138"/>
    </row>
    <row r="4541" spans="1:4" x14ac:dyDescent="0.2">
      <c r="A4541" s="158"/>
      <c r="D4541" s="138"/>
    </row>
    <row r="4542" spans="1:4" x14ac:dyDescent="0.2">
      <c r="A4542" s="158"/>
      <c r="D4542" s="138"/>
    </row>
    <row r="4543" spans="1:4" x14ac:dyDescent="0.2">
      <c r="A4543" s="158"/>
      <c r="D4543" s="138"/>
    </row>
    <row r="4544" spans="1:4" x14ac:dyDescent="0.2">
      <c r="A4544" s="158"/>
      <c r="D4544" s="138"/>
    </row>
    <row r="4545" spans="1:4" x14ac:dyDescent="0.2">
      <c r="A4545" s="158"/>
      <c r="D4545" s="138"/>
    </row>
    <row r="4546" spans="1:4" x14ac:dyDescent="0.2">
      <c r="A4546" s="158"/>
      <c r="D4546" s="138"/>
    </row>
    <row r="4547" spans="1:4" x14ac:dyDescent="0.2">
      <c r="A4547" s="158"/>
      <c r="D4547" s="138"/>
    </row>
    <row r="4548" spans="1:4" x14ac:dyDescent="0.2">
      <c r="A4548" s="158"/>
      <c r="D4548" s="138"/>
    </row>
    <row r="4549" spans="1:4" x14ac:dyDescent="0.2">
      <c r="A4549" s="158"/>
      <c r="D4549" s="138"/>
    </row>
    <row r="4550" spans="1:4" x14ac:dyDescent="0.2">
      <c r="A4550" s="158"/>
      <c r="D4550" s="138"/>
    </row>
    <row r="4551" spans="1:4" x14ac:dyDescent="0.2">
      <c r="A4551" s="158"/>
      <c r="D4551" s="138"/>
    </row>
    <row r="4552" spans="1:4" x14ac:dyDescent="0.2">
      <c r="A4552" s="158"/>
      <c r="D4552" s="138"/>
    </row>
    <row r="4553" spans="1:4" x14ac:dyDescent="0.2">
      <c r="A4553" s="158"/>
      <c r="D4553" s="138"/>
    </row>
    <row r="4554" spans="1:4" x14ac:dyDescent="0.2">
      <c r="A4554" s="158"/>
      <c r="D4554" s="138"/>
    </row>
    <row r="4555" spans="1:4" x14ac:dyDescent="0.2">
      <c r="A4555" s="158"/>
      <c r="D4555" s="138"/>
    </row>
    <row r="4556" spans="1:4" x14ac:dyDescent="0.2">
      <c r="A4556" s="158"/>
      <c r="D4556" s="138"/>
    </row>
    <row r="4557" spans="1:4" x14ac:dyDescent="0.2">
      <c r="A4557" s="158"/>
      <c r="D4557" s="138"/>
    </row>
    <row r="4558" spans="1:4" x14ac:dyDescent="0.2">
      <c r="A4558" s="158"/>
      <c r="D4558" s="138"/>
    </row>
    <row r="4559" spans="1:4" x14ac:dyDescent="0.2">
      <c r="A4559" s="158"/>
      <c r="D4559" s="138"/>
    </row>
    <row r="4560" spans="1:4" x14ac:dyDescent="0.2">
      <c r="A4560" s="158"/>
      <c r="D4560" s="138"/>
    </row>
    <row r="4561" spans="1:4" x14ac:dyDescent="0.2">
      <c r="A4561" s="158"/>
      <c r="D4561" s="138"/>
    </row>
    <row r="4562" spans="1:4" x14ac:dyDescent="0.2">
      <c r="A4562" s="158"/>
      <c r="D4562" s="138"/>
    </row>
    <row r="4563" spans="1:4" x14ac:dyDescent="0.2">
      <c r="A4563" s="158"/>
      <c r="D4563" s="138"/>
    </row>
    <row r="4564" spans="1:4" x14ac:dyDescent="0.2">
      <c r="A4564" s="158"/>
      <c r="D4564" s="138"/>
    </row>
    <row r="4565" spans="1:4" x14ac:dyDescent="0.2">
      <c r="A4565" s="158"/>
      <c r="D4565" s="138"/>
    </row>
    <row r="4566" spans="1:4" x14ac:dyDescent="0.2">
      <c r="A4566" s="158"/>
      <c r="D4566" s="138"/>
    </row>
    <row r="4567" spans="1:4" x14ac:dyDescent="0.2">
      <c r="A4567" s="158"/>
      <c r="D4567" s="138"/>
    </row>
    <row r="4568" spans="1:4" x14ac:dyDescent="0.2">
      <c r="A4568" s="158"/>
      <c r="D4568" s="138"/>
    </row>
    <row r="4569" spans="1:4" x14ac:dyDescent="0.2">
      <c r="A4569" s="158"/>
      <c r="D4569" s="138"/>
    </row>
    <row r="4570" spans="1:4" x14ac:dyDescent="0.2">
      <c r="A4570" s="158"/>
      <c r="D4570" s="138"/>
    </row>
    <row r="4571" spans="1:4" x14ac:dyDescent="0.2">
      <c r="A4571" s="158"/>
      <c r="D4571" s="138"/>
    </row>
    <row r="4572" spans="1:4" x14ac:dyDescent="0.2">
      <c r="A4572" s="158"/>
      <c r="D4572" s="138"/>
    </row>
    <row r="4573" spans="1:4" x14ac:dyDescent="0.2">
      <c r="A4573" s="158"/>
      <c r="D4573" s="138"/>
    </row>
    <row r="4574" spans="1:4" x14ac:dyDescent="0.2">
      <c r="A4574" s="158"/>
      <c r="D4574" s="138"/>
    </row>
    <row r="4575" spans="1:4" x14ac:dyDescent="0.2">
      <c r="A4575" s="158"/>
      <c r="D4575" s="138"/>
    </row>
    <row r="4576" spans="1:4" x14ac:dyDescent="0.2">
      <c r="A4576" s="158"/>
      <c r="D4576" s="138"/>
    </row>
    <row r="4577" spans="1:4" x14ac:dyDescent="0.2">
      <c r="A4577" s="158"/>
      <c r="D4577" s="138"/>
    </row>
    <row r="4578" spans="1:4" x14ac:dyDescent="0.2">
      <c r="A4578" s="158"/>
      <c r="D4578" s="138"/>
    </row>
    <row r="4579" spans="1:4" x14ac:dyDescent="0.2">
      <c r="A4579" s="158"/>
      <c r="D4579" s="138"/>
    </row>
    <row r="4580" spans="1:4" x14ac:dyDescent="0.2">
      <c r="A4580" s="158"/>
      <c r="D4580" s="138"/>
    </row>
    <row r="4581" spans="1:4" x14ac:dyDescent="0.2">
      <c r="A4581" s="158"/>
      <c r="D4581" s="138"/>
    </row>
    <row r="4582" spans="1:4" x14ac:dyDescent="0.2">
      <c r="A4582" s="158"/>
      <c r="D4582" s="138"/>
    </row>
    <row r="4583" spans="1:4" x14ac:dyDescent="0.2">
      <c r="A4583" s="158"/>
      <c r="D4583" s="138"/>
    </row>
    <row r="4584" spans="1:4" x14ac:dyDescent="0.2">
      <c r="A4584" s="158"/>
      <c r="D4584" s="138"/>
    </row>
    <row r="4585" spans="1:4" x14ac:dyDescent="0.2">
      <c r="A4585" s="158"/>
      <c r="D4585" s="138"/>
    </row>
    <row r="4586" spans="1:4" x14ac:dyDescent="0.2">
      <c r="A4586" s="158"/>
      <c r="D4586" s="138"/>
    </row>
    <row r="4587" spans="1:4" x14ac:dyDescent="0.2">
      <c r="A4587" s="158"/>
      <c r="D4587" s="138"/>
    </row>
    <row r="4588" spans="1:4" x14ac:dyDescent="0.2">
      <c r="A4588" s="158"/>
      <c r="D4588" s="138"/>
    </row>
    <row r="4589" spans="1:4" x14ac:dyDescent="0.2">
      <c r="A4589" s="158"/>
      <c r="D4589" s="138"/>
    </row>
    <row r="4590" spans="1:4" x14ac:dyDescent="0.2">
      <c r="A4590" s="158"/>
      <c r="D4590" s="138"/>
    </row>
    <row r="4591" spans="1:4" x14ac:dyDescent="0.2">
      <c r="A4591" s="158"/>
      <c r="D4591" s="138"/>
    </row>
    <row r="4592" spans="1:4" x14ac:dyDescent="0.2">
      <c r="A4592" s="158"/>
      <c r="D4592" s="138"/>
    </row>
    <row r="4593" spans="1:4" x14ac:dyDescent="0.2">
      <c r="A4593" s="158"/>
      <c r="D4593" s="138"/>
    </row>
    <row r="4594" spans="1:4" x14ac:dyDescent="0.2">
      <c r="A4594" s="158"/>
      <c r="D4594" s="138"/>
    </row>
    <row r="4595" spans="1:4" x14ac:dyDescent="0.2">
      <c r="A4595" s="158"/>
      <c r="D4595" s="138"/>
    </row>
    <row r="4596" spans="1:4" x14ac:dyDescent="0.2">
      <c r="A4596" s="158"/>
      <c r="D4596" s="138"/>
    </row>
    <row r="4597" spans="1:4" x14ac:dyDescent="0.2">
      <c r="A4597" s="158"/>
      <c r="D4597" s="138"/>
    </row>
    <row r="4598" spans="1:4" x14ac:dyDescent="0.2">
      <c r="A4598" s="158"/>
      <c r="D4598" s="138"/>
    </row>
    <row r="4599" spans="1:4" x14ac:dyDescent="0.2">
      <c r="A4599" s="158"/>
      <c r="D4599" s="138"/>
    </row>
    <row r="4600" spans="1:4" x14ac:dyDescent="0.2">
      <c r="A4600" s="158"/>
      <c r="D4600" s="138"/>
    </row>
    <row r="4601" spans="1:4" x14ac:dyDescent="0.2">
      <c r="A4601" s="158"/>
      <c r="D4601" s="138"/>
    </row>
    <row r="4602" spans="1:4" x14ac:dyDescent="0.2">
      <c r="A4602" s="158"/>
      <c r="D4602" s="138"/>
    </row>
    <row r="4603" spans="1:4" x14ac:dyDescent="0.2">
      <c r="A4603" s="158"/>
      <c r="D4603" s="138"/>
    </row>
    <row r="4604" spans="1:4" x14ac:dyDescent="0.2">
      <c r="A4604" s="158"/>
      <c r="D4604" s="138"/>
    </row>
    <row r="4605" spans="1:4" x14ac:dyDescent="0.2">
      <c r="A4605" s="158"/>
      <c r="D4605" s="138"/>
    </row>
    <row r="4606" spans="1:4" x14ac:dyDescent="0.2">
      <c r="A4606" s="158"/>
      <c r="D4606" s="138"/>
    </row>
    <row r="4607" spans="1:4" x14ac:dyDescent="0.2">
      <c r="A4607" s="158"/>
      <c r="D4607" s="138"/>
    </row>
    <row r="4608" spans="1:4" x14ac:dyDescent="0.2">
      <c r="A4608" s="158"/>
      <c r="D4608" s="138"/>
    </row>
    <row r="4609" spans="1:4" x14ac:dyDescent="0.2">
      <c r="A4609" s="158"/>
      <c r="D4609" s="138"/>
    </row>
    <row r="4610" spans="1:4" x14ac:dyDescent="0.2">
      <c r="A4610" s="158"/>
      <c r="D4610" s="138"/>
    </row>
    <row r="4611" spans="1:4" x14ac:dyDescent="0.2">
      <c r="A4611" s="158"/>
      <c r="D4611" s="138"/>
    </row>
    <row r="4612" spans="1:4" x14ac:dyDescent="0.2">
      <c r="A4612" s="158"/>
      <c r="D4612" s="138"/>
    </row>
    <row r="4613" spans="1:4" x14ac:dyDescent="0.2">
      <c r="A4613" s="158"/>
      <c r="D4613" s="138"/>
    </row>
    <row r="4614" spans="1:4" x14ac:dyDescent="0.2">
      <c r="A4614" s="158"/>
      <c r="D4614" s="138"/>
    </row>
    <row r="4615" spans="1:4" x14ac:dyDescent="0.2">
      <c r="A4615" s="158"/>
      <c r="D4615" s="138"/>
    </row>
    <row r="4616" spans="1:4" x14ac:dyDescent="0.2">
      <c r="A4616" s="158"/>
      <c r="D4616" s="138"/>
    </row>
    <row r="4617" spans="1:4" x14ac:dyDescent="0.2">
      <c r="A4617" s="158"/>
      <c r="D4617" s="138"/>
    </row>
    <row r="4618" spans="1:4" x14ac:dyDescent="0.2">
      <c r="A4618" s="158"/>
      <c r="D4618" s="138"/>
    </row>
    <row r="4619" spans="1:4" x14ac:dyDescent="0.2">
      <c r="A4619" s="158"/>
      <c r="D4619" s="138"/>
    </row>
    <row r="4620" spans="1:4" x14ac:dyDescent="0.2">
      <c r="A4620" s="158"/>
      <c r="D4620" s="138"/>
    </row>
    <row r="4621" spans="1:4" x14ac:dyDescent="0.2">
      <c r="A4621" s="158"/>
      <c r="D4621" s="138"/>
    </row>
    <row r="4622" spans="1:4" x14ac:dyDescent="0.2">
      <c r="A4622" s="158"/>
      <c r="D4622" s="138"/>
    </row>
    <row r="4623" spans="1:4" x14ac:dyDescent="0.2">
      <c r="A4623" s="158"/>
      <c r="D4623" s="138"/>
    </row>
    <row r="4624" spans="1:4" x14ac:dyDescent="0.2">
      <c r="A4624" s="158"/>
      <c r="D4624" s="138"/>
    </row>
    <row r="4625" spans="1:4" x14ac:dyDescent="0.2">
      <c r="A4625" s="158"/>
      <c r="D4625" s="138"/>
    </row>
    <row r="4626" spans="1:4" x14ac:dyDescent="0.2">
      <c r="A4626" s="158"/>
      <c r="D4626" s="138"/>
    </row>
    <row r="4627" spans="1:4" x14ac:dyDescent="0.2">
      <c r="A4627" s="158"/>
      <c r="D4627" s="138"/>
    </row>
    <row r="4628" spans="1:4" x14ac:dyDescent="0.2">
      <c r="A4628" s="158"/>
      <c r="D4628" s="138"/>
    </row>
    <row r="4629" spans="1:4" x14ac:dyDescent="0.2">
      <c r="A4629" s="158"/>
      <c r="D4629" s="138"/>
    </row>
    <row r="4630" spans="1:4" x14ac:dyDescent="0.2">
      <c r="A4630" s="158"/>
      <c r="D4630" s="138"/>
    </row>
    <row r="4631" spans="1:4" x14ac:dyDescent="0.2">
      <c r="A4631" s="158"/>
      <c r="D4631" s="138"/>
    </row>
    <row r="4632" spans="1:4" x14ac:dyDescent="0.2">
      <c r="A4632" s="158"/>
      <c r="D4632" s="138"/>
    </row>
    <row r="4633" spans="1:4" x14ac:dyDescent="0.2">
      <c r="A4633" s="158"/>
      <c r="D4633" s="138"/>
    </row>
    <row r="4634" spans="1:4" x14ac:dyDescent="0.2">
      <c r="A4634" s="158"/>
      <c r="D4634" s="138"/>
    </row>
    <row r="4635" spans="1:4" x14ac:dyDescent="0.2">
      <c r="A4635" s="158"/>
      <c r="D4635" s="138"/>
    </row>
    <row r="4636" spans="1:4" x14ac:dyDescent="0.2">
      <c r="A4636" s="158"/>
      <c r="D4636" s="138"/>
    </row>
    <row r="4637" spans="1:4" x14ac:dyDescent="0.2">
      <c r="A4637" s="158"/>
      <c r="D4637" s="138"/>
    </row>
    <row r="4638" spans="1:4" x14ac:dyDescent="0.2">
      <c r="A4638" s="158"/>
      <c r="D4638" s="138"/>
    </row>
    <row r="4639" spans="1:4" x14ac:dyDescent="0.2">
      <c r="A4639" s="158"/>
      <c r="D4639" s="138"/>
    </row>
    <row r="4640" spans="1:4" x14ac:dyDescent="0.2">
      <c r="A4640" s="158"/>
      <c r="D4640" s="138"/>
    </row>
    <row r="4641" spans="1:4" x14ac:dyDescent="0.2">
      <c r="A4641" s="158"/>
      <c r="D4641" s="138"/>
    </row>
    <row r="4642" spans="1:4" x14ac:dyDescent="0.2">
      <c r="A4642" s="158"/>
      <c r="D4642" s="138"/>
    </row>
    <row r="4643" spans="1:4" x14ac:dyDescent="0.2">
      <c r="A4643" s="158"/>
      <c r="D4643" s="138"/>
    </row>
    <row r="4644" spans="1:4" x14ac:dyDescent="0.2">
      <c r="A4644" s="158"/>
      <c r="D4644" s="138"/>
    </row>
    <row r="4645" spans="1:4" x14ac:dyDescent="0.2">
      <c r="A4645" s="158"/>
      <c r="D4645" s="138"/>
    </row>
    <row r="4646" spans="1:4" x14ac:dyDescent="0.2">
      <c r="A4646" s="158"/>
      <c r="D4646" s="138"/>
    </row>
    <row r="4647" spans="1:4" x14ac:dyDescent="0.2">
      <c r="A4647" s="158"/>
      <c r="D4647" s="138"/>
    </row>
    <row r="4648" spans="1:4" x14ac:dyDescent="0.2">
      <c r="A4648" s="158"/>
      <c r="D4648" s="138"/>
    </row>
    <row r="4649" spans="1:4" x14ac:dyDescent="0.2">
      <c r="A4649" s="158"/>
      <c r="D4649" s="138"/>
    </row>
    <row r="4650" spans="1:4" x14ac:dyDescent="0.2">
      <c r="A4650" s="158"/>
      <c r="D4650" s="138"/>
    </row>
    <row r="4651" spans="1:4" x14ac:dyDescent="0.2">
      <c r="A4651" s="158"/>
      <c r="D4651" s="138"/>
    </row>
    <row r="4652" spans="1:4" x14ac:dyDescent="0.2">
      <c r="A4652" s="158"/>
      <c r="D4652" s="138"/>
    </row>
    <row r="4653" spans="1:4" x14ac:dyDescent="0.2">
      <c r="A4653" s="158"/>
      <c r="D4653" s="138"/>
    </row>
    <row r="4654" spans="1:4" x14ac:dyDescent="0.2">
      <c r="A4654" s="158"/>
      <c r="D4654" s="138"/>
    </row>
    <row r="4655" spans="1:4" x14ac:dyDescent="0.2">
      <c r="A4655" s="158"/>
      <c r="D4655" s="138"/>
    </row>
    <row r="4656" spans="1:4" x14ac:dyDescent="0.2">
      <c r="A4656" s="158"/>
      <c r="D4656" s="138"/>
    </row>
    <row r="4657" spans="1:4" x14ac:dyDescent="0.2">
      <c r="A4657" s="158"/>
      <c r="D4657" s="138"/>
    </row>
    <row r="4658" spans="1:4" x14ac:dyDescent="0.2">
      <c r="A4658" s="158"/>
      <c r="D4658" s="138"/>
    </row>
    <row r="4659" spans="1:4" x14ac:dyDescent="0.2">
      <c r="A4659" s="158"/>
      <c r="D4659" s="138"/>
    </row>
    <row r="4660" spans="1:4" x14ac:dyDescent="0.2">
      <c r="A4660" s="158"/>
      <c r="D4660" s="138"/>
    </row>
    <row r="4661" spans="1:4" x14ac:dyDescent="0.2">
      <c r="A4661" s="158"/>
      <c r="D4661" s="138"/>
    </row>
    <row r="4662" spans="1:4" x14ac:dyDescent="0.2">
      <c r="A4662" s="158"/>
      <c r="D4662" s="138"/>
    </row>
    <row r="4663" spans="1:4" x14ac:dyDescent="0.2">
      <c r="A4663" s="158"/>
      <c r="D4663" s="138"/>
    </row>
    <row r="4664" spans="1:4" x14ac:dyDescent="0.2">
      <c r="A4664" s="158"/>
      <c r="D4664" s="138"/>
    </row>
    <row r="4665" spans="1:4" x14ac:dyDescent="0.2">
      <c r="A4665" s="158"/>
      <c r="D4665" s="138"/>
    </row>
    <row r="4666" spans="1:4" x14ac:dyDescent="0.2">
      <c r="A4666" s="158"/>
      <c r="D4666" s="138"/>
    </row>
    <row r="4667" spans="1:4" x14ac:dyDescent="0.2">
      <c r="A4667" s="158"/>
      <c r="D4667" s="138"/>
    </row>
    <row r="4668" spans="1:4" x14ac:dyDescent="0.2">
      <c r="A4668" s="158"/>
      <c r="D4668" s="138"/>
    </row>
    <row r="4669" spans="1:4" x14ac:dyDescent="0.2">
      <c r="A4669" s="158"/>
      <c r="D4669" s="138"/>
    </row>
    <row r="4670" spans="1:4" x14ac:dyDescent="0.2">
      <c r="A4670" s="158"/>
      <c r="D4670" s="138"/>
    </row>
    <row r="4671" spans="1:4" x14ac:dyDescent="0.2">
      <c r="A4671" s="158"/>
      <c r="D4671" s="138"/>
    </row>
    <row r="4672" spans="1:4" x14ac:dyDescent="0.2">
      <c r="A4672" s="158"/>
      <c r="D4672" s="138"/>
    </row>
    <row r="4673" spans="1:4" x14ac:dyDescent="0.2">
      <c r="A4673" s="158"/>
      <c r="D4673" s="138"/>
    </row>
    <row r="4674" spans="1:4" x14ac:dyDescent="0.2">
      <c r="A4674" s="158"/>
      <c r="D4674" s="138"/>
    </row>
    <row r="4675" spans="1:4" x14ac:dyDescent="0.2">
      <c r="A4675" s="158"/>
      <c r="D4675" s="138"/>
    </row>
    <row r="4676" spans="1:4" x14ac:dyDescent="0.2">
      <c r="A4676" s="158"/>
      <c r="D4676" s="138"/>
    </row>
    <row r="4677" spans="1:4" x14ac:dyDescent="0.2">
      <c r="A4677" s="158"/>
      <c r="D4677" s="138"/>
    </row>
    <row r="4678" spans="1:4" x14ac:dyDescent="0.2">
      <c r="A4678" s="158"/>
      <c r="D4678" s="138"/>
    </row>
    <row r="4679" spans="1:4" x14ac:dyDescent="0.2">
      <c r="A4679" s="158"/>
      <c r="D4679" s="138"/>
    </row>
    <row r="4680" spans="1:4" x14ac:dyDescent="0.2">
      <c r="A4680" s="158"/>
      <c r="D4680" s="138"/>
    </row>
    <row r="4681" spans="1:4" x14ac:dyDescent="0.2">
      <c r="A4681" s="158"/>
      <c r="D4681" s="138"/>
    </row>
    <row r="4682" spans="1:4" x14ac:dyDescent="0.2">
      <c r="A4682" s="158"/>
      <c r="D4682" s="138"/>
    </row>
    <row r="4683" spans="1:4" x14ac:dyDescent="0.2">
      <c r="A4683" s="158"/>
      <c r="D4683" s="138"/>
    </row>
    <row r="4684" spans="1:4" x14ac:dyDescent="0.2">
      <c r="A4684" s="158"/>
      <c r="D4684" s="138"/>
    </row>
    <row r="4685" spans="1:4" x14ac:dyDescent="0.2">
      <c r="A4685" s="158"/>
      <c r="D4685" s="138"/>
    </row>
    <row r="4686" spans="1:4" x14ac:dyDescent="0.2">
      <c r="A4686" s="158"/>
      <c r="D4686" s="138"/>
    </row>
    <row r="4687" spans="1:4" x14ac:dyDescent="0.2">
      <c r="A4687" s="158"/>
      <c r="D4687" s="138"/>
    </row>
    <row r="4688" spans="1:4" x14ac:dyDescent="0.2">
      <c r="A4688" s="158"/>
      <c r="D4688" s="138"/>
    </row>
    <row r="4689" spans="1:4" x14ac:dyDescent="0.2">
      <c r="A4689" s="158"/>
      <c r="D4689" s="138"/>
    </row>
    <row r="4690" spans="1:4" x14ac:dyDescent="0.2">
      <c r="A4690" s="158"/>
      <c r="D4690" s="138"/>
    </row>
    <row r="4691" spans="1:4" x14ac:dyDescent="0.2">
      <c r="A4691" s="158"/>
      <c r="D4691" s="138"/>
    </row>
    <row r="4692" spans="1:4" x14ac:dyDescent="0.2">
      <c r="A4692" s="158"/>
      <c r="D4692" s="138"/>
    </row>
    <row r="4693" spans="1:4" x14ac:dyDescent="0.2">
      <c r="A4693" s="158"/>
      <c r="D4693" s="138"/>
    </row>
    <row r="4694" spans="1:4" x14ac:dyDescent="0.2">
      <c r="A4694" s="158"/>
      <c r="D4694" s="138"/>
    </row>
    <row r="4695" spans="1:4" x14ac:dyDescent="0.2">
      <c r="A4695" s="158"/>
      <c r="D4695" s="138"/>
    </row>
    <row r="4696" spans="1:4" x14ac:dyDescent="0.2">
      <c r="A4696" s="158"/>
      <c r="D4696" s="138"/>
    </row>
    <row r="4697" spans="1:4" x14ac:dyDescent="0.2">
      <c r="A4697" s="158"/>
      <c r="D4697" s="138"/>
    </row>
    <row r="4698" spans="1:4" x14ac:dyDescent="0.2">
      <c r="A4698" s="158"/>
      <c r="D4698" s="138"/>
    </row>
    <row r="4699" spans="1:4" x14ac:dyDescent="0.2">
      <c r="A4699" s="158"/>
      <c r="D4699" s="138"/>
    </row>
    <row r="4700" spans="1:4" x14ac:dyDescent="0.2">
      <c r="A4700" s="158"/>
      <c r="D4700" s="138"/>
    </row>
    <row r="4701" spans="1:4" x14ac:dyDescent="0.2">
      <c r="A4701" s="158"/>
      <c r="D4701" s="138"/>
    </row>
    <row r="4702" spans="1:4" x14ac:dyDescent="0.2">
      <c r="A4702" s="158"/>
      <c r="D4702" s="138"/>
    </row>
    <row r="4703" spans="1:4" x14ac:dyDescent="0.2">
      <c r="A4703" s="158"/>
      <c r="D4703" s="138"/>
    </row>
    <row r="4704" spans="1:4" x14ac:dyDescent="0.2">
      <c r="A4704" s="158"/>
      <c r="D4704" s="138"/>
    </row>
    <row r="4705" spans="1:4" x14ac:dyDescent="0.2">
      <c r="A4705" s="158"/>
      <c r="D4705" s="138"/>
    </row>
    <row r="4706" spans="1:4" x14ac:dyDescent="0.2">
      <c r="A4706" s="158"/>
      <c r="D4706" s="138"/>
    </row>
    <row r="4707" spans="1:4" x14ac:dyDescent="0.2">
      <c r="A4707" s="158"/>
      <c r="D4707" s="138"/>
    </row>
    <row r="4708" spans="1:4" x14ac:dyDescent="0.2">
      <c r="A4708" s="158"/>
      <c r="D4708" s="138"/>
    </row>
    <row r="4709" spans="1:4" x14ac:dyDescent="0.2">
      <c r="A4709" s="158"/>
      <c r="D4709" s="138"/>
    </row>
    <row r="4710" spans="1:4" x14ac:dyDescent="0.2">
      <c r="A4710" s="158"/>
      <c r="D4710" s="138"/>
    </row>
    <row r="4711" spans="1:4" x14ac:dyDescent="0.2">
      <c r="A4711" s="158"/>
      <c r="D4711" s="138"/>
    </row>
    <row r="4712" spans="1:4" x14ac:dyDescent="0.2">
      <c r="A4712" s="158"/>
      <c r="D4712" s="138"/>
    </row>
    <row r="4713" spans="1:4" x14ac:dyDescent="0.2">
      <c r="A4713" s="158"/>
      <c r="D4713" s="138"/>
    </row>
    <row r="4714" spans="1:4" x14ac:dyDescent="0.2">
      <c r="A4714" s="158"/>
      <c r="D4714" s="138"/>
    </row>
    <row r="4715" spans="1:4" x14ac:dyDescent="0.2">
      <c r="A4715" s="158"/>
      <c r="D4715" s="138"/>
    </row>
    <row r="4716" spans="1:4" x14ac:dyDescent="0.2">
      <c r="A4716" s="158"/>
      <c r="D4716" s="138"/>
    </row>
    <row r="4717" spans="1:4" x14ac:dyDescent="0.2">
      <c r="A4717" s="158"/>
      <c r="D4717" s="138"/>
    </row>
    <row r="4718" spans="1:4" x14ac:dyDescent="0.2">
      <c r="A4718" s="158"/>
      <c r="D4718" s="138"/>
    </row>
    <row r="4719" spans="1:4" x14ac:dyDescent="0.2">
      <c r="A4719" s="158"/>
      <c r="D4719" s="138"/>
    </row>
    <row r="4720" spans="1:4" x14ac:dyDescent="0.2">
      <c r="A4720" s="158"/>
      <c r="D4720" s="138"/>
    </row>
    <row r="4721" spans="1:4" x14ac:dyDescent="0.2">
      <c r="A4721" s="158"/>
      <c r="D4721" s="138"/>
    </row>
    <row r="4722" spans="1:4" x14ac:dyDescent="0.2">
      <c r="A4722" s="158"/>
      <c r="D4722" s="138"/>
    </row>
    <row r="4723" spans="1:4" x14ac:dyDescent="0.2">
      <c r="A4723" s="158"/>
      <c r="D4723" s="138"/>
    </row>
    <row r="4724" spans="1:4" x14ac:dyDescent="0.2">
      <c r="A4724" s="158"/>
      <c r="D4724" s="138"/>
    </row>
    <row r="4725" spans="1:4" x14ac:dyDescent="0.2">
      <c r="A4725" s="158"/>
      <c r="D4725" s="138"/>
    </row>
    <row r="4726" spans="1:4" x14ac:dyDescent="0.2">
      <c r="A4726" s="158"/>
      <c r="D4726" s="138"/>
    </row>
    <row r="4727" spans="1:4" x14ac:dyDescent="0.2">
      <c r="A4727" s="158"/>
      <c r="D4727" s="138"/>
    </row>
    <row r="4728" spans="1:4" x14ac:dyDescent="0.2">
      <c r="A4728" s="158"/>
      <c r="D4728" s="138"/>
    </row>
    <row r="4729" spans="1:4" x14ac:dyDescent="0.2">
      <c r="A4729" s="158"/>
      <c r="D4729" s="138"/>
    </row>
    <row r="4730" spans="1:4" x14ac:dyDescent="0.2">
      <c r="A4730" s="158"/>
      <c r="D4730" s="138"/>
    </row>
    <row r="4731" spans="1:4" x14ac:dyDescent="0.2">
      <c r="A4731" s="158"/>
      <c r="D4731" s="138"/>
    </row>
    <row r="4732" spans="1:4" x14ac:dyDescent="0.2">
      <c r="A4732" s="158"/>
      <c r="D4732" s="138"/>
    </row>
    <row r="4733" spans="1:4" x14ac:dyDescent="0.2">
      <c r="A4733" s="158"/>
      <c r="D4733" s="138"/>
    </row>
    <row r="4734" spans="1:4" x14ac:dyDescent="0.2">
      <c r="A4734" s="158"/>
      <c r="D4734" s="138"/>
    </row>
    <row r="4735" spans="1:4" x14ac:dyDescent="0.2">
      <c r="A4735" s="158"/>
      <c r="D4735" s="138"/>
    </row>
    <row r="4736" spans="1:4" x14ac:dyDescent="0.2">
      <c r="A4736" s="158"/>
      <c r="D4736" s="138"/>
    </row>
    <row r="4737" spans="1:4" x14ac:dyDescent="0.2">
      <c r="A4737" s="158"/>
      <c r="D4737" s="138"/>
    </row>
    <row r="4738" spans="1:4" x14ac:dyDescent="0.2">
      <c r="A4738" s="158"/>
      <c r="D4738" s="138"/>
    </row>
    <row r="4739" spans="1:4" x14ac:dyDescent="0.2">
      <c r="A4739" s="158"/>
      <c r="D4739" s="138"/>
    </row>
    <row r="4740" spans="1:4" x14ac:dyDescent="0.2">
      <c r="A4740" s="158"/>
      <c r="D4740" s="138"/>
    </row>
    <row r="4741" spans="1:4" x14ac:dyDescent="0.2">
      <c r="A4741" s="158"/>
      <c r="D4741" s="138"/>
    </row>
    <row r="4742" spans="1:4" x14ac:dyDescent="0.2">
      <c r="A4742" s="158"/>
      <c r="D4742" s="138"/>
    </row>
    <row r="4743" spans="1:4" x14ac:dyDescent="0.2">
      <c r="A4743" s="158"/>
      <c r="D4743" s="138"/>
    </row>
    <row r="4744" spans="1:4" x14ac:dyDescent="0.2">
      <c r="A4744" s="158"/>
      <c r="D4744" s="138"/>
    </row>
    <row r="4745" spans="1:4" x14ac:dyDescent="0.2">
      <c r="A4745" s="158"/>
      <c r="D4745" s="138"/>
    </row>
    <row r="4746" spans="1:4" x14ac:dyDescent="0.2">
      <c r="A4746" s="158"/>
      <c r="D4746" s="138"/>
    </row>
    <row r="4747" spans="1:4" x14ac:dyDescent="0.2">
      <c r="A4747" s="158"/>
      <c r="D4747" s="138"/>
    </row>
    <row r="4748" spans="1:4" x14ac:dyDescent="0.2">
      <c r="A4748" s="158"/>
      <c r="D4748" s="138"/>
    </row>
    <row r="4749" spans="1:4" x14ac:dyDescent="0.2">
      <c r="A4749" s="158"/>
      <c r="D4749" s="138"/>
    </row>
    <row r="4750" spans="1:4" x14ac:dyDescent="0.2">
      <c r="A4750" s="158"/>
      <c r="D4750" s="138"/>
    </row>
    <row r="4751" spans="1:4" x14ac:dyDescent="0.2">
      <c r="A4751" s="158"/>
      <c r="D4751" s="138"/>
    </row>
    <row r="4752" spans="1:4" x14ac:dyDescent="0.2">
      <c r="A4752" s="158"/>
      <c r="D4752" s="138"/>
    </row>
    <row r="4753" spans="1:4" x14ac:dyDescent="0.2">
      <c r="A4753" s="158"/>
      <c r="D4753" s="138"/>
    </row>
    <row r="4754" spans="1:4" x14ac:dyDescent="0.2">
      <c r="A4754" s="158"/>
      <c r="D4754" s="138"/>
    </row>
    <row r="4755" spans="1:4" x14ac:dyDescent="0.2">
      <c r="A4755" s="158"/>
      <c r="D4755" s="138"/>
    </row>
    <row r="4756" spans="1:4" x14ac:dyDescent="0.2">
      <c r="A4756" s="158"/>
      <c r="D4756" s="138"/>
    </row>
    <row r="4757" spans="1:4" x14ac:dyDescent="0.2">
      <c r="A4757" s="158"/>
      <c r="D4757" s="138"/>
    </row>
    <row r="4758" spans="1:4" x14ac:dyDescent="0.2">
      <c r="A4758" s="158"/>
      <c r="D4758" s="138"/>
    </row>
    <row r="4759" spans="1:4" x14ac:dyDescent="0.2">
      <c r="A4759" s="158"/>
      <c r="D4759" s="138"/>
    </row>
    <row r="4760" spans="1:4" x14ac:dyDescent="0.2">
      <c r="A4760" s="158"/>
      <c r="D4760" s="138"/>
    </row>
    <row r="4761" spans="1:4" x14ac:dyDescent="0.2">
      <c r="A4761" s="158"/>
      <c r="D4761" s="138"/>
    </row>
    <row r="4762" spans="1:4" x14ac:dyDescent="0.2">
      <c r="A4762" s="158"/>
      <c r="D4762" s="138"/>
    </row>
    <row r="4763" spans="1:4" x14ac:dyDescent="0.2">
      <c r="A4763" s="158"/>
      <c r="D4763" s="138"/>
    </row>
    <row r="4764" spans="1:4" x14ac:dyDescent="0.2">
      <c r="A4764" s="158"/>
      <c r="D4764" s="138"/>
    </row>
    <row r="4765" spans="1:4" x14ac:dyDescent="0.2">
      <c r="A4765" s="158"/>
      <c r="D4765" s="138"/>
    </row>
    <row r="4766" spans="1:4" x14ac:dyDescent="0.2">
      <c r="A4766" s="158"/>
      <c r="D4766" s="138"/>
    </row>
    <row r="4767" spans="1:4" x14ac:dyDescent="0.2">
      <c r="A4767" s="158"/>
      <c r="D4767" s="138"/>
    </row>
    <row r="4768" spans="1:4" x14ac:dyDescent="0.2">
      <c r="A4768" s="158"/>
      <c r="D4768" s="138"/>
    </row>
    <row r="4769" spans="1:4" x14ac:dyDescent="0.2">
      <c r="A4769" s="158"/>
      <c r="D4769" s="138"/>
    </row>
    <row r="4770" spans="1:4" x14ac:dyDescent="0.2">
      <c r="A4770" s="158"/>
      <c r="D4770" s="138"/>
    </row>
    <row r="4771" spans="1:4" x14ac:dyDescent="0.2">
      <c r="A4771" s="158"/>
      <c r="D4771" s="138"/>
    </row>
    <row r="4772" spans="1:4" x14ac:dyDescent="0.2">
      <c r="A4772" s="158"/>
      <c r="D4772" s="138"/>
    </row>
    <row r="4773" spans="1:4" x14ac:dyDescent="0.2">
      <c r="A4773" s="158"/>
      <c r="D4773" s="138"/>
    </row>
    <row r="4774" spans="1:4" x14ac:dyDescent="0.2">
      <c r="A4774" s="158"/>
      <c r="D4774" s="138"/>
    </row>
    <row r="4775" spans="1:4" x14ac:dyDescent="0.2">
      <c r="A4775" s="158"/>
      <c r="D4775" s="138"/>
    </row>
    <row r="4776" spans="1:4" x14ac:dyDescent="0.2">
      <c r="A4776" s="158"/>
      <c r="D4776" s="138"/>
    </row>
    <row r="4777" spans="1:4" x14ac:dyDescent="0.2">
      <c r="A4777" s="158"/>
      <c r="D4777" s="138"/>
    </row>
    <row r="4778" spans="1:4" x14ac:dyDescent="0.2">
      <c r="A4778" s="158"/>
      <c r="D4778" s="138"/>
    </row>
    <row r="4779" spans="1:4" x14ac:dyDescent="0.2">
      <c r="A4779" s="158"/>
      <c r="D4779" s="138"/>
    </row>
    <row r="4780" spans="1:4" x14ac:dyDescent="0.2">
      <c r="A4780" s="158"/>
      <c r="D4780" s="138"/>
    </row>
    <row r="4781" spans="1:4" x14ac:dyDescent="0.2">
      <c r="A4781" s="158"/>
      <c r="D4781" s="138"/>
    </row>
    <row r="4782" spans="1:4" x14ac:dyDescent="0.2">
      <c r="A4782" s="158"/>
      <c r="D4782" s="138"/>
    </row>
    <row r="4783" spans="1:4" x14ac:dyDescent="0.2">
      <c r="A4783" s="158"/>
      <c r="D4783" s="138"/>
    </row>
    <row r="4784" spans="1:4" x14ac:dyDescent="0.2">
      <c r="A4784" s="158"/>
      <c r="D4784" s="138"/>
    </row>
    <row r="4785" spans="1:4" x14ac:dyDescent="0.2">
      <c r="A4785" s="158"/>
      <c r="D4785" s="138"/>
    </row>
    <row r="4786" spans="1:4" x14ac:dyDescent="0.2">
      <c r="A4786" s="158"/>
      <c r="D4786" s="138"/>
    </row>
    <row r="4787" spans="1:4" x14ac:dyDescent="0.2">
      <c r="A4787" s="158"/>
      <c r="D4787" s="138"/>
    </row>
    <row r="4788" spans="1:4" x14ac:dyDescent="0.2">
      <c r="A4788" s="158"/>
      <c r="D4788" s="138"/>
    </row>
    <row r="4789" spans="1:4" x14ac:dyDescent="0.2">
      <c r="A4789" s="158"/>
      <c r="D4789" s="138"/>
    </row>
    <row r="4790" spans="1:4" x14ac:dyDescent="0.2">
      <c r="A4790" s="158"/>
      <c r="D4790" s="138"/>
    </row>
    <row r="4791" spans="1:4" x14ac:dyDescent="0.2">
      <c r="A4791" s="158"/>
      <c r="D4791" s="138"/>
    </row>
    <row r="4792" spans="1:4" x14ac:dyDescent="0.2">
      <c r="A4792" s="158"/>
      <c r="D4792" s="138"/>
    </row>
    <row r="4793" spans="1:4" x14ac:dyDescent="0.2">
      <c r="A4793" s="158"/>
      <c r="D4793" s="138"/>
    </row>
    <row r="4794" spans="1:4" x14ac:dyDescent="0.2">
      <c r="A4794" s="158"/>
      <c r="D4794" s="138"/>
    </row>
    <row r="4795" spans="1:4" x14ac:dyDescent="0.2">
      <c r="A4795" s="158"/>
      <c r="D4795" s="138"/>
    </row>
    <row r="4796" spans="1:4" x14ac:dyDescent="0.2">
      <c r="A4796" s="158"/>
      <c r="D4796" s="138"/>
    </row>
    <row r="4797" spans="1:4" x14ac:dyDescent="0.2">
      <c r="A4797" s="158"/>
      <c r="D4797" s="138"/>
    </row>
    <row r="4798" spans="1:4" x14ac:dyDescent="0.2">
      <c r="A4798" s="158"/>
      <c r="D4798" s="138"/>
    </row>
    <row r="4799" spans="1:4" x14ac:dyDescent="0.2">
      <c r="A4799" s="158"/>
      <c r="D4799" s="138"/>
    </row>
    <row r="4800" spans="1:4" x14ac:dyDescent="0.2">
      <c r="A4800" s="158"/>
      <c r="D4800" s="138"/>
    </row>
    <row r="4801" spans="1:4" x14ac:dyDescent="0.2">
      <c r="A4801" s="158"/>
      <c r="D4801" s="138"/>
    </row>
    <row r="4802" spans="1:4" x14ac:dyDescent="0.2">
      <c r="A4802" s="158"/>
      <c r="D4802" s="138"/>
    </row>
    <row r="4803" spans="1:4" x14ac:dyDescent="0.2">
      <c r="A4803" s="158"/>
      <c r="D4803" s="138"/>
    </row>
    <row r="4804" spans="1:4" x14ac:dyDescent="0.2">
      <c r="A4804" s="158"/>
      <c r="D4804" s="138"/>
    </row>
    <row r="4805" spans="1:4" x14ac:dyDescent="0.2">
      <c r="A4805" s="158"/>
      <c r="D4805" s="138"/>
    </row>
    <row r="4806" spans="1:4" x14ac:dyDescent="0.2">
      <c r="A4806" s="158"/>
      <c r="D4806" s="138"/>
    </row>
    <row r="4807" spans="1:4" x14ac:dyDescent="0.2">
      <c r="A4807" s="158"/>
      <c r="D4807" s="138"/>
    </row>
    <row r="4808" spans="1:4" x14ac:dyDescent="0.2">
      <c r="A4808" s="158"/>
      <c r="D4808" s="138"/>
    </row>
    <row r="4809" spans="1:4" x14ac:dyDescent="0.2">
      <c r="A4809" s="158"/>
      <c r="D4809" s="138"/>
    </row>
    <row r="4810" spans="1:4" x14ac:dyDescent="0.2">
      <c r="A4810" s="158"/>
      <c r="D4810" s="138"/>
    </row>
    <row r="4811" spans="1:4" x14ac:dyDescent="0.2">
      <c r="A4811" s="158"/>
      <c r="D4811" s="138"/>
    </row>
    <row r="4812" spans="1:4" x14ac:dyDescent="0.2">
      <c r="A4812" s="158"/>
      <c r="D4812" s="138"/>
    </row>
    <row r="4813" spans="1:4" x14ac:dyDescent="0.2">
      <c r="A4813" s="158"/>
      <c r="D4813" s="138"/>
    </row>
    <row r="4814" spans="1:4" x14ac:dyDescent="0.2">
      <c r="A4814" s="158"/>
      <c r="D4814" s="138"/>
    </row>
    <row r="4815" spans="1:4" x14ac:dyDescent="0.2">
      <c r="A4815" s="158"/>
      <c r="D4815" s="138"/>
    </row>
    <row r="4816" spans="1:4" x14ac:dyDescent="0.2">
      <c r="A4816" s="158"/>
      <c r="D4816" s="138"/>
    </row>
    <row r="4817" spans="1:4" x14ac:dyDescent="0.2">
      <c r="A4817" s="158"/>
      <c r="D4817" s="138"/>
    </row>
    <row r="4818" spans="1:4" x14ac:dyDescent="0.2">
      <c r="A4818" s="158"/>
      <c r="D4818" s="138"/>
    </row>
    <row r="4819" spans="1:4" x14ac:dyDescent="0.2">
      <c r="A4819" s="158"/>
      <c r="D4819" s="138"/>
    </row>
    <row r="4820" spans="1:4" x14ac:dyDescent="0.2">
      <c r="A4820" s="158"/>
      <c r="D4820" s="138"/>
    </row>
    <row r="4821" spans="1:4" x14ac:dyDescent="0.2">
      <c r="A4821" s="158"/>
      <c r="D4821" s="138"/>
    </row>
    <row r="4822" spans="1:4" x14ac:dyDescent="0.2">
      <c r="A4822" s="158"/>
      <c r="D4822" s="138"/>
    </row>
    <row r="4823" spans="1:4" x14ac:dyDescent="0.2">
      <c r="A4823" s="158"/>
      <c r="D4823" s="138"/>
    </row>
    <row r="4824" spans="1:4" x14ac:dyDescent="0.2">
      <c r="A4824" s="158"/>
      <c r="D4824" s="138"/>
    </row>
    <row r="4825" spans="1:4" x14ac:dyDescent="0.2">
      <c r="A4825" s="158"/>
      <c r="D4825" s="138"/>
    </row>
    <row r="4826" spans="1:4" x14ac:dyDescent="0.2">
      <c r="A4826" s="158"/>
      <c r="D4826" s="138"/>
    </row>
    <row r="4827" spans="1:4" x14ac:dyDescent="0.2">
      <c r="A4827" s="158"/>
      <c r="D4827" s="138"/>
    </row>
    <row r="4828" spans="1:4" x14ac:dyDescent="0.2">
      <c r="A4828" s="158"/>
      <c r="D4828" s="138"/>
    </row>
    <row r="4829" spans="1:4" x14ac:dyDescent="0.2">
      <c r="A4829" s="158"/>
      <c r="D4829" s="138"/>
    </row>
    <row r="4830" spans="1:4" x14ac:dyDescent="0.2">
      <c r="A4830" s="158"/>
      <c r="D4830" s="138"/>
    </row>
    <row r="4831" spans="1:4" x14ac:dyDescent="0.2">
      <c r="A4831" s="158"/>
      <c r="D4831" s="138"/>
    </row>
    <row r="4832" spans="1:4" x14ac:dyDescent="0.2">
      <c r="A4832" s="158"/>
      <c r="D4832" s="138"/>
    </row>
    <row r="4833" spans="1:4" x14ac:dyDescent="0.2">
      <c r="A4833" s="158"/>
      <c r="D4833" s="138"/>
    </row>
    <row r="4834" spans="1:4" x14ac:dyDescent="0.2">
      <c r="A4834" s="158"/>
      <c r="D4834" s="138"/>
    </row>
    <row r="4835" spans="1:4" x14ac:dyDescent="0.2">
      <c r="A4835" s="158"/>
      <c r="D4835" s="138"/>
    </row>
    <row r="4836" spans="1:4" x14ac:dyDescent="0.2">
      <c r="A4836" s="158"/>
      <c r="D4836" s="138"/>
    </row>
    <row r="4837" spans="1:4" x14ac:dyDescent="0.2">
      <c r="A4837" s="158"/>
      <c r="D4837" s="138"/>
    </row>
    <row r="4838" spans="1:4" x14ac:dyDescent="0.2">
      <c r="A4838" s="158"/>
      <c r="D4838" s="138"/>
    </row>
    <row r="4839" spans="1:4" x14ac:dyDescent="0.2">
      <c r="A4839" s="158"/>
      <c r="D4839" s="138"/>
    </row>
    <row r="4840" spans="1:4" x14ac:dyDescent="0.2">
      <c r="A4840" s="158"/>
      <c r="D4840" s="138"/>
    </row>
    <row r="4841" spans="1:4" x14ac:dyDescent="0.2">
      <c r="A4841" s="158"/>
      <c r="D4841" s="138"/>
    </row>
    <row r="4842" spans="1:4" x14ac:dyDescent="0.2">
      <c r="A4842" s="158"/>
      <c r="D4842" s="138"/>
    </row>
    <row r="4843" spans="1:4" x14ac:dyDescent="0.2">
      <c r="A4843" s="158"/>
      <c r="D4843" s="138"/>
    </row>
    <row r="4844" spans="1:4" x14ac:dyDescent="0.2">
      <c r="A4844" s="158"/>
      <c r="D4844" s="138"/>
    </row>
    <row r="4845" spans="1:4" x14ac:dyDescent="0.2">
      <c r="A4845" s="158"/>
      <c r="D4845" s="138"/>
    </row>
    <row r="4846" spans="1:4" x14ac:dyDescent="0.2">
      <c r="A4846" s="158"/>
      <c r="D4846" s="138"/>
    </row>
    <row r="4847" spans="1:4" x14ac:dyDescent="0.2">
      <c r="A4847" s="158"/>
      <c r="D4847" s="138"/>
    </row>
    <row r="4848" spans="1:4" x14ac:dyDescent="0.2">
      <c r="A4848" s="158"/>
      <c r="D4848" s="138"/>
    </row>
    <row r="4849" spans="1:4" x14ac:dyDescent="0.2">
      <c r="A4849" s="158"/>
      <c r="D4849" s="138"/>
    </row>
    <row r="4850" spans="1:4" x14ac:dyDescent="0.2">
      <c r="A4850" s="158"/>
      <c r="D4850" s="138"/>
    </row>
    <row r="4851" spans="1:4" x14ac:dyDescent="0.2">
      <c r="A4851" s="158"/>
      <c r="D4851" s="138"/>
    </row>
    <row r="4852" spans="1:4" x14ac:dyDescent="0.2">
      <c r="A4852" s="158"/>
      <c r="D4852" s="138"/>
    </row>
    <row r="4853" spans="1:4" x14ac:dyDescent="0.2">
      <c r="A4853" s="158"/>
      <c r="D4853" s="138"/>
    </row>
    <row r="4854" spans="1:4" x14ac:dyDescent="0.2">
      <c r="A4854" s="158"/>
      <c r="D4854" s="138"/>
    </row>
    <row r="4855" spans="1:4" x14ac:dyDescent="0.2">
      <c r="A4855" s="158"/>
      <c r="D4855" s="138"/>
    </row>
    <row r="4856" spans="1:4" x14ac:dyDescent="0.2">
      <c r="A4856" s="158"/>
      <c r="D4856" s="138"/>
    </row>
    <row r="4857" spans="1:4" x14ac:dyDescent="0.2">
      <c r="A4857" s="158"/>
      <c r="D4857" s="138"/>
    </row>
    <row r="4858" spans="1:4" x14ac:dyDescent="0.2">
      <c r="A4858" s="158"/>
      <c r="D4858" s="138"/>
    </row>
    <row r="4859" spans="1:4" x14ac:dyDescent="0.2">
      <c r="A4859" s="158"/>
      <c r="D4859" s="138"/>
    </row>
    <row r="4860" spans="1:4" x14ac:dyDescent="0.2">
      <c r="A4860" s="158"/>
      <c r="D4860" s="138"/>
    </row>
    <row r="4861" spans="1:4" x14ac:dyDescent="0.2">
      <c r="A4861" s="158"/>
      <c r="D4861" s="138"/>
    </row>
    <row r="4862" spans="1:4" x14ac:dyDescent="0.2">
      <c r="A4862" s="158"/>
      <c r="D4862" s="138"/>
    </row>
    <row r="4863" spans="1:4" x14ac:dyDescent="0.2">
      <c r="A4863" s="158"/>
      <c r="D4863" s="138"/>
    </row>
    <row r="4864" spans="1:4" x14ac:dyDescent="0.2">
      <c r="A4864" s="158"/>
      <c r="D4864" s="138"/>
    </row>
    <row r="4865" spans="1:4" x14ac:dyDescent="0.2">
      <c r="A4865" s="158"/>
      <c r="D4865" s="138"/>
    </row>
    <row r="4866" spans="1:4" x14ac:dyDescent="0.2">
      <c r="A4866" s="158"/>
      <c r="D4866" s="138"/>
    </row>
    <row r="4867" spans="1:4" x14ac:dyDescent="0.2">
      <c r="A4867" s="158"/>
      <c r="D4867" s="138"/>
    </row>
    <row r="4868" spans="1:4" x14ac:dyDescent="0.2">
      <c r="A4868" s="158"/>
      <c r="D4868" s="138"/>
    </row>
    <row r="4869" spans="1:4" x14ac:dyDescent="0.2">
      <c r="A4869" s="158"/>
      <c r="D4869" s="138"/>
    </row>
    <row r="4870" spans="1:4" x14ac:dyDescent="0.2">
      <c r="A4870" s="158"/>
      <c r="D4870" s="138"/>
    </row>
    <row r="4871" spans="1:4" x14ac:dyDescent="0.2">
      <c r="A4871" s="158"/>
      <c r="D4871" s="138"/>
    </row>
    <row r="4872" spans="1:4" x14ac:dyDescent="0.2">
      <c r="A4872" s="158"/>
      <c r="D4872" s="138"/>
    </row>
    <row r="4873" spans="1:4" x14ac:dyDescent="0.2">
      <c r="A4873" s="158"/>
      <c r="D4873" s="138"/>
    </row>
    <row r="4874" spans="1:4" x14ac:dyDescent="0.2">
      <c r="A4874" s="158"/>
      <c r="D4874" s="138"/>
    </row>
    <row r="4875" spans="1:4" x14ac:dyDescent="0.2">
      <c r="A4875" s="158"/>
      <c r="D4875" s="138"/>
    </row>
    <row r="4876" spans="1:4" x14ac:dyDescent="0.2">
      <c r="A4876" s="158"/>
      <c r="D4876" s="138"/>
    </row>
    <row r="4877" spans="1:4" x14ac:dyDescent="0.2">
      <c r="A4877" s="158"/>
      <c r="D4877" s="138"/>
    </row>
    <row r="4878" spans="1:4" x14ac:dyDescent="0.2">
      <c r="A4878" s="158"/>
      <c r="D4878" s="138"/>
    </row>
    <row r="4879" spans="1:4" x14ac:dyDescent="0.2">
      <c r="A4879" s="158"/>
      <c r="D4879" s="138"/>
    </row>
    <row r="4880" spans="1:4" x14ac:dyDescent="0.2">
      <c r="A4880" s="158"/>
      <c r="D4880" s="138"/>
    </row>
    <row r="4881" spans="1:4" x14ac:dyDescent="0.2">
      <c r="A4881" s="158"/>
      <c r="D4881" s="138"/>
    </row>
    <row r="4882" spans="1:4" x14ac:dyDescent="0.2">
      <c r="A4882" s="158"/>
      <c r="D4882" s="138"/>
    </row>
    <row r="4883" spans="1:4" x14ac:dyDescent="0.2">
      <c r="A4883" s="158"/>
      <c r="D4883" s="138"/>
    </row>
    <row r="4884" spans="1:4" x14ac:dyDescent="0.2">
      <c r="A4884" s="158"/>
      <c r="D4884" s="138"/>
    </row>
    <row r="4885" spans="1:4" x14ac:dyDescent="0.2">
      <c r="A4885" s="158"/>
      <c r="D4885" s="138"/>
    </row>
    <row r="4886" spans="1:4" x14ac:dyDescent="0.2">
      <c r="A4886" s="158"/>
      <c r="D4886" s="138"/>
    </row>
    <row r="4887" spans="1:4" x14ac:dyDescent="0.2">
      <c r="A4887" s="158"/>
      <c r="D4887" s="138"/>
    </row>
    <row r="4888" spans="1:4" x14ac:dyDescent="0.2">
      <c r="A4888" s="158"/>
      <c r="D4888" s="138"/>
    </row>
    <row r="4889" spans="1:4" x14ac:dyDescent="0.2">
      <c r="A4889" s="158"/>
      <c r="D4889" s="138"/>
    </row>
    <row r="4890" spans="1:4" x14ac:dyDescent="0.2">
      <c r="A4890" s="158"/>
      <c r="D4890" s="138"/>
    </row>
    <row r="4891" spans="1:4" x14ac:dyDescent="0.2">
      <c r="A4891" s="158"/>
      <c r="D4891" s="138"/>
    </row>
    <row r="4892" spans="1:4" x14ac:dyDescent="0.2">
      <c r="A4892" s="158"/>
      <c r="D4892" s="138"/>
    </row>
    <row r="4893" spans="1:4" x14ac:dyDescent="0.2">
      <c r="A4893" s="158"/>
      <c r="D4893" s="138"/>
    </row>
    <row r="4894" spans="1:4" x14ac:dyDescent="0.2">
      <c r="A4894" s="158"/>
      <c r="D4894" s="138"/>
    </row>
    <row r="4895" spans="1:4" x14ac:dyDescent="0.2">
      <c r="A4895" s="158"/>
      <c r="D4895" s="138"/>
    </row>
    <row r="4896" spans="1:4" x14ac:dyDescent="0.2">
      <c r="A4896" s="158"/>
      <c r="D4896" s="138"/>
    </row>
    <row r="4897" spans="1:4" x14ac:dyDescent="0.2">
      <c r="A4897" s="158"/>
      <c r="D4897" s="138"/>
    </row>
    <row r="4898" spans="1:4" x14ac:dyDescent="0.2">
      <c r="A4898" s="158"/>
      <c r="D4898" s="138"/>
    </row>
    <row r="4899" spans="1:4" x14ac:dyDescent="0.2">
      <c r="A4899" s="158"/>
      <c r="D4899" s="138"/>
    </row>
    <row r="4900" spans="1:4" x14ac:dyDescent="0.2">
      <c r="A4900" s="158"/>
      <c r="D4900" s="138"/>
    </row>
    <row r="4901" spans="1:4" x14ac:dyDescent="0.2">
      <c r="A4901" s="158"/>
      <c r="D4901" s="138"/>
    </row>
    <row r="4902" spans="1:4" x14ac:dyDescent="0.2">
      <c r="A4902" s="158"/>
      <c r="D4902" s="138"/>
    </row>
    <row r="4903" spans="1:4" x14ac:dyDescent="0.2">
      <c r="A4903" s="158"/>
      <c r="D4903" s="138"/>
    </row>
    <row r="4904" spans="1:4" x14ac:dyDescent="0.2">
      <c r="A4904" s="158"/>
      <c r="D4904" s="138"/>
    </row>
    <row r="4905" spans="1:4" x14ac:dyDescent="0.2">
      <c r="A4905" s="158"/>
      <c r="D4905" s="138"/>
    </row>
    <row r="4906" spans="1:4" x14ac:dyDescent="0.2">
      <c r="A4906" s="158"/>
      <c r="D4906" s="138"/>
    </row>
    <row r="4907" spans="1:4" x14ac:dyDescent="0.2">
      <c r="A4907" s="158"/>
      <c r="D4907" s="138"/>
    </row>
    <row r="4908" spans="1:4" x14ac:dyDescent="0.2">
      <c r="A4908" s="158"/>
      <c r="D4908" s="138"/>
    </row>
    <row r="4909" spans="1:4" x14ac:dyDescent="0.2">
      <c r="A4909" s="158"/>
      <c r="D4909" s="138"/>
    </row>
    <row r="4910" spans="1:4" x14ac:dyDescent="0.2">
      <c r="A4910" s="158"/>
      <c r="D4910" s="138"/>
    </row>
    <row r="4911" spans="1:4" x14ac:dyDescent="0.2">
      <c r="A4911" s="158"/>
      <c r="D4911" s="138"/>
    </row>
    <row r="4912" spans="1:4" x14ac:dyDescent="0.2">
      <c r="A4912" s="158"/>
      <c r="D4912" s="138"/>
    </row>
    <row r="4913" spans="1:4" x14ac:dyDescent="0.2">
      <c r="A4913" s="158"/>
      <c r="D4913" s="138"/>
    </row>
    <row r="4914" spans="1:4" x14ac:dyDescent="0.2">
      <c r="A4914" s="158"/>
      <c r="D4914" s="138"/>
    </row>
    <row r="4915" spans="1:4" x14ac:dyDescent="0.2">
      <c r="A4915" s="158"/>
      <c r="D4915" s="138"/>
    </row>
    <row r="4916" spans="1:4" x14ac:dyDescent="0.2">
      <c r="A4916" s="158"/>
      <c r="D4916" s="138"/>
    </row>
    <row r="4917" spans="1:4" x14ac:dyDescent="0.2">
      <c r="A4917" s="158"/>
      <c r="D4917" s="138"/>
    </row>
    <row r="4918" spans="1:4" x14ac:dyDescent="0.2">
      <c r="A4918" s="158"/>
      <c r="D4918" s="138"/>
    </row>
    <row r="4919" spans="1:4" x14ac:dyDescent="0.2">
      <c r="A4919" s="158"/>
      <c r="D4919" s="138"/>
    </row>
    <row r="4920" spans="1:4" x14ac:dyDescent="0.2">
      <c r="A4920" s="158"/>
      <c r="D4920" s="138"/>
    </row>
    <row r="4921" spans="1:4" x14ac:dyDescent="0.2">
      <c r="A4921" s="158"/>
      <c r="D4921" s="138"/>
    </row>
    <row r="4922" spans="1:4" x14ac:dyDescent="0.2">
      <c r="A4922" s="158"/>
      <c r="D4922" s="138"/>
    </row>
    <row r="4923" spans="1:4" x14ac:dyDescent="0.2">
      <c r="A4923" s="158"/>
      <c r="D4923" s="138"/>
    </row>
    <row r="4924" spans="1:4" x14ac:dyDescent="0.2">
      <c r="A4924" s="158"/>
      <c r="D4924" s="138"/>
    </row>
    <row r="4925" spans="1:4" x14ac:dyDescent="0.2">
      <c r="A4925" s="158"/>
      <c r="D4925" s="138"/>
    </row>
    <row r="4926" spans="1:4" x14ac:dyDescent="0.2">
      <c r="A4926" s="158"/>
      <c r="D4926" s="138"/>
    </row>
    <row r="4927" spans="1:4" x14ac:dyDescent="0.2">
      <c r="A4927" s="158"/>
      <c r="D4927" s="138"/>
    </row>
    <row r="4928" spans="1:4" x14ac:dyDescent="0.2">
      <c r="A4928" s="158"/>
      <c r="D4928" s="138"/>
    </row>
    <row r="4929" spans="1:4" x14ac:dyDescent="0.2">
      <c r="A4929" s="158"/>
      <c r="D4929" s="138"/>
    </row>
    <row r="4930" spans="1:4" x14ac:dyDescent="0.2">
      <c r="A4930" s="158"/>
      <c r="D4930" s="138"/>
    </row>
    <row r="4931" spans="1:4" x14ac:dyDescent="0.2">
      <c r="A4931" s="158"/>
      <c r="D4931" s="138"/>
    </row>
    <row r="4932" spans="1:4" x14ac:dyDescent="0.2">
      <c r="A4932" s="158"/>
      <c r="D4932" s="138"/>
    </row>
    <row r="4933" spans="1:4" x14ac:dyDescent="0.2">
      <c r="A4933" s="158"/>
      <c r="D4933" s="138"/>
    </row>
    <row r="4934" spans="1:4" x14ac:dyDescent="0.2">
      <c r="A4934" s="158"/>
      <c r="D4934" s="138"/>
    </row>
    <row r="4935" spans="1:4" x14ac:dyDescent="0.2">
      <c r="A4935" s="158"/>
      <c r="D4935" s="138"/>
    </row>
    <row r="4936" spans="1:4" x14ac:dyDescent="0.2">
      <c r="A4936" s="158"/>
      <c r="D4936" s="138"/>
    </row>
    <row r="4937" spans="1:4" x14ac:dyDescent="0.2">
      <c r="A4937" s="158"/>
      <c r="D4937" s="138"/>
    </row>
    <row r="4938" spans="1:4" x14ac:dyDescent="0.2">
      <c r="A4938" s="158"/>
      <c r="D4938" s="138"/>
    </row>
    <row r="4939" spans="1:4" x14ac:dyDescent="0.2">
      <c r="A4939" s="158"/>
      <c r="D4939" s="138"/>
    </row>
    <row r="4940" spans="1:4" x14ac:dyDescent="0.2">
      <c r="A4940" s="158"/>
      <c r="D4940" s="138"/>
    </row>
    <row r="4941" spans="1:4" x14ac:dyDescent="0.2">
      <c r="A4941" s="158"/>
      <c r="D4941" s="138"/>
    </row>
    <row r="4942" spans="1:4" x14ac:dyDescent="0.2">
      <c r="A4942" s="158"/>
      <c r="D4942" s="138"/>
    </row>
    <row r="4943" spans="1:4" x14ac:dyDescent="0.2">
      <c r="A4943" s="158"/>
      <c r="D4943" s="138"/>
    </row>
    <row r="4944" spans="1:4" x14ac:dyDescent="0.2">
      <c r="A4944" s="158"/>
      <c r="D4944" s="138"/>
    </row>
    <row r="4945" spans="1:4" x14ac:dyDescent="0.2">
      <c r="A4945" s="158"/>
      <c r="D4945" s="138"/>
    </row>
    <row r="4946" spans="1:4" x14ac:dyDescent="0.2">
      <c r="A4946" s="158"/>
      <c r="D4946" s="138"/>
    </row>
    <row r="4947" spans="1:4" x14ac:dyDescent="0.2">
      <c r="A4947" s="158"/>
      <c r="D4947" s="138"/>
    </row>
    <row r="4948" spans="1:4" x14ac:dyDescent="0.2">
      <c r="A4948" s="158"/>
      <c r="D4948" s="138"/>
    </row>
    <row r="4949" spans="1:4" x14ac:dyDescent="0.2">
      <c r="A4949" s="158"/>
      <c r="D4949" s="138"/>
    </row>
    <row r="4950" spans="1:4" x14ac:dyDescent="0.2">
      <c r="A4950" s="158"/>
      <c r="D4950" s="138"/>
    </row>
    <row r="4951" spans="1:4" x14ac:dyDescent="0.2">
      <c r="A4951" s="158"/>
      <c r="D4951" s="138"/>
    </row>
    <row r="4952" spans="1:4" x14ac:dyDescent="0.2">
      <c r="A4952" s="158"/>
      <c r="D4952" s="138"/>
    </row>
    <row r="4953" spans="1:4" x14ac:dyDescent="0.2">
      <c r="A4953" s="158"/>
      <c r="D4953" s="138"/>
    </row>
    <row r="4954" spans="1:4" x14ac:dyDescent="0.2">
      <c r="A4954" s="158"/>
      <c r="D4954" s="138"/>
    </row>
    <row r="4955" spans="1:4" x14ac:dyDescent="0.2">
      <c r="A4955" s="158"/>
      <c r="D4955" s="138"/>
    </row>
    <row r="4956" spans="1:4" x14ac:dyDescent="0.2">
      <c r="A4956" s="158"/>
      <c r="D4956" s="138"/>
    </row>
    <row r="4957" spans="1:4" x14ac:dyDescent="0.2">
      <c r="A4957" s="158"/>
      <c r="D4957" s="138"/>
    </row>
    <row r="4958" spans="1:4" x14ac:dyDescent="0.2">
      <c r="A4958" s="158"/>
      <c r="D4958" s="138"/>
    </row>
    <row r="4959" spans="1:4" x14ac:dyDescent="0.2">
      <c r="A4959" s="158"/>
      <c r="D4959" s="138"/>
    </row>
    <row r="4960" spans="1:4" x14ac:dyDescent="0.2">
      <c r="A4960" s="158"/>
      <c r="D4960" s="138"/>
    </row>
    <row r="4961" spans="1:4" x14ac:dyDescent="0.2">
      <c r="A4961" s="158"/>
      <c r="D4961" s="138"/>
    </row>
    <row r="4962" spans="1:4" x14ac:dyDescent="0.2">
      <c r="A4962" s="158"/>
      <c r="D4962" s="138"/>
    </row>
    <row r="4963" spans="1:4" x14ac:dyDescent="0.2">
      <c r="A4963" s="158"/>
      <c r="D4963" s="138"/>
    </row>
    <row r="4964" spans="1:4" x14ac:dyDescent="0.2">
      <c r="A4964" s="158"/>
      <c r="D4964" s="138"/>
    </row>
    <row r="4965" spans="1:4" x14ac:dyDescent="0.2">
      <c r="A4965" s="158"/>
      <c r="D4965" s="138"/>
    </row>
    <row r="4966" spans="1:4" x14ac:dyDescent="0.2">
      <c r="A4966" s="158"/>
      <c r="D4966" s="138"/>
    </row>
    <row r="4967" spans="1:4" x14ac:dyDescent="0.2">
      <c r="A4967" s="158"/>
      <c r="D4967" s="138"/>
    </row>
    <row r="4968" spans="1:4" x14ac:dyDescent="0.2">
      <c r="A4968" s="158"/>
      <c r="D4968" s="138"/>
    </row>
    <row r="4969" spans="1:4" x14ac:dyDescent="0.2">
      <c r="A4969" s="158"/>
      <c r="D4969" s="138"/>
    </row>
    <row r="4970" spans="1:4" x14ac:dyDescent="0.2">
      <c r="A4970" s="158"/>
      <c r="D4970" s="138"/>
    </row>
    <row r="4971" spans="1:4" x14ac:dyDescent="0.2">
      <c r="A4971" s="158"/>
      <c r="D4971" s="138"/>
    </row>
    <row r="4972" spans="1:4" x14ac:dyDescent="0.2">
      <c r="A4972" s="158"/>
      <c r="D4972" s="138"/>
    </row>
    <row r="4973" spans="1:4" x14ac:dyDescent="0.2">
      <c r="A4973" s="158"/>
      <c r="D4973" s="138"/>
    </row>
    <row r="4974" spans="1:4" x14ac:dyDescent="0.2">
      <c r="A4974" s="158"/>
      <c r="D4974" s="138"/>
    </row>
    <row r="4975" spans="1:4" x14ac:dyDescent="0.2">
      <c r="A4975" s="158"/>
      <c r="D4975" s="138"/>
    </row>
    <row r="4976" spans="1:4" x14ac:dyDescent="0.2">
      <c r="A4976" s="158"/>
      <c r="D4976" s="138"/>
    </row>
    <row r="4977" spans="1:4" x14ac:dyDescent="0.2">
      <c r="A4977" s="158"/>
      <c r="D4977" s="138"/>
    </row>
    <row r="4978" spans="1:4" x14ac:dyDescent="0.2">
      <c r="A4978" s="158"/>
      <c r="D4978" s="138"/>
    </row>
    <row r="4979" spans="1:4" x14ac:dyDescent="0.2">
      <c r="A4979" s="158"/>
      <c r="D4979" s="138"/>
    </row>
    <row r="4980" spans="1:4" x14ac:dyDescent="0.2">
      <c r="A4980" s="158"/>
      <c r="D4980" s="138"/>
    </row>
    <row r="4981" spans="1:4" x14ac:dyDescent="0.2">
      <c r="A4981" s="158"/>
      <c r="D4981" s="138"/>
    </row>
    <row r="4982" spans="1:4" x14ac:dyDescent="0.2">
      <c r="A4982" s="158"/>
      <c r="D4982" s="138"/>
    </row>
    <row r="4983" spans="1:4" x14ac:dyDescent="0.2">
      <c r="A4983" s="158"/>
      <c r="D4983" s="138"/>
    </row>
    <row r="4984" spans="1:4" x14ac:dyDescent="0.2">
      <c r="A4984" s="158"/>
      <c r="D4984" s="138"/>
    </row>
    <row r="4985" spans="1:4" x14ac:dyDescent="0.2">
      <c r="A4985" s="158"/>
      <c r="D4985" s="138"/>
    </row>
    <row r="4986" spans="1:4" x14ac:dyDescent="0.2">
      <c r="A4986" s="158"/>
      <c r="D4986" s="138"/>
    </row>
    <row r="4987" spans="1:4" x14ac:dyDescent="0.2">
      <c r="A4987" s="158"/>
      <c r="D4987" s="138"/>
    </row>
    <row r="4988" spans="1:4" x14ac:dyDescent="0.2">
      <c r="A4988" s="158"/>
      <c r="D4988" s="138"/>
    </row>
    <row r="4989" spans="1:4" x14ac:dyDescent="0.2">
      <c r="A4989" s="158"/>
      <c r="D4989" s="138"/>
    </row>
    <row r="4990" spans="1:4" x14ac:dyDescent="0.2">
      <c r="A4990" s="158"/>
      <c r="D4990" s="138"/>
    </row>
    <row r="4991" spans="1:4" x14ac:dyDescent="0.2">
      <c r="A4991" s="158"/>
      <c r="D4991" s="138"/>
    </row>
    <row r="4992" spans="1:4" x14ac:dyDescent="0.2">
      <c r="A4992" s="158"/>
      <c r="D4992" s="138"/>
    </row>
    <row r="4993" spans="1:4" x14ac:dyDescent="0.2">
      <c r="A4993" s="158"/>
      <c r="D4993" s="138"/>
    </row>
    <row r="4994" spans="1:4" x14ac:dyDescent="0.2">
      <c r="A4994" s="158"/>
      <c r="D4994" s="138"/>
    </row>
    <row r="4995" spans="1:4" x14ac:dyDescent="0.2">
      <c r="A4995" s="158"/>
      <c r="D4995" s="138"/>
    </row>
    <row r="4996" spans="1:4" x14ac:dyDescent="0.2">
      <c r="A4996" s="158"/>
      <c r="D4996" s="138"/>
    </row>
  </sheetData>
  <mergeCells count="20">
    <mergeCell ref="B49:G49"/>
    <mergeCell ref="B51:G51"/>
    <mergeCell ref="B59:D59"/>
    <mergeCell ref="B23:G23"/>
    <mergeCell ref="B25:G25"/>
    <mergeCell ref="B37:G37"/>
    <mergeCell ref="B39:G39"/>
    <mergeCell ref="B41:G41"/>
    <mergeCell ref="B43:G43"/>
    <mergeCell ref="B21:G21"/>
    <mergeCell ref="A1:G1"/>
    <mergeCell ref="C2:G2"/>
    <mergeCell ref="C3:G3"/>
    <mergeCell ref="C4:G4"/>
    <mergeCell ref="C5:G5"/>
    <mergeCell ref="C6:G6"/>
    <mergeCell ref="C7:G7"/>
    <mergeCell ref="B15:G15"/>
    <mergeCell ref="B17:G17"/>
    <mergeCell ref="B19:G19"/>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4998"/>
  <sheetViews>
    <sheetView topLeftCell="A35" workbookViewId="0">
      <selection activeCell="F54" sqref="F54:F84"/>
    </sheetView>
  </sheetViews>
  <sheetFormatPr defaultRowHeight="12.75" x14ac:dyDescent="0.2"/>
  <cols>
    <col min="1" max="1" width="4.28515625" customWidth="1"/>
    <col min="2" max="2" width="14.42578125" style="161" customWidth="1"/>
    <col min="3" max="3" width="63.7109375" style="161" customWidth="1"/>
    <col min="4" max="4" width="4.5703125" customWidth="1"/>
    <col min="5" max="5" width="10.5703125" customWidth="1"/>
    <col min="6" max="6" width="9.85546875" customWidth="1"/>
    <col min="7" max="7" width="12.7109375" customWidth="1"/>
    <col min="8" max="17" width="0" hidden="1" customWidth="1"/>
    <col min="20" max="23" width="0" hidden="1" customWidth="1"/>
    <col min="29" max="33" width="0" hidden="1" customWidth="1"/>
    <col min="34" max="34" width="112.5703125" hidden="1" customWidth="1"/>
    <col min="35" max="36" width="81.42578125" hidden="1" customWidth="1"/>
    <col min="37" max="39" width="0" hidden="1" customWidth="1"/>
  </cols>
  <sheetData>
    <row r="1" spans="1:36" ht="15.95" customHeight="1" x14ac:dyDescent="0.25">
      <c r="A1" s="301" t="s">
        <v>156</v>
      </c>
      <c r="B1" s="301"/>
      <c r="C1" s="301"/>
      <c r="D1" s="301"/>
      <c r="E1" s="301"/>
      <c r="F1" s="301"/>
      <c r="G1" s="301"/>
      <c r="X1" s="256"/>
      <c r="Y1" s="256"/>
      <c r="AE1" t="s">
        <v>157</v>
      </c>
    </row>
    <row r="2" spans="1:36" ht="15.95" customHeight="1" x14ac:dyDescent="0.2">
      <c r="A2" s="159" t="s">
        <v>7</v>
      </c>
      <c r="B2" s="251" t="s">
        <v>45</v>
      </c>
      <c r="C2" s="302" t="s">
        <v>44</v>
      </c>
      <c r="D2" s="303"/>
      <c r="E2" s="303"/>
      <c r="F2" s="303"/>
      <c r="G2" s="304"/>
      <c r="X2" s="256"/>
      <c r="Y2" s="256"/>
      <c r="AE2" t="s">
        <v>158</v>
      </c>
    </row>
    <row r="3" spans="1:36" ht="15.95" hidden="1" customHeight="1" x14ac:dyDescent="0.2">
      <c r="A3" s="159" t="s">
        <v>8</v>
      </c>
      <c r="B3" s="251"/>
      <c r="C3" s="303"/>
      <c r="D3" s="303"/>
      <c r="E3" s="303"/>
      <c r="F3" s="303"/>
      <c r="G3" s="304"/>
      <c r="X3" s="256"/>
      <c r="Y3" s="256"/>
      <c r="AE3" t="s">
        <v>159</v>
      </c>
    </row>
    <row r="4" spans="1:36" ht="15.95" hidden="1" customHeight="1" x14ac:dyDescent="0.2">
      <c r="A4" s="159" t="s">
        <v>9</v>
      </c>
      <c r="B4" s="251" t="s">
        <v>2641</v>
      </c>
      <c r="C4" s="302" t="s">
        <v>44</v>
      </c>
      <c r="D4" s="303"/>
      <c r="E4" s="303"/>
      <c r="F4" s="303"/>
      <c r="G4" s="304"/>
      <c r="X4" s="256"/>
      <c r="Y4" s="256"/>
      <c r="AE4" t="s">
        <v>160</v>
      </c>
    </row>
    <row r="5" spans="1:36" ht="15.95" hidden="1" customHeight="1" x14ac:dyDescent="0.2">
      <c r="A5" s="159" t="s">
        <v>161</v>
      </c>
      <c r="B5" s="251" t="s">
        <v>2641</v>
      </c>
      <c r="C5" s="302" t="s">
        <v>44</v>
      </c>
      <c r="D5" s="302"/>
      <c r="E5" s="302"/>
      <c r="F5" s="302"/>
      <c r="G5" s="305"/>
      <c r="H5" s="163"/>
      <c r="I5" s="163"/>
      <c r="J5" s="163"/>
      <c r="K5" s="163"/>
      <c r="L5" s="163"/>
      <c r="M5" s="163"/>
      <c r="N5" s="163"/>
      <c r="O5" s="163"/>
      <c r="P5" s="163"/>
      <c r="Q5" s="163"/>
      <c r="R5" s="163"/>
      <c r="S5" s="163"/>
      <c r="T5" s="163"/>
      <c r="U5" s="163"/>
      <c r="V5" s="163"/>
      <c r="W5" s="163"/>
      <c r="X5" s="267"/>
      <c r="Y5" s="267"/>
      <c r="Z5" s="163"/>
      <c r="AA5" s="163"/>
      <c r="AB5" s="163"/>
      <c r="AC5" s="163"/>
      <c r="AD5" s="163"/>
      <c r="AE5" s="163" t="s">
        <v>162</v>
      </c>
    </row>
    <row r="6" spans="1:36" ht="15.95" customHeight="1" x14ac:dyDescent="0.2">
      <c r="A6" s="159" t="s">
        <v>161</v>
      </c>
      <c r="B6" s="164" t="s">
        <v>46</v>
      </c>
      <c r="C6" s="302" t="s">
        <v>47</v>
      </c>
      <c r="D6" s="302"/>
      <c r="E6" s="302"/>
      <c r="F6" s="302"/>
      <c r="G6" s="305"/>
      <c r="H6" s="163"/>
      <c r="I6" s="163"/>
      <c r="J6" s="163"/>
      <c r="K6" s="163"/>
      <c r="L6" s="163"/>
      <c r="M6" s="163"/>
      <c r="N6" s="163"/>
      <c r="O6" s="163"/>
      <c r="P6" s="163"/>
      <c r="Q6" s="163"/>
      <c r="R6" s="163"/>
      <c r="S6" s="163"/>
      <c r="T6" s="163"/>
      <c r="U6" s="163"/>
      <c r="V6" s="163"/>
      <c r="W6" s="163"/>
      <c r="X6" s="267"/>
      <c r="Y6" s="267"/>
      <c r="Z6" s="163"/>
      <c r="AA6" s="163"/>
      <c r="AB6" s="163"/>
      <c r="AC6" s="163"/>
      <c r="AD6" s="163"/>
      <c r="AE6" s="163" t="s">
        <v>163</v>
      </c>
    </row>
    <row r="7" spans="1:36" ht="15.95" customHeight="1" x14ac:dyDescent="0.2">
      <c r="A7" s="165" t="s">
        <v>161</v>
      </c>
      <c r="B7" s="166" t="s">
        <v>56</v>
      </c>
      <c r="C7" s="306" t="s">
        <v>2643</v>
      </c>
      <c r="D7" s="306"/>
      <c r="E7" s="306"/>
      <c r="F7" s="306"/>
      <c r="G7" s="307"/>
      <c r="H7" s="163"/>
      <c r="I7" s="163"/>
      <c r="J7" s="163"/>
      <c r="K7" s="163"/>
      <c r="L7" s="163"/>
      <c r="M7" s="163"/>
      <c r="N7" s="163"/>
      <c r="O7" s="163"/>
      <c r="P7" s="163"/>
      <c r="Q7" s="163"/>
      <c r="R7" s="163"/>
      <c r="S7" s="163"/>
      <c r="T7" s="163"/>
      <c r="U7" s="163"/>
      <c r="V7" s="163"/>
      <c r="W7" s="163"/>
      <c r="X7" s="267"/>
      <c r="Y7" s="267"/>
      <c r="Z7" s="163"/>
      <c r="AA7" s="163"/>
      <c r="AB7" s="163"/>
      <c r="AC7" s="163"/>
      <c r="AD7" s="163"/>
      <c r="AE7" s="163" t="s">
        <v>164</v>
      </c>
    </row>
    <row r="8" spans="1:36" x14ac:dyDescent="0.2">
      <c r="A8" s="158"/>
      <c r="D8" s="138"/>
      <c r="X8" s="256"/>
      <c r="Y8" s="256"/>
    </row>
    <row r="9" spans="1:36" ht="38.25" x14ac:dyDescent="0.2">
      <c r="A9" s="167" t="s">
        <v>165</v>
      </c>
      <c r="B9" s="170" t="s">
        <v>166</v>
      </c>
      <c r="C9" s="170" t="s">
        <v>167</v>
      </c>
      <c r="D9" s="168" t="s">
        <v>168</v>
      </c>
      <c r="E9" s="169" t="s">
        <v>169</v>
      </c>
      <c r="F9" s="171" t="s">
        <v>170</v>
      </c>
      <c r="G9" s="169" t="s">
        <v>28</v>
      </c>
      <c r="H9" s="172" t="s">
        <v>29</v>
      </c>
      <c r="I9" s="172" t="s">
        <v>174</v>
      </c>
      <c r="J9" s="172" t="s">
        <v>30</v>
      </c>
      <c r="K9" s="172" t="s">
        <v>175</v>
      </c>
      <c r="L9" s="172" t="s">
        <v>176</v>
      </c>
      <c r="M9" s="172" t="s">
        <v>177</v>
      </c>
      <c r="N9" s="172" t="s">
        <v>178</v>
      </c>
      <c r="O9" s="172" t="s">
        <v>179</v>
      </c>
      <c r="P9" s="172" t="s">
        <v>180</v>
      </c>
      <c r="Q9" s="172" t="s">
        <v>181</v>
      </c>
      <c r="R9" s="172" t="s">
        <v>182</v>
      </c>
      <c r="S9" s="172" t="s">
        <v>183</v>
      </c>
      <c r="T9" s="172" t="s">
        <v>184</v>
      </c>
      <c r="U9" s="172" t="s">
        <v>185</v>
      </c>
      <c r="V9" s="172" t="s">
        <v>186</v>
      </c>
      <c r="W9" s="172" t="s">
        <v>187</v>
      </c>
      <c r="X9" s="267"/>
      <c r="Y9" s="267"/>
      <c r="Z9" s="163"/>
      <c r="AA9" s="163"/>
      <c r="AB9" s="163"/>
      <c r="AC9" s="163"/>
      <c r="AD9" s="163" t="s">
        <v>173</v>
      </c>
      <c r="AE9" s="163" t="s">
        <v>171</v>
      </c>
      <c r="AF9" t="s">
        <v>172</v>
      </c>
    </row>
    <row r="10" spans="1:36" hidden="1" x14ac:dyDescent="0.2">
      <c r="A10" s="162"/>
      <c r="B10" s="178"/>
      <c r="C10" s="178"/>
      <c r="D10" s="180"/>
      <c r="E10" s="181"/>
      <c r="F10" s="182"/>
      <c r="G10" s="182"/>
      <c r="H10" s="182"/>
      <c r="I10" s="182"/>
      <c r="J10" s="182"/>
      <c r="K10" s="182"/>
      <c r="L10" s="182"/>
      <c r="M10" s="182"/>
      <c r="N10" s="182"/>
      <c r="O10" s="182"/>
      <c r="P10" s="182"/>
      <c r="Q10" s="182"/>
      <c r="R10" s="183"/>
      <c r="S10" s="183"/>
      <c r="T10" s="182"/>
      <c r="U10" s="182"/>
      <c r="V10" s="183"/>
      <c r="W10" s="183"/>
      <c r="X10" s="256"/>
      <c r="Y10" s="256"/>
      <c r="AH10" s="210"/>
      <c r="AI10" s="210"/>
      <c r="AJ10" s="213"/>
    </row>
    <row r="11" spans="1:36" hidden="1" x14ac:dyDescent="0.2">
      <c r="A11" s="179" t="s">
        <v>188</v>
      </c>
      <c r="B11" s="186" t="s">
        <v>125</v>
      </c>
      <c r="C11" s="186" t="s">
        <v>2106</v>
      </c>
      <c r="D11" s="187"/>
      <c r="E11" s="188"/>
      <c r="F11" s="189"/>
      <c r="G11" s="190" t="e">
        <f>SUMIF(#REF!,"&lt;&gt;NOR",#REF!)</f>
        <v>#REF!</v>
      </c>
      <c r="H11" s="189"/>
      <c r="I11" s="189" t="e">
        <f>SUM(#REF!)</f>
        <v>#REF!</v>
      </c>
      <c r="J11" s="189"/>
      <c r="K11" s="189" t="e">
        <f>SUM(#REF!)</f>
        <v>#REF!</v>
      </c>
      <c r="L11" s="189"/>
      <c r="M11" s="189" t="e">
        <f>SUM(#REF!)</f>
        <v>#REF!</v>
      </c>
      <c r="N11" s="189"/>
      <c r="O11" s="189" t="e">
        <f>SUM(#REF!)</f>
        <v>#REF!</v>
      </c>
      <c r="P11" s="189"/>
      <c r="Q11" s="189" t="e">
        <f>SUM(#REF!)</f>
        <v>#REF!</v>
      </c>
      <c r="R11" s="191"/>
      <c r="S11" s="191"/>
      <c r="T11" s="189"/>
      <c r="U11" s="189" t="e">
        <f>SUM(#REF!)</f>
        <v>#REF!</v>
      </c>
      <c r="V11" s="191"/>
      <c r="W11" s="192"/>
      <c r="X11" s="256"/>
      <c r="Y11" s="256"/>
      <c r="AE11" t="s">
        <v>189</v>
      </c>
      <c r="AH11" s="210"/>
      <c r="AI11" s="210"/>
      <c r="AJ11" s="213"/>
    </row>
    <row r="12" spans="1:36" hidden="1" x14ac:dyDescent="0.2">
      <c r="A12" s="162"/>
      <c r="B12" s="178"/>
      <c r="C12" s="178"/>
      <c r="D12" s="180"/>
      <c r="E12" s="181"/>
      <c r="F12" s="182"/>
      <c r="G12" s="182"/>
      <c r="H12" s="182"/>
      <c r="I12" s="182"/>
      <c r="J12" s="182"/>
      <c r="K12" s="182"/>
      <c r="L12" s="182"/>
      <c r="M12" s="182"/>
      <c r="N12" s="182"/>
      <c r="O12" s="182"/>
      <c r="P12" s="182"/>
      <c r="Q12" s="182"/>
      <c r="R12" s="183"/>
      <c r="S12" s="183"/>
      <c r="T12" s="182"/>
      <c r="U12" s="182"/>
      <c r="V12" s="183"/>
      <c r="W12" s="183"/>
      <c r="X12" s="256"/>
      <c r="Y12" s="256"/>
      <c r="AC12">
        <v>15</v>
      </c>
      <c r="AD12">
        <v>21</v>
      </c>
      <c r="AH12" s="210"/>
      <c r="AI12" s="210"/>
      <c r="AJ12" s="213"/>
    </row>
    <row r="13" spans="1:36" x14ac:dyDescent="0.2">
      <c r="A13" s="179" t="s">
        <v>188</v>
      </c>
      <c r="B13" s="229" t="s">
        <v>1247</v>
      </c>
      <c r="C13" s="229" t="s">
        <v>1248</v>
      </c>
      <c r="D13" s="187"/>
      <c r="E13" s="188"/>
      <c r="F13" s="189"/>
      <c r="G13" s="190">
        <f>SUMIF(AE14:AE21,"&lt;&gt;NOR",G14:G21)</f>
        <v>0</v>
      </c>
      <c r="H13" s="189"/>
      <c r="I13" s="189">
        <f>SUM(I14:I21)</f>
        <v>279679.92000000004</v>
      </c>
      <c r="J13" s="189"/>
      <c r="K13" s="189">
        <f>SUM(K14:K21)</f>
        <v>25343.4</v>
      </c>
      <c r="L13" s="189"/>
      <c r="M13" s="189">
        <f>SUM(M14:M21)</f>
        <v>0</v>
      </c>
      <c r="N13" s="189"/>
      <c r="O13" s="189">
        <f>SUM(O14:O21)</f>
        <v>0</v>
      </c>
      <c r="P13" s="189"/>
      <c r="Q13" s="189">
        <f>SUM(Q14:Q21)</f>
        <v>0</v>
      </c>
      <c r="R13" s="191"/>
      <c r="S13" s="191"/>
      <c r="T13" s="182"/>
      <c r="U13" s="182"/>
      <c r="V13" s="183"/>
      <c r="W13" s="183"/>
      <c r="X13" s="256"/>
      <c r="Y13" s="256"/>
      <c r="AC13">
        <f>SUMIF(L7:L11,AC12,G7:G11)</f>
        <v>0</v>
      </c>
      <c r="AD13">
        <f>SUMIF(L7:L11,AD12,G7:G11)</f>
        <v>0</v>
      </c>
      <c r="AE13" t="s">
        <v>663</v>
      </c>
      <c r="AH13" s="210"/>
      <c r="AI13" s="210"/>
      <c r="AJ13" s="213"/>
    </row>
    <row r="14" spans="1:36" x14ac:dyDescent="0.2">
      <c r="A14" s="193">
        <v>1</v>
      </c>
      <c r="B14" s="230" t="s">
        <v>1249</v>
      </c>
      <c r="C14" s="230" t="s">
        <v>2671</v>
      </c>
      <c r="D14" s="195" t="s">
        <v>395</v>
      </c>
      <c r="E14" s="196">
        <v>12</v>
      </c>
      <c r="F14" s="199"/>
      <c r="G14" s="197">
        <f>ROUND(E14*F14,2)</f>
        <v>0</v>
      </c>
      <c r="H14" s="199">
        <v>1365</v>
      </c>
      <c r="I14" s="197">
        <f>ROUND(E14*H14,2)</f>
        <v>16380</v>
      </c>
      <c r="J14" s="199">
        <v>0</v>
      </c>
      <c r="K14" s="197">
        <f>ROUND(E14*J14,2)</f>
        <v>0</v>
      </c>
      <c r="L14" s="197">
        <v>21</v>
      </c>
      <c r="M14" s="197">
        <f>G14*(1+L14/100)</f>
        <v>0</v>
      </c>
      <c r="N14" s="197">
        <v>0</v>
      </c>
      <c r="O14" s="197">
        <f>ROUND(E14*N14,2)</f>
        <v>0</v>
      </c>
      <c r="P14" s="197">
        <v>0</v>
      </c>
      <c r="Q14" s="197">
        <f>ROUND(E14*P14,2)</f>
        <v>0</v>
      </c>
      <c r="R14" s="198"/>
      <c r="S14" s="198" t="s">
        <v>339</v>
      </c>
      <c r="X14" s="256"/>
      <c r="Y14" s="256"/>
      <c r="AE14" t="s">
        <v>664</v>
      </c>
    </row>
    <row r="15" spans="1:36" x14ac:dyDescent="0.2">
      <c r="A15" s="193">
        <v>2</v>
      </c>
      <c r="B15" s="230" t="s">
        <v>1251</v>
      </c>
      <c r="C15" s="230" t="s">
        <v>1252</v>
      </c>
      <c r="D15" s="195" t="s">
        <v>1253</v>
      </c>
      <c r="E15" s="196">
        <v>40</v>
      </c>
      <c r="F15" s="199"/>
      <c r="G15" s="197">
        <f>ROUND(E15*F15,2)</f>
        <v>0</v>
      </c>
      <c r="H15" s="199">
        <v>0</v>
      </c>
      <c r="I15" s="197">
        <f>ROUND(E15*H15,2)</f>
        <v>0</v>
      </c>
      <c r="J15" s="199">
        <v>315</v>
      </c>
      <c r="K15" s="197">
        <f>ROUND(E15*J15,2)</f>
        <v>12600</v>
      </c>
      <c r="L15" s="197">
        <v>21</v>
      </c>
      <c r="M15" s="197">
        <f>G15*(1+L15/100)</f>
        <v>0</v>
      </c>
      <c r="N15" s="197">
        <v>0</v>
      </c>
      <c r="O15" s="197">
        <f>ROUND(E15*N15,2)</f>
        <v>0</v>
      </c>
      <c r="P15" s="197">
        <v>0</v>
      </c>
      <c r="Q15" s="197">
        <f>ROUND(E15*P15,2)</f>
        <v>0</v>
      </c>
      <c r="R15" s="198"/>
      <c r="S15" s="198" t="s">
        <v>339</v>
      </c>
      <c r="X15" s="256"/>
      <c r="Y15" s="256"/>
    </row>
    <row r="16" spans="1:36" x14ac:dyDescent="0.2">
      <c r="A16" s="193">
        <v>3</v>
      </c>
      <c r="B16" s="230" t="s">
        <v>1254</v>
      </c>
      <c r="C16" s="230" t="s">
        <v>1255</v>
      </c>
      <c r="D16" s="195" t="s">
        <v>213</v>
      </c>
      <c r="E16" s="196">
        <v>12</v>
      </c>
      <c r="F16" s="199"/>
      <c r="G16" s="197">
        <f>ROUND(E16*F16,2)</f>
        <v>0</v>
      </c>
      <c r="H16" s="199">
        <v>20051.66</v>
      </c>
      <c r="I16" s="197">
        <f>ROUND(E16*H16,2)</f>
        <v>240619.92</v>
      </c>
      <c r="J16" s="199">
        <v>0</v>
      </c>
      <c r="K16" s="197">
        <f>ROUND(E16*J16,2)</f>
        <v>0</v>
      </c>
      <c r="L16" s="197">
        <v>21</v>
      </c>
      <c r="M16" s="197">
        <f>G16*(1+L16/100)</f>
        <v>0</v>
      </c>
      <c r="N16" s="197">
        <v>0</v>
      </c>
      <c r="O16" s="197">
        <f>ROUND(E16*N16,2)</f>
        <v>0</v>
      </c>
      <c r="P16" s="197">
        <v>0</v>
      </c>
      <c r="Q16" s="197">
        <f>ROUND(E16*P16,2)</f>
        <v>0</v>
      </c>
      <c r="R16" s="198"/>
      <c r="S16" s="198" t="s">
        <v>339</v>
      </c>
      <c r="X16" s="256"/>
      <c r="Y16" s="256"/>
    </row>
    <row r="17" spans="1:25" x14ac:dyDescent="0.2">
      <c r="A17" s="193">
        <v>4</v>
      </c>
      <c r="B17" s="230" t="s">
        <v>1256</v>
      </c>
      <c r="C17" s="230" t="s">
        <v>1257</v>
      </c>
      <c r="D17" s="195" t="s">
        <v>610</v>
      </c>
      <c r="E17" s="196">
        <v>12</v>
      </c>
      <c r="F17" s="199"/>
      <c r="G17" s="197">
        <f>ROUND(E17*F17,2)</f>
        <v>0</v>
      </c>
      <c r="H17" s="199">
        <v>1890</v>
      </c>
      <c r="I17" s="197">
        <f>ROUND(E17*H17,2)</f>
        <v>22680</v>
      </c>
      <c r="J17" s="199">
        <v>0</v>
      </c>
      <c r="K17" s="197">
        <f>ROUND(E17*J17,2)</f>
        <v>0</v>
      </c>
      <c r="L17" s="197">
        <v>21</v>
      </c>
      <c r="M17" s="197">
        <f>G17*(1+L17/100)</f>
        <v>0</v>
      </c>
      <c r="N17" s="197">
        <v>0</v>
      </c>
      <c r="O17" s="197">
        <f>ROUND(E17*N17,2)</f>
        <v>0</v>
      </c>
      <c r="P17" s="197">
        <v>0</v>
      </c>
      <c r="Q17" s="197">
        <f>ROUND(E17*P17,2)</f>
        <v>0</v>
      </c>
      <c r="R17" s="198"/>
      <c r="S17" s="198" t="s">
        <v>339</v>
      </c>
      <c r="X17" s="256"/>
      <c r="Y17" s="256"/>
    </row>
    <row r="18" spans="1:25" x14ac:dyDescent="0.2">
      <c r="A18" s="193">
        <v>5</v>
      </c>
      <c r="B18" s="230" t="s">
        <v>1258</v>
      </c>
      <c r="C18" s="230" t="s">
        <v>1259</v>
      </c>
      <c r="D18" s="195" t="s">
        <v>0</v>
      </c>
      <c r="E18" s="196">
        <v>2922.7991999999999</v>
      </c>
      <c r="F18" s="199"/>
      <c r="G18" s="197">
        <f>ROUND(E18*F18,2)</f>
        <v>0</v>
      </c>
      <c r="H18" s="199">
        <v>0</v>
      </c>
      <c r="I18" s="197">
        <f>ROUND(E18*H18,2)</f>
        <v>0</v>
      </c>
      <c r="J18" s="199">
        <v>4.3600000000000003</v>
      </c>
      <c r="K18" s="197">
        <f>ROUND(E18*J18,2)</f>
        <v>12743.4</v>
      </c>
      <c r="L18" s="197">
        <v>21</v>
      </c>
      <c r="M18" s="197">
        <f>G18*(1+L18/100)</f>
        <v>0</v>
      </c>
      <c r="N18" s="197">
        <v>0</v>
      </c>
      <c r="O18" s="197">
        <f>ROUND(E18*N18,2)</f>
        <v>0</v>
      </c>
      <c r="P18" s="197">
        <v>0</v>
      </c>
      <c r="Q18" s="197">
        <f>ROUND(E18*P18,2)</f>
        <v>0</v>
      </c>
      <c r="R18" s="198" t="s">
        <v>1260</v>
      </c>
      <c r="S18" s="198" t="s">
        <v>194</v>
      </c>
      <c r="X18" s="256"/>
      <c r="Y18" s="256"/>
    </row>
    <row r="19" spans="1:25" x14ac:dyDescent="0.2">
      <c r="A19" s="177"/>
      <c r="B19" s="234" t="s">
        <v>518</v>
      </c>
      <c r="C19" s="235"/>
      <c r="D19" s="200"/>
      <c r="E19" s="201"/>
      <c r="F19" s="184"/>
      <c r="G19" s="184"/>
      <c r="H19" s="184"/>
      <c r="I19" s="184"/>
      <c r="J19" s="184"/>
      <c r="K19" s="184"/>
      <c r="L19" s="184"/>
      <c r="M19" s="184"/>
      <c r="N19" s="184"/>
      <c r="O19" s="184"/>
      <c r="P19" s="184"/>
      <c r="Q19" s="184"/>
      <c r="R19" s="185"/>
      <c r="S19" s="185"/>
      <c r="X19" s="256"/>
      <c r="Y19" s="256"/>
    </row>
    <row r="20" spans="1:25" x14ac:dyDescent="0.2">
      <c r="A20" s="177"/>
      <c r="B20" s="234" t="s">
        <v>1261</v>
      </c>
      <c r="C20" s="235"/>
      <c r="D20" s="200"/>
      <c r="E20" s="201"/>
      <c r="F20" s="184"/>
      <c r="G20" s="184"/>
      <c r="H20" s="184"/>
      <c r="I20" s="184"/>
      <c r="J20" s="184"/>
      <c r="K20" s="184"/>
      <c r="L20" s="184"/>
      <c r="M20" s="184"/>
      <c r="N20" s="184"/>
      <c r="O20" s="184"/>
      <c r="P20" s="184"/>
      <c r="Q20" s="184"/>
      <c r="R20" s="185"/>
      <c r="S20" s="185"/>
      <c r="X20" s="256"/>
      <c r="Y20" s="256"/>
    </row>
    <row r="21" spans="1:25" x14ac:dyDescent="0.2">
      <c r="A21" s="177"/>
      <c r="B21" s="234" t="s">
        <v>2672</v>
      </c>
      <c r="C21" s="235"/>
      <c r="D21" s="200"/>
      <c r="E21" s="201">
        <v>2922.7991999999999</v>
      </c>
      <c r="F21" s="184"/>
      <c r="G21" s="184"/>
      <c r="H21" s="184"/>
      <c r="I21" s="184"/>
      <c r="J21" s="184"/>
      <c r="K21" s="184"/>
      <c r="L21" s="184"/>
      <c r="M21" s="184"/>
      <c r="N21" s="184"/>
      <c r="O21" s="184"/>
      <c r="P21" s="184"/>
      <c r="Q21" s="184"/>
      <c r="R21" s="185"/>
      <c r="S21" s="185"/>
      <c r="X21" s="256"/>
      <c r="Y21" s="256"/>
    </row>
    <row r="22" spans="1:25" x14ac:dyDescent="0.2">
      <c r="A22" s="162"/>
      <c r="B22" s="231"/>
      <c r="C22" s="231"/>
      <c r="D22" s="180"/>
      <c r="E22" s="181"/>
      <c r="F22" s="182"/>
      <c r="G22" s="182"/>
      <c r="H22" s="182"/>
      <c r="I22" s="182"/>
      <c r="J22" s="182"/>
      <c r="K22" s="182"/>
      <c r="L22" s="182"/>
      <c r="M22" s="182"/>
      <c r="N22" s="182"/>
      <c r="O22" s="182"/>
      <c r="P22" s="182"/>
      <c r="Q22" s="182"/>
      <c r="R22" s="183"/>
      <c r="S22" s="183"/>
      <c r="X22" s="256"/>
      <c r="Y22" s="256"/>
    </row>
    <row r="23" spans="1:25" x14ac:dyDescent="0.2">
      <c r="A23" s="179" t="s">
        <v>188</v>
      </c>
      <c r="B23" s="229" t="s">
        <v>1263</v>
      </c>
      <c r="C23" s="229" t="s">
        <v>1264</v>
      </c>
      <c r="D23" s="187"/>
      <c r="E23" s="188"/>
      <c r="F23" s="189"/>
      <c r="G23" s="190">
        <f>SUMIF(AE24:AE37,"&lt;&gt;NOR",G24:G37)</f>
        <v>0</v>
      </c>
      <c r="H23" s="189"/>
      <c r="I23" s="189">
        <f>SUM(I24:I37)</f>
        <v>108533.5</v>
      </c>
      <c r="J23" s="189"/>
      <c r="K23" s="189">
        <f>SUM(K24:K37)</f>
        <v>190848.73</v>
      </c>
      <c r="L23" s="189"/>
      <c r="M23" s="189">
        <f>SUM(M24:M37)</f>
        <v>0</v>
      </c>
      <c r="N23" s="189"/>
      <c r="O23" s="189">
        <f>SUM(O24:O37)</f>
        <v>4.5399999999999991</v>
      </c>
      <c r="P23" s="189"/>
      <c r="Q23" s="189">
        <f>SUM(Q24:Q37)</f>
        <v>0</v>
      </c>
      <c r="R23" s="191"/>
      <c r="S23" s="191"/>
      <c r="X23" s="256"/>
      <c r="Y23" s="256"/>
    </row>
    <row r="24" spans="1:25" ht="22.5" x14ac:dyDescent="0.2">
      <c r="A24" s="193">
        <v>6</v>
      </c>
      <c r="B24" s="230" t="s">
        <v>1265</v>
      </c>
      <c r="C24" s="230" t="s">
        <v>1266</v>
      </c>
      <c r="D24" s="195" t="s">
        <v>213</v>
      </c>
      <c r="E24" s="196">
        <v>98</v>
      </c>
      <c r="F24" s="199"/>
      <c r="G24" s="197">
        <f>ROUND(E24*F24,2)</f>
        <v>0</v>
      </c>
      <c r="H24" s="199">
        <v>0</v>
      </c>
      <c r="I24" s="197">
        <f>ROUND(E24*H24,2)</f>
        <v>0</v>
      </c>
      <c r="J24" s="199">
        <v>121.28</v>
      </c>
      <c r="K24" s="197">
        <f>ROUND(E24*J24,2)</f>
        <v>11885.44</v>
      </c>
      <c r="L24" s="197">
        <v>21</v>
      </c>
      <c r="M24" s="197">
        <f>G24*(1+L24/100)</f>
        <v>0</v>
      </c>
      <c r="N24" s="197">
        <v>0</v>
      </c>
      <c r="O24" s="197">
        <f>ROUND(E24*N24,2)</f>
        <v>0</v>
      </c>
      <c r="P24" s="197">
        <v>0</v>
      </c>
      <c r="Q24" s="197">
        <f>ROUND(E24*P24,2)</f>
        <v>0</v>
      </c>
      <c r="R24" s="198" t="s">
        <v>1260</v>
      </c>
      <c r="S24" s="198" t="s">
        <v>194</v>
      </c>
      <c r="X24" s="256"/>
      <c r="Y24" s="256"/>
    </row>
    <row r="25" spans="1:25" ht="22.5" x14ac:dyDescent="0.2">
      <c r="A25" s="193">
        <v>7</v>
      </c>
      <c r="B25" s="230" t="s">
        <v>1267</v>
      </c>
      <c r="C25" s="230" t="s">
        <v>1268</v>
      </c>
      <c r="D25" s="195" t="s">
        <v>213</v>
      </c>
      <c r="E25" s="196">
        <v>24</v>
      </c>
      <c r="F25" s="199"/>
      <c r="G25" s="197">
        <f>ROUND(E25*F25,2)</f>
        <v>0</v>
      </c>
      <c r="H25" s="199">
        <v>0</v>
      </c>
      <c r="I25" s="197">
        <f>ROUND(E25*H25,2)</f>
        <v>0</v>
      </c>
      <c r="J25" s="199">
        <v>190.58</v>
      </c>
      <c r="K25" s="197">
        <f>ROUND(E25*J25,2)</f>
        <v>4573.92</v>
      </c>
      <c r="L25" s="197">
        <v>21</v>
      </c>
      <c r="M25" s="197">
        <f>G25*(1+L25/100)</f>
        <v>0</v>
      </c>
      <c r="N25" s="197">
        <v>0</v>
      </c>
      <c r="O25" s="197">
        <f>ROUND(E25*N25,2)</f>
        <v>0</v>
      </c>
      <c r="P25" s="197">
        <v>0</v>
      </c>
      <c r="Q25" s="197">
        <f>ROUND(E25*P25,2)</f>
        <v>0</v>
      </c>
      <c r="R25" s="198" t="s">
        <v>1260</v>
      </c>
      <c r="S25" s="198" t="s">
        <v>194</v>
      </c>
      <c r="X25" s="256"/>
      <c r="Y25" s="256"/>
    </row>
    <row r="26" spans="1:25" ht="22.5" x14ac:dyDescent="0.2">
      <c r="A26" s="193">
        <v>8</v>
      </c>
      <c r="B26" s="230" t="s">
        <v>1269</v>
      </c>
      <c r="C26" s="230" t="s">
        <v>1270</v>
      </c>
      <c r="D26" s="195" t="s">
        <v>213</v>
      </c>
      <c r="E26" s="196">
        <v>22</v>
      </c>
      <c r="F26" s="199"/>
      <c r="G26" s="197">
        <f>ROUND(E26*F26,2)</f>
        <v>0</v>
      </c>
      <c r="H26" s="199">
        <v>110.75</v>
      </c>
      <c r="I26" s="197">
        <f>ROUND(E26*H26,2)</f>
        <v>2436.5</v>
      </c>
      <c r="J26" s="199">
        <v>616.9</v>
      </c>
      <c r="K26" s="197">
        <f>ROUND(E26*J26,2)</f>
        <v>13571.8</v>
      </c>
      <c r="L26" s="197">
        <v>21</v>
      </c>
      <c r="M26" s="197">
        <f>G26*(1+L26/100)</f>
        <v>0</v>
      </c>
      <c r="N26" s="197">
        <v>1.14E-3</v>
      </c>
      <c r="O26" s="197">
        <f>ROUND(E26*N26,2)</f>
        <v>0.03</v>
      </c>
      <c r="P26" s="197">
        <v>0</v>
      </c>
      <c r="Q26" s="197">
        <f>ROUND(E26*P26,2)</f>
        <v>0</v>
      </c>
      <c r="R26" s="198" t="s">
        <v>1260</v>
      </c>
      <c r="S26" s="198" t="s">
        <v>194</v>
      </c>
      <c r="X26" s="256"/>
      <c r="Y26" s="256"/>
    </row>
    <row r="27" spans="1:25" ht="22.5" x14ac:dyDescent="0.2">
      <c r="A27" s="193">
        <v>9</v>
      </c>
      <c r="B27" s="230" t="s">
        <v>1271</v>
      </c>
      <c r="C27" s="230" t="s">
        <v>1272</v>
      </c>
      <c r="D27" s="195" t="s">
        <v>293</v>
      </c>
      <c r="E27" s="196">
        <v>480</v>
      </c>
      <c r="F27" s="199"/>
      <c r="G27" s="197">
        <f>ROUND(E27*F27,2)</f>
        <v>0</v>
      </c>
      <c r="H27" s="199">
        <v>143.68</v>
      </c>
      <c r="I27" s="197">
        <f>ROUND(E27*H27,2)</f>
        <v>68966.399999999994</v>
      </c>
      <c r="J27" s="199">
        <v>179.2</v>
      </c>
      <c r="K27" s="197">
        <f>ROUND(E27*J27,2)</f>
        <v>86016</v>
      </c>
      <c r="L27" s="197">
        <v>21</v>
      </c>
      <c r="M27" s="197">
        <f>G27*(1+L27/100)</f>
        <v>0</v>
      </c>
      <c r="N27" s="197">
        <v>6.4000000000000003E-3</v>
      </c>
      <c r="O27" s="197">
        <f>ROUND(E27*N27,2)</f>
        <v>3.07</v>
      </c>
      <c r="P27" s="197">
        <v>0</v>
      </c>
      <c r="Q27" s="197">
        <f>ROUND(E27*P27,2)</f>
        <v>0</v>
      </c>
      <c r="R27" s="198" t="s">
        <v>1260</v>
      </c>
      <c r="S27" s="198" t="s">
        <v>194</v>
      </c>
      <c r="X27" s="256"/>
      <c r="Y27" s="256"/>
    </row>
    <row r="28" spans="1:25" x14ac:dyDescent="0.2">
      <c r="A28" s="177"/>
      <c r="B28" s="319" t="s">
        <v>1273</v>
      </c>
      <c r="C28" s="319"/>
      <c r="D28" s="320"/>
      <c r="E28" s="320"/>
      <c r="F28" s="320"/>
      <c r="G28" s="320"/>
      <c r="H28" s="184"/>
      <c r="I28" s="184"/>
      <c r="J28" s="184"/>
      <c r="K28" s="184"/>
      <c r="L28" s="184"/>
      <c r="M28" s="184"/>
      <c r="N28" s="184"/>
      <c r="O28" s="184"/>
      <c r="P28" s="184"/>
      <c r="Q28" s="184"/>
      <c r="R28" s="185"/>
      <c r="S28" s="185"/>
      <c r="X28" s="256"/>
      <c r="Y28" s="256"/>
    </row>
    <row r="29" spans="1:25" ht="22.5" x14ac:dyDescent="0.2">
      <c r="A29" s="193">
        <v>10</v>
      </c>
      <c r="B29" s="230" t="s">
        <v>1274</v>
      </c>
      <c r="C29" s="230" t="s">
        <v>1275</v>
      </c>
      <c r="D29" s="195" t="s">
        <v>293</v>
      </c>
      <c r="E29" s="196">
        <v>220</v>
      </c>
      <c r="F29" s="199"/>
      <c r="G29" s="197">
        <f>ROUND(E29*F29,2)</f>
        <v>0</v>
      </c>
      <c r="H29" s="199">
        <v>168.33</v>
      </c>
      <c r="I29" s="197">
        <f>ROUND(E29*H29,2)</f>
        <v>37032.6</v>
      </c>
      <c r="J29" s="199">
        <v>196.02</v>
      </c>
      <c r="K29" s="197">
        <f>ROUND(E29*J29,2)</f>
        <v>43124.4</v>
      </c>
      <c r="L29" s="197">
        <v>21</v>
      </c>
      <c r="M29" s="197">
        <f>G29*(1+L29/100)</f>
        <v>0</v>
      </c>
      <c r="N29" s="197">
        <v>6.5500000000000003E-3</v>
      </c>
      <c r="O29" s="197">
        <f>ROUND(E29*N29,2)</f>
        <v>1.44</v>
      </c>
      <c r="P29" s="197">
        <v>0</v>
      </c>
      <c r="Q29" s="197">
        <f>ROUND(E29*P29,2)</f>
        <v>0</v>
      </c>
      <c r="R29" s="198" t="s">
        <v>1260</v>
      </c>
      <c r="S29" s="198" t="s">
        <v>194</v>
      </c>
      <c r="X29" s="256"/>
      <c r="Y29" s="256"/>
    </row>
    <row r="30" spans="1:25" x14ac:dyDescent="0.2">
      <c r="A30" s="177"/>
      <c r="B30" s="319" t="s">
        <v>1273</v>
      </c>
      <c r="C30" s="319"/>
      <c r="D30" s="320"/>
      <c r="E30" s="320"/>
      <c r="F30" s="320"/>
      <c r="G30" s="320"/>
      <c r="H30" s="184"/>
      <c r="I30" s="184"/>
      <c r="J30" s="184"/>
      <c r="K30" s="184"/>
      <c r="L30" s="184"/>
      <c r="M30" s="184"/>
      <c r="N30" s="184"/>
      <c r="O30" s="184"/>
      <c r="P30" s="184"/>
      <c r="Q30" s="184"/>
      <c r="R30" s="185"/>
      <c r="S30" s="185"/>
      <c r="X30" s="256"/>
      <c r="Y30" s="256"/>
    </row>
    <row r="31" spans="1:25" x14ac:dyDescent="0.2">
      <c r="A31" s="193">
        <v>11</v>
      </c>
      <c r="B31" s="230" t="s">
        <v>1276</v>
      </c>
      <c r="C31" s="230" t="s">
        <v>1277</v>
      </c>
      <c r="D31" s="195" t="s">
        <v>293</v>
      </c>
      <c r="E31" s="196">
        <v>700</v>
      </c>
      <c r="F31" s="199"/>
      <c r="G31" s="197">
        <f>ROUND(E31*F31,2)</f>
        <v>0</v>
      </c>
      <c r="H31" s="199">
        <v>0.14000000000000001</v>
      </c>
      <c r="I31" s="197">
        <f>ROUND(E31*H31,2)</f>
        <v>98</v>
      </c>
      <c r="J31" s="199">
        <v>9.31</v>
      </c>
      <c r="K31" s="197">
        <f>ROUND(E31*J31,2)</f>
        <v>6517</v>
      </c>
      <c r="L31" s="197">
        <v>21</v>
      </c>
      <c r="M31" s="197">
        <f>G31*(1+L31/100)</f>
        <v>0</v>
      </c>
      <c r="N31" s="197">
        <v>0</v>
      </c>
      <c r="O31" s="197">
        <f>ROUND(E31*N31,2)</f>
        <v>0</v>
      </c>
      <c r="P31" s="197">
        <v>0</v>
      </c>
      <c r="Q31" s="197">
        <f>ROUND(E31*P31,2)</f>
        <v>0</v>
      </c>
      <c r="R31" s="198" t="s">
        <v>1260</v>
      </c>
      <c r="S31" s="198" t="s">
        <v>194</v>
      </c>
      <c r="X31" s="256"/>
      <c r="Y31" s="256"/>
    </row>
    <row r="32" spans="1:25" x14ac:dyDescent="0.2">
      <c r="A32" s="177"/>
      <c r="B32" s="319" t="s">
        <v>1278</v>
      </c>
      <c r="C32" s="319"/>
      <c r="D32" s="320"/>
      <c r="E32" s="320"/>
      <c r="F32" s="320"/>
      <c r="G32" s="320"/>
      <c r="H32" s="184"/>
      <c r="I32" s="184"/>
      <c r="J32" s="184"/>
      <c r="K32" s="184"/>
      <c r="L32" s="184"/>
      <c r="M32" s="184"/>
      <c r="N32" s="184"/>
      <c r="O32" s="184"/>
      <c r="P32" s="184"/>
      <c r="Q32" s="184"/>
      <c r="R32" s="185"/>
      <c r="S32" s="185"/>
      <c r="X32" s="256"/>
      <c r="Y32" s="256"/>
    </row>
    <row r="33" spans="1:25" x14ac:dyDescent="0.2">
      <c r="A33" s="193">
        <v>12</v>
      </c>
      <c r="B33" s="230" t="s">
        <v>1256</v>
      </c>
      <c r="C33" s="230" t="s">
        <v>1279</v>
      </c>
      <c r="D33" s="195" t="s">
        <v>1253</v>
      </c>
      <c r="E33" s="196">
        <v>48</v>
      </c>
      <c r="F33" s="199"/>
      <c r="G33" s="197">
        <f>ROUND(E33*F33,2)</f>
        <v>0</v>
      </c>
      <c r="H33" s="199">
        <v>0</v>
      </c>
      <c r="I33" s="197">
        <f>ROUND(E33*H33,2)</f>
        <v>0</v>
      </c>
      <c r="J33" s="199">
        <v>315</v>
      </c>
      <c r="K33" s="197">
        <f>ROUND(E33*J33,2)</f>
        <v>15120</v>
      </c>
      <c r="L33" s="197">
        <v>21</v>
      </c>
      <c r="M33" s="197">
        <f>G33*(1+L33/100)</f>
        <v>0</v>
      </c>
      <c r="N33" s="197">
        <v>0</v>
      </c>
      <c r="O33" s="197">
        <f>ROUND(E33*N33,2)</f>
        <v>0</v>
      </c>
      <c r="P33" s="197">
        <v>0</v>
      </c>
      <c r="Q33" s="197">
        <f>ROUND(E33*P33,2)</f>
        <v>0</v>
      </c>
      <c r="R33" s="198"/>
      <c r="S33" s="198" t="s">
        <v>339</v>
      </c>
      <c r="X33" s="256"/>
      <c r="Y33" s="256"/>
    </row>
    <row r="34" spans="1:25" x14ac:dyDescent="0.2">
      <c r="A34" s="193">
        <v>13</v>
      </c>
      <c r="B34" s="230" t="s">
        <v>1280</v>
      </c>
      <c r="C34" s="230" t="s">
        <v>1281</v>
      </c>
      <c r="D34" s="195" t="s">
        <v>0</v>
      </c>
      <c r="E34" s="196">
        <v>2893.4205999999999</v>
      </c>
      <c r="F34" s="199"/>
      <c r="G34" s="197">
        <f>ROUND(E34*F34,2)</f>
        <v>0</v>
      </c>
      <c r="H34" s="199">
        <v>0</v>
      </c>
      <c r="I34" s="197">
        <f>ROUND(E34*H34,2)</f>
        <v>0</v>
      </c>
      <c r="J34" s="199">
        <v>3.47</v>
      </c>
      <c r="K34" s="197">
        <f>ROUND(E34*J34,2)</f>
        <v>10040.17</v>
      </c>
      <c r="L34" s="197">
        <v>21</v>
      </c>
      <c r="M34" s="197">
        <f>G34*(1+L34/100)</f>
        <v>0</v>
      </c>
      <c r="N34" s="197">
        <v>0</v>
      </c>
      <c r="O34" s="197">
        <f>ROUND(E34*N34,2)</f>
        <v>0</v>
      </c>
      <c r="P34" s="197">
        <v>0</v>
      </c>
      <c r="Q34" s="197">
        <f>ROUND(E34*P34,2)</f>
        <v>0</v>
      </c>
      <c r="R34" s="198" t="s">
        <v>1260</v>
      </c>
      <c r="S34" s="198" t="s">
        <v>194</v>
      </c>
      <c r="X34" s="256"/>
      <c r="Y34" s="256"/>
    </row>
    <row r="35" spans="1:25" x14ac:dyDescent="0.2">
      <c r="A35" s="177"/>
      <c r="B35" s="234" t="s">
        <v>518</v>
      </c>
      <c r="C35" s="235"/>
      <c r="D35" s="200"/>
      <c r="E35" s="201"/>
      <c r="F35" s="184"/>
      <c r="G35" s="184"/>
      <c r="H35" s="184"/>
      <c r="I35" s="184"/>
      <c r="J35" s="184"/>
      <c r="K35" s="184"/>
      <c r="L35" s="184"/>
      <c r="M35" s="184"/>
      <c r="N35" s="184"/>
      <c r="O35" s="184"/>
      <c r="P35" s="184"/>
      <c r="Q35" s="184"/>
      <c r="R35" s="185"/>
      <c r="S35" s="185"/>
      <c r="X35" s="256"/>
      <c r="Y35" s="256"/>
    </row>
    <row r="36" spans="1:25" x14ac:dyDescent="0.2">
      <c r="A36" s="177"/>
      <c r="B36" s="234" t="s">
        <v>1282</v>
      </c>
      <c r="C36" s="235"/>
      <c r="D36" s="200"/>
      <c r="E36" s="201"/>
      <c r="F36" s="184"/>
      <c r="G36" s="184"/>
      <c r="H36" s="184"/>
      <c r="I36" s="184"/>
      <c r="J36" s="184"/>
      <c r="K36" s="184"/>
      <c r="L36" s="184"/>
      <c r="M36" s="184"/>
      <c r="N36" s="184"/>
      <c r="O36" s="184"/>
      <c r="P36" s="184"/>
      <c r="Q36" s="184"/>
      <c r="R36" s="185"/>
      <c r="S36" s="185"/>
      <c r="X36" s="256"/>
      <c r="Y36" s="256"/>
    </row>
    <row r="37" spans="1:25" x14ac:dyDescent="0.2">
      <c r="A37" s="177"/>
      <c r="B37" s="234" t="s">
        <v>2673</v>
      </c>
      <c r="C37" s="235"/>
      <c r="D37" s="200"/>
      <c r="E37" s="201">
        <v>2893.4205999999999</v>
      </c>
      <c r="F37" s="184"/>
      <c r="G37" s="184"/>
      <c r="H37" s="184"/>
      <c r="I37" s="184"/>
      <c r="J37" s="184"/>
      <c r="K37" s="184"/>
      <c r="L37" s="184"/>
      <c r="M37" s="184"/>
      <c r="N37" s="184"/>
      <c r="O37" s="184"/>
      <c r="P37" s="184"/>
      <c r="Q37" s="184"/>
      <c r="R37" s="185"/>
      <c r="S37" s="185"/>
      <c r="X37" s="256"/>
      <c r="Y37" s="256"/>
    </row>
    <row r="38" spans="1:25" x14ac:dyDescent="0.2">
      <c r="A38" s="162"/>
      <c r="B38" s="231"/>
      <c r="C38" s="231"/>
      <c r="D38" s="180"/>
      <c r="E38" s="181"/>
      <c r="F38" s="182"/>
      <c r="G38" s="182"/>
      <c r="H38" s="182"/>
      <c r="I38" s="182"/>
      <c r="J38" s="182"/>
      <c r="K38" s="182"/>
      <c r="L38" s="182"/>
      <c r="M38" s="182"/>
      <c r="N38" s="182"/>
      <c r="O38" s="182"/>
      <c r="P38" s="182"/>
      <c r="Q38" s="182"/>
      <c r="R38" s="183"/>
      <c r="S38" s="183"/>
      <c r="X38" s="256"/>
      <c r="Y38" s="256"/>
    </row>
    <row r="39" spans="1:25" x14ac:dyDescent="0.2">
      <c r="A39" s="179" t="s">
        <v>188</v>
      </c>
      <c r="B39" s="229" t="s">
        <v>1284</v>
      </c>
      <c r="C39" s="229" t="s">
        <v>1285</v>
      </c>
      <c r="D39" s="187"/>
      <c r="E39" s="188"/>
      <c r="F39" s="189"/>
      <c r="G39" s="190">
        <f>SUMIF(AE40:AE51,"&lt;&gt;NOR",G40:G51)</f>
        <v>0</v>
      </c>
      <c r="H39" s="189"/>
      <c r="I39" s="189">
        <f>SUM(I40:I51)</f>
        <v>37645.1</v>
      </c>
      <c r="J39" s="189"/>
      <c r="K39" s="189">
        <f>SUM(K40:K51)</f>
        <v>40156.709999999992</v>
      </c>
      <c r="L39" s="189"/>
      <c r="M39" s="189">
        <f>SUM(M40:M51)</f>
        <v>0</v>
      </c>
      <c r="N39" s="189"/>
      <c r="O39" s="189">
        <f>SUM(O40:O51)</f>
        <v>0.03</v>
      </c>
      <c r="P39" s="189"/>
      <c r="Q39" s="189">
        <f>SUM(Q40:Q51)</f>
        <v>0</v>
      </c>
      <c r="R39" s="191"/>
      <c r="S39" s="191"/>
      <c r="X39" s="256"/>
      <c r="Y39" s="256"/>
    </row>
    <row r="40" spans="1:25" x14ac:dyDescent="0.2">
      <c r="A40" s="193">
        <v>14</v>
      </c>
      <c r="B40" s="230" t="s">
        <v>1286</v>
      </c>
      <c r="C40" s="230" t="s">
        <v>1287</v>
      </c>
      <c r="D40" s="195" t="s">
        <v>213</v>
      </c>
      <c r="E40" s="196">
        <v>22</v>
      </c>
      <c r="F40" s="199"/>
      <c r="G40" s="197">
        <f t="shared" ref="G40:G48" si="0">ROUND(E40*F40,2)</f>
        <v>0</v>
      </c>
      <c r="H40" s="199">
        <v>30.9</v>
      </c>
      <c r="I40" s="197">
        <f t="shared" ref="I40:I48" si="1">ROUND(E40*H40,2)</f>
        <v>679.8</v>
      </c>
      <c r="J40" s="199">
        <v>30.63</v>
      </c>
      <c r="K40" s="197">
        <f t="shared" ref="K40:K48" si="2">ROUND(E40*J40,2)</f>
        <v>673.86</v>
      </c>
      <c r="L40" s="197">
        <v>21</v>
      </c>
      <c r="M40" s="197">
        <f t="shared" ref="M40:M48" si="3">G40*(1+L40/100)</f>
        <v>0</v>
      </c>
      <c r="N40" s="197">
        <v>1.1E-4</v>
      </c>
      <c r="O40" s="197">
        <f t="shared" ref="O40:O48" si="4">ROUND(E40*N40,2)</f>
        <v>0</v>
      </c>
      <c r="P40" s="197">
        <v>0</v>
      </c>
      <c r="Q40" s="197">
        <f t="shared" ref="Q40:Q48" si="5">ROUND(E40*P40,2)</f>
        <v>0</v>
      </c>
      <c r="R40" s="198" t="s">
        <v>1260</v>
      </c>
      <c r="S40" s="198" t="s">
        <v>194</v>
      </c>
      <c r="X40" s="256"/>
      <c r="Y40" s="256"/>
    </row>
    <row r="41" spans="1:25" x14ac:dyDescent="0.2">
      <c r="A41" s="193">
        <v>15</v>
      </c>
      <c r="B41" s="230" t="s">
        <v>1288</v>
      </c>
      <c r="C41" s="230" t="s">
        <v>1289</v>
      </c>
      <c r="D41" s="195" t="s">
        <v>213</v>
      </c>
      <c r="E41" s="196">
        <v>22</v>
      </c>
      <c r="F41" s="199"/>
      <c r="G41" s="197">
        <f t="shared" si="0"/>
        <v>0</v>
      </c>
      <c r="H41" s="199">
        <v>0</v>
      </c>
      <c r="I41" s="197">
        <f t="shared" si="1"/>
        <v>0</v>
      </c>
      <c r="J41" s="199">
        <v>243.6</v>
      </c>
      <c r="K41" s="197">
        <f t="shared" si="2"/>
        <v>5359.2</v>
      </c>
      <c r="L41" s="197">
        <v>21</v>
      </c>
      <c r="M41" s="197">
        <f t="shared" si="3"/>
        <v>0</v>
      </c>
      <c r="N41" s="197">
        <v>0</v>
      </c>
      <c r="O41" s="197">
        <f t="shared" si="4"/>
        <v>0</v>
      </c>
      <c r="P41" s="197">
        <v>0</v>
      </c>
      <c r="Q41" s="197">
        <f t="shared" si="5"/>
        <v>0</v>
      </c>
      <c r="R41" s="198"/>
      <c r="S41" s="198" t="s">
        <v>339</v>
      </c>
      <c r="X41" s="256"/>
      <c r="Y41" s="256"/>
    </row>
    <row r="42" spans="1:25" x14ac:dyDescent="0.2">
      <c r="A42" s="193">
        <v>16</v>
      </c>
      <c r="B42" s="230" t="s">
        <v>1290</v>
      </c>
      <c r="C42" s="230" t="s">
        <v>1291</v>
      </c>
      <c r="D42" s="195" t="s">
        <v>213</v>
      </c>
      <c r="E42" s="196">
        <v>49</v>
      </c>
      <c r="F42" s="199"/>
      <c r="G42" s="197">
        <f t="shared" si="0"/>
        <v>0</v>
      </c>
      <c r="H42" s="199">
        <v>318.42</v>
      </c>
      <c r="I42" s="197">
        <f t="shared" si="1"/>
        <v>15602.58</v>
      </c>
      <c r="J42" s="199">
        <v>87.41</v>
      </c>
      <c r="K42" s="197">
        <f t="shared" si="2"/>
        <v>4283.09</v>
      </c>
      <c r="L42" s="197">
        <v>21</v>
      </c>
      <c r="M42" s="197">
        <f t="shared" si="3"/>
        <v>0</v>
      </c>
      <c r="N42" s="197">
        <v>1.3999999999999999E-4</v>
      </c>
      <c r="O42" s="197">
        <f t="shared" si="4"/>
        <v>0.01</v>
      </c>
      <c r="P42" s="197">
        <v>0</v>
      </c>
      <c r="Q42" s="197">
        <f t="shared" si="5"/>
        <v>0</v>
      </c>
      <c r="R42" s="198" t="s">
        <v>1260</v>
      </c>
      <c r="S42" s="198" t="s">
        <v>194</v>
      </c>
      <c r="X42" s="256"/>
      <c r="Y42" s="256"/>
    </row>
    <row r="43" spans="1:25" x14ac:dyDescent="0.2">
      <c r="A43" s="193">
        <v>17</v>
      </c>
      <c r="B43" s="230" t="s">
        <v>1292</v>
      </c>
      <c r="C43" s="230" t="s">
        <v>1293</v>
      </c>
      <c r="D43" s="195" t="s">
        <v>213</v>
      </c>
      <c r="E43" s="196">
        <v>12</v>
      </c>
      <c r="F43" s="199"/>
      <c r="G43" s="197">
        <f t="shared" si="0"/>
        <v>0</v>
      </c>
      <c r="H43" s="199">
        <v>349.38</v>
      </c>
      <c r="I43" s="197">
        <f t="shared" si="1"/>
        <v>4192.5600000000004</v>
      </c>
      <c r="J43" s="199">
        <v>141.5</v>
      </c>
      <c r="K43" s="197">
        <f t="shared" si="2"/>
        <v>1698</v>
      </c>
      <c r="L43" s="197">
        <v>21</v>
      </c>
      <c r="M43" s="197">
        <f t="shared" si="3"/>
        <v>0</v>
      </c>
      <c r="N43" s="197">
        <v>3.3E-4</v>
      </c>
      <c r="O43" s="197">
        <f t="shared" si="4"/>
        <v>0</v>
      </c>
      <c r="P43" s="197">
        <v>0</v>
      </c>
      <c r="Q43" s="197">
        <f t="shared" si="5"/>
        <v>0</v>
      </c>
      <c r="R43" s="198" t="s">
        <v>1260</v>
      </c>
      <c r="S43" s="198" t="s">
        <v>194</v>
      </c>
      <c r="X43" s="256"/>
      <c r="Y43" s="256"/>
    </row>
    <row r="44" spans="1:25" ht="22.5" x14ac:dyDescent="0.2">
      <c r="A44" s="193">
        <v>18</v>
      </c>
      <c r="B44" s="230" t="s">
        <v>1294</v>
      </c>
      <c r="C44" s="230" t="s">
        <v>1295</v>
      </c>
      <c r="D44" s="195" t="s">
        <v>213</v>
      </c>
      <c r="E44" s="196">
        <v>22</v>
      </c>
      <c r="F44" s="199"/>
      <c r="G44" s="197">
        <f t="shared" si="0"/>
        <v>0</v>
      </c>
      <c r="H44" s="199">
        <v>3.32</v>
      </c>
      <c r="I44" s="197">
        <f t="shared" si="1"/>
        <v>73.040000000000006</v>
      </c>
      <c r="J44" s="199">
        <v>289.63</v>
      </c>
      <c r="K44" s="197">
        <f t="shared" si="2"/>
        <v>6371.86</v>
      </c>
      <c r="L44" s="197">
        <v>21</v>
      </c>
      <c r="M44" s="197">
        <f t="shared" si="3"/>
        <v>0</v>
      </c>
      <c r="N44" s="197">
        <v>2.5999999999999998E-4</v>
      </c>
      <c r="O44" s="197">
        <f t="shared" si="4"/>
        <v>0.01</v>
      </c>
      <c r="P44" s="197">
        <v>0</v>
      </c>
      <c r="Q44" s="197">
        <f t="shared" si="5"/>
        <v>0</v>
      </c>
      <c r="R44" s="198" t="s">
        <v>1260</v>
      </c>
      <c r="S44" s="198" t="s">
        <v>194</v>
      </c>
      <c r="X44" s="256"/>
      <c r="Y44" s="256"/>
    </row>
    <row r="45" spans="1:25" ht="22.5" x14ac:dyDescent="0.2">
      <c r="A45" s="193">
        <v>19</v>
      </c>
      <c r="B45" s="230" t="s">
        <v>1296</v>
      </c>
      <c r="C45" s="230" t="s">
        <v>1297</v>
      </c>
      <c r="D45" s="195" t="s">
        <v>213</v>
      </c>
      <c r="E45" s="196">
        <v>27</v>
      </c>
      <c r="F45" s="199"/>
      <c r="G45" s="197">
        <f t="shared" si="0"/>
        <v>0</v>
      </c>
      <c r="H45" s="199">
        <v>8.9600000000000009</v>
      </c>
      <c r="I45" s="197">
        <f t="shared" si="1"/>
        <v>241.92</v>
      </c>
      <c r="J45" s="199">
        <v>754.39</v>
      </c>
      <c r="K45" s="197">
        <f t="shared" si="2"/>
        <v>20368.53</v>
      </c>
      <c r="L45" s="197">
        <v>21</v>
      </c>
      <c r="M45" s="197">
        <f t="shared" si="3"/>
        <v>0</v>
      </c>
      <c r="N45" s="197">
        <v>4.4000000000000002E-4</v>
      </c>
      <c r="O45" s="197">
        <f t="shared" si="4"/>
        <v>0.01</v>
      </c>
      <c r="P45" s="197">
        <v>0</v>
      </c>
      <c r="Q45" s="197">
        <f t="shared" si="5"/>
        <v>0</v>
      </c>
      <c r="R45" s="198" t="s">
        <v>1260</v>
      </c>
      <c r="S45" s="198" t="s">
        <v>194</v>
      </c>
      <c r="X45" s="256"/>
      <c r="Y45" s="256"/>
    </row>
    <row r="46" spans="1:25" ht="22.5" x14ac:dyDescent="0.2">
      <c r="A46" s="193">
        <v>20</v>
      </c>
      <c r="B46" s="230" t="s">
        <v>1298</v>
      </c>
      <c r="C46" s="230" t="s">
        <v>1299</v>
      </c>
      <c r="D46" s="195" t="s">
        <v>213</v>
      </c>
      <c r="E46" s="196">
        <v>24</v>
      </c>
      <c r="F46" s="199"/>
      <c r="G46" s="197">
        <f t="shared" si="0"/>
        <v>0</v>
      </c>
      <c r="H46" s="199">
        <v>73.349999999999994</v>
      </c>
      <c r="I46" s="197">
        <f t="shared" si="1"/>
        <v>1760.4</v>
      </c>
      <c r="J46" s="199">
        <v>45.83</v>
      </c>
      <c r="K46" s="197">
        <f t="shared" si="2"/>
        <v>1099.92</v>
      </c>
      <c r="L46" s="197">
        <v>21</v>
      </c>
      <c r="M46" s="197">
        <f t="shared" si="3"/>
        <v>0</v>
      </c>
      <c r="N46" s="197">
        <v>1E-4</v>
      </c>
      <c r="O46" s="197">
        <f t="shared" si="4"/>
        <v>0</v>
      </c>
      <c r="P46" s="197">
        <v>0</v>
      </c>
      <c r="Q46" s="197">
        <f t="shared" si="5"/>
        <v>0</v>
      </c>
      <c r="R46" s="198" t="s">
        <v>1260</v>
      </c>
      <c r="S46" s="198" t="s">
        <v>194</v>
      </c>
      <c r="X46" s="256"/>
      <c r="Y46" s="256"/>
    </row>
    <row r="47" spans="1:25" x14ac:dyDescent="0.2">
      <c r="A47" s="193">
        <v>21</v>
      </c>
      <c r="B47" s="230" t="s">
        <v>1300</v>
      </c>
      <c r="C47" s="230" t="s">
        <v>1301</v>
      </c>
      <c r="D47" s="195" t="s">
        <v>213</v>
      </c>
      <c r="E47" s="196">
        <v>12</v>
      </c>
      <c r="F47" s="199"/>
      <c r="G47" s="197">
        <f t="shared" si="0"/>
        <v>0</v>
      </c>
      <c r="H47" s="199">
        <v>1257.9000000000001</v>
      </c>
      <c r="I47" s="197">
        <f t="shared" si="1"/>
        <v>15094.8</v>
      </c>
      <c r="J47" s="199">
        <v>0</v>
      </c>
      <c r="K47" s="197">
        <f t="shared" si="2"/>
        <v>0</v>
      </c>
      <c r="L47" s="197">
        <v>21</v>
      </c>
      <c r="M47" s="197">
        <f t="shared" si="3"/>
        <v>0</v>
      </c>
      <c r="N47" s="197">
        <v>0</v>
      </c>
      <c r="O47" s="197">
        <f t="shared" si="4"/>
        <v>0</v>
      </c>
      <c r="P47" s="197">
        <v>0</v>
      </c>
      <c r="Q47" s="197">
        <f t="shared" si="5"/>
        <v>0</v>
      </c>
      <c r="R47" s="198"/>
      <c r="S47" s="198" t="s">
        <v>339</v>
      </c>
      <c r="X47" s="256"/>
      <c r="Y47" s="256"/>
    </row>
    <row r="48" spans="1:25" x14ac:dyDescent="0.2">
      <c r="A48" s="193">
        <v>22</v>
      </c>
      <c r="B48" s="230" t="s">
        <v>1302</v>
      </c>
      <c r="C48" s="230" t="s">
        <v>1303</v>
      </c>
      <c r="D48" s="195" t="s">
        <v>0</v>
      </c>
      <c r="E48" s="196">
        <v>774.99559999999997</v>
      </c>
      <c r="F48" s="199"/>
      <c r="G48" s="197">
        <f t="shared" si="0"/>
        <v>0</v>
      </c>
      <c r="H48" s="199">
        <v>0</v>
      </c>
      <c r="I48" s="197">
        <f t="shared" si="1"/>
        <v>0</v>
      </c>
      <c r="J48" s="199">
        <v>0.39</v>
      </c>
      <c r="K48" s="197">
        <f t="shared" si="2"/>
        <v>302.25</v>
      </c>
      <c r="L48" s="197">
        <v>21</v>
      </c>
      <c r="M48" s="197">
        <f t="shared" si="3"/>
        <v>0</v>
      </c>
      <c r="N48" s="197">
        <v>0</v>
      </c>
      <c r="O48" s="197">
        <f t="shared" si="4"/>
        <v>0</v>
      </c>
      <c r="P48" s="197">
        <v>0</v>
      </c>
      <c r="Q48" s="197">
        <f t="shared" si="5"/>
        <v>0</v>
      </c>
      <c r="R48" s="198" t="s">
        <v>1260</v>
      </c>
      <c r="S48" s="198" t="s">
        <v>194</v>
      </c>
      <c r="X48" s="256"/>
      <c r="Y48" s="256"/>
    </row>
    <row r="49" spans="1:25" x14ac:dyDescent="0.2">
      <c r="A49" s="177"/>
      <c r="B49" s="234" t="s">
        <v>518</v>
      </c>
      <c r="C49" s="235"/>
      <c r="D49" s="200"/>
      <c r="E49" s="201"/>
      <c r="F49" s="184"/>
      <c r="G49" s="184"/>
      <c r="H49" s="184"/>
      <c r="I49" s="184"/>
      <c r="J49" s="184"/>
      <c r="K49" s="184"/>
      <c r="L49" s="184"/>
      <c r="M49" s="184"/>
      <c r="N49" s="184"/>
      <c r="O49" s="184"/>
      <c r="P49" s="184"/>
      <c r="Q49" s="184"/>
      <c r="R49" s="185"/>
      <c r="S49" s="185"/>
      <c r="X49" s="256"/>
      <c r="Y49" s="256"/>
    </row>
    <row r="50" spans="1:25" x14ac:dyDescent="0.2">
      <c r="A50" s="177"/>
      <c r="B50" s="234" t="s">
        <v>1304</v>
      </c>
      <c r="C50" s="235"/>
      <c r="D50" s="200"/>
      <c r="E50" s="201"/>
      <c r="F50" s="184"/>
      <c r="G50" s="184"/>
      <c r="H50" s="184"/>
      <c r="I50" s="184"/>
      <c r="J50" s="184"/>
      <c r="K50" s="184"/>
      <c r="L50" s="184"/>
      <c r="M50" s="184"/>
      <c r="N50" s="184"/>
      <c r="O50" s="184"/>
      <c r="P50" s="184"/>
      <c r="Q50" s="184"/>
      <c r="R50" s="185"/>
      <c r="S50" s="185"/>
      <c r="X50" s="256"/>
      <c r="Y50" s="256"/>
    </row>
    <row r="51" spans="1:25" x14ac:dyDescent="0.2">
      <c r="A51" s="177"/>
      <c r="B51" s="234" t="s">
        <v>2674</v>
      </c>
      <c r="C51" s="235"/>
      <c r="D51" s="200"/>
      <c r="E51" s="201">
        <v>774.99559999999997</v>
      </c>
      <c r="F51" s="184"/>
      <c r="G51" s="184"/>
      <c r="H51" s="184"/>
      <c r="I51" s="184"/>
      <c r="J51" s="184"/>
      <c r="K51" s="184"/>
      <c r="L51" s="184"/>
      <c r="M51" s="184"/>
      <c r="N51" s="184"/>
      <c r="O51" s="184"/>
      <c r="P51" s="184"/>
      <c r="Q51" s="184"/>
      <c r="R51" s="185"/>
      <c r="S51" s="185"/>
      <c r="X51" s="256"/>
      <c r="Y51" s="256"/>
    </row>
    <row r="52" spans="1:25" x14ac:dyDescent="0.2">
      <c r="A52" s="162"/>
      <c r="B52" s="231"/>
      <c r="C52" s="231"/>
      <c r="D52" s="180"/>
      <c r="E52" s="181"/>
      <c r="F52" s="182"/>
      <c r="G52" s="182"/>
      <c r="H52" s="182"/>
      <c r="I52" s="182"/>
      <c r="J52" s="182"/>
      <c r="K52" s="182"/>
      <c r="L52" s="182"/>
      <c r="M52" s="182"/>
      <c r="N52" s="182"/>
      <c r="O52" s="182"/>
      <c r="P52" s="182"/>
      <c r="Q52" s="182"/>
      <c r="R52" s="183"/>
      <c r="S52" s="183"/>
      <c r="X52" s="256"/>
      <c r="Y52" s="256"/>
    </row>
    <row r="53" spans="1:25" x14ac:dyDescent="0.2">
      <c r="A53" s="179" t="s">
        <v>188</v>
      </c>
      <c r="B53" s="229" t="s">
        <v>1306</v>
      </c>
      <c r="C53" s="229" t="s">
        <v>1307</v>
      </c>
      <c r="D53" s="187"/>
      <c r="E53" s="188"/>
      <c r="F53" s="189"/>
      <c r="G53" s="190">
        <f>SUMIF(AE54:AE77,"&lt;&gt;NOR",G54:G77)</f>
        <v>0</v>
      </c>
      <c r="H53" s="189"/>
      <c r="I53" s="189">
        <f>SUM(I54:I77)</f>
        <v>20496.22</v>
      </c>
      <c r="J53" s="189"/>
      <c r="K53" s="189">
        <f>SUM(K54:K77)</f>
        <v>268258.62</v>
      </c>
      <c r="L53" s="189"/>
      <c r="M53" s="189">
        <f>SUM(M54:M77)</f>
        <v>0</v>
      </c>
      <c r="N53" s="189"/>
      <c r="O53" s="189">
        <f>SUM(O54:O77)</f>
        <v>1.2000000000000002</v>
      </c>
      <c r="P53" s="189"/>
      <c r="Q53" s="189">
        <f>SUM(Q54:Q77)</f>
        <v>0</v>
      </c>
      <c r="R53" s="191"/>
      <c r="S53" s="191"/>
      <c r="X53" s="256"/>
      <c r="Y53" s="256"/>
    </row>
    <row r="54" spans="1:25" ht="22.5" x14ac:dyDescent="0.2">
      <c r="A54" s="193">
        <v>23</v>
      </c>
      <c r="B54" s="230" t="s">
        <v>1308</v>
      </c>
      <c r="C54" s="230" t="s">
        <v>1309</v>
      </c>
      <c r="D54" s="195" t="s">
        <v>213</v>
      </c>
      <c r="E54" s="196">
        <v>49</v>
      </c>
      <c r="F54" s="199"/>
      <c r="G54" s="197">
        <f t="shared" ref="G54:G73" si="6">ROUND(E54*F54,2)</f>
        <v>0</v>
      </c>
      <c r="H54" s="199">
        <v>0</v>
      </c>
      <c r="I54" s="197">
        <f t="shared" ref="I54:I73" si="7">ROUND(E54*H54,2)</f>
        <v>0</v>
      </c>
      <c r="J54" s="199">
        <v>137.03</v>
      </c>
      <c r="K54" s="197">
        <f t="shared" ref="K54:K73" si="8">ROUND(E54*J54,2)</f>
        <v>6714.47</v>
      </c>
      <c r="L54" s="197">
        <v>21</v>
      </c>
      <c r="M54" s="197">
        <f t="shared" ref="M54:M73" si="9">G54*(1+L54/100)</f>
        <v>0</v>
      </c>
      <c r="N54" s="197">
        <v>0</v>
      </c>
      <c r="O54" s="197">
        <f t="shared" ref="O54:O73" si="10">ROUND(E54*N54,2)</f>
        <v>0</v>
      </c>
      <c r="P54" s="197">
        <v>0</v>
      </c>
      <c r="Q54" s="197">
        <f t="shared" ref="Q54:Q73" si="11">ROUND(E54*P54,2)</f>
        <v>0</v>
      </c>
      <c r="R54" s="198" t="s">
        <v>1260</v>
      </c>
      <c r="S54" s="198" t="s">
        <v>194</v>
      </c>
      <c r="X54" s="256"/>
      <c r="Y54" s="256"/>
    </row>
    <row r="55" spans="1:25" ht="33.75" x14ac:dyDescent="0.2">
      <c r="A55" s="193">
        <v>24</v>
      </c>
      <c r="B55" s="230" t="s">
        <v>2675</v>
      </c>
      <c r="C55" s="230" t="s">
        <v>2676</v>
      </c>
      <c r="D55" s="195" t="s">
        <v>213</v>
      </c>
      <c r="E55" s="196">
        <v>1</v>
      </c>
      <c r="F55" s="199"/>
      <c r="G55" s="197">
        <f t="shared" si="6"/>
        <v>0</v>
      </c>
      <c r="H55" s="199">
        <v>0</v>
      </c>
      <c r="I55" s="197">
        <f t="shared" si="7"/>
        <v>0</v>
      </c>
      <c r="J55" s="199">
        <v>2656.5</v>
      </c>
      <c r="K55" s="197">
        <f t="shared" si="8"/>
        <v>2656.5</v>
      </c>
      <c r="L55" s="197">
        <v>21</v>
      </c>
      <c r="M55" s="197">
        <f t="shared" si="9"/>
        <v>0</v>
      </c>
      <c r="N55" s="197">
        <v>1.0800000000000001E-2</v>
      </c>
      <c r="O55" s="197">
        <f t="shared" si="10"/>
        <v>0.01</v>
      </c>
      <c r="P55" s="197">
        <v>0</v>
      </c>
      <c r="Q55" s="197">
        <f t="shared" si="11"/>
        <v>0</v>
      </c>
      <c r="R55" s="198" t="s">
        <v>1260</v>
      </c>
      <c r="S55" s="198" t="s">
        <v>194</v>
      </c>
      <c r="X55" s="256"/>
      <c r="Y55" s="256"/>
    </row>
    <row r="56" spans="1:25" ht="33.75" x14ac:dyDescent="0.2">
      <c r="A56" s="193">
        <v>25</v>
      </c>
      <c r="B56" s="230" t="s">
        <v>2677</v>
      </c>
      <c r="C56" s="230" t="s">
        <v>2678</v>
      </c>
      <c r="D56" s="195" t="s">
        <v>213</v>
      </c>
      <c r="E56" s="196">
        <v>5</v>
      </c>
      <c r="F56" s="199"/>
      <c r="G56" s="197">
        <f t="shared" si="6"/>
        <v>0</v>
      </c>
      <c r="H56" s="199">
        <v>0</v>
      </c>
      <c r="I56" s="197">
        <f t="shared" si="7"/>
        <v>0</v>
      </c>
      <c r="J56" s="199">
        <v>2866.5</v>
      </c>
      <c r="K56" s="197">
        <f t="shared" si="8"/>
        <v>14332.5</v>
      </c>
      <c r="L56" s="197">
        <v>21</v>
      </c>
      <c r="M56" s="197">
        <f t="shared" si="9"/>
        <v>0</v>
      </c>
      <c r="N56" s="197">
        <v>1.2959999999999999E-2</v>
      </c>
      <c r="O56" s="197">
        <f t="shared" si="10"/>
        <v>0.06</v>
      </c>
      <c r="P56" s="197">
        <v>0</v>
      </c>
      <c r="Q56" s="197">
        <f t="shared" si="11"/>
        <v>0</v>
      </c>
      <c r="R56" s="198" t="s">
        <v>1260</v>
      </c>
      <c r="S56" s="198" t="s">
        <v>194</v>
      </c>
      <c r="X56" s="256"/>
      <c r="Y56" s="256"/>
    </row>
    <row r="57" spans="1:25" ht="33.75" x14ac:dyDescent="0.2">
      <c r="A57" s="193">
        <v>26</v>
      </c>
      <c r="B57" s="230" t="s">
        <v>2679</v>
      </c>
      <c r="C57" s="230" t="s">
        <v>2680</v>
      </c>
      <c r="D57" s="195" t="s">
        <v>213</v>
      </c>
      <c r="E57" s="196">
        <v>1</v>
      </c>
      <c r="F57" s="199"/>
      <c r="G57" s="197">
        <f t="shared" si="6"/>
        <v>0</v>
      </c>
      <c r="H57" s="199">
        <v>0</v>
      </c>
      <c r="I57" s="197">
        <f t="shared" si="7"/>
        <v>0</v>
      </c>
      <c r="J57" s="199">
        <v>5423.25</v>
      </c>
      <c r="K57" s="197">
        <f t="shared" si="8"/>
        <v>5423.25</v>
      </c>
      <c r="L57" s="197">
        <v>21</v>
      </c>
      <c r="M57" s="197">
        <f t="shared" si="9"/>
        <v>0</v>
      </c>
      <c r="N57" s="197">
        <v>3.6600000000000001E-2</v>
      </c>
      <c r="O57" s="197">
        <f t="shared" si="10"/>
        <v>0.04</v>
      </c>
      <c r="P57" s="197">
        <v>0</v>
      </c>
      <c r="Q57" s="197">
        <f t="shared" si="11"/>
        <v>0</v>
      </c>
      <c r="R57" s="198" t="s">
        <v>1260</v>
      </c>
      <c r="S57" s="198" t="s">
        <v>194</v>
      </c>
      <c r="X57" s="256"/>
      <c r="Y57" s="256"/>
    </row>
    <row r="58" spans="1:25" ht="33.75" x14ac:dyDescent="0.2">
      <c r="A58" s="193">
        <v>27</v>
      </c>
      <c r="B58" s="230" t="s">
        <v>2681</v>
      </c>
      <c r="C58" s="230" t="s">
        <v>2682</v>
      </c>
      <c r="D58" s="195" t="s">
        <v>213</v>
      </c>
      <c r="E58" s="196">
        <v>1</v>
      </c>
      <c r="F58" s="199"/>
      <c r="G58" s="197">
        <f t="shared" si="6"/>
        <v>0</v>
      </c>
      <c r="H58" s="199">
        <v>0</v>
      </c>
      <c r="I58" s="197">
        <f t="shared" si="7"/>
        <v>0</v>
      </c>
      <c r="J58" s="199">
        <v>5953.5</v>
      </c>
      <c r="K58" s="197">
        <f t="shared" si="8"/>
        <v>5953.5</v>
      </c>
      <c r="L58" s="197">
        <v>21</v>
      </c>
      <c r="M58" s="197">
        <f t="shared" si="9"/>
        <v>0</v>
      </c>
      <c r="N58" s="197">
        <v>4.2700000000000002E-2</v>
      </c>
      <c r="O58" s="197">
        <f t="shared" si="10"/>
        <v>0.04</v>
      </c>
      <c r="P58" s="197">
        <v>0</v>
      </c>
      <c r="Q58" s="197">
        <f t="shared" si="11"/>
        <v>0</v>
      </c>
      <c r="R58" s="198" t="s">
        <v>1260</v>
      </c>
      <c r="S58" s="198" t="s">
        <v>194</v>
      </c>
      <c r="X58" s="256"/>
      <c r="Y58" s="256"/>
    </row>
    <row r="59" spans="1:25" ht="33.75" x14ac:dyDescent="0.2">
      <c r="A59" s="193">
        <v>28</v>
      </c>
      <c r="B59" s="230" t="s">
        <v>2683</v>
      </c>
      <c r="C59" s="230" t="s">
        <v>2684</v>
      </c>
      <c r="D59" s="195" t="s">
        <v>213</v>
      </c>
      <c r="E59" s="196">
        <v>4</v>
      </c>
      <c r="F59" s="199"/>
      <c r="G59" s="197">
        <f t="shared" si="6"/>
        <v>0</v>
      </c>
      <c r="H59" s="199">
        <v>0</v>
      </c>
      <c r="I59" s="197">
        <f t="shared" si="7"/>
        <v>0</v>
      </c>
      <c r="J59" s="199">
        <v>4845.75</v>
      </c>
      <c r="K59" s="197">
        <f t="shared" si="8"/>
        <v>19383</v>
      </c>
      <c r="L59" s="197">
        <v>21</v>
      </c>
      <c r="M59" s="197">
        <f t="shared" si="9"/>
        <v>0</v>
      </c>
      <c r="N59" s="197">
        <v>2.1600000000000001E-2</v>
      </c>
      <c r="O59" s="197">
        <f t="shared" si="10"/>
        <v>0.09</v>
      </c>
      <c r="P59" s="197">
        <v>0</v>
      </c>
      <c r="Q59" s="197">
        <f t="shared" si="11"/>
        <v>0</v>
      </c>
      <c r="R59" s="198" t="s">
        <v>1260</v>
      </c>
      <c r="S59" s="198" t="s">
        <v>194</v>
      </c>
      <c r="X59" s="256"/>
      <c r="Y59" s="256"/>
    </row>
    <row r="60" spans="1:25" ht="33.75" x14ac:dyDescent="0.2">
      <c r="A60" s="193">
        <v>29</v>
      </c>
      <c r="B60" s="230" t="s">
        <v>2685</v>
      </c>
      <c r="C60" s="230" t="s">
        <v>2686</v>
      </c>
      <c r="D60" s="195" t="s">
        <v>213</v>
      </c>
      <c r="E60" s="196">
        <v>2</v>
      </c>
      <c r="F60" s="199"/>
      <c r="G60" s="197">
        <f t="shared" si="6"/>
        <v>0</v>
      </c>
      <c r="H60" s="199">
        <v>0</v>
      </c>
      <c r="I60" s="197">
        <f t="shared" si="7"/>
        <v>0</v>
      </c>
      <c r="J60" s="199">
        <v>5234.25</v>
      </c>
      <c r="K60" s="197">
        <f t="shared" si="8"/>
        <v>10468.5</v>
      </c>
      <c r="L60" s="197">
        <v>21</v>
      </c>
      <c r="M60" s="197">
        <f t="shared" si="9"/>
        <v>0</v>
      </c>
      <c r="N60" s="197">
        <v>2.5919999999999999E-2</v>
      </c>
      <c r="O60" s="197">
        <f t="shared" si="10"/>
        <v>0.05</v>
      </c>
      <c r="P60" s="197">
        <v>0</v>
      </c>
      <c r="Q60" s="197">
        <f t="shared" si="11"/>
        <v>0</v>
      </c>
      <c r="R60" s="198" t="s">
        <v>1260</v>
      </c>
      <c r="S60" s="198" t="s">
        <v>194</v>
      </c>
      <c r="X60" s="256"/>
      <c r="Y60" s="256"/>
    </row>
    <row r="61" spans="1:25" ht="33.75" x14ac:dyDescent="0.2">
      <c r="A61" s="193">
        <v>30</v>
      </c>
      <c r="B61" s="230" t="s">
        <v>2687</v>
      </c>
      <c r="C61" s="230" t="s">
        <v>2688</v>
      </c>
      <c r="D61" s="195" t="s">
        <v>213</v>
      </c>
      <c r="E61" s="196">
        <v>1</v>
      </c>
      <c r="F61" s="199"/>
      <c r="G61" s="197">
        <f t="shared" si="6"/>
        <v>0</v>
      </c>
      <c r="H61" s="199">
        <v>0</v>
      </c>
      <c r="I61" s="197">
        <f t="shared" si="7"/>
        <v>0</v>
      </c>
      <c r="J61" s="199">
        <v>4441.5</v>
      </c>
      <c r="K61" s="197">
        <f t="shared" si="8"/>
        <v>4441.5</v>
      </c>
      <c r="L61" s="197">
        <v>21</v>
      </c>
      <c r="M61" s="197">
        <f t="shared" si="9"/>
        <v>0</v>
      </c>
      <c r="N61" s="197">
        <v>1.2200000000000001E-2</v>
      </c>
      <c r="O61" s="197">
        <f t="shared" si="10"/>
        <v>0.01</v>
      </c>
      <c r="P61" s="197">
        <v>0</v>
      </c>
      <c r="Q61" s="197">
        <f t="shared" si="11"/>
        <v>0</v>
      </c>
      <c r="R61" s="198" t="s">
        <v>1260</v>
      </c>
      <c r="S61" s="198" t="s">
        <v>194</v>
      </c>
      <c r="X61" s="256"/>
      <c r="Y61" s="256"/>
    </row>
    <row r="62" spans="1:25" ht="33.75" x14ac:dyDescent="0.2">
      <c r="A62" s="193">
        <v>31</v>
      </c>
      <c r="B62" s="230" t="s">
        <v>2689</v>
      </c>
      <c r="C62" s="230" t="s">
        <v>2690</v>
      </c>
      <c r="D62" s="195" t="s">
        <v>213</v>
      </c>
      <c r="E62" s="196">
        <v>7</v>
      </c>
      <c r="F62" s="199"/>
      <c r="G62" s="197">
        <f t="shared" si="6"/>
        <v>0</v>
      </c>
      <c r="H62" s="199">
        <v>0</v>
      </c>
      <c r="I62" s="197">
        <f t="shared" si="7"/>
        <v>0</v>
      </c>
      <c r="J62" s="199">
        <v>6000.75</v>
      </c>
      <c r="K62" s="197">
        <f t="shared" si="8"/>
        <v>42005.25</v>
      </c>
      <c r="L62" s="197">
        <v>21</v>
      </c>
      <c r="M62" s="197">
        <f t="shared" si="9"/>
        <v>0</v>
      </c>
      <c r="N62" s="197">
        <v>3.0499999999999999E-2</v>
      </c>
      <c r="O62" s="197">
        <f t="shared" si="10"/>
        <v>0.21</v>
      </c>
      <c r="P62" s="197">
        <v>0</v>
      </c>
      <c r="Q62" s="197">
        <f t="shared" si="11"/>
        <v>0</v>
      </c>
      <c r="R62" s="198" t="s">
        <v>1260</v>
      </c>
      <c r="S62" s="198" t="s">
        <v>194</v>
      </c>
      <c r="X62" s="256"/>
      <c r="Y62" s="256"/>
    </row>
    <row r="63" spans="1:25" ht="33.75" x14ac:dyDescent="0.2">
      <c r="A63" s="193">
        <v>32</v>
      </c>
      <c r="B63" s="230" t="s">
        <v>2691</v>
      </c>
      <c r="C63" s="230" t="s">
        <v>2692</v>
      </c>
      <c r="D63" s="195" t="s">
        <v>213</v>
      </c>
      <c r="E63" s="196">
        <v>1</v>
      </c>
      <c r="F63" s="199"/>
      <c r="G63" s="197">
        <f t="shared" si="6"/>
        <v>0</v>
      </c>
      <c r="H63" s="199">
        <v>0</v>
      </c>
      <c r="I63" s="197">
        <f t="shared" si="7"/>
        <v>0</v>
      </c>
      <c r="J63" s="199">
        <v>6263.25</v>
      </c>
      <c r="K63" s="197">
        <f t="shared" si="8"/>
        <v>6263.25</v>
      </c>
      <c r="L63" s="197">
        <v>21</v>
      </c>
      <c r="M63" s="197">
        <f t="shared" si="9"/>
        <v>0</v>
      </c>
      <c r="N63" s="197">
        <v>3.3550000000000003E-2</v>
      </c>
      <c r="O63" s="197">
        <f t="shared" si="10"/>
        <v>0.03</v>
      </c>
      <c r="P63" s="197">
        <v>0</v>
      </c>
      <c r="Q63" s="197">
        <f t="shared" si="11"/>
        <v>0</v>
      </c>
      <c r="R63" s="198" t="s">
        <v>1260</v>
      </c>
      <c r="S63" s="198" t="s">
        <v>194</v>
      </c>
      <c r="X63" s="256"/>
      <c r="Y63" s="256"/>
    </row>
    <row r="64" spans="1:25" ht="33.75" x14ac:dyDescent="0.2">
      <c r="A64" s="193">
        <v>33</v>
      </c>
      <c r="B64" s="230" t="s">
        <v>1310</v>
      </c>
      <c r="C64" s="230" t="s">
        <v>1311</v>
      </c>
      <c r="D64" s="195" t="s">
        <v>213</v>
      </c>
      <c r="E64" s="196">
        <v>7</v>
      </c>
      <c r="F64" s="199"/>
      <c r="G64" s="197">
        <f t="shared" si="6"/>
        <v>0</v>
      </c>
      <c r="H64" s="199">
        <v>0</v>
      </c>
      <c r="I64" s="197">
        <f t="shared" si="7"/>
        <v>0</v>
      </c>
      <c r="J64" s="199">
        <v>6536.25</v>
      </c>
      <c r="K64" s="197">
        <f t="shared" si="8"/>
        <v>45753.75</v>
      </c>
      <c r="L64" s="197">
        <v>21</v>
      </c>
      <c r="M64" s="197">
        <f t="shared" si="9"/>
        <v>0</v>
      </c>
      <c r="N64" s="197">
        <v>3.6600000000000001E-2</v>
      </c>
      <c r="O64" s="197">
        <f t="shared" si="10"/>
        <v>0.26</v>
      </c>
      <c r="P64" s="197">
        <v>0</v>
      </c>
      <c r="Q64" s="197">
        <f t="shared" si="11"/>
        <v>0</v>
      </c>
      <c r="R64" s="198" t="s">
        <v>1260</v>
      </c>
      <c r="S64" s="198" t="s">
        <v>194</v>
      </c>
      <c r="X64" s="256"/>
      <c r="Y64" s="256"/>
    </row>
    <row r="65" spans="1:25" ht="33.75" x14ac:dyDescent="0.2">
      <c r="A65" s="193">
        <v>34</v>
      </c>
      <c r="B65" s="230" t="s">
        <v>2693</v>
      </c>
      <c r="C65" s="230" t="s">
        <v>2694</v>
      </c>
      <c r="D65" s="195" t="s">
        <v>213</v>
      </c>
      <c r="E65" s="196">
        <v>3</v>
      </c>
      <c r="F65" s="199"/>
      <c r="G65" s="197">
        <f t="shared" si="6"/>
        <v>0</v>
      </c>
      <c r="H65" s="199">
        <v>0</v>
      </c>
      <c r="I65" s="197">
        <f t="shared" si="7"/>
        <v>0</v>
      </c>
      <c r="J65" s="199">
        <v>7056</v>
      </c>
      <c r="K65" s="197">
        <f t="shared" si="8"/>
        <v>21168</v>
      </c>
      <c r="L65" s="197">
        <v>21</v>
      </c>
      <c r="M65" s="197">
        <f t="shared" si="9"/>
        <v>0</v>
      </c>
      <c r="N65" s="197">
        <v>4.2700000000000002E-2</v>
      </c>
      <c r="O65" s="197">
        <f t="shared" si="10"/>
        <v>0.13</v>
      </c>
      <c r="P65" s="197">
        <v>0</v>
      </c>
      <c r="Q65" s="197">
        <f t="shared" si="11"/>
        <v>0</v>
      </c>
      <c r="R65" s="198" t="s">
        <v>1260</v>
      </c>
      <c r="S65" s="198" t="s">
        <v>194</v>
      </c>
      <c r="X65" s="256"/>
      <c r="Y65" s="256"/>
    </row>
    <row r="66" spans="1:25" ht="33.75" x14ac:dyDescent="0.2">
      <c r="A66" s="193">
        <v>35</v>
      </c>
      <c r="B66" s="230" t="s">
        <v>2695</v>
      </c>
      <c r="C66" s="230" t="s">
        <v>2696</v>
      </c>
      <c r="D66" s="195" t="s">
        <v>213</v>
      </c>
      <c r="E66" s="196">
        <v>1</v>
      </c>
      <c r="F66" s="199"/>
      <c r="G66" s="197">
        <f t="shared" si="6"/>
        <v>0</v>
      </c>
      <c r="H66" s="199">
        <v>0</v>
      </c>
      <c r="I66" s="197">
        <f t="shared" si="7"/>
        <v>0</v>
      </c>
      <c r="J66" s="199">
        <v>6625.5</v>
      </c>
      <c r="K66" s="197">
        <f t="shared" si="8"/>
        <v>6625.5</v>
      </c>
      <c r="L66" s="197">
        <v>21</v>
      </c>
      <c r="M66" s="197">
        <f t="shared" si="9"/>
        <v>0</v>
      </c>
      <c r="N66" s="197">
        <v>3.6299999999999999E-2</v>
      </c>
      <c r="O66" s="197">
        <f t="shared" si="10"/>
        <v>0.04</v>
      </c>
      <c r="P66" s="197">
        <v>0</v>
      </c>
      <c r="Q66" s="197">
        <f t="shared" si="11"/>
        <v>0</v>
      </c>
      <c r="R66" s="198" t="s">
        <v>1260</v>
      </c>
      <c r="S66" s="198" t="s">
        <v>194</v>
      </c>
      <c r="X66" s="256"/>
      <c r="Y66" s="256"/>
    </row>
    <row r="67" spans="1:25" ht="33.75" x14ac:dyDescent="0.2">
      <c r="A67" s="193">
        <v>36</v>
      </c>
      <c r="B67" s="230" t="s">
        <v>1312</v>
      </c>
      <c r="C67" s="230" t="s">
        <v>1313</v>
      </c>
      <c r="D67" s="195" t="s">
        <v>213</v>
      </c>
      <c r="E67" s="196">
        <v>2</v>
      </c>
      <c r="F67" s="199"/>
      <c r="G67" s="197">
        <f t="shared" si="6"/>
        <v>0</v>
      </c>
      <c r="H67" s="199">
        <v>0</v>
      </c>
      <c r="I67" s="197">
        <f t="shared" si="7"/>
        <v>0</v>
      </c>
      <c r="J67" s="199">
        <v>7271.25</v>
      </c>
      <c r="K67" s="197">
        <f t="shared" si="8"/>
        <v>14542.5</v>
      </c>
      <c r="L67" s="197">
        <v>21</v>
      </c>
      <c r="M67" s="197">
        <f t="shared" si="9"/>
        <v>0</v>
      </c>
      <c r="N67" s="197">
        <v>4.3560000000000001E-2</v>
      </c>
      <c r="O67" s="197">
        <f t="shared" si="10"/>
        <v>0.09</v>
      </c>
      <c r="P67" s="197">
        <v>0</v>
      </c>
      <c r="Q67" s="197">
        <f t="shared" si="11"/>
        <v>0</v>
      </c>
      <c r="R67" s="198" t="s">
        <v>1260</v>
      </c>
      <c r="S67" s="198" t="s">
        <v>194</v>
      </c>
      <c r="X67" s="256"/>
      <c r="Y67" s="256"/>
    </row>
    <row r="68" spans="1:25" ht="33.75" x14ac:dyDescent="0.2">
      <c r="A68" s="193">
        <v>37</v>
      </c>
      <c r="B68" s="230" t="s">
        <v>2697</v>
      </c>
      <c r="C68" s="230" t="s">
        <v>2698</v>
      </c>
      <c r="D68" s="195" t="s">
        <v>213</v>
      </c>
      <c r="E68" s="196">
        <v>1</v>
      </c>
      <c r="F68" s="199"/>
      <c r="G68" s="197">
        <f t="shared" si="6"/>
        <v>0</v>
      </c>
      <c r="H68" s="199">
        <v>0</v>
      </c>
      <c r="I68" s="197">
        <f t="shared" si="7"/>
        <v>0</v>
      </c>
      <c r="J68" s="199">
        <v>7901.25</v>
      </c>
      <c r="K68" s="197">
        <f t="shared" si="8"/>
        <v>7901.25</v>
      </c>
      <c r="L68" s="197">
        <v>21</v>
      </c>
      <c r="M68" s="197">
        <f t="shared" si="9"/>
        <v>0</v>
      </c>
      <c r="N68" s="197">
        <v>5.0819999999999997E-2</v>
      </c>
      <c r="O68" s="197">
        <f t="shared" si="10"/>
        <v>0.05</v>
      </c>
      <c r="P68" s="197">
        <v>0</v>
      </c>
      <c r="Q68" s="197">
        <f t="shared" si="11"/>
        <v>0</v>
      </c>
      <c r="R68" s="198" t="s">
        <v>1260</v>
      </c>
      <c r="S68" s="198" t="s">
        <v>194</v>
      </c>
      <c r="X68" s="256"/>
      <c r="Y68" s="256"/>
    </row>
    <row r="69" spans="1:25" ht="33.75" x14ac:dyDescent="0.2">
      <c r="A69" s="193">
        <v>38</v>
      </c>
      <c r="B69" s="230" t="s">
        <v>1314</v>
      </c>
      <c r="C69" s="230" t="s">
        <v>1315</v>
      </c>
      <c r="D69" s="195" t="s">
        <v>213</v>
      </c>
      <c r="E69" s="196">
        <v>7</v>
      </c>
      <c r="F69" s="199"/>
      <c r="G69" s="197">
        <f t="shared" si="6"/>
        <v>0</v>
      </c>
      <c r="H69" s="199">
        <v>1429.18</v>
      </c>
      <c r="I69" s="197">
        <f t="shared" si="7"/>
        <v>10004.26</v>
      </c>
      <c r="J69" s="199">
        <v>528.02</v>
      </c>
      <c r="K69" s="197">
        <f t="shared" si="8"/>
        <v>3696.14</v>
      </c>
      <c r="L69" s="197">
        <v>21</v>
      </c>
      <c r="M69" s="197">
        <f t="shared" si="9"/>
        <v>0</v>
      </c>
      <c r="N69" s="197">
        <v>5.0000000000000001E-3</v>
      </c>
      <c r="O69" s="197">
        <f t="shared" si="10"/>
        <v>0.04</v>
      </c>
      <c r="P69" s="197">
        <v>0</v>
      </c>
      <c r="Q69" s="197">
        <f t="shared" si="11"/>
        <v>0</v>
      </c>
      <c r="R69" s="198" t="s">
        <v>1260</v>
      </c>
      <c r="S69" s="198" t="s">
        <v>194</v>
      </c>
      <c r="X69" s="256"/>
      <c r="Y69" s="256"/>
    </row>
    <row r="70" spans="1:25" ht="33.75" x14ac:dyDescent="0.2">
      <c r="A70" s="193">
        <v>39</v>
      </c>
      <c r="B70" s="230" t="s">
        <v>2699</v>
      </c>
      <c r="C70" s="230" t="s">
        <v>2700</v>
      </c>
      <c r="D70" s="195" t="s">
        <v>213</v>
      </c>
      <c r="E70" s="196">
        <v>1</v>
      </c>
      <c r="F70" s="199"/>
      <c r="G70" s="197">
        <f t="shared" si="6"/>
        <v>0</v>
      </c>
      <c r="H70" s="199">
        <v>1924.52</v>
      </c>
      <c r="I70" s="197">
        <f t="shared" si="7"/>
        <v>1924.52</v>
      </c>
      <c r="J70" s="199">
        <v>637.48</v>
      </c>
      <c r="K70" s="197">
        <f t="shared" si="8"/>
        <v>637.48</v>
      </c>
      <c r="L70" s="197">
        <v>21</v>
      </c>
      <c r="M70" s="197">
        <f t="shared" si="9"/>
        <v>0</v>
      </c>
      <c r="N70" s="197">
        <v>8.8999999999999999E-3</v>
      </c>
      <c r="O70" s="197">
        <f t="shared" si="10"/>
        <v>0.01</v>
      </c>
      <c r="P70" s="197">
        <v>0</v>
      </c>
      <c r="Q70" s="197">
        <f t="shared" si="11"/>
        <v>0</v>
      </c>
      <c r="R70" s="198" t="s">
        <v>1260</v>
      </c>
      <c r="S70" s="198" t="s">
        <v>194</v>
      </c>
      <c r="X70" s="256"/>
      <c r="Y70" s="256"/>
    </row>
    <row r="71" spans="1:25" ht="33.75" x14ac:dyDescent="0.2">
      <c r="A71" s="193">
        <v>40</v>
      </c>
      <c r="B71" s="230" t="s">
        <v>2701</v>
      </c>
      <c r="C71" s="230" t="s">
        <v>2702</v>
      </c>
      <c r="D71" s="195" t="s">
        <v>213</v>
      </c>
      <c r="E71" s="196">
        <v>4</v>
      </c>
      <c r="F71" s="199"/>
      <c r="G71" s="197">
        <f t="shared" si="6"/>
        <v>0</v>
      </c>
      <c r="H71" s="199">
        <v>2075.6799999999998</v>
      </c>
      <c r="I71" s="197">
        <f t="shared" si="7"/>
        <v>8302.7199999999993</v>
      </c>
      <c r="J71" s="199">
        <v>670.07</v>
      </c>
      <c r="K71" s="197">
        <f t="shared" si="8"/>
        <v>2680.28</v>
      </c>
      <c r="L71" s="197">
        <v>21</v>
      </c>
      <c r="M71" s="197">
        <f t="shared" si="9"/>
        <v>0</v>
      </c>
      <c r="N71" s="197">
        <v>1.09E-2</v>
      </c>
      <c r="O71" s="197">
        <f t="shared" si="10"/>
        <v>0.04</v>
      </c>
      <c r="P71" s="197">
        <v>0</v>
      </c>
      <c r="Q71" s="197">
        <f t="shared" si="11"/>
        <v>0</v>
      </c>
      <c r="R71" s="198" t="s">
        <v>1260</v>
      </c>
      <c r="S71" s="198" t="s">
        <v>194</v>
      </c>
      <c r="X71" s="256"/>
      <c r="Y71" s="256"/>
    </row>
    <row r="72" spans="1:25" ht="22.5" x14ac:dyDescent="0.2">
      <c r="A72" s="193">
        <v>41</v>
      </c>
      <c r="B72" s="230" t="s">
        <v>1316</v>
      </c>
      <c r="C72" s="230" t="s">
        <v>1317</v>
      </c>
      <c r="D72" s="195" t="s">
        <v>213</v>
      </c>
      <c r="E72" s="196">
        <v>12</v>
      </c>
      <c r="F72" s="199"/>
      <c r="G72" s="197">
        <f t="shared" si="6"/>
        <v>0</v>
      </c>
      <c r="H72" s="199">
        <v>22.06</v>
      </c>
      <c r="I72" s="197">
        <f t="shared" si="7"/>
        <v>264.72000000000003</v>
      </c>
      <c r="J72" s="199">
        <v>376.42</v>
      </c>
      <c r="K72" s="197">
        <f t="shared" si="8"/>
        <v>4517.04</v>
      </c>
      <c r="L72" s="197">
        <v>21</v>
      </c>
      <c r="M72" s="197">
        <f t="shared" si="9"/>
        <v>0</v>
      </c>
      <c r="N72" s="197">
        <v>2.0000000000000002E-5</v>
      </c>
      <c r="O72" s="197">
        <f t="shared" si="10"/>
        <v>0</v>
      </c>
      <c r="P72" s="197">
        <v>0</v>
      </c>
      <c r="Q72" s="197">
        <f t="shared" si="11"/>
        <v>0</v>
      </c>
      <c r="R72" s="198" t="s">
        <v>1260</v>
      </c>
      <c r="S72" s="198" t="s">
        <v>194</v>
      </c>
      <c r="X72" s="256"/>
      <c r="Y72" s="256"/>
    </row>
    <row r="73" spans="1:25" x14ac:dyDescent="0.2">
      <c r="A73" s="193">
        <v>42</v>
      </c>
      <c r="B73" s="230" t="s">
        <v>1318</v>
      </c>
      <c r="C73" s="230" t="s">
        <v>1319</v>
      </c>
      <c r="D73" s="195" t="s">
        <v>0</v>
      </c>
      <c r="E73" s="196">
        <v>2456.5988000000002</v>
      </c>
      <c r="F73" s="199"/>
      <c r="G73" s="197">
        <f t="shared" si="6"/>
        <v>0</v>
      </c>
      <c r="H73" s="199">
        <v>0</v>
      </c>
      <c r="I73" s="197">
        <f t="shared" si="7"/>
        <v>0</v>
      </c>
      <c r="J73" s="199">
        <v>2.94</v>
      </c>
      <c r="K73" s="197">
        <f t="shared" si="8"/>
        <v>7222.4</v>
      </c>
      <c r="L73" s="197">
        <v>21</v>
      </c>
      <c r="M73" s="197">
        <f t="shared" si="9"/>
        <v>0</v>
      </c>
      <c r="N73" s="197">
        <v>0</v>
      </c>
      <c r="O73" s="197">
        <f t="shared" si="10"/>
        <v>0</v>
      </c>
      <c r="P73" s="197">
        <v>0</v>
      </c>
      <c r="Q73" s="197">
        <f t="shared" si="11"/>
        <v>0</v>
      </c>
      <c r="R73" s="198" t="s">
        <v>1260</v>
      </c>
      <c r="S73" s="198" t="s">
        <v>194</v>
      </c>
      <c r="X73" s="256"/>
      <c r="Y73" s="256"/>
    </row>
    <row r="74" spans="1:25" x14ac:dyDescent="0.2">
      <c r="A74" s="177"/>
      <c r="B74" s="234" t="s">
        <v>518</v>
      </c>
      <c r="C74" s="235"/>
      <c r="D74" s="200"/>
      <c r="E74" s="201"/>
      <c r="F74" s="184"/>
      <c r="G74" s="184"/>
      <c r="H74" s="184"/>
      <c r="I74" s="184"/>
      <c r="J74" s="184"/>
      <c r="K74" s="184"/>
      <c r="L74" s="184"/>
      <c r="M74" s="184"/>
      <c r="N74" s="184"/>
      <c r="O74" s="184"/>
      <c r="P74" s="184"/>
      <c r="Q74" s="184"/>
      <c r="R74" s="185"/>
      <c r="S74" s="185"/>
      <c r="X74" s="256"/>
      <c r="Y74" s="256"/>
    </row>
    <row r="75" spans="1:25" x14ac:dyDescent="0.2">
      <c r="A75" s="177"/>
      <c r="B75" s="317" t="s">
        <v>2662</v>
      </c>
      <c r="C75" s="317"/>
      <c r="D75" s="318"/>
      <c r="E75" s="201"/>
      <c r="F75" s="184"/>
      <c r="G75" s="184"/>
      <c r="H75" s="184"/>
      <c r="I75" s="184"/>
      <c r="J75" s="184"/>
      <c r="K75" s="184"/>
      <c r="L75" s="184"/>
      <c r="M75" s="184"/>
      <c r="N75" s="184"/>
      <c r="O75" s="184"/>
      <c r="P75" s="184"/>
      <c r="Q75" s="184"/>
      <c r="R75" s="185"/>
      <c r="S75" s="185"/>
      <c r="X75" s="256"/>
      <c r="Y75" s="256"/>
    </row>
    <row r="76" spans="1:25" x14ac:dyDescent="0.2">
      <c r="A76" s="177"/>
      <c r="B76" s="234" t="s">
        <v>2703</v>
      </c>
      <c r="C76" s="235"/>
      <c r="D76" s="200"/>
      <c r="E76" s="201">
        <v>2456.5988000000002</v>
      </c>
      <c r="F76" s="184"/>
      <c r="G76" s="184"/>
      <c r="H76" s="184"/>
      <c r="I76" s="184"/>
      <c r="J76" s="184"/>
      <c r="K76" s="184"/>
      <c r="L76" s="184"/>
      <c r="M76" s="184"/>
      <c r="N76" s="184"/>
      <c r="O76" s="184"/>
      <c r="P76" s="184"/>
      <c r="Q76" s="184"/>
      <c r="R76" s="185"/>
      <c r="S76" s="185"/>
      <c r="X76" s="256"/>
      <c r="Y76" s="256"/>
    </row>
    <row r="77" spans="1:25" x14ac:dyDescent="0.2">
      <c r="A77" s="193">
        <v>43</v>
      </c>
      <c r="B77" s="230" t="s">
        <v>1322</v>
      </c>
      <c r="C77" s="230" t="s">
        <v>1323</v>
      </c>
      <c r="D77" s="195" t="s">
        <v>326</v>
      </c>
      <c r="E77" s="196">
        <v>72</v>
      </c>
      <c r="F77" s="199"/>
      <c r="G77" s="197">
        <f>ROUND(E77*F77,2)</f>
        <v>0</v>
      </c>
      <c r="H77" s="199">
        <v>0</v>
      </c>
      <c r="I77" s="197">
        <f>ROUND(E77*H77,2)</f>
        <v>0</v>
      </c>
      <c r="J77" s="199">
        <v>498.23</v>
      </c>
      <c r="K77" s="197">
        <f>ROUND(E77*J77,2)</f>
        <v>35872.559999999998</v>
      </c>
      <c r="L77" s="197">
        <v>21</v>
      </c>
      <c r="M77" s="197">
        <f>G77*(1+L77/100)</f>
        <v>0</v>
      </c>
      <c r="N77" s="197">
        <v>0</v>
      </c>
      <c r="O77" s="197">
        <f>ROUND(E77*N77,2)</f>
        <v>0</v>
      </c>
      <c r="P77" s="197">
        <v>0</v>
      </c>
      <c r="Q77" s="197">
        <f>ROUND(E77*P77,2)</f>
        <v>0</v>
      </c>
      <c r="R77" s="198" t="s">
        <v>327</v>
      </c>
      <c r="S77" s="198" t="s">
        <v>194</v>
      </c>
      <c r="X77" s="256"/>
      <c r="Y77" s="256"/>
    </row>
    <row r="78" spans="1:25" x14ac:dyDescent="0.2">
      <c r="A78" s="162"/>
      <c r="B78" s="231"/>
      <c r="C78" s="231"/>
      <c r="D78" s="180"/>
      <c r="E78" s="181"/>
      <c r="F78" s="182"/>
      <c r="G78" s="182"/>
      <c r="H78" s="182"/>
      <c r="I78" s="182"/>
      <c r="J78" s="182"/>
      <c r="K78" s="182"/>
      <c r="L78" s="182"/>
      <c r="M78" s="182"/>
      <c r="N78" s="182"/>
      <c r="O78" s="182"/>
      <c r="P78" s="182"/>
      <c r="Q78" s="182"/>
      <c r="R78" s="183"/>
      <c r="S78" s="183"/>
      <c r="X78" s="256"/>
      <c r="Y78" s="256"/>
    </row>
    <row r="79" spans="1:25" x14ac:dyDescent="0.2">
      <c r="A79" s="179" t="s">
        <v>188</v>
      </c>
      <c r="B79" s="229" t="s">
        <v>143</v>
      </c>
      <c r="C79" s="229" t="s">
        <v>144</v>
      </c>
      <c r="D79" s="187"/>
      <c r="E79" s="188"/>
      <c r="F79" s="189"/>
      <c r="G79" s="190">
        <f>SUMIF(AE80:AE80,"&lt;&gt;NOR",G80:G80)</f>
        <v>0</v>
      </c>
      <c r="H79" s="189"/>
      <c r="I79" s="189">
        <f>SUM(I80:I80)</f>
        <v>7595</v>
      </c>
      <c r="J79" s="189"/>
      <c r="K79" s="189">
        <f>SUM(K80:K80)</f>
        <v>33348</v>
      </c>
      <c r="L79" s="189"/>
      <c r="M79" s="189">
        <f>SUM(M80:M80)</f>
        <v>0</v>
      </c>
      <c r="N79" s="189"/>
      <c r="O79" s="189">
        <f>SUM(O80:O80)</f>
        <v>0.05</v>
      </c>
      <c r="P79" s="189"/>
      <c r="Q79" s="189">
        <f>SUM(Q80:Q80)</f>
        <v>0</v>
      </c>
      <c r="R79" s="191"/>
      <c r="S79" s="191"/>
      <c r="X79" s="256"/>
      <c r="Y79" s="256"/>
    </row>
    <row r="80" spans="1:25" ht="22.5" x14ac:dyDescent="0.2">
      <c r="A80" s="193">
        <v>44</v>
      </c>
      <c r="B80" s="230" t="s">
        <v>1324</v>
      </c>
      <c r="C80" s="230" t="s">
        <v>1325</v>
      </c>
      <c r="D80" s="195" t="s">
        <v>293</v>
      </c>
      <c r="E80" s="196">
        <v>700</v>
      </c>
      <c r="F80" s="199"/>
      <c r="G80" s="197">
        <f>ROUND(E80*F80,2)</f>
        <v>0</v>
      </c>
      <c r="H80" s="199">
        <v>10.85</v>
      </c>
      <c r="I80" s="197">
        <f>ROUND(E80*H80,2)</f>
        <v>7595</v>
      </c>
      <c r="J80" s="199">
        <v>47.64</v>
      </c>
      <c r="K80" s="197">
        <f>ROUND(E80*J80,2)</f>
        <v>33348</v>
      </c>
      <c r="L80" s="197">
        <v>21</v>
      </c>
      <c r="M80" s="197">
        <f>G80*(1+L80/100)</f>
        <v>0</v>
      </c>
      <c r="N80" s="197">
        <v>6.9999999999999994E-5</v>
      </c>
      <c r="O80" s="197">
        <f>ROUND(E80*N80,2)</f>
        <v>0.05</v>
      </c>
      <c r="P80" s="197">
        <v>0</v>
      </c>
      <c r="Q80" s="197">
        <f>ROUND(E80*P80,2)</f>
        <v>0</v>
      </c>
      <c r="R80" s="198" t="s">
        <v>861</v>
      </c>
      <c r="S80" s="198" t="s">
        <v>194</v>
      </c>
      <c r="X80" s="256"/>
      <c r="Y80" s="256"/>
    </row>
    <row r="81" spans="1:19" x14ac:dyDescent="0.2">
      <c r="A81" s="162"/>
      <c r="B81" s="231"/>
      <c r="C81" s="231"/>
      <c r="D81" s="180"/>
      <c r="E81" s="181"/>
      <c r="F81" s="182"/>
      <c r="G81" s="182"/>
      <c r="H81" s="182"/>
      <c r="I81" s="182"/>
      <c r="J81" s="182"/>
      <c r="K81" s="182"/>
      <c r="L81" s="182"/>
      <c r="M81" s="182"/>
      <c r="N81" s="182"/>
      <c r="O81" s="182"/>
      <c r="P81" s="182"/>
      <c r="Q81" s="182"/>
      <c r="R81" s="183"/>
      <c r="S81" s="183"/>
    </row>
    <row r="82" spans="1:19" x14ac:dyDescent="0.2">
      <c r="A82" s="158"/>
      <c r="D82" s="138"/>
    </row>
    <row r="83" spans="1:19" x14ac:dyDescent="0.2">
      <c r="A83" s="158"/>
      <c r="D83" s="138"/>
    </row>
    <row r="84" spans="1:19" x14ac:dyDescent="0.2">
      <c r="A84" s="158"/>
      <c r="D84" s="138"/>
    </row>
    <row r="85" spans="1:19" x14ac:dyDescent="0.2">
      <c r="A85" s="158"/>
      <c r="D85" s="138"/>
    </row>
    <row r="86" spans="1:19" x14ac:dyDescent="0.2">
      <c r="A86" s="158"/>
      <c r="D86" s="138"/>
    </row>
    <row r="87" spans="1:19" x14ac:dyDescent="0.2">
      <c r="A87" s="158"/>
      <c r="D87" s="138"/>
    </row>
    <row r="88" spans="1:19" x14ac:dyDescent="0.2">
      <c r="A88" s="158"/>
      <c r="D88" s="138"/>
    </row>
    <row r="89" spans="1:19" x14ac:dyDescent="0.2">
      <c r="A89" s="158"/>
      <c r="D89" s="138"/>
    </row>
    <row r="90" spans="1:19" x14ac:dyDescent="0.2">
      <c r="A90" s="158"/>
      <c r="D90" s="138"/>
    </row>
    <row r="91" spans="1:19" x14ac:dyDescent="0.2">
      <c r="A91" s="158"/>
      <c r="D91" s="138"/>
    </row>
    <row r="92" spans="1:19" x14ac:dyDescent="0.2">
      <c r="A92" s="158"/>
      <c r="D92" s="138"/>
    </row>
    <row r="93" spans="1:19" x14ac:dyDescent="0.2">
      <c r="A93" s="158"/>
      <c r="D93" s="138"/>
    </row>
    <row r="94" spans="1:19" x14ac:dyDescent="0.2">
      <c r="A94" s="158"/>
      <c r="D94" s="138"/>
    </row>
    <row r="95" spans="1:19" x14ac:dyDescent="0.2">
      <c r="A95" s="158"/>
      <c r="D95" s="138"/>
    </row>
    <row r="96" spans="1:19" x14ac:dyDescent="0.2">
      <c r="A96" s="158"/>
      <c r="D96" s="138"/>
    </row>
    <row r="97" spans="1:4" x14ac:dyDescent="0.2">
      <c r="A97" s="158"/>
      <c r="D97" s="138"/>
    </row>
    <row r="98" spans="1:4" x14ac:dyDescent="0.2">
      <c r="A98" s="158"/>
      <c r="D98" s="138"/>
    </row>
    <row r="99" spans="1:4" x14ac:dyDescent="0.2">
      <c r="A99" s="158"/>
      <c r="D99" s="138"/>
    </row>
    <row r="100" spans="1:4" x14ac:dyDescent="0.2">
      <c r="A100" s="158"/>
      <c r="D100" s="138"/>
    </row>
    <row r="101" spans="1:4" x14ac:dyDescent="0.2">
      <c r="A101" s="158"/>
      <c r="D101" s="138"/>
    </row>
    <row r="102" spans="1:4" x14ac:dyDescent="0.2">
      <c r="A102" s="158"/>
      <c r="D102" s="138"/>
    </row>
    <row r="103" spans="1:4" x14ac:dyDescent="0.2">
      <c r="A103" s="158"/>
      <c r="D103" s="138"/>
    </row>
    <row r="104" spans="1:4" x14ac:dyDescent="0.2">
      <c r="A104" s="158"/>
      <c r="D104" s="138"/>
    </row>
    <row r="105" spans="1:4" x14ac:dyDescent="0.2">
      <c r="A105" s="158"/>
      <c r="D105" s="138"/>
    </row>
    <row r="106" spans="1:4" x14ac:dyDescent="0.2">
      <c r="A106" s="158"/>
      <c r="D106" s="138"/>
    </row>
    <row r="107" spans="1:4" x14ac:dyDescent="0.2">
      <c r="A107" s="158"/>
      <c r="D107" s="138"/>
    </row>
    <row r="108" spans="1:4" x14ac:dyDescent="0.2">
      <c r="A108" s="158"/>
      <c r="D108" s="138"/>
    </row>
    <row r="109" spans="1:4" x14ac:dyDescent="0.2">
      <c r="A109" s="158"/>
      <c r="D109" s="138"/>
    </row>
    <row r="110" spans="1:4" x14ac:dyDescent="0.2">
      <c r="A110" s="158"/>
      <c r="D110" s="138"/>
    </row>
    <row r="111" spans="1:4" x14ac:dyDescent="0.2">
      <c r="A111" s="158"/>
      <c r="D111" s="138"/>
    </row>
    <row r="112" spans="1:4" x14ac:dyDescent="0.2">
      <c r="A112" s="158"/>
      <c r="D112" s="138"/>
    </row>
    <row r="113" spans="1:4" x14ac:dyDescent="0.2">
      <c r="A113" s="158"/>
      <c r="D113" s="138"/>
    </row>
    <row r="114" spans="1:4" x14ac:dyDescent="0.2">
      <c r="A114" s="158"/>
      <c r="D114" s="138"/>
    </row>
    <row r="115" spans="1:4" x14ac:dyDescent="0.2">
      <c r="A115" s="158"/>
      <c r="D115" s="138"/>
    </row>
    <row r="116" spans="1:4" x14ac:dyDescent="0.2">
      <c r="A116" s="158"/>
      <c r="D116" s="138"/>
    </row>
    <row r="117" spans="1:4" x14ac:dyDescent="0.2">
      <c r="A117" s="158"/>
      <c r="D117" s="138"/>
    </row>
    <row r="118" spans="1:4" x14ac:dyDescent="0.2">
      <c r="A118" s="158"/>
      <c r="D118" s="138"/>
    </row>
    <row r="119" spans="1:4" x14ac:dyDescent="0.2">
      <c r="A119" s="158"/>
      <c r="D119" s="138"/>
    </row>
    <row r="120" spans="1:4" x14ac:dyDescent="0.2">
      <c r="A120" s="158"/>
      <c r="D120" s="138"/>
    </row>
    <row r="121" spans="1:4" x14ac:dyDescent="0.2">
      <c r="A121" s="158"/>
      <c r="D121" s="138"/>
    </row>
    <row r="122" spans="1:4" x14ac:dyDescent="0.2">
      <c r="A122" s="158"/>
      <c r="D122" s="138"/>
    </row>
    <row r="123" spans="1:4" x14ac:dyDescent="0.2">
      <c r="A123" s="158"/>
      <c r="D123" s="138"/>
    </row>
    <row r="124" spans="1:4" x14ac:dyDescent="0.2">
      <c r="A124" s="158"/>
      <c r="D124" s="138"/>
    </row>
    <row r="125" spans="1:4" x14ac:dyDescent="0.2">
      <c r="A125" s="158"/>
      <c r="D125" s="138"/>
    </row>
    <row r="126" spans="1:4" x14ac:dyDescent="0.2">
      <c r="A126" s="158"/>
      <c r="D126" s="138"/>
    </row>
    <row r="127" spans="1:4" x14ac:dyDescent="0.2">
      <c r="A127" s="158"/>
      <c r="D127" s="138"/>
    </row>
    <row r="128" spans="1:4" x14ac:dyDescent="0.2">
      <c r="A128" s="158"/>
      <c r="D128" s="138"/>
    </row>
    <row r="129" spans="1:4" x14ac:dyDescent="0.2">
      <c r="A129" s="158"/>
      <c r="D129" s="138"/>
    </row>
    <row r="130" spans="1:4" x14ac:dyDescent="0.2">
      <c r="A130" s="158"/>
      <c r="D130" s="138"/>
    </row>
    <row r="131" spans="1:4" x14ac:dyDescent="0.2">
      <c r="A131" s="158"/>
      <c r="D131" s="138"/>
    </row>
    <row r="132" spans="1:4" x14ac:dyDescent="0.2">
      <c r="A132" s="158"/>
      <c r="D132" s="138"/>
    </row>
    <row r="133" spans="1:4" x14ac:dyDescent="0.2">
      <c r="A133" s="158"/>
      <c r="D133" s="138"/>
    </row>
    <row r="134" spans="1:4" x14ac:dyDescent="0.2">
      <c r="A134" s="158"/>
      <c r="D134" s="138"/>
    </row>
    <row r="135" spans="1:4" x14ac:dyDescent="0.2">
      <c r="A135" s="158"/>
      <c r="D135" s="138"/>
    </row>
    <row r="136" spans="1:4" x14ac:dyDescent="0.2">
      <c r="A136" s="158"/>
      <c r="D136" s="138"/>
    </row>
    <row r="137" spans="1:4" x14ac:dyDescent="0.2">
      <c r="A137" s="158"/>
      <c r="D137" s="138"/>
    </row>
    <row r="138" spans="1:4" x14ac:dyDescent="0.2">
      <c r="A138" s="158"/>
      <c r="D138" s="138"/>
    </row>
    <row r="139" spans="1:4" x14ac:dyDescent="0.2">
      <c r="A139" s="158"/>
      <c r="D139" s="138"/>
    </row>
    <row r="140" spans="1:4" x14ac:dyDescent="0.2">
      <c r="A140" s="158"/>
      <c r="D140" s="138"/>
    </row>
    <row r="141" spans="1:4" x14ac:dyDescent="0.2">
      <c r="A141" s="158"/>
      <c r="D141" s="138"/>
    </row>
    <row r="142" spans="1:4" x14ac:dyDescent="0.2">
      <c r="A142" s="158"/>
      <c r="D142" s="138"/>
    </row>
    <row r="143" spans="1:4" x14ac:dyDescent="0.2">
      <c r="A143" s="158"/>
      <c r="D143" s="138"/>
    </row>
    <row r="144" spans="1:4" x14ac:dyDescent="0.2">
      <c r="A144" s="158"/>
      <c r="D144" s="138"/>
    </row>
    <row r="145" spans="1:4" x14ac:dyDescent="0.2">
      <c r="A145" s="158"/>
      <c r="D145" s="138"/>
    </row>
    <row r="146" spans="1:4" x14ac:dyDescent="0.2">
      <c r="A146" s="158"/>
      <c r="D146" s="138"/>
    </row>
    <row r="147" spans="1:4" x14ac:dyDescent="0.2">
      <c r="A147" s="158"/>
      <c r="D147" s="138"/>
    </row>
    <row r="148" spans="1:4" x14ac:dyDescent="0.2">
      <c r="A148" s="158"/>
      <c r="D148" s="138"/>
    </row>
    <row r="149" spans="1:4" x14ac:dyDescent="0.2">
      <c r="A149" s="158"/>
      <c r="D149" s="138"/>
    </row>
    <row r="150" spans="1:4" x14ac:dyDescent="0.2">
      <c r="A150" s="158"/>
      <c r="D150" s="138"/>
    </row>
    <row r="151" spans="1:4" x14ac:dyDescent="0.2">
      <c r="A151" s="158"/>
      <c r="D151" s="138"/>
    </row>
    <row r="152" spans="1:4" x14ac:dyDescent="0.2">
      <c r="A152" s="158"/>
      <c r="D152" s="138"/>
    </row>
    <row r="153" spans="1:4" x14ac:dyDescent="0.2">
      <c r="A153" s="158"/>
      <c r="D153" s="138"/>
    </row>
    <row r="154" spans="1:4" x14ac:dyDescent="0.2">
      <c r="A154" s="158"/>
      <c r="D154" s="138"/>
    </row>
    <row r="155" spans="1:4" x14ac:dyDescent="0.2">
      <c r="A155" s="158"/>
      <c r="D155" s="138"/>
    </row>
    <row r="156" spans="1:4" x14ac:dyDescent="0.2">
      <c r="A156" s="158"/>
      <c r="D156" s="138"/>
    </row>
    <row r="157" spans="1:4" x14ac:dyDescent="0.2">
      <c r="A157" s="158"/>
      <c r="D157" s="138"/>
    </row>
    <row r="158" spans="1:4" x14ac:dyDescent="0.2">
      <c r="A158" s="158"/>
      <c r="D158" s="138"/>
    </row>
    <row r="159" spans="1:4" x14ac:dyDescent="0.2">
      <c r="A159" s="158"/>
      <c r="D159" s="138"/>
    </row>
    <row r="160" spans="1:4" x14ac:dyDescent="0.2">
      <c r="A160" s="158"/>
      <c r="D160" s="138"/>
    </row>
    <row r="161" spans="1:4" x14ac:dyDescent="0.2">
      <c r="A161" s="158"/>
      <c r="D161" s="138"/>
    </row>
    <row r="162" spans="1:4" x14ac:dyDescent="0.2">
      <c r="A162" s="158"/>
      <c r="D162" s="138"/>
    </row>
    <row r="163" spans="1:4" x14ac:dyDescent="0.2">
      <c r="A163" s="158"/>
      <c r="D163" s="138"/>
    </row>
    <row r="164" spans="1:4" x14ac:dyDescent="0.2">
      <c r="A164" s="158"/>
      <c r="D164" s="138"/>
    </row>
    <row r="165" spans="1:4" x14ac:dyDescent="0.2">
      <c r="A165" s="158"/>
      <c r="D165" s="138"/>
    </row>
    <row r="166" spans="1:4" x14ac:dyDescent="0.2">
      <c r="A166" s="158"/>
      <c r="D166" s="138"/>
    </row>
    <row r="167" spans="1:4" x14ac:dyDescent="0.2">
      <c r="A167" s="158"/>
      <c r="D167" s="138"/>
    </row>
    <row r="168" spans="1:4" x14ac:dyDescent="0.2">
      <c r="A168" s="158"/>
      <c r="D168" s="138"/>
    </row>
    <row r="169" spans="1:4" x14ac:dyDescent="0.2">
      <c r="A169" s="158"/>
      <c r="D169" s="138"/>
    </row>
    <row r="170" spans="1:4" x14ac:dyDescent="0.2">
      <c r="A170" s="158"/>
      <c r="D170" s="138"/>
    </row>
    <row r="171" spans="1:4" x14ac:dyDescent="0.2">
      <c r="A171" s="158"/>
      <c r="D171" s="138"/>
    </row>
    <row r="172" spans="1:4" x14ac:dyDescent="0.2">
      <c r="A172" s="158"/>
      <c r="D172" s="138"/>
    </row>
    <row r="173" spans="1:4" x14ac:dyDescent="0.2">
      <c r="A173" s="158"/>
      <c r="D173" s="138"/>
    </row>
    <row r="174" spans="1:4" x14ac:dyDescent="0.2">
      <c r="A174" s="158"/>
      <c r="D174" s="138"/>
    </row>
    <row r="175" spans="1:4" x14ac:dyDescent="0.2">
      <c r="A175" s="158"/>
      <c r="D175" s="138"/>
    </row>
    <row r="176" spans="1:4" x14ac:dyDescent="0.2">
      <c r="A176" s="158"/>
      <c r="D176" s="138"/>
    </row>
    <row r="177" spans="1:4" x14ac:dyDescent="0.2">
      <c r="A177" s="158"/>
      <c r="D177" s="138"/>
    </row>
    <row r="178" spans="1:4" x14ac:dyDescent="0.2">
      <c r="A178" s="158"/>
      <c r="D178" s="138"/>
    </row>
    <row r="179" spans="1:4" x14ac:dyDescent="0.2">
      <c r="A179" s="158"/>
      <c r="D179" s="138"/>
    </row>
    <row r="180" spans="1:4" x14ac:dyDescent="0.2">
      <c r="A180" s="158"/>
      <c r="D180" s="138"/>
    </row>
    <row r="181" spans="1:4" x14ac:dyDescent="0.2">
      <c r="A181" s="158"/>
      <c r="D181" s="138"/>
    </row>
    <row r="182" spans="1:4" x14ac:dyDescent="0.2">
      <c r="A182" s="158"/>
      <c r="D182" s="138"/>
    </row>
    <row r="183" spans="1:4" x14ac:dyDescent="0.2">
      <c r="A183" s="158"/>
      <c r="D183" s="138"/>
    </row>
    <row r="184" spans="1:4" x14ac:dyDescent="0.2">
      <c r="A184" s="158"/>
      <c r="D184" s="138"/>
    </row>
    <row r="185" spans="1:4" x14ac:dyDescent="0.2">
      <c r="A185" s="158"/>
      <c r="D185" s="138"/>
    </row>
    <row r="186" spans="1:4" x14ac:dyDescent="0.2">
      <c r="A186" s="158"/>
      <c r="D186" s="138"/>
    </row>
    <row r="187" spans="1:4" x14ac:dyDescent="0.2">
      <c r="A187" s="158"/>
      <c r="D187" s="138"/>
    </row>
    <row r="188" spans="1:4" x14ac:dyDescent="0.2">
      <c r="A188" s="158"/>
      <c r="D188" s="138"/>
    </row>
    <row r="189" spans="1:4" x14ac:dyDescent="0.2">
      <c r="A189" s="158"/>
      <c r="D189" s="138"/>
    </row>
    <row r="190" spans="1:4" x14ac:dyDescent="0.2">
      <c r="A190" s="158"/>
      <c r="D190" s="138"/>
    </row>
    <row r="191" spans="1:4" x14ac:dyDescent="0.2">
      <c r="A191" s="158"/>
      <c r="D191" s="138"/>
    </row>
    <row r="192" spans="1:4" x14ac:dyDescent="0.2">
      <c r="A192" s="158"/>
      <c r="D192" s="138"/>
    </row>
    <row r="193" spans="1:4" x14ac:dyDescent="0.2">
      <c r="A193" s="158"/>
      <c r="D193" s="138"/>
    </row>
    <row r="194" spans="1:4" x14ac:dyDescent="0.2">
      <c r="A194" s="158"/>
      <c r="D194" s="138"/>
    </row>
    <row r="195" spans="1:4" x14ac:dyDescent="0.2">
      <c r="A195" s="158"/>
      <c r="D195" s="138"/>
    </row>
    <row r="196" spans="1:4" x14ac:dyDescent="0.2">
      <c r="A196" s="158"/>
      <c r="D196" s="138"/>
    </row>
    <row r="197" spans="1:4" x14ac:dyDescent="0.2">
      <c r="A197" s="158"/>
      <c r="D197" s="138"/>
    </row>
    <row r="198" spans="1:4" x14ac:dyDescent="0.2">
      <c r="A198" s="158"/>
      <c r="D198" s="138"/>
    </row>
    <row r="199" spans="1:4" x14ac:dyDescent="0.2">
      <c r="A199" s="158"/>
      <c r="D199" s="138"/>
    </row>
    <row r="200" spans="1:4" x14ac:dyDescent="0.2">
      <c r="A200" s="158"/>
      <c r="D200" s="138"/>
    </row>
    <row r="201" spans="1:4" x14ac:dyDescent="0.2">
      <c r="A201" s="158"/>
      <c r="D201" s="138"/>
    </row>
    <row r="202" spans="1:4" x14ac:dyDescent="0.2">
      <c r="A202" s="158"/>
      <c r="D202" s="138"/>
    </row>
    <row r="203" spans="1:4" x14ac:dyDescent="0.2">
      <c r="A203" s="158"/>
      <c r="D203" s="138"/>
    </row>
    <row r="204" spans="1:4" x14ac:dyDescent="0.2">
      <c r="A204" s="158"/>
      <c r="D204" s="138"/>
    </row>
    <row r="205" spans="1:4" x14ac:dyDescent="0.2">
      <c r="A205" s="158"/>
      <c r="D205" s="138"/>
    </row>
    <row r="206" spans="1:4" x14ac:dyDescent="0.2">
      <c r="A206" s="158"/>
      <c r="D206" s="138"/>
    </row>
    <row r="207" spans="1:4" x14ac:dyDescent="0.2">
      <c r="A207" s="158"/>
      <c r="D207" s="138"/>
    </row>
    <row r="208" spans="1:4" x14ac:dyDescent="0.2">
      <c r="A208" s="158"/>
      <c r="D208" s="138"/>
    </row>
    <row r="209" spans="1:4" x14ac:dyDescent="0.2">
      <c r="A209" s="158"/>
      <c r="D209" s="138"/>
    </row>
    <row r="210" spans="1:4" x14ac:dyDescent="0.2">
      <c r="A210" s="158"/>
      <c r="D210" s="138"/>
    </row>
    <row r="211" spans="1:4" x14ac:dyDescent="0.2">
      <c r="A211" s="158"/>
      <c r="D211" s="138"/>
    </row>
    <row r="212" spans="1:4" x14ac:dyDescent="0.2">
      <c r="A212" s="158"/>
      <c r="D212" s="138"/>
    </row>
    <row r="213" spans="1:4" x14ac:dyDescent="0.2">
      <c r="A213" s="158"/>
      <c r="D213" s="138"/>
    </row>
    <row r="214" spans="1:4" x14ac:dyDescent="0.2">
      <c r="A214" s="158"/>
      <c r="D214" s="138"/>
    </row>
    <row r="215" spans="1:4" x14ac:dyDescent="0.2">
      <c r="A215" s="158"/>
      <c r="D215" s="138"/>
    </row>
    <row r="216" spans="1:4" x14ac:dyDescent="0.2">
      <c r="A216" s="158"/>
      <c r="D216" s="138"/>
    </row>
    <row r="217" spans="1:4" x14ac:dyDescent="0.2">
      <c r="A217" s="158"/>
      <c r="D217" s="138"/>
    </row>
    <row r="218" spans="1:4" x14ac:dyDescent="0.2">
      <c r="A218" s="158"/>
      <c r="D218" s="138"/>
    </row>
    <row r="219" spans="1:4" x14ac:dyDescent="0.2">
      <c r="A219" s="158"/>
      <c r="D219" s="138"/>
    </row>
    <row r="220" spans="1:4" x14ac:dyDescent="0.2">
      <c r="A220" s="158"/>
      <c r="D220" s="138"/>
    </row>
    <row r="221" spans="1:4" x14ac:dyDescent="0.2">
      <c r="A221" s="158"/>
      <c r="D221" s="138"/>
    </row>
    <row r="222" spans="1:4" x14ac:dyDescent="0.2">
      <c r="A222" s="158"/>
      <c r="D222" s="138"/>
    </row>
    <row r="223" spans="1:4" x14ac:dyDescent="0.2">
      <c r="A223" s="158"/>
      <c r="D223" s="138"/>
    </row>
    <row r="224" spans="1:4" x14ac:dyDescent="0.2">
      <c r="A224" s="158"/>
      <c r="D224" s="138"/>
    </row>
    <row r="225" spans="1:4" x14ac:dyDescent="0.2">
      <c r="A225" s="158"/>
      <c r="D225" s="138"/>
    </row>
    <row r="226" spans="1:4" x14ac:dyDescent="0.2">
      <c r="A226" s="158"/>
      <c r="D226" s="138"/>
    </row>
    <row r="227" spans="1:4" x14ac:dyDescent="0.2">
      <c r="A227" s="158"/>
      <c r="D227" s="138"/>
    </row>
    <row r="228" spans="1:4" x14ac:dyDescent="0.2">
      <c r="A228" s="158"/>
      <c r="D228" s="138"/>
    </row>
    <row r="229" spans="1:4" x14ac:dyDescent="0.2">
      <c r="A229" s="158"/>
      <c r="D229" s="138"/>
    </row>
    <row r="230" spans="1:4" x14ac:dyDescent="0.2">
      <c r="A230" s="158"/>
      <c r="D230" s="138"/>
    </row>
    <row r="231" spans="1:4" x14ac:dyDescent="0.2">
      <c r="A231" s="158"/>
      <c r="D231" s="138"/>
    </row>
    <row r="232" spans="1:4" x14ac:dyDescent="0.2">
      <c r="A232" s="158"/>
      <c r="D232" s="138"/>
    </row>
    <row r="233" spans="1:4" x14ac:dyDescent="0.2">
      <c r="A233" s="158"/>
      <c r="D233" s="138"/>
    </row>
    <row r="234" spans="1:4" x14ac:dyDescent="0.2">
      <c r="A234" s="158"/>
      <c r="D234" s="138"/>
    </row>
    <row r="235" spans="1:4" x14ac:dyDescent="0.2">
      <c r="A235" s="158"/>
      <c r="D235" s="138"/>
    </row>
    <row r="236" spans="1:4" x14ac:dyDescent="0.2">
      <c r="A236" s="158"/>
      <c r="D236" s="138"/>
    </row>
    <row r="237" spans="1:4" x14ac:dyDescent="0.2">
      <c r="A237" s="158"/>
      <c r="D237" s="138"/>
    </row>
    <row r="238" spans="1:4" x14ac:dyDescent="0.2">
      <c r="A238" s="158"/>
      <c r="D238" s="138"/>
    </row>
    <row r="239" spans="1:4" x14ac:dyDescent="0.2">
      <c r="A239" s="158"/>
      <c r="D239" s="138"/>
    </row>
    <row r="240" spans="1:4" x14ac:dyDescent="0.2">
      <c r="A240" s="158"/>
      <c r="D240" s="138"/>
    </row>
    <row r="241" spans="1:4" x14ac:dyDescent="0.2">
      <c r="A241" s="158"/>
      <c r="D241" s="138"/>
    </row>
    <row r="242" spans="1:4" x14ac:dyDescent="0.2">
      <c r="A242" s="158"/>
      <c r="D242" s="138"/>
    </row>
    <row r="243" spans="1:4" x14ac:dyDescent="0.2">
      <c r="A243" s="158"/>
      <c r="D243" s="138"/>
    </row>
    <row r="244" spans="1:4" x14ac:dyDescent="0.2">
      <c r="A244" s="158"/>
      <c r="D244" s="138"/>
    </row>
    <row r="245" spans="1:4" x14ac:dyDescent="0.2">
      <c r="A245" s="158"/>
      <c r="D245" s="138"/>
    </row>
    <row r="246" spans="1:4" x14ac:dyDescent="0.2">
      <c r="A246" s="158"/>
      <c r="D246" s="138"/>
    </row>
    <row r="247" spans="1:4" x14ac:dyDescent="0.2">
      <c r="A247" s="158"/>
      <c r="D247" s="138"/>
    </row>
    <row r="248" spans="1:4" x14ac:dyDescent="0.2">
      <c r="A248" s="158"/>
      <c r="D248" s="138"/>
    </row>
    <row r="249" spans="1:4" x14ac:dyDescent="0.2">
      <c r="A249" s="158"/>
      <c r="D249" s="138"/>
    </row>
    <row r="250" spans="1:4" x14ac:dyDescent="0.2">
      <c r="A250" s="158"/>
      <c r="D250" s="138"/>
    </row>
    <row r="251" spans="1:4" x14ac:dyDescent="0.2">
      <c r="A251" s="158"/>
      <c r="D251" s="138"/>
    </row>
    <row r="252" spans="1:4" x14ac:dyDescent="0.2">
      <c r="A252" s="158"/>
      <c r="D252" s="138"/>
    </row>
    <row r="253" spans="1:4" x14ac:dyDescent="0.2">
      <c r="A253" s="158"/>
      <c r="D253" s="138"/>
    </row>
    <row r="254" spans="1:4" x14ac:dyDescent="0.2">
      <c r="A254" s="158"/>
      <c r="D254" s="138"/>
    </row>
    <row r="255" spans="1:4" x14ac:dyDescent="0.2">
      <c r="A255" s="158"/>
      <c r="D255" s="138"/>
    </row>
    <row r="256" spans="1:4" x14ac:dyDescent="0.2">
      <c r="A256" s="158"/>
      <c r="D256" s="138"/>
    </row>
    <row r="257" spans="1:4" x14ac:dyDescent="0.2">
      <c r="A257" s="158"/>
      <c r="D257" s="138"/>
    </row>
    <row r="258" spans="1:4" x14ac:dyDescent="0.2">
      <c r="A258" s="158"/>
      <c r="D258" s="138"/>
    </row>
    <row r="259" spans="1:4" x14ac:dyDescent="0.2">
      <c r="A259" s="158"/>
      <c r="D259" s="138"/>
    </row>
    <row r="260" spans="1:4" x14ac:dyDescent="0.2">
      <c r="A260" s="158"/>
      <c r="D260" s="138"/>
    </row>
    <row r="261" spans="1:4" x14ac:dyDescent="0.2">
      <c r="A261" s="158"/>
      <c r="D261" s="138"/>
    </row>
    <row r="262" spans="1:4" x14ac:dyDescent="0.2">
      <c r="A262" s="158"/>
      <c r="D262" s="138"/>
    </row>
    <row r="263" spans="1:4" x14ac:dyDescent="0.2">
      <c r="A263" s="158"/>
      <c r="D263" s="138"/>
    </row>
    <row r="264" spans="1:4" x14ac:dyDescent="0.2">
      <c r="A264" s="158"/>
      <c r="D264" s="138"/>
    </row>
    <row r="265" spans="1:4" x14ac:dyDescent="0.2">
      <c r="A265" s="158"/>
      <c r="D265" s="138"/>
    </row>
    <row r="266" spans="1:4" x14ac:dyDescent="0.2">
      <c r="A266" s="158"/>
      <c r="D266" s="138"/>
    </row>
    <row r="267" spans="1:4" x14ac:dyDescent="0.2">
      <c r="A267" s="158"/>
      <c r="D267" s="138"/>
    </row>
    <row r="268" spans="1:4" x14ac:dyDescent="0.2">
      <c r="A268" s="158"/>
      <c r="D268" s="138"/>
    </row>
    <row r="269" spans="1:4" x14ac:dyDescent="0.2">
      <c r="A269" s="158"/>
      <c r="D269" s="138"/>
    </row>
    <row r="270" spans="1:4" x14ac:dyDescent="0.2">
      <c r="A270" s="158"/>
      <c r="D270" s="138"/>
    </row>
    <row r="271" spans="1:4" x14ac:dyDescent="0.2">
      <c r="A271" s="158"/>
      <c r="D271" s="138"/>
    </row>
    <row r="272" spans="1:4" x14ac:dyDescent="0.2">
      <c r="A272" s="158"/>
      <c r="D272" s="138"/>
    </row>
    <row r="273" spans="1:4" x14ac:dyDescent="0.2">
      <c r="A273" s="158"/>
      <c r="D273" s="138"/>
    </row>
    <row r="274" spans="1:4" x14ac:dyDescent="0.2">
      <c r="A274" s="158"/>
      <c r="D274" s="138"/>
    </row>
    <row r="275" spans="1:4" x14ac:dyDescent="0.2">
      <c r="A275" s="158"/>
      <c r="D275" s="138"/>
    </row>
    <row r="276" spans="1:4" x14ac:dyDescent="0.2">
      <c r="A276" s="158"/>
      <c r="D276" s="138"/>
    </row>
    <row r="277" spans="1:4" x14ac:dyDescent="0.2">
      <c r="A277" s="158"/>
      <c r="D277" s="138"/>
    </row>
    <row r="278" spans="1:4" x14ac:dyDescent="0.2">
      <c r="A278" s="158"/>
      <c r="D278" s="138"/>
    </row>
    <row r="279" spans="1:4" x14ac:dyDescent="0.2">
      <c r="A279" s="158"/>
      <c r="D279" s="138"/>
    </row>
    <row r="280" spans="1:4" x14ac:dyDescent="0.2">
      <c r="A280" s="158"/>
      <c r="D280" s="138"/>
    </row>
    <row r="281" spans="1:4" x14ac:dyDescent="0.2">
      <c r="A281" s="158"/>
      <c r="D281" s="138"/>
    </row>
    <row r="282" spans="1:4" x14ac:dyDescent="0.2">
      <c r="A282" s="158"/>
      <c r="D282" s="138"/>
    </row>
    <row r="283" spans="1:4" x14ac:dyDescent="0.2">
      <c r="A283" s="158"/>
      <c r="D283" s="138"/>
    </row>
    <row r="284" spans="1:4" x14ac:dyDescent="0.2">
      <c r="A284" s="158"/>
      <c r="D284" s="138"/>
    </row>
    <row r="285" spans="1:4" x14ac:dyDescent="0.2">
      <c r="A285" s="158"/>
      <c r="D285" s="138"/>
    </row>
    <row r="286" spans="1:4" x14ac:dyDescent="0.2">
      <c r="A286" s="158"/>
      <c r="D286" s="138"/>
    </row>
    <row r="287" spans="1:4" x14ac:dyDescent="0.2">
      <c r="A287" s="158"/>
      <c r="D287" s="138"/>
    </row>
    <row r="288" spans="1:4" x14ac:dyDescent="0.2">
      <c r="A288" s="158"/>
      <c r="D288" s="138"/>
    </row>
    <row r="289" spans="1:4" x14ac:dyDescent="0.2">
      <c r="A289" s="158"/>
      <c r="D289" s="138"/>
    </row>
    <row r="290" spans="1:4" x14ac:dyDescent="0.2">
      <c r="A290" s="158"/>
      <c r="D290" s="138"/>
    </row>
    <row r="291" spans="1:4" x14ac:dyDescent="0.2">
      <c r="A291" s="158"/>
      <c r="D291" s="138"/>
    </row>
    <row r="292" spans="1:4" x14ac:dyDescent="0.2">
      <c r="A292" s="158"/>
      <c r="D292" s="138"/>
    </row>
    <row r="293" spans="1:4" x14ac:dyDescent="0.2">
      <c r="A293" s="158"/>
      <c r="D293" s="138"/>
    </row>
    <row r="294" spans="1:4" x14ac:dyDescent="0.2">
      <c r="A294" s="158"/>
      <c r="D294" s="138"/>
    </row>
    <row r="295" spans="1:4" x14ac:dyDescent="0.2">
      <c r="A295" s="158"/>
      <c r="D295" s="138"/>
    </row>
    <row r="296" spans="1:4" x14ac:dyDescent="0.2">
      <c r="A296" s="158"/>
      <c r="D296" s="138"/>
    </row>
    <row r="297" spans="1:4" x14ac:dyDescent="0.2">
      <c r="A297" s="158"/>
      <c r="D297" s="138"/>
    </row>
    <row r="298" spans="1:4" x14ac:dyDescent="0.2">
      <c r="A298" s="158"/>
      <c r="D298" s="138"/>
    </row>
    <row r="299" spans="1:4" x14ac:dyDescent="0.2">
      <c r="A299" s="158"/>
      <c r="D299" s="138"/>
    </row>
    <row r="300" spans="1:4" x14ac:dyDescent="0.2">
      <c r="A300" s="158"/>
      <c r="D300" s="138"/>
    </row>
    <row r="301" spans="1:4" x14ac:dyDescent="0.2">
      <c r="A301" s="158"/>
      <c r="D301" s="138"/>
    </row>
    <row r="302" spans="1:4" x14ac:dyDescent="0.2">
      <c r="A302" s="158"/>
      <c r="D302" s="138"/>
    </row>
    <row r="303" spans="1:4" x14ac:dyDescent="0.2">
      <c r="A303" s="158"/>
      <c r="D303" s="138"/>
    </row>
    <row r="304" spans="1:4" x14ac:dyDescent="0.2">
      <c r="A304" s="158"/>
      <c r="D304" s="138"/>
    </row>
    <row r="305" spans="1:4" x14ac:dyDescent="0.2">
      <c r="A305" s="158"/>
      <c r="D305" s="138"/>
    </row>
    <row r="306" spans="1:4" x14ac:dyDescent="0.2">
      <c r="A306" s="158"/>
      <c r="D306" s="138"/>
    </row>
    <row r="307" spans="1:4" x14ac:dyDescent="0.2">
      <c r="A307" s="158"/>
      <c r="D307" s="138"/>
    </row>
    <row r="308" spans="1:4" x14ac:dyDescent="0.2">
      <c r="A308" s="158"/>
      <c r="D308" s="138"/>
    </row>
    <row r="309" spans="1:4" x14ac:dyDescent="0.2">
      <c r="A309" s="158"/>
      <c r="D309" s="138"/>
    </row>
    <row r="310" spans="1:4" x14ac:dyDescent="0.2">
      <c r="A310" s="158"/>
      <c r="D310" s="138"/>
    </row>
    <row r="311" spans="1:4" x14ac:dyDescent="0.2">
      <c r="A311" s="158"/>
      <c r="D311" s="138"/>
    </row>
    <row r="312" spans="1:4" x14ac:dyDescent="0.2">
      <c r="A312" s="158"/>
      <c r="D312" s="138"/>
    </row>
    <row r="313" spans="1:4" x14ac:dyDescent="0.2">
      <c r="A313" s="158"/>
      <c r="D313" s="138"/>
    </row>
    <row r="314" spans="1:4" x14ac:dyDescent="0.2">
      <c r="A314" s="158"/>
      <c r="D314" s="138"/>
    </row>
    <row r="315" spans="1:4" x14ac:dyDescent="0.2">
      <c r="A315" s="158"/>
      <c r="D315" s="138"/>
    </row>
    <row r="316" spans="1:4" x14ac:dyDescent="0.2">
      <c r="A316" s="158"/>
      <c r="D316" s="138"/>
    </row>
    <row r="317" spans="1:4" x14ac:dyDescent="0.2">
      <c r="A317" s="158"/>
      <c r="D317" s="138"/>
    </row>
    <row r="318" spans="1:4" x14ac:dyDescent="0.2">
      <c r="A318" s="158"/>
      <c r="D318" s="138"/>
    </row>
    <row r="319" spans="1:4" x14ac:dyDescent="0.2">
      <c r="A319" s="158"/>
      <c r="D319" s="138"/>
    </row>
    <row r="320" spans="1:4" x14ac:dyDescent="0.2">
      <c r="A320" s="158"/>
      <c r="D320" s="138"/>
    </row>
    <row r="321" spans="1:4" x14ac:dyDescent="0.2">
      <c r="A321" s="158"/>
      <c r="D321" s="138"/>
    </row>
    <row r="322" spans="1:4" x14ac:dyDescent="0.2">
      <c r="A322" s="158"/>
      <c r="D322" s="138"/>
    </row>
    <row r="323" spans="1:4" x14ac:dyDescent="0.2">
      <c r="A323" s="158"/>
      <c r="D323" s="138"/>
    </row>
    <row r="324" spans="1:4" x14ac:dyDescent="0.2">
      <c r="A324" s="158"/>
      <c r="D324" s="138"/>
    </row>
    <row r="325" spans="1:4" x14ac:dyDescent="0.2">
      <c r="A325" s="158"/>
      <c r="D325" s="138"/>
    </row>
    <row r="326" spans="1:4" x14ac:dyDescent="0.2">
      <c r="A326" s="158"/>
      <c r="D326" s="138"/>
    </row>
    <row r="327" spans="1:4" x14ac:dyDescent="0.2">
      <c r="A327" s="158"/>
      <c r="D327" s="138"/>
    </row>
    <row r="328" spans="1:4" x14ac:dyDescent="0.2">
      <c r="A328" s="158"/>
      <c r="D328" s="138"/>
    </row>
    <row r="329" spans="1:4" x14ac:dyDescent="0.2">
      <c r="A329" s="158"/>
      <c r="D329" s="138"/>
    </row>
    <row r="330" spans="1:4" x14ac:dyDescent="0.2">
      <c r="A330" s="158"/>
      <c r="D330" s="138"/>
    </row>
    <row r="331" spans="1:4" x14ac:dyDescent="0.2">
      <c r="A331" s="158"/>
      <c r="D331" s="138"/>
    </row>
    <row r="332" spans="1:4" x14ac:dyDescent="0.2">
      <c r="A332" s="158"/>
      <c r="D332" s="138"/>
    </row>
    <row r="333" spans="1:4" x14ac:dyDescent="0.2">
      <c r="A333" s="158"/>
      <c r="D333" s="138"/>
    </row>
    <row r="334" spans="1:4" x14ac:dyDescent="0.2">
      <c r="A334" s="158"/>
      <c r="D334" s="138"/>
    </row>
    <row r="335" spans="1:4" x14ac:dyDescent="0.2">
      <c r="A335" s="158"/>
      <c r="D335" s="138"/>
    </row>
    <row r="336" spans="1:4" x14ac:dyDescent="0.2">
      <c r="A336" s="158"/>
      <c r="D336" s="138"/>
    </row>
    <row r="337" spans="1:4" x14ac:dyDescent="0.2">
      <c r="A337" s="158"/>
      <c r="D337" s="138"/>
    </row>
    <row r="338" spans="1:4" x14ac:dyDescent="0.2">
      <c r="A338" s="158"/>
      <c r="D338" s="138"/>
    </row>
    <row r="339" spans="1:4" x14ac:dyDescent="0.2">
      <c r="A339" s="158"/>
      <c r="D339" s="138"/>
    </row>
    <row r="340" spans="1:4" x14ac:dyDescent="0.2">
      <c r="A340" s="158"/>
      <c r="D340" s="138"/>
    </row>
    <row r="341" spans="1:4" x14ac:dyDescent="0.2">
      <c r="A341" s="158"/>
      <c r="D341" s="138"/>
    </row>
    <row r="342" spans="1:4" x14ac:dyDescent="0.2">
      <c r="A342" s="158"/>
      <c r="D342" s="138"/>
    </row>
    <row r="343" spans="1:4" x14ac:dyDescent="0.2">
      <c r="A343" s="158"/>
      <c r="D343" s="138"/>
    </row>
    <row r="344" spans="1:4" x14ac:dyDescent="0.2">
      <c r="A344" s="158"/>
      <c r="D344" s="138"/>
    </row>
    <row r="345" spans="1:4" x14ac:dyDescent="0.2">
      <c r="A345" s="158"/>
      <c r="D345" s="138"/>
    </row>
    <row r="346" spans="1:4" x14ac:dyDescent="0.2">
      <c r="A346" s="158"/>
      <c r="D346" s="138"/>
    </row>
    <row r="347" spans="1:4" x14ac:dyDescent="0.2">
      <c r="A347" s="158"/>
      <c r="D347" s="138"/>
    </row>
    <row r="348" spans="1:4" x14ac:dyDescent="0.2">
      <c r="A348" s="158"/>
      <c r="D348" s="138"/>
    </row>
    <row r="349" spans="1:4" x14ac:dyDescent="0.2">
      <c r="A349" s="158"/>
      <c r="D349" s="138"/>
    </row>
    <row r="350" spans="1:4" x14ac:dyDescent="0.2">
      <c r="A350" s="158"/>
      <c r="D350" s="138"/>
    </row>
    <row r="351" spans="1:4" x14ac:dyDescent="0.2">
      <c r="A351" s="158"/>
      <c r="D351" s="138"/>
    </row>
    <row r="352" spans="1:4" x14ac:dyDescent="0.2">
      <c r="A352" s="158"/>
      <c r="D352" s="138"/>
    </row>
    <row r="353" spans="1:4" x14ac:dyDescent="0.2">
      <c r="A353" s="158"/>
      <c r="D353" s="138"/>
    </row>
    <row r="354" spans="1:4" x14ac:dyDescent="0.2">
      <c r="A354" s="158"/>
      <c r="D354" s="138"/>
    </row>
    <row r="355" spans="1:4" x14ac:dyDescent="0.2">
      <c r="A355" s="158"/>
      <c r="D355" s="138"/>
    </row>
    <row r="356" spans="1:4" x14ac:dyDescent="0.2">
      <c r="A356" s="158"/>
      <c r="D356" s="138"/>
    </row>
    <row r="357" spans="1:4" x14ac:dyDescent="0.2">
      <c r="A357" s="158"/>
      <c r="D357" s="138"/>
    </row>
    <row r="358" spans="1:4" x14ac:dyDescent="0.2">
      <c r="A358" s="158"/>
      <c r="D358" s="138"/>
    </row>
    <row r="359" spans="1:4" x14ac:dyDescent="0.2">
      <c r="A359" s="158"/>
      <c r="D359" s="138"/>
    </row>
    <row r="360" spans="1:4" x14ac:dyDescent="0.2">
      <c r="A360" s="158"/>
      <c r="D360" s="138"/>
    </row>
    <row r="361" spans="1:4" x14ac:dyDescent="0.2">
      <c r="A361" s="158"/>
      <c r="D361" s="138"/>
    </row>
    <row r="362" spans="1:4" x14ac:dyDescent="0.2">
      <c r="A362" s="158"/>
      <c r="D362" s="138"/>
    </row>
    <row r="363" spans="1:4" x14ac:dyDescent="0.2">
      <c r="A363" s="158"/>
      <c r="D363" s="138"/>
    </row>
    <row r="364" spans="1:4" x14ac:dyDescent="0.2">
      <c r="A364" s="158"/>
      <c r="D364" s="138"/>
    </row>
    <row r="365" spans="1:4" x14ac:dyDescent="0.2">
      <c r="A365" s="158"/>
      <c r="D365" s="138"/>
    </row>
    <row r="366" spans="1:4" x14ac:dyDescent="0.2">
      <c r="A366" s="158"/>
      <c r="D366" s="138"/>
    </row>
    <row r="367" spans="1:4" x14ac:dyDescent="0.2">
      <c r="A367" s="158"/>
      <c r="D367" s="138"/>
    </row>
    <row r="368" spans="1:4" x14ac:dyDescent="0.2">
      <c r="A368" s="158"/>
      <c r="D368" s="138"/>
    </row>
    <row r="369" spans="1:4" x14ac:dyDescent="0.2">
      <c r="A369" s="158"/>
      <c r="D369" s="138"/>
    </row>
    <row r="370" spans="1:4" x14ac:dyDescent="0.2">
      <c r="A370" s="158"/>
      <c r="D370" s="138"/>
    </row>
    <row r="371" spans="1:4" x14ac:dyDescent="0.2">
      <c r="A371" s="158"/>
      <c r="D371" s="138"/>
    </row>
    <row r="372" spans="1:4" x14ac:dyDescent="0.2">
      <c r="A372" s="158"/>
      <c r="D372" s="138"/>
    </row>
    <row r="373" spans="1:4" x14ac:dyDescent="0.2">
      <c r="A373" s="158"/>
      <c r="D373" s="138"/>
    </row>
    <row r="374" spans="1:4" x14ac:dyDescent="0.2">
      <c r="A374" s="158"/>
      <c r="D374" s="138"/>
    </row>
    <row r="375" spans="1:4" x14ac:dyDescent="0.2">
      <c r="A375" s="158"/>
      <c r="D375" s="138"/>
    </row>
    <row r="376" spans="1:4" x14ac:dyDescent="0.2">
      <c r="A376" s="158"/>
      <c r="D376" s="138"/>
    </row>
    <row r="377" spans="1:4" x14ac:dyDescent="0.2">
      <c r="A377" s="158"/>
      <c r="D377" s="138"/>
    </row>
    <row r="378" spans="1:4" x14ac:dyDescent="0.2">
      <c r="A378" s="158"/>
      <c r="D378" s="138"/>
    </row>
    <row r="379" spans="1:4" x14ac:dyDescent="0.2">
      <c r="A379" s="158"/>
      <c r="D379" s="138"/>
    </row>
    <row r="380" spans="1:4" x14ac:dyDescent="0.2">
      <c r="A380" s="158"/>
      <c r="D380" s="138"/>
    </row>
    <row r="381" spans="1:4" x14ac:dyDescent="0.2">
      <c r="A381" s="158"/>
      <c r="D381" s="138"/>
    </row>
    <row r="382" spans="1:4" x14ac:dyDescent="0.2">
      <c r="A382" s="158"/>
      <c r="D382" s="138"/>
    </row>
    <row r="383" spans="1:4" x14ac:dyDescent="0.2">
      <c r="A383" s="158"/>
      <c r="D383" s="138"/>
    </row>
    <row r="384" spans="1:4" x14ac:dyDescent="0.2">
      <c r="A384" s="158"/>
      <c r="D384" s="138"/>
    </row>
    <row r="385" spans="1:4" x14ac:dyDescent="0.2">
      <c r="A385" s="158"/>
      <c r="D385" s="138"/>
    </row>
    <row r="386" spans="1:4" x14ac:dyDescent="0.2">
      <c r="A386" s="158"/>
      <c r="D386" s="138"/>
    </row>
    <row r="387" spans="1:4" x14ac:dyDescent="0.2">
      <c r="A387" s="158"/>
      <c r="D387" s="138"/>
    </row>
    <row r="388" spans="1:4" x14ac:dyDescent="0.2">
      <c r="A388" s="158"/>
      <c r="D388" s="138"/>
    </row>
    <row r="389" spans="1:4" x14ac:dyDescent="0.2">
      <c r="A389" s="158"/>
      <c r="D389" s="138"/>
    </row>
    <row r="390" spans="1:4" x14ac:dyDescent="0.2">
      <c r="A390" s="158"/>
      <c r="D390" s="138"/>
    </row>
    <row r="391" spans="1:4" x14ac:dyDescent="0.2">
      <c r="A391" s="158"/>
      <c r="D391" s="138"/>
    </row>
    <row r="392" spans="1:4" x14ac:dyDescent="0.2">
      <c r="A392" s="158"/>
      <c r="D392" s="138"/>
    </row>
    <row r="393" spans="1:4" x14ac:dyDescent="0.2">
      <c r="A393" s="158"/>
      <c r="D393" s="138"/>
    </row>
    <row r="394" spans="1:4" x14ac:dyDescent="0.2">
      <c r="A394" s="158"/>
      <c r="D394" s="138"/>
    </row>
    <row r="395" spans="1:4" x14ac:dyDescent="0.2">
      <c r="A395" s="158"/>
      <c r="D395" s="138"/>
    </row>
    <row r="396" spans="1:4" x14ac:dyDescent="0.2">
      <c r="A396" s="158"/>
      <c r="D396" s="138"/>
    </row>
    <row r="397" spans="1:4" x14ac:dyDescent="0.2">
      <c r="A397" s="158"/>
      <c r="D397" s="138"/>
    </row>
    <row r="398" spans="1:4" x14ac:dyDescent="0.2">
      <c r="A398" s="158"/>
      <c r="D398" s="138"/>
    </row>
    <row r="399" spans="1:4" x14ac:dyDescent="0.2">
      <c r="A399" s="158"/>
      <c r="D399" s="138"/>
    </row>
    <row r="400" spans="1:4" x14ac:dyDescent="0.2">
      <c r="A400" s="158"/>
      <c r="D400" s="138"/>
    </row>
    <row r="401" spans="1:4" x14ac:dyDescent="0.2">
      <c r="A401" s="158"/>
      <c r="D401" s="138"/>
    </row>
    <row r="402" spans="1:4" x14ac:dyDescent="0.2">
      <c r="A402" s="158"/>
      <c r="D402" s="138"/>
    </row>
    <row r="403" spans="1:4" x14ac:dyDescent="0.2">
      <c r="A403" s="158"/>
      <c r="D403" s="138"/>
    </row>
    <row r="404" spans="1:4" x14ac:dyDescent="0.2">
      <c r="A404" s="158"/>
      <c r="D404" s="138"/>
    </row>
    <row r="405" spans="1:4" x14ac:dyDescent="0.2">
      <c r="A405" s="158"/>
      <c r="D405" s="138"/>
    </row>
    <row r="406" spans="1:4" x14ac:dyDescent="0.2">
      <c r="A406" s="158"/>
      <c r="D406" s="138"/>
    </row>
    <row r="407" spans="1:4" x14ac:dyDescent="0.2">
      <c r="A407" s="158"/>
      <c r="D407" s="138"/>
    </row>
    <row r="408" spans="1:4" x14ac:dyDescent="0.2">
      <c r="A408" s="158"/>
      <c r="D408" s="138"/>
    </row>
    <row r="409" spans="1:4" x14ac:dyDescent="0.2">
      <c r="A409" s="158"/>
      <c r="D409" s="138"/>
    </row>
    <row r="410" spans="1:4" x14ac:dyDescent="0.2">
      <c r="A410" s="158"/>
      <c r="D410" s="138"/>
    </row>
    <row r="411" spans="1:4" x14ac:dyDescent="0.2">
      <c r="A411" s="158"/>
      <c r="D411" s="138"/>
    </row>
    <row r="412" spans="1:4" x14ac:dyDescent="0.2">
      <c r="A412" s="158"/>
      <c r="D412" s="138"/>
    </row>
    <row r="413" spans="1:4" x14ac:dyDescent="0.2">
      <c r="A413" s="158"/>
      <c r="D413" s="138"/>
    </row>
    <row r="414" spans="1:4" x14ac:dyDescent="0.2">
      <c r="A414" s="158"/>
      <c r="D414" s="138"/>
    </row>
    <row r="415" spans="1:4" x14ac:dyDescent="0.2">
      <c r="A415" s="158"/>
      <c r="D415" s="138"/>
    </row>
    <row r="416" spans="1:4" x14ac:dyDescent="0.2">
      <c r="A416" s="158"/>
      <c r="D416" s="138"/>
    </row>
    <row r="417" spans="1:4" x14ac:dyDescent="0.2">
      <c r="A417" s="158"/>
      <c r="D417" s="138"/>
    </row>
    <row r="418" spans="1:4" x14ac:dyDescent="0.2">
      <c r="A418" s="158"/>
      <c r="D418" s="138"/>
    </row>
    <row r="419" spans="1:4" x14ac:dyDescent="0.2">
      <c r="A419" s="158"/>
      <c r="D419" s="138"/>
    </row>
    <row r="420" spans="1:4" x14ac:dyDescent="0.2">
      <c r="A420" s="158"/>
      <c r="D420" s="138"/>
    </row>
    <row r="421" spans="1:4" x14ac:dyDescent="0.2">
      <c r="A421" s="158"/>
      <c r="D421" s="138"/>
    </row>
    <row r="422" spans="1:4" x14ac:dyDescent="0.2">
      <c r="A422" s="158"/>
      <c r="D422" s="138"/>
    </row>
    <row r="423" spans="1:4" x14ac:dyDescent="0.2">
      <c r="A423" s="158"/>
      <c r="D423" s="138"/>
    </row>
    <row r="424" spans="1:4" x14ac:dyDescent="0.2">
      <c r="A424" s="158"/>
      <c r="D424" s="138"/>
    </row>
    <row r="425" spans="1:4" x14ac:dyDescent="0.2">
      <c r="A425" s="158"/>
      <c r="D425" s="138"/>
    </row>
    <row r="426" spans="1:4" x14ac:dyDescent="0.2">
      <c r="A426" s="158"/>
      <c r="D426" s="138"/>
    </row>
    <row r="427" spans="1:4" x14ac:dyDescent="0.2">
      <c r="A427" s="158"/>
      <c r="D427" s="138"/>
    </row>
    <row r="428" spans="1:4" x14ac:dyDescent="0.2">
      <c r="A428" s="158"/>
      <c r="D428" s="138"/>
    </row>
    <row r="429" spans="1:4" x14ac:dyDescent="0.2">
      <c r="A429" s="158"/>
      <c r="D429" s="138"/>
    </row>
    <row r="430" spans="1:4" x14ac:dyDescent="0.2">
      <c r="A430" s="158"/>
      <c r="D430" s="138"/>
    </row>
    <row r="431" spans="1:4" x14ac:dyDescent="0.2">
      <c r="A431" s="158"/>
      <c r="D431" s="138"/>
    </row>
    <row r="432" spans="1:4" x14ac:dyDescent="0.2">
      <c r="A432" s="158"/>
      <c r="D432" s="138"/>
    </row>
    <row r="433" spans="1:4" x14ac:dyDescent="0.2">
      <c r="A433" s="158"/>
      <c r="D433" s="138"/>
    </row>
    <row r="434" spans="1:4" x14ac:dyDescent="0.2">
      <c r="A434" s="158"/>
      <c r="D434" s="138"/>
    </row>
    <row r="435" spans="1:4" x14ac:dyDescent="0.2">
      <c r="A435" s="158"/>
      <c r="D435" s="138"/>
    </row>
    <row r="436" spans="1:4" x14ac:dyDescent="0.2">
      <c r="A436" s="158"/>
      <c r="D436" s="138"/>
    </row>
    <row r="437" spans="1:4" x14ac:dyDescent="0.2">
      <c r="A437" s="158"/>
      <c r="D437" s="138"/>
    </row>
    <row r="438" spans="1:4" x14ac:dyDescent="0.2">
      <c r="A438" s="158"/>
      <c r="D438" s="138"/>
    </row>
    <row r="439" spans="1:4" x14ac:dyDescent="0.2">
      <c r="A439" s="158"/>
      <c r="D439" s="138"/>
    </row>
    <row r="440" spans="1:4" x14ac:dyDescent="0.2">
      <c r="A440" s="158"/>
      <c r="D440" s="138"/>
    </row>
    <row r="441" spans="1:4" x14ac:dyDescent="0.2">
      <c r="A441" s="158"/>
      <c r="D441" s="138"/>
    </row>
    <row r="442" spans="1:4" x14ac:dyDescent="0.2">
      <c r="A442" s="158"/>
      <c r="D442" s="138"/>
    </row>
    <row r="443" spans="1:4" x14ac:dyDescent="0.2">
      <c r="A443" s="158"/>
      <c r="D443" s="138"/>
    </row>
    <row r="444" spans="1:4" x14ac:dyDescent="0.2">
      <c r="A444" s="158"/>
      <c r="D444" s="138"/>
    </row>
    <row r="445" spans="1:4" x14ac:dyDescent="0.2">
      <c r="A445" s="158"/>
      <c r="D445" s="138"/>
    </row>
    <row r="446" spans="1:4" x14ac:dyDescent="0.2">
      <c r="A446" s="158"/>
      <c r="D446" s="138"/>
    </row>
    <row r="447" spans="1:4" x14ac:dyDescent="0.2">
      <c r="A447" s="158"/>
      <c r="D447" s="138"/>
    </row>
    <row r="448" spans="1:4" x14ac:dyDescent="0.2">
      <c r="A448" s="158"/>
      <c r="D448" s="138"/>
    </row>
    <row r="449" spans="1:4" x14ac:dyDescent="0.2">
      <c r="A449" s="158"/>
      <c r="D449" s="138"/>
    </row>
    <row r="450" spans="1:4" x14ac:dyDescent="0.2">
      <c r="A450" s="158"/>
      <c r="D450" s="138"/>
    </row>
    <row r="451" spans="1:4" x14ac:dyDescent="0.2">
      <c r="A451" s="158"/>
      <c r="D451" s="138"/>
    </row>
    <row r="452" spans="1:4" x14ac:dyDescent="0.2">
      <c r="A452" s="158"/>
      <c r="D452" s="138"/>
    </row>
    <row r="453" spans="1:4" x14ac:dyDescent="0.2">
      <c r="A453" s="158"/>
      <c r="D453" s="138"/>
    </row>
    <row r="454" spans="1:4" x14ac:dyDescent="0.2">
      <c r="A454" s="158"/>
      <c r="D454" s="138"/>
    </row>
    <row r="455" spans="1:4" x14ac:dyDescent="0.2">
      <c r="A455" s="158"/>
      <c r="D455" s="138"/>
    </row>
    <row r="456" spans="1:4" x14ac:dyDescent="0.2">
      <c r="A456" s="158"/>
      <c r="D456" s="138"/>
    </row>
    <row r="457" spans="1:4" x14ac:dyDescent="0.2">
      <c r="A457" s="158"/>
      <c r="D457" s="138"/>
    </row>
    <row r="458" spans="1:4" x14ac:dyDescent="0.2">
      <c r="A458" s="158"/>
      <c r="D458" s="138"/>
    </row>
    <row r="459" spans="1:4" x14ac:dyDescent="0.2">
      <c r="A459" s="158"/>
      <c r="D459" s="138"/>
    </row>
    <row r="460" spans="1:4" x14ac:dyDescent="0.2">
      <c r="A460" s="158"/>
      <c r="D460" s="138"/>
    </row>
    <row r="461" spans="1:4" x14ac:dyDescent="0.2">
      <c r="A461" s="158"/>
      <c r="D461" s="138"/>
    </row>
    <row r="462" spans="1:4" x14ac:dyDescent="0.2">
      <c r="A462" s="158"/>
      <c r="D462" s="138"/>
    </row>
    <row r="463" spans="1:4" x14ac:dyDescent="0.2">
      <c r="A463" s="158"/>
      <c r="D463" s="138"/>
    </row>
    <row r="464" spans="1:4" x14ac:dyDescent="0.2">
      <c r="A464" s="158"/>
      <c r="D464" s="138"/>
    </row>
    <row r="465" spans="1:4" x14ac:dyDescent="0.2">
      <c r="A465" s="158"/>
      <c r="D465" s="138"/>
    </row>
    <row r="466" spans="1:4" x14ac:dyDescent="0.2">
      <c r="A466" s="158"/>
      <c r="D466" s="138"/>
    </row>
    <row r="467" spans="1:4" x14ac:dyDescent="0.2">
      <c r="A467" s="158"/>
      <c r="D467" s="138"/>
    </row>
    <row r="468" spans="1:4" x14ac:dyDescent="0.2">
      <c r="A468" s="158"/>
      <c r="D468" s="138"/>
    </row>
    <row r="469" spans="1:4" x14ac:dyDescent="0.2">
      <c r="A469" s="158"/>
      <c r="D469" s="138"/>
    </row>
    <row r="470" spans="1:4" x14ac:dyDescent="0.2">
      <c r="A470" s="158"/>
      <c r="D470" s="138"/>
    </row>
    <row r="471" spans="1:4" x14ac:dyDescent="0.2">
      <c r="A471" s="158"/>
      <c r="D471" s="138"/>
    </row>
    <row r="472" spans="1:4" x14ac:dyDescent="0.2">
      <c r="A472" s="158"/>
      <c r="D472" s="138"/>
    </row>
    <row r="473" spans="1:4" x14ac:dyDescent="0.2">
      <c r="A473" s="158"/>
      <c r="D473" s="138"/>
    </row>
    <row r="474" spans="1:4" x14ac:dyDescent="0.2">
      <c r="A474" s="158"/>
      <c r="D474" s="138"/>
    </row>
    <row r="475" spans="1:4" x14ac:dyDescent="0.2">
      <c r="A475" s="158"/>
      <c r="D475" s="138"/>
    </row>
    <row r="476" spans="1:4" x14ac:dyDescent="0.2">
      <c r="A476" s="158"/>
      <c r="D476" s="138"/>
    </row>
    <row r="477" spans="1:4" x14ac:dyDescent="0.2">
      <c r="A477" s="158"/>
      <c r="D477" s="138"/>
    </row>
    <row r="478" spans="1:4" x14ac:dyDescent="0.2">
      <c r="A478" s="158"/>
      <c r="D478" s="138"/>
    </row>
    <row r="479" spans="1:4" x14ac:dyDescent="0.2">
      <c r="A479" s="158"/>
      <c r="D479" s="138"/>
    </row>
    <row r="480" spans="1:4" x14ac:dyDescent="0.2">
      <c r="A480" s="158"/>
      <c r="D480" s="138"/>
    </row>
    <row r="481" spans="1:4" x14ac:dyDescent="0.2">
      <c r="A481" s="158"/>
      <c r="D481" s="138"/>
    </row>
    <row r="482" spans="1:4" x14ac:dyDescent="0.2">
      <c r="A482" s="158"/>
      <c r="D482" s="138"/>
    </row>
    <row r="483" spans="1:4" x14ac:dyDescent="0.2">
      <c r="A483" s="158"/>
      <c r="D483" s="138"/>
    </row>
    <row r="484" spans="1:4" x14ac:dyDescent="0.2">
      <c r="A484" s="158"/>
      <c r="D484" s="138"/>
    </row>
    <row r="485" spans="1:4" x14ac:dyDescent="0.2">
      <c r="A485" s="158"/>
      <c r="D485" s="138"/>
    </row>
    <row r="486" spans="1:4" x14ac:dyDescent="0.2">
      <c r="A486" s="158"/>
      <c r="D486" s="138"/>
    </row>
    <row r="487" spans="1:4" x14ac:dyDescent="0.2">
      <c r="A487" s="158"/>
      <c r="D487" s="138"/>
    </row>
    <row r="488" spans="1:4" x14ac:dyDescent="0.2">
      <c r="A488" s="158"/>
      <c r="D488" s="138"/>
    </row>
    <row r="489" spans="1:4" x14ac:dyDescent="0.2">
      <c r="A489" s="158"/>
      <c r="D489" s="138"/>
    </row>
    <row r="490" spans="1:4" x14ac:dyDescent="0.2">
      <c r="A490" s="158"/>
      <c r="D490" s="138"/>
    </row>
    <row r="491" spans="1:4" x14ac:dyDescent="0.2">
      <c r="A491" s="158"/>
      <c r="D491" s="138"/>
    </row>
    <row r="492" spans="1:4" x14ac:dyDescent="0.2">
      <c r="A492" s="158"/>
      <c r="D492" s="138"/>
    </row>
    <row r="493" spans="1:4" x14ac:dyDescent="0.2">
      <c r="A493" s="158"/>
      <c r="D493" s="138"/>
    </row>
    <row r="494" spans="1:4" x14ac:dyDescent="0.2">
      <c r="A494" s="158"/>
      <c r="D494" s="138"/>
    </row>
    <row r="495" spans="1:4" x14ac:dyDescent="0.2">
      <c r="A495" s="158"/>
      <c r="D495" s="138"/>
    </row>
    <row r="496" spans="1:4" x14ac:dyDescent="0.2">
      <c r="A496" s="158"/>
      <c r="D496" s="138"/>
    </row>
    <row r="497" spans="1:4" x14ac:dyDescent="0.2">
      <c r="A497" s="158"/>
      <c r="D497" s="138"/>
    </row>
    <row r="498" spans="1:4" x14ac:dyDescent="0.2">
      <c r="A498" s="158"/>
      <c r="D498" s="138"/>
    </row>
    <row r="499" spans="1:4" x14ac:dyDescent="0.2">
      <c r="A499" s="158"/>
      <c r="D499" s="138"/>
    </row>
    <row r="500" spans="1:4" x14ac:dyDescent="0.2">
      <c r="A500" s="158"/>
      <c r="D500" s="138"/>
    </row>
    <row r="501" spans="1:4" x14ac:dyDescent="0.2">
      <c r="A501" s="158"/>
      <c r="D501" s="138"/>
    </row>
    <row r="502" spans="1:4" x14ac:dyDescent="0.2">
      <c r="A502" s="158"/>
      <c r="D502" s="138"/>
    </row>
    <row r="503" spans="1:4" x14ac:dyDescent="0.2">
      <c r="A503" s="158"/>
      <c r="D503" s="138"/>
    </row>
    <row r="504" spans="1:4" x14ac:dyDescent="0.2">
      <c r="A504" s="158"/>
      <c r="D504" s="138"/>
    </row>
    <row r="505" spans="1:4" x14ac:dyDescent="0.2">
      <c r="A505" s="158"/>
      <c r="D505" s="138"/>
    </row>
    <row r="506" spans="1:4" x14ac:dyDescent="0.2">
      <c r="A506" s="158"/>
      <c r="D506" s="138"/>
    </row>
    <row r="507" spans="1:4" x14ac:dyDescent="0.2">
      <c r="A507" s="158"/>
      <c r="D507" s="138"/>
    </row>
    <row r="508" spans="1:4" x14ac:dyDescent="0.2">
      <c r="A508" s="158"/>
      <c r="D508" s="138"/>
    </row>
    <row r="509" spans="1:4" x14ac:dyDescent="0.2">
      <c r="A509" s="158"/>
      <c r="D509" s="138"/>
    </row>
    <row r="510" spans="1:4" x14ac:dyDescent="0.2">
      <c r="A510" s="158"/>
      <c r="D510" s="138"/>
    </row>
    <row r="511" spans="1:4" x14ac:dyDescent="0.2">
      <c r="A511" s="158"/>
      <c r="D511" s="138"/>
    </row>
    <row r="512" spans="1:4" x14ac:dyDescent="0.2">
      <c r="A512" s="158"/>
      <c r="D512" s="138"/>
    </row>
    <row r="513" spans="1:4" x14ac:dyDescent="0.2">
      <c r="A513" s="158"/>
      <c r="D513" s="138"/>
    </row>
    <row r="514" spans="1:4" x14ac:dyDescent="0.2">
      <c r="A514" s="158"/>
      <c r="D514" s="138"/>
    </row>
    <row r="515" spans="1:4" x14ac:dyDescent="0.2">
      <c r="A515" s="158"/>
      <c r="D515" s="138"/>
    </row>
    <row r="516" spans="1:4" x14ac:dyDescent="0.2">
      <c r="A516" s="158"/>
      <c r="D516" s="138"/>
    </row>
    <row r="517" spans="1:4" x14ac:dyDescent="0.2">
      <c r="A517" s="158"/>
      <c r="D517" s="138"/>
    </row>
    <row r="518" spans="1:4" x14ac:dyDescent="0.2">
      <c r="A518" s="158"/>
      <c r="D518" s="138"/>
    </row>
    <row r="519" spans="1:4" x14ac:dyDescent="0.2">
      <c r="A519" s="158"/>
      <c r="D519" s="138"/>
    </row>
    <row r="520" spans="1:4" x14ac:dyDescent="0.2">
      <c r="A520" s="158"/>
      <c r="D520" s="138"/>
    </row>
    <row r="521" spans="1:4" x14ac:dyDescent="0.2">
      <c r="A521" s="158"/>
      <c r="D521" s="138"/>
    </row>
    <row r="522" spans="1:4" x14ac:dyDescent="0.2">
      <c r="A522" s="158"/>
      <c r="D522" s="138"/>
    </row>
    <row r="523" spans="1:4" x14ac:dyDescent="0.2">
      <c r="A523" s="158"/>
      <c r="D523" s="138"/>
    </row>
    <row r="524" spans="1:4" x14ac:dyDescent="0.2">
      <c r="A524" s="158"/>
      <c r="D524" s="138"/>
    </row>
    <row r="525" spans="1:4" x14ac:dyDescent="0.2">
      <c r="A525" s="158"/>
      <c r="D525" s="138"/>
    </row>
    <row r="526" spans="1:4" x14ac:dyDescent="0.2">
      <c r="A526" s="158"/>
      <c r="D526" s="138"/>
    </row>
    <row r="527" spans="1:4" x14ac:dyDescent="0.2">
      <c r="A527" s="158"/>
      <c r="D527" s="138"/>
    </row>
    <row r="528" spans="1:4" x14ac:dyDescent="0.2">
      <c r="A528" s="158"/>
      <c r="D528" s="138"/>
    </row>
    <row r="529" spans="1:4" x14ac:dyDescent="0.2">
      <c r="A529" s="158"/>
      <c r="D529" s="138"/>
    </row>
    <row r="530" spans="1:4" x14ac:dyDescent="0.2">
      <c r="A530" s="158"/>
      <c r="D530" s="138"/>
    </row>
    <row r="531" spans="1:4" x14ac:dyDescent="0.2">
      <c r="A531" s="158"/>
      <c r="D531" s="138"/>
    </row>
    <row r="532" spans="1:4" x14ac:dyDescent="0.2">
      <c r="A532" s="158"/>
      <c r="D532" s="138"/>
    </row>
    <row r="533" spans="1:4" x14ac:dyDescent="0.2">
      <c r="A533" s="158"/>
      <c r="D533" s="138"/>
    </row>
    <row r="534" spans="1:4" x14ac:dyDescent="0.2">
      <c r="A534" s="158"/>
      <c r="D534" s="138"/>
    </row>
    <row r="535" spans="1:4" x14ac:dyDescent="0.2">
      <c r="A535" s="158"/>
      <c r="D535" s="138"/>
    </row>
    <row r="536" spans="1:4" x14ac:dyDescent="0.2">
      <c r="A536" s="158"/>
      <c r="D536" s="138"/>
    </row>
    <row r="537" spans="1:4" x14ac:dyDescent="0.2">
      <c r="A537" s="158"/>
      <c r="D537" s="138"/>
    </row>
    <row r="538" spans="1:4" x14ac:dyDescent="0.2">
      <c r="A538" s="158"/>
      <c r="D538" s="138"/>
    </row>
    <row r="539" spans="1:4" x14ac:dyDescent="0.2">
      <c r="A539" s="158"/>
      <c r="D539" s="138"/>
    </row>
    <row r="540" spans="1:4" x14ac:dyDescent="0.2">
      <c r="A540" s="158"/>
      <c r="D540" s="138"/>
    </row>
    <row r="541" spans="1:4" x14ac:dyDescent="0.2">
      <c r="A541" s="158"/>
      <c r="D541" s="138"/>
    </row>
    <row r="542" spans="1:4" x14ac:dyDescent="0.2">
      <c r="A542" s="158"/>
      <c r="D542" s="138"/>
    </row>
    <row r="543" spans="1:4" x14ac:dyDescent="0.2">
      <c r="A543" s="158"/>
      <c r="D543" s="138"/>
    </row>
    <row r="544" spans="1:4" x14ac:dyDescent="0.2">
      <c r="A544" s="158"/>
      <c r="D544" s="138"/>
    </row>
    <row r="545" spans="1:4" x14ac:dyDescent="0.2">
      <c r="A545" s="158"/>
      <c r="D545" s="138"/>
    </row>
    <row r="546" spans="1:4" x14ac:dyDescent="0.2">
      <c r="A546" s="158"/>
      <c r="D546" s="138"/>
    </row>
    <row r="547" spans="1:4" x14ac:dyDescent="0.2">
      <c r="A547" s="158"/>
      <c r="D547" s="138"/>
    </row>
    <row r="548" spans="1:4" x14ac:dyDescent="0.2">
      <c r="A548" s="158"/>
      <c r="D548" s="138"/>
    </row>
    <row r="549" spans="1:4" x14ac:dyDescent="0.2">
      <c r="A549" s="158"/>
      <c r="D549" s="138"/>
    </row>
    <row r="550" spans="1:4" x14ac:dyDescent="0.2">
      <c r="A550" s="158"/>
      <c r="D550" s="138"/>
    </row>
    <row r="551" spans="1:4" x14ac:dyDescent="0.2">
      <c r="A551" s="158"/>
      <c r="D551" s="138"/>
    </row>
    <row r="552" spans="1:4" x14ac:dyDescent="0.2">
      <c r="A552" s="158"/>
      <c r="D552" s="138"/>
    </row>
    <row r="553" spans="1:4" x14ac:dyDescent="0.2">
      <c r="A553" s="158"/>
      <c r="D553" s="138"/>
    </row>
    <row r="554" spans="1:4" x14ac:dyDescent="0.2">
      <c r="A554" s="158"/>
      <c r="D554" s="138"/>
    </row>
    <row r="555" spans="1:4" x14ac:dyDescent="0.2">
      <c r="A555" s="158"/>
      <c r="D555" s="138"/>
    </row>
    <row r="556" spans="1:4" x14ac:dyDescent="0.2">
      <c r="A556" s="158"/>
      <c r="D556" s="138"/>
    </row>
    <row r="557" spans="1:4" x14ac:dyDescent="0.2">
      <c r="A557" s="158"/>
      <c r="D557" s="138"/>
    </row>
    <row r="558" spans="1:4" x14ac:dyDescent="0.2">
      <c r="A558" s="158"/>
      <c r="D558" s="138"/>
    </row>
    <row r="559" spans="1:4" x14ac:dyDescent="0.2">
      <c r="A559" s="158"/>
      <c r="D559" s="138"/>
    </row>
    <row r="560" spans="1:4" x14ac:dyDescent="0.2">
      <c r="A560" s="158"/>
      <c r="D560" s="138"/>
    </row>
    <row r="561" spans="1:4" x14ac:dyDescent="0.2">
      <c r="A561" s="158"/>
      <c r="D561" s="138"/>
    </row>
    <row r="562" spans="1:4" x14ac:dyDescent="0.2">
      <c r="A562" s="158"/>
      <c r="D562" s="138"/>
    </row>
    <row r="563" spans="1:4" x14ac:dyDescent="0.2">
      <c r="A563" s="158"/>
      <c r="D563" s="138"/>
    </row>
    <row r="564" spans="1:4" x14ac:dyDescent="0.2">
      <c r="A564" s="158"/>
      <c r="D564" s="138"/>
    </row>
    <row r="565" spans="1:4" x14ac:dyDescent="0.2">
      <c r="A565" s="158"/>
      <c r="D565" s="138"/>
    </row>
    <row r="566" spans="1:4" x14ac:dyDescent="0.2">
      <c r="A566" s="158"/>
      <c r="D566" s="138"/>
    </row>
    <row r="567" spans="1:4" x14ac:dyDescent="0.2">
      <c r="A567" s="158"/>
      <c r="D567" s="138"/>
    </row>
    <row r="568" spans="1:4" x14ac:dyDescent="0.2">
      <c r="A568" s="158"/>
      <c r="D568" s="138"/>
    </row>
    <row r="569" spans="1:4" x14ac:dyDescent="0.2">
      <c r="A569" s="158"/>
      <c r="D569" s="138"/>
    </row>
    <row r="570" spans="1:4" x14ac:dyDescent="0.2">
      <c r="A570" s="158"/>
      <c r="D570" s="138"/>
    </row>
    <row r="571" spans="1:4" x14ac:dyDescent="0.2">
      <c r="A571" s="158"/>
      <c r="D571" s="138"/>
    </row>
    <row r="572" spans="1:4" x14ac:dyDescent="0.2">
      <c r="A572" s="158"/>
      <c r="D572" s="138"/>
    </row>
    <row r="573" spans="1:4" x14ac:dyDescent="0.2">
      <c r="A573" s="158"/>
      <c r="D573" s="138"/>
    </row>
    <row r="574" spans="1:4" x14ac:dyDescent="0.2">
      <c r="A574" s="158"/>
      <c r="D574" s="138"/>
    </row>
    <row r="575" spans="1:4" x14ac:dyDescent="0.2">
      <c r="A575" s="158"/>
      <c r="D575" s="138"/>
    </row>
    <row r="576" spans="1:4" x14ac:dyDescent="0.2">
      <c r="A576" s="158"/>
      <c r="D576" s="138"/>
    </row>
    <row r="577" spans="1:4" x14ac:dyDescent="0.2">
      <c r="A577" s="158"/>
      <c r="D577" s="138"/>
    </row>
    <row r="578" spans="1:4" x14ac:dyDescent="0.2">
      <c r="A578" s="158"/>
      <c r="D578" s="138"/>
    </row>
    <row r="579" spans="1:4" x14ac:dyDescent="0.2">
      <c r="A579" s="158"/>
      <c r="D579" s="138"/>
    </row>
    <row r="580" spans="1:4" x14ac:dyDescent="0.2">
      <c r="A580" s="158"/>
      <c r="D580" s="138"/>
    </row>
    <row r="581" spans="1:4" x14ac:dyDescent="0.2">
      <c r="A581" s="158"/>
      <c r="D581" s="138"/>
    </row>
    <row r="582" spans="1:4" x14ac:dyDescent="0.2">
      <c r="A582" s="158"/>
      <c r="D582" s="138"/>
    </row>
    <row r="583" spans="1:4" x14ac:dyDescent="0.2">
      <c r="A583" s="158"/>
      <c r="D583" s="138"/>
    </row>
    <row r="584" spans="1:4" x14ac:dyDescent="0.2">
      <c r="A584" s="158"/>
      <c r="D584" s="138"/>
    </row>
    <row r="585" spans="1:4" x14ac:dyDescent="0.2">
      <c r="A585" s="158"/>
      <c r="D585" s="138"/>
    </row>
    <row r="586" spans="1:4" x14ac:dyDescent="0.2">
      <c r="A586" s="158"/>
      <c r="D586" s="138"/>
    </row>
    <row r="587" spans="1:4" x14ac:dyDescent="0.2">
      <c r="A587" s="158"/>
      <c r="D587" s="138"/>
    </row>
    <row r="588" spans="1:4" x14ac:dyDescent="0.2">
      <c r="A588" s="158"/>
      <c r="D588" s="138"/>
    </row>
    <row r="589" spans="1:4" x14ac:dyDescent="0.2">
      <c r="A589" s="158"/>
      <c r="D589" s="138"/>
    </row>
    <row r="590" spans="1:4" x14ac:dyDescent="0.2">
      <c r="A590" s="158"/>
      <c r="D590" s="138"/>
    </row>
    <row r="591" spans="1:4" x14ac:dyDescent="0.2">
      <c r="A591" s="158"/>
      <c r="D591" s="138"/>
    </row>
    <row r="592" spans="1:4" x14ac:dyDescent="0.2">
      <c r="A592" s="158"/>
      <c r="D592" s="138"/>
    </row>
    <row r="593" spans="1:4" x14ac:dyDescent="0.2">
      <c r="A593" s="158"/>
      <c r="D593" s="138"/>
    </row>
    <row r="594" spans="1:4" x14ac:dyDescent="0.2">
      <c r="A594" s="158"/>
      <c r="D594" s="138"/>
    </row>
    <row r="595" spans="1:4" x14ac:dyDescent="0.2">
      <c r="A595" s="158"/>
      <c r="D595" s="138"/>
    </row>
    <row r="596" spans="1:4" x14ac:dyDescent="0.2">
      <c r="A596" s="158"/>
      <c r="D596" s="138"/>
    </row>
    <row r="597" spans="1:4" x14ac:dyDescent="0.2">
      <c r="A597" s="158"/>
      <c r="D597" s="138"/>
    </row>
    <row r="598" spans="1:4" x14ac:dyDescent="0.2">
      <c r="A598" s="158"/>
      <c r="D598" s="138"/>
    </row>
    <row r="599" spans="1:4" x14ac:dyDescent="0.2">
      <c r="A599" s="158"/>
      <c r="D599" s="138"/>
    </row>
    <row r="600" spans="1:4" x14ac:dyDescent="0.2">
      <c r="A600" s="158"/>
      <c r="D600" s="138"/>
    </row>
    <row r="601" spans="1:4" x14ac:dyDescent="0.2">
      <c r="A601" s="158"/>
      <c r="D601" s="138"/>
    </row>
    <row r="602" spans="1:4" x14ac:dyDescent="0.2">
      <c r="A602" s="158"/>
      <c r="D602" s="138"/>
    </row>
    <row r="603" spans="1:4" x14ac:dyDescent="0.2">
      <c r="A603" s="158"/>
      <c r="D603" s="138"/>
    </row>
    <row r="604" spans="1:4" x14ac:dyDescent="0.2">
      <c r="A604" s="158"/>
      <c r="D604" s="138"/>
    </row>
    <row r="605" spans="1:4" x14ac:dyDescent="0.2">
      <c r="A605" s="158"/>
      <c r="D605" s="138"/>
    </row>
    <row r="606" spans="1:4" x14ac:dyDescent="0.2">
      <c r="A606" s="158"/>
      <c r="D606" s="138"/>
    </row>
    <row r="607" spans="1:4" x14ac:dyDescent="0.2">
      <c r="A607" s="158"/>
      <c r="D607" s="138"/>
    </row>
    <row r="608" spans="1:4" x14ac:dyDescent="0.2">
      <c r="A608" s="158"/>
      <c r="D608" s="138"/>
    </row>
    <row r="609" spans="1:4" x14ac:dyDescent="0.2">
      <c r="A609" s="158"/>
      <c r="D609" s="138"/>
    </row>
    <row r="610" spans="1:4" x14ac:dyDescent="0.2">
      <c r="A610" s="158"/>
      <c r="D610" s="138"/>
    </row>
    <row r="611" spans="1:4" x14ac:dyDescent="0.2">
      <c r="A611" s="158"/>
      <c r="D611" s="138"/>
    </row>
    <row r="612" spans="1:4" x14ac:dyDescent="0.2">
      <c r="A612" s="158"/>
      <c r="D612" s="138"/>
    </row>
    <row r="613" spans="1:4" x14ac:dyDescent="0.2">
      <c r="A613" s="158"/>
      <c r="D613" s="138"/>
    </row>
    <row r="614" spans="1:4" x14ac:dyDescent="0.2">
      <c r="A614" s="158"/>
      <c r="D614" s="138"/>
    </row>
    <row r="615" spans="1:4" x14ac:dyDescent="0.2">
      <c r="A615" s="158"/>
      <c r="D615" s="138"/>
    </row>
    <row r="616" spans="1:4" x14ac:dyDescent="0.2">
      <c r="A616" s="158"/>
      <c r="D616" s="138"/>
    </row>
    <row r="617" spans="1:4" x14ac:dyDescent="0.2">
      <c r="A617" s="158"/>
      <c r="D617" s="138"/>
    </row>
    <row r="618" spans="1:4" x14ac:dyDescent="0.2">
      <c r="A618" s="158"/>
      <c r="D618" s="138"/>
    </row>
    <row r="619" spans="1:4" x14ac:dyDescent="0.2">
      <c r="A619" s="158"/>
      <c r="D619" s="138"/>
    </row>
    <row r="620" spans="1:4" x14ac:dyDescent="0.2">
      <c r="A620" s="158"/>
      <c r="D620" s="138"/>
    </row>
    <row r="621" spans="1:4" x14ac:dyDescent="0.2">
      <c r="A621" s="158"/>
      <c r="D621" s="138"/>
    </row>
    <row r="622" spans="1:4" x14ac:dyDescent="0.2">
      <c r="A622" s="158"/>
      <c r="D622" s="138"/>
    </row>
    <row r="623" spans="1:4" x14ac:dyDescent="0.2">
      <c r="A623" s="158"/>
      <c r="D623" s="138"/>
    </row>
    <row r="624" spans="1:4" x14ac:dyDescent="0.2">
      <c r="A624" s="158"/>
      <c r="D624" s="138"/>
    </row>
    <row r="625" spans="1:4" x14ac:dyDescent="0.2">
      <c r="A625" s="158"/>
      <c r="D625" s="138"/>
    </row>
    <row r="626" spans="1:4" x14ac:dyDescent="0.2">
      <c r="A626" s="158"/>
      <c r="D626" s="138"/>
    </row>
    <row r="627" spans="1:4" x14ac:dyDescent="0.2">
      <c r="A627" s="158"/>
      <c r="D627" s="138"/>
    </row>
    <row r="628" spans="1:4" x14ac:dyDescent="0.2">
      <c r="A628" s="158"/>
      <c r="D628" s="138"/>
    </row>
    <row r="629" spans="1:4" x14ac:dyDescent="0.2">
      <c r="A629" s="158"/>
      <c r="D629" s="138"/>
    </row>
    <row r="630" spans="1:4" x14ac:dyDescent="0.2">
      <c r="A630" s="158"/>
      <c r="D630" s="138"/>
    </row>
    <row r="631" spans="1:4" x14ac:dyDescent="0.2">
      <c r="A631" s="158"/>
      <c r="D631" s="138"/>
    </row>
    <row r="632" spans="1:4" x14ac:dyDescent="0.2">
      <c r="A632" s="158"/>
      <c r="D632" s="138"/>
    </row>
    <row r="633" spans="1:4" x14ac:dyDescent="0.2">
      <c r="A633" s="158"/>
      <c r="D633" s="138"/>
    </row>
    <row r="634" spans="1:4" x14ac:dyDescent="0.2">
      <c r="A634" s="158"/>
      <c r="D634" s="138"/>
    </row>
    <row r="635" spans="1:4" x14ac:dyDescent="0.2">
      <c r="A635" s="158"/>
      <c r="D635" s="138"/>
    </row>
    <row r="636" spans="1:4" x14ac:dyDescent="0.2">
      <c r="A636" s="158"/>
      <c r="D636" s="138"/>
    </row>
    <row r="637" spans="1:4" x14ac:dyDescent="0.2">
      <c r="A637" s="158"/>
      <c r="D637" s="138"/>
    </row>
    <row r="638" spans="1:4" x14ac:dyDescent="0.2">
      <c r="A638" s="158"/>
      <c r="D638" s="138"/>
    </row>
    <row r="639" spans="1:4" x14ac:dyDescent="0.2">
      <c r="A639" s="158"/>
      <c r="D639" s="138"/>
    </row>
    <row r="640" spans="1:4" x14ac:dyDescent="0.2">
      <c r="A640" s="158"/>
      <c r="D640" s="138"/>
    </row>
    <row r="641" spans="1:4" x14ac:dyDescent="0.2">
      <c r="A641" s="158"/>
      <c r="D641" s="138"/>
    </row>
    <row r="642" spans="1:4" x14ac:dyDescent="0.2">
      <c r="A642" s="158"/>
      <c r="D642" s="138"/>
    </row>
    <row r="643" spans="1:4" x14ac:dyDescent="0.2">
      <c r="A643" s="158"/>
      <c r="D643" s="138"/>
    </row>
    <row r="644" spans="1:4" x14ac:dyDescent="0.2">
      <c r="A644" s="158"/>
      <c r="D644" s="138"/>
    </row>
    <row r="645" spans="1:4" x14ac:dyDescent="0.2">
      <c r="A645" s="158"/>
      <c r="D645" s="138"/>
    </row>
    <row r="646" spans="1:4" x14ac:dyDescent="0.2">
      <c r="A646" s="158"/>
      <c r="D646" s="138"/>
    </row>
    <row r="647" spans="1:4" x14ac:dyDescent="0.2">
      <c r="A647" s="158"/>
      <c r="D647" s="138"/>
    </row>
    <row r="648" spans="1:4" x14ac:dyDescent="0.2">
      <c r="A648" s="158"/>
      <c r="D648" s="138"/>
    </row>
    <row r="649" spans="1:4" x14ac:dyDescent="0.2">
      <c r="A649" s="158"/>
      <c r="D649" s="138"/>
    </row>
    <row r="650" spans="1:4" x14ac:dyDescent="0.2">
      <c r="A650" s="158"/>
      <c r="D650" s="138"/>
    </row>
    <row r="651" spans="1:4" x14ac:dyDescent="0.2">
      <c r="A651" s="158"/>
      <c r="D651" s="138"/>
    </row>
    <row r="652" spans="1:4" x14ac:dyDescent="0.2">
      <c r="A652" s="158"/>
      <c r="D652" s="138"/>
    </row>
    <row r="653" spans="1:4" x14ac:dyDescent="0.2">
      <c r="A653" s="158"/>
      <c r="D653" s="138"/>
    </row>
    <row r="654" spans="1:4" x14ac:dyDescent="0.2">
      <c r="A654" s="158"/>
      <c r="D654" s="138"/>
    </row>
    <row r="655" spans="1:4" x14ac:dyDescent="0.2">
      <c r="A655" s="158"/>
      <c r="D655" s="138"/>
    </row>
    <row r="656" spans="1:4" x14ac:dyDescent="0.2">
      <c r="A656" s="158"/>
      <c r="D656" s="138"/>
    </row>
    <row r="657" spans="1:4" x14ac:dyDescent="0.2">
      <c r="A657" s="158"/>
      <c r="D657" s="138"/>
    </row>
    <row r="658" spans="1:4" x14ac:dyDescent="0.2">
      <c r="A658" s="158"/>
      <c r="D658" s="138"/>
    </row>
    <row r="659" spans="1:4" x14ac:dyDescent="0.2">
      <c r="A659" s="158"/>
      <c r="D659" s="138"/>
    </row>
    <row r="660" spans="1:4" x14ac:dyDescent="0.2">
      <c r="A660" s="158"/>
      <c r="D660" s="138"/>
    </row>
    <row r="661" spans="1:4" x14ac:dyDescent="0.2">
      <c r="A661" s="158"/>
      <c r="D661" s="138"/>
    </row>
    <row r="662" spans="1:4" x14ac:dyDescent="0.2">
      <c r="A662" s="158"/>
      <c r="D662" s="138"/>
    </row>
    <row r="663" spans="1:4" x14ac:dyDescent="0.2">
      <c r="A663" s="158"/>
      <c r="D663" s="138"/>
    </row>
    <row r="664" spans="1:4" x14ac:dyDescent="0.2">
      <c r="A664" s="158"/>
      <c r="D664" s="138"/>
    </row>
    <row r="665" spans="1:4" x14ac:dyDescent="0.2">
      <c r="A665" s="158"/>
      <c r="D665" s="138"/>
    </row>
    <row r="666" spans="1:4" x14ac:dyDescent="0.2">
      <c r="A666" s="158"/>
      <c r="D666" s="138"/>
    </row>
    <row r="667" spans="1:4" x14ac:dyDescent="0.2">
      <c r="A667" s="158"/>
      <c r="D667" s="138"/>
    </row>
    <row r="668" spans="1:4" x14ac:dyDescent="0.2">
      <c r="A668" s="158"/>
      <c r="D668" s="138"/>
    </row>
    <row r="669" spans="1:4" x14ac:dyDescent="0.2">
      <c r="A669" s="158"/>
      <c r="D669" s="138"/>
    </row>
    <row r="670" spans="1:4" x14ac:dyDescent="0.2">
      <c r="A670" s="158"/>
      <c r="D670" s="138"/>
    </row>
    <row r="671" spans="1:4" x14ac:dyDescent="0.2">
      <c r="A671" s="158"/>
      <c r="D671" s="138"/>
    </row>
    <row r="672" spans="1:4" x14ac:dyDescent="0.2">
      <c r="A672" s="158"/>
      <c r="D672" s="138"/>
    </row>
    <row r="673" spans="1:4" x14ac:dyDescent="0.2">
      <c r="A673" s="158"/>
      <c r="D673" s="138"/>
    </row>
    <row r="674" spans="1:4" x14ac:dyDescent="0.2">
      <c r="A674" s="158"/>
      <c r="D674" s="138"/>
    </row>
    <row r="675" spans="1:4" x14ac:dyDescent="0.2">
      <c r="A675" s="158"/>
      <c r="D675" s="138"/>
    </row>
    <row r="676" spans="1:4" x14ac:dyDescent="0.2">
      <c r="A676" s="158"/>
      <c r="D676" s="138"/>
    </row>
    <row r="677" spans="1:4" x14ac:dyDescent="0.2">
      <c r="A677" s="158"/>
      <c r="D677" s="138"/>
    </row>
    <row r="678" spans="1:4" x14ac:dyDescent="0.2">
      <c r="A678" s="158"/>
      <c r="D678" s="138"/>
    </row>
    <row r="679" spans="1:4" x14ac:dyDescent="0.2">
      <c r="A679" s="158"/>
      <c r="D679" s="138"/>
    </row>
    <row r="680" spans="1:4" x14ac:dyDescent="0.2">
      <c r="A680" s="158"/>
      <c r="D680" s="138"/>
    </row>
    <row r="681" spans="1:4" x14ac:dyDescent="0.2">
      <c r="A681" s="158"/>
      <c r="D681" s="138"/>
    </row>
    <row r="682" spans="1:4" x14ac:dyDescent="0.2">
      <c r="A682" s="158"/>
      <c r="D682" s="138"/>
    </row>
    <row r="683" spans="1:4" x14ac:dyDescent="0.2">
      <c r="A683" s="158"/>
      <c r="D683" s="138"/>
    </row>
    <row r="684" spans="1:4" x14ac:dyDescent="0.2">
      <c r="A684" s="158"/>
      <c r="D684" s="138"/>
    </row>
    <row r="685" spans="1:4" x14ac:dyDescent="0.2">
      <c r="A685" s="158"/>
      <c r="D685" s="138"/>
    </row>
    <row r="686" spans="1:4" x14ac:dyDescent="0.2">
      <c r="A686" s="158"/>
      <c r="D686" s="138"/>
    </row>
    <row r="687" spans="1:4" x14ac:dyDescent="0.2">
      <c r="A687" s="158"/>
      <c r="D687" s="138"/>
    </row>
    <row r="688" spans="1:4" x14ac:dyDescent="0.2">
      <c r="A688" s="158"/>
      <c r="D688" s="138"/>
    </row>
    <row r="689" spans="1:4" x14ac:dyDescent="0.2">
      <c r="A689" s="158"/>
      <c r="D689" s="138"/>
    </row>
    <row r="690" spans="1:4" x14ac:dyDescent="0.2">
      <c r="A690" s="158"/>
      <c r="D690" s="138"/>
    </row>
    <row r="691" spans="1:4" x14ac:dyDescent="0.2">
      <c r="A691" s="158"/>
      <c r="D691" s="138"/>
    </row>
    <row r="692" spans="1:4" x14ac:dyDescent="0.2">
      <c r="A692" s="158"/>
      <c r="D692" s="138"/>
    </row>
    <row r="693" spans="1:4" x14ac:dyDescent="0.2">
      <c r="A693" s="158"/>
      <c r="D693" s="138"/>
    </row>
    <row r="694" spans="1:4" x14ac:dyDescent="0.2">
      <c r="A694" s="158"/>
      <c r="D694" s="138"/>
    </row>
    <row r="695" spans="1:4" x14ac:dyDescent="0.2">
      <c r="A695" s="158"/>
      <c r="D695" s="138"/>
    </row>
    <row r="696" spans="1:4" x14ac:dyDescent="0.2">
      <c r="A696" s="158"/>
      <c r="D696" s="138"/>
    </row>
    <row r="697" spans="1:4" x14ac:dyDescent="0.2">
      <c r="A697" s="158"/>
      <c r="D697" s="138"/>
    </row>
    <row r="698" spans="1:4" x14ac:dyDescent="0.2">
      <c r="A698" s="158"/>
      <c r="D698" s="138"/>
    </row>
    <row r="699" spans="1:4" x14ac:dyDescent="0.2">
      <c r="A699" s="158"/>
      <c r="D699" s="138"/>
    </row>
    <row r="700" spans="1:4" x14ac:dyDescent="0.2">
      <c r="A700" s="158"/>
      <c r="D700" s="138"/>
    </row>
    <row r="701" spans="1:4" x14ac:dyDescent="0.2">
      <c r="A701" s="158"/>
      <c r="D701" s="138"/>
    </row>
    <row r="702" spans="1:4" x14ac:dyDescent="0.2">
      <c r="A702" s="158"/>
      <c r="D702" s="138"/>
    </row>
    <row r="703" spans="1:4" x14ac:dyDescent="0.2">
      <c r="A703" s="158"/>
      <c r="D703" s="138"/>
    </row>
    <row r="704" spans="1:4" x14ac:dyDescent="0.2">
      <c r="A704" s="158"/>
      <c r="D704" s="138"/>
    </row>
    <row r="705" spans="1:4" x14ac:dyDescent="0.2">
      <c r="A705" s="158"/>
      <c r="D705" s="138"/>
    </row>
    <row r="706" spans="1:4" x14ac:dyDescent="0.2">
      <c r="A706" s="158"/>
      <c r="D706" s="138"/>
    </row>
    <row r="707" spans="1:4" x14ac:dyDescent="0.2">
      <c r="A707" s="158"/>
      <c r="D707" s="138"/>
    </row>
    <row r="708" spans="1:4" x14ac:dyDescent="0.2">
      <c r="A708" s="158"/>
      <c r="D708" s="138"/>
    </row>
    <row r="709" spans="1:4" x14ac:dyDescent="0.2">
      <c r="A709" s="158"/>
      <c r="D709" s="138"/>
    </row>
    <row r="710" spans="1:4" x14ac:dyDescent="0.2">
      <c r="A710" s="158"/>
      <c r="D710" s="138"/>
    </row>
    <row r="711" spans="1:4" x14ac:dyDescent="0.2">
      <c r="A711" s="158"/>
      <c r="D711" s="138"/>
    </row>
    <row r="712" spans="1:4" x14ac:dyDescent="0.2">
      <c r="A712" s="158"/>
      <c r="D712" s="138"/>
    </row>
    <row r="713" spans="1:4" x14ac:dyDescent="0.2">
      <c r="A713" s="158"/>
      <c r="D713" s="138"/>
    </row>
    <row r="714" spans="1:4" x14ac:dyDescent="0.2">
      <c r="A714" s="158"/>
      <c r="D714" s="138"/>
    </row>
    <row r="715" spans="1:4" x14ac:dyDescent="0.2">
      <c r="A715" s="158"/>
      <c r="D715" s="138"/>
    </row>
    <row r="716" spans="1:4" x14ac:dyDescent="0.2">
      <c r="A716" s="158"/>
      <c r="D716" s="138"/>
    </row>
    <row r="717" spans="1:4" x14ac:dyDescent="0.2">
      <c r="A717" s="158"/>
      <c r="D717" s="138"/>
    </row>
    <row r="718" spans="1:4" x14ac:dyDescent="0.2">
      <c r="A718" s="158"/>
      <c r="D718" s="138"/>
    </row>
    <row r="719" spans="1:4" x14ac:dyDescent="0.2">
      <c r="A719" s="158"/>
      <c r="D719" s="138"/>
    </row>
    <row r="720" spans="1:4" x14ac:dyDescent="0.2">
      <c r="A720" s="158"/>
      <c r="D720" s="138"/>
    </row>
    <row r="721" spans="1:4" x14ac:dyDescent="0.2">
      <c r="A721" s="158"/>
      <c r="D721" s="138"/>
    </row>
    <row r="722" spans="1:4" x14ac:dyDescent="0.2">
      <c r="A722" s="158"/>
      <c r="D722" s="138"/>
    </row>
    <row r="723" spans="1:4" x14ac:dyDescent="0.2">
      <c r="A723" s="158"/>
      <c r="D723" s="138"/>
    </row>
    <row r="724" spans="1:4" x14ac:dyDescent="0.2">
      <c r="A724" s="158"/>
      <c r="D724" s="138"/>
    </row>
    <row r="725" spans="1:4" x14ac:dyDescent="0.2">
      <c r="A725" s="158"/>
      <c r="D725" s="138"/>
    </row>
    <row r="726" spans="1:4" x14ac:dyDescent="0.2">
      <c r="A726" s="158"/>
      <c r="D726" s="138"/>
    </row>
    <row r="727" spans="1:4" x14ac:dyDescent="0.2">
      <c r="A727" s="158"/>
      <c r="D727" s="138"/>
    </row>
    <row r="728" spans="1:4" x14ac:dyDescent="0.2">
      <c r="A728" s="158"/>
      <c r="D728" s="138"/>
    </row>
    <row r="729" spans="1:4" x14ac:dyDescent="0.2">
      <c r="A729" s="158"/>
      <c r="D729" s="138"/>
    </row>
    <row r="730" spans="1:4" x14ac:dyDescent="0.2">
      <c r="A730" s="158"/>
      <c r="D730" s="138"/>
    </row>
    <row r="731" spans="1:4" x14ac:dyDescent="0.2">
      <c r="A731" s="158"/>
      <c r="D731" s="138"/>
    </row>
    <row r="732" spans="1:4" x14ac:dyDescent="0.2">
      <c r="A732" s="158"/>
      <c r="D732" s="138"/>
    </row>
    <row r="733" spans="1:4" x14ac:dyDescent="0.2">
      <c r="A733" s="158"/>
      <c r="D733" s="138"/>
    </row>
    <row r="734" spans="1:4" x14ac:dyDescent="0.2">
      <c r="A734" s="158"/>
      <c r="D734" s="138"/>
    </row>
    <row r="735" spans="1:4" x14ac:dyDescent="0.2">
      <c r="A735" s="158"/>
      <c r="D735" s="138"/>
    </row>
    <row r="736" spans="1:4" x14ac:dyDescent="0.2">
      <c r="A736" s="158"/>
      <c r="D736" s="138"/>
    </row>
    <row r="737" spans="1:4" x14ac:dyDescent="0.2">
      <c r="A737" s="158"/>
      <c r="D737" s="138"/>
    </row>
    <row r="738" spans="1:4" x14ac:dyDescent="0.2">
      <c r="A738" s="158"/>
      <c r="D738" s="138"/>
    </row>
    <row r="739" spans="1:4" x14ac:dyDescent="0.2">
      <c r="A739" s="158"/>
      <c r="D739" s="138"/>
    </row>
    <row r="740" spans="1:4" x14ac:dyDescent="0.2">
      <c r="A740" s="158"/>
      <c r="D740" s="138"/>
    </row>
    <row r="741" spans="1:4" x14ac:dyDescent="0.2">
      <c r="A741" s="158"/>
      <c r="D741" s="138"/>
    </row>
    <row r="742" spans="1:4" x14ac:dyDescent="0.2">
      <c r="A742" s="158"/>
      <c r="D742" s="138"/>
    </row>
    <row r="743" spans="1:4" x14ac:dyDescent="0.2">
      <c r="A743" s="158"/>
      <c r="D743" s="138"/>
    </row>
    <row r="744" spans="1:4" x14ac:dyDescent="0.2">
      <c r="A744" s="158"/>
      <c r="D744" s="138"/>
    </row>
    <row r="745" spans="1:4" x14ac:dyDescent="0.2">
      <c r="A745" s="158"/>
      <c r="D745" s="138"/>
    </row>
    <row r="746" spans="1:4" x14ac:dyDescent="0.2">
      <c r="A746" s="158"/>
      <c r="D746" s="138"/>
    </row>
    <row r="747" spans="1:4" x14ac:dyDescent="0.2">
      <c r="A747" s="158"/>
      <c r="D747" s="138"/>
    </row>
    <row r="748" spans="1:4" x14ac:dyDescent="0.2">
      <c r="A748" s="158"/>
      <c r="D748" s="138"/>
    </row>
    <row r="749" spans="1:4" x14ac:dyDescent="0.2">
      <c r="A749" s="158"/>
      <c r="D749" s="138"/>
    </row>
    <row r="750" spans="1:4" x14ac:dyDescent="0.2">
      <c r="A750" s="158"/>
      <c r="D750" s="138"/>
    </row>
    <row r="751" spans="1:4" x14ac:dyDescent="0.2">
      <c r="A751" s="158"/>
      <c r="D751" s="138"/>
    </row>
    <row r="752" spans="1:4" x14ac:dyDescent="0.2">
      <c r="A752" s="158"/>
      <c r="D752" s="138"/>
    </row>
    <row r="753" spans="1:4" x14ac:dyDescent="0.2">
      <c r="A753" s="158"/>
      <c r="D753" s="138"/>
    </row>
    <row r="754" spans="1:4" x14ac:dyDescent="0.2">
      <c r="A754" s="158"/>
      <c r="D754" s="138"/>
    </row>
    <row r="755" spans="1:4" x14ac:dyDescent="0.2">
      <c r="A755" s="158"/>
      <c r="D755" s="138"/>
    </row>
    <row r="756" spans="1:4" x14ac:dyDescent="0.2">
      <c r="A756" s="158"/>
      <c r="D756" s="138"/>
    </row>
    <row r="757" spans="1:4" x14ac:dyDescent="0.2">
      <c r="A757" s="158"/>
      <c r="D757" s="138"/>
    </row>
    <row r="758" spans="1:4" x14ac:dyDescent="0.2">
      <c r="A758" s="158"/>
      <c r="D758" s="138"/>
    </row>
    <row r="759" spans="1:4" x14ac:dyDescent="0.2">
      <c r="A759" s="158"/>
      <c r="D759" s="138"/>
    </row>
    <row r="760" spans="1:4" x14ac:dyDescent="0.2">
      <c r="A760" s="158"/>
      <c r="D760" s="138"/>
    </row>
    <row r="761" spans="1:4" x14ac:dyDescent="0.2">
      <c r="A761" s="158"/>
      <c r="D761" s="138"/>
    </row>
    <row r="762" spans="1:4" x14ac:dyDescent="0.2">
      <c r="A762" s="158"/>
      <c r="D762" s="138"/>
    </row>
    <row r="763" spans="1:4" x14ac:dyDescent="0.2">
      <c r="A763" s="158"/>
      <c r="D763" s="138"/>
    </row>
    <row r="764" spans="1:4" x14ac:dyDescent="0.2">
      <c r="A764" s="158"/>
      <c r="D764" s="138"/>
    </row>
    <row r="765" spans="1:4" x14ac:dyDescent="0.2">
      <c r="A765" s="158"/>
      <c r="D765" s="138"/>
    </row>
    <row r="766" spans="1:4" x14ac:dyDescent="0.2">
      <c r="A766" s="158"/>
      <c r="D766" s="138"/>
    </row>
    <row r="767" spans="1:4" x14ac:dyDescent="0.2">
      <c r="A767" s="158"/>
      <c r="D767" s="138"/>
    </row>
    <row r="768" spans="1:4" x14ac:dyDescent="0.2">
      <c r="A768" s="158"/>
      <c r="D768" s="138"/>
    </row>
    <row r="769" spans="1:4" x14ac:dyDescent="0.2">
      <c r="A769" s="158"/>
      <c r="D769" s="138"/>
    </row>
    <row r="770" spans="1:4" x14ac:dyDescent="0.2">
      <c r="A770" s="158"/>
      <c r="D770" s="138"/>
    </row>
    <row r="771" spans="1:4" x14ac:dyDescent="0.2">
      <c r="A771" s="158"/>
      <c r="D771" s="138"/>
    </row>
    <row r="772" spans="1:4" x14ac:dyDescent="0.2">
      <c r="A772" s="158"/>
      <c r="D772" s="138"/>
    </row>
    <row r="773" spans="1:4" x14ac:dyDescent="0.2">
      <c r="A773" s="158"/>
      <c r="D773" s="138"/>
    </row>
    <row r="774" spans="1:4" x14ac:dyDescent="0.2">
      <c r="A774" s="158"/>
      <c r="D774" s="138"/>
    </row>
    <row r="775" spans="1:4" x14ac:dyDescent="0.2">
      <c r="A775" s="158"/>
      <c r="D775" s="138"/>
    </row>
    <row r="776" spans="1:4" x14ac:dyDescent="0.2">
      <c r="A776" s="158"/>
      <c r="D776" s="138"/>
    </row>
    <row r="777" spans="1:4" x14ac:dyDescent="0.2">
      <c r="A777" s="158"/>
      <c r="D777" s="138"/>
    </row>
    <row r="778" spans="1:4" x14ac:dyDescent="0.2">
      <c r="A778" s="158"/>
      <c r="D778" s="138"/>
    </row>
    <row r="779" spans="1:4" x14ac:dyDescent="0.2">
      <c r="A779" s="158"/>
      <c r="D779" s="138"/>
    </row>
    <row r="780" spans="1:4" x14ac:dyDescent="0.2">
      <c r="A780" s="158"/>
      <c r="D780" s="138"/>
    </row>
    <row r="781" spans="1:4" x14ac:dyDescent="0.2">
      <c r="A781" s="158"/>
      <c r="D781" s="138"/>
    </row>
    <row r="782" spans="1:4" x14ac:dyDescent="0.2">
      <c r="A782" s="158"/>
      <c r="D782" s="138"/>
    </row>
    <row r="783" spans="1:4" x14ac:dyDescent="0.2">
      <c r="A783" s="158"/>
      <c r="D783" s="138"/>
    </row>
    <row r="784" spans="1:4" x14ac:dyDescent="0.2">
      <c r="A784" s="158"/>
      <c r="D784" s="138"/>
    </row>
    <row r="785" spans="1:4" x14ac:dyDescent="0.2">
      <c r="A785" s="158"/>
      <c r="D785" s="138"/>
    </row>
    <row r="786" spans="1:4" x14ac:dyDescent="0.2">
      <c r="A786" s="158"/>
      <c r="D786" s="138"/>
    </row>
    <row r="787" spans="1:4" x14ac:dyDescent="0.2">
      <c r="A787" s="158"/>
      <c r="D787" s="138"/>
    </row>
    <row r="788" spans="1:4" x14ac:dyDescent="0.2">
      <c r="A788" s="158"/>
      <c r="D788" s="138"/>
    </row>
    <row r="789" spans="1:4" x14ac:dyDescent="0.2">
      <c r="A789" s="158"/>
      <c r="D789" s="138"/>
    </row>
    <row r="790" spans="1:4" x14ac:dyDescent="0.2">
      <c r="A790" s="158"/>
      <c r="D790" s="138"/>
    </row>
    <row r="791" spans="1:4" x14ac:dyDescent="0.2">
      <c r="A791" s="158"/>
      <c r="D791" s="138"/>
    </row>
    <row r="792" spans="1:4" x14ac:dyDescent="0.2">
      <c r="A792" s="158"/>
      <c r="D792" s="138"/>
    </row>
    <row r="793" spans="1:4" x14ac:dyDescent="0.2">
      <c r="A793" s="158"/>
      <c r="D793" s="138"/>
    </row>
    <row r="794" spans="1:4" x14ac:dyDescent="0.2">
      <c r="A794" s="158"/>
      <c r="D794" s="138"/>
    </row>
    <row r="795" spans="1:4" x14ac:dyDescent="0.2">
      <c r="A795" s="158"/>
      <c r="D795" s="138"/>
    </row>
    <row r="796" spans="1:4" x14ac:dyDescent="0.2">
      <c r="A796" s="158"/>
      <c r="D796" s="138"/>
    </row>
    <row r="797" spans="1:4" x14ac:dyDescent="0.2">
      <c r="A797" s="158"/>
      <c r="D797" s="138"/>
    </row>
    <row r="798" spans="1:4" x14ac:dyDescent="0.2">
      <c r="A798" s="158"/>
      <c r="D798" s="138"/>
    </row>
    <row r="799" spans="1:4" x14ac:dyDescent="0.2">
      <c r="A799" s="158"/>
      <c r="D799" s="138"/>
    </row>
    <row r="800" spans="1:4" x14ac:dyDescent="0.2">
      <c r="A800" s="158"/>
      <c r="D800" s="138"/>
    </row>
    <row r="801" spans="1:4" x14ac:dyDescent="0.2">
      <c r="A801" s="158"/>
      <c r="D801" s="138"/>
    </row>
    <row r="802" spans="1:4" x14ac:dyDescent="0.2">
      <c r="A802" s="158"/>
      <c r="D802" s="138"/>
    </row>
    <row r="803" spans="1:4" x14ac:dyDescent="0.2">
      <c r="A803" s="158"/>
      <c r="D803" s="138"/>
    </row>
    <row r="804" spans="1:4" x14ac:dyDescent="0.2">
      <c r="A804" s="158"/>
      <c r="D804" s="138"/>
    </row>
    <row r="805" spans="1:4" x14ac:dyDescent="0.2">
      <c r="A805" s="158"/>
      <c r="D805" s="138"/>
    </row>
    <row r="806" spans="1:4" x14ac:dyDescent="0.2">
      <c r="A806" s="158"/>
      <c r="D806" s="138"/>
    </row>
    <row r="807" spans="1:4" x14ac:dyDescent="0.2">
      <c r="A807" s="158"/>
      <c r="D807" s="138"/>
    </row>
    <row r="808" spans="1:4" x14ac:dyDescent="0.2">
      <c r="A808" s="158"/>
      <c r="D808" s="138"/>
    </row>
    <row r="809" spans="1:4" x14ac:dyDescent="0.2">
      <c r="A809" s="158"/>
      <c r="D809" s="138"/>
    </row>
    <row r="810" spans="1:4" x14ac:dyDescent="0.2">
      <c r="A810" s="158"/>
      <c r="D810" s="138"/>
    </row>
    <row r="811" spans="1:4" x14ac:dyDescent="0.2">
      <c r="A811" s="158"/>
      <c r="D811" s="138"/>
    </row>
    <row r="812" spans="1:4" x14ac:dyDescent="0.2">
      <c r="A812" s="158"/>
      <c r="D812" s="138"/>
    </row>
    <row r="813" spans="1:4" x14ac:dyDescent="0.2">
      <c r="A813" s="158"/>
      <c r="D813" s="138"/>
    </row>
    <row r="814" spans="1:4" x14ac:dyDescent="0.2">
      <c r="A814" s="158"/>
      <c r="D814" s="138"/>
    </row>
    <row r="815" spans="1:4" x14ac:dyDescent="0.2">
      <c r="A815" s="158"/>
      <c r="D815" s="138"/>
    </row>
    <row r="816" spans="1:4" x14ac:dyDescent="0.2">
      <c r="A816" s="158"/>
      <c r="D816" s="138"/>
    </row>
    <row r="817" spans="1:4" x14ac:dyDescent="0.2">
      <c r="A817" s="158"/>
      <c r="D817" s="138"/>
    </row>
    <row r="818" spans="1:4" x14ac:dyDescent="0.2">
      <c r="A818" s="158"/>
      <c r="D818" s="138"/>
    </row>
    <row r="819" spans="1:4" x14ac:dyDescent="0.2">
      <c r="A819" s="158"/>
      <c r="D819" s="138"/>
    </row>
    <row r="820" spans="1:4" x14ac:dyDescent="0.2">
      <c r="A820" s="158"/>
      <c r="D820" s="138"/>
    </row>
    <row r="821" spans="1:4" x14ac:dyDescent="0.2">
      <c r="A821" s="158"/>
      <c r="D821" s="138"/>
    </row>
    <row r="822" spans="1:4" x14ac:dyDescent="0.2">
      <c r="A822" s="158"/>
      <c r="D822" s="138"/>
    </row>
    <row r="823" spans="1:4" x14ac:dyDescent="0.2">
      <c r="A823" s="158"/>
      <c r="D823" s="138"/>
    </row>
    <row r="824" spans="1:4" x14ac:dyDescent="0.2">
      <c r="A824" s="158"/>
      <c r="D824" s="138"/>
    </row>
    <row r="825" spans="1:4" x14ac:dyDescent="0.2">
      <c r="A825" s="158"/>
      <c r="D825" s="138"/>
    </row>
    <row r="826" spans="1:4" x14ac:dyDescent="0.2">
      <c r="A826" s="158"/>
      <c r="D826" s="138"/>
    </row>
    <row r="827" spans="1:4" x14ac:dyDescent="0.2">
      <c r="A827" s="158"/>
      <c r="D827" s="138"/>
    </row>
    <row r="828" spans="1:4" x14ac:dyDescent="0.2">
      <c r="A828" s="158"/>
      <c r="D828" s="138"/>
    </row>
    <row r="829" spans="1:4" x14ac:dyDescent="0.2">
      <c r="A829" s="158"/>
      <c r="D829" s="138"/>
    </row>
    <row r="830" spans="1:4" x14ac:dyDescent="0.2">
      <c r="A830" s="158"/>
      <c r="D830" s="138"/>
    </row>
    <row r="831" spans="1:4" x14ac:dyDescent="0.2">
      <c r="A831" s="158"/>
      <c r="D831" s="138"/>
    </row>
    <row r="832" spans="1:4" x14ac:dyDescent="0.2">
      <c r="A832" s="158"/>
      <c r="D832" s="138"/>
    </row>
    <row r="833" spans="1:4" x14ac:dyDescent="0.2">
      <c r="A833" s="158"/>
      <c r="D833" s="138"/>
    </row>
    <row r="834" spans="1:4" x14ac:dyDescent="0.2">
      <c r="A834" s="158"/>
      <c r="D834" s="138"/>
    </row>
    <row r="835" spans="1:4" x14ac:dyDescent="0.2">
      <c r="A835" s="158"/>
      <c r="D835" s="138"/>
    </row>
    <row r="836" spans="1:4" x14ac:dyDescent="0.2">
      <c r="A836" s="158"/>
      <c r="D836" s="138"/>
    </row>
    <row r="837" spans="1:4" x14ac:dyDescent="0.2">
      <c r="A837" s="158"/>
      <c r="D837" s="138"/>
    </row>
    <row r="838" spans="1:4" x14ac:dyDescent="0.2">
      <c r="A838" s="158"/>
      <c r="D838" s="138"/>
    </row>
    <row r="839" spans="1:4" x14ac:dyDescent="0.2">
      <c r="A839" s="158"/>
      <c r="D839" s="138"/>
    </row>
    <row r="840" spans="1:4" x14ac:dyDescent="0.2">
      <c r="A840" s="158"/>
      <c r="D840" s="138"/>
    </row>
    <row r="841" spans="1:4" x14ac:dyDescent="0.2">
      <c r="A841" s="158"/>
      <c r="D841" s="138"/>
    </row>
    <row r="842" spans="1:4" x14ac:dyDescent="0.2">
      <c r="A842" s="158"/>
      <c r="D842" s="138"/>
    </row>
    <row r="843" spans="1:4" x14ac:dyDescent="0.2">
      <c r="A843" s="158"/>
      <c r="D843" s="138"/>
    </row>
    <row r="844" spans="1:4" x14ac:dyDescent="0.2">
      <c r="A844" s="158"/>
      <c r="D844" s="138"/>
    </row>
    <row r="845" spans="1:4" x14ac:dyDescent="0.2">
      <c r="A845" s="158"/>
      <c r="D845" s="138"/>
    </row>
    <row r="846" spans="1:4" x14ac:dyDescent="0.2">
      <c r="A846" s="158"/>
      <c r="D846" s="138"/>
    </row>
    <row r="847" spans="1:4" x14ac:dyDescent="0.2">
      <c r="A847" s="158"/>
      <c r="D847" s="138"/>
    </row>
    <row r="848" spans="1:4" x14ac:dyDescent="0.2">
      <c r="A848" s="158"/>
      <c r="D848" s="138"/>
    </row>
    <row r="849" spans="1:4" x14ac:dyDescent="0.2">
      <c r="A849" s="158"/>
      <c r="D849" s="138"/>
    </row>
    <row r="850" spans="1:4" x14ac:dyDescent="0.2">
      <c r="A850" s="158"/>
      <c r="D850" s="138"/>
    </row>
    <row r="851" spans="1:4" x14ac:dyDescent="0.2">
      <c r="A851" s="158"/>
      <c r="D851" s="138"/>
    </row>
    <row r="852" spans="1:4" x14ac:dyDescent="0.2">
      <c r="A852" s="158"/>
      <c r="D852" s="138"/>
    </row>
    <row r="853" spans="1:4" x14ac:dyDescent="0.2">
      <c r="A853" s="158"/>
      <c r="D853" s="138"/>
    </row>
    <row r="854" spans="1:4" x14ac:dyDescent="0.2">
      <c r="A854" s="158"/>
      <c r="D854" s="138"/>
    </row>
    <row r="855" spans="1:4" x14ac:dyDescent="0.2">
      <c r="A855" s="158"/>
      <c r="D855" s="138"/>
    </row>
    <row r="856" spans="1:4" x14ac:dyDescent="0.2">
      <c r="A856" s="158"/>
      <c r="D856" s="138"/>
    </row>
    <row r="857" spans="1:4" x14ac:dyDescent="0.2">
      <c r="A857" s="158"/>
      <c r="D857" s="138"/>
    </row>
    <row r="858" spans="1:4" x14ac:dyDescent="0.2">
      <c r="A858" s="158"/>
      <c r="D858" s="138"/>
    </row>
    <row r="859" spans="1:4" x14ac:dyDescent="0.2">
      <c r="A859" s="158"/>
      <c r="D859" s="138"/>
    </row>
    <row r="860" spans="1:4" x14ac:dyDescent="0.2">
      <c r="A860" s="158"/>
      <c r="D860" s="138"/>
    </row>
    <row r="861" spans="1:4" x14ac:dyDescent="0.2">
      <c r="A861" s="158"/>
      <c r="D861" s="138"/>
    </row>
    <row r="862" spans="1:4" x14ac:dyDescent="0.2">
      <c r="A862" s="158"/>
      <c r="D862" s="138"/>
    </row>
    <row r="863" spans="1:4" x14ac:dyDescent="0.2">
      <c r="A863" s="158"/>
      <c r="D863" s="138"/>
    </row>
    <row r="864" spans="1:4" x14ac:dyDescent="0.2">
      <c r="A864" s="158"/>
      <c r="D864" s="138"/>
    </row>
    <row r="865" spans="1:4" x14ac:dyDescent="0.2">
      <c r="A865" s="158"/>
      <c r="D865" s="138"/>
    </row>
    <row r="866" spans="1:4" x14ac:dyDescent="0.2">
      <c r="A866" s="158"/>
      <c r="D866" s="138"/>
    </row>
    <row r="867" spans="1:4" x14ac:dyDescent="0.2">
      <c r="A867" s="158"/>
      <c r="D867" s="138"/>
    </row>
    <row r="868" spans="1:4" x14ac:dyDescent="0.2">
      <c r="A868" s="158"/>
      <c r="D868" s="138"/>
    </row>
    <row r="869" spans="1:4" x14ac:dyDescent="0.2">
      <c r="A869" s="158"/>
      <c r="D869" s="138"/>
    </row>
    <row r="870" spans="1:4" x14ac:dyDescent="0.2">
      <c r="A870" s="158"/>
      <c r="D870" s="138"/>
    </row>
    <row r="871" spans="1:4" x14ac:dyDescent="0.2">
      <c r="A871" s="158"/>
      <c r="D871" s="138"/>
    </row>
    <row r="872" spans="1:4" x14ac:dyDescent="0.2">
      <c r="A872" s="158"/>
      <c r="D872" s="138"/>
    </row>
    <row r="873" spans="1:4" x14ac:dyDescent="0.2">
      <c r="A873" s="158"/>
      <c r="D873" s="138"/>
    </row>
    <row r="874" spans="1:4" x14ac:dyDescent="0.2">
      <c r="A874" s="158"/>
      <c r="D874" s="138"/>
    </row>
    <row r="875" spans="1:4" x14ac:dyDescent="0.2">
      <c r="A875" s="158"/>
      <c r="D875" s="138"/>
    </row>
    <row r="876" spans="1:4" x14ac:dyDescent="0.2">
      <c r="A876" s="158"/>
      <c r="D876" s="138"/>
    </row>
    <row r="877" spans="1:4" x14ac:dyDescent="0.2">
      <c r="A877" s="158"/>
      <c r="D877" s="138"/>
    </row>
    <row r="878" spans="1:4" x14ac:dyDescent="0.2">
      <c r="A878" s="158"/>
      <c r="D878" s="138"/>
    </row>
    <row r="879" spans="1:4" x14ac:dyDescent="0.2">
      <c r="A879" s="158"/>
      <c r="D879" s="138"/>
    </row>
    <row r="880" spans="1:4" x14ac:dyDescent="0.2">
      <c r="A880" s="158"/>
      <c r="D880" s="138"/>
    </row>
    <row r="881" spans="1:4" x14ac:dyDescent="0.2">
      <c r="A881" s="158"/>
      <c r="D881" s="138"/>
    </row>
    <row r="882" spans="1:4" x14ac:dyDescent="0.2">
      <c r="A882" s="158"/>
      <c r="D882" s="138"/>
    </row>
    <row r="883" spans="1:4" x14ac:dyDescent="0.2">
      <c r="A883" s="158"/>
      <c r="D883" s="138"/>
    </row>
    <row r="884" spans="1:4" x14ac:dyDescent="0.2">
      <c r="A884" s="158"/>
      <c r="D884" s="138"/>
    </row>
    <row r="885" spans="1:4" x14ac:dyDescent="0.2">
      <c r="A885" s="158"/>
      <c r="D885" s="138"/>
    </row>
    <row r="886" spans="1:4" x14ac:dyDescent="0.2">
      <c r="A886" s="158"/>
      <c r="D886" s="138"/>
    </row>
    <row r="887" spans="1:4" x14ac:dyDescent="0.2">
      <c r="A887" s="158"/>
      <c r="D887" s="138"/>
    </row>
    <row r="888" spans="1:4" x14ac:dyDescent="0.2">
      <c r="A888" s="158"/>
      <c r="D888" s="138"/>
    </row>
    <row r="889" spans="1:4" x14ac:dyDescent="0.2">
      <c r="A889" s="158"/>
      <c r="D889" s="138"/>
    </row>
    <row r="890" spans="1:4" x14ac:dyDescent="0.2">
      <c r="A890" s="158"/>
      <c r="D890" s="138"/>
    </row>
    <row r="891" spans="1:4" x14ac:dyDescent="0.2">
      <c r="A891" s="158"/>
      <c r="D891" s="138"/>
    </row>
    <row r="892" spans="1:4" x14ac:dyDescent="0.2">
      <c r="A892" s="158"/>
      <c r="D892" s="138"/>
    </row>
    <row r="893" spans="1:4" x14ac:dyDescent="0.2">
      <c r="A893" s="158"/>
      <c r="D893" s="138"/>
    </row>
    <row r="894" spans="1:4" x14ac:dyDescent="0.2">
      <c r="A894" s="158"/>
      <c r="D894" s="138"/>
    </row>
    <row r="895" spans="1:4" x14ac:dyDescent="0.2">
      <c r="A895" s="158"/>
      <c r="D895" s="138"/>
    </row>
    <row r="896" spans="1:4" x14ac:dyDescent="0.2">
      <c r="A896" s="158"/>
      <c r="D896" s="138"/>
    </row>
    <row r="897" spans="1:4" x14ac:dyDescent="0.2">
      <c r="A897" s="158"/>
      <c r="D897" s="138"/>
    </row>
    <row r="898" spans="1:4" x14ac:dyDescent="0.2">
      <c r="A898" s="158"/>
      <c r="D898" s="138"/>
    </row>
    <row r="899" spans="1:4" x14ac:dyDescent="0.2">
      <c r="A899" s="158"/>
      <c r="D899" s="138"/>
    </row>
    <row r="900" spans="1:4" x14ac:dyDescent="0.2">
      <c r="A900" s="158"/>
      <c r="D900" s="138"/>
    </row>
    <row r="901" spans="1:4" x14ac:dyDescent="0.2">
      <c r="A901" s="158"/>
      <c r="D901" s="138"/>
    </row>
    <row r="902" spans="1:4" x14ac:dyDescent="0.2">
      <c r="A902" s="158"/>
      <c r="D902" s="138"/>
    </row>
    <row r="903" spans="1:4" x14ac:dyDescent="0.2">
      <c r="A903" s="158"/>
      <c r="D903" s="138"/>
    </row>
    <row r="904" spans="1:4" x14ac:dyDescent="0.2">
      <c r="A904" s="158"/>
      <c r="D904" s="138"/>
    </row>
    <row r="905" spans="1:4" x14ac:dyDescent="0.2">
      <c r="A905" s="158"/>
      <c r="D905" s="138"/>
    </row>
    <row r="906" spans="1:4" x14ac:dyDescent="0.2">
      <c r="A906" s="158"/>
      <c r="D906" s="138"/>
    </row>
    <row r="907" spans="1:4" x14ac:dyDescent="0.2">
      <c r="A907" s="158"/>
      <c r="D907" s="138"/>
    </row>
    <row r="908" spans="1:4" x14ac:dyDescent="0.2">
      <c r="A908" s="158"/>
      <c r="D908" s="138"/>
    </row>
    <row r="909" spans="1:4" x14ac:dyDescent="0.2">
      <c r="A909" s="158"/>
      <c r="D909" s="138"/>
    </row>
    <row r="910" spans="1:4" x14ac:dyDescent="0.2">
      <c r="A910" s="158"/>
      <c r="D910" s="138"/>
    </row>
    <row r="911" spans="1:4" x14ac:dyDescent="0.2">
      <c r="A911" s="158"/>
      <c r="D911" s="138"/>
    </row>
    <row r="912" spans="1:4" x14ac:dyDescent="0.2">
      <c r="A912" s="158"/>
      <c r="D912" s="138"/>
    </row>
    <row r="913" spans="1:4" x14ac:dyDescent="0.2">
      <c r="A913" s="158"/>
      <c r="D913" s="138"/>
    </row>
    <row r="914" spans="1:4" x14ac:dyDescent="0.2">
      <c r="A914" s="158"/>
      <c r="D914" s="138"/>
    </row>
    <row r="915" spans="1:4" x14ac:dyDescent="0.2">
      <c r="A915" s="158"/>
      <c r="D915" s="138"/>
    </row>
    <row r="916" spans="1:4" x14ac:dyDescent="0.2">
      <c r="A916" s="158"/>
      <c r="D916" s="138"/>
    </row>
    <row r="917" spans="1:4" x14ac:dyDescent="0.2">
      <c r="A917" s="158"/>
      <c r="D917" s="138"/>
    </row>
    <row r="918" spans="1:4" x14ac:dyDescent="0.2">
      <c r="A918" s="158"/>
      <c r="D918" s="138"/>
    </row>
    <row r="919" spans="1:4" x14ac:dyDescent="0.2">
      <c r="A919" s="158"/>
      <c r="D919" s="138"/>
    </row>
    <row r="920" spans="1:4" x14ac:dyDescent="0.2">
      <c r="A920" s="158"/>
      <c r="D920" s="138"/>
    </row>
    <row r="921" spans="1:4" x14ac:dyDescent="0.2">
      <c r="A921" s="158"/>
      <c r="D921" s="138"/>
    </row>
    <row r="922" spans="1:4" x14ac:dyDescent="0.2">
      <c r="A922" s="158"/>
      <c r="D922" s="138"/>
    </row>
    <row r="923" spans="1:4" x14ac:dyDescent="0.2">
      <c r="A923" s="158"/>
      <c r="D923" s="138"/>
    </row>
    <row r="924" spans="1:4" x14ac:dyDescent="0.2">
      <c r="A924" s="158"/>
      <c r="D924" s="138"/>
    </row>
    <row r="925" spans="1:4" x14ac:dyDescent="0.2">
      <c r="A925" s="158"/>
      <c r="D925" s="138"/>
    </row>
    <row r="926" spans="1:4" x14ac:dyDescent="0.2">
      <c r="A926" s="158"/>
      <c r="D926" s="138"/>
    </row>
    <row r="927" spans="1:4" x14ac:dyDescent="0.2">
      <c r="A927" s="158"/>
      <c r="D927" s="138"/>
    </row>
    <row r="928" spans="1:4" x14ac:dyDescent="0.2">
      <c r="A928" s="158"/>
      <c r="D928" s="138"/>
    </row>
    <row r="929" spans="1:4" x14ac:dyDescent="0.2">
      <c r="A929" s="158"/>
      <c r="D929" s="138"/>
    </row>
    <row r="930" spans="1:4" x14ac:dyDescent="0.2">
      <c r="A930" s="158"/>
      <c r="D930" s="138"/>
    </row>
    <row r="931" spans="1:4" x14ac:dyDescent="0.2">
      <c r="A931" s="158"/>
      <c r="D931" s="138"/>
    </row>
    <row r="932" spans="1:4" x14ac:dyDescent="0.2">
      <c r="A932" s="158"/>
      <c r="D932" s="138"/>
    </row>
    <row r="933" spans="1:4" x14ac:dyDescent="0.2">
      <c r="A933" s="158"/>
      <c r="D933" s="138"/>
    </row>
    <row r="934" spans="1:4" x14ac:dyDescent="0.2">
      <c r="A934" s="158"/>
      <c r="D934" s="138"/>
    </row>
    <row r="935" spans="1:4" x14ac:dyDescent="0.2">
      <c r="A935" s="158"/>
      <c r="D935" s="138"/>
    </row>
    <row r="936" spans="1:4" x14ac:dyDescent="0.2">
      <c r="A936" s="158"/>
      <c r="D936" s="138"/>
    </row>
    <row r="937" spans="1:4" x14ac:dyDescent="0.2">
      <c r="A937" s="158"/>
      <c r="D937" s="138"/>
    </row>
    <row r="938" spans="1:4" x14ac:dyDescent="0.2">
      <c r="A938" s="158"/>
      <c r="D938" s="138"/>
    </row>
    <row r="939" spans="1:4" x14ac:dyDescent="0.2">
      <c r="A939" s="158"/>
      <c r="D939" s="138"/>
    </row>
    <row r="940" spans="1:4" x14ac:dyDescent="0.2">
      <c r="A940" s="158"/>
      <c r="D940" s="138"/>
    </row>
    <row r="941" spans="1:4" x14ac:dyDescent="0.2">
      <c r="A941" s="158"/>
      <c r="D941" s="138"/>
    </row>
    <row r="942" spans="1:4" x14ac:dyDescent="0.2">
      <c r="A942" s="158"/>
      <c r="D942" s="138"/>
    </row>
    <row r="943" spans="1:4" x14ac:dyDescent="0.2">
      <c r="A943" s="158"/>
      <c r="D943" s="138"/>
    </row>
    <row r="944" spans="1:4" x14ac:dyDescent="0.2">
      <c r="A944" s="158"/>
      <c r="D944" s="138"/>
    </row>
    <row r="945" spans="1:4" x14ac:dyDescent="0.2">
      <c r="A945" s="158"/>
      <c r="D945" s="138"/>
    </row>
    <row r="946" spans="1:4" x14ac:dyDescent="0.2">
      <c r="A946" s="158"/>
      <c r="D946" s="138"/>
    </row>
    <row r="947" spans="1:4" x14ac:dyDescent="0.2">
      <c r="A947" s="158"/>
      <c r="D947" s="138"/>
    </row>
    <row r="948" spans="1:4" x14ac:dyDescent="0.2">
      <c r="A948" s="158"/>
      <c r="D948" s="138"/>
    </row>
    <row r="949" spans="1:4" x14ac:dyDescent="0.2">
      <c r="A949" s="158"/>
      <c r="D949" s="138"/>
    </row>
    <row r="950" spans="1:4" x14ac:dyDescent="0.2">
      <c r="A950" s="158"/>
      <c r="D950" s="138"/>
    </row>
    <row r="951" spans="1:4" x14ac:dyDescent="0.2">
      <c r="A951" s="158"/>
      <c r="D951" s="138"/>
    </row>
    <row r="952" spans="1:4" x14ac:dyDescent="0.2">
      <c r="A952" s="158"/>
      <c r="D952" s="138"/>
    </row>
    <row r="953" spans="1:4" x14ac:dyDescent="0.2">
      <c r="A953" s="158"/>
      <c r="D953" s="138"/>
    </row>
    <row r="954" spans="1:4" x14ac:dyDescent="0.2">
      <c r="A954" s="158"/>
      <c r="D954" s="138"/>
    </row>
    <row r="955" spans="1:4" x14ac:dyDescent="0.2">
      <c r="A955" s="158"/>
      <c r="D955" s="138"/>
    </row>
    <row r="956" spans="1:4" x14ac:dyDescent="0.2">
      <c r="A956" s="158"/>
      <c r="D956" s="138"/>
    </row>
    <row r="957" spans="1:4" x14ac:dyDescent="0.2">
      <c r="A957" s="158"/>
      <c r="D957" s="138"/>
    </row>
    <row r="958" spans="1:4" x14ac:dyDescent="0.2">
      <c r="A958" s="158"/>
      <c r="D958" s="138"/>
    </row>
    <row r="959" spans="1:4" x14ac:dyDescent="0.2">
      <c r="A959" s="158"/>
      <c r="D959" s="138"/>
    </row>
    <row r="960" spans="1:4" x14ac:dyDescent="0.2">
      <c r="A960" s="158"/>
      <c r="D960" s="138"/>
    </row>
    <row r="961" spans="1:4" x14ac:dyDescent="0.2">
      <c r="A961" s="158"/>
      <c r="D961" s="138"/>
    </row>
    <row r="962" spans="1:4" x14ac:dyDescent="0.2">
      <c r="A962" s="158"/>
      <c r="D962" s="138"/>
    </row>
    <row r="963" spans="1:4" x14ac:dyDescent="0.2">
      <c r="A963" s="158"/>
      <c r="D963" s="138"/>
    </row>
    <row r="964" spans="1:4" x14ac:dyDescent="0.2">
      <c r="A964" s="158"/>
      <c r="D964" s="138"/>
    </row>
    <row r="965" spans="1:4" x14ac:dyDescent="0.2">
      <c r="A965" s="158"/>
      <c r="D965" s="138"/>
    </row>
    <row r="966" spans="1:4" x14ac:dyDescent="0.2">
      <c r="A966" s="158"/>
      <c r="D966" s="138"/>
    </row>
    <row r="967" spans="1:4" x14ac:dyDescent="0.2">
      <c r="A967" s="158"/>
      <c r="D967" s="138"/>
    </row>
    <row r="968" spans="1:4" x14ac:dyDescent="0.2">
      <c r="A968" s="158"/>
      <c r="D968" s="138"/>
    </row>
    <row r="969" spans="1:4" x14ac:dyDescent="0.2">
      <c r="A969" s="158"/>
      <c r="D969" s="138"/>
    </row>
    <row r="970" spans="1:4" x14ac:dyDescent="0.2">
      <c r="A970" s="158"/>
      <c r="D970" s="138"/>
    </row>
    <row r="971" spans="1:4" x14ac:dyDescent="0.2">
      <c r="A971" s="158"/>
      <c r="D971" s="138"/>
    </row>
    <row r="972" spans="1:4" x14ac:dyDescent="0.2">
      <c r="A972" s="158"/>
      <c r="D972" s="138"/>
    </row>
    <row r="973" spans="1:4" x14ac:dyDescent="0.2">
      <c r="A973" s="158"/>
      <c r="D973" s="138"/>
    </row>
    <row r="974" spans="1:4" x14ac:dyDescent="0.2">
      <c r="A974" s="158"/>
      <c r="D974" s="138"/>
    </row>
    <row r="975" spans="1:4" x14ac:dyDescent="0.2">
      <c r="A975" s="158"/>
      <c r="D975" s="138"/>
    </row>
    <row r="976" spans="1:4" x14ac:dyDescent="0.2">
      <c r="A976" s="158"/>
      <c r="D976" s="138"/>
    </row>
    <row r="977" spans="1:4" x14ac:dyDescent="0.2">
      <c r="A977" s="158"/>
      <c r="D977" s="138"/>
    </row>
    <row r="978" spans="1:4" x14ac:dyDescent="0.2">
      <c r="A978" s="158"/>
      <c r="D978" s="138"/>
    </row>
    <row r="979" spans="1:4" x14ac:dyDescent="0.2">
      <c r="A979" s="158"/>
      <c r="D979" s="138"/>
    </row>
    <row r="980" spans="1:4" x14ac:dyDescent="0.2">
      <c r="A980" s="158"/>
      <c r="D980" s="138"/>
    </row>
    <row r="981" spans="1:4" x14ac:dyDescent="0.2">
      <c r="A981" s="158"/>
      <c r="D981" s="138"/>
    </row>
    <row r="982" spans="1:4" x14ac:dyDescent="0.2">
      <c r="A982" s="158"/>
      <c r="D982" s="138"/>
    </row>
    <row r="983" spans="1:4" x14ac:dyDescent="0.2">
      <c r="A983" s="158"/>
      <c r="D983" s="138"/>
    </row>
    <row r="984" spans="1:4" x14ac:dyDescent="0.2">
      <c r="A984" s="158"/>
      <c r="D984" s="138"/>
    </row>
    <row r="985" spans="1:4" x14ac:dyDescent="0.2">
      <c r="A985" s="158"/>
      <c r="D985" s="138"/>
    </row>
    <row r="986" spans="1:4" x14ac:dyDescent="0.2">
      <c r="A986" s="158"/>
      <c r="D986" s="138"/>
    </row>
    <row r="987" spans="1:4" x14ac:dyDescent="0.2">
      <c r="A987" s="158"/>
      <c r="D987" s="138"/>
    </row>
    <row r="988" spans="1:4" x14ac:dyDescent="0.2">
      <c r="A988" s="158"/>
      <c r="D988" s="138"/>
    </row>
    <row r="989" spans="1:4" x14ac:dyDescent="0.2">
      <c r="A989" s="158"/>
      <c r="D989" s="138"/>
    </row>
    <row r="990" spans="1:4" x14ac:dyDescent="0.2">
      <c r="A990" s="158"/>
      <c r="D990" s="138"/>
    </row>
    <row r="991" spans="1:4" x14ac:dyDescent="0.2">
      <c r="A991" s="158"/>
      <c r="D991" s="138"/>
    </row>
    <row r="992" spans="1:4" x14ac:dyDescent="0.2">
      <c r="A992" s="158"/>
      <c r="D992" s="138"/>
    </row>
    <row r="993" spans="1:4" x14ac:dyDescent="0.2">
      <c r="A993" s="158"/>
      <c r="D993" s="138"/>
    </row>
    <row r="994" spans="1:4" x14ac:dyDescent="0.2">
      <c r="A994" s="158"/>
      <c r="D994" s="138"/>
    </row>
    <row r="995" spans="1:4" x14ac:dyDescent="0.2">
      <c r="A995" s="158"/>
      <c r="D995" s="138"/>
    </row>
    <row r="996" spans="1:4" x14ac:dyDescent="0.2">
      <c r="A996" s="158"/>
      <c r="D996" s="138"/>
    </row>
    <row r="997" spans="1:4" x14ac:dyDescent="0.2">
      <c r="A997" s="158"/>
      <c r="D997" s="138"/>
    </row>
    <row r="998" spans="1:4" x14ac:dyDescent="0.2">
      <c r="A998" s="158"/>
      <c r="D998" s="138"/>
    </row>
    <row r="999" spans="1:4" x14ac:dyDescent="0.2">
      <c r="A999" s="158"/>
      <c r="D999" s="138"/>
    </row>
    <row r="1000" spans="1:4" x14ac:dyDescent="0.2">
      <c r="A1000" s="158"/>
      <c r="D1000" s="138"/>
    </row>
    <row r="1001" spans="1:4" x14ac:dyDescent="0.2">
      <c r="A1001" s="158"/>
      <c r="D1001" s="138"/>
    </row>
    <row r="1002" spans="1:4" x14ac:dyDescent="0.2">
      <c r="A1002" s="158"/>
      <c r="D1002" s="138"/>
    </row>
    <row r="1003" spans="1:4" x14ac:dyDescent="0.2">
      <c r="A1003" s="158"/>
      <c r="D1003" s="138"/>
    </row>
    <row r="1004" spans="1:4" x14ac:dyDescent="0.2">
      <c r="A1004" s="158"/>
      <c r="D1004" s="138"/>
    </row>
    <row r="1005" spans="1:4" x14ac:dyDescent="0.2">
      <c r="A1005" s="158"/>
      <c r="D1005" s="138"/>
    </row>
    <row r="1006" spans="1:4" x14ac:dyDescent="0.2">
      <c r="A1006" s="158"/>
      <c r="D1006" s="138"/>
    </row>
    <row r="1007" spans="1:4" x14ac:dyDescent="0.2">
      <c r="A1007" s="158"/>
      <c r="D1007" s="138"/>
    </row>
    <row r="1008" spans="1:4" x14ac:dyDescent="0.2">
      <c r="A1008" s="158"/>
      <c r="D1008" s="138"/>
    </row>
    <row r="1009" spans="1:4" x14ac:dyDescent="0.2">
      <c r="A1009" s="158"/>
      <c r="D1009" s="138"/>
    </row>
    <row r="1010" spans="1:4" x14ac:dyDescent="0.2">
      <c r="A1010" s="158"/>
      <c r="D1010" s="138"/>
    </row>
    <row r="1011" spans="1:4" x14ac:dyDescent="0.2">
      <c r="A1011" s="158"/>
      <c r="D1011" s="138"/>
    </row>
    <row r="1012" spans="1:4" x14ac:dyDescent="0.2">
      <c r="A1012" s="158"/>
      <c r="D1012" s="138"/>
    </row>
    <row r="1013" spans="1:4" x14ac:dyDescent="0.2">
      <c r="A1013" s="158"/>
      <c r="D1013" s="138"/>
    </row>
    <row r="1014" spans="1:4" x14ac:dyDescent="0.2">
      <c r="A1014" s="158"/>
      <c r="D1014" s="138"/>
    </row>
    <row r="1015" spans="1:4" x14ac:dyDescent="0.2">
      <c r="A1015" s="158"/>
      <c r="D1015" s="138"/>
    </row>
    <row r="1016" spans="1:4" x14ac:dyDescent="0.2">
      <c r="A1016" s="158"/>
      <c r="D1016" s="138"/>
    </row>
    <row r="1017" spans="1:4" x14ac:dyDescent="0.2">
      <c r="A1017" s="158"/>
      <c r="D1017" s="138"/>
    </row>
    <row r="1018" spans="1:4" x14ac:dyDescent="0.2">
      <c r="A1018" s="158"/>
      <c r="D1018" s="138"/>
    </row>
    <row r="1019" spans="1:4" x14ac:dyDescent="0.2">
      <c r="A1019" s="158"/>
      <c r="D1019" s="138"/>
    </row>
    <row r="1020" spans="1:4" x14ac:dyDescent="0.2">
      <c r="A1020" s="158"/>
      <c r="D1020" s="138"/>
    </row>
    <row r="1021" spans="1:4" x14ac:dyDescent="0.2">
      <c r="A1021" s="158"/>
      <c r="D1021" s="138"/>
    </row>
    <row r="1022" spans="1:4" x14ac:dyDescent="0.2">
      <c r="A1022" s="158"/>
      <c r="D1022" s="138"/>
    </row>
    <row r="1023" spans="1:4" x14ac:dyDescent="0.2">
      <c r="A1023" s="158"/>
      <c r="D1023" s="138"/>
    </row>
    <row r="1024" spans="1:4" x14ac:dyDescent="0.2">
      <c r="A1024" s="158"/>
      <c r="D1024" s="138"/>
    </row>
    <row r="1025" spans="1:4" x14ac:dyDescent="0.2">
      <c r="A1025" s="158"/>
      <c r="D1025" s="138"/>
    </row>
    <row r="1026" spans="1:4" x14ac:dyDescent="0.2">
      <c r="A1026" s="158"/>
      <c r="D1026" s="138"/>
    </row>
    <row r="1027" spans="1:4" x14ac:dyDescent="0.2">
      <c r="A1027" s="158"/>
      <c r="D1027" s="138"/>
    </row>
    <row r="1028" spans="1:4" x14ac:dyDescent="0.2">
      <c r="A1028" s="158"/>
      <c r="D1028" s="138"/>
    </row>
    <row r="1029" spans="1:4" x14ac:dyDescent="0.2">
      <c r="A1029" s="158"/>
      <c r="D1029" s="138"/>
    </row>
    <row r="1030" spans="1:4" x14ac:dyDescent="0.2">
      <c r="A1030" s="158"/>
      <c r="D1030" s="138"/>
    </row>
    <row r="1031" spans="1:4" x14ac:dyDescent="0.2">
      <c r="A1031" s="158"/>
      <c r="D1031" s="138"/>
    </row>
    <row r="1032" spans="1:4" x14ac:dyDescent="0.2">
      <c r="A1032" s="158"/>
      <c r="D1032" s="138"/>
    </row>
    <row r="1033" spans="1:4" x14ac:dyDescent="0.2">
      <c r="A1033" s="158"/>
      <c r="D1033" s="138"/>
    </row>
    <row r="1034" spans="1:4" x14ac:dyDescent="0.2">
      <c r="A1034" s="158"/>
      <c r="D1034" s="138"/>
    </row>
    <row r="1035" spans="1:4" x14ac:dyDescent="0.2">
      <c r="A1035" s="158"/>
      <c r="D1035" s="138"/>
    </row>
    <row r="1036" spans="1:4" x14ac:dyDescent="0.2">
      <c r="A1036" s="158"/>
      <c r="D1036" s="138"/>
    </row>
    <row r="1037" spans="1:4" x14ac:dyDescent="0.2">
      <c r="A1037" s="158"/>
      <c r="D1037" s="138"/>
    </row>
    <row r="1038" spans="1:4" x14ac:dyDescent="0.2">
      <c r="A1038" s="158"/>
      <c r="D1038" s="138"/>
    </row>
    <row r="1039" spans="1:4" x14ac:dyDescent="0.2">
      <c r="A1039" s="158"/>
      <c r="D1039" s="138"/>
    </row>
    <row r="1040" spans="1:4" x14ac:dyDescent="0.2">
      <c r="A1040" s="158"/>
      <c r="D1040" s="138"/>
    </row>
    <row r="1041" spans="1:4" x14ac:dyDescent="0.2">
      <c r="A1041" s="158"/>
      <c r="D1041" s="138"/>
    </row>
    <row r="1042" spans="1:4" x14ac:dyDescent="0.2">
      <c r="A1042" s="158"/>
      <c r="D1042" s="138"/>
    </row>
    <row r="1043" spans="1:4" x14ac:dyDescent="0.2">
      <c r="A1043" s="158"/>
      <c r="D1043" s="138"/>
    </row>
    <row r="1044" spans="1:4" x14ac:dyDescent="0.2">
      <c r="A1044" s="158"/>
      <c r="D1044" s="138"/>
    </row>
    <row r="1045" spans="1:4" x14ac:dyDescent="0.2">
      <c r="A1045" s="158"/>
      <c r="D1045" s="138"/>
    </row>
    <row r="1046" spans="1:4" x14ac:dyDescent="0.2">
      <c r="A1046" s="158"/>
      <c r="D1046" s="138"/>
    </row>
    <row r="1047" spans="1:4" x14ac:dyDescent="0.2">
      <c r="A1047" s="158"/>
      <c r="D1047" s="138"/>
    </row>
    <row r="1048" spans="1:4" x14ac:dyDescent="0.2">
      <c r="A1048" s="158"/>
      <c r="D1048" s="138"/>
    </row>
    <row r="1049" spans="1:4" x14ac:dyDescent="0.2">
      <c r="A1049" s="158"/>
      <c r="D1049" s="138"/>
    </row>
    <row r="1050" spans="1:4" x14ac:dyDescent="0.2">
      <c r="A1050" s="158"/>
      <c r="D1050" s="138"/>
    </row>
    <row r="1051" spans="1:4" x14ac:dyDescent="0.2">
      <c r="A1051" s="158"/>
      <c r="D1051" s="138"/>
    </row>
    <row r="1052" spans="1:4" x14ac:dyDescent="0.2">
      <c r="A1052" s="158"/>
      <c r="D1052" s="138"/>
    </row>
    <row r="1053" spans="1:4" x14ac:dyDescent="0.2">
      <c r="A1053" s="158"/>
      <c r="D1053" s="138"/>
    </row>
    <row r="1054" spans="1:4" x14ac:dyDescent="0.2">
      <c r="A1054" s="158"/>
      <c r="D1054" s="138"/>
    </row>
    <row r="1055" spans="1:4" x14ac:dyDescent="0.2">
      <c r="A1055" s="158"/>
      <c r="D1055" s="138"/>
    </row>
    <row r="1056" spans="1:4" x14ac:dyDescent="0.2">
      <c r="A1056" s="158"/>
      <c r="D1056" s="138"/>
    </row>
    <row r="1057" spans="1:4" x14ac:dyDescent="0.2">
      <c r="A1057" s="158"/>
      <c r="D1057" s="138"/>
    </row>
    <row r="1058" spans="1:4" x14ac:dyDescent="0.2">
      <c r="A1058" s="158"/>
      <c r="D1058" s="138"/>
    </row>
    <row r="1059" spans="1:4" x14ac:dyDescent="0.2">
      <c r="A1059" s="158"/>
      <c r="D1059" s="138"/>
    </row>
    <row r="1060" spans="1:4" x14ac:dyDescent="0.2">
      <c r="A1060" s="158"/>
      <c r="D1060" s="138"/>
    </row>
    <row r="1061" spans="1:4" x14ac:dyDescent="0.2">
      <c r="A1061" s="158"/>
      <c r="D1061" s="138"/>
    </row>
    <row r="1062" spans="1:4" x14ac:dyDescent="0.2">
      <c r="A1062" s="158"/>
      <c r="D1062" s="138"/>
    </row>
    <row r="1063" spans="1:4" x14ac:dyDescent="0.2">
      <c r="A1063" s="158"/>
      <c r="D1063" s="138"/>
    </row>
    <row r="1064" spans="1:4" x14ac:dyDescent="0.2">
      <c r="A1064" s="158"/>
      <c r="D1064" s="138"/>
    </row>
    <row r="1065" spans="1:4" x14ac:dyDescent="0.2">
      <c r="A1065" s="158"/>
      <c r="D1065" s="138"/>
    </row>
    <row r="1066" spans="1:4" x14ac:dyDescent="0.2">
      <c r="A1066" s="158"/>
      <c r="D1066" s="138"/>
    </row>
    <row r="1067" spans="1:4" x14ac:dyDescent="0.2">
      <c r="A1067" s="158"/>
      <c r="D1067" s="138"/>
    </row>
    <row r="1068" spans="1:4" x14ac:dyDescent="0.2">
      <c r="A1068" s="158"/>
      <c r="D1068" s="138"/>
    </row>
    <row r="1069" spans="1:4" x14ac:dyDescent="0.2">
      <c r="A1069" s="158"/>
      <c r="D1069" s="138"/>
    </row>
    <row r="1070" spans="1:4" x14ac:dyDescent="0.2">
      <c r="A1070" s="158"/>
      <c r="D1070" s="138"/>
    </row>
    <row r="1071" spans="1:4" x14ac:dyDescent="0.2">
      <c r="A1071" s="158"/>
      <c r="D1071" s="138"/>
    </row>
    <row r="1072" spans="1:4" x14ac:dyDescent="0.2">
      <c r="A1072" s="158"/>
      <c r="D1072" s="138"/>
    </row>
    <row r="1073" spans="1:4" x14ac:dyDescent="0.2">
      <c r="A1073" s="158"/>
      <c r="D1073" s="138"/>
    </row>
    <row r="1074" spans="1:4" x14ac:dyDescent="0.2">
      <c r="A1074" s="158"/>
      <c r="D1074" s="138"/>
    </row>
    <row r="1075" spans="1:4" x14ac:dyDescent="0.2">
      <c r="A1075" s="158"/>
      <c r="D1075" s="138"/>
    </row>
    <row r="1076" spans="1:4" x14ac:dyDescent="0.2">
      <c r="A1076" s="158"/>
      <c r="D1076" s="138"/>
    </row>
    <row r="1077" spans="1:4" x14ac:dyDescent="0.2">
      <c r="A1077" s="158"/>
      <c r="D1077" s="138"/>
    </row>
    <row r="1078" spans="1:4" x14ac:dyDescent="0.2">
      <c r="A1078" s="158"/>
      <c r="D1078" s="138"/>
    </row>
    <row r="1079" spans="1:4" x14ac:dyDescent="0.2">
      <c r="A1079" s="158"/>
      <c r="D1079" s="138"/>
    </row>
    <row r="1080" spans="1:4" x14ac:dyDescent="0.2">
      <c r="A1080" s="158"/>
      <c r="D1080" s="138"/>
    </row>
    <row r="1081" spans="1:4" x14ac:dyDescent="0.2">
      <c r="A1081" s="158"/>
      <c r="D1081" s="138"/>
    </row>
    <row r="1082" spans="1:4" x14ac:dyDescent="0.2">
      <c r="A1082" s="158"/>
      <c r="D1082" s="138"/>
    </row>
    <row r="1083" spans="1:4" x14ac:dyDescent="0.2">
      <c r="A1083" s="158"/>
      <c r="D1083" s="138"/>
    </row>
    <row r="1084" spans="1:4" x14ac:dyDescent="0.2">
      <c r="A1084" s="158"/>
      <c r="D1084" s="138"/>
    </row>
    <row r="1085" spans="1:4" x14ac:dyDescent="0.2">
      <c r="A1085" s="158"/>
      <c r="D1085" s="138"/>
    </row>
    <row r="1086" spans="1:4" x14ac:dyDescent="0.2">
      <c r="A1086" s="158"/>
      <c r="D1086" s="138"/>
    </row>
    <row r="1087" spans="1:4" x14ac:dyDescent="0.2">
      <c r="A1087" s="158"/>
      <c r="D1087" s="138"/>
    </row>
    <row r="1088" spans="1:4" x14ac:dyDescent="0.2">
      <c r="A1088" s="158"/>
      <c r="D1088" s="138"/>
    </row>
    <row r="1089" spans="1:4" x14ac:dyDescent="0.2">
      <c r="A1089" s="158"/>
      <c r="D1089" s="138"/>
    </row>
    <row r="1090" spans="1:4" x14ac:dyDescent="0.2">
      <c r="A1090" s="158"/>
      <c r="D1090" s="138"/>
    </row>
    <row r="1091" spans="1:4" x14ac:dyDescent="0.2">
      <c r="A1091" s="158"/>
      <c r="D1091" s="138"/>
    </row>
    <row r="1092" spans="1:4" x14ac:dyDescent="0.2">
      <c r="A1092" s="158"/>
      <c r="D1092" s="138"/>
    </row>
    <row r="1093" spans="1:4" x14ac:dyDescent="0.2">
      <c r="A1093" s="158"/>
      <c r="D1093" s="138"/>
    </row>
    <row r="1094" spans="1:4" x14ac:dyDescent="0.2">
      <c r="A1094" s="158"/>
      <c r="D1094" s="138"/>
    </row>
    <row r="1095" spans="1:4" x14ac:dyDescent="0.2">
      <c r="A1095" s="158"/>
      <c r="D1095" s="138"/>
    </row>
    <row r="1096" spans="1:4" x14ac:dyDescent="0.2">
      <c r="A1096" s="158"/>
      <c r="D1096" s="138"/>
    </row>
    <row r="1097" spans="1:4" x14ac:dyDescent="0.2">
      <c r="A1097" s="158"/>
      <c r="D1097" s="138"/>
    </row>
    <row r="1098" spans="1:4" x14ac:dyDescent="0.2">
      <c r="A1098" s="158"/>
      <c r="D1098" s="138"/>
    </row>
    <row r="1099" spans="1:4" x14ac:dyDescent="0.2">
      <c r="A1099" s="158"/>
      <c r="D1099" s="138"/>
    </row>
    <row r="1100" spans="1:4" x14ac:dyDescent="0.2">
      <c r="A1100" s="158"/>
      <c r="D1100" s="138"/>
    </row>
    <row r="1101" spans="1:4" x14ac:dyDescent="0.2">
      <c r="A1101" s="158"/>
      <c r="D1101" s="138"/>
    </row>
    <row r="1102" spans="1:4" x14ac:dyDescent="0.2">
      <c r="A1102" s="158"/>
      <c r="D1102" s="138"/>
    </row>
    <row r="1103" spans="1:4" x14ac:dyDescent="0.2">
      <c r="A1103" s="158"/>
      <c r="D1103" s="138"/>
    </row>
    <row r="1104" spans="1:4" x14ac:dyDescent="0.2">
      <c r="A1104" s="158"/>
      <c r="D1104" s="138"/>
    </row>
    <row r="1105" spans="1:4" x14ac:dyDescent="0.2">
      <c r="A1105" s="158"/>
      <c r="D1105" s="138"/>
    </row>
    <row r="1106" spans="1:4" x14ac:dyDescent="0.2">
      <c r="A1106" s="158"/>
      <c r="D1106" s="138"/>
    </row>
    <row r="1107" spans="1:4" x14ac:dyDescent="0.2">
      <c r="A1107" s="158"/>
      <c r="D1107" s="138"/>
    </row>
    <row r="1108" spans="1:4" x14ac:dyDescent="0.2">
      <c r="A1108" s="158"/>
      <c r="D1108" s="138"/>
    </row>
    <row r="1109" spans="1:4" x14ac:dyDescent="0.2">
      <c r="A1109" s="158"/>
      <c r="D1109" s="138"/>
    </row>
    <row r="1110" spans="1:4" x14ac:dyDescent="0.2">
      <c r="A1110" s="158"/>
      <c r="D1110" s="138"/>
    </row>
    <row r="1111" spans="1:4" x14ac:dyDescent="0.2">
      <c r="A1111" s="158"/>
      <c r="D1111" s="138"/>
    </row>
    <row r="1112" spans="1:4" x14ac:dyDescent="0.2">
      <c r="A1112" s="158"/>
      <c r="D1112" s="138"/>
    </row>
    <row r="1113" spans="1:4" x14ac:dyDescent="0.2">
      <c r="A1113" s="158"/>
      <c r="D1113" s="138"/>
    </row>
    <row r="1114" spans="1:4" x14ac:dyDescent="0.2">
      <c r="A1114" s="158"/>
      <c r="D1114" s="138"/>
    </row>
    <row r="1115" spans="1:4" x14ac:dyDescent="0.2">
      <c r="A1115" s="158"/>
      <c r="D1115" s="138"/>
    </row>
    <row r="1116" spans="1:4" x14ac:dyDescent="0.2">
      <c r="A1116" s="158"/>
      <c r="D1116" s="138"/>
    </row>
    <row r="1117" spans="1:4" x14ac:dyDescent="0.2">
      <c r="A1117" s="158"/>
      <c r="D1117" s="138"/>
    </row>
    <row r="1118" spans="1:4" x14ac:dyDescent="0.2">
      <c r="A1118" s="158"/>
      <c r="D1118" s="138"/>
    </row>
    <row r="1119" spans="1:4" x14ac:dyDescent="0.2">
      <c r="A1119" s="158"/>
      <c r="D1119" s="138"/>
    </row>
    <row r="1120" spans="1:4" x14ac:dyDescent="0.2">
      <c r="A1120" s="158"/>
      <c r="D1120" s="138"/>
    </row>
    <row r="1121" spans="1:4" x14ac:dyDescent="0.2">
      <c r="A1121" s="158"/>
      <c r="D1121" s="138"/>
    </row>
    <row r="1122" spans="1:4" x14ac:dyDescent="0.2">
      <c r="A1122" s="158"/>
      <c r="D1122" s="138"/>
    </row>
    <row r="1123" spans="1:4" x14ac:dyDescent="0.2">
      <c r="A1123" s="158"/>
      <c r="D1123" s="138"/>
    </row>
    <row r="1124" spans="1:4" x14ac:dyDescent="0.2">
      <c r="A1124" s="158"/>
      <c r="D1124" s="138"/>
    </row>
    <row r="1125" spans="1:4" x14ac:dyDescent="0.2">
      <c r="A1125" s="158"/>
      <c r="D1125" s="138"/>
    </row>
    <row r="1126" spans="1:4" x14ac:dyDescent="0.2">
      <c r="A1126" s="158"/>
      <c r="D1126" s="138"/>
    </row>
    <row r="1127" spans="1:4" x14ac:dyDescent="0.2">
      <c r="A1127" s="158"/>
      <c r="D1127" s="138"/>
    </row>
    <row r="1128" spans="1:4" x14ac:dyDescent="0.2">
      <c r="A1128" s="158"/>
      <c r="D1128" s="138"/>
    </row>
    <row r="1129" spans="1:4" x14ac:dyDescent="0.2">
      <c r="A1129" s="158"/>
      <c r="D1129" s="138"/>
    </row>
    <row r="1130" spans="1:4" x14ac:dyDescent="0.2">
      <c r="A1130" s="158"/>
      <c r="D1130" s="138"/>
    </row>
    <row r="1131" spans="1:4" x14ac:dyDescent="0.2">
      <c r="A1131" s="158"/>
      <c r="D1131" s="138"/>
    </row>
    <row r="1132" spans="1:4" x14ac:dyDescent="0.2">
      <c r="A1132" s="158"/>
      <c r="D1132" s="138"/>
    </row>
    <row r="1133" spans="1:4" x14ac:dyDescent="0.2">
      <c r="A1133" s="158"/>
      <c r="D1133" s="138"/>
    </row>
    <row r="1134" spans="1:4" x14ac:dyDescent="0.2">
      <c r="A1134" s="158"/>
      <c r="D1134" s="138"/>
    </row>
    <row r="1135" spans="1:4" x14ac:dyDescent="0.2">
      <c r="A1135" s="158"/>
      <c r="D1135" s="138"/>
    </row>
    <row r="1136" spans="1:4" x14ac:dyDescent="0.2">
      <c r="A1136" s="158"/>
      <c r="D1136" s="138"/>
    </row>
    <row r="1137" spans="1:4" x14ac:dyDescent="0.2">
      <c r="A1137" s="158"/>
      <c r="D1137" s="138"/>
    </row>
    <row r="1138" spans="1:4" x14ac:dyDescent="0.2">
      <c r="A1138" s="158"/>
      <c r="D1138" s="138"/>
    </row>
    <row r="1139" spans="1:4" x14ac:dyDescent="0.2">
      <c r="A1139" s="158"/>
      <c r="D1139" s="138"/>
    </row>
    <row r="1140" spans="1:4" x14ac:dyDescent="0.2">
      <c r="A1140" s="158"/>
      <c r="D1140" s="138"/>
    </row>
    <row r="1141" spans="1:4" x14ac:dyDescent="0.2">
      <c r="A1141" s="158"/>
      <c r="D1141" s="138"/>
    </row>
    <row r="1142" spans="1:4" x14ac:dyDescent="0.2">
      <c r="A1142" s="158"/>
      <c r="D1142" s="138"/>
    </row>
    <row r="1143" spans="1:4" x14ac:dyDescent="0.2">
      <c r="A1143" s="158"/>
      <c r="D1143" s="138"/>
    </row>
    <row r="1144" spans="1:4" x14ac:dyDescent="0.2">
      <c r="A1144" s="158"/>
      <c r="D1144" s="138"/>
    </row>
    <row r="1145" spans="1:4" x14ac:dyDescent="0.2">
      <c r="A1145" s="158"/>
      <c r="D1145" s="138"/>
    </row>
    <row r="1146" spans="1:4" x14ac:dyDescent="0.2">
      <c r="A1146" s="158"/>
      <c r="D1146" s="138"/>
    </row>
    <row r="1147" spans="1:4" x14ac:dyDescent="0.2">
      <c r="A1147" s="158"/>
      <c r="D1147" s="138"/>
    </row>
    <row r="1148" spans="1:4" x14ac:dyDescent="0.2">
      <c r="A1148" s="158"/>
      <c r="D1148" s="138"/>
    </row>
    <row r="1149" spans="1:4" x14ac:dyDescent="0.2">
      <c r="A1149" s="158"/>
      <c r="D1149" s="138"/>
    </row>
    <row r="1150" spans="1:4" x14ac:dyDescent="0.2">
      <c r="A1150" s="158"/>
      <c r="D1150" s="138"/>
    </row>
    <row r="1151" spans="1:4" x14ac:dyDescent="0.2">
      <c r="A1151" s="158"/>
      <c r="D1151" s="138"/>
    </row>
    <row r="1152" spans="1:4" x14ac:dyDescent="0.2">
      <c r="A1152" s="158"/>
      <c r="D1152" s="138"/>
    </row>
    <row r="1153" spans="1:4" x14ac:dyDescent="0.2">
      <c r="A1153" s="158"/>
      <c r="D1153" s="138"/>
    </row>
    <row r="1154" spans="1:4" x14ac:dyDescent="0.2">
      <c r="A1154" s="158"/>
      <c r="D1154" s="138"/>
    </row>
    <row r="1155" spans="1:4" x14ac:dyDescent="0.2">
      <c r="A1155" s="158"/>
      <c r="D1155" s="138"/>
    </row>
    <row r="1156" spans="1:4" x14ac:dyDescent="0.2">
      <c r="A1156" s="158"/>
      <c r="D1156" s="138"/>
    </row>
    <row r="1157" spans="1:4" x14ac:dyDescent="0.2">
      <c r="A1157" s="158"/>
      <c r="D1157" s="138"/>
    </row>
    <row r="1158" spans="1:4" x14ac:dyDescent="0.2">
      <c r="A1158" s="158"/>
      <c r="D1158" s="138"/>
    </row>
    <row r="1159" spans="1:4" x14ac:dyDescent="0.2">
      <c r="A1159" s="158"/>
      <c r="D1159" s="138"/>
    </row>
    <row r="1160" spans="1:4" x14ac:dyDescent="0.2">
      <c r="A1160" s="158"/>
      <c r="D1160" s="138"/>
    </row>
    <row r="1161" spans="1:4" x14ac:dyDescent="0.2">
      <c r="A1161" s="158"/>
      <c r="D1161" s="138"/>
    </row>
    <row r="1162" spans="1:4" x14ac:dyDescent="0.2">
      <c r="A1162" s="158"/>
      <c r="D1162" s="138"/>
    </row>
    <row r="1163" spans="1:4" x14ac:dyDescent="0.2">
      <c r="A1163" s="158"/>
      <c r="D1163" s="138"/>
    </row>
    <row r="1164" spans="1:4" x14ac:dyDescent="0.2">
      <c r="A1164" s="158"/>
      <c r="D1164" s="138"/>
    </row>
    <row r="1165" spans="1:4" x14ac:dyDescent="0.2">
      <c r="A1165" s="158"/>
      <c r="D1165" s="138"/>
    </row>
    <row r="1166" spans="1:4" x14ac:dyDescent="0.2">
      <c r="A1166" s="158"/>
      <c r="D1166" s="138"/>
    </row>
    <row r="1167" spans="1:4" x14ac:dyDescent="0.2">
      <c r="A1167" s="158"/>
      <c r="D1167" s="138"/>
    </row>
    <row r="1168" spans="1:4" x14ac:dyDescent="0.2">
      <c r="A1168" s="158"/>
      <c r="D1168" s="138"/>
    </row>
    <row r="1169" spans="1:4" x14ac:dyDescent="0.2">
      <c r="A1169" s="158"/>
      <c r="D1169" s="138"/>
    </row>
    <row r="1170" spans="1:4" x14ac:dyDescent="0.2">
      <c r="A1170" s="158"/>
      <c r="D1170" s="138"/>
    </row>
    <row r="1171" spans="1:4" x14ac:dyDescent="0.2">
      <c r="A1171" s="158"/>
      <c r="D1171" s="138"/>
    </row>
    <row r="1172" spans="1:4" x14ac:dyDescent="0.2">
      <c r="A1172" s="158"/>
      <c r="D1172" s="138"/>
    </row>
    <row r="1173" spans="1:4" x14ac:dyDescent="0.2">
      <c r="A1173" s="158"/>
      <c r="D1173" s="138"/>
    </row>
    <row r="1174" spans="1:4" x14ac:dyDescent="0.2">
      <c r="A1174" s="158"/>
      <c r="D1174" s="138"/>
    </row>
    <row r="1175" spans="1:4" x14ac:dyDescent="0.2">
      <c r="A1175" s="158"/>
      <c r="D1175" s="138"/>
    </row>
    <row r="1176" spans="1:4" x14ac:dyDescent="0.2">
      <c r="A1176" s="158"/>
      <c r="D1176" s="138"/>
    </row>
    <row r="1177" spans="1:4" x14ac:dyDescent="0.2">
      <c r="A1177" s="158"/>
      <c r="D1177" s="138"/>
    </row>
    <row r="1178" spans="1:4" x14ac:dyDescent="0.2">
      <c r="A1178" s="158"/>
      <c r="D1178" s="138"/>
    </row>
    <row r="1179" spans="1:4" x14ac:dyDescent="0.2">
      <c r="A1179" s="158"/>
      <c r="D1179" s="138"/>
    </row>
    <row r="1180" spans="1:4" x14ac:dyDescent="0.2">
      <c r="A1180" s="158"/>
      <c r="D1180" s="138"/>
    </row>
    <row r="1181" spans="1:4" x14ac:dyDescent="0.2">
      <c r="A1181" s="158"/>
      <c r="D1181" s="138"/>
    </row>
    <row r="1182" spans="1:4" x14ac:dyDescent="0.2">
      <c r="A1182" s="158"/>
      <c r="D1182" s="138"/>
    </row>
    <row r="1183" spans="1:4" x14ac:dyDescent="0.2">
      <c r="A1183" s="158"/>
      <c r="D1183" s="138"/>
    </row>
    <row r="1184" spans="1:4" x14ac:dyDescent="0.2">
      <c r="A1184" s="158"/>
      <c r="D1184" s="138"/>
    </row>
    <row r="1185" spans="1:4" x14ac:dyDescent="0.2">
      <c r="A1185" s="158"/>
      <c r="D1185" s="138"/>
    </row>
    <row r="1186" spans="1:4" x14ac:dyDescent="0.2">
      <c r="A1186" s="158"/>
      <c r="D1186" s="138"/>
    </row>
    <row r="1187" spans="1:4" x14ac:dyDescent="0.2">
      <c r="A1187" s="158"/>
      <c r="D1187" s="138"/>
    </row>
    <row r="1188" spans="1:4" x14ac:dyDescent="0.2">
      <c r="A1188" s="158"/>
      <c r="D1188" s="138"/>
    </row>
    <row r="1189" spans="1:4" x14ac:dyDescent="0.2">
      <c r="A1189" s="158"/>
      <c r="D1189" s="138"/>
    </row>
    <row r="1190" spans="1:4" x14ac:dyDescent="0.2">
      <c r="A1190" s="158"/>
      <c r="D1190" s="138"/>
    </row>
    <row r="1191" spans="1:4" x14ac:dyDescent="0.2">
      <c r="A1191" s="158"/>
      <c r="D1191" s="138"/>
    </row>
    <row r="1192" spans="1:4" x14ac:dyDescent="0.2">
      <c r="A1192" s="158"/>
      <c r="D1192" s="138"/>
    </row>
    <row r="1193" spans="1:4" x14ac:dyDescent="0.2">
      <c r="A1193" s="158"/>
      <c r="D1193" s="138"/>
    </row>
    <row r="1194" spans="1:4" x14ac:dyDescent="0.2">
      <c r="A1194" s="158"/>
      <c r="D1194" s="138"/>
    </row>
    <row r="1195" spans="1:4" x14ac:dyDescent="0.2">
      <c r="A1195" s="158"/>
      <c r="D1195" s="138"/>
    </row>
    <row r="1196" spans="1:4" x14ac:dyDescent="0.2">
      <c r="A1196" s="158"/>
      <c r="D1196" s="138"/>
    </row>
    <row r="1197" spans="1:4" x14ac:dyDescent="0.2">
      <c r="A1197" s="158"/>
      <c r="D1197" s="138"/>
    </row>
    <row r="1198" spans="1:4" x14ac:dyDescent="0.2">
      <c r="A1198" s="158"/>
      <c r="D1198" s="138"/>
    </row>
    <row r="1199" spans="1:4" x14ac:dyDescent="0.2">
      <c r="A1199" s="158"/>
      <c r="D1199" s="138"/>
    </row>
    <row r="1200" spans="1:4" x14ac:dyDescent="0.2">
      <c r="A1200" s="158"/>
      <c r="D1200" s="138"/>
    </row>
    <row r="1201" spans="1:4" x14ac:dyDescent="0.2">
      <c r="A1201" s="158"/>
      <c r="D1201" s="138"/>
    </row>
    <row r="1202" spans="1:4" x14ac:dyDescent="0.2">
      <c r="A1202" s="158"/>
      <c r="D1202" s="138"/>
    </row>
    <row r="1203" spans="1:4" x14ac:dyDescent="0.2">
      <c r="A1203" s="158"/>
      <c r="D1203" s="138"/>
    </row>
    <row r="1204" spans="1:4" x14ac:dyDescent="0.2">
      <c r="A1204" s="158"/>
      <c r="D1204" s="138"/>
    </row>
    <row r="1205" spans="1:4" x14ac:dyDescent="0.2">
      <c r="A1205" s="158"/>
      <c r="D1205" s="138"/>
    </row>
    <row r="1206" spans="1:4" x14ac:dyDescent="0.2">
      <c r="A1206" s="158"/>
      <c r="D1206" s="138"/>
    </row>
    <row r="1207" spans="1:4" x14ac:dyDescent="0.2">
      <c r="A1207" s="158"/>
      <c r="D1207" s="138"/>
    </row>
    <row r="1208" spans="1:4" x14ac:dyDescent="0.2">
      <c r="A1208" s="158"/>
      <c r="D1208" s="138"/>
    </row>
    <row r="1209" spans="1:4" x14ac:dyDescent="0.2">
      <c r="A1209" s="158"/>
      <c r="D1209" s="138"/>
    </row>
    <row r="1210" spans="1:4" x14ac:dyDescent="0.2">
      <c r="A1210" s="158"/>
      <c r="D1210" s="138"/>
    </row>
    <row r="1211" spans="1:4" x14ac:dyDescent="0.2">
      <c r="A1211" s="158"/>
      <c r="D1211" s="138"/>
    </row>
    <row r="1212" spans="1:4" x14ac:dyDescent="0.2">
      <c r="A1212" s="158"/>
      <c r="D1212" s="138"/>
    </row>
    <row r="1213" spans="1:4" x14ac:dyDescent="0.2">
      <c r="A1213" s="158"/>
      <c r="D1213" s="138"/>
    </row>
    <row r="1214" spans="1:4" x14ac:dyDescent="0.2">
      <c r="A1214" s="158"/>
      <c r="D1214" s="138"/>
    </row>
    <row r="1215" spans="1:4" x14ac:dyDescent="0.2">
      <c r="A1215" s="158"/>
      <c r="D1215" s="138"/>
    </row>
    <row r="1216" spans="1:4" x14ac:dyDescent="0.2">
      <c r="A1216" s="158"/>
      <c r="D1216" s="138"/>
    </row>
    <row r="1217" spans="1:4" x14ac:dyDescent="0.2">
      <c r="A1217" s="158"/>
      <c r="D1217" s="138"/>
    </row>
    <row r="1218" spans="1:4" x14ac:dyDescent="0.2">
      <c r="A1218" s="158"/>
      <c r="D1218" s="138"/>
    </row>
    <row r="1219" spans="1:4" x14ac:dyDescent="0.2">
      <c r="A1219" s="158"/>
      <c r="D1219" s="138"/>
    </row>
    <row r="1220" spans="1:4" x14ac:dyDescent="0.2">
      <c r="A1220" s="158"/>
      <c r="D1220" s="138"/>
    </row>
    <row r="1221" spans="1:4" x14ac:dyDescent="0.2">
      <c r="A1221" s="158"/>
      <c r="D1221" s="138"/>
    </row>
    <row r="1222" spans="1:4" x14ac:dyDescent="0.2">
      <c r="A1222" s="158"/>
      <c r="D1222" s="138"/>
    </row>
    <row r="1223" spans="1:4" x14ac:dyDescent="0.2">
      <c r="A1223" s="158"/>
      <c r="D1223" s="138"/>
    </row>
    <row r="1224" spans="1:4" x14ac:dyDescent="0.2">
      <c r="A1224" s="158"/>
      <c r="D1224" s="138"/>
    </row>
    <row r="1225" spans="1:4" x14ac:dyDescent="0.2">
      <c r="A1225" s="158"/>
      <c r="D1225" s="138"/>
    </row>
    <row r="1226" spans="1:4" x14ac:dyDescent="0.2">
      <c r="A1226" s="158"/>
      <c r="D1226" s="138"/>
    </row>
    <row r="1227" spans="1:4" x14ac:dyDescent="0.2">
      <c r="A1227" s="158"/>
      <c r="D1227" s="138"/>
    </row>
    <row r="1228" spans="1:4" x14ac:dyDescent="0.2">
      <c r="A1228" s="158"/>
      <c r="D1228" s="138"/>
    </row>
    <row r="1229" spans="1:4" x14ac:dyDescent="0.2">
      <c r="A1229" s="158"/>
      <c r="D1229" s="138"/>
    </row>
    <row r="1230" spans="1:4" x14ac:dyDescent="0.2">
      <c r="A1230" s="158"/>
      <c r="D1230" s="138"/>
    </row>
    <row r="1231" spans="1:4" x14ac:dyDescent="0.2">
      <c r="A1231" s="158"/>
      <c r="D1231" s="138"/>
    </row>
    <row r="1232" spans="1:4" x14ac:dyDescent="0.2">
      <c r="A1232" s="158"/>
      <c r="D1232" s="138"/>
    </row>
    <row r="1233" spans="1:4" x14ac:dyDescent="0.2">
      <c r="A1233" s="158"/>
      <c r="D1233" s="138"/>
    </row>
    <row r="1234" spans="1:4" x14ac:dyDescent="0.2">
      <c r="A1234" s="158"/>
      <c r="D1234" s="138"/>
    </row>
    <row r="1235" spans="1:4" x14ac:dyDescent="0.2">
      <c r="A1235" s="158"/>
      <c r="D1235" s="138"/>
    </row>
    <row r="1236" spans="1:4" x14ac:dyDescent="0.2">
      <c r="A1236" s="158"/>
      <c r="D1236" s="138"/>
    </row>
    <row r="1237" spans="1:4" x14ac:dyDescent="0.2">
      <c r="A1237" s="158"/>
      <c r="D1237" s="138"/>
    </row>
    <row r="1238" spans="1:4" x14ac:dyDescent="0.2">
      <c r="A1238" s="158"/>
      <c r="D1238" s="138"/>
    </row>
    <row r="1239" spans="1:4" x14ac:dyDescent="0.2">
      <c r="A1239" s="158"/>
      <c r="D1239" s="138"/>
    </row>
    <row r="1240" spans="1:4" x14ac:dyDescent="0.2">
      <c r="A1240" s="158"/>
      <c r="D1240" s="138"/>
    </row>
    <row r="1241" spans="1:4" x14ac:dyDescent="0.2">
      <c r="A1241" s="158"/>
      <c r="D1241" s="138"/>
    </row>
    <row r="1242" spans="1:4" x14ac:dyDescent="0.2">
      <c r="A1242" s="158"/>
      <c r="D1242" s="138"/>
    </row>
    <row r="1243" spans="1:4" x14ac:dyDescent="0.2">
      <c r="A1243" s="158"/>
      <c r="D1243" s="138"/>
    </row>
    <row r="1244" spans="1:4" x14ac:dyDescent="0.2">
      <c r="A1244" s="158"/>
      <c r="D1244" s="138"/>
    </row>
    <row r="1245" spans="1:4" x14ac:dyDescent="0.2">
      <c r="A1245" s="158"/>
      <c r="D1245" s="138"/>
    </row>
    <row r="1246" spans="1:4" x14ac:dyDescent="0.2">
      <c r="A1246" s="158"/>
      <c r="D1246" s="138"/>
    </row>
    <row r="1247" spans="1:4" x14ac:dyDescent="0.2">
      <c r="A1247" s="158"/>
      <c r="D1247" s="138"/>
    </row>
    <row r="1248" spans="1:4" x14ac:dyDescent="0.2">
      <c r="A1248" s="158"/>
      <c r="D1248" s="138"/>
    </row>
    <row r="1249" spans="1:4" x14ac:dyDescent="0.2">
      <c r="A1249" s="158"/>
      <c r="D1249" s="138"/>
    </row>
    <row r="1250" spans="1:4" x14ac:dyDescent="0.2">
      <c r="A1250" s="158"/>
      <c r="D1250" s="138"/>
    </row>
    <row r="1251" spans="1:4" x14ac:dyDescent="0.2">
      <c r="A1251" s="158"/>
      <c r="D1251" s="138"/>
    </row>
    <row r="1252" spans="1:4" x14ac:dyDescent="0.2">
      <c r="A1252" s="158"/>
      <c r="D1252" s="138"/>
    </row>
    <row r="1253" spans="1:4" x14ac:dyDescent="0.2">
      <c r="A1253" s="158"/>
      <c r="D1253" s="138"/>
    </row>
    <row r="1254" spans="1:4" x14ac:dyDescent="0.2">
      <c r="A1254" s="158"/>
      <c r="D1254" s="138"/>
    </row>
    <row r="1255" spans="1:4" x14ac:dyDescent="0.2">
      <c r="A1255" s="158"/>
      <c r="D1255" s="138"/>
    </row>
    <row r="1256" spans="1:4" x14ac:dyDescent="0.2">
      <c r="A1256" s="158"/>
      <c r="D1256" s="138"/>
    </row>
    <row r="1257" spans="1:4" x14ac:dyDescent="0.2">
      <c r="A1257" s="158"/>
      <c r="D1257" s="138"/>
    </row>
    <row r="1258" spans="1:4" x14ac:dyDescent="0.2">
      <c r="A1258" s="158"/>
      <c r="D1258" s="138"/>
    </row>
    <row r="1259" spans="1:4" x14ac:dyDescent="0.2">
      <c r="A1259" s="158"/>
      <c r="D1259" s="138"/>
    </row>
    <row r="1260" spans="1:4" x14ac:dyDescent="0.2">
      <c r="A1260" s="158"/>
      <c r="D1260" s="138"/>
    </row>
    <row r="1261" spans="1:4" x14ac:dyDescent="0.2">
      <c r="A1261" s="158"/>
      <c r="D1261" s="138"/>
    </row>
    <row r="1262" spans="1:4" x14ac:dyDescent="0.2">
      <c r="A1262" s="158"/>
      <c r="D1262" s="138"/>
    </row>
    <row r="1263" spans="1:4" x14ac:dyDescent="0.2">
      <c r="A1263" s="158"/>
      <c r="D1263" s="138"/>
    </row>
    <row r="1264" spans="1:4" x14ac:dyDescent="0.2">
      <c r="A1264" s="158"/>
      <c r="D1264" s="138"/>
    </row>
    <row r="1265" spans="1:4" x14ac:dyDescent="0.2">
      <c r="A1265" s="158"/>
      <c r="D1265" s="138"/>
    </row>
    <row r="1266" spans="1:4" x14ac:dyDescent="0.2">
      <c r="A1266" s="158"/>
      <c r="D1266" s="138"/>
    </row>
    <row r="1267" spans="1:4" x14ac:dyDescent="0.2">
      <c r="A1267" s="158"/>
      <c r="D1267" s="138"/>
    </row>
    <row r="1268" spans="1:4" x14ac:dyDescent="0.2">
      <c r="A1268" s="158"/>
      <c r="D1268" s="138"/>
    </row>
    <row r="1269" spans="1:4" x14ac:dyDescent="0.2">
      <c r="A1269" s="158"/>
      <c r="D1269" s="138"/>
    </row>
    <row r="1270" spans="1:4" x14ac:dyDescent="0.2">
      <c r="A1270" s="158"/>
      <c r="D1270" s="138"/>
    </row>
    <row r="1271" spans="1:4" x14ac:dyDescent="0.2">
      <c r="A1271" s="158"/>
      <c r="D1271" s="138"/>
    </row>
    <row r="1272" spans="1:4" x14ac:dyDescent="0.2">
      <c r="A1272" s="158"/>
      <c r="D1272" s="138"/>
    </row>
    <row r="1273" spans="1:4" x14ac:dyDescent="0.2">
      <c r="A1273" s="158"/>
      <c r="D1273" s="138"/>
    </row>
    <row r="1274" spans="1:4" x14ac:dyDescent="0.2">
      <c r="A1274" s="158"/>
      <c r="D1274" s="138"/>
    </row>
    <row r="1275" spans="1:4" x14ac:dyDescent="0.2">
      <c r="A1275" s="158"/>
      <c r="D1275" s="138"/>
    </row>
    <row r="1276" spans="1:4" x14ac:dyDescent="0.2">
      <c r="A1276" s="158"/>
      <c r="D1276" s="138"/>
    </row>
    <row r="1277" spans="1:4" x14ac:dyDescent="0.2">
      <c r="A1277" s="158"/>
      <c r="D1277" s="138"/>
    </row>
    <row r="1278" spans="1:4" x14ac:dyDescent="0.2">
      <c r="A1278" s="158"/>
      <c r="D1278" s="138"/>
    </row>
    <row r="1279" spans="1:4" x14ac:dyDescent="0.2">
      <c r="A1279" s="158"/>
      <c r="D1279" s="138"/>
    </row>
    <row r="1280" spans="1:4" x14ac:dyDescent="0.2">
      <c r="A1280" s="158"/>
      <c r="D1280" s="138"/>
    </row>
    <row r="1281" spans="1:4" x14ac:dyDescent="0.2">
      <c r="A1281" s="158"/>
      <c r="D1281" s="138"/>
    </row>
    <row r="1282" spans="1:4" x14ac:dyDescent="0.2">
      <c r="A1282" s="158"/>
      <c r="D1282" s="138"/>
    </row>
    <row r="1283" spans="1:4" x14ac:dyDescent="0.2">
      <c r="A1283" s="158"/>
      <c r="D1283" s="138"/>
    </row>
    <row r="1284" spans="1:4" x14ac:dyDescent="0.2">
      <c r="A1284" s="158"/>
      <c r="D1284" s="138"/>
    </row>
    <row r="1285" spans="1:4" x14ac:dyDescent="0.2">
      <c r="A1285" s="158"/>
      <c r="D1285" s="138"/>
    </row>
    <row r="1286" spans="1:4" x14ac:dyDescent="0.2">
      <c r="A1286" s="158"/>
      <c r="D1286" s="138"/>
    </row>
    <row r="1287" spans="1:4" x14ac:dyDescent="0.2">
      <c r="A1287" s="158"/>
      <c r="D1287" s="138"/>
    </row>
    <row r="1288" spans="1:4" x14ac:dyDescent="0.2">
      <c r="A1288" s="158"/>
      <c r="D1288" s="138"/>
    </row>
    <row r="1289" spans="1:4" x14ac:dyDescent="0.2">
      <c r="A1289" s="158"/>
      <c r="D1289" s="138"/>
    </row>
    <row r="1290" spans="1:4" x14ac:dyDescent="0.2">
      <c r="A1290" s="158"/>
      <c r="D1290" s="138"/>
    </row>
    <row r="1291" spans="1:4" x14ac:dyDescent="0.2">
      <c r="A1291" s="158"/>
      <c r="D1291" s="138"/>
    </row>
    <row r="1292" spans="1:4" x14ac:dyDescent="0.2">
      <c r="A1292" s="158"/>
      <c r="D1292" s="138"/>
    </row>
    <row r="1293" spans="1:4" x14ac:dyDescent="0.2">
      <c r="A1293" s="158"/>
      <c r="D1293" s="138"/>
    </row>
    <row r="1294" spans="1:4" x14ac:dyDescent="0.2">
      <c r="A1294" s="158"/>
      <c r="D1294" s="138"/>
    </row>
    <row r="1295" spans="1:4" x14ac:dyDescent="0.2">
      <c r="A1295" s="158"/>
      <c r="D1295" s="138"/>
    </row>
    <row r="1296" spans="1:4" x14ac:dyDescent="0.2">
      <c r="A1296" s="158"/>
      <c r="D1296" s="138"/>
    </row>
    <row r="1297" spans="1:4" x14ac:dyDescent="0.2">
      <c r="A1297" s="158"/>
      <c r="D1297" s="138"/>
    </row>
    <row r="1298" spans="1:4" x14ac:dyDescent="0.2">
      <c r="A1298" s="158"/>
      <c r="D1298" s="138"/>
    </row>
    <row r="1299" spans="1:4" x14ac:dyDescent="0.2">
      <c r="A1299" s="158"/>
      <c r="D1299" s="138"/>
    </row>
    <row r="1300" spans="1:4" x14ac:dyDescent="0.2">
      <c r="A1300" s="158"/>
      <c r="D1300" s="138"/>
    </row>
    <row r="1301" spans="1:4" x14ac:dyDescent="0.2">
      <c r="A1301" s="158"/>
      <c r="D1301" s="138"/>
    </row>
    <row r="1302" spans="1:4" x14ac:dyDescent="0.2">
      <c r="A1302" s="158"/>
      <c r="D1302" s="138"/>
    </row>
    <row r="1303" spans="1:4" x14ac:dyDescent="0.2">
      <c r="A1303" s="158"/>
      <c r="D1303" s="138"/>
    </row>
    <row r="1304" spans="1:4" x14ac:dyDescent="0.2">
      <c r="A1304" s="158"/>
      <c r="D1304" s="138"/>
    </row>
    <row r="1305" spans="1:4" x14ac:dyDescent="0.2">
      <c r="A1305" s="158"/>
      <c r="D1305" s="138"/>
    </row>
    <row r="1306" spans="1:4" x14ac:dyDescent="0.2">
      <c r="A1306" s="158"/>
      <c r="D1306" s="138"/>
    </row>
    <row r="1307" spans="1:4" x14ac:dyDescent="0.2">
      <c r="A1307" s="158"/>
      <c r="D1307" s="138"/>
    </row>
    <row r="1308" spans="1:4" x14ac:dyDescent="0.2">
      <c r="A1308" s="158"/>
      <c r="D1308" s="138"/>
    </row>
    <row r="1309" spans="1:4" x14ac:dyDescent="0.2">
      <c r="A1309" s="158"/>
      <c r="D1309" s="138"/>
    </row>
    <row r="1310" spans="1:4" x14ac:dyDescent="0.2">
      <c r="A1310" s="158"/>
      <c r="D1310" s="138"/>
    </row>
    <row r="1311" spans="1:4" x14ac:dyDescent="0.2">
      <c r="A1311" s="158"/>
      <c r="D1311" s="138"/>
    </row>
    <row r="1312" spans="1:4" x14ac:dyDescent="0.2">
      <c r="A1312" s="158"/>
      <c r="D1312" s="138"/>
    </row>
    <row r="1313" spans="1:4" x14ac:dyDescent="0.2">
      <c r="A1313" s="158"/>
      <c r="D1313" s="138"/>
    </row>
    <row r="1314" spans="1:4" x14ac:dyDescent="0.2">
      <c r="A1314" s="158"/>
      <c r="D1314" s="138"/>
    </row>
    <row r="1315" spans="1:4" x14ac:dyDescent="0.2">
      <c r="A1315" s="158"/>
      <c r="D1315" s="138"/>
    </row>
    <row r="1316" spans="1:4" x14ac:dyDescent="0.2">
      <c r="A1316" s="158"/>
      <c r="D1316" s="138"/>
    </row>
    <row r="1317" spans="1:4" x14ac:dyDescent="0.2">
      <c r="A1317" s="158"/>
      <c r="D1317" s="138"/>
    </row>
    <row r="1318" spans="1:4" x14ac:dyDescent="0.2">
      <c r="A1318" s="158"/>
      <c r="D1318" s="138"/>
    </row>
    <row r="1319" spans="1:4" x14ac:dyDescent="0.2">
      <c r="A1319" s="158"/>
      <c r="D1319" s="138"/>
    </row>
    <row r="1320" spans="1:4" x14ac:dyDescent="0.2">
      <c r="A1320" s="158"/>
      <c r="D1320" s="138"/>
    </row>
    <row r="1321" spans="1:4" x14ac:dyDescent="0.2">
      <c r="A1321" s="158"/>
      <c r="D1321" s="138"/>
    </row>
    <row r="1322" spans="1:4" x14ac:dyDescent="0.2">
      <c r="A1322" s="158"/>
      <c r="D1322" s="138"/>
    </row>
    <row r="1323" spans="1:4" x14ac:dyDescent="0.2">
      <c r="A1323" s="158"/>
      <c r="D1323" s="138"/>
    </row>
    <row r="1324" spans="1:4" x14ac:dyDescent="0.2">
      <c r="A1324" s="158"/>
      <c r="D1324" s="138"/>
    </row>
    <row r="1325" spans="1:4" x14ac:dyDescent="0.2">
      <c r="A1325" s="158"/>
      <c r="D1325" s="138"/>
    </row>
    <row r="1326" spans="1:4" x14ac:dyDescent="0.2">
      <c r="A1326" s="158"/>
      <c r="D1326" s="138"/>
    </row>
    <row r="1327" spans="1:4" x14ac:dyDescent="0.2">
      <c r="A1327" s="158"/>
      <c r="D1327" s="138"/>
    </row>
    <row r="1328" spans="1:4" x14ac:dyDescent="0.2">
      <c r="A1328" s="158"/>
      <c r="D1328" s="138"/>
    </row>
    <row r="1329" spans="1:4" x14ac:dyDescent="0.2">
      <c r="A1329" s="158"/>
      <c r="D1329" s="138"/>
    </row>
    <row r="1330" spans="1:4" x14ac:dyDescent="0.2">
      <c r="A1330" s="158"/>
      <c r="D1330" s="138"/>
    </row>
    <row r="1331" spans="1:4" x14ac:dyDescent="0.2">
      <c r="A1331" s="158"/>
      <c r="D1331" s="138"/>
    </row>
    <row r="1332" spans="1:4" x14ac:dyDescent="0.2">
      <c r="A1332" s="158"/>
      <c r="D1332" s="138"/>
    </row>
    <row r="1333" spans="1:4" x14ac:dyDescent="0.2">
      <c r="A1333" s="158"/>
      <c r="D1333" s="138"/>
    </row>
    <row r="1334" spans="1:4" x14ac:dyDescent="0.2">
      <c r="A1334" s="158"/>
      <c r="D1334" s="138"/>
    </row>
    <row r="1335" spans="1:4" x14ac:dyDescent="0.2">
      <c r="A1335" s="158"/>
      <c r="D1335" s="138"/>
    </row>
    <row r="1336" spans="1:4" x14ac:dyDescent="0.2">
      <c r="A1336" s="158"/>
      <c r="D1336" s="138"/>
    </row>
    <row r="1337" spans="1:4" x14ac:dyDescent="0.2">
      <c r="A1337" s="158"/>
      <c r="D1337" s="138"/>
    </row>
    <row r="1338" spans="1:4" x14ac:dyDescent="0.2">
      <c r="A1338" s="158"/>
      <c r="D1338" s="138"/>
    </row>
    <row r="1339" spans="1:4" x14ac:dyDescent="0.2">
      <c r="A1339" s="158"/>
      <c r="D1339" s="138"/>
    </row>
    <row r="1340" spans="1:4" x14ac:dyDescent="0.2">
      <c r="A1340" s="158"/>
      <c r="D1340" s="138"/>
    </row>
    <row r="1341" spans="1:4" x14ac:dyDescent="0.2">
      <c r="A1341" s="158"/>
      <c r="D1341" s="138"/>
    </row>
    <row r="1342" spans="1:4" x14ac:dyDescent="0.2">
      <c r="A1342" s="158"/>
      <c r="D1342" s="138"/>
    </row>
    <row r="1343" spans="1:4" x14ac:dyDescent="0.2">
      <c r="A1343" s="158"/>
      <c r="D1343" s="138"/>
    </row>
    <row r="1344" spans="1:4" x14ac:dyDescent="0.2">
      <c r="A1344" s="158"/>
      <c r="D1344" s="138"/>
    </row>
    <row r="1345" spans="1:4" x14ac:dyDescent="0.2">
      <c r="A1345" s="158"/>
      <c r="D1345" s="138"/>
    </row>
    <row r="1346" spans="1:4" x14ac:dyDescent="0.2">
      <c r="A1346" s="158"/>
      <c r="D1346" s="138"/>
    </row>
    <row r="1347" spans="1:4" x14ac:dyDescent="0.2">
      <c r="A1347" s="158"/>
      <c r="D1347" s="138"/>
    </row>
    <row r="1348" spans="1:4" x14ac:dyDescent="0.2">
      <c r="A1348" s="158"/>
      <c r="D1348" s="138"/>
    </row>
    <row r="1349" spans="1:4" x14ac:dyDescent="0.2">
      <c r="A1349" s="158"/>
      <c r="D1349" s="138"/>
    </row>
    <row r="1350" spans="1:4" x14ac:dyDescent="0.2">
      <c r="A1350" s="158"/>
      <c r="D1350" s="138"/>
    </row>
    <row r="1351" spans="1:4" x14ac:dyDescent="0.2">
      <c r="A1351" s="158"/>
      <c r="D1351" s="138"/>
    </row>
    <row r="1352" spans="1:4" x14ac:dyDescent="0.2">
      <c r="A1352" s="158"/>
      <c r="D1352" s="138"/>
    </row>
    <row r="1353" spans="1:4" x14ac:dyDescent="0.2">
      <c r="A1353" s="158"/>
      <c r="D1353" s="138"/>
    </row>
    <row r="1354" spans="1:4" x14ac:dyDescent="0.2">
      <c r="A1354" s="158"/>
      <c r="D1354" s="138"/>
    </row>
    <row r="1355" spans="1:4" x14ac:dyDescent="0.2">
      <c r="A1355" s="158"/>
      <c r="D1355" s="138"/>
    </row>
    <row r="1356" spans="1:4" x14ac:dyDescent="0.2">
      <c r="A1356" s="158"/>
      <c r="D1356" s="138"/>
    </row>
    <row r="1357" spans="1:4" x14ac:dyDescent="0.2">
      <c r="A1357" s="158"/>
      <c r="D1357" s="138"/>
    </row>
    <row r="1358" spans="1:4" x14ac:dyDescent="0.2">
      <c r="A1358" s="158"/>
      <c r="D1358" s="138"/>
    </row>
    <row r="1359" spans="1:4" x14ac:dyDescent="0.2">
      <c r="A1359" s="158"/>
      <c r="D1359" s="138"/>
    </row>
    <row r="1360" spans="1:4" x14ac:dyDescent="0.2">
      <c r="A1360" s="158"/>
      <c r="D1360" s="138"/>
    </row>
    <row r="1361" spans="1:4" x14ac:dyDescent="0.2">
      <c r="A1361" s="158"/>
      <c r="D1361" s="138"/>
    </row>
    <row r="1362" spans="1:4" x14ac:dyDescent="0.2">
      <c r="A1362" s="158"/>
      <c r="D1362" s="138"/>
    </row>
    <row r="1363" spans="1:4" x14ac:dyDescent="0.2">
      <c r="A1363" s="158"/>
      <c r="D1363" s="138"/>
    </row>
    <row r="1364" spans="1:4" x14ac:dyDescent="0.2">
      <c r="A1364" s="158"/>
      <c r="D1364" s="138"/>
    </row>
    <row r="1365" spans="1:4" x14ac:dyDescent="0.2">
      <c r="A1365" s="158"/>
      <c r="D1365" s="138"/>
    </row>
    <row r="1366" spans="1:4" x14ac:dyDescent="0.2">
      <c r="A1366" s="158"/>
      <c r="D1366" s="138"/>
    </row>
    <row r="1367" spans="1:4" x14ac:dyDescent="0.2">
      <c r="A1367" s="158"/>
      <c r="D1367" s="138"/>
    </row>
    <row r="1368" spans="1:4" x14ac:dyDescent="0.2">
      <c r="A1368" s="158"/>
      <c r="D1368" s="138"/>
    </row>
    <row r="1369" spans="1:4" x14ac:dyDescent="0.2">
      <c r="A1369" s="158"/>
      <c r="D1369" s="138"/>
    </row>
    <row r="1370" spans="1:4" x14ac:dyDescent="0.2">
      <c r="A1370" s="158"/>
      <c r="D1370" s="138"/>
    </row>
    <row r="1371" spans="1:4" x14ac:dyDescent="0.2">
      <c r="A1371" s="158"/>
      <c r="D1371" s="138"/>
    </row>
    <row r="1372" spans="1:4" x14ac:dyDescent="0.2">
      <c r="A1372" s="158"/>
      <c r="D1372" s="138"/>
    </row>
    <row r="1373" spans="1:4" x14ac:dyDescent="0.2">
      <c r="A1373" s="158"/>
      <c r="D1373" s="138"/>
    </row>
    <row r="1374" spans="1:4" x14ac:dyDescent="0.2">
      <c r="A1374" s="158"/>
      <c r="D1374" s="138"/>
    </row>
    <row r="1375" spans="1:4" x14ac:dyDescent="0.2">
      <c r="A1375" s="158"/>
      <c r="D1375" s="138"/>
    </row>
    <row r="1376" spans="1:4" x14ac:dyDescent="0.2">
      <c r="A1376" s="158"/>
      <c r="D1376" s="138"/>
    </row>
    <row r="1377" spans="1:4" x14ac:dyDescent="0.2">
      <c r="A1377" s="158"/>
      <c r="D1377" s="138"/>
    </row>
    <row r="1378" spans="1:4" x14ac:dyDescent="0.2">
      <c r="A1378" s="158"/>
      <c r="D1378" s="138"/>
    </row>
    <row r="1379" spans="1:4" x14ac:dyDescent="0.2">
      <c r="A1379" s="158"/>
      <c r="D1379" s="138"/>
    </row>
    <row r="1380" spans="1:4" x14ac:dyDescent="0.2">
      <c r="A1380" s="158"/>
      <c r="D1380" s="138"/>
    </row>
    <row r="1381" spans="1:4" x14ac:dyDescent="0.2">
      <c r="A1381" s="158"/>
      <c r="D1381" s="138"/>
    </row>
    <row r="1382" spans="1:4" x14ac:dyDescent="0.2">
      <c r="A1382" s="158"/>
      <c r="D1382" s="138"/>
    </row>
    <row r="1383" spans="1:4" x14ac:dyDescent="0.2">
      <c r="A1383" s="158"/>
      <c r="D1383" s="138"/>
    </row>
    <row r="1384" spans="1:4" x14ac:dyDescent="0.2">
      <c r="A1384" s="158"/>
      <c r="D1384" s="138"/>
    </row>
    <row r="1385" spans="1:4" x14ac:dyDescent="0.2">
      <c r="A1385" s="158"/>
      <c r="D1385" s="138"/>
    </row>
    <row r="1386" spans="1:4" x14ac:dyDescent="0.2">
      <c r="A1386" s="158"/>
      <c r="D1386" s="138"/>
    </row>
    <row r="1387" spans="1:4" x14ac:dyDescent="0.2">
      <c r="A1387" s="158"/>
      <c r="D1387" s="138"/>
    </row>
    <row r="1388" spans="1:4" x14ac:dyDescent="0.2">
      <c r="A1388" s="158"/>
      <c r="D1388" s="138"/>
    </row>
    <row r="1389" spans="1:4" x14ac:dyDescent="0.2">
      <c r="A1389" s="158"/>
      <c r="D1389" s="138"/>
    </row>
    <row r="1390" spans="1:4" x14ac:dyDescent="0.2">
      <c r="A1390" s="158"/>
      <c r="D1390" s="138"/>
    </row>
    <row r="1391" spans="1:4" x14ac:dyDescent="0.2">
      <c r="A1391" s="158"/>
      <c r="D1391" s="138"/>
    </row>
    <row r="1392" spans="1:4" x14ac:dyDescent="0.2">
      <c r="A1392" s="158"/>
      <c r="D1392" s="138"/>
    </row>
    <row r="1393" spans="1:4" x14ac:dyDescent="0.2">
      <c r="A1393" s="158"/>
      <c r="D1393" s="138"/>
    </row>
    <row r="1394" spans="1:4" x14ac:dyDescent="0.2">
      <c r="A1394" s="158"/>
      <c r="D1394" s="138"/>
    </row>
    <row r="1395" spans="1:4" x14ac:dyDescent="0.2">
      <c r="A1395" s="158"/>
      <c r="D1395" s="138"/>
    </row>
    <row r="1396" spans="1:4" x14ac:dyDescent="0.2">
      <c r="A1396" s="158"/>
      <c r="D1396" s="138"/>
    </row>
    <row r="1397" spans="1:4" x14ac:dyDescent="0.2">
      <c r="A1397" s="158"/>
      <c r="D1397" s="138"/>
    </row>
    <row r="1398" spans="1:4" x14ac:dyDescent="0.2">
      <c r="A1398" s="158"/>
      <c r="D1398" s="138"/>
    </row>
    <row r="1399" spans="1:4" x14ac:dyDescent="0.2">
      <c r="A1399" s="158"/>
      <c r="D1399" s="138"/>
    </row>
    <row r="1400" spans="1:4" x14ac:dyDescent="0.2">
      <c r="A1400" s="158"/>
      <c r="D1400" s="138"/>
    </row>
    <row r="1401" spans="1:4" x14ac:dyDescent="0.2">
      <c r="A1401" s="158"/>
      <c r="D1401" s="138"/>
    </row>
    <row r="1402" spans="1:4" x14ac:dyDescent="0.2">
      <c r="A1402" s="158"/>
      <c r="D1402" s="138"/>
    </row>
    <row r="1403" spans="1:4" x14ac:dyDescent="0.2">
      <c r="A1403" s="158"/>
      <c r="D1403" s="138"/>
    </row>
    <row r="1404" spans="1:4" x14ac:dyDescent="0.2">
      <c r="A1404" s="158"/>
      <c r="D1404" s="138"/>
    </row>
    <row r="1405" spans="1:4" x14ac:dyDescent="0.2">
      <c r="A1405" s="158"/>
      <c r="D1405" s="138"/>
    </row>
    <row r="1406" spans="1:4" x14ac:dyDescent="0.2">
      <c r="A1406" s="158"/>
      <c r="D1406" s="138"/>
    </row>
    <row r="1407" spans="1:4" x14ac:dyDescent="0.2">
      <c r="A1407" s="158"/>
      <c r="D1407" s="138"/>
    </row>
    <row r="1408" spans="1:4" x14ac:dyDescent="0.2">
      <c r="A1408" s="158"/>
      <c r="D1408" s="138"/>
    </row>
    <row r="1409" spans="1:4" x14ac:dyDescent="0.2">
      <c r="A1409" s="158"/>
      <c r="D1409" s="138"/>
    </row>
    <row r="1410" spans="1:4" x14ac:dyDescent="0.2">
      <c r="A1410" s="158"/>
      <c r="D1410" s="138"/>
    </row>
    <row r="1411" spans="1:4" x14ac:dyDescent="0.2">
      <c r="A1411" s="158"/>
      <c r="D1411" s="138"/>
    </row>
    <row r="1412" spans="1:4" x14ac:dyDescent="0.2">
      <c r="A1412" s="158"/>
      <c r="D1412" s="138"/>
    </row>
    <row r="1413" spans="1:4" x14ac:dyDescent="0.2">
      <c r="A1413" s="158"/>
      <c r="D1413" s="138"/>
    </row>
    <row r="1414" spans="1:4" x14ac:dyDescent="0.2">
      <c r="A1414" s="158"/>
      <c r="D1414" s="138"/>
    </row>
    <row r="1415" spans="1:4" x14ac:dyDescent="0.2">
      <c r="A1415" s="158"/>
      <c r="D1415" s="138"/>
    </row>
    <row r="1416" spans="1:4" x14ac:dyDescent="0.2">
      <c r="A1416" s="158"/>
      <c r="D1416" s="138"/>
    </row>
    <row r="1417" spans="1:4" x14ac:dyDescent="0.2">
      <c r="A1417" s="158"/>
      <c r="D1417" s="138"/>
    </row>
    <row r="1418" spans="1:4" x14ac:dyDescent="0.2">
      <c r="A1418" s="158"/>
      <c r="D1418" s="138"/>
    </row>
    <row r="1419" spans="1:4" x14ac:dyDescent="0.2">
      <c r="A1419" s="158"/>
      <c r="D1419" s="138"/>
    </row>
    <row r="1420" spans="1:4" x14ac:dyDescent="0.2">
      <c r="A1420" s="158"/>
      <c r="D1420" s="138"/>
    </row>
    <row r="1421" spans="1:4" x14ac:dyDescent="0.2">
      <c r="A1421" s="158"/>
      <c r="D1421" s="138"/>
    </row>
    <row r="1422" spans="1:4" x14ac:dyDescent="0.2">
      <c r="A1422" s="158"/>
      <c r="D1422" s="138"/>
    </row>
    <row r="1423" spans="1:4" x14ac:dyDescent="0.2">
      <c r="A1423" s="158"/>
      <c r="D1423" s="138"/>
    </row>
    <row r="1424" spans="1:4" x14ac:dyDescent="0.2">
      <c r="A1424" s="158"/>
      <c r="D1424" s="138"/>
    </row>
    <row r="1425" spans="1:4" x14ac:dyDescent="0.2">
      <c r="A1425" s="158"/>
      <c r="D1425" s="138"/>
    </row>
    <row r="1426" spans="1:4" x14ac:dyDescent="0.2">
      <c r="A1426" s="158"/>
      <c r="D1426" s="138"/>
    </row>
    <row r="1427" spans="1:4" x14ac:dyDescent="0.2">
      <c r="A1427" s="158"/>
      <c r="D1427" s="138"/>
    </row>
    <row r="1428" spans="1:4" x14ac:dyDescent="0.2">
      <c r="A1428" s="158"/>
      <c r="D1428" s="138"/>
    </row>
    <row r="1429" spans="1:4" x14ac:dyDescent="0.2">
      <c r="A1429" s="158"/>
      <c r="D1429" s="138"/>
    </row>
    <row r="1430" spans="1:4" x14ac:dyDescent="0.2">
      <c r="A1430" s="158"/>
      <c r="D1430" s="138"/>
    </row>
    <row r="1431" spans="1:4" x14ac:dyDescent="0.2">
      <c r="A1431" s="158"/>
      <c r="D1431" s="138"/>
    </row>
    <row r="1432" spans="1:4" x14ac:dyDescent="0.2">
      <c r="A1432" s="158"/>
      <c r="D1432" s="138"/>
    </row>
    <row r="1433" spans="1:4" x14ac:dyDescent="0.2">
      <c r="A1433" s="158"/>
      <c r="D1433" s="138"/>
    </row>
    <row r="1434" spans="1:4" x14ac:dyDescent="0.2">
      <c r="A1434" s="158"/>
      <c r="D1434" s="138"/>
    </row>
    <row r="1435" spans="1:4" x14ac:dyDescent="0.2">
      <c r="A1435" s="158"/>
      <c r="D1435" s="138"/>
    </row>
    <row r="1436" spans="1:4" x14ac:dyDescent="0.2">
      <c r="A1436" s="158"/>
      <c r="D1436" s="138"/>
    </row>
    <row r="1437" spans="1:4" x14ac:dyDescent="0.2">
      <c r="A1437" s="158"/>
      <c r="D1437" s="138"/>
    </row>
    <row r="1438" spans="1:4" x14ac:dyDescent="0.2">
      <c r="A1438" s="158"/>
      <c r="D1438" s="138"/>
    </row>
    <row r="1439" spans="1:4" x14ac:dyDescent="0.2">
      <c r="A1439" s="158"/>
      <c r="D1439" s="138"/>
    </row>
    <row r="1440" spans="1:4" x14ac:dyDescent="0.2">
      <c r="A1440" s="158"/>
      <c r="D1440" s="138"/>
    </row>
    <row r="1441" spans="1:4" x14ac:dyDescent="0.2">
      <c r="A1441" s="158"/>
      <c r="D1441" s="138"/>
    </row>
    <row r="1442" spans="1:4" x14ac:dyDescent="0.2">
      <c r="A1442" s="158"/>
      <c r="D1442" s="138"/>
    </row>
    <row r="1443" spans="1:4" x14ac:dyDescent="0.2">
      <c r="A1443" s="158"/>
      <c r="D1443" s="138"/>
    </row>
    <row r="1444" spans="1:4" x14ac:dyDescent="0.2">
      <c r="A1444" s="158"/>
      <c r="D1444" s="138"/>
    </row>
    <row r="1445" spans="1:4" x14ac:dyDescent="0.2">
      <c r="A1445" s="158"/>
      <c r="D1445" s="138"/>
    </row>
    <row r="1446" spans="1:4" x14ac:dyDescent="0.2">
      <c r="A1446" s="158"/>
      <c r="D1446" s="138"/>
    </row>
    <row r="1447" spans="1:4" x14ac:dyDescent="0.2">
      <c r="A1447" s="158"/>
      <c r="D1447" s="138"/>
    </row>
    <row r="1448" spans="1:4" x14ac:dyDescent="0.2">
      <c r="A1448" s="158"/>
      <c r="D1448" s="138"/>
    </row>
    <row r="1449" spans="1:4" x14ac:dyDescent="0.2">
      <c r="A1449" s="158"/>
      <c r="D1449" s="138"/>
    </row>
    <row r="1450" spans="1:4" x14ac:dyDescent="0.2">
      <c r="A1450" s="158"/>
      <c r="D1450" s="138"/>
    </row>
    <row r="1451" spans="1:4" x14ac:dyDescent="0.2">
      <c r="A1451" s="158"/>
      <c r="D1451" s="138"/>
    </row>
    <row r="1452" spans="1:4" x14ac:dyDescent="0.2">
      <c r="A1452" s="158"/>
      <c r="D1452" s="138"/>
    </row>
    <row r="1453" spans="1:4" x14ac:dyDescent="0.2">
      <c r="A1453" s="158"/>
      <c r="D1453" s="138"/>
    </row>
    <row r="1454" spans="1:4" x14ac:dyDescent="0.2">
      <c r="A1454" s="158"/>
      <c r="D1454" s="138"/>
    </row>
    <row r="1455" spans="1:4" x14ac:dyDescent="0.2">
      <c r="A1455" s="158"/>
      <c r="D1455" s="138"/>
    </row>
    <row r="1456" spans="1:4" x14ac:dyDescent="0.2">
      <c r="A1456" s="158"/>
      <c r="D1456" s="138"/>
    </row>
    <row r="1457" spans="1:4" x14ac:dyDescent="0.2">
      <c r="A1457" s="158"/>
      <c r="D1457" s="138"/>
    </row>
    <row r="1458" spans="1:4" x14ac:dyDescent="0.2">
      <c r="A1458" s="158"/>
      <c r="D1458" s="138"/>
    </row>
    <row r="1459" spans="1:4" x14ac:dyDescent="0.2">
      <c r="A1459" s="158"/>
      <c r="D1459" s="138"/>
    </row>
    <row r="1460" spans="1:4" x14ac:dyDescent="0.2">
      <c r="A1460" s="158"/>
      <c r="D1460" s="138"/>
    </row>
    <row r="1461" spans="1:4" x14ac:dyDescent="0.2">
      <c r="A1461" s="158"/>
      <c r="D1461" s="138"/>
    </row>
    <row r="1462" spans="1:4" x14ac:dyDescent="0.2">
      <c r="A1462" s="158"/>
      <c r="D1462" s="138"/>
    </row>
    <row r="1463" spans="1:4" x14ac:dyDescent="0.2">
      <c r="A1463" s="158"/>
      <c r="D1463" s="138"/>
    </row>
    <row r="1464" spans="1:4" x14ac:dyDescent="0.2">
      <c r="A1464" s="158"/>
      <c r="D1464" s="138"/>
    </row>
    <row r="1465" spans="1:4" x14ac:dyDescent="0.2">
      <c r="A1465" s="158"/>
      <c r="D1465" s="138"/>
    </row>
    <row r="1466" spans="1:4" x14ac:dyDescent="0.2">
      <c r="A1466" s="158"/>
      <c r="D1466" s="138"/>
    </row>
    <row r="1467" spans="1:4" x14ac:dyDescent="0.2">
      <c r="A1467" s="158"/>
      <c r="D1467" s="138"/>
    </row>
    <row r="1468" spans="1:4" x14ac:dyDescent="0.2">
      <c r="A1468" s="158"/>
      <c r="D1468" s="138"/>
    </row>
    <row r="1469" spans="1:4" x14ac:dyDescent="0.2">
      <c r="A1469" s="158"/>
      <c r="D1469" s="138"/>
    </row>
    <row r="1470" spans="1:4" x14ac:dyDescent="0.2">
      <c r="A1470" s="158"/>
      <c r="D1470" s="138"/>
    </row>
    <row r="1471" spans="1:4" x14ac:dyDescent="0.2">
      <c r="A1471" s="158"/>
      <c r="D1471" s="138"/>
    </row>
    <row r="1472" spans="1:4" x14ac:dyDescent="0.2">
      <c r="A1472" s="158"/>
      <c r="D1472" s="138"/>
    </row>
    <row r="1473" spans="1:4" x14ac:dyDescent="0.2">
      <c r="A1473" s="158"/>
      <c r="D1473" s="138"/>
    </row>
    <row r="1474" spans="1:4" x14ac:dyDescent="0.2">
      <c r="A1474" s="158"/>
      <c r="D1474" s="138"/>
    </row>
    <row r="1475" spans="1:4" x14ac:dyDescent="0.2">
      <c r="A1475" s="158"/>
      <c r="D1475" s="138"/>
    </row>
    <row r="1476" spans="1:4" x14ac:dyDescent="0.2">
      <c r="A1476" s="158"/>
      <c r="D1476" s="138"/>
    </row>
    <row r="1477" spans="1:4" x14ac:dyDescent="0.2">
      <c r="A1477" s="158"/>
      <c r="D1477" s="138"/>
    </row>
    <row r="1478" spans="1:4" x14ac:dyDescent="0.2">
      <c r="A1478" s="158"/>
      <c r="D1478" s="138"/>
    </row>
    <row r="1479" spans="1:4" x14ac:dyDescent="0.2">
      <c r="A1479" s="158"/>
      <c r="D1479" s="138"/>
    </row>
    <row r="1480" spans="1:4" x14ac:dyDescent="0.2">
      <c r="A1480" s="158"/>
      <c r="D1480" s="138"/>
    </row>
    <row r="1481" spans="1:4" x14ac:dyDescent="0.2">
      <c r="A1481" s="158"/>
      <c r="D1481" s="138"/>
    </row>
    <row r="1482" spans="1:4" x14ac:dyDescent="0.2">
      <c r="A1482" s="158"/>
      <c r="D1482" s="138"/>
    </row>
    <row r="1483" spans="1:4" x14ac:dyDescent="0.2">
      <c r="A1483" s="158"/>
      <c r="D1483" s="138"/>
    </row>
    <row r="1484" spans="1:4" x14ac:dyDescent="0.2">
      <c r="A1484" s="158"/>
      <c r="D1484" s="138"/>
    </row>
    <row r="1485" spans="1:4" x14ac:dyDescent="0.2">
      <c r="A1485" s="158"/>
      <c r="D1485" s="138"/>
    </row>
    <row r="1486" spans="1:4" x14ac:dyDescent="0.2">
      <c r="A1486" s="158"/>
      <c r="D1486" s="138"/>
    </row>
    <row r="1487" spans="1:4" x14ac:dyDescent="0.2">
      <c r="A1487" s="158"/>
      <c r="D1487" s="138"/>
    </row>
    <row r="1488" spans="1:4" x14ac:dyDescent="0.2">
      <c r="A1488" s="158"/>
      <c r="D1488" s="138"/>
    </row>
    <row r="1489" spans="1:4" x14ac:dyDescent="0.2">
      <c r="A1489" s="158"/>
      <c r="D1489" s="138"/>
    </row>
    <row r="1490" spans="1:4" x14ac:dyDescent="0.2">
      <c r="A1490" s="158"/>
      <c r="D1490" s="138"/>
    </row>
    <row r="1491" spans="1:4" x14ac:dyDescent="0.2">
      <c r="A1491" s="158"/>
      <c r="D1491" s="138"/>
    </row>
    <row r="1492" spans="1:4" x14ac:dyDescent="0.2">
      <c r="A1492" s="158"/>
      <c r="D1492" s="138"/>
    </row>
    <row r="1493" spans="1:4" x14ac:dyDescent="0.2">
      <c r="A1493" s="158"/>
      <c r="D1493" s="138"/>
    </row>
    <row r="1494" spans="1:4" x14ac:dyDescent="0.2">
      <c r="A1494" s="158"/>
      <c r="D1494" s="138"/>
    </row>
    <row r="1495" spans="1:4" x14ac:dyDescent="0.2">
      <c r="A1495" s="158"/>
      <c r="D1495" s="138"/>
    </row>
    <row r="1496" spans="1:4" x14ac:dyDescent="0.2">
      <c r="A1496" s="158"/>
      <c r="D1496" s="138"/>
    </row>
    <row r="1497" spans="1:4" x14ac:dyDescent="0.2">
      <c r="A1497" s="158"/>
      <c r="D1497" s="138"/>
    </row>
    <row r="1498" spans="1:4" x14ac:dyDescent="0.2">
      <c r="A1498" s="158"/>
      <c r="D1498" s="138"/>
    </row>
    <row r="1499" spans="1:4" x14ac:dyDescent="0.2">
      <c r="A1499" s="158"/>
      <c r="D1499" s="138"/>
    </row>
    <row r="1500" spans="1:4" x14ac:dyDescent="0.2">
      <c r="A1500" s="158"/>
      <c r="D1500" s="138"/>
    </row>
    <row r="1501" spans="1:4" x14ac:dyDescent="0.2">
      <c r="A1501" s="158"/>
      <c r="D1501" s="138"/>
    </row>
    <row r="1502" spans="1:4" x14ac:dyDescent="0.2">
      <c r="A1502" s="158"/>
      <c r="D1502" s="138"/>
    </row>
    <row r="1503" spans="1:4" x14ac:dyDescent="0.2">
      <c r="A1503" s="158"/>
      <c r="D1503" s="138"/>
    </row>
    <row r="1504" spans="1:4" x14ac:dyDescent="0.2">
      <c r="A1504" s="158"/>
      <c r="D1504" s="138"/>
    </row>
    <row r="1505" spans="1:4" x14ac:dyDescent="0.2">
      <c r="A1505" s="158"/>
      <c r="D1505" s="138"/>
    </row>
    <row r="1506" spans="1:4" x14ac:dyDescent="0.2">
      <c r="A1506" s="158"/>
      <c r="D1506" s="138"/>
    </row>
    <row r="1507" spans="1:4" x14ac:dyDescent="0.2">
      <c r="A1507" s="158"/>
      <c r="D1507" s="138"/>
    </row>
    <row r="1508" spans="1:4" x14ac:dyDescent="0.2">
      <c r="A1508" s="158"/>
      <c r="D1508" s="138"/>
    </row>
    <row r="1509" spans="1:4" x14ac:dyDescent="0.2">
      <c r="A1509" s="158"/>
      <c r="D1509" s="138"/>
    </row>
    <row r="1510" spans="1:4" x14ac:dyDescent="0.2">
      <c r="A1510" s="158"/>
      <c r="D1510" s="138"/>
    </row>
    <row r="1511" spans="1:4" x14ac:dyDescent="0.2">
      <c r="A1511" s="158"/>
      <c r="D1511" s="138"/>
    </row>
    <row r="1512" spans="1:4" x14ac:dyDescent="0.2">
      <c r="A1512" s="158"/>
      <c r="D1512" s="138"/>
    </row>
    <row r="1513" spans="1:4" x14ac:dyDescent="0.2">
      <c r="A1513" s="158"/>
      <c r="D1513" s="138"/>
    </row>
    <row r="1514" spans="1:4" x14ac:dyDescent="0.2">
      <c r="A1514" s="158"/>
      <c r="D1514" s="138"/>
    </row>
    <row r="1515" spans="1:4" x14ac:dyDescent="0.2">
      <c r="A1515" s="158"/>
      <c r="D1515" s="138"/>
    </row>
    <row r="1516" spans="1:4" x14ac:dyDescent="0.2">
      <c r="A1516" s="158"/>
      <c r="D1516" s="138"/>
    </row>
    <row r="1517" spans="1:4" x14ac:dyDescent="0.2">
      <c r="A1517" s="158"/>
      <c r="D1517" s="138"/>
    </row>
    <row r="1518" spans="1:4" x14ac:dyDescent="0.2">
      <c r="A1518" s="158"/>
      <c r="D1518" s="138"/>
    </row>
    <row r="1519" spans="1:4" x14ac:dyDescent="0.2">
      <c r="A1519" s="158"/>
      <c r="D1519" s="138"/>
    </row>
    <row r="1520" spans="1:4" x14ac:dyDescent="0.2">
      <c r="A1520" s="158"/>
      <c r="D1520" s="138"/>
    </row>
    <row r="1521" spans="1:4" x14ac:dyDescent="0.2">
      <c r="A1521" s="158"/>
      <c r="D1521" s="138"/>
    </row>
    <row r="1522" spans="1:4" x14ac:dyDescent="0.2">
      <c r="A1522" s="158"/>
      <c r="D1522" s="138"/>
    </row>
    <row r="1523" spans="1:4" x14ac:dyDescent="0.2">
      <c r="A1523" s="158"/>
      <c r="D1523" s="138"/>
    </row>
    <row r="1524" spans="1:4" x14ac:dyDescent="0.2">
      <c r="A1524" s="158"/>
      <c r="D1524" s="138"/>
    </row>
    <row r="1525" spans="1:4" x14ac:dyDescent="0.2">
      <c r="A1525" s="158"/>
      <c r="D1525" s="138"/>
    </row>
    <row r="1526" spans="1:4" x14ac:dyDescent="0.2">
      <c r="A1526" s="158"/>
      <c r="D1526" s="138"/>
    </row>
    <row r="1527" spans="1:4" x14ac:dyDescent="0.2">
      <c r="A1527" s="158"/>
      <c r="D1527" s="138"/>
    </row>
    <row r="1528" spans="1:4" x14ac:dyDescent="0.2">
      <c r="A1528" s="158"/>
      <c r="D1528" s="138"/>
    </row>
    <row r="1529" spans="1:4" x14ac:dyDescent="0.2">
      <c r="A1529" s="158"/>
      <c r="D1529" s="138"/>
    </row>
    <row r="1530" spans="1:4" x14ac:dyDescent="0.2">
      <c r="A1530" s="158"/>
      <c r="D1530" s="138"/>
    </row>
    <row r="1531" spans="1:4" x14ac:dyDescent="0.2">
      <c r="A1531" s="158"/>
      <c r="D1531" s="138"/>
    </row>
    <row r="1532" spans="1:4" x14ac:dyDescent="0.2">
      <c r="A1532" s="158"/>
      <c r="D1532" s="138"/>
    </row>
    <row r="1533" spans="1:4" x14ac:dyDescent="0.2">
      <c r="A1533" s="158"/>
      <c r="D1533" s="138"/>
    </row>
    <row r="1534" spans="1:4" x14ac:dyDescent="0.2">
      <c r="A1534" s="158"/>
      <c r="D1534" s="138"/>
    </row>
    <row r="1535" spans="1:4" x14ac:dyDescent="0.2">
      <c r="A1535" s="158"/>
      <c r="D1535" s="138"/>
    </row>
    <row r="1536" spans="1:4" x14ac:dyDescent="0.2">
      <c r="A1536" s="158"/>
      <c r="D1536" s="138"/>
    </row>
    <row r="1537" spans="1:4" x14ac:dyDescent="0.2">
      <c r="A1537" s="158"/>
      <c r="D1537" s="138"/>
    </row>
    <row r="1538" spans="1:4" x14ac:dyDescent="0.2">
      <c r="A1538" s="158"/>
      <c r="D1538" s="138"/>
    </row>
    <row r="1539" spans="1:4" x14ac:dyDescent="0.2">
      <c r="A1539" s="158"/>
      <c r="D1539" s="138"/>
    </row>
    <row r="1540" spans="1:4" x14ac:dyDescent="0.2">
      <c r="A1540" s="158"/>
      <c r="D1540" s="138"/>
    </row>
    <row r="1541" spans="1:4" x14ac:dyDescent="0.2">
      <c r="A1541" s="158"/>
      <c r="D1541" s="138"/>
    </row>
    <row r="1542" spans="1:4" x14ac:dyDescent="0.2">
      <c r="A1542" s="158"/>
      <c r="D1542" s="138"/>
    </row>
    <row r="1543" spans="1:4" x14ac:dyDescent="0.2">
      <c r="A1543" s="158"/>
      <c r="D1543" s="138"/>
    </row>
    <row r="1544" spans="1:4" x14ac:dyDescent="0.2">
      <c r="A1544" s="158"/>
      <c r="D1544" s="138"/>
    </row>
    <row r="1545" spans="1:4" x14ac:dyDescent="0.2">
      <c r="A1545" s="158"/>
      <c r="D1545" s="138"/>
    </row>
    <row r="1546" spans="1:4" x14ac:dyDescent="0.2">
      <c r="A1546" s="158"/>
      <c r="D1546" s="138"/>
    </row>
    <row r="1547" spans="1:4" x14ac:dyDescent="0.2">
      <c r="A1547" s="158"/>
      <c r="D1547" s="138"/>
    </row>
    <row r="1548" spans="1:4" x14ac:dyDescent="0.2">
      <c r="A1548" s="158"/>
      <c r="D1548" s="138"/>
    </row>
    <row r="1549" spans="1:4" x14ac:dyDescent="0.2">
      <c r="A1549" s="158"/>
      <c r="D1549" s="138"/>
    </row>
    <row r="1550" spans="1:4" x14ac:dyDescent="0.2">
      <c r="A1550" s="158"/>
      <c r="D1550" s="138"/>
    </row>
    <row r="1551" spans="1:4" x14ac:dyDescent="0.2">
      <c r="A1551" s="158"/>
      <c r="D1551" s="138"/>
    </row>
    <row r="1552" spans="1:4" x14ac:dyDescent="0.2">
      <c r="A1552" s="158"/>
      <c r="D1552" s="138"/>
    </row>
    <row r="1553" spans="1:4" x14ac:dyDescent="0.2">
      <c r="A1553" s="158"/>
      <c r="D1553" s="138"/>
    </row>
    <row r="1554" spans="1:4" x14ac:dyDescent="0.2">
      <c r="A1554" s="158"/>
      <c r="D1554" s="138"/>
    </row>
    <row r="1555" spans="1:4" x14ac:dyDescent="0.2">
      <c r="A1555" s="158"/>
      <c r="D1555" s="138"/>
    </row>
    <row r="1556" spans="1:4" x14ac:dyDescent="0.2">
      <c r="A1556" s="158"/>
      <c r="D1556" s="138"/>
    </row>
    <row r="1557" spans="1:4" x14ac:dyDescent="0.2">
      <c r="A1557" s="158"/>
      <c r="D1557" s="138"/>
    </row>
    <row r="1558" spans="1:4" x14ac:dyDescent="0.2">
      <c r="A1558" s="158"/>
      <c r="D1558" s="138"/>
    </row>
    <row r="1559" spans="1:4" x14ac:dyDescent="0.2">
      <c r="A1559" s="158"/>
      <c r="D1559" s="138"/>
    </row>
    <row r="1560" spans="1:4" x14ac:dyDescent="0.2">
      <c r="A1560" s="158"/>
      <c r="D1560" s="138"/>
    </row>
    <row r="1561" spans="1:4" x14ac:dyDescent="0.2">
      <c r="A1561" s="158"/>
      <c r="D1561" s="138"/>
    </row>
    <row r="1562" spans="1:4" x14ac:dyDescent="0.2">
      <c r="A1562" s="158"/>
      <c r="D1562" s="138"/>
    </row>
    <row r="1563" spans="1:4" x14ac:dyDescent="0.2">
      <c r="A1563" s="158"/>
      <c r="D1563" s="138"/>
    </row>
    <row r="1564" spans="1:4" x14ac:dyDescent="0.2">
      <c r="A1564" s="158"/>
      <c r="D1564" s="138"/>
    </row>
    <row r="1565" spans="1:4" x14ac:dyDescent="0.2">
      <c r="A1565" s="158"/>
      <c r="D1565" s="138"/>
    </row>
    <row r="1566" spans="1:4" x14ac:dyDescent="0.2">
      <c r="A1566" s="158"/>
      <c r="D1566" s="138"/>
    </row>
    <row r="1567" spans="1:4" x14ac:dyDescent="0.2">
      <c r="A1567" s="158"/>
      <c r="D1567" s="138"/>
    </row>
    <row r="1568" spans="1:4" x14ac:dyDescent="0.2">
      <c r="A1568" s="158"/>
      <c r="D1568" s="138"/>
    </row>
    <row r="1569" spans="1:4" x14ac:dyDescent="0.2">
      <c r="A1569" s="158"/>
      <c r="D1569" s="138"/>
    </row>
    <row r="1570" spans="1:4" x14ac:dyDescent="0.2">
      <c r="A1570" s="158"/>
      <c r="D1570" s="138"/>
    </row>
    <row r="1571" spans="1:4" x14ac:dyDescent="0.2">
      <c r="A1571" s="158"/>
      <c r="D1571" s="138"/>
    </row>
    <row r="1572" spans="1:4" x14ac:dyDescent="0.2">
      <c r="A1572" s="158"/>
      <c r="D1572" s="138"/>
    </row>
    <row r="1573" spans="1:4" x14ac:dyDescent="0.2">
      <c r="A1573" s="158"/>
      <c r="D1573" s="138"/>
    </row>
    <row r="1574" spans="1:4" x14ac:dyDescent="0.2">
      <c r="A1574" s="158"/>
      <c r="D1574" s="138"/>
    </row>
    <row r="1575" spans="1:4" x14ac:dyDescent="0.2">
      <c r="A1575" s="158"/>
      <c r="D1575" s="138"/>
    </row>
    <row r="1576" spans="1:4" x14ac:dyDescent="0.2">
      <c r="A1576" s="158"/>
      <c r="D1576" s="138"/>
    </row>
    <row r="1577" spans="1:4" x14ac:dyDescent="0.2">
      <c r="A1577" s="158"/>
      <c r="D1577" s="138"/>
    </row>
    <row r="1578" spans="1:4" x14ac:dyDescent="0.2">
      <c r="A1578" s="158"/>
      <c r="D1578" s="138"/>
    </row>
    <row r="1579" spans="1:4" x14ac:dyDescent="0.2">
      <c r="A1579" s="158"/>
      <c r="D1579" s="138"/>
    </row>
    <row r="1580" spans="1:4" x14ac:dyDescent="0.2">
      <c r="A1580" s="158"/>
      <c r="D1580" s="138"/>
    </row>
    <row r="1581" spans="1:4" x14ac:dyDescent="0.2">
      <c r="A1581" s="158"/>
      <c r="D1581" s="138"/>
    </row>
    <row r="1582" spans="1:4" x14ac:dyDescent="0.2">
      <c r="A1582" s="158"/>
      <c r="D1582" s="138"/>
    </row>
    <row r="1583" spans="1:4" x14ac:dyDescent="0.2">
      <c r="A1583" s="158"/>
      <c r="D1583" s="138"/>
    </row>
    <row r="1584" spans="1:4" x14ac:dyDescent="0.2">
      <c r="A1584" s="158"/>
      <c r="D1584" s="138"/>
    </row>
    <row r="1585" spans="1:4" x14ac:dyDescent="0.2">
      <c r="A1585" s="158"/>
      <c r="D1585" s="138"/>
    </row>
    <row r="1586" spans="1:4" x14ac:dyDescent="0.2">
      <c r="A1586" s="158"/>
      <c r="D1586" s="138"/>
    </row>
    <row r="1587" spans="1:4" x14ac:dyDescent="0.2">
      <c r="A1587" s="158"/>
      <c r="D1587" s="138"/>
    </row>
    <row r="1588" spans="1:4" x14ac:dyDescent="0.2">
      <c r="A1588" s="158"/>
      <c r="D1588" s="138"/>
    </row>
    <row r="1589" spans="1:4" x14ac:dyDescent="0.2">
      <c r="A1589" s="158"/>
      <c r="D1589" s="138"/>
    </row>
    <row r="1590" spans="1:4" x14ac:dyDescent="0.2">
      <c r="A1590" s="158"/>
      <c r="D1590" s="138"/>
    </row>
    <row r="1591" spans="1:4" x14ac:dyDescent="0.2">
      <c r="A1591" s="158"/>
      <c r="D1591" s="138"/>
    </row>
    <row r="1592" spans="1:4" x14ac:dyDescent="0.2">
      <c r="A1592" s="158"/>
      <c r="D1592" s="138"/>
    </row>
    <row r="1593" spans="1:4" x14ac:dyDescent="0.2">
      <c r="A1593" s="158"/>
      <c r="D1593" s="138"/>
    </row>
    <row r="1594" spans="1:4" x14ac:dyDescent="0.2">
      <c r="A1594" s="158"/>
      <c r="D1594" s="138"/>
    </row>
    <row r="1595" spans="1:4" x14ac:dyDescent="0.2">
      <c r="A1595" s="158"/>
      <c r="D1595" s="138"/>
    </row>
    <row r="1596" spans="1:4" x14ac:dyDescent="0.2">
      <c r="A1596" s="158"/>
      <c r="D1596" s="138"/>
    </row>
    <row r="1597" spans="1:4" x14ac:dyDescent="0.2">
      <c r="A1597" s="158"/>
      <c r="D1597" s="138"/>
    </row>
    <row r="1598" spans="1:4" x14ac:dyDescent="0.2">
      <c r="A1598" s="158"/>
      <c r="D1598" s="138"/>
    </row>
    <row r="1599" spans="1:4" x14ac:dyDescent="0.2">
      <c r="A1599" s="158"/>
      <c r="D1599" s="138"/>
    </row>
    <row r="1600" spans="1:4" x14ac:dyDescent="0.2">
      <c r="A1600" s="158"/>
      <c r="D1600" s="138"/>
    </row>
    <row r="1601" spans="1:4" x14ac:dyDescent="0.2">
      <c r="A1601" s="158"/>
      <c r="D1601" s="138"/>
    </row>
    <row r="1602" spans="1:4" x14ac:dyDescent="0.2">
      <c r="A1602" s="158"/>
      <c r="D1602" s="138"/>
    </row>
    <row r="1603" spans="1:4" x14ac:dyDescent="0.2">
      <c r="A1603" s="158"/>
      <c r="D1603" s="138"/>
    </row>
    <row r="1604" spans="1:4" x14ac:dyDescent="0.2">
      <c r="A1604" s="158"/>
      <c r="D1604" s="138"/>
    </row>
    <row r="1605" spans="1:4" x14ac:dyDescent="0.2">
      <c r="A1605" s="158"/>
      <c r="D1605" s="138"/>
    </row>
    <row r="1606" spans="1:4" x14ac:dyDescent="0.2">
      <c r="A1606" s="158"/>
      <c r="D1606" s="138"/>
    </row>
    <row r="1607" spans="1:4" x14ac:dyDescent="0.2">
      <c r="A1607" s="158"/>
      <c r="D1607" s="138"/>
    </row>
    <row r="1608" spans="1:4" x14ac:dyDescent="0.2">
      <c r="A1608" s="158"/>
      <c r="D1608" s="138"/>
    </row>
    <row r="1609" spans="1:4" x14ac:dyDescent="0.2">
      <c r="A1609" s="158"/>
      <c r="D1609" s="138"/>
    </row>
    <row r="1610" spans="1:4" x14ac:dyDescent="0.2">
      <c r="A1610" s="158"/>
      <c r="D1610" s="138"/>
    </row>
    <row r="1611" spans="1:4" x14ac:dyDescent="0.2">
      <c r="A1611" s="158"/>
      <c r="D1611" s="138"/>
    </row>
    <row r="1612" spans="1:4" x14ac:dyDescent="0.2">
      <c r="A1612" s="158"/>
      <c r="D1612" s="138"/>
    </row>
    <row r="1613" spans="1:4" x14ac:dyDescent="0.2">
      <c r="A1613" s="158"/>
      <c r="D1613" s="138"/>
    </row>
    <row r="1614" spans="1:4" x14ac:dyDescent="0.2">
      <c r="A1614" s="158"/>
      <c r="D1614" s="138"/>
    </row>
    <row r="1615" spans="1:4" x14ac:dyDescent="0.2">
      <c r="A1615" s="158"/>
      <c r="D1615" s="138"/>
    </row>
    <row r="1616" spans="1:4" x14ac:dyDescent="0.2">
      <c r="A1616" s="158"/>
      <c r="D1616" s="138"/>
    </row>
    <row r="1617" spans="1:4" x14ac:dyDescent="0.2">
      <c r="A1617" s="158"/>
      <c r="D1617" s="138"/>
    </row>
    <row r="1618" spans="1:4" x14ac:dyDescent="0.2">
      <c r="A1618" s="158"/>
      <c r="D1618" s="138"/>
    </row>
    <row r="1619" spans="1:4" x14ac:dyDescent="0.2">
      <c r="A1619" s="158"/>
      <c r="D1619" s="138"/>
    </row>
    <row r="1620" spans="1:4" x14ac:dyDescent="0.2">
      <c r="A1620" s="158"/>
      <c r="D1620" s="138"/>
    </row>
    <row r="1621" spans="1:4" x14ac:dyDescent="0.2">
      <c r="A1621" s="158"/>
      <c r="D1621" s="138"/>
    </row>
    <row r="1622" spans="1:4" x14ac:dyDescent="0.2">
      <c r="A1622" s="158"/>
      <c r="D1622" s="138"/>
    </row>
    <row r="1623" spans="1:4" x14ac:dyDescent="0.2">
      <c r="A1623" s="158"/>
      <c r="D1623" s="138"/>
    </row>
    <row r="1624" spans="1:4" x14ac:dyDescent="0.2">
      <c r="A1624" s="158"/>
      <c r="D1624" s="138"/>
    </row>
    <row r="1625" spans="1:4" x14ac:dyDescent="0.2">
      <c r="A1625" s="158"/>
      <c r="D1625" s="138"/>
    </row>
    <row r="1626" spans="1:4" x14ac:dyDescent="0.2">
      <c r="A1626" s="158"/>
      <c r="D1626" s="138"/>
    </row>
    <row r="1627" spans="1:4" x14ac:dyDescent="0.2">
      <c r="A1627" s="158"/>
      <c r="D1627" s="138"/>
    </row>
    <row r="1628" spans="1:4" x14ac:dyDescent="0.2">
      <c r="A1628" s="158"/>
      <c r="D1628" s="138"/>
    </row>
    <row r="1629" spans="1:4" x14ac:dyDescent="0.2">
      <c r="A1629" s="158"/>
      <c r="D1629" s="138"/>
    </row>
    <row r="1630" spans="1:4" x14ac:dyDescent="0.2">
      <c r="A1630" s="158"/>
      <c r="D1630" s="138"/>
    </row>
    <row r="1631" spans="1:4" x14ac:dyDescent="0.2">
      <c r="A1631" s="158"/>
      <c r="D1631" s="138"/>
    </row>
    <row r="1632" spans="1:4" x14ac:dyDescent="0.2">
      <c r="A1632" s="158"/>
      <c r="D1632" s="138"/>
    </row>
    <row r="1633" spans="1:4" x14ac:dyDescent="0.2">
      <c r="A1633" s="158"/>
      <c r="D1633" s="138"/>
    </row>
    <row r="1634" spans="1:4" x14ac:dyDescent="0.2">
      <c r="A1634" s="158"/>
      <c r="D1634" s="138"/>
    </row>
    <row r="1635" spans="1:4" x14ac:dyDescent="0.2">
      <c r="A1635" s="158"/>
      <c r="D1635" s="138"/>
    </row>
    <row r="1636" spans="1:4" x14ac:dyDescent="0.2">
      <c r="A1636" s="158"/>
      <c r="D1636" s="138"/>
    </row>
    <row r="1637" spans="1:4" x14ac:dyDescent="0.2">
      <c r="A1637" s="158"/>
      <c r="D1637" s="138"/>
    </row>
    <row r="1638" spans="1:4" x14ac:dyDescent="0.2">
      <c r="A1638" s="158"/>
      <c r="D1638" s="138"/>
    </row>
    <row r="1639" spans="1:4" x14ac:dyDescent="0.2">
      <c r="A1639" s="158"/>
      <c r="D1639" s="138"/>
    </row>
    <row r="1640" spans="1:4" x14ac:dyDescent="0.2">
      <c r="A1640" s="158"/>
      <c r="D1640" s="138"/>
    </row>
    <row r="1641" spans="1:4" x14ac:dyDescent="0.2">
      <c r="A1641" s="158"/>
      <c r="D1641" s="138"/>
    </row>
    <row r="1642" spans="1:4" x14ac:dyDescent="0.2">
      <c r="A1642" s="158"/>
      <c r="D1642" s="138"/>
    </row>
    <row r="1643" spans="1:4" x14ac:dyDescent="0.2">
      <c r="A1643" s="158"/>
      <c r="D1643" s="138"/>
    </row>
    <row r="1644" spans="1:4" x14ac:dyDescent="0.2">
      <c r="A1644" s="158"/>
      <c r="D1644" s="138"/>
    </row>
    <row r="1645" spans="1:4" x14ac:dyDescent="0.2">
      <c r="A1645" s="158"/>
      <c r="D1645" s="138"/>
    </row>
    <row r="1646" spans="1:4" x14ac:dyDescent="0.2">
      <c r="A1646" s="158"/>
      <c r="D1646" s="138"/>
    </row>
    <row r="1647" spans="1:4" x14ac:dyDescent="0.2">
      <c r="A1647" s="158"/>
      <c r="D1647" s="138"/>
    </row>
    <row r="1648" spans="1:4" x14ac:dyDescent="0.2">
      <c r="A1648" s="158"/>
      <c r="D1648" s="138"/>
    </row>
    <row r="1649" spans="1:4" x14ac:dyDescent="0.2">
      <c r="A1649" s="158"/>
      <c r="D1649" s="138"/>
    </row>
    <row r="1650" spans="1:4" x14ac:dyDescent="0.2">
      <c r="A1650" s="158"/>
      <c r="D1650" s="138"/>
    </row>
    <row r="1651" spans="1:4" x14ac:dyDescent="0.2">
      <c r="A1651" s="158"/>
      <c r="D1651" s="138"/>
    </row>
    <row r="1652" spans="1:4" x14ac:dyDescent="0.2">
      <c r="A1652" s="158"/>
      <c r="D1652" s="138"/>
    </row>
    <row r="1653" spans="1:4" x14ac:dyDescent="0.2">
      <c r="A1653" s="158"/>
      <c r="D1653" s="138"/>
    </row>
    <row r="1654" spans="1:4" x14ac:dyDescent="0.2">
      <c r="A1654" s="158"/>
      <c r="D1654" s="138"/>
    </row>
    <row r="1655" spans="1:4" x14ac:dyDescent="0.2">
      <c r="A1655" s="158"/>
      <c r="D1655" s="138"/>
    </row>
    <row r="1656" spans="1:4" x14ac:dyDescent="0.2">
      <c r="A1656" s="158"/>
      <c r="D1656" s="138"/>
    </row>
    <row r="1657" spans="1:4" x14ac:dyDescent="0.2">
      <c r="A1657" s="158"/>
      <c r="D1657" s="138"/>
    </row>
    <row r="1658" spans="1:4" x14ac:dyDescent="0.2">
      <c r="A1658" s="158"/>
      <c r="D1658" s="138"/>
    </row>
    <row r="1659" spans="1:4" x14ac:dyDescent="0.2">
      <c r="A1659" s="158"/>
      <c r="D1659" s="138"/>
    </row>
    <row r="1660" spans="1:4" x14ac:dyDescent="0.2">
      <c r="A1660" s="158"/>
      <c r="D1660" s="138"/>
    </row>
    <row r="1661" spans="1:4" x14ac:dyDescent="0.2">
      <c r="A1661" s="158"/>
      <c r="D1661" s="138"/>
    </row>
    <row r="1662" spans="1:4" x14ac:dyDescent="0.2">
      <c r="A1662" s="158"/>
      <c r="D1662" s="138"/>
    </row>
    <row r="1663" spans="1:4" x14ac:dyDescent="0.2">
      <c r="A1663" s="158"/>
      <c r="D1663" s="138"/>
    </row>
    <row r="1664" spans="1:4" x14ac:dyDescent="0.2">
      <c r="A1664" s="158"/>
      <c r="D1664" s="138"/>
    </row>
    <row r="1665" spans="1:4" x14ac:dyDescent="0.2">
      <c r="A1665" s="158"/>
      <c r="D1665" s="138"/>
    </row>
    <row r="1666" spans="1:4" x14ac:dyDescent="0.2">
      <c r="A1666" s="158"/>
      <c r="D1666" s="138"/>
    </row>
    <row r="1667" spans="1:4" x14ac:dyDescent="0.2">
      <c r="A1667" s="158"/>
      <c r="D1667" s="138"/>
    </row>
    <row r="1668" spans="1:4" x14ac:dyDescent="0.2">
      <c r="A1668" s="158"/>
      <c r="D1668" s="138"/>
    </row>
    <row r="1669" spans="1:4" x14ac:dyDescent="0.2">
      <c r="A1669" s="158"/>
      <c r="D1669" s="138"/>
    </row>
    <row r="1670" spans="1:4" x14ac:dyDescent="0.2">
      <c r="A1670" s="158"/>
      <c r="D1670" s="138"/>
    </row>
    <row r="1671" spans="1:4" x14ac:dyDescent="0.2">
      <c r="A1671" s="158"/>
      <c r="D1671" s="138"/>
    </row>
    <row r="1672" spans="1:4" x14ac:dyDescent="0.2">
      <c r="A1672" s="158"/>
      <c r="D1672" s="138"/>
    </row>
    <row r="1673" spans="1:4" x14ac:dyDescent="0.2">
      <c r="A1673" s="158"/>
      <c r="D1673" s="138"/>
    </row>
    <row r="1674" spans="1:4" x14ac:dyDescent="0.2">
      <c r="A1674" s="158"/>
      <c r="D1674" s="138"/>
    </row>
    <row r="1675" spans="1:4" x14ac:dyDescent="0.2">
      <c r="A1675" s="158"/>
      <c r="D1675" s="138"/>
    </row>
    <row r="1676" spans="1:4" x14ac:dyDescent="0.2">
      <c r="A1676" s="158"/>
      <c r="D1676" s="138"/>
    </row>
    <row r="1677" spans="1:4" x14ac:dyDescent="0.2">
      <c r="A1677" s="158"/>
      <c r="D1677" s="138"/>
    </row>
    <row r="1678" spans="1:4" x14ac:dyDescent="0.2">
      <c r="A1678" s="158"/>
      <c r="D1678" s="138"/>
    </row>
    <row r="1679" spans="1:4" x14ac:dyDescent="0.2">
      <c r="A1679" s="158"/>
      <c r="D1679" s="138"/>
    </row>
    <row r="1680" spans="1:4" x14ac:dyDescent="0.2">
      <c r="A1680" s="158"/>
      <c r="D1680" s="138"/>
    </row>
    <row r="1681" spans="1:4" x14ac:dyDescent="0.2">
      <c r="A1681" s="158"/>
      <c r="D1681" s="138"/>
    </row>
    <row r="1682" spans="1:4" x14ac:dyDescent="0.2">
      <c r="A1682" s="158"/>
      <c r="D1682" s="138"/>
    </row>
    <row r="1683" spans="1:4" x14ac:dyDescent="0.2">
      <c r="A1683" s="158"/>
      <c r="D1683" s="138"/>
    </row>
    <row r="1684" spans="1:4" x14ac:dyDescent="0.2">
      <c r="A1684" s="158"/>
      <c r="D1684" s="138"/>
    </row>
    <row r="1685" spans="1:4" x14ac:dyDescent="0.2">
      <c r="A1685" s="158"/>
      <c r="D1685" s="138"/>
    </row>
    <row r="1686" spans="1:4" x14ac:dyDescent="0.2">
      <c r="A1686" s="158"/>
      <c r="D1686" s="138"/>
    </row>
    <row r="1687" spans="1:4" x14ac:dyDescent="0.2">
      <c r="A1687" s="158"/>
      <c r="D1687" s="138"/>
    </row>
    <row r="1688" spans="1:4" x14ac:dyDescent="0.2">
      <c r="A1688" s="158"/>
      <c r="D1688" s="138"/>
    </row>
    <row r="1689" spans="1:4" x14ac:dyDescent="0.2">
      <c r="A1689" s="158"/>
      <c r="D1689" s="138"/>
    </row>
    <row r="1690" spans="1:4" x14ac:dyDescent="0.2">
      <c r="A1690" s="158"/>
      <c r="D1690" s="138"/>
    </row>
    <row r="1691" spans="1:4" x14ac:dyDescent="0.2">
      <c r="A1691" s="158"/>
      <c r="D1691" s="138"/>
    </row>
    <row r="1692" spans="1:4" x14ac:dyDescent="0.2">
      <c r="A1692" s="158"/>
      <c r="D1692" s="138"/>
    </row>
    <row r="1693" spans="1:4" x14ac:dyDescent="0.2">
      <c r="A1693" s="158"/>
      <c r="D1693" s="138"/>
    </row>
    <row r="1694" spans="1:4" x14ac:dyDescent="0.2">
      <c r="A1694" s="158"/>
      <c r="D1694" s="138"/>
    </row>
    <row r="1695" spans="1:4" x14ac:dyDescent="0.2">
      <c r="A1695" s="158"/>
      <c r="D1695" s="138"/>
    </row>
    <row r="1696" spans="1:4" x14ac:dyDescent="0.2">
      <c r="A1696" s="158"/>
      <c r="D1696" s="138"/>
    </row>
    <row r="1697" spans="1:4" x14ac:dyDescent="0.2">
      <c r="A1697" s="158"/>
      <c r="D1697" s="138"/>
    </row>
    <row r="1698" spans="1:4" x14ac:dyDescent="0.2">
      <c r="A1698" s="158"/>
      <c r="D1698" s="138"/>
    </row>
    <row r="1699" spans="1:4" x14ac:dyDescent="0.2">
      <c r="A1699" s="158"/>
      <c r="D1699" s="138"/>
    </row>
    <row r="1700" spans="1:4" x14ac:dyDescent="0.2">
      <c r="A1700" s="158"/>
      <c r="D1700" s="138"/>
    </row>
    <row r="1701" spans="1:4" x14ac:dyDescent="0.2">
      <c r="A1701" s="158"/>
      <c r="D1701" s="138"/>
    </row>
    <row r="1702" spans="1:4" x14ac:dyDescent="0.2">
      <c r="A1702" s="158"/>
      <c r="D1702" s="138"/>
    </row>
    <row r="1703" spans="1:4" x14ac:dyDescent="0.2">
      <c r="A1703" s="158"/>
      <c r="D1703" s="138"/>
    </row>
    <row r="1704" spans="1:4" x14ac:dyDescent="0.2">
      <c r="A1704" s="158"/>
      <c r="D1704" s="138"/>
    </row>
    <row r="1705" spans="1:4" x14ac:dyDescent="0.2">
      <c r="A1705" s="158"/>
      <c r="D1705" s="138"/>
    </row>
    <row r="1706" spans="1:4" x14ac:dyDescent="0.2">
      <c r="A1706" s="158"/>
      <c r="D1706" s="138"/>
    </row>
    <row r="1707" spans="1:4" x14ac:dyDescent="0.2">
      <c r="A1707" s="158"/>
      <c r="D1707" s="138"/>
    </row>
    <row r="1708" spans="1:4" x14ac:dyDescent="0.2">
      <c r="A1708" s="158"/>
      <c r="D1708" s="138"/>
    </row>
    <row r="1709" spans="1:4" x14ac:dyDescent="0.2">
      <c r="A1709" s="158"/>
      <c r="D1709" s="138"/>
    </row>
    <row r="1710" spans="1:4" x14ac:dyDescent="0.2">
      <c r="A1710" s="158"/>
      <c r="D1710" s="138"/>
    </row>
    <row r="1711" spans="1:4" x14ac:dyDescent="0.2">
      <c r="A1711" s="158"/>
      <c r="D1711" s="138"/>
    </row>
    <row r="1712" spans="1:4" x14ac:dyDescent="0.2">
      <c r="A1712" s="158"/>
      <c r="D1712" s="138"/>
    </row>
    <row r="1713" spans="1:4" x14ac:dyDescent="0.2">
      <c r="A1713" s="158"/>
      <c r="D1713" s="138"/>
    </row>
    <row r="1714" spans="1:4" x14ac:dyDescent="0.2">
      <c r="A1714" s="158"/>
      <c r="D1714" s="138"/>
    </row>
    <row r="1715" spans="1:4" x14ac:dyDescent="0.2">
      <c r="A1715" s="158"/>
      <c r="D1715" s="138"/>
    </row>
    <row r="1716" spans="1:4" x14ac:dyDescent="0.2">
      <c r="A1716" s="158"/>
      <c r="D1716" s="138"/>
    </row>
    <row r="1717" spans="1:4" x14ac:dyDescent="0.2">
      <c r="A1717" s="158"/>
      <c r="D1717" s="138"/>
    </row>
    <row r="1718" spans="1:4" x14ac:dyDescent="0.2">
      <c r="A1718" s="158"/>
      <c r="D1718" s="138"/>
    </row>
    <row r="1719" spans="1:4" x14ac:dyDescent="0.2">
      <c r="A1719" s="158"/>
      <c r="D1719" s="138"/>
    </row>
    <row r="1720" spans="1:4" x14ac:dyDescent="0.2">
      <c r="A1720" s="158"/>
      <c r="D1720" s="138"/>
    </row>
    <row r="1721" spans="1:4" x14ac:dyDescent="0.2">
      <c r="A1721" s="158"/>
      <c r="D1721" s="138"/>
    </row>
    <row r="1722" spans="1:4" x14ac:dyDescent="0.2">
      <c r="A1722" s="158"/>
      <c r="D1722" s="138"/>
    </row>
    <row r="1723" spans="1:4" x14ac:dyDescent="0.2">
      <c r="A1723" s="158"/>
      <c r="D1723" s="138"/>
    </row>
    <row r="1724" spans="1:4" x14ac:dyDescent="0.2">
      <c r="A1724" s="158"/>
      <c r="D1724" s="138"/>
    </row>
    <row r="1725" spans="1:4" x14ac:dyDescent="0.2">
      <c r="A1725" s="158"/>
      <c r="D1725" s="138"/>
    </row>
    <row r="1726" spans="1:4" x14ac:dyDescent="0.2">
      <c r="A1726" s="158"/>
      <c r="D1726" s="138"/>
    </row>
    <row r="1727" spans="1:4" x14ac:dyDescent="0.2">
      <c r="A1727" s="158"/>
      <c r="D1727" s="138"/>
    </row>
    <row r="1728" spans="1:4" x14ac:dyDescent="0.2">
      <c r="A1728" s="158"/>
      <c r="D1728" s="138"/>
    </row>
    <row r="1729" spans="1:4" x14ac:dyDescent="0.2">
      <c r="A1729" s="158"/>
      <c r="D1729" s="138"/>
    </row>
    <row r="1730" spans="1:4" x14ac:dyDescent="0.2">
      <c r="A1730" s="158"/>
      <c r="D1730" s="138"/>
    </row>
    <row r="1731" spans="1:4" x14ac:dyDescent="0.2">
      <c r="A1731" s="158"/>
      <c r="D1731" s="138"/>
    </row>
    <row r="1732" spans="1:4" x14ac:dyDescent="0.2">
      <c r="A1732" s="158"/>
      <c r="D1732" s="138"/>
    </row>
    <row r="1733" spans="1:4" x14ac:dyDescent="0.2">
      <c r="A1733" s="158"/>
      <c r="D1733" s="138"/>
    </row>
    <row r="1734" spans="1:4" x14ac:dyDescent="0.2">
      <c r="A1734" s="158"/>
      <c r="D1734" s="138"/>
    </row>
    <row r="1735" spans="1:4" x14ac:dyDescent="0.2">
      <c r="A1735" s="158"/>
      <c r="D1735" s="138"/>
    </row>
    <row r="1736" spans="1:4" x14ac:dyDescent="0.2">
      <c r="A1736" s="158"/>
      <c r="D1736" s="138"/>
    </row>
    <row r="1737" spans="1:4" x14ac:dyDescent="0.2">
      <c r="A1737" s="158"/>
      <c r="D1737" s="138"/>
    </row>
    <row r="1738" spans="1:4" x14ac:dyDescent="0.2">
      <c r="A1738" s="158"/>
      <c r="D1738" s="138"/>
    </row>
    <row r="1739" spans="1:4" x14ac:dyDescent="0.2">
      <c r="A1739" s="158"/>
      <c r="D1739" s="138"/>
    </row>
    <row r="1740" spans="1:4" x14ac:dyDescent="0.2">
      <c r="A1740" s="158"/>
      <c r="D1740" s="138"/>
    </row>
    <row r="1741" spans="1:4" x14ac:dyDescent="0.2">
      <c r="A1741" s="158"/>
      <c r="D1741" s="138"/>
    </row>
    <row r="1742" spans="1:4" x14ac:dyDescent="0.2">
      <c r="A1742" s="158"/>
      <c r="D1742" s="138"/>
    </row>
    <row r="1743" spans="1:4" x14ac:dyDescent="0.2">
      <c r="A1743" s="158"/>
      <c r="D1743" s="138"/>
    </row>
    <row r="1744" spans="1:4" x14ac:dyDescent="0.2">
      <c r="A1744" s="158"/>
      <c r="D1744" s="138"/>
    </row>
    <row r="1745" spans="1:4" x14ac:dyDescent="0.2">
      <c r="A1745" s="158"/>
      <c r="D1745" s="138"/>
    </row>
    <row r="1746" spans="1:4" x14ac:dyDescent="0.2">
      <c r="A1746" s="158"/>
      <c r="D1746" s="138"/>
    </row>
    <row r="1747" spans="1:4" x14ac:dyDescent="0.2">
      <c r="A1747" s="158"/>
      <c r="D1747" s="138"/>
    </row>
    <row r="1748" spans="1:4" x14ac:dyDescent="0.2">
      <c r="A1748" s="158"/>
      <c r="D1748" s="138"/>
    </row>
    <row r="1749" spans="1:4" x14ac:dyDescent="0.2">
      <c r="A1749" s="158"/>
      <c r="D1749" s="138"/>
    </row>
    <row r="1750" spans="1:4" x14ac:dyDescent="0.2">
      <c r="A1750" s="158"/>
      <c r="D1750" s="138"/>
    </row>
    <row r="1751" spans="1:4" x14ac:dyDescent="0.2">
      <c r="A1751" s="158"/>
      <c r="D1751" s="138"/>
    </row>
    <row r="1752" spans="1:4" x14ac:dyDescent="0.2">
      <c r="A1752" s="158"/>
      <c r="D1752" s="138"/>
    </row>
    <row r="1753" spans="1:4" x14ac:dyDescent="0.2">
      <c r="A1753" s="158"/>
      <c r="D1753" s="138"/>
    </row>
    <row r="1754" spans="1:4" x14ac:dyDescent="0.2">
      <c r="A1754" s="158"/>
      <c r="D1754" s="138"/>
    </row>
    <row r="1755" spans="1:4" x14ac:dyDescent="0.2">
      <c r="A1755" s="158"/>
      <c r="D1755" s="138"/>
    </row>
    <row r="1756" spans="1:4" x14ac:dyDescent="0.2">
      <c r="A1756" s="158"/>
      <c r="D1756" s="138"/>
    </row>
    <row r="1757" spans="1:4" x14ac:dyDescent="0.2">
      <c r="A1757" s="158"/>
      <c r="D1757" s="138"/>
    </row>
    <row r="1758" spans="1:4" x14ac:dyDescent="0.2">
      <c r="A1758" s="158"/>
      <c r="D1758" s="138"/>
    </row>
    <row r="1759" spans="1:4" x14ac:dyDescent="0.2">
      <c r="A1759" s="158"/>
      <c r="D1759" s="138"/>
    </row>
    <row r="1760" spans="1:4" x14ac:dyDescent="0.2">
      <c r="A1760" s="158"/>
      <c r="D1760" s="138"/>
    </row>
    <row r="1761" spans="1:4" x14ac:dyDescent="0.2">
      <c r="A1761" s="158"/>
      <c r="D1761" s="138"/>
    </row>
    <row r="1762" spans="1:4" x14ac:dyDescent="0.2">
      <c r="A1762" s="158"/>
      <c r="D1762" s="138"/>
    </row>
    <row r="1763" spans="1:4" x14ac:dyDescent="0.2">
      <c r="A1763" s="158"/>
      <c r="D1763" s="138"/>
    </row>
    <row r="1764" spans="1:4" x14ac:dyDescent="0.2">
      <c r="A1764" s="158"/>
      <c r="D1764" s="138"/>
    </row>
    <row r="1765" spans="1:4" x14ac:dyDescent="0.2">
      <c r="A1765" s="158"/>
      <c r="D1765" s="138"/>
    </row>
    <row r="1766" spans="1:4" x14ac:dyDescent="0.2">
      <c r="A1766" s="158"/>
      <c r="D1766" s="138"/>
    </row>
    <row r="1767" spans="1:4" x14ac:dyDescent="0.2">
      <c r="A1767" s="158"/>
      <c r="D1767" s="138"/>
    </row>
    <row r="1768" spans="1:4" x14ac:dyDescent="0.2">
      <c r="A1768" s="158"/>
      <c r="D1768" s="138"/>
    </row>
    <row r="1769" spans="1:4" x14ac:dyDescent="0.2">
      <c r="A1769" s="158"/>
      <c r="D1769" s="138"/>
    </row>
    <row r="1770" spans="1:4" x14ac:dyDescent="0.2">
      <c r="A1770" s="158"/>
      <c r="D1770" s="138"/>
    </row>
    <row r="1771" spans="1:4" x14ac:dyDescent="0.2">
      <c r="A1771" s="158"/>
      <c r="D1771" s="138"/>
    </row>
    <row r="1772" spans="1:4" x14ac:dyDescent="0.2">
      <c r="A1772" s="158"/>
      <c r="D1772" s="138"/>
    </row>
    <row r="1773" spans="1:4" x14ac:dyDescent="0.2">
      <c r="A1773" s="158"/>
      <c r="D1773" s="138"/>
    </row>
    <row r="1774" spans="1:4" x14ac:dyDescent="0.2">
      <c r="A1774" s="158"/>
      <c r="D1774" s="138"/>
    </row>
    <row r="1775" spans="1:4" x14ac:dyDescent="0.2">
      <c r="A1775" s="158"/>
      <c r="D1775" s="138"/>
    </row>
    <row r="1776" spans="1:4" x14ac:dyDescent="0.2">
      <c r="A1776" s="158"/>
      <c r="D1776" s="138"/>
    </row>
    <row r="1777" spans="1:4" x14ac:dyDescent="0.2">
      <c r="A1777" s="158"/>
      <c r="D1777" s="138"/>
    </row>
    <row r="1778" spans="1:4" x14ac:dyDescent="0.2">
      <c r="A1778" s="158"/>
      <c r="D1778" s="138"/>
    </row>
    <row r="1779" spans="1:4" x14ac:dyDescent="0.2">
      <c r="A1779" s="158"/>
      <c r="D1779" s="138"/>
    </row>
    <row r="1780" spans="1:4" x14ac:dyDescent="0.2">
      <c r="A1780" s="158"/>
      <c r="D1780" s="138"/>
    </row>
    <row r="1781" spans="1:4" x14ac:dyDescent="0.2">
      <c r="A1781" s="158"/>
      <c r="D1781" s="138"/>
    </row>
    <row r="1782" spans="1:4" x14ac:dyDescent="0.2">
      <c r="A1782" s="158"/>
      <c r="D1782" s="138"/>
    </row>
    <row r="1783" spans="1:4" x14ac:dyDescent="0.2">
      <c r="A1783" s="158"/>
      <c r="D1783" s="138"/>
    </row>
    <row r="1784" spans="1:4" x14ac:dyDescent="0.2">
      <c r="A1784" s="158"/>
      <c r="D1784" s="138"/>
    </row>
    <row r="1785" spans="1:4" x14ac:dyDescent="0.2">
      <c r="A1785" s="158"/>
      <c r="D1785" s="138"/>
    </row>
    <row r="1786" spans="1:4" x14ac:dyDescent="0.2">
      <c r="A1786" s="158"/>
      <c r="D1786" s="138"/>
    </row>
    <row r="1787" spans="1:4" x14ac:dyDescent="0.2">
      <c r="A1787" s="158"/>
      <c r="D1787" s="138"/>
    </row>
    <row r="1788" spans="1:4" x14ac:dyDescent="0.2">
      <c r="A1788" s="158"/>
      <c r="D1788" s="138"/>
    </row>
    <row r="1789" spans="1:4" x14ac:dyDescent="0.2">
      <c r="A1789" s="158"/>
      <c r="D1789" s="138"/>
    </row>
    <row r="1790" spans="1:4" x14ac:dyDescent="0.2">
      <c r="A1790" s="158"/>
      <c r="D1790" s="138"/>
    </row>
    <row r="1791" spans="1:4" x14ac:dyDescent="0.2">
      <c r="A1791" s="158"/>
      <c r="D1791" s="138"/>
    </row>
    <row r="1792" spans="1:4" x14ac:dyDescent="0.2">
      <c r="A1792" s="158"/>
      <c r="D1792" s="138"/>
    </row>
    <row r="1793" spans="1:4" x14ac:dyDescent="0.2">
      <c r="A1793" s="158"/>
      <c r="D1793" s="138"/>
    </row>
    <row r="1794" spans="1:4" x14ac:dyDescent="0.2">
      <c r="A1794" s="158"/>
      <c r="D1794" s="138"/>
    </row>
    <row r="1795" spans="1:4" x14ac:dyDescent="0.2">
      <c r="A1795" s="158"/>
      <c r="D1795" s="138"/>
    </row>
    <row r="1796" spans="1:4" x14ac:dyDescent="0.2">
      <c r="A1796" s="158"/>
      <c r="D1796" s="138"/>
    </row>
    <row r="1797" spans="1:4" x14ac:dyDescent="0.2">
      <c r="A1797" s="158"/>
      <c r="D1797" s="138"/>
    </row>
    <row r="1798" spans="1:4" x14ac:dyDescent="0.2">
      <c r="A1798" s="158"/>
      <c r="D1798" s="138"/>
    </row>
    <row r="1799" spans="1:4" x14ac:dyDescent="0.2">
      <c r="A1799" s="158"/>
      <c r="D1799" s="138"/>
    </row>
    <row r="1800" spans="1:4" x14ac:dyDescent="0.2">
      <c r="A1800" s="158"/>
      <c r="D1800" s="138"/>
    </row>
    <row r="1801" spans="1:4" x14ac:dyDescent="0.2">
      <c r="A1801" s="158"/>
      <c r="D1801" s="138"/>
    </row>
    <row r="1802" spans="1:4" x14ac:dyDescent="0.2">
      <c r="A1802" s="158"/>
      <c r="D1802" s="138"/>
    </row>
    <row r="1803" spans="1:4" x14ac:dyDescent="0.2">
      <c r="A1803" s="158"/>
      <c r="D1803" s="138"/>
    </row>
    <row r="1804" spans="1:4" x14ac:dyDescent="0.2">
      <c r="A1804" s="158"/>
      <c r="D1804" s="138"/>
    </row>
    <row r="1805" spans="1:4" x14ac:dyDescent="0.2">
      <c r="A1805" s="158"/>
      <c r="D1805" s="138"/>
    </row>
    <row r="1806" spans="1:4" x14ac:dyDescent="0.2">
      <c r="A1806" s="158"/>
      <c r="D1806" s="138"/>
    </row>
    <row r="1807" spans="1:4" x14ac:dyDescent="0.2">
      <c r="A1807" s="158"/>
      <c r="D1807" s="138"/>
    </row>
    <row r="1808" spans="1:4" x14ac:dyDescent="0.2">
      <c r="A1808" s="158"/>
      <c r="D1808" s="138"/>
    </row>
    <row r="1809" spans="1:4" x14ac:dyDescent="0.2">
      <c r="A1809" s="158"/>
      <c r="D1809" s="138"/>
    </row>
    <row r="1810" spans="1:4" x14ac:dyDescent="0.2">
      <c r="A1810" s="158"/>
      <c r="D1810" s="138"/>
    </row>
    <row r="1811" spans="1:4" x14ac:dyDescent="0.2">
      <c r="A1811" s="158"/>
      <c r="D1811" s="138"/>
    </row>
    <row r="1812" spans="1:4" x14ac:dyDescent="0.2">
      <c r="A1812" s="158"/>
      <c r="D1812" s="138"/>
    </row>
    <row r="1813" spans="1:4" x14ac:dyDescent="0.2">
      <c r="A1813" s="158"/>
      <c r="D1813" s="138"/>
    </row>
    <row r="1814" spans="1:4" x14ac:dyDescent="0.2">
      <c r="A1814" s="158"/>
      <c r="D1814" s="138"/>
    </row>
    <row r="1815" spans="1:4" x14ac:dyDescent="0.2">
      <c r="A1815" s="158"/>
      <c r="D1815" s="138"/>
    </row>
    <row r="1816" spans="1:4" x14ac:dyDescent="0.2">
      <c r="A1816" s="158"/>
      <c r="D1816" s="138"/>
    </row>
    <row r="1817" spans="1:4" x14ac:dyDescent="0.2">
      <c r="A1817" s="158"/>
      <c r="D1817" s="138"/>
    </row>
    <row r="1818" spans="1:4" x14ac:dyDescent="0.2">
      <c r="A1818" s="158"/>
      <c r="D1818" s="138"/>
    </row>
    <row r="1819" spans="1:4" x14ac:dyDescent="0.2">
      <c r="A1819" s="158"/>
      <c r="D1819" s="138"/>
    </row>
    <row r="1820" spans="1:4" x14ac:dyDescent="0.2">
      <c r="A1820" s="158"/>
      <c r="D1820" s="138"/>
    </row>
    <row r="1821" spans="1:4" x14ac:dyDescent="0.2">
      <c r="A1821" s="158"/>
      <c r="D1821" s="138"/>
    </row>
    <row r="1822" spans="1:4" x14ac:dyDescent="0.2">
      <c r="A1822" s="158"/>
      <c r="D1822" s="138"/>
    </row>
    <row r="1823" spans="1:4" x14ac:dyDescent="0.2">
      <c r="A1823" s="158"/>
      <c r="D1823" s="138"/>
    </row>
    <row r="1824" spans="1:4" x14ac:dyDescent="0.2">
      <c r="A1824" s="158"/>
      <c r="D1824" s="138"/>
    </row>
    <row r="1825" spans="1:4" x14ac:dyDescent="0.2">
      <c r="A1825" s="158"/>
      <c r="D1825" s="138"/>
    </row>
    <row r="1826" spans="1:4" x14ac:dyDescent="0.2">
      <c r="A1826" s="158"/>
      <c r="D1826" s="138"/>
    </row>
    <row r="1827" spans="1:4" x14ac:dyDescent="0.2">
      <c r="A1827" s="158"/>
      <c r="D1827" s="138"/>
    </row>
    <row r="1828" spans="1:4" x14ac:dyDescent="0.2">
      <c r="A1828" s="158"/>
      <c r="D1828" s="138"/>
    </row>
    <row r="1829" spans="1:4" x14ac:dyDescent="0.2">
      <c r="A1829" s="158"/>
      <c r="D1829" s="138"/>
    </row>
    <row r="1830" spans="1:4" x14ac:dyDescent="0.2">
      <c r="A1830" s="158"/>
      <c r="D1830" s="138"/>
    </row>
    <row r="1831" spans="1:4" x14ac:dyDescent="0.2">
      <c r="A1831" s="158"/>
      <c r="D1831" s="138"/>
    </row>
    <row r="1832" spans="1:4" x14ac:dyDescent="0.2">
      <c r="A1832" s="158"/>
      <c r="D1832" s="138"/>
    </row>
    <row r="1833" spans="1:4" x14ac:dyDescent="0.2">
      <c r="A1833" s="158"/>
      <c r="D1833" s="138"/>
    </row>
    <row r="1834" spans="1:4" x14ac:dyDescent="0.2">
      <c r="A1834" s="158"/>
      <c r="D1834" s="138"/>
    </row>
    <row r="1835" spans="1:4" x14ac:dyDescent="0.2">
      <c r="A1835" s="158"/>
      <c r="D1835" s="138"/>
    </row>
    <row r="1836" spans="1:4" x14ac:dyDescent="0.2">
      <c r="A1836" s="158"/>
      <c r="D1836" s="138"/>
    </row>
    <row r="1837" spans="1:4" x14ac:dyDescent="0.2">
      <c r="A1837" s="158"/>
      <c r="D1837" s="138"/>
    </row>
    <row r="1838" spans="1:4" x14ac:dyDescent="0.2">
      <c r="A1838" s="158"/>
      <c r="D1838" s="138"/>
    </row>
    <row r="1839" spans="1:4" x14ac:dyDescent="0.2">
      <c r="A1839" s="158"/>
      <c r="D1839" s="138"/>
    </row>
    <row r="1840" spans="1:4" x14ac:dyDescent="0.2">
      <c r="A1840" s="158"/>
      <c r="D1840" s="138"/>
    </row>
    <row r="1841" spans="1:4" x14ac:dyDescent="0.2">
      <c r="A1841" s="158"/>
      <c r="D1841" s="138"/>
    </row>
    <row r="1842" spans="1:4" x14ac:dyDescent="0.2">
      <c r="A1842" s="158"/>
      <c r="D1842" s="138"/>
    </row>
    <row r="1843" spans="1:4" x14ac:dyDescent="0.2">
      <c r="A1843" s="158"/>
      <c r="D1843" s="138"/>
    </row>
    <row r="1844" spans="1:4" x14ac:dyDescent="0.2">
      <c r="A1844" s="158"/>
      <c r="D1844" s="138"/>
    </row>
    <row r="1845" spans="1:4" x14ac:dyDescent="0.2">
      <c r="A1845" s="158"/>
      <c r="D1845" s="138"/>
    </row>
    <row r="1846" spans="1:4" x14ac:dyDescent="0.2">
      <c r="A1846" s="158"/>
      <c r="D1846" s="138"/>
    </row>
    <row r="1847" spans="1:4" x14ac:dyDescent="0.2">
      <c r="A1847" s="158"/>
      <c r="D1847" s="138"/>
    </row>
    <row r="1848" spans="1:4" x14ac:dyDescent="0.2">
      <c r="A1848" s="158"/>
      <c r="D1848" s="138"/>
    </row>
    <row r="1849" spans="1:4" x14ac:dyDescent="0.2">
      <c r="A1849" s="158"/>
      <c r="D1849" s="138"/>
    </row>
    <row r="1850" spans="1:4" x14ac:dyDescent="0.2">
      <c r="A1850" s="158"/>
      <c r="D1850" s="138"/>
    </row>
    <row r="1851" spans="1:4" x14ac:dyDescent="0.2">
      <c r="A1851" s="158"/>
      <c r="D1851" s="138"/>
    </row>
    <row r="1852" spans="1:4" x14ac:dyDescent="0.2">
      <c r="A1852" s="158"/>
      <c r="D1852" s="138"/>
    </row>
    <row r="1853" spans="1:4" x14ac:dyDescent="0.2">
      <c r="A1853" s="158"/>
      <c r="D1853" s="138"/>
    </row>
    <row r="1854" spans="1:4" x14ac:dyDescent="0.2">
      <c r="A1854" s="158"/>
      <c r="D1854" s="138"/>
    </row>
    <row r="1855" spans="1:4" x14ac:dyDescent="0.2">
      <c r="A1855" s="158"/>
      <c r="D1855" s="138"/>
    </row>
    <row r="1856" spans="1:4" x14ac:dyDescent="0.2">
      <c r="A1856" s="158"/>
      <c r="D1856" s="138"/>
    </row>
    <row r="1857" spans="1:4" x14ac:dyDescent="0.2">
      <c r="A1857" s="158"/>
      <c r="D1857" s="138"/>
    </row>
    <row r="1858" spans="1:4" x14ac:dyDescent="0.2">
      <c r="A1858" s="158"/>
      <c r="D1858" s="138"/>
    </row>
    <row r="1859" spans="1:4" x14ac:dyDescent="0.2">
      <c r="A1859" s="158"/>
      <c r="D1859" s="138"/>
    </row>
    <row r="1860" spans="1:4" x14ac:dyDescent="0.2">
      <c r="A1860" s="158"/>
      <c r="D1860" s="138"/>
    </row>
    <row r="1861" spans="1:4" x14ac:dyDescent="0.2">
      <c r="A1861" s="158"/>
      <c r="D1861" s="138"/>
    </row>
    <row r="1862" spans="1:4" x14ac:dyDescent="0.2">
      <c r="A1862" s="158"/>
      <c r="D1862" s="138"/>
    </row>
    <row r="1863" spans="1:4" x14ac:dyDescent="0.2">
      <c r="A1863" s="158"/>
      <c r="D1863" s="138"/>
    </row>
    <row r="1864" spans="1:4" x14ac:dyDescent="0.2">
      <c r="A1864" s="158"/>
      <c r="D1864" s="138"/>
    </row>
    <row r="1865" spans="1:4" x14ac:dyDescent="0.2">
      <c r="A1865" s="158"/>
      <c r="D1865" s="138"/>
    </row>
    <row r="1866" spans="1:4" x14ac:dyDescent="0.2">
      <c r="A1866" s="158"/>
      <c r="D1866" s="138"/>
    </row>
    <row r="1867" spans="1:4" x14ac:dyDescent="0.2">
      <c r="A1867" s="158"/>
      <c r="D1867" s="138"/>
    </row>
    <row r="1868" spans="1:4" x14ac:dyDescent="0.2">
      <c r="A1868" s="158"/>
      <c r="D1868" s="138"/>
    </row>
    <row r="1869" spans="1:4" x14ac:dyDescent="0.2">
      <c r="A1869" s="158"/>
      <c r="D1869" s="138"/>
    </row>
    <row r="1870" spans="1:4" x14ac:dyDescent="0.2">
      <c r="A1870" s="158"/>
      <c r="D1870" s="138"/>
    </row>
    <row r="1871" spans="1:4" x14ac:dyDescent="0.2">
      <c r="A1871" s="158"/>
      <c r="D1871" s="138"/>
    </row>
    <row r="1872" spans="1:4" x14ac:dyDescent="0.2">
      <c r="A1872" s="158"/>
      <c r="D1872" s="138"/>
    </row>
    <row r="1873" spans="1:4" x14ac:dyDescent="0.2">
      <c r="A1873" s="158"/>
      <c r="D1873" s="138"/>
    </row>
    <row r="1874" spans="1:4" x14ac:dyDescent="0.2">
      <c r="A1874" s="158"/>
      <c r="D1874" s="138"/>
    </row>
    <row r="1875" spans="1:4" x14ac:dyDescent="0.2">
      <c r="A1875" s="158"/>
      <c r="D1875" s="138"/>
    </row>
    <row r="1876" spans="1:4" x14ac:dyDescent="0.2">
      <c r="A1876" s="158"/>
      <c r="D1876" s="138"/>
    </row>
    <row r="1877" spans="1:4" x14ac:dyDescent="0.2">
      <c r="A1877" s="158"/>
      <c r="D1877" s="138"/>
    </row>
    <row r="1878" spans="1:4" x14ac:dyDescent="0.2">
      <c r="A1878" s="158"/>
      <c r="D1878" s="138"/>
    </row>
    <row r="1879" spans="1:4" x14ac:dyDescent="0.2">
      <c r="A1879" s="158"/>
      <c r="D1879" s="138"/>
    </row>
    <row r="1880" spans="1:4" x14ac:dyDescent="0.2">
      <c r="A1880" s="158"/>
      <c r="D1880" s="138"/>
    </row>
    <row r="1881" spans="1:4" x14ac:dyDescent="0.2">
      <c r="A1881" s="158"/>
      <c r="D1881" s="138"/>
    </row>
    <row r="1882" spans="1:4" x14ac:dyDescent="0.2">
      <c r="A1882" s="158"/>
      <c r="D1882" s="138"/>
    </row>
    <row r="1883" spans="1:4" x14ac:dyDescent="0.2">
      <c r="A1883" s="158"/>
      <c r="D1883" s="138"/>
    </row>
    <row r="1884" spans="1:4" x14ac:dyDescent="0.2">
      <c r="A1884" s="158"/>
      <c r="D1884" s="138"/>
    </row>
    <row r="1885" spans="1:4" x14ac:dyDescent="0.2">
      <c r="A1885" s="158"/>
      <c r="D1885" s="138"/>
    </row>
    <row r="1886" spans="1:4" x14ac:dyDescent="0.2">
      <c r="A1886" s="158"/>
      <c r="D1886" s="138"/>
    </row>
    <row r="1887" spans="1:4" x14ac:dyDescent="0.2">
      <c r="A1887" s="158"/>
      <c r="D1887" s="138"/>
    </row>
    <row r="1888" spans="1:4" x14ac:dyDescent="0.2">
      <c r="A1888" s="158"/>
      <c r="D1888" s="138"/>
    </row>
    <row r="1889" spans="1:4" x14ac:dyDescent="0.2">
      <c r="A1889" s="158"/>
      <c r="D1889" s="138"/>
    </row>
    <row r="1890" spans="1:4" x14ac:dyDescent="0.2">
      <c r="A1890" s="158"/>
      <c r="D1890" s="138"/>
    </row>
    <row r="1891" spans="1:4" x14ac:dyDescent="0.2">
      <c r="A1891" s="158"/>
      <c r="D1891" s="138"/>
    </row>
    <row r="1892" spans="1:4" x14ac:dyDescent="0.2">
      <c r="A1892" s="158"/>
      <c r="D1892" s="138"/>
    </row>
    <row r="1893" spans="1:4" x14ac:dyDescent="0.2">
      <c r="A1893" s="158"/>
      <c r="D1893" s="138"/>
    </row>
    <row r="1894" spans="1:4" x14ac:dyDescent="0.2">
      <c r="A1894" s="158"/>
      <c r="D1894" s="138"/>
    </row>
    <row r="1895" spans="1:4" x14ac:dyDescent="0.2">
      <c r="A1895" s="158"/>
      <c r="D1895" s="138"/>
    </row>
    <row r="1896" spans="1:4" x14ac:dyDescent="0.2">
      <c r="A1896" s="158"/>
      <c r="D1896" s="138"/>
    </row>
    <row r="1897" spans="1:4" x14ac:dyDescent="0.2">
      <c r="A1897" s="158"/>
      <c r="D1897" s="138"/>
    </row>
    <row r="1898" spans="1:4" x14ac:dyDescent="0.2">
      <c r="A1898" s="158"/>
      <c r="D1898" s="138"/>
    </row>
    <row r="1899" spans="1:4" x14ac:dyDescent="0.2">
      <c r="A1899" s="158"/>
      <c r="D1899" s="138"/>
    </row>
    <row r="1900" spans="1:4" x14ac:dyDescent="0.2">
      <c r="A1900" s="158"/>
      <c r="D1900" s="138"/>
    </row>
    <row r="1901" spans="1:4" x14ac:dyDescent="0.2">
      <c r="A1901" s="158"/>
      <c r="D1901" s="138"/>
    </row>
    <row r="1902" spans="1:4" x14ac:dyDescent="0.2">
      <c r="A1902" s="158"/>
      <c r="D1902" s="138"/>
    </row>
    <row r="1903" spans="1:4" x14ac:dyDescent="0.2">
      <c r="A1903" s="158"/>
      <c r="D1903" s="138"/>
    </row>
    <row r="1904" spans="1:4" x14ac:dyDescent="0.2">
      <c r="A1904" s="158"/>
      <c r="D1904" s="138"/>
    </row>
    <row r="1905" spans="1:4" x14ac:dyDescent="0.2">
      <c r="A1905" s="158"/>
      <c r="D1905" s="138"/>
    </row>
    <row r="1906" spans="1:4" x14ac:dyDescent="0.2">
      <c r="A1906" s="158"/>
      <c r="D1906" s="138"/>
    </row>
    <row r="1907" spans="1:4" x14ac:dyDescent="0.2">
      <c r="A1907" s="158"/>
      <c r="D1907" s="138"/>
    </row>
    <row r="1908" spans="1:4" x14ac:dyDescent="0.2">
      <c r="A1908" s="158"/>
      <c r="D1908" s="138"/>
    </row>
    <row r="1909" spans="1:4" x14ac:dyDescent="0.2">
      <c r="A1909" s="158"/>
      <c r="D1909" s="138"/>
    </row>
    <row r="1910" spans="1:4" x14ac:dyDescent="0.2">
      <c r="A1910" s="158"/>
      <c r="D1910" s="138"/>
    </row>
    <row r="1911" spans="1:4" x14ac:dyDescent="0.2">
      <c r="A1911" s="158"/>
      <c r="D1911" s="138"/>
    </row>
    <row r="1912" spans="1:4" x14ac:dyDescent="0.2">
      <c r="A1912" s="158"/>
      <c r="D1912" s="138"/>
    </row>
    <row r="1913" spans="1:4" x14ac:dyDescent="0.2">
      <c r="A1913" s="158"/>
      <c r="D1913" s="138"/>
    </row>
    <row r="1914" spans="1:4" x14ac:dyDescent="0.2">
      <c r="A1914" s="158"/>
      <c r="D1914" s="138"/>
    </row>
    <row r="1915" spans="1:4" x14ac:dyDescent="0.2">
      <c r="A1915" s="158"/>
      <c r="D1915" s="138"/>
    </row>
    <row r="1916" spans="1:4" x14ac:dyDescent="0.2">
      <c r="A1916" s="158"/>
      <c r="D1916" s="138"/>
    </row>
    <row r="1917" spans="1:4" x14ac:dyDescent="0.2">
      <c r="A1917" s="158"/>
      <c r="D1917" s="138"/>
    </row>
    <row r="1918" spans="1:4" x14ac:dyDescent="0.2">
      <c r="A1918" s="158"/>
      <c r="D1918" s="138"/>
    </row>
    <row r="1919" spans="1:4" x14ac:dyDescent="0.2">
      <c r="A1919" s="158"/>
      <c r="D1919" s="138"/>
    </row>
    <row r="1920" spans="1:4" x14ac:dyDescent="0.2">
      <c r="A1920" s="158"/>
      <c r="D1920" s="138"/>
    </row>
    <row r="1921" spans="1:4" x14ac:dyDescent="0.2">
      <c r="A1921" s="158"/>
      <c r="D1921" s="138"/>
    </row>
    <row r="1922" spans="1:4" x14ac:dyDescent="0.2">
      <c r="A1922" s="158"/>
      <c r="D1922" s="138"/>
    </row>
    <row r="1923" spans="1:4" x14ac:dyDescent="0.2">
      <c r="A1923" s="158"/>
      <c r="D1923" s="138"/>
    </row>
    <row r="1924" spans="1:4" x14ac:dyDescent="0.2">
      <c r="A1924" s="158"/>
      <c r="D1924" s="138"/>
    </row>
    <row r="1925" spans="1:4" x14ac:dyDescent="0.2">
      <c r="A1925" s="158"/>
      <c r="D1925" s="138"/>
    </row>
    <row r="1926" spans="1:4" x14ac:dyDescent="0.2">
      <c r="A1926" s="158"/>
      <c r="D1926" s="138"/>
    </row>
    <row r="1927" spans="1:4" x14ac:dyDescent="0.2">
      <c r="A1927" s="158"/>
      <c r="D1927" s="138"/>
    </row>
    <row r="1928" spans="1:4" x14ac:dyDescent="0.2">
      <c r="A1928" s="158"/>
      <c r="D1928" s="138"/>
    </row>
    <row r="1929" spans="1:4" x14ac:dyDescent="0.2">
      <c r="A1929" s="158"/>
      <c r="D1929" s="138"/>
    </row>
    <row r="1930" spans="1:4" x14ac:dyDescent="0.2">
      <c r="A1930" s="158"/>
      <c r="D1930" s="138"/>
    </row>
    <row r="1931" spans="1:4" x14ac:dyDescent="0.2">
      <c r="A1931" s="158"/>
      <c r="D1931" s="138"/>
    </row>
    <row r="1932" spans="1:4" x14ac:dyDescent="0.2">
      <c r="A1932" s="158"/>
      <c r="D1932" s="138"/>
    </row>
    <row r="1933" spans="1:4" x14ac:dyDescent="0.2">
      <c r="A1933" s="158"/>
      <c r="D1933" s="138"/>
    </row>
    <row r="1934" spans="1:4" x14ac:dyDescent="0.2">
      <c r="A1934" s="158"/>
      <c r="D1934" s="138"/>
    </row>
    <row r="1935" spans="1:4" x14ac:dyDescent="0.2">
      <c r="A1935" s="158"/>
      <c r="D1935" s="138"/>
    </row>
    <row r="1936" spans="1:4" x14ac:dyDescent="0.2">
      <c r="A1936" s="158"/>
      <c r="D1936" s="138"/>
    </row>
    <row r="1937" spans="1:4" x14ac:dyDescent="0.2">
      <c r="A1937" s="158"/>
      <c r="D1937" s="138"/>
    </row>
    <row r="1938" spans="1:4" x14ac:dyDescent="0.2">
      <c r="A1938" s="158"/>
      <c r="D1938" s="138"/>
    </row>
    <row r="1939" spans="1:4" x14ac:dyDescent="0.2">
      <c r="A1939" s="158"/>
      <c r="D1939" s="138"/>
    </row>
    <row r="1940" spans="1:4" x14ac:dyDescent="0.2">
      <c r="A1940" s="158"/>
      <c r="D1940" s="138"/>
    </row>
    <row r="1941" spans="1:4" x14ac:dyDescent="0.2">
      <c r="A1941" s="158"/>
      <c r="D1941" s="138"/>
    </row>
    <row r="1942" spans="1:4" x14ac:dyDescent="0.2">
      <c r="A1942" s="158"/>
      <c r="D1942" s="138"/>
    </row>
    <row r="1943" spans="1:4" x14ac:dyDescent="0.2">
      <c r="A1943" s="158"/>
      <c r="D1943" s="138"/>
    </row>
    <row r="1944" spans="1:4" x14ac:dyDescent="0.2">
      <c r="A1944" s="158"/>
      <c r="D1944" s="138"/>
    </row>
    <row r="1945" spans="1:4" x14ac:dyDescent="0.2">
      <c r="A1945" s="158"/>
      <c r="D1945" s="138"/>
    </row>
    <row r="1946" spans="1:4" x14ac:dyDescent="0.2">
      <c r="A1946" s="158"/>
      <c r="D1946" s="138"/>
    </row>
    <row r="1947" spans="1:4" x14ac:dyDescent="0.2">
      <c r="A1947" s="158"/>
      <c r="D1947" s="138"/>
    </row>
    <row r="1948" spans="1:4" x14ac:dyDescent="0.2">
      <c r="A1948" s="158"/>
      <c r="D1948" s="138"/>
    </row>
    <row r="1949" spans="1:4" x14ac:dyDescent="0.2">
      <c r="A1949" s="158"/>
      <c r="D1949" s="138"/>
    </row>
    <row r="1950" spans="1:4" x14ac:dyDescent="0.2">
      <c r="A1950" s="158"/>
      <c r="D1950" s="138"/>
    </row>
    <row r="1951" spans="1:4" x14ac:dyDescent="0.2">
      <c r="A1951" s="158"/>
      <c r="D1951" s="138"/>
    </row>
    <row r="1952" spans="1:4" x14ac:dyDescent="0.2">
      <c r="A1952" s="158"/>
      <c r="D1952" s="138"/>
    </row>
    <row r="1953" spans="1:4" x14ac:dyDescent="0.2">
      <c r="A1953" s="158"/>
      <c r="D1953" s="138"/>
    </row>
    <row r="1954" spans="1:4" x14ac:dyDescent="0.2">
      <c r="A1954" s="158"/>
      <c r="D1954" s="138"/>
    </row>
    <row r="1955" spans="1:4" x14ac:dyDescent="0.2">
      <c r="A1955" s="158"/>
      <c r="D1955" s="138"/>
    </row>
    <row r="1956" spans="1:4" x14ac:dyDescent="0.2">
      <c r="A1956" s="158"/>
      <c r="D1956" s="138"/>
    </row>
    <row r="1957" spans="1:4" x14ac:dyDescent="0.2">
      <c r="A1957" s="158"/>
      <c r="D1957" s="138"/>
    </row>
    <row r="1958" spans="1:4" x14ac:dyDescent="0.2">
      <c r="A1958" s="158"/>
      <c r="D1958" s="138"/>
    </row>
    <row r="1959" spans="1:4" x14ac:dyDescent="0.2">
      <c r="A1959" s="158"/>
      <c r="D1959" s="138"/>
    </row>
    <row r="1960" spans="1:4" x14ac:dyDescent="0.2">
      <c r="A1960" s="158"/>
      <c r="D1960" s="138"/>
    </row>
    <row r="1961" spans="1:4" x14ac:dyDescent="0.2">
      <c r="A1961" s="158"/>
      <c r="D1961" s="138"/>
    </row>
    <row r="1962" spans="1:4" x14ac:dyDescent="0.2">
      <c r="A1962" s="158"/>
      <c r="D1962" s="138"/>
    </row>
    <row r="1963" spans="1:4" x14ac:dyDescent="0.2">
      <c r="A1963" s="158"/>
      <c r="D1963" s="138"/>
    </row>
    <row r="1964" spans="1:4" x14ac:dyDescent="0.2">
      <c r="A1964" s="158"/>
      <c r="D1964" s="138"/>
    </row>
    <row r="1965" spans="1:4" x14ac:dyDescent="0.2">
      <c r="A1965" s="158"/>
      <c r="D1965" s="138"/>
    </row>
    <row r="1966" spans="1:4" x14ac:dyDescent="0.2">
      <c r="A1966" s="158"/>
      <c r="D1966" s="138"/>
    </row>
    <row r="1967" spans="1:4" x14ac:dyDescent="0.2">
      <c r="A1967" s="158"/>
      <c r="D1967" s="138"/>
    </row>
    <row r="1968" spans="1:4" x14ac:dyDescent="0.2">
      <c r="A1968" s="158"/>
      <c r="D1968" s="138"/>
    </row>
    <row r="1969" spans="1:4" x14ac:dyDescent="0.2">
      <c r="A1969" s="158"/>
      <c r="D1969" s="138"/>
    </row>
    <row r="1970" spans="1:4" x14ac:dyDescent="0.2">
      <c r="A1970" s="158"/>
      <c r="D1970" s="138"/>
    </row>
    <row r="1971" spans="1:4" x14ac:dyDescent="0.2">
      <c r="A1971" s="158"/>
      <c r="D1971" s="138"/>
    </row>
    <row r="1972" spans="1:4" x14ac:dyDescent="0.2">
      <c r="A1972" s="158"/>
      <c r="D1972" s="138"/>
    </row>
    <row r="1973" spans="1:4" x14ac:dyDescent="0.2">
      <c r="A1973" s="158"/>
      <c r="D1973" s="138"/>
    </row>
    <row r="1974" spans="1:4" x14ac:dyDescent="0.2">
      <c r="A1974" s="158"/>
      <c r="D1974" s="138"/>
    </row>
    <row r="1975" spans="1:4" x14ac:dyDescent="0.2">
      <c r="A1975" s="158"/>
      <c r="D1975" s="138"/>
    </row>
    <row r="1976" spans="1:4" x14ac:dyDescent="0.2">
      <c r="A1976" s="158"/>
      <c r="D1976" s="138"/>
    </row>
    <row r="1977" spans="1:4" x14ac:dyDescent="0.2">
      <c r="A1977" s="158"/>
      <c r="D1977" s="138"/>
    </row>
    <row r="1978" spans="1:4" x14ac:dyDescent="0.2">
      <c r="A1978" s="158"/>
      <c r="D1978" s="138"/>
    </row>
    <row r="1979" spans="1:4" x14ac:dyDescent="0.2">
      <c r="A1979" s="158"/>
      <c r="D1979" s="138"/>
    </row>
    <row r="1980" spans="1:4" x14ac:dyDescent="0.2">
      <c r="A1980" s="158"/>
      <c r="D1980" s="138"/>
    </row>
    <row r="1981" spans="1:4" x14ac:dyDescent="0.2">
      <c r="A1981" s="158"/>
      <c r="D1981" s="138"/>
    </row>
    <row r="1982" spans="1:4" x14ac:dyDescent="0.2">
      <c r="A1982" s="158"/>
      <c r="D1982" s="138"/>
    </row>
    <row r="1983" spans="1:4" x14ac:dyDescent="0.2">
      <c r="A1983" s="158"/>
      <c r="D1983" s="138"/>
    </row>
    <row r="1984" spans="1:4" x14ac:dyDescent="0.2">
      <c r="A1984" s="158"/>
      <c r="D1984" s="138"/>
    </row>
    <row r="1985" spans="1:4" x14ac:dyDescent="0.2">
      <c r="A1985" s="158"/>
      <c r="D1985" s="138"/>
    </row>
    <row r="1986" spans="1:4" x14ac:dyDescent="0.2">
      <c r="A1986" s="158"/>
      <c r="D1986" s="138"/>
    </row>
    <row r="1987" spans="1:4" x14ac:dyDescent="0.2">
      <c r="A1987" s="158"/>
      <c r="D1987" s="138"/>
    </row>
    <row r="1988" spans="1:4" x14ac:dyDescent="0.2">
      <c r="A1988" s="158"/>
      <c r="D1988" s="138"/>
    </row>
    <row r="1989" spans="1:4" x14ac:dyDescent="0.2">
      <c r="A1989" s="158"/>
      <c r="D1989" s="138"/>
    </row>
    <row r="1990" spans="1:4" x14ac:dyDescent="0.2">
      <c r="A1990" s="158"/>
      <c r="D1990" s="138"/>
    </row>
    <row r="1991" spans="1:4" x14ac:dyDescent="0.2">
      <c r="A1991" s="158"/>
      <c r="D1991" s="138"/>
    </row>
    <row r="1992" spans="1:4" x14ac:dyDescent="0.2">
      <c r="A1992" s="158"/>
      <c r="D1992" s="138"/>
    </row>
    <row r="1993" spans="1:4" x14ac:dyDescent="0.2">
      <c r="A1993" s="158"/>
      <c r="D1993" s="138"/>
    </row>
    <row r="1994" spans="1:4" x14ac:dyDescent="0.2">
      <c r="A1994" s="158"/>
      <c r="D1994" s="138"/>
    </row>
    <row r="1995" spans="1:4" x14ac:dyDescent="0.2">
      <c r="A1995" s="158"/>
      <c r="D1995" s="138"/>
    </row>
    <row r="1996" spans="1:4" x14ac:dyDescent="0.2">
      <c r="A1996" s="158"/>
      <c r="D1996" s="138"/>
    </row>
    <row r="1997" spans="1:4" x14ac:dyDescent="0.2">
      <c r="A1997" s="158"/>
      <c r="D1997" s="138"/>
    </row>
    <row r="1998" spans="1:4" x14ac:dyDescent="0.2">
      <c r="A1998" s="158"/>
      <c r="D1998" s="138"/>
    </row>
    <row r="1999" spans="1:4" x14ac:dyDescent="0.2">
      <c r="A1999" s="158"/>
      <c r="D1999" s="138"/>
    </row>
    <row r="2000" spans="1:4" x14ac:dyDescent="0.2">
      <c r="A2000" s="158"/>
      <c r="D2000" s="138"/>
    </row>
    <row r="2001" spans="1:4" x14ac:dyDescent="0.2">
      <c r="A2001" s="158"/>
      <c r="D2001" s="138"/>
    </row>
    <row r="2002" spans="1:4" x14ac:dyDescent="0.2">
      <c r="A2002" s="158"/>
      <c r="D2002" s="138"/>
    </row>
    <row r="2003" spans="1:4" x14ac:dyDescent="0.2">
      <c r="A2003" s="158"/>
      <c r="D2003" s="138"/>
    </row>
    <row r="2004" spans="1:4" x14ac:dyDescent="0.2">
      <c r="A2004" s="158"/>
      <c r="D2004" s="138"/>
    </row>
    <row r="2005" spans="1:4" x14ac:dyDescent="0.2">
      <c r="A2005" s="158"/>
      <c r="D2005" s="138"/>
    </row>
    <row r="2006" spans="1:4" x14ac:dyDescent="0.2">
      <c r="A2006" s="158"/>
      <c r="D2006" s="138"/>
    </row>
    <row r="2007" spans="1:4" x14ac:dyDescent="0.2">
      <c r="A2007" s="158"/>
      <c r="D2007" s="138"/>
    </row>
    <row r="2008" spans="1:4" x14ac:dyDescent="0.2">
      <c r="A2008" s="158"/>
      <c r="D2008" s="138"/>
    </row>
    <row r="2009" spans="1:4" x14ac:dyDescent="0.2">
      <c r="A2009" s="158"/>
      <c r="D2009" s="138"/>
    </row>
    <row r="2010" spans="1:4" x14ac:dyDescent="0.2">
      <c r="A2010" s="158"/>
      <c r="D2010" s="138"/>
    </row>
    <row r="2011" spans="1:4" x14ac:dyDescent="0.2">
      <c r="A2011" s="158"/>
      <c r="D2011" s="138"/>
    </row>
    <row r="2012" spans="1:4" x14ac:dyDescent="0.2">
      <c r="A2012" s="158"/>
      <c r="D2012" s="138"/>
    </row>
    <row r="2013" spans="1:4" x14ac:dyDescent="0.2">
      <c r="A2013" s="158"/>
      <c r="D2013" s="138"/>
    </row>
    <row r="2014" spans="1:4" x14ac:dyDescent="0.2">
      <c r="A2014" s="158"/>
      <c r="D2014" s="138"/>
    </row>
    <row r="2015" spans="1:4" x14ac:dyDescent="0.2">
      <c r="A2015" s="158"/>
      <c r="D2015" s="138"/>
    </row>
    <row r="2016" spans="1:4" x14ac:dyDescent="0.2">
      <c r="A2016" s="158"/>
      <c r="D2016" s="138"/>
    </row>
    <row r="2017" spans="1:4" x14ac:dyDescent="0.2">
      <c r="A2017" s="158"/>
      <c r="D2017" s="138"/>
    </row>
    <row r="2018" spans="1:4" x14ac:dyDescent="0.2">
      <c r="A2018" s="158"/>
      <c r="D2018" s="138"/>
    </row>
    <row r="2019" spans="1:4" x14ac:dyDescent="0.2">
      <c r="A2019" s="158"/>
      <c r="D2019" s="138"/>
    </row>
    <row r="2020" spans="1:4" x14ac:dyDescent="0.2">
      <c r="A2020" s="158"/>
      <c r="D2020" s="138"/>
    </row>
    <row r="2021" spans="1:4" x14ac:dyDescent="0.2">
      <c r="A2021" s="158"/>
      <c r="D2021" s="138"/>
    </row>
    <row r="2022" spans="1:4" x14ac:dyDescent="0.2">
      <c r="A2022" s="158"/>
      <c r="D2022" s="138"/>
    </row>
    <row r="2023" spans="1:4" x14ac:dyDescent="0.2">
      <c r="A2023" s="158"/>
      <c r="D2023" s="138"/>
    </row>
    <row r="2024" spans="1:4" x14ac:dyDescent="0.2">
      <c r="A2024" s="158"/>
      <c r="D2024" s="138"/>
    </row>
    <row r="2025" spans="1:4" x14ac:dyDescent="0.2">
      <c r="A2025" s="158"/>
      <c r="D2025" s="138"/>
    </row>
    <row r="2026" spans="1:4" x14ac:dyDescent="0.2">
      <c r="A2026" s="158"/>
      <c r="D2026" s="138"/>
    </row>
    <row r="2027" spans="1:4" x14ac:dyDescent="0.2">
      <c r="A2027" s="158"/>
      <c r="D2027" s="138"/>
    </row>
    <row r="2028" spans="1:4" x14ac:dyDescent="0.2">
      <c r="A2028" s="158"/>
      <c r="D2028" s="138"/>
    </row>
    <row r="2029" spans="1:4" x14ac:dyDescent="0.2">
      <c r="A2029" s="158"/>
      <c r="D2029" s="138"/>
    </row>
    <row r="2030" spans="1:4" x14ac:dyDescent="0.2">
      <c r="A2030" s="158"/>
      <c r="D2030" s="138"/>
    </row>
    <row r="2031" spans="1:4" x14ac:dyDescent="0.2">
      <c r="A2031" s="158"/>
      <c r="D2031" s="138"/>
    </row>
    <row r="2032" spans="1:4" x14ac:dyDescent="0.2">
      <c r="A2032" s="158"/>
      <c r="D2032" s="138"/>
    </row>
    <row r="2033" spans="1:4" x14ac:dyDescent="0.2">
      <c r="A2033" s="158"/>
      <c r="D2033" s="138"/>
    </row>
    <row r="2034" spans="1:4" x14ac:dyDescent="0.2">
      <c r="A2034" s="158"/>
      <c r="D2034" s="138"/>
    </row>
    <row r="2035" spans="1:4" x14ac:dyDescent="0.2">
      <c r="A2035" s="158"/>
      <c r="D2035" s="138"/>
    </row>
    <row r="2036" spans="1:4" x14ac:dyDescent="0.2">
      <c r="A2036" s="158"/>
      <c r="D2036" s="138"/>
    </row>
    <row r="2037" spans="1:4" x14ac:dyDescent="0.2">
      <c r="A2037" s="158"/>
      <c r="D2037" s="138"/>
    </row>
    <row r="2038" spans="1:4" x14ac:dyDescent="0.2">
      <c r="A2038" s="158"/>
      <c r="D2038" s="138"/>
    </row>
    <row r="2039" spans="1:4" x14ac:dyDescent="0.2">
      <c r="A2039" s="158"/>
      <c r="D2039" s="138"/>
    </row>
    <row r="2040" spans="1:4" x14ac:dyDescent="0.2">
      <c r="A2040" s="158"/>
      <c r="D2040" s="138"/>
    </row>
    <row r="2041" spans="1:4" x14ac:dyDescent="0.2">
      <c r="A2041" s="158"/>
      <c r="D2041" s="138"/>
    </row>
    <row r="2042" spans="1:4" x14ac:dyDescent="0.2">
      <c r="A2042" s="158"/>
      <c r="D2042" s="138"/>
    </row>
    <row r="2043" spans="1:4" x14ac:dyDescent="0.2">
      <c r="A2043" s="158"/>
      <c r="D2043" s="138"/>
    </row>
    <row r="2044" spans="1:4" x14ac:dyDescent="0.2">
      <c r="A2044" s="158"/>
      <c r="D2044" s="138"/>
    </row>
    <row r="2045" spans="1:4" x14ac:dyDescent="0.2">
      <c r="A2045" s="158"/>
      <c r="D2045" s="138"/>
    </row>
    <row r="2046" spans="1:4" x14ac:dyDescent="0.2">
      <c r="A2046" s="158"/>
      <c r="D2046" s="138"/>
    </row>
    <row r="2047" spans="1:4" x14ac:dyDescent="0.2">
      <c r="A2047" s="158"/>
      <c r="D2047" s="138"/>
    </row>
    <row r="2048" spans="1:4" x14ac:dyDescent="0.2">
      <c r="A2048" s="158"/>
      <c r="D2048" s="138"/>
    </row>
    <row r="2049" spans="1:4" x14ac:dyDescent="0.2">
      <c r="A2049" s="158"/>
      <c r="D2049" s="138"/>
    </row>
    <row r="2050" spans="1:4" x14ac:dyDescent="0.2">
      <c r="A2050" s="158"/>
      <c r="D2050" s="138"/>
    </row>
    <row r="2051" spans="1:4" x14ac:dyDescent="0.2">
      <c r="A2051" s="158"/>
      <c r="D2051" s="138"/>
    </row>
    <row r="2052" spans="1:4" x14ac:dyDescent="0.2">
      <c r="A2052" s="158"/>
      <c r="D2052" s="138"/>
    </row>
    <row r="2053" spans="1:4" x14ac:dyDescent="0.2">
      <c r="A2053" s="158"/>
      <c r="D2053" s="138"/>
    </row>
    <row r="2054" spans="1:4" x14ac:dyDescent="0.2">
      <c r="A2054" s="158"/>
      <c r="D2054" s="138"/>
    </row>
    <row r="2055" spans="1:4" x14ac:dyDescent="0.2">
      <c r="A2055" s="158"/>
      <c r="D2055" s="138"/>
    </row>
    <row r="2056" spans="1:4" x14ac:dyDescent="0.2">
      <c r="A2056" s="158"/>
      <c r="D2056" s="138"/>
    </row>
    <row r="2057" spans="1:4" x14ac:dyDescent="0.2">
      <c r="A2057" s="158"/>
      <c r="D2057" s="138"/>
    </row>
    <row r="2058" spans="1:4" x14ac:dyDescent="0.2">
      <c r="A2058" s="158"/>
      <c r="D2058" s="138"/>
    </row>
    <row r="2059" spans="1:4" x14ac:dyDescent="0.2">
      <c r="A2059" s="158"/>
      <c r="D2059" s="138"/>
    </row>
    <row r="2060" spans="1:4" x14ac:dyDescent="0.2">
      <c r="A2060" s="158"/>
      <c r="D2060" s="138"/>
    </row>
    <row r="2061" spans="1:4" x14ac:dyDescent="0.2">
      <c r="A2061" s="158"/>
      <c r="D2061" s="138"/>
    </row>
    <row r="2062" spans="1:4" x14ac:dyDescent="0.2">
      <c r="A2062" s="158"/>
      <c r="D2062" s="138"/>
    </row>
    <row r="2063" spans="1:4" x14ac:dyDescent="0.2">
      <c r="A2063" s="158"/>
      <c r="D2063" s="138"/>
    </row>
    <row r="2064" spans="1:4" x14ac:dyDescent="0.2">
      <c r="A2064" s="158"/>
      <c r="D2064" s="138"/>
    </row>
    <row r="2065" spans="1:4" x14ac:dyDescent="0.2">
      <c r="A2065" s="158"/>
      <c r="D2065" s="138"/>
    </row>
    <row r="2066" spans="1:4" x14ac:dyDescent="0.2">
      <c r="A2066" s="158"/>
      <c r="D2066" s="138"/>
    </row>
    <row r="2067" spans="1:4" x14ac:dyDescent="0.2">
      <c r="A2067" s="158"/>
      <c r="D2067" s="138"/>
    </row>
    <row r="2068" spans="1:4" x14ac:dyDescent="0.2">
      <c r="A2068" s="158"/>
      <c r="D2068" s="138"/>
    </row>
    <row r="2069" spans="1:4" x14ac:dyDescent="0.2">
      <c r="A2069" s="158"/>
      <c r="D2069" s="138"/>
    </row>
    <row r="2070" spans="1:4" x14ac:dyDescent="0.2">
      <c r="A2070" s="158"/>
      <c r="D2070" s="138"/>
    </row>
    <row r="2071" spans="1:4" x14ac:dyDescent="0.2">
      <c r="A2071" s="158"/>
      <c r="D2071" s="138"/>
    </row>
    <row r="2072" spans="1:4" x14ac:dyDescent="0.2">
      <c r="A2072" s="158"/>
      <c r="D2072" s="138"/>
    </row>
    <row r="2073" spans="1:4" x14ac:dyDescent="0.2">
      <c r="A2073" s="158"/>
      <c r="D2073" s="138"/>
    </row>
    <row r="2074" spans="1:4" x14ac:dyDescent="0.2">
      <c r="A2074" s="158"/>
      <c r="D2074" s="138"/>
    </row>
    <row r="2075" spans="1:4" x14ac:dyDescent="0.2">
      <c r="A2075" s="158"/>
      <c r="D2075" s="138"/>
    </row>
    <row r="2076" spans="1:4" x14ac:dyDescent="0.2">
      <c r="A2076" s="158"/>
      <c r="D2076" s="138"/>
    </row>
    <row r="2077" spans="1:4" x14ac:dyDescent="0.2">
      <c r="A2077" s="158"/>
      <c r="D2077" s="138"/>
    </row>
    <row r="2078" spans="1:4" x14ac:dyDescent="0.2">
      <c r="A2078" s="158"/>
      <c r="D2078" s="138"/>
    </row>
    <row r="2079" spans="1:4" x14ac:dyDescent="0.2">
      <c r="A2079" s="158"/>
      <c r="D2079" s="138"/>
    </row>
    <row r="2080" spans="1:4" x14ac:dyDescent="0.2">
      <c r="A2080" s="158"/>
      <c r="D2080" s="138"/>
    </row>
    <row r="2081" spans="1:4" x14ac:dyDescent="0.2">
      <c r="A2081" s="158"/>
      <c r="D2081" s="138"/>
    </row>
    <row r="2082" spans="1:4" x14ac:dyDescent="0.2">
      <c r="A2082" s="158"/>
      <c r="D2082" s="138"/>
    </row>
    <row r="2083" spans="1:4" x14ac:dyDescent="0.2">
      <c r="A2083" s="158"/>
      <c r="D2083" s="138"/>
    </row>
    <row r="2084" spans="1:4" x14ac:dyDescent="0.2">
      <c r="A2084" s="158"/>
      <c r="D2084" s="138"/>
    </row>
    <row r="2085" spans="1:4" x14ac:dyDescent="0.2">
      <c r="A2085" s="158"/>
      <c r="D2085" s="138"/>
    </row>
    <row r="2086" spans="1:4" x14ac:dyDescent="0.2">
      <c r="A2086" s="158"/>
      <c r="D2086" s="138"/>
    </row>
    <row r="2087" spans="1:4" x14ac:dyDescent="0.2">
      <c r="A2087" s="158"/>
      <c r="D2087" s="138"/>
    </row>
    <row r="2088" spans="1:4" x14ac:dyDescent="0.2">
      <c r="A2088" s="158"/>
      <c r="D2088" s="138"/>
    </row>
    <row r="2089" spans="1:4" x14ac:dyDescent="0.2">
      <c r="A2089" s="158"/>
      <c r="D2089" s="138"/>
    </row>
    <row r="2090" spans="1:4" x14ac:dyDescent="0.2">
      <c r="A2090" s="158"/>
      <c r="D2090" s="138"/>
    </row>
    <row r="2091" spans="1:4" x14ac:dyDescent="0.2">
      <c r="A2091" s="158"/>
      <c r="D2091" s="138"/>
    </row>
    <row r="2092" spans="1:4" x14ac:dyDescent="0.2">
      <c r="A2092" s="158"/>
      <c r="D2092" s="138"/>
    </row>
    <row r="2093" spans="1:4" x14ac:dyDescent="0.2">
      <c r="A2093" s="158"/>
      <c r="D2093" s="138"/>
    </row>
    <row r="2094" spans="1:4" x14ac:dyDescent="0.2">
      <c r="A2094" s="158"/>
      <c r="D2094" s="138"/>
    </row>
    <row r="2095" spans="1:4" x14ac:dyDescent="0.2">
      <c r="A2095" s="158"/>
      <c r="D2095" s="138"/>
    </row>
    <row r="2096" spans="1:4" x14ac:dyDescent="0.2">
      <c r="A2096" s="158"/>
      <c r="D2096" s="138"/>
    </row>
    <row r="2097" spans="1:4" x14ac:dyDescent="0.2">
      <c r="A2097" s="158"/>
      <c r="D2097" s="138"/>
    </row>
    <row r="2098" spans="1:4" x14ac:dyDescent="0.2">
      <c r="A2098" s="158"/>
      <c r="D2098" s="138"/>
    </row>
    <row r="2099" spans="1:4" x14ac:dyDescent="0.2">
      <c r="A2099" s="158"/>
      <c r="D2099" s="138"/>
    </row>
    <row r="2100" spans="1:4" x14ac:dyDescent="0.2">
      <c r="A2100" s="158"/>
      <c r="D2100" s="138"/>
    </row>
    <row r="2101" spans="1:4" x14ac:dyDescent="0.2">
      <c r="A2101" s="158"/>
      <c r="D2101" s="138"/>
    </row>
    <row r="2102" spans="1:4" x14ac:dyDescent="0.2">
      <c r="A2102" s="158"/>
      <c r="D2102" s="138"/>
    </row>
    <row r="2103" spans="1:4" x14ac:dyDescent="0.2">
      <c r="A2103" s="158"/>
      <c r="D2103" s="138"/>
    </row>
    <row r="2104" spans="1:4" x14ac:dyDescent="0.2">
      <c r="A2104" s="158"/>
      <c r="D2104" s="138"/>
    </row>
    <row r="2105" spans="1:4" x14ac:dyDescent="0.2">
      <c r="A2105" s="158"/>
      <c r="D2105" s="138"/>
    </row>
    <row r="2106" spans="1:4" x14ac:dyDescent="0.2">
      <c r="A2106" s="158"/>
      <c r="D2106" s="138"/>
    </row>
    <row r="2107" spans="1:4" x14ac:dyDescent="0.2">
      <c r="A2107" s="158"/>
      <c r="D2107" s="138"/>
    </row>
    <row r="2108" spans="1:4" x14ac:dyDescent="0.2">
      <c r="A2108" s="158"/>
      <c r="D2108" s="138"/>
    </row>
    <row r="2109" spans="1:4" x14ac:dyDescent="0.2">
      <c r="A2109" s="158"/>
      <c r="D2109" s="138"/>
    </row>
    <row r="2110" spans="1:4" x14ac:dyDescent="0.2">
      <c r="A2110" s="158"/>
      <c r="D2110" s="138"/>
    </row>
    <row r="2111" spans="1:4" x14ac:dyDescent="0.2">
      <c r="A2111" s="158"/>
      <c r="D2111" s="138"/>
    </row>
    <row r="2112" spans="1:4" x14ac:dyDescent="0.2">
      <c r="A2112" s="158"/>
      <c r="D2112" s="138"/>
    </row>
    <row r="2113" spans="1:4" x14ac:dyDescent="0.2">
      <c r="A2113" s="158"/>
      <c r="D2113" s="138"/>
    </row>
    <row r="2114" spans="1:4" x14ac:dyDescent="0.2">
      <c r="A2114" s="158"/>
      <c r="D2114" s="138"/>
    </row>
    <row r="2115" spans="1:4" x14ac:dyDescent="0.2">
      <c r="A2115" s="158"/>
      <c r="D2115" s="138"/>
    </row>
    <row r="2116" spans="1:4" x14ac:dyDescent="0.2">
      <c r="A2116" s="158"/>
      <c r="D2116" s="138"/>
    </row>
    <row r="2117" spans="1:4" x14ac:dyDescent="0.2">
      <c r="A2117" s="158"/>
      <c r="D2117" s="138"/>
    </row>
    <row r="2118" spans="1:4" x14ac:dyDescent="0.2">
      <c r="A2118" s="158"/>
      <c r="D2118" s="138"/>
    </row>
    <row r="2119" spans="1:4" x14ac:dyDescent="0.2">
      <c r="A2119" s="158"/>
      <c r="D2119" s="138"/>
    </row>
    <row r="2120" spans="1:4" x14ac:dyDescent="0.2">
      <c r="A2120" s="158"/>
      <c r="D2120" s="138"/>
    </row>
    <row r="2121" spans="1:4" x14ac:dyDescent="0.2">
      <c r="A2121" s="158"/>
      <c r="D2121" s="138"/>
    </row>
    <row r="2122" spans="1:4" x14ac:dyDescent="0.2">
      <c r="A2122" s="158"/>
      <c r="D2122" s="138"/>
    </row>
    <row r="2123" spans="1:4" x14ac:dyDescent="0.2">
      <c r="A2123" s="158"/>
      <c r="D2123" s="138"/>
    </row>
    <row r="2124" spans="1:4" x14ac:dyDescent="0.2">
      <c r="A2124" s="158"/>
      <c r="D2124" s="138"/>
    </row>
    <row r="2125" spans="1:4" x14ac:dyDescent="0.2">
      <c r="A2125" s="158"/>
      <c r="D2125" s="138"/>
    </row>
    <row r="2126" spans="1:4" x14ac:dyDescent="0.2">
      <c r="A2126" s="158"/>
      <c r="D2126" s="138"/>
    </row>
    <row r="2127" spans="1:4" x14ac:dyDescent="0.2">
      <c r="A2127" s="158"/>
      <c r="D2127" s="138"/>
    </row>
    <row r="2128" spans="1:4" x14ac:dyDescent="0.2">
      <c r="A2128" s="158"/>
      <c r="D2128" s="138"/>
    </row>
    <row r="2129" spans="1:4" x14ac:dyDescent="0.2">
      <c r="A2129" s="158"/>
      <c r="D2129" s="138"/>
    </row>
    <row r="2130" spans="1:4" x14ac:dyDescent="0.2">
      <c r="A2130" s="158"/>
      <c r="D2130" s="138"/>
    </row>
    <row r="2131" spans="1:4" x14ac:dyDescent="0.2">
      <c r="A2131" s="158"/>
      <c r="D2131" s="138"/>
    </row>
    <row r="2132" spans="1:4" x14ac:dyDescent="0.2">
      <c r="A2132" s="158"/>
      <c r="D2132" s="138"/>
    </row>
    <row r="2133" spans="1:4" x14ac:dyDescent="0.2">
      <c r="A2133" s="158"/>
      <c r="D2133" s="138"/>
    </row>
    <row r="2134" spans="1:4" x14ac:dyDescent="0.2">
      <c r="A2134" s="158"/>
      <c r="D2134" s="138"/>
    </row>
    <row r="2135" spans="1:4" x14ac:dyDescent="0.2">
      <c r="A2135" s="158"/>
      <c r="D2135" s="138"/>
    </row>
    <row r="2136" spans="1:4" x14ac:dyDescent="0.2">
      <c r="A2136" s="158"/>
      <c r="D2136" s="138"/>
    </row>
    <row r="2137" spans="1:4" x14ac:dyDescent="0.2">
      <c r="A2137" s="158"/>
      <c r="D2137" s="138"/>
    </row>
    <row r="2138" spans="1:4" x14ac:dyDescent="0.2">
      <c r="A2138" s="158"/>
      <c r="D2138" s="138"/>
    </row>
    <row r="2139" spans="1:4" x14ac:dyDescent="0.2">
      <c r="A2139" s="158"/>
      <c r="D2139" s="138"/>
    </row>
    <row r="2140" spans="1:4" x14ac:dyDescent="0.2">
      <c r="A2140" s="158"/>
      <c r="D2140" s="138"/>
    </row>
    <row r="2141" spans="1:4" x14ac:dyDescent="0.2">
      <c r="A2141" s="158"/>
      <c r="D2141" s="138"/>
    </row>
    <row r="2142" spans="1:4" x14ac:dyDescent="0.2">
      <c r="A2142" s="158"/>
      <c r="D2142" s="138"/>
    </row>
    <row r="2143" spans="1:4" x14ac:dyDescent="0.2">
      <c r="A2143" s="158"/>
      <c r="D2143" s="138"/>
    </row>
    <row r="2144" spans="1:4" x14ac:dyDescent="0.2">
      <c r="A2144" s="158"/>
      <c r="D2144" s="138"/>
    </row>
    <row r="2145" spans="1:4" x14ac:dyDescent="0.2">
      <c r="A2145" s="158"/>
      <c r="D2145" s="138"/>
    </row>
    <row r="2146" spans="1:4" x14ac:dyDescent="0.2">
      <c r="A2146" s="158"/>
      <c r="D2146" s="138"/>
    </row>
    <row r="2147" spans="1:4" x14ac:dyDescent="0.2">
      <c r="A2147" s="158"/>
      <c r="D2147" s="138"/>
    </row>
    <row r="2148" spans="1:4" x14ac:dyDescent="0.2">
      <c r="A2148" s="158"/>
      <c r="D2148" s="138"/>
    </row>
    <row r="2149" spans="1:4" x14ac:dyDescent="0.2">
      <c r="A2149" s="158"/>
      <c r="D2149" s="138"/>
    </row>
    <row r="2150" spans="1:4" x14ac:dyDescent="0.2">
      <c r="A2150" s="158"/>
      <c r="D2150" s="138"/>
    </row>
    <row r="2151" spans="1:4" x14ac:dyDescent="0.2">
      <c r="A2151" s="158"/>
      <c r="D2151" s="138"/>
    </row>
    <row r="2152" spans="1:4" x14ac:dyDescent="0.2">
      <c r="A2152" s="158"/>
      <c r="D2152" s="138"/>
    </row>
    <row r="2153" spans="1:4" x14ac:dyDescent="0.2">
      <c r="A2153" s="158"/>
      <c r="D2153" s="138"/>
    </row>
    <row r="2154" spans="1:4" x14ac:dyDescent="0.2">
      <c r="A2154" s="158"/>
      <c r="D2154" s="138"/>
    </row>
    <row r="2155" spans="1:4" x14ac:dyDescent="0.2">
      <c r="A2155" s="158"/>
      <c r="D2155" s="138"/>
    </row>
    <row r="2156" spans="1:4" x14ac:dyDescent="0.2">
      <c r="A2156" s="158"/>
      <c r="D2156" s="138"/>
    </row>
    <row r="2157" spans="1:4" x14ac:dyDescent="0.2">
      <c r="A2157" s="158"/>
      <c r="D2157" s="138"/>
    </row>
    <row r="2158" spans="1:4" x14ac:dyDescent="0.2">
      <c r="A2158" s="158"/>
      <c r="D2158" s="138"/>
    </row>
    <row r="2159" spans="1:4" x14ac:dyDescent="0.2">
      <c r="A2159" s="158"/>
      <c r="D2159" s="138"/>
    </row>
    <row r="2160" spans="1:4" x14ac:dyDescent="0.2">
      <c r="A2160" s="158"/>
      <c r="D2160" s="138"/>
    </row>
    <row r="2161" spans="1:4" x14ac:dyDescent="0.2">
      <c r="A2161" s="158"/>
      <c r="D2161" s="138"/>
    </row>
    <row r="2162" spans="1:4" x14ac:dyDescent="0.2">
      <c r="A2162" s="158"/>
      <c r="D2162" s="138"/>
    </row>
    <row r="2163" spans="1:4" x14ac:dyDescent="0.2">
      <c r="A2163" s="158"/>
      <c r="D2163" s="138"/>
    </row>
    <row r="2164" spans="1:4" x14ac:dyDescent="0.2">
      <c r="A2164" s="158"/>
      <c r="D2164" s="138"/>
    </row>
    <row r="2165" spans="1:4" x14ac:dyDescent="0.2">
      <c r="A2165" s="158"/>
      <c r="D2165" s="138"/>
    </row>
    <row r="2166" spans="1:4" x14ac:dyDescent="0.2">
      <c r="A2166" s="158"/>
      <c r="D2166" s="138"/>
    </row>
    <row r="2167" spans="1:4" x14ac:dyDescent="0.2">
      <c r="A2167" s="158"/>
      <c r="D2167" s="138"/>
    </row>
    <row r="2168" spans="1:4" x14ac:dyDescent="0.2">
      <c r="A2168" s="158"/>
      <c r="D2168" s="138"/>
    </row>
    <row r="2169" spans="1:4" x14ac:dyDescent="0.2">
      <c r="A2169" s="158"/>
      <c r="D2169" s="138"/>
    </row>
    <row r="2170" spans="1:4" x14ac:dyDescent="0.2">
      <c r="A2170" s="158"/>
      <c r="D2170" s="138"/>
    </row>
    <row r="2171" spans="1:4" x14ac:dyDescent="0.2">
      <c r="A2171" s="158"/>
      <c r="D2171" s="138"/>
    </row>
    <row r="2172" spans="1:4" x14ac:dyDescent="0.2">
      <c r="A2172" s="158"/>
      <c r="D2172" s="138"/>
    </row>
    <row r="2173" spans="1:4" x14ac:dyDescent="0.2">
      <c r="A2173" s="158"/>
      <c r="D2173" s="138"/>
    </row>
    <row r="2174" spans="1:4" x14ac:dyDescent="0.2">
      <c r="A2174" s="158"/>
      <c r="D2174" s="138"/>
    </row>
    <row r="2175" spans="1:4" x14ac:dyDescent="0.2">
      <c r="A2175" s="158"/>
      <c r="D2175" s="138"/>
    </row>
    <row r="2176" spans="1:4" x14ac:dyDescent="0.2">
      <c r="A2176" s="158"/>
      <c r="D2176" s="138"/>
    </row>
    <row r="2177" spans="1:4" x14ac:dyDescent="0.2">
      <c r="A2177" s="158"/>
      <c r="D2177" s="138"/>
    </row>
    <row r="2178" spans="1:4" x14ac:dyDescent="0.2">
      <c r="A2178" s="158"/>
      <c r="D2178" s="138"/>
    </row>
    <row r="2179" spans="1:4" x14ac:dyDescent="0.2">
      <c r="A2179" s="158"/>
      <c r="D2179" s="138"/>
    </row>
    <row r="2180" spans="1:4" x14ac:dyDescent="0.2">
      <c r="A2180" s="158"/>
      <c r="D2180" s="138"/>
    </row>
    <row r="2181" spans="1:4" x14ac:dyDescent="0.2">
      <c r="A2181" s="158"/>
      <c r="D2181" s="138"/>
    </row>
    <row r="2182" spans="1:4" x14ac:dyDescent="0.2">
      <c r="A2182" s="158"/>
      <c r="D2182" s="138"/>
    </row>
    <row r="2183" spans="1:4" x14ac:dyDescent="0.2">
      <c r="A2183" s="158"/>
      <c r="D2183" s="138"/>
    </row>
    <row r="2184" spans="1:4" x14ac:dyDescent="0.2">
      <c r="A2184" s="158"/>
      <c r="D2184" s="138"/>
    </row>
    <row r="2185" spans="1:4" x14ac:dyDescent="0.2">
      <c r="A2185" s="158"/>
      <c r="D2185" s="138"/>
    </row>
    <row r="2186" spans="1:4" x14ac:dyDescent="0.2">
      <c r="A2186" s="158"/>
      <c r="D2186" s="138"/>
    </row>
    <row r="2187" spans="1:4" x14ac:dyDescent="0.2">
      <c r="A2187" s="158"/>
      <c r="D2187" s="138"/>
    </row>
    <row r="2188" spans="1:4" x14ac:dyDescent="0.2">
      <c r="A2188" s="158"/>
      <c r="D2188" s="138"/>
    </row>
    <row r="2189" spans="1:4" x14ac:dyDescent="0.2">
      <c r="A2189" s="158"/>
      <c r="D2189" s="138"/>
    </row>
    <row r="2190" spans="1:4" x14ac:dyDescent="0.2">
      <c r="A2190" s="158"/>
      <c r="D2190" s="138"/>
    </row>
    <row r="2191" spans="1:4" x14ac:dyDescent="0.2">
      <c r="A2191" s="158"/>
      <c r="D2191" s="138"/>
    </row>
    <row r="2192" spans="1:4" x14ac:dyDescent="0.2">
      <c r="A2192" s="158"/>
      <c r="D2192" s="138"/>
    </row>
    <row r="2193" spans="1:4" x14ac:dyDescent="0.2">
      <c r="A2193" s="158"/>
      <c r="D2193" s="138"/>
    </row>
    <row r="2194" spans="1:4" x14ac:dyDescent="0.2">
      <c r="A2194" s="158"/>
      <c r="D2194" s="138"/>
    </row>
    <row r="2195" spans="1:4" x14ac:dyDescent="0.2">
      <c r="A2195" s="158"/>
      <c r="D2195" s="138"/>
    </row>
    <row r="2196" spans="1:4" x14ac:dyDescent="0.2">
      <c r="A2196" s="158"/>
      <c r="D2196" s="138"/>
    </row>
    <row r="2197" spans="1:4" x14ac:dyDescent="0.2">
      <c r="A2197" s="158"/>
      <c r="D2197" s="138"/>
    </row>
    <row r="2198" spans="1:4" x14ac:dyDescent="0.2">
      <c r="A2198" s="158"/>
      <c r="D2198" s="138"/>
    </row>
    <row r="2199" spans="1:4" x14ac:dyDescent="0.2">
      <c r="A2199" s="158"/>
      <c r="D2199" s="138"/>
    </row>
    <row r="2200" spans="1:4" x14ac:dyDescent="0.2">
      <c r="A2200" s="158"/>
      <c r="D2200" s="138"/>
    </row>
    <row r="2201" spans="1:4" x14ac:dyDescent="0.2">
      <c r="A2201" s="158"/>
      <c r="D2201" s="138"/>
    </row>
    <row r="2202" spans="1:4" x14ac:dyDescent="0.2">
      <c r="A2202" s="158"/>
      <c r="D2202" s="138"/>
    </row>
    <row r="2203" spans="1:4" x14ac:dyDescent="0.2">
      <c r="A2203" s="158"/>
      <c r="D2203" s="138"/>
    </row>
    <row r="2204" spans="1:4" x14ac:dyDescent="0.2">
      <c r="A2204" s="158"/>
      <c r="D2204" s="138"/>
    </row>
    <row r="2205" spans="1:4" x14ac:dyDescent="0.2">
      <c r="A2205" s="158"/>
      <c r="D2205" s="138"/>
    </row>
    <row r="2206" spans="1:4" x14ac:dyDescent="0.2">
      <c r="A2206" s="158"/>
      <c r="D2206" s="138"/>
    </row>
    <row r="2207" spans="1:4" x14ac:dyDescent="0.2">
      <c r="A2207" s="158"/>
      <c r="D2207" s="138"/>
    </row>
    <row r="2208" spans="1:4" x14ac:dyDescent="0.2">
      <c r="A2208" s="158"/>
      <c r="D2208" s="138"/>
    </row>
    <row r="2209" spans="1:4" x14ac:dyDescent="0.2">
      <c r="A2209" s="158"/>
      <c r="D2209" s="138"/>
    </row>
    <row r="2210" spans="1:4" x14ac:dyDescent="0.2">
      <c r="A2210" s="158"/>
      <c r="D2210" s="138"/>
    </row>
    <row r="2211" spans="1:4" x14ac:dyDescent="0.2">
      <c r="A2211" s="158"/>
      <c r="D2211" s="138"/>
    </row>
    <row r="2212" spans="1:4" x14ac:dyDescent="0.2">
      <c r="A2212" s="158"/>
      <c r="D2212" s="138"/>
    </row>
    <row r="2213" spans="1:4" x14ac:dyDescent="0.2">
      <c r="A2213" s="158"/>
      <c r="D2213" s="138"/>
    </row>
    <row r="2214" spans="1:4" x14ac:dyDescent="0.2">
      <c r="A2214" s="158"/>
      <c r="D2214" s="138"/>
    </row>
    <row r="2215" spans="1:4" x14ac:dyDescent="0.2">
      <c r="A2215" s="158"/>
      <c r="D2215" s="138"/>
    </row>
    <row r="2216" spans="1:4" x14ac:dyDescent="0.2">
      <c r="A2216" s="158"/>
      <c r="D2216" s="138"/>
    </row>
    <row r="2217" spans="1:4" x14ac:dyDescent="0.2">
      <c r="A2217" s="158"/>
      <c r="D2217" s="138"/>
    </row>
    <row r="2218" spans="1:4" x14ac:dyDescent="0.2">
      <c r="A2218" s="158"/>
      <c r="D2218" s="138"/>
    </row>
    <row r="2219" spans="1:4" x14ac:dyDescent="0.2">
      <c r="A2219" s="158"/>
      <c r="D2219" s="138"/>
    </row>
    <row r="2220" spans="1:4" x14ac:dyDescent="0.2">
      <c r="A2220" s="158"/>
      <c r="D2220" s="138"/>
    </row>
    <row r="2221" spans="1:4" x14ac:dyDescent="0.2">
      <c r="A2221" s="158"/>
      <c r="D2221" s="138"/>
    </row>
    <row r="2222" spans="1:4" x14ac:dyDescent="0.2">
      <c r="A2222" s="158"/>
      <c r="D2222" s="138"/>
    </row>
    <row r="2223" spans="1:4" x14ac:dyDescent="0.2">
      <c r="A2223" s="158"/>
      <c r="D2223" s="138"/>
    </row>
    <row r="2224" spans="1:4" x14ac:dyDescent="0.2">
      <c r="A2224" s="158"/>
      <c r="D2224" s="138"/>
    </row>
    <row r="2225" spans="1:4" x14ac:dyDescent="0.2">
      <c r="A2225" s="158"/>
      <c r="D2225" s="138"/>
    </row>
    <row r="2226" spans="1:4" x14ac:dyDescent="0.2">
      <c r="A2226" s="158"/>
      <c r="D2226" s="138"/>
    </row>
    <row r="2227" spans="1:4" x14ac:dyDescent="0.2">
      <c r="A2227" s="158"/>
      <c r="D2227" s="138"/>
    </row>
    <row r="2228" spans="1:4" x14ac:dyDescent="0.2">
      <c r="A2228" s="158"/>
      <c r="D2228" s="138"/>
    </row>
    <row r="2229" spans="1:4" x14ac:dyDescent="0.2">
      <c r="A2229" s="158"/>
      <c r="D2229" s="138"/>
    </row>
    <row r="2230" spans="1:4" x14ac:dyDescent="0.2">
      <c r="A2230" s="158"/>
      <c r="D2230" s="138"/>
    </row>
    <row r="2231" spans="1:4" x14ac:dyDescent="0.2">
      <c r="A2231" s="158"/>
      <c r="D2231" s="138"/>
    </row>
    <row r="2232" spans="1:4" x14ac:dyDescent="0.2">
      <c r="A2232" s="158"/>
      <c r="D2232" s="138"/>
    </row>
    <row r="2233" spans="1:4" x14ac:dyDescent="0.2">
      <c r="A2233" s="158"/>
      <c r="D2233" s="138"/>
    </row>
    <row r="2234" spans="1:4" x14ac:dyDescent="0.2">
      <c r="A2234" s="158"/>
      <c r="D2234" s="138"/>
    </row>
    <row r="2235" spans="1:4" x14ac:dyDescent="0.2">
      <c r="A2235" s="158"/>
      <c r="D2235" s="138"/>
    </row>
    <row r="2236" spans="1:4" x14ac:dyDescent="0.2">
      <c r="A2236" s="158"/>
      <c r="D2236" s="138"/>
    </row>
    <row r="2237" spans="1:4" x14ac:dyDescent="0.2">
      <c r="A2237" s="158"/>
      <c r="D2237" s="138"/>
    </row>
    <row r="2238" spans="1:4" x14ac:dyDescent="0.2">
      <c r="A2238" s="158"/>
      <c r="D2238" s="138"/>
    </row>
    <row r="2239" spans="1:4" x14ac:dyDescent="0.2">
      <c r="A2239" s="158"/>
      <c r="D2239" s="138"/>
    </row>
    <row r="2240" spans="1:4" x14ac:dyDescent="0.2">
      <c r="A2240" s="158"/>
      <c r="D2240" s="138"/>
    </row>
    <row r="2241" spans="1:4" x14ac:dyDescent="0.2">
      <c r="A2241" s="158"/>
      <c r="D2241" s="138"/>
    </row>
    <row r="2242" spans="1:4" x14ac:dyDescent="0.2">
      <c r="A2242" s="158"/>
      <c r="D2242" s="138"/>
    </row>
    <row r="2243" spans="1:4" x14ac:dyDescent="0.2">
      <c r="A2243" s="158"/>
      <c r="D2243" s="138"/>
    </row>
    <row r="2244" spans="1:4" x14ac:dyDescent="0.2">
      <c r="A2244" s="158"/>
      <c r="D2244" s="138"/>
    </row>
    <row r="2245" spans="1:4" x14ac:dyDescent="0.2">
      <c r="A2245" s="158"/>
      <c r="D2245" s="138"/>
    </row>
    <row r="2246" spans="1:4" x14ac:dyDescent="0.2">
      <c r="A2246" s="158"/>
      <c r="D2246" s="138"/>
    </row>
    <row r="2247" spans="1:4" x14ac:dyDescent="0.2">
      <c r="A2247" s="158"/>
      <c r="D2247" s="138"/>
    </row>
    <row r="2248" spans="1:4" x14ac:dyDescent="0.2">
      <c r="A2248" s="158"/>
      <c r="D2248" s="138"/>
    </row>
    <row r="2249" spans="1:4" x14ac:dyDescent="0.2">
      <c r="A2249" s="158"/>
      <c r="D2249" s="138"/>
    </row>
    <row r="2250" spans="1:4" x14ac:dyDescent="0.2">
      <c r="A2250" s="158"/>
      <c r="D2250" s="138"/>
    </row>
    <row r="2251" spans="1:4" x14ac:dyDescent="0.2">
      <c r="A2251" s="158"/>
      <c r="D2251" s="138"/>
    </row>
    <row r="2252" spans="1:4" x14ac:dyDescent="0.2">
      <c r="A2252" s="158"/>
      <c r="D2252" s="138"/>
    </row>
    <row r="2253" spans="1:4" x14ac:dyDescent="0.2">
      <c r="A2253" s="158"/>
      <c r="D2253" s="138"/>
    </row>
    <row r="2254" spans="1:4" x14ac:dyDescent="0.2">
      <c r="A2254" s="158"/>
      <c r="D2254" s="138"/>
    </row>
    <row r="2255" spans="1:4" x14ac:dyDescent="0.2">
      <c r="A2255" s="158"/>
      <c r="D2255" s="138"/>
    </row>
    <row r="2256" spans="1:4" x14ac:dyDescent="0.2">
      <c r="A2256" s="158"/>
      <c r="D2256" s="138"/>
    </row>
    <row r="2257" spans="1:4" x14ac:dyDescent="0.2">
      <c r="A2257" s="158"/>
      <c r="D2257" s="138"/>
    </row>
    <row r="2258" spans="1:4" x14ac:dyDescent="0.2">
      <c r="A2258" s="158"/>
      <c r="D2258" s="138"/>
    </row>
    <row r="2259" spans="1:4" x14ac:dyDescent="0.2">
      <c r="A2259" s="158"/>
      <c r="D2259" s="138"/>
    </row>
    <row r="2260" spans="1:4" x14ac:dyDescent="0.2">
      <c r="A2260" s="158"/>
      <c r="D2260" s="138"/>
    </row>
    <row r="2261" spans="1:4" x14ac:dyDescent="0.2">
      <c r="A2261" s="158"/>
      <c r="D2261" s="138"/>
    </row>
    <row r="2262" spans="1:4" x14ac:dyDescent="0.2">
      <c r="A2262" s="158"/>
      <c r="D2262" s="138"/>
    </row>
    <row r="2263" spans="1:4" x14ac:dyDescent="0.2">
      <c r="A2263" s="158"/>
      <c r="D2263" s="138"/>
    </row>
    <row r="2264" spans="1:4" x14ac:dyDescent="0.2">
      <c r="A2264" s="158"/>
      <c r="D2264" s="138"/>
    </row>
    <row r="2265" spans="1:4" x14ac:dyDescent="0.2">
      <c r="A2265" s="158"/>
      <c r="D2265" s="138"/>
    </row>
    <row r="2266" spans="1:4" x14ac:dyDescent="0.2">
      <c r="A2266" s="158"/>
      <c r="D2266" s="138"/>
    </row>
    <row r="2267" spans="1:4" x14ac:dyDescent="0.2">
      <c r="A2267" s="158"/>
      <c r="D2267" s="138"/>
    </row>
    <row r="2268" spans="1:4" x14ac:dyDescent="0.2">
      <c r="A2268" s="158"/>
      <c r="D2268" s="138"/>
    </row>
    <row r="2269" spans="1:4" x14ac:dyDescent="0.2">
      <c r="A2269" s="158"/>
      <c r="D2269" s="138"/>
    </row>
    <row r="2270" spans="1:4" x14ac:dyDescent="0.2">
      <c r="A2270" s="158"/>
      <c r="D2270" s="138"/>
    </row>
    <row r="2271" spans="1:4" x14ac:dyDescent="0.2">
      <c r="A2271" s="158"/>
      <c r="D2271" s="138"/>
    </row>
    <row r="2272" spans="1:4" x14ac:dyDescent="0.2">
      <c r="A2272" s="158"/>
      <c r="D2272" s="138"/>
    </row>
    <row r="2273" spans="1:4" x14ac:dyDescent="0.2">
      <c r="A2273" s="158"/>
      <c r="D2273" s="138"/>
    </row>
    <row r="2274" spans="1:4" x14ac:dyDescent="0.2">
      <c r="A2274" s="158"/>
      <c r="D2274" s="138"/>
    </row>
    <row r="2275" spans="1:4" x14ac:dyDescent="0.2">
      <c r="A2275" s="158"/>
      <c r="D2275" s="138"/>
    </row>
    <row r="2276" spans="1:4" x14ac:dyDescent="0.2">
      <c r="A2276" s="158"/>
      <c r="D2276" s="138"/>
    </row>
    <row r="2277" spans="1:4" x14ac:dyDescent="0.2">
      <c r="A2277" s="158"/>
      <c r="D2277" s="138"/>
    </row>
    <row r="2278" spans="1:4" x14ac:dyDescent="0.2">
      <c r="A2278" s="158"/>
      <c r="D2278" s="138"/>
    </row>
    <row r="2279" spans="1:4" x14ac:dyDescent="0.2">
      <c r="A2279" s="158"/>
      <c r="D2279" s="138"/>
    </row>
    <row r="2280" spans="1:4" x14ac:dyDescent="0.2">
      <c r="A2280" s="158"/>
      <c r="D2280" s="138"/>
    </row>
    <row r="2281" spans="1:4" x14ac:dyDescent="0.2">
      <c r="A2281" s="158"/>
      <c r="D2281" s="138"/>
    </row>
    <row r="2282" spans="1:4" x14ac:dyDescent="0.2">
      <c r="A2282" s="158"/>
      <c r="D2282" s="138"/>
    </row>
    <row r="2283" spans="1:4" x14ac:dyDescent="0.2">
      <c r="A2283" s="158"/>
      <c r="D2283" s="138"/>
    </row>
    <row r="2284" spans="1:4" x14ac:dyDescent="0.2">
      <c r="A2284" s="158"/>
      <c r="D2284" s="138"/>
    </row>
    <row r="2285" spans="1:4" x14ac:dyDescent="0.2">
      <c r="A2285" s="158"/>
      <c r="D2285" s="138"/>
    </row>
    <row r="2286" spans="1:4" x14ac:dyDescent="0.2">
      <c r="A2286" s="158"/>
      <c r="D2286" s="138"/>
    </row>
    <row r="2287" spans="1:4" x14ac:dyDescent="0.2">
      <c r="A2287" s="158"/>
      <c r="D2287" s="138"/>
    </row>
    <row r="2288" spans="1:4" x14ac:dyDescent="0.2">
      <c r="A2288" s="158"/>
      <c r="D2288" s="138"/>
    </row>
    <row r="2289" spans="1:4" x14ac:dyDescent="0.2">
      <c r="A2289" s="158"/>
      <c r="D2289" s="138"/>
    </row>
    <row r="2290" spans="1:4" x14ac:dyDescent="0.2">
      <c r="A2290" s="158"/>
      <c r="D2290" s="138"/>
    </row>
    <row r="2291" spans="1:4" x14ac:dyDescent="0.2">
      <c r="A2291" s="158"/>
      <c r="D2291" s="138"/>
    </row>
    <row r="2292" spans="1:4" x14ac:dyDescent="0.2">
      <c r="A2292" s="158"/>
      <c r="D2292" s="138"/>
    </row>
    <row r="2293" spans="1:4" x14ac:dyDescent="0.2">
      <c r="A2293" s="158"/>
      <c r="D2293" s="138"/>
    </row>
    <row r="2294" spans="1:4" x14ac:dyDescent="0.2">
      <c r="A2294" s="158"/>
      <c r="D2294" s="138"/>
    </row>
    <row r="2295" spans="1:4" x14ac:dyDescent="0.2">
      <c r="A2295" s="158"/>
      <c r="D2295" s="138"/>
    </row>
    <row r="2296" spans="1:4" x14ac:dyDescent="0.2">
      <c r="A2296" s="158"/>
      <c r="D2296" s="138"/>
    </row>
    <row r="2297" spans="1:4" x14ac:dyDescent="0.2">
      <c r="A2297" s="158"/>
      <c r="D2297" s="138"/>
    </row>
    <row r="2298" spans="1:4" x14ac:dyDescent="0.2">
      <c r="A2298" s="158"/>
      <c r="D2298" s="138"/>
    </row>
    <row r="2299" spans="1:4" x14ac:dyDescent="0.2">
      <c r="A2299" s="158"/>
      <c r="D2299" s="138"/>
    </row>
    <row r="2300" spans="1:4" x14ac:dyDescent="0.2">
      <c r="A2300" s="158"/>
      <c r="D2300" s="138"/>
    </row>
    <row r="2301" spans="1:4" x14ac:dyDescent="0.2">
      <c r="A2301" s="158"/>
      <c r="D2301" s="138"/>
    </row>
    <row r="2302" spans="1:4" x14ac:dyDescent="0.2">
      <c r="A2302" s="158"/>
      <c r="D2302" s="138"/>
    </row>
    <row r="2303" spans="1:4" x14ac:dyDescent="0.2">
      <c r="A2303" s="158"/>
      <c r="D2303" s="138"/>
    </row>
    <row r="2304" spans="1:4" x14ac:dyDescent="0.2">
      <c r="A2304" s="158"/>
      <c r="D2304" s="138"/>
    </row>
    <row r="2305" spans="1:4" x14ac:dyDescent="0.2">
      <c r="A2305" s="158"/>
      <c r="D2305" s="138"/>
    </row>
    <row r="2306" spans="1:4" x14ac:dyDescent="0.2">
      <c r="A2306" s="158"/>
      <c r="D2306" s="138"/>
    </row>
    <row r="2307" spans="1:4" x14ac:dyDescent="0.2">
      <c r="A2307" s="158"/>
      <c r="D2307" s="138"/>
    </row>
    <row r="2308" spans="1:4" x14ac:dyDescent="0.2">
      <c r="A2308" s="158"/>
      <c r="D2308" s="138"/>
    </row>
    <row r="2309" spans="1:4" x14ac:dyDescent="0.2">
      <c r="A2309" s="158"/>
      <c r="D2309" s="138"/>
    </row>
    <row r="2310" spans="1:4" x14ac:dyDescent="0.2">
      <c r="A2310" s="158"/>
      <c r="D2310" s="138"/>
    </row>
    <row r="2311" spans="1:4" x14ac:dyDescent="0.2">
      <c r="A2311" s="158"/>
      <c r="D2311" s="138"/>
    </row>
    <row r="2312" spans="1:4" x14ac:dyDescent="0.2">
      <c r="A2312" s="158"/>
      <c r="D2312" s="138"/>
    </row>
    <row r="2313" spans="1:4" x14ac:dyDescent="0.2">
      <c r="A2313" s="158"/>
      <c r="D2313" s="138"/>
    </row>
    <row r="2314" spans="1:4" x14ac:dyDescent="0.2">
      <c r="A2314" s="158"/>
      <c r="D2314" s="138"/>
    </row>
    <row r="2315" spans="1:4" x14ac:dyDescent="0.2">
      <c r="A2315" s="158"/>
      <c r="D2315" s="138"/>
    </row>
    <row r="2316" spans="1:4" x14ac:dyDescent="0.2">
      <c r="A2316" s="158"/>
      <c r="D2316" s="138"/>
    </row>
    <row r="2317" spans="1:4" x14ac:dyDescent="0.2">
      <c r="A2317" s="158"/>
      <c r="D2317" s="138"/>
    </row>
    <row r="2318" spans="1:4" x14ac:dyDescent="0.2">
      <c r="A2318" s="158"/>
      <c r="D2318" s="138"/>
    </row>
    <row r="2319" spans="1:4" x14ac:dyDescent="0.2">
      <c r="A2319" s="158"/>
      <c r="D2319" s="138"/>
    </row>
    <row r="2320" spans="1:4" x14ac:dyDescent="0.2">
      <c r="A2320" s="158"/>
      <c r="D2320" s="138"/>
    </row>
    <row r="2321" spans="1:4" x14ac:dyDescent="0.2">
      <c r="A2321" s="158"/>
      <c r="D2321" s="138"/>
    </row>
    <row r="2322" spans="1:4" x14ac:dyDescent="0.2">
      <c r="A2322" s="158"/>
      <c r="D2322" s="138"/>
    </row>
    <row r="2323" spans="1:4" x14ac:dyDescent="0.2">
      <c r="A2323" s="158"/>
      <c r="D2323" s="138"/>
    </row>
    <row r="2324" spans="1:4" x14ac:dyDescent="0.2">
      <c r="A2324" s="158"/>
      <c r="D2324" s="138"/>
    </row>
    <row r="2325" spans="1:4" x14ac:dyDescent="0.2">
      <c r="A2325" s="158"/>
      <c r="D2325" s="138"/>
    </row>
    <row r="2326" spans="1:4" x14ac:dyDescent="0.2">
      <c r="A2326" s="158"/>
      <c r="D2326" s="138"/>
    </row>
    <row r="2327" spans="1:4" x14ac:dyDescent="0.2">
      <c r="A2327" s="158"/>
      <c r="D2327" s="138"/>
    </row>
    <row r="2328" spans="1:4" x14ac:dyDescent="0.2">
      <c r="A2328" s="158"/>
      <c r="D2328" s="138"/>
    </row>
    <row r="2329" spans="1:4" x14ac:dyDescent="0.2">
      <c r="A2329" s="158"/>
      <c r="D2329" s="138"/>
    </row>
    <row r="2330" spans="1:4" x14ac:dyDescent="0.2">
      <c r="A2330" s="158"/>
      <c r="D2330" s="138"/>
    </row>
    <row r="2331" spans="1:4" x14ac:dyDescent="0.2">
      <c r="A2331" s="158"/>
      <c r="D2331" s="138"/>
    </row>
    <row r="2332" spans="1:4" x14ac:dyDescent="0.2">
      <c r="A2332" s="158"/>
      <c r="D2332" s="138"/>
    </row>
    <row r="2333" spans="1:4" x14ac:dyDescent="0.2">
      <c r="A2333" s="158"/>
      <c r="D2333" s="138"/>
    </row>
    <row r="2334" spans="1:4" x14ac:dyDescent="0.2">
      <c r="A2334" s="158"/>
      <c r="D2334" s="138"/>
    </row>
    <row r="2335" spans="1:4" x14ac:dyDescent="0.2">
      <c r="A2335" s="158"/>
      <c r="D2335" s="138"/>
    </row>
    <row r="2336" spans="1:4" x14ac:dyDescent="0.2">
      <c r="A2336" s="158"/>
      <c r="D2336" s="138"/>
    </row>
    <row r="2337" spans="1:4" x14ac:dyDescent="0.2">
      <c r="A2337" s="158"/>
      <c r="D2337" s="138"/>
    </row>
    <row r="2338" spans="1:4" x14ac:dyDescent="0.2">
      <c r="A2338" s="158"/>
      <c r="D2338" s="138"/>
    </row>
    <row r="2339" spans="1:4" x14ac:dyDescent="0.2">
      <c r="A2339" s="158"/>
      <c r="D2339" s="138"/>
    </row>
    <row r="2340" spans="1:4" x14ac:dyDescent="0.2">
      <c r="A2340" s="158"/>
      <c r="D2340" s="138"/>
    </row>
    <row r="2341" spans="1:4" x14ac:dyDescent="0.2">
      <c r="A2341" s="158"/>
      <c r="D2341" s="138"/>
    </row>
    <row r="2342" spans="1:4" x14ac:dyDescent="0.2">
      <c r="A2342" s="158"/>
      <c r="D2342" s="138"/>
    </row>
    <row r="2343" spans="1:4" x14ac:dyDescent="0.2">
      <c r="A2343" s="158"/>
      <c r="D2343" s="138"/>
    </row>
    <row r="2344" spans="1:4" x14ac:dyDescent="0.2">
      <c r="A2344" s="158"/>
      <c r="D2344" s="138"/>
    </row>
    <row r="2345" spans="1:4" x14ac:dyDescent="0.2">
      <c r="A2345" s="158"/>
      <c r="D2345" s="138"/>
    </row>
    <row r="2346" spans="1:4" x14ac:dyDescent="0.2">
      <c r="A2346" s="158"/>
      <c r="D2346" s="138"/>
    </row>
    <row r="2347" spans="1:4" x14ac:dyDescent="0.2">
      <c r="A2347" s="158"/>
      <c r="D2347" s="138"/>
    </row>
    <row r="2348" spans="1:4" x14ac:dyDescent="0.2">
      <c r="A2348" s="158"/>
      <c r="D2348" s="138"/>
    </row>
    <row r="2349" spans="1:4" x14ac:dyDescent="0.2">
      <c r="A2349" s="158"/>
      <c r="D2349" s="138"/>
    </row>
    <row r="2350" spans="1:4" x14ac:dyDescent="0.2">
      <c r="A2350" s="158"/>
      <c r="D2350" s="138"/>
    </row>
    <row r="2351" spans="1:4" x14ac:dyDescent="0.2">
      <c r="A2351" s="158"/>
      <c r="D2351" s="138"/>
    </row>
    <row r="2352" spans="1:4" x14ac:dyDescent="0.2">
      <c r="A2352" s="158"/>
      <c r="D2352" s="138"/>
    </row>
    <row r="2353" spans="1:4" x14ac:dyDescent="0.2">
      <c r="A2353" s="158"/>
      <c r="D2353" s="138"/>
    </row>
    <row r="2354" spans="1:4" x14ac:dyDescent="0.2">
      <c r="A2354" s="158"/>
      <c r="D2354" s="138"/>
    </row>
    <row r="2355" spans="1:4" x14ac:dyDescent="0.2">
      <c r="A2355" s="158"/>
      <c r="D2355" s="138"/>
    </row>
    <row r="2356" spans="1:4" x14ac:dyDescent="0.2">
      <c r="A2356" s="158"/>
      <c r="D2356" s="138"/>
    </row>
    <row r="2357" spans="1:4" x14ac:dyDescent="0.2">
      <c r="A2357" s="158"/>
      <c r="D2357" s="138"/>
    </row>
    <row r="2358" spans="1:4" x14ac:dyDescent="0.2">
      <c r="A2358" s="158"/>
      <c r="D2358" s="138"/>
    </row>
    <row r="2359" spans="1:4" x14ac:dyDescent="0.2">
      <c r="A2359" s="158"/>
      <c r="D2359" s="138"/>
    </row>
    <row r="2360" spans="1:4" x14ac:dyDescent="0.2">
      <c r="A2360" s="158"/>
      <c r="D2360" s="138"/>
    </row>
    <row r="2361" spans="1:4" x14ac:dyDescent="0.2">
      <c r="A2361" s="158"/>
      <c r="D2361" s="138"/>
    </row>
    <row r="2362" spans="1:4" x14ac:dyDescent="0.2">
      <c r="A2362" s="158"/>
      <c r="D2362" s="138"/>
    </row>
    <row r="2363" spans="1:4" x14ac:dyDescent="0.2">
      <c r="A2363" s="158"/>
      <c r="D2363" s="138"/>
    </row>
    <row r="2364" spans="1:4" x14ac:dyDescent="0.2">
      <c r="A2364" s="158"/>
      <c r="D2364" s="138"/>
    </row>
    <row r="2365" spans="1:4" x14ac:dyDescent="0.2">
      <c r="A2365" s="158"/>
      <c r="D2365" s="138"/>
    </row>
    <row r="2366" spans="1:4" x14ac:dyDescent="0.2">
      <c r="A2366" s="158"/>
      <c r="D2366" s="138"/>
    </row>
    <row r="2367" spans="1:4" x14ac:dyDescent="0.2">
      <c r="A2367" s="158"/>
      <c r="D2367" s="138"/>
    </row>
    <row r="2368" spans="1:4" x14ac:dyDescent="0.2">
      <c r="A2368" s="158"/>
      <c r="D2368" s="138"/>
    </row>
    <row r="2369" spans="1:4" x14ac:dyDescent="0.2">
      <c r="A2369" s="158"/>
      <c r="D2369" s="138"/>
    </row>
    <row r="2370" spans="1:4" x14ac:dyDescent="0.2">
      <c r="A2370" s="158"/>
      <c r="D2370" s="138"/>
    </row>
    <row r="2371" spans="1:4" x14ac:dyDescent="0.2">
      <c r="A2371" s="158"/>
      <c r="D2371" s="138"/>
    </row>
    <row r="2372" spans="1:4" x14ac:dyDescent="0.2">
      <c r="A2372" s="158"/>
      <c r="D2372" s="138"/>
    </row>
    <row r="2373" spans="1:4" x14ac:dyDescent="0.2">
      <c r="A2373" s="158"/>
      <c r="D2373" s="138"/>
    </row>
    <row r="2374" spans="1:4" x14ac:dyDescent="0.2">
      <c r="A2374" s="158"/>
      <c r="D2374" s="138"/>
    </row>
    <row r="2375" spans="1:4" x14ac:dyDescent="0.2">
      <c r="A2375" s="158"/>
      <c r="D2375" s="138"/>
    </row>
    <row r="2376" spans="1:4" x14ac:dyDescent="0.2">
      <c r="A2376" s="158"/>
      <c r="D2376" s="138"/>
    </row>
    <row r="2377" spans="1:4" x14ac:dyDescent="0.2">
      <c r="A2377" s="158"/>
      <c r="D2377" s="138"/>
    </row>
    <row r="2378" spans="1:4" x14ac:dyDescent="0.2">
      <c r="A2378" s="158"/>
      <c r="D2378" s="138"/>
    </row>
    <row r="2379" spans="1:4" x14ac:dyDescent="0.2">
      <c r="A2379" s="158"/>
      <c r="D2379" s="138"/>
    </row>
    <row r="2380" spans="1:4" x14ac:dyDescent="0.2">
      <c r="A2380" s="158"/>
      <c r="D2380" s="138"/>
    </row>
    <row r="2381" spans="1:4" x14ac:dyDescent="0.2">
      <c r="A2381" s="158"/>
      <c r="D2381" s="138"/>
    </row>
    <row r="2382" spans="1:4" x14ac:dyDescent="0.2">
      <c r="A2382" s="158"/>
      <c r="D2382" s="138"/>
    </row>
    <row r="2383" spans="1:4" x14ac:dyDescent="0.2">
      <c r="A2383" s="158"/>
      <c r="D2383" s="138"/>
    </row>
    <row r="2384" spans="1:4" x14ac:dyDescent="0.2">
      <c r="A2384" s="158"/>
      <c r="D2384" s="138"/>
    </row>
    <row r="2385" spans="1:4" x14ac:dyDescent="0.2">
      <c r="A2385" s="158"/>
      <c r="D2385" s="138"/>
    </row>
    <row r="2386" spans="1:4" x14ac:dyDescent="0.2">
      <c r="A2386" s="158"/>
      <c r="D2386" s="138"/>
    </row>
    <row r="2387" spans="1:4" x14ac:dyDescent="0.2">
      <c r="A2387" s="158"/>
      <c r="D2387" s="138"/>
    </row>
    <row r="2388" spans="1:4" x14ac:dyDescent="0.2">
      <c r="A2388" s="158"/>
      <c r="D2388" s="138"/>
    </row>
    <row r="2389" spans="1:4" x14ac:dyDescent="0.2">
      <c r="A2389" s="158"/>
      <c r="D2389" s="138"/>
    </row>
    <row r="2390" spans="1:4" x14ac:dyDescent="0.2">
      <c r="A2390" s="158"/>
      <c r="D2390" s="138"/>
    </row>
    <row r="2391" spans="1:4" x14ac:dyDescent="0.2">
      <c r="A2391" s="158"/>
      <c r="D2391" s="138"/>
    </row>
    <row r="2392" spans="1:4" x14ac:dyDescent="0.2">
      <c r="A2392" s="158"/>
      <c r="D2392" s="138"/>
    </row>
    <row r="2393" spans="1:4" x14ac:dyDescent="0.2">
      <c r="A2393" s="158"/>
      <c r="D2393" s="138"/>
    </row>
    <row r="2394" spans="1:4" x14ac:dyDescent="0.2">
      <c r="A2394" s="158"/>
      <c r="D2394" s="138"/>
    </row>
    <row r="2395" spans="1:4" x14ac:dyDescent="0.2">
      <c r="A2395" s="158"/>
      <c r="D2395" s="138"/>
    </row>
    <row r="2396" spans="1:4" x14ac:dyDescent="0.2">
      <c r="A2396" s="158"/>
      <c r="D2396" s="138"/>
    </row>
    <row r="2397" spans="1:4" x14ac:dyDescent="0.2">
      <c r="A2397" s="158"/>
      <c r="D2397" s="138"/>
    </row>
    <row r="2398" spans="1:4" x14ac:dyDescent="0.2">
      <c r="A2398" s="158"/>
      <c r="D2398" s="138"/>
    </row>
    <row r="2399" spans="1:4" x14ac:dyDescent="0.2">
      <c r="A2399" s="158"/>
      <c r="D2399" s="138"/>
    </row>
    <row r="2400" spans="1:4" x14ac:dyDescent="0.2">
      <c r="A2400" s="158"/>
      <c r="D2400" s="138"/>
    </row>
    <row r="2401" spans="1:4" x14ac:dyDescent="0.2">
      <c r="A2401" s="158"/>
      <c r="D2401" s="138"/>
    </row>
    <row r="2402" spans="1:4" x14ac:dyDescent="0.2">
      <c r="A2402" s="158"/>
      <c r="D2402" s="138"/>
    </row>
    <row r="2403" spans="1:4" x14ac:dyDescent="0.2">
      <c r="A2403" s="158"/>
      <c r="D2403" s="138"/>
    </row>
    <row r="2404" spans="1:4" x14ac:dyDescent="0.2">
      <c r="A2404" s="158"/>
      <c r="D2404" s="138"/>
    </row>
    <row r="2405" spans="1:4" x14ac:dyDescent="0.2">
      <c r="A2405" s="158"/>
      <c r="D2405" s="138"/>
    </row>
    <row r="2406" spans="1:4" x14ac:dyDescent="0.2">
      <c r="A2406" s="158"/>
      <c r="D2406" s="138"/>
    </row>
    <row r="2407" spans="1:4" x14ac:dyDescent="0.2">
      <c r="A2407" s="158"/>
      <c r="D2407" s="138"/>
    </row>
    <row r="2408" spans="1:4" x14ac:dyDescent="0.2">
      <c r="A2408" s="158"/>
      <c r="D2408" s="138"/>
    </row>
    <row r="2409" spans="1:4" x14ac:dyDescent="0.2">
      <c r="A2409" s="158"/>
      <c r="D2409" s="138"/>
    </row>
    <row r="2410" spans="1:4" x14ac:dyDescent="0.2">
      <c r="A2410" s="158"/>
      <c r="D2410" s="138"/>
    </row>
    <row r="2411" spans="1:4" x14ac:dyDescent="0.2">
      <c r="A2411" s="158"/>
      <c r="D2411" s="138"/>
    </row>
    <row r="2412" spans="1:4" x14ac:dyDescent="0.2">
      <c r="A2412" s="158"/>
      <c r="D2412" s="138"/>
    </row>
    <row r="2413" spans="1:4" x14ac:dyDescent="0.2">
      <c r="A2413" s="158"/>
      <c r="D2413" s="138"/>
    </row>
    <row r="2414" spans="1:4" x14ac:dyDescent="0.2">
      <c r="A2414" s="158"/>
      <c r="D2414" s="138"/>
    </row>
    <row r="2415" spans="1:4" x14ac:dyDescent="0.2">
      <c r="A2415" s="158"/>
      <c r="D2415" s="138"/>
    </row>
    <row r="2416" spans="1:4" x14ac:dyDescent="0.2">
      <c r="A2416" s="158"/>
      <c r="D2416" s="138"/>
    </row>
    <row r="2417" spans="1:4" x14ac:dyDescent="0.2">
      <c r="A2417" s="158"/>
      <c r="D2417" s="138"/>
    </row>
    <row r="2418" spans="1:4" x14ac:dyDescent="0.2">
      <c r="A2418" s="158"/>
      <c r="D2418" s="138"/>
    </row>
    <row r="2419" spans="1:4" x14ac:dyDescent="0.2">
      <c r="A2419" s="158"/>
      <c r="D2419" s="138"/>
    </row>
    <row r="2420" spans="1:4" x14ac:dyDescent="0.2">
      <c r="A2420" s="158"/>
      <c r="D2420" s="138"/>
    </row>
    <row r="2421" spans="1:4" x14ac:dyDescent="0.2">
      <c r="A2421" s="158"/>
      <c r="D2421" s="138"/>
    </row>
    <row r="2422" spans="1:4" x14ac:dyDescent="0.2">
      <c r="A2422" s="158"/>
      <c r="D2422" s="138"/>
    </row>
    <row r="2423" spans="1:4" x14ac:dyDescent="0.2">
      <c r="A2423" s="158"/>
      <c r="D2423" s="138"/>
    </row>
    <row r="2424" spans="1:4" x14ac:dyDescent="0.2">
      <c r="A2424" s="158"/>
      <c r="D2424" s="138"/>
    </row>
    <row r="2425" spans="1:4" x14ac:dyDescent="0.2">
      <c r="A2425" s="158"/>
      <c r="D2425" s="138"/>
    </row>
    <row r="2426" spans="1:4" x14ac:dyDescent="0.2">
      <c r="A2426" s="158"/>
      <c r="D2426" s="138"/>
    </row>
    <row r="2427" spans="1:4" x14ac:dyDescent="0.2">
      <c r="A2427" s="158"/>
      <c r="D2427" s="138"/>
    </row>
    <row r="2428" spans="1:4" x14ac:dyDescent="0.2">
      <c r="A2428" s="158"/>
      <c r="D2428" s="138"/>
    </row>
    <row r="2429" spans="1:4" x14ac:dyDescent="0.2">
      <c r="A2429" s="158"/>
      <c r="D2429" s="138"/>
    </row>
    <row r="2430" spans="1:4" x14ac:dyDescent="0.2">
      <c r="A2430" s="158"/>
      <c r="D2430" s="138"/>
    </row>
    <row r="2431" spans="1:4" x14ac:dyDescent="0.2">
      <c r="A2431" s="158"/>
      <c r="D2431" s="138"/>
    </row>
    <row r="2432" spans="1:4" x14ac:dyDescent="0.2">
      <c r="A2432" s="158"/>
      <c r="D2432" s="138"/>
    </row>
    <row r="2433" spans="1:4" x14ac:dyDescent="0.2">
      <c r="A2433" s="158"/>
      <c r="D2433" s="138"/>
    </row>
    <row r="2434" spans="1:4" x14ac:dyDescent="0.2">
      <c r="A2434" s="158"/>
      <c r="D2434" s="138"/>
    </row>
    <row r="2435" spans="1:4" x14ac:dyDescent="0.2">
      <c r="A2435" s="158"/>
      <c r="D2435" s="138"/>
    </row>
    <row r="2436" spans="1:4" x14ac:dyDescent="0.2">
      <c r="A2436" s="158"/>
      <c r="D2436" s="138"/>
    </row>
    <row r="2437" spans="1:4" x14ac:dyDescent="0.2">
      <c r="A2437" s="158"/>
      <c r="D2437" s="138"/>
    </row>
    <row r="2438" spans="1:4" x14ac:dyDescent="0.2">
      <c r="A2438" s="158"/>
      <c r="D2438" s="138"/>
    </row>
    <row r="2439" spans="1:4" x14ac:dyDescent="0.2">
      <c r="A2439" s="158"/>
      <c r="D2439" s="138"/>
    </row>
    <row r="2440" spans="1:4" x14ac:dyDescent="0.2">
      <c r="A2440" s="158"/>
      <c r="D2440" s="138"/>
    </row>
    <row r="2441" spans="1:4" x14ac:dyDescent="0.2">
      <c r="A2441" s="158"/>
      <c r="D2441" s="138"/>
    </row>
    <row r="2442" spans="1:4" x14ac:dyDescent="0.2">
      <c r="A2442" s="158"/>
      <c r="D2442" s="138"/>
    </row>
    <row r="2443" spans="1:4" x14ac:dyDescent="0.2">
      <c r="A2443" s="158"/>
      <c r="D2443" s="138"/>
    </row>
    <row r="2444" spans="1:4" x14ac:dyDescent="0.2">
      <c r="A2444" s="158"/>
      <c r="D2444" s="138"/>
    </row>
    <row r="2445" spans="1:4" x14ac:dyDescent="0.2">
      <c r="A2445" s="158"/>
      <c r="D2445" s="138"/>
    </row>
    <row r="2446" spans="1:4" x14ac:dyDescent="0.2">
      <c r="A2446" s="158"/>
      <c r="D2446" s="138"/>
    </row>
    <row r="2447" spans="1:4" x14ac:dyDescent="0.2">
      <c r="A2447" s="158"/>
      <c r="D2447" s="138"/>
    </row>
    <row r="2448" spans="1:4" x14ac:dyDescent="0.2">
      <c r="A2448" s="158"/>
      <c r="D2448" s="138"/>
    </row>
    <row r="2449" spans="1:4" x14ac:dyDescent="0.2">
      <c r="A2449" s="158"/>
      <c r="D2449" s="138"/>
    </row>
    <row r="2450" spans="1:4" x14ac:dyDescent="0.2">
      <c r="A2450" s="158"/>
      <c r="D2450" s="138"/>
    </row>
    <row r="2451" spans="1:4" x14ac:dyDescent="0.2">
      <c r="A2451" s="158"/>
      <c r="D2451" s="138"/>
    </row>
    <row r="2452" spans="1:4" x14ac:dyDescent="0.2">
      <c r="A2452" s="158"/>
      <c r="D2452" s="138"/>
    </row>
    <row r="2453" spans="1:4" x14ac:dyDescent="0.2">
      <c r="A2453" s="158"/>
      <c r="D2453" s="138"/>
    </row>
    <row r="2454" spans="1:4" x14ac:dyDescent="0.2">
      <c r="A2454" s="158"/>
      <c r="D2454" s="138"/>
    </row>
    <row r="2455" spans="1:4" x14ac:dyDescent="0.2">
      <c r="A2455" s="158"/>
      <c r="D2455" s="138"/>
    </row>
    <row r="2456" spans="1:4" x14ac:dyDescent="0.2">
      <c r="A2456" s="158"/>
      <c r="D2456" s="138"/>
    </row>
    <row r="2457" spans="1:4" x14ac:dyDescent="0.2">
      <c r="A2457" s="158"/>
      <c r="D2457" s="138"/>
    </row>
    <row r="2458" spans="1:4" x14ac:dyDescent="0.2">
      <c r="A2458" s="158"/>
      <c r="D2458" s="138"/>
    </row>
    <row r="2459" spans="1:4" x14ac:dyDescent="0.2">
      <c r="A2459" s="158"/>
      <c r="D2459" s="138"/>
    </row>
    <row r="2460" spans="1:4" x14ac:dyDescent="0.2">
      <c r="A2460" s="158"/>
      <c r="D2460" s="138"/>
    </row>
    <row r="2461" spans="1:4" x14ac:dyDescent="0.2">
      <c r="A2461" s="158"/>
      <c r="D2461" s="138"/>
    </row>
    <row r="2462" spans="1:4" x14ac:dyDescent="0.2">
      <c r="A2462" s="158"/>
      <c r="D2462" s="138"/>
    </row>
    <row r="2463" spans="1:4" x14ac:dyDescent="0.2">
      <c r="A2463" s="158"/>
      <c r="D2463" s="138"/>
    </row>
    <row r="2464" spans="1:4" x14ac:dyDescent="0.2">
      <c r="A2464" s="158"/>
      <c r="D2464" s="138"/>
    </row>
    <row r="2465" spans="1:4" x14ac:dyDescent="0.2">
      <c r="A2465" s="158"/>
      <c r="D2465" s="138"/>
    </row>
    <row r="2466" spans="1:4" x14ac:dyDescent="0.2">
      <c r="A2466" s="158"/>
      <c r="D2466" s="138"/>
    </row>
    <row r="2467" spans="1:4" x14ac:dyDescent="0.2">
      <c r="A2467" s="158"/>
      <c r="D2467" s="138"/>
    </row>
    <row r="2468" spans="1:4" x14ac:dyDescent="0.2">
      <c r="A2468" s="158"/>
      <c r="D2468" s="138"/>
    </row>
    <row r="2469" spans="1:4" x14ac:dyDescent="0.2">
      <c r="A2469" s="158"/>
      <c r="D2469" s="138"/>
    </row>
    <row r="2470" spans="1:4" x14ac:dyDescent="0.2">
      <c r="A2470" s="158"/>
      <c r="D2470" s="138"/>
    </row>
    <row r="2471" spans="1:4" x14ac:dyDescent="0.2">
      <c r="A2471" s="158"/>
      <c r="D2471" s="138"/>
    </row>
    <row r="2472" spans="1:4" x14ac:dyDescent="0.2">
      <c r="A2472" s="158"/>
      <c r="D2472" s="138"/>
    </row>
    <row r="2473" spans="1:4" x14ac:dyDescent="0.2">
      <c r="A2473" s="158"/>
      <c r="D2473" s="138"/>
    </row>
    <row r="2474" spans="1:4" x14ac:dyDescent="0.2">
      <c r="A2474" s="158"/>
      <c r="D2474" s="138"/>
    </row>
    <row r="2475" spans="1:4" x14ac:dyDescent="0.2">
      <c r="A2475" s="158"/>
      <c r="D2475" s="138"/>
    </row>
    <row r="2476" spans="1:4" x14ac:dyDescent="0.2">
      <c r="A2476" s="158"/>
      <c r="D2476" s="138"/>
    </row>
    <row r="2477" spans="1:4" x14ac:dyDescent="0.2">
      <c r="A2477" s="158"/>
      <c r="D2477" s="138"/>
    </row>
    <row r="2478" spans="1:4" x14ac:dyDescent="0.2">
      <c r="A2478" s="158"/>
      <c r="D2478" s="138"/>
    </row>
    <row r="2479" spans="1:4" x14ac:dyDescent="0.2">
      <c r="A2479" s="158"/>
      <c r="D2479" s="138"/>
    </row>
    <row r="2480" spans="1:4" x14ac:dyDescent="0.2">
      <c r="A2480" s="158"/>
      <c r="D2480" s="138"/>
    </row>
    <row r="2481" spans="1:4" x14ac:dyDescent="0.2">
      <c r="A2481" s="158"/>
      <c r="D2481" s="138"/>
    </row>
    <row r="2482" spans="1:4" x14ac:dyDescent="0.2">
      <c r="A2482" s="158"/>
      <c r="D2482" s="138"/>
    </row>
    <row r="2483" spans="1:4" x14ac:dyDescent="0.2">
      <c r="A2483" s="158"/>
      <c r="D2483" s="138"/>
    </row>
    <row r="2484" spans="1:4" x14ac:dyDescent="0.2">
      <c r="A2484" s="158"/>
      <c r="D2484" s="138"/>
    </row>
    <row r="2485" spans="1:4" x14ac:dyDescent="0.2">
      <c r="A2485" s="158"/>
      <c r="D2485" s="138"/>
    </row>
    <row r="2486" spans="1:4" x14ac:dyDescent="0.2">
      <c r="A2486" s="158"/>
      <c r="D2486" s="138"/>
    </row>
    <row r="2487" spans="1:4" x14ac:dyDescent="0.2">
      <c r="A2487" s="158"/>
      <c r="D2487" s="138"/>
    </row>
    <row r="2488" spans="1:4" x14ac:dyDescent="0.2">
      <c r="A2488" s="158"/>
      <c r="D2488" s="138"/>
    </row>
    <row r="2489" spans="1:4" x14ac:dyDescent="0.2">
      <c r="A2489" s="158"/>
      <c r="D2489" s="138"/>
    </row>
    <row r="2490" spans="1:4" x14ac:dyDescent="0.2">
      <c r="A2490" s="158"/>
      <c r="D2490" s="138"/>
    </row>
    <row r="2491" spans="1:4" x14ac:dyDescent="0.2">
      <c r="A2491" s="158"/>
      <c r="D2491" s="138"/>
    </row>
    <row r="2492" spans="1:4" x14ac:dyDescent="0.2">
      <c r="A2492" s="158"/>
      <c r="D2492" s="138"/>
    </row>
    <row r="2493" spans="1:4" x14ac:dyDescent="0.2">
      <c r="A2493" s="158"/>
      <c r="D2493" s="138"/>
    </row>
    <row r="2494" spans="1:4" x14ac:dyDescent="0.2">
      <c r="A2494" s="158"/>
      <c r="D2494" s="138"/>
    </row>
    <row r="2495" spans="1:4" x14ac:dyDescent="0.2">
      <c r="A2495" s="158"/>
      <c r="D2495" s="138"/>
    </row>
    <row r="2496" spans="1:4" x14ac:dyDescent="0.2">
      <c r="A2496" s="158"/>
      <c r="D2496" s="138"/>
    </row>
    <row r="2497" spans="1:4" x14ac:dyDescent="0.2">
      <c r="A2497" s="158"/>
      <c r="D2497" s="138"/>
    </row>
    <row r="2498" spans="1:4" x14ac:dyDescent="0.2">
      <c r="A2498" s="158"/>
      <c r="D2498" s="138"/>
    </row>
    <row r="2499" spans="1:4" x14ac:dyDescent="0.2">
      <c r="A2499" s="158"/>
      <c r="D2499" s="138"/>
    </row>
    <row r="2500" spans="1:4" x14ac:dyDescent="0.2">
      <c r="A2500" s="158"/>
      <c r="D2500" s="138"/>
    </row>
    <row r="2501" spans="1:4" x14ac:dyDescent="0.2">
      <c r="A2501" s="158"/>
      <c r="D2501" s="138"/>
    </row>
    <row r="2502" spans="1:4" x14ac:dyDescent="0.2">
      <c r="A2502" s="158"/>
      <c r="D2502" s="138"/>
    </row>
    <row r="2503" spans="1:4" x14ac:dyDescent="0.2">
      <c r="A2503" s="158"/>
      <c r="D2503" s="138"/>
    </row>
    <row r="2504" spans="1:4" x14ac:dyDescent="0.2">
      <c r="A2504" s="158"/>
      <c r="D2504" s="138"/>
    </row>
    <row r="2505" spans="1:4" x14ac:dyDescent="0.2">
      <c r="A2505" s="158"/>
      <c r="D2505" s="138"/>
    </row>
    <row r="2506" spans="1:4" x14ac:dyDescent="0.2">
      <c r="A2506" s="158"/>
      <c r="D2506" s="138"/>
    </row>
    <row r="2507" spans="1:4" x14ac:dyDescent="0.2">
      <c r="A2507" s="158"/>
      <c r="D2507" s="138"/>
    </row>
    <row r="2508" spans="1:4" x14ac:dyDescent="0.2">
      <c r="A2508" s="158"/>
      <c r="D2508" s="138"/>
    </row>
    <row r="2509" spans="1:4" x14ac:dyDescent="0.2">
      <c r="A2509" s="158"/>
      <c r="D2509" s="138"/>
    </row>
    <row r="2510" spans="1:4" x14ac:dyDescent="0.2">
      <c r="A2510" s="158"/>
      <c r="D2510" s="138"/>
    </row>
    <row r="2511" spans="1:4" x14ac:dyDescent="0.2">
      <c r="A2511" s="158"/>
      <c r="D2511" s="138"/>
    </row>
    <row r="2512" spans="1:4" x14ac:dyDescent="0.2">
      <c r="A2512" s="158"/>
      <c r="D2512" s="138"/>
    </row>
    <row r="2513" spans="1:4" x14ac:dyDescent="0.2">
      <c r="A2513" s="158"/>
      <c r="D2513" s="138"/>
    </row>
    <row r="2514" spans="1:4" x14ac:dyDescent="0.2">
      <c r="A2514" s="158"/>
      <c r="D2514" s="138"/>
    </row>
    <row r="2515" spans="1:4" x14ac:dyDescent="0.2">
      <c r="A2515" s="158"/>
      <c r="D2515" s="138"/>
    </row>
    <row r="2516" spans="1:4" x14ac:dyDescent="0.2">
      <c r="A2516" s="158"/>
      <c r="D2516" s="138"/>
    </row>
    <row r="2517" spans="1:4" x14ac:dyDescent="0.2">
      <c r="A2517" s="158"/>
      <c r="D2517" s="138"/>
    </row>
    <row r="2518" spans="1:4" x14ac:dyDescent="0.2">
      <c r="A2518" s="158"/>
      <c r="D2518" s="138"/>
    </row>
    <row r="2519" spans="1:4" x14ac:dyDescent="0.2">
      <c r="A2519" s="158"/>
      <c r="D2519" s="138"/>
    </row>
    <row r="2520" spans="1:4" x14ac:dyDescent="0.2">
      <c r="A2520" s="158"/>
      <c r="D2520" s="138"/>
    </row>
    <row r="2521" spans="1:4" x14ac:dyDescent="0.2">
      <c r="A2521" s="158"/>
      <c r="D2521" s="138"/>
    </row>
    <row r="2522" spans="1:4" x14ac:dyDescent="0.2">
      <c r="A2522" s="158"/>
      <c r="D2522" s="138"/>
    </row>
    <row r="2523" spans="1:4" x14ac:dyDescent="0.2">
      <c r="A2523" s="158"/>
      <c r="D2523" s="138"/>
    </row>
    <row r="2524" spans="1:4" x14ac:dyDescent="0.2">
      <c r="A2524" s="158"/>
      <c r="D2524" s="138"/>
    </row>
    <row r="2525" spans="1:4" x14ac:dyDescent="0.2">
      <c r="A2525" s="158"/>
      <c r="D2525" s="138"/>
    </row>
    <row r="2526" spans="1:4" x14ac:dyDescent="0.2">
      <c r="A2526" s="158"/>
      <c r="D2526" s="138"/>
    </row>
    <row r="2527" spans="1:4" x14ac:dyDescent="0.2">
      <c r="A2527" s="158"/>
      <c r="D2527" s="138"/>
    </row>
    <row r="2528" spans="1:4" x14ac:dyDescent="0.2">
      <c r="A2528" s="158"/>
      <c r="D2528" s="138"/>
    </row>
    <row r="2529" spans="1:4" x14ac:dyDescent="0.2">
      <c r="A2529" s="158"/>
      <c r="D2529" s="138"/>
    </row>
    <row r="2530" spans="1:4" x14ac:dyDescent="0.2">
      <c r="A2530" s="158"/>
      <c r="D2530" s="138"/>
    </row>
    <row r="2531" spans="1:4" x14ac:dyDescent="0.2">
      <c r="A2531" s="158"/>
      <c r="D2531" s="138"/>
    </row>
    <row r="2532" spans="1:4" x14ac:dyDescent="0.2">
      <c r="A2532" s="158"/>
      <c r="D2532" s="138"/>
    </row>
    <row r="2533" spans="1:4" x14ac:dyDescent="0.2">
      <c r="A2533" s="158"/>
      <c r="D2533" s="138"/>
    </row>
    <row r="2534" spans="1:4" x14ac:dyDescent="0.2">
      <c r="A2534" s="158"/>
      <c r="D2534" s="138"/>
    </row>
    <row r="2535" spans="1:4" x14ac:dyDescent="0.2">
      <c r="A2535" s="158"/>
      <c r="D2535" s="138"/>
    </row>
    <row r="2536" spans="1:4" x14ac:dyDescent="0.2">
      <c r="A2536" s="158"/>
      <c r="D2536" s="138"/>
    </row>
    <row r="2537" spans="1:4" x14ac:dyDescent="0.2">
      <c r="A2537" s="158"/>
      <c r="D2537" s="138"/>
    </row>
    <row r="2538" spans="1:4" x14ac:dyDescent="0.2">
      <c r="A2538" s="158"/>
      <c r="D2538" s="138"/>
    </row>
    <row r="2539" spans="1:4" x14ac:dyDescent="0.2">
      <c r="A2539" s="158"/>
      <c r="D2539" s="138"/>
    </row>
    <row r="2540" spans="1:4" x14ac:dyDescent="0.2">
      <c r="A2540" s="158"/>
      <c r="D2540" s="138"/>
    </row>
    <row r="2541" spans="1:4" x14ac:dyDescent="0.2">
      <c r="A2541" s="158"/>
      <c r="D2541" s="138"/>
    </row>
    <row r="2542" spans="1:4" x14ac:dyDescent="0.2">
      <c r="A2542" s="158"/>
      <c r="D2542" s="138"/>
    </row>
    <row r="2543" spans="1:4" x14ac:dyDescent="0.2">
      <c r="A2543" s="158"/>
      <c r="D2543" s="138"/>
    </row>
    <row r="2544" spans="1:4" x14ac:dyDescent="0.2">
      <c r="A2544" s="158"/>
      <c r="D2544" s="138"/>
    </row>
    <row r="2545" spans="1:4" x14ac:dyDescent="0.2">
      <c r="A2545" s="158"/>
      <c r="D2545" s="138"/>
    </row>
    <row r="2546" spans="1:4" x14ac:dyDescent="0.2">
      <c r="A2546" s="158"/>
      <c r="D2546" s="138"/>
    </row>
    <row r="2547" spans="1:4" x14ac:dyDescent="0.2">
      <c r="A2547" s="158"/>
      <c r="D2547" s="138"/>
    </row>
    <row r="2548" spans="1:4" x14ac:dyDescent="0.2">
      <c r="A2548" s="158"/>
      <c r="D2548" s="138"/>
    </row>
    <row r="2549" spans="1:4" x14ac:dyDescent="0.2">
      <c r="A2549" s="158"/>
      <c r="D2549" s="138"/>
    </row>
    <row r="2550" spans="1:4" x14ac:dyDescent="0.2">
      <c r="A2550" s="158"/>
      <c r="D2550" s="138"/>
    </row>
    <row r="2551" spans="1:4" x14ac:dyDescent="0.2">
      <c r="A2551" s="158"/>
      <c r="D2551" s="138"/>
    </row>
    <row r="2552" spans="1:4" x14ac:dyDescent="0.2">
      <c r="A2552" s="158"/>
      <c r="D2552" s="138"/>
    </row>
    <row r="2553" spans="1:4" x14ac:dyDescent="0.2">
      <c r="A2553" s="158"/>
      <c r="D2553" s="138"/>
    </row>
    <row r="2554" spans="1:4" x14ac:dyDescent="0.2">
      <c r="A2554" s="158"/>
      <c r="D2554" s="138"/>
    </row>
    <row r="2555" spans="1:4" x14ac:dyDescent="0.2">
      <c r="A2555" s="158"/>
      <c r="D2555" s="138"/>
    </row>
    <row r="2556" spans="1:4" x14ac:dyDescent="0.2">
      <c r="A2556" s="158"/>
      <c r="D2556" s="138"/>
    </row>
    <row r="2557" spans="1:4" x14ac:dyDescent="0.2">
      <c r="A2557" s="158"/>
      <c r="D2557" s="138"/>
    </row>
    <row r="2558" spans="1:4" x14ac:dyDescent="0.2">
      <c r="A2558" s="158"/>
      <c r="D2558" s="138"/>
    </row>
    <row r="2559" spans="1:4" x14ac:dyDescent="0.2">
      <c r="A2559" s="158"/>
      <c r="D2559" s="138"/>
    </row>
    <row r="2560" spans="1:4" x14ac:dyDescent="0.2">
      <c r="A2560" s="158"/>
      <c r="D2560" s="138"/>
    </row>
    <row r="2561" spans="1:4" x14ac:dyDescent="0.2">
      <c r="A2561" s="158"/>
      <c r="D2561" s="138"/>
    </row>
    <row r="2562" spans="1:4" x14ac:dyDescent="0.2">
      <c r="A2562" s="158"/>
      <c r="D2562" s="138"/>
    </row>
    <row r="2563" spans="1:4" x14ac:dyDescent="0.2">
      <c r="A2563" s="158"/>
      <c r="D2563" s="138"/>
    </row>
    <row r="2564" spans="1:4" x14ac:dyDescent="0.2">
      <c r="A2564" s="158"/>
      <c r="D2564" s="138"/>
    </row>
    <row r="2565" spans="1:4" x14ac:dyDescent="0.2">
      <c r="A2565" s="158"/>
      <c r="D2565" s="138"/>
    </row>
    <row r="2566" spans="1:4" x14ac:dyDescent="0.2">
      <c r="A2566" s="158"/>
      <c r="D2566" s="138"/>
    </row>
    <row r="2567" spans="1:4" x14ac:dyDescent="0.2">
      <c r="A2567" s="158"/>
      <c r="D2567" s="138"/>
    </row>
    <row r="2568" spans="1:4" x14ac:dyDescent="0.2">
      <c r="A2568" s="158"/>
      <c r="D2568" s="138"/>
    </row>
    <row r="2569" spans="1:4" x14ac:dyDescent="0.2">
      <c r="A2569" s="158"/>
      <c r="D2569" s="138"/>
    </row>
    <row r="2570" spans="1:4" x14ac:dyDescent="0.2">
      <c r="A2570" s="158"/>
      <c r="D2570" s="138"/>
    </row>
    <row r="2571" spans="1:4" x14ac:dyDescent="0.2">
      <c r="A2571" s="158"/>
      <c r="D2571" s="138"/>
    </row>
    <row r="2572" spans="1:4" x14ac:dyDescent="0.2">
      <c r="A2572" s="158"/>
      <c r="D2572" s="138"/>
    </row>
    <row r="2573" spans="1:4" x14ac:dyDescent="0.2">
      <c r="A2573" s="158"/>
      <c r="D2573" s="138"/>
    </row>
    <row r="2574" spans="1:4" x14ac:dyDescent="0.2">
      <c r="A2574" s="158"/>
      <c r="D2574" s="138"/>
    </row>
    <row r="2575" spans="1:4" x14ac:dyDescent="0.2">
      <c r="A2575" s="158"/>
      <c r="D2575" s="138"/>
    </row>
    <row r="2576" spans="1:4" x14ac:dyDescent="0.2">
      <c r="A2576" s="158"/>
      <c r="D2576" s="138"/>
    </row>
    <row r="2577" spans="1:4" x14ac:dyDescent="0.2">
      <c r="A2577" s="158"/>
      <c r="D2577" s="138"/>
    </row>
    <row r="2578" spans="1:4" x14ac:dyDescent="0.2">
      <c r="A2578" s="158"/>
      <c r="D2578" s="138"/>
    </row>
    <row r="2579" spans="1:4" x14ac:dyDescent="0.2">
      <c r="A2579" s="158"/>
      <c r="D2579" s="138"/>
    </row>
    <row r="2580" spans="1:4" x14ac:dyDescent="0.2">
      <c r="A2580" s="158"/>
      <c r="D2580" s="138"/>
    </row>
    <row r="2581" spans="1:4" x14ac:dyDescent="0.2">
      <c r="A2581" s="158"/>
      <c r="D2581" s="138"/>
    </row>
    <row r="2582" spans="1:4" x14ac:dyDescent="0.2">
      <c r="A2582" s="158"/>
      <c r="D2582" s="138"/>
    </row>
    <row r="2583" spans="1:4" x14ac:dyDescent="0.2">
      <c r="A2583" s="158"/>
      <c r="D2583" s="138"/>
    </row>
    <row r="2584" spans="1:4" x14ac:dyDescent="0.2">
      <c r="A2584" s="158"/>
      <c r="D2584" s="138"/>
    </row>
    <row r="2585" spans="1:4" x14ac:dyDescent="0.2">
      <c r="A2585" s="158"/>
      <c r="D2585" s="138"/>
    </row>
    <row r="2586" spans="1:4" x14ac:dyDescent="0.2">
      <c r="A2586" s="158"/>
      <c r="D2586" s="138"/>
    </row>
    <row r="2587" spans="1:4" x14ac:dyDescent="0.2">
      <c r="A2587" s="158"/>
      <c r="D2587" s="138"/>
    </row>
    <row r="2588" spans="1:4" x14ac:dyDescent="0.2">
      <c r="A2588" s="158"/>
      <c r="D2588" s="138"/>
    </row>
    <row r="2589" spans="1:4" x14ac:dyDescent="0.2">
      <c r="A2589" s="158"/>
      <c r="D2589" s="138"/>
    </row>
    <row r="2590" spans="1:4" x14ac:dyDescent="0.2">
      <c r="A2590" s="158"/>
      <c r="D2590" s="138"/>
    </row>
    <row r="2591" spans="1:4" x14ac:dyDescent="0.2">
      <c r="A2591" s="158"/>
      <c r="D2591" s="138"/>
    </row>
    <row r="2592" spans="1:4" x14ac:dyDescent="0.2">
      <c r="A2592" s="158"/>
      <c r="D2592" s="138"/>
    </row>
    <row r="2593" spans="1:4" x14ac:dyDescent="0.2">
      <c r="A2593" s="158"/>
      <c r="D2593" s="138"/>
    </row>
    <row r="2594" spans="1:4" x14ac:dyDescent="0.2">
      <c r="A2594" s="158"/>
      <c r="D2594" s="138"/>
    </row>
    <row r="2595" spans="1:4" x14ac:dyDescent="0.2">
      <c r="A2595" s="158"/>
      <c r="D2595" s="138"/>
    </row>
    <row r="2596" spans="1:4" x14ac:dyDescent="0.2">
      <c r="A2596" s="158"/>
      <c r="D2596" s="138"/>
    </row>
    <row r="2597" spans="1:4" x14ac:dyDescent="0.2">
      <c r="A2597" s="158"/>
      <c r="D2597" s="138"/>
    </row>
    <row r="2598" spans="1:4" x14ac:dyDescent="0.2">
      <c r="A2598" s="158"/>
      <c r="D2598" s="138"/>
    </row>
    <row r="2599" spans="1:4" x14ac:dyDescent="0.2">
      <c r="A2599" s="158"/>
      <c r="D2599" s="138"/>
    </row>
    <row r="2600" spans="1:4" x14ac:dyDescent="0.2">
      <c r="A2600" s="158"/>
      <c r="D2600" s="138"/>
    </row>
    <row r="2601" spans="1:4" x14ac:dyDescent="0.2">
      <c r="A2601" s="158"/>
      <c r="D2601" s="138"/>
    </row>
    <row r="2602" spans="1:4" x14ac:dyDescent="0.2">
      <c r="A2602" s="158"/>
      <c r="D2602" s="138"/>
    </row>
    <row r="2603" spans="1:4" x14ac:dyDescent="0.2">
      <c r="A2603" s="158"/>
      <c r="D2603" s="138"/>
    </row>
    <row r="2604" spans="1:4" x14ac:dyDescent="0.2">
      <c r="A2604" s="158"/>
      <c r="D2604" s="138"/>
    </row>
    <row r="2605" spans="1:4" x14ac:dyDescent="0.2">
      <c r="A2605" s="158"/>
      <c r="D2605" s="138"/>
    </row>
    <row r="2606" spans="1:4" x14ac:dyDescent="0.2">
      <c r="A2606" s="158"/>
      <c r="D2606" s="138"/>
    </row>
    <row r="2607" spans="1:4" x14ac:dyDescent="0.2">
      <c r="A2607" s="158"/>
      <c r="D2607" s="138"/>
    </row>
    <row r="2608" spans="1:4" x14ac:dyDescent="0.2">
      <c r="A2608" s="158"/>
      <c r="D2608" s="138"/>
    </row>
    <row r="2609" spans="1:4" x14ac:dyDescent="0.2">
      <c r="A2609" s="158"/>
      <c r="D2609" s="138"/>
    </row>
    <row r="2610" spans="1:4" x14ac:dyDescent="0.2">
      <c r="A2610" s="158"/>
      <c r="D2610" s="138"/>
    </row>
    <row r="2611" spans="1:4" x14ac:dyDescent="0.2">
      <c r="A2611" s="158"/>
      <c r="D2611" s="138"/>
    </row>
    <row r="2612" spans="1:4" x14ac:dyDescent="0.2">
      <c r="A2612" s="158"/>
      <c r="D2612" s="138"/>
    </row>
    <row r="2613" spans="1:4" x14ac:dyDescent="0.2">
      <c r="A2613" s="158"/>
      <c r="D2613" s="138"/>
    </row>
    <row r="2614" spans="1:4" x14ac:dyDescent="0.2">
      <c r="A2614" s="158"/>
      <c r="D2614" s="138"/>
    </row>
    <row r="2615" spans="1:4" x14ac:dyDescent="0.2">
      <c r="A2615" s="158"/>
      <c r="D2615" s="138"/>
    </row>
    <row r="2616" spans="1:4" x14ac:dyDescent="0.2">
      <c r="A2616" s="158"/>
      <c r="D2616" s="138"/>
    </row>
    <row r="2617" spans="1:4" x14ac:dyDescent="0.2">
      <c r="A2617" s="158"/>
      <c r="D2617" s="138"/>
    </row>
    <row r="2618" spans="1:4" x14ac:dyDescent="0.2">
      <c r="A2618" s="158"/>
      <c r="D2618" s="138"/>
    </row>
    <row r="2619" spans="1:4" x14ac:dyDescent="0.2">
      <c r="A2619" s="158"/>
      <c r="D2619" s="138"/>
    </row>
    <row r="2620" spans="1:4" x14ac:dyDescent="0.2">
      <c r="A2620" s="158"/>
      <c r="D2620" s="138"/>
    </row>
    <row r="2621" spans="1:4" x14ac:dyDescent="0.2">
      <c r="A2621" s="158"/>
      <c r="D2621" s="138"/>
    </row>
    <row r="2622" spans="1:4" x14ac:dyDescent="0.2">
      <c r="A2622" s="158"/>
      <c r="D2622" s="138"/>
    </row>
    <row r="2623" spans="1:4" x14ac:dyDescent="0.2">
      <c r="A2623" s="158"/>
      <c r="D2623" s="138"/>
    </row>
    <row r="2624" spans="1:4" x14ac:dyDescent="0.2">
      <c r="A2624" s="158"/>
      <c r="D2624" s="138"/>
    </row>
    <row r="2625" spans="1:4" x14ac:dyDescent="0.2">
      <c r="A2625" s="158"/>
      <c r="D2625" s="138"/>
    </row>
    <row r="2626" spans="1:4" x14ac:dyDescent="0.2">
      <c r="A2626" s="158"/>
      <c r="D2626" s="138"/>
    </row>
    <row r="2627" spans="1:4" x14ac:dyDescent="0.2">
      <c r="A2627" s="158"/>
      <c r="D2627" s="138"/>
    </row>
    <row r="2628" spans="1:4" x14ac:dyDescent="0.2">
      <c r="A2628" s="158"/>
      <c r="D2628" s="138"/>
    </row>
    <row r="2629" spans="1:4" x14ac:dyDescent="0.2">
      <c r="A2629" s="158"/>
      <c r="D2629" s="138"/>
    </row>
    <row r="2630" spans="1:4" x14ac:dyDescent="0.2">
      <c r="A2630" s="158"/>
      <c r="D2630" s="138"/>
    </row>
    <row r="2631" spans="1:4" x14ac:dyDescent="0.2">
      <c r="A2631" s="158"/>
      <c r="D2631" s="138"/>
    </row>
    <row r="2632" spans="1:4" x14ac:dyDescent="0.2">
      <c r="A2632" s="158"/>
      <c r="D2632" s="138"/>
    </row>
    <row r="2633" spans="1:4" x14ac:dyDescent="0.2">
      <c r="A2633" s="158"/>
      <c r="D2633" s="138"/>
    </row>
    <row r="2634" spans="1:4" x14ac:dyDescent="0.2">
      <c r="A2634" s="158"/>
      <c r="D2634" s="138"/>
    </row>
    <row r="2635" spans="1:4" x14ac:dyDescent="0.2">
      <c r="A2635" s="158"/>
      <c r="D2635" s="138"/>
    </row>
    <row r="2636" spans="1:4" x14ac:dyDescent="0.2">
      <c r="A2636" s="158"/>
      <c r="D2636" s="138"/>
    </row>
    <row r="2637" spans="1:4" x14ac:dyDescent="0.2">
      <c r="A2637" s="158"/>
      <c r="D2637" s="138"/>
    </row>
    <row r="2638" spans="1:4" x14ac:dyDescent="0.2">
      <c r="A2638" s="158"/>
      <c r="D2638" s="138"/>
    </row>
    <row r="2639" spans="1:4" x14ac:dyDescent="0.2">
      <c r="A2639" s="158"/>
      <c r="D2639" s="138"/>
    </row>
    <row r="2640" spans="1:4" x14ac:dyDescent="0.2">
      <c r="A2640" s="158"/>
      <c r="D2640" s="138"/>
    </row>
    <row r="2641" spans="1:4" x14ac:dyDescent="0.2">
      <c r="A2641" s="158"/>
      <c r="D2641" s="138"/>
    </row>
    <row r="2642" spans="1:4" x14ac:dyDescent="0.2">
      <c r="A2642" s="158"/>
      <c r="D2642" s="138"/>
    </row>
    <row r="2643" spans="1:4" x14ac:dyDescent="0.2">
      <c r="A2643" s="158"/>
      <c r="D2643" s="138"/>
    </row>
    <row r="2644" spans="1:4" x14ac:dyDescent="0.2">
      <c r="A2644" s="158"/>
      <c r="D2644" s="138"/>
    </row>
    <row r="2645" spans="1:4" x14ac:dyDescent="0.2">
      <c r="A2645" s="158"/>
      <c r="D2645" s="138"/>
    </row>
    <row r="2646" spans="1:4" x14ac:dyDescent="0.2">
      <c r="A2646" s="158"/>
      <c r="D2646" s="138"/>
    </row>
    <row r="2647" spans="1:4" x14ac:dyDescent="0.2">
      <c r="A2647" s="158"/>
      <c r="D2647" s="138"/>
    </row>
    <row r="2648" spans="1:4" x14ac:dyDescent="0.2">
      <c r="A2648" s="158"/>
      <c r="D2648" s="138"/>
    </row>
    <row r="2649" spans="1:4" x14ac:dyDescent="0.2">
      <c r="A2649" s="158"/>
      <c r="D2649" s="138"/>
    </row>
    <row r="2650" spans="1:4" x14ac:dyDescent="0.2">
      <c r="A2650" s="158"/>
      <c r="D2650" s="138"/>
    </row>
    <row r="2651" spans="1:4" x14ac:dyDescent="0.2">
      <c r="A2651" s="158"/>
      <c r="D2651" s="138"/>
    </row>
    <row r="2652" spans="1:4" x14ac:dyDescent="0.2">
      <c r="A2652" s="158"/>
      <c r="D2652" s="138"/>
    </row>
    <row r="2653" spans="1:4" x14ac:dyDescent="0.2">
      <c r="A2653" s="158"/>
      <c r="D2653" s="138"/>
    </row>
    <row r="2654" spans="1:4" x14ac:dyDescent="0.2">
      <c r="A2654" s="158"/>
      <c r="D2654" s="138"/>
    </row>
    <row r="2655" spans="1:4" x14ac:dyDescent="0.2">
      <c r="A2655" s="158"/>
      <c r="D2655" s="138"/>
    </row>
    <row r="2656" spans="1:4" x14ac:dyDescent="0.2">
      <c r="A2656" s="158"/>
      <c r="D2656" s="138"/>
    </row>
    <row r="2657" spans="1:4" x14ac:dyDescent="0.2">
      <c r="A2657" s="158"/>
      <c r="D2657" s="138"/>
    </row>
    <row r="2658" spans="1:4" x14ac:dyDescent="0.2">
      <c r="A2658" s="158"/>
      <c r="D2658" s="138"/>
    </row>
    <row r="2659" spans="1:4" x14ac:dyDescent="0.2">
      <c r="A2659" s="158"/>
      <c r="D2659" s="138"/>
    </row>
    <row r="2660" spans="1:4" x14ac:dyDescent="0.2">
      <c r="A2660" s="158"/>
      <c r="D2660" s="138"/>
    </row>
    <row r="2661" spans="1:4" x14ac:dyDescent="0.2">
      <c r="A2661" s="158"/>
      <c r="D2661" s="138"/>
    </row>
    <row r="2662" spans="1:4" x14ac:dyDescent="0.2">
      <c r="A2662" s="158"/>
      <c r="D2662" s="138"/>
    </row>
    <row r="2663" spans="1:4" x14ac:dyDescent="0.2">
      <c r="A2663" s="158"/>
      <c r="D2663" s="138"/>
    </row>
    <row r="2664" spans="1:4" x14ac:dyDescent="0.2">
      <c r="A2664" s="158"/>
      <c r="D2664" s="138"/>
    </row>
    <row r="2665" spans="1:4" x14ac:dyDescent="0.2">
      <c r="A2665" s="158"/>
      <c r="D2665" s="138"/>
    </row>
    <row r="2666" spans="1:4" x14ac:dyDescent="0.2">
      <c r="A2666" s="158"/>
      <c r="D2666" s="138"/>
    </row>
    <row r="2667" spans="1:4" x14ac:dyDescent="0.2">
      <c r="A2667" s="158"/>
      <c r="D2667" s="138"/>
    </row>
    <row r="2668" spans="1:4" x14ac:dyDescent="0.2">
      <c r="A2668" s="158"/>
      <c r="D2668" s="138"/>
    </row>
    <row r="2669" spans="1:4" x14ac:dyDescent="0.2">
      <c r="A2669" s="158"/>
      <c r="D2669" s="138"/>
    </row>
    <row r="2670" spans="1:4" x14ac:dyDescent="0.2">
      <c r="A2670" s="158"/>
      <c r="D2670" s="138"/>
    </row>
    <row r="2671" spans="1:4" x14ac:dyDescent="0.2">
      <c r="A2671" s="158"/>
      <c r="D2671" s="138"/>
    </row>
    <row r="2672" spans="1:4" x14ac:dyDescent="0.2">
      <c r="A2672" s="158"/>
      <c r="D2672" s="138"/>
    </row>
    <row r="2673" spans="1:4" x14ac:dyDescent="0.2">
      <c r="A2673" s="158"/>
      <c r="D2673" s="138"/>
    </row>
    <row r="2674" spans="1:4" x14ac:dyDescent="0.2">
      <c r="A2674" s="158"/>
      <c r="D2674" s="138"/>
    </row>
    <row r="2675" spans="1:4" x14ac:dyDescent="0.2">
      <c r="A2675" s="158"/>
      <c r="D2675" s="138"/>
    </row>
    <row r="2676" spans="1:4" x14ac:dyDescent="0.2">
      <c r="A2676" s="158"/>
      <c r="D2676" s="138"/>
    </row>
    <row r="2677" spans="1:4" x14ac:dyDescent="0.2">
      <c r="A2677" s="158"/>
      <c r="D2677" s="138"/>
    </row>
    <row r="2678" spans="1:4" x14ac:dyDescent="0.2">
      <c r="A2678" s="158"/>
      <c r="D2678" s="138"/>
    </row>
    <row r="2679" spans="1:4" x14ac:dyDescent="0.2">
      <c r="A2679" s="158"/>
      <c r="D2679" s="138"/>
    </row>
    <row r="2680" spans="1:4" x14ac:dyDescent="0.2">
      <c r="A2680" s="158"/>
      <c r="D2680" s="138"/>
    </row>
    <row r="2681" spans="1:4" x14ac:dyDescent="0.2">
      <c r="A2681" s="158"/>
      <c r="D2681" s="138"/>
    </row>
    <row r="2682" spans="1:4" x14ac:dyDescent="0.2">
      <c r="A2682" s="158"/>
      <c r="D2682" s="138"/>
    </row>
    <row r="2683" spans="1:4" x14ac:dyDescent="0.2">
      <c r="A2683" s="158"/>
      <c r="D2683" s="138"/>
    </row>
    <row r="2684" spans="1:4" x14ac:dyDescent="0.2">
      <c r="A2684" s="158"/>
      <c r="D2684" s="138"/>
    </row>
    <row r="2685" spans="1:4" x14ac:dyDescent="0.2">
      <c r="A2685" s="158"/>
      <c r="D2685" s="138"/>
    </row>
    <row r="2686" spans="1:4" x14ac:dyDescent="0.2">
      <c r="A2686" s="158"/>
      <c r="D2686" s="138"/>
    </row>
    <row r="2687" spans="1:4" x14ac:dyDescent="0.2">
      <c r="A2687" s="158"/>
      <c r="D2687" s="138"/>
    </row>
    <row r="2688" spans="1:4" x14ac:dyDescent="0.2">
      <c r="A2688" s="158"/>
      <c r="D2688" s="138"/>
    </row>
    <row r="2689" spans="1:4" x14ac:dyDescent="0.2">
      <c r="A2689" s="158"/>
      <c r="D2689" s="138"/>
    </row>
    <row r="2690" spans="1:4" x14ac:dyDescent="0.2">
      <c r="A2690" s="158"/>
      <c r="D2690" s="138"/>
    </row>
    <row r="2691" spans="1:4" x14ac:dyDescent="0.2">
      <c r="A2691" s="158"/>
      <c r="D2691" s="138"/>
    </row>
    <row r="2692" spans="1:4" x14ac:dyDescent="0.2">
      <c r="A2692" s="158"/>
      <c r="D2692" s="138"/>
    </row>
    <row r="2693" spans="1:4" x14ac:dyDescent="0.2">
      <c r="A2693" s="158"/>
      <c r="D2693" s="138"/>
    </row>
    <row r="2694" spans="1:4" x14ac:dyDescent="0.2">
      <c r="A2694" s="158"/>
      <c r="D2694" s="138"/>
    </row>
    <row r="2695" spans="1:4" x14ac:dyDescent="0.2">
      <c r="A2695" s="158"/>
      <c r="D2695" s="138"/>
    </row>
    <row r="2696" spans="1:4" x14ac:dyDescent="0.2">
      <c r="A2696" s="158"/>
      <c r="D2696" s="138"/>
    </row>
    <row r="2697" spans="1:4" x14ac:dyDescent="0.2">
      <c r="A2697" s="158"/>
      <c r="D2697" s="138"/>
    </row>
    <row r="2698" spans="1:4" x14ac:dyDescent="0.2">
      <c r="A2698" s="158"/>
      <c r="D2698" s="138"/>
    </row>
    <row r="2699" spans="1:4" x14ac:dyDescent="0.2">
      <c r="A2699" s="158"/>
      <c r="D2699" s="138"/>
    </row>
    <row r="2700" spans="1:4" x14ac:dyDescent="0.2">
      <c r="A2700" s="158"/>
      <c r="D2700" s="138"/>
    </row>
    <row r="2701" spans="1:4" x14ac:dyDescent="0.2">
      <c r="A2701" s="158"/>
      <c r="D2701" s="138"/>
    </row>
    <row r="2702" spans="1:4" x14ac:dyDescent="0.2">
      <c r="A2702" s="158"/>
      <c r="D2702" s="138"/>
    </row>
    <row r="2703" spans="1:4" x14ac:dyDescent="0.2">
      <c r="A2703" s="158"/>
      <c r="D2703" s="138"/>
    </row>
    <row r="2704" spans="1:4" x14ac:dyDescent="0.2">
      <c r="A2704" s="158"/>
      <c r="D2704" s="138"/>
    </row>
    <row r="2705" spans="1:4" x14ac:dyDescent="0.2">
      <c r="A2705" s="158"/>
      <c r="D2705" s="138"/>
    </row>
    <row r="2706" spans="1:4" x14ac:dyDescent="0.2">
      <c r="A2706" s="158"/>
      <c r="D2706" s="138"/>
    </row>
    <row r="2707" spans="1:4" x14ac:dyDescent="0.2">
      <c r="A2707" s="158"/>
      <c r="D2707" s="138"/>
    </row>
    <row r="2708" spans="1:4" x14ac:dyDescent="0.2">
      <c r="A2708" s="158"/>
      <c r="D2708" s="138"/>
    </row>
    <row r="2709" spans="1:4" x14ac:dyDescent="0.2">
      <c r="A2709" s="158"/>
      <c r="D2709" s="138"/>
    </row>
    <row r="2710" spans="1:4" x14ac:dyDescent="0.2">
      <c r="A2710" s="158"/>
      <c r="D2710" s="138"/>
    </row>
    <row r="2711" spans="1:4" x14ac:dyDescent="0.2">
      <c r="A2711" s="158"/>
      <c r="D2711" s="138"/>
    </row>
    <row r="2712" spans="1:4" x14ac:dyDescent="0.2">
      <c r="A2712" s="158"/>
      <c r="D2712" s="138"/>
    </row>
    <row r="2713" spans="1:4" x14ac:dyDescent="0.2">
      <c r="A2713" s="158"/>
      <c r="D2713" s="138"/>
    </row>
    <row r="2714" spans="1:4" x14ac:dyDescent="0.2">
      <c r="A2714" s="158"/>
      <c r="D2714" s="138"/>
    </row>
    <row r="2715" spans="1:4" x14ac:dyDescent="0.2">
      <c r="A2715" s="158"/>
      <c r="D2715" s="138"/>
    </row>
    <row r="2716" spans="1:4" x14ac:dyDescent="0.2">
      <c r="A2716" s="158"/>
      <c r="D2716" s="138"/>
    </row>
    <row r="2717" spans="1:4" x14ac:dyDescent="0.2">
      <c r="A2717" s="158"/>
      <c r="D2717" s="138"/>
    </row>
    <row r="2718" spans="1:4" x14ac:dyDescent="0.2">
      <c r="A2718" s="158"/>
      <c r="D2718" s="138"/>
    </row>
    <row r="2719" spans="1:4" x14ac:dyDescent="0.2">
      <c r="A2719" s="158"/>
      <c r="D2719" s="138"/>
    </row>
    <row r="2720" spans="1:4" x14ac:dyDescent="0.2">
      <c r="A2720" s="158"/>
      <c r="D2720" s="138"/>
    </row>
    <row r="2721" spans="1:4" x14ac:dyDescent="0.2">
      <c r="A2721" s="158"/>
      <c r="D2721" s="138"/>
    </row>
    <row r="2722" spans="1:4" x14ac:dyDescent="0.2">
      <c r="A2722" s="158"/>
      <c r="D2722" s="138"/>
    </row>
    <row r="2723" spans="1:4" x14ac:dyDescent="0.2">
      <c r="A2723" s="158"/>
      <c r="D2723" s="138"/>
    </row>
    <row r="2724" spans="1:4" x14ac:dyDescent="0.2">
      <c r="A2724" s="158"/>
      <c r="D2724" s="138"/>
    </row>
    <row r="2725" spans="1:4" x14ac:dyDescent="0.2">
      <c r="A2725" s="158"/>
      <c r="D2725" s="138"/>
    </row>
    <row r="2726" spans="1:4" x14ac:dyDescent="0.2">
      <c r="A2726" s="158"/>
      <c r="D2726" s="138"/>
    </row>
    <row r="2727" spans="1:4" x14ac:dyDescent="0.2">
      <c r="A2727" s="158"/>
      <c r="D2727" s="138"/>
    </row>
    <row r="2728" spans="1:4" x14ac:dyDescent="0.2">
      <c r="A2728" s="158"/>
      <c r="D2728" s="138"/>
    </row>
    <row r="2729" spans="1:4" x14ac:dyDescent="0.2">
      <c r="A2729" s="158"/>
      <c r="D2729" s="138"/>
    </row>
    <row r="2730" spans="1:4" x14ac:dyDescent="0.2">
      <c r="A2730" s="158"/>
      <c r="D2730" s="138"/>
    </row>
    <row r="2731" spans="1:4" x14ac:dyDescent="0.2">
      <c r="A2731" s="158"/>
      <c r="D2731" s="138"/>
    </row>
    <row r="2732" spans="1:4" x14ac:dyDescent="0.2">
      <c r="A2732" s="158"/>
      <c r="D2732" s="138"/>
    </row>
    <row r="2733" spans="1:4" x14ac:dyDescent="0.2">
      <c r="A2733" s="158"/>
      <c r="D2733" s="138"/>
    </row>
    <row r="2734" spans="1:4" x14ac:dyDescent="0.2">
      <c r="A2734" s="158"/>
      <c r="D2734" s="138"/>
    </row>
    <row r="2735" spans="1:4" x14ac:dyDescent="0.2">
      <c r="A2735" s="158"/>
      <c r="D2735" s="138"/>
    </row>
    <row r="2736" spans="1:4" x14ac:dyDescent="0.2">
      <c r="A2736" s="158"/>
      <c r="D2736" s="138"/>
    </row>
    <row r="2737" spans="1:4" x14ac:dyDescent="0.2">
      <c r="A2737" s="158"/>
      <c r="D2737" s="138"/>
    </row>
    <row r="2738" spans="1:4" x14ac:dyDescent="0.2">
      <c r="A2738" s="158"/>
      <c r="D2738" s="138"/>
    </row>
    <row r="2739" spans="1:4" x14ac:dyDescent="0.2">
      <c r="A2739" s="158"/>
      <c r="D2739" s="138"/>
    </row>
    <row r="2740" spans="1:4" x14ac:dyDescent="0.2">
      <c r="A2740" s="158"/>
      <c r="D2740" s="138"/>
    </row>
    <row r="2741" spans="1:4" x14ac:dyDescent="0.2">
      <c r="A2741" s="158"/>
      <c r="D2741" s="138"/>
    </row>
    <row r="2742" spans="1:4" x14ac:dyDescent="0.2">
      <c r="A2742" s="158"/>
      <c r="D2742" s="138"/>
    </row>
    <row r="2743" spans="1:4" x14ac:dyDescent="0.2">
      <c r="A2743" s="158"/>
      <c r="D2743" s="138"/>
    </row>
    <row r="2744" spans="1:4" x14ac:dyDescent="0.2">
      <c r="A2744" s="158"/>
      <c r="D2744" s="138"/>
    </row>
    <row r="2745" spans="1:4" x14ac:dyDescent="0.2">
      <c r="A2745" s="158"/>
      <c r="D2745" s="138"/>
    </row>
    <row r="2746" spans="1:4" x14ac:dyDescent="0.2">
      <c r="A2746" s="158"/>
      <c r="D2746" s="138"/>
    </row>
    <row r="2747" spans="1:4" x14ac:dyDescent="0.2">
      <c r="A2747" s="158"/>
      <c r="D2747" s="138"/>
    </row>
    <row r="2748" spans="1:4" x14ac:dyDescent="0.2">
      <c r="A2748" s="158"/>
      <c r="D2748" s="138"/>
    </row>
    <row r="2749" spans="1:4" x14ac:dyDescent="0.2">
      <c r="A2749" s="158"/>
      <c r="D2749" s="138"/>
    </row>
    <row r="2750" spans="1:4" x14ac:dyDescent="0.2">
      <c r="A2750" s="158"/>
      <c r="D2750" s="138"/>
    </row>
    <row r="2751" spans="1:4" x14ac:dyDescent="0.2">
      <c r="A2751" s="158"/>
      <c r="D2751" s="138"/>
    </row>
    <row r="2752" spans="1:4" x14ac:dyDescent="0.2">
      <c r="A2752" s="158"/>
      <c r="D2752" s="138"/>
    </row>
    <row r="2753" spans="1:4" x14ac:dyDescent="0.2">
      <c r="A2753" s="158"/>
      <c r="D2753" s="138"/>
    </row>
    <row r="2754" spans="1:4" x14ac:dyDescent="0.2">
      <c r="A2754" s="158"/>
      <c r="D2754" s="138"/>
    </row>
    <row r="2755" spans="1:4" x14ac:dyDescent="0.2">
      <c r="A2755" s="158"/>
      <c r="D2755" s="138"/>
    </row>
    <row r="2756" spans="1:4" x14ac:dyDescent="0.2">
      <c r="A2756" s="158"/>
      <c r="D2756" s="138"/>
    </row>
    <row r="2757" spans="1:4" x14ac:dyDescent="0.2">
      <c r="A2757" s="158"/>
      <c r="D2757" s="138"/>
    </row>
    <row r="2758" spans="1:4" x14ac:dyDescent="0.2">
      <c r="A2758" s="158"/>
      <c r="D2758" s="138"/>
    </row>
    <row r="2759" spans="1:4" x14ac:dyDescent="0.2">
      <c r="A2759" s="158"/>
      <c r="D2759" s="138"/>
    </row>
    <row r="2760" spans="1:4" x14ac:dyDescent="0.2">
      <c r="A2760" s="158"/>
      <c r="D2760" s="138"/>
    </row>
    <row r="2761" spans="1:4" x14ac:dyDescent="0.2">
      <c r="A2761" s="158"/>
      <c r="D2761" s="138"/>
    </row>
    <row r="2762" spans="1:4" x14ac:dyDescent="0.2">
      <c r="A2762" s="158"/>
      <c r="D2762" s="138"/>
    </row>
    <row r="2763" spans="1:4" x14ac:dyDescent="0.2">
      <c r="A2763" s="158"/>
      <c r="D2763" s="138"/>
    </row>
    <row r="2764" spans="1:4" x14ac:dyDescent="0.2">
      <c r="A2764" s="158"/>
      <c r="D2764" s="138"/>
    </row>
    <row r="2765" spans="1:4" x14ac:dyDescent="0.2">
      <c r="A2765" s="158"/>
      <c r="D2765" s="138"/>
    </row>
    <row r="2766" spans="1:4" x14ac:dyDescent="0.2">
      <c r="A2766" s="158"/>
      <c r="D2766" s="138"/>
    </row>
    <row r="2767" spans="1:4" x14ac:dyDescent="0.2">
      <c r="A2767" s="158"/>
      <c r="D2767" s="138"/>
    </row>
    <row r="2768" spans="1:4" x14ac:dyDescent="0.2">
      <c r="A2768" s="158"/>
      <c r="D2768" s="138"/>
    </row>
    <row r="2769" spans="1:4" x14ac:dyDescent="0.2">
      <c r="A2769" s="158"/>
      <c r="D2769" s="138"/>
    </row>
    <row r="2770" spans="1:4" x14ac:dyDescent="0.2">
      <c r="A2770" s="158"/>
      <c r="D2770" s="138"/>
    </row>
    <row r="2771" spans="1:4" x14ac:dyDescent="0.2">
      <c r="A2771" s="158"/>
      <c r="D2771" s="138"/>
    </row>
    <row r="2772" spans="1:4" x14ac:dyDescent="0.2">
      <c r="A2772" s="158"/>
      <c r="D2772" s="138"/>
    </row>
    <row r="2773" spans="1:4" x14ac:dyDescent="0.2">
      <c r="A2773" s="158"/>
      <c r="D2773" s="138"/>
    </row>
    <row r="2774" spans="1:4" x14ac:dyDescent="0.2">
      <c r="A2774" s="158"/>
      <c r="D2774" s="138"/>
    </row>
    <row r="2775" spans="1:4" x14ac:dyDescent="0.2">
      <c r="A2775" s="158"/>
      <c r="D2775" s="138"/>
    </row>
    <row r="2776" spans="1:4" x14ac:dyDescent="0.2">
      <c r="A2776" s="158"/>
      <c r="D2776" s="138"/>
    </row>
    <row r="2777" spans="1:4" x14ac:dyDescent="0.2">
      <c r="A2777" s="158"/>
      <c r="D2777" s="138"/>
    </row>
    <row r="2778" spans="1:4" x14ac:dyDescent="0.2">
      <c r="A2778" s="158"/>
      <c r="D2778" s="138"/>
    </row>
    <row r="2779" spans="1:4" x14ac:dyDescent="0.2">
      <c r="A2779" s="158"/>
      <c r="D2779" s="138"/>
    </row>
    <row r="2780" spans="1:4" x14ac:dyDescent="0.2">
      <c r="A2780" s="158"/>
      <c r="D2780" s="138"/>
    </row>
    <row r="2781" spans="1:4" x14ac:dyDescent="0.2">
      <c r="A2781" s="158"/>
      <c r="D2781" s="138"/>
    </row>
    <row r="2782" spans="1:4" x14ac:dyDescent="0.2">
      <c r="A2782" s="158"/>
      <c r="D2782" s="138"/>
    </row>
    <row r="2783" spans="1:4" x14ac:dyDescent="0.2">
      <c r="A2783" s="158"/>
      <c r="D2783" s="138"/>
    </row>
    <row r="2784" spans="1:4" x14ac:dyDescent="0.2">
      <c r="A2784" s="158"/>
      <c r="D2784" s="138"/>
    </row>
    <row r="2785" spans="1:4" x14ac:dyDescent="0.2">
      <c r="A2785" s="158"/>
      <c r="D2785" s="138"/>
    </row>
    <row r="2786" spans="1:4" x14ac:dyDescent="0.2">
      <c r="A2786" s="158"/>
      <c r="D2786" s="138"/>
    </row>
    <row r="2787" spans="1:4" x14ac:dyDescent="0.2">
      <c r="A2787" s="158"/>
      <c r="D2787" s="138"/>
    </row>
    <row r="2788" spans="1:4" x14ac:dyDescent="0.2">
      <c r="A2788" s="158"/>
      <c r="D2788" s="138"/>
    </row>
    <row r="2789" spans="1:4" x14ac:dyDescent="0.2">
      <c r="A2789" s="158"/>
      <c r="D2789" s="138"/>
    </row>
    <row r="2790" spans="1:4" x14ac:dyDescent="0.2">
      <c r="A2790" s="158"/>
      <c r="D2790" s="138"/>
    </row>
    <row r="2791" spans="1:4" x14ac:dyDescent="0.2">
      <c r="A2791" s="158"/>
      <c r="D2791" s="138"/>
    </row>
    <row r="2792" spans="1:4" x14ac:dyDescent="0.2">
      <c r="A2792" s="158"/>
      <c r="D2792" s="138"/>
    </row>
    <row r="2793" spans="1:4" x14ac:dyDescent="0.2">
      <c r="A2793" s="158"/>
      <c r="D2793" s="138"/>
    </row>
    <row r="2794" spans="1:4" x14ac:dyDescent="0.2">
      <c r="A2794" s="158"/>
      <c r="D2794" s="138"/>
    </row>
    <row r="2795" spans="1:4" x14ac:dyDescent="0.2">
      <c r="A2795" s="158"/>
      <c r="D2795" s="138"/>
    </row>
    <row r="2796" spans="1:4" x14ac:dyDescent="0.2">
      <c r="A2796" s="158"/>
      <c r="D2796" s="138"/>
    </row>
    <row r="2797" spans="1:4" x14ac:dyDescent="0.2">
      <c r="A2797" s="158"/>
      <c r="D2797" s="138"/>
    </row>
    <row r="2798" spans="1:4" x14ac:dyDescent="0.2">
      <c r="A2798" s="158"/>
      <c r="D2798" s="138"/>
    </row>
    <row r="2799" spans="1:4" x14ac:dyDescent="0.2">
      <c r="A2799" s="158"/>
      <c r="D2799" s="138"/>
    </row>
    <row r="2800" spans="1:4" x14ac:dyDescent="0.2">
      <c r="A2800" s="158"/>
      <c r="D2800" s="138"/>
    </row>
    <row r="2801" spans="1:4" x14ac:dyDescent="0.2">
      <c r="A2801" s="158"/>
      <c r="D2801" s="138"/>
    </row>
    <row r="2802" spans="1:4" x14ac:dyDescent="0.2">
      <c r="A2802" s="158"/>
      <c r="D2802" s="138"/>
    </row>
    <row r="2803" spans="1:4" x14ac:dyDescent="0.2">
      <c r="A2803" s="158"/>
      <c r="D2803" s="138"/>
    </row>
    <row r="2804" spans="1:4" x14ac:dyDescent="0.2">
      <c r="A2804" s="158"/>
      <c r="D2804" s="138"/>
    </row>
    <row r="2805" spans="1:4" x14ac:dyDescent="0.2">
      <c r="A2805" s="158"/>
      <c r="D2805" s="138"/>
    </row>
    <row r="2806" spans="1:4" x14ac:dyDescent="0.2">
      <c r="A2806" s="158"/>
      <c r="D2806" s="138"/>
    </row>
    <row r="2807" spans="1:4" x14ac:dyDescent="0.2">
      <c r="A2807" s="158"/>
      <c r="D2807" s="138"/>
    </row>
    <row r="2808" spans="1:4" x14ac:dyDescent="0.2">
      <c r="A2808" s="158"/>
      <c r="D2808" s="138"/>
    </row>
    <row r="2809" spans="1:4" x14ac:dyDescent="0.2">
      <c r="A2809" s="158"/>
      <c r="D2809" s="138"/>
    </row>
    <row r="2810" spans="1:4" x14ac:dyDescent="0.2">
      <c r="A2810" s="158"/>
      <c r="D2810" s="138"/>
    </row>
    <row r="2811" spans="1:4" x14ac:dyDescent="0.2">
      <c r="A2811" s="158"/>
      <c r="D2811" s="138"/>
    </row>
    <row r="2812" spans="1:4" x14ac:dyDescent="0.2">
      <c r="A2812" s="158"/>
      <c r="D2812" s="138"/>
    </row>
    <row r="2813" spans="1:4" x14ac:dyDescent="0.2">
      <c r="A2813" s="158"/>
      <c r="D2813" s="138"/>
    </row>
    <row r="2814" spans="1:4" x14ac:dyDescent="0.2">
      <c r="A2814" s="158"/>
      <c r="D2814" s="138"/>
    </row>
    <row r="2815" spans="1:4" x14ac:dyDescent="0.2">
      <c r="A2815" s="158"/>
      <c r="D2815" s="138"/>
    </row>
    <row r="2816" spans="1:4" x14ac:dyDescent="0.2">
      <c r="A2816" s="158"/>
      <c r="D2816" s="138"/>
    </row>
    <row r="2817" spans="1:4" x14ac:dyDescent="0.2">
      <c r="A2817" s="158"/>
      <c r="D2817" s="138"/>
    </row>
    <row r="2818" spans="1:4" x14ac:dyDescent="0.2">
      <c r="A2818" s="158"/>
      <c r="D2818" s="138"/>
    </row>
    <row r="2819" spans="1:4" x14ac:dyDescent="0.2">
      <c r="A2819" s="158"/>
      <c r="D2819" s="138"/>
    </row>
    <row r="2820" spans="1:4" x14ac:dyDescent="0.2">
      <c r="A2820" s="158"/>
      <c r="D2820" s="138"/>
    </row>
    <row r="2821" spans="1:4" x14ac:dyDescent="0.2">
      <c r="A2821" s="158"/>
      <c r="D2821" s="138"/>
    </row>
    <row r="2822" spans="1:4" x14ac:dyDescent="0.2">
      <c r="A2822" s="158"/>
      <c r="D2822" s="138"/>
    </row>
    <row r="2823" spans="1:4" x14ac:dyDescent="0.2">
      <c r="A2823" s="158"/>
      <c r="D2823" s="138"/>
    </row>
    <row r="2824" spans="1:4" x14ac:dyDescent="0.2">
      <c r="A2824" s="158"/>
      <c r="D2824" s="138"/>
    </row>
    <row r="2825" spans="1:4" x14ac:dyDescent="0.2">
      <c r="A2825" s="158"/>
      <c r="D2825" s="138"/>
    </row>
    <row r="2826" spans="1:4" x14ac:dyDescent="0.2">
      <c r="A2826" s="158"/>
      <c r="D2826" s="138"/>
    </row>
    <row r="2827" spans="1:4" x14ac:dyDescent="0.2">
      <c r="A2827" s="158"/>
      <c r="D2827" s="138"/>
    </row>
    <row r="2828" spans="1:4" x14ac:dyDescent="0.2">
      <c r="A2828" s="158"/>
      <c r="D2828" s="138"/>
    </row>
    <row r="2829" spans="1:4" x14ac:dyDescent="0.2">
      <c r="A2829" s="158"/>
      <c r="D2829" s="138"/>
    </row>
    <row r="2830" spans="1:4" x14ac:dyDescent="0.2">
      <c r="A2830" s="158"/>
      <c r="D2830" s="138"/>
    </row>
    <row r="2831" spans="1:4" x14ac:dyDescent="0.2">
      <c r="A2831" s="158"/>
      <c r="D2831" s="138"/>
    </row>
    <row r="2832" spans="1:4" x14ac:dyDescent="0.2">
      <c r="A2832" s="158"/>
      <c r="D2832" s="138"/>
    </row>
    <row r="2833" spans="1:4" x14ac:dyDescent="0.2">
      <c r="A2833" s="158"/>
      <c r="D2833" s="138"/>
    </row>
    <row r="2834" spans="1:4" x14ac:dyDescent="0.2">
      <c r="A2834" s="158"/>
      <c r="D2834" s="138"/>
    </row>
    <row r="2835" spans="1:4" x14ac:dyDescent="0.2">
      <c r="A2835" s="158"/>
      <c r="D2835" s="138"/>
    </row>
    <row r="2836" spans="1:4" x14ac:dyDescent="0.2">
      <c r="A2836" s="158"/>
      <c r="D2836" s="138"/>
    </row>
    <row r="2837" spans="1:4" x14ac:dyDescent="0.2">
      <c r="A2837" s="158"/>
      <c r="D2837" s="138"/>
    </row>
    <row r="2838" spans="1:4" x14ac:dyDescent="0.2">
      <c r="A2838" s="158"/>
      <c r="D2838" s="138"/>
    </row>
    <row r="2839" spans="1:4" x14ac:dyDescent="0.2">
      <c r="A2839" s="158"/>
      <c r="D2839" s="138"/>
    </row>
    <row r="2840" spans="1:4" x14ac:dyDescent="0.2">
      <c r="A2840" s="158"/>
      <c r="D2840" s="138"/>
    </row>
    <row r="2841" spans="1:4" x14ac:dyDescent="0.2">
      <c r="A2841" s="158"/>
      <c r="D2841" s="138"/>
    </row>
    <row r="2842" spans="1:4" x14ac:dyDescent="0.2">
      <c r="A2842" s="158"/>
      <c r="D2842" s="138"/>
    </row>
    <row r="2843" spans="1:4" x14ac:dyDescent="0.2">
      <c r="A2843" s="158"/>
      <c r="D2843" s="138"/>
    </row>
    <row r="2844" spans="1:4" x14ac:dyDescent="0.2">
      <c r="A2844" s="158"/>
      <c r="D2844" s="138"/>
    </row>
    <row r="2845" spans="1:4" x14ac:dyDescent="0.2">
      <c r="A2845" s="158"/>
      <c r="D2845" s="138"/>
    </row>
    <row r="2846" spans="1:4" x14ac:dyDescent="0.2">
      <c r="A2846" s="158"/>
      <c r="D2846" s="138"/>
    </row>
    <row r="2847" spans="1:4" x14ac:dyDescent="0.2">
      <c r="A2847" s="158"/>
      <c r="D2847" s="138"/>
    </row>
    <row r="2848" spans="1:4" x14ac:dyDescent="0.2">
      <c r="A2848" s="158"/>
      <c r="D2848" s="138"/>
    </row>
    <row r="2849" spans="1:4" x14ac:dyDescent="0.2">
      <c r="A2849" s="158"/>
      <c r="D2849" s="138"/>
    </row>
    <row r="2850" spans="1:4" x14ac:dyDescent="0.2">
      <c r="A2850" s="158"/>
      <c r="D2850" s="138"/>
    </row>
    <row r="2851" spans="1:4" x14ac:dyDescent="0.2">
      <c r="A2851" s="158"/>
      <c r="D2851" s="138"/>
    </row>
    <row r="2852" spans="1:4" x14ac:dyDescent="0.2">
      <c r="A2852" s="158"/>
      <c r="D2852" s="138"/>
    </row>
    <row r="2853" spans="1:4" x14ac:dyDescent="0.2">
      <c r="A2853" s="158"/>
      <c r="D2853" s="138"/>
    </row>
    <row r="2854" spans="1:4" x14ac:dyDescent="0.2">
      <c r="A2854" s="158"/>
      <c r="D2854" s="138"/>
    </row>
    <row r="2855" spans="1:4" x14ac:dyDescent="0.2">
      <c r="A2855" s="158"/>
      <c r="D2855" s="138"/>
    </row>
    <row r="2856" spans="1:4" x14ac:dyDescent="0.2">
      <c r="A2856" s="158"/>
      <c r="D2856" s="138"/>
    </row>
    <row r="2857" spans="1:4" x14ac:dyDescent="0.2">
      <c r="A2857" s="158"/>
      <c r="D2857" s="138"/>
    </row>
    <row r="2858" spans="1:4" x14ac:dyDescent="0.2">
      <c r="A2858" s="158"/>
      <c r="D2858" s="138"/>
    </row>
    <row r="2859" spans="1:4" x14ac:dyDescent="0.2">
      <c r="A2859" s="158"/>
      <c r="D2859" s="138"/>
    </row>
    <row r="2860" spans="1:4" x14ac:dyDescent="0.2">
      <c r="A2860" s="158"/>
      <c r="D2860" s="138"/>
    </row>
    <row r="2861" spans="1:4" x14ac:dyDescent="0.2">
      <c r="A2861" s="158"/>
      <c r="D2861" s="138"/>
    </row>
    <row r="2862" spans="1:4" x14ac:dyDescent="0.2">
      <c r="A2862" s="158"/>
      <c r="D2862" s="138"/>
    </row>
    <row r="2863" spans="1:4" x14ac:dyDescent="0.2">
      <c r="A2863" s="158"/>
      <c r="D2863" s="138"/>
    </row>
    <row r="2864" spans="1:4" x14ac:dyDescent="0.2">
      <c r="A2864" s="158"/>
      <c r="D2864" s="138"/>
    </row>
    <row r="2865" spans="1:4" x14ac:dyDescent="0.2">
      <c r="A2865" s="158"/>
      <c r="D2865" s="138"/>
    </row>
    <row r="2866" spans="1:4" x14ac:dyDescent="0.2">
      <c r="A2866" s="158"/>
      <c r="D2866" s="138"/>
    </row>
    <row r="2867" spans="1:4" x14ac:dyDescent="0.2">
      <c r="A2867" s="158"/>
      <c r="D2867" s="138"/>
    </row>
    <row r="2868" spans="1:4" x14ac:dyDescent="0.2">
      <c r="A2868" s="158"/>
      <c r="D2868" s="138"/>
    </row>
    <row r="2869" spans="1:4" x14ac:dyDescent="0.2">
      <c r="A2869" s="158"/>
      <c r="D2869" s="138"/>
    </row>
    <row r="2870" spans="1:4" x14ac:dyDescent="0.2">
      <c r="A2870" s="158"/>
      <c r="D2870" s="138"/>
    </row>
    <row r="2871" spans="1:4" x14ac:dyDescent="0.2">
      <c r="A2871" s="158"/>
      <c r="D2871" s="138"/>
    </row>
    <row r="2872" spans="1:4" x14ac:dyDescent="0.2">
      <c r="A2872" s="158"/>
      <c r="D2872" s="138"/>
    </row>
    <row r="2873" spans="1:4" x14ac:dyDescent="0.2">
      <c r="A2873" s="158"/>
      <c r="D2873" s="138"/>
    </row>
    <row r="2874" spans="1:4" x14ac:dyDescent="0.2">
      <c r="A2874" s="158"/>
      <c r="D2874" s="138"/>
    </row>
    <row r="2875" spans="1:4" x14ac:dyDescent="0.2">
      <c r="A2875" s="158"/>
      <c r="D2875" s="138"/>
    </row>
    <row r="2876" spans="1:4" x14ac:dyDescent="0.2">
      <c r="A2876" s="158"/>
      <c r="D2876" s="138"/>
    </row>
    <row r="2877" spans="1:4" x14ac:dyDescent="0.2">
      <c r="A2877" s="158"/>
      <c r="D2877" s="138"/>
    </row>
    <row r="2878" spans="1:4" x14ac:dyDescent="0.2">
      <c r="A2878" s="158"/>
      <c r="D2878" s="138"/>
    </row>
    <row r="2879" spans="1:4" x14ac:dyDescent="0.2">
      <c r="A2879" s="158"/>
      <c r="D2879" s="138"/>
    </row>
    <row r="2880" spans="1:4" x14ac:dyDescent="0.2">
      <c r="A2880" s="158"/>
      <c r="D2880" s="138"/>
    </row>
    <row r="2881" spans="1:4" x14ac:dyDescent="0.2">
      <c r="A2881" s="158"/>
      <c r="D2881" s="138"/>
    </row>
    <row r="2882" spans="1:4" x14ac:dyDescent="0.2">
      <c r="A2882" s="158"/>
      <c r="D2882" s="138"/>
    </row>
    <row r="2883" spans="1:4" x14ac:dyDescent="0.2">
      <c r="A2883" s="158"/>
      <c r="D2883" s="138"/>
    </row>
    <row r="2884" spans="1:4" x14ac:dyDescent="0.2">
      <c r="A2884" s="158"/>
      <c r="D2884" s="138"/>
    </row>
    <row r="2885" spans="1:4" x14ac:dyDescent="0.2">
      <c r="A2885" s="158"/>
      <c r="D2885" s="138"/>
    </row>
    <row r="2886" spans="1:4" x14ac:dyDescent="0.2">
      <c r="A2886" s="158"/>
      <c r="D2886" s="138"/>
    </row>
    <row r="2887" spans="1:4" x14ac:dyDescent="0.2">
      <c r="A2887" s="158"/>
      <c r="D2887" s="138"/>
    </row>
    <row r="2888" spans="1:4" x14ac:dyDescent="0.2">
      <c r="A2888" s="158"/>
      <c r="D2888" s="138"/>
    </row>
    <row r="2889" spans="1:4" x14ac:dyDescent="0.2">
      <c r="A2889" s="158"/>
      <c r="D2889" s="138"/>
    </row>
    <row r="2890" spans="1:4" x14ac:dyDescent="0.2">
      <c r="A2890" s="158"/>
      <c r="D2890" s="138"/>
    </row>
    <row r="2891" spans="1:4" x14ac:dyDescent="0.2">
      <c r="A2891" s="158"/>
      <c r="D2891" s="138"/>
    </row>
    <row r="2892" spans="1:4" x14ac:dyDescent="0.2">
      <c r="A2892" s="158"/>
      <c r="D2892" s="138"/>
    </row>
    <row r="2893" spans="1:4" x14ac:dyDescent="0.2">
      <c r="A2893" s="158"/>
      <c r="D2893" s="138"/>
    </row>
    <row r="2894" spans="1:4" x14ac:dyDescent="0.2">
      <c r="A2894" s="158"/>
      <c r="D2894" s="138"/>
    </row>
    <row r="2895" spans="1:4" x14ac:dyDescent="0.2">
      <c r="A2895" s="158"/>
      <c r="D2895" s="138"/>
    </row>
    <row r="2896" spans="1:4" x14ac:dyDescent="0.2">
      <c r="A2896" s="158"/>
      <c r="D2896" s="138"/>
    </row>
    <row r="2897" spans="1:4" x14ac:dyDescent="0.2">
      <c r="A2897" s="158"/>
      <c r="D2897" s="138"/>
    </row>
    <row r="2898" spans="1:4" x14ac:dyDescent="0.2">
      <c r="A2898" s="158"/>
      <c r="D2898" s="138"/>
    </row>
    <row r="2899" spans="1:4" x14ac:dyDescent="0.2">
      <c r="A2899" s="158"/>
      <c r="D2899" s="138"/>
    </row>
    <row r="2900" spans="1:4" x14ac:dyDescent="0.2">
      <c r="A2900" s="158"/>
      <c r="D2900" s="138"/>
    </row>
    <row r="2901" spans="1:4" x14ac:dyDescent="0.2">
      <c r="A2901" s="158"/>
      <c r="D2901" s="138"/>
    </row>
    <row r="2902" spans="1:4" x14ac:dyDescent="0.2">
      <c r="A2902" s="158"/>
      <c r="D2902" s="138"/>
    </row>
    <row r="2903" spans="1:4" x14ac:dyDescent="0.2">
      <c r="A2903" s="158"/>
      <c r="D2903" s="138"/>
    </row>
    <row r="2904" spans="1:4" x14ac:dyDescent="0.2">
      <c r="A2904" s="158"/>
      <c r="D2904" s="138"/>
    </row>
    <row r="2905" spans="1:4" x14ac:dyDescent="0.2">
      <c r="A2905" s="158"/>
      <c r="D2905" s="138"/>
    </row>
    <row r="2906" spans="1:4" x14ac:dyDescent="0.2">
      <c r="A2906" s="158"/>
      <c r="D2906" s="138"/>
    </row>
    <row r="2907" spans="1:4" x14ac:dyDescent="0.2">
      <c r="A2907" s="158"/>
      <c r="D2907" s="138"/>
    </row>
    <row r="2908" spans="1:4" x14ac:dyDescent="0.2">
      <c r="A2908" s="158"/>
      <c r="D2908" s="138"/>
    </row>
    <row r="2909" spans="1:4" x14ac:dyDescent="0.2">
      <c r="A2909" s="158"/>
      <c r="D2909" s="138"/>
    </row>
    <row r="2910" spans="1:4" x14ac:dyDescent="0.2">
      <c r="A2910" s="158"/>
      <c r="D2910" s="138"/>
    </row>
    <row r="2911" spans="1:4" x14ac:dyDescent="0.2">
      <c r="A2911" s="158"/>
      <c r="D2911" s="138"/>
    </row>
    <row r="2912" spans="1:4" x14ac:dyDescent="0.2">
      <c r="A2912" s="158"/>
      <c r="D2912" s="138"/>
    </row>
    <row r="2913" spans="1:4" x14ac:dyDescent="0.2">
      <c r="A2913" s="158"/>
      <c r="D2913" s="138"/>
    </row>
    <row r="2914" spans="1:4" x14ac:dyDescent="0.2">
      <c r="A2914" s="158"/>
      <c r="D2914" s="138"/>
    </row>
    <row r="2915" spans="1:4" x14ac:dyDescent="0.2">
      <c r="A2915" s="158"/>
      <c r="D2915" s="138"/>
    </row>
    <row r="2916" spans="1:4" x14ac:dyDescent="0.2">
      <c r="A2916" s="158"/>
      <c r="D2916" s="138"/>
    </row>
    <row r="2917" spans="1:4" x14ac:dyDescent="0.2">
      <c r="A2917" s="158"/>
      <c r="D2917" s="138"/>
    </row>
    <row r="2918" spans="1:4" x14ac:dyDescent="0.2">
      <c r="A2918" s="158"/>
      <c r="D2918" s="138"/>
    </row>
    <row r="2919" spans="1:4" x14ac:dyDescent="0.2">
      <c r="A2919" s="158"/>
      <c r="D2919" s="138"/>
    </row>
    <row r="2920" spans="1:4" x14ac:dyDescent="0.2">
      <c r="A2920" s="158"/>
      <c r="D2920" s="138"/>
    </row>
    <row r="2921" spans="1:4" x14ac:dyDescent="0.2">
      <c r="A2921" s="158"/>
      <c r="D2921" s="138"/>
    </row>
    <row r="2922" spans="1:4" x14ac:dyDescent="0.2">
      <c r="A2922" s="158"/>
      <c r="D2922" s="138"/>
    </row>
    <row r="2923" spans="1:4" x14ac:dyDescent="0.2">
      <c r="A2923" s="158"/>
      <c r="D2923" s="138"/>
    </row>
    <row r="2924" spans="1:4" x14ac:dyDescent="0.2">
      <c r="A2924" s="158"/>
      <c r="D2924" s="138"/>
    </row>
    <row r="2925" spans="1:4" x14ac:dyDescent="0.2">
      <c r="A2925" s="158"/>
      <c r="D2925" s="138"/>
    </row>
    <row r="2926" spans="1:4" x14ac:dyDescent="0.2">
      <c r="A2926" s="158"/>
      <c r="D2926" s="138"/>
    </row>
    <row r="2927" spans="1:4" x14ac:dyDescent="0.2">
      <c r="A2927" s="158"/>
      <c r="D2927" s="138"/>
    </row>
    <row r="2928" spans="1:4" x14ac:dyDescent="0.2">
      <c r="A2928" s="158"/>
      <c r="D2928" s="138"/>
    </row>
    <row r="2929" spans="1:4" x14ac:dyDescent="0.2">
      <c r="A2929" s="158"/>
      <c r="D2929" s="138"/>
    </row>
    <row r="2930" spans="1:4" x14ac:dyDescent="0.2">
      <c r="A2930" s="158"/>
      <c r="D2930" s="138"/>
    </row>
    <row r="2931" spans="1:4" x14ac:dyDescent="0.2">
      <c r="A2931" s="158"/>
      <c r="D2931" s="138"/>
    </row>
    <row r="2932" spans="1:4" x14ac:dyDescent="0.2">
      <c r="A2932" s="158"/>
      <c r="D2932" s="138"/>
    </row>
    <row r="2933" spans="1:4" x14ac:dyDescent="0.2">
      <c r="A2933" s="158"/>
      <c r="D2933" s="138"/>
    </row>
    <row r="2934" spans="1:4" x14ac:dyDescent="0.2">
      <c r="A2934" s="158"/>
      <c r="D2934" s="138"/>
    </row>
    <row r="2935" spans="1:4" x14ac:dyDescent="0.2">
      <c r="A2935" s="158"/>
      <c r="D2935" s="138"/>
    </row>
    <row r="2936" spans="1:4" x14ac:dyDescent="0.2">
      <c r="A2936" s="158"/>
      <c r="D2936" s="138"/>
    </row>
    <row r="2937" spans="1:4" x14ac:dyDescent="0.2">
      <c r="A2937" s="158"/>
      <c r="D2937" s="138"/>
    </row>
    <row r="2938" spans="1:4" x14ac:dyDescent="0.2">
      <c r="A2938" s="158"/>
      <c r="D2938" s="138"/>
    </row>
    <row r="2939" spans="1:4" x14ac:dyDescent="0.2">
      <c r="A2939" s="158"/>
      <c r="D2939" s="138"/>
    </row>
    <row r="2940" spans="1:4" x14ac:dyDescent="0.2">
      <c r="A2940" s="158"/>
      <c r="D2940" s="138"/>
    </row>
    <row r="2941" spans="1:4" x14ac:dyDescent="0.2">
      <c r="A2941" s="158"/>
      <c r="D2941" s="138"/>
    </row>
    <row r="2942" spans="1:4" x14ac:dyDescent="0.2">
      <c r="A2942" s="158"/>
      <c r="D2942" s="138"/>
    </row>
    <row r="2943" spans="1:4" x14ac:dyDescent="0.2">
      <c r="A2943" s="158"/>
      <c r="D2943" s="138"/>
    </row>
    <row r="2944" spans="1:4" x14ac:dyDescent="0.2">
      <c r="A2944" s="158"/>
      <c r="D2944" s="138"/>
    </row>
    <row r="2945" spans="1:4" x14ac:dyDescent="0.2">
      <c r="A2945" s="158"/>
      <c r="D2945" s="138"/>
    </row>
    <row r="2946" spans="1:4" x14ac:dyDescent="0.2">
      <c r="A2946" s="158"/>
      <c r="D2946" s="138"/>
    </row>
    <row r="2947" spans="1:4" x14ac:dyDescent="0.2">
      <c r="A2947" s="158"/>
      <c r="D2947" s="138"/>
    </row>
    <row r="2948" spans="1:4" x14ac:dyDescent="0.2">
      <c r="A2948" s="158"/>
      <c r="D2948" s="138"/>
    </row>
    <row r="2949" spans="1:4" x14ac:dyDescent="0.2">
      <c r="A2949" s="158"/>
      <c r="D2949" s="138"/>
    </row>
    <row r="2950" spans="1:4" x14ac:dyDescent="0.2">
      <c r="A2950" s="158"/>
      <c r="D2950" s="138"/>
    </row>
    <row r="2951" spans="1:4" x14ac:dyDescent="0.2">
      <c r="A2951" s="158"/>
      <c r="D2951" s="138"/>
    </row>
    <row r="2952" spans="1:4" x14ac:dyDescent="0.2">
      <c r="A2952" s="158"/>
      <c r="D2952" s="138"/>
    </row>
    <row r="2953" spans="1:4" x14ac:dyDescent="0.2">
      <c r="A2953" s="158"/>
      <c r="D2953" s="138"/>
    </row>
    <row r="2954" spans="1:4" x14ac:dyDescent="0.2">
      <c r="A2954" s="158"/>
      <c r="D2954" s="138"/>
    </row>
    <row r="2955" spans="1:4" x14ac:dyDescent="0.2">
      <c r="A2955" s="158"/>
      <c r="D2955" s="138"/>
    </row>
    <row r="2956" spans="1:4" x14ac:dyDescent="0.2">
      <c r="A2956" s="158"/>
      <c r="D2956" s="138"/>
    </row>
    <row r="2957" spans="1:4" x14ac:dyDescent="0.2">
      <c r="A2957" s="158"/>
      <c r="D2957" s="138"/>
    </row>
    <row r="2958" spans="1:4" x14ac:dyDescent="0.2">
      <c r="A2958" s="158"/>
      <c r="D2958" s="138"/>
    </row>
    <row r="2959" spans="1:4" x14ac:dyDescent="0.2">
      <c r="A2959" s="158"/>
      <c r="D2959" s="138"/>
    </row>
    <row r="2960" spans="1:4" x14ac:dyDescent="0.2">
      <c r="A2960" s="158"/>
      <c r="D2960" s="138"/>
    </row>
    <row r="2961" spans="1:4" x14ac:dyDescent="0.2">
      <c r="A2961" s="158"/>
      <c r="D2961" s="138"/>
    </row>
    <row r="2962" spans="1:4" x14ac:dyDescent="0.2">
      <c r="A2962" s="158"/>
      <c r="D2962" s="138"/>
    </row>
    <row r="2963" spans="1:4" x14ac:dyDescent="0.2">
      <c r="A2963" s="158"/>
      <c r="D2963" s="138"/>
    </row>
    <row r="2964" spans="1:4" x14ac:dyDescent="0.2">
      <c r="A2964" s="158"/>
      <c r="D2964" s="138"/>
    </row>
    <row r="2965" spans="1:4" x14ac:dyDescent="0.2">
      <c r="A2965" s="158"/>
      <c r="D2965" s="138"/>
    </row>
    <row r="2966" spans="1:4" x14ac:dyDescent="0.2">
      <c r="A2966" s="158"/>
      <c r="D2966" s="138"/>
    </row>
    <row r="2967" spans="1:4" x14ac:dyDescent="0.2">
      <c r="A2967" s="158"/>
      <c r="D2967" s="138"/>
    </row>
    <row r="2968" spans="1:4" x14ac:dyDescent="0.2">
      <c r="A2968" s="158"/>
      <c r="D2968" s="138"/>
    </row>
    <row r="2969" spans="1:4" x14ac:dyDescent="0.2">
      <c r="A2969" s="158"/>
      <c r="D2969" s="138"/>
    </row>
    <row r="2970" spans="1:4" x14ac:dyDescent="0.2">
      <c r="A2970" s="158"/>
      <c r="D2970" s="138"/>
    </row>
    <row r="2971" spans="1:4" x14ac:dyDescent="0.2">
      <c r="A2971" s="158"/>
      <c r="D2971" s="138"/>
    </row>
    <row r="2972" spans="1:4" x14ac:dyDescent="0.2">
      <c r="A2972" s="158"/>
      <c r="D2972" s="138"/>
    </row>
    <row r="2973" spans="1:4" x14ac:dyDescent="0.2">
      <c r="A2973" s="158"/>
      <c r="D2973" s="138"/>
    </row>
    <row r="2974" spans="1:4" x14ac:dyDescent="0.2">
      <c r="A2974" s="158"/>
      <c r="D2974" s="138"/>
    </row>
    <row r="2975" spans="1:4" x14ac:dyDescent="0.2">
      <c r="A2975" s="158"/>
      <c r="D2975" s="138"/>
    </row>
    <row r="2976" spans="1:4" x14ac:dyDescent="0.2">
      <c r="A2976" s="158"/>
      <c r="D2976" s="138"/>
    </row>
    <row r="2977" spans="1:4" x14ac:dyDescent="0.2">
      <c r="A2977" s="158"/>
      <c r="D2977" s="138"/>
    </row>
    <row r="2978" spans="1:4" x14ac:dyDescent="0.2">
      <c r="A2978" s="158"/>
      <c r="D2978" s="138"/>
    </row>
    <row r="2979" spans="1:4" x14ac:dyDescent="0.2">
      <c r="A2979" s="158"/>
      <c r="D2979" s="138"/>
    </row>
    <row r="2980" spans="1:4" x14ac:dyDescent="0.2">
      <c r="A2980" s="158"/>
      <c r="D2980" s="138"/>
    </row>
    <row r="2981" spans="1:4" x14ac:dyDescent="0.2">
      <c r="A2981" s="158"/>
      <c r="D2981" s="138"/>
    </row>
    <row r="2982" spans="1:4" x14ac:dyDescent="0.2">
      <c r="A2982" s="158"/>
      <c r="D2982" s="138"/>
    </row>
    <row r="2983" spans="1:4" x14ac:dyDescent="0.2">
      <c r="A2983" s="158"/>
      <c r="D2983" s="138"/>
    </row>
    <row r="2984" spans="1:4" x14ac:dyDescent="0.2">
      <c r="A2984" s="158"/>
      <c r="D2984" s="138"/>
    </row>
    <row r="2985" spans="1:4" x14ac:dyDescent="0.2">
      <c r="A2985" s="158"/>
      <c r="D2985" s="138"/>
    </row>
    <row r="2986" spans="1:4" x14ac:dyDescent="0.2">
      <c r="A2986" s="158"/>
      <c r="D2986" s="138"/>
    </row>
    <row r="2987" spans="1:4" x14ac:dyDescent="0.2">
      <c r="A2987" s="158"/>
      <c r="D2987" s="138"/>
    </row>
    <row r="2988" spans="1:4" x14ac:dyDescent="0.2">
      <c r="A2988" s="158"/>
      <c r="D2988" s="138"/>
    </row>
    <row r="2989" spans="1:4" x14ac:dyDescent="0.2">
      <c r="A2989" s="158"/>
      <c r="D2989" s="138"/>
    </row>
    <row r="2990" spans="1:4" x14ac:dyDescent="0.2">
      <c r="A2990" s="158"/>
      <c r="D2990" s="138"/>
    </row>
    <row r="2991" spans="1:4" x14ac:dyDescent="0.2">
      <c r="A2991" s="158"/>
      <c r="D2991" s="138"/>
    </row>
    <row r="2992" spans="1:4" x14ac:dyDescent="0.2">
      <c r="A2992" s="158"/>
      <c r="D2992" s="138"/>
    </row>
    <row r="2993" spans="1:4" x14ac:dyDescent="0.2">
      <c r="A2993" s="158"/>
      <c r="D2993" s="138"/>
    </row>
    <row r="2994" spans="1:4" x14ac:dyDescent="0.2">
      <c r="A2994" s="158"/>
      <c r="D2994" s="138"/>
    </row>
    <row r="2995" spans="1:4" x14ac:dyDescent="0.2">
      <c r="A2995" s="158"/>
      <c r="D2995" s="138"/>
    </row>
    <row r="2996" spans="1:4" x14ac:dyDescent="0.2">
      <c r="A2996" s="158"/>
      <c r="D2996" s="138"/>
    </row>
    <row r="2997" spans="1:4" x14ac:dyDescent="0.2">
      <c r="A2997" s="158"/>
      <c r="D2997" s="138"/>
    </row>
    <row r="2998" spans="1:4" x14ac:dyDescent="0.2">
      <c r="A2998" s="158"/>
      <c r="D2998" s="138"/>
    </row>
    <row r="2999" spans="1:4" x14ac:dyDescent="0.2">
      <c r="A2999" s="158"/>
      <c r="D2999" s="138"/>
    </row>
    <row r="3000" spans="1:4" x14ac:dyDescent="0.2">
      <c r="A3000" s="158"/>
      <c r="D3000" s="138"/>
    </row>
    <row r="3001" spans="1:4" x14ac:dyDescent="0.2">
      <c r="A3001" s="158"/>
      <c r="D3001" s="138"/>
    </row>
    <row r="3002" spans="1:4" x14ac:dyDescent="0.2">
      <c r="A3002" s="158"/>
      <c r="D3002" s="138"/>
    </row>
    <row r="3003" spans="1:4" x14ac:dyDescent="0.2">
      <c r="A3003" s="158"/>
      <c r="D3003" s="138"/>
    </row>
    <row r="3004" spans="1:4" x14ac:dyDescent="0.2">
      <c r="A3004" s="158"/>
      <c r="D3004" s="138"/>
    </row>
    <row r="3005" spans="1:4" x14ac:dyDescent="0.2">
      <c r="A3005" s="158"/>
      <c r="D3005" s="138"/>
    </row>
    <row r="3006" spans="1:4" x14ac:dyDescent="0.2">
      <c r="A3006" s="158"/>
      <c r="D3006" s="138"/>
    </row>
    <row r="3007" spans="1:4" x14ac:dyDescent="0.2">
      <c r="A3007" s="158"/>
      <c r="D3007" s="138"/>
    </row>
    <row r="3008" spans="1:4" x14ac:dyDescent="0.2">
      <c r="A3008" s="158"/>
      <c r="D3008" s="138"/>
    </row>
    <row r="3009" spans="1:4" x14ac:dyDescent="0.2">
      <c r="A3009" s="158"/>
      <c r="D3009" s="138"/>
    </row>
    <row r="3010" spans="1:4" x14ac:dyDescent="0.2">
      <c r="A3010" s="158"/>
      <c r="D3010" s="138"/>
    </row>
    <row r="3011" spans="1:4" x14ac:dyDescent="0.2">
      <c r="A3011" s="158"/>
      <c r="D3011" s="138"/>
    </row>
    <row r="3012" spans="1:4" x14ac:dyDescent="0.2">
      <c r="A3012" s="158"/>
      <c r="D3012" s="138"/>
    </row>
    <row r="3013" spans="1:4" x14ac:dyDescent="0.2">
      <c r="A3013" s="158"/>
      <c r="D3013" s="138"/>
    </row>
    <row r="3014" spans="1:4" x14ac:dyDescent="0.2">
      <c r="A3014" s="158"/>
      <c r="D3014" s="138"/>
    </row>
    <row r="3015" spans="1:4" x14ac:dyDescent="0.2">
      <c r="A3015" s="158"/>
      <c r="D3015" s="138"/>
    </row>
    <row r="3016" spans="1:4" x14ac:dyDescent="0.2">
      <c r="A3016" s="158"/>
      <c r="D3016" s="138"/>
    </row>
    <row r="3017" spans="1:4" x14ac:dyDescent="0.2">
      <c r="A3017" s="158"/>
      <c r="D3017" s="138"/>
    </row>
    <row r="3018" spans="1:4" x14ac:dyDescent="0.2">
      <c r="A3018" s="158"/>
      <c r="D3018" s="138"/>
    </row>
    <row r="3019" spans="1:4" x14ac:dyDescent="0.2">
      <c r="A3019" s="158"/>
      <c r="D3019" s="138"/>
    </row>
    <row r="3020" spans="1:4" x14ac:dyDescent="0.2">
      <c r="A3020" s="158"/>
      <c r="D3020" s="138"/>
    </row>
    <row r="3021" spans="1:4" x14ac:dyDescent="0.2">
      <c r="A3021" s="158"/>
      <c r="D3021" s="138"/>
    </row>
    <row r="3022" spans="1:4" x14ac:dyDescent="0.2">
      <c r="A3022" s="158"/>
      <c r="D3022" s="138"/>
    </row>
    <row r="3023" spans="1:4" x14ac:dyDescent="0.2">
      <c r="A3023" s="158"/>
      <c r="D3023" s="138"/>
    </row>
    <row r="3024" spans="1:4" x14ac:dyDescent="0.2">
      <c r="A3024" s="158"/>
      <c r="D3024" s="138"/>
    </row>
    <row r="3025" spans="1:4" x14ac:dyDescent="0.2">
      <c r="A3025" s="158"/>
      <c r="D3025" s="138"/>
    </row>
    <row r="3026" spans="1:4" x14ac:dyDescent="0.2">
      <c r="A3026" s="158"/>
      <c r="D3026" s="138"/>
    </row>
    <row r="3027" spans="1:4" x14ac:dyDescent="0.2">
      <c r="A3027" s="158"/>
      <c r="D3027" s="138"/>
    </row>
    <row r="3028" spans="1:4" x14ac:dyDescent="0.2">
      <c r="A3028" s="158"/>
      <c r="D3028" s="138"/>
    </row>
    <row r="3029" spans="1:4" x14ac:dyDescent="0.2">
      <c r="A3029" s="158"/>
      <c r="D3029" s="138"/>
    </row>
    <row r="3030" spans="1:4" x14ac:dyDescent="0.2">
      <c r="A3030" s="158"/>
      <c r="D3030" s="138"/>
    </row>
    <row r="3031" spans="1:4" x14ac:dyDescent="0.2">
      <c r="A3031" s="158"/>
      <c r="D3031" s="138"/>
    </row>
    <row r="3032" spans="1:4" x14ac:dyDescent="0.2">
      <c r="A3032" s="158"/>
      <c r="D3032" s="138"/>
    </row>
    <row r="3033" spans="1:4" x14ac:dyDescent="0.2">
      <c r="A3033" s="158"/>
      <c r="D3033" s="138"/>
    </row>
    <row r="3034" spans="1:4" x14ac:dyDescent="0.2">
      <c r="A3034" s="158"/>
      <c r="D3034" s="138"/>
    </row>
    <row r="3035" spans="1:4" x14ac:dyDescent="0.2">
      <c r="A3035" s="158"/>
      <c r="D3035" s="138"/>
    </row>
    <row r="3036" spans="1:4" x14ac:dyDescent="0.2">
      <c r="A3036" s="158"/>
      <c r="D3036" s="138"/>
    </row>
    <row r="3037" spans="1:4" x14ac:dyDescent="0.2">
      <c r="A3037" s="158"/>
      <c r="D3037" s="138"/>
    </row>
    <row r="3038" spans="1:4" x14ac:dyDescent="0.2">
      <c r="A3038" s="158"/>
      <c r="D3038" s="138"/>
    </row>
    <row r="3039" spans="1:4" x14ac:dyDescent="0.2">
      <c r="A3039" s="158"/>
      <c r="D3039" s="138"/>
    </row>
    <row r="3040" spans="1:4" x14ac:dyDescent="0.2">
      <c r="A3040" s="158"/>
      <c r="D3040" s="138"/>
    </row>
    <row r="3041" spans="1:4" x14ac:dyDescent="0.2">
      <c r="A3041" s="158"/>
      <c r="D3041" s="138"/>
    </row>
    <row r="3042" spans="1:4" x14ac:dyDescent="0.2">
      <c r="A3042" s="158"/>
      <c r="D3042" s="138"/>
    </row>
    <row r="3043" spans="1:4" x14ac:dyDescent="0.2">
      <c r="A3043" s="158"/>
      <c r="D3043" s="138"/>
    </row>
    <row r="3044" spans="1:4" x14ac:dyDescent="0.2">
      <c r="A3044" s="158"/>
      <c r="D3044" s="138"/>
    </row>
    <row r="3045" spans="1:4" x14ac:dyDescent="0.2">
      <c r="A3045" s="158"/>
      <c r="D3045" s="138"/>
    </row>
    <row r="3046" spans="1:4" x14ac:dyDescent="0.2">
      <c r="A3046" s="158"/>
      <c r="D3046" s="138"/>
    </row>
    <row r="3047" spans="1:4" x14ac:dyDescent="0.2">
      <c r="A3047" s="158"/>
      <c r="D3047" s="138"/>
    </row>
    <row r="3048" spans="1:4" x14ac:dyDescent="0.2">
      <c r="A3048" s="158"/>
      <c r="D3048" s="138"/>
    </row>
    <row r="3049" spans="1:4" x14ac:dyDescent="0.2">
      <c r="A3049" s="158"/>
      <c r="D3049" s="138"/>
    </row>
    <row r="3050" spans="1:4" x14ac:dyDescent="0.2">
      <c r="A3050" s="158"/>
      <c r="D3050" s="138"/>
    </row>
    <row r="3051" spans="1:4" x14ac:dyDescent="0.2">
      <c r="A3051" s="158"/>
      <c r="D3051" s="138"/>
    </row>
    <row r="3052" spans="1:4" x14ac:dyDescent="0.2">
      <c r="A3052" s="158"/>
      <c r="D3052" s="138"/>
    </row>
    <row r="3053" spans="1:4" x14ac:dyDescent="0.2">
      <c r="A3053" s="158"/>
      <c r="D3053" s="138"/>
    </row>
    <row r="3054" spans="1:4" x14ac:dyDescent="0.2">
      <c r="A3054" s="158"/>
      <c r="D3054" s="138"/>
    </row>
    <row r="3055" spans="1:4" x14ac:dyDescent="0.2">
      <c r="A3055" s="158"/>
      <c r="D3055" s="138"/>
    </row>
    <row r="3056" spans="1:4" x14ac:dyDescent="0.2">
      <c r="A3056" s="158"/>
      <c r="D3056" s="138"/>
    </row>
    <row r="3057" spans="1:4" x14ac:dyDescent="0.2">
      <c r="A3057" s="158"/>
      <c r="D3057" s="138"/>
    </row>
    <row r="3058" spans="1:4" x14ac:dyDescent="0.2">
      <c r="A3058" s="158"/>
      <c r="D3058" s="138"/>
    </row>
    <row r="3059" spans="1:4" x14ac:dyDescent="0.2">
      <c r="A3059" s="158"/>
      <c r="D3059" s="138"/>
    </row>
    <row r="3060" spans="1:4" x14ac:dyDescent="0.2">
      <c r="A3060" s="158"/>
      <c r="D3060" s="138"/>
    </row>
    <row r="3061" spans="1:4" x14ac:dyDescent="0.2">
      <c r="A3061" s="158"/>
      <c r="D3061" s="138"/>
    </row>
    <row r="3062" spans="1:4" x14ac:dyDescent="0.2">
      <c r="A3062" s="158"/>
      <c r="D3062" s="138"/>
    </row>
    <row r="3063" spans="1:4" x14ac:dyDescent="0.2">
      <c r="A3063" s="158"/>
      <c r="D3063" s="138"/>
    </row>
    <row r="3064" spans="1:4" x14ac:dyDescent="0.2">
      <c r="A3064" s="158"/>
      <c r="D3064" s="138"/>
    </row>
    <row r="3065" spans="1:4" x14ac:dyDescent="0.2">
      <c r="A3065" s="158"/>
      <c r="D3065" s="138"/>
    </row>
    <row r="3066" spans="1:4" x14ac:dyDescent="0.2">
      <c r="A3066" s="158"/>
      <c r="D3066" s="138"/>
    </row>
    <row r="3067" spans="1:4" x14ac:dyDescent="0.2">
      <c r="A3067" s="158"/>
      <c r="D3067" s="138"/>
    </row>
    <row r="3068" spans="1:4" x14ac:dyDescent="0.2">
      <c r="A3068" s="158"/>
      <c r="D3068" s="138"/>
    </row>
    <row r="3069" spans="1:4" x14ac:dyDescent="0.2">
      <c r="A3069" s="158"/>
      <c r="D3069" s="138"/>
    </row>
    <row r="3070" spans="1:4" x14ac:dyDescent="0.2">
      <c r="A3070" s="158"/>
      <c r="D3070" s="138"/>
    </row>
    <row r="3071" spans="1:4" x14ac:dyDescent="0.2">
      <c r="A3071" s="158"/>
      <c r="D3071" s="138"/>
    </row>
    <row r="3072" spans="1:4" x14ac:dyDescent="0.2">
      <c r="A3072" s="158"/>
      <c r="D3072" s="138"/>
    </row>
    <row r="3073" spans="1:4" x14ac:dyDescent="0.2">
      <c r="A3073" s="158"/>
      <c r="D3073" s="138"/>
    </row>
    <row r="3074" spans="1:4" x14ac:dyDescent="0.2">
      <c r="A3074" s="158"/>
      <c r="D3074" s="138"/>
    </row>
    <row r="3075" spans="1:4" x14ac:dyDescent="0.2">
      <c r="A3075" s="158"/>
      <c r="D3075" s="138"/>
    </row>
    <row r="3076" spans="1:4" x14ac:dyDescent="0.2">
      <c r="A3076" s="158"/>
      <c r="D3076" s="138"/>
    </row>
    <row r="3077" spans="1:4" x14ac:dyDescent="0.2">
      <c r="A3077" s="158"/>
      <c r="D3077" s="138"/>
    </row>
    <row r="3078" spans="1:4" x14ac:dyDescent="0.2">
      <c r="A3078" s="158"/>
      <c r="D3078" s="138"/>
    </row>
    <row r="3079" spans="1:4" x14ac:dyDescent="0.2">
      <c r="A3079" s="158"/>
      <c r="D3079" s="138"/>
    </row>
    <row r="3080" spans="1:4" x14ac:dyDescent="0.2">
      <c r="A3080" s="158"/>
      <c r="D3080" s="138"/>
    </row>
    <row r="3081" spans="1:4" x14ac:dyDescent="0.2">
      <c r="A3081" s="158"/>
      <c r="D3081" s="138"/>
    </row>
    <row r="3082" spans="1:4" x14ac:dyDescent="0.2">
      <c r="A3082" s="158"/>
      <c r="D3082" s="138"/>
    </row>
    <row r="3083" spans="1:4" x14ac:dyDescent="0.2">
      <c r="A3083" s="158"/>
      <c r="D3083" s="138"/>
    </row>
    <row r="3084" spans="1:4" x14ac:dyDescent="0.2">
      <c r="A3084" s="158"/>
      <c r="D3084" s="138"/>
    </row>
    <row r="3085" spans="1:4" x14ac:dyDescent="0.2">
      <c r="A3085" s="158"/>
      <c r="D3085" s="138"/>
    </row>
    <row r="3086" spans="1:4" x14ac:dyDescent="0.2">
      <c r="A3086" s="158"/>
      <c r="D3086" s="138"/>
    </row>
    <row r="3087" spans="1:4" x14ac:dyDescent="0.2">
      <c r="A3087" s="158"/>
      <c r="D3087" s="138"/>
    </row>
    <row r="3088" spans="1:4" x14ac:dyDescent="0.2">
      <c r="A3088" s="158"/>
      <c r="D3088" s="138"/>
    </row>
    <row r="3089" spans="1:4" x14ac:dyDescent="0.2">
      <c r="A3089" s="158"/>
      <c r="D3089" s="138"/>
    </row>
    <row r="3090" spans="1:4" x14ac:dyDescent="0.2">
      <c r="A3090" s="158"/>
      <c r="D3090" s="138"/>
    </row>
    <row r="3091" spans="1:4" x14ac:dyDescent="0.2">
      <c r="A3091" s="158"/>
      <c r="D3091" s="138"/>
    </row>
    <row r="3092" spans="1:4" x14ac:dyDescent="0.2">
      <c r="A3092" s="158"/>
      <c r="D3092" s="138"/>
    </row>
    <row r="3093" spans="1:4" x14ac:dyDescent="0.2">
      <c r="A3093" s="158"/>
      <c r="D3093" s="138"/>
    </row>
    <row r="3094" spans="1:4" x14ac:dyDescent="0.2">
      <c r="A3094" s="158"/>
      <c r="D3094" s="138"/>
    </row>
    <row r="3095" spans="1:4" x14ac:dyDescent="0.2">
      <c r="A3095" s="158"/>
      <c r="D3095" s="138"/>
    </row>
    <row r="3096" spans="1:4" x14ac:dyDescent="0.2">
      <c r="A3096" s="158"/>
      <c r="D3096" s="138"/>
    </row>
    <row r="3097" spans="1:4" x14ac:dyDescent="0.2">
      <c r="A3097" s="158"/>
      <c r="D3097" s="138"/>
    </row>
    <row r="3098" spans="1:4" x14ac:dyDescent="0.2">
      <c r="A3098" s="158"/>
      <c r="D3098" s="138"/>
    </row>
    <row r="3099" spans="1:4" x14ac:dyDescent="0.2">
      <c r="A3099" s="158"/>
      <c r="D3099" s="138"/>
    </row>
    <row r="3100" spans="1:4" x14ac:dyDescent="0.2">
      <c r="A3100" s="158"/>
      <c r="D3100" s="138"/>
    </row>
    <row r="3101" spans="1:4" x14ac:dyDescent="0.2">
      <c r="A3101" s="158"/>
      <c r="D3101" s="138"/>
    </row>
    <row r="3102" spans="1:4" x14ac:dyDescent="0.2">
      <c r="A3102" s="158"/>
      <c r="D3102" s="138"/>
    </row>
    <row r="3103" spans="1:4" x14ac:dyDescent="0.2">
      <c r="A3103" s="158"/>
      <c r="D3103" s="138"/>
    </row>
    <row r="3104" spans="1:4" x14ac:dyDescent="0.2">
      <c r="A3104" s="158"/>
      <c r="D3104" s="138"/>
    </row>
    <row r="3105" spans="1:4" x14ac:dyDescent="0.2">
      <c r="A3105" s="158"/>
      <c r="D3105" s="138"/>
    </row>
    <row r="3106" spans="1:4" x14ac:dyDescent="0.2">
      <c r="A3106" s="158"/>
      <c r="D3106" s="138"/>
    </row>
    <row r="3107" spans="1:4" x14ac:dyDescent="0.2">
      <c r="A3107" s="158"/>
      <c r="D3107" s="138"/>
    </row>
    <row r="3108" spans="1:4" x14ac:dyDescent="0.2">
      <c r="A3108" s="158"/>
      <c r="D3108" s="138"/>
    </row>
    <row r="3109" spans="1:4" x14ac:dyDescent="0.2">
      <c r="A3109" s="158"/>
      <c r="D3109" s="138"/>
    </row>
    <row r="3110" spans="1:4" x14ac:dyDescent="0.2">
      <c r="A3110" s="158"/>
      <c r="D3110" s="138"/>
    </row>
    <row r="3111" spans="1:4" x14ac:dyDescent="0.2">
      <c r="A3111" s="158"/>
      <c r="D3111" s="138"/>
    </row>
    <row r="3112" spans="1:4" x14ac:dyDescent="0.2">
      <c r="A3112" s="158"/>
      <c r="D3112" s="138"/>
    </row>
    <row r="3113" spans="1:4" x14ac:dyDescent="0.2">
      <c r="A3113" s="158"/>
      <c r="D3113" s="138"/>
    </row>
    <row r="3114" spans="1:4" x14ac:dyDescent="0.2">
      <c r="A3114" s="158"/>
      <c r="D3114" s="138"/>
    </row>
    <row r="3115" spans="1:4" x14ac:dyDescent="0.2">
      <c r="A3115" s="158"/>
      <c r="D3115" s="138"/>
    </row>
    <row r="3116" spans="1:4" x14ac:dyDescent="0.2">
      <c r="A3116" s="158"/>
      <c r="D3116" s="138"/>
    </row>
    <row r="3117" spans="1:4" x14ac:dyDescent="0.2">
      <c r="A3117" s="158"/>
      <c r="D3117" s="138"/>
    </row>
    <row r="3118" spans="1:4" x14ac:dyDescent="0.2">
      <c r="A3118" s="158"/>
      <c r="D3118" s="138"/>
    </row>
    <row r="3119" spans="1:4" x14ac:dyDescent="0.2">
      <c r="A3119" s="158"/>
      <c r="D3119" s="138"/>
    </row>
    <row r="3120" spans="1:4" x14ac:dyDescent="0.2">
      <c r="A3120" s="158"/>
      <c r="D3120" s="138"/>
    </row>
    <row r="3121" spans="1:4" x14ac:dyDescent="0.2">
      <c r="A3121" s="158"/>
      <c r="D3121" s="138"/>
    </row>
    <row r="3122" spans="1:4" x14ac:dyDescent="0.2">
      <c r="A3122" s="158"/>
      <c r="D3122" s="138"/>
    </row>
    <row r="3123" spans="1:4" x14ac:dyDescent="0.2">
      <c r="A3123" s="158"/>
      <c r="D3123" s="138"/>
    </row>
    <row r="3124" spans="1:4" x14ac:dyDescent="0.2">
      <c r="A3124" s="158"/>
      <c r="D3124" s="138"/>
    </row>
    <row r="3125" spans="1:4" x14ac:dyDescent="0.2">
      <c r="A3125" s="158"/>
      <c r="D3125" s="138"/>
    </row>
    <row r="3126" spans="1:4" x14ac:dyDescent="0.2">
      <c r="A3126" s="158"/>
      <c r="D3126" s="138"/>
    </row>
    <row r="3127" spans="1:4" x14ac:dyDescent="0.2">
      <c r="A3127" s="158"/>
      <c r="D3127" s="138"/>
    </row>
    <row r="3128" spans="1:4" x14ac:dyDescent="0.2">
      <c r="A3128" s="158"/>
      <c r="D3128" s="138"/>
    </row>
    <row r="3129" spans="1:4" x14ac:dyDescent="0.2">
      <c r="A3129" s="158"/>
      <c r="D3129" s="138"/>
    </row>
    <row r="3130" spans="1:4" x14ac:dyDescent="0.2">
      <c r="A3130" s="158"/>
      <c r="D3130" s="138"/>
    </row>
    <row r="3131" spans="1:4" x14ac:dyDescent="0.2">
      <c r="A3131" s="158"/>
      <c r="D3131" s="138"/>
    </row>
    <row r="3132" spans="1:4" x14ac:dyDescent="0.2">
      <c r="A3132" s="158"/>
      <c r="D3132" s="138"/>
    </row>
    <row r="3133" spans="1:4" x14ac:dyDescent="0.2">
      <c r="A3133" s="158"/>
      <c r="D3133" s="138"/>
    </row>
    <row r="3134" spans="1:4" x14ac:dyDescent="0.2">
      <c r="A3134" s="158"/>
      <c r="D3134" s="138"/>
    </row>
    <row r="3135" spans="1:4" x14ac:dyDescent="0.2">
      <c r="A3135" s="158"/>
      <c r="D3135" s="138"/>
    </row>
    <row r="3136" spans="1:4" x14ac:dyDescent="0.2">
      <c r="A3136" s="158"/>
      <c r="D3136" s="138"/>
    </row>
    <row r="3137" spans="1:4" x14ac:dyDescent="0.2">
      <c r="A3137" s="158"/>
      <c r="D3137" s="138"/>
    </row>
    <row r="3138" spans="1:4" x14ac:dyDescent="0.2">
      <c r="A3138" s="158"/>
      <c r="D3138" s="138"/>
    </row>
    <row r="3139" spans="1:4" x14ac:dyDescent="0.2">
      <c r="A3139" s="158"/>
      <c r="D3139" s="138"/>
    </row>
    <row r="3140" spans="1:4" x14ac:dyDescent="0.2">
      <c r="A3140" s="158"/>
      <c r="D3140" s="138"/>
    </row>
    <row r="3141" spans="1:4" x14ac:dyDescent="0.2">
      <c r="A3141" s="158"/>
      <c r="D3141" s="138"/>
    </row>
    <row r="3142" spans="1:4" x14ac:dyDescent="0.2">
      <c r="A3142" s="158"/>
      <c r="D3142" s="138"/>
    </row>
    <row r="3143" spans="1:4" x14ac:dyDescent="0.2">
      <c r="A3143" s="158"/>
      <c r="D3143" s="138"/>
    </row>
    <row r="3144" spans="1:4" x14ac:dyDescent="0.2">
      <c r="A3144" s="158"/>
      <c r="D3144" s="138"/>
    </row>
    <row r="3145" spans="1:4" x14ac:dyDescent="0.2">
      <c r="A3145" s="158"/>
      <c r="D3145" s="138"/>
    </row>
    <row r="3146" spans="1:4" x14ac:dyDescent="0.2">
      <c r="A3146" s="158"/>
      <c r="D3146" s="138"/>
    </row>
    <row r="3147" spans="1:4" x14ac:dyDescent="0.2">
      <c r="A3147" s="158"/>
      <c r="D3147" s="138"/>
    </row>
    <row r="3148" spans="1:4" x14ac:dyDescent="0.2">
      <c r="A3148" s="158"/>
      <c r="D3148" s="138"/>
    </row>
    <row r="3149" spans="1:4" x14ac:dyDescent="0.2">
      <c r="A3149" s="158"/>
      <c r="D3149" s="138"/>
    </row>
    <row r="3150" spans="1:4" x14ac:dyDescent="0.2">
      <c r="A3150" s="158"/>
      <c r="D3150" s="138"/>
    </row>
    <row r="3151" spans="1:4" x14ac:dyDescent="0.2">
      <c r="A3151" s="158"/>
      <c r="D3151" s="138"/>
    </row>
    <row r="3152" spans="1:4" x14ac:dyDescent="0.2">
      <c r="A3152" s="158"/>
      <c r="D3152" s="138"/>
    </row>
    <row r="3153" spans="1:4" x14ac:dyDescent="0.2">
      <c r="A3153" s="158"/>
      <c r="D3153" s="138"/>
    </row>
    <row r="3154" spans="1:4" x14ac:dyDescent="0.2">
      <c r="A3154" s="158"/>
      <c r="D3154" s="138"/>
    </row>
    <row r="3155" spans="1:4" x14ac:dyDescent="0.2">
      <c r="A3155" s="158"/>
      <c r="D3155" s="138"/>
    </row>
    <row r="3156" spans="1:4" x14ac:dyDescent="0.2">
      <c r="A3156" s="158"/>
      <c r="D3156" s="138"/>
    </row>
    <row r="3157" spans="1:4" x14ac:dyDescent="0.2">
      <c r="A3157" s="158"/>
      <c r="D3157" s="138"/>
    </row>
    <row r="3158" spans="1:4" x14ac:dyDescent="0.2">
      <c r="A3158" s="158"/>
      <c r="D3158" s="138"/>
    </row>
    <row r="3159" spans="1:4" x14ac:dyDescent="0.2">
      <c r="A3159" s="158"/>
      <c r="D3159" s="138"/>
    </row>
    <row r="3160" spans="1:4" x14ac:dyDescent="0.2">
      <c r="A3160" s="158"/>
      <c r="D3160" s="138"/>
    </row>
    <row r="3161" spans="1:4" x14ac:dyDescent="0.2">
      <c r="A3161" s="158"/>
      <c r="D3161" s="138"/>
    </row>
    <row r="3162" spans="1:4" x14ac:dyDescent="0.2">
      <c r="A3162" s="158"/>
      <c r="D3162" s="138"/>
    </row>
    <row r="3163" spans="1:4" x14ac:dyDescent="0.2">
      <c r="A3163" s="158"/>
      <c r="D3163" s="138"/>
    </row>
    <row r="3164" spans="1:4" x14ac:dyDescent="0.2">
      <c r="A3164" s="158"/>
      <c r="D3164" s="138"/>
    </row>
    <row r="3165" spans="1:4" x14ac:dyDescent="0.2">
      <c r="A3165" s="158"/>
      <c r="D3165" s="138"/>
    </row>
    <row r="3166" spans="1:4" x14ac:dyDescent="0.2">
      <c r="A3166" s="158"/>
      <c r="D3166" s="138"/>
    </row>
    <row r="3167" spans="1:4" x14ac:dyDescent="0.2">
      <c r="A3167" s="158"/>
      <c r="D3167" s="138"/>
    </row>
    <row r="3168" spans="1:4" x14ac:dyDescent="0.2">
      <c r="A3168" s="158"/>
      <c r="D3168" s="138"/>
    </row>
    <row r="3169" spans="1:4" x14ac:dyDescent="0.2">
      <c r="A3169" s="158"/>
      <c r="D3169" s="138"/>
    </row>
    <row r="3170" spans="1:4" x14ac:dyDescent="0.2">
      <c r="A3170" s="158"/>
      <c r="D3170" s="138"/>
    </row>
    <row r="3171" spans="1:4" x14ac:dyDescent="0.2">
      <c r="A3171" s="158"/>
      <c r="D3171" s="138"/>
    </row>
    <row r="3172" spans="1:4" x14ac:dyDescent="0.2">
      <c r="A3172" s="158"/>
      <c r="D3172" s="138"/>
    </row>
    <row r="3173" spans="1:4" x14ac:dyDescent="0.2">
      <c r="A3173" s="158"/>
      <c r="D3173" s="138"/>
    </row>
    <row r="3174" spans="1:4" x14ac:dyDescent="0.2">
      <c r="A3174" s="158"/>
      <c r="D3174" s="138"/>
    </row>
    <row r="3175" spans="1:4" x14ac:dyDescent="0.2">
      <c r="A3175" s="158"/>
      <c r="D3175" s="138"/>
    </row>
    <row r="3176" spans="1:4" x14ac:dyDescent="0.2">
      <c r="A3176" s="158"/>
      <c r="D3176" s="138"/>
    </row>
    <row r="3177" spans="1:4" x14ac:dyDescent="0.2">
      <c r="A3177" s="158"/>
      <c r="D3177" s="138"/>
    </row>
    <row r="3178" spans="1:4" x14ac:dyDescent="0.2">
      <c r="A3178" s="158"/>
      <c r="D3178" s="138"/>
    </row>
    <row r="3179" spans="1:4" x14ac:dyDescent="0.2">
      <c r="A3179" s="158"/>
      <c r="D3179" s="138"/>
    </row>
    <row r="3180" spans="1:4" x14ac:dyDescent="0.2">
      <c r="A3180" s="158"/>
      <c r="D3180" s="138"/>
    </row>
    <row r="3181" spans="1:4" x14ac:dyDescent="0.2">
      <c r="A3181" s="158"/>
      <c r="D3181" s="138"/>
    </row>
    <row r="3182" spans="1:4" x14ac:dyDescent="0.2">
      <c r="A3182" s="158"/>
      <c r="D3182" s="138"/>
    </row>
    <row r="3183" spans="1:4" x14ac:dyDescent="0.2">
      <c r="A3183" s="158"/>
      <c r="D3183" s="138"/>
    </row>
    <row r="3184" spans="1:4" x14ac:dyDescent="0.2">
      <c r="A3184" s="158"/>
      <c r="D3184" s="138"/>
    </row>
    <row r="3185" spans="1:4" x14ac:dyDescent="0.2">
      <c r="A3185" s="158"/>
      <c r="D3185" s="138"/>
    </row>
    <row r="3186" spans="1:4" x14ac:dyDescent="0.2">
      <c r="A3186" s="158"/>
      <c r="D3186" s="138"/>
    </row>
    <row r="3187" spans="1:4" x14ac:dyDescent="0.2">
      <c r="A3187" s="158"/>
      <c r="D3187" s="138"/>
    </row>
    <row r="3188" spans="1:4" x14ac:dyDescent="0.2">
      <c r="A3188" s="158"/>
      <c r="D3188" s="138"/>
    </row>
    <row r="3189" spans="1:4" x14ac:dyDescent="0.2">
      <c r="A3189" s="158"/>
      <c r="D3189" s="138"/>
    </row>
    <row r="3190" spans="1:4" x14ac:dyDescent="0.2">
      <c r="A3190" s="158"/>
      <c r="D3190" s="138"/>
    </row>
    <row r="3191" spans="1:4" x14ac:dyDescent="0.2">
      <c r="A3191" s="158"/>
      <c r="D3191" s="138"/>
    </row>
    <row r="3192" spans="1:4" x14ac:dyDescent="0.2">
      <c r="A3192" s="158"/>
      <c r="D3192" s="138"/>
    </row>
    <row r="3193" spans="1:4" x14ac:dyDescent="0.2">
      <c r="A3193" s="158"/>
      <c r="D3193" s="138"/>
    </row>
    <row r="3194" spans="1:4" x14ac:dyDescent="0.2">
      <c r="A3194" s="158"/>
      <c r="D3194" s="138"/>
    </row>
    <row r="3195" spans="1:4" x14ac:dyDescent="0.2">
      <c r="A3195" s="158"/>
      <c r="D3195" s="138"/>
    </row>
    <row r="3196" spans="1:4" x14ac:dyDescent="0.2">
      <c r="A3196" s="158"/>
      <c r="D3196" s="138"/>
    </row>
    <row r="3197" spans="1:4" x14ac:dyDescent="0.2">
      <c r="A3197" s="158"/>
      <c r="D3197" s="138"/>
    </row>
    <row r="3198" spans="1:4" x14ac:dyDescent="0.2">
      <c r="A3198" s="158"/>
      <c r="D3198" s="138"/>
    </row>
    <row r="3199" spans="1:4" x14ac:dyDescent="0.2">
      <c r="A3199" s="158"/>
      <c r="D3199" s="138"/>
    </row>
    <row r="3200" spans="1:4" x14ac:dyDescent="0.2">
      <c r="A3200" s="158"/>
      <c r="D3200" s="138"/>
    </row>
    <row r="3201" spans="1:4" x14ac:dyDescent="0.2">
      <c r="A3201" s="158"/>
      <c r="D3201" s="138"/>
    </row>
    <row r="3202" spans="1:4" x14ac:dyDescent="0.2">
      <c r="A3202" s="158"/>
      <c r="D3202" s="138"/>
    </row>
    <row r="3203" spans="1:4" x14ac:dyDescent="0.2">
      <c r="A3203" s="158"/>
      <c r="D3203" s="138"/>
    </row>
    <row r="3204" spans="1:4" x14ac:dyDescent="0.2">
      <c r="A3204" s="158"/>
      <c r="D3204" s="138"/>
    </row>
    <row r="3205" spans="1:4" x14ac:dyDescent="0.2">
      <c r="A3205" s="158"/>
      <c r="D3205" s="138"/>
    </row>
    <row r="3206" spans="1:4" x14ac:dyDescent="0.2">
      <c r="A3206" s="158"/>
      <c r="D3206" s="138"/>
    </row>
    <row r="3207" spans="1:4" x14ac:dyDescent="0.2">
      <c r="A3207" s="158"/>
      <c r="D3207" s="138"/>
    </row>
    <row r="3208" spans="1:4" x14ac:dyDescent="0.2">
      <c r="A3208" s="158"/>
      <c r="D3208" s="138"/>
    </row>
    <row r="3209" spans="1:4" x14ac:dyDescent="0.2">
      <c r="A3209" s="158"/>
      <c r="D3209" s="138"/>
    </row>
    <row r="3210" spans="1:4" x14ac:dyDescent="0.2">
      <c r="A3210" s="158"/>
      <c r="D3210" s="138"/>
    </row>
    <row r="3211" spans="1:4" x14ac:dyDescent="0.2">
      <c r="A3211" s="158"/>
      <c r="D3211" s="138"/>
    </row>
    <row r="3212" spans="1:4" x14ac:dyDescent="0.2">
      <c r="A3212" s="158"/>
      <c r="D3212" s="138"/>
    </row>
    <row r="3213" spans="1:4" x14ac:dyDescent="0.2">
      <c r="A3213" s="158"/>
      <c r="D3213" s="138"/>
    </row>
    <row r="3214" spans="1:4" x14ac:dyDescent="0.2">
      <c r="A3214" s="158"/>
      <c r="D3214" s="138"/>
    </row>
    <row r="3215" spans="1:4" x14ac:dyDescent="0.2">
      <c r="A3215" s="158"/>
      <c r="D3215" s="138"/>
    </row>
    <row r="3216" spans="1:4" x14ac:dyDescent="0.2">
      <c r="A3216" s="158"/>
      <c r="D3216" s="138"/>
    </row>
    <row r="3217" spans="1:4" x14ac:dyDescent="0.2">
      <c r="A3217" s="158"/>
      <c r="D3217" s="138"/>
    </row>
    <row r="3218" spans="1:4" x14ac:dyDescent="0.2">
      <c r="A3218" s="158"/>
      <c r="D3218" s="138"/>
    </row>
    <row r="3219" spans="1:4" x14ac:dyDescent="0.2">
      <c r="A3219" s="158"/>
      <c r="D3219" s="138"/>
    </row>
    <row r="3220" spans="1:4" x14ac:dyDescent="0.2">
      <c r="A3220" s="158"/>
      <c r="D3220" s="138"/>
    </row>
    <row r="3221" spans="1:4" x14ac:dyDescent="0.2">
      <c r="A3221" s="158"/>
      <c r="D3221" s="138"/>
    </row>
    <row r="3222" spans="1:4" x14ac:dyDescent="0.2">
      <c r="A3222" s="158"/>
      <c r="D3222" s="138"/>
    </row>
    <row r="3223" spans="1:4" x14ac:dyDescent="0.2">
      <c r="A3223" s="158"/>
      <c r="D3223" s="138"/>
    </row>
    <row r="3224" spans="1:4" x14ac:dyDescent="0.2">
      <c r="A3224" s="158"/>
      <c r="D3224" s="138"/>
    </row>
    <row r="3225" spans="1:4" x14ac:dyDescent="0.2">
      <c r="A3225" s="158"/>
      <c r="D3225" s="138"/>
    </row>
    <row r="3226" spans="1:4" x14ac:dyDescent="0.2">
      <c r="A3226" s="158"/>
      <c r="D3226" s="138"/>
    </row>
    <row r="3227" spans="1:4" x14ac:dyDescent="0.2">
      <c r="A3227" s="158"/>
      <c r="D3227" s="138"/>
    </row>
    <row r="3228" spans="1:4" x14ac:dyDescent="0.2">
      <c r="A3228" s="158"/>
      <c r="D3228" s="138"/>
    </row>
    <row r="3229" spans="1:4" x14ac:dyDescent="0.2">
      <c r="A3229" s="158"/>
      <c r="D3229" s="138"/>
    </row>
    <row r="3230" spans="1:4" x14ac:dyDescent="0.2">
      <c r="A3230" s="158"/>
      <c r="D3230" s="138"/>
    </row>
    <row r="3231" spans="1:4" x14ac:dyDescent="0.2">
      <c r="A3231" s="158"/>
      <c r="D3231" s="138"/>
    </row>
    <row r="3232" spans="1:4" x14ac:dyDescent="0.2">
      <c r="A3232" s="158"/>
      <c r="D3232" s="138"/>
    </row>
    <row r="3233" spans="1:4" x14ac:dyDescent="0.2">
      <c r="A3233" s="158"/>
      <c r="D3233" s="138"/>
    </row>
    <row r="3234" spans="1:4" x14ac:dyDescent="0.2">
      <c r="A3234" s="158"/>
      <c r="D3234" s="138"/>
    </row>
    <row r="3235" spans="1:4" x14ac:dyDescent="0.2">
      <c r="A3235" s="158"/>
      <c r="D3235" s="138"/>
    </row>
    <row r="3236" spans="1:4" x14ac:dyDescent="0.2">
      <c r="A3236" s="158"/>
      <c r="D3236" s="138"/>
    </row>
    <row r="3237" spans="1:4" x14ac:dyDescent="0.2">
      <c r="A3237" s="158"/>
      <c r="D3237" s="138"/>
    </row>
    <row r="3238" spans="1:4" x14ac:dyDescent="0.2">
      <c r="A3238" s="158"/>
      <c r="D3238" s="138"/>
    </row>
    <row r="3239" spans="1:4" x14ac:dyDescent="0.2">
      <c r="A3239" s="158"/>
      <c r="D3239" s="138"/>
    </row>
    <row r="3240" spans="1:4" x14ac:dyDescent="0.2">
      <c r="A3240" s="158"/>
      <c r="D3240" s="138"/>
    </row>
    <row r="3241" spans="1:4" x14ac:dyDescent="0.2">
      <c r="A3241" s="158"/>
      <c r="D3241" s="138"/>
    </row>
    <row r="3242" spans="1:4" x14ac:dyDescent="0.2">
      <c r="A3242" s="158"/>
      <c r="D3242" s="138"/>
    </row>
    <row r="3243" spans="1:4" x14ac:dyDescent="0.2">
      <c r="A3243" s="158"/>
      <c r="D3243" s="138"/>
    </row>
    <row r="3244" spans="1:4" x14ac:dyDescent="0.2">
      <c r="A3244" s="158"/>
      <c r="D3244" s="138"/>
    </row>
    <row r="3245" spans="1:4" x14ac:dyDescent="0.2">
      <c r="A3245" s="158"/>
      <c r="D3245" s="138"/>
    </row>
    <row r="3246" spans="1:4" x14ac:dyDescent="0.2">
      <c r="A3246" s="158"/>
      <c r="D3246" s="138"/>
    </row>
    <row r="3247" spans="1:4" x14ac:dyDescent="0.2">
      <c r="A3247" s="158"/>
      <c r="D3247" s="138"/>
    </row>
    <row r="3248" spans="1:4" x14ac:dyDescent="0.2">
      <c r="A3248" s="158"/>
      <c r="D3248" s="138"/>
    </row>
    <row r="3249" spans="1:4" x14ac:dyDescent="0.2">
      <c r="A3249" s="158"/>
      <c r="D3249" s="138"/>
    </row>
    <row r="3250" spans="1:4" x14ac:dyDescent="0.2">
      <c r="A3250" s="158"/>
      <c r="D3250" s="138"/>
    </row>
    <row r="3251" spans="1:4" x14ac:dyDescent="0.2">
      <c r="A3251" s="158"/>
      <c r="D3251" s="138"/>
    </row>
    <row r="3252" spans="1:4" x14ac:dyDescent="0.2">
      <c r="A3252" s="158"/>
      <c r="D3252" s="138"/>
    </row>
    <row r="3253" spans="1:4" x14ac:dyDescent="0.2">
      <c r="A3253" s="158"/>
      <c r="D3253" s="138"/>
    </row>
    <row r="3254" spans="1:4" x14ac:dyDescent="0.2">
      <c r="A3254" s="158"/>
      <c r="D3254" s="138"/>
    </row>
    <row r="3255" spans="1:4" x14ac:dyDescent="0.2">
      <c r="A3255" s="158"/>
      <c r="D3255" s="138"/>
    </row>
    <row r="3256" spans="1:4" x14ac:dyDescent="0.2">
      <c r="A3256" s="158"/>
      <c r="D3256" s="138"/>
    </row>
    <row r="3257" spans="1:4" x14ac:dyDescent="0.2">
      <c r="A3257" s="158"/>
      <c r="D3257" s="138"/>
    </row>
    <row r="3258" spans="1:4" x14ac:dyDescent="0.2">
      <c r="A3258" s="158"/>
      <c r="D3258" s="138"/>
    </row>
    <row r="3259" spans="1:4" x14ac:dyDescent="0.2">
      <c r="A3259" s="158"/>
      <c r="D3259" s="138"/>
    </row>
    <row r="3260" spans="1:4" x14ac:dyDescent="0.2">
      <c r="A3260" s="158"/>
      <c r="D3260" s="138"/>
    </row>
    <row r="3261" spans="1:4" x14ac:dyDescent="0.2">
      <c r="A3261" s="158"/>
      <c r="D3261" s="138"/>
    </row>
    <row r="3262" spans="1:4" x14ac:dyDescent="0.2">
      <c r="A3262" s="158"/>
      <c r="D3262" s="138"/>
    </row>
    <row r="3263" spans="1:4" x14ac:dyDescent="0.2">
      <c r="A3263" s="158"/>
      <c r="D3263" s="138"/>
    </row>
    <row r="3264" spans="1:4" x14ac:dyDescent="0.2">
      <c r="A3264" s="158"/>
      <c r="D3264" s="138"/>
    </row>
    <row r="3265" spans="1:4" x14ac:dyDescent="0.2">
      <c r="A3265" s="158"/>
      <c r="D3265" s="138"/>
    </row>
    <row r="3266" spans="1:4" x14ac:dyDescent="0.2">
      <c r="A3266" s="158"/>
      <c r="D3266" s="138"/>
    </row>
    <row r="3267" spans="1:4" x14ac:dyDescent="0.2">
      <c r="A3267" s="158"/>
      <c r="D3267" s="138"/>
    </row>
    <row r="3268" spans="1:4" x14ac:dyDescent="0.2">
      <c r="A3268" s="158"/>
      <c r="D3268" s="138"/>
    </row>
    <row r="3269" spans="1:4" x14ac:dyDescent="0.2">
      <c r="A3269" s="158"/>
      <c r="D3269" s="138"/>
    </row>
    <row r="3270" spans="1:4" x14ac:dyDescent="0.2">
      <c r="A3270" s="158"/>
      <c r="D3270" s="138"/>
    </row>
    <row r="3271" spans="1:4" x14ac:dyDescent="0.2">
      <c r="A3271" s="158"/>
      <c r="D3271" s="138"/>
    </row>
    <row r="3272" spans="1:4" x14ac:dyDescent="0.2">
      <c r="A3272" s="158"/>
      <c r="D3272" s="138"/>
    </row>
    <row r="3273" spans="1:4" x14ac:dyDescent="0.2">
      <c r="A3273" s="158"/>
      <c r="D3273" s="138"/>
    </row>
    <row r="3274" spans="1:4" x14ac:dyDescent="0.2">
      <c r="A3274" s="158"/>
      <c r="D3274" s="138"/>
    </row>
    <row r="3275" spans="1:4" x14ac:dyDescent="0.2">
      <c r="A3275" s="158"/>
      <c r="D3275" s="138"/>
    </row>
    <row r="3276" spans="1:4" x14ac:dyDescent="0.2">
      <c r="A3276" s="158"/>
      <c r="D3276" s="138"/>
    </row>
    <row r="3277" spans="1:4" x14ac:dyDescent="0.2">
      <c r="A3277" s="158"/>
      <c r="D3277" s="138"/>
    </row>
    <row r="3278" spans="1:4" x14ac:dyDescent="0.2">
      <c r="A3278" s="158"/>
      <c r="D3278" s="138"/>
    </row>
    <row r="3279" spans="1:4" x14ac:dyDescent="0.2">
      <c r="A3279" s="158"/>
      <c r="D3279" s="138"/>
    </row>
    <row r="3280" spans="1:4" x14ac:dyDescent="0.2">
      <c r="A3280" s="158"/>
      <c r="D3280" s="138"/>
    </row>
    <row r="3281" spans="1:4" x14ac:dyDescent="0.2">
      <c r="A3281" s="158"/>
      <c r="D3281" s="138"/>
    </row>
    <row r="3282" spans="1:4" x14ac:dyDescent="0.2">
      <c r="A3282" s="158"/>
      <c r="D3282" s="138"/>
    </row>
    <row r="3283" spans="1:4" x14ac:dyDescent="0.2">
      <c r="A3283" s="158"/>
      <c r="D3283" s="138"/>
    </row>
    <row r="3284" spans="1:4" x14ac:dyDescent="0.2">
      <c r="A3284" s="158"/>
      <c r="D3284" s="138"/>
    </row>
    <row r="3285" spans="1:4" x14ac:dyDescent="0.2">
      <c r="A3285" s="158"/>
      <c r="D3285" s="138"/>
    </row>
    <row r="3286" spans="1:4" x14ac:dyDescent="0.2">
      <c r="A3286" s="158"/>
      <c r="D3286" s="138"/>
    </row>
    <row r="3287" spans="1:4" x14ac:dyDescent="0.2">
      <c r="A3287" s="158"/>
      <c r="D3287" s="138"/>
    </row>
    <row r="3288" spans="1:4" x14ac:dyDescent="0.2">
      <c r="A3288" s="158"/>
      <c r="D3288" s="138"/>
    </row>
    <row r="3289" spans="1:4" x14ac:dyDescent="0.2">
      <c r="A3289" s="158"/>
      <c r="D3289" s="138"/>
    </row>
    <row r="3290" spans="1:4" x14ac:dyDescent="0.2">
      <c r="A3290" s="158"/>
      <c r="D3290" s="138"/>
    </row>
    <row r="3291" spans="1:4" x14ac:dyDescent="0.2">
      <c r="A3291" s="158"/>
      <c r="D3291" s="138"/>
    </row>
    <row r="3292" spans="1:4" x14ac:dyDescent="0.2">
      <c r="A3292" s="158"/>
      <c r="D3292" s="138"/>
    </row>
    <row r="3293" spans="1:4" x14ac:dyDescent="0.2">
      <c r="A3293" s="158"/>
      <c r="D3293" s="138"/>
    </row>
    <row r="3294" spans="1:4" x14ac:dyDescent="0.2">
      <c r="A3294" s="158"/>
      <c r="D3294" s="138"/>
    </row>
    <row r="3295" spans="1:4" x14ac:dyDescent="0.2">
      <c r="A3295" s="158"/>
      <c r="D3295" s="138"/>
    </row>
    <row r="3296" spans="1:4" x14ac:dyDescent="0.2">
      <c r="A3296" s="158"/>
      <c r="D3296" s="138"/>
    </row>
    <row r="3297" spans="1:4" x14ac:dyDescent="0.2">
      <c r="A3297" s="158"/>
      <c r="D3297" s="138"/>
    </row>
    <row r="3298" spans="1:4" x14ac:dyDescent="0.2">
      <c r="A3298" s="158"/>
      <c r="D3298" s="138"/>
    </row>
    <row r="3299" spans="1:4" x14ac:dyDescent="0.2">
      <c r="A3299" s="158"/>
      <c r="D3299" s="138"/>
    </row>
    <row r="3300" spans="1:4" x14ac:dyDescent="0.2">
      <c r="A3300" s="158"/>
      <c r="D3300" s="138"/>
    </row>
    <row r="3301" spans="1:4" x14ac:dyDescent="0.2">
      <c r="A3301" s="158"/>
      <c r="D3301" s="138"/>
    </row>
    <row r="3302" spans="1:4" x14ac:dyDescent="0.2">
      <c r="A3302" s="158"/>
      <c r="D3302" s="138"/>
    </row>
    <row r="3303" spans="1:4" x14ac:dyDescent="0.2">
      <c r="A3303" s="158"/>
      <c r="D3303" s="138"/>
    </row>
    <row r="3304" spans="1:4" x14ac:dyDescent="0.2">
      <c r="A3304" s="158"/>
      <c r="D3304" s="138"/>
    </row>
    <row r="3305" spans="1:4" x14ac:dyDescent="0.2">
      <c r="A3305" s="158"/>
      <c r="D3305" s="138"/>
    </row>
    <row r="3306" spans="1:4" x14ac:dyDescent="0.2">
      <c r="A3306" s="158"/>
      <c r="D3306" s="138"/>
    </row>
    <row r="3307" spans="1:4" x14ac:dyDescent="0.2">
      <c r="A3307" s="158"/>
      <c r="D3307" s="138"/>
    </row>
    <row r="3308" spans="1:4" x14ac:dyDescent="0.2">
      <c r="A3308" s="158"/>
      <c r="D3308" s="138"/>
    </row>
    <row r="3309" spans="1:4" x14ac:dyDescent="0.2">
      <c r="A3309" s="158"/>
      <c r="D3309" s="138"/>
    </row>
    <row r="3310" spans="1:4" x14ac:dyDescent="0.2">
      <c r="A3310" s="158"/>
      <c r="D3310" s="138"/>
    </row>
    <row r="3311" spans="1:4" x14ac:dyDescent="0.2">
      <c r="A3311" s="158"/>
      <c r="D3311" s="138"/>
    </row>
    <row r="3312" spans="1:4" x14ac:dyDescent="0.2">
      <c r="A3312" s="158"/>
      <c r="D3312" s="138"/>
    </row>
    <row r="3313" spans="1:4" x14ac:dyDescent="0.2">
      <c r="A3313" s="158"/>
      <c r="D3313" s="138"/>
    </row>
    <row r="3314" spans="1:4" x14ac:dyDescent="0.2">
      <c r="A3314" s="158"/>
      <c r="D3314" s="138"/>
    </row>
    <row r="3315" spans="1:4" x14ac:dyDescent="0.2">
      <c r="A3315" s="158"/>
      <c r="D3315" s="138"/>
    </row>
    <row r="3316" spans="1:4" x14ac:dyDescent="0.2">
      <c r="A3316" s="158"/>
      <c r="D3316" s="138"/>
    </row>
    <row r="3317" spans="1:4" x14ac:dyDescent="0.2">
      <c r="A3317" s="158"/>
      <c r="D3317" s="138"/>
    </row>
    <row r="3318" spans="1:4" x14ac:dyDescent="0.2">
      <c r="A3318" s="158"/>
      <c r="D3318" s="138"/>
    </row>
    <row r="3319" spans="1:4" x14ac:dyDescent="0.2">
      <c r="A3319" s="158"/>
      <c r="D3319" s="138"/>
    </row>
    <row r="3320" spans="1:4" x14ac:dyDescent="0.2">
      <c r="A3320" s="158"/>
      <c r="D3320" s="138"/>
    </row>
    <row r="3321" spans="1:4" x14ac:dyDescent="0.2">
      <c r="A3321" s="158"/>
      <c r="D3321" s="138"/>
    </row>
    <row r="3322" spans="1:4" x14ac:dyDescent="0.2">
      <c r="A3322" s="158"/>
      <c r="D3322" s="138"/>
    </row>
    <row r="3323" spans="1:4" x14ac:dyDescent="0.2">
      <c r="A3323" s="158"/>
      <c r="D3323" s="138"/>
    </row>
    <row r="3324" spans="1:4" x14ac:dyDescent="0.2">
      <c r="A3324" s="158"/>
      <c r="D3324" s="138"/>
    </row>
    <row r="3325" spans="1:4" x14ac:dyDescent="0.2">
      <c r="A3325" s="158"/>
      <c r="D3325" s="138"/>
    </row>
    <row r="3326" spans="1:4" x14ac:dyDescent="0.2">
      <c r="A3326" s="158"/>
      <c r="D3326" s="138"/>
    </row>
    <row r="3327" spans="1:4" x14ac:dyDescent="0.2">
      <c r="A3327" s="158"/>
      <c r="D3327" s="138"/>
    </row>
    <row r="3328" spans="1:4" x14ac:dyDescent="0.2">
      <c r="A3328" s="158"/>
      <c r="D3328" s="138"/>
    </row>
    <row r="3329" spans="1:4" x14ac:dyDescent="0.2">
      <c r="A3329" s="158"/>
      <c r="D3329" s="138"/>
    </row>
    <row r="3330" spans="1:4" x14ac:dyDescent="0.2">
      <c r="A3330" s="158"/>
      <c r="D3330" s="138"/>
    </row>
    <row r="3331" spans="1:4" x14ac:dyDescent="0.2">
      <c r="A3331" s="158"/>
      <c r="D3331" s="138"/>
    </row>
    <row r="3332" spans="1:4" x14ac:dyDescent="0.2">
      <c r="A3332" s="158"/>
      <c r="D3332" s="138"/>
    </row>
    <row r="3333" spans="1:4" x14ac:dyDescent="0.2">
      <c r="A3333" s="158"/>
      <c r="D3333" s="138"/>
    </row>
    <row r="3334" spans="1:4" x14ac:dyDescent="0.2">
      <c r="A3334" s="158"/>
      <c r="D3334" s="138"/>
    </row>
    <row r="3335" spans="1:4" x14ac:dyDescent="0.2">
      <c r="A3335" s="158"/>
      <c r="D3335" s="138"/>
    </row>
    <row r="3336" spans="1:4" x14ac:dyDescent="0.2">
      <c r="A3336" s="158"/>
      <c r="D3336" s="138"/>
    </row>
    <row r="3337" spans="1:4" x14ac:dyDescent="0.2">
      <c r="A3337" s="158"/>
      <c r="D3337" s="138"/>
    </row>
    <row r="3338" spans="1:4" x14ac:dyDescent="0.2">
      <c r="A3338" s="158"/>
      <c r="D3338" s="138"/>
    </row>
    <row r="3339" spans="1:4" x14ac:dyDescent="0.2">
      <c r="A3339" s="158"/>
      <c r="D3339" s="138"/>
    </row>
    <row r="3340" spans="1:4" x14ac:dyDescent="0.2">
      <c r="A3340" s="158"/>
      <c r="D3340" s="138"/>
    </row>
    <row r="3341" spans="1:4" x14ac:dyDescent="0.2">
      <c r="A3341" s="158"/>
      <c r="D3341" s="138"/>
    </row>
    <row r="3342" spans="1:4" x14ac:dyDescent="0.2">
      <c r="A3342" s="158"/>
      <c r="D3342" s="138"/>
    </row>
    <row r="3343" spans="1:4" x14ac:dyDescent="0.2">
      <c r="A3343" s="158"/>
      <c r="D3343" s="138"/>
    </row>
    <row r="3344" spans="1:4" x14ac:dyDescent="0.2">
      <c r="A3344" s="158"/>
      <c r="D3344" s="138"/>
    </row>
    <row r="3345" spans="1:4" x14ac:dyDescent="0.2">
      <c r="A3345" s="158"/>
      <c r="D3345" s="138"/>
    </row>
    <row r="3346" spans="1:4" x14ac:dyDescent="0.2">
      <c r="A3346" s="158"/>
      <c r="D3346" s="138"/>
    </row>
    <row r="3347" spans="1:4" x14ac:dyDescent="0.2">
      <c r="A3347" s="158"/>
      <c r="D3347" s="138"/>
    </row>
    <row r="3348" spans="1:4" x14ac:dyDescent="0.2">
      <c r="A3348" s="158"/>
      <c r="D3348" s="138"/>
    </row>
    <row r="3349" spans="1:4" x14ac:dyDescent="0.2">
      <c r="A3349" s="158"/>
      <c r="D3349" s="138"/>
    </row>
    <row r="3350" spans="1:4" x14ac:dyDescent="0.2">
      <c r="A3350" s="158"/>
      <c r="D3350" s="138"/>
    </row>
    <row r="3351" spans="1:4" x14ac:dyDescent="0.2">
      <c r="A3351" s="158"/>
      <c r="D3351" s="138"/>
    </row>
    <row r="3352" spans="1:4" x14ac:dyDescent="0.2">
      <c r="A3352" s="158"/>
      <c r="D3352" s="138"/>
    </row>
    <row r="3353" spans="1:4" x14ac:dyDescent="0.2">
      <c r="A3353" s="158"/>
      <c r="D3353" s="138"/>
    </row>
    <row r="3354" spans="1:4" x14ac:dyDescent="0.2">
      <c r="A3354" s="158"/>
      <c r="D3354" s="138"/>
    </row>
    <row r="3355" spans="1:4" x14ac:dyDescent="0.2">
      <c r="A3355" s="158"/>
      <c r="D3355" s="138"/>
    </row>
    <row r="3356" spans="1:4" x14ac:dyDescent="0.2">
      <c r="A3356" s="158"/>
      <c r="D3356" s="138"/>
    </row>
    <row r="3357" spans="1:4" x14ac:dyDescent="0.2">
      <c r="A3357" s="158"/>
      <c r="D3357" s="138"/>
    </row>
    <row r="3358" spans="1:4" x14ac:dyDescent="0.2">
      <c r="A3358" s="158"/>
      <c r="D3358" s="138"/>
    </row>
    <row r="3359" spans="1:4" x14ac:dyDescent="0.2">
      <c r="A3359" s="158"/>
      <c r="D3359" s="138"/>
    </row>
    <row r="3360" spans="1:4" x14ac:dyDescent="0.2">
      <c r="A3360" s="158"/>
      <c r="D3360" s="138"/>
    </row>
    <row r="3361" spans="1:4" x14ac:dyDescent="0.2">
      <c r="A3361" s="158"/>
      <c r="D3361" s="138"/>
    </row>
    <row r="3362" spans="1:4" x14ac:dyDescent="0.2">
      <c r="A3362" s="158"/>
      <c r="D3362" s="138"/>
    </row>
    <row r="3363" spans="1:4" x14ac:dyDescent="0.2">
      <c r="A3363" s="158"/>
      <c r="D3363" s="138"/>
    </row>
    <row r="3364" spans="1:4" x14ac:dyDescent="0.2">
      <c r="A3364" s="158"/>
      <c r="D3364" s="138"/>
    </row>
    <row r="3365" spans="1:4" x14ac:dyDescent="0.2">
      <c r="A3365" s="158"/>
      <c r="D3365" s="138"/>
    </row>
    <row r="3366" spans="1:4" x14ac:dyDescent="0.2">
      <c r="A3366" s="158"/>
      <c r="D3366" s="138"/>
    </row>
    <row r="3367" spans="1:4" x14ac:dyDescent="0.2">
      <c r="A3367" s="158"/>
      <c r="D3367" s="138"/>
    </row>
    <row r="3368" spans="1:4" x14ac:dyDescent="0.2">
      <c r="A3368" s="158"/>
      <c r="D3368" s="138"/>
    </row>
    <row r="3369" spans="1:4" x14ac:dyDescent="0.2">
      <c r="A3369" s="158"/>
      <c r="D3369" s="138"/>
    </row>
    <row r="3370" spans="1:4" x14ac:dyDescent="0.2">
      <c r="A3370" s="158"/>
      <c r="D3370" s="138"/>
    </row>
    <row r="3371" spans="1:4" x14ac:dyDescent="0.2">
      <c r="A3371" s="158"/>
      <c r="D3371" s="138"/>
    </row>
    <row r="3372" spans="1:4" x14ac:dyDescent="0.2">
      <c r="A3372" s="158"/>
      <c r="D3372" s="138"/>
    </row>
    <row r="3373" spans="1:4" x14ac:dyDescent="0.2">
      <c r="A3373" s="158"/>
      <c r="D3373" s="138"/>
    </row>
    <row r="3374" spans="1:4" x14ac:dyDescent="0.2">
      <c r="A3374" s="158"/>
      <c r="D3374" s="138"/>
    </row>
    <row r="3375" spans="1:4" x14ac:dyDescent="0.2">
      <c r="A3375" s="158"/>
      <c r="D3375" s="138"/>
    </row>
    <row r="3376" spans="1:4" x14ac:dyDescent="0.2">
      <c r="A3376" s="158"/>
      <c r="D3376" s="138"/>
    </row>
    <row r="3377" spans="1:4" x14ac:dyDescent="0.2">
      <c r="A3377" s="158"/>
      <c r="D3377" s="138"/>
    </row>
    <row r="3378" spans="1:4" x14ac:dyDescent="0.2">
      <c r="A3378" s="158"/>
      <c r="D3378" s="138"/>
    </row>
    <row r="3379" spans="1:4" x14ac:dyDescent="0.2">
      <c r="A3379" s="158"/>
      <c r="D3379" s="138"/>
    </row>
    <row r="3380" spans="1:4" x14ac:dyDescent="0.2">
      <c r="A3380" s="158"/>
      <c r="D3380" s="138"/>
    </row>
    <row r="3381" spans="1:4" x14ac:dyDescent="0.2">
      <c r="A3381" s="158"/>
      <c r="D3381" s="138"/>
    </row>
    <row r="3382" spans="1:4" x14ac:dyDescent="0.2">
      <c r="A3382" s="158"/>
      <c r="D3382" s="138"/>
    </row>
    <row r="3383" spans="1:4" x14ac:dyDescent="0.2">
      <c r="A3383" s="158"/>
      <c r="D3383" s="138"/>
    </row>
    <row r="3384" spans="1:4" x14ac:dyDescent="0.2">
      <c r="A3384" s="158"/>
      <c r="D3384" s="138"/>
    </row>
    <row r="3385" spans="1:4" x14ac:dyDescent="0.2">
      <c r="A3385" s="158"/>
      <c r="D3385" s="138"/>
    </row>
    <row r="3386" spans="1:4" x14ac:dyDescent="0.2">
      <c r="A3386" s="158"/>
      <c r="D3386" s="138"/>
    </row>
    <row r="3387" spans="1:4" x14ac:dyDescent="0.2">
      <c r="A3387" s="158"/>
      <c r="D3387" s="138"/>
    </row>
    <row r="3388" spans="1:4" x14ac:dyDescent="0.2">
      <c r="A3388" s="158"/>
      <c r="D3388" s="138"/>
    </row>
    <row r="3389" spans="1:4" x14ac:dyDescent="0.2">
      <c r="A3389" s="158"/>
      <c r="D3389" s="138"/>
    </row>
    <row r="3390" spans="1:4" x14ac:dyDescent="0.2">
      <c r="A3390" s="158"/>
      <c r="D3390" s="138"/>
    </row>
    <row r="3391" spans="1:4" x14ac:dyDescent="0.2">
      <c r="A3391" s="158"/>
      <c r="D3391" s="138"/>
    </row>
    <row r="3392" spans="1:4" x14ac:dyDescent="0.2">
      <c r="A3392" s="158"/>
      <c r="D3392" s="138"/>
    </row>
    <row r="3393" spans="1:4" x14ac:dyDescent="0.2">
      <c r="A3393" s="158"/>
      <c r="D3393" s="138"/>
    </row>
    <row r="3394" spans="1:4" x14ac:dyDescent="0.2">
      <c r="A3394" s="158"/>
      <c r="D3394" s="138"/>
    </row>
    <row r="3395" spans="1:4" x14ac:dyDescent="0.2">
      <c r="A3395" s="158"/>
      <c r="D3395" s="138"/>
    </row>
    <row r="3396" spans="1:4" x14ac:dyDescent="0.2">
      <c r="A3396" s="158"/>
      <c r="D3396" s="138"/>
    </row>
    <row r="3397" spans="1:4" x14ac:dyDescent="0.2">
      <c r="A3397" s="158"/>
      <c r="D3397" s="138"/>
    </row>
    <row r="3398" spans="1:4" x14ac:dyDescent="0.2">
      <c r="A3398" s="158"/>
      <c r="D3398" s="138"/>
    </row>
    <row r="3399" spans="1:4" x14ac:dyDescent="0.2">
      <c r="A3399" s="158"/>
      <c r="D3399" s="138"/>
    </row>
    <row r="3400" spans="1:4" x14ac:dyDescent="0.2">
      <c r="A3400" s="158"/>
      <c r="D3400" s="138"/>
    </row>
    <row r="3401" spans="1:4" x14ac:dyDescent="0.2">
      <c r="A3401" s="158"/>
      <c r="D3401" s="138"/>
    </row>
    <row r="3402" spans="1:4" x14ac:dyDescent="0.2">
      <c r="A3402" s="158"/>
      <c r="D3402" s="138"/>
    </row>
    <row r="3403" spans="1:4" x14ac:dyDescent="0.2">
      <c r="A3403" s="158"/>
      <c r="D3403" s="138"/>
    </row>
    <row r="3404" spans="1:4" x14ac:dyDescent="0.2">
      <c r="A3404" s="158"/>
      <c r="D3404" s="138"/>
    </row>
    <row r="3405" spans="1:4" x14ac:dyDescent="0.2">
      <c r="A3405" s="158"/>
      <c r="D3405" s="138"/>
    </row>
    <row r="3406" spans="1:4" x14ac:dyDescent="0.2">
      <c r="A3406" s="158"/>
      <c r="D3406" s="138"/>
    </row>
    <row r="3407" spans="1:4" x14ac:dyDescent="0.2">
      <c r="A3407" s="158"/>
      <c r="D3407" s="138"/>
    </row>
    <row r="3408" spans="1:4" x14ac:dyDescent="0.2">
      <c r="A3408" s="158"/>
      <c r="D3408" s="138"/>
    </row>
    <row r="3409" spans="1:4" x14ac:dyDescent="0.2">
      <c r="A3409" s="158"/>
      <c r="D3409" s="138"/>
    </row>
    <row r="3410" spans="1:4" x14ac:dyDescent="0.2">
      <c r="A3410" s="158"/>
      <c r="D3410" s="138"/>
    </row>
    <row r="3411" spans="1:4" x14ac:dyDescent="0.2">
      <c r="A3411" s="158"/>
      <c r="D3411" s="138"/>
    </row>
    <row r="3412" spans="1:4" x14ac:dyDescent="0.2">
      <c r="A3412" s="158"/>
      <c r="D3412" s="138"/>
    </row>
    <row r="3413" spans="1:4" x14ac:dyDescent="0.2">
      <c r="A3413" s="158"/>
      <c r="D3413" s="138"/>
    </row>
    <row r="3414" spans="1:4" x14ac:dyDescent="0.2">
      <c r="A3414" s="158"/>
      <c r="D3414" s="138"/>
    </row>
    <row r="3415" spans="1:4" x14ac:dyDescent="0.2">
      <c r="A3415" s="158"/>
      <c r="D3415" s="138"/>
    </row>
    <row r="3416" spans="1:4" x14ac:dyDescent="0.2">
      <c r="A3416" s="158"/>
      <c r="D3416" s="138"/>
    </row>
    <row r="3417" spans="1:4" x14ac:dyDescent="0.2">
      <c r="A3417" s="158"/>
      <c r="D3417" s="138"/>
    </row>
    <row r="3418" spans="1:4" x14ac:dyDescent="0.2">
      <c r="A3418" s="158"/>
      <c r="D3418" s="138"/>
    </row>
    <row r="3419" spans="1:4" x14ac:dyDescent="0.2">
      <c r="A3419" s="158"/>
      <c r="D3419" s="138"/>
    </row>
    <row r="3420" spans="1:4" x14ac:dyDescent="0.2">
      <c r="A3420" s="158"/>
      <c r="D3420" s="138"/>
    </row>
    <row r="3421" spans="1:4" x14ac:dyDescent="0.2">
      <c r="A3421" s="158"/>
      <c r="D3421" s="138"/>
    </row>
    <row r="3422" spans="1:4" x14ac:dyDescent="0.2">
      <c r="A3422" s="158"/>
      <c r="D3422" s="138"/>
    </row>
    <row r="3423" spans="1:4" x14ac:dyDescent="0.2">
      <c r="A3423" s="158"/>
      <c r="D3423" s="138"/>
    </row>
    <row r="3424" spans="1:4" x14ac:dyDescent="0.2">
      <c r="A3424" s="158"/>
      <c r="D3424" s="138"/>
    </row>
    <row r="3425" spans="1:4" x14ac:dyDescent="0.2">
      <c r="A3425" s="158"/>
      <c r="D3425" s="138"/>
    </row>
    <row r="3426" spans="1:4" x14ac:dyDescent="0.2">
      <c r="A3426" s="158"/>
      <c r="D3426" s="138"/>
    </row>
    <row r="3427" spans="1:4" x14ac:dyDescent="0.2">
      <c r="A3427" s="158"/>
      <c r="D3427" s="138"/>
    </row>
    <row r="3428" spans="1:4" x14ac:dyDescent="0.2">
      <c r="A3428" s="158"/>
      <c r="D3428" s="138"/>
    </row>
    <row r="3429" spans="1:4" x14ac:dyDescent="0.2">
      <c r="A3429" s="158"/>
      <c r="D3429" s="138"/>
    </row>
    <row r="3430" spans="1:4" x14ac:dyDescent="0.2">
      <c r="A3430" s="158"/>
      <c r="D3430" s="138"/>
    </row>
    <row r="3431" spans="1:4" x14ac:dyDescent="0.2">
      <c r="A3431" s="158"/>
      <c r="D3431" s="138"/>
    </row>
    <row r="3432" spans="1:4" x14ac:dyDescent="0.2">
      <c r="A3432" s="158"/>
      <c r="D3432" s="138"/>
    </row>
    <row r="3433" spans="1:4" x14ac:dyDescent="0.2">
      <c r="A3433" s="158"/>
      <c r="D3433" s="138"/>
    </row>
    <row r="3434" spans="1:4" x14ac:dyDescent="0.2">
      <c r="A3434" s="158"/>
      <c r="D3434" s="138"/>
    </row>
    <row r="3435" spans="1:4" x14ac:dyDescent="0.2">
      <c r="A3435" s="158"/>
      <c r="D3435" s="138"/>
    </row>
    <row r="3436" spans="1:4" x14ac:dyDescent="0.2">
      <c r="A3436" s="158"/>
      <c r="D3436" s="138"/>
    </row>
    <row r="3437" spans="1:4" x14ac:dyDescent="0.2">
      <c r="A3437" s="158"/>
      <c r="D3437" s="138"/>
    </row>
    <row r="3438" spans="1:4" x14ac:dyDescent="0.2">
      <c r="A3438" s="158"/>
      <c r="D3438" s="138"/>
    </row>
    <row r="3439" spans="1:4" x14ac:dyDescent="0.2">
      <c r="A3439" s="158"/>
      <c r="D3439" s="138"/>
    </row>
    <row r="3440" spans="1:4" x14ac:dyDescent="0.2">
      <c r="A3440" s="158"/>
      <c r="D3440" s="138"/>
    </row>
    <row r="3441" spans="1:4" x14ac:dyDescent="0.2">
      <c r="A3441" s="158"/>
      <c r="D3441" s="138"/>
    </row>
    <row r="3442" spans="1:4" x14ac:dyDescent="0.2">
      <c r="A3442" s="158"/>
      <c r="D3442" s="138"/>
    </row>
    <row r="3443" spans="1:4" x14ac:dyDescent="0.2">
      <c r="A3443" s="158"/>
      <c r="D3443" s="138"/>
    </row>
    <row r="3444" spans="1:4" x14ac:dyDescent="0.2">
      <c r="A3444" s="158"/>
      <c r="D3444" s="138"/>
    </row>
    <row r="3445" spans="1:4" x14ac:dyDescent="0.2">
      <c r="A3445" s="158"/>
      <c r="D3445" s="138"/>
    </row>
    <row r="3446" spans="1:4" x14ac:dyDescent="0.2">
      <c r="A3446" s="158"/>
      <c r="D3446" s="138"/>
    </row>
    <row r="3447" spans="1:4" x14ac:dyDescent="0.2">
      <c r="A3447" s="158"/>
      <c r="D3447" s="138"/>
    </row>
    <row r="3448" spans="1:4" x14ac:dyDescent="0.2">
      <c r="A3448" s="158"/>
      <c r="D3448" s="138"/>
    </row>
    <row r="3449" spans="1:4" x14ac:dyDescent="0.2">
      <c r="A3449" s="158"/>
      <c r="D3449" s="138"/>
    </row>
    <row r="3450" spans="1:4" x14ac:dyDescent="0.2">
      <c r="A3450" s="158"/>
      <c r="D3450" s="138"/>
    </row>
    <row r="3451" spans="1:4" x14ac:dyDescent="0.2">
      <c r="A3451" s="158"/>
      <c r="D3451" s="138"/>
    </row>
    <row r="3452" spans="1:4" x14ac:dyDescent="0.2">
      <c r="A3452" s="158"/>
      <c r="D3452" s="138"/>
    </row>
    <row r="3453" spans="1:4" x14ac:dyDescent="0.2">
      <c r="A3453" s="158"/>
      <c r="D3453" s="138"/>
    </row>
    <row r="3454" spans="1:4" x14ac:dyDescent="0.2">
      <c r="A3454" s="158"/>
      <c r="D3454" s="138"/>
    </row>
    <row r="3455" spans="1:4" x14ac:dyDescent="0.2">
      <c r="A3455" s="158"/>
      <c r="D3455" s="138"/>
    </row>
    <row r="3456" spans="1:4" x14ac:dyDescent="0.2">
      <c r="A3456" s="158"/>
      <c r="D3456" s="138"/>
    </row>
    <row r="3457" spans="1:4" x14ac:dyDescent="0.2">
      <c r="A3457" s="158"/>
      <c r="D3457" s="138"/>
    </row>
    <row r="3458" spans="1:4" x14ac:dyDescent="0.2">
      <c r="A3458" s="158"/>
      <c r="D3458" s="138"/>
    </row>
    <row r="3459" spans="1:4" x14ac:dyDescent="0.2">
      <c r="A3459" s="158"/>
      <c r="D3459" s="138"/>
    </row>
    <row r="3460" spans="1:4" x14ac:dyDescent="0.2">
      <c r="A3460" s="158"/>
      <c r="D3460" s="138"/>
    </row>
    <row r="3461" spans="1:4" x14ac:dyDescent="0.2">
      <c r="A3461" s="158"/>
      <c r="D3461" s="138"/>
    </row>
    <row r="3462" spans="1:4" x14ac:dyDescent="0.2">
      <c r="A3462" s="158"/>
      <c r="D3462" s="138"/>
    </row>
    <row r="3463" spans="1:4" x14ac:dyDescent="0.2">
      <c r="A3463" s="158"/>
      <c r="D3463" s="138"/>
    </row>
    <row r="3464" spans="1:4" x14ac:dyDescent="0.2">
      <c r="A3464" s="158"/>
      <c r="D3464" s="138"/>
    </row>
    <row r="3465" spans="1:4" x14ac:dyDescent="0.2">
      <c r="A3465" s="158"/>
      <c r="D3465" s="138"/>
    </row>
    <row r="3466" spans="1:4" x14ac:dyDescent="0.2">
      <c r="A3466" s="158"/>
      <c r="D3466" s="138"/>
    </row>
    <row r="3467" spans="1:4" x14ac:dyDescent="0.2">
      <c r="A3467" s="158"/>
      <c r="D3467" s="138"/>
    </row>
    <row r="3468" spans="1:4" x14ac:dyDescent="0.2">
      <c r="A3468" s="158"/>
      <c r="D3468" s="138"/>
    </row>
    <row r="3469" spans="1:4" x14ac:dyDescent="0.2">
      <c r="A3469" s="158"/>
      <c r="D3469" s="138"/>
    </row>
    <row r="3470" spans="1:4" x14ac:dyDescent="0.2">
      <c r="A3470" s="158"/>
      <c r="D3470" s="138"/>
    </row>
    <row r="3471" spans="1:4" x14ac:dyDescent="0.2">
      <c r="A3471" s="158"/>
      <c r="D3471" s="138"/>
    </row>
    <row r="3472" spans="1:4" x14ac:dyDescent="0.2">
      <c r="A3472" s="158"/>
      <c r="D3472" s="138"/>
    </row>
    <row r="3473" spans="1:4" x14ac:dyDescent="0.2">
      <c r="A3473" s="158"/>
      <c r="D3473" s="138"/>
    </row>
    <row r="3474" spans="1:4" x14ac:dyDescent="0.2">
      <c r="A3474" s="158"/>
      <c r="D3474" s="138"/>
    </row>
    <row r="3475" spans="1:4" x14ac:dyDescent="0.2">
      <c r="A3475" s="158"/>
      <c r="D3475" s="138"/>
    </row>
    <row r="3476" spans="1:4" x14ac:dyDescent="0.2">
      <c r="A3476" s="158"/>
      <c r="D3476" s="138"/>
    </row>
    <row r="3477" spans="1:4" x14ac:dyDescent="0.2">
      <c r="A3477" s="158"/>
      <c r="D3477" s="138"/>
    </row>
    <row r="3478" spans="1:4" x14ac:dyDescent="0.2">
      <c r="A3478" s="158"/>
      <c r="D3478" s="138"/>
    </row>
    <row r="3479" spans="1:4" x14ac:dyDescent="0.2">
      <c r="A3479" s="158"/>
      <c r="D3479" s="138"/>
    </row>
    <row r="3480" spans="1:4" x14ac:dyDescent="0.2">
      <c r="A3480" s="158"/>
      <c r="D3480" s="138"/>
    </row>
    <row r="3481" spans="1:4" x14ac:dyDescent="0.2">
      <c r="A3481" s="158"/>
      <c r="D3481" s="138"/>
    </row>
    <row r="3482" spans="1:4" x14ac:dyDescent="0.2">
      <c r="A3482" s="158"/>
      <c r="D3482" s="138"/>
    </row>
    <row r="3483" spans="1:4" x14ac:dyDescent="0.2">
      <c r="A3483" s="158"/>
      <c r="D3483" s="138"/>
    </row>
    <row r="3484" spans="1:4" x14ac:dyDescent="0.2">
      <c r="A3484" s="158"/>
      <c r="D3484" s="138"/>
    </row>
    <row r="3485" spans="1:4" x14ac:dyDescent="0.2">
      <c r="A3485" s="158"/>
      <c r="D3485" s="138"/>
    </row>
    <row r="3486" spans="1:4" x14ac:dyDescent="0.2">
      <c r="A3486" s="158"/>
      <c r="D3486" s="138"/>
    </row>
    <row r="3487" spans="1:4" x14ac:dyDescent="0.2">
      <c r="A3487" s="158"/>
      <c r="D3487" s="138"/>
    </row>
    <row r="3488" spans="1:4" x14ac:dyDescent="0.2">
      <c r="A3488" s="158"/>
      <c r="D3488" s="138"/>
    </row>
    <row r="3489" spans="1:4" x14ac:dyDescent="0.2">
      <c r="A3489" s="158"/>
      <c r="D3489" s="138"/>
    </row>
    <row r="3490" spans="1:4" x14ac:dyDescent="0.2">
      <c r="A3490" s="158"/>
      <c r="D3490" s="138"/>
    </row>
    <row r="3491" spans="1:4" x14ac:dyDescent="0.2">
      <c r="A3491" s="158"/>
      <c r="D3491" s="138"/>
    </row>
    <row r="3492" spans="1:4" x14ac:dyDescent="0.2">
      <c r="A3492" s="158"/>
      <c r="D3492" s="138"/>
    </row>
    <row r="3493" spans="1:4" x14ac:dyDescent="0.2">
      <c r="A3493" s="158"/>
      <c r="D3493" s="138"/>
    </row>
    <row r="3494" spans="1:4" x14ac:dyDescent="0.2">
      <c r="A3494" s="158"/>
      <c r="D3494" s="138"/>
    </row>
    <row r="3495" spans="1:4" x14ac:dyDescent="0.2">
      <c r="A3495" s="158"/>
      <c r="D3495" s="138"/>
    </row>
    <row r="3496" spans="1:4" x14ac:dyDescent="0.2">
      <c r="A3496" s="158"/>
      <c r="D3496" s="138"/>
    </row>
    <row r="3497" spans="1:4" x14ac:dyDescent="0.2">
      <c r="A3497" s="158"/>
      <c r="D3497" s="138"/>
    </row>
    <row r="3498" spans="1:4" x14ac:dyDescent="0.2">
      <c r="A3498" s="158"/>
      <c r="D3498" s="138"/>
    </row>
    <row r="3499" spans="1:4" x14ac:dyDescent="0.2">
      <c r="A3499" s="158"/>
      <c r="D3499" s="138"/>
    </row>
    <row r="3500" spans="1:4" x14ac:dyDescent="0.2">
      <c r="A3500" s="158"/>
      <c r="D3500" s="138"/>
    </row>
    <row r="3501" spans="1:4" x14ac:dyDescent="0.2">
      <c r="A3501" s="158"/>
      <c r="D3501" s="138"/>
    </row>
    <row r="3502" spans="1:4" x14ac:dyDescent="0.2">
      <c r="A3502" s="158"/>
      <c r="D3502" s="138"/>
    </row>
    <row r="3503" spans="1:4" x14ac:dyDescent="0.2">
      <c r="A3503" s="158"/>
      <c r="D3503" s="138"/>
    </row>
    <row r="3504" spans="1:4" x14ac:dyDescent="0.2">
      <c r="A3504" s="158"/>
      <c r="D3504" s="138"/>
    </row>
    <row r="3505" spans="1:4" x14ac:dyDescent="0.2">
      <c r="A3505" s="158"/>
      <c r="D3505" s="138"/>
    </row>
    <row r="3506" spans="1:4" x14ac:dyDescent="0.2">
      <c r="A3506" s="158"/>
      <c r="D3506" s="138"/>
    </row>
    <row r="3507" spans="1:4" x14ac:dyDescent="0.2">
      <c r="A3507" s="158"/>
      <c r="D3507" s="138"/>
    </row>
    <row r="3508" spans="1:4" x14ac:dyDescent="0.2">
      <c r="A3508" s="158"/>
      <c r="D3508" s="138"/>
    </row>
    <row r="3509" spans="1:4" x14ac:dyDescent="0.2">
      <c r="A3509" s="158"/>
      <c r="D3509" s="138"/>
    </row>
    <row r="3510" spans="1:4" x14ac:dyDescent="0.2">
      <c r="A3510" s="158"/>
      <c r="D3510" s="138"/>
    </row>
    <row r="3511" spans="1:4" x14ac:dyDescent="0.2">
      <c r="A3511" s="158"/>
      <c r="D3511" s="138"/>
    </row>
    <row r="3512" spans="1:4" x14ac:dyDescent="0.2">
      <c r="A3512" s="158"/>
      <c r="D3512" s="138"/>
    </row>
    <row r="3513" spans="1:4" x14ac:dyDescent="0.2">
      <c r="A3513" s="158"/>
      <c r="D3513" s="138"/>
    </row>
    <row r="3514" spans="1:4" x14ac:dyDescent="0.2">
      <c r="A3514" s="158"/>
      <c r="D3514" s="138"/>
    </row>
    <row r="3515" spans="1:4" x14ac:dyDescent="0.2">
      <c r="A3515" s="158"/>
      <c r="D3515" s="138"/>
    </row>
    <row r="3516" spans="1:4" x14ac:dyDescent="0.2">
      <c r="A3516" s="158"/>
      <c r="D3516" s="138"/>
    </row>
    <row r="3517" spans="1:4" x14ac:dyDescent="0.2">
      <c r="A3517" s="158"/>
      <c r="D3517" s="138"/>
    </row>
    <row r="3518" spans="1:4" x14ac:dyDescent="0.2">
      <c r="A3518" s="158"/>
      <c r="D3518" s="138"/>
    </row>
    <row r="3519" spans="1:4" x14ac:dyDescent="0.2">
      <c r="A3519" s="158"/>
      <c r="D3519" s="138"/>
    </row>
    <row r="3520" spans="1:4" x14ac:dyDescent="0.2">
      <c r="A3520" s="158"/>
      <c r="D3520" s="138"/>
    </row>
    <row r="3521" spans="1:4" x14ac:dyDescent="0.2">
      <c r="A3521" s="158"/>
      <c r="D3521" s="138"/>
    </row>
    <row r="3522" spans="1:4" x14ac:dyDescent="0.2">
      <c r="A3522" s="158"/>
      <c r="D3522" s="138"/>
    </row>
    <row r="3523" spans="1:4" x14ac:dyDescent="0.2">
      <c r="A3523" s="158"/>
      <c r="D3523" s="138"/>
    </row>
    <row r="3524" spans="1:4" x14ac:dyDescent="0.2">
      <c r="A3524" s="158"/>
      <c r="D3524" s="138"/>
    </row>
    <row r="3525" spans="1:4" x14ac:dyDescent="0.2">
      <c r="A3525" s="158"/>
      <c r="D3525" s="138"/>
    </row>
    <row r="3526" spans="1:4" x14ac:dyDescent="0.2">
      <c r="A3526" s="158"/>
      <c r="D3526" s="138"/>
    </row>
    <row r="3527" spans="1:4" x14ac:dyDescent="0.2">
      <c r="A3527" s="158"/>
      <c r="D3527" s="138"/>
    </row>
    <row r="3528" spans="1:4" x14ac:dyDescent="0.2">
      <c r="A3528" s="158"/>
      <c r="D3528" s="138"/>
    </row>
    <row r="3529" spans="1:4" x14ac:dyDescent="0.2">
      <c r="A3529" s="158"/>
      <c r="D3529" s="138"/>
    </row>
    <row r="3530" spans="1:4" x14ac:dyDescent="0.2">
      <c r="A3530" s="158"/>
      <c r="D3530" s="138"/>
    </row>
    <row r="3531" spans="1:4" x14ac:dyDescent="0.2">
      <c r="A3531" s="158"/>
      <c r="D3531" s="138"/>
    </row>
    <row r="3532" spans="1:4" x14ac:dyDescent="0.2">
      <c r="A3532" s="158"/>
      <c r="D3532" s="138"/>
    </row>
    <row r="3533" spans="1:4" x14ac:dyDescent="0.2">
      <c r="A3533" s="158"/>
      <c r="D3533" s="138"/>
    </row>
    <row r="3534" spans="1:4" x14ac:dyDescent="0.2">
      <c r="A3534" s="158"/>
      <c r="D3534" s="138"/>
    </row>
    <row r="3535" spans="1:4" x14ac:dyDescent="0.2">
      <c r="A3535" s="158"/>
      <c r="D3535" s="138"/>
    </row>
    <row r="3536" spans="1:4" x14ac:dyDescent="0.2">
      <c r="A3536" s="158"/>
      <c r="D3536" s="138"/>
    </row>
    <row r="3537" spans="1:4" x14ac:dyDescent="0.2">
      <c r="A3537" s="158"/>
      <c r="D3537" s="138"/>
    </row>
    <row r="3538" spans="1:4" x14ac:dyDescent="0.2">
      <c r="A3538" s="158"/>
      <c r="D3538" s="138"/>
    </row>
    <row r="3539" spans="1:4" x14ac:dyDescent="0.2">
      <c r="A3539" s="158"/>
      <c r="D3539" s="138"/>
    </row>
    <row r="3540" spans="1:4" x14ac:dyDescent="0.2">
      <c r="A3540" s="158"/>
      <c r="D3540" s="138"/>
    </row>
    <row r="3541" spans="1:4" x14ac:dyDescent="0.2">
      <c r="A3541" s="158"/>
      <c r="D3541" s="138"/>
    </row>
    <row r="3542" spans="1:4" x14ac:dyDescent="0.2">
      <c r="A3542" s="158"/>
      <c r="D3542" s="138"/>
    </row>
    <row r="3543" spans="1:4" x14ac:dyDescent="0.2">
      <c r="A3543" s="158"/>
      <c r="D3543" s="138"/>
    </row>
    <row r="3544" spans="1:4" x14ac:dyDescent="0.2">
      <c r="A3544" s="158"/>
      <c r="D3544" s="138"/>
    </row>
    <row r="3545" spans="1:4" x14ac:dyDescent="0.2">
      <c r="A3545" s="158"/>
      <c r="D3545" s="138"/>
    </row>
    <row r="3546" spans="1:4" x14ac:dyDescent="0.2">
      <c r="A3546" s="158"/>
      <c r="D3546" s="138"/>
    </row>
    <row r="3547" spans="1:4" x14ac:dyDescent="0.2">
      <c r="A3547" s="158"/>
      <c r="D3547" s="138"/>
    </row>
    <row r="3548" spans="1:4" x14ac:dyDescent="0.2">
      <c r="A3548" s="158"/>
      <c r="D3548" s="138"/>
    </row>
    <row r="3549" spans="1:4" x14ac:dyDescent="0.2">
      <c r="A3549" s="158"/>
      <c r="D3549" s="138"/>
    </row>
    <row r="3550" spans="1:4" x14ac:dyDescent="0.2">
      <c r="A3550" s="158"/>
      <c r="D3550" s="138"/>
    </row>
    <row r="3551" spans="1:4" x14ac:dyDescent="0.2">
      <c r="A3551" s="158"/>
      <c r="D3551" s="138"/>
    </row>
    <row r="3552" spans="1:4" x14ac:dyDescent="0.2">
      <c r="A3552" s="158"/>
      <c r="D3552" s="138"/>
    </row>
    <row r="3553" spans="1:4" x14ac:dyDescent="0.2">
      <c r="A3553" s="158"/>
      <c r="D3553" s="138"/>
    </row>
    <row r="3554" spans="1:4" x14ac:dyDescent="0.2">
      <c r="A3554" s="158"/>
      <c r="D3554" s="138"/>
    </row>
    <row r="3555" spans="1:4" x14ac:dyDescent="0.2">
      <c r="A3555" s="158"/>
      <c r="D3555" s="138"/>
    </row>
    <row r="3556" spans="1:4" x14ac:dyDescent="0.2">
      <c r="A3556" s="158"/>
      <c r="D3556" s="138"/>
    </row>
    <row r="3557" spans="1:4" x14ac:dyDescent="0.2">
      <c r="A3557" s="158"/>
      <c r="D3557" s="138"/>
    </row>
    <row r="3558" spans="1:4" x14ac:dyDescent="0.2">
      <c r="A3558" s="158"/>
      <c r="D3558" s="138"/>
    </row>
    <row r="3559" spans="1:4" x14ac:dyDescent="0.2">
      <c r="A3559" s="158"/>
      <c r="D3559" s="138"/>
    </row>
    <row r="3560" spans="1:4" x14ac:dyDescent="0.2">
      <c r="A3560" s="158"/>
      <c r="D3560" s="138"/>
    </row>
    <row r="3561" spans="1:4" x14ac:dyDescent="0.2">
      <c r="A3561" s="158"/>
      <c r="D3561" s="138"/>
    </row>
    <row r="3562" spans="1:4" x14ac:dyDescent="0.2">
      <c r="A3562" s="158"/>
      <c r="D3562" s="138"/>
    </row>
    <row r="3563" spans="1:4" x14ac:dyDescent="0.2">
      <c r="A3563" s="158"/>
      <c r="D3563" s="138"/>
    </row>
    <row r="3564" spans="1:4" x14ac:dyDescent="0.2">
      <c r="A3564" s="158"/>
      <c r="D3564" s="138"/>
    </row>
    <row r="3565" spans="1:4" x14ac:dyDescent="0.2">
      <c r="A3565" s="158"/>
      <c r="D3565" s="138"/>
    </row>
    <row r="3566" spans="1:4" x14ac:dyDescent="0.2">
      <c r="A3566" s="158"/>
      <c r="D3566" s="138"/>
    </row>
    <row r="3567" spans="1:4" x14ac:dyDescent="0.2">
      <c r="A3567" s="158"/>
      <c r="D3567" s="138"/>
    </row>
    <row r="3568" spans="1:4" x14ac:dyDescent="0.2">
      <c r="A3568" s="158"/>
      <c r="D3568" s="138"/>
    </row>
    <row r="3569" spans="1:4" x14ac:dyDescent="0.2">
      <c r="A3569" s="158"/>
      <c r="D3569" s="138"/>
    </row>
    <row r="3570" spans="1:4" x14ac:dyDescent="0.2">
      <c r="A3570" s="158"/>
      <c r="D3570" s="138"/>
    </row>
    <row r="3571" spans="1:4" x14ac:dyDescent="0.2">
      <c r="A3571" s="158"/>
      <c r="D3571" s="138"/>
    </row>
    <row r="3572" spans="1:4" x14ac:dyDescent="0.2">
      <c r="A3572" s="158"/>
      <c r="D3572" s="138"/>
    </row>
    <row r="3573" spans="1:4" x14ac:dyDescent="0.2">
      <c r="A3573" s="158"/>
      <c r="D3573" s="138"/>
    </row>
    <row r="3574" spans="1:4" x14ac:dyDescent="0.2">
      <c r="A3574" s="158"/>
      <c r="D3574" s="138"/>
    </row>
    <row r="3575" spans="1:4" x14ac:dyDescent="0.2">
      <c r="A3575" s="158"/>
      <c r="D3575" s="138"/>
    </row>
    <row r="3576" spans="1:4" x14ac:dyDescent="0.2">
      <c r="A3576" s="158"/>
      <c r="D3576" s="138"/>
    </row>
    <row r="3577" spans="1:4" x14ac:dyDescent="0.2">
      <c r="A3577" s="158"/>
      <c r="D3577" s="138"/>
    </row>
    <row r="3578" spans="1:4" x14ac:dyDescent="0.2">
      <c r="A3578" s="158"/>
      <c r="D3578" s="138"/>
    </row>
    <row r="3579" spans="1:4" x14ac:dyDescent="0.2">
      <c r="A3579" s="158"/>
      <c r="D3579" s="138"/>
    </row>
    <row r="3580" spans="1:4" x14ac:dyDescent="0.2">
      <c r="A3580" s="158"/>
      <c r="D3580" s="138"/>
    </row>
    <row r="3581" spans="1:4" x14ac:dyDescent="0.2">
      <c r="A3581" s="158"/>
      <c r="D3581" s="138"/>
    </row>
    <row r="3582" spans="1:4" x14ac:dyDescent="0.2">
      <c r="A3582" s="158"/>
      <c r="D3582" s="138"/>
    </row>
    <row r="3583" spans="1:4" x14ac:dyDescent="0.2">
      <c r="A3583" s="158"/>
      <c r="D3583" s="138"/>
    </row>
    <row r="3584" spans="1:4" x14ac:dyDescent="0.2">
      <c r="A3584" s="158"/>
      <c r="D3584" s="138"/>
    </row>
    <row r="3585" spans="1:4" x14ac:dyDescent="0.2">
      <c r="A3585" s="158"/>
      <c r="D3585" s="138"/>
    </row>
    <row r="3586" spans="1:4" x14ac:dyDescent="0.2">
      <c r="A3586" s="158"/>
      <c r="D3586" s="138"/>
    </row>
    <row r="3587" spans="1:4" x14ac:dyDescent="0.2">
      <c r="A3587" s="158"/>
      <c r="D3587" s="138"/>
    </row>
    <row r="3588" spans="1:4" x14ac:dyDescent="0.2">
      <c r="A3588" s="158"/>
      <c r="D3588" s="138"/>
    </row>
    <row r="3589" spans="1:4" x14ac:dyDescent="0.2">
      <c r="A3589" s="158"/>
      <c r="D3589" s="138"/>
    </row>
    <row r="3590" spans="1:4" x14ac:dyDescent="0.2">
      <c r="A3590" s="158"/>
      <c r="D3590" s="138"/>
    </row>
    <row r="3591" spans="1:4" x14ac:dyDescent="0.2">
      <c r="A3591" s="158"/>
      <c r="D3591" s="138"/>
    </row>
    <row r="3592" spans="1:4" x14ac:dyDescent="0.2">
      <c r="A3592" s="158"/>
      <c r="D3592" s="138"/>
    </row>
    <row r="3593" spans="1:4" x14ac:dyDescent="0.2">
      <c r="A3593" s="158"/>
      <c r="D3593" s="138"/>
    </row>
    <row r="3594" spans="1:4" x14ac:dyDescent="0.2">
      <c r="A3594" s="158"/>
      <c r="D3594" s="138"/>
    </row>
    <row r="3595" spans="1:4" x14ac:dyDescent="0.2">
      <c r="A3595" s="158"/>
      <c r="D3595" s="138"/>
    </row>
    <row r="3596" spans="1:4" x14ac:dyDescent="0.2">
      <c r="A3596" s="158"/>
      <c r="D3596" s="138"/>
    </row>
    <row r="3597" spans="1:4" x14ac:dyDescent="0.2">
      <c r="A3597" s="158"/>
      <c r="D3597" s="138"/>
    </row>
    <row r="3598" spans="1:4" x14ac:dyDescent="0.2">
      <c r="A3598" s="158"/>
      <c r="D3598" s="138"/>
    </row>
    <row r="3599" spans="1:4" x14ac:dyDescent="0.2">
      <c r="A3599" s="158"/>
      <c r="D3599" s="138"/>
    </row>
    <row r="3600" spans="1:4" x14ac:dyDescent="0.2">
      <c r="A3600" s="158"/>
      <c r="D3600" s="138"/>
    </row>
    <row r="3601" spans="1:4" x14ac:dyDescent="0.2">
      <c r="A3601" s="158"/>
      <c r="D3601" s="138"/>
    </row>
    <row r="3602" spans="1:4" x14ac:dyDescent="0.2">
      <c r="A3602" s="158"/>
      <c r="D3602" s="138"/>
    </row>
    <row r="3603" spans="1:4" x14ac:dyDescent="0.2">
      <c r="A3603" s="158"/>
      <c r="D3603" s="138"/>
    </row>
    <row r="3604" spans="1:4" x14ac:dyDescent="0.2">
      <c r="A3604" s="158"/>
      <c r="D3604" s="138"/>
    </row>
    <row r="3605" spans="1:4" x14ac:dyDescent="0.2">
      <c r="A3605" s="158"/>
      <c r="D3605" s="138"/>
    </row>
    <row r="3606" spans="1:4" x14ac:dyDescent="0.2">
      <c r="A3606" s="158"/>
      <c r="D3606" s="138"/>
    </row>
    <row r="3607" spans="1:4" x14ac:dyDescent="0.2">
      <c r="A3607" s="158"/>
      <c r="D3607" s="138"/>
    </row>
    <row r="3608" spans="1:4" x14ac:dyDescent="0.2">
      <c r="A3608" s="158"/>
      <c r="D3608" s="138"/>
    </row>
    <row r="3609" spans="1:4" x14ac:dyDescent="0.2">
      <c r="A3609" s="158"/>
      <c r="D3609" s="138"/>
    </row>
    <row r="3610" spans="1:4" x14ac:dyDescent="0.2">
      <c r="A3610" s="158"/>
      <c r="D3610" s="138"/>
    </row>
    <row r="3611" spans="1:4" x14ac:dyDescent="0.2">
      <c r="A3611" s="158"/>
      <c r="D3611" s="138"/>
    </row>
    <row r="3612" spans="1:4" x14ac:dyDescent="0.2">
      <c r="A3612" s="158"/>
      <c r="D3612" s="138"/>
    </row>
    <row r="3613" spans="1:4" x14ac:dyDescent="0.2">
      <c r="A3613" s="158"/>
      <c r="D3613" s="138"/>
    </row>
    <row r="3614" spans="1:4" x14ac:dyDescent="0.2">
      <c r="A3614" s="158"/>
      <c r="D3614" s="138"/>
    </row>
    <row r="3615" spans="1:4" x14ac:dyDescent="0.2">
      <c r="A3615" s="158"/>
      <c r="D3615" s="138"/>
    </row>
    <row r="3616" spans="1:4" x14ac:dyDescent="0.2">
      <c r="A3616" s="158"/>
      <c r="D3616" s="138"/>
    </row>
    <row r="3617" spans="1:4" x14ac:dyDescent="0.2">
      <c r="A3617" s="158"/>
      <c r="D3617" s="138"/>
    </row>
    <row r="3618" spans="1:4" x14ac:dyDescent="0.2">
      <c r="A3618" s="158"/>
      <c r="D3618" s="138"/>
    </row>
    <row r="3619" spans="1:4" x14ac:dyDescent="0.2">
      <c r="A3619" s="158"/>
      <c r="D3619" s="138"/>
    </row>
    <row r="3620" spans="1:4" x14ac:dyDescent="0.2">
      <c r="A3620" s="158"/>
      <c r="D3620" s="138"/>
    </row>
    <row r="3621" spans="1:4" x14ac:dyDescent="0.2">
      <c r="A3621" s="158"/>
      <c r="D3621" s="138"/>
    </row>
    <row r="3622" spans="1:4" x14ac:dyDescent="0.2">
      <c r="A3622" s="158"/>
      <c r="D3622" s="138"/>
    </row>
    <row r="3623" spans="1:4" x14ac:dyDescent="0.2">
      <c r="A3623" s="158"/>
      <c r="D3623" s="138"/>
    </row>
    <row r="3624" spans="1:4" x14ac:dyDescent="0.2">
      <c r="A3624" s="158"/>
      <c r="D3624" s="138"/>
    </row>
    <row r="3625" spans="1:4" x14ac:dyDescent="0.2">
      <c r="A3625" s="158"/>
      <c r="D3625" s="138"/>
    </row>
    <row r="3626" spans="1:4" x14ac:dyDescent="0.2">
      <c r="A3626" s="158"/>
      <c r="D3626" s="138"/>
    </row>
    <row r="3627" spans="1:4" x14ac:dyDescent="0.2">
      <c r="A3627" s="158"/>
      <c r="D3627" s="138"/>
    </row>
    <row r="3628" spans="1:4" x14ac:dyDescent="0.2">
      <c r="A3628" s="158"/>
      <c r="D3628" s="138"/>
    </row>
    <row r="3629" spans="1:4" x14ac:dyDescent="0.2">
      <c r="A3629" s="158"/>
      <c r="D3629" s="138"/>
    </row>
    <row r="3630" spans="1:4" x14ac:dyDescent="0.2">
      <c r="A3630" s="158"/>
      <c r="D3630" s="138"/>
    </row>
    <row r="3631" spans="1:4" x14ac:dyDescent="0.2">
      <c r="A3631" s="158"/>
      <c r="D3631" s="138"/>
    </row>
    <row r="3632" spans="1:4" x14ac:dyDescent="0.2">
      <c r="A3632" s="158"/>
      <c r="D3632" s="138"/>
    </row>
    <row r="3633" spans="1:4" x14ac:dyDescent="0.2">
      <c r="A3633" s="158"/>
      <c r="D3633" s="138"/>
    </row>
    <row r="3634" spans="1:4" x14ac:dyDescent="0.2">
      <c r="A3634" s="158"/>
      <c r="D3634" s="138"/>
    </row>
    <row r="3635" spans="1:4" x14ac:dyDescent="0.2">
      <c r="A3635" s="158"/>
      <c r="D3635" s="138"/>
    </row>
    <row r="3636" spans="1:4" x14ac:dyDescent="0.2">
      <c r="A3636" s="158"/>
      <c r="D3636" s="138"/>
    </row>
    <row r="3637" spans="1:4" x14ac:dyDescent="0.2">
      <c r="A3637" s="158"/>
      <c r="D3637" s="138"/>
    </row>
    <row r="3638" spans="1:4" x14ac:dyDescent="0.2">
      <c r="A3638" s="158"/>
      <c r="D3638" s="138"/>
    </row>
    <row r="3639" spans="1:4" x14ac:dyDescent="0.2">
      <c r="A3639" s="158"/>
      <c r="D3639" s="138"/>
    </row>
    <row r="3640" spans="1:4" x14ac:dyDescent="0.2">
      <c r="A3640" s="158"/>
      <c r="D3640" s="138"/>
    </row>
    <row r="3641" spans="1:4" x14ac:dyDescent="0.2">
      <c r="A3641" s="158"/>
      <c r="D3641" s="138"/>
    </row>
    <row r="3642" spans="1:4" x14ac:dyDescent="0.2">
      <c r="A3642" s="158"/>
      <c r="D3642" s="138"/>
    </row>
    <row r="3643" spans="1:4" x14ac:dyDescent="0.2">
      <c r="A3643" s="158"/>
      <c r="D3643" s="138"/>
    </row>
    <row r="3644" spans="1:4" x14ac:dyDescent="0.2">
      <c r="A3644" s="158"/>
      <c r="D3644" s="138"/>
    </row>
    <row r="3645" spans="1:4" x14ac:dyDescent="0.2">
      <c r="A3645" s="158"/>
      <c r="D3645" s="138"/>
    </row>
    <row r="3646" spans="1:4" x14ac:dyDescent="0.2">
      <c r="A3646" s="158"/>
      <c r="D3646" s="138"/>
    </row>
    <row r="3647" spans="1:4" x14ac:dyDescent="0.2">
      <c r="A3647" s="158"/>
      <c r="D3647" s="138"/>
    </row>
    <row r="3648" spans="1:4" x14ac:dyDescent="0.2">
      <c r="A3648" s="158"/>
      <c r="D3648" s="138"/>
    </row>
    <row r="3649" spans="1:4" x14ac:dyDescent="0.2">
      <c r="A3649" s="158"/>
      <c r="D3649" s="138"/>
    </row>
    <row r="3650" spans="1:4" x14ac:dyDescent="0.2">
      <c r="A3650" s="158"/>
      <c r="D3650" s="138"/>
    </row>
    <row r="3651" spans="1:4" x14ac:dyDescent="0.2">
      <c r="A3651" s="158"/>
      <c r="D3651" s="138"/>
    </row>
    <row r="3652" spans="1:4" x14ac:dyDescent="0.2">
      <c r="A3652" s="158"/>
      <c r="D3652" s="138"/>
    </row>
    <row r="3653" spans="1:4" x14ac:dyDescent="0.2">
      <c r="A3653" s="158"/>
      <c r="D3653" s="138"/>
    </row>
    <row r="3654" spans="1:4" x14ac:dyDescent="0.2">
      <c r="A3654" s="158"/>
      <c r="D3654" s="138"/>
    </row>
    <row r="3655" spans="1:4" x14ac:dyDescent="0.2">
      <c r="A3655" s="158"/>
      <c r="D3655" s="138"/>
    </row>
    <row r="3656" spans="1:4" x14ac:dyDescent="0.2">
      <c r="A3656" s="158"/>
      <c r="D3656" s="138"/>
    </row>
    <row r="3657" spans="1:4" x14ac:dyDescent="0.2">
      <c r="A3657" s="158"/>
      <c r="D3657" s="138"/>
    </row>
    <row r="3658" spans="1:4" x14ac:dyDescent="0.2">
      <c r="A3658" s="158"/>
      <c r="D3658" s="138"/>
    </row>
    <row r="3659" spans="1:4" x14ac:dyDescent="0.2">
      <c r="A3659" s="158"/>
      <c r="D3659" s="138"/>
    </row>
    <row r="3660" spans="1:4" x14ac:dyDescent="0.2">
      <c r="A3660" s="158"/>
      <c r="D3660" s="138"/>
    </row>
    <row r="3661" spans="1:4" x14ac:dyDescent="0.2">
      <c r="A3661" s="158"/>
      <c r="D3661" s="138"/>
    </row>
    <row r="3662" spans="1:4" x14ac:dyDescent="0.2">
      <c r="A3662" s="158"/>
      <c r="D3662" s="138"/>
    </row>
    <row r="3663" spans="1:4" x14ac:dyDescent="0.2">
      <c r="A3663" s="158"/>
      <c r="D3663" s="138"/>
    </row>
    <row r="3664" spans="1:4" x14ac:dyDescent="0.2">
      <c r="A3664" s="158"/>
      <c r="D3664" s="138"/>
    </row>
    <row r="3665" spans="1:4" x14ac:dyDescent="0.2">
      <c r="A3665" s="158"/>
      <c r="D3665" s="138"/>
    </row>
    <row r="3666" spans="1:4" x14ac:dyDescent="0.2">
      <c r="A3666" s="158"/>
      <c r="D3666" s="138"/>
    </row>
    <row r="3667" spans="1:4" x14ac:dyDescent="0.2">
      <c r="A3667" s="158"/>
      <c r="D3667" s="138"/>
    </row>
    <row r="3668" spans="1:4" x14ac:dyDescent="0.2">
      <c r="A3668" s="158"/>
      <c r="D3668" s="138"/>
    </row>
    <row r="3669" spans="1:4" x14ac:dyDescent="0.2">
      <c r="A3669" s="158"/>
      <c r="D3669" s="138"/>
    </row>
    <row r="3670" spans="1:4" x14ac:dyDescent="0.2">
      <c r="A3670" s="158"/>
      <c r="D3670" s="138"/>
    </row>
    <row r="3671" spans="1:4" x14ac:dyDescent="0.2">
      <c r="A3671" s="158"/>
      <c r="D3671" s="138"/>
    </row>
    <row r="3672" spans="1:4" x14ac:dyDescent="0.2">
      <c r="A3672" s="158"/>
      <c r="D3672" s="138"/>
    </row>
    <row r="3673" spans="1:4" x14ac:dyDescent="0.2">
      <c r="A3673" s="158"/>
      <c r="D3673" s="138"/>
    </row>
    <row r="3674" spans="1:4" x14ac:dyDescent="0.2">
      <c r="A3674" s="158"/>
      <c r="D3674" s="138"/>
    </row>
    <row r="3675" spans="1:4" x14ac:dyDescent="0.2">
      <c r="A3675" s="158"/>
      <c r="D3675" s="138"/>
    </row>
    <row r="3676" spans="1:4" x14ac:dyDescent="0.2">
      <c r="A3676" s="158"/>
      <c r="D3676" s="138"/>
    </row>
    <row r="3677" spans="1:4" x14ac:dyDescent="0.2">
      <c r="A3677" s="158"/>
      <c r="D3677" s="138"/>
    </row>
    <row r="3678" spans="1:4" x14ac:dyDescent="0.2">
      <c r="A3678" s="158"/>
      <c r="D3678" s="138"/>
    </row>
    <row r="3679" spans="1:4" x14ac:dyDescent="0.2">
      <c r="A3679" s="158"/>
      <c r="D3679" s="138"/>
    </row>
    <row r="3680" spans="1:4" x14ac:dyDescent="0.2">
      <c r="A3680" s="158"/>
      <c r="D3680" s="138"/>
    </row>
    <row r="3681" spans="1:4" x14ac:dyDescent="0.2">
      <c r="A3681" s="158"/>
      <c r="D3681" s="138"/>
    </row>
    <row r="3682" spans="1:4" x14ac:dyDescent="0.2">
      <c r="A3682" s="158"/>
      <c r="D3682" s="138"/>
    </row>
    <row r="3683" spans="1:4" x14ac:dyDescent="0.2">
      <c r="A3683" s="158"/>
      <c r="D3683" s="138"/>
    </row>
    <row r="3684" spans="1:4" x14ac:dyDescent="0.2">
      <c r="A3684" s="158"/>
      <c r="D3684" s="138"/>
    </row>
    <row r="3685" spans="1:4" x14ac:dyDescent="0.2">
      <c r="A3685" s="158"/>
      <c r="D3685" s="138"/>
    </row>
    <row r="3686" spans="1:4" x14ac:dyDescent="0.2">
      <c r="A3686" s="158"/>
      <c r="D3686" s="138"/>
    </row>
    <row r="3687" spans="1:4" x14ac:dyDescent="0.2">
      <c r="A3687" s="158"/>
      <c r="D3687" s="138"/>
    </row>
    <row r="3688" spans="1:4" x14ac:dyDescent="0.2">
      <c r="A3688" s="158"/>
      <c r="D3688" s="138"/>
    </row>
    <row r="3689" spans="1:4" x14ac:dyDescent="0.2">
      <c r="A3689" s="158"/>
      <c r="D3689" s="138"/>
    </row>
    <row r="3690" spans="1:4" x14ac:dyDescent="0.2">
      <c r="A3690" s="158"/>
      <c r="D3690" s="138"/>
    </row>
    <row r="3691" spans="1:4" x14ac:dyDescent="0.2">
      <c r="A3691" s="158"/>
      <c r="D3691" s="138"/>
    </row>
    <row r="3692" spans="1:4" x14ac:dyDescent="0.2">
      <c r="A3692" s="158"/>
      <c r="D3692" s="138"/>
    </row>
    <row r="3693" spans="1:4" x14ac:dyDescent="0.2">
      <c r="A3693" s="158"/>
      <c r="D3693" s="138"/>
    </row>
    <row r="3694" spans="1:4" x14ac:dyDescent="0.2">
      <c r="A3694" s="158"/>
      <c r="D3694" s="138"/>
    </row>
    <row r="3695" spans="1:4" x14ac:dyDescent="0.2">
      <c r="A3695" s="158"/>
      <c r="D3695" s="138"/>
    </row>
    <row r="3696" spans="1:4" x14ac:dyDescent="0.2">
      <c r="A3696" s="158"/>
      <c r="D3696" s="138"/>
    </row>
    <row r="3697" spans="1:4" x14ac:dyDescent="0.2">
      <c r="A3697" s="158"/>
      <c r="D3697" s="138"/>
    </row>
    <row r="3698" spans="1:4" x14ac:dyDescent="0.2">
      <c r="A3698" s="158"/>
      <c r="D3698" s="138"/>
    </row>
    <row r="3699" spans="1:4" x14ac:dyDescent="0.2">
      <c r="A3699" s="158"/>
      <c r="D3699" s="138"/>
    </row>
    <row r="3700" spans="1:4" x14ac:dyDescent="0.2">
      <c r="A3700" s="158"/>
      <c r="D3700" s="138"/>
    </row>
    <row r="3701" spans="1:4" x14ac:dyDescent="0.2">
      <c r="A3701" s="158"/>
      <c r="D3701" s="138"/>
    </row>
    <row r="3702" spans="1:4" x14ac:dyDescent="0.2">
      <c r="A3702" s="158"/>
      <c r="D3702" s="138"/>
    </row>
    <row r="3703" spans="1:4" x14ac:dyDescent="0.2">
      <c r="A3703" s="158"/>
      <c r="D3703" s="138"/>
    </row>
    <row r="3704" spans="1:4" x14ac:dyDescent="0.2">
      <c r="A3704" s="158"/>
      <c r="D3704" s="138"/>
    </row>
    <row r="3705" spans="1:4" x14ac:dyDescent="0.2">
      <c r="A3705" s="158"/>
      <c r="D3705" s="138"/>
    </row>
    <row r="3706" spans="1:4" x14ac:dyDescent="0.2">
      <c r="A3706" s="158"/>
      <c r="D3706" s="138"/>
    </row>
    <row r="3707" spans="1:4" x14ac:dyDescent="0.2">
      <c r="A3707" s="158"/>
      <c r="D3707" s="138"/>
    </row>
    <row r="3708" spans="1:4" x14ac:dyDescent="0.2">
      <c r="A3708" s="158"/>
      <c r="D3708" s="138"/>
    </row>
    <row r="3709" spans="1:4" x14ac:dyDescent="0.2">
      <c r="A3709" s="158"/>
      <c r="D3709" s="138"/>
    </row>
    <row r="3710" spans="1:4" x14ac:dyDescent="0.2">
      <c r="A3710" s="158"/>
      <c r="D3710" s="138"/>
    </row>
    <row r="3711" spans="1:4" x14ac:dyDescent="0.2">
      <c r="A3711" s="158"/>
      <c r="D3711" s="138"/>
    </row>
    <row r="3712" spans="1:4" x14ac:dyDescent="0.2">
      <c r="A3712" s="158"/>
      <c r="D3712" s="138"/>
    </row>
    <row r="3713" spans="1:4" x14ac:dyDescent="0.2">
      <c r="A3713" s="158"/>
      <c r="D3713" s="138"/>
    </row>
    <row r="3714" spans="1:4" x14ac:dyDescent="0.2">
      <c r="A3714" s="158"/>
      <c r="D3714" s="138"/>
    </row>
    <row r="3715" spans="1:4" x14ac:dyDescent="0.2">
      <c r="A3715" s="158"/>
      <c r="D3715" s="138"/>
    </row>
    <row r="3716" spans="1:4" x14ac:dyDescent="0.2">
      <c r="A3716" s="158"/>
      <c r="D3716" s="138"/>
    </row>
    <row r="3717" spans="1:4" x14ac:dyDescent="0.2">
      <c r="A3717" s="158"/>
      <c r="D3717" s="138"/>
    </row>
    <row r="3718" spans="1:4" x14ac:dyDescent="0.2">
      <c r="A3718" s="158"/>
      <c r="D3718" s="138"/>
    </row>
    <row r="3719" spans="1:4" x14ac:dyDescent="0.2">
      <c r="A3719" s="158"/>
      <c r="D3719" s="138"/>
    </row>
    <row r="3720" spans="1:4" x14ac:dyDescent="0.2">
      <c r="A3720" s="158"/>
      <c r="D3720" s="138"/>
    </row>
    <row r="3721" spans="1:4" x14ac:dyDescent="0.2">
      <c r="A3721" s="158"/>
      <c r="D3721" s="138"/>
    </row>
    <row r="3722" spans="1:4" x14ac:dyDescent="0.2">
      <c r="A3722" s="158"/>
      <c r="D3722" s="138"/>
    </row>
    <row r="3723" spans="1:4" x14ac:dyDescent="0.2">
      <c r="A3723" s="158"/>
      <c r="D3723" s="138"/>
    </row>
    <row r="3724" spans="1:4" x14ac:dyDescent="0.2">
      <c r="A3724" s="158"/>
      <c r="D3724" s="138"/>
    </row>
    <row r="3725" spans="1:4" x14ac:dyDescent="0.2">
      <c r="A3725" s="158"/>
      <c r="D3725" s="138"/>
    </row>
    <row r="3726" spans="1:4" x14ac:dyDescent="0.2">
      <c r="A3726" s="158"/>
      <c r="D3726" s="138"/>
    </row>
    <row r="3727" spans="1:4" x14ac:dyDescent="0.2">
      <c r="A3727" s="158"/>
      <c r="D3727" s="138"/>
    </row>
    <row r="3728" spans="1:4" x14ac:dyDescent="0.2">
      <c r="A3728" s="158"/>
      <c r="D3728" s="138"/>
    </row>
    <row r="3729" spans="1:4" x14ac:dyDescent="0.2">
      <c r="A3729" s="158"/>
      <c r="D3729" s="138"/>
    </row>
    <row r="3730" spans="1:4" x14ac:dyDescent="0.2">
      <c r="A3730" s="158"/>
      <c r="D3730" s="138"/>
    </row>
    <row r="3731" spans="1:4" x14ac:dyDescent="0.2">
      <c r="A3731" s="158"/>
      <c r="D3731" s="138"/>
    </row>
    <row r="3732" spans="1:4" x14ac:dyDescent="0.2">
      <c r="A3732" s="158"/>
      <c r="D3732" s="138"/>
    </row>
    <row r="3733" spans="1:4" x14ac:dyDescent="0.2">
      <c r="A3733" s="158"/>
      <c r="D3733" s="138"/>
    </row>
    <row r="3734" spans="1:4" x14ac:dyDescent="0.2">
      <c r="A3734" s="158"/>
      <c r="D3734" s="138"/>
    </row>
    <row r="3735" spans="1:4" x14ac:dyDescent="0.2">
      <c r="A3735" s="158"/>
      <c r="D3735" s="138"/>
    </row>
    <row r="3736" spans="1:4" x14ac:dyDescent="0.2">
      <c r="A3736" s="158"/>
      <c r="D3736" s="138"/>
    </row>
    <row r="3737" spans="1:4" x14ac:dyDescent="0.2">
      <c r="A3737" s="158"/>
      <c r="D3737" s="138"/>
    </row>
    <row r="3738" spans="1:4" x14ac:dyDescent="0.2">
      <c r="A3738" s="158"/>
      <c r="D3738" s="138"/>
    </row>
    <row r="3739" spans="1:4" x14ac:dyDescent="0.2">
      <c r="A3739" s="158"/>
      <c r="D3739" s="138"/>
    </row>
    <row r="3740" spans="1:4" x14ac:dyDescent="0.2">
      <c r="A3740" s="158"/>
      <c r="D3740" s="138"/>
    </row>
    <row r="3741" spans="1:4" x14ac:dyDescent="0.2">
      <c r="A3741" s="158"/>
      <c r="D3741" s="138"/>
    </row>
    <row r="3742" spans="1:4" x14ac:dyDescent="0.2">
      <c r="A3742" s="158"/>
      <c r="D3742" s="138"/>
    </row>
    <row r="3743" spans="1:4" x14ac:dyDescent="0.2">
      <c r="A3743" s="158"/>
      <c r="D3743" s="138"/>
    </row>
    <row r="3744" spans="1:4" x14ac:dyDescent="0.2">
      <c r="A3744" s="158"/>
      <c r="D3744" s="138"/>
    </row>
    <row r="3745" spans="1:4" x14ac:dyDescent="0.2">
      <c r="A3745" s="158"/>
      <c r="D3745" s="138"/>
    </row>
    <row r="3746" spans="1:4" x14ac:dyDescent="0.2">
      <c r="A3746" s="158"/>
      <c r="D3746" s="138"/>
    </row>
    <row r="3747" spans="1:4" x14ac:dyDescent="0.2">
      <c r="A3747" s="158"/>
      <c r="D3747" s="138"/>
    </row>
    <row r="3748" spans="1:4" x14ac:dyDescent="0.2">
      <c r="A3748" s="158"/>
      <c r="D3748" s="138"/>
    </row>
    <row r="3749" spans="1:4" x14ac:dyDescent="0.2">
      <c r="A3749" s="158"/>
      <c r="D3749" s="138"/>
    </row>
    <row r="3750" spans="1:4" x14ac:dyDescent="0.2">
      <c r="A3750" s="158"/>
      <c r="D3750" s="138"/>
    </row>
    <row r="3751" spans="1:4" x14ac:dyDescent="0.2">
      <c r="A3751" s="158"/>
      <c r="D3751" s="138"/>
    </row>
    <row r="3752" spans="1:4" x14ac:dyDescent="0.2">
      <c r="A3752" s="158"/>
      <c r="D3752" s="138"/>
    </row>
    <row r="3753" spans="1:4" x14ac:dyDescent="0.2">
      <c r="A3753" s="158"/>
      <c r="D3753" s="138"/>
    </row>
    <row r="3754" spans="1:4" x14ac:dyDescent="0.2">
      <c r="A3754" s="158"/>
      <c r="D3754" s="138"/>
    </row>
    <row r="3755" spans="1:4" x14ac:dyDescent="0.2">
      <c r="A3755" s="158"/>
      <c r="D3755" s="138"/>
    </row>
    <row r="3756" spans="1:4" x14ac:dyDescent="0.2">
      <c r="A3756" s="158"/>
      <c r="D3756" s="138"/>
    </row>
    <row r="3757" spans="1:4" x14ac:dyDescent="0.2">
      <c r="A3757" s="158"/>
      <c r="D3757" s="138"/>
    </row>
    <row r="3758" spans="1:4" x14ac:dyDescent="0.2">
      <c r="A3758" s="158"/>
      <c r="D3758" s="138"/>
    </row>
    <row r="3759" spans="1:4" x14ac:dyDescent="0.2">
      <c r="A3759" s="158"/>
      <c r="D3759" s="138"/>
    </row>
    <row r="3760" spans="1:4" x14ac:dyDescent="0.2">
      <c r="A3760" s="158"/>
      <c r="D3760" s="138"/>
    </row>
    <row r="3761" spans="1:4" x14ac:dyDescent="0.2">
      <c r="A3761" s="158"/>
      <c r="D3761" s="138"/>
    </row>
    <row r="3762" spans="1:4" x14ac:dyDescent="0.2">
      <c r="A3762" s="158"/>
      <c r="D3762" s="138"/>
    </row>
    <row r="3763" spans="1:4" x14ac:dyDescent="0.2">
      <c r="A3763" s="158"/>
      <c r="D3763" s="138"/>
    </row>
    <row r="3764" spans="1:4" x14ac:dyDescent="0.2">
      <c r="A3764" s="158"/>
      <c r="D3764" s="138"/>
    </row>
    <row r="3765" spans="1:4" x14ac:dyDescent="0.2">
      <c r="A3765" s="158"/>
      <c r="D3765" s="138"/>
    </row>
    <row r="3766" spans="1:4" x14ac:dyDescent="0.2">
      <c r="A3766" s="158"/>
      <c r="D3766" s="138"/>
    </row>
    <row r="3767" spans="1:4" x14ac:dyDescent="0.2">
      <c r="A3767" s="158"/>
      <c r="D3767" s="138"/>
    </row>
    <row r="3768" spans="1:4" x14ac:dyDescent="0.2">
      <c r="A3768" s="158"/>
      <c r="D3768" s="138"/>
    </row>
    <row r="3769" spans="1:4" x14ac:dyDescent="0.2">
      <c r="A3769" s="158"/>
      <c r="D3769" s="138"/>
    </row>
    <row r="3770" spans="1:4" x14ac:dyDescent="0.2">
      <c r="A3770" s="158"/>
      <c r="D3770" s="138"/>
    </row>
    <row r="3771" spans="1:4" x14ac:dyDescent="0.2">
      <c r="A3771" s="158"/>
      <c r="D3771" s="138"/>
    </row>
    <row r="3772" spans="1:4" x14ac:dyDescent="0.2">
      <c r="A3772" s="158"/>
      <c r="D3772" s="138"/>
    </row>
    <row r="3773" spans="1:4" x14ac:dyDescent="0.2">
      <c r="A3773" s="158"/>
      <c r="D3773" s="138"/>
    </row>
    <row r="3774" spans="1:4" x14ac:dyDescent="0.2">
      <c r="A3774" s="158"/>
      <c r="D3774" s="138"/>
    </row>
    <row r="3775" spans="1:4" x14ac:dyDescent="0.2">
      <c r="A3775" s="158"/>
      <c r="D3775" s="138"/>
    </row>
    <row r="3776" spans="1:4" x14ac:dyDescent="0.2">
      <c r="A3776" s="158"/>
      <c r="D3776" s="138"/>
    </row>
    <row r="3777" spans="1:4" x14ac:dyDescent="0.2">
      <c r="A3777" s="158"/>
      <c r="D3777" s="138"/>
    </row>
    <row r="3778" spans="1:4" x14ac:dyDescent="0.2">
      <c r="A3778" s="158"/>
      <c r="D3778" s="138"/>
    </row>
    <row r="3779" spans="1:4" x14ac:dyDescent="0.2">
      <c r="A3779" s="158"/>
      <c r="D3779" s="138"/>
    </row>
    <row r="3780" spans="1:4" x14ac:dyDescent="0.2">
      <c r="A3780" s="158"/>
      <c r="D3780" s="138"/>
    </row>
    <row r="3781" spans="1:4" x14ac:dyDescent="0.2">
      <c r="A3781" s="158"/>
      <c r="D3781" s="138"/>
    </row>
    <row r="3782" spans="1:4" x14ac:dyDescent="0.2">
      <c r="A3782" s="158"/>
      <c r="D3782" s="138"/>
    </row>
    <row r="3783" spans="1:4" x14ac:dyDescent="0.2">
      <c r="A3783" s="158"/>
      <c r="D3783" s="138"/>
    </row>
    <row r="3784" spans="1:4" x14ac:dyDescent="0.2">
      <c r="A3784" s="158"/>
      <c r="D3784" s="138"/>
    </row>
    <row r="3785" spans="1:4" x14ac:dyDescent="0.2">
      <c r="A3785" s="158"/>
      <c r="D3785" s="138"/>
    </row>
    <row r="3786" spans="1:4" x14ac:dyDescent="0.2">
      <c r="A3786" s="158"/>
      <c r="D3786" s="138"/>
    </row>
    <row r="3787" spans="1:4" x14ac:dyDescent="0.2">
      <c r="A3787" s="158"/>
      <c r="D3787" s="138"/>
    </row>
    <row r="3788" spans="1:4" x14ac:dyDescent="0.2">
      <c r="A3788" s="158"/>
      <c r="D3788" s="138"/>
    </row>
    <row r="3789" spans="1:4" x14ac:dyDescent="0.2">
      <c r="A3789" s="158"/>
      <c r="D3789" s="138"/>
    </row>
    <row r="3790" spans="1:4" x14ac:dyDescent="0.2">
      <c r="A3790" s="158"/>
      <c r="D3790" s="138"/>
    </row>
    <row r="3791" spans="1:4" x14ac:dyDescent="0.2">
      <c r="A3791" s="158"/>
      <c r="D3791" s="138"/>
    </row>
    <row r="3792" spans="1:4" x14ac:dyDescent="0.2">
      <c r="A3792" s="158"/>
      <c r="D3792" s="138"/>
    </row>
    <row r="3793" spans="1:4" x14ac:dyDescent="0.2">
      <c r="A3793" s="158"/>
      <c r="D3793" s="138"/>
    </row>
    <row r="3794" spans="1:4" x14ac:dyDescent="0.2">
      <c r="A3794" s="158"/>
      <c r="D3794" s="138"/>
    </row>
    <row r="3795" spans="1:4" x14ac:dyDescent="0.2">
      <c r="A3795" s="158"/>
      <c r="D3795" s="138"/>
    </row>
    <row r="3796" spans="1:4" x14ac:dyDescent="0.2">
      <c r="A3796" s="158"/>
      <c r="D3796" s="138"/>
    </row>
    <row r="3797" spans="1:4" x14ac:dyDescent="0.2">
      <c r="A3797" s="158"/>
      <c r="D3797" s="138"/>
    </row>
    <row r="3798" spans="1:4" x14ac:dyDescent="0.2">
      <c r="A3798" s="158"/>
      <c r="D3798" s="138"/>
    </row>
    <row r="3799" spans="1:4" x14ac:dyDescent="0.2">
      <c r="A3799" s="158"/>
      <c r="D3799" s="138"/>
    </row>
    <row r="3800" spans="1:4" x14ac:dyDescent="0.2">
      <c r="A3800" s="158"/>
      <c r="D3800" s="138"/>
    </row>
    <row r="3801" spans="1:4" x14ac:dyDescent="0.2">
      <c r="A3801" s="158"/>
      <c r="D3801" s="138"/>
    </row>
    <row r="3802" spans="1:4" x14ac:dyDescent="0.2">
      <c r="A3802" s="158"/>
      <c r="D3802" s="138"/>
    </row>
    <row r="3803" spans="1:4" x14ac:dyDescent="0.2">
      <c r="A3803" s="158"/>
      <c r="D3803" s="138"/>
    </row>
    <row r="3804" spans="1:4" x14ac:dyDescent="0.2">
      <c r="A3804" s="158"/>
      <c r="D3804" s="138"/>
    </row>
    <row r="3805" spans="1:4" x14ac:dyDescent="0.2">
      <c r="A3805" s="158"/>
      <c r="D3805" s="138"/>
    </row>
    <row r="3806" spans="1:4" x14ac:dyDescent="0.2">
      <c r="A3806" s="158"/>
      <c r="D3806" s="138"/>
    </row>
    <row r="3807" spans="1:4" x14ac:dyDescent="0.2">
      <c r="A3807" s="158"/>
      <c r="D3807" s="138"/>
    </row>
    <row r="3808" spans="1:4" x14ac:dyDescent="0.2">
      <c r="A3808" s="158"/>
      <c r="D3808" s="138"/>
    </row>
    <row r="3809" spans="1:4" x14ac:dyDescent="0.2">
      <c r="A3809" s="158"/>
      <c r="D3809" s="138"/>
    </row>
    <row r="3810" spans="1:4" x14ac:dyDescent="0.2">
      <c r="A3810" s="158"/>
      <c r="D3810" s="138"/>
    </row>
    <row r="3811" spans="1:4" x14ac:dyDescent="0.2">
      <c r="A3811" s="158"/>
      <c r="D3811" s="138"/>
    </row>
    <row r="3812" spans="1:4" x14ac:dyDescent="0.2">
      <c r="A3812" s="158"/>
      <c r="D3812" s="138"/>
    </row>
    <row r="3813" spans="1:4" x14ac:dyDescent="0.2">
      <c r="A3813" s="158"/>
      <c r="D3813" s="138"/>
    </row>
    <row r="3814" spans="1:4" x14ac:dyDescent="0.2">
      <c r="A3814" s="158"/>
      <c r="D3814" s="138"/>
    </row>
    <row r="3815" spans="1:4" x14ac:dyDescent="0.2">
      <c r="A3815" s="158"/>
      <c r="D3815" s="138"/>
    </row>
    <row r="3816" spans="1:4" x14ac:dyDescent="0.2">
      <c r="A3816" s="158"/>
      <c r="D3816" s="138"/>
    </row>
    <row r="3817" spans="1:4" x14ac:dyDescent="0.2">
      <c r="A3817" s="158"/>
      <c r="D3817" s="138"/>
    </row>
    <row r="3818" spans="1:4" x14ac:dyDescent="0.2">
      <c r="A3818" s="158"/>
      <c r="D3818" s="138"/>
    </row>
    <row r="3819" spans="1:4" x14ac:dyDescent="0.2">
      <c r="A3819" s="158"/>
      <c r="D3819" s="138"/>
    </row>
    <row r="3820" spans="1:4" x14ac:dyDescent="0.2">
      <c r="A3820" s="158"/>
      <c r="D3820" s="138"/>
    </row>
    <row r="3821" spans="1:4" x14ac:dyDescent="0.2">
      <c r="A3821" s="158"/>
      <c r="D3821" s="138"/>
    </row>
    <row r="3822" spans="1:4" x14ac:dyDescent="0.2">
      <c r="A3822" s="158"/>
      <c r="D3822" s="138"/>
    </row>
    <row r="3823" spans="1:4" x14ac:dyDescent="0.2">
      <c r="A3823" s="158"/>
      <c r="D3823" s="138"/>
    </row>
    <row r="3824" spans="1:4" x14ac:dyDescent="0.2">
      <c r="A3824" s="158"/>
      <c r="D3824" s="138"/>
    </row>
    <row r="3825" spans="1:4" x14ac:dyDescent="0.2">
      <c r="A3825" s="158"/>
      <c r="D3825" s="138"/>
    </row>
    <row r="3826" spans="1:4" x14ac:dyDescent="0.2">
      <c r="A3826" s="158"/>
      <c r="D3826" s="138"/>
    </row>
    <row r="3827" spans="1:4" x14ac:dyDescent="0.2">
      <c r="A3827" s="158"/>
      <c r="D3827" s="138"/>
    </row>
    <row r="3828" spans="1:4" x14ac:dyDescent="0.2">
      <c r="A3828" s="158"/>
      <c r="D3828" s="138"/>
    </row>
    <row r="3829" spans="1:4" x14ac:dyDescent="0.2">
      <c r="A3829" s="158"/>
      <c r="D3829" s="138"/>
    </row>
    <row r="3830" spans="1:4" x14ac:dyDescent="0.2">
      <c r="A3830" s="158"/>
      <c r="D3830" s="138"/>
    </row>
    <row r="3831" spans="1:4" x14ac:dyDescent="0.2">
      <c r="A3831" s="158"/>
      <c r="D3831" s="138"/>
    </row>
    <row r="3832" spans="1:4" x14ac:dyDescent="0.2">
      <c r="A3832" s="158"/>
      <c r="D3832" s="138"/>
    </row>
    <row r="3833" spans="1:4" x14ac:dyDescent="0.2">
      <c r="A3833" s="158"/>
      <c r="D3833" s="138"/>
    </row>
    <row r="3834" spans="1:4" x14ac:dyDescent="0.2">
      <c r="A3834" s="158"/>
      <c r="D3834" s="138"/>
    </row>
    <row r="3835" spans="1:4" x14ac:dyDescent="0.2">
      <c r="A3835" s="158"/>
      <c r="D3835" s="138"/>
    </row>
    <row r="3836" spans="1:4" x14ac:dyDescent="0.2">
      <c r="A3836" s="158"/>
      <c r="D3836" s="138"/>
    </row>
    <row r="3837" spans="1:4" x14ac:dyDescent="0.2">
      <c r="A3837" s="158"/>
      <c r="D3837" s="138"/>
    </row>
    <row r="3838" spans="1:4" x14ac:dyDescent="0.2">
      <c r="A3838" s="158"/>
      <c r="D3838" s="138"/>
    </row>
    <row r="3839" spans="1:4" x14ac:dyDescent="0.2">
      <c r="A3839" s="158"/>
      <c r="D3839" s="138"/>
    </row>
    <row r="3840" spans="1:4" x14ac:dyDescent="0.2">
      <c r="A3840" s="158"/>
      <c r="D3840" s="138"/>
    </row>
    <row r="3841" spans="1:4" x14ac:dyDescent="0.2">
      <c r="A3841" s="158"/>
      <c r="D3841" s="138"/>
    </row>
    <row r="3842" spans="1:4" x14ac:dyDescent="0.2">
      <c r="A3842" s="158"/>
      <c r="D3842" s="138"/>
    </row>
    <row r="3843" spans="1:4" x14ac:dyDescent="0.2">
      <c r="A3843" s="158"/>
      <c r="D3843" s="138"/>
    </row>
    <row r="3844" spans="1:4" x14ac:dyDescent="0.2">
      <c r="A3844" s="158"/>
      <c r="D3844" s="138"/>
    </row>
    <row r="3845" spans="1:4" x14ac:dyDescent="0.2">
      <c r="A3845" s="158"/>
      <c r="D3845" s="138"/>
    </row>
    <row r="3846" spans="1:4" x14ac:dyDescent="0.2">
      <c r="A3846" s="158"/>
      <c r="D3846" s="138"/>
    </row>
    <row r="3847" spans="1:4" x14ac:dyDescent="0.2">
      <c r="A3847" s="158"/>
      <c r="D3847" s="138"/>
    </row>
    <row r="3848" spans="1:4" x14ac:dyDescent="0.2">
      <c r="A3848" s="158"/>
      <c r="D3848" s="138"/>
    </row>
    <row r="3849" spans="1:4" x14ac:dyDescent="0.2">
      <c r="A3849" s="158"/>
      <c r="D3849" s="138"/>
    </row>
    <row r="3850" spans="1:4" x14ac:dyDescent="0.2">
      <c r="A3850" s="158"/>
      <c r="D3850" s="138"/>
    </row>
    <row r="3851" spans="1:4" x14ac:dyDescent="0.2">
      <c r="A3851" s="158"/>
      <c r="D3851" s="138"/>
    </row>
    <row r="3852" spans="1:4" x14ac:dyDescent="0.2">
      <c r="A3852" s="158"/>
      <c r="D3852" s="138"/>
    </row>
    <row r="3853" spans="1:4" x14ac:dyDescent="0.2">
      <c r="A3853" s="158"/>
      <c r="D3853" s="138"/>
    </row>
    <row r="3854" spans="1:4" x14ac:dyDescent="0.2">
      <c r="A3854" s="158"/>
      <c r="D3854" s="138"/>
    </row>
    <row r="3855" spans="1:4" x14ac:dyDescent="0.2">
      <c r="A3855" s="158"/>
      <c r="D3855" s="138"/>
    </row>
    <row r="3856" spans="1:4" x14ac:dyDescent="0.2">
      <c r="A3856" s="158"/>
      <c r="D3856" s="138"/>
    </row>
    <row r="3857" spans="1:4" x14ac:dyDescent="0.2">
      <c r="A3857" s="158"/>
      <c r="D3857" s="138"/>
    </row>
    <row r="3858" spans="1:4" x14ac:dyDescent="0.2">
      <c r="A3858" s="158"/>
      <c r="D3858" s="138"/>
    </row>
    <row r="3859" spans="1:4" x14ac:dyDescent="0.2">
      <c r="A3859" s="158"/>
      <c r="D3859" s="138"/>
    </row>
    <row r="3860" spans="1:4" x14ac:dyDescent="0.2">
      <c r="A3860" s="158"/>
      <c r="D3860" s="138"/>
    </row>
    <row r="3861" spans="1:4" x14ac:dyDescent="0.2">
      <c r="A3861" s="158"/>
      <c r="D3861" s="138"/>
    </row>
    <row r="3862" spans="1:4" x14ac:dyDescent="0.2">
      <c r="A3862" s="158"/>
      <c r="D3862" s="138"/>
    </row>
    <row r="3863" spans="1:4" x14ac:dyDescent="0.2">
      <c r="A3863" s="158"/>
      <c r="D3863" s="138"/>
    </row>
    <row r="3864" spans="1:4" x14ac:dyDescent="0.2">
      <c r="A3864" s="158"/>
      <c r="D3864" s="138"/>
    </row>
    <row r="3865" spans="1:4" x14ac:dyDescent="0.2">
      <c r="A3865" s="158"/>
      <c r="D3865" s="138"/>
    </row>
    <row r="3866" spans="1:4" x14ac:dyDescent="0.2">
      <c r="A3866" s="158"/>
      <c r="D3866" s="138"/>
    </row>
    <row r="3867" spans="1:4" x14ac:dyDescent="0.2">
      <c r="A3867" s="158"/>
      <c r="D3867" s="138"/>
    </row>
    <row r="3868" spans="1:4" x14ac:dyDescent="0.2">
      <c r="A3868" s="158"/>
      <c r="D3868" s="138"/>
    </row>
    <row r="3869" spans="1:4" x14ac:dyDescent="0.2">
      <c r="A3869" s="158"/>
      <c r="D3869" s="138"/>
    </row>
    <row r="3870" spans="1:4" x14ac:dyDescent="0.2">
      <c r="A3870" s="158"/>
      <c r="D3870" s="138"/>
    </row>
    <row r="3871" spans="1:4" x14ac:dyDescent="0.2">
      <c r="A3871" s="158"/>
      <c r="D3871" s="138"/>
    </row>
    <row r="3872" spans="1:4" x14ac:dyDescent="0.2">
      <c r="A3872" s="158"/>
      <c r="D3872" s="138"/>
    </row>
    <row r="3873" spans="1:4" x14ac:dyDescent="0.2">
      <c r="A3873" s="158"/>
      <c r="D3873" s="138"/>
    </row>
    <row r="3874" spans="1:4" x14ac:dyDescent="0.2">
      <c r="A3874" s="158"/>
      <c r="D3874" s="138"/>
    </row>
    <row r="3875" spans="1:4" x14ac:dyDescent="0.2">
      <c r="A3875" s="158"/>
      <c r="D3875" s="138"/>
    </row>
    <row r="3876" spans="1:4" x14ac:dyDescent="0.2">
      <c r="A3876" s="158"/>
      <c r="D3876" s="138"/>
    </row>
    <row r="3877" spans="1:4" x14ac:dyDescent="0.2">
      <c r="A3877" s="158"/>
      <c r="D3877" s="138"/>
    </row>
    <row r="3878" spans="1:4" x14ac:dyDescent="0.2">
      <c r="A3878" s="158"/>
      <c r="D3878" s="138"/>
    </row>
    <row r="3879" spans="1:4" x14ac:dyDescent="0.2">
      <c r="A3879" s="158"/>
      <c r="D3879" s="138"/>
    </row>
    <row r="3880" spans="1:4" x14ac:dyDescent="0.2">
      <c r="A3880" s="158"/>
      <c r="D3880" s="138"/>
    </row>
    <row r="3881" spans="1:4" x14ac:dyDescent="0.2">
      <c r="A3881" s="158"/>
      <c r="D3881" s="138"/>
    </row>
    <row r="3882" spans="1:4" x14ac:dyDescent="0.2">
      <c r="A3882" s="158"/>
      <c r="D3882" s="138"/>
    </row>
    <row r="3883" spans="1:4" x14ac:dyDescent="0.2">
      <c r="A3883" s="158"/>
      <c r="D3883" s="138"/>
    </row>
    <row r="3884" spans="1:4" x14ac:dyDescent="0.2">
      <c r="A3884" s="158"/>
      <c r="D3884" s="138"/>
    </row>
    <row r="3885" spans="1:4" x14ac:dyDescent="0.2">
      <c r="A3885" s="158"/>
      <c r="D3885" s="138"/>
    </row>
    <row r="3886" spans="1:4" x14ac:dyDescent="0.2">
      <c r="A3886" s="158"/>
      <c r="D3886" s="138"/>
    </row>
    <row r="3887" spans="1:4" x14ac:dyDescent="0.2">
      <c r="A3887" s="158"/>
      <c r="D3887" s="138"/>
    </row>
    <row r="3888" spans="1:4" x14ac:dyDescent="0.2">
      <c r="A3888" s="158"/>
      <c r="D3888" s="138"/>
    </row>
    <row r="3889" spans="1:4" x14ac:dyDescent="0.2">
      <c r="A3889" s="158"/>
      <c r="D3889" s="138"/>
    </row>
    <row r="3890" spans="1:4" x14ac:dyDescent="0.2">
      <c r="A3890" s="158"/>
      <c r="D3890" s="138"/>
    </row>
    <row r="3891" spans="1:4" x14ac:dyDescent="0.2">
      <c r="A3891" s="158"/>
      <c r="D3891" s="138"/>
    </row>
    <row r="3892" spans="1:4" x14ac:dyDescent="0.2">
      <c r="A3892" s="158"/>
      <c r="D3892" s="138"/>
    </row>
    <row r="3893" spans="1:4" x14ac:dyDescent="0.2">
      <c r="A3893" s="158"/>
      <c r="D3893" s="138"/>
    </row>
    <row r="3894" spans="1:4" x14ac:dyDescent="0.2">
      <c r="A3894" s="158"/>
      <c r="D3894" s="138"/>
    </row>
    <row r="3895" spans="1:4" x14ac:dyDescent="0.2">
      <c r="A3895" s="158"/>
      <c r="D3895" s="138"/>
    </row>
    <row r="3896" spans="1:4" x14ac:dyDescent="0.2">
      <c r="A3896" s="158"/>
      <c r="D3896" s="138"/>
    </row>
    <row r="3897" spans="1:4" x14ac:dyDescent="0.2">
      <c r="A3897" s="158"/>
      <c r="D3897" s="138"/>
    </row>
    <row r="3898" spans="1:4" x14ac:dyDescent="0.2">
      <c r="A3898" s="158"/>
      <c r="D3898" s="138"/>
    </row>
    <row r="3899" spans="1:4" x14ac:dyDescent="0.2">
      <c r="A3899" s="158"/>
      <c r="D3899" s="138"/>
    </row>
    <row r="3900" spans="1:4" x14ac:dyDescent="0.2">
      <c r="A3900" s="158"/>
      <c r="D3900" s="138"/>
    </row>
    <row r="3901" spans="1:4" x14ac:dyDescent="0.2">
      <c r="A3901" s="158"/>
      <c r="D3901" s="138"/>
    </row>
    <row r="3902" spans="1:4" x14ac:dyDescent="0.2">
      <c r="A3902" s="158"/>
      <c r="D3902" s="138"/>
    </row>
    <row r="3903" spans="1:4" x14ac:dyDescent="0.2">
      <c r="A3903" s="158"/>
      <c r="D3903" s="138"/>
    </row>
    <row r="3904" spans="1:4" x14ac:dyDescent="0.2">
      <c r="A3904" s="158"/>
      <c r="D3904" s="138"/>
    </row>
    <row r="3905" spans="1:4" x14ac:dyDescent="0.2">
      <c r="A3905" s="158"/>
      <c r="D3905" s="138"/>
    </row>
    <row r="3906" spans="1:4" x14ac:dyDescent="0.2">
      <c r="A3906" s="158"/>
      <c r="D3906" s="138"/>
    </row>
    <row r="3907" spans="1:4" x14ac:dyDescent="0.2">
      <c r="A3907" s="158"/>
      <c r="D3907" s="138"/>
    </row>
    <row r="3908" spans="1:4" x14ac:dyDescent="0.2">
      <c r="A3908" s="158"/>
      <c r="D3908" s="138"/>
    </row>
    <row r="3909" spans="1:4" x14ac:dyDescent="0.2">
      <c r="A3909" s="158"/>
      <c r="D3909" s="138"/>
    </row>
    <row r="3910" spans="1:4" x14ac:dyDescent="0.2">
      <c r="A3910" s="158"/>
      <c r="D3910" s="138"/>
    </row>
    <row r="3911" spans="1:4" x14ac:dyDescent="0.2">
      <c r="A3911" s="158"/>
      <c r="D3911" s="138"/>
    </row>
    <row r="3912" spans="1:4" x14ac:dyDescent="0.2">
      <c r="A3912" s="158"/>
      <c r="D3912" s="138"/>
    </row>
    <row r="3913" spans="1:4" x14ac:dyDescent="0.2">
      <c r="A3913" s="158"/>
      <c r="D3913" s="138"/>
    </row>
    <row r="3914" spans="1:4" x14ac:dyDescent="0.2">
      <c r="A3914" s="158"/>
      <c r="D3914" s="138"/>
    </row>
    <row r="3915" spans="1:4" x14ac:dyDescent="0.2">
      <c r="A3915" s="158"/>
      <c r="D3915" s="138"/>
    </row>
    <row r="3916" spans="1:4" x14ac:dyDescent="0.2">
      <c r="A3916" s="158"/>
      <c r="D3916" s="138"/>
    </row>
    <row r="3917" spans="1:4" x14ac:dyDescent="0.2">
      <c r="A3917" s="158"/>
      <c r="D3917" s="138"/>
    </row>
    <row r="3918" spans="1:4" x14ac:dyDescent="0.2">
      <c r="A3918" s="158"/>
      <c r="D3918" s="138"/>
    </row>
    <row r="3919" spans="1:4" x14ac:dyDescent="0.2">
      <c r="A3919" s="158"/>
      <c r="D3919" s="138"/>
    </row>
    <row r="3920" spans="1:4" x14ac:dyDescent="0.2">
      <c r="A3920" s="158"/>
      <c r="D3920" s="138"/>
    </row>
    <row r="3921" spans="1:4" x14ac:dyDescent="0.2">
      <c r="A3921" s="158"/>
      <c r="D3921" s="138"/>
    </row>
    <row r="3922" spans="1:4" x14ac:dyDescent="0.2">
      <c r="A3922" s="158"/>
      <c r="D3922" s="138"/>
    </row>
    <row r="3923" spans="1:4" x14ac:dyDescent="0.2">
      <c r="A3923" s="158"/>
      <c r="D3923" s="138"/>
    </row>
    <row r="3924" spans="1:4" x14ac:dyDescent="0.2">
      <c r="A3924" s="158"/>
      <c r="D3924" s="138"/>
    </row>
    <row r="3925" spans="1:4" x14ac:dyDescent="0.2">
      <c r="A3925" s="158"/>
      <c r="D3925" s="138"/>
    </row>
    <row r="3926" spans="1:4" x14ac:dyDescent="0.2">
      <c r="A3926" s="158"/>
      <c r="D3926" s="138"/>
    </row>
    <row r="3927" spans="1:4" x14ac:dyDescent="0.2">
      <c r="A3927" s="158"/>
      <c r="D3927" s="138"/>
    </row>
    <row r="3928" spans="1:4" x14ac:dyDescent="0.2">
      <c r="A3928" s="158"/>
      <c r="D3928" s="138"/>
    </row>
    <row r="3929" spans="1:4" x14ac:dyDescent="0.2">
      <c r="A3929" s="158"/>
      <c r="D3929" s="138"/>
    </row>
    <row r="3930" spans="1:4" x14ac:dyDescent="0.2">
      <c r="A3930" s="158"/>
      <c r="D3930" s="138"/>
    </row>
    <row r="3931" spans="1:4" x14ac:dyDescent="0.2">
      <c r="A3931" s="158"/>
      <c r="D3931" s="138"/>
    </row>
    <row r="3932" spans="1:4" x14ac:dyDescent="0.2">
      <c r="A3932" s="158"/>
      <c r="D3932" s="138"/>
    </row>
    <row r="3933" spans="1:4" x14ac:dyDescent="0.2">
      <c r="A3933" s="158"/>
      <c r="D3933" s="138"/>
    </row>
    <row r="3934" spans="1:4" x14ac:dyDescent="0.2">
      <c r="A3934" s="158"/>
      <c r="D3934" s="138"/>
    </row>
    <row r="3935" spans="1:4" x14ac:dyDescent="0.2">
      <c r="A3935" s="158"/>
      <c r="D3935" s="138"/>
    </row>
    <row r="3936" spans="1:4" x14ac:dyDescent="0.2">
      <c r="A3936" s="158"/>
      <c r="D3936" s="138"/>
    </row>
    <row r="3937" spans="1:4" x14ac:dyDescent="0.2">
      <c r="A3937" s="158"/>
      <c r="D3937" s="138"/>
    </row>
    <row r="3938" spans="1:4" x14ac:dyDescent="0.2">
      <c r="A3938" s="158"/>
      <c r="D3938" s="138"/>
    </row>
    <row r="3939" spans="1:4" x14ac:dyDescent="0.2">
      <c r="A3939" s="158"/>
      <c r="D3939" s="138"/>
    </row>
    <row r="3940" spans="1:4" x14ac:dyDescent="0.2">
      <c r="A3940" s="158"/>
      <c r="D3940" s="138"/>
    </row>
    <row r="3941" spans="1:4" x14ac:dyDescent="0.2">
      <c r="A3941" s="158"/>
      <c r="D3941" s="138"/>
    </row>
    <row r="3942" spans="1:4" x14ac:dyDescent="0.2">
      <c r="A3942" s="158"/>
      <c r="D3942" s="138"/>
    </row>
    <row r="3943" spans="1:4" x14ac:dyDescent="0.2">
      <c r="A3943" s="158"/>
      <c r="D3943" s="138"/>
    </row>
    <row r="3944" spans="1:4" x14ac:dyDescent="0.2">
      <c r="A3944" s="158"/>
      <c r="D3944" s="138"/>
    </row>
    <row r="3945" spans="1:4" x14ac:dyDescent="0.2">
      <c r="A3945" s="158"/>
      <c r="D3945" s="138"/>
    </row>
    <row r="3946" spans="1:4" x14ac:dyDescent="0.2">
      <c r="A3946" s="158"/>
      <c r="D3946" s="138"/>
    </row>
    <row r="3947" spans="1:4" x14ac:dyDescent="0.2">
      <c r="A3947" s="158"/>
      <c r="D3947" s="138"/>
    </row>
    <row r="3948" spans="1:4" x14ac:dyDescent="0.2">
      <c r="A3948" s="158"/>
      <c r="D3948" s="138"/>
    </row>
    <row r="3949" spans="1:4" x14ac:dyDescent="0.2">
      <c r="A3949" s="158"/>
      <c r="D3949" s="138"/>
    </row>
    <row r="3950" spans="1:4" x14ac:dyDescent="0.2">
      <c r="A3950" s="158"/>
      <c r="D3950" s="138"/>
    </row>
    <row r="3951" spans="1:4" x14ac:dyDescent="0.2">
      <c r="A3951" s="158"/>
      <c r="D3951" s="138"/>
    </row>
    <row r="3952" spans="1:4" x14ac:dyDescent="0.2">
      <c r="A3952" s="158"/>
      <c r="D3952" s="138"/>
    </row>
    <row r="3953" spans="1:4" x14ac:dyDescent="0.2">
      <c r="A3953" s="158"/>
      <c r="D3953" s="138"/>
    </row>
    <row r="3954" spans="1:4" x14ac:dyDescent="0.2">
      <c r="A3954" s="158"/>
      <c r="D3954" s="138"/>
    </row>
    <row r="3955" spans="1:4" x14ac:dyDescent="0.2">
      <c r="A3955" s="158"/>
      <c r="D3955" s="138"/>
    </row>
    <row r="3956" spans="1:4" x14ac:dyDescent="0.2">
      <c r="A3956" s="158"/>
      <c r="D3956" s="138"/>
    </row>
    <row r="3957" spans="1:4" x14ac:dyDescent="0.2">
      <c r="A3957" s="158"/>
      <c r="D3957" s="138"/>
    </row>
    <row r="3958" spans="1:4" x14ac:dyDescent="0.2">
      <c r="A3958" s="158"/>
      <c r="D3958" s="138"/>
    </row>
    <row r="3959" spans="1:4" x14ac:dyDescent="0.2">
      <c r="A3959" s="158"/>
      <c r="D3959" s="138"/>
    </row>
    <row r="3960" spans="1:4" x14ac:dyDescent="0.2">
      <c r="A3960" s="158"/>
      <c r="D3960" s="138"/>
    </row>
    <row r="3961" spans="1:4" x14ac:dyDescent="0.2">
      <c r="A3961" s="158"/>
      <c r="D3961" s="138"/>
    </row>
    <row r="3962" spans="1:4" x14ac:dyDescent="0.2">
      <c r="A3962" s="158"/>
      <c r="D3962" s="138"/>
    </row>
    <row r="3963" spans="1:4" x14ac:dyDescent="0.2">
      <c r="A3963" s="158"/>
      <c r="D3963" s="138"/>
    </row>
    <row r="3964" spans="1:4" x14ac:dyDescent="0.2">
      <c r="A3964" s="158"/>
      <c r="D3964" s="138"/>
    </row>
    <row r="3965" spans="1:4" x14ac:dyDescent="0.2">
      <c r="A3965" s="158"/>
      <c r="D3965" s="138"/>
    </row>
    <row r="3966" spans="1:4" x14ac:dyDescent="0.2">
      <c r="A3966" s="158"/>
      <c r="D3966" s="138"/>
    </row>
    <row r="3967" spans="1:4" x14ac:dyDescent="0.2">
      <c r="A3967" s="158"/>
      <c r="D3967" s="138"/>
    </row>
    <row r="3968" spans="1:4" x14ac:dyDescent="0.2">
      <c r="A3968" s="158"/>
      <c r="D3968" s="138"/>
    </row>
    <row r="3969" spans="1:4" x14ac:dyDescent="0.2">
      <c r="A3969" s="158"/>
      <c r="D3969" s="138"/>
    </row>
    <row r="3970" spans="1:4" x14ac:dyDescent="0.2">
      <c r="A3970" s="158"/>
      <c r="D3970" s="138"/>
    </row>
    <row r="3971" spans="1:4" x14ac:dyDescent="0.2">
      <c r="A3971" s="158"/>
      <c r="D3971" s="138"/>
    </row>
    <row r="3972" spans="1:4" x14ac:dyDescent="0.2">
      <c r="A3972" s="158"/>
      <c r="D3972" s="138"/>
    </row>
    <row r="3973" spans="1:4" x14ac:dyDescent="0.2">
      <c r="A3973" s="158"/>
      <c r="D3973" s="138"/>
    </row>
    <row r="3974" spans="1:4" x14ac:dyDescent="0.2">
      <c r="A3974" s="158"/>
      <c r="D3974" s="138"/>
    </row>
    <row r="3975" spans="1:4" x14ac:dyDescent="0.2">
      <c r="A3975" s="158"/>
      <c r="D3975" s="138"/>
    </row>
    <row r="3976" spans="1:4" x14ac:dyDescent="0.2">
      <c r="A3976" s="158"/>
      <c r="D3976" s="138"/>
    </row>
    <row r="3977" spans="1:4" x14ac:dyDescent="0.2">
      <c r="A3977" s="158"/>
      <c r="D3977" s="138"/>
    </row>
    <row r="3978" spans="1:4" x14ac:dyDescent="0.2">
      <c r="A3978" s="158"/>
      <c r="D3978" s="138"/>
    </row>
    <row r="3979" spans="1:4" x14ac:dyDescent="0.2">
      <c r="A3979" s="158"/>
      <c r="D3979" s="138"/>
    </row>
    <row r="3980" spans="1:4" x14ac:dyDescent="0.2">
      <c r="A3980" s="158"/>
      <c r="D3980" s="138"/>
    </row>
    <row r="3981" spans="1:4" x14ac:dyDescent="0.2">
      <c r="A3981" s="158"/>
      <c r="D3981" s="138"/>
    </row>
    <row r="3982" spans="1:4" x14ac:dyDescent="0.2">
      <c r="A3982" s="158"/>
      <c r="D3982" s="138"/>
    </row>
    <row r="3983" spans="1:4" x14ac:dyDescent="0.2">
      <c r="A3983" s="158"/>
      <c r="D3983" s="138"/>
    </row>
    <row r="3984" spans="1:4" x14ac:dyDescent="0.2">
      <c r="A3984" s="158"/>
      <c r="D3984" s="138"/>
    </row>
    <row r="3985" spans="1:4" x14ac:dyDescent="0.2">
      <c r="A3985" s="158"/>
      <c r="D3985" s="138"/>
    </row>
    <row r="3986" spans="1:4" x14ac:dyDescent="0.2">
      <c r="A3986" s="158"/>
      <c r="D3986" s="138"/>
    </row>
    <row r="3987" spans="1:4" x14ac:dyDescent="0.2">
      <c r="A3987" s="158"/>
      <c r="D3987" s="138"/>
    </row>
    <row r="3988" spans="1:4" x14ac:dyDescent="0.2">
      <c r="A3988" s="158"/>
      <c r="D3988" s="138"/>
    </row>
    <row r="3989" spans="1:4" x14ac:dyDescent="0.2">
      <c r="A3989" s="158"/>
      <c r="D3989" s="138"/>
    </row>
    <row r="3990" spans="1:4" x14ac:dyDescent="0.2">
      <c r="A3990" s="158"/>
      <c r="D3990" s="138"/>
    </row>
    <row r="3991" spans="1:4" x14ac:dyDescent="0.2">
      <c r="A3991" s="158"/>
      <c r="D3991" s="138"/>
    </row>
    <row r="3992" spans="1:4" x14ac:dyDescent="0.2">
      <c r="A3992" s="158"/>
      <c r="D3992" s="138"/>
    </row>
    <row r="3993" spans="1:4" x14ac:dyDescent="0.2">
      <c r="A3993" s="158"/>
      <c r="D3993" s="138"/>
    </row>
    <row r="3994" spans="1:4" x14ac:dyDescent="0.2">
      <c r="A3994" s="158"/>
      <c r="D3994" s="138"/>
    </row>
    <row r="3995" spans="1:4" x14ac:dyDescent="0.2">
      <c r="A3995" s="158"/>
      <c r="D3995" s="138"/>
    </row>
    <row r="3996" spans="1:4" x14ac:dyDescent="0.2">
      <c r="A3996" s="158"/>
      <c r="D3996" s="138"/>
    </row>
    <row r="3997" spans="1:4" x14ac:dyDescent="0.2">
      <c r="A3997" s="158"/>
      <c r="D3997" s="138"/>
    </row>
    <row r="3998" spans="1:4" x14ac:dyDescent="0.2">
      <c r="A3998" s="158"/>
      <c r="D3998" s="138"/>
    </row>
    <row r="3999" spans="1:4" x14ac:dyDescent="0.2">
      <c r="A3999" s="158"/>
      <c r="D3999" s="138"/>
    </row>
    <row r="4000" spans="1:4" x14ac:dyDescent="0.2">
      <c r="A4000" s="158"/>
      <c r="D4000" s="138"/>
    </row>
    <row r="4001" spans="1:4" x14ac:dyDescent="0.2">
      <c r="A4001" s="158"/>
      <c r="D4001" s="138"/>
    </row>
    <row r="4002" spans="1:4" x14ac:dyDescent="0.2">
      <c r="A4002" s="158"/>
      <c r="D4002" s="138"/>
    </row>
    <row r="4003" spans="1:4" x14ac:dyDescent="0.2">
      <c r="A4003" s="158"/>
      <c r="D4003" s="138"/>
    </row>
    <row r="4004" spans="1:4" x14ac:dyDescent="0.2">
      <c r="A4004" s="158"/>
      <c r="D4004" s="138"/>
    </row>
    <row r="4005" spans="1:4" x14ac:dyDescent="0.2">
      <c r="A4005" s="158"/>
      <c r="D4005" s="138"/>
    </row>
    <row r="4006" spans="1:4" x14ac:dyDescent="0.2">
      <c r="A4006" s="158"/>
      <c r="D4006" s="138"/>
    </row>
    <row r="4007" spans="1:4" x14ac:dyDescent="0.2">
      <c r="A4007" s="158"/>
      <c r="D4007" s="138"/>
    </row>
    <row r="4008" spans="1:4" x14ac:dyDescent="0.2">
      <c r="A4008" s="158"/>
      <c r="D4008" s="138"/>
    </row>
    <row r="4009" spans="1:4" x14ac:dyDescent="0.2">
      <c r="A4009" s="158"/>
      <c r="D4009" s="138"/>
    </row>
    <row r="4010" spans="1:4" x14ac:dyDescent="0.2">
      <c r="A4010" s="158"/>
      <c r="D4010" s="138"/>
    </row>
    <row r="4011" spans="1:4" x14ac:dyDescent="0.2">
      <c r="A4011" s="158"/>
      <c r="D4011" s="138"/>
    </row>
    <row r="4012" spans="1:4" x14ac:dyDescent="0.2">
      <c r="A4012" s="158"/>
      <c r="D4012" s="138"/>
    </row>
    <row r="4013" spans="1:4" x14ac:dyDescent="0.2">
      <c r="A4013" s="158"/>
      <c r="D4013" s="138"/>
    </row>
    <row r="4014" spans="1:4" x14ac:dyDescent="0.2">
      <c r="A4014" s="158"/>
      <c r="D4014" s="138"/>
    </row>
    <row r="4015" spans="1:4" x14ac:dyDescent="0.2">
      <c r="A4015" s="158"/>
      <c r="D4015" s="138"/>
    </row>
    <row r="4016" spans="1:4" x14ac:dyDescent="0.2">
      <c r="A4016" s="158"/>
      <c r="D4016" s="138"/>
    </row>
    <row r="4017" spans="1:4" x14ac:dyDescent="0.2">
      <c r="A4017" s="158"/>
      <c r="D4017" s="138"/>
    </row>
    <row r="4018" spans="1:4" x14ac:dyDescent="0.2">
      <c r="A4018" s="158"/>
      <c r="D4018" s="138"/>
    </row>
    <row r="4019" spans="1:4" x14ac:dyDescent="0.2">
      <c r="A4019" s="158"/>
      <c r="D4019" s="138"/>
    </row>
    <row r="4020" spans="1:4" x14ac:dyDescent="0.2">
      <c r="A4020" s="158"/>
      <c r="D4020" s="138"/>
    </row>
    <row r="4021" spans="1:4" x14ac:dyDescent="0.2">
      <c r="A4021" s="158"/>
      <c r="D4021" s="138"/>
    </row>
    <row r="4022" spans="1:4" x14ac:dyDescent="0.2">
      <c r="A4022" s="158"/>
      <c r="D4022" s="138"/>
    </row>
    <row r="4023" spans="1:4" x14ac:dyDescent="0.2">
      <c r="A4023" s="158"/>
      <c r="D4023" s="138"/>
    </row>
    <row r="4024" spans="1:4" x14ac:dyDescent="0.2">
      <c r="A4024" s="158"/>
      <c r="D4024" s="138"/>
    </row>
    <row r="4025" spans="1:4" x14ac:dyDescent="0.2">
      <c r="A4025" s="158"/>
      <c r="D4025" s="138"/>
    </row>
    <row r="4026" spans="1:4" x14ac:dyDescent="0.2">
      <c r="A4026" s="158"/>
      <c r="D4026" s="138"/>
    </row>
    <row r="4027" spans="1:4" x14ac:dyDescent="0.2">
      <c r="A4027" s="158"/>
      <c r="D4027" s="138"/>
    </row>
    <row r="4028" spans="1:4" x14ac:dyDescent="0.2">
      <c r="A4028" s="158"/>
      <c r="D4028" s="138"/>
    </row>
    <row r="4029" spans="1:4" x14ac:dyDescent="0.2">
      <c r="A4029" s="158"/>
      <c r="D4029" s="138"/>
    </row>
    <row r="4030" spans="1:4" x14ac:dyDescent="0.2">
      <c r="A4030" s="158"/>
      <c r="D4030" s="138"/>
    </row>
    <row r="4031" spans="1:4" x14ac:dyDescent="0.2">
      <c r="A4031" s="158"/>
      <c r="D4031" s="138"/>
    </row>
    <row r="4032" spans="1:4" x14ac:dyDescent="0.2">
      <c r="A4032" s="158"/>
      <c r="D4032" s="138"/>
    </row>
    <row r="4033" spans="1:4" x14ac:dyDescent="0.2">
      <c r="A4033" s="158"/>
      <c r="D4033" s="138"/>
    </row>
    <row r="4034" spans="1:4" x14ac:dyDescent="0.2">
      <c r="A4034" s="158"/>
      <c r="D4034" s="138"/>
    </row>
    <row r="4035" spans="1:4" x14ac:dyDescent="0.2">
      <c r="A4035" s="158"/>
      <c r="D4035" s="138"/>
    </row>
    <row r="4036" spans="1:4" x14ac:dyDescent="0.2">
      <c r="A4036" s="158"/>
      <c r="D4036" s="138"/>
    </row>
    <row r="4037" spans="1:4" x14ac:dyDescent="0.2">
      <c r="A4037" s="158"/>
      <c r="D4037" s="138"/>
    </row>
    <row r="4038" spans="1:4" x14ac:dyDescent="0.2">
      <c r="A4038" s="158"/>
      <c r="D4038" s="138"/>
    </row>
    <row r="4039" spans="1:4" x14ac:dyDescent="0.2">
      <c r="A4039" s="158"/>
      <c r="D4039" s="138"/>
    </row>
    <row r="4040" spans="1:4" x14ac:dyDescent="0.2">
      <c r="A4040" s="158"/>
      <c r="D4040" s="138"/>
    </row>
    <row r="4041" spans="1:4" x14ac:dyDescent="0.2">
      <c r="A4041" s="158"/>
      <c r="D4041" s="138"/>
    </row>
    <row r="4042" spans="1:4" x14ac:dyDescent="0.2">
      <c r="A4042" s="158"/>
      <c r="D4042" s="138"/>
    </row>
    <row r="4043" spans="1:4" x14ac:dyDescent="0.2">
      <c r="A4043" s="158"/>
      <c r="D4043" s="138"/>
    </row>
    <row r="4044" spans="1:4" x14ac:dyDescent="0.2">
      <c r="A4044" s="158"/>
      <c r="D4044" s="138"/>
    </row>
    <row r="4045" spans="1:4" x14ac:dyDescent="0.2">
      <c r="A4045" s="158"/>
      <c r="D4045" s="138"/>
    </row>
    <row r="4046" spans="1:4" x14ac:dyDescent="0.2">
      <c r="A4046" s="158"/>
      <c r="D4046" s="138"/>
    </row>
    <row r="4047" spans="1:4" x14ac:dyDescent="0.2">
      <c r="A4047" s="158"/>
      <c r="D4047" s="138"/>
    </row>
    <row r="4048" spans="1:4" x14ac:dyDescent="0.2">
      <c r="A4048" s="158"/>
      <c r="D4048" s="138"/>
    </row>
    <row r="4049" spans="1:4" x14ac:dyDescent="0.2">
      <c r="A4049" s="158"/>
      <c r="D4049" s="138"/>
    </row>
    <row r="4050" spans="1:4" x14ac:dyDescent="0.2">
      <c r="A4050" s="158"/>
      <c r="D4050" s="138"/>
    </row>
    <row r="4051" spans="1:4" x14ac:dyDescent="0.2">
      <c r="A4051" s="158"/>
      <c r="D4051" s="138"/>
    </row>
    <row r="4052" spans="1:4" x14ac:dyDescent="0.2">
      <c r="A4052" s="158"/>
      <c r="D4052" s="138"/>
    </row>
    <row r="4053" spans="1:4" x14ac:dyDescent="0.2">
      <c r="A4053" s="158"/>
      <c r="D4053" s="138"/>
    </row>
    <row r="4054" spans="1:4" x14ac:dyDescent="0.2">
      <c r="A4054" s="158"/>
      <c r="D4054" s="138"/>
    </row>
    <row r="4055" spans="1:4" x14ac:dyDescent="0.2">
      <c r="A4055" s="158"/>
      <c r="D4055" s="138"/>
    </row>
    <row r="4056" spans="1:4" x14ac:dyDescent="0.2">
      <c r="A4056" s="158"/>
      <c r="D4056" s="138"/>
    </row>
    <row r="4057" spans="1:4" x14ac:dyDescent="0.2">
      <c r="A4057" s="158"/>
      <c r="D4057" s="138"/>
    </row>
    <row r="4058" spans="1:4" x14ac:dyDescent="0.2">
      <c r="A4058" s="158"/>
      <c r="D4058" s="138"/>
    </row>
    <row r="4059" spans="1:4" x14ac:dyDescent="0.2">
      <c r="A4059" s="158"/>
      <c r="D4059" s="138"/>
    </row>
    <row r="4060" spans="1:4" x14ac:dyDescent="0.2">
      <c r="A4060" s="158"/>
      <c r="D4060" s="138"/>
    </row>
    <row r="4061" spans="1:4" x14ac:dyDescent="0.2">
      <c r="A4061" s="158"/>
      <c r="D4061" s="138"/>
    </row>
    <row r="4062" spans="1:4" x14ac:dyDescent="0.2">
      <c r="A4062" s="158"/>
      <c r="D4062" s="138"/>
    </row>
    <row r="4063" spans="1:4" x14ac:dyDescent="0.2">
      <c r="A4063" s="158"/>
      <c r="D4063" s="138"/>
    </row>
    <row r="4064" spans="1:4" x14ac:dyDescent="0.2">
      <c r="A4064" s="158"/>
      <c r="D4064" s="138"/>
    </row>
    <row r="4065" spans="1:4" x14ac:dyDescent="0.2">
      <c r="A4065" s="158"/>
      <c r="D4065" s="138"/>
    </row>
    <row r="4066" spans="1:4" x14ac:dyDescent="0.2">
      <c r="A4066" s="158"/>
      <c r="D4066" s="138"/>
    </row>
    <row r="4067" spans="1:4" x14ac:dyDescent="0.2">
      <c r="A4067" s="158"/>
      <c r="D4067" s="138"/>
    </row>
    <row r="4068" spans="1:4" x14ac:dyDescent="0.2">
      <c r="A4068" s="158"/>
      <c r="D4068" s="138"/>
    </row>
    <row r="4069" spans="1:4" x14ac:dyDescent="0.2">
      <c r="A4069" s="158"/>
      <c r="D4069" s="138"/>
    </row>
    <row r="4070" spans="1:4" x14ac:dyDescent="0.2">
      <c r="A4070" s="158"/>
      <c r="D4070" s="138"/>
    </row>
    <row r="4071" spans="1:4" x14ac:dyDescent="0.2">
      <c r="A4071" s="158"/>
      <c r="D4071" s="138"/>
    </row>
    <row r="4072" spans="1:4" x14ac:dyDescent="0.2">
      <c r="A4072" s="158"/>
      <c r="D4072" s="138"/>
    </row>
    <row r="4073" spans="1:4" x14ac:dyDescent="0.2">
      <c r="A4073" s="158"/>
      <c r="D4073" s="138"/>
    </row>
    <row r="4074" spans="1:4" x14ac:dyDescent="0.2">
      <c r="A4074" s="158"/>
      <c r="D4074" s="138"/>
    </row>
    <row r="4075" spans="1:4" x14ac:dyDescent="0.2">
      <c r="A4075" s="158"/>
      <c r="D4075" s="138"/>
    </row>
    <row r="4076" spans="1:4" x14ac:dyDescent="0.2">
      <c r="A4076" s="158"/>
      <c r="D4076" s="138"/>
    </row>
    <row r="4077" spans="1:4" x14ac:dyDescent="0.2">
      <c r="A4077" s="158"/>
      <c r="D4077" s="138"/>
    </row>
    <row r="4078" spans="1:4" x14ac:dyDescent="0.2">
      <c r="A4078" s="158"/>
      <c r="D4078" s="138"/>
    </row>
    <row r="4079" spans="1:4" x14ac:dyDescent="0.2">
      <c r="A4079" s="158"/>
      <c r="D4079" s="138"/>
    </row>
    <row r="4080" spans="1:4" x14ac:dyDescent="0.2">
      <c r="A4080" s="158"/>
      <c r="D4080" s="138"/>
    </row>
    <row r="4081" spans="1:4" x14ac:dyDescent="0.2">
      <c r="A4081" s="158"/>
      <c r="D4081" s="138"/>
    </row>
    <row r="4082" spans="1:4" x14ac:dyDescent="0.2">
      <c r="A4082" s="158"/>
      <c r="D4082" s="138"/>
    </row>
    <row r="4083" spans="1:4" x14ac:dyDescent="0.2">
      <c r="A4083" s="158"/>
      <c r="D4083" s="138"/>
    </row>
    <row r="4084" spans="1:4" x14ac:dyDescent="0.2">
      <c r="A4084" s="158"/>
      <c r="D4084" s="138"/>
    </row>
    <row r="4085" spans="1:4" x14ac:dyDescent="0.2">
      <c r="A4085" s="158"/>
      <c r="D4085" s="138"/>
    </row>
    <row r="4086" spans="1:4" x14ac:dyDescent="0.2">
      <c r="A4086" s="158"/>
      <c r="D4086" s="138"/>
    </row>
    <row r="4087" spans="1:4" x14ac:dyDescent="0.2">
      <c r="A4087" s="158"/>
      <c r="D4087" s="138"/>
    </row>
    <row r="4088" spans="1:4" x14ac:dyDescent="0.2">
      <c r="A4088" s="158"/>
      <c r="D4088" s="138"/>
    </row>
    <row r="4089" spans="1:4" x14ac:dyDescent="0.2">
      <c r="A4089" s="158"/>
      <c r="D4089" s="138"/>
    </row>
    <row r="4090" spans="1:4" x14ac:dyDescent="0.2">
      <c r="A4090" s="158"/>
      <c r="D4090" s="138"/>
    </row>
    <row r="4091" spans="1:4" x14ac:dyDescent="0.2">
      <c r="A4091" s="158"/>
      <c r="D4091" s="138"/>
    </row>
    <row r="4092" spans="1:4" x14ac:dyDescent="0.2">
      <c r="A4092" s="158"/>
      <c r="D4092" s="138"/>
    </row>
    <row r="4093" spans="1:4" x14ac:dyDescent="0.2">
      <c r="A4093" s="158"/>
      <c r="D4093" s="138"/>
    </row>
    <row r="4094" spans="1:4" x14ac:dyDescent="0.2">
      <c r="A4094" s="158"/>
      <c r="D4094" s="138"/>
    </row>
    <row r="4095" spans="1:4" x14ac:dyDescent="0.2">
      <c r="A4095" s="158"/>
      <c r="D4095" s="138"/>
    </row>
    <row r="4096" spans="1:4" x14ac:dyDescent="0.2">
      <c r="A4096" s="158"/>
      <c r="D4096" s="138"/>
    </row>
    <row r="4097" spans="1:4" x14ac:dyDescent="0.2">
      <c r="A4097" s="158"/>
      <c r="D4097" s="138"/>
    </row>
    <row r="4098" spans="1:4" x14ac:dyDescent="0.2">
      <c r="A4098" s="158"/>
      <c r="D4098" s="138"/>
    </row>
    <row r="4099" spans="1:4" x14ac:dyDescent="0.2">
      <c r="A4099" s="158"/>
      <c r="D4099" s="138"/>
    </row>
    <row r="4100" spans="1:4" x14ac:dyDescent="0.2">
      <c r="A4100" s="158"/>
      <c r="D4100" s="138"/>
    </row>
    <row r="4101" spans="1:4" x14ac:dyDescent="0.2">
      <c r="A4101" s="158"/>
      <c r="D4101" s="138"/>
    </row>
    <row r="4102" spans="1:4" x14ac:dyDescent="0.2">
      <c r="A4102" s="158"/>
      <c r="D4102" s="138"/>
    </row>
    <row r="4103" spans="1:4" x14ac:dyDescent="0.2">
      <c r="A4103" s="158"/>
      <c r="D4103" s="138"/>
    </row>
    <row r="4104" spans="1:4" x14ac:dyDescent="0.2">
      <c r="A4104" s="158"/>
      <c r="D4104" s="138"/>
    </row>
    <row r="4105" spans="1:4" x14ac:dyDescent="0.2">
      <c r="A4105" s="158"/>
      <c r="D4105" s="138"/>
    </row>
    <row r="4106" spans="1:4" x14ac:dyDescent="0.2">
      <c r="A4106" s="158"/>
      <c r="D4106" s="138"/>
    </row>
    <row r="4107" spans="1:4" x14ac:dyDescent="0.2">
      <c r="A4107" s="158"/>
      <c r="D4107" s="138"/>
    </row>
    <row r="4108" spans="1:4" x14ac:dyDescent="0.2">
      <c r="A4108" s="158"/>
      <c r="D4108" s="138"/>
    </row>
    <row r="4109" spans="1:4" x14ac:dyDescent="0.2">
      <c r="A4109" s="158"/>
      <c r="D4109" s="138"/>
    </row>
    <row r="4110" spans="1:4" x14ac:dyDescent="0.2">
      <c r="A4110" s="158"/>
      <c r="D4110" s="138"/>
    </row>
    <row r="4111" spans="1:4" x14ac:dyDescent="0.2">
      <c r="A4111" s="158"/>
      <c r="D4111" s="138"/>
    </row>
    <row r="4112" spans="1:4" x14ac:dyDescent="0.2">
      <c r="A4112" s="158"/>
      <c r="D4112" s="138"/>
    </row>
    <row r="4113" spans="1:4" x14ac:dyDescent="0.2">
      <c r="A4113" s="158"/>
      <c r="D4113" s="138"/>
    </row>
    <row r="4114" spans="1:4" x14ac:dyDescent="0.2">
      <c r="A4114" s="158"/>
      <c r="D4114" s="138"/>
    </row>
    <row r="4115" spans="1:4" x14ac:dyDescent="0.2">
      <c r="A4115" s="158"/>
      <c r="D4115" s="138"/>
    </row>
    <row r="4116" spans="1:4" x14ac:dyDescent="0.2">
      <c r="A4116" s="158"/>
      <c r="D4116" s="138"/>
    </row>
    <row r="4117" spans="1:4" x14ac:dyDescent="0.2">
      <c r="A4117" s="158"/>
      <c r="D4117" s="138"/>
    </row>
    <row r="4118" spans="1:4" x14ac:dyDescent="0.2">
      <c r="A4118" s="158"/>
      <c r="D4118" s="138"/>
    </row>
    <row r="4119" spans="1:4" x14ac:dyDescent="0.2">
      <c r="A4119" s="158"/>
      <c r="D4119" s="138"/>
    </row>
    <row r="4120" spans="1:4" x14ac:dyDescent="0.2">
      <c r="A4120" s="158"/>
      <c r="D4120" s="138"/>
    </row>
    <row r="4121" spans="1:4" x14ac:dyDescent="0.2">
      <c r="A4121" s="158"/>
      <c r="D4121" s="138"/>
    </row>
    <row r="4122" spans="1:4" x14ac:dyDescent="0.2">
      <c r="A4122" s="158"/>
      <c r="D4122" s="138"/>
    </row>
    <row r="4123" spans="1:4" x14ac:dyDescent="0.2">
      <c r="A4123" s="158"/>
      <c r="D4123" s="138"/>
    </row>
    <row r="4124" spans="1:4" x14ac:dyDescent="0.2">
      <c r="A4124" s="158"/>
      <c r="D4124" s="138"/>
    </row>
    <row r="4125" spans="1:4" x14ac:dyDescent="0.2">
      <c r="A4125" s="158"/>
      <c r="D4125" s="138"/>
    </row>
    <row r="4126" spans="1:4" x14ac:dyDescent="0.2">
      <c r="A4126" s="158"/>
      <c r="D4126" s="138"/>
    </row>
    <row r="4127" spans="1:4" x14ac:dyDescent="0.2">
      <c r="A4127" s="158"/>
      <c r="D4127" s="138"/>
    </row>
    <row r="4128" spans="1:4" x14ac:dyDescent="0.2">
      <c r="A4128" s="158"/>
      <c r="D4128" s="138"/>
    </row>
    <row r="4129" spans="1:4" x14ac:dyDescent="0.2">
      <c r="A4129" s="158"/>
      <c r="D4129" s="138"/>
    </row>
    <row r="4130" spans="1:4" x14ac:dyDescent="0.2">
      <c r="A4130" s="158"/>
      <c r="D4130" s="138"/>
    </row>
    <row r="4131" spans="1:4" x14ac:dyDescent="0.2">
      <c r="A4131" s="158"/>
      <c r="D4131" s="138"/>
    </row>
    <row r="4132" spans="1:4" x14ac:dyDescent="0.2">
      <c r="A4132" s="158"/>
      <c r="D4132" s="138"/>
    </row>
    <row r="4133" spans="1:4" x14ac:dyDescent="0.2">
      <c r="A4133" s="158"/>
      <c r="D4133" s="138"/>
    </row>
    <row r="4134" spans="1:4" x14ac:dyDescent="0.2">
      <c r="A4134" s="158"/>
      <c r="D4134" s="138"/>
    </row>
    <row r="4135" spans="1:4" x14ac:dyDescent="0.2">
      <c r="A4135" s="158"/>
      <c r="D4135" s="138"/>
    </row>
    <row r="4136" spans="1:4" x14ac:dyDescent="0.2">
      <c r="A4136" s="158"/>
      <c r="D4136" s="138"/>
    </row>
    <row r="4137" spans="1:4" x14ac:dyDescent="0.2">
      <c r="A4137" s="158"/>
      <c r="D4137" s="138"/>
    </row>
    <row r="4138" spans="1:4" x14ac:dyDescent="0.2">
      <c r="A4138" s="158"/>
      <c r="D4138" s="138"/>
    </row>
    <row r="4139" spans="1:4" x14ac:dyDescent="0.2">
      <c r="A4139" s="158"/>
      <c r="D4139" s="138"/>
    </row>
    <row r="4140" spans="1:4" x14ac:dyDescent="0.2">
      <c r="A4140" s="158"/>
      <c r="D4140" s="138"/>
    </row>
    <row r="4141" spans="1:4" x14ac:dyDescent="0.2">
      <c r="A4141" s="158"/>
      <c r="D4141" s="138"/>
    </row>
    <row r="4142" spans="1:4" x14ac:dyDescent="0.2">
      <c r="A4142" s="158"/>
      <c r="D4142" s="138"/>
    </row>
    <row r="4143" spans="1:4" x14ac:dyDescent="0.2">
      <c r="A4143" s="158"/>
      <c r="D4143" s="138"/>
    </row>
    <row r="4144" spans="1:4" x14ac:dyDescent="0.2">
      <c r="A4144" s="158"/>
      <c r="D4144" s="138"/>
    </row>
    <row r="4145" spans="1:4" x14ac:dyDescent="0.2">
      <c r="A4145" s="158"/>
      <c r="D4145" s="138"/>
    </row>
    <row r="4146" spans="1:4" x14ac:dyDescent="0.2">
      <c r="A4146" s="158"/>
      <c r="D4146" s="138"/>
    </row>
    <row r="4147" spans="1:4" x14ac:dyDescent="0.2">
      <c r="A4147" s="158"/>
      <c r="D4147" s="138"/>
    </row>
    <row r="4148" spans="1:4" x14ac:dyDescent="0.2">
      <c r="A4148" s="158"/>
      <c r="D4148" s="138"/>
    </row>
    <row r="4149" spans="1:4" x14ac:dyDescent="0.2">
      <c r="A4149" s="158"/>
      <c r="D4149" s="138"/>
    </row>
    <row r="4150" spans="1:4" x14ac:dyDescent="0.2">
      <c r="A4150" s="158"/>
      <c r="D4150" s="138"/>
    </row>
    <row r="4151" spans="1:4" x14ac:dyDescent="0.2">
      <c r="A4151" s="158"/>
      <c r="D4151" s="138"/>
    </row>
    <row r="4152" spans="1:4" x14ac:dyDescent="0.2">
      <c r="A4152" s="158"/>
      <c r="D4152" s="138"/>
    </row>
    <row r="4153" spans="1:4" x14ac:dyDescent="0.2">
      <c r="A4153" s="158"/>
      <c r="D4153" s="138"/>
    </row>
    <row r="4154" spans="1:4" x14ac:dyDescent="0.2">
      <c r="A4154" s="158"/>
      <c r="D4154" s="138"/>
    </row>
    <row r="4155" spans="1:4" x14ac:dyDescent="0.2">
      <c r="A4155" s="158"/>
      <c r="D4155" s="138"/>
    </row>
    <row r="4156" spans="1:4" x14ac:dyDescent="0.2">
      <c r="A4156" s="158"/>
      <c r="D4156" s="138"/>
    </row>
    <row r="4157" spans="1:4" x14ac:dyDescent="0.2">
      <c r="A4157" s="158"/>
      <c r="D4157" s="138"/>
    </row>
    <row r="4158" spans="1:4" x14ac:dyDescent="0.2">
      <c r="A4158" s="158"/>
      <c r="D4158" s="138"/>
    </row>
    <row r="4159" spans="1:4" x14ac:dyDescent="0.2">
      <c r="A4159" s="158"/>
      <c r="D4159" s="138"/>
    </row>
    <row r="4160" spans="1:4" x14ac:dyDescent="0.2">
      <c r="A4160" s="158"/>
      <c r="D4160" s="138"/>
    </row>
    <row r="4161" spans="1:4" x14ac:dyDescent="0.2">
      <c r="A4161" s="158"/>
      <c r="D4161" s="138"/>
    </row>
    <row r="4162" spans="1:4" x14ac:dyDescent="0.2">
      <c r="A4162" s="158"/>
      <c r="D4162" s="138"/>
    </row>
    <row r="4163" spans="1:4" x14ac:dyDescent="0.2">
      <c r="A4163" s="158"/>
      <c r="D4163" s="138"/>
    </row>
    <row r="4164" spans="1:4" x14ac:dyDescent="0.2">
      <c r="A4164" s="158"/>
      <c r="D4164" s="138"/>
    </row>
    <row r="4165" spans="1:4" x14ac:dyDescent="0.2">
      <c r="A4165" s="158"/>
      <c r="D4165" s="138"/>
    </row>
    <row r="4166" spans="1:4" x14ac:dyDescent="0.2">
      <c r="A4166" s="158"/>
      <c r="D4166" s="138"/>
    </row>
    <row r="4167" spans="1:4" x14ac:dyDescent="0.2">
      <c r="A4167" s="158"/>
      <c r="D4167" s="138"/>
    </row>
    <row r="4168" spans="1:4" x14ac:dyDescent="0.2">
      <c r="A4168" s="158"/>
      <c r="D4168" s="138"/>
    </row>
    <row r="4169" spans="1:4" x14ac:dyDescent="0.2">
      <c r="A4169" s="158"/>
      <c r="D4169" s="138"/>
    </row>
    <row r="4170" spans="1:4" x14ac:dyDescent="0.2">
      <c r="A4170" s="158"/>
      <c r="D4170" s="138"/>
    </row>
    <row r="4171" spans="1:4" x14ac:dyDescent="0.2">
      <c r="A4171" s="158"/>
      <c r="D4171" s="138"/>
    </row>
    <row r="4172" spans="1:4" x14ac:dyDescent="0.2">
      <c r="A4172" s="158"/>
      <c r="D4172" s="138"/>
    </row>
    <row r="4173" spans="1:4" x14ac:dyDescent="0.2">
      <c r="A4173" s="158"/>
      <c r="D4173" s="138"/>
    </row>
    <row r="4174" spans="1:4" x14ac:dyDescent="0.2">
      <c r="A4174" s="158"/>
      <c r="D4174" s="138"/>
    </row>
    <row r="4175" spans="1:4" x14ac:dyDescent="0.2">
      <c r="A4175" s="158"/>
      <c r="D4175" s="138"/>
    </row>
    <row r="4176" spans="1:4" x14ac:dyDescent="0.2">
      <c r="A4176" s="158"/>
      <c r="D4176" s="138"/>
    </row>
    <row r="4177" spans="1:4" x14ac:dyDescent="0.2">
      <c r="A4177" s="158"/>
      <c r="D4177" s="138"/>
    </row>
    <row r="4178" spans="1:4" x14ac:dyDescent="0.2">
      <c r="A4178" s="158"/>
      <c r="D4178" s="138"/>
    </row>
    <row r="4179" spans="1:4" x14ac:dyDescent="0.2">
      <c r="A4179" s="158"/>
      <c r="D4179" s="138"/>
    </row>
    <row r="4180" spans="1:4" x14ac:dyDescent="0.2">
      <c r="A4180" s="158"/>
      <c r="D4180" s="138"/>
    </row>
    <row r="4181" spans="1:4" x14ac:dyDescent="0.2">
      <c r="A4181" s="158"/>
      <c r="D4181" s="138"/>
    </row>
    <row r="4182" spans="1:4" x14ac:dyDescent="0.2">
      <c r="A4182" s="158"/>
      <c r="D4182" s="138"/>
    </row>
    <row r="4183" spans="1:4" x14ac:dyDescent="0.2">
      <c r="A4183" s="158"/>
      <c r="D4183" s="138"/>
    </row>
    <row r="4184" spans="1:4" x14ac:dyDescent="0.2">
      <c r="A4184" s="158"/>
      <c r="D4184" s="138"/>
    </row>
    <row r="4185" spans="1:4" x14ac:dyDescent="0.2">
      <c r="A4185" s="158"/>
      <c r="D4185" s="138"/>
    </row>
    <row r="4186" spans="1:4" x14ac:dyDescent="0.2">
      <c r="A4186" s="158"/>
      <c r="D4186" s="138"/>
    </row>
    <row r="4187" spans="1:4" x14ac:dyDescent="0.2">
      <c r="A4187" s="158"/>
      <c r="D4187" s="138"/>
    </row>
    <row r="4188" spans="1:4" x14ac:dyDescent="0.2">
      <c r="A4188" s="158"/>
      <c r="D4188" s="138"/>
    </row>
    <row r="4189" spans="1:4" x14ac:dyDescent="0.2">
      <c r="A4189" s="158"/>
      <c r="D4189" s="138"/>
    </row>
    <row r="4190" spans="1:4" x14ac:dyDescent="0.2">
      <c r="A4190" s="158"/>
      <c r="D4190" s="138"/>
    </row>
    <row r="4191" spans="1:4" x14ac:dyDescent="0.2">
      <c r="A4191" s="158"/>
      <c r="D4191" s="138"/>
    </row>
    <row r="4192" spans="1:4" x14ac:dyDescent="0.2">
      <c r="A4192" s="158"/>
      <c r="D4192" s="138"/>
    </row>
    <row r="4193" spans="1:4" x14ac:dyDescent="0.2">
      <c r="A4193" s="158"/>
      <c r="D4193" s="138"/>
    </row>
    <row r="4194" spans="1:4" x14ac:dyDescent="0.2">
      <c r="A4194" s="158"/>
      <c r="D4194" s="138"/>
    </row>
    <row r="4195" spans="1:4" x14ac:dyDescent="0.2">
      <c r="A4195" s="158"/>
      <c r="D4195" s="138"/>
    </row>
    <row r="4196" spans="1:4" x14ac:dyDescent="0.2">
      <c r="A4196" s="158"/>
      <c r="D4196" s="138"/>
    </row>
    <row r="4197" spans="1:4" x14ac:dyDescent="0.2">
      <c r="A4197" s="158"/>
      <c r="D4197" s="138"/>
    </row>
    <row r="4198" spans="1:4" x14ac:dyDescent="0.2">
      <c r="A4198" s="158"/>
      <c r="D4198" s="138"/>
    </row>
    <row r="4199" spans="1:4" x14ac:dyDescent="0.2">
      <c r="A4199" s="158"/>
      <c r="D4199" s="138"/>
    </row>
    <row r="4200" spans="1:4" x14ac:dyDescent="0.2">
      <c r="A4200" s="158"/>
      <c r="D4200" s="138"/>
    </row>
    <row r="4201" spans="1:4" x14ac:dyDescent="0.2">
      <c r="A4201" s="158"/>
      <c r="D4201" s="138"/>
    </row>
    <row r="4202" spans="1:4" x14ac:dyDescent="0.2">
      <c r="A4202" s="158"/>
      <c r="D4202" s="138"/>
    </row>
    <row r="4203" spans="1:4" x14ac:dyDescent="0.2">
      <c r="A4203" s="158"/>
      <c r="D4203" s="138"/>
    </row>
    <row r="4204" spans="1:4" x14ac:dyDescent="0.2">
      <c r="A4204" s="158"/>
      <c r="D4204" s="138"/>
    </row>
    <row r="4205" spans="1:4" x14ac:dyDescent="0.2">
      <c r="A4205" s="158"/>
      <c r="D4205" s="138"/>
    </row>
    <row r="4206" spans="1:4" x14ac:dyDescent="0.2">
      <c r="A4206" s="158"/>
      <c r="D4206" s="138"/>
    </row>
    <row r="4207" spans="1:4" x14ac:dyDescent="0.2">
      <c r="A4207" s="158"/>
      <c r="D4207" s="138"/>
    </row>
    <row r="4208" spans="1:4" x14ac:dyDescent="0.2">
      <c r="A4208" s="158"/>
      <c r="D4208" s="138"/>
    </row>
    <row r="4209" spans="1:4" x14ac:dyDescent="0.2">
      <c r="A4209" s="158"/>
      <c r="D4209" s="138"/>
    </row>
    <row r="4210" spans="1:4" x14ac:dyDescent="0.2">
      <c r="A4210" s="158"/>
      <c r="D4210" s="138"/>
    </row>
    <row r="4211" spans="1:4" x14ac:dyDescent="0.2">
      <c r="A4211" s="158"/>
      <c r="D4211" s="138"/>
    </row>
    <row r="4212" spans="1:4" x14ac:dyDescent="0.2">
      <c r="A4212" s="158"/>
      <c r="D4212" s="138"/>
    </row>
    <row r="4213" spans="1:4" x14ac:dyDescent="0.2">
      <c r="A4213" s="158"/>
      <c r="D4213" s="138"/>
    </row>
    <row r="4214" spans="1:4" x14ac:dyDescent="0.2">
      <c r="A4214" s="158"/>
      <c r="D4214" s="138"/>
    </row>
    <row r="4215" spans="1:4" x14ac:dyDescent="0.2">
      <c r="A4215" s="158"/>
      <c r="D4215" s="138"/>
    </row>
    <row r="4216" spans="1:4" x14ac:dyDescent="0.2">
      <c r="A4216" s="158"/>
      <c r="D4216" s="138"/>
    </row>
    <row r="4217" spans="1:4" x14ac:dyDescent="0.2">
      <c r="A4217" s="158"/>
      <c r="D4217" s="138"/>
    </row>
    <row r="4218" spans="1:4" x14ac:dyDescent="0.2">
      <c r="A4218" s="158"/>
      <c r="D4218" s="138"/>
    </row>
    <row r="4219" spans="1:4" x14ac:dyDescent="0.2">
      <c r="A4219" s="158"/>
      <c r="D4219" s="138"/>
    </row>
    <row r="4220" spans="1:4" x14ac:dyDescent="0.2">
      <c r="A4220" s="158"/>
      <c r="D4220" s="138"/>
    </row>
    <row r="4221" spans="1:4" x14ac:dyDescent="0.2">
      <c r="A4221" s="158"/>
      <c r="D4221" s="138"/>
    </row>
    <row r="4222" spans="1:4" x14ac:dyDescent="0.2">
      <c r="A4222" s="158"/>
      <c r="D4222" s="138"/>
    </row>
    <row r="4223" spans="1:4" x14ac:dyDescent="0.2">
      <c r="A4223" s="158"/>
      <c r="D4223" s="138"/>
    </row>
    <row r="4224" spans="1:4" x14ac:dyDescent="0.2">
      <c r="A4224" s="158"/>
      <c r="D4224" s="138"/>
    </row>
    <row r="4225" spans="1:4" x14ac:dyDescent="0.2">
      <c r="A4225" s="158"/>
      <c r="D4225" s="138"/>
    </row>
    <row r="4226" spans="1:4" x14ac:dyDescent="0.2">
      <c r="A4226" s="158"/>
      <c r="D4226" s="138"/>
    </row>
    <row r="4227" spans="1:4" x14ac:dyDescent="0.2">
      <c r="A4227" s="158"/>
      <c r="D4227" s="138"/>
    </row>
    <row r="4228" spans="1:4" x14ac:dyDescent="0.2">
      <c r="A4228" s="158"/>
      <c r="D4228" s="138"/>
    </row>
    <row r="4229" spans="1:4" x14ac:dyDescent="0.2">
      <c r="A4229" s="158"/>
      <c r="D4229" s="138"/>
    </row>
    <row r="4230" spans="1:4" x14ac:dyDescent="0.2">
      <c r="A4230" s="158"/>
      <c r="D4230" s="138"/>
    </row>
    <row r="4231" spans="1:4" x14ac:dyDescent="0.2">
      <c r="A4231" s="158"/>
      <c r="D4231" s="138"/>
    </row>
    <row r="4232" spans="1:4" x14ac:dyDescent="0.2">
      <c r="A4232" s="158"/>
      <c r="D4232" s="138"/>
    </row>
    <row r="4233" spans="1:4" x14ac:dyDescent="0.2">
      <c r="A4233" s="158"/>
      <c r="D4233" s="138"/>
    </row>
    <row r="4234" spans="1:4" x14ac:dyDescent="0.2">
      <c r="A4234" s="158"/>
      <c r="D4234" s="138"/>
    </row>
    <row r="4235" spans="1:4" x14ac:dyDescent="0.2">
      <c r="A4235" s="158"/>
      <c r="D4235" s="138"/>
    </row>
    <row r="4236" spans="1:4" x14ac:dyDescent="0.2">
      <c r="A4236" s="158"/>
      <c r="D4236" s="138"/>
    </row>
    <row r="4237" spans="1:4" x14ac:dyDescent="0.2">
      <c r="A4237" s="158"/>
      <c r="D4237" s="138"/>
    </row>
    <row r="4238" spans="1:4" x14ac:dyDescent="0.2">
      <c r="A4238" s="158"/>
      <c r="D4238" s="138"/>
    </row>
    <row r="4239" spans="1:4" x14ac:dyDescent="0.2">
      <c r="A4239" s="158"/>
      <c r="D4239" s="138"/>
    </row>
    <row r="4240" spans="1:4" x14ac:dyDescent="0.2">
      <c r="A4240" s="158"/>
      <c r="D4240" s="138"/>
    </row>
    <row r="4241" spans="1:4" x14ac:dyDescent="0.2">
      <c r="A4241" s="158"/>
      <c r="D4241" s="138"/>
    </row>
    <row r="4242" spans="1:4" x14ac:dyDescent="0.2">
      <c r="A4242" s="158"/>
      <c r="D4242" s="138"/>
    </row>
    <row r="4243" spans="1:4" x14ac:dyDescent="0.2">
      <c r="A4243" s="158"/>
      <c r="D4243" s="138"/>
    </row>
    <row r="4244" spans="1:4" x14ac:dyDescent="0.2">
      <c r="A4244" s="158"/>
      <c r="D4244" s="138"/>
    </row>
    <row r="4245" spans="1:4" x14ac:dyDescent="0.2">
      <c r="A4245" s="158"/>
      <c r="D4245" s="138"/>
    </row>
    <row r="4246" spans="1:4" x14ac:dyDescent="0.2">
      <c r="A4246" s="158"/>
      <c r="D4246" s="138"/>
    </row>
    <row r="4247" spans="1:4" x14ac:dyDescent="0.2">
      <c r="A4247" s="158"/>
      <c r="D4247" s="138"/>
    </row>
    <row r="4248" spans="1:4" x14ac:dyDescent="0.2">
      <c r="A4248" s="158"/>
      <c r="D4248" s="138"/>
    </row>
    <row r="4249" spans="1:4" x14ac:dyDescent="0.2">
      <c r="A4249" s="158"/>
      <c r="D4249" s="138"/>
    </row>
    <row r="4250" spans="1:4" x14ac:dyDescent="0.2">
      <c r="A4250" s="158"/>
      <c r="D4250" s="138"/>
    </row>
    <row r="4251" spans="1:4" x14ac:dyDescent="0.2">
      <c r="A4251" s="158"/>
      <c r="D4251" s="138"/>
    </row>
    <row r="4252" spans="1:4" x14ac:dyDescent="0.2">
      <c r="A4252" s="158"/>
      <c r="D4252" s="138"/>
    </row>
    <row r="4253" spans="1:4" x14ac:dyDescent="0.2">
      <c r="A4253" s="158"/>
      <c r="D4253" s="138"/>
    </row>
    <row r="4254" spans="1:4" x14ac:dyDescent="0.2">
      <c r="A4254" s="158"/>
      <c r="D4254" s="138"/>
    </row>
    <row r="4255" spans="1:4" x14ac:dyDescent="0.2">
      <c r="A4255" s="158"/>
      <c r="D4255" s="138"/>
    </row>
    <row r="4256" spans="1:4" x14ac:dyDescent="0.2">
      <c r="A4256" s="158"/>
      <c r="D4256" s="138"/>
    </row>
    <row r="4257" spans="1:4" x14ac:dyDescent="0.2">
      <c r="A4257" s="158"/>
      <c r="D4257" s="138"/>
    </row>
    <row r="4258" spans="1:4" x14ac:dyDescent="0.2">
      <c r="A4258" s="158"/>
      <c r="D4258" s="138"/>
    </row>
    <row r="4259" spans="1:4" x14ac:dyDescent="0.2">
      <c r="A4259" s="158"/>
      <c r="D4259" s="138"/>
    </row>
    <row r="4260" spans="1:4" x14ac:dyDescent="0.2">
      <c r="A4260" s="158"/>
      <c r="D4260" s="138"/>
    </row>
    <row r="4261" spans="1:4" x14ac:dyDescent="0.2">
      <c r="A4261" s="158"/>
      <c r="D4261" s="138"/>
    </row>
    <row r="4262" spans="1:4" x14ac:dyDescent="0.2">
      <c r="A4262" s="158"/>
      <c r="D4262" s="138"/>
    </row>
    <row r="4263" spans="1:4" x14ac:dyDescent="0.2">
      <c r="A4263" s="158"/>
      <c r="D4263" s="138"/>
    </row>
    <row r="4264" spans="1:4" x14ac:dyDescent="0.2">
      <c r="A4264" s="158"/>
      <c r="D4264" s="138"/>
    </row>
    <row r="4265" spans="1:4" x14ac:dyDescent="0.2">
      <c r="A4265" s="158"/>
      <c r="D4265" s="138"/>
    </row>
    <row r="4266" spans="1:4" x14ac:dyDescent="0.2">
      <c r="A4266" s="158"/>
      <c r="D4266" s="138"/>
    </row>
    <row r="4267" spans="1:4" x14ac:dyDescent="0.2">
      <c r="A4267" s="158"/>
      <c r="D4267" s="138"/>
    </row>
    <row r="4268" spans="1:4" x14ac:dyDescent="0.2">
      <c r="A4268" s="158"/>
      <c r="D4268" s="138"/>
    </row>
    <row r="4269" spans="1:4" x14ac:dyDescent="0.2">
      <c r="A4269" s="158"/>
      <c r="D4269" s="138"/>
    </row>
    <row r="4270" spans="1:4" x14ac:dyDescent="0.2">
      <c r="A4270" s="158"/>
      <c r="D4270" s="138"/>
    </row>
    <row r="4271" spans="1:4" x14ac:dyDescent="0.2">
      <c r="A4271" s="158"/>
      <c r="D4271" s="138"/>
    </row>
    <row r="4272" spans="1:4" x14ac:dyDescent="0.2">
      <c r="A4272" s="158"/>
      <c r="D4272" s="138"/>
    </row>
    <row r="4273" spans="1:4" x14ac:dyDescent="0.2">
      <c r="A4273" s="158"/>
      <c r="D4273" s="138"/>
    </row>
    <row r="4274" spans="1:4" x14ac:dyDescent="0.2">
      <c r="A4274" s="158"/>
      <c r="D4274" s="138"/>
    </row>
    <row r="4275" spans="1:4" x14ac:dyDescent="0.2">
      <c r="A4275" s="158"/>
      <c r="D4275" s="138"/>
    </row>
    <row r="4276" spans="1:4" x14ac:dyDescent="0.2">
      <c r="A4276" s="158"/>
      <c r="D4276" s="138"/>
    </row>
    <row r="4277" spans="1:4" x14ac:dyDescent="0.2">
      <c r="A4277" s="158"/>
      <c r="D4277" s="138"/>
    </row>
    <row r="4278" spans="1:4" x14ac:dyDescent="0.2">
      <c r="A4278" s="158"/>
      <c r="D4278" s="138"/>
    </row>
    <row r="4279" spans="1:4" x14ac:dyDescent="0.2">
      <c r="A4279" s="158"/>
      <c r="D4279" s="138"/>
    </row>
    <row r="4280" spans="1:4" x14ac:dyDescent="0.2">
      <c r="A4280" s="158"/>
      <c r="D4280" s="138"/>
    </row>
    <row r="4281" spans="1:4" x14ac:dyDescent="0.2">
      <c r="A4281" s="158"/>
      <c r="D4281" s="138"/>
    </row>
    <row r="4282" spans="1:4" x14ac:dyDescent="0.2">
      <c r="A4282" s="158"/>
      <c r="D4282" s="138"/>
    </row>
    <row r="4283" spans="1:4" x14ac:dyDescent="0.2">
      <c r="A4283" s="158"/>
      <c r="D4283" s="138"/>
    </row>
    <row r="4284" spans="1:4" x14ac:dyDescent="0.2">
      <c r="A4284" s="158"/>
      <c r="D4284" s="138"/>
    </row>
    <row r="4285" spans="1:4" x14ac:dyDescent="0.2">
      <c r="A4285" s="158"/>
      <c r="D4285" s="138"/>
    </row>
    <row r="4286" spans="1:4" x14ac:dyDescent="0.2">
      <c r="A4286" s="158"/>
      <c r="D4286" s="138"/>
    </row>
    <row r="4287" spans="1:4" x14ac:dyDescent="0.2">
      <c r="A4287" s="158"/>
      <c r="D4287" s="138"/>
    </row>
    <row r="4288" spans="1:4" x14ac:dyDescent="0.2">
      <c r="A4288" s="158"/>
      <c r="D4288" s="138"/>
    </row>
    <row r="4289" spans="1:4" x14ac:dyDescent="0.2">
      <c r="A4289" s="158"/>
      <c r="D4289" s="138"/>
    </row>
    <row r="4290" spans="1:4" x14ac:dyDescent="0.2">
      <c r="A4290" s="158"/>
      <c r="D4290" s="138"/>
    </row>
    <row r="4291" spans="1:4" x14ac:dyDescent="0.2">
      <c r="A4291" s="158"/>
      <c r="D4291" s="138"/>
    </row>
    <row r="4292" spans="1:4" x14ac:dyDescent="0.2">
      <c r="A4292" s="158"/>
      <c r="D4292" s="138"/>
    </row>
    <row r="4293" spans="1:4" x14ac:dyDescent="0.2">
      <c r="A4293" s="158"/>
      <c r="D4293" s="138"/>
    </row>
    <row r="4294" spans="1:4" x14ac:dyDescent="0.2">
      <c r="A4294" s="158"/>
      <c r="D4294" s="138"/>
    </row>
    <row r="4295" spans="1:4" x14ac:dyDescent="0.2">
      <c r="A4295" s="158"/>
      <c r="D4295" s="138"/>
    </row>
    <row r="4296" spans="1:4" x14ac:dyDescent="0.2">
      <c r="A4296" s="158"/>
      <c r="D4296" s="138"/>
    </row>
    <row r="4297" spans="1:4" x14ac:dyDescent="0.2">
      <c r="A4297" s="158"/>
      <c r="D4297" s="138"/>
    </row>
    <row r="4298" spans="1:4" x14ac:dyDescent="0.2">
      <c r="A4298" s="158"/>
      <c r="D4298" s="138"/>
    </row>
    <row r="4299" spans="1:4" x14ac:dyDescent="0.2">
      <c r="A4299" s="158"/>
      <c r="D4299" s="138"/>
    </row>
    <row r="4300" spans="1:4" x14ac:dyDescent="0.2">
      <c r="A4300" s="158"/>
      <c r="D4300" s="138"/>
    </row>
    <row r="4301" spans="1:4" x14ac:dyDescent="0.2">
      <c r="A4301" s="158"/>
      <c r="D4301" s="138"/>
    </row>
    <row r="4302" spans="1:4" x14ac:dyDescent="0.2">
      <c r="A4302" s="158"/>
      <c r="D4302" s="138"/>
    </row>
    <row r="4303" spans="1:4" x14ac:dyDescent="0.2">
      <c r="A4303" s="158"/>
      <c r="D4303" s="138"/>
    </row>
    <row r="4304" spans="1:4" x14ac:dyDescent="0.2">
      <c r="A4304" s="158"/>
      <c r="D4304" s="138"/>
    </row>
    <row r="4305" spans="1:4" x14ac:dyDescent="0.2">
      <c r="A4305" s="158"/>
      <c r="D4305" s="138"/>
    </row>
    <row r="4306" spans="1:4" x14ac:dyDescent="0.2">
      <c r="A4306" s="158"/>
      <c r="D4306" s="138"/>
    </row>
    <row r="4307" spans="1:4" x14ac:dyDescent="0.2">
      <c r="A4307" s="158"/>
      <c r="D4307" s="138"/>
    </row>
    <row r="4308" spans="1:4" x14ac:dyDescent="0.2">
      <c r="A4308" s="158"/>
      <c r="D4308" s="138"/>
    </row>
    <row r="4309" spans="1:4" x14ac:dyDescent="0.2">
      <c r="A4309" s="158"/>
      <c r="D4309" s="138"/>
    </row>
    <row r="4310" spans="1:4" x14ac:dyDescent="0.2">
      <c r="A4310" s="158"/>
      <c r="D4310" s="138"/>
    </row>
    <row r="4311" spans="1:4" x14ac:dyDescent="0.2">
      <c r="A4311" s="158"/>
      <c r="D4311" s="138"/>
    </row>
    <row r="4312" spans="1:4" x14ac:dyDescent="0.2">
      <c r="A4312" s="158"/>
      <c r="D4312" s="138"/>
    </row>
    <row r="4313" spans="1:4" x14ac:dyDescent="0.2">
      <c r="A4313" s="158"/>
      <c r="D4313" s="138"/>
    </row>
    <row r="4314" spans="1:4" x14ac:dyDescent="0.2">
      <c r="A4314" s="158"/>
      <c r="D4314" s="138"/>
    </row>
    <row r="4315" spans="1:4" x14ac:dyDescent="0.2">
      <c r="A4315" s="158"/>
      <c r="D4315" s="138"/>
    </row>
    <row r="4316" spans="1:4" x14ac:dyDescent="0.2">
      <c r="A4316" s="158"/>
      <c r="D4316" s="138"/>
    </row>
    <row r="4317" spans="1:4" x14ac:dyDescent="0.2">
      <c r="A4317" s="158"/>
      <c r="D4317" s="138"/>
    </row>
    <row r="4318" spans="1:4" x14ac:dyDescent="0.2">
      <c r="A4318" s="158"/>
      <c r="D4318" s="138"/>
    </row>
    <row r="4319" spans="1:4" x14ac:dyDescent="0.2">
      <c r="A4319" s="158"/>
      <c r="D4319" s="138"/>
    </row>
    <row r="4320" spans="1:4" x14ac:dyDescent="0.2">
      <c r="A4320" s="158"/>
      <c r="D4320" s="138"/>
    </row>
    <row r="4321" spans="1:4" x14ac:dyDescent="0.2">
      <c r="A4321" s="158"/>
      <c r="D4321" s="138"/>
    </row>
    <row r="4322" spans="1:4" x14ac:dyDescent="0.2">
      <c r="A4322" s="158"/>
      <c r="D4322" s="138"/>
    </row>
    <row r="4323" spans="1:4" x14ac:dyDescent="0.2">
      <c r="A4323" s="158"/>
      <c r="D4323" s="138"/>
    </row>
    <row r="4324" spans="1:4" x14ac:dyDescent="0.2">
      <c r="A4324" s="158"/>
      <c r="D4324" s="138"/>
    </row>
    <row r="4325" spans="1:4" x14ac:dyDescent="0.2">
      <c r="A4325" s="158"/>
      <c r="D4325" s="138"/>
    </row>
    <row r="4326" spans="1:4" x14ac:dyDescent="0.2">
      <c r="A4326" s="158"/>
      <c r="D4326" s="138"/>
    </row>
    <row r="4327" spans="1:4" x14ac:dyDescent="0.2">
      <c r="A4327" s="158"/>
      <c r="D4327" s="138"/>
    </row>
    <row r="4328" spans="1:4" x14ac:dyDescent="0.2">
      <c r="A4328" s="158"/>
      <c r="D4328" s="138"/>
    </row>
    <row r="4329" spans="1:4" x14ac:dyDescent="0.2">
      <c r="A4329" s="158"/>
      <c r="D4329" s="138"/>
    </row>
    <row r="4330" spans="1:4" x14ac:dyDescent="0.2">
      <c r="A4330" s="158"/>
      <c r="D4330" s="138"/>
    </row>
    <row r="4331" spans="1:4" x14ac:dyDescent="0.2">
      <c r="A4331" s="158"/>
      <c r="D4331" s="138"/>
    </row>
    <row r="4332" spans="1:4" x14ac:dyDescent="0.2">
      <c r="A4332" s="158"/>
      <c r="D4332" s="138"/>
    </row>
    <row r="4333" spans="1:4" x14ac:dyDescent="0.2">
      <c r="A4333" s="158"/>
      <c r="D4333" s="138"/>
    </row>
    <row r="4334" spans="1:4" x14ac:dyDescent="0.2">
      <c r="A4334" s="158"/>
      <c r="D4334" s="138"/>
    </row>
    <row r="4335" spans="1:4" x14ac:dyDescent="0.2">
      <c r="A4335" s="158"/>
      <c r="D4335" s="138"/>
    </row>
    <row r="4336" spans="1:4" x14ac:dyDescent="0.2">
      <c r="A4336" s="158"/>
      <c r="D4336" s="138"/>
    </row>
    <row r="4337" spans="1:4" x14ac:dyDescent="0.2">
      <c r="A4337" s="158"/>
      <c r="D4337" s="138"/>
    </row>
    <row r="4338" spans="1:4" x14ac:dyDescent="0.2">
      <c r="A4338" s="158"/>
      <c r="D4338" s="138"/>
    </row>
    <row r="4339" spans="1:4" x14ac:dyDescent="0.2">
      <c r="A4339" s="158"/>
      <c r="D4339" s="138"/>
    </row>
    <row r="4340" spans="1:4" x14ac:dyDescent="0.2">
      <c r="A4340" s="158"/>
      <c r="D4340" s="138"/>
    </row>
    <row r="4341" spans="1:4" x14ac:dyDescent="0.2">
      <c r="A4341" s="158"/>
      <c r="D4341" s="138"/>
    </row>
    <row r="4342" spans="1:4" x14ac:dyDescent="0.2">
      <c r="A4342" s="158"/>
      <c r="D4342" s="138"/>
    </row>
    <row r="4343" spans="1:4" x14ac:dyDescent="0.2">
      <c r="A4343" s="158"/>
      <c r="D4343" s="138"/>
    </row>
    <row r="4344" spans="1:4" x14ac:dyDescent="0.2">
      <c r="A4344" s="158"/>
      <c r="D4344" s="138"/>
    </row>
    <row r="4345" spans="1:4" x14ac:dyDescent="0.2">
      <c r="A4345" s="158"/>
      <c r="D4345" s="138"/>
    </row>
    <row r="4346" spans="1:4" x14ac:dyDescent="0.2">
      <c r="A4346" s="158"/>
      <c r="D4346" s="138"/>
    </row>
    <row r="4347" spans="1:4" x14ac:dyDescent="0.2">
      <c r="A4347" s="158"/>
      <c r="D4347" s="138"/>
    </row>
    <row r="4348" spans="1:4" x14ac:dyDescent="0.2">
      <c r="A4348" s="158"/>
      <c r="D4348" s="138"/>
    </row>
    <row r="4349" spans="1:4" x14ac:dyDescent="0.2">
      <c r="A4349" s="158"/>
      <c r="D4349" s="138"/>
    </row>
    <row r="4350" spans="1:4" x14ac:dyDescent="0.2">
      <c r="A4350" s="158"/>
      <c r="D4350" s="138"/>
    </row>
    <row r="4351" spans="1:4" x14ac:dyDescent="0.2">
      <c r="A4351" s="158"/>
      <c r="D4351" s="138"/>
    </row>
    <row r="4352" spans="1:4" x14ac:dyDescent="0.2">
      <c r="A4352" s="158"/>
      <c r="D4352" s="138"/>
    </row>
    <row r="4353" spans="1:4" x14ac:dyDescent="0.2">
      <c r="A4353" s="158"/>
      <c r="D4353" s="138"/>
    </row>
    <row r="4354" spans="1:4" x14ac:dyDescent="0.2">
      <c r="A4354" s="158"/>
      <c r="D4354" s="138"/>
    </row>
    <row r="4355" spans="1:4" x14ac:dyDescent="0.2">
      <c r="A4355" s="158"/>
      <c r="D4355" s="138"/>
    </row>
    <row r="4356" spans="1:4" x14ac:dyDescent="0.2">
      <c r="A4356" s="158"/>
      <c r="D4356" s="138"/>
    </row>
    <row r="4357" spans="1:4" x14ac:dyDescent="0.2">
      <c r="A4357" s="158"/>
      <c r="D4357" s="138"/>
    </row>
    <row r="4358" spans="1:4" x14ac:dyDescent="0.2">
      <c r="A4358" s="158"/>
      <c r="D4358" s="138"/>
    </row>
    <row r="4359" spans="1:4" x14ac:dyDescent="0.2">
      <c r="A4359" s="158"/>
      <c r="D4359" s="138"/>
    </row>
    <row r="4360" spans="1:4" x14ac:dyDescent="0.2">
      <c r="A4360" s="158"/>
      <c r="D4360" s="138"/>
    </row>
    <row r="4361" spans="1:4" x14ac:dyDescent="0.2">
      <c r="A4361" s="158"/>
      <c r="D4361" s="138"/>
    </row>
    <row r="4362" spans="1:4" x14ac:dyDescent="0.2">
      <c r="A4362" s="158"/>
      <c r="D4362" s="138"/>
    </row>
    <row r="4363" spans="1:4" x14ac:dyDescent="0.2">
      <c r="A4363" s="158"/>
      <c r="D4363" s="138"/>
    </row>
    <row r="4364" spans="1:4" x14ac:dyDescent="0.2">
      <c r="A4364" s="158"/>
      <c r="D4364" s="138"/>
    </row>
    <row r="4365" spans="1:4" x14ac:dyDescent="0.2">
      <c r="A4365" s="158"/>
      <c r="D4365" s="138"/>
    </row>
    <row r="4366" spans="1:4" x14ac:dyDescent="0.2">
      <c r="A4366" s="158"/>
      <c r="D4366" s="138"/>
    </row>
    <row r="4367" spans="1:4" x14ac:dyDescent="0.2">
      <c r="A4367" s="158"/>
      <c r="D4367" s="138"/>
    </row>
    <row r="4368" spans="1:4" x14ac:dyDescent="0.2">
      <c r="A4368" s="158"/>
      <c r="D4368" s="138"/>
    </row>
    <row r="4369" spans="1:4" x14ac:dyDescent="0.2">
      <c r="A4369" s="158"/>
      <c r="D4369" s="138"/>
    </row>
    <row r="4370" spans="1:4" x14ac:dyDescent="0.2">
      <c r="A4370" s="158"/>
      <c r="D4370" s="138"/>
    </row>
    <row r="4371" spans="1:4" x14ac:dyDescent="0.2">
      <c r="A4371" s="158"/>
      <c r="D4371" s="138"/>
    </row>
    <row r="4372" spans="1:4" x14ac:dyDescent="0.2">
      <c r="A4372" s="158"/>
      <c r="D4372" s="138"/>
    </row>
    <row r="4373" spans="1:4" x14ac:dyDescent="0.2">
      <c r="A4373" s="158"/>
      <c r="D4373" s="138"/>
    </row>
    <row r="4374" spans="1:4" x14ac:dyDescent="0.2">
      <c r="A4374" s="158"/>
      <c r="D4374" s="138"/>
    </row>
    <row r="4375" spans="1:4" x14ac:dyDescent="0.2">
      <c r="A4375" s="158"/>
      <c r="D4375" s="138"/>
    </row>
    <row r="4376" spans="1:4" x14ac:dyDescent="0.2">
      <c r="A4376" s="158"/>
      <c r="D4376" s="138"/>
    </row>
    <row r="4377" spans="1:4" x14ac:dyDescent="0.2">
      <c r="A4377" s="158"/>
      <c r="D4377" s="138"/>
    </row>
    <row r="4378" spans="1:4" x14ac:dyDescent="0.2">
      <c r="A4378" s="158"/>
      <c r="D4378" s="138"/>
    </row>
    <row r="4379" spans="1:4" x14ac:dyDescent="0.2">
      <c r="A4379" s="158"/>
      <c r="D4379" s="138"/>
    </row>
    <row r="4380" spans="1:4" x14ac:dyDescent="0.2">
      <c r="A4380" s="158"/>
      <c r="D4380" s="138"/>
    </row>
    <row r="4381" spans="1:4" x14ac:dyDescent="0.2">
      <c r="A4381" s="158"/>
      <c r="D4381" s="138"/>
    </row>
    <row r="4382" spans="1:4" x14ac:dyDescent="0.2">
      <c r="A4382" s="158"/>
      <c r="D4382" s="138"/>
    </row>
    <row r="4383" spans="1:4" x14ac:dyDescent="0.2">
      <c r="A4383" s="158"/>
      <c r="D4383" s="138"/>
    </row>
    <row r="4384" spans="1:4" x14ac:dyDescent="0.2">
      <c r="A4384" s="158"/>
      <c r="D4384" s="138"/>
    </row>
    <row r="4385" spans="1:4" x14ac:dyDescent="0.2">
      <c r="A4385" s="158"/>
      <c r="D4385" s="138"/>
    </row>
    <row r="4386" spans="1:4" x14ac:dyDescent="0.2">
      <c r="A4386" s="158"/>
      <c r="D4386" s="138"/>
    </row>
    <row r="4387" spans="1:4" x14ac:dyDescent="0.2">
      <c r="A4387" s="158"/>
      <c r="D4387" s="138"/>
    </row>
    <row r="4388" spans="1:4" x14ac:dyDescent="0.2">
      <c r="A4388" s="158"/>
      <c r="D4388" s="138"/>
    </row>
    <row r="4389" spans="1:4" x14ac:dyDescent="0.2">
      <c r="A4389" s="158"/>
      <c r="D4389" s="138"/>
    </row>
    <row r="4390" spans="1:4" x14ac:dyDescent="0.2">
      <c r="A4390" s="158"/>
      <c r="D4390" s="138"/>
    </row>
    <row r="4391" spans="1:4" x14ac:dyDescent="0.2">
      <c r="A4391" s="158"/>
      <c r="D4391" s="138"/>
    </row>
    <row r="4392" spans="1:4" x14ac:dyDescent="0.2">
      <c r="A4392" s="158"/>
      <c r="D4392" s="138"/>
    </row>
    <row r="4393" spans="1:4" x14ac:dyDescent="0.2">
      <c r="A4393" s="158"/>
      <c r="D4393" s="138"/>
    </row>
    <row r="4394" spans="1:4" x14ac:dyDescent="0.2">
      <c r="A4394" s="158"/>
      <c r="D4394" s="138"/>
    </row>
    <row r="4395" spans="1:4" x14ac:dyDescent="0.2">
      <c r="A4395" s="158"/>
      <c r="D4395" s="138"/>
    </row>
    <row r="4396" spans="1:4" x14ac:dyDescent="0.2">
      <c r="A4396" s="158"/>
      <c r="D4396" s="138"/>
    </row>
    <row r="4397" spans="1:4" x14ac:dyDescent="0.2">
      <c r="A4397" s="158"/>
      <c r="D4397" s="138"/>
    </row>
    <row r="4398" spans="1:4" x14ac:dyDescent="0.2">
      <c r="A4398" s="158"/>
      <c r="D4398" s="138"/>
    </row>
    <row r="4399" spans="1:4" x14ac:dyDescent="0.2">
      <c r="A4399" s="158"/>
      <c r="D4399" s="138"/>
    </row>
    <row r="4400" spans="1:4" x14ac:dyDescent="0.2">
      <c r="A4400" s="158"/>
      <c r="D4400" s="138"/>
    </row>
    <row r="4401" spans="1:4" x14ac:dyDescent="0.2">
      <c r="A4401" s="158"/>
      <c r="D4401" s="138"/>
    </row>
    <row r="4402" spans="1:4" x14ac:dyDescent="0.2">
      <c r="A4402" s="158"/>
      <c r="D4402" s="138"/>
    </row>
    <row r="4403" spans="1:4" x14ac:dyDescent="0.2">
      <c r="A4403" s="158"/>
      <c r="D4403" s="138"/>
    </row>
    <row r="4404" spans="1:4" x14ac:dyDescent="0.2">
      <c r="A4404" s="158"/>
      <c r="D4404" s="138"/>
    </row>
    <row r="4405" spans="1:4" x14ac:dyDescent="0.2">
      <c r="A4405" s="158"/>
      <c r="D4405" s="138"/>
    </row>
    <row r="4406" spans="1:4" x14ac:dyDescent="0.2">
      <c r="A4406" s="158"/>
      <c r="D4406" s="138"/>
    </row>
    <row r="4407" spans="1:4" x14ac:dyDescent="0.2">
      <c r="A4407" s="158"/>
      <c r="D4407" s="138"/>
    </row>
    <row r="4408" spans="1:4" x14ac:dyDescent="0.2">
      <c r="A4408" s="158"/>
      <c r="D4408" s="138"/>
    </row>
    <row r="4409" spans="1:4" x14ac:dyDescent="0.2">
      <c r="A4409" s="158"/>
      <c r="D4409" s="138"/>
    </row>
    <row r="4410" spans="1:4" x14ac:dyDescent="0.2">
      <c r="A4410" s="158"/>
      <c r="D4410" s="138"/>
    </row>
    <row r="4411" spans="1:4" x14ac:dyDescent="0.2">
      <c r="A4411" s="158"/>
      <c r="D4411" s="138"/>
    </row>
    <row r="4412" spans="1:4" x14ac:dyDescent="0.2">
      <c r="A4412" s="158"/>
      <c r="D4412" s="138"/>
    </row>
    <row r="4413" spans="1:4" x14ac:dyDescent="0.2">
      <c r="A4413" s="158"/>
      <c r="D4413" s="138"/>
    </row>
    <row r="4414" spans="1:4" x14ac:dyDescent="0.2">
      <c r="A4414" s="158"/>
      <c r="D4414" s="138"/>
    </row>
    <row r="4415" spans="1:4" x14ac:dyDescent="0.2">
      <c r="A4415" s="158"/>
      <c r="D4415" s="138"/>
    </row>
    <row r="4416" spans="1:4" x14ac:dyDescent="0.2">
      <c r="A4416" s="158"/>
      <c r="D4416" s="138"/>
    </row>
    <row r="4417" spans="1:4" x14ac:dyDescent="0.2">
      <c r="A4417" s="158"/>
      <c r="D4417" s="138"/>
    </row>
    <row r="4418" spans="1:4" x14ac:dyDescent="0.2">
      <c r="A4418" s="158"/>
      <c r="D4418" s="138"/>
    </row>
    <row r="4419" spans="1:4" x14ac:dyDescent="0.2">
      <c r="A4419" s="158"/>
      <c r="D4419" s="138"/>
    </row>
    <row r="4420" spans="1:4" x14ac:dyDescent="0.2">
      <c r="A4420" s="158"/>
      <c r="D4420" s="138"/>
    </row>
    <row r="4421" spans="1:4" x14ac:dyDescent="0.2">
      <c r="A4421" s="158"/>
      <c r="D4421" s="138"/>
    </row>
    <row r="4422" spans="1:4" x14ac:dyDescent="0.2">
      <c r="A4422" s="158"/>
      <c r="D4422" s="138"/>
    </row>
    <row r="4423" spans="1:4" x14ac:dyDescent="0.2">
      <c r="A4423" s="158"/>
      <c r="D4423" s="138"/>
    </row>
    <row r="4424" spans="1:4" x14ac:dyDescent="0.2">
      <c r="A4424" s="158"/>
      <c r="D4424" s="138"/>
    </row>
    <row r="4425" spans="1:4" x14ac:dyDescent="0.2">
      <c r="A4425" s="158"/>
      <c r="D4425" s="138"/>
    </row>
    <row r="4426" spans="1:4" x14ac:dyDescent="0.2">
      <c r="A4426" s="158"/>
      <c r="D4426" s="138"/>
    </row>
    <row r="4427" spans="1:4" x14ac:dyDescent="0.2">
      <c r="A4427" s="158"/>
      <c r="D4427" s="138"/>
    </row>
    <row r="4428" spans="1:4" x14ac:dyDescent="0.2">
      <c r="A4428" s="158"/>
      <c r="D4428" s="138"/>
    </row>
    <row r="4429" spans="1:4" x14ac:dyDescent="0.2">
      <c r="A4429" s="158"/>
      <c r="D4429" s="138"/>
    </row>
    <row r="4430" spans="1:4" x14ac:dyDescent="0.2">
      <c r="A4430" s="158"/>
      <c r="D4430" s="138"/>
    </row>
    <row r="4431" spans="1:4" x14ac:dyDescent="0.2">
      <c r="A4431" s="158"/>
      <c r="D4431" s="138"/>
    </row>
    <row r="4432" spans="1:4" x14ac:dyDescent="0.2">
      <c r="A4432" s="158"/>
      <c r="D4432" s="138"/>
    </row>
    <row r="4433" spans="1:4" x14ac:dyDescent="0.2">
      <c r="A4433" s="158"/>
      <c r="D4433" s="138"/>
    </row>
    <row r="4434" spans="1:4" x14ac:dyDescent="0.2">
      <c r="A4434" s="158"/>
      <c r="D4434" s="138"/>
    </row>
    <row r="4435" spans="1:4" x14ac:dyDescent="0.2">
      <c r="A4435" s="158"/>
      <c r="D4435" s="138"/>
    </row>
    <row r="4436" spans="1:4" x14ac:dyDescent="0.2">
      <c r="A4436" s="158"/>
      <c r="D4436" s="138"/>
    </row>
    <row r="4437" spans="1:4" x14ac:dyDescent="0.2">
      <c r="A4437" s="158"/>
      <c r="D4437" s="138"/>
    </row>
    <row r="4438" spans="1:4" x14ac:dyDescent="0.2">
      <c r="A4438" s="158"/>
      <c r="D4438" s="138"/>
    </row>
    <row r="4439" spans="1:4" x14ac:dyDescent="0.2">
      <c r="A4439" s="158"/>
      <c r="D4439" s="138"/>
    </row>
    <row r="4440" spans="1:4" x14ac:dyDescent="0.2">
      <c r="A4440" s="158"/>
      <c r="D4440" s="138"/>
    </row>
    <row r="4441" spans="1:4" x14ac:dyDescent="0.2">
      <c r="A4441" s="158"/>
      <c r="D4441" s="138"/>
    </row>
    <row r="4442" spans="1:4" x14ac:dyDescent="0.2">
      <c r="A4442" s="158"/>
      <c r="D4442" s="138"/>
    </row>
    <row r="4443" spans="1:4" x14ac:dyDescent="0.2">
      <c r="A4443" s="158"/>
      <c r="D4443" s="138"/>
    </row>
    <row r="4444" spans="1:4" x14ac:dyDescent="0.2">
      <c r="A4444" s="158"/>
      <c r="D4444" s="138"/>
    </row>
    <row r="4445" spans="1:4" x14ac:dyDescent="0.2">
      <c r="A4445" s="158"/>
      <c r="D4445" s="138"/>
    </row>
    <row r="4446" spans="1:4" x14ac:dyDescent="0.2">
      <c r="A4446" s="158"/>
      <c r="D4446" s="138"/>
    </row>
    <row r="4447" spans="1:4" x14ac:dyDescent="0.2">
      <c r="A4447" s="158"/>
      <c r="D4447" s="138"/>
    </row>
    <row r="4448" spans="1:4" x14ac:dyDescent="0.2">
      <c r="A4448" s="158"/>
      <c r="D4448" s="138"/>
    </row>
    <row r="4449" spans="1:4" x14ac:dyDescent="0.2">
      <c r="A4449" s="158"/>
      <c r="D4449" s="138"/>
    </row>
    <row r="4450" spans="1:4" x14ac:dyDescent="0.2">
      <c r="A4450" s="158"/>
      <c r="D4450" s="138"/>
    </row>
    <row r="4451" spans="1:4" x14ac:dyDescent="0.2">
      <c r="A4451" s="158"/>
      <c r="D4451" s="138"/>
    </row>
    <row r="4452" spans="1:4" x14ac:dyDescent="0.2">
      <c r="A4452" s="158"/>
      <c r="D4452" s="138"/>
    </row>
    <row r="4453" spans="1:4" x14ac:dyDescent="0.2">
      <c r="A4453" s="158"/>
      <c r="D4453" s="138"/>
    </row>
    <row r="4454" spans="1:4" x14ac:dyDescent="0.2">
      <c r="A4454" s="158"/>
      <c r="D4454" s="138"/>
    </row>
    <row r="4455" spans="1:4" x14ac:dyDescent="0.2">
      <c r="A4455" s="158"/>
      <c r="D4455" s="138"/>
    </row>
    <row r="4456" spans="1:4" x14ac:dyDescent="0.2">
      <c r="A4456" s="158"/>
      <c r="D4456" s="138"/>
    </row>
    <row r="4457" spans="1:4" x14ac:dyDescent="0.2">
      <c r="A4457" s="158"/>
      <c r="D4457" s="138"/>
    </row>
    <row r="4458" spans="1:4" x14ac:dyDescent="0.2">
      <c r="A4458" s="158"/>
      <c r="D4458" s="138"/>
    </row>
    <row r="4459" spans="1:4" x14ac:dyDescent="0.2">
      <c r="A4459" s="158"/>
      <c r="D4459" s="138"/>
    </row>
    <row r="4460" spans="1:4" x14ac:dyDescent="0.2">
      <c r="A4460" s="158"/>
      <c r="D4460" s="138"/>
    </row>
    <row r="4461" spans="1:4" x14ac:dyDescent="0.2">
      <c r="A4461" s="158"/>
      <c r="D4461" s="138"/>
    </row>
    <row r="4462" spans="1:4" x14ac:dyDescent="0.2">
      <c r="A4462" s="158"/>
      <c r="D4462" s="138"/>
    </row>
    <row r="4463" spans="1:4" x14ac:dyDescent="0.2">
      <c r="A4463" s="158"/>
      <c r="D4463" s="138"/>
    </row>
    <row r="4464" spans="1:4" x14ac:dyDescent="0.2">
      <c r="A4464" s="158"/>
      <c r="D4464" s="138"/>
    </row>
    <row r="4465" spans="1:4" x14ac:dyDescent="0.2">
      <c r="A4465" s="158"/>
      <c r="D4465" s="138"/>
    </row>
    <row r="4466" spans="1:4" x14ac:dyDescent="0.2">
      <c r="A4466" s="158"/>
      <c r="D4466" s="138"/>
    </row>
    <row r="4467" spans="1:4" x14ac:dyDescent="0.2">
      <c r="A4467" s="158"/>
      <c r="D4467" s="138"/>
    </row>
    <row r="4468" spans="1:4" x14ac:dyDescent="0.2">
      <c r="A4468" s="158"/>
      <c r="D4468" s="138"/>
    </row>
    <row r="4469" spans="1:4" x14ac:dyDescent="0.2">
      <c r="A4469" s="158"/>
      <c r="D4469" s="138"/>
    </row>
    <row r="4470" spans="1:4" x14ac:dyDescent="0.2">
      <c r="A4470" s="158"/>
      <c r="D4470" s="138"/>
    </row>
    <row r="4471" spans="1:4" x14ac:dyDescent="0.2">
      <c r="A4471" s="158"/>
      <c r="D4471" s="138"/>
    </row>
    <row r="4472" spans="1:4" x14ac:dyDescent="0.2">
      <c r="A4472" s="158"/>
      <c r="D4472" s="138"/>
    </row>
    <row r="4473" spans="1:4" x14ac:dyDescent="0.2">
      <c r="A4473" s="158"/>
      <c r="D4473" s="138"/>
    </row>
    <row r="4474" spans="1:4" x14ac:dyDescent="0.2">
      <c r="A4474" s="158"/>
      <c r="D4474" s="138"/>
    </row>
    <row r="4475" spans="1:4" x14ac:dyDescent="0.2">
      <c r="A4475" s="158"/>
      <c r="D4475" s="138"/>
    </row>
    <row r="4476" spans="1:4" x14ac:dyDescent="0.2">
      <c r="A4476" s="158"/>
      <c r="D4476" s="138"/>
    </row>
    <row r="4477" spans="1:4" x14ac:dyDescent="0.2">
      <c r="A4477" s="158"/>
      <c r="D4477" s="138"/>
    </row>
    <row r="4478" spans="1:4" x14ac:dyDescent="0.2">
      <c r="A4478" s="158"/>
      <c r="D4478" s="138"/>
    </row>
    <row r="4479" spans="1:4" x14ac:dyDescent="0.2">
      <c r="A4479" s="158"/>
      <c r="D4479" s="138"/>
    </row>
    <row r="4480" spans="1:4" x14ac:dyDescent="0.2">
      <c r="A4480" s="158"/>
      <c r="D4480" s="138"/>
    </row>
    <row r="4481" spans="1:4" x14ac:dyDescent="0.2">
      <c r="A4481" s="158"/>
      <c r="D4481" s="138"/>
    </row>
    <row r="4482" spans="1:4" x14ac:dyDescent="0.2">
      <c r="A4482" s="158"/>
      <c r="D4482" s="138"/>
    </row>
    <row r="4483" spans="1:4" x14ac:dyDescent="0.2">
      <c r="A4483" s="158"/>
      <c r="D4483" s="138"/>
    </row>
    <row r="4484" spans="1:4" x14ac:dyDescent="0.2">
      <c r="A4484" s="158"/>
      <c r="D4484" s="138"/>
    </row>
    <row r="4485" spans="1:4" x14ac:dyDescent="0.2">
      <c r="A4485" s="158"/>
      <c r="D4485" s="138"/>
    </row>
    <row r="4486" spans="1:4" x14ac:dyDescent="0.2">
      <c r="A4486" s="158"/>
      <c r="D4486" s="138"/>
    </row>
    <row r="4487" spans="1:4" x14ac:dyDescent="0.2">
      <c r="A4487" s="158"/>
      <c r="D4487" s="138"/>
    </row>
    <row r="4488" spans="1:4" x14ac:dyDescent="0.2">
      <c r="A4488" s="158"/>
      <c r="D4488" s="138"/>
    </row>
    <row r="4489" spans="1:4" x14ac:dyDescent="0.2">
      <c r="A4489" s="158"/>
      <c r="D4489" s="138"/>
    </row>
    <row r="4490" spans="1:4" x14ac:dyDescent="0.2">
      <c r="A4490" s="158"/>
      <c r="D4490" s="138"/>
    </row>
    <row r="4491" spans="1:4" x14ac:dyDescent="0.2">
      <c r="A4491" s="158"/>
      <c r="D4491" s="138"/>
    </row>
    <row r="4492" spans="1:4" x14ac:dyDescent="0.2">
      <c r="A4492" s="158"/>
      <c r="D4492" s="138"/>
    </row>
    <row r="4493" spans="1:4" x14ac:dyDescent="0.2">
      <c r="A4493" s="158"/>
      <c r="D4493" s="138"/>
    </row>
    <row r="4494" spans="1:4" x14ac:dyDescent="0.2">
      <c r="A4494" s="158"/>
      <c r="D4494" s="138"/>
    </row>
    <row r="4495" spans="1:4" x14ac:dyDescent="0.2">
      <c r="A4495" s="158"/>
      <c r="D4495" s="138"/>
    </row>
    <row r="4496" spans="1:4" x14ac:dyDescent="0.2">
      <c r="A4496" s="158"/>
      <c r="D4496" s="138"/>
    </row>
    <row r="4497" spans="1:4" x14ac:dyDescent="0.2">
      <c r="A4497" s="158"/>
      <c r="D4497" s="138"/>
    </row>
    <row r="4498" spans="1:4" x14ac:dyDescent="0.2">
      <c r="A4498" s="158"/>
      <c r="D4498" s="138"/>
    </row>
    <row r="4499" spans="1:4" x14ac:dyDescent="0.2">
      <c r="A4499" s="158"/>
      <c r="D4499" s="138"/>
    </row>
    <row r="4500" spans="1:4" x14ac:dyDescent="0.2">
      <c r="A4500" s="158"/>
      <c r="D4500" s="138"/>
    </row>
    <row r="4501" spans="1:4" x14ac:dyDescent="0.2">
      <c r="A4501" s="158"/>
      <c r="D4501" s="138"/>
    </row>
    <row r="4502" spans="1:4" x14ac:dyDescent="0.2">
      <c r="A4502" s="158"/>
      <c r="D4502" s="138"/>
    </row>
    <row r="4503" spans="1:4" x14ac:dyDescent="0.2">
      <c r="A4503" s="158"/>
      <c r="D4503" s="138"/>
    </row>
    <row r="4504" spans="1:4" x14ac:dyDescent="0.2">
      <c r="A4504" s="158"/>
      <c r="D4504" s="138"/>
    </row>
    <row r="4505" spans="1:4" x14ac:dyDescent="0.2">
      <c r="A4505" s="158"/>
      <c r="D4505" s="138"/>
    </row>
    <row r="4506" spans="1:4" x14ac:dyDescent="0.2">
      <c r="A4506" s="158"/>
      <c r="D4506" s="138"/>
    </row>
    <row r="4507" spans="1:4" x14ac:dyDescent="0.2">
      <c r="A4507" s="158"/>
      <c r="D4507" s="138"/>
    </row>
    <row r="4508" spans="1:4" x14ac:dyDescent="0.2">
      <c r="A4508" s="158"/>
      <c r="D4508" s="138"/>
    </row>
    <row r="4509" spans="1:4" x14ac:dyDescent="0.2">
      <c r="A4509" s="158"/>
      <c r="D4509" s="138"/>
    </row>
    <row r="4510" spans="1:4" x14ac:dyDescent="0.2">
      <c r="A4510" s="158"/>
      <c r="D4510" s="138"/>
    </row>
    <row r="4511" spans="1:4" x14ac:dyDescent="0.2">
      <c r="A4511" s="158"/>
      <c r="D4511" s="138"/>
    </row>
    <row r="4512" spans="1:4" x14ac:dyDescent="0.2">
      <c r="A4512" s="158"/>
      <c r="D4512" s="138"/>
    </row>
    <row r="4513" spans="1:4" x14ac:dyDescent="0.2">
      <c r="A4513" s="158"/>
      <c r="D4513" s="138"/>
    </row>
    <row r="4514" spans="1:4" x14ac:dyDescent="0.2">
      <c r="A4514" s="158"/>
      <c r="D4514" s="138"/>
    </row>
    <row r="4515" spans="1:4" x14ac:dyDescent="0.2">
      <c r="A4515" s="158"/>
      <c r="D4515" s="138"/>
    </row>
    <row r="4516" spans="1:4" x14ac:dyDescent="0.2">
      <c r="A4516" s="158"/>
      <c r="D4516" s="138"/>
    </row>
    <row r="4517" spans="1:4" x14ac:dyDescent="0.2">
      <c r="A4517" s="158"/>
      <c r="D4517" s="138"/>
    </row>
    <row r="4518" spans="1:4" x14ac:dyDescent="0.2">
      <c r="A4518" s="158"/>
      <c r="D4518" s="138"/>
    </row>
    <row r="4519" spans="1:4" x14ac:dyDescent="0.2">
      <c r="A4519" s="158"/>
      <c r="D4519" s="138"/>
    </row>
    <row r="4520" spans="1:4" x14ac:dyDescent="0.2">
      <c r="A4520" s="158"/>
      <c r="D4520" s="138"/>
    </row>
    <row r="4521" spans="1:4" x14ac:dyDescent="0.2">
      <c r="A4521" s="158"/>
      <c r="D4521" s="138"/>
    </row>
    <row r="4522" spans="1:4" x14ac:dyDescent="0.2">
      <c r="A4522" s="158"/>
      <c r="D4522" s="138"/>
    </row>
    <row r="4523" spans="1:4" x14ac:dyDescent="0.2">
      <c r="A4523" s="158"/>
      <c r="D4523" s="138"/>
    </row>
    <row r="4524" spans="1:4" x14ac:dyDescent="0.2">
      <c r="A4524" s="158"/>
      <c r="D4524" s="138"/>
    </row>
    <row r="4525" spans="1:4" x14ac:dyDescent="0.2">
      <c r="A4525" s="158"/>
      <c r="D4525" s="138"/>
    </row>
    <row r="4526" spans="1:4" x14ac:dyDescent="0.2">
      <c r="A4526" s="158"/>
      <c r="D4526" s="138"/>
    </row>
    <row r="4527" spans="1:4" x14ac:dyDescent="0.2">
      <c r="A4527" s="158"/>
      <c r="D4527" s="138"/>
    </row>
    <row r="4528" spans="1:4" x14ac:dyDescent="0.2">
      <c r="A4528" s="158"/>
      <c r="D4528" s="138"/>
    </row>
    <row r="4529" spans="1:4" x14ac:dyDescent="0.2">
      <c r="A4529" s="158"/>
      <c r="D4529" s="138"/>
    </row>
    <row r="4530" spans="1:4" x14ac:dyDescent="0.2">
      <c r="A4530" s="158"/>
      <c r="D4530" s="138"/>
    </row>
    <row r="4531" spans="1:4" x14ac:dyDescent="0.2">
      <c r="A4531" s="158"/>
      <c r="D4531" s="138"/>
    </row>
    <row r="4532" spans="1:4" x14ac:dyDescent="0.2">
      <c r="A4532" s="158"/>
      <c r="D4532" s="138"/>
    </row>
    <row r="4533" spans="1:4" x14ac:dyDescent="0.2">
      <c r="A4533" s="158"/>
      <c r="D4533" s="138"/>
    </row>
    <row r="4534" spans="1:4" x14ac:dyDescent="0.2">
      <c r="A4534" s="158"/>
      <c r="D4534" s="138"/>
    </row>
    <row r="4535" spans="1:4" x14ac:dyDescent="0.2">
      <c r="A4535" s="158"/>
      <c r="D4535" s="138"/>
    </row>
    <row r="4536" spans="1:4" x14ac:dyDescent="0.2">
      <c r="A4536" s="158"/>
      <c r="D4536" s="138"/>
    </row>
    <row r="4537" spans="1:4" x14ac:dyDescent="0.2">
      <c r="A4537" s="158"/>
      <c r="D4537" s="138"/>
    </row>
    <row r="4538" spans="1:4" x14ac:dyDescent="0.2">
      <c r="A4538" s="158"/>
      <c r="D4538" s="138"/>
    </row>
    <row r="4539" spans="1:4" x14ac:dyDescent="0.2">
      <c r="A4539" s="158"/>
      <c r="D4539" s="138"/>
    </row>
    <row r="4540" spans="1:4" x14ac:dyDescent="0.2">
      <c r="A4540" s="158"/>
      <c r="D4540" s="138"/>
    </row>
    <row r="4541" spans="1:4" x14ac:dyDescent="0.2">
      <c r="A4541" s="158"/>
      <c r="D4541" s="138"/>
    </row>
    <row r="4542" spans="1:4" x14ac:dyDescent="0.2">
      <c r="A4542" s="158"/>
      <c r="D4542" s="138"/>
    </row>
    <row r="4543" spans="1:4" x14ac:dyDescent="0.2">
      <c r="A4543" s="158"/>
      <c r="D4543" s="138"/>
    </row>
    <row r="4544" spans="1:4" x14ac:dyDescent="0.2">
      <c r="A4544" s="158"/>
      <c r="D4544" s="138"/>
    </row>
    <row r="4545" spans="1:4" x14ac:dyDescent="0.2">
      <c r="A4545" s="158"/>
      <c r="D4545" s="138"/>
    </row>
    <row r="4546" spans="1:4" x14ac:dyDescent="0.2">
      <c r="A4546" s="158"/>
      <c r="D4546" s="138"/>
    </row>
    <row r="4547" spans="1:4" x14ac:dyDescent="0.2">
      <c r="A4547" s="158"/>
      <c r="D4547" s="138"/>
    </row>
    <row r="4548" spans="1:4" x14ac:dyDescent="0.2">
      <c r="A4548" s="158"/>
      <c r="D4548" s="138"/>
    </row>
    <row r="4549" spans="1:4" x14ac:dyDescent="0.2">
      <c r="A4549" s="158"/>
      <c r="D4549" s="138"/>
    </row>
    <row r="4550" spans="1:4" x14ac:dyDescent="0.2">
      <c r="A4550" s="158"/>
      <c r="D4550" s="138"/>
    </row>
    <row r="4551" spans="1:4" x14ac:dyDescent="0.2">
      <c r="A4551" s="158"/>
      <c r="D4551" s="138"/>
    </row>
    <row r="4552" spans="1:4" x14ac:dyDescent="0.2">
      <c r="A4552" s="158"/>
      <c r="D4552" s="138"/>
    </row>
    <row r="4553" spans="1:4" x14ac:dyDescent="0.2">
      <c r="A4553" s="158"/>
      <c r="D4553" s="138"/>
    </row>
    <row r="4554" spans="1:4" x14ac:dyDescent="0.2">
      <c r="A4554" s="158"/>
      <c r="D4554" s="138"/>
    </row>
    <row r="4555" spans="1:4" x14ac:dyDescent="0.2">
      <c r="A4555" s="158"/>
      <c r="D4555" s="138"/>
    </row>
    <row r="4556" spans="1:4" x14ac:dyDescent="0.2">
      <c r="A4556" s="158"/>
      <c r="D4556" s="138"/>
    </row>
    <row r="4557" spans="1:4" x14ac:dyDescent="0.2">
      <c r="A4557" s="158"/>
      <c r="D4557" s="138"/>
    </row>
    <row r="4558" spans="1:4" x14ac:dyDescent="0.2">
      <c r="A4558" s="158"/>
      <c r="D4558" s="138"/>
    </row>
    <row r="4559" spans="1:4" x14ac:dyDescent="0.2">
      <c r="A4559" s="158"/>
      <c r="D4559" s="138"/>
    </row>
    <row r="4560" spans="1:4" x14ac:dyDescent="0.2">
      <c r="A4560" s="158"/>
      <c r="D4560" s="138"/>
    </row>
    <row r="4561" spans="1:4" x14ac:dyDescent="0.2">
      <c r="A4561" s="158"/>
      <c r="D4561" s="138"/>
    </row>
    <row r="4562" spans="1:4" x14ac:dyDescent="0.2">
      <c r="A4562" s="158"/>
      <c r="D4562" s="138"/>
    </row>
    <row r="4563" spans="1:4" x14ac:dyDescent="0.2">
      <c r="A4563" s="158"/>
      <c r="D4563" s="138"/>
    </row>
    <row r="4564" spans="1:4" x14ac:dyDescent="0.2">
      <c r="A4564" s="158"/>
      <c r="D4564" s="138"/>
    </row>
    <row r="4565" spans="1:4" x14ac:dyDescent="0.2">
      <c r="A4565" s="158"/>
      <c r="D4565" s="138"/>
    </row>
    <row r="4566" spans="1:4" x14ac:dyDescent="0.2">
      <c r="A4566" s="158"/>
      <c r="D4566" s="138"/>
    </row>
    <row r="4567" spans="1:4" x14ac:dyDescent="0.2">
      <c r="A4567" s="158"/>
      <c r="D4567" s="138"/>
    </row>
    <row r="4568" spans="1:4" x14ac:dyDescent="0.2">
      <c r="A4568" s="158"/>
      <c r="D4568" s="138"/>
    </row>
    <row r="4569" spans="1:4" x14ac:dyDescent="0.2">
      <c r="A4569" s="158"/>
      <c r="D4569" s="138"/>
    </row>
    <row r="4570" spans="1:4" x14ac:dyDescent="0.2">
      <c r="A4570" s="158"/>
      <c r="D4570" s="138"/>
    </row>
    <row r="4571" spans="1:4" x14ac:dyDescent="0.2">
      <c r="A4571" s="158"/>
      <c r="D4571" s="138"/>
    </row>
    <row r="4572" spans="1:4" x14ac:dyDescent="0.2">
      <c r="A4572" s="158"/>
      <c r="D4572" s="138"/>
    </row>
    <row r="4573" spans="1:4" x14ac:dyDescent="0.2">
      <c r="A4573" s="158"/>
      <c r="D4573" s="138"/>
    </row>
    <row r="4574" spans="1:4" x14ac:dyDescent="0.2">
      <c r="A4574" s="158"/>
      <c r="D4574" s="138"/>
    </row>
    <row r="4575" spans="1:4" x14ac:dyDescent="0.2">
      <c r="A4575" s="158"/>
      <c r="D4575" s="138"/>
    </row>
    <row r="4576" spans="1:4" x14ac:dyDescent="0.2">
      <c r="A4576" s="158"/>
      <c r="D4576" s="138"/>
    </row>
    <row r="4577" spans="1:4" x14ac:dyDescent="0.2">
      <c r="A4577" s="158"/>
      <c r="D4577" s="138"/>
    </row>
    <row r="4578" spans="1:4" x14ac:dyDescent="0.2">
      <c r="A4578" s="158"/>
      <c r="D4578" s="138"/>
    </row>
    <row r="4579" spans="1:4" x14ac:dyDescent="0.2">
      <c r="A4579" s="158"/>
      <c r="D4579" s="138"/>
    </row>
    <row r="4580" spans="1:4" x14ac:dyDescent="0.2">
      <c r="A4580" s="158"/>
      <c r="D4580" s="138"/>
    </row>
    <row r="4581" spans="1:4" x14ac:dyDescent="0.2">
      <c r="A4581" s="158"/>
      <c r="D4581" s="138"/>
    </row>
    <row r="4582" spans="1:4" x14ac:dyDescent="0.2">
      <c r="A4582" s="158"/>
      <c r="D4582" s="138"/>
    </row>
    <row r="4583" spans="1:4" x14ac:dyDescent="0.2">
      <c r="A4583" s="158"/>
      <c r="D4583" s="138"/>
    </row>
    <row r="4584" spans="1:4" x14ac:dyDescent="0.2">
      <c r="A4584" s="158"/>
      <c r="D4584" s="138"/>
    </row>
    <row r="4585" spans="1:4" x14ac:dyDescent="0.2">
      <c r="A4585" s="158"/>
      <c r="D4585" s="138"/>
    </row>
    <row r="4586" spans="1:4" x14ac:dyDescent="0.2">
      <c r="A4586" s="158"/>
      <c r="D4586" s="138"/>
    </row>
    <row r="4587" spans="1:4" x14ac:dyDescent="0.2">
      <c r="A4587" s="158"/>
      <c r="D4587" s="138"/>
    </row>
    <row r="4588" spans="1:4" x14ac:dyDescent="0.2">
      <c r="A4588" s="158"/>
      <c r="D4588" s="138"/>
    </row>
    <row r="4589" spans="1:4" x14ac:dyDescent="0.2">
      <c r="A4589" s="158"/>
      <c r="D4589" s="138"/>
    </row>
    <row r="4590" spans="1:4" x14ac:dyDescent="0.2">
      <c r="A4590" s="158"/>
      <c r="D4590" s="138"/>
    </row>
    <row r="4591" spans="1:4" x14ac:dyDescent="0.2">
      <c r="A4591" s="158"/>
      <c r="D4591" s="138"/>
    </row>
    <row r="4592" spans="1:4" x14ac:dyDescent="0.2">
      <c r="A4592" s="158"/>
      <c r="D4592" s="138"/>
    </row>
    <row r="4593" spans="1:4" x14ac:dyDescent="0.2">
      <c r="A4593" s="158"/>
      <c r="D4593" s="138"/>
    </row>
    <row r="4594" spans="1:4" x14ac:dyDescent="0.2">
      <c r="A4594" s="158"/>
      <c r="D4594" s="138"/>
    </row>
    <row r="4595" spans="1:4" x14ac:dyDescent="0.2">
      <c r="A4595" s="158"/>
      <c r="D4595" s="138"/>
    </row>
    <row r="4596" spans="1:4" x14ac:dyDescent="0.2">
      <c r="A4596" s="158"/>
      <c r="D4596" s="138"/>
    </row>
    <row r="4597" spans="1:4" x14ac:dyDescent="0.2">
      <c r="A4597" s="158"/>
      <c r="D4597" s="138"/>
    </row>
    <row r="4598" spans="1:4" x14ac:dyDescent="0.2">
      <c r="A4598" s="158"/>
      <c r="D4598" s="138"/>
    </row>
    <row r="4599" spans="1:4" x14ac:dyDescent="0.2">
      <c r="A4599" s="158"/>
      <c r="D4599" s="138"/>
    </row>
    <row r="4600" spans="1:4" x14ac:dyDescent="0.2">
      <c r="A4600" s="158"/>
      <c r="D4600" s="138"/>
    </row>
    <row r="4601" spans="1:4" x14ac:dyDescent="0.2">
      <c r="A4601" s="158"/>
      <c r="D4601" s="138"/>
    </row>
    <row r="4602" spans="1:4" x14ac:dyDescent="0.2">
      <c r="A4602" s="158"/>
      <c r="D4602" s="138"/>
    </row>
    <row r="4603" spans="1:4" x14ac:dyDescent="0.2">
      <c r="A4603" s="158"/>
      <c r="D4603" s="138"/>
    </row>
    <row r="4604" spans="1:4" x14ac:dyDescent="0.2">
      <c r="A4604" s="158"/>
      <c r="D4604" s="138"/>
    </row>
    <row r="4605" spans="1:4" x14ac:dyDescent="0.2">
      <c r="A4605" s="158"/>
      <c r="D4605" s="138"/>
    </row>
    <row r="4606" spans="1:4" x14ac:dyDescent="0.2">
      <c r="A4606" s="158"/>
      <c r="D4606" s="138"/>
    </row>
    <row r="4607" spans="1:4" x14ac:dyDescent="0.2">
      <c r="A4607" s="158"/>
      <c r="D4607" s="138"/>
    </row>
    <row r="4608" spans="1:4" x14ac:dyDescent="0.2">
      <c r="A4608" s="158"/>
      <c r="D4608" s="138"/>
    </row>
    <row r="4609" spans="1:4" x14ac:dyDescent="0.2">
      <c r="A4609" s="158"/>
      <c r="D4609" s="138"/>
    </row>
    <row r="4610" spans="1:4" x14ac:dyDescent="0.2">
      <c r="A4610" s="158"/>
      <c r="D4610" s="138"/>
    </row>
    <row r="4611" spans="1:4" x14ac:dyDescent="0.2">
      <c r="A4611" s="158"/>
      <c r="D4611" s="138"/>
    </row>
    <row r="4612" spans="1:4" x14ac:dyDescent="0.2">
      <c r="A4612" s="158"/>
      <c r="D4612" s="138"/>
    </row>
    <row r="4613" spans="1:4" x14ac:dyDescent="0.2">
      <c r="A4613" s="158"/>
      <c r="D4613" s="138"/>
    </row>
    <row r="4614" spans="1:4" x14ac:dyDescent="0.2">
      <c r="A4614" s="158"/>
      <c r="D4614" s="138"/>
    </row>
    <row r="4615" spans="1:4" x14ac:dyDescent="0.2">
      <c r="A4615" s="158"/>
      <c r="D4615" s="138"/>
    </row>
    <row r="4616" spans="1:4" x14ac:dyDescent="0.2">
      <c r="A4616" s="158"/>
      <c r="D4616" s="138"/>
    </row>
    <row r="4617" spans="1:4" x14ac:dyDescent="0.2">
      <c r="A4617" s="158"/>
      <c r="D4617" s="138"/>
    </row>
    <row r="4618" spans="1:4" x14ac:dyDescent="0.2">
      <c r="A4618" s="158"/>
      <c r="D4618" s="138"/>
    </row>
    <row r="4619" spans="1:4" x14ac:dyDescent="0.2">
      <c r="A4619" s="158"/>
      <c r="D4619" s="138"/>
    </row>
    <row r="4620" spans="1:4" x14ac:dyDescent="0.2">
      <c r="A4620" s="158"/>
      <c r="D4620" s="138"/>
    </row>
    <row r="4621" spans="1:4" x14ac:dyDescent="0.2">
      <c r="A4621" s="158"/>
      <c r="D4621" s="138"/>
    </row>
    <row r="4622" spans="1:4" x14ac:dyDescent="0.2">
      <c r="A4622" s="158"/>
      <c r="D4622" s="138"/>
    </row>
    <row r="4623" spans="1:4" x14ac:dyDescent="0.2">
      <c r="A4623" s="158"/>
      <c r="D4623" s="138"/>
    </row>
    <row r="4624" spans="1:4" x14ac:dyDescent="0.2">
      <c r="A4624" s="158"/>
      <c r="D4624" s="138"/>
    </row>
    <row r="4625" spans="1:4" x14ac:dyDescent="0.2">
      <c r="A4625" s="158"/>
      <c r="D4625" s="138"/>
    </row>
    <row r="4626" spans="1:4" x14ac:dyDescent="0.2">
      <c r="A4626" s="158"/>
      <c r="D4626" s="138"/>
    </row>
    <row r="4627" spans="1:4" x14ac:dyDescent="0.2">
      <c r="A4627" s="158"/>
      <c r="D4627" s="138"/>
    </row>
    <row r="4628" spans="1:4" x14ac:dyDescent="0.2">
      <c r="A4628" s="158"/>
      <c r="D4628" s="138"/>
    </row>
    <row r="4629" spans="1:4" x14ac:dyDescent="0.2">
      <c r="A4629" s="158"/>
      <c r="D4629" s="138"/>
    </row>
    <row r="4630" spans="1:4" x14ac:dyDescent="0.2">
      <c r="A4630" s="158"/>
      <c r="D4630" s="138"/>
    </row>
    <row r="4631" spans="1:4" x14ac:dyDescent="0.2">
      <c r="A4631" s="158"/>
      <c r="D4631" s="138"/>
    </row>
    <row r="4632" spans="1:4" x14ac:dyDescent="0.2">
      <c r="A4632" s="158"/>
      <c r="D4632" s="138"/>
    </row>
    <row r="4633" spans="1:4" x14ac:dyDescent="0.2">
      <c r="A4633" s="158"/>
      <c r="D4633" s="138"/>
    </row>
    <row r="4634" spans="1:4" x14ac:dyDescent="0.2">
      <c r="A4634" s="158"/>
      <c r="D4634" s="138"/>
    </row>
    <row r="4635" spans="1:4" x14ac:dyDescent="0.2">
      <c r="A4635" s="158"/>
      <c r="D4635" s="138"/>
    </row>
    <row r="4636" spans="1:4" x14ac:dyDescent="0.2">
      <c r="A4636" s="158"/>
      <c r="D4636" s="138"/>
    </row>
    <row r="4637" spans="1:4" x14ac:dyDescent="0.2">
      <c r="A4637" s="158"/>
      <c r="D4637" s="138"/>
    </row>
    <row r="4638" spans="1:4" x14ac:dyDescent="0.2">
      <c r="A4638" s="158"/>
      <c r="D4638" s="138"/>
    </row>
    <row r="4639" spans="1:4" x14ac:dyDescent="0.2">
      <c r="A4639" s="158"/>
      <c r="D4639" s="138"/>
    </row>
    <row r="4640" spans="1:4" x14ac:dyDescent="0.2">
      <c r="A4640" s="158"/>
      <c r="D4640" s="138"/>
    </row>
    <row r="4641" spans="1:4" x14ac:dyDescent="0.2">
      <c r="A4641" s="158"/>
      <c r="D4641" s="138"/>
    </row>
    <row r="4642" spans="1:4" x14ac:dyDescent="0.2">
      <c r="A4642" s="158"/>
      <c r="D4642" s="138"/>
    </row>
    <row r="4643" spans="1:4" x14ac:dyDescent="0.2">
      <c r="A4643" s="158"/>
      <c r="D4643" s="138"/>
    </row>
    <row r="4644" spans="1:4" x14ac:dyDescent="0.2">
      <c r="A4644" s="158"/>
      <c r="D4644" s="138"/>
    </row>
    <row r="4645" spans="1:4" x14ac:dyDescent="0.2">
      <c r="A4645" s="158"/>
      <c r="D4645" s="138"/>
    </row>
    <row r="4646" spans="1:4" x14ac:dyDescent="0.2">
      <c r="A4646" s="158"/>
      <c r="D4646" s="138"/>
    </row>
    <row r="4647" spans="1:4" x14ac:dyDescent="0.2">
      <c r="A4647" s="158"/>
      <c r="D4647" s="138"/>
    </row>
    <row r="4648" spans="1:4" x14ac:dyDescent="0.2">
      <c r="A4648" s="158"/>
      <c r="D4648" s="138"/>
    </row>
    <row r="4649" spans="1:4" x14ac:dyDescent="0.2">
      <c r="A4649" s="158"/>
      <c r="D4649" s="138"/>
    </row>
    <row r="4650" spans="1:4" x14ac:dyDescent="0.2">
      <c r="A4650" s="158"/>
      <c r="D4650" s="138"/>
    </row>
    <row r="4651" spans="1:4" x14ac:dyDescent="0.2">
      <c r="A4651" s="158"/>
      <c r="D4651" s="138"/>
    </row>
    <row r="4652" spans="1:4" x14ac:dyDescent="0.2">
      <c r="A4652" s="158"/>
      <c r="D4652" s="138"/>
    </row>
    <row r="4653" spans="1:4" x14ac:dyDescent="0.2">
      <c r="A4653" s="158"/>
      <c r="D4653" s="138"/>
    </row>
    <row r="4654" spans="1:4" x14ac:dyDescent="0.2">
      <c r="A4654" s="158"/>
      <c r="D4654" s="138"/>
    </row>
    <row r="4655" spans="1:4" x14ac:dyDescent="0.2">
      <c r="A4655" s="158"/>
      <c r="D4655" s="138"/>
    </row>
    <row r="4656" spans="1:4" x14ac:dyDescent="0.2">
      <c r="A4656" s="158"/>
      <c r="D4656" s="138"/>
    </row>
    <row r="4657" spans="1:4" x14ac:dyDescent="0.2">
      <c r="A4657" s="158"/>
      <c r="D4657" s="138"/>
    </row>
    <row r="4658" spans="1:4" x14ac:dyDescent="0.2">
      <c r="A4658" s="158"/>
      <c r="D4658" s="138"/>
    </row>
    <row r="4659" spans="1:4" x14ac:dyDescent="0.2">
      <c r="A4659" s="158"/>
      <c r="D4659" s="138"/>
    </row>
    <row r="4660" spans="1:4" x14ac:dyDescent="0.2">
      <c r="A4660" s="158"/>
      <c r="D4660" s="138"/>
    </row>
    <row r="4661" spans="1:4" x14ac:dyDescent="0.2">
      <c r="A4661" s="158"/>
      <c r="D4661" s="138"/>
    </row>
    <row r="4662" spans="1:4" x14ac:dyDescent="0.2">
      <c r="A4662" s="158"/>
      <c r="D4662" s="138"/>
    </row>
    <row r="4663" spans="1:4" x14ac:dyDescent="0.2">
      <c r="A4663" s="158"/>
      <c r="D4663" s="138"/>
    </row>
    <row r="4664" spans="1:4" x14ac:dyDescent="0.2">
      <c r="A4664" s="158"/>
      <c r="D4664" s="138"/>
    </row>
    <row r="4665" spans="1:4" x14ac:dyDescent="0.2">
      <c r="A4665" s="158"/>
      <c r="D4665" s="138"/>
    </row>
    <row r="4666" spans="1:4" x14ac:dyDescent="0.2">
      <c r="A4666" s="158"/>
      <c r="D4666" s="138"/>
    </row>
    <row r="4667" spans="1:4" x14ac:dyDescent="0.2">
      <c r="A4667" s="158"/>
      <c r="D4667" s="138"/>
    </row>
    <row r="4668" spans="1:4" x14ac:dyDescent="0.2">
      <c r="A4668" s="158"/>
      <c r="D4668" s="138"/>
    </row>
    <row r="4669" spans="1:4" x14ac:dyDescent="0.2">
      <c r="A4669" s="158"/>
      <c r="D4669" s="138"/>
    </row>
    <row r="4670" spans="1:4" x14ac:dyDescent="0.2">
      <c r="A4670" s="158"/>
      <c r="D4670" s="138"/>
    </row>
    <row r="4671" spans="1:4" x14ac:dyDescent="0.2">
      <c r="A4671" s="158"/>
      <c r="D4671" s="138"/>
    </row>
    <row r="4672" spans="1:4" x14ac:dyDescent="0.2">
      <c r="A4672" s="158"/>
      <c r="D4672" s="138"/>
    </row>
    <row r="4673" spans="1:4" x14ac:dyDescent="0.2">
      <c r="A4673" s="158"/>
      <c r="D4673" s="138"/>
    </row>
    <row r="4674" spans="1:4" x14ac:dyDescent="0.2">
      <c r="A4674" s="158"/>
      <c r="D4674" s="138"/>
    </row>
    <row r="4675" spans="1:4" x14ac:dyDescent="0.2">
      <c r="A4675" s="158"/>
      <c r="D4675" s="138"/>
    </row>
    <row r="4676" spans="1:4" x14ac:dyDescent="0.2">
      <c r="A4676" s="158"/>
      <c r="D4676" s="138"/>
    </row>
    <row r="4677" spans="1:4" x14ac:dyDescent="0.2">
      <c r="A4677" s="158"/>
      <c r="D4677" s="138"/>
    </row>
    <row r="4678" spans="1:4" x14ac:dyDescent="0.2">
      <c r="A4678" s="158"/>
      <c r="D4678" s="138"/>
    </row>
    <row r="4679" spans="1:4" x14ac:dyDescent="0.2">
      <c r="A4679" s="158"/>
      <c r="D4679" s="138"/>
    </row>
    <row r="4680" spans="1:4" x14ac:dyDescent="0.2">
      <c r="A4680" s="158"/>
      <c r="D4680" s="138"/>
    </row>
    <row r="4681" spans="1:4" x14ac:dyDescent="0.2">
      <c r="A4681" s="158"/>
      <c r="D4681" s="138"/>
    </row>
    <row r="4682" spans="1:4" x14ac:dyDescent="0.2">
      <c r="A4682" s="158"/>
      <c r="D4682" s="138"/>
    </row>
    <row r="4683" spans="1:4" x14ac:dyDescent="0.2">
      <c r="A4683" s="158"/>
      <c r="D4683" s="138"/>
    </row>
    <row r="4684" spans="1:4" x14ac:dyDescent="0.2">
      <c r="A4684" s="158"/>
      <c r="D4684" s="138"/>
    </row>
    <row r="4685" spans="1:4" x14ac:dyDescent="0.2">
      <c r="A4685" s="158"/>
      <c r="D4685" s="138"/>
    </row>
    <row r="4686" spans="1:4" x14ac:dyDescent="0.2">
      <c r="A4686" s="158"/>
      <c r="D4686" s="138"/>
    </row>
    <row r="4687" spans="1:4" x14ac:dyDescent="0.2">
      <c r="A4687" s="158"/>
      <c r="D4687" s="138"/>
    </row>
    <row r="4688" spans="1:4" x14ac:dyDescent="0.2">
      <c r="A4688" s="158"/>
      <c r="D4688" s="138"/>
    </row>
    <row r="4689" spans="1:4" x14ac:dyDescent="0.2">
      <c r="A4689" s="158"/>
      <c r="D4689" s="138"/>
    </row>
    <row r="4690" spans="1:4" x14ac:dyDescent="0.2">
      <c r="A4690" s="158"/>
      <c r="D4690" s="138"/>
    </row>
    <row r="4691" spans="1:4" x14ac:dyDescent="0.2">
      <c r="A4691" s="158"/>
      <c r="D4691" s="138"/>
    </row>
    <row r="4692" spans="1:4" x14ac:dyDescent="0.2">
      <c r="A4692" s="158"/>
      <c r="D4692" s="138"/>
    </row>
    <row r="4693" spans="1:4" x14ac:dyDescent="0.2">
      <c r="A4693" s="158"/>
      <c r="D4693" s="138"/>
    </row>
    <row r="4694" spans="1:4" x14ac:dyDescent="0.2">
      <c r="A4694" s="158"/>
      <c r="D4694" s="138"/>
    </row>
    <row r="4695" spans="1:4" x14ac:dyDescent="0.2">
      <c r="A4695" s="158"/>
      <c r="D4695" s="138"/>
    </row>
    <row r="4696" spans="1:4" x14ac:dyDescent="0.2">
      <c r="A4696" s="158"/>
      <c r="D4696" s="138"/>
    </row>
    <row r="4697" spans="1:4" x14ac:dyDescent="0.2">
      <c r="A4697" s="158"/>
      <c r="D4697" s="138"/>
    </row>
    <row r="4698" spans="1:4" x14ac:dyDescent="0.2">
      <c r="A4698" s="158"/>
      <c r="D4698" s="138"/>
    </row>
    <row r="4699" spans="1:4" x14ac:dyDescent="0.2">
      <c r="A4699" s="158"/>
      <c r="D4699" s="138"/>
    </row>
    <row r="4700" spans="1:4" x14ac:dyDescent="0.2">
      <c r="A4700" s="158"/>
      <c r="D4700" s="138"/>
    </row>
    <row r="4701" spans="1:4" x14ac:dyDescent="0.2">
      <c r="A4701" s="158"/>
      <c r="D4701" s="138"/>
    </row>
    <row r="4702" spans="1:4" x14ac:dyDescent="0.2">
      <c r="A4702" s="158"/>
      <c r="D4702" s="138"/>
    </row>
    <row r="4703" spans="1:4" x14ac:dyDescent="0.2">
      <c r="A4703" s="158"/>
      <c r="D4703" s="138"/>
    </row>
    <row r="4704" spans="1:4" x14ac:dyDescent="0.2">
      <c r="A4704" s="158"/>
      <c r="D4704" s="138"/>
    </row>
    <row r="4705" spans="1:4" x14ac:dyDescent="0.2">
      <c r="A4705" s="158"/>
      <c r="D4705" s="138"/>
    </row>
    <row r="4706" spans="1:4" x14ac:dyDescent="0.2">
      <c r="A4706" s="158"/>
      <c r="D4706" s="138"/>
    </row>
    <row r="4707" spans="1:4" x14ac:dyDescent="0.2">
      <c r="A4707" s="158"/>
      <c r="D4707" s="138"/>
    </row>
    <row r="4708" spans="1:4" x14ac:dyDescent="0.2">
      <c r="A4708" s="158"/>
      <c r="D4708" s="138"/>
    </row>
    <row r="4709" spans="1:4" x14ac:dyDescent="0.2">
      <c r="A4709" s="158"/>
      <c r="D4709" s="138"/>
    </row>
    <row r="4710" spans="1:4" x14ac:dyDescent="0.2">
      <c r="A4710" s="158"/>
      <c r="D4710" s="138"/>
    </row>
    <row r="4711" spans="1:4" x14ac:dyDescent="0.2">
      <c r="A4711" s="158"/>
      <c r="D4711" s="138"/>
    </row>
    <row r="4712" spans="1:4" x14ac:dyDescent="0.2">
      <c r="A4712" s="158"/>
      <c r="D4712" s="138"/>
    </row>
    <row r="4713" spans="1:4" x14ac:dyDescent="0.2">
      <c r="A4713" s="158"/>
      <c r="D4713" s="138"/>
    </row>
    <row r="4714" spans="1:4" x14ac:dyDescent="0.2">
      <c r="A4714" s="158"/>
      <c r="D4714" s="138"/>
    </row>
    <row r="4715" spans="1:4" x14ac:dyDescent="0.2">
      <c r="A4715" s="158"/>
      <c r="D4715" s="138"/>
    </row>
    <row r="4716" spans="1:4" x14ac:dyDescent="0.2">
      <c r="A4716" s="158"/>
      <c r="D4716" s="138"/>
    </row>
    <row r="4717" spans="1:4" x14ac:dyDescent="0.2">
      <c r="A4717" s="158"/>
      <c r="D4717" s="138"/>
    </row>
    <row r="4718" spans="1:4" x14ac:dyDescent="0.2">
      <c r="A4718" s="158"/>
      <c r="D4718" s="138"/>
    </row>
    <row r="4719" spans="1:4" x14ac:dyDescent="0.2">
      <c r="A4719" s="158"/>
      <c r="D4719" s="138"/>
    </row>
    <row r="4720" spans="1:4" x14ac:dyDescent="0.2">
      <c r="A4720" s="158"/>
      <c r="D4720" s="138"/>
    </row>
    <row r="4721" spans="1:4" x14ac:dyDescent="0.2">
      <c r="A4721" s="158"/>
      <c r="D4721" s="138"/>
    </row>
    <row r="4722" spans="1:4" x14ac:dyDescent="0.2">
      <c r="A4722" s="158"/>
      <c r="D4722" s="138"/>
    </row>
    <row r="4723" spans="1:4" x14ac:dyDescent="0.2">
      <c r="A4723" s="158"/>
      <c r="D4723" s="138"/>
    </row>
    <row r="4724" spans="1:4" x14ac:dyDescent="0.2">
      <c r="A4724" s="158"/>
      <c r="D4724" s="138"/>
    </row>
    <row r="4725" spans="1:4" x14ac:dyDescent="0.2">
      <c r="A4725" s="158"/>
      <c r="D4725" s="138"/>
    </row>
    <row r="4726" spans="1:4" x14ac:dyDescent="0.2">
      <c r="A4726" s="158"/>
      <c r="D4726" s="138"/>
    </row>
    <row r="4727" spans="1:4" x14ac:dyDescent="0.2">
      <c r="A4727" s="158"/>
      <c r="D4727" s="138"/>
    </row>
    <row r="4728" spans="1:4" x14ac:dyDescent="0.2">
      <c r="A4728" s="158"/>
      <c r="D4728" s="138"/>
    </row>
    <row r="4729" spans="1:4" x14ac:dyDescent="0.2">
      <c r="A4729" s="158"/>
      <c r="D4729" s="138"/>
    </row>
    <row r="4730" spans="1:4" x14ac:dyDescent="0.2">
      <c r="A4730" s="158"/>
      <c r="D4730" s="138"/>
    </row>
    <row r="4731" spans="1:4" x14ac:dyDescent="0.2">
      <c r="A4731" s="158"/>
      <c r="D4731" s="138"/>
    </row>
    <row r="4732" spans="1:4" x14ac:dyDescent="0.2">
      <c r="A4732" s="158"/>
      <c r="D4732" s="138"/>
    </row>
    <row r="4733" spans="1:4" x14ac:dyDescent="0.2">
      <c r="A4733" s="158"/>
      <c r="D4733" s="138"/>
    </row>
    <row r="4734" spans="1:4" x14ac:dyDescent="0.2">
      <c r="A4734" s="158"/>
      <c r="D4734" s="138"/>
    </row>
    <row r="4735" spans="1:4" x14ac:dyDescent="0.2">
      <c r="A4735" s="158"/>
      <c r="D4735" s="138"/>
    </row>
    <row r="4736" spans="1:4" x14ac:dyDescent="0.2">
      <c r="A4736" s="158"/>
      <c r="D4736" s="138"/>
    </row>
    <row r="4737" spans="1:4" x14ac:dyDescent="0.2">
      <c r="A4737" s="158"/>
      <c r="D4737" s="138"/>
    </row>
    <row r="4738" spans="1:4" x14ac:dyDescent="0.2">
      <c r="A4738" s="158"/>
      <c r="D4738" s="138"/>
    </row>
    <row r="4739" spans="1:4" x14ac:dyDescent="0.2">
      <c r="A4739" s="158"/>
      <c r="D4739" s="138"/>
    </row>
    <row r="4740" spans="1:4" x14ac:dyDescent="0.2">
      <c r="A4740" s="158"/>
      <c r="D4740" s="138"/>
    </row>
    <row r="4741" spans="1:4" x14ac:dyDescent="0.2">
      <c r="A4741" s="158"/>
      <c r="D4741" s="138"/>
    </row>
    <row r="4742" spans="1:4" x14ac:dyDescent="0.2">
      <c r="A4742" s="158"/>
      <c r="D4742" s="138"/>
    </row>
    <row r="4743" spans="1:4" x14ac:dyDescent="0.2">
      <c r="A4743" s="158"/>
      <c r="D4743" s="138"/>
    </row>
    <row r="4744" spans="1:4" x14ac:dyDescent="0.2">
      <c r="A4744" s="158"/>
      <c r="D4744" s="138"/>
    </row>
    <row r="4745" spans="1:4" x14ac:dyDescent="0.2">
      <c r="A4745" s="158"/>
      <c r="D4745" s="138"/>
    </row>
    <row r="4746" spans="1:4" x14ac:dyDescent="0.2">
      <c r="A4746" s="158"/>
      <c r="D4746" s="138"/>
    </row>
    <row r="4747" spans="1:4" x14ac:dyDescent="0.2">
      <c r="A4747" s="158"/>
      <c r="D4747" s="138"/>
    </row>
    <row r="4748" spans="1:4" x14ac:dyDescent="0.2">
      <c r="A4748" s="158"/>
      <c r="D4748" s="138"/>
    </row>
    <row r="4749" spans="1:4" x14ac:dyDescent="0.2">
      <c r="A4749" s="158"/>
      <c r="D4749" s="138"/>
    </row>
    <row r="4750" spans="1:4" x14ac:dyDescent="0.2">
      <c r="A4750" s="158"/>
      <c r="D4750" s="138"/>
    </row>
    <row r="4751" spans="1:4" x14ac:dyDescent="0.2">
      <c r="A4751" s="158"/>
      <c r="D4751" s="138"/>
    </row>
    <row r="4752" spans="1:4" x14ac:dyDescent="0.2">
      <c r="A4752" s="158"/>
      <c r="D4752" s="138"/>
    </row>
    <row r="4753" spans="1:4" x14ac:dyDescent="0.2">
      <c r="A4753" s="158"/>
      <c r="D4753" s="138"/>
    </row>
    <row r="4754" spans="1:4" x14ac:dyDescent="0.2">
      <c r="A4754" s="158"/>
      <c r="D4754" s="138"/>
    </row>
    <row r="4755" spans="1:4" x14ac:dyDescent="0.2">
      <c r="A4755" s="158"/>
      <c r="D4755" s="138"/>
    </row>
    <row r="4756" spans="1:4" x14ac:dyDescent="0.2">
      <c r="A4756" s="158"/>
      <c r="D4756" s="138"/>
    </row>
    <row r="4757" spans="1:4" x14ac:dyDescent="0.2">
      <c r="A4757" s="158"/>
      <c r="D4757" s="138"/>
    </row>
    <row r="4758" spans="1:4" x14ac:dyDescent="0.2">
      <c r="A4758" s="158"/>
      <c r="D4758" s="138"/>
    </row>
    <row r="4759" spans="1:4" x14ac:dyDescent="0.2">
      <c r="A4759" s="158"/>
      <c r="D4759" s="138"/>
    </row>
    <row r="4760" spans="1:4" x14ac:dyDescent="0.2">
      <c r="A4760" s="158"/>
      <c r="D4760" s="138"/>
    </row>
    <row r="4761" spans="1:4" x14ac:dyDescent="0.2">
      <c r="A4761" s="158"/>
      <c r="D4761" s="138"/>
    </row>
    <row r="4762" spans="1:4" x14ac:dyDescent="0.2">
      <c r="A4762" s="158"/>
      <c r="D4762" s="138"/>
    </row>
    <row r="4763" spans="1:4" x14ac:dyDescent="0.2">
      <c r="A4763" s="158"/>
      <c r="D4763" s="138"/>
    </row>
    <row r="4764" spans="1:4" x14ac:dyDescent="0.2">
      <c r="A4764" s="158"/>
      <c r="D4764" s="138"/>
    </row>
    <row r="4765" spans="1:4" x14ac:dyDescent="0.2">
      <c r="A4765" s="158"/>
      <c r="D4765" s="138"/>
    </row>
    <row r="4766" spans="1:4" x14ac:dyDescent="0.2">
      <c r="A4766" s="158"/>
      <c r="D4766" s="138"/>
    </row>
    <row r="4767" spans="1:4" x14ac:dyDescent="0.2">
      <c r="A4767" s="158"/>
      <c r="D4767" s="138"/>
    </row>
    <row r="4768" spans="1:4" x14ac:dyDescent="0.2">
      <c r="A4768" s="158"/>
      <c r="D4768" s="138"/>
    </row>
    <row r="4769" spans="1:4" x14ac:dyDescent="0.2">
      <c r="A4769" s="158"/>
      <c r="D4769" s="138"/>
    </row>
    <row r="4770" spans="1:4" x14ac:dyDescent="0.2">
      <c r="A4770" s="158"/>
      <c r="D4770" s="138"/>
    </row>
    <row r="4771" spans="1:4" x14ac:dyDescent="0.2">
      <c r="A4771" s="158"/>
      <c r="D4771" s="138"/>
    </row>
    <row r="4772" spans="1:4" x14ac:dyDescent="0.2">
      <c r="A4772" s="158"/>
      <c r="D4772" s="138"/>
    </row>
    <row r="4773" spans="1:4" x14ac:dyDescent="0.2">
      <c r="A4773" s="158"/>
      <c r="D4773" s="138"/>
    </row>
    <row r="4774" spans="1:4" x14ac:dyDescent="0.2">
      <c r="A4774" s="158"/>
      <c r="D4774" s="138"/>
    </row>
    <row r="4775" spans="1:4" x14ac:dyDescent="0.2">
      <c r="A4775" s="158"/>
      <c r="D4775" s="138"/>
    </row>
    <row r="4776" spans="1:4" x14ac:dyDescent="0.2">
      <c r="A4776" s="158"/>
      <c r="D4776" s="138"/>
    </row>
    <row r="4777" spans="1:4" x14ac:dyDescent="0.2">
      <c r="A4777" s="158"/>
      <c r="D4777" s="138"/>
    </row>
    <row r="4778" spans="1:4" x14ac:dyDescent="0.2">
      <c r="A4778" s="158"/>
      <c r="D4778" s="138"/>
    </row>
    <row r="4779" spans="1:4" x14ac:dyDescent="0.2">
      <c r="A4779" s="158"/>
      <c r="D4779" s="138"/>
    </row>
    <row r="4780" spans="1:4" x14ac:dyDescent="0.2">
      <c r="A4780" s="158"/>
      <c r="D4780" s="138"/>
    </row>
    <row r="4781" spans="1:4" x14ac:dyDescent="0.2">
      <c r="A4781" s="158"/>
      <c r="D4781" s="138"/>
    </row>
    <row r="4782" spans="1:4" x14ac:dyDescent="0.2">
      <c r="A4782" s="158"/>
      <c r="D4782" s="138"/>
    </row>
    <row r="4783" spans="1:4" x14ac:dyDescent="0.2">
      <c r="A4783" s="158"/>
      <c r="D4783" s="138"/>
    </row>
    <row r="4784" spans="1:4" x14ac:dyDescent="0.2">
      <c r="A4784" s="158"/>
      <c r="D4784" s="138"/>
    </row>
    <row r="4785" spans="1:4" x14ac:dyDescent="0.2">
      <c r="A4785" s="158"/>
      <c r="D4785" s="138"/>
    </row>
    <row r="4786" spans="1:4" x14ac:dyDescent="0.2">
      <c r="A4786" s="158"/>
      <c r="D4786" s="138"/>
    </row>
    <row r="4787" spans="1:4" x14ac:dyDescent="0.2">
      <c r="A4787" s="158"/>
      <c r="D4787" s="138"/>
    </row>
    <row r="4788" spans="1:4" x14ac:dyDescent="0.2">
      <c r="A4788" s="158"/>
      <c r="D4788" s="138"/>
    </row>
    <row r="4789" spans="1:4" x14ac:dyDescent="0.2">
      <c r="A4789" s="158"/>
      <c r="D4789" s="138"/>
    </row>
    <row r="4790" spans="1:4" x14ac:dyDescent="0.2">
      <c r="A4790" s="158"/>
      <c r="D4790" s="138"/>
    </row>
    <row r="4791" spans="1:4" x14ac:dyDescent="0.2">
      <c r="A4791" s="158"/>
      <c r="D4791" s="138"/>
    </row>
    <row r="4792" spans="1:4" x14ac:dyDescent="0.2">
      <c r="A4792" s="158"/>
      <c r="D4792" s="138"/>
    </row>
    <row r="4793" spans="1:4" x14ac:dyDescent="0.2">
      <c r="A4793" s="158"/>
      <c r="D4793" s="138"/>
    </row>
    <row r="4794" spans="1:4" x14ac:dyDescent="0.2">
      <c r="A4794" s="158"/>
      <c r="D4794" s="138"/>
    </row>
    <row r="4795" spans="1:4" x14ac:dyDescent="0.2">
      <c r="A4795" s="158"/>
      <c r="D4795" s="138"/>
    </row>
    <row r="4796" spans="1:4" x14ac:dyDescent="0.2">
      <c r="A4796" s="158"/>
      <c r="D4796" s="138"/>
    </row>
    <row r="4797" spans="1:4" x14ac:dyDescent="0.2">
      <c r="A4797" s="158"/>
      <c r="D4797" s="138"/>
    </row>
    <row r="4798" spans="1:4" x14ac:dyDescent="0.2">
      <c r="A4798" s="158"/>
      <c r="D4798" s="138"/>
    </row>
    <row r="4799" spans="1:4" x14ac:dyDescent="0.2">
      <c r="A4799" s="158"/>
      <c r="D4799" s="138"/>
    </row>
    <row r="4800" spans="1:4" x14ac:dyDescent="0.2">
      <c r="A4800" s="158"/>
      <c r="D4800" s="138"/>
    </row>
    <row r="4801" spans="1:4" x14ac:dyDescent="0.2">
      <c r="A4801" s="158"/>
      <c r="D4801" s="138"/>
    </row>
    <row r="4802" spans="1:4" x14ac:dyDescent="0.2">
      <c r="A4802" s="158"/>
      <c r="D4802" s="138"/>
    </row>
    <row r="4803" spans="1:4" x14ac:dyDescent="0.2">
      <c r="A4803" s="158"/>
      <c r="D4803" s="138"/>
    </row>
    <row r="4804" spans="1:4" x14ac:dyDescent="0.2">
      <c r="A4804" s="158"/>
      <c r="D4804" s="138"/>
    </row>
    <row r="4805" spans="1:4" x14ac:dyDescent="0.2">
      <c r="A4805" s="158"/>
      <c r="D4805" s="138"/>
    </row>
    <row r="4806" spans="1:4" x14ac:dyDescent="0.2">
      <c r="A4806" s="158"/>
      <c r="D4806" s="138"/>
    </row>
    <row r="4807" spans="1:4" x14ac:dyDescent="0.2">
      <c r="A4807" s="158"/>
      <c r="D4807" s="138"/>
    </row>
    <row r="4808" spans="1:4" x14ac:dyDescent="0.2">
      <c r="A4808" s="158"/>
      <c r="D4808" s="138"/>
    </row>
    <row r="4809" spans="1:4" x14ac:dyDescent="0.2">
      <c r="A4809" s="158"/>
      <c r="D4809" s="138"/>
    </row>
    <row r="4810" spans="1:4" x14ac:dyDescent="0.2">
      <c r="A4810" s="158"/>
      <c r="D4810" s="138"/>
    </row>
    <row r="4811" spans="1:4" x14ac:dyDescent="0.2">
      <c r="A4811" s="158"/>
      <c r="D4811" s="138"/>
    </row>
    <row r="4812" spans="1:4" x14ac:dyDescent="0.2">
      <c r="A4812" s="158"/>
      <c r="D4812" s="138"/>
    </row>
    <row r="4813" spans="1:4" x14ac:dyDescent="0.2">
      <c r="A4813" s="158"/>
      <c r="D4813" s="138"/>
    </row>
    <row r="4814" spans="1:4" x14ac:dyDescent="0.2">
      <c r="A4814" s="158"/>
      <c r="D4814" s="138"/>
    </row>
    <row r="4815" spans="1:4" x14ac:dyDescent="0.2">
      <c r="A4815" s="158"/>
      <c r="D4815" s="138"/>
    </row>
    <row r="4816" spans="1:4" x14ac:dyDescent="0.2">
      <c r="A4816" s="158"/>
      <c r="D4816" s="138"/>
    </row>
    <row r="4817" spans="1:4" x14ac:dyDescent="0.2">
      <c r="A4817" s="158"/>
      <c r="D4817" s="138"/>
    </row>
    <row r="4818" spans="1:4" x14ac:dyDescent="0.2">
      <c r="A4818" s="158"/>
      <c r="D4818" s="138"/>
    </row>
    <row r="4819" spans="1:4" x14ac:dyDescent="0.2">
      <c r="A4819" s="158"/>
      <c r="D4819" s="138"/>
    </row>
    <row r="4820" spans="1:4" x14ac:dyDescent="0.2">
      <c r="A4820" s="158"/>
      <c r="D4820" s="138"/>
    </row>
    <row r="4821" spans="1:4" x14ac:dyDescent="0.2">
      <c r="A4821" s="158"/>
      <c r="D4821" s="138"/>
    </row>
    <row r="4822" spans="1:4" x14ac:dyDescent="0.2">
      <c r="A4822" s="158"/>
      <c r="D4822" s="138"/>
    </row>
    <row r="4823" spans="1:4" x14ac:dyDescent="0.2">
      <c r="A4823" s="158"/>
      <c r="D4823" s="138"/>
    </row>
    <row r="4824" spans="1:4" x14ac:dyDescent="0.2">
      <c r="A4824" s="158"/>
      <c r="D4824" s="138"/>
    </row>
    <row r="4825" spans="1:4" x14ac:dyDescent="0.2">
      <c r="A4825" s="158"/>
      <c r="D4825" s="138"/>
    </row>
    <row r="4826" spans="1:4" x14ac:dyDescent="0.2">
      <c r="A4826" s="158"/>
      <c r="D4826" s="138"/>
    </row>
    <row r="4827" spans="1:4" x14ac:dyDescent="0.2">
      <c r="A4827" s="158"/>
      <c r="D4827" s="138"/>
    </row>
    <row r="4828" spans="1:4" x14ac:dyDescent="0.2">
      <c r="A4828" s="158"/>
      <c r="D4828" s="138"/>
    </row>
    <row r="4829" spans="1:4" x14ac:dyDescent="0.2">
      <c r="A4829" s="158"/>
      <c r="D4829" s="138"/>
    </row>
    <row r="4830" spans="1:4" x14ac:dyDescent="0.2">
      <c r="A4830" s="158"/>
      <c r="D4830" s="138"/>
    </row>
    <row r="4831" spans="1:4" x14ac:dyDescent="0.2">
      <c r="A4831" s="158"/>
      <c r="D4831" s="138"/>
    </row>
    <row r="4832" spans="1:4" x14ac:dyDescent="0.2">
      <c r="A4832" s="158"/>
      <c r="D4832" s="138"/>
    </row>
    <row r="4833" spans="1:4" x14ac:dyDescent="0.2">
      <c r="A4833" s="158"/>
      <c r="D4833" s="138"/>
    </row>
    <row r="4834" spans="1:4" x14ac:dyDescent="0.2">
      <c r="A4834" s="158"/>
      <c r="D4834" s="138"/>
    </row>
    <row r="4835" spans="1:4" x14ac:dyDescent="0.2">
      <c r="A4835" s="158"/>
      <c r="D4835" s="138"/>
    </row>
    <row r="4836" spans="1:4" x14ac:dyDescent="0.2">
      <c r="A4836" s="158"/>
      <c r="D4836" s="138"/>
    </row>
    <row r="4837" spans="1:4" x14ac:dyDescent="0.2">
      <c r="A4837" s="158"/>
      <c r="D4837" s="138"/>
    </row>
    <row r="4838" spans="1:4" x14ac:dyDescent="0.2">
      <c r="A4838" s="158"/>
      <c r="D4838" s="138"/>
    </row>
    <row r="4839" spans="1:4" x14ac:dyDescent="0.2">
      <c r="A4839" s="158"/>
      <c r="D4839" s="138"/>
    </row>
    <row r="4840" spans="1:4" x14ac:dyDescent="0.2">
      <c r="A4840" s="158"/>
      <c r="D4840" s="138"/>
    </row>
    <row r="4841" spans="1:4" x14ac:dyDescent="0.2">
      <c r="A4841" s="158"/>
      <c r="D4841" s="138"/>
    </row>
    <row r="4842" spans="1:4" x14ac:dyDescent="0.2">
      <c r="A4842" s="158"/>
      <c r="D4842" s="138"/>
    </row>
    <row r="4843" spans="1:4" x14ac:dyDescent="0.2">
      <c r="A4843" s="158"/>
      <c r="D4843" s="138"/>
    </row>
    <row r="4844" spans="1:4" x14ac:dyDescent="0.2">
      <c r="A4844" s="158"/>
      <c r="D4844" s="138"/>
    </row>
    <row r="4845" spans="1:4" x14ac:dyDescent="0.2">
      <c r="A4845" s="158"/>
      <c r="D4845" s="138"/>
    </row>
    <row r="4846" spans="1:4" x14ac:dyDescent="0.2">
      <c r="A4846" s="158"/>
      <c r="D4846" s="138"/>
    </row>
    <row r="4847" spans="1:4" x14ac:dyDescent="0.2">
      <c r="A4847" s="158"/>
      <c r="D4847" s="138"/>
    </row>
    <row r="4848" spans="1:4" x14ac:dyDescent="0.2">
      <c r="A4848" s="158"/>
      <c r="D4848" s="138"/>
    </row>
    <row r="4849" spans="1:4" x14ac:dyDescent="0.2">
      <c r="A4849" s="158"/>
      <c r="D4849" s="138"/>
    </row>
    <row r="4850" spans="1:4" x14ac:dyDescent="0.2">
      <c r="A4850" s="158"/>
      <c r="D4850" s="138"/>
    </row>
    <row r="4851" spans="1:4" x14ac:dyDescent="0.2">
      <c r="A4851" s="158"/>
      <c r="D4851" s="138"/>
    </row>
    <row r="4852" spans="1:4" x14ac:dyDescent="0.2">
      <c r="A4852" s="158"/>
      <c r="D4852" s="138"/>
    </row>
    <row r="4853" spans="1:4" x14ac:dyDescent="0.2">
      <c r="A4853" s="158"/>
      <c r="D4853" s="138"/>
    </row>
    <row r="4854" spans="1:4" x14ac:dyDescent="0.2">
      <c r="A4854" s="158"/>
      <c r="D4854" s="138"/>
    </row>
    <row r="4855" spans="1:4" x14ac:dyDescent="0.2">
      <c r="A4855" s="158"/>
      <c r="D4855" s="138"/>
    </row>
    <row r="4856" spans="1:4" x14ac:dyDescent="0.2">
      <c r="A4856" s="158"/>
      <c r="D4856" s="138"/>
    </row>
    <row r="4857" spans="1:4" x14ac:dyDescent="0.2">
      <c r="A4857" s="158"/>
      <c r="D4857" s="138"/>
    </row>
    <row r="4858" spans="1:4" x14ac:dyDescent="0.2">
      <c r="A4858" s="158"/>
      <c r="D4858" s="138"/>
    </row>
    <row r="4859" spans="1:4" x14ac:dyDescent="0.2">
      <c r="A4859" s="158"/>
      <c r="D4859" s="138"/>
    </row>
    <row r="4860" spans="1:4" x14ac:dyDescent="0.2">
      <c r="A4860" s="158"/>
      <c r="D4860" s="138"/>
    </row>
    <row r="4861" spans="1:4" x14ac:dyDescent="0.2">
      <c r="A4861" s="158"/>
      <c r="D4861" s="138"/>
    </row>
    <row r="4862" spans="1:4" x14ac:dyDescent="0.2">
      <c r="A4862" s="158"/>
      <c r="D4862" s="138"/>
    </row>
    <row r="4863" spans="1:4" x14ac:dyDescent="0.2">
      <c r="A4863" s="158"/>
      <c r="D4863" s="138"/>
    </row>
    <row r="4864" spans="1:4" x14ac:dyDescent="0.2">
      <c r="A4864" s="158"/>
      <c r="D4864" s="138"/>
    </row>
    <row r="4865" spans="1:4" x14ac:dyDescent="0.2">
      <c r="A4865" s="158"/>
      <c r="D4865" s="138"/>
    </row>
    <row r="4866" spans="1:4" x14ac:dyDescent="0.2">
      <c r="A4866" s="158"/>
      <c r="D4866" s="138"/>
    </row>
    <row r="4867" spans="1:4" x14ac:dyDescent="0.2">
      <c r="A4867" s="158"/>
      <c r="D4867" s="138"/>
    </row>
    <row r="4868" spans="1:4" x14ac:dyDescent="0.2">
      <c r="A4868" s="158"/>
      <c r="D4868" s="138"/>
    </row>
    <row r="4869" spans="1:4" x14ac:dyDescent="0.2">
      <c r="A4869" s="158"/>
      <c r="D4869" s="138"/>
    </row>
    <row r="4870" spans="1:4" x14ac:dyDescent="0.2">
      <c r="A4870" s="158"/>
      <c r="D4870" s="138"/>
    </row>
    <row r="4871" spans="1:4" x14ac:dyDescent="0.2">
      <c r="A4871" s="158"/>
      <c r="D4871" s="138"/>
    </row>
    <row r="4872" spans="1:4" x14ac:dyDescent="0.2">
      <c r="A4872" s="158"/>
      <c r="D4872" s="138"/>
    </row>
    <row r="4873" spans="1:4" x14ac:dyDescent="0.2">
      <c r="A4873" s="158"/>
      <c r="D4873" s="138"/>
    </row>
    <row r="4874" spans="1:4" x14ac:dyDescent="0.2">
      <c r="A4874" s="158"/>
      <c r="D4874" s="138"/>
    </row>
    <row r="4875" spans="1:4" x14ac:dyDescent="0.2">
      <c r="A4875" s="158"/>
      <c r="D4875" s="138"/>
    </row>
    <row r="4876" spans="1:4" x14ac:dyDescent="0.2">
      <c r="A4876" s="158"/>
      <c r="D4876" s="138"/>
    </row>
    <row r="4877" spans="1:4" x14ac:dyDescent="0.2">
      <c r="A4877" s="158"/>
      <c r="D4877" s="138"/>
    </row>
    <row r="4878" spans="1:4" x14ac:dyDescent="0.2">
      <c r="A4878" s="158"/>
      <c r="D4878" s="138"/>
    </row>
    <row r="4879" spans="1:4" x14ac:dyDescent="0.2">
      <c r="A4879" s="158"/>
      <c r="D4879" s="138"/>
    </row>
    <row r="4880" spans="1:4" x14ac:dyDescent="0.2">
      <c r="A4880" s="158"/>
      <c r="D4880" s="138"/>
    </row>
    <row r="4881" spans="1:4" x14ac:dyDescent="0.2">
      <c r="A4881" s="158"/>
      <c r="D4881" s="138"/>
    </row>
    <row r="4882" spans="1:4" x14ac:dyDescent="0.2">
      <c r="A4882" s="158"/>
      <c r="D4882" s="138"/>
    </row>
    <row r="4883" spans="1:4" x14ac:dyDescent="0.2">
      <c r="A4883" s="158"/>
      <c r="D4883" s="138"/>
    </row>
    <row r="4884" spans="1:4" x14ac:dyDescent="0.2">
      <c r="A4884" s="158"/>
      <c r="D4884" s="138"/>
    </row>
    <row r="4885" spans="1:4" x14ac:dyDescent="0.2">
      <c r="A4885" s="158"/>
      <c r="D4885" s="138"/>
    </row>
    <row r="4886" spans="1:4" x14ac:dyDescent="0.2">
      <c r="A4886" s="158"/>
      <c r="D4886" s="138"/>
    </row>
    <row r="4887" spans="1:4" x14ac:dyDescent="0.2">
      <c r="A4887" s="158"/>
      <c r="D4887" s="138"/>
    </row>
    <row r="4888" spans="1:4" x14ac:dyDescent="0.2">
      <c r="A4888" s="158"/>
      <c r="D4888" s="138"/>
    </row>
    <row r="4889" spans="1:4" x14ac:dyDescent="0.2">
      <c r="A4889" s="158"/>
      <c r="D4889" s="138"/>
    </row>
    <row r="4890" spans="1:4" x14ac:dyDescent="0.2">
      <c r="A4890" s="158"/>
      <c r="D4890" s="138"/>
    </row>
    <row r="4891" spans="1:4" x14ac:dyDescent="0.2">
      <c r="A4891" s="158"/>
      <c r="D4891" s="138"/>
    </row>
    <row r="4892" spans="1:4" x14ac:dyDescent="0.2">
      <c r="A4892" s="158"/>
      <c r="D4892" s="138"/>
    </row>
    <row r="4893" spans="1:4" x14ac:dyDescent="0.2">
      <c r="A4893" s="158"/>
      <c r="D4893" s="138"/>
    </row>
    <row r="4894" spans="1:4" x14ac:dyDescent="0.2">
      <c r="A4894" s="158"/>
      <c r="D4894" s="138"/>
    </row>
    <row r="4895" spans="1:4" x14ac:dyDescent="0.2">
      <c r="A4895" s="158"/>
      <c r="D4895" s="138"/>
    </row>
    <row r="4896" spans="1:4" x14ac:dyDescent="0.2">
      <c r="A4896" s="158"/>
      <c r="D4896" s="138"/>
    </row>
    <row r="4897" spans="1:4" x14ac:dyDescent="0.2">
      <c r="A4897" s="158"/>
      <c r="D4897" s="138"/>
    </row>
    <row r="4898" spans="1:4" x14ac:dyDescent="0.2">
      <c r="A4898" s="158"/>
      <c r="D4898" s="138"/>
    </row>
    <row r="4899" spans="1:4" x14ac:dyDescent="0.2">
      <c r="A4899" s="158"/>
      <c r="D4899" s="138"/>
    </row>
    <row r="4900" spans="1:4" x14ac:dyDescent="0.2">
      <c r="A4900" s="158"/>
      <c r="D4900" s="138"/>
    </row>
    <row r="4901" spans="1:4" x14ac:dyDescent="0.2">
      <c r="A4901" s="158"/>
      <c r="D4901" s="138"/>
    </row>
    <row r="4902" spans="1:4" x14ac:dyDescent="0.2">
      <c r="A4902" s="158"/>
      <c r="D4902" s="138"/>
    </row>
    <row r="4903" spans="1:4" x14ac:dyDescent="0.2">
      <c r="A4903" s="158"/>
      <c r="D4903" s="138"/>
    </row>
    <row r="4904" spans="1:4" x14ac:dyDescent="0.2">
      <c r="A4904" s="158"/>
      <c r="D4904" s="138"/>
    </row>
    <row r="4905" spans="1:4" x14ac:dyDescent="0.2">
      <c r="A4905" s="158"/>
      <c r="D4905" s="138"/>
    </row>
    <row r="4906" spans="1:4" x14ac:dyDescent="0.2">
      <c r="A4906" s="158"/>
      <c r="D4906" s="138"/>
    </row>
    <row r="4907" spans="1:4" x14ac:dyDescent="0.2">
      <c r="A4907" s="158"/>
      <c r="D4907" s="138"/>
    </row>
    <row r="4908" spans="1:4" x14ac:dyDescent="0.2">
      <c r="A4908" s="158"/>
      <c r="D4908" s="138"/>
    </row>
    <row r="4909" spans="1:4" x14ac:dyDescent="0.2">
      <c r="A4909" s="158"/>
      <c r="D4909" s="138"/>
    </row>
    <row r="4910" spans="1:4" x14ac:dyDescent="0.2">
      <c r="A4910" s="158"/>
      <c r="D4910" s="138"/>
    </row>
    <row r="4911" spans="1:4" x14ac:dyDescent="0.2">
      <c r="A4911" s="158"/>
      <c r="D4911" s="138"/>
    </row>
    <row r="4912" spans="1:4" x14ac:dyDescent="0.2">
      <c r="A4912" s="158"/>
      <c r="D4912" s="138"/>
    </row>
    <row r="4913" spans="1:4" x14ac:dyDescent="0.2">
      <c r="A4913" s="158"/>
      <c r="D4913" s="138"/>
    </row>
    <row r="4914" spans="1:4" x14ac:dyDescent="0.2">
      <c r="A4914" s="158"/>
      <c r="D4914" s="138"/>
    </row>
    <row r="4915" spans="1:4" x14ac:dyDescent="0.2">
      <c r="A4915" s="158"/>
      <c r="D4915" s="138"/>
    </row>
    <row r="4916" spans="1:4" x14ac:dyDescent="0.2">
      <c r="A4916" s="158"/>
      <c r="D4916" s="138"/>
    </row>
    <row r="4917" spans="1:4" x14ac:dyDescent="0.2">
      <c r="A4917" s="158"/>
      <c r="D4917" s="138"/>
    </row>
    <row r="4918" spans="1:4" x14ac:dyDescent="0.2">
      <c r="A4918" s="158"/>
      <c r="D4918" s="138"/>
    </row>
    <row r="4919" spans="1:4" x14ac:dyDescent="0.2">
      <c r="A4919" s="158"/>
      <c r="D4919" s="138"/>
    </row>
    <row r="4920" spans="1:4" x14ac:dyDescent="0.2">
      <c r="A4920" s="158"/>
      <c r="D4920" s="138"/>
    </row>
    <row r="4921" spans="1:4" x14ac:dyDescent="0.2">
      <c r="A4921" s="158"/>
      <c r="D4921" s="138"/>
    </row>
    <row r="4922" spans="1:4" x14ac:dyDescent="0.2">
      <c r="A4922" s="158"/>
      <c r="D4922" s="138"/>
    </row>
    <row r="4923" spans="1:4" x14ac:dyDescent="0.2">
      <c r="A4923" s="158"/>
      <c r="D4923" s="138"/>
    </row>
    <row r="4924" spans="1:4" x14ac:dyDescent="0.2">
      <c r="A4924" s="158"/>
      <c r="D4924" s="138"/>
    </row>
    <row r="4925" spans="1:4" x14ac:dyDescent="0.2">
      <c r="A4925" s="158"/>
      <c r="D4925" s="138"/>
    </row>
    <row r="4926" spans="1:4" x14ac:dyDescent="0.2">
      <c r="A4926" s="158"/>
      <c r="D4926" s="138"/>
    </row>
    <row r="4927" spans="1:4" x14ac:dyDescent="0.2">
      <c r="A4927" s="158"/>
      <c r="D4927" s="138"/>
    </row>
    <row r="4928" spans="1:4" x14ac:dyDescent="0.2">
      <c r="A4928" s="158"/>
      <c r="D4928" s="138"/>
    </row>
    <row r="4929" spans="1:4" x14ac:dyDescent="0.2">
      <c r="A4929" s="158"/>
      <c r="D4929" s="138"/>
    </row>
    <row r="4930" spans="1:4" x14ac:dyDescent="0.2">
      <c r="A4930" s="158"/>
      <c r="D4930" s="138"/>
    </row>
    <row r="4931" spans="1:4" x14ac:dyDescent="0.2">
      <c r="A4931" s="158"/>
      <c r="D4931" s="138"/>
    </row>
    <row r="4932" spans="1:4" x14ac:dyDescent="0.2">
      <c r="A4932" s="158"/>
      <c r="D4932" s="138"/>
    </row>
    <row r="4933" spans="1:4" x14ac:dyDescent="0.2">
      <c r="A4933" s="158"/>
      <c r="D4933" s="138"/>
    </row>
    <row r="4934" spans="1:4" x14ac:dyDescent="0.2">
      <c r="A4934" s="158"/>
      <c r="D4934" s="138"/>
    </row>
    <row r="4935" spans="1:4" x14ac:dyDescent="0.2">
      <c r="A4935" s="158"/>
      <c r="D4935" s="138"/>
    </row>
    <row r="4936" spans="1:4" x14ac:dyDescent="0.2">
      <c r="A4936" s="158"/>
      <c r="D4936" s="138"/>
    </row>
    <row r="4937" spans="1:4" x14ac:dyDescent="0.2">
      <c r="A4937" s="158"/>
      <c r="D4937" s="138"/>
    </row>
    <row r="4938" spans="1:4" x14ac:dyDescent="0.2">
      <c r="A4938" s="158"/>
      <c r="D4938" s="138"/>
    </row>
    <row r="4939" spans="1:4" x14ac:dyDescent="0.2">
      <c r="A4939" s="158"/>
      <c r="D4939" s="138"/>
    </row>
    <row r="4940" spans="1:4" x14ac:dyDescent="0.2">
      <c r="A4940" s="158"/>
      <c r="D4940" s="138"/>
    </row>
    <row r="4941" spans="1:4" x14ac:dyDescent="0.2">
      <c r="A4941" s="158"/>
      <c r="D4941" s="138"/>
    </row>
    <row r="4942" spans="1:4" x14ac:dyDescent="0.2">
      <c r="A4942" s="158"/>
      <c r="D4942" s="138"/>
    </row>
    <row r="4943" spans="1:4" x14ac:dyDescent="0.2">
      <c r="A4943" s="158"/>
      <c r="D4943" s="138"/>
    </row>
    <row r="4944" spans="1:4" x14ac:dyDescent="0.2">
      <c r="A4944" s="158"/>
      <c r="D4944" s="138"/>
    </row>
    <row r="4945" spans="1:4" x14ac:dyDescent="0.2">
      <c r="A4945" s="158"/>
      <c r="D4945" s="138"/>
    </row>
    <row r="4946" spans="1:4" x14ac:dyDescent="0.2">
      <c r="A4946" s="158"/>
      <c r="D4946" s="138"/>
    </row>
    <row r="4947" spans="1:4" x14ac:dyDescent="0.2">
      <c r="A4947" s="158"/>
      <c r="D4947" s="138"/>
    </row>
    <row r="4948" spans="1:4" x14ac:dyDescent="0.2">
      <c r="A4948" s="158"/>
      <c r="D4948" s="138"/>
    </row>
    <row r="4949" spans="1:4" x14ac:dyDescent="0.2">
      <c r="A4949" s="158"/>
      <c r="D4949" s="138"/>
    </row>
    <row r="4950" spans="1:4" x14ac:dyDescent="0.2">
      <c r="A4950" s="158"/>
      <c r="D4950" s="138"/>
    </row>
    <row r="4951" spans="1:4" x14ac:dyDescent="0.2">
      <c r="A4951" s="158"/>
      <c r="D4951" s="138"/>
    </row>
    <row r="4952" spans="1:4" x14ac:dyDescent="0.2">
      <c r="A4952" s="158"/>
      <c r="D4952" s="138"/>
    </row>
    <row r="4953" spans="1:4" x14ac:dyDescent="0.2">
      <c r="A4953" s="158"/>
      <c r="D4953" s="138"/>
    </row>
    <row r="4954" spans="1:4" x14ac:dyDescent="0.2">
      <c r="A4954" s="158"/>
      <c r="D4954" s="138"/>
    </row>
    <row r="4955" spans="1:4" x14ac:dyDescent="0.2">
      <c r="A4955" s="158"/>
      <c r="D4955" s="138"/>
    </row>
    <row r="4956" spans="1:4" x14ac:dyDescent="0.2">
      <c r="A4956" s="158"/>
      <c r="D4956" s="138"/>
    </row>
    <row r="4957" spans="1:4" x14ac:dyDescent="0.2">
      <c r="A4957" s="158"/>
      <c r="D4957" s="138"/>
    </row>
    <row r="4958" spans="1:4" x14ac:dyDescent="0.2">
      <c r="A4958" s="158"/>
      <c r="D4958" s="138"/>
    </row>
    <row r="4959" spans="1:4" x14ac:dyDescent="0.2">
      <c r="A4959" s="158"/>
      <c r="D4959" s="138"/>
    </row>
    <row r="4960" spans="1:4" x14ac:dyDescent="0.2">
      <c r="A4960" s="158"/>
      <c r="D4960" s="138"/>
    </row>
    <row r="4961" spans="1:4" x14ac:dyDescent="0.2">
      <c r="A4961" s="158"/>
      <c r="D4961" s="138"/>
    </row>
    <row r="4962" spans="1:4" x14ac:dyDescent="0.2">
      <c r="A4962" s="158"/>
      <c r="D4962" s="138"/>
    </row>
    <row r="4963" spans="1:4" x14ac:dyDescent="0.2">
      <c r="A4963" s="158"/>
      <c r="D4963" s="138"/>
    </row>
    <row r="4964" spans="1:4" x14ac:dyDescent="0.2">
      <c r="A4964" s="158"/>
      <c r="D4964" s="138"/>
    </row>
    <row r="4965" spans="1:4" x14ac:dyDescent="0.2">
      <c r="A4965" s="158"/>
      <c r="D4965" s="138"/>
    </row>
    <row r="4966" spans="1:4" x14ac:dyDescent="0.2">
      <c r="A4966" s="158"/>
      <c r="D4966" s="138"/>
    </row>
    <row r="4967" spans="1:4" x14ac:dyDescent="0.2">
      <c r="A4967" s="158"/>
      <c r="D4967" s="138"/>
    </row>
    <row r="4968" spans="1:4" x14ac:dyDescent="0.2">
      <c r="A4968" s="158"/>
      <c r="D4968" s="138"/>
    </row>
    <row r="4969" spans="1:4" x14ac:dyDescent="0.2">
      <c r="A4969" s="158"/>
      <c r="D4969" s="138"/>
    </row>
    <row r="4970" spans="1:4" x14ac:dyDescent="0.2">
      <c r="A4970" s="158"/>
      <c r="D4970" s="138"/>
    </row>
    <row r="4971" spans="1:4" x14ac:dyDescent="0.2">
      <c r="A4971" s="158"/>
      <c r="D4971" s="138"/>
    </row>
    <row r="4972" spans="1:4" x14ac:dyDescent="0.2">
      <c r="A4972" s="158"/>
      <c r="D4972" s="138"/>
    </row>
    <row r="4973" spans="1:4" x14ac:dyDescent="0.2">
      <c r="A4973" s="158"/>
      <c r="D4973" s="138"/>
    </row>
    <row r="4974" spans="1:4" x14ac:dyDescent="0.2">
      <c r="A4974" s="158"/>
      <c r="D4974" s="138"/>
    </row>
    <row r="4975" spans="1:4" x14ac:dyDescent="0.2">
      <c r="A4975" s="158"/>
      <c r="D4975" s="138"/>
    </row>
    <row r="4976" spans="1:4" x14ac:dyDescent="0.2">
      <c r="A4976" s="158"/>
      <c r="D4976" s="138"/>
    </row>
    <row r="4977" spans="1:4" x14ac:dyDescent="0.2">
      <c r="A4977" s="158"/>
      <c r="D4977" s="138"/>
    </row>
    <row r="4978" spans="1:4" x14ac:dyDescent="0.2">
      <c r="A4978" s="158"/>
      <c r="D4978" s="138"/>
    </row>
    <row r="4979" spans="1:4" x14ac:dyDescent="0.2">
      <c r="A4979" s="158"/>
      <c r="D4979" s="138"/>
    </row>
    <row r="4980" spans="1:4" x14ac:dyDescent="0.2">
      <c r="A4980" s="158"/>
      <c r="D4980" s="138"/>
    </row>
    <row r="4981" spans="1:4" x14ac:dyDescent="0.2">
      <c r="A4981" s="158"/>
      <c r="D4981" s="138"/>
    </row>
    <row r="4982" spans="1:4" x14ac:dyDescent="0.2">
      <c r="A4982" s="158"/>
      <c r="D4982" s="138"/>
    </row>
    <row r="4983" spans="1:4" x14ac:dyDescent="0.2">
      <c r="A4983" s="158"/>
      <c r="D4983" s="138"/>
    </row>
    <row r="4984" spans="1:4" x14ac:dyDescent="0.2">
      <c r="A4984" s="158"/>
      <c r="D4984" s="138"/>
    </row>
    <row r="4985" spans="1:4" x14ac:dyDescent="0.2">
      <c r="A4985" s="158"/>
      <c r="D4985" s="138"/>
    </row>
    <row r="4986" spans="1:4" x14ac:dyDescent="0.2">
      <c r="A4986" s="158"/>
      <c r="D4986" s="138"/>
    </row>
    <row r="4987" spans="1:4" x14ac:dyDescent="0.2">
      <c r="A4987" s="158"/>
      <c r="D4987" s="138"/>
    </row>
    <row r="4988" spans="1:4" x14ac:dyDescent="0.2">
      <c r="A4988" s="158"/>
      <c r="D4988" s="138"/>
    </row>
    <row r="4989" spans="1:4" x14ac:dyDescent="0.2">
      <c r="A4989" s="158"/>
      <c r="D4989" s="138"/>
    </row>
    <row r="4990" spans="1:4" x14ac:dyDescent="0.2">
      <c r="A4990" s="158"/>
      <c r="D4990" s="138"/>
    </row>
    <row r="4991" spans="1:4" x14ac:dyDescent="0.2">
      <c r="A4991" s="158"/>
      <c r="D4991" s="138"/>
    </row>
    <row r="4992" spans="1:4" x14ac:dyDescent="0.2">
      <c r="A4992" s="158"/>
      <c r="D4992" s="138"/>
    </row>
    <row r="4993" spans="1:4" x14ac:dyDescent="0.2">
      <c r="A4993" s="158"/>
      <c r="D4993" s="138"/>
    </row>
    <row r="4994" spans="1:4" x14ac:dyDescent="0.2">
      <c r="A4994" s="158"/>
      <c r="D4994" s="138"/>
    </row>
    <row r="4995" spans="1:4" x14ac:dyDescent="0.2">
      <c r="A4995" s="158"/>
      <c r="D4995" s="138"/>
    </row>
    <row r="4996" spans="1:4" x14ac:dyDescent="0.2">
      <c r="A4996" s="158"/>
      <c r="D4996" s="138"/>
    </row>
    <row r="4997" spans="1:4" x14ac:dyDescent="0.2">
      <c r="A4997" s="158"/>
      <c r="D4997" s="138"/>
    </row>
    <row r="4998" spans="1:4" x14ac:dyDescent="0.2">
      <c r="A4998" s="158"/>
      <c r="D4998" s="138"/>
    </row>
  </sheetData>
  <mergeCells count="11">
    <mergeCell ref="C7:G7"/>
    <mergeCell ref="B28:G28"/>
    <mergeCell ref="B30:G30"/>
    <mergeCell ref="B32:G32"/>
    <mergeCell ref="B75:D75"/>
    <mergeCell ref="C6:G6"/>
    <mergeCell ref="A1:G1"/>
    <mergeCell ref="C2:G2"/>
    <mergeCell ref="C3:G3"/>
    <mergeCell ref="C4:G4"/>
    <mergeCell ref="C5:G5"/>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H4999"/>
  <sheetViews>
    <sheetView zoomScale="130" zoomScaleNormal="130" workbookViewId="0">
      <selection activeCell="F15" sqref="F15:F103"/>
    </sheetView>
  </sheetViews>
  <sheetFormatPr defaultRowHeight="12.75" outlineLevelRow="1" x14ac:dyDescent="0.2"/>
  <cols>
    <col min="1" max="1" width="4.28515625" customWidth="1"/>
    <col min="2" max="2" width="14.42578125" style="161" customWidth="1"/>
    <col min="3" max="3" width="63.7109375" style="161" customWidth="1"/>
    <col min="4" max="4" width="4.5703125" customWidth="1"/>
    <col min="5" max="5" width="10.5703125" customWidth="1"/>
    <col min="6" max="6" width="9.85546875" customWidth="1"/>
    <col min="7" max="7" width="12.7109375" customWidth="1"/>
    <col min="8" max="17" width="0" hidden="1" customWidth="1"/>
    <col min="20" max="23" width="0" hidden="1" customWidth="1"/>
    <col min="29" max="33" width="0" hidden="1" customWidth="1"/>
    <col min="34" max="34" width="112.5703125" hidden="1" customWidth="1"/>
    <col min="35" max="36" width="81.42578125" hidden="1" customWidth="1"/>
    <col min="37" max="39" width="0" hidden="1" customWidth="1"/>
  </cols>
  <sheetData>
    <row r="1" spans="1:60" ht="15.95" customHeight="1" x14ac:dyDescent="0.25">
      <c r="A1" s="301" t="s">
        <v>156</v>
      </c>
      <c r="B1" s="301"/>
      <c r="C1" s="301"/>
      <c r="D1" s="301"/>
      <c r="E1" s="301"/>
      <c r="F1" s="301"/>
      <c r="G1" s="301"/>
      <c r="AE1" t="s">
        <v>157</v>
      </c>
    </row>
    <row r="2" spans="1:60" ht="15.95" customHeight="1" x14ac:dyDescent="0.2">
      <c r="A2" s="159" t="s">
        <v>7</v>
      </c>
      <c r="B2" s="251" t="s">
        <v>45</v>
      </c>
      <c r="C2" s="302" t="s">
        <v>44</v>
      </c>
      <c r="D2" s="303"/>
      <c r="E2" s="303"/>
      <c r="F2" s="303"/>
      <c r="G2" s="304"/>
      <c r="AE2" t="s">
        <v>158</v>
      </c>
    </row>
    <row r="3" spans="1:60" ht="15.95" hidden="1" customHeight="1" x14ac:dyDescent="0.2">
      <c r="A3" s="159" t="s">
        <v>8</v>
      </c>
      <c r="B3" s="251"/>
      <c r="C3" s="303"/>
      <c r="D3" s="303"/>
      <c r="E3" s="303"/>
      <c r="F3" s="303"/>
      <c r="G3" s="304"/>
      <c r="AE3" t="s">
        <v>159</v>
      </c>
    </row>
    <row r="4" spans="1:60" ht="15.95" hidden="1" customHeight="1" x14ac:dyDescent="0.2">
      <c r="A4" s="159" t="s">
        <v>9</v>
      </c>
      <c r="B4" s="251" t="s">
        <v>2641</v>
      </c>
      <c r="C4" s="302" t="s">
        <v>44</v>
      </c>
      <c r="D4" s="303"/>
      <c r="E4" s="303"/>
      <c r="F4" s="303"/>
      <c r="G4" s="304"/>
      <c r="AE4" t="s">
        <v>160</v>
      </c>
    </row>
    <row r="5" spans="1:60" ht="15.95" hidden="1" customHeight="1" x14ac:dyDescent="0.2">
      <c r="A5" s="159" t="s">
        <v>161</v>
      </c>
      <c r="B5" s="251" t="s">
        <v>2641</v>
      </c>
      <c r="C5" s="302" t="s">
        <v>44</v>
      </c>
      <c r="D5" s="302"/>
      <c r="E5" s="302"/>
      <c r="F5" s="302"/>
      <c r="G5" s="305"/>
      <c r="H5" s="163"/>
      <c r="I5" s="163"/>
      <c r="J5" s="163"/>
      <c r="K5" s="163"/>
      <c r="L5" s="163"/>
      <c r="M5" s="163"/>
      <c r="N5" s="163"/>
      <c r="O5" s="163"/>
      <c r="P5" s="163"/>
      <c r="Q5" s="163"/>
      <c r="R5" s="163"/>
      <c r="S5" s="163"/>
      <c r="T5" s="163"/>
      <c r="U5" s="163"/>
      <c r="V5" s="163"/>
      <c r="W5" s="163"/>
      <c r="X5" s="163"/>
      <c r="Y5" s="163"/>
      <c r="Z5" s="163"/>
      <c r="AA5" s="163"/>
      <c r="AB5" s="163"/>
      <c r="AC5" s="163"/>
      <c r="AD5" s="163"/>
      <c r="AE5" s="163" t="s">
        <v>162</v>
      </c>
    </row>
    <row r="6" spans="1:60" ht="15.95" customHeight="1" x14ac:dyDescent="0.2">
      <c r="A6" s="159" t="s">
        <v>161</v>
      </c>
      <c r="B6" s="164" t="s">
        <v>46</v>
      </c>
      <c r="C6" s="302" t="s">
        <v>47</v>
      </c>
      <c r="D6" s="302"/>
      <c r="E6" s="302"/>
      <c r="F6" s="302"/>
      <c r="G6" s="305"/>
      <c r="H6" s="163"/>
      <c r="I6" s="163"/>
      <c r="J6" s="163"/>
      <c r="K6" s="163"/>
      <c r="L6" s="163"/>
      <c r="M6" s="163"/>
      <c r="N6" s="163"/>
      <c r="O6" s="163"/>
      <c r="P6" s="163"/>
      <c r="Q6" s="163"/>
      <c r="R6" s="163"/>
      <c r="S6" s="163"/>
      <c r="T6" s="163"/>
      <c r="U6" s="163"/>
      <c r="V6" s="163"/>
      <c r="W6" s="163"/>
      <c r="X6" s="163"/>
      <c r="Y6" s="163"/>
      <c r="Z6" s="163"/>
      <c r="AA6" s="163"/>
      <c r="AB6" s="163"/>
      <c r="AC6" s="163"/>
      <c r="AD6" s="163"/>
      <c r="AE6" s="163" t="s">
        <v>163</v>
      </c>
    </row>
    <row r="7" spans="1:60" ht="15.95" customHeight="1" x14ac:dyDescent="0.2">
      <c r="A7" s="165" t="s">
        <v>161</v>
      </c>
      <c r="B7" s="166" t="s">
        <v>58</v>
      </c>
      <c r="C7" s="306" t="s">
        <v>2644</v>
      </c>
      <c r="D7" s="306"/>
      <c r="E7" s="306"/>
      <c r="F7" s="306"/>
      <c r="G7" s="307"/>
      <c r="H7" s="163"/>
      <c r="I7" s="163"/>
      <c r="J7" s="163"/>
      <c r="K7" s="163"/>
      <c r="L7" s="163"/>
      <c r="M7" s="163"/>
      <c r="N7" s="163"/>
      <c r="O7" s="163"/>
      <c r="P7" s="163"/>
      <c r="Q7" s="163"/>
      <c r="R7" s="163"/>
      <c r="S7" s="163"/>
      <c r="T7" s="163"/>
      <c r="U7" s="163"/>
      <c r="V7" s="163"/>
      <c r="W7" s="163"/>
      <c r="X7" s="163"/>
      <c r="Y7" s="163"/>
      <c r="Z7" s="163"/>
      <c r="AA7" s="163"/>
      <c r="AB7" s="163"/>
      <c r="AC7" s="163"/>
      <c r="AD7" s="163"/>
      <c r="AE7" s="163" t="s">
        <v>164</v>
      </c>
    </row>
    <row r="8" spans="1:60" x14ac:dyDescent="0.2">
      <c r="A8" s="158"/>
      <c r="D8" s="138"/>
    </row>
    <row r="9" spans="1:60" ht="38.25" x14ac:dyDescent="0.2">
      <c r="A9" s="167" t="s">
        <v>165</v>
      </c>
      <c r="B9" s="170" t="s">
        <v>166</v>
      </c>
      <c r="C9" s="170" t="s">
        <v>167</v>
      </c>
      <c r="D9" s="168" t="s">
        <v>168</v>
      </c>
      <c r="E9" s="169" t="s">
        <v>169</v>
      </c>
      <c r="F9" s="171" t="s">
        <v>170</v>
      </c>
      <c r="G9" s="169" t="s">
        <v>28</v>
      </c>
      <c r="H9" s="172" t="s">
        <v>29</v>
      </c>
      <c r="I9" s="172" t="s">
        <v>174</v>
      </c>
      <c r="J9" s="172" t="s">
        <v>30</v>
      </c>
      <c r="K9" s="172" t="s">
        <v>175</v>
      </c>
      <c r="L9" s="172" t="s">
        <v>176</v>
      </c>
      <c r="M9" s="172" t="s">
        <v>177</v>
      </c>
      <c r="N9" s="172" t="s">
        <v>178</v>
      </c>
      <c r="O9" s="172" t="s">
        <v>179</v>
      </c>
      <c r="P9" s="172" t="s">
        <v>180</v>
      </c>
      <c r="Q9" s="172" t="s">
        <v>181</v>
      </c>
      <c r="R9" s="172" t="s">
        <v>182</v>
      </c>
      <c r="S9" s="172" t="s">
        <v>183</v>
      </c>
      <c r="T9" s="172" t="s">
        <v>184</v>
      </c>
      <c r="U9" s="172" t="s">
        <v>185</v>
      </c>
      <c r="V9" s="172" t="s">
        <v>186</v>
      </c>
      <c r="W9" s="172" t="s">
        <v>187</v>
      </c>
      <c r="X9" s="163"/>
      <c r="Y9" s="163"/>
      <c r="Z9" s="163"/>
      <c r="AA9" s="163"/>
      <c r="AB9" s="163"/>
      <c r="AC9" s="163"/>
      <c r="AD9" s="163" t="s">
        <v>173</v>
      </c>
      <c r="AE9" s="163" t="s">
        <v>171</v>
      </c>
      <c r="AF9" t="s">
        <v>172</v>
      </c>
    </row>
    <row r="10" spans="1:60" ht="2.25" customHeight="1" x14ac:dyDescent="0.2">
      <c r="A10" s="162"/>
      <c r="B10" s="178"/>
      <c r="C10" s="178"/>
      <c r="D10" s="180"/>
      <c r="E10" s="181"/>
      <c r="F10" s="182"/>
      <c r="G10" s="182"/>
      <c r="H10" s="182"/>
      <c r="I10" s="182"/>
      <c r="J10" s="182"/>
      <c r="K10" s="182"/>
      <c r="L10" s="182"/>
      <c r="M10" s="182"/>
      <c r="N10" s="182"/>
      <c r="O10" s="182"/>
      <c r="P10" s="182"/>
      <c r="Q10" s="182"/>
      <c r="R10" s="183"/>
      <c r="S10" s="183"/>
      <c r="T10" s="182"/>
      <c r="U10" s="182"/>
      <c r="V10" s="183"/>
      <c r="W10" s="183"/>
      <c r="AH10" s="210"/>
      <c r="AI10" s="210"/>
      <c r="AJ10" s="213"/>
    </row>
    <row r="11" spans="1:60" ht="12.75" hidden="1" customHeight="1" x14ac:dyDescent="0.2">
      <c r="A11" s="179" t="s">
        <v>188</v>
      </c>
      <c r="B11" s="186" t="s">
        <v>149</v>
      </c>
      <c r="C11" s="186" t="s">
        <v>2107</v>
      </c>
      <c r="D11" s="187"/>
      <c r="E11" s="188"/>
      <c r="F11" s="189"/>
      <c r="G11" s="190" t="e">
        <f>SUMIF(AE12:AE12,"&lt;&gt;NOR",G12:G12)</f>
        <v>#REF!</v>
      </c>
      <c r="H11" s="189"/>
      <c r="I11" s="189">
        <f>SUM(I12:I12)</f>
        <v>0</v>
      </c>
      <c r="J11" s="189"/>
      <c r="K11" s="189">
        <f>SUM(K12:K12)</f>
        <v>851963.05</v>
      </c>
      <c r="L11" s="189"/>
      <c r="M11" s="189" t="e">
        <f>SUM(M12:M12)</f>
        <v>#REF!</v>
      </c>
      <c r="N11" s="189"/>
      <c r="O11" s="189">
        <f>SUM(O12:O12)</f>
        <v>0</v>
      </c>
      <c r="P11" s="189"/>
      <c r="Q11" s="189">
        <f>SUM(Q12:Q12)</f>
        <v>0</v>
      </c>
      <c r="R11" s="191"/>
      <c r="S11" s="191"/>
      <c r="T11" s="189"/>
      <c r="U11" s="189">
        <f>SUM(U12:U12)</f>
        <v>0</v>
      </c>
      <c r="V11" s="191"/>
      <c r="W11" s="192"/>
      <c r="AE11" t="s">
        <v>189</v>
      </c>
      <c r="AH11" s="210"/>
      <c r="AI11" s="210"/>
      <c r="AJ11" s="213"/>
    </row>
    <row r="12" spans="1:60" ht="12.75" hidden="1" customHeight="1" outlineLevel="1" x14ac:dyDescent="0.2">
      <c r="A12" s="193">
        <v>1</v>
      </c>
      <c r="B12" s="194" t="s">
        <v>665</v>
      </c>
      <c r="C12" s="194" t="s">
        <v>2704</v>
      </c>
      <c r="D12" s="195"/>
      <c r="E12" s="196">
        <v>1</v>
      </c>
      <c r="F12" s="199" t="e">
        <f>#REF!</f>
        <v>#REF!</v>
      </c>
      <c r="G12" s="197" t="e">
        <f>ROUND(E12*F12,2)</f>
        <v>#REF!</v>
      </c>
      <c r="H12" s="199">
        <v>0</v>
      </c>
      <c r="I12" s="197">
        <f>ROUND(E12*H12,2)</f>
        <v>0</v>
      </c>
      <c r="J12" s="199">
        <v>851963.05</v>
      </c>
      <c r="K12" s="197">
        <f>ROUND(E12*J12,2)</f>
        <v>851963.05</v>
      </c>
      <c r="L12" s="197">
        <v>21</v>
      </c>
      <c r="M12" s="197" t="e">
        <f>G12*(1+L12/100)</f>
        <v>#REF!</v>
      </c>
      <c r="N12" s="197">
        <v>0</v>
      </c>
      <c r="O12" s="197">
        <f>ROUND(E12*N12,2)</f>
        <v>0</v>
      </c>
      <c r="P12" s="197">
        <v>0</v>
      </c>
      <c r="Q12" s="197">
        <f>ROUND(E12*P12,2)</f>
        <v>0</v>
      </c>
      <c r="R12" s="198"/>
      <c r="S12" s="198" t="s">
        <v>339</v>
      </c>
      <c r="T12" s="197">
        <v>0</v>
      </c>
      <c r="U12" s="197">
        <f>ROUND(E12*T12,2)</f>
        <v>0</v>
      </c>
      <c r="V12" s="198"/>
      <c r="W12" s="198"/>
      <c r="X12" s="176"/>
      <c r="Y12" s="176"/>
      <c r="Z12" s="176"/>
      <c r="AA12" s="176"/>
      <c r="AB12" s="176"/>
      <c r="AC12" s="176"/>
      <c r="AD12" s="176"/>
      <c r="AE12" s="176" t="s">
        <v>634</v>
      </c>
      <c r="AF12" s="176">
        <v>9</v>
      </c>
      <c r="AG12" s="176"/>
      <c r="AH12" s="211"/>
      <c r="AI12" s="211"/>
      <c r="AJ12" s="214"/>
      <c r="AK12" s="176"/>
      <c r="AL12" s="176"/>
      <c r="AM12" s="176"/>
      <c r="AN12" s="176"/>
      <c r="AO12" s="176"/>
      <c r="AP12" s="176"/>
      <c r="AQ12" s="176"/>
      <c r="AR12" s="176"/>
      <c r="AS12" s="176"/>
      <c r="AT12" s="176"/>
      <c r="AU12" s="176"/>
      <c r="AV12" s="176"/>
      <c r="AW12" s="176"/>
      <c r="AX12" s="176"/>
      <c r="AY12" s="176"/>
      <c r="AZ12" s="176"/>
      <c r="BA12" s="176"/>
      <c r="BB12" s="176"/>
      <c r="BC12" s="176"/>
      <c r="BD12" s="176"/>
      <c r="BE12" s="176"/>
      <c r="BF12" s="176"/>
      <c r="BG12" s="176"/>
      <c r="BH12" s="176"/>
    </row>
    <row r="13" spans="1:60" ht="12.75" hidden="1" customHeight="1" x14ac:dyDescent="0.2">
      <c r="A13" s="162"/>
      <c r="B13" s="178"/>
      <c r="C13" s="178"/>
      <c r="D13" s="180"/>
      <c r="E13" s="181"/>
      <c r="F13" s="182"/>
      <c r="G13" s="182"/>
      <c r="H13" s="182"/>
      <c r="I13" s="182"/>
      <c r="J13" s="182"/>
      <c r="K13" s="182"/>
      <c r="L13" s="182"/>
      <c r="M13" s="182"/>
      <c r="N13" s="182"/>
      <c r="O13" s="182"/>
      <c r="P13" s="182"/>
      <c r="Q13" s="182"/>
      <c r="R13" s="183"/>
      <c r="S13" s="183"/>
      <c r="T13" s="182"/>
      <c r="U13" s="182"/>
      <c r="V13" s="183"/>
      <c r="W13" s="183"/>
      <c r="AC13">
        <v>15</v>
      </c>
      <c r="AD13">
        <v>21</v>
      </c>
      <c r="AH13" s="210"/>
      <c r="AI13" s="210"/>
      <c r="AJ13" s="213"/>
    </row>
    <row r="14" spans="1:60" x14ac:dyDescent="0.2">
      <c r="A14" s="179" t="s">
        <v>188</v>
      </c>
      <c r="B14" s="229" t="s">
        <v>961</v>
      </c>
      <c r="C14" s="229" t="s">
        <v>962</v>
      </c>
      <c r="D14" s="187"/>
      <c r="E14" s="188"/>
      <c r="F14" s="189"/>
      <c r="G14" s="190">
        <f>SUMIF(AE15:AE81,"&lt;&gt;NOR",G15:G81)</f>
        <v>0</v>
      </c>
      <c r="H14" s="189"/>
      <c r="I14" s="189">
        <f>SUM(I15:I81)</f>
        <v>537273.25</v>
      </c>
      <c r="J14" s="189"/>
      <c r="K14" s="189">
        <f>SUM(K15:K81)</f>
        <v>314689.79999999993</v>
      </c>
      <c r="L14" s="189"/>
      <c r="M14" s="189">
        <f>SUM(M15:M81)</f>
        <v>0</v>
      </c>
      <c r="N14" s="189"/>
      <c r="O14" s="189">
        <f>SUM(O15:O81)</f>
        <v>0</v>
      </c>
      <c r="P14" s="189"/>
      <c r="Q14" s="189">
        <f>SUM(Q15:Q81)</f>
        <v>0</v>
      </c>
      <c r="R14" s="191"/>
      <c r="S14" s="191"/>
      <c r="T14" s="182"/>
      <c r="U14" s="182"/>
      <c r="V14" s="183"/>
      <c r="W14" s="183"/>
      <c r="AC14">
        <f>SUMIF(L7:L12,AC13,G7:G12)</f>
        <v>0</v>
      </c>
      <c r="AD14" t="e">
        <f>SUMIF(L7:L12,AD13,G7:G12)</f>
        <v>#REF!</v>
      </c>
      <c r="AE14" t="s">
        <v>663</v>
      </c>
      <c r="AH14" s="210"/>
      <c r="AI14" s="210"/>
      <c r="AJ14" s="213"/>
    </row>
    <row r="15" spans="1:60" x14ac:dyDescent="0.2">
      <c r="A15" s="193">
        <v>1</v>
      </c>
      <c r="B15" s="230" t="s">
        <v>1203</v>
      </c>
      <c r="C15" s="230" t="s">
        <v>1204</v>
      </c>
      <c r="D15" s="195" t="s">
        <v>293</v>
      </c>
      <c r="E15" s="196">
        <v>120</v>
      </c>
      <c r="F15" s="199"/>
      <c r="G15" s="197">
        <f t="shared" ref="G15:G78" si="0">ROUND(E15*F15,2)</f>
        <v>0</v>
      </c>
      <c r="H15" s="199">
        <v>0</v>
      </c>
      <c r="I15" s="197">
        <f t="shared" ref="I15:I78" si="1">ROUND(E15*H15,2)</f>
        <v>0</v>
      </c>
      <c r="J15" s="199">
        <v>39.9</v>
      </c>
      <c r="K15" s="197">
        <f t="shared" ref="K15:K78" si="2">ROUND(E15*J15,2)</f>
        <v>4788</v>
      </c>
      <c r="L15" s="197">
        <v>21</v>
      </c>
      <c r="M15" s="197">
        <f t="shared" ref="M15:M78" si="3">G15*(1+L15/100)</f>
        <v>0</v>
      </c>
      <c r="N15" s="197">
        <v>0</v>
      </c>
      <c r="O15" s="197">
        <f t="shared" ref="O15:O78" si="4">ROUND(E15*N15,2)</f>
        <v>0</v>
      </c>
      <c r="P15" s="197">
        <v>0</v>
      </c>
      <c r="Q15" s="197">
        <f t="shared" ref="Q15:Q78" si="5">ROUND(E15*P15,2)</f>
        <v>0</v>
      </c>
      <c r="R15" s="198" t="s">
        <v>149</v>
      </c>
      <c r="S15" s="198" t="s">
        <v>194</v>
      </c>
      <c r="AE15" t="s">
        <v>664</v>
      </c>
    </row>
    <row r="16" spans="1:60" x14ac:dyDescent="0.2">
      <c r="A16" s="193">
        <v>2</v>
      </c>
      <c r="B16" s="230" t="s">
        <v>965</v>
      </c>
      <c r="C16" s="230" t="s">
        <v>966</v>
      </c>
      <c r="D16" s="195" t="s">
        <v>610</v>
      </c>
      <c r="E16" s="196">
        <v>470</v>
      </c>
      <c r="F16" s="199"/>
      <c r="G16" s="197">
        <f t="shared" si="0"/>
        <v>0</v>
      </c>
      <c r="H16" s="199">
        <v>0</v>
      </c>
      <c r="I16" s="197">
        <f t="shared" si="1"/>
        <v>0</v>
      </c>
      <c r="J16" s="199">
        <v>70.459999999999994</v>
      </c>
      <c r="K16" s="197">
        <f t="shared" si="2"/>
        <v>33116.199999999997</v>
      </c>
      <c r="L16" s="197">
        <v>21</v>
      </c>
      <c r="M16" s="197">
        <f t="shared" si="3"/>
        <v>0</v>
      </c>
      <c r="N16" s="197">
        <v>0</v>
      </c>
      <c r="O16" s="197">
        <f t="shared" si="4"/>
        <v>0</v>
      </c>
      <c r="P16" s="197">
        <v>0</v>
      </c>
      <c r="Q16" s="197">
        <f t="shared" si="5"/>
        <v>0</v>
      </c>
      <c r="R16" s="198" t="s">
        <v>149</v>
      </c>
      <c r="S16" s="198" t="s">
        <v>194</v>
      </c>
    </row>
    <row r="17" spans="1:19" x14ac:dyDescent="0.2">
      <c r="A17" s="193">
        <v>3</v>
      </c>
      <c r="B17" s="230" t="s">
        <v>967</v>
      </c>
      <c r="C17" s="230" t="s">
        <v>968</v>
      </c>
      <c r="D17" s="195" t="s">
        <v>610</v>
      </c>
      <c r="E17" s="196">
        <v>470</v>
      </c>
      <c r="F17" s="199"/>
      <c r="G17" s="197">
        <f t="shared" si="0"/>
        <v>0</v>
      </c>
      <c r="H17" s="199">
        <v>0</v>
      </c>
      <c r="I17" s="197">
        <f t="shared" si="1"/>
        <v>0</v>
      </c>
      <c r="J17" s="199">
        <v>25.52</v>
      </c>
      <c r="K17" s="197">
        <f t="shared" si="2"/>
        <v>11994.4</v>
      </c>
      <c r="L17" s="197">
        <v>21</v>
      </c>
      <c r="M17" s="197">
        <f t="shared" si="3"/>
        <v>0</v>
      </c>
      <c r="N17" s="197">
        <v>0</v>
      </c>
      <c r="O17" s="197">
        <f t="shared" si="4"/>
        <v>0</v>
      </c>
      <c r="P17" s="197">
        <v>0</v>
      </c>
      <c r="Q17" s="197">
        <f t="shared" si="5"/>
        <v>0</v>
      </c>
      <c r="R17" s="198"/>
      <c r="S17" s="198" t="s">
        <v>339</v>
      </c>
    </row>
    <row r="18" spans="1:19" x14ac:dyDescent="0.2">
      <c r="A18" s="193">
        <v>4</v>
      </c>
      <c r="B18" s="230" t="s">
        <v>973</v>
      </c>
      <c r="C18" s="230" t="s">
        <v>974</v>
      </c>
      <c r="D18" s="195" t="s">
        <v>574</v>
      </c>
      <c r="E18" s="196">
        <v>50</v>
      </c>
      <c r="F18" s="199"/>
      <c r="G18" s="197">
        <f t="shared" si="0"/>
        <v>0</v>
      </c>
      <c r="H18" s="199">
        <v>23.63</v>
      </c>
      <c r="I18" s="197">
        <f t="shared" si="1"/>
        <v>1181.5</v>
      </c>
      <c r="J18" s="199">
        <v>0</v>
      </c>
      <c r="K18" s="197">
        <f t="shared" si="2"/>
        <v>0</v>
      </c>
      <c r="L18" s="197">
        <v>21</v>
      </c>
      <c r="M18" s="197">
        <f t="shared" si="3"/>
        <v>0</v>
      </c>
      <c r="N18" s="197">
        <v>0</v>
      </c>
      <c r="O18" s="197">
        <f t="shared" si="4"/>
        <v>0</v>
      </c>
      <c r="P18" s="197">
        <v>0</v>
      </c>
      <c r="Q18" s="197">
        <f t="shared" si="5"/>
        <v>0</v>
      </c>
      <c r="R18" s="198"/>
      <c r="S18" s="198" t="s">
        <v>339</v>
      </c>
    </row>
    <row r="19" spans="1:19" ht="22.5" x14ac:dyDescent="0.2">
      <c r="A19" s="193">
        <v>5</v>
      </c>
      <c r="B19" s="230" t="s">
        <v>977</v>
      </c>
      <c r="C19" s="230" t="s">
        <v>978</v>
      </c>
      <c r="D19" s="195" t="s">
        <v>610</v>
      </c>
      <c r="E19" s="196">
        <v>600</v>
      </c>
      <c r="F19" s="199"/>
      <c r="G19" s="197">
        <f t="shared" si="0"/>
        <v>0</v>
      </c>
      <c r="H19" s="199">
        <v>0</v>
      </c>
      <c r="I19" s="197">
        <f t="shared" si="1"/>
        <v>0</v>
      </c>
      <c r="J19" s="199">
        <v>25.2</v>
      </c>
      <c r="K19" s="197">
        <f t="shared" si="2"/>
        <v>15120</v>
      </c>
      <c r="L19" s="197">
        <v>21</v>
      </c>
      <c r="M19" s="197">
        <f t="shared" si="3"/>
        <v>0</v>
      </c>
      <c r="N19" s="197">
        <v>0</v>
      </c>
      <c r="O19" s="197">
        <f t="shared" si="4"/>
        <v>0</v>
      </c>
      <c r="P19" s="197">
        <v>0</v>
      </c>
      <c r="Q19" s="197">
        <f t="shared" si="5"/>
        <v>0</v>
      </c>
      <c r="R19" s="198" t="s">
        <v>149</v>
      </c>
      <c r="S19" s="198" t="s">
        <v>194</v>
      </c>
    </row>
    <row r="20" spans="1:19" x14ac:dyDescent="0.2">
      <c r="A20" s="193">
        <v>6</v>
      </c>
      <c r="B20" s="230" t="s">
        <v>979</v>
      </c>
      <c r="C20" s="230" t="s">
        <v>980</v>
      </c>
      <c r="D20" s="195" t="s">
        <v>610</v>
      </c>
      <c r="E20" s="196">
        <v>24</v>
      </c>
      <c r="F20" s="199"/>
      <c r="G20" s="197">
        <f t="shared" si="0"/>
        <v>0</v>
      </c>
      <c r="H20" s="199">
        <v>0</v>
      </c>
      <c r="I20" s="197">
        <f t="shared" si="1"/>
        <v>0</v>
      </c>
      <c r="J20" s="199">
        <v>29.93</v>
      </c>
      <c r="K20" s="197">
        <f t="shared" si="2"/>
        <v>718.32</v>
      </c>
      <c r="L20" s="197">
        <v>21</v>
      </c>
      <c r="M20" s="197">
        <f t="shared" si="3"/>
        <v>0</v>
      </c>
      <c r="N20" s="197">
        <v>0</v>
      </c>
      <c r="O20" s="197">
        <f t="shared" si="4"/>
        <v>0</v>
      </c>
      <c r="P20" s="197">
        <v>0</v>
      </c>
      <c r="Q20" s="197">
        <f t="shared" si="5"/>
        <v>0</v>
      </c>
      <c r="R20" s="198" t="s">
        <v>149</v>
      </c>
      <c r="S20" s="198" t="s">
        <v>194</v>
      </c>
    </row>
    <row r="21" spans="1:19" ht="22.5" x14ac:dyDescent="0.2">
      <c r="A21" s="193">
        <v>7</v>
      </c>
      <c r="B21" s="230" t="s">
        <v>981</v>
      </c>
      <c r="C21" s="230" t="s">
        <v>982</v>
      </c>
      <c r="D21" s="195" t="s">
        <v>610</v>
      </c>
      <c r="E21" s="196">
        <v>24</v>
      </c>
      <c r="F21" s="199"/>
      <c r="G21" s="197">
        <f t="shared" si="0"/>
        <v>0</v>
      </c>
      <c r="H21" s="199">
        <v>0</v>
      </c>
      <c r="I21" s="197">
        <f t="shared" si="1"/>
        <v>0</v>
      </c>
      <c r="J21" s="199">
        <v>40.950000000000003</v>
      </c>
      <c r="K21" s="197">
        <f t="shared" si="2"/>
        <v>982.8</v>
      </c>
      <c r="L21" s="197">
        <v>21</v>
      </c>
      <c r="M21" s="197">
        <f t="shared" si="3"/>
        <v>0</v>
      </c>
      <c r="N21" s="197">
        <v>0</v>
      </c>
      <c r="O21" s="197">
        <f t="shared" si="4"/>
        <v>0</v>
      </c>
      <c r="P21" s="197">
        <v>0</v>
      </c>
      <c r="Q21" s="197">
        <f t="shared" si="5"/>
        <v>0</v>
      </c>
      <c r="R21" s="198" t="s">
        <v>149</v>
      </c>
      <c r="S21" s="198" t="s">
        <v>194</v>
      </c>
    </row>
    <row r="22" spans="1:19" x14ac:dyDescent="0.2">
      <c r="A22" s="193">
        <v>8</v>
      </c>
      <c r="B22" s="230" t="s">
        <v>993</v>
      </c>
      <c r="C22" s="230" t="s">
        <v>994</v>
      </c>
      <c r="D22" s="195" t="s">
        <v>610</v>
      </c>
      <c r="E22" s="196">
        <v>12</v>
      </c>
      <c r="F22" s="199"/>
      <c r="G22" s="197">
        <f t="shared" si="0"/>
        <v>0</v>
      </c>
      <c r="H22" s="199">
        <v>0</v>
      </c>
      <c r="I22" s="197">
        <f t="shared" si="1"/>
        <v>0</v>
      </c>
      <c r="J22" s="199">
        <v>165.38</v>
      </c>
      <c r="K22" s="197">
        <f t="shared" si="2"/>
        <v>1984.56</v>
      </c>
      <c r="L22" s="197">
        <v>21</v>
      </c>
      <c r="M22" s="197">
        <f t="shared" si="3"/>
        <v>0</v>
      </c>
      <c r="N22" s="197">
        <v>0</v>
      </c>
      <c r="O22" s="197">
        <f t="shared" si="4"/>
        <v>0</v>
      </c>
      <c r="P22" s="197">
        <v>0</v>
      </c>
      <c r="Q22" s="197">
        <f t="shared" si="5"/>
        <v>0</v>
      </c>
      <c r="R22" s="198" t="s">
        <v>149</v>
      </c>
      <c r="S22" s="198" t="s">
        <v>194</v>
      </c>
    </row>
    <row r="23" spans="1:19" x14ac:dyDescent="0.2">
      <c r="A23" s="193">
        <v>9</v>
      </c>
      <c r="B23" s="230" t="s">
        <v>995</v>
      </c>
      <c r="C23" s="230" t="s">
        <v>996</v>
      </c>
      <c r="D23" s="195" t="s">
        <v>610</v>
      </c>
      <c r="E23" s="196">
        <v>18</v>
      </c>
      <c r="F23" s="199"/>
      <c r="G23" s="197">
        <f t="shared" si="0"/>
        <v>0</v>
      </c>
      <c r="H23" s="199">
        <v>0</v>
      </c>
      <c r="I23" s="197">
        <f t="shared" si="1"/>
        <v>0</v>
      </c>
      <c r="J23" s="199">
        <v>107.58</v>
      </c>
      <c r="K23" s="197">
        <f t="shared" si="2"/>
        <v>1936.44</v>
      </c>
      <c r="L23" s="197">
        <v>21</v>
      </c>
      <c r="M23" s="197">
        <f t="shared" si="3"/>
        <v>0</v>
      </c>
      <c r="N23" s="197">
        <v>0</v>
      </c>
      <c r="O23" s="197">
        <f t="shared" si="4"/>
        <v>0</v>
      </c>
      <c r="P23" s="197">
        <v>0</v>
      </c>
      <c r="Q23" s="197">
        <f t="shared" si="5"/>
        <v>0</v>
      </c>
      <c r="R23" s="198" t="s">
        <v>149</v>
      </c>
      <c r="S23" s="198" t="s">
        <v>194</v>
      </c>
    </row>
    <row r="24" spans="1:19" x14ac:dyDescent="0.2">
      <c r="A24" s="193">
        <v>10</v>
      </c>
      <c r="B24" s="230" t="s">
        <v>1205</v>
      </c>
      <c r="C24" s="230" t="s">
        <v>1206</v>
      </c>
      <c r="D24" s="195" t="s">
        <v>610</v>
      </c>
      <c r="E24" s="196">
        <v>36</v>
      </c>
      <c r="F24" s="199"/>
      <c r="G24" s="197">
        <f t="shared" si="0"/>
        <v>0</v>
      </c>
      <c r="H24" s="199">
        <v>0</v>
      </c>
      <c r="I24" s="197">
        <f t="shared" si="1"/>
        <v>0</v>
      </c>
      <c r="J24" s="199">
        <v>113.55</v>
      </c>
      <c r="K24" s="197">
        <f t="shared" si="2"/>
        <v>4087.8</v>
      </c>
      <c r="L24" s="197">
        <v>21</v>
      </c>
      <c r="M24" s="197">
        <f t="shared" si="3"/>
        <v>0</v>
      </c>
      <c r="N24" s="197">
        <v>0</v>
      </c>
      <c r="O24" s="197">
        <f t="shared" si="4"/>
        <v>0</v>
      </c>
      <c r="P24" s="197">
        <v>0</v>
      </c>
      <c r="Q24" s="197">
        <f t="shared" si="5"/>
        <v>0</v>
      </c>
      <c r="R24" s="198"/>
      <c r="S24" s="198" t="s">
        <v>339</v>
      </c>
    </row>
    <row r="25" spans="1:19" x14ac:dyDescent="0.2">
      <c r="A25" s="193">
        <v>11</v>
      </c>
      <c r="B25" s="230" t="s">
        <v>1207</v>
      </c>
      <c r="C25" s="230" t="s">
        <v>1208</v>
      </c>
      <c r="D25" s="195" t="s">
        <v>610</v>
      </c>
      <c r="E25" s="196">
        <v>12</v>
      </c>
      <c r="F25" s="199"/>
      <c r="G25" s="197">
        <f t="shared" si="0"/>
        <v>0</v>
      </c>
      <c r="H25" s="199">
        <v>0</v>
      </c>
      <c r="I25" s="197">
        <f t="shared" si="1"/>
        <v>0</v>
      </c>
      <c r="J25" s="199">
        <v>141.75</v>
      </c>
      <c r="K25" s="197">
        <f t="shared" si="2"/>
        <v>1701</v>
      </c>
      <c r="L25" s="197">
        <v>21</v>
      </c>
      <c r="M25" s="197">
        <f t="shared" si="3"/>
        <v>0</v>
      </c>
      <c r="N25" s="197">
        <v>0</v>
      </c>
      <c r="O25" s="197">
        <f t="shared" si="4"/>
        <v>0</v>
      </c>
      <c r="P25" s="197">
        <v>0</v>
      </c>
      <c r="Q25" s="197">
        <f t="shared" si="5"/>
        <v>0</v>
      </c>
      <c r="R25" s="198" t="s">
        <v>149</v>
      </c>
      <c r="S25" s="198" t="s">
        <v>194</v>
      </c>
    </row>
    <row r="26" spans="1:19" x14ac:dyDescent="0.2">
      <c r="A26" s="193">
        <v>12</v>
      </c>
      <c r="B26" s="230" t="s">
        <v>999</v>
      </c>
      <c r="C26" s="230" t="s">
        <v>1000</v>
      </c>
      <c r="D26" s="195" t="s">
        <v>610</v>
      </c>
      <c r="E26" s="196">
        <v>12</v>
      </c>
      <c r="F26" s="199"/>
      <c r="G26" s="197">
        <f t="shared" si="0"/>
        <v>0</v>
      </c>
      <c r="H26" s="199">
        <v>0</v>
      </c>
      <c r="I26" s="197">
        <f t="shared" si="1"/>
        <v>0</v>
      </c>
      <c r="J26" s="199">
        <v>593.25</v>
      </c>
      <c r="K26" s="197">
        <f t="shared" si="2"/>
        <v>7119</v>
      </c>
      <c r="L26" s="197">
        <v>21</v>
      </c>
      <c r="M26" s="197">
        <f t="shared" si="3"/>
        <v>0</v>
      </c>
      <c r="N26" s="197">
        <v>0</v>
      </c>
      <c r="O26" s="197">
        <f t="shared" si="4"/>
        <v>0</v>
      </c>
      <c r="P26" s="197">
        <v>0</v>
      </c>
      <c r="Q26" s="197">
        <f t="shared" si="5"/>
        <v>0</v>
      </c>
      <c r="R26" s="198" t="s">
        <v>149</v>
      </c>
      <c r="S26" s="198" t="s">
        <v>194</v>
      </c>
    </row>
    <row r="27" spans="1:19" x14ac:dyDescent="0.2">
      <c r="A27" s="193">
        <v>13</v>
      </c>
      <c r="B27" s="230" t="s">
        <v>1209</v>
      </c>
      <c r="C27" s="230" t="s">
        <v>1210</v>
      </c>
      <c r="D27" s="195" t="s">
        <v>610</v>
      </c>
      <c r="E27" s="196">
        <v>12</v>
      </c>
      <c r="F27" s="199"/>
      <c r="G27" s="197">
        <f t="shared" si="0"/>
        <v>0</v>
      </c>
      <c r="H27" s="199">
        <v>0</v>
      </c>
      <c r="I27" s="197">
        <f t="shared" si="1"/>
        <v>0</v>
      </c>
      <c r="J27" s="199">
        <v>498.23</v>
      </c>
      <c r="K27" s="197">
        <f t="shared" si="2"/>
        <v>5978.76</v>
      </c>
      <c r="L27" s="197">
        <v>21</v>
      </c>
      <c r="M27" s="197">
        <f t="shared" si="3"/>
        <v>0</v>
      </c>
      <c r="N27" s="197">
        <v>0</v>
      </c>
      <c r="O27" s="197">
        <f t="shared" si="4"/>
        <v>0</v>
      </c>
      <c r="P27" s="197">
        <v>0</v>
      </c>
      <c r="Q27" s="197">
        <f t="shared" si="5"/>
        <v>0</v>
      </c>
      <c r="R27" s="198" t="s">
        <v>149</v>
      </c>
      <c r="S27" s="198" t="s">
        <v>194</v>
      </c>
    </row>
    <row r="28" spans="1:19" x14ac:dyDescent="0.2">
      <c r="A28" s="193">
        <v>14</v>
      </c>
      <c r="B28" s="230" t="s">
        <v>1007</v>
      </c>
      <c r="C28" s="230" t="s">
        <v>2705</v>
      </c>
      <c r="D28" s="195" t="s">
        <v>610</v>
      </c>
      <c r="E28" s="196">
        <v>82</v>
      </c>
      <c r="F28" s="199"/>
      <c r="G28" s="197">
        <f t="shared" si="0"/>
        <v>0</v>
      </c>
      <c r="H28" s="199">
        <v>212.63</v>
      </c>
      <c r="I28" s="197">
        <f t="shared" si="1"/>
        <v>17435.66</v>
      </c>
      <c r="J28" s="199">
        <v>0</v>
      </c>
      <c r="K28" s="197">
        <f t="shared" si="2"/>
        <v>0</v>
      </c>
      <c r="L28" s="197">
        <v>21</v>
      </c>
      <c r="M28" s="197">
        <f t="shared" si="3"/>
        <v>0</v>
      </c>
      <c r="N28" s="197">
        <v>0</v>
      </c>
      <c r="O28" s="197">
        <f t="shared" si="4"/>
        <v>0</v>
      </c>
      <c r="P28" s="197">
        <v>0</v>
      </c>
      <c r="Q28" s="197">
        <f t="shared" si="5"/>
        <v>0</v>
      </c>
      <c r="R28" s="198"/>
      <c r="S28" s="198" t="s">
        <v>339</v>
      </c>
    </row>
    <row r="29" spans="1:19" x14ac:dyDescent="0.2">
      <c r="A29" s="193">
        <v>15</v>
      </c>
      <c r="B29" s="230" t="s">
        <v>1211</v>
      </c>
      <c r="C29" s="230" t="s">
        <v>1212</v>
      </c>
      <c r="D29" s="195" t="s">
        <v>610</v>
      </c>
      <c r="E29" s="196">
        <v>12</v>
      </c>
      <c r="F29" s="199"/>
      <c r="G29" s="197">
        <f t="shared" si="0"/>
        <v>0</v>
      </c>
      <c r="H29" s="199">
        <v>0</v>
      </c>
      <c r="I29" s="197">
        <f t="shared" si="1"/>
        <v>0</v>
      </c>
      <c r="J29" s="199">
        <v>212.63</v>
      </c>
      <c r="K29" s="197">
        <f t="shared" si="2"/>
        <v>2551.56</v>
      </c>
      <c r="L29" s="197">
        <v>21</v>
      </c>
      <c r="M29" s="197">
        <f t="shared" si="3"/>
        <v>0</v>
      </c>
      <c r="N29" s="197">
        <v>0</v>
      </c>
      <c r="O29" s="197">
        <f t="shared" si="4"/>
        <v>0</v>
      </c>
      <c r="P29" s="197">
        <v>0</v>
      </c>
      <c r="Q29" s="197">
        <f t="shared" si="5"/>
        <v>0</v>
      </c>
      <c r="R29" s="198" t="s">
        <v>149</v>
      </c>
      <c r="S29" s="198" t="s">
        <v>194</v>
      </c>
    </row>
    <row r="30" spans="1:19" x14ac:dyDescent="0.2">
      <c r="A30" s="193">
        <v>16</v>
      </c>
      <c r="B30" s="230" t="s">
        <v>1010</v>
      </c>
      <c r="C30" s="230" t="s">
        <v>2887</v>
      </c>
      <c r="D30" s="195" t="s">
        <v>610</v>
      </c>
      <c r="E30" s="196">
        <v>4</v>
      </c>
      <c r="F30" s="199"/>
      <c r="G30" s="197">
        <f t="shared" si="0"/>
        <v>0</v>
      </c>
      <c r="H30" s="199">
        <v>0</v>
      </c>
      <c r="I30" s="197">
        <f t="shared" si="1"/>
        <v>0</v>
      </c>
      <c r="J30" s="199">
        <v>189</v>
      </c>
      <c r="K30" s="197">
        <f t="shared" si="2"/>
        <v>756</v>
      </c>
      <c r="L30" s="197">
        <v>21</v>
      </c>
      <c r="M30" s="197">
        <f t="shared" si="3"/>
        <v>0</v>
      </c>
      <c r="N30" s="197">
        <v>0</v>
      </c>
      <c r="O30" s="197">
        <f t="shared" si="4"/>
        <v>0</v>
      </c>
      <c r="P30" s="197">
        <v>0</v>
      </c>
      <c r="Q30" s="197">
        <f t="shared" si="5"/>
        <v>0</v>
      </c>
      <c r="R30" s="198" t="s">
        <v>149</v>
      </c>
      <c r="S30" s="198" t="s">
        <v>194</v>
      </c>
    </row>
    <row r="31" spans="1:19" x14ac:dyDescent="0.2">
      <c r="A31" s="193">
        <v>17</v>
      </c>
      <c r="B31" s="230" t="s">
        <v>1213</v>
      </c>
      <c r="C31" s="230" t="s">
        <v>1214</v>
      </c>
      <c r="D31" s="195" t="s">
        <v>293</v>
      </c>
      <c r="E31" s="196">
        <v>144</v>
      </c>
      <c r="F31" s="199"/>
      <c r="G31" s="197">
        <f t="shared" si="0"/>
        <v>0</v>
      </c>
      <c r="H31" s="199">
        <v>0</v>
      </c>
      <c r="I31" s="197">
        <f t="shared" si="1"/>
        <v>0</v>
      </c>
      <c r="J31" s="199">
        <v>45.05</v>
      </c>
      <c r="K31" s="197">
        <f t="shared" si="2"/>
        <v>6487.2</v>
      </c>
      <c r="L31" s="197">
        <v>21</v>
      </c>
      <c r="M31" s="197">
        <f t="shared" si="3"/>
        <v>0</v>
      </c>
      <c r="N31" s="197">
        <v>0</v>
      </c>
      <c r="O31" s="197">
        <f t="shared" si="4"/>
        <v>0</v>
      </c>
      <c r="P31" s="197">
        <v>0</v>
      </c>
      <c r="Q31" s="197">
        <f t="shared" si="5"/>
        <v>0</v>
      </c>
      <c r="R31" s="198" t="s">
        <v>149</v>
      </c>
      <c r="S31" s="198" t="s">
        <v>194</v>
      </c>
    </row>
    <row r="32" spans="1:19" x14ac:dyDescent="0.2">
      <c r="A32" s="193">
        <v>18</v>
      </c>
      <c r="B32" s="230" t="s">
        <v>1215</v>
      </c>
      <c r="C32" s="230" t="s">
        <v>1216</v>
      </c>
      <c r="D32" s="195" t="s">
        <v>293</v>
      </c>
      <c r="E32" s="196">
        <v>120</v>
      </c>
      <c r="F32" s="199"/>
      <c r="G32" s="197">
        <f t="shared" si="0"/>
        <v>0</v>
      </c>
      <c r="H32" s="199">
        <v>0</v>
      </c>
      <c r="I32" s="197">
        <f t="shared" si="1"/>
        <v>0</v>
      </c>
      <c r="J32" s="199">
        <v>45.05</v>
      </c>
      <c r="K32" s="197">
        <f t="shared" si="2"/>
        <v>5406</v>
      </c>
      <c r="L32" s="197">
        <v>21</v>
      </c>
      <c r="M32" s="197">
        <f t="shared" si="3"/>
        <v>0</v>
      </c>
      <c r="N32" s="197">
        <v>0</v>
      </c>
      <c r="O32" s="197">
        <f t="shared" si="4"/>
        <v>0</v>
      </c>
      <c r="P32" s="197">
        <v>0</v>
      </c>
      <c r="Q32" s="197">
        <f t="shared" si="5"/>
        <v>0</v>
      </c>
      <c r="R32" s="198" t="s">
        <v>149</v>
      </c>
      <c r="S32" s="198" t="s">
        <v>194</v>
      </c>
    </row>
    <row r="33" spans="1:19" x14ac:dyDescent="0.2">
      <c r="A33" s="193">
        <v>19</v>
      </c>
      <c r="B33" s="230" t="s">
        <v>1035</v>
      </c>
      <c r="C33" s="230" t="s">
        <v>1036</v>
      </c>
      <c r="D33" s="195" t="s">
        <v>293</v>
      </c>
      <c r="E33" s="196">
        <v>120</v>
      </c>
      <c r="F33" s="199"/>
      <c r="G33" s="197">
        <f t="shared" si="0"/>
        <v>0</v>
      </c>
      <c r="H33" s="199">
        <v>0</v>
      </c>
      <c r="I33" s="197">
        <f t="shared" si="1"/>
        <v>0</v>
      </c>
      <c r="J33" s="199">
        <v>49.67</v>
      </c>
      <c r="K33" s="197">
        <f t="shared" si="2"/>
        <v>5960.4</v>
      </c>
      <c r="L33" s="197">
        <v>21</v>
      </c>
      <c r="M33" s="197">
        <f t="shared" si="3"/>
        <v>0</v>
      </c>
      <c r="N33" s="197">
        <v>0</v>
      </c>
      <c r="O33" s="197">
        <f t="shared" si="4"/>
        <v>0</v>
      </c>
      <c r="P33" s="197">
        <v>0</v>
      </c>
      <c r="Q33" s="197">
        <f t="shared" si="5"/>
        <v>0</v>
      </c>
      <c r="R33" s="198" t="s">
        <v>149</v>
      </c>
      <c r="S33" s="198" t="s">
        <v>194</v>
      </c>
    </row>
    <row r="34" spans="1:19" x14ac:dyDescent="0.2">
      <c r="A34" s="193">
        <v>20</v>
      </c>
      <c r="B34" s="230" t="s">
        <v>1037</v>
      </c>
      <c r="C34" s="230" t="s">
        <v>1038</v>
      </c>
      <c r="D34" s="195" t="s">
        <v>293</v>
      </c>
      <c r="E34" s="196">
        <v>1020</v>
      </c>
      <c r="F34" s="199"/>
      <c r="G34" s="197">
        <f t="shared" si="0"/>
        <v>0</v>
      </c>
      <c r="H34" s="199">
        <v>0</v>
      </c>
      <c r="I34" s="197">
        <f t="shared" si="1"/>
        <v>0</v>
      </c>
      <c r="J34" s="199">
        <v>25.66</v>
      </c>
      <c r="K34" s="197">
        <f t="shared" si="2"/>
        <v>26173.200000000001</v>
      </c>
      <c r="L34" s="197">
        <v>21</v>
      </c>
      <c r="M34" s="197">
        <f t="shared" si="3"/>
        <v>0</v>
      </c>
      <c r="N34" s="197">
        <v>0</v>
      </c>
      <c r="O34" s="197">
        <f t="shared" si="4"/>
        <v>0</v>
      </c>
      <c r="P34" s="197">
        <v>0</v>
      </c>
      <c r="Q34" s="197">
        <f t="shared" si="5"/>
        <v>0</v>
      </c>
      <c r="R34" s="198"/>
      <c r="S34" s="198" t="s">
        <v>339</v>
      </c>
    </row>
    <row r="35" spans="1:19" x14ac:dyDescent="0.2">
      <c r="A35" s="193">
        <v>21</v>
      </c>
      <c r="B35" s="230" t="s">
        <v>1039</v>
      </c>
      <c r="C35" s="230" t="s">
        <v>1040</v>
      </c>
      <c r="D35" s="195" t="s">
        <v>293</v>
      </c>
      <c r="E35" s="196">
        <v>240</v>
      </c>
      <c r="F35" s="199"/>
      <c r="G35" s="197">
        <f t="shared" si="0"/>
        <v>0</v>
      </c>
      <c r="H35" s="199">
        <v>0</v>
      </c>
      <c r="I35" s="197">
        <f t="shared" si="1"/>
        <v>0</v>
      </c>
      <c r="J35" s="199">
        <v>49.67</v>
      </c>
      <c r="K35" s="197">
        <f t="shared" si="2"/>
        <v>11920.8</v>
      </c>
      <c r="L35" s="197">
        <v>21</v>
      </c>
      <c r="M35" s="197">
        <f t="shared" si="3"/>
        <v>0</v>
      </c>
      <c r="N35" s="197">
        <v>0</v>
      </c>
      <c r="O35" s="197">
        <f t="shared" si="4"/>
        <v>0</v>
      </c>
      <c r="P35" s="197">
        <v>0</v>
      </c>
      <c r="Q35" s="197">
        <f t="shared" si="5"/>
        <v>0</v>
      </c>
      <c r="R35" s="198" t="s">
        <v>149</v>
      </c>
      <c r="S35" s="198" t="s">
        <v>194</v>
      </c>
    </row>
    <row r="36" spans="1:19" x14ac:dyDescent="0.2">
      <c r="A36" s="193">
        <v>22</v>
      </c>
      <c r="B36" s="230" t="s">
        <v>1041</v>
      </c>
      <c r="C36" s="230" t="s">
        <v>1042</v>
      </c>
      <c r="D36" s="195" t="s">
        <v>293</v>
      </c>
      <c r="E36" s="196">
        <v>1920</v>
      </c>
      <c r="F36" s="199"/>
      <c r="G36" s="197">
        <f t="shared" si="0"/>
        <v>0</v>
      </c>
      <c r="H36" s="199">
        <v>0</v>
      </c>
      <c r="I36" s="197">
        <f t="shared" si="1"/>
        <v>0</v>
      </c>
      <c r="J36" s="199">
        <v>49.67</v>
      </c>
      <c r="K36" s="197">
        <f t="shared" si="2"/>
        <v>95366.399999999994</v>
      </c>
      <c r="L36" s="197">
        <v>21</v>
      </c>
      <c r="M36" s="197">
        <f t="shared" si="3"/>
        <v>0</v>
      </c>
      <c r="N36" s="197">
        <v>0</v>
      </c>
      <c r="O36" s="197">
        <f t="shared" si="4"/>
        <v>0</v>
      </c>
      <c r="P36" s="197">
        <v>0</v>
      </c>
      <c r="Q36" s="197">
        <f t="shared" si="5"/>
        <v>0</v>
      </c>
      <c r="R36" s="198" t="s">
        <v>149</v>
      </c>
      <c r="S36" s="198" t="s">
        <v>194</v>
      </c>
    </row>
    <row r="37" spans="1:19" x14ac:dyDescent="0.2">
      <c r="A37" s="193">
        <v>23</v>
      </c>
      <c r="B37" s="230" t="s">
        <v>1047</v>
      </c>
      <c r="C37" s="230" t="s">
        <v>1048</v>
      </c>
      <c r="D37" s="195" t="s">
        <v>293</v>
      </c>
      <c r="E37" s="196">
        <v>288</v>
      </c>
      <c r="F37" s="199"/>
      <c r="G37" s="197">
        <f t="shared" si="0"/>
        <v>0</v>
      </c>
      <c r="H37" s="199">
        <v>0</v>
      </c>
      <c r="I37" s="197">
        <f t="shared" si="1"/>
        <v>0</v>
      </c>
      <c r="J37" s="199">
        <v>49.67</v>
      </c>
      <c r="K37" s="197">
        <f t="shared" si="2"/>
        <v>14304.96</v>
      </c>
      <c r="L37" s="197">
        <v>21</v>
      </c>
      <c r="M37" s="197">
        <f t="shared" si="3"/>
        <v>0</v>
      </c>
      <c r="N37" s="197">
        <v>0</v>
      </c>
      <c r="O37" s="197">
        <f t="shared" si="4"/>
        <v>0</v>
      </c>
      <c r="P37" s="197">
        <v>0</v>
      </c>
      <c r="Q37" s="197">
        <f t="shared" si="5"/>
        <v>0</v>
      </c>
      <c r="R37" s="198" t="s">
        <v>149</v>
      </c>
      <c r="S37" s="198" t="s">
        <v>194</v>
      </c>
    </row>
    <row r="38" spans="1:19" x14ac:dyDescent="0.2">
      <c r="A38" s="193">
        <v>24</v>
      </c>
      <c r="B38" s="230" t="s">
        <v>1217</v>
      </c>
      <c r="C38" s="230" t="s">
        <v>1218</v>
      </c>
      <c r="D38" s="195" t="s">
        <v>610</v>
      </c>
      <c r="E38" s="196">
        <v>20</v>
      </c>
      <c r="F38" s="199"/>
      <c r="G38" s="197">
        <f t="shared" si="0"/>
        <v>0</v>
      </c>
      <c r="H38" s="199">
        <v>103.95</v>
      </c>
      <c r="I38" s="197">
        <f t="shared" si="1"/>
        <v>2079</v>
      </c>
      <c r="J38" s="199">
        <v>0</v>
      </c>
      <c r="K38" s="197">
        <f t="shared" si="2"/>
        <v>0</v>
      </c>
      <c r="L38" s="197">
        <v>21</v>
      </c>
      <c r="M38" s="197">
        <f t="shared" si="3"/>
        <v>0</v>
      </c>
      <c r="N38" s="197">
        <v>0</v>
      </c>
      <c r="O38" s="197">
        <f t="shared" si="4"/>
        <v>0</v>
      </c>
      <c r="P38" s="197">
        <v>0</v>
      </c>
      <c r="Q38" s="197">
        <f t="shared" si="5"/>
        <v>0</v>
      </c>
      <c r="R38" s="198"/>
      <c r="S38" s="198" t="s">
        <v>339</v>
      </c>
    </row>
    <row r="39" spans="1:19" ht="22.5" x14ac:dyDescent="0.2">
      <c r="A39" s="193">
        <v>25</v>
      </c>
      <c r="B39" s="230" t="s">
        <v>1219</v>
      </c>
      <c r="C39" s="230" t="s">
        <v>2706</v>
      </c>
      <c r="D39" s="195" t="s">
        <v>610</v>
      </c>
      <c r="E39" s="196">
        <v>42</v>
      </c>
      <c r="F39" s="199"/>
      <c r="G39" s="197">
        <f t="shared" si="0"/>
        <v>0</v>
      </c>
      <c r="H39" s="199">
        <v>118.13</v>
      </c>
      <c r="I39" s="197">
        <f t="shared" si="1"/>
        <v>4961.46</v>
      </c>
      <c r="J39" s="199">
        <v>0</v>
      </c>
      <c r="K39" s="197">
        <f t="shared" si="2"/>
        <v>0</v>
      </c>
      <c r="L39" s="197">
        <v>21</v>
      </c>
      <c r="M39" s="197">
        <f t="shared" si="3"/>
        <v>0</v>
      </c>
      <c r="N39" s="197">
        <v>0</v>
      </c>
      <c r="O39" s="197">
        <f t="shared" si="4"/>
        <v>0</v>
      </c>
      <c r="P39" s="197">
        <v>0</v>
      </c>
      <c r="Q39" s="197">
        <f t="shared" si="5"/>
        <v>0</v>
      </c>
      <c r="R39" s="198"/>
      <c r="S39" s="198" t="s">
        <v>339</v>
      </c>
    </row>
    <row r="40" spans="1:19" x14ac:dyDescent="0.2">
      <c r="A40" s="193">
        <v>26</v>
      </c>
      <c r="B40" s="230" t="s">
        <v>1067</v>
      </c>
      <c r="C40" s="230" t="s">
        <v>1068</v>
      </c>
      <c r="D40" s="195" t="s">
        <v>610</v>
      </c>
      <c r="E40" s="196">
        <v>125</v>
      </c>
      <c r="F40" s="199"/>
      <c r="G40" s="197">
        <f t="shared" si="0"/>
        <v>0</v>
      </c>
      <c r="H40" s="199">
        <v>0</v>
      </c>
      <c r="I40" s="197">
        <f t="shared" si="1"/>
        <v>0</v>
      </c>
      <c r="J40" s="199">
        <v>89.78</v>
      </c>
      <c r="K40" s="197">
        <f t="shared" si="2"/>
        <v>11222.5</v>
      </c>
      <c r="L40" s="197">
        <v>21</v>
      </c>
      <c r="M40" s="197">
        <f t="shared" si="3"/>
        <v>0</v>
      </c>
      <c r="N40" s="197">
        <v>0</v>
      </c>
      <c r="O40" s="197">
        <f t="shared" si="4"/>
        <v>0</v>
      </c>
      <c r="P40" s="197">
        <v>0</v>
      </c>
      <c r="Q40" s="197">
        <f t="shared" si="5"/>
        <v>0</v>
      </c>
      <c r="R40" s="198"/>
      <c r="S40" s="198" t="s">
        <v>339</v>
      </c>
    </row>
    <row r="41" spans="1:19" x14ac:dyDescent="0.2">
      <c r="A41" s="193">
        <v>27</v>
      </c>
      <c r="B41" s="230" t="s">
        <v>1220</v>
      </c>
      <c r="C41" s="230" t="s">
        <v>1221</v>
      </c>
      <c r="D41" s="195" t="s">
        <v>610</v>
      </c>
      <c r="E41" s="196">
        <v>225</v>
      </c>
      <c r="F41" s="199"/>
      <c r="G41" s="197">
        <f t="shared" si="0"/>
        <v>0</v>
      </c>
      <c r="H41" s="199">
        <v>0</v>
      </c>
      <c r="I41" s="197">
        <f t="shared" si="1"/>
        <v>0</v>
      </c>
      <c r="J41" s="199">
        <v>45.36</v>
      </c>
      <c r="K41" s="197">
        <f t="shared" si="2"/>
        <v>10206</v>
      </c>
      <c r="L41" s="197">
        <v>21</v>
      </c>
      <c r="M41" s="197">
        <f t="shared" si="3"/>
        <v>0</v>
      </c>
      <c r="N41" s="197">
        <v>0</v>
      </c>
      <c r="O41" s="197">
        <f t="shared" si="4"/>
        <v>0</v>
      </c>
      <c r="P41" s="197">
        <v>0</v>
      </c>
      <c r="Q41" s="197">
        <f t="shared" si="5"/>
        <v>0</v>
      </c>
      <c r="R41" s="198"/>
      <c r="S41" s="198" t="s">
        <v>339</v>
      </c>
    </row>
    <row r="42" spans="1:19" x14ac:dyDescent="0.2">
      <c r="A42" s="193">
        <v>28</v>
      </c>
      <c r="B42" s="230" t="s">
        <v>1074</v>
      </c>
      <c r="C42" s="230" t="s">
        <v>2707</v>
      </c>
      <c r="D42" s="195" t="s">
        <v>610</v>
      </c>
      <c r="E42" s="196">
        <v>12</v>
      </c>
      <c r="F42" s="199"/>
      <c r="G42" s="197">
        <f t="shared" si="0"/>
        <v>0</v>
      </c>
      <c r="H42" s="199">
        <v>231</v>
      </c>
      <c r="I42" s="197">
        <f t="shared" si="1"/>
        <v>2772</v>
      </c>
      <c r="J42" s="199">
        <v>0</v>
      </c>
      <c r="K42" s="197">
        <f t="shared" si="2"/>
        <v>0</v>
      </c>
      <c r="L42" s="197">
        <v>21</v>
      </c>
      <c r="M42" s="197">
        <f t="shared" si="3"/>
        <v>0</v>
      </c>
      <c r="N42" s="197">
        <v>0</v>
      </c>
      <c r="O42" s="197">
        <f t="shared" si="4"/>
        <v>0</v>
      </c>
      <c r="P42" s="197">
        <v>0</v>
      </c>
      <c r="Q42" s="197">
        <f t="shared" si="5"/>
        <v>0</v>
      </c>
      <c r="R42" s="198"/>
      <c r="S42" s="198" t="s">
        <v>339</v>
      </c>
    </row>
    <row r="43" spans="1:19" x14ac:dyDescent="0.2">
      <c r="A43" s="193">
        <v>29</v>
      </c>
      <c r="B43" s="230" t="s">
        <v>1079</v>
      </c>
      <c r="C43" s="230" t="s">
        <v>1080</v>
      </c>
      <c r="D43" s="195" t="s">
        <v>1081</v>
      </c>
      <c r="E43" s="196">
        <v>50</v>
      </c>
      <c r="F43" s="199"/>
      <c r="G43" s="197">
        <f t="shared" si="0"/>
        <v>0</v>
      </c>
      <c r="H43" s="199">
        <v>5.75</v>
      </c>
      <c r="I43" s="197">
        <f t="shared" si="1"/>
        <v>287.5</v>
      </c>
      <c r="J43" s="199">
        <v>0</v>
      </c>
      <c r="K43" s="197">
        <f t="shared" si="2"/>
        <v>0</v>
      </c>
      <c r="L43" s="197">
        <v>21</v>
      </c>
      <c r="M43" s="197">
        <f t="shared" si="3"/>
        <v>0</v>
      </c>
      <c r="N43" s="197">
        <v>0</v>
      </c>
      <c r="O43" s="197">
        <f t="shared" si="4"/>
        <v>0</v>
      </c>
      <c r="P43" s="197">
        <v>0</v>
      </c>
      <c r="Q43" s="197">
        <f t="shared" si="5"/>
        <v>0</v>
      </c>
      <c r="R43" s="198"/>
      <c r="S43" s="198" t="s">
        <v>339</v>
      </c>
    </row>
    <row r="44" spans="1:19" x14ac:dyDescent="0.2">
      <c r="A44" s="193">
        <v>30</v>
      </c>
      <c r="B44" s="230" t="s">
        <v>1088</v>
      </c>
      <c r="C44" s="230" t="s">
        <v>1089</v>
      </c>
      <c r="D44" s="195" t="s">
        <v>1090</v>
      </c>
      <c r="E44" s="196">
        <v>240</v>
      </c>
      <c r="F44" s="199"/>
      <c r="G44" s="197">
        <f t="shared" si="0"/>
        <v>0</v>
      </c>
      <c r="H44" s="199">
        <v>12.12</v>
      </c>
      <c r="I44" s="197">
        <f t="shared" si="1"/>
        <v>2908.8</v>
      </c>
      <c r="J44" s="199">
        <v>0</v>
      </c>
      <c r="K44" s="197">
        <f t="shared" si="2"/>
        <v>0</v>
      </c>
      <c r="L44" s="197">
        <v>21</v>
      </c>
      <c r="M44" s="197">
        <f t="shared" si="3"/>
        <v>0</v>
      </c>
      <c r="N44" s="197">
        <v>0</v>
      </c>
      <c r="O44" s="197">
        <f t="shared" si="4"/>
        <v>0</v>
      </c>
      <c r="P44" s="197">
        <v>0</v>
      </c>
      <c r="Q44" s="197">
        <f t="shared" si="5"/>
        <v>0</v>
      </c>
      <c r="R44" s="198"/>
      <c r="S44" s="198" t="s">
        <v>339</v>
      </c>
    </row>
    <row r="45" spans="1:19" x14ac:dyDescent="0.2">
      <c r="A45" s="193">
        <v>31</v>
      </c>
      <c r="B45" s="230" t="s">
        <v>1091</v>
      </c>
      <c r="C45" s="230" t="s">
        <v>1092</v>
      </c>
      <c r="D45" s="195" t="s">
        <v>1090</v>
      </c>
      <c r="E45" s="196">
        <v>120</v>
      </c>
      <c r="F45" s="199"/>
      <c r="G45" s="197">
        <f t="shared" si="0"/>
        <v>0</v>
      </c>
      <c r="H45" s="199">
        <v>9.1</v>
      </c>
      <c r="I45" s="197">
        <f t="shared" si="1"/>
        <v>1092</v>
      </c>
      <c r="J45" s="199">
        <v>0</v>
      </c>
      <c r="K45" s="197">
        <f t="shared" si="2"/>
        <v>0</v>
      </c>
      <c r="L45" s="197">
        <v>21</v>
      </c>
      <c r="M45" s="197">
        <f t="shared" si="3"/>
        <v>0</v>
      </c>
      <c r="N45" s="197">
        <v>0</v>
      </c>
      <c r="O45" s="197">
        <f t="shared" si="4"/>
        <v>0</v>
      </c>
      <c r="P45" s="197">
        <v>0</v>
      </c>
      <c r="Q45" s="197">
        <f t="shared" si="5"/>
        <v>0</v>
      </c>
      <c r="R45" s="198"/>
      <c r="S45" s="198" t="s">
        <v>339</v>
      </c>
    </row>
    <row r="46" spans="1:19" x14ac:dyDescent="0.2">
      <c r="A46" s="193">
        <v>32</v>
      </c>
      <c r="B46" s="230" t="s">
        <v>1222</v>
      </c>
      <c r="C46" s="230" t="s">
        <v>1223</v>
      </c>
      <c r="D46" s="195" t="s">
        <v>1090</v>
      </c>
      <c r="E46" s="196">
        <v>144</v>
      </c>
      <c r="F46" s="199"/>
      <c r="G46" s="197">
        <f t="shared" si="0"/>
        <v>0</v>
      </c>
      <c r="H46" s="199">
        <v>10.039999999999999</v>
      </c>
      <c r="I46" s="197">
        <f t="shared" si="1"/>
        <v>1445.76</v>
      </c>
      <c r="J46" s="199">
        <v>0</v>
      </c>
      <c r="K46" s="197">
        <f t="shared" si="2"/>
        <v>0</v>
      </c>
      <c r="L46" s="197">
        <v>21</v>
      </c>
      <c r="M46" s="197">
        <f t="shared" si="3"/>
        <v>0</v>
      </c>
      <c r="N46" s="197">
        <v>0</v>
      </c>
      <c r="O46" s="197">
        <f t="shared" si="4"/>
        <v>0</v>
      </c>
      <c r="P46" s="197">
        <v>0</v>
      </c>
      <c r="Q46" s="197">
        <f t="shared" si="5"/>
        <v>0</v>
      </c>
      <c r="R46" s="198"/>
      <c r="S46" s="198" t="s">
        <v>339</v>
      </c>
    </row>
    <row r="47" spans="1:19" x14ac:dyDescent="0.2">
      <c r="A47" s="193">
        <v>33</v>
      </c>
      <c r="B47" s="230" t="s">
        <v>1099</v>
      </c>
      <c r="C47" s="230" t="s">
        <v>1100</v>
      </c>
      <c r="D47" s="195" t="s">
        <v>1090</v>
      </c>
      <c r="E47" s="196">
        <v>1920</v>
      </c>
      <c r="F47" s="199"/>
      <c r="G47" s="197">
        <f t="shared" si="0"/>
        <v>0</v>
      </c>
      <c r="H47" s="199">
        <v>19.489999999999998</v>
      </c>
      <c r="I47" s="197">
        <f t="shared" si="1"/>
        <v>37420.800000000003</v>
      </c>
      <c r="J47" s="199">
        <v>0</v>
      </c>
      <c r="K47" s="197">
        <f t="shared" si="2"/>
        <v>0</v>
      </c>
      <c r="L47" s="197">
        <v>21</v>
      </c>
      <c r="M47" s="197">
        <f t="shared" si="3"/>
        <v>0</v>
      </c>
      <c r="N47" s="197">
        <v>0</v>
      </c>
      <c r="O47" s="197">
        <f t="shared" si="4"/>
        <v>0</v>
      </c>
      <c r="P47" s="197">
        <v>0</v>
      </c>
      <c r="Q47" s="197">
        <f t="shared" si="5"/>
        <v>0</v>
      </c>
      <c r="R47" s="198"/>
      <c r="S47" s="198" t="s">
        <v>339</v>
      </c>
    </row>
    <row r="48" spans="1:19" x14ac:dyDescent="0.2">
      <c r="A48" s="193">
        <v>34</v>
      </c>
      <c r="B48" s="230" t="s">
        <v>1224</v>
      </c>
      <c r="C48" s="230" t="s">
        <v>2708</v>
      </c>
      <c r="D48" s="195" t="s">
        <v>1078</v>
      </c>
      <c r="E48" s="196">
        <v>225</v>
      </c>
      <c r="F48" s="199"/>
      <c r="G48" s="197">
        <f t="shared" si="0"/>
        <v>0</v>
      </c>
      <c r="H48" s="199">
        <v>112.04</v>
      </c>
      <c r="I48" s="197">
        <f t="shared" si="1"/>
        <v>25209</v>
      </c>
      <c r="J48" s="199">
        <v>0</v>
      </c>
      <c r="K48" s="197">
        <f t="shared" si="2"/>
        <v>0</v>
      </c>
      <c r="L48" s="197">
        <v>21</v>
      </c>
      <c r="M48" s="197">
        <f t="shared" si="3"/>
        <v>0</v>
      </c>
      <c r="N48" s="197">
        <v>0</v>
      </c>
      <c r="O48" s="197">
        <f t="shared" si="4"/>
        <v>0</v>
      </c>
      <c r="P48" s="197">
        <v>0</v>
      </c>
      <c r="Q48" s="197">
        <f t="shared" si="5"/>
        <v>0</v>
      </c>
      <c r="R48" s="198"/>
      <c r="S48" s="198" t="s">
        <v>339</v>
      </c>
    </row>
    <row r="49" spans="1:19" x14ac:dyDescent="0.2">
      <c r="A49" s="193">
        <v>35</v>
      </c>
      <c r="B49" s="230" t="s">
        <v>1107</v>
      </c>
      <c r="C49" s="230" t="s">
        <v>1108</v>
      </c>
      <c r="D49" s="195" t="s">
        <v>1078</v>
      </c>
      <c r="E49" s="196">
        <v>18</v>
      </c>
      <c r="F49" s="199"/>
      <c r="G49" s="197">
        <f t="shared" si="0"/>
        <v>0</v>
      </c>
      <c r="H49" s="199">
        <v>332.13</v>
      </c>
      <c r="I49" s="197">
        <f t="shared" si="1"/>
        <v>5978.34</v>
      </c>
      <c r="J49" s="199">
        <v>0</v>
      </c>
      <c r="K49" s="197">
        <f t="shared" si="2"/>
        <v>0</v>
      </c>
      <c r="L49" s="197">
        <v>21</v>
      </c>
      <c r="M49" s="197">
        <f t="shared" si="3"/>
        <v>0</v>
      </c>
      <c r="N49" s="197">
        <v>0</v>
      </c>
      <c r="O49" s="197">
        <f t="shared" si="4"/>
        <v>0</v>
      </c>
      <c r="P49" s="197">
        <v>0</v>
      </c>
      <c r="Q49" s="197">
        <f t="shared" si="5"/>
        <v>0</v>
      </c>
      <c r="R49" s="198"/>
      <c r="S49" s="198" t="s">
        <v>339</v>
      </c>
    </row>
    <row r="50" spans="1:19" x14ac:dyDescent="0.2">
      <c r="A50" s="193">
        <v>36</v>
      </c>
      <c r="B50" s="230" t="s">
        <v>1225</v>
      </c>
      <c r="C50" s="230" t="s">
        <v>2709</v>
      </c>
      <c r="D50" s="195" t="s">
        <v>1078</v>
      </c>
      <c r="E50" s="196">
        <v>20</v>
      </c>
      <c r="F50" s="199"/>
      <c r="G50" s="197">
        <f t="shared" si="0"/>
        <v>0</v>
      </c>
      <c r="H50" s="199">
        <v>36.82</v>
      </c>
      <c r="I50" s="197">
        <f t="shared" si="1"/>
        <v>736.4</v>
      </c>
      <c r="J50" s="199">
        <v>0</v>
      </c>
      <c r="K50" s="197">
        <f t="shared" si="2"/>
        <v>0</v>
      </c>
      <c r="L50" s="197">
        <v>21</v>
      </c>
      <c r="M50" s="197">
        <f t="shared" si="3"/>
        <v>0</v>
      </c>
      <c r="N50" s="197">
        <v>0</v>
      </c>
      <c r="O50" s="197">
        <f t="shared" si="4"/>
        <v>0</v>
      </c>
      <c r="P50" s="197">
        <v>0</v>
      </c>
      <c r="Q50" s="197">
        <f t="shared" si="5"/>
        <v>0</v>
      </c>
      <c r="R50" s="198"/>
      <c r="S50" s="198" t="s">
        <v>339</v>
      </c>
    </row>
    <row r="51" spans="1:19" x14ac:dyDescent="0.2">
      <c r="A51" s="193">
        <v>37</v>
      </c>
      <c r="B51" s="230" t="s">
        <v>1226</v>
      </c>
      <c r="C51" s="230" t="s">
        <v>2710</v>
      </c>
      <c r="D51" s="195" t="s">
        <v>1078</v>
      </c>
      <c r="E51" s="196">
        <v>42</v>
      </c>
      <c r="F51" s="199"/>
      <c r="G51" s="197">
        <f t="shared" si="0"/>
        <v>0</v>
      </c>
      <c r="H51" s="199">
        <v>46.6</v>
      </c>
      <c r="I51" s="197">
        <f t="shared" si="1"/>
        <v>1957.2</v>
      </c>
      <c r="J51" s="199">
        <v>0</v>
      </c>
      <c r="K51" s="197">
        <f t="shared" si="2"/>
        <v>0</v>
      </c>
      <c r="L51" s="197">
        <v>21</v>
      </c>
      <c r="M51" s="197">
        <f t="shared" si="3"/>
        <v>0</v>
      </c>
      <c r="N51" s="197">
        <v>0</v>
      </c>
      <c r="O51" s="197">
        <f t="shared" si="4"/>
        <v>0</v>
      </c>
      <c r="P51" s="197">
        <v>0</v>
      </c>
      <c r="Q51" s="197">
        <f t="shared" si="5"/>
        <v>0</v>
      </c>
      <c r="R51" s="198"/>
      <c r="S51" s="198" t="s">
        <v>339</v>
      </c>
    </row>
    <row r="52" spans="1:19" x14ac:dyDescent="0.2">
      <c r="A52" s="193">
        <v>38</v>
      </c>
      <c r="B52" s="230" t="s">
        <v>1227</v>
      </c>
      <c r="C52" s="230" t="s">
        <v>2711</v>
      </c>
      <c r="D52" s="195" t="s">
        <v>1078</v>
      </c>
      <c r="E52" s="196">
        <v>42</v>
      </c>
      <c r="F52" s="199"/>
      <c r="G52" s="197">
        <f t="shared" si="0"/>
        <v>0</v>
      </c>
      <c r="H52" s="199">
        <v>24.42</v>
      </c>
      <c r="I52" s="197">
        <f t="shared" si="1"/>
        <v>1025.6400000000001</v>
      </c>
      <c r="J52" s="199">
        <v>0</v>
      </c>
      <c r="K52" s="197">
        <f t="shared" si="2"/>
        <v>0</v>
      </c>
      <c r="L52" s="197">
        <v>21</v>
      </c>
      <c r="M52" s="197">
        <f t="shared" si="3"/>
        <v>0</v>
      </c>
      <c r="N52" s="197">
        <v>0</v>
      </c>
      <c r="O52" s="197">
        <f t="shared" si="4"/>
        <v>0</v>
      </c>
      <c r="P52" s="197">
        <v>0</v>
      </c>
      <c r="Q52" s="197">
        <f t="shared" si="5"/>
        <v>0</v>
      </c>
      <c r="R52" s="198"/>
      <c r="S52" s="198" t="s">
        <v>339</v>
      </c>
    </row>
    <row r="53" spans="1:19" x14ac:dyDescent="0.2">
      <c r="A53" s="193">
        <v>39</v>
      </c>
      <c r="B53" s="230" t="s">
        <v>1227</v>
      </c>
      <c r="C53" s="230" t="s">
        <v>2711</v>
      </c>
      <c r="D53" s="195" t="s">
        <v>1078</v>
      </c>
      <c r="E53" s="196">
        <v>20</v>
      </c>
      <c r="F53" s="199"/>
      <c r="G53" s="197">
        <f t="shared" si="0"/>
        <v>0</v>
      </c>
      <c r="H53" s="199">
        <v>24.42</v>
      </c>
      <c r="I53" s="197">
        <f t="shared" si="1"/>
        <v>488.4</v>
      </c>
      <c r="J53" s="199">
        <v>0</v>
      </c>
      <c r="K53" s="197">
        <f t="shared" si="2"/>
        <v>0</v>
      </c>
      <c r="L53" s="197">
        <v>21</v>
      </c>
      <c r="M53" s="197">
        <f t="shared" si="3"/>
        <v>0</v>
      </c>
      <c r="N53" s="197">
        <v>0</v>
      </c>
      <c r="O53" s="197">
        <f t="shared" si="4"/>
        <v>0</v>
      </c>
      <c r="P53" s="197">
        <v>0</v>
      </c>
      <c r="Q53" s="197">
        <f t="shared" si="5"/>
        <v>0</v>
      </c>
      <c r="R53" s="198"/>
      <c r="S53" s="198" t="s">
        <v>339</v>
      </c>
    </row>
    <row r="54" spans="1:19" x14ac:dyDescent="0.2">
      <c r="A54" s="193">
        <v>40</v>
      </c>
      <c r="B54" s="230" t="s">
        <v>1227</v>
      </c>
      <c r="C54" s="230" t="s">
        <v>2712</v>
      </c>
      <c r="D54" s="195" t="s">
        <v>1078</v>
      </c>
      <c r="E54" s="196">
        <v>24</v>
      </c>
      <c r="F54" s="199"/>
      <c r="G54" s="197">
        <f t="shared" si="0"/>
        <v>0</v>
      </c>
      <c r="H54" s="199">
        <v>24.42</v>
      </c>
      <c r="I54" s="197">
        <f t="shared" si="1"/>
        <v>586.08000000000004</v>
      </c>
      <c r="J54" s="199">
        <v>0</v>
      </c>
      <c r="K54" s="197">
        <f t="shared" si="2"/>
        <v>0</v>
      </c>
      <c r="L54" s="197">
        <v>21</v>
      </c>
      <c r="M54" s="197">
        <f t="shared" si="3"/>
        <v>0</v>
      </c>
      <c r="N54" s="197">
        <v>0</v>
      </c>
      <c r="O54" s="197">
        <f t="shared" si="4"/>
        <v>0</v>
      </c>
      <c r="P54" s="197">
        <v>0</v>
      </c>
      <c r="Q54" s="197">
        <f t="shared" si="5"/>
        <v>0</v>
      </c>
      <c r="R54" s="198"/>
      <c r="S54" s="198" t="s">
        <v>339</v>
      </c>
    </row>
    <row r="55" spans="1:19" x14ac:dyDescent="0.2">
      <c r="A55" s="193">
        <v>41</v>
      </c>
      <c r="B55" s="230" t="s">
        <v>1228</v>
      </c>
      <c r="C55" s="230" t="s">
        <v>2713</v>
      </c>
      <c r="D55" s="195" t="s">
        <v>1078</v>
      </c>
      <c r="E55" s="196">
        <v>67</v>
      </c>
      <c r="F55" s="199"/>
      <c r="G55" s="197">
        <f t="shared" si="0"/>
        <v>0</v>
      </c>
      <c r="H55" s="199">
        <v>61.08</v>
      </c>
      <c r="I55" s="197">
        <f t="shared" si="1"/>
        <v>4092.36</v>
      </c>
      <c r="J55" s="199">
        <v>0</v>
      </c>
      <c r="K55" s="197">
        <f t="shared" si="2"/>
        <v>0</v>
      </c>
      <c r="L55" s="197">
        <v>21</v>
      </c>
      <c r="M55" s="197">
        <f t="shared" si="3"/>
        <v>0</v>
      </c>
      <c r="N55" s="197">
        <v>0</v>
      </c>
      <c r="O55" s="197">
        <f t="shared" si="4"/>
        <v>0</v>
      </c>
      <c r="P55" s="197">
        <v>0</v>
      </c>
      <c r="Q55" s="197">
        <f t="shared" si="5"/>
        <v>0</v>
      </c>
      <c r="R55" s="198"/>
      <c r="S55" s="198" t="s">
        <v>339</v>
      </c>
    </row>
    <row r="56" spans="1:19" x14ac:dyDescent="0.2">
      <c r="A56" s="193">
        <v>42</v>
      </c>
      <c r="B56" s="230" t="s">
        <v>1119</v>
      </c>
      <c r="C56" s="230" t="s">
        <v>2714</v>
      </c>
      <c r="D56" s="195" t="s">
        <v>1078</v>
      </c>
      <c r="E56" s="196">
        <v>125</v>
      </c>
      <c r="F56" s="199"/>
      <c r="G56" s="197">
        <f t="shared" si="0"/>
        <v>0</v>
      </c>
      <c r="H56" s="199">
        <v>163.65</v>
      </c>
      <c r="I56" s="197">
        <f t="shared" si="1"/>
        <v>20456.25</v>
      </c>
      <c r="J56" s="199">
        <v>0</v>
      </c>
      <c r="K56" s="197">
        <f t="shared" si="2"/>
        <v>0</v>
      </c>
      <c r="L56" s="197">
        <v>21</v>
      </c>
      <c r="M56" s="197">
        <f t="shared" si="3"/>
        <v>0</v>
      </c>
      <c r="N56" s="197">
        <v>0</v>
      </c>
      <c r="O56" s="197">
        <f t="shared" si="4"/>
        <v>0</v>
      </c>
      <c r="P56" s="197">
        <v>0</v>
      </c>
      <c r="Q56" s="197">
        <f t="shared" si="5"/>
        <v>0</v>
      </c>
      <c r="R56" s="198"/>
      <c r="S56" s="198" t="s">
        <v>339</v>
      </c>
    </row>
    <row r="57" spans="1:19" x14ac:dyDescent="0.2">
      <c r="A57" s="193">
        <v>43</v>
      </c>
      <c r="B57" s="230" t="s">
        <v>1229</v>
      </c>
      <c r="C57" s="230" t="s">
        <v>1230</v>
      </c>
      <c r="D57" s="195" t="s">
        <v>1090</v>
      </c>
      <c r="E57" s="196">
        <v>120</v>
      </c>
      <c r="F57" s="199"/>
      <c r="G57" s="197">
        <f t="shared" si="0"/>
        <v>0</v>
      </c>
      <c r="H57" s="199">
        <v>4.82</v>
      </c>
      <c r="I57" s="197">
        <f t="shared" si="1"/>
        <v>578.4</v>
      </c>
      <c r="J57" s="199">
        <v>0</v>
      </c>
      <c r="K57" s="197">
        <f t="shared" si="2"/>
        <v>0</v>
      </c>
      <c r="L57" s="197">
        <v>21</v>
      </c>
      <c r="M57" s="197">
        <f t="shared" si="3"/>
        <v>0</v>
      </c>
      <c r="N57" s="197">
        <v>0</v>
      </c>
      <c r="O57" s="197">
        <f t="shared" si="4"/>
        <v>0</v>
      </c>
      <c r="P57" s="197">
        <v>0</v>
      </c>
      <c r="Q57" s="197">
        <f t="shared" si="5"/>
        <v>0</v>
      </c>
      <c r="R57" s="198"/>
      <c r="S57" s="198" t="s">
        <v>339</v>
      </c>
    </row>
    <row r="58" spans="1:19" x14ac:dyDescent="0.2">
      <c r="A58" s="193">
        <v>44</v>
      </c>
      <c r="B58" s="230" t="s">
        <v>1231</v>
      </c>
      <c r="C58" s="230" t="s">
        <v>2886</v>
      </c>
      <c r="D58" s="195" t="s">
        <v>1078</v>
      </c>
      <c r="E58" s="196">
        <v>18</v>
      </c>
      <c r="F58" s="199"/>
      <c r="G58" s="197">
        <f t="shared" si="0"/>
        <v>0</v>
      </c>
      <c r="H58" s="199">
        <v>177.67</v>
      </c>
      <c r="I58" s="197">
        <f t="shared" si="1"/>
        <v>3198.06</v>
      </c>
      <c r="J58" s="199">
        <v>0</v>
      </c>
      <c r="K58" s="197">
        <f t="shared" si="2"/>
        <v>0</v>
      </c>
      <c r="L58" s="197">
        <v>21</v>
      </c>
      <c r="M58" s="197">
        <f t="shared" si="3"/>
        <v>0</v>
      </c>
      <c r="N58" s="197">
        <v>0</v>
      </c>
      <c r="O58" s="197">
        <f t="shared" si="4"/>
        <v>0</v>
      </c>
      <c r="P58" s="197">
        <v>0</v>
      </c>
      <c r="Q58" s="197">
        <f t="shared" si="5"/>
        <v>0</v>
      </c>
      <c r="R58" s="198"/>
      <c r="S58" s="198" t="s">
        <v>339</v>
      </c>
    </row>
    <row r="59" spans="1:19" x14ac:dyDescent="0.2">
      <c r="A59" s="193">
        <v>45</v>
      </c>
      <c r="B59" s="230" t="s">
        <v>1138</v>
      </c>
      <c r="C59" s="230" t="s">
        <v>2715</v>
      </c>
      <c r="D59" s="195" t="s">
        <v>1078</v>
      </c>
      <c r="E59" s="196">
        <v>370</v>
      </c>
      <c r="F59" s="199"/>
      <c r="G59" s="197">
        <f t="shared" si="0"/>
        <v>0</v>
      </c>
      <c r="H59" s="199">
        <v>2.1800000000000002</v>
      </c>
      <c r="I59" s="197">
        <f t="shared" si="1"/>
        <v>806.6</v>
      </c>
      <c r="J59" s="199">
        <v>0</v>
      </c>
      <c r="K59" s="197">
        <f t="shared" si="2"/>
        <v>0</v>
      </c>
      <c r="L59" s="197">
        <v>21</v>
      </c>
      <c r="M59" s="197">
        <f t="shared" si="3"/>
        <v>0</v>
      </c>
      <c r="N59" s="197">
        <v>0</v>
      </c>
      <c r="O59" s="197">
        <f t="shared" si="4"/>
        <v>0</v>
      </c>
      <c r="P59" s="197">
        <v>0</v>
      </c>
      <c r="Q59" s="197">
        <f t="shared" si="5"/>
        <v>0</v>
      </c>
      <c r="R59" s="198"/>
      <c r="S59" s="198" t="s">
        <v>339</v>
      </c>
    </row>
    <row r="60" spans="1:19" x14ac:dyDescent="0.2">
      <c r="A60" s="193">
        <v>46</v>
      </c>
      <c r="B60" s="230" t="s">
        <v>1140</v>
      </c>
      <c r="C60" s="230" t="s">
        <v>2716</v>
      </c>
      <c r="D60" s="195" t="s">
        <v>1078</v>
      </c>
      <c r="E60" s="196">
        <v>100</v>
      </c>
      <c r="F60" s="199"/>
      <c r="G60" s="197">
        <f t="shared" si="0"/>
        <v>0</v>
      </c>
      <c r="H60" s="199">
        <v>2.2999999999999998</v>
      </c>
      <c r="I60" s="197">
        <f t="shared" si="1"/>
        <v>230</v>
      </c>
      <c r="J60" s="199">
        <v>0</v>
      </c>
      <c r="K60" s="197">
        <f t="shared" si="2"/>
        <v>0</v>
      </c>
      <c r="L60" s="197">
        <v>21</v>
      </c>
      <c r="M60" s="197">
        <f t="shared" si="3"/>
        <v>0</v>
      </c>
      <c r="N60" s="197">
        <v>0</v>
      </c>
      <c r="O60" s="197">
        <f t="shared" si="4"/>
        <v>0</v>
      </c>
      <c r="P60" s="197">
        <v>0</v>
      </c>
      <c r="Q60" s="197">
        <f t="shared" si="5"/>
        <v>0</v>
      </c>
      <c r="R60" s="198"/>
      <c r="S60" s="198" t="s">
        <v>339</v>
      </c>
    </row>
    <row r="61" spans="1:19" x14ac:dyDescent="0.2">
      <c r="A61" s="193">
        <v>47</v>
      </c>
      <c r="B61" s="230" t="s">
        <v>1232</v>
      </c>
      <c r="C61" s="230" t="s">
        <v>1233</v>
      </c>
      <c r="D61" s="195" t="s">
        <v>1078</v>
      </c>
      <c r="E61" s="196">
        <v>12</v>
      </c>
      <c r="F61" s="199"/>
      <c r="G61" s="197">
        <f t="shared" si="0"/>
        <v>0</v>
      </c>
      <c r="H61" s="199">
        <v>1158.6600000000001</v>
      </c>
      <c r="I61" s="197">
        <f t="shared" si="1"/>
        <v>13903.92</v>
      </c>
      <c r="J61" s="199">
        <v>0</v>
      </c>
      <c r="K61" s="197">
        <f t="shared" si="2"/>
        <v>0</v>
      </c>
      <c r="L61" s="197">
        <v>21</v>
      </c>
      <c r="M61" s="197">
        <f t="shared" si="3"/>
        <v>0</v>
      </c>
      <c r="N61" s="197">
        <v>0</v>
      </c>
      <c r="O61" s="197">
        <f t="shared" si="4"/>
        <v>0</v>
      </c>
      <c r="P61" s="197">
        <v>0</v>
      </c>
      <c r="Q61" s="197">
        <f t="shared" si="5"/>
        <v>0</v>
      </c>
      <c r="R61" s="198"/>
      <c r="S61" s="198" t="s">
        <v>339</v>
      </c>
    </row>
    <row r="62" spans="1:19" x14ac:dyDescent="0.2">
      <c r="A62" s="193">
        <v>48</v>
      </c>
      <c r="B62" s="230" t="s">
        <v>1142</v>
      </c>
      <c r="C62" s="230" t="s">
        <v>1143</v>
      </c>
      <c r="D62" s="195" t="s">
        <v>1078</v>
      </c>
      <c r="E62" s="196">
        <v>12</v>
      </c>
      <c r="F62" s="199"/>
      <c r="G62" s="197">
        <f t="shared" si="0"/>
        <v>0</v>
      </c>
      <c r="H62" s="199">
        <v>165.97</v>
      </c>
      <c r="I62" s="197">
        <f t="shared" si="1"/>
        <v>1991.64</v>
      </c>
      <c r="J62" s="199">
        <v>0</v>
      </c>
      <c r="K62" s="197">
        <f t="shared" si="2"/>
        <v>0</v>
      </c>
      <c r="L62" s="197">
        <v>21</v>
      </c>
      <c r="M62" s="197">
        <f t="shared" si="3"/>
        <v>0</v>
      </c>
      <c r="N62" s="197">
        <v>0</v>
      </c>
      <c r="O62" s="197">
        <f t="shared" si="4"/>
        <v>0</v>
      </c>
      <c r="P62" s="197">
        <v>0</v>
      </c>
      <c r="Q62" s="197">
        <f t="shared" si="5"/>
        <v>0</v>
      </c>
      <c r="R62" s="198"/>
      <c r="S62" s="198" t="s">
        <v>339</v>
      </c>
    </row>
    <row r="63" spans="1:19" x14ac:dyDescent="0.2">
      <c r="A63" s="193">
        <v>49</v>
      </c>
      <c r="B63" s="230" t="s">
        <v>1234</v>
      </c>
      <c r="C63" s="230" t="s">
        <v>2717</v>
      </c>
      <c r="D63" s="195" t="s">
        <v>1078</v>
      </c>
      <c r="E63" s="196">
        <v>59</v>
      </c>
      <c r="F63" s="199"/>
      <c r="G63" s="197">
        <f t="shared" si="0"/>
        <v>0</v>
      </c>
      <c r="H63" s="199">
        <v>1396.5</v>
      </c>
      <c r="I63" s="197">
        <f t="shared" si="1"/>
        <v>82393.5</v>
      </c>
      <c r="J63" s="199">
        <v>0</v>
      </c>
      <c r="K63" s="197">
        <f t="shared" si="2"/>
        <v>0</v>
      </c>
      <c r="L63" s="197">
        <v>21</v>
      </c>
      <c r="M63" s="197">
        <f t="shared" si="3"/>
        <v>0</v>
      </c>
      <c r="N63" s="197">
        <v>0</v>
      </c>
      <c r="O63" s="197">
        <f t="shared" si="4"/>
        <v>0</v>
      </c>
      <c r="P63" s="197">
        <v>0</v>
      </c>
      <c r="Q63" s="197">
        <f t="shared" si="5"/>
        <v>0</v>
      </c>
      <c r="R63" s="198"/>
      <c r="S63" s="198" t="s">
        <v>339</v>
      </c>
    </row>
    <row r="64" spans="1:19" x14ac:dyDescent="0.2">
      <c r="A64" s="193">
        <v>50</v>
      </c>
      <c r="B64" s="230" t="s">
        <v>1149</v>
      </c>
      <c r="C64" s="230" t="s">
        <v>2718</v>
      </c>
      <c r="D64" s="195" t="s">
        <v>1078</v>
      </c>
      <c r="E64" s="196">
        <v>23</v>
      </c>
      <c r="F64" s="199"/>
      <c r="G64" s="197">
        <f t="shared" si="0"/>
        <v>0</v>
      </c>
      <c r="H64" s="199">
        <v>1314.54</v>
      </c>
      <c r="I64" s="197">
        <f t="shared" si="1"/>
        <v>30234.42</v>
      </c>
      <c r="J64" s="199">
        <v>0</v>
      </c>
      <c r="K64" s="197">
        <f t="shared" si="2"/>
        <v>0</v>
      </c>
      <c r="L64" s="197">
        <v>21</v>
      </c>
      <c r="M64" s="197">
        <f t="shared" si="3"/>
        <v>0</v>
      </c>
      <c r="N64" s="197">
        <v>0</v>
      </c>
      <c r="O64" s="197">
        <f t="shared" si="4"/>
        <v>0</v>
      </c>
      <c r="P64" s="197">
        <v>0</v>
      </c>
      <c r="Q64" s="197">
        <f t="shared" si="5"/>
        <v>0</v>
      </c>
      <c r="R64" s="198"/>
      <c r="S64" s="198" t="s">
        <v>339</v>
      </c>
    </row>
    <row r="65" spans="1:19" x14ac:dyDescent="0.2">
      <c r="A65" s="193">
        <v>51</v>
      </c>
      <c r="B65" s="230" t="s">
        <v>1152</v>
      </c>
      <c r="C65" s="230" t="s">
        <v>1153</v>
      </c>
      <c r="D65" s="195" t="s">
        <v>1090</v>
      </c>
      <c r="E65" s="196">
        <v>1020</v>
      </c>
      <c r="F65" s="199"/>
      <c r="G65" s="197">
        <f t="shared" si="0"/>
        <v>0</v>
      </c>
      <c r="H65" s="199">
        <v>11.54</v>
      </c>
      <c r="I65" s="197">
        <f t="shared" si="1"/>
        <v>11770.8</v>
      </c>
      <c r="J65" s="199">
        <v>0</v>
      </c>
      <c r="K65" s="197">
        <f t="shared" si="2"/>
        <v>0</v>
      </c>
      <c r="L65" s="197">
        <v>21</v>
      </c>
      <c r="M65" s="197">
        <f t="shared" si="3"/>
        <v>0</v>
      </c>
      <c r="N65" s="197">
        <v>0</v>
      </c>
      <c r="O65" s="197">
        <f t="shared" si="4"/>
        <v>0</v>
      </c>
      <c r="P65" s="197">
        <v>0</v>
      </c>
      <c r="Q65" s="197">
        <f t="shared" si="5"/>
        <v>0</v>
      </c>
      <c r="R65" s="198"/>
      <c r="S65" s="198" t="s">
        <v>339</v>
      </c>
    </row>
    <row r="66" spans="1:19" x14ac:dyDescent="0.2">
      <c r="A66" s="193">
        <v>52</v>
      </c>
      <c r="B66" s="230" t="s">
        <v>1235</v>
      </c>
      <c r="C66" s="230" t="s">
        <v>1236</v>
      </c>
      <c r="D66" s="195" t="s">
        <v>1090</v>
      </c>
      <c r="E66" s="196">
        <v>120</v>
      </c>
      <c r="F66" s="199"/>
      <c r="G66" s="197">
        <f t="shared" si="0"/>
        <v>0</v>
      </c>
      <c r="H66" s="199">
        <v>24.64</v>
      </c>
      <c r="I66" s="197">
        <f t="shared" si="1"/>
        <v>2956.8</v>
      </c>
      <c r="J66" s="199">
        <v>0</v>
      </c>
      <c r="K66" s="197">
        <f t="shared" si="2"/>
        <v>0</v>
      </c>
      <c r="L66" s="197">
        <v>21</v>
      </c>
      <c r="M66" s="197">
        <f t="shared" si="3"/>
        <v>0</v>
      </c>
      <c r="N66" s="197">
        <v>0</v>
      </c>
      <c r="O66" s="197">
        <f t="shared" si="4"/>
        <v>0</v>
      </c>
      <c r="P66" s="197">
        <v>0</v>
      </c>
      <c r="Q66" s="197">
        <f t="shared" si="5"/>
        <v>0</v>
      </c>
      <c r="R66" s="198"/>
      <c r="S66" s="198" t="s">
        <v>339</v>
      </c>
    </row>
    <row r="67" spans="1:19" x14ac:dyDescent="0.2">
      <c r="A67" s="193">
        <v>53</v>
      </c>
      <c r="B67" s="230" t="s">
        <v>1154</v>
      </c>
      <c r="C67" s="230" t="s">
        <v>1155</v>
      </c>
      <c r="D67" s="195" t="s">
        <v>1090</v>
      </c>
      <c r="E67" s="196">
        <v>288</v>
      </c>
      <c r="F67" s="199"/>
      <c r="G67" s="197">
        <f t="shared" si="0"/>
        <v>0</v>
      </c>
      <c r="H67" s="199">
        <v>30.89</v>
      </c>
      <c r="I67" s="197">
        <f t="shared" si="1"/>
        <v>8896.32</v>
      </c>
      <c r="J67" s="199">
        <v>0</v>
      </c>
      <c r="K67" s="197">
        <f t="shared" si="2"/>
        <v>0</v>
      </c>
      <c r="L67" s="197">
        <v>21</v>
      </c>
      <c r="M67" s="197">
        <f t="shared" si="3"/>
        <v>0</v>
      </c>
      <c r="N67" s="197">
        <v>0</v>
      </c>
      <c r="O67" s="197">
        <f t="shared" si="4"/>
        <v>0</v>
      </c>
      <c r="P67" s="197">
        <v>0</v>
      </c>
      <c r="Q67" s="197">
        <f t="shared" si="5"/>
        <v>0</v>
      </c>
      <c r="R67" s="198"/>
      <c r="S67" s="198" t="s">
        <v>339</v>
      </c>
    </row>
    <row r="68" spans="1:19" x14ac:dyDescent="0.2">
      <c r="A68" s="193">
        <v>54</v>
      </c>
      <c r="B68" s="230" t="s">
        <v>1237</v>
      </c>
      <c r="C68" s="230" t="s">
        <v>1238</v>
      </c>
      <c r="D68" s="195" t="s">
        <v>1078</v>
      </c>
      <c r="E68" s="196">
        <v>12</v>
      </c>
      <c r="F68" s="199"/>
      <c r="G68" s="197">
        <f t="shared" si="0"/>
        <v>0</v>
      </c>
      <c r="H68" s="199">
        <v>79.459999999999994</v>
      </c>
      <c r="I68" s="197">
        <f t="shared" si="1"/>
        <v>953.52</v>
      </c>
      <c r="J68" s="199">
        <v>0</v>
      </c>
      <c r="K68" s="197">
        <f t="shared" si="2"/>
        <v>0</v>
      </c>
      <c r="L68" s="197">
        <v>21</v>
      </c>
      <c r="M68" s="197">
        <f t="shared" si="3"/>
        <v>0</v>
      </c>
      <c r="N68" s="197">
        <v>0</v>
      </c>
      <c r="O68" s="197">
        <f t="shared" si="4"/>
        <v>0</v>
      </c>
      <c r="P68" s="197">
        <v>0</v>
      </c>
      <c r="Q68" s="197">
        <f t="shared" si="5"/>
        <v>0</v>
      </c>
      <c r="R68" s="198"/>
      <c r="S68" s="198" t="s">
        <v>339</v>
      </c>
    </row>
    <row r="69" spans="1:19" x14ac:dyDescent="0.2">
      <c r="A69" s="193">
        <v>55</v>
      </c>
      <c r="B69" s="230" t="s">
        <v>2719</v>
      </c>
      <c r="C69" s="230" t="s">
        <v>2720</v>
      </c>
      <c r="D69" s="195" t="s">
        <v>1078</v>
      </c>
      <c r="E69" s="196">
        <v>8</v>
      </c>
      <c r="F69" s="199"/>
      <c r="G69" s="197">
        <f t="shared" si="0"/>
        <v>0</v>
      </c>
      <c r="H69" s="199">
        <v>84.99</v>
      </c>
      <c r="I69" s="197">
        <f t="shared" si="1"/>
        <v>679.92</v>
      </c>
      <c r="J69" s="199">
        <v>0</v>
      </c>
      <c r="K69" s="197">
        <f t="shared" si="2"/>
        <v>0</v>
      </c>
      <c r="L69" s="197">
        <v>21</v>
      </c>
      <c r="M69" s="197">
        <f t="shared" si="3"/>
        <v>0</v>
      </c>
      <c r="N69" s="197">
        <v>0</v>
      </c>
      <c r="O69" s="197">
        <f t="shared" si="4"/>
        <v>0</v>
      </c>
      <c r="P69" s="197">
        <v>0</v>
      </c>
      <c r="Q69" s="197">
        <f t="shared" si="5"/>
        <v>0</v>
      </c>
      <c r="R69" s="198"/>
      <c r="S69" s="198" t="s">
        <v>339</v>
      </c>
    </row>
    <row r="70" spans="1:19" x14ac:dyDescent="0.2">
      <c r="A70" s="193">
        <v>56</v>
      </c>
      <c r="B70" s="230" t="s">
        <v>1239</v>
      </c>
      <c r="C70" s="230" t="s">
        <v>1240</v>
      </c>
      <c r="D70" s="195" t="s">
        <v>1078</v>
      </c>
      <c r="E70" s="196">
        <v>24</v>
      </c>
      <c r="F70" s="199"/>
      <c r="G70" s="197">
        <f t="shared" si="0"/>
        <v>0</v>
      </c>
      <c r="H70" s="199">
        <v>108.16</v>
      </c>
      <c r="I70" s="197">
        <f t="shared" si="1"/>
        <v>2595.84</v>
      </c>
      <c r="J70" s="199">
        <v>0</v>
      </c>
      <c r="K70" s="197">
        <f t="shared" si="2"/>
        <v>0</v>
      </c>
      <c r="L70" s="197">
        <v>21</v>
      </c>
      <c r="M70" s="197">
        <f t="shared" si="3"/>
        <v>0</v>
      </c>
      <c r="N70" s="197">
        <v>0</v>
      </c>
      <c r="O70" s="197">
        <f t="shared" si="4"/>
        <v>0</v>
      </c>
      <c r="P70" s="197">
        <v>0</v>
      </c>
      <c r="Q70" s="197">
        <f t="shared" si="5"/>
        <v>0</v>
      </c>
      <c r="R70" s="198"/>
      <c r="S70" s="198" t="s">
        <v>339</v>
      </c>
    </row>
    <row r="71" spans="1:19" x14ac:dyDescent="0.2">
      <c r="A71" s="193">
        <v>57</v>
      </c>
      <c r="B71" s="230" t="s">
        <v>1163</v>
      </c>
      <c r="C71" s="230" t="s">
        <v>1164</v>
      </c>
      <c r="D71" s="195" t="s">
        <v>1078</v>
      </c>
      <c r="E71" s="196">
        <v>108</v>
      </c>
      <c r="F71" s="199"/>
      <c r="G71" s="197">
        <f t="shared" si="0"/>
        <v>0</v>
      </c>
      <c r="H71" s="199">
        <v>21.09</v>
      </c>
      <c r="I71" s="197">
        <f t="shared" si="1"/>
        <v>2277.7199999999998</v>
      </c>
      <c r="J71" s="199">
        <v>0</v>
      </c>
      <c r="K71" s="197">
        <f t="shared" si="2"/>
        <v>0</v>
      </c>
      <c r="L71" s="197">
        <v>21</v>
      </c>
      <c r="M71" s="197">
        <f t="shared" si="3"/>
        <v>0</v>
      </c>
      <c r="N71" s="197">
        <v>0</v>
      </c>
      <c r="O71" s="197">
        <f t="shared" si="4"/>
        <v>0</v>
      </c>
      <c r="P71" s="197">
        <v>0</v>
      </c>
      <c r="Q71" s="197">
        <f t="shared" si="5"/>
        <v>0</v>
      </c>
      <c r="R71" s="198"/>
      <c r="S71" s="198" t="s">
        <v>339</v>
      </c>
    </row>
    <row r="72" spans="1:19" x14ac:dyDescent="0.2">
      <c r="A72" s="193">
        <v>58</v>
      </c>
      <c r="B72" s="230" t="s">
        <v>1241</v>
      </c>
      <c r="C72" s="230" t="s">
        <v>2721</v>
      </c>
      <c r="D72" s="195" t="s">
        <v>1078</v>
      </c>
      <c r="E72" s="196">
        <v>36</v>
      </c>
      <c r="F72" s="199"/>
      <c r="G72" s="197">
        <f t="shared" si="0"/>
        <v>0</v>
      </c>
      <c r="H72" s="199">
        <v>334.85</v>
      </c>
      <c r="I72" s="197">
        <f t="shared" si="1"/>
        <v>12054.6</v>
      </c>
      <c r="J72" s="199">
        <v>0</v>
      </c>
      <c r="K72" s="197">
        <f t="shared" si="2"/>
        <v>0</v>
      </c>
      <c r="L72" s="197">
        <v>21</v>
      </c>
      <c r="M72" s="197">
        <f t="shared" si="3"/>
        <v>0</v>
      </c>
      <c r="N72" s="197">
        <v>0</v>
      </c>
      <c r="O72" s="197">
        <f t="shared" si="4"/>
        <v>0</v>
      </c>
      <c r="P72" s="197">
        <v>0</v>
      </c>
      <c r="Q72" s="197">
        <f t="shared" si="5"/>
        <v>0</v>
      </c>
      <c r="R72" s="198"/>
      <c r="S72" s="198" t="s">
        <v>339</v>
      </c>
    </row>
    <row r="73" spans="1:19" x14ac:dyDescent="0.2">
      <c r="A73" s="193">
        <v>59</v>
      </c>
      <c r="B73" s="230" t="s">
        <v>1242</v>
      </c>
      <c r="C73" s="230" t="s">
        <v>1243</v>
      </c>
      <c r="D73" s="195" t="s">
        <v>610</v>
      </c>
      <c r="E73" s="196">
        <v>12</v>
      </c>
      <c r="F73" s="199"/>
      <c r="G73" s="197">
        <f t="shared" si="0"/>
        <v>0</v>
      </c>
      <c r="H73" s="199">
        <v>3803.1</v>
      </c>
      <c r="I73" s="197">
        <f t="shared" si="1"/>
        <v>45637.2</v>
      </c>
      <c r="J73" s="199">
        <v>0</v>
      </c>
      <c r="K73" s="197">
        <f t="shared" si="2"/>
        <v>0</v>
      </c>
      <c r="L73" s="197">
        <v>21</v>
      </c>
      <c r="M73" s="197">
        <f t="shared" si="3"/>
        <v>0</v>
      </c>
      <c r="N73" s="197">
        <v>0</v>
      </c>
      <c r="O73" s="197">
        <f t="shared" si="4"/>
        <v>0</v>
      </c>
      <c r="P73" s="197">
        <v>0</v>
      </c>
      <c r="Q73" s="197">
        <f t="shared" si="5"/>
        <v>0</v>
      </c>
      <c r="R73" s="198"/>
      <c r="S73" s="198" t="s">
        <v>339</v>
      </c>
    </row>
    <row r="74" spans="1:19" x14ac:dyDescent="0.2">
      <c r="A74" s="193">
        <v>60</v>
      </c>
      <c r="B74" s="230" t="s">
        <v>1173</v>
      </c>
      <c r="C74" s="230" t="s">
        <v>2722</v>
      </c>
      <c r="D74" s="195" t="s">
        <v>1078</v>
      </c>
      <c r="E74" s="196">
        <v>4</v>
      </c>
      <c r="F74" s="199"/>
      <c r="G74" s="197">
        <f t="shared" si="0"/>
        <v>0</v>
      </c>
      <c r="H74" s="199">
        <v>570.16</v>
      </c>
      <c r="I74" s="197">
        <f t="shared" si="1"/>
        <v>2280.64</v>
      </c>
      <c r="J74" s="199">
        <v>0</v>
      </c>
      <c r="K74" s="197">
        <f t="shared" si="2"/>
        <v>0</v>
      </c>
      <c r="L74" s="197">
        <v>21</v>
      </c>
      <c r="M74" s="197">
        <f t="shared" si="3"/>
        <v>0</v>
      </c>
      <c r="N74" s="197">
        <v>0</v>
      </c>
      <c r="O74" s="197">
        <f t="shared" si="4"/>
        <v>0</v>
      </c>
      <c r="P74" s="197">
        <v>0</v>
      </c>
      <c r="Q74" s="197">
        <f t="shared" si="5"/>
        <v>0</v>
      </c>
      <c r="R74" s="198"/>
      <c r="S74" s="198" t="s">
        <v>339</v>
      </c>
    </row>
    <row r="75" spans="1:19" x14ac:dyDescent="0.2">
      <c r="A75" s="193">
        <v>61</v>
      </c>
      <c r="B75" s="230" t="s">
        <v>1174</v>
      </c>
      <c r="C75" s="230" t="s">
        <v>1175</v>
      </c>
      <c r="D75" s="195" t="s">
        <v>1078</v>
      </c>
      <c r="E75" s="196">
        <v>362</v>
      </c>
      <c r="F75" s="199"/>
      <c r="G75" s="197">
        <f t="shared" si="0"/>
        <v>0</v>
      </c>
      <c r="H75" s="199">
        <v>4.5999999999999996</v>
      </c>
      <c r="I75" s="197">
        <f t="shared" si="1"/>
        <v>1665.2</v>
      </c>
      <c r="J75" s="199">
        <v>0</v>
      </c>
      <c r="K75" s="197">
        <f t="shared" si="2"/>
        <v>0</v>
      </c>
      <c r="L75" s="197">
        <v>21</v>
      </c>
      <c r="M75" s="197">
        <f t="shared" si="3"/>
        <v>0</v>
      </c>
      <c r="N75" s="197">
        <v>0</v>
      </c>
      <c r="O75" s="197">
        <f t="shared" si="4"/>
        <v>0</v>
      </c>
      <c r="P75" s="197">
        <v>0</v>
      </c>
      <c r="Q75" s="197">
        <f t="shared" si="5"/>
        <v>0</v>
      </c>
      <c r="R75" s="198"/>
      <c r="S75" s="198" t="s">
        <v>339</v>
      </c>
    </row>
    <row r="76" spans="1:19" x14ac:dyDescent="0.2">
      <c r="A76" s="193">
        <v>62</v>
      </c>
      <c r="B76" s="230" t="s">
        <v>1244</v>
      </c>
      <c r="C76" s="230" t="s">
        <v>2723</v>
      </c>
      <c r="D76" s="195" t="s">
        <v>610</v>
      </c>
      <c r="E76" s="196">
        <v>12</v>
      </c>
      <c r="F76" s="199"/>
      <c r="G76" s="197">
        <f t="shared" si="0"/>
        <v>0</v>
      </c>
      <c r="H76" s="199">
        <v>15004.5</v>
      </c>
      <c r="I76" s="197">
        <f t="shared" si="1"/>
        <v>180054</v>
      </c>
      <c r="J76" s="199">
        <v>0</v>
      </c>
      <c r="K76" s="197">
        <f t="shared" si="2"/>
        <v>0</v>
      </c>
      <c r="L76" s="197">
        <v>21</v>
      </c>
      <c r="M76" s="197">
        <f t="shared" si="3"/>
        <v>0</v>
      </c>
      <c r="N76" s="197">
        <v>0</v>
      </c>
      <c r="O76" s="197">
        <f t="shared" si="4"/>
        <v>0</v>
      </c>
      <c r="P76" s="197">
        <v>0</v>
      </c>
      <c r="Q76" s="197">
        <f t="shared" si="5"/>
        <v>0</v>
      </c>
      <c r="R76" s="198"/>
      <c r="S76" s="198" t="s">
        <v>339</v>
      </c>
    </row>
    <row r="77" spans="1:19" x14ac:dyDescent="0.2">
      <c r="A77" s="193">
        <v>63</v>
      </c>
      <c r="B77" s="230" t="s">
        <v>1190</v>
      </c>
      <c r="C77" s="230" t="s">
        <v>1191</v>
      </c>
      <c r="D77" s="195" t="s">
        <v>1192</v>
      </c>
      <c r="E77" s="196">
        <v>24</v>
      </c>
      <c r="F77" s="199"/>
      <c r="G77" s="197">
        <f t="shared" si="0"/>
        <v>0</v>
      </c>
      <c r="H77" s="199">
        <v>0</v>
      </c>
      <c r="I77" s="197">
        <f t="shared" si="1"/>
        <v>0</v>
      </c>
      <c r="J77" s="199">
        <v>252</v>
      </c>
      <c r="K77" s="197">
        <f t="shared" si="2"/>
        <v>6048</v>
      </c>
      <c r="L77" s="197">
        <v>21</v>
      </c>
      <c r="M77" s="197">
        <f t="shared" si="3"/>
        <v>0</v>
      </c>
      <c r="N77" s="197">
        <v>0</v>
      </c>
      <c r="O77" s="197">
        <f t="shared" si="4"/>
        <v>0</v>
      </c>
      <c r="P77" s="197">
        <v>0</v>
      </c>
      <c r="Q77" s="197">
        <f t="shared" si="5"/>
        <v>0</v>
      </c>
      <c r="R77" s="198"/>
      <c r="S77" s="198" t="s">
        <v>339</v>
      </c>
    </row>
    <row r="78" spans="1:19" x14ac:dyDescent="0.2">
      <c r="A78" s="193">
        <v>64</v>
      </c>
      <c r="B78" s="230" t="s">
        <v>1245</v>
      </c>
      <c r="C78" s="230" t="s">
        <v>1246</v>
      </c>
      <c r="D78" s="195" t="s">
        <v>1192</v>
      </c>
      <c r="E78" s="196">
        <v>12</v>
      </c>
      <c r="F78" s="199"/>
      <c r="G78" s="197">
        <f t="shared" si="0"/>
        <v>0</v>
      </c>
      <c r="H78" s="199">
        <v>0</v>
      </c>
      <c r="I78" s="197">
        <f t="shared" si="1"/>
        <v>0</v>
      </c>
      <c r="J78" s="199">
        <v>283.5</v>
      </c>
      <c r="K78" s="197">
        <f t="shared" si="2"/>
        <v>3402</v>
      </c>
      <c r="L78" s="197">
        <v>21</v>
      </c>
      <c r="M78" s="197">
        <f t="shared" si="3"/>
        <v>0</v>
      </c>
      <c r="N78" s="197">
        <v>0</v>
      </c>
      <c r="O78" s="197">
        <f t="shared" si="4"/>
        <v>0</v>
      </c>
      <c r="P78" s="197">
        <v>0</v>
      </c>
      <c r="Q78" s="197">
        <f t="shared" si="5"/>
        <v>0</v>
      </c>
      <c r="R78" s="198"/>
      <c r="S78" s="198" t="s">
        <v>339</v>
      </c>
    </row>
    <row r="79" spans="1:19" x14ac:dyDescent="0.2">
      <c r="A79" s="193">
        <v>65</v>
      </c>
      <c r="B79" s="230" t="s">
        <v>1193</v>
      </c>
      <c r="C79" s="230" t="s">
        <v>1194</v>
      </c>
      <c r="D79" s="195" t="s">
        <v>1192</v>
      </c>
      <c r="E79" s="196">
        <v>60</v>
      </c>
      <c r="F79" s="199"/>
      <c r="G79" s="197">
        <f>ROUND(E79*F79,2)</f>
        <v>0</v>
      </c>
      <c r="H79" s="199">
        <v>0</v>
      </c>
      <c r="I79" s="197">
        <f>ROUND(E79*H79,2)</f>
        <v>0</v>
      </c>
      <c r="J79" s="199">
        <v>141.75</v>
      </c>
      <c r="K79" s="197">
        <f>ROUND(E79*J79,2)</f>
        <v>8505</v>
      </c>
      <c r="L79" s="197">
        <v>21</v>
      </c>
      <c r="M79" s="197">
        <f>G79*(1+L79/100)</f>
        <v>0</v>
      </c>
      <c r="N79" s="197">
        <v>0</v>
      </c>
      <c r="O79" s="197">
        <f>ROUND(E79*N79,2)</f>
        <v>0</v>
      </c>
      <c r="P79" s="197">
        <v>0</v>
      </c>
      <c r="Q79" s="197">
        <f>ROUND(E79*P79,2)</f>
        <v>0</v>
      </c>
      <c r="R79" s="198" t="s">
        <v>149</v>
      </c>
      <c r="S79" s="198" t="s">
        <v>194</v>
      </c>
    </row>
    <row r="80" spans="1:19" x14ac:dyDescent="0.2">
      <c r="A80" s="193">
        <v>66</v>
      </c>
      <c r="B80" s="230" t="s">
        <v>1199</v>
      </c>
      <c r="C80" s="230" t="s">
        <v>1200</v>
      </c>
      <c r="D80" s="195" t="s">
        <v>1192</v>
      </c>
      <c r="E80" s="196">
        <v>24</v>
      </c>
      <c r="F80" s="199"/>
      <c r="G80" s="197">
        <f>ROUND(E80*F80,2)</f>
        <v>0</v>
      </c>
      <c r="H80" s="199">
        <v>0</v>
      </c>
      <c r="I80" s="197">
        <f>ROUND(E80*H80,2)</f>
        <v>0</v>
      </c>
      <c r="J80" s="199">
        <v>525</v>
      </c>
      <c r="K80" s="197">
        <f>ROUND(E80*J80,2)</f>
        <v>12600</v>
      </c>
      <c r="L80" s="197">
        <v>21</v>
      </c>
      <c r="M80" s="197">
        <f>G80*(1+L80/100)</f>
        <v>0</v>
      </c>
      <c r="N80" s="197">
        <v>0</v>
      </c>
      <c r="O80" s="197">
        <f>ROUND(E80*N80,2)</f>
        <v>0</v>
      </c>
      <c r="P80" s="197">
        <v>0</v>
      </c>
      <c r="Q80" s="197">
        <f>ROUND(E80*P80,2)</f>
        <v>0</v>
      </c>
      <c r="R80" s="198"/>
      <c r="S80" s="198" t="s">
        <v>339</v>
      </c>
    </row>
    <row r="81" spans="1:19" x14ac:dyDescent="0.2">
      <c r="A81" s="193">
        <v>67</v>
      </c>
      <c r="B81" s="230" t="s">
        <v>1201</v>
      </c>
      <c r="C81" s="230" t="s">
        <v>1202</v>
      </c>
      <c r="D81" s="195" t="s">
        <v>1192</v>
      </c>
      <c r="E81" s="196">
        <v>15</v>
      </c>
      <c r="F81" s="199"/>
      <c r="G81" s="197">
        <f>ROUND(E81*F81,2)</f>
        <v>0</v>
      </c>
      <c r="H81" s="199">
        <v>0</v>
      </c>
      <c r="I81" s="197">
        <f>ROUND(E81*H81,2)</f>
        <v>0</v>
      </c>
      <c r="J81" s="199">
        <v>283.5</v>
      </c>
      <c r="K81" s="197">
        <f>ROUND(E81*J81,2)</f>
        <v>4252.5</v>
      </c>
      <c r="L81" s="197">
        <v>21</v>
      </c>
      <c r="M81" s="197">
        <f>G81*(1+L81/100)</f>
        <v>0</v>
      </c>
      <c r="N81" s="197">
        <v>0</v>
      </c>
      <c r="O81" s="197">
        <f>ROUND(E81*N81,2)</f>
        <v>0</v>
      </c>
      <c r="P81" s="197">
        <v>0</v>
      </c>
      <c r="Q81" s="197">
        <f>ROUND(E81*P81,2)</f>
        <v>0</v>
      </c>
      <c r="R81" s="198"/>
      <c r="S81" s="198" t="s">
        <v>339</v>
      </c>
    </row>
    <row r="82" spans="1:19" x14ac:dyDescent="0.2">
      <c r="A82" s="162"/>
      <c r="B82" s="231"/>
      <c r="C82" s="231"/>
      <c r="D82" s="180"/>
      <c r="E82" s="181"/>
      <c r="F82" s="182"/>
      <c r="G82" s="182"/>
      <c r="H82" s="182"/>
      <c r="I82" s="182"/>
      <c r="J82" s="182"/>
      <c r="K82" s="182"/>
      <c r="L82" s="182"/>
      <c r="M82" s="182"/>
      <c r="N82" s="182"/>
      <c r="O82" s="182"/>
      <c r="P82" s="182"/>
      <c r="Q82" s="182"/>
      <c r="R82" s="183"/>
      <c r="S82" s="183"/>
    </row>
    <row r="83" spans="1:19" x14ac:dyDescent="0.2">
      <c r="A83" s="158"/>
      <c r="D83" s="138"/>
    </row>
    <row r="84" spans="1:19" x14ac:dyDescent="0.2">
      <c r="A84" s="158"/>
      <c r="D84" s="138"/>
    </row>
    <row r="85" spans="1:19" x14ac:dyDescent="0.2">
      <c r="A85" s="158"/>
      <c r="D85" s="138"/>
    </row>
    <row r="86" spans="1:19" x14ac:dyDescent="0.2">
      <c r="A86" s="158"/>
      <c r="D86" s="138"/>
    </row>
    <row r="87" spans="1:19" x14ac:dyDescent="0.2">
      <c r="A87" s="158"/>
      <c r="D87" s="138"/>
    </row>
    <row r="88" spans="1:19" x14ac:dyDescent="0.2">
      <c r="A88" s="158"/>
      <c r="D88" s="138"/>
    </row>
    <row r="89" spans="1:19" x14ac:dyDescent="0.2">
      <c r="A89" s="158"/>
      <c r="D89" s="138"/>
    </row>
    <row r="90" spans="1:19" x14ac:dyDescent="0.2">
      <c r="A90" s="158"/>
      <c r="D90" s="138"/>
    </row>
    <row r="91" spans="1:19" x14ac:dyDescent="0.2">
      <c r="A91" s="158"/>
      <c r="D91" s="138"/>
    </row>
    <row r="92" spans="1:19" x14ac:dyDescent="0.2">
      <c r="A92" s="158"/>
      <c r="D92" s="138"/>
    </row>
    <row r="93" spans="1:19" x14ac:dyDescent="0.2">
      <c r="A93" s="158"/>
      <c r="D93" s="138"/>
    </row>
    <row r="94" spans="1:19" x14ac:dyDescent="0.2">
      <c r="A94" s="158"/>
      <c r="D94" s="138"/>
    </row>
    <row r="95" spans="1:19" x14ac:dyDescent="0.2">
      <c r="A95" s="158"/>
      <c r="D95" s="138"/>
    </row>
    <row r="96" spans="1:19" x14ac:dyDescent="0.2">
      <c r="A96" s="158"/>
      <c r="D96" s="138"/>
    </row>
    <row r="97" spans="1:4" x14ac:dyDescent="0.2">
      <c r="A97" s="158"/>
      <c r="D97" s="138"/>
    </row>
    <row r="98" spans="1:4" x14ac:dyDescent="0.2">
      <c r="A98" s="158"/>
      <c r="D98" s="138"/>
    </row>
    <row r="99" spans="1:4" x14ac:dyDescent="0.2">
      <c r="A99" s="158"/>
      <c r="D99" s="138"/>
    </row>
    <row r="100" spans="1:4" x14ac:dyDescent="0.2">
      <c r="A100" s="158"/>
      <c r="D100" s="138"/>
    </row>
    <row r="101" spans="1:4" x14ac:dyDescent="0.2">
      <c r="A101" s="158"/>
      <c r="D101" s="138"/>
    </row>
    <row r="102" spans="1:4" x14ac:dyDescent="0.2">
      <c r="A102" s="158"/>
      <c r="D102" s="138"/>
    </row>
    <row r="103" spans="1:4" x14ac:dyDescent="0.2">
      <c r="A103" s="158"/>
      <c r="D103" s="138"/>
    </row>
    <row r="104" spans="1:4" x14ac:dyDescent="0.2">
      <c r="A104" s="158"/>
      <c r="D104" s="138"/>
    </row>
    <row r="105" spans="1:4" x14ac:dyDescent="0.2">
      <c r="A105" s="158"/>
      <c r="D105" s="138"/>
    </row>
    <row r="106" spans="1:4" x14ac:dyDescent="0.2">
      <c r="A106" s="158"/>
      <c r="D106" s="138"/>
    </row>
    <row r="107" spans="1:4" x14ac:dyDescent="0.2">
      <c r="A107" s="158"/>
      <c r="D107" s="138"/>
    </row>
    <row r="108" spans="1:4" x14ac:dyDescent="0.2">
      <c r="A108" s="158"/>
      <c r="D108" s="138"/>
    </row>
    <row r="109" spans="1:4" x14ac:dyDescent="0.2">
      <c r="A109" s="158"/>
      <c r="D109" s="138"/>
    </row>
    <row r="110" spans="1:4" x14ac:dyDescent="0.2">
      <c r="A110" s="158"/>
      <c r="D110" s="138"/>
    </row>
    <row r="111" spans="1:4" x14ac:dyDescent="0.2">
      <c r="A111" s="158"/>
      <c r="D111" s="138"/>
    </row>
    <row r="112" spans="1:4" x14ac:dyDescent="0.2">
      <c r="A112" s="158"/>
      <c r="D112" s="138"/>
    </row>
    <row r="113" spans="1:4" x14ac:dyDescent="0.2">
      <c r="A113" s="158"/>
      <c r="D113" s="138"/>
    </row>
    <row r="114" spans="1:4" x14ac:dyDescent="0.2">
      <c r="A114" s="158"/>
      <c r="D114" s="138"/>
    </row>
    <row r="115" spans="1:4" x14ac:dyDescent="0.2">
      <c r="A115" s="158"/>
      <c r="D115" s="138"/>
    </row>
    <row r="116" spans="1:4" x14ac:dyDescent="0.2">
      <c r="A116" s="158"/>
      <c r="D116" s="138"/>
    </row>
    <row r="117" spans="1:4" x14ac:dyDescent="0.2">
      <c r="A117" s="158"/>
      <c r="D117" s="138"/>
    </row>
    <row r="118" spans="1:4" x14ac:dyDescent="0.2">
      <c r="A118" s="158"/>
      <c r="D118" s="138"/>
    </row>
    <row r="119" spans="1:4" x14ac:dyDescent="0.2">
      <c r="A119" s="158"/>
      <c r="D119" s="138"/>
    </row>
    <row r="120" spans="1:4" x14ac:dyDescent="0.2">
      <c r="A120" s="158"/>
      <c r="D120" s="138"/>
    </row>
    <row r="121" spans="1:4" x14ac:dyDescent="0.2">
      <c r="A121" s="158"/>
      <c r="D121" s="138"/>
    </row>
    <row r="122" spans="1:4" x14ac:dyDescent="0.2">
      <c r="A122" s="158"/>
      <c r="D122" s="138"/>
    </row>
    <row r="123" spans="1:4" x14ac:dyDescent="0.2">
      <c r="A123" s="158"/>
      <c r="D123" s="138"/>
    </row>
    <row r="124" spans="1:4" x14ac:dyDescent="0.2">
      <c r="A124" s="158"/>
      <c r="D124" s="138"/>
    </row>
    <row r="125" spans="1:4" x14ac:dyDescent="0.2">
      <c r="A125" s="158"/>
      <c r="D125" s="138"/>
    </row>
    <row r="126" spans="1:4" x14ac:dyDescent="0.2">
      <c r="A126" s="158"/>
      <c r="D126" s="138"/>
    </row>
    <row r="127" spans="1:4" x14ac:dyDescent="0.2">
      <c r="A127" s="158"/>
      <c r="D127" s="138"/>
    </row>
    <row r="128" spans="1:4" x14ac:dyDescent="0.2">
      <c r="A128" s="158"/>
      <c r="D128" s="138"/>
    </row>
    <row r="129" spans="1:4" x14ac:dyDescent="0.2">
      <c r="A129" s="158"/>
      <c r="D129" s="138"/>
    </row>
    <row r="130" spans="1:4" x14ac:dyDescent="0.2">
      <c r="A130" s="158"/>
      <c r="D130" s="138"/>
    </row>
    <row r="131" spans="1:4" x14ac:dyDescent="0.2">
      <c r="A131" s="158"/>
      <c r="D131" s="138"/>
    </row>
    <row r="132" spans="1:4" x14ac:dyDescent="0.2">
      <c r="A132" s="158"/>
      <c r="D132" s="138"/>
    </row>
    <row r="133" spans="1:4" x14ac:dyDescent="0.2">
      <c r="A133" s="158"/>
      <c r="D133" s="138"/>
    </row>
    <row r="134" spans="1:4" x14ac:dyDescent="0.2">
      <c r="A134" s="158"/>
      <c r="D134" s="138"/>
    </row>
    <row r="135" spans="1:4" x14ac:dyDescent="0.2">
      <c r="A135" s="158"/>
      <c r="D135" s="138"/>
    </row>
    <row r="136" spans="1:4" x14ac:dyDescent="0.2">
      <c r="A136" s="158"/>
      <c r="D136" s="138"/>
    </row>
    <row r="137" spans="1:4" x14ac:dyDescent="0.2">
      <c r="A137" s="158"/>
      <c r="D137" s="138"/>
    </row>
    <row r="138" spans="1:4" x14ac:dyDescent="0.2">
      <c r="A138" s="158"/>
      <c r="D138" s="138"/>
    </row>
    <row r="139" spans="1:4" x14ac:dyDescent="0.2">
      <c r="A139" s="158"/>
      <c r="D139" s="138"/>
    </row>
    <row r="140" spans="1:4" x14ac:dyDescent="0.2">
      <c r="A140" s="158"/>
      <c r="D140" s="138"/>
    </row>
    <row r="141" spans="1:4" x14ac:dyDescent="0.2">
      <c r="A141" s="158"/>
      <c r="D141" s="138"/>
    </row>
    <row r="142" spans="1:4" x14ac:dyDescent="0.2">
      <c r="A142" s="158"/>
      <c r="D142" s="138"/>
    </row>
    <row r="143" spans="1:4" x14ac:dyDescent="0.2">
      <c r="A143" s="158"/>
      <c r="D143" s="138"/>
    </row>
    <row r="144" spans="1:4" x14ac:dyDescent="0.2">
      <c r="A144" s="158"/>
      <c r="D144" s="138"/>
    </row>
    <row r="145" spans="1:4" x14ac:dyDescent="0.2">
      <c r="A145" s="158"/>
      <c r="D145" s="138"/>
    </row>
    <row r="146" spans="1:4" x14ac:dyDescent="0.2">
      <c r="A146" s="158"/>
      <c r="D146" s="138"/>
    </row>
    <row r="147" spans="1:4" x14ac:dyDescent="0.2">
      <c r="A147" s="158"/>
      <c r="D147" s="138"/>
    </row>
    <row r="148" spans="1:4" x14ac:dyDescent="0.2">
      <c r="A148" s="158"/>
      <c r="D148" s="138"/>
    </row>
    <row r="149" spans="1:4" x14ac:dyDescent="0.2">
      <c r="A149" s="158"/>
      <c r="D149" s="138"/>
    </row>
    <row r="150" spans="1:4" x14ac:dyDescent="0.2">
      <c r="A150" s="158"/>
      <c r="D150" s="138"/>
    </row>
    <row r="151" spans="1:4" x14ac:dyDescent="0.2">
      <c r="A151" s="158"/>
      <c r="D151" s="138"/>
    </row>
    <row r="152" spans="1:4" x14ac:dyDescent="0.2">
      <c r="A152" s="158"/>
      <c r="D152" s="138"/>
    </row>
    <row r="153" spans="1:4" x14ac:dyDescent="0.2">
      <c r="A153" s="158"/>
      <c r="D153" s="138"/>
    </row>
    <row r="154" spans="1:4" x14ac:dyDescent="0.2">
      <c r="A154" s="158"/>
      <c r="D154" s="138"/>
    </row>
    <row r="155" spans="1:4" x14ac:dyDescent="0.2">
      <c r="A155" s="158"/>
      <c r="D155" s="138"/>
    </row>
    <row r="156" spans="1:4" x14ac:dyDescent="0.2">
      <c r="A156" s="158"/>
      <c r="D156" s="138"/>
    </row>
    <row r="157" spans="1:4" x14ac:dyDescent="0.2">
      <c r="A157" s="158"/>
      <c r="D157" s="138"/>
    </row>
    <row r="158" spans="1:4" x14ac:dyDescent="0.2">
      <c r="A158" s="158"/>
      <c r="D158" s="138"/>
    </row>
    <row r="159" spans="1:4" x14ac:dyDescent="0.2">
      <c r="A159" s="158"/>
      <c r="D159" s="138"/>
    </row>
    <row r="160" spans="1:4" x14ac:dyDescent="0.2">
      <c r="A160" s="158"/>
      <c r="D160" s="138"/>
    </row>
    <row r="161" spans="1:4" x14ac:dyDescent="0.2">
      <c r="A161" s="158"/>
      <c r="D161" s="138"/>
    </row>
    <row r="162" spans="1:4" x14ac:dyDescent="0.2">
      <c r="A162" s="158"/>
      <c r="D162" s="138"/>
    </row>
    <row r="163" spans="1:4" x14ac:dyDescent="0.2">
      <c r="A163" s="158"/>
      <c r="D163" s="138"/>
    </row>
    <row r="164" spans="1:4" x14ac:dyDescent="0.2">
      <c r="A164" s="158"/>
      <c r="D164" s="138"/>
    </row>
    <row r="165" spans="1:4" x14ac:dyDescent="0.2">
      <c r="A165" s="158"/>
      <c r="D165" s="138"/>
    </row>
    <row r="166" spans="1:4" x14ac:dyDescent="0.2">
      <c r="A166" s="158"/>
      <c r="D166" s="138"/>
    </row>
    <row r="167" spans="1:4" x14ac:dyDescent="0.2">
      <c r="A167" s="158"/>
      <c r="D167" s="138"/>
    </row>
    <row r="168" spans="1:4" x14ac:dyDescent="0.2">
      <c r="A168" s="158"/>
      <c r="D168" s="138"/>
    </row>
    <row r="169" spans="1:4" x14ac:dyDescent="0.2">
      <c r="A169" s="158"/>
      <c r="D169" s="138"/>
    </row>
    <row r="170" spans="1:4" x14ac:dyDescent="0.2">
      <c r="A170" s="158"/>
      <c r="D170" s="138"/>
    </row>
    <row r="171" spans="1:4" x14ac:dyDescent="0.2">
      <c r="A171" s="158"/>
      <c r="D171" s="138"/>
    </row>
    <row r="172" spans="1:4" x14ac:dyDescent="0.2">
      <c r="A172" s="158"/>
      <c r="D172" s="138"/>
    </row>
    <row r="173" spans="1:4" x14ac:dyDescent="0.2">
      <c r="A173" s="158"/>
      <c r="D173" s="138"/>
    </row>
    <row r="174" spans="1:4" x14ac:dyDescent="0.2">
      <c r="A174" s="158"/>
      <c r="D174" s="138"/>
    </row>
    <row r="175" spans="1:4" x14ac:dyDescent="0.2">
      <c r="A175" s="158"/>
      <c r="D175" s="138"/>
    </row>
    <row r="176" spans="1:4" x14ac:dyDescent="0.2">
      <c r="A176" s="158"/>
      <c r="D176" s="138"/>
    </row>
    <row r="177" spans="1:4" x14ac:dyDescent="0.2">
      <c r="A177" s="158"/>
      <c r="D177" s="138"/>
    </row>
    <row r="178" spans="1:4" x14ac:dyDescent="0.2">
      <c r="A178" s="158"/>
      <c r="D178" s="138"/>
    </row>
    <row r="179" spans="1:4" x14ac:dyDescent="0.2">
      <c r="A179" s="158"/>
      <c r="D179" s="138"/>
    </row>
    <row r="180" spans="1:4" x14ac:dyDescent="0.2">
      <c r="A180" s="158"/>
      <c r="D180" s="138"/>
    </row>
    <row r="181" spans="1:4" x14ac:dyDescent="0.2">
      <c r="A181" s="158"/>
      <c r="D181" s="138"/>
    </row>
    <row r="182" spans="1:4" x14ac:dyDescent="0.2">
      <c r="A182" s="158"/>
      <c r="D182" s="138"/>
    </row>
    <row r="183" spans="1:4" x14ac:dyDescent="0.2">
      <c r="A183" s="158"/>
      <c r="D183" s="138"/>
    </row>
    <row r="184" spans="1:4" x14ac:dyDescent="0.2">
      <c r="A184" s="158"/>
      <c r="D184" s="138"/>
    </row>
    <row r="185" spans="1:4" x14ac:dyDescent="0.2">
      <c r="A185" s="158"/>
      <c r="D185" s="138"/>
    </row>
    <row r="186" spans="1:4" x14ac:dyDescent="0.2">
      <c r="A186" s="158"/>
      <c r="D186" s="138"/>
    </row>
    <row r="187" spans="1:4" x14ac:dyDescent="0.2">
      <c r="A187" s="158"/>
      <c r="D187" s="138"/>
    </row>
    <row r="188" spans="1:4" x14ac:dyDescent="0.2">
      <c r="A188" s="158"/>
      <c r="D188" s="138"/>
    </row>
    <row r="189" spans="1:4" x14ac:dyDescent="0.2">
      <c r="A189" s="158"/>
      <c r="D189" s="138"/>
    </row>
    <row r="190" spans="1:4" x14ac:dyDescent="0.2">
      <c r="A190" s="158"/>
      <c r="D190" s="138"/>
    </row>
    <row r="191" spans="1:4" x14ac:dyDescent="0.2">
      <c r="A191" s="158"/>
      <c r="D191" s="138"/>
    </row>
    <row r="192" spans="1:4" x14ac:dyDescent="0.2">
      <c r="A192" s="158"/>
      <c r="D192" s="138"/>
    </row>
    <row r="193" spans="1:4" x14ac:dyDescent="0.2">
      <c r="A193" s="158"/>
      <c r="D193" s="138"/>
    </row>
    <row r="194" spans="1:4" x14ac:dyDescent="0.2">
      <c r="A194" s="158"/>
      <c r="D194" s="138"/>
    </row>
    <row r="195" spans="1:4" x14ac:dyDescent="0.2">
      <c r="A195" s="158"/>
      <c r="D195" s="138"/>
    </row>
    <row r="196" spans="1:4" x14ac:dyDescent="0.2">
      <c r="A196" s="158"/>
      <c r="D196" s="138"/>
    </row>
    <row r="197" spans="1:4" x14ac:dyDescent="0.2">
      <c r="A197" s="158"/>
      <c r="D197" s="138"/>
    </row>
    <row r="198" spans="1:4" x14ac:dyDescent="0.2">
      <c r="A198" s="158"/>
      <c r="D198" s="138"/>
    </row>
    <row r="199" spans="1:4" x14ac:dyDescent="0.2">
      <c r="A199" s="158"/>
      <c r="D199" s="138"/>
    </row>
    <row r="200" spans="1:4" x14ac:dyDescent="0.2">
      <c r="A200" s="158"/>
      <c r="D200" s="138"/>
    </row>
    <row r="201" spans="1:4" x14ac:dyDescent="0.2">
      <c r="A201" s="158"/>
      <c r="D201" s="138"/>
    </row>
    <row r="202" spans="1:4" x14ac:dyDescent="0.2">
      <c r="A202" s="158"/>
      <c r="D202" s="138"/>
    </row>
    <row r="203" spans="1:4" x14ac:dyDescent="0.2">
      <c r="A203" s="158"/>
      <c r="D203" s="138"/>
    </row>
    <row r="204" spans="1:4" x14ac:dyDescent="0.2">
      <c r="A204" s="158"/>
      <c r="D204" s="138"/>
    </row>
    <row r="205" spans="1:4" x14ac:dyDescent="0.2">
      <c r="A205" s="158"/>
      <c r="D205" s="138"/>
    </row>
    <row r="206" spans="1:4" x14ac:dyDescent="0.2">
      <c r="A206" s="158"/>
      <c r="D206" s="138"/>
    </row>
    <row r="207" spans="1:4" x14ac:dyDescent="0.2">
      <c r="A207" s="158"/>
      <c r="D207" s="138"/>
    </row>
    <row r="208" spans="1:4" x14ac:dyDescent="0.2">
      <c r="A208" s="158"/>
      <c r="D208" s="138"/>
    </row>
    <row r="209" spans="1:4" x14ac:dyDescent="0.2">
      <c r="A209" s="158"/>
      <c r="D209" s="138"/>
    </row>
    <row r="210" spans="1:4" x14ac:dyDescent="0.2">
      <c r="A210" s="158"/>
      <c r="D210" s="138"/>
    </row>
    <row r="211" spans="1:4" x14ac:dyDescent="0.2">
      <c r="A211" s="158"/>
      <c r="D211" s="138"/>
    </row>
    <row r="212" spans="1:4" x14ac:dyDescent="0.2">
      <c r="A212" s="158"/>
      <c r="D212" s="138"/>
    </row>
    <row r="213" spans="1:4" x14ac:dyDescent="0.2">
      <c r="A213" s="158"/>
      <c r="D213" s="138"/>
    </row>
    <row r="214" spans="1:4" x14ac:dyDescent="0.2">
      <c r="A214" s="158"/>
      <c r="D214" s="138"/>
    </row>
    <row r="215" spans="1:4" x14ac:dyDescent="0.2">
      <c r="A215" s="158"/>
      <c r="D215" s="138"/>
    </row>
    <row r="216" spans="1:4" x14ac:dyDescent="0.2">
      <c r="A216" s="158"/>
      <c r="D216" s="138"/>
    </row>
    <row r="217" spans="1:4" x14ac:dyDescent="0.2">
      <c r="A217" s="158"/>
      <c r="D217" s="138"/>
    </row>
    <row r="218" spans="1:4" x14ac:dyDescent="0.2">
      <c r="A218" s="158"/>
      <c r="D218" s="138"/>
    </row>
    <row r="219" spans="1:4" x14ac:dyDescent="0.2">
      <c r="A219" s="158"/>
      <c r="D219" s="138"/>
    </row>
    <row r="220" spans="1:4" x14ac:dyDescent="0.2">
      <c r="A220" s="158"/>
      <c r="D220" s="138"/>
    </row>
    <row r="221" spans="1:4" x14ac:dyDescent="0.2">
      <c r="A221" s="158"/>
      <c r="D221" s="138"/>
    </row>
    <row r="222" spans="1:4" x14ac:dyDescent="0.2">
      <c r="A222" s="158"/>
      <c r="D222" s="138"/>
    </row>
    <row r="223" spans="1:4" x14ac:dyDescent="0.2">
      <c r="A223" s="158"/>
      <c r="D223" s="138"/>
    </row>
    <row r="224" spans="1:4" x14ac:dyDescent="0.2">
      <c r="A224" s="158"/>
      <c r="D224" s="138"/>
    </row>
    <row r="225" spans="1:4" x14ac:dyDescent="0.2">
      <c r="A225" s="158"/>
      <c r="D225" s="138"/>
    </row>
    <row r="226" spans="1:4" x14ac:dyDescent="0.2">
      <c r="A226" s="158"/>
      <c r="D226" s="138"/>
    </row>
    <row r="227" spans="1:4" x14ac:dyDescent="0.2">
      <c r="A227" s="158"/>
      <c r="D227" s="138"/>
    </row>
    <row r="228" spans="1:4" x14ac:dyDescent="0.2">
      <c r="A228" s="158"/>
      <c r="D228" s="138"/>
    </row>
    <row r="229" spans="1:4" x14ac:dyDescent="0.2">
      <c r="A229" s="158"/>
      <c r="D229" s="138"/>
    </row>
    <row r="230" spans="1:4" x14ac:dyDescent="0.2">
      <c r="A230" s="158"/>
      <c r="D230" s="138"/>
    </row>
    <row r="231" spans="1:4" x14ac:dyDescent="0.2">
      <c r="A231" s="158"/>
      <c r="D231" s="138"/>
    </row>
    <row r="232" spans="1:4" x14ac:dyDescent="0.2">
      <c r="A232" s="158"/>
      <c r="D232" s="138"/>
    </row>
    <row r="233" spans="1:4" x14ac:dyDescent="0.2">
      <c r="A233" s="158"/>
      <c r="D233" s="138"/>
    </row>
    <row r="234" spans="1:4" x14ac:dyDescent="0.2">
      <c r="A234" s="158"/>
      <c r="D234" s="138"/>
    </row>
    <row r="235" spans="1:4" x14ac:dyDescent="0.2">
      <c r="A235" s="158"/>
      <c r="D235" s="138"/>
    </row>
    <row r="236" spans="1:4" x14ac:dyDescent="0.2">
      <c r="A236" s="158"/>
      <c r="D236" s="138"/>
    </row>
    <row r="237" spans="1:4" x14ac:dyDescent="0.2">
      <c r="A237" s="158"/>
      <c r="D237" s="138"/>
    </row>
    <row r="238" spans="1:4" x14ac:dyDescent="0.2">
      <c r="A238" s="158"/>
      <c r="D238" s="138"/>
    </row>
    <row r="239" spans="1:4" x14ac:dyDescent="0.2">
      <c r="A239" s="158"/>
      <c r="D239" s="138"/>
    </row>
    <row r="240" spans="1:4" x14ac:dyDescent="0.2">
      <c r="A240" s="158"/>
      <c r="D240" s="138"/>
    </row>
    <row r="241" spans="1:4" x14ac:dyDescent="0.2">
      <c r="A241" s="158"/>
      <c r="D241" s="138"/>
    </row>
    <row r="242" spans="1:4" x14ac:dyDescent="0.2">
      <c r="A242" s="158"/>
      <c r="D242" s="138"/>
    </row>
    <row r="243" spans="1:4" x14ac:dyDescent="0.2">
      <c r="A243" s="158"/>
      <c r="D243" s="138"/>
    </row>
    <row r="244" spans="1:4" x14ac:dyDescent="0.2">
      <c r="A244" s="158"/>
      <c r="D244" s="138"/>
    </row>
    <row r="245" spans="1:4" x14ac:dyDescent="0.2">
      <c r="A245" s="158"/>
      <c r="D245" s="138"/>
    </row>
    <row r="246" spans="1:4" x14ac:dyDescent="0.2">
      <c r="A246" s="158"/>
      <c r="D246" s="138"/>
    </row>
    <row r="247" spans="1:4" x14ac:dyDescent="0.2">
      <c r="A247" s="158"/>
      <c r="D247" s="138"/>
    </row>
    <row r="248" spans="1:4" x14ac:dyDescent="0.2">
      <c r="A248" s="158"/>
      <c r="D248" s="138"/>
    </row>
    <row r="249" spans="1:4" x14ac:dyDescent="0.2">
      <c r="A249" s="158"/>
      <c r="D249" s="138"/>
    </row>
    <row r="250" spans="1:4" x14ac:dyDescent="0.2">
      <c r="A250" s="158"/>
      <c r="D250" s="138"/>
    </row>
    <row r="251" spans="1:4" x14ac:dyDescent="0.2">
      <c r="A251" s="158"/>
      <c r="D251" s="138"/>
    </row>
    <row r="252" spans="1:4" x14ac:dyDescent="0.2">
      <c r="A252" s="158"/>
      <c r="D252" s="138"/>
    </row>
    <row r="253" spans="1:4" x14ac:dyDescent="0.2">
      <c r="A253" s="158"/>
      <c r="D253" s="138"/>
    </row>
    <row r="254" spans="1:4" x14ac:dyDescent="0.2">
      <c r="A254" s="158"/>
      <c r="D254" s="138"/>
    </row>
    <row r="255" spans="1:4" x14ac:dyDescent="0.2">
      <c r="A255" s="158"/>
      <c r="D255" s="138"/>
    </row>
    <row r="256" spans="1:4" x14ac:dyDescent="0.2">
      <c r="A256" s="158"/>
      <c r="D256" s="138"/>
    </row>
    <row r="257" spans="1:4" x14ac:dyDescent="0.2">
      <c r="A257" s="158"/>
      <c r="D257" s="138"/>
    </row>
    <row r="258" spans="1:4" x14ac:dyDescent="0.2">
      <c r="A258" s="158"/>
      <c r="D258" s="138"/>
    </row>
    <row r="259" spans="1:4" x14ac:dyDescent="0.2">
      <c r="A259" s="158"/>
      <c r="D259" s="138"/>
    </row>
    <row r="260" spans="1:4" x14ac:dyDescent="0.2">
      <c r="A260" s="158"/>
      <c r="D260" s="138"/>
    </row>
    <row r="261" spans="1:4" x14ac:dyDescent="0.2">
      <c r="A261" s="158"/>
      <c r="D261" s="138"/>
    </row>
    <row r="262" spans="1:4" x14ac:dyDescent="0.2">
      <c r="A262" s="158"/>
      <c r="D262" s="138"/>
    </row>
    <row r="263" spans="1:4" x14ac:dyDescent="0.2">
      <c r="A263" s="158"/>
      <c r="D263" s="138"/>
    </row>
    <row r="264" spans="1:4" x14ac:dyDescent="0.2">
      <c r="A264" s="158"/>
      <c r="D264" s="138"/>
    </row>
    <row r="265" spans="1:4" x14ac:dyDescent="0.2">
      <c r="A265" s="158"/>
      <c r="D265" s="138"/>
    </row>
    <row r="266" spans="1:4" x14ac:dyDescent="0.2">
      <c r="A266" s="158"/>
      <c r="D266" s="138"/>
    </row>
    <row r="267" spans="1:4" x14ac:dyDescent="0.2">
      <c r="A267" s="158"/>
      <c r="D267" s="138"/>
    </row>
    <row r="268" spans="1:4" x14ac:dyDescent="0.2">
      <c r="A268" s="158"/>
      <c r="D268" s="138"/>
    </row>
    <row r="269" spans="1:4" x14ac:dyDescent="0.2">
      <c r="A269" s="158"/>
      <c r="D269" s="138"/>
    </row>
    <row r="270" spans="1:4" x14ac:dyDescent="0.2">
      <c r="A270" s="158"/>
      <c r="D270" s="138"/>
    </row>
    <row r="271" spans="1:4" x14ac:dyDescent="0.2">
      <c r="A271" s="158"/>
      <c r="D271" s="138"/>
    </row>
    <row r="272" spans="1:4" x14ac:dyDescent="0.2">
      <c r="A272" s="158"/>
      <c r="D272" s="138"/>
    </row>
    <row r="273" spans="1:4" x14ac:dyDescent="0.2">
      <c r="A273" s="158"/>
      <c r="D273" s="138"/>
    </row>
    <row r="274" spans="1:4" x14ac:dyDescent="0.2">
      <c r="A274" s="158"/>
      <c r="D274" s="138"/>
    </row>
    <row r="275" spans="1:4" x14ac:dyDescent="0.2">
      <c r="A275" s="158"/>
      <c r="D275" s="138"/>
    </row>
    <row r="276" spans="1:4" x14ac:dyDescent="0.2">
      <c r="A276" s="158"/>
      <c r="D276" s="138"/>
    </row>
    <row r="277" spans="1:4" x14ac:dyDescent="0.2">
      <c r="A277" s="158"/>
      <c r="D277" s="138"/>
    </row>
    <row r="278" spans="1:4" x14ac:dyDescent="0.2">
      <c r="A278" s="158"/>
      <c r="D278" s="138"/>
    </row>
    <row r="279" spans="1:4" x14ac:dyDescent="0.2">
      <c r="A279" s="158"/>
      <c r="D279" s="138"/>
    </row>
    <row r="280" spans="1:4" x14ac:dyDescent="0.2">
      <c r="A280" s="158"/>
      <c r="D280" s="138"/>
    </row>
    <row r="281" spans="1:4" x14ac:dyDescent="0.2">
      <c r="A281" s="158"/>
      <c r="D281" s="138"/>
    </row>
    <row r="282" spans="1:4" x14ac:dyDescent="0.2">
      <c r="A282" s="158"/>
      <c r="D282" s="138"/>
    </row>
    <row r="283" spans="1:4" x14ac:dyDescent="0.2">
      <c r="A283" s="158"/>
      <c r="D283" s="138"/>
    </row>
    <row r="284" spans="1:4" x14ac:dyDescent="0.2">
      <c r="A284" s="158"/>
      <c r="D284" s="138"/>
    </row>
    <row r="285" spans="1:4" x14ac:dyDescent="0.2">
      <c r="A285" s="158"/>
      <c r="D285" s="138"/>
    </row>
    <row r="286" spans="1:4" x14ac:dyDescent="0.2">
      <c r="A286" s="158"/>
      <c r="D286" s="138"/>
    </row>
    <row r="287" spans="1:4" x14ac:dyDescent="0.2">
      <c r="A287" s="158"/>
      <c r="D287" s="138"/>
    </row>
    <row r="288" spans="1:4" x14ac:dyDescent="0.2">
      <c r="A288" s="158"/>
      <c r="D288" s="138"/>
    </row>
    <row r="289" spans="1:4" x14ac:dyDescent="0.2">
      <c r="A289" s="158"/>
      <c r="D289" s="138"/>
    </row>
    <row r="290" spans="1:4" x14ac:dyDescent="0.2">
      <c r="A290" s="158"/>
      <c r="D290" s="138"/>
    </row>
    <row r="291" spans="1:4" x14ac:dyDescent="0.2">
      <c r="A291" s="158"/>
      <c r="D291" s="138"/>
    </row>
    <row r="292" spans="1:4" x14ac:dyDescent="0.2">
      <c r="A292" s="158"/>
      <c r="D292" s="138"/>
    </row>
    <row r="293" spans="1:4" x14ac:dyDescent="0.2">
      <c r="A293" s="158"/>
      <c r="D293" s="138"/>
    </row>
    <row r="294" spans="1:4" x14ac:dyDescent="0.2">
      <c r="A294" s="158"/>
      <c r="D294" s="138"/>
    </row>
    <row r="295" spans="1:4" x14ac:dyDescent="0.2">
      <c r="A295" s="158"/>
      <c r="D295" s="138"/>
    </row>
    <row r="296" spans="1:4" x14ac:dyDescent="0.2">
      <c r="A296" s="158"/>
      <c r="D296" s="138"/>
    </row>
    <row r="297" spans="1:4" x14ac:dyDescent="0.2">
      <c r="A297" s="158"/>
      <c r="D297" s="138"/>
    </row>
    <row r="298" spans="1:4" x14ac:dyDescent="0.2">
      <c r="A298" s="158"/>
      <c r="D298" s="138"/>
    </row>
    <row r="299" spans="1:4" x14ac:dyDescent="0.2">
      <c r="A299" s="158"/>
      <c r="D299" s="138"/>
    </row>
    <row r="300" spans="1:4" x14ac:dyDescent="0.2">
      <c r="A300" s="158"/>
      <c r="D300" s="138"/>
    </row>
    <row r="301" spans="1:4" x14ac:dyDescent="0.2">
      <c r="A301" s="158"/>
      <c r="D301" s="138"/>
    </row>
    <row r="302" spans="1:4" x14ac:dyDescent="0.2">
      <c r="A302" s="158"/>
      <c r="D302" s="138"/>
    </row>
    <row r="303" spans="1:4" x14ac:dyDescent="0.2">
      <c r="A303" s="158"/>
      <c r="D303" s="138"/>
    </row>
    <row r="304" spans="1:4" x14ac:dyDescent="0.2">
      <c r="A304" s="158"/>
      <c r="D304" s="138"/>
    </row>
    <row r="305" spans="1:4" x14ac:dyDescent="0.2">
      <c r="A305" s="158"/>
      <c r="D305" s="138"/>
    </row>
    <row r="306" spans="1:4" x14ac:dyDescent="0.2">
      <c r="A306" s="158"/>
      <c r="D306" s="138"/>
    </row>
    <row r="307" spans="1:4" x14ac:dyDescent="0.2">
      <c r="A307" s="158"/>
      <c r="D307" s="138"/>
    </row>
    <row r="308" spans="1:4" x14ac:dyDescent="0.2">
      <c r="A308" s="158"/>
      <c r="D308" s="138"/>
    </row>
    <row r="309" spans="1:4" x14ac:dyDescent="0.2">
      <c r="A309" s="158"/>
      <c r="D309" s="138"/>
    </row>
    <row r="310" spans="1:4" x14ac:dyDescent="0.2">
      <c r="A310" s="158"/>
      <c r="D310" s="138"/>
    </row>
    <row r="311" spans="1:4" x14ac:dyDescent="0.2">
      <c r="A311" s="158"/>
      <c r="D311" s="138"/>
    </row>
    <row r="312" spans="1:4" x14ac:dyDescent="0.2">
      <c r="A312" s="158"/>
      <c r="D312" s="138"/>
    </row>
    <row r="313" spans="1:4" x14ac:dyDescent="0.2">
      <c r="A313" s="158"/>
      <c r="D313" s="138"/>
    </row>
    <row r="314" spans="1:4" x14ac:dyDescent="0.2">
      <c r="A314" s="158"/>
      <c r="D314" s="138"/>
    </row>
    <row r="315" spans="1:4" x14ac:dyDescent="0.2">
      <c r="A315" s="158"/>
      <c r="D315" s="138"/>
    </row>
    <row r="316" spans="1:4" x14ac:dyDescent="0.2">
      <c r="A316" s="158"/>
      <c r="D316" s="138"/>
    </row>
    <row r="317" spans="1:4" x14ac:dyDescent="0.2">
      <c r="A317" s="158"/>
      <c r="D317" s="138"/>
    </row>
    <row r="318" spans="1:4" x14ac:dyDescent="0.2">
      <c r="A318" s="158"/>
      <c r="D318" s="138"/>
    </row>
    <row r="319" spans="1:4" x14ac:dyDescent="0.2">
      <c r="A319" s="158"/>
      <c r="D319" s="138"/>
    </row>
    <row r="320" spans="1:4" x14ac:dyDescent="0.2">
      <c r="A320" s="158"/>
      <c r="D320" s="138"/>
    </row>
    <row r="321" spans="1:4" x14ac:dyDescent="0.2">
      <c r="A321" s="158"/>
      <c r="D321" s="138"/>
    </row>
    <row r="322" spans="1:4" x14ac:dyDescent="0.2">
      <c r="A322" s="158"/>
      <c r="D322" s="138"/>
    </row>
    <row r="323" spans="1:4" x14ac:dyDescent="0.2">
      <c r="A323" s="158"/>
      <c r="D323" s="138"/>
    </row>
    <row r="324" spans="1:4" x14ac:dyDescent="0.2">
      <c r="A324" s="158"/>
      <c r="D324" s="138"/>
    </row>
    <row r="325" spans="1:4" x14ac:dyDescent="0.2">
      <c r="A325" s="158"/>
      <c r="D325" s="138"/>
    </row>
    <row r="326" spans="1:4" x14ac:dyDescent="0.2">
      <c r="A326" s="158"/>
      <c r="D326" s="138"/>
    </row>
    <row r="327" spans="1:4" x14ac:dyDescent="0.2">
      <c r="A327" s="158"/>
      <c r="D327" s="138"/>
    </row>
    <row r="328" spans="1:4" x14ac:dyDescent="0.2">
      <c r="A328" s="158"/>
      <c r="D328" s="138"/>
    </row>
    <row r="329" spans="1:4" x14ac:dyDescent="0.2">
      <c r="A329" s="158"/>
      <c r="D329" s="138"/>
    </row>
    <row r="330" spans="1:4" x14ac:dyDescent="0.2">
      <c r="A330" s="158"/>
      <c r="D330" s="138"/>
    </row>
    <row r="331" spans="1:4" x14ac:dyDescent="0.2">
      <c r="A331" s="158"/>
      <c r="D331" s="138"/>
    </row>
    <row r="332" spans="1:4" x14ac:dyDescent="0.2">
      <c r="A332" s="158"/>
      <c r="D332" s="138"/>
    </row>
    <row r="333" spans="1:4" x14ac:dyDescent="0.2">
      <c r="A333" s="158"/>
      <c r="D333" s="138"/>
    </row>
    <row r="334" spans="1:4" x14ac:dyDescent="0.2">
      <c r="A334" s="158"/>
      <c r="D334" s="138"/>
    </row>
    <row r="335" spans="1:4" x14ac:dyDescent="0.2">
      <c r="A335" s="158"/>
      <c r="D335" s="138"/>
    </row>
    <row r="336" spans="1:4" x14ac:dyDescent="0.2">
      <c r="A336" s="158"/>
      <c r="D336" s="138"/>
    </row>
    <row r="337" spans="1:4" x14ac:dyDescent="0.2">
      <c r="A337" s="158"/>
      <c r="D337" s="138"/>
    </row>
    <row r="338" spans="1:4" x14ac:dyDescent="0.2">
      <c r="A338" s="158"/>
      <c r="D338" s="138"/>
    </row>
    <row r="339" spans="1:4" x14ac:dyDescent="0.2">
      <c r="A339" s="158"/>
      <c r="D339" s="138"/>
    </row>
    <row r="340" spans="1:4" x14ac:dyDescent="0.2">
      <c r="A340" s="158"/>
      <c r="D340" s="138"/>
    </row>
    <row r="341" spans="1:4" x14ac:dyDescent="0.2">
      <c r="A341" s="158"/>
      <c r="D341" s="138"/>
    </row>
    <row r="342" spans="1:4" x14ac:dyDescent="0.2">
      <c r="A342" s="158"/>
      <c r="D342" s="138"/>
    </row>
    <row r="343" spans="1:4" x14ac:dyDescent="0.2">
      <c r="A343" s="158"/>
      <c r="D343" s="138"/>
    </row>
    <row r="344" spans="1:4" x14ac:dyDescent="0.2">
      <c r="A344" s="158"/>
      <c r="D344" s="138"/>
    </row>
    <row r="345" spans="1:4" x14ac:dyDescent="0.2">
      <c r="A345" s="158"/>
      <c r="D345" s="138"/>
    </row>
    <row r="346" spans="1:4" x14ac:dyDescent="0.2">
      <c r="A346" s="158"/>
      <c r="D346" s="138"/>
    </row>
    <row r="347" spans="1:4" x14ac:dyDescent="0.2">
      <c r="A347" s="158"/>
      <c r="D347" s="138"/>
    </row>
    <row r="348" spans="1:4" x14ac:dyDescent="0.2">
      <c r="A348" s="158"/>
      <c r="D348" s="138"/>
    </row>
    <row r="349" spans="1:4" x14ac:dyDescent="0.2">
      <c r="A349" s="158"/>
      <c r="D349" s="138"/>
    </row>
    <row r="350" spans="1:4" x14ac:dyDescent="0.2">
      <c r="A350" s="158"/>
      <c r="D350" s="138"/>
    </row>
    <row r="351" spans="1:4" x14ac:dyDescent="0.2">
      <c r="A351" s="158"/>
      <c r="D351" s="138"/>
    </row>
    <row r="352" spans="1:4" x14ac:dyDescent="0.2">
      <c r="A352" s="158"/>
      <c r="D352" s="138"/>
    </row>
    <row r="353" spans="1:4" x14ac:dyDescent="0.2">
      <c r="A353" s="158"/>
      <c r="D353" s="138"/>
    </row>
    <row r="354" spans="1:4" x14ac:dyDescent="0.2">
      <c r="A354" s="158"/>
      <c r="D354" s="138"/>
    </row>
    <row r="355" spans="1:4" x14ac:dyDescent="0.2">
      <c r="A355" s="158"/>
      <c r="D355" s="138"/>
    </row>
    <row r="356" spans="1:4" x14ac:dyDescent="0.2">
      <c r="A356" s="158"/>
      <c r="D356" s="138"/>
    </row>
    <row r="357" spans="1:4" x14ac:dyDescent="0.2">
      <c r="A357" s="158"/>
      <c r="D357" s="138"/>
    </row>
    <row r="358" spans="1:4" x14ac:dyDescent="0.2">
      <c r="A358" s="158"/>
      <c r="D358" s="138"/>
    </row>
    <row r="359" spans="1:4" x14ac:dyDescent="0.2">
      <c r="A359" s="158"/>
      <c r="D359" s="138"/>
    </row>
    <row r="360" spans="1:4" x14ac:dyDescent="0.2">
      <c r="A360" s="158"/>
      <c r="D360" s="138"/>
    </row>
    <row r="361" spans="1:4" x14ac:dyDescent="0.2">
      <c r="A361" s="158"/>
      <c r="D361" s="138"/>
    </row>
    <row r="362" spans="1:4" x14ac:dyDescent="0.2">
      <c r="A362" s="158"/>
      <c r="D362" s="138"/>
    </row>
    <row r="363" spans="1:4" x14ac:dyDescent="0.2">
      <c r="A363" s="158"/>
      <c r="D363" s="138"/>
    </row>
    <row r="364" spans="1:4" x14ac:dyDescent="0.2">
      <c r="A364" s="158"/>
      <c r="D364" s="138"/>
    </row>
    <row r="365" spans="1:4" x14ac:dyDescent="0.2">
      <c r="A365" s="158"/>
      <c r="D365" s="138"/>
    </row>
    <row r="366" spans="1:4" x14ac:dyDescent="0.2">
      <c r="A366" s="158"/>
      <c r="D366" s="138"/>
    </row>
    <row r="367" spans="1:4" x14ac:dyDescent="0.2">
      <c r="A367" s="158"/>
      <c r="D367" s="138"/>
    </row>
    <row r="368" spans="1:4" x14ac:dyDescent="0.2">
      <c r="A368" s="158"/>
      <c r="D368" s="138"/>
    </row>
    <row r="369" spans="1:4" x14ac:dyDescent="0.2">
      <c r="A369" s="158"/>
      <c r="D369" s="138"/>
    </row>
    <row r="370" spans="1:4" x14ac:dyDescent="0.2">
      <c r="A370" s="158"/>
      <c r="D370" s="138"/>
    </row>
    <row r="371" spans="1:4" x14ac:dyDescent="0.2">
      <c r="A371" s="158"/>
      <c r="D371" s="138"/>
    </row>
    <row r="372" spans="1:4" x14ac:dyDescent="0.2">
      <c r="A372" s="158"/>
      <c r="D372" s="138"/>
    </row>
    <row r="373" spans="1:4" x14ac:dyDescent="0.2">
      <c r="A373" s="158"/>
      <c r="D373" s="138"/>
    </row>
    <row r="374" spans="1:4" x14ac:dyDescent="0.2">
      <c r="A374" s="158"/>
      <c r="D374" s="138"/>
    </row>
    <row r="375" spans="1:4" x14ac:dyDescent="0.2">
      <c r="A375" s="158"/>
      <c r="D375" s="138"/>
    </row>
    <row r="376" spans="1:4" x14ac:dyDescent="0.2">
      <c r="A376" s="158"/>
      <c r="D376" s="138"/>
    </row>
    <row r="377" spans="1:4" x14ac:dyDescent="0.2">
      <c r="A377" s="158"/>
      <c r="D377" s="138"/>
    </row>
    <row r="378" spans="1:4" x14ac:dyDescent="0.2">
      <c r="A378" s="158"/>
      <c r="D378" s="138"/>
    </row>
    <row r="379" spans="1:4" x14ac:dyDescent="0.2">
      <c r="A379" s="158"/>
      <c r="D379" s="138"/>
    </row>
    <row r="380" spans="1:4" x14ac:dyDescent="0.2">
      <c r="A380" s="158"/>
      <c r="D380" s="138"/>
    </row>
    <row r="381" spans="1:4" x14ac:dyDescent="0.2">
      <c r="A381" s="158"/>
      <c r="D381" s="138"/>
    </row>
    <row r="382" spans="1:4" x14ac:dyDescent="0.2">
      <c r="A382" s="158"/>
      <c r="D382" s="138"/>
    </row>
    <row r="383" spans="1:4" x14ac:dyDescent="0.2">
      <c r="A383" s="158"/>
      <c r="D383" s="138"/>
    </row>
    <row r="384" spans="1:4" x14ac:dyDescent="0.2">
      <c r="A384" s="158"/>
      <c r="D384" s="138"/>
    </row>
    <row r="385" spans="1:4" x14ac:dyDescent="0.2">
      <c r="A385" s="158"/>
      <c r="D385" s="138"/>
    </row>
    <row r="386" spans="1:4" x14ac:dyDescent="0.2">
      <c r="A386" s="158"/>
      <c r="D386" s="138"/>
    </row>
    <row r="387" spans="1:4" x14ac:dyDescent="0.2">
      <c r="A387" s="158"/>
      <c r="D387" s="138"/>
    </row>
    <row r="388" spans="1:4" x14ac:dyDescent="0.2">
      <c r="A388" s="158"/>
      <c r="D388" s="138"/>
    </row>
    <row r="389" spans="1:4" x14ac:dyDescent="0.2">
      <c r="A389" s="158"/>
      <c r="D389" s="138"/>
    </row>
    <row r="390" spans="1:4" x14ac:dyDescent="0.2">
      <c r="A390" s="158"/>
      <c r="D390" s="138"/>
    </row>
    <row r="391" spans="1:4" x14ac:dyDescent="0.2">
      <c r="A391" s="158"/>
      <c r="D391" s="138"/>
    </row>
    <row r="392" spans="1:4" x14ac:dyDescent="0.2">
      <c r="A392" s="158"/>
      <c r="D392" s="138"/>
    </row>
    <row r="393" spans="1:4" x14ac:dyDescent="0.2">
      <c r="A393" s="158"/>
      <c r="D393" s="138"/>
    </row>
    <row r="394" spans="1:4" x14ac:dyDescent="0.2">
      <c r="A394" s="158"/>
      <c r="D394" s="138"/>
    </row>
    <row r="395" spans="1:4" x14ac:dyDescent="0.2">
      <c r="A395" s="158"/>
      <c r="D395" s="138"/>
    </row>
    <row r="396" spans="1:4" x14ac:dyDescent="0.2">
      <c r="A396" s="158"/>
      <c r="D396" s="138"/>
    </row>
    <row r="397" spans="1:4" x14ac:dyDescent="0.2">
      <c r="A397" s="158"/>
      <c r="D397" s="138"/>
    </row>
    <row r="398" spans="1:4" x14ac:dyDescent="0.2">
      <c r="A398" s="158"/>
      <c r="D398" s="138"/>
    </row>
    <row r="399" spans="1:4" x14ac:dyDescent="0.2">
      <c r="A399" s="158"/>
      <c r="D399" s="138"/>
    </row>
    <row r="400" spans="1:4" x14ac:dyDescent="0.2">
      <c r="A400" s="158"/>
      <c r="D400" s="138"/>
    </row>
    <row r="401" spans="1:4" x14ac:dyDescent="0.2">
      <c r="A401" s="158"/>
      <c r="D401" s="138"/>
    </row>
    <row r="402" spans="1:4" x14ac:dyDescent="0.2">
      <c r="A402" s="158"/>
      <c r="D402" s="138"/>
    </row>
    <row r="403" spans="1:4" x14ac:dyDescent="0.2">
      <c r="A403" s="158"/>
      <c r="D403" s="138"/>
    </row>
    <row r="404" spans="1:4" x14ac:dyDescent="0.2">
      <c r="A404" s="158"/>
      <c r="D404" s="138"/>
    </row>
    <row r="405" spans="1:4" x14ac:dyDescent="0.2">
      <c r="A405" s="158"/>
      <c r="D405" s="138"/>
    </row>
    <row r="406" spans="1:4" x14ac:dyDescent="0.2">
      <c r="A406" s="158"/>
      <c r="D406" s="138"/>
    </row>
    <row r="407" spans="1:4" x14ac:dyDescent="0.2">
      <c r="A407" s="158"/>
      <c r="D407" s="138"/>
    </row>
    <row r="408" spans="1:4" x14ac:dyDescent="0.2">
      <c r="A408" s="158"/>
      <c r="D408" s="138"/>
    </row>
    <row r="409" spans="1:4" x14ac:dyDescent="0.2">
      <c r="A409" s="158"/>
      <c r="D409" s="138"/>
    </row>
    <row r="410" spans="1:4" x14ac:dyDescent="0.2">
      <c r="A410" s="158"/>
      <c r="D410" s="138"/>
    </row>
    <row r="411" spans="1:4" x14ac:dyDescent="0.2">
      <c r="A411" s="158"/>
      <c r="D411" s="138"/>
    </row>
    <row r="412" spans="1:4" x14ac:dyDescent="0.2">
      <c r="A412" s="158"/>
      <c r="D412" s="138"/>
    </row>
    <row r="413" spans="1:4" x14ac:dyDescent="0.2">
      <c r="A413" s="158"/>
      <c r="D413" s="138"/>
    </row>
    <row r="414" spans="1:4" x14ac:dyDescent="0.2">
      <c r="A414" s="158"/>
      <c r="D414" s="138"/>
    </row>
    <row r="415" spans="1:4" x14ac:dyDescent="0.2">
      <c r="A415" s="158"/>
      <c r="D415" s="138"/>
    </row>
    <row r="416" spans="1:4" x14ac:dyDescent="0.2">
      <c r="A416" s="158"/>
      <c r="D416" s="138"/>
    </row>
    <row r="417" spans="1:4" x14ac:dyDescent="0.2">
      <c r="A417" s="158"/>
      <c r="D417" s="138"/>
    </row>
    <row r="418" spans="1:4" x14ac:dyDescent="0.2">
      <c r="A418" s="158"/>
      <c r="D418" s="138"/>
    </row>
    <row r="419" spans="1:4" x14ac:dyDescent="0.2">
      <c r="A419" s="158"/>
      <c r="D419" s="138"/>
    </row>
    <row r="420" spans="1:4" x14ac:dyDescent="0.2">
      <c r="A420" s="158"/>
      <c r="D420" s="138"/>
    </row>
    <row r="421" spans="1:4" x14ac:dyDescent="0.2">
      <c r="A421" s="158"/>
      <c r="D421" s="138"/>
    </row>
    <row r="422" spans="1:4" x14ac:dyDescent="0.2">
      <c r="A422" s="158"/>
      <c r="D422" s="138"/>
    </row>
    <row r="423" spans="1:4" x14ac:dyDescent="0.2">
      <c r="A423" s="158"/>
      <c r="D423" s="138"/>
    </row>
    <row r="424" spans="1:4" x14ac:dyDescent="0.2">
      <c r="A424" s="158"/>
      <c r="D424" s="138"/>
    </row>
    <row r="425" spans="1:4" x14ac:dyDescent="0.2">
      <c r="A425" s="158"/>
      <c r="D425" s="138"/>
    </row>
    <row r="426" spans="1:4" x14ac:dyDescent="0.2">
      <c r="A426" s="158"/>
      <c r="D426" s="138"/>
    </row>
    <row r="427" spans="1:4" x14ac:dyDescent="0.2">
      <c r="A427" s="158"/>
      <c r="D427" s="138"/>
    </row>
    <row r="428" spans="1:4" x14ac:dyDescent="0.2">
      <c r="A428" s="158"/>
      <c r="D428" s="138"/>
    </row>
    <row r="429" spans="1:4" x14ac:dyDescent="0.2">
      <c r="A429" s="158"/>
      <c r="D429" s="138"/>
    </row>
    <row r="430" spans="1:4" x14ac:dyDescent="0.2">
      <c r="A430" s="158"/>
      <c r="D430" s="138"/>
    </row>
    <row r="431" spans="1:4" x14ac:dyDescent="0.2">
      <c r="A431" s="158"/>
      <c r="D431" s="138"/>
    </row>
    <row r="432" spans="1:4" x14ac:dyDescent="0.2">
      <c r="A432" s="158"/>
      <c r="D432" s="138"/>
    </row>
    <row r="433" spans="1:4" x14ac:dyDescent="0.2">
      <c r="A433" s="158"/>
      <c r="D433" s="138"/>
    </row>
    <row r="434" spans="1:4" x14ac:dyDescent="0.2">
      <c r="A434" s="158"/>
      <c r="D434" s="138"/>
    </row>
    <row r="435" spans="1:4" x14ac:dyDescent="0.2">
      <c r="A435" s="158"/>
      <c r="D435" s="138"/>
    </row>
    <row r="436" spans="1:4" x14ac:dyDescent="0.2">
      <c r="A436" s="158"/>
      <c r="D436" s="138"/>
    </row>
    <row r="437" spans="1:4" x14ac:dyDescent="0.2">
      <c r="A437" s="158"/>
      <c r="D437" s="138"/>
    </row>
    <row r="438" spans="1:4" x14ac:dyDescent="0.2">
      <c r="A438" s="158"/>
      <c r="D438" s="138"/>
    </row>
    <row r="439" spans="1:4" x14ac:dyDescent="0.2">
      <c r="A439" s="158"/>
      <c r="D439" s="138"/>
    </row>
    <row r="440" spans="1:4" x14ac:dyDescent="0.2">
      <c r="A440" s="158"/>
      <c r="D440" s="138"/>
    </row>
    <row r="441" spans="1:4" x14ac:dyDescent="0.2">
      <c r="A441" s="158"/>
      <c r="D441" s="138"/>
    </row>
    <row r="442" spans="1:4" x14ac:dyDescent="0.2">
      <c r="A442" s="158"/>
      <c r="D442" s="138"/>
    </row>
    <row r="443" spans="1:4" x14ac:dyDescent="0.2">
      <c r="A443" s="158"/>
      <c r="D443" s="138"/>
    </row>
    <row r="444" spans="1:4" x14ac:dyDescent="0.2">
      <c r="A444" s="158"/>
      <c r="D444" s="138"/>
    </row>
    <row r="445" spans="1:4" x14ac:dyDescent="0.2">
      <c r="A445" s="158"/>
      <c r="D445" s="138"/>
    </row>
    <row r="446" spans="1:4" x14ac:dyDescent="0.2">
      <c r="A446" s="158"/>
      <c r="D446" s="138"/>
    </row>
    <row r="447" spans="1:4" x14ac:dyDescent="0.2">
      <c r="A447" s="158"/>
      <c r="D447" s="138"/>
    </row>
    <row r="448" spans="1:4" x14ac:dyDescent="0.2">
      <c r="A448" s="158"/>
      <c r="D448" s="138"/>
    </row>
    <row r="449" spans="1:4" x14ac:dyDescent="0.2">
      <c r="A449" s="158"/>
      <c r="D449" s="138"/>
    </row>
    <row r="450" spans="1:4" x14ac:dyDescent="0.2">
      <c r="A450" s="158"/>
      <c r="D450" s="138"/>
    </row>
    <row r="451" spans="1:4" x14ac:dyDescent="0.2">
      <c r="A451" s="158"/>
      <c r="D451" s="138"/>
    </row>
    <row r="452" spans="1:4" x14ac:dyDescent="0.2">
      <c r="A452" s="158"/>
      <c r="D452" s="138"/>
    </row>
    <row r="453" spans="1:4" x14ac:dyDescent="0.2">
      <c r="A453" s="158"/>
      <c r="D453" s="138"/>
    </row>
    <row r="454" spans="1:4" x14ac:dyDescent="0.2">
      <c r="A454" s="158"/>
      <c r="D454" s="138"/>
    </row>
    <row r="455" spans="1:4" x14ac:dyDescent="0.2">
      <c r="A455" s="158"/>
      <c r="D455" s="138"/>
    </row>
    <row r="456" spans="1:4" x14ac:dyDescent="0.2">
      <c r="A456" s="158"/>
      <c r="D456" s="138"/>
    </row>
    <row r="457" spans="1:4" x14ac:dyDescent="0.2">
      <c r="A457" s="158"/>
      <c r="D457" s="138"/>
    </row>
    <row r="458" spans="1:4" x14ac:dyDescent="0.2">
      <c r="A458" s="158"/>
      <c r="D458" s="138"/>
    </row>
    <row r="459" spans="1:4" x14ac:dyDescent="0.2">
      <c r="A459" s="158"/>
      <c r="D459" s="138"/>
    </row>
    <row r="460" spans="1:4" x14ac:dyDescent="0.2">
      <c r="A460" s="158"/>
      <c r="D460" s="138"/>
    </row>
    <row r="461" spans="1:4" x14ac:dyDescent="0.2">
      <c r="A461" s="158"/>
      <c r="D461" s="138"/>
    </row>
    <row r="462" spans="1:4" x14ac:dyDescent="0.2">
      <c r="A462" s="158"/>
      <c r="D462" s="138"/>
    </row>
    <row r="463" spans="1:4" x14ac:dyDescent="0.2">
      <c r="A463" s="158"/>
      <c r="D463" s="138"/>
    </row>
    <row r="464" spans="1:4" x14ac:dyDescent="0.2">
      <c r="A464" s="158"/>
      <c r="D464" s="138"/>
    </row>
    <row r="465" spans="1:4" x14ac:dyDescent="0.2">
      <c r="A465" s="158"/>
      <c r="D465" s="138"/>
    </row>
    <row r="466" spans="1:4" x14ac:dyDescent="0.2">
      <c r="A466" s="158"/>
      <c r="D466" s="138"/>
    </row>
    <row r="467" spans="1:4" x14ac:dyDescent="0.2">
      <c r="A467" s="158"/>
      <c r="D467" s="138"/>
    </row>
    <row r="468" spans="1:4" x14ac:dyDescent="0.2">
      <c r="A468" s="158"/>
      <c r="D468" s="138"/>
    </row>
    <row r="469" spans="1:4" x14ac:dyDescent="0.2">
      <c r="A469" s="158"/>
      <c r="D469" s="138"/>
    </row>
    <row r="470" spans="1:4" x14ac:dyDescent="0.2">
      <c r="A470" s="158"/>
      <c r="D470" s="138"/>
    </row>
    <row r="471" spans="1:4" x14ac:dyDescent="0.2">
      <c r="A471" s="158"/>
      <c r="D471" s="138"/>
    </row>
    <row r="472" spans="1:4" x14ac:dyDescent="0.2">
      <c r="A472" s="158"/>
      <c r="D472" s="138"/>
    </row>
    <row r="473" spans="1:4" x14ac:dyDescent="0.2">
      <c r="A473" s="158"/>
      <c r="D473" s="138"/>
    </row>
    <row r="474" spans="1:4" x14ac:dyDescent="0.2">
      <c r="A474" s="158"/>
      <c r="D474" s="138"/>
    </row>
    <row r="475" spans="1:4" x14ac:dyDescent="0.2">
      <c r="A475" s="158"/>
      <c r="D475" s="138"/>
    </row>
    <row r="476" spans="1:4" x14ac:dyDescent="0.2">
      <c r="A476" s="158"/>
      <c r="D476" s="138"/>
    </row>
    <row r="477" spans="1:4" x14ac:dyDescent="0.2">
      <c r="A477" s="158"/>
      <c r="D477" s="138"/>
    </row>
    <row r="478" spans="1:4" x14ac:dyDescent="0.2">
      <c r="A478" s="158"/>
      <c r="D478" s="138"/>
    </row>
    <row r="479" spans="1:4" x14ac:dyDescent="0.2">
      <c r="A479" s="158"/>
      <c r="D479" s="138"/>
    </row>
    <row r="480" spans="1:4" x14ac:dyDescent="0.2">
      <c r="A480" s="158"/>
      <c r="D480" s="138"/>
    </row>
    <row r="481" spans="1:4" x14ac:dyDescent="0.2">
      <c r="A481" s="158"/>
      <c r="D481" s="138"/>
    </row>
    <row r="482" spans="1:4" x14ac:dyDescent="0.2">
      <c r="A482" s="158"/>
      <c r="D482" s="138"/>
    </row>
    <row r="483" spans="1:4" x14ac:dyDescent="0.2">
      <c r="A483" s="158"/>
      <c r="D483" s="138"/>
    </row>
    <row r="484" spans="1:4" x14ac:dyDescent="0.2">
      <c r="A484" s="158"/>
      <c r="D484" s="138"/>
    </row>
    <row r="485" spans="1:4" x14ac:dyDescent="0.2">
      <c r="A485" s="158"/>
      <c r="D485" s="138"/>
    </row>
    <row r="486" spans="1:4" x14ac:dyDescent="0.2">
      <c r="A486" s="158"/>
      <c r="D486" s="138"/>
    </row>
    <row r="487" spans="1:4" x14ac:dyDescent="0.2">
      <c r="A487" s="158"/>
      <c r="D487" s="138"/>
    </row>
    <row r="488" spans="1:4" x14ac:dyDescent="0.2">
      <c r="A488" s="158"/>
      <c r="D488" s="138"/>
    </row>
    <row r="489" spans="1:4" x14ac:dyDescent="0.2">
      <c r="A489" s="158"/>
      <c r="D489" s="138"/>
    </row>
    <row r="490" spans="1:4" x14ac:dyDescent="0.2">
      <c r="A490" s="158"/>
      <c r="D490" s="138"/>
    </row>
    <row r="491" spans="1:4" x14ac:dyDescent="0.2">
      <c r="A491" s="158"/>
      <c r="D491" s="138"/>
    </row>
    <row r="492" spans="1:4" x14ac:dyDescent="0.2">
      <c r="A492" s="158"/>
      <c r="D492" s="138"/>
    </row>
    <row r="493" spans="1:4" x14ac:dyDescent="0.2">
      <c r="A493" s="158"/>
      <c r="D493" s="138"/>
    </row>
    <row r="494" spans="1:4" x14ac:dyDescent="0.2">
      <c r="A494" s="158"/>
      <c r="D494" s="138"/>
    </row>
    <row r="495" spans="1:4" x14ac:dyDescent="0.2">
      <c r="A495" s="158"/>
      <c r="D495" s="138"/>
    </row>
    <row r="496" spans="1:4" x14ac:dyDescent="0.2">
      <c r="A496" s="158"/>
      <c r="D496" s="138"/>
    </row>
    <row r="497" spans="1:4" x14ac:dyDescent="0.2">
      <c r="A497" s="158"/>
      <c r="D497" s="138"/>
    </row>
    <row r="498" spans="1:4" x14ac:dyDescent="0.2">
      <c r="A498" s="158"/>
      <c r="D498" s="138"/>
    </row>
    <row r="499" spans="1:4" x14ac:dyDescent="0.2">
      <c r="A499" s="158"/>
      <c r="D499" s="138"/>
    </row>
    <row r="500" spans="1:4" x14ac:dyDescent="0.2">
      <c r="A500" s="158"/>
      <c r="D500" s="138"/>
    </row>
    <row r="501" spans="1:4" x14ac:dyDescent="0.2">
      <c r="A501" s="158"/>
      <c r="D501" s="138"/>
    </row>
    <row r="502" spans="1:4" x14ac:dyDescent="0.2">
      <c r="A502" s="158"/>
      <c r="D502" s="138"/>
    </row>
    <row r="503" spans="1:4" x14ac:dyDescent="0.2">
      <c r="A503" s="158"/>
      <c r="D503" s="138"/>
    </row>
    <row r="504" spans="1:4" x14ac:dyDescent="0.2">
      <c r="A504" s="158"/>
      <c r="D504" s="138"/>
    </row>
    <row r="505" spans="1:4" x14ac:dyDescent="0.2">
      <c r="A505" s="158"/>
      <c r="D505" s="138"/>
    </row>
    <row r="506" spans="1:4" x14ac:dyDescent="0.2">
      <c r="A506" s="158"/>
      <c r="D506" s="138"/>
    </row>
    <row r="507" spans="1:4" x14ac:dyDescent="0.2">
      <c r="A507" s="158"/>
      <c r="D507" s="138"/>
    </row>
    <row r="508" spans="1:4" x14ac:dyDescent="0.2">
      <c r="A508" s="158"/>
      <c r="D508" s="138"/>
    </row>
    <row r="509" spans="1:4" x14ac:dyDescent="0.2">
      <c r="A509" s="158"/>
      <c r="D509" s="138"/>
    </row>
    <row r="510" spans="1:4" x14ac:dyDescent="0.2">
      <c r="A510" s="158"/>
      <c r="D510" s="138"/>
    </row>
    <row r="511" spans="1:4" x14ac:dyDescent="0.2">
      <c r="A511" s="158"/>
      <c r="D511" s="138"/>
    </row>
    <row r="512" spans="1:4" x14ac:dyDescent="0.2">
      <c r="A512" s="158"/>
      <c r="D512" s="138"/>
    </row>
    <row r="513" spans="1:4" x14ac:dyDescent="0.2">
      <c r="A513" s="158"/>
      <c r="D513" s="138"/>
    </row>
    <row r="514" spans="1:4" x14ac:dyDescent="0.2">
      <c r="A514" s="158"/>
      <c r="D514" s="138"/>
    </row>
    <row r="515" spans="1:4" x14ac:dyDescent="0.2">
      <c r="A515" s="158"/>
      <c r="D515" s="138"/>
    </row>
    <row r="516" spans="1:4" x14ac:dyDescent="0.2">
      <c r="A516" s="158"/>
      <c r="D516" s="138"/>
    </row>
    <row r="517" spans="1:4" x14ac:dyDescent="0.2">
      <c r="A517" s="158"/>
      <c r="D517" s="138"/>
    </row>
    <row r="518" spans="1:4" x14ac:dyDescent="0.2">
      <c r="A518" s="158"/>
      <c r="D518" s="138"/>
    </row>
    <row r="519" spans="1:4" x14ac:dyDescent="0.2">
      <c r="A519" s="158"/>
      <c r="D519" s="138"/>
    </row>
    <row r="520" spans="1:4" x14ac:dyDescent="0.2">
      <c r="A520" s="158"/>
      <c r="D520" s="138"/>
    </row>
    <row r="521" spans="1:4" x14ac:dyDescent="0.2">
      <c r="A521" s="158"/>
      <c r="D521" s="138"/>
    </row>
    <row r="522" spans="1:4" x14ac:dyDescent="0.2">
      <c r="A522" s="158"/>
      <c r="D522" s="138"/>
    </row>
    <row r="523" spans="1:4" x14ac:dyDescent="0.2">
      <c r="A523" s="158"/>
      <c r="D523" s="138"/>
    </row>
    <row r="524" spans="1:4" x14ac:dyDescent="0.2">
      <c r="A524" s="158"/>
      <c r="D524" s="138"/>
    </row>
    <row r="525" spans="1:4" x14ac:dyDescent="0.2">
      <c r="A525" s="158"/>
      <c r="D525" s="138"/>
    </row>
    <row r="526" spans="1:4" x14ac:dyDescent="0.2">
      <c r="A526" s="158"/>
      <c r="D526" s="138"/>
    </row>
    <row r="527" spans="1:4" x14ac:dyDescent="0.2">
      <c r="A527" s="158"/>
      <c r="D527" s="138"/>
    </row>
    <row r="528" spans="1:4" x14ac:dyDescent="0.2">
      <c r="A528" s="158"/>
      <c r="D528" s="138"/>
    </row>
    <row r="529" spans="1:4" x14ac:dyDescent="0.2">
      <c r="A529" s="158"/>
      <c r="D529" s="138"/>
    </row>
    <row r="530" spans="1:4" x14ac:dyDescent="0.2">
      <c r="A530" s="158"/>
      <c r="D530" s="138"/>
    </row>
    <row r="531" spans="1:4" x14ac:dyDescent="0.2">
      <c r="A531" s="158"/>
      <c r="D531" s="138"/>
    </row>
    <row r="532" spans="1:4" x14ac:dyDescent="0.2">
      <c r="A532" s="158"/>
      <c r="D532" s="138"/>
    </row>
    <row r="533" spans="1:4" x14ac:dyDescent="0.2">
      <c r="A533" s="158"/>
      <c r="D533" s="138"/>
    </row>
    <row r="534" spans="1:4" x14ac:dyDescent="0.2">
      <c r="A534" s="158"/>
      <c r="D534" s="138"/>
    </row>
    <row r="535" spans="1:4" x14ac:dyDescent="0.2">
      <c r="A535" s="158"/>
      <c r="D535" s="138"/>
    </row>
    <row r="536" spans="1:4" x14ac:dyDescent="0.2">
      <c r="A536" s="158"/>
      <c r="D536" s="138"/>
    </row>
    <row r="537" spans="1:4" x14ac:dyDescent="0.2">
      <c r="A537" s="158"/>
      <c r="D537" s="138"/>
    </row>
    <row r="538" spans="1:4" x14ac:dyDescent="0.2">
      <c r="A538" s="158"/>
      <c r="D538" s="138"/>
    </row>
    <row r="539" spans="1:4" x14ac:dyDescent="0.2">
      <c r="A539" s="158"/>
      <c r="D539" s="138"/>
    </row>
    <row r="540" spans="1:4" x14ac:dyDescent="0.2">
      <c r="A540" s="158"/>
      <c r="D540" s="138"/>
    </row>
    <row r="541" spans="1:4" x14ac:dyDescent="0.2">
      <c r="A541" s="158"/>
      <c r="D541" s="138"/>
    </row>
    <row r="542" spans="1:4" x14ac:dyDescent="0.2">
      <c r="A542" s="158"/>
      <c r="D542" s="138"/>
    </row>
    <row r="543" spans="1:4" x14ac:dyDescent="0.2">
      <c r="A543" s="158"/>
      <c r="D543" s="138"/>
    </row>
    <row r="544" spans="1:4" x14ac:dyDescent="0.2">
      <c r="A544" s="158"/>
      <c r="D544" s="138"/>
    </row>
    <row r="545" spans="1:4" x14ac:dyDescent="0.2">
      <c r="A545" s="158"/>
      <c r="D545" s="138"/>
    </row>
    <row r="546" spans="1:4" x14ac:dyDescent="0.2">
      <c r="A546" s="158"/>
      <c r="D546" s="138"/>
    </row>
    <row r="547" spans="1:4" x14ac:dyDescent="0.2">
      <c r="A547" s="158"/>
      <c r="D547" s="138"/>
    </row>
    <row r="548" spans="1:4" x14ac:dyDescent="0.2">
      <c r="A548" s="158"/>
      <c r="D548" s="138"/>
    </row>
    <row r="549" spans="1:4" x14ac:dyDescent="0.2">
      <c r="A549" s="158"/>
      <c r="D549" s="138"/>
    </row>
    <row r="550" spans="1:4" x14ac:dyDescent="0.2">
      <c r="A550" s="158"/>
      <c r="D550" s="138"/>
    </row>
    <row r="551" spans="1:4" x14ac:dyDescent="0.2">
      <c r="A551" s="158"/>
      <c r="D551" s="138"/>
    </row>
    <row r="552" spans="1:4" x14ac:dyDescent="0.2">
      <c r="A552" s="158"/>
      <c r="D552" s="138"/>
    </row>
    <row r="553" spans="1:4" x14ac:dyDescent="0.2">
      <c r="A553" s="158"/>
      <c r="D553" s="138"/>
    </row>
    <row r="554" spans="1:4" x14ac:dyDescent="0.2">
      <c r="A554" s="158"/>
      <c r="D554" s="138"/>
    </row>
    <row r="555" spans="1:4" x14ac:dyDescent="0.2">
      <c r="A555" s="158"/>
      <c r="D555" s="138"/>
    </row>
    <row r="556" spans="1:4" x14ac:dyDescent="0.2">
      <c r="A556" s="158"/>
      <c r="D556" s="138"/>
    </row>
    <row r="557" spans="1:4" x14ac:dyDescent="0.2">
      <c r="A557" s="158"/>
      <c r="D557" s="138"/>
    </row>
    <row r="558" spans="1:4" x14ac:dyDescent="0.2">
      <c r="A558" s="158"/>
      <c r="D558" s="138"/>
    </row>
    <row r="559" spans="1:4" x14ac:dyDescent="0.2">
      <c r="A559" s="158"/>
      <c r="D559" s="138"/>
    </row>
    <row r="560" spans="1:4" x14ac:dyDescent="0.2">
      <c r="A560" s="158"/>
      <c r="D560" s="138"/>
    </row>
    <row r="561" spans="1:4" x14ac:dyDescent="0.2">
      <c r="A561" s="158"/>
      <c r="D561" s="138"/>
    </row>
    <row r="562" spans="1:4" x14ac:dyDescent="0.2">
      <c r="A562" s="158"/>
      <c r="D562" s="138"/>
    </row>
    <row r="563" spans="1:4" x14ac:dyDescent="0.2">
      <c r="A563" s="158"/>
      <c r="D563" s="138"/>
    </row>
    <row r="564" spans="1:4" x14ac:dyDescent="0.2">
      <c r="A564" s="158"/>
      <c r="D564" s="138"/>
    </row>
    <row r="565" spans="1:4" x14ac:dyDescent="0.2">
      <c r="A565" s="158"/>
      <c r="D565" s="138"/>
    </row>
    <row r="566" spans="1:4" x14ac:dyDescent="0.2">
      <c r="A566" s="158"/>
      <c r="D566" s="138"/>
    </row>
    <row r="567" spans="1:4" x14ac:dyDescent="0.2">
      <c r="A567" s="158"/>
      <c r="D567" s="138"/>
    </row>
    <row r="568" spans="1:4" x14ac:dyDescent="0.2">
      <c r="A568" s="158"/>
      <c r="D568" s="138"/>
    </row>
    <row r="569" spans="1:4" x14ac:dyDescent="0.2">
      <c r="A569" s="158"/>
      <c r="D569" s="138"/>
    </row>
    <row r="570" spans="1:4" x14ac:dyDescent="0.2">
      <c r="A570" s="158"/>
      <c r="D570" s="138"/>
    </row>
    <row r="571" spans="1:4" x14ac:dyDescent="0.2">
      <c r="A571" s="158"/>
      <c r="D571" s="138"/>
    </row>
    <row r="572" spans="1:4" x14ac:dyDescent="0.2">
      <c r="A572" s="158"/>
      <c r="D572" s="138"/>
    </row>
    <row r="573" spans="1:4" x14ac:dyDescent="0.2">
      <c r="A573" s="158"/>
      <c r="D573" s="138"/>
    </row>
    <row r="574" spans="1:4" x14ac:dyDescent="0.2">
      <c r="A574" s="158"/>
      <c r="D574" s="138"/>
    </row>
    <row r="575" spans="1:4" x14ac:dyDescent="0.2">
      <c r="A575" s="158"/>
      <c r="D575" s="138"/>
    </row>
    <row r="576" spans="1:4" x14ac:dyDescent="0.2">
      <c r="A576" s="158"/>
      <c r="D576" s="138"/>
    </row>
    <row r="577" spans="1:4" x14ac:dyDescent="0.2">
      <c r="A577" s="158"/>
      <c r="D577" s="138"/>
    </row>
    <row r="578" spans="1:4" x14ac:dyDescent="0.2">
      <c r="A578" s="158"/>
      <c r="D578" s="138"/>
    </row>
    <row r="579" spans="1:4" x14ac:dyDescent="0.2">
      <c r="A579" s="158"/>
      <c r="D579" s="138"/>
    </row>
    <row r="580" spans="1:4" x14ac:dyDescent="0.2">
      <c r="A580" s="158"/>
      <c r="D580" s="138"/>
    </row>
    <row r="581" spans="1:4" x14ac:dyDescent="0.2">
      <c r="A581" s="158"/>
      <c r="D581" s="138"/>
    </row>
    <row r="582" spans="1:4" x14ac:dyDescent="0.2">
      <c r="A582" s="158"/>
      <c r="D582" s="138"/>
    </row>
    <row r="583" spans="1:4" x14ac:dyDescent="0.2">
      <c r="A583" s="158"/>
      <c r="D583" s="138"/>
    </row>
    <row r="584" spans="1:4" x14ac:dyDescent="0.2">
      <c r="A584" s="158"/>
      <c r="D584" s="138"/>
    </row>
    <row r="585" spans="1:4" x14ac:dyDescent="0.2">
      <c r="A585" s="158"/>
      <c r="D585" s="138"/>
    </row>
    <row r="586" spans="1:4" x14ac:dyDescent="0.2">
      <c r="A586" s="158"/>
      <c r="D586" s="138"/>
    </row>
    <row r="587" spans="1:4" x14ac:dyDescent="0.2">
      <c r="A587" s="158"/>
      <c r="D587" s="138"/>
    </row>
    <row r="588" spans="1:4" x14ac:dyDescent="0.2">
      <c r="A588" s="158"/>
      <c r="D588" s="138"/>
    </row>
    <row r="589" spans="1:4" x14ac:dyDescent="0.2">
      <c r="A589" s="158"/>
      <c r="D589" s="138"/>
    </row>
    <row r="590" spans="1:4" x14ac:dyDescent="0.2">
      <c r="A590" s="158"/>
      <c r="D590" s="138"/>
    </row>
    <row r="591" spans="1:4" x14ac:dyDescent="0.2">
      <c r="A591" s="158"/>
      <c r="D591" s="138"/>
    </row>
    <row r="592" spans="1:4" x14ac:dyDescent="0.2">
      <c r="A592" s="158"/>
      <c r="D592" s="138"/>
    </row>
    <row r="593" spans="1:4" x14ac:dyDescent="0.2">
      <c r="A593" s="158"/>
      <c r="D593" s="138"/>
    </row>
    <row r="594" spans="1:4" x14ac:dyDescent="0.2">
      <c r="A594" s="158"/>
      <c r="D594" s="138"/>
    </row>
    <row r="595" spans="1:4" x14ac:dyDescent="0.2">
      <c r="A595" s="158"/>
      <c r="D595" s="138"/>
    </row>
    <row r="596" spans="1:4" x14ac:dyDescent="0.2">
      <c r="A596" s="158"/>
      <c r="D596" s="138"/>
    </row>
    <row r="597" spans="1:4" x14ac:dyDescent="0.2">
      <c r="A597" s="158"/>
      <c r="D597" s="138"/>
    </row>
    <row r="598" spans="1:4" x14ac:dyDescent="0.2">
      <c r="A598" s="158"/>
      <c r="D598" s="138"/>
    </row>
    <row r="599" spans="1:4" x14ac:dyDescent="0.2">
      <c r="A599" s="158"/>
      <c r="D599" s="138"/>
    </row>
    <row r="600" spans="1:4" x14ac:dyDescent="0.2">
      <c r="A600" s="158"/>
      <c r="D600" s="138"/>
    </row>
    <row r="601" spans="1:4" x14ac:dyDescent="0.2">
      <c r="A601" s="158"/>
      <c r="D601" s="138"/>
    </row>
    <row r="602" spans="1:4" x14ac:dyDescent="0.2">
      <c r="A602" s="158"/>
      <c r="D602" s="138"/>
    </row>
    <row r="603" spans="1:4" x14ac:dyDescent="0.2">
      <c r="A603" s="158"/>
      <c r="D603" s="138"/>
    </row>
    <row r="604" spans="1:4" x14ac:dyDescent="0.2">
      <c r="A604" s="158"/>
      <c r="D604" s="138"/>
    </row>
    <row r="605" spans="1:4" x14ac:dyDescent="0.2">
      <c r="A605" s="158"/>
      <c r="D605" s="138"/>
    </row>
    <row r="606" spans="1:4" x14ac:dyDescent="0.2">
      <c r="A606" s="158"/>
      <c r="D606" s="138"/>
    </row>
    <row r="607" spans="1:4" x14ac:dyDescent="0.2">
      <c r="A607" s="158"/>
      <c r="D607" s="138"/>
    </row>
    <row r="608" spans="1:4" x14ac:dyDescent="0.2">
      <c r="A608" s="158"/>
      <c r="D608" s="138"/>
    </row>
    <row r="609" spans="1:4" x14ac:dyDescent="0.2">
      <c r="A609" s="158"/>
      <c r="D609" s="138"/>
    </row>
    <row r="610" spans="1:4" x14ac:dyDescent="0.2">
      <c r="A610" s="158"/>
      <c r="D610" s="138"/>
    </row>
    <row r="611" spans="1:4" x14ac:dyDescent="0.2">
      <c r="A611" s="158"/>
      <c r="D611" s="138"/>
    </row>
    <row r="612" spans="1:4" x14ac:dyDescent="0.2">
      <c r="A612" s="158"/>
      <c r="D612" s="138"/>
    </row>
    <row r="613" spans="1:4" x14ac:dyDescent="0.2">
      <c r="A613" s="158"/>
      <c r="D613" s="138"/>
    </row>
    <row r="614" spans="1:4" x14ac:dyDescent="0.2">
      <c r="A614" s="158"/>
      <c r="D614" s="138"/>
    </row>
    <row r="615" spans="1:4" x14ac:dyDescent="0.2">
      <c r="A615" s="158"/>
      <c r="D615" s="138"/>
    </row>
    <row r="616" spans="1:4" x14ac:dyDescent="0.2">
      <c r="A616" s="158"/>
      <c r="D616" s="138"/>
    </row>
    <row r="617" spans="1:4" x14ac:dyDescent="0.2">
      <c r="A617" s="158"/>
      <c r="D617" s="138"/>
    </row>
    <row r="618" spans="1:4" x14ac:dyDescent="0.2">
      <c r="A618" s="158"/>
      <c r="D618" s="138"/>
    </row>
    <row r="619" spans="1:4" x14ac:dyDescent="0.2">
      <c r="A619" s="158"/>
      <c r="D619" s="138"/>
    </row>
    <row r="620" spans="1:4" x14ac:dyDescent="0.2">
      <c r="A620" s="158"/>
      <c r="D620" s="138"/>
    </row>
    <row r="621" spans="1:4" x14ac:dyDescent="0.2">
      <c r="A621" s="158"/>
      <c r="D621" s="138"/>
    </row>
    <row r="622" spans="1:4" x14ac:dyDescent="0.2">
      <c r="A622" s="158"/>
      <c r="D622" s="138"/>
    </row>
    <row r="623" spans="1:4" x14ac:dyDescent="0.2">
      <c r="A623" s="158"/>
      <c r="D623" s="138"/>
    </row>
    <row r="624" spans="1:4" x14ac:dyDescent="0.2">
      <c r="A624" s="158"/>
      <c r="D624" s="138"/>
    </row>
    <row r="625" spans="1:4" x14ac:dyDescent="0.2">
      <c r="A625" s="158"/>
      <c r="D625" s="138"/>
    </row>
    <row r="626" spans="1:4" x14ac:dyDescent="0.2">
      <c r="A626" s="158"/>
      <c r="D626" s="138"/>
    </row>
    <row r="627" spans="1:4" x14ac:dyDescent="0.2">
      <c r="A627" s="158"/>
      <c r="D627" s="138"/>
    </row>
    <row r="628" spans="1:4" x14ac:dyDescent="0.2">
      <c r="A628" s="158"/>
      <c r="D628" s="138"/>
    </row>
    <row r="629" spans="1:4" x14ac:dyDescent="0.2">
      <c r="A629" s="158"/>
      <c r="D629" s="138"/>
    </row>
    <row r="630" spans="1:4" x14ac:dyDescent="0.2">
      <c r="A630" s="158"/>
      <c r="D630" s="138"/>
    </row>
    <row r="631" spans="1:4" x14ac:dyDescent="0.2">
      <c r="A631" s="158"/>
      <c r="D631" s="138"/>
    </row>
    <row r="632" spans="1:4" x14ac:dyDescent="0.2">
      <c r="A632" s="158"/>
      <c r="D632" s="138"/>
    </row>
    <row r="633" spans="1:4" x14ac:dyDescent="0.2">
      <c r="A633" s="158"/>
      <c r="D633" s="138"/>
    </row>
    <row r="634" spans="1:4" x14ac:dyDescent="0.2">
      <c r="A634" s="158"/>
      <c r="D634" s="138"/>
    </row>
    <row r="635" spans="1:4" x14ac:dyDescent="0.2">
      <c r="A635" s="158"/>
      <c r="D635" s="138"/>
    </row>
    <row r="636" spans="1:4" x14ac:dyDescent="0.2">
      <c r="A636" s="158"/>
      <c r="D636" s="138"/>
    </row>
    <row r="637" spans="1:4" x14ac:dyDescent="0.2">
      <c r="A637" s="158"/>
      <c r="D637" s="138"/>
    </row>
    <row r="638" spans="1:4" x14ac:dyDescent="0.2">
      <c r="A638" s="158"/>
      <c r="D638" s="138"/>
    </row>
    <row r="639" spans="1:4" x14ac:dyDescent="0.2">
      <c r="A639" s="158"/>
      <c r="D639" s="138"/>
    </row>
    <row r="640" spans="1:4" x14ac:dyDescent="0.2">
      <c r="A640" s="158"/>
      <c r="D640" s="138"/>
    </row>
    <row r="641" spans="1:4" x14ac:dyDescent="0.2">
      <c r="A641" s="158"/>
      <c r="D641" s="138"/>
    </row>
    <row r="642" spans="1:4" x14ac:dyDescent="0.2">
      <c r="A642" s="158"/>
      <c r="D642" s="138"/>
    </row>
    <row r="643" spans="1:4" x14ac:dyDescent="0.2">
      <c r="A643" s="158"/>
      <c r="D643" s="138"/>
    </row>
    <row r="644" spans="1:4" x14ac:dyDescent="0.2">
      <c r="A644" s="158"/>
      <c r="D644" s="138"/>
    </row>
    <row r="645" spans="1:4" x14ac:dyDescent="0.2">
      <c r="A645" s="158"/>
      <c r="D645" s="138"/>
    </row>
    <row r="646" spans="1:4" x14ac:dyDescent="0.2">
      <c r="A646" s="158"/>
      <c r="D646" s="138"/>
    </row>
    <row r="647" spans="1:4" x14ac:dyDescent="0.2">
      <c r="A647" s="158"/>
      <c r="D647" s="138"/>
    </row>
    <row r="648" spans="1:4" x14ac:dyDescent="0.2">
      <c r="A648" s="158"/>
      <c r="D648" s="138"/>
    </row>
    <row r="649" spans="1:4" x14ac:dyDescent="0.2">
      <c r="A649" s="158"/>
      <c r="D649" s="138"/>
    </row>
    <row r="650" spans="1:4" x14ac:dyDescent="0.2">
      <c r="A650" s="158"/>
      <c r="D650" s="138"/>
    </row>
    <row r="651" spans="1:4" x14ac:dyDescent="0.2">
      <c r="A651" s="158"/>
      <c r="D651" s="138"/>
    </row>
    <row r="652" spans="1:4" x14ac:dyDescent="0.2">
      <c r="A652" s="158"/>
      <c r="D652" s="138"/>
    </row>
    <row r="653" spans="1:4" x14ac:dyDescent="0.2">
      <c r="A653" s="158"/>
      <c r="D653" s="138"/>
    </row>
    <row r="654" spans="1:4" x14ac:dyDescent="0.2">
      <c r="A654" s="158"/>
      <c r="D654" s="138"/>
    </row>
    <row r="655" spans="1:4" x14ac:dyDescent="0.2">
      <c r="A655" s="158"/>
      <c r="D655" s="138"/>
    </row>
    <row r="656" spans="1:4" x14ac:dyDescent="0.2">
      <c r="A656" s="158"/>
      <c r="D656" s="138"/>
    </row>
    <row r="657" spans="1:4" x14ac:dyDescent="0.2">
      <c r="A657" s="158"/>
      <c r="D657" s="138"/>
    </row>
    <row r="658" spans="1:4" x14ac:dyDescent="0.2">
      <c r="A658" s="158"/>
      <c r="D658" s="138"/>
    </row>
    <row r="659" spans="1:4" x14ac:dyDescent="0.2">
      <c r="A659" s="158"/>
      <c r="D659" s="138"/>
    </row>
    <row r="660" spans="1:4" x14ac:dyDescent="0.2">
      <c r="A660" s="158"/>
      <c r="D660" s="138"/>
    </row>
    <row r="661" spans="1:4" x14ac:dyDescent="0.2">
      <c r="A661" s="158"/>
      <c r="D661" s="138"/>
    </row>
    <row r="662" spans="1:4" x14ac:dyDescent="0.2">
      <c r="A662" s="158"/>
      <c r="D662" s="138"/>
    </row>
    <row r="663" spans="1:4" x14ac:dyDescent="0.2">
      <c r="A663" s="158"/>
      <c r="D663" s="138"/>
    </row>
    <row r="664" spans="1:4" x14ac:dyDescent="0.2">
      <c r="A664" s="158"/>
      <c r="D664" s="138"/>
    </row>
    <row r="665" spans="1:4" x14ac:dyDescent="0.2">
      <c r="A665" s="158"/>
      <c r="D665" s="138"/>
    </row>
    <row r="666" spans="1:4" x14ac:dyDescent="0.2">
      <c r="A666" s="158"/>
      <c r="D666" s="138"/>
    </row>
    <row r="667" spans="1:4" x14ac:dyDescent="0.2">
      <c r="A667" s="158"/>
      <c r="D667" s="138"/>
    </row>
    <row r="668" spans="1:4" x14ac:dyDescent="0.2">
      <c r="A668" s="158"/>
      <c r="D668" s="138"/>
    </row>
    <row r="669" spans="1:4" x14ac:dyDescent="0.2">
      <c r="A669" s="158"/>
      <c r="D669" s="138"/>
    </row>
    <row r="670" spans="1:4" x14ac:dyDescent="0.2">
      <c r="A670" s="158"/>
      <c r="D670" s="138"/>
    </row>
    <row r="671" spans="1:4" x14ac:dyDescent="0.2">
      <c r="A671" s="158"/>
      <c r="D671" s="138"/>
    </row>
    <row r="672" spans="1:4" x14ac:dyDescent="0.2">
      <c r="A672" s="158"/>
      <c r="D672" s="138"/>
    </row>
    <row r="673" spans="1:4" x14ac:dyDescent="0.2">
      <c r="A673" s="158"/>
      <c r="D673" s="138"/>
    </row>
    <row r="674" spans="1:4" x14ac:dyDescent="0.2">
      <c r="A674" s="158"/>
      <c r="D674" s="138"/>
    </row>
    <row r="675" spans="1:4" x14ac:dyDescent="0.2">
      <c r="A675" s="158"/>
      <c r="D675" s="138"/>
    </row>
    <row r="676" spans="1:4" x14ac:dyDescent="0.2">
      <c r="A676" s="158"/>
      <c r="D676" s="138"/>
    </row>
    <row r="677" spans="1:4" x14ac:dyDescent="0.2">
      <c r="A677" s="158"/>
      <c r="D677" s="138"/>
    </row>
    <row r="678" spans="1:4" x14ac:dyDescent="0.2">
      <c r="A678" s="158"/>
      <c r="D678" s="138"/>
    </row>
    <row r="679" spans="1:4" x14ac:dyDescent="0.2">
      <c r="A679" s="158"/>
      <c r="D679" s="138"/>
    </row>
    <row r="680" spans="1:4" x14ac:dyDescent="0.2">
      <c r="A680" s="158"/>
      <c r="D680" s="138"/>
    </row>
    <row r="681" spans="1:4" x14ac:dyDescent="0.2">
      <c r="A681" s="158"/>
      <c r="D681" s="138"/>
    </row>
    <row r="682" spans="1:4" x14ac:dyDescent="0.2">
      <c r="A682" s="158"/>
      <c r="D682" s="138"/>
    </row>
    <row r="683" spans="1:4" x14ac:dyDescent="0.2">
      <c r="A683" s="158"/>
      <c r="D683" s="138"/>
    </row>
    <row r="684" spans="1:4" x14ac:dyDescent="0.2">
      <c r="A684" s="158"/>
      <c r="D684" s="138"/>
    </row>
    <row r="685" spans="1:4" x14ac:dyDescent="0.2">
      <c r="A685" s="158"/>
      <c r="D685" s="138"/>
    </row>
    <row r="686" spans="1:4" x14ac:dyDescent="0.2">
      <c r="A686" s="158"/>
      <c r="D686" s="138"/>
    </row>
    <row r="687" spans="1:4" x14ac:dyDescent="0.2">
      <c r="A687" s="158"/>
      <c r="D687" s="138"/>
    </row>
    <row r="688" spans="1:4" x14ac:dyDescent="0.2">
      <c r="A688" s="158"/>
      <c r="D688" s="138"/>
    </row>
    <row r="689" spans="1:4" x14ac:dyDescent="0.2">
      <c r="A689" s="158"/>
      <c r="D689" s="138"/>
    </row>
    <row r="690" spans="1:4" x14ac:dyDescent="0.2">
      <c r="A690" s="158"/>
      <c r="D690" s="138"/>
    </row>
    <row r="691" spans="1:4" x14ac:dyDescent="0.2">
      <c r="A691" s="158"/>
      <c r="D691" s="138"/>
    </row>
    <row r="692" spans="1:4" x14ac:dyDescent="0.2">
      <c r="A692" s="158"/>
      <c r="D692" s="138"/>
    </row>
    <row r="693" spans="1:4" x14ac:dyDescent="0.2">
      <c r="A693" s="158"/>
      <c r="D693" s="138"/>
    </row>
    <row r="694" spans="1:4" x14ac:dyDescent="0.2">
      <c r="A694" s="158"/>
      <c r="D694" s="138"/>
    </row>
    <row r="695" spans="1:4" x14ac:dyDescent="0.2">
      <c r="A695" s="158"/>
      <c r="D695" s="138"/>
    </row>
    <row r="696" spans="1:4" x14ac:dyDescent="0.2">
      <c r="A696" s="158"/>
      <c r="D696" s="138"/>
    </row>
    <row r="697" spans="1:4" x14ac:dyDescent="0.2">
      <c r="A697" s="158"/>
      <c r="D697" s="138"/>
    </row>
    <row r="698" spans="1:4" x14ac:dyDescent="0.2">
      <c r="A698" s="158"/>
      <c r="D698" s="138"/>
    </row>
    <row r="699" spans="1:4" x14ac:dyDescent="0.2">
      <c r="A699" s="158"/>
      <c r="D699" s="138"/>
    </row>
    <row r="700" spans="1:4" x14ac:dyDescent="0.2">
      <c r="A700" s="158"/>
      <c r="D700" s="138"/>
    </row>
    <row r="701" spans="1:4" x14ac:dyDescent="0.2">
      <c r="A701" s="158"/>
      <c r="D701" s="138"/>
    </row>
    <row r="702" spans="1:4" x14ac:dyDescent="0.2">
      <c r="A702" s="158"/>
      <c r="D702" s="138"/>
    </row>
    <row r="703" spans="1:4" x14ac:dyDescent="0.2">
      <c r="A703" s="158"/>
      <c r="D703" s="138"/>
    </row>
    <row r="704" spans="1:4" x14ac:dyDescent="0.2">
      <c r="A704" s="158"/>
      <c r="D704" s="138"/>
    </row>
    <row r="705" spans="1:4" x14ac:dyDescent="0.2">
      <c r="A705" s="158"/>
      <c r="D705" s="138"/>
    </row>
    <row r="706" spans="1:4" x14ac:dyDescent="0.2">
      <c r="A706" s="158"/>
      <c r="D706" s="138"/>
    </row>
    <row r="707" spans="1:4" x14ac:dyDescent="0.2">
      <c r="A707" s="158"/>
      <c r="D707" s="138"/>
    </row>
    <row r="708" spans="1:4" x14ac:dyDescent="0.2">
      <c r="A708" s="158"/>
      <c r="D708" s="138"/>
    </row>
    <row r="709" spans="1:4" x14ac:dyDescent="0.2">
      <c r="A709" s="158"/>
      <c r="D709" s="138"/>
    </row>
    <row r="710" spans="1:4" x14ac:dyDescent="0.2">
      <c r="A710" s="158"/>
      <c r="D710" s="138"/>
    </row>
    <row r="711" spans="1:4" x14ac:dyDescent="0.2">
      <c r="A711" s="158"/>
      <c r="D711" s="138"/>
    </row>
    <row r="712" spans="1:4" x14ac:dyDescent="0.2">
      <c r="A712" s="158"/>
      <c r="D712" s="138"/>
    </row>
    <row r="713" spans="1:4" x14ac:dyDescent="0.2">
      <c r="A713" s="158"/>
      <c r="D713" s="138"/>
    </row>
    <row r="714" spans="1:4" x14ac:dyDescent="0.2">
      <c r="A714" s="158"/>
      <c r="D714" s="138"/>
    </row>
    <row r="715" spans="1:4" x14ac:dyDescent="0.2">
      <c r="A715" s="158"/>
      <c r="D715" s="138"/>
    </row>
    <row r="716" spans="1:4" x14ac:dyDescent="0.2">
      <c r="A716" s="158"/>
      <c r="D716" s="138"/>
    </row>
    <row r="717" spans="1:4" x14ac:dyDescent="0.2">
      <c r="A717" s="158"/>
      <c r="D717" s="138"/>
    </row>
    <row r="718" spans="1:4" x14ac:dyDescent="0.2">
      <c r="A718" s="158"/>
      <c r="D718" s="138"/>
    </row>
    <row r="719" spans="1:4" x14ac:dyDescent="0.2">
      <c r="A719" s="158"/>
      <c r="D719" s="138"/>
    </row>
    <row r="720" spans="1:4" x14ac:dyDescent="0.2">
      <c r="A720" s="158"/>
      <c r="D720" s="138"/>
    </row>
    <row r="721" spans="1:4" x14ac:dyDescent="0.2">
      <c r="A721" s="158"/>
      <c r="D721" s="138"/>
    </row>
    <row r="722" spans="1:4" x14ac:dyDescent="0.2">
      <c r="A722" s="158"/>
      <c r="D722" s="138"/>
    </row>
    <row r="723" spans="1:4" x14ac:dyDescent="0.2">
      <c r="A723" s="158"/>
      <c r="D723" s="138"/>
    </row>
    <row r="724" spans="1:4" x14ac:dyDescent="0.2">
      <c r="A724" s="158"/>
      <c r="D724" s="138"/>
    </row>
    <row r="725" spans="1:4" x14ac:dyDescent="0.2">
      <c r="A725" s="158"/>
      <c r="D725" s="138"/>
    </row>
    <row r="726" spans="1:4" x14ac:dyDescent="0.2">
      <c r="A726" s="158"/>
      <c r="D726" s="138"/>
    </row>
    <row r="727" spans="1:4" x14ac:dyDescent="0.2">
      <c r="A727" s="158"/>
      <c r="D727" s="138"/>
    </row>
    <row r="728" spans="1:4" x14ac:dyDescent="0.2">
      <c r="A728" s="158"/>
      <c r="D728" s="138"/>
    </row>
    <row r="729" spans="1:4" x14ac:dyDescent="0.2">
      <c r="A729" s="158"/>
      <c r="D729" s="138"/>
    </row>
    <row r="730" spans="1:4" x14ac:dyDescent="0.2">
      <c r="A730" s="158"/>
      <c r="D730" s="138"/>
    </row>
    <row r="731" spans="1:4" x14ac:dyDescent="0.2">
      <c r="A731" s="158"/>
      <c r="D731" s="138"/>
    </row>
    <row r="732" spans="1:4" x14ac:dyDescent="0.2">
      <c r="A732" s="158"/>
      <c r="D732" s="138"/>
    </row>
    <row r="733" spans="1:4" x14ac:dyDescent="0.2">
      <c r="A733" s="158"/>
      <c r="D733" s="138"/>
    </row>
    <row r="734" spans="1:4" x14ac:dyDescent="0.2">
      <c r="A734" s="158"/>
      <c r="D734" s="138"/>
    </row>
    <row r="735" spans="1:4" x14ac:dyDescent="0.2">
      <c r="A735" s="158"/>
      <c r="D735" s="138"/>
    </row>
    <row r="736" spans="1:4" x14ac:dyDescent="0.2">
      <c r="A736" s="158"/>
      <c r="D736" s="138"/>
    </row>
    <row r="737" spans="1:4" x14ac:dyDescent="0.2">
      <c r="A737" s="158"/>
      <c r="D737" s="138"/>
    </row>
    <row r="738" spans="1:4" x14ac:dyDescent="0.2">
      <c r="A738" s="158"/>
      <c r="D738" s="138"/>
    </row>
    <row r="739" spans="1:4" x14ac:dyDescent="0.2">
      <c r="A739" s="158"/>
      <c r="D739" s="138"/>
    </row>
    <row r="740" spans="1:4" x14ac:dyDescent="0.2">
      <c r="A740" s="158"/>
      <c r="D740" s="138"/>
    </row>
    <row r="741" spans="1:4" x14ac:dyDescent="0.2">
      <c r="A741" s="158"/>
      <c r="D741" s="138"/>
    </row>
    <row r="742" spans="1:4" x14ac:dyDescent="0.2">
      <c r="A742" s="158"/>
      <c r="D742" s="138"/>
    </row>
    <row r="743" spans="1:4" x14ac:dyDescent="0.2">
      <c r="A743" s="158"/>
      <c r="D743" s="138"/>
    </row>
    <row r="744" spans="1:4" x14ac:dyDescent="0.2">
      <c r="A744" s="158"/>
      <c r="D744" s="138"/>
    </row>
    <row r="745" spans="1:4" x14ac:dyDescent="0.2">
      <c r="A745" s="158"/>
      <c r="D745" s="138"/>
    </row>
    <row r="746" spans="1:4" x14ac:dyDescent="0.2">
      <c r="A746" s="158"/>
      <c r="D746" s="138"/>
    </row>
    <row r="747" spans="1:4" x14ac:dyDescent="0.2">
      <c r="A747" s="158"/>
      <c r="D747" s="138"/>
    </row>
    <row r="748" spans="1:4" x14ac:dyDescent="0.2">
      <c r="A748" s="158"/>
      <c r="D748" s="138"/>
    </row>
    <row r="749" spans="1:4" x14ac:dyDescent="0.2">
      <c r="A749" s="158"/>
      <c r="D749" s="138"/>
    </row>
    <row r="750" spans="1:4" x14ac:dyDescent="0.2">
      <c r="A750" s="158"/>
      <c r="D750" s="138"/>
    </row>
    <row r="751" spans="1:4" x14ac:dyDescent="0.2">
      <c r="A751" s="158"/>
      <c r="D751" s="138"/>
    </row>
    <row r="752" spans="1:4" x14ac:dyDescent="0.2">
      <c r="A752" s="158"/>
      <c r="D752" s="138"/>
    </row>
    <row r="753" spans="1:4" x14ac:dyDescent="0.2">
      <c r="A753" s="158"/>
      <c r="D753" s="138"/>
    </row>
    <row r="754" spans="1:4" x14ac:dyDescent="0.2">
      <c r="A754" s="158"/>
      <c r="D754" s="138"/>
    </row>
    <row r="755" spans="1:4" x14ac:dyDescent="0.2">
      <c r="A755" s="158"/>
      <c r="D755" s="138"/>
    </row>
    <row r="756" spans="1:4" x14ac:dyDescent="0.2">
      <c r="A756" s="158"/>
      <c r="D756" s="138"/>
    </row>
    <row r="757" spans="1:4" x14ac:dyDescent="0.2">
      <c r="A757" s="158"/>
      <c r="D757" s="138"/>
    </row>
    <row r="758" spans="1:4" x14ac:dyDescent="0.2">
      <c r="A758" s="158"/>
      <c r="D758" s="138"/>
    </row>
    <row r="759" spans="1:4" x14ac:dyDescent="0.2">
      <c r="A759" s="158"/>
      <c r="D759" s="138"/>
    </row>
    <row r="760" spans="1:4" x14ac:dyDescent="0.2">
      <c r="A760" s="158"/>
      <c r="D760" s="138"/>
    </row>
    <row r="761" spans="1:4" x14ac:dyDescent="0.2">
      <c r="A761" s="158"/>
      <c r="D761" s="138"/>
    </row>
    <row r="762" spans="1:4" x14ac:dyDescent="0.2">
      <c r="A762" s="158"/>
      <c r="D762" s="138"/>
    </row>
    <row r="763" spans="1:4" x14ac:dyDescent="0.2">
      <c r="A763" s="158"/>
      <c r="D763" s="138"/>
    </row>
    <row r="764" spans="1:4" x14ac:dyDescent="0.2">
      <c r="A764" s="158"/>
      <c r="D764" s="138"/>
    </row>
    <row r="765" spans="1:4" x14ac:dyDescent="0.2">
      <c r="A765" s="158"/>
      <c r="D765" s="138"/>
    </row>
    <row r="766" spans="1:4" x14ac:dyDescent="0.2">
      <c r="A766" s="158"/>
      <c r="D766" s="138"/>
    </row>
    <row r="767" spans="1:4" x14ac:dyDescent="0.2">
      <c r="A767" s="158"/>
      <c r="D767" s="138"/>
    </row>
    <row r="768" spans="1:4" x14ac:dyDescent="0.2">
      <c r="A768" s="158"/>
      <c r="D768" s="138"/>
    </row>
    <row r="769" spans="1:4" x14ac:dyDescent="0.2">
      <c r="A769" s="158"/>
      <c r="D769" s="138"/>
    </row>
    <row r="770" spans="1:4" x14ac:dyDescent="0.2">
      <c r="A770" s="158"/>
      <c r="D770" s="138"/>
    </row>
    <row r="771" spans="1:4" x14ac:dyDescent="0.2">
      <c r="A771" s="158"/>
      <c r="D771" s="138"/>
    </row>
    <row r="772" spans="1:4" x14ac:dyDescent="0.2">
      <c r="A772" s="158"/>
      <c r="D772" s="138"/>
    </row>
    <row r="773" spans="1:4" x14ac:dyDescent="0.2">
      <c r="A773" s="158"/>
      <c r="D773" s="138"/>
    </row>
    <row r="774" spans="1:4" x14ac:dyDescent="0.2">
      <c r="A774" s="158"/>
      <c r="D774" s="138"/>
    </row>
    <row r="775" spans="1:4" x14ac:dyDescent="0.2">
      <c r="A775" s="158"/>
      <c r="D775" s="138"/>
    </row>
    <row r="776" spans="1:4" x14ac:dyDescent="0.2">
      <c r="A776" s="158"/>
      <c r="D776" s="138"/>
    </row>
    <row r="777" spans="1:4" x14ac:dyDescent="0.2">
      <c r="A777" s="158"/>
      <c r="D777" s="138"/>
    </row>
    <row r="778" spans="1:4" x14ac:dyDescent="0.2">
      <c r="A778" s="158"/>
      <c r="D778" s="138"/>
    </row>
    <row r="779" spans="1:4" x14ac:dyDescent="0.2">
      <c r="A779" s="158"/>
      <c r="D779" s="138"/>
    </row>
    <row r="780" spans="1:4" x14ac:dyDescent="0.2">
      <c r="A780" s="158"/>
      <c r="D780" s="138"/>
    </row>
    <row r="781" spans="1:4" x14ac:dyDescent="0.2">
      <c r="A781" s="158"/>
      <c r="D781" s="138"/>
    </row>
    <row r="782" spans="1:4" x14ac:dyDescent="0.2">
      <c r="A782" s="158"/>
      <c r="D782" s="138"/>
    </row>
    <row r="783" spans="1:4" x14ac:dyDescent="0.2">
      <c r="A783" s="158"/>
      <c r="D783" s="138"/>
    </row>
    <row r="784" spans="1:4" x14ac:dyDescent="0.2">
      <c r="A784" s="158"/>
      <c r="D784" s="138"/>
    </row>
    <row r="785" spans="1:4" x14ac:dyDescent="0.2">
      <c r="A785" s="158"/>
      <c r="D785" s="138"/>
    </row>
    <row r="786" spans="1:4" x14ac:dyDescent="0.2">
      <c r="A786" s="158"/>
      <c r="D786" s="138"/>
    </row>
    <row r="787" spans="1:4" x14ac:dyDescent="0.2">
      <c r="A787" s="158"/>
      <c r="D787" s="138"/>
    </row>
    <row r="788" spans="1:4" x14ac:dyDescent="0.2">
      <c r="A788" s="158"/>
      <c r="D788" s="138"/>
    </row>
    <row r="789" spans="1:4" x14ac:dyDescent="0.2">
      <c r="A789" s="158"/>
      <c r="D789" s="138"/>
    </row>
    <row r="790" spans="1:4" x14ac:dyDescent="0.2">
      <c r="A790" s="158"/>
      <c r="D790" s="138"/>
    </row>
    <row r="791" spans="1:4" x14ac:dyDescent="0.2">
      <c r="A791" s="158"/>
      <c r="D791" s="138"/>
    </row>
    <row r="792" spans="1:4" x14ac:dyDescent="0.2">
      <c r="A792" s="158"/>
      <c r="D792" s="138"/>
    </row>
    <row r="793" spans="1:4" x14ac:dyDescent="0.2">
      <c r="A793" s="158"/>
      <c r="D793" s="138"/>
    </row>
    <row r="794" spans="1:4" x14ac:dyDescent="0.2">
      <c r="A794" s="158"/>
      <c r="D794" s="138"/>
    </row>
    <row r="795" spans="1:4" x14ac:dyDescent="0.2">
      <c r="A795" s="158"/>
      <c r="D795" s="138"/>
    </row>
    <row r="796" spans="1:4" x14ac:dyDescent="0.2">
      <c r="A796" s="158"/>
      <c r="D796" s="138"/>
    </row>
    <row r="797" spans="1:4" x14ac:dyDescent="0.2">
      <c r="A797" s="158"/>
      <c r="D797" s="138"/>
    </row>
    <row r="798" spans="1:4" x14ac:dyDescent="0.2">
      <c r="A798" s="158"/>
      <c r="D798" s="138"/>
    </row>
    <row r="799" spans="1:4" x14ac:dyDescent="0.2">
      <c r="A799" s="158"/>
      <c r="D799" s="138"/>
    </row>
    <row r="800" spans="1:4" x14ac:dyDescent="0.2">
      <c r="A800" s="158"/>
      <c r="D800" s="138"/>
    </row>
    <row r="801" spans="1:4" x14ac:dyDescent="0.2">
      <c r="A801" s="158"/>
      <c r="D801" s="138"/>
    </row>
    <row r="802" spans="1:4" x14ac:dyDescent="0.2">
      <c r="A802" s="158"/>
      <c r="D802" s="138"/>
    </row>
    <row r="803" spans="1:4" x14ac:dyDescent="0.2">
      <c r="A803" s="158"/>
      <c r="D803" s="138"/>
    </row>
    <row r="804" spans="1:4" x14ac:dyDescent="0.2">
      <c r="A804" s="158"/>
      <c r="D804" s="138"/>
    </row>
    <row r="805" spans="1:4" x14ac:dyDescent="0.2">
      <c r="A805" s="158"/>
      <c r="D805" s="138"/>
    </row>
    <row r="806" spans="1:4" x14ac:dyDescent="0.2">
      <c r="A806" s="158"/>
      <c r="D806" s="138"/>
    </row>
    <row r="807" spans="1:4" x14ac:dyDescent="0.2">
      <c r="A807" s="158"/>
      <c r="D807" s="138"/>
    </row>
    <row r="808" spans="1:4" x14ac:dyDescent="0.2">
      <c r="A808" s="158"/>
      <c r="D808" s="138"/>
    </row>
    <row r="809" spans="1:4" x14ac:dyDescent="0.2">
      <c r="A809" s="158"/>
      <c r="D809" s="138"/>
    </row>
    <row r="810" spans="1:4" x14ac:dyDescent="0.2">
      <c r="A810" s="158"/>
      <c r="D810" s="138"/>
    </row>
    <row r="811" spans="1:4" x14ac:dyDescent="0.2">
      <c r="A811" s="158"/>
      <c r="D811" s="138"/>
    </row>
    <row r="812" spans="1:4" x14ac:dyDescent="0.2">
      <c r="A812" s="158"/>
      <c r="D812" s="138"/>
    </row>
    <row r="813" spans="1:4" x14ac:dyDescent="0.2">
      <c r="A813" s="158"/>
      <c r="D813" s="138"/>
    </row>
    <row r="814" spans="1:4" x14ac:dyDescent="0.2">
      <c r="A814" s="158"/>
      <c r="D814" s="138"/>
    </row>
    <row r="815" spans="1:4" x14ac:dyDescent="0.2">
      <c r="A815" s="158"/>
      <c r="D815" s="138"/>
    </row>
    <row r="816" spans="1:4" x14ac:dyDescent="0.2">
      <c r="A816" s="158"/>
      <c r="D816" s="138"/>
    </row>
    <row r="817" spans="1:4" x14ac:dyDescent="0.2">
      <c r="A817" s="158"/>
      <c r="D817" s="138"/>
    </row>
    <row r="818" spans="1:4" x14ac:dyDescent="0.2">
      <c r="A818" s="158"/>
      <c r="D818" s="138"/>
    </row>
    <row r="819" spans="1:4" x14ac:dyDescent="0.2">
      <c r="A819" s="158"/>
      <c r="D819" s="138"/>
    </row>
    <row r="820" spans="1:4" x14ac:dyDescent="0.2">
      <c r="A820" s="158"/>
      <c r="D820" s="138"/>
    </row>
    <row r="821" spans="1:4" x14ac:dyDescent="0.2">
      <c r="A821" s="158"/>
      <c r="D821" s="138"/>
    </row>
    <row r="822" spans="1:4" x14ac:dyDescent="0.2">
      <c r="A822" s="158"/>
      <c r="D822" s="138"/>
    </row>
    <row r="823" spans="1:4" x14ac:dyDescent="0.2">
      <c r="A823" s="158"/>
      <c r="D823" s="138"/>
    </row>
    <row r="824" spans="1:4" x14ac:dyDescent="0.2">
      <c r="A824" s="158"/>
      <c r="D824" s="138"/>
    </row>
    <row r="825" spans="1:4" x14ac:dyDescent="0.2">
      <c r="A825" s="158"/>
      <c r="D825" s="138"/>
    </row>
    <row r="826" spans="1:4" x14ac:dyDescent="0.2">
      <c r="A826" s="158"/>
      <c r="D826" s="138"/>
    </row>
    <row r="827" spans="1:4" x14ac:dyDescent="0.2">
      <c r="A827" s="158"/>
      <c r="D827" s="138"/>
    </row>
    <row r="828" spans="1:4" x14ac:dyDescent="0.2">
      <c r="A828" s="158"/>
      <c r="D828" s="138"/>
    </row>
    <row r="829" spans="1:4" x14ac:dyDescent="0.2">
      <c r="A829" s="158"/>
      <c r="D829" s="138"/>
    </row>
    <row r="830" spans="1:4" x14ac:dyDescent="0.2">
      <c r="A830" s="158"/>
      <c r="D830" s="138"/>
    </row>
    <row r="831" spans="1:4" x14ac:dyDescent="0.2">
      <c r="A831" s="158"/>
      <c r="D831" s="138"/>
    </row>
    <row r="832" spans="1:4" x14ac:dyDescent="0.2">
      <c r="A832" s="158"/>
      <c r="D832" s="138"/>
    </row>
    <row r="833" spans="1:4" x14ac:dyDescent="0.2">
      <c r="A833" s="158"/>
      <c r="D833" s="138"/>
    </row>
    <row r="834" spans="1:4" x14ac:dyDescent="0.2">
      <c r="A834" s="158"/>
      <c r="D834" s="138"/>
    </row>
    <row r="835" spans="1:4" x14ac:dyDescent="0.2">
      <c r="A835" s="158"/>
      <c r="D835" s="138"/>
    </row>
    <row r="836" spans="1:4" x14ac:dyDescent="0.2">
      <c r="A836" s="158"/>
      <c r="D836" s="138"/>
    </row>
    <row r="837" spans="1:4" x14ac:dyDescent="0.2">
      <c r="A837" s="158"/>
      <c r="D837" s="138"/>
    </row>
    <row r="838" spans="1:4" x14ac:dyDescent="0.2">
      <c r="A838" s="158"/>
      <c r="D838" s="138"/>
    </row>
    <row r="839" spans="1:4" x14ac:dyDescent="0.2">
      <c r="A839" s="158"/>
      <c r="D839" s="138"/>
    </row>
    <row r="840" spans="1:4" x14ac:dyDescent="0.2">
      <c r="A840" s="158"/>
      <c r="D840" s="138"/>
    </row>
    <row r="841" spans="1:4" x14ac:dyDescent="0.2">
      <c r="A841" s="158"/>
      <c r="D841" s="138"/>
    </row>
    <row r="842" spans="1:4" x14ac:dyDescent="0.2">
      <c r="A842" s="158"/>
      <c r="D842" s="138"/>
    </row>
    <row r="843" spans="1:4" x14ac:dyDescent="0.2">
      <c r="A843" s="158"/>
      <c r="D843" s="138"/>
    </row>
    <row r="844" spans="1:4" x14ac:dyDescent="0.2">
      <c r="A844" s="158"/>
      <c r="D844" s="138"/>
    </row>
    <row r="845" spans="1:4" x14ac:dyDescent="0.2">
      <c r="A845" s="158"/>
      <c r="D845" s="138"/>
    </row>
    <row r="846" spans="1:4" x14ac:dyDescent="0.2">
      <c r="A846" s="158"/>
      <c r="D846" s="138"/>
    </row>
    <row r="847" spans="1:4" x14ac:dyDescent="0.2">
      <c r="A847" s="158"/>
      <c r="D847" s="138"/>
    </row>
    <row r="848" spans="1:4" x14ac:dyDescent="0.2">
      <c r="A848" s="158"/>
      <c r="D848" s="138"/>
    </row>
    <row r="849" spans="1:4" x14ac:dyDescent="0.2">
      <c r="A849" s="158"/>
      <c r="D849" s="138"/>
    </row>
    <row r="850" spans="1:4" x14ac:dyDescent="0.2">
      <c r="A850" s="158"/>
      <c r="D850" s="138"/>
    </row>
    <row r="851" spans="1:4" x14ac:dyDescent="0.2">
      <c r="A851" s="158"/>
      <c r="D851" s="138"/>
    </row>
    <row r="852" spans="1:4" x14ac:dyDescent="0.2">
      <c r="A852" s="158"/>
      <c r="D852" s="138"/>
    </row>
    <row r="853" spans="1:4" x14ac:dyDescent="0.2">
      <c r="A853" s="158"/>
      <c r="D853" s="138"/>
    </row>
    <row r="854" spans="1:4" x14ac:dyDescent="0.2">
      <c r="A854" s="158"/>
      <c r="D854" s="138"/>
    </row>
    <row r="855" spans="1:4" x14ac:dyDescent="0.2">
      <c r="A855" s="158"/>
      <c r="D855" s="138"/>
    </row>
    <row r="856" spans="1:4" x14ac:dyDescent="0.2">
      <c r="A856" s="158"/>
      <c r="D856" s="138"/>
    </row>
    <row r="857" spans="1:4" x14ac:dyDescent="0.2">
      <c r="A857" s="158"/>
      <c r="D857" s="138"/>
    </row>
    <row r="858" spans="1:4" x14ac:dyDescent="0.2">
      <c r="A858" s="158"/>
      <c r="D858" s="138"/>
    </row>
    <row r="859" spans="1:4" x14ac:dyDescent="0.2">
      <c r="A859" s="158"/>
      <c r="D859" s="138"/>
    </row>
    <row r="860" spans="1:4" x14ac:dyDescent="0.2">
      <c r="A860" s="158"/>
      <c r="D860" s="138"/>
    </row>
    <row r="861" spans="1:4" x14ac:dyDescent="0.2">
      <c r="A861" s="158"/>
      <c r="D861" s="138"/>
    </row>
    <row r="862" spans="1:4" x14ac:dyDescent="0.2">
      <c r="A862" s="158"/>
      <c r="D862" s="138"/>
    </row>
    <row r="863" spans="1:4" x14ac:dyDescent="0.2">
      <c r="A863" s="158"/>
      <c r="D863" s="138"/>
    </row>
    <row r="864" spans="1:4" x14ac:dyDescent="0.2">
      <c r="A864" s="158"/>
      <c r="D864" s="138"/>
    </row>
    <row r="865" spans="1:4" x14ac:dyDescent="0.2">
      <c r="A865" s="158"/>
      <c r="D865" s="138"/>
    </row>
    <row r="866" spans="1:4" x14ac:dyDescent="0.2">
      <c r="A866" s="158"/>
      <c r="D866" s="138"/>
    </row>
    <row r="867" spans="1:4" x14ac:dyDescent="0.2">
      <c r="A867" s="158"/>
      <c r="D867" s="138"/>
    </row>
    <row r="868" spans="1:4" x14ac:dyDescent="0.2">
      <c r="A868" s="158"/>
      <c r="D868" s="138"/>
    </row>
    <row r="869" spans="1:4" x14ac:dyDescent="0.2">
      <c r="A869" s="158"/>
      <c r="D869" s="138"/>
    </row>
    <row r="870" spans="1:4" x14ac:dyDescent="0.2">
      <c r="A870" s="158"/>
      <c r="D870" s="138"/>
    </row>
    <row r="871" spans="1:4" x14ac:dyDescent="0.2">
      <c r="A871" s="158"/>
      <c r="D871" s="138"/>
    </row>
    <row r="872" spans="1:4" x14ac:dyDescent="0.2">
      <c r="A872" s="158"/>
      <c r="D872" s="138"/>
    </row>
    <row r="873" spans="1:4" x14ac:dyDescent="0.2">
      <c r="A873" s="158"/>
      <c r="D873" s="138"/>
    </row>
    <row r="874" spans="1:4" x14ac:dyDescent="0.2">
      <c r="A874" s="158"/>
      <c r="D874" s="138"/>
    </row>
    <row r="875" spans="1:4" x14ac:dyDescent="0.2">
      <c r="A875" s="158"/>
      <c r="D875" s="138"/>
    </row>
    <row r="876" spans="1:4" x14ac:dyDescent="0.2">
      <c r="A876" s="158"/>
      <c r="D876" s="138"/>
    </row>
    <row r="877" spans="1:4" x14ac:dyDescent="0.2">
      <c r="A877" s="158"/>
      <c r="D877" s="138"/>
    </row>
    <row r="878" spans="1:4" x14ac:dyDescent="0.2">
      <c r="A878" s="158"/>
      <c r="D878" s="138"/>
    </row>
    <row r="879" spans="1:4" x14ac:dyDescent="0.2">
      <c r="A879" s="158"/>
      <c r="D879" s="138"/>
    </row>
    <row r="880" spans="1:4" x14ac:dyDescent="0.2">
      <c r="A880" s="158"/>
      <c r="D880" s="138"/>
    </row>
    <row r="881" spans="1:4" x14ac:dyDescent="0.2">
      <c r="A881" s="158"/>
      <c r="D881" s="138"/>
    </row>
    <row r="882" spans="1:4" x14ac:dyDescent="0.2">
      <c r="A882" s="158"/>
      <c r="D882" s="138"/>
    </row>
    <row r="883" spans="1:4" x14ac:dyDescent="0.2">
      <c r="A883" s="158"/>
      <c r="D883" s="138"/>
    </row>
    <row r="884" spans="1:4" x14ac:dyDescent="0.2">
      <c r="A884" s="158"/>
      <c r="D884" s="138"/>
    </row>
    <row r="885" spans="1:4" x14ac:dyDescent="0.2">
      <c r="A885" s="158"/>
      <c r="D885" s="138"/>
    </row>
    <row r="886" spans="1:4" x14ac:dyDescent="0.2">
      <c r="A886" s="158"/>
      <c r="D886" s="138"/>
    </row>
    <row r="887" spans="1:4" x14ac:dyDescent="0.2">
      <c r="A887" s="158"/>
      <c r="D887" s="138"/>
    </row>
    <row r="888" spans="1:4" x14ac:dyDescent="0.2">
      <c r="A888" s="158"/>
      <c r="D888" s="138"/>
    </row>
    <row r="889" spans="1:4" x14ac:dyDescent="0.2">
      <c r="A889" s="158"/>
      <c r="D889" s="138"/>
    </row>
    <row r="890" spans="1:4" x14ac:dyDescent="0.2">
      <c r="A890" s="158"/>
      <c r="D890" s="138"/>
    </row>
    <row r="891" spans="1:4" x14ac:dyDescent="0.2">
      <c r="A891" s="158"/>
      <c r="D891" s="138"/>
    </row>
    <row r="892" spans="1:4" x14ac:dyDescent="0.2">
      <c r="A892" s="158"/>
      <c r="D892" s="138"/>
    </row>
    <row r="893" spans="1:4" x14ac:dyDescent="0.2">
      <c r="A893" s="158"/>
      <c r="D893" s="138"/>
    </row>
    <row r="894" spans="1:4" x14ac:dyDescent="0.2">
      <c r="A894" s="158"/>
      <c r="D894" s="138"/>
    </row>
    <row r="895" spans="1:4" x14ac:dyDescent="0.2">
      <c r="A895" s="158"/>
      <c r="D895" s="138"/>
    </row>
    <row r="896" spans="1:4" x14ac:dyDescent="0.2">
      <c r="A896" s="158"/>
      <c r="D896" s="138"/>
    </row>
    <row r="897" spans="1:4" x14ac:dyDescent="0.2">
      <c r="A897" s="158"/>
      <c r="D897" s="138"/>
    </row>
    <row r="898" spans="1:4" x14ac:dyDescent="0.2">
      <c r="A898" s="158"/>
      <c r="D898" s="138"/>
    </row>
    <row r="899" spans="1:4" x14ac:dyDescent="0.2">
      <c r="A899" s="158"/>
      <c r="D899" s="138"/>
    </row>
    <row r="900" spans="1:4" x14ac:dyDescent="0.2">
      <c r="A900" s="158"/>
      <c r="D900" s="138"/>
    </row>
    <row r="901" spans="1:4" x14ac:dyDescent="0.2">
      <c r="A901" s="158"/>
      <c r="D901" s="138"/>
    </row>
    <row r="902" spans="1:4" x14ac:dyDescent="0.2">
      <c r="A902" s="158"/>
      <c r="D902" s="138"/>
    </row>
    <row r="903" spans="1:4" x14ac:dyDescent="0.2">
      <c r="A903" s="158"/>
      <c r="D903" s="138"/>
    </row>
    <row r="904" spans="1:4" x14ac:dyDescent="0.2">
      <c r="A904" s="158"/>
      <c r="D904" s="138"/>
    </row>
    <row r="905" spans="1:4" x14ac:dyDescent="0.2">
      <c r="A905" s="158"/>
      <c r="D905" s="138"/>
    </row>
    <row r="906" spans="1:4" x14ac:dyDescent="0.2">
      <c r="A906" s="158"/>
      <c r="D906" s="138"/>
    </row>
    <row r="907" spans="1:4" x14ac:dyDescent="0.2">
      <c r="A907" s="158"/>
      <c r="D907" s="138"/>
    </row>
    <row r="908" spans="1:4" x14ac:dyDescent="0.2">
      <c r="A908" s="158"/>
      <c r="D908" s="138"/>
    </row>
    <row r="909" spans="1:4" x14ac:dyDescent="0.2">
      <c r="A909" s="158"/>
      <c r="D909" s="138"/>
    </row>
    <row r="910" spans="1:4" x14ac:dyDescent="0.2">
      <c r="A910" s="158"/>
      <c r="D910" s="138"/>
    </row>
    <row r="911" spans="1:4" x14ac:dyDescent="0.2">
      <c r="A911" s="158"/>
      <c r="D911" s="138"/>
    </row>
    <row r="912" spans="1:4" x14ac:dyDescent="0.2">
      <c r="A912" s="158"/>
      <c r="D912" s="138"/>
    </row>
    <row r="913" spans="1:4" x14ac:dyDescent="0.2">
      <c r="A913" s="158"/>
      <c r="D913" s="138"/>
    </row>
    <row r="914" spans="1:4" x14ac:dyDescent="0.2">
      <c r="A914" s="158"/>
      <c r="D914" s="138"/>
    </row>
    <row r="915" spans="1:4" x14ac:dyDescent="0.2">
      <c r="A915" s="158"/>
      <c r="D915" s="138"/>
    </row>
    <row r="916" spans="1:4" x14ac:dyDescent="0.2">
      <c r="A916" s="158"/>
      <c r="D916" s="138"/>
    </row>
    <row r="917" spans="1:4" x14ac:dyDescent="0.2">
      <c r="A917" s="158"/>
      <c r="D917" s="138"/>
    </row>
    <row r="918" spans="1:4" x14ac:dyDescent="0.2">
      <c r="A918" s="158"/>
      <c r="D918" s="138"/>
    </row>
    <row r="919" spans="1:4" x14ac:dyDescent="0.2">
      <c r="A919" s="158"/>
      <c r="D919" s="138"/>
    </row>
    <row r="920" spans="1:4" x14ac:dyDescent="0.2">
      <c r="A920" s="158"/>
      <c r="D920" s="138"/>
    </row>
    <row r="921" spans="1:4" x14ac:dyDescent="0.2">
      <c r="A921" s="158"/>
      <c r="D921" s="138"/>
    </row>
    <row r="922" spans="1:4" x14ac:dyDescent="0.2">
      <c r="A922" s="158"/>
      <c r="D922" s="138"/>
    </row>
    <row r="923" spans="1:4" x14ac:dyDescent="0.2">
      <c r="A923" s="158"/>
      <c r="D923" s="138"/>
    </row>
    <row r="924" spans="1:4" x14ac:dyDescent="0.2">
      <c r="A924" s="158"/>
      <c r="D924" s="138"/>
    </row>
    <row r="925" spans="1:4" x14ac:dyDescent="0.2">
      <c r="A925" s="158"/>
      <c r="D925" s="138"/>
    </row>
    <row r="926" spans="1:4" x14ac:dyDescent="0.2">
      <c r="A926" s="158"/>
      <c r="D926" s="138"/>
    </row>
    <row r="927" spans="1:4" x14ac:dyDescent="0.2">
      <c r="A927" s="158"/>
      <c r="D927" s="138"/>
    </row>
    <row r="928" spans="1:4" x14ac:dyDescent="0.2">
      <c r="A928" s="158"/>
      <c r="D928" s="138"/>
    </row>
    <row r="929" spans="1:4" x14ac:dyDescent="0.2">
      <c r="A929" s="158"/>
      <c r="D929" s="138"/>
    </row>
    <row r="930" spans="1:4" x14ac:dyDescent="0.2">
      <c r="A930" s="158"/>
      <c r="D930" s="138"/>
    </row>
    <row r="931" spans="1:4" x14ac:dyDescent="0.2">
      <c r="A931" s="158"/>
      <c r="D931" s="138"/>
    </row>
    <row r="932" spans="1:4" x14ac:dyDescent="0.2">
      <c r="A932" s="158"/>
      <c r="D932" s="138"/>
    </row>
    <row r="933" spans="1:4" x14ac:dyDescent="0.2">
      <c r="A933" s="158"/>
      <c r="D933" s="138"/>
    </row>
    <row r="934" spans="1:4" x14ac:dyDescent="0.2">
      <c r="A934" s="158"/>
      <c r="D934" s="138"/>
    </row>
    <row r="935" spans="1:4" x14ac:dyDescent="0.2">
      <c r="A935" s="158"/>
      <c r="D935" s="138"/>
    </row>
    <row r="936" spans="1:4" x14ac:dyDescent="0.2">
      <c r="A936" s="158"/>
      <c r="D936" s="138"/>
    </row>
    <row r="937" spans="1:4" x14ac:dyDescent="0.2">
      <c r="A937" s="158"/>
      <c r="D937" s="138"/>
    </row>
    <row r="938" spans="1:4" x14ac:dyDescent="0.2">
      <c r="A938" s="158"/>
      <c r="D938" s="138"/>
    </row>
    <row r="939" spans="1:4" x14ac:dyDescent="0.2">
      <c r="A939" s="158"/>
      <c r="D939" s="138"/>
    </row>
    <row r="940" spans="1:4" x14ac:dyDescent="0.2">
      <c r="A940" s="158"/>
      <c r="D940" s="138"/>
    </row>
    <row r="941" spans="1:4" x14ac:dyDescent="0.2">
      <c r="A941" s="158"/>
      <c r="D941" s="138"/>
    </row>
    <row r="942" spans="1:4" x14ac:dyDescent="0.2">
      <c r="A942" s="158"/>
      <c r="D942" s="138"/>
    </row>
    <row r="943" spans="1:4" x14ac:dyDescent="0.2">
      <c r="A943" s="158"/>
      <c r="D943" s="138"/>
    </row>
    <row r="944" spans="1:4" x14ac:dyDescent="0.2">
      <c r="A944" s="158"/>
      <c r="D944" s="138"/>
    </row>
    <row r="945" spans="1:4" x14ac:dyDescent="0.2">
      <c r="A945" s="158"/>
      <c r="D945" s="138"/>
    </row>
    <row r="946" spans="1:4" x14ac:dyDescent="0.2">
      <c r="A946" s="158"/>
      <c r="D946" s="138"/>
    </row>
    <row r="947" spans="1:4" x14ac:dyDescent="0.2">
      <c r="A947" s="158"/>
      <c r="D947" s="138"/>
    </row>
    <row r="948" spans="1:4" x14ac:dyDescent="0.2">
      <c r="A948" s="158"/>
      <c r="D948" s="138"/>
    </row>
    <row r="949" spans="1:4" x14ac:dyDescent="0.2">
      <c r="A949" s="158"/>
      <c r="D949" s="138"/>
    </row>
    <row r="950" spans="1:4" x14ac:dyDescent="0.2">
      <c r="A950" s="158"/>
      <c r="D950" s="138"/>
    </row>
    <row r="951" spans="1:4" x14ac:dyDescent="0.2">
      <c r="A951" s="158"/>
      <c r="D951" s="138"/>
    </row>
    <row r="952" spans="1:4" x14ac:dyDescent="0.2">
      <c r="A952" s="158"/>
      <c r="D952" s="138"/>
    </row>
    <row r="953" spans="1:4" x14ac:dyDescent="0.2">
      <c r="A953" s="158"/>
      <c r="D953" s="138"/>
    </row>
    <row r="954" spans="1:4" x14ac:dyDescent="0.2">
      <c r="A954" s="158"/>
      <c r="D954" s="138"/>
    </row>
    <row r="955" spans="1:4" x14ac:dyDescent="0.2">
      <c r="A955" s="158"/>
      <c r="D955" s="138"/>
    </row>
    <row r="956" spans="1:4" x14ac:dyDescent="0.2">
      <c r="A956" s="158"/>
      <c r="D956" s="138"/>
    </row>
    <row r="957" spans="1:4" x14ac:dyDescent="0.2">
      <c r="A957" s="158"/>
      <c r="D957" s="138"/>
    </row>
    <row r="958" spans="1:4" x14ac:dyDescent="0.2">
      <c r="A958" s="158"/>
      <c r="D958" s="138"/>
    </row>
    <row r="959" spans="1:4" x14ac:dyDescent="0.2">
      <c r="A959" s="158"/>
      <c r="D959" s="138"/>
    </row>
    <row r="960" spans="1:4" x14ac:dyDescent="0.2">
      <c r="A960" s="158"/>
      <c r="D960" s="138"/>
    </row>
    <row r="961" spans="1:4" x14ac:dyDescent="0.2">
      <c r="A961" s="158"/>
      <c r="D961" s="138"/>
    </row>
    <row r="962" spans="1:4" x14ac:dyDescent="0.2">
      <c r="A962" s="158"/>
      <c r="D962" s="138"/>
    </row>
    <row r="963" spans="1:4" x14ac:dyDescent="0.2">
      <c r="A963" s="158"/>
      <c r="D963" s="138"/>
    </row>
    <row r="964" spans="1:4" x14ac:dyDescent="0.2">
      <c r="A964" s="158"/>
      <c r="D964" s="138"/>
    </row>
    <row r="965" spans="1:4" x14ac:dyDescent="0.2">
      <c r="A965" s="158"/>
      <c r="D965" s="138"/>
    </row>
    <row r="966" spans="1:4" x14ac:dyDescent="0.2">
      <c r="A966" s="158"/>
      <c r="D966" s="138"/>
    </row>
    <row r="967" spans="1:4" x14ac:dyDescent="0.2">
      <c r="A967" s="158"/>
      <c r="D967" s="138"/>
    </row>
    <row r="968" spans="1:4" x14ac:dyDescent="0.2">
      <c r="A968" s="158"/>
      <c r="D968" s="138"/>
    </row>
    <row r="969" spans="1:4" x14ac:dyDescent="0.2">
      <c r="A969" s="158"/>
      <c r="D969" s="138"/>
    </row>
    <row r="970" spans="1:4" x14ac:dyDescent="0.2">
      <c r="A970" s="158"/>
      <c r="D970" s="138"/>
    </row>
    <row r="971" spans="1:4" x14ac:dyDescent="0.2">
      <c r="A971" s="158"/>
      <c r="D971" s="138"/>
    </row>
    <row r="972" spans="1:4" x14ac:dyDescent="0.2">
      <c r="A972" s="158"/>
      <c r="D972" s="138"/>
    </row>
    <row r="973" spans="1:4" x14ac:dyDescent="0.2">
      <c r="A973" s="158"/>
      <c r="D973" s="138"/>
    </row>
    <row r="974" spans="1:4" x14ac:dyDescent="0.2">
      <c r="A974" s="158"/>
      <c r="D974" s="138"/>
    </row>
    <row r="975" spans="1:4" x14ac:dyDescent="0.2">
      <c r="A975" s="158"/>
      <c r="D975" s="138"/>
    </row>
    <row r="976" spans="1:4" x14ac:dyDescent="0.2">
      <c r="A976" s="158"/>
      <c r="D976" s="138"/>
    </row>
    <row r="977" spans="1:4" x14ac:dyDescent="0.2">
      <c r="A977" s="158"/>
      <c r="D977" s="138"/>
    </row>
    <row r="978" spans="1:4" x14ac:dyDescent="0.2">
      <c r="A978" s="158"/>
      <c r="D978" s="138"/>
    </row>
    <row r="979" spans="1:4" x14ac:dyDescent="0.2">
      <c r="A979" s="158"/>
      <c r="D979" s="138"/>
    </row>
    <row r="980" spans="1:4" x14ac:dyDescent="0.2">
      <c r="A980" s="158"/>
      <c r="D980" s="138"/>
    </row>
    <row r="981" spans="1:4" x14ac:dyDescent="0.2">
      <c r="A981" s="158"/>
      <c r="D981" s="138"/>
    </row>
    <row r="982" spans="1:4" x14ac:dyDescent="0.2">
      <c r="A982" s="158"/>
      <c r="D982" s="138"/>
    </row>
    <row r="983" spans="1:4" x14ac:dyDescent="0.2">
      <c r="A983" s="158"/>
      <c r="D983" s="138"/>
    </row>
    <row r="984" spans="1:4" x14ac:dyDescent="0.2">
      <c r="A984" s="158"/>
      <c r="D984" s="138"/>
    </row>
    <row r="985" spans="1:4" x14ac:dyDescent="0.2">
      <c r="A985" s="158"/>
      <c r="D985" s="138"/>
    </row>
    <row r="986" spans="1:4" x14ac:dyDescent="0.2">
      <c r="A986" s="158"/>
      <c r="D986" s="138"/>
    </row>
    <row r="987" spans="1:4" x14ac:dyDescent="0.2">
      <c r="A987" s="158"/>
      <c r="D987" s="138"/>
    </row>
    <row r="988" spans="1:4" x14ac:dyDescent="0.2">
      <c r="A988" s="158"/>
      <c r="D988" s="138"/>
    </row>
    <row r="989" spans="1:4" x14ac:dyDescent="0.2">
      <c r="A989" s="158"/>
      <c r="D989" s="138"/>
    </row>
    <row r="990" spans="1:4" x14ac:dyDescent="0.2">
      <c r="A990" s="158"/>
      <c r="D990" s="138"/>
    </row>
    <row r="991" spans="1:4" x14ac:dyDescent="0.2">
      <c r="A991" s="158"/>
      <c r="D991" s="138"/>
    </row>
    <row r="992" spans="1:4" x14ac:dyDescent="0.2">
      <c r="A992" s="158"/>
      <c r="D992" s="138"/>
    </row>
    <row r="993" spans="1:4" x14ac:dyDescent="0.2">
      <c r="A993" s="158"/>
      <c r="D993" s="138"/>
    </row>
    <row r="994" spans="1:4" x14ac:dyDescent="0.2">
      <c r="A994" s="158"/>
      <c r="D994" s="138"/>
    </row>
    <row r="995" spans="1:4" x14ac:dyDescent="0.2">
      <c r="A995" s="158"/>
      <c r="D995" s="138"/>
    </row>
    <row r="996" spans="1:4" x14ac:dyDescent="0.2">
      <c r="A996" s="158"/>
      <c r="D996" s="138"/>
    </row>
    <row r="997" spans="1:4" x14ac:dyDescent="0.2">
      <c r="A997" s="158"/>
      <c r="D997" s="138"/>
    </row>
    <row r="998" spans="1:4" x14ac:dyDescent="0.2">
      <c r="A998" s="158"/>
      <c r="D998" s="138"/>
    </row>
    <row r="999" spans="1:4" x14ac:dyDescent="0.2">
      <c r="A999" s="158"/>
      <c r="D999" s="138"/>
    </row>
    <row r="1000" spans="1:4" x14ac:dyDescent="0.2">
      <c r="A1000" s="158"/>
      <c r="D1000" s="138"/>
    </row>
    <row r="1001" spans="1:4" x14ac:dyDescent="0.2">
      <c r="A1001" s="158"/>
      <c r="D1001" s="138"/>
    </row>
    <row r="1002" spans="1:4" x14ac:dyDescent="0.2">
      <c r="A1002" s="158"/>
      <c r="D1002" s="138"/>
    </row>
    <row r="1003" spans="1:4" x14ac:dyDescent="0.2">
      <c r="A1003" s="158"/>
      <c r="D1003" s="138"/>
    </row>
    <row r="1004" spans="1:4" x14ac:dyDescent="0.2">
      <c r="A1004" s="158"/>
      <c r="D1004" s="138"/>
    </row>
    <row r="1005" spans="1:4" x14ac:dyDescent="0.2">
      <c r="A1005" s="158"/>
      <c r="D1005" s="138"/>
    </row>
    <row r="1006" spans="1:4" x14ac:dyDescent="0.2">
      <c r="A1006" s="158"/>
      <c r="D1006" s="138"/>
    </row>
    <row r="1007" spans="1:4" x14ac:dyDescent="0.2">
      <c r="A1007" s="158"/>
      <c r="D1007" s="138"/>
    </row>
    <row r="1008" spans="1:4" x14ac:dyDescent="0.2">
      <c r="A1008" s="158"/>
      <c r="D1008" s="138"/>
    </row>
    <row r="1009" spans="1:4" x14ac:dyDescent="0.2">
      <c r="A1009" s="158"/>
      <c r="D1009" s="138"/>
    </row>
    <row r="1010" spans="1:4" x14ac:dyDescent="0.2">
      <c r="A1010" s="158"/>
      <c r="D1010" s="138"/>
    </row>
    <row r="1011" spans="1:4" x14ac:dyDescent="0.2">
      <c r="A1011" s="158"/>
      <c r="D1011" s="138"/>
    </row>
    <row r="1012" spans="1:4" x14ac:dyDescent="0.2">
      <c r="A1012" s="158"/>
      <c r="D1012" s="138"/>
    </row>
    <row r="1013" spans="1:4" x14ac:dyDescent="0.2">
      <c r="A1013" s="158"/>
      <c r="D1013" s="138"/>
    </row>
    <row r="1014" spans="1:4" x14ac:dyDescent="0.2">
      <c r="A1014" s="158"/>
      <c r="D1014" s="138"/>
    </row>
    <row r="1015" spans="1:4" x14ac:dyDescent="0.2">
      <c r="A1015" s="158"/>
      <c r="D1015" s="138"/>
    </row>
    <row r="1016" spans="1:4" x14ac:dyDescent="0.2">
      <c r="A1016" s="158"/>
      <c r="D1016" s="138"/>
    </row>
    <row r="1017" spans="1:4" x14ac:dyDescent="0.2">
      <c r="A1017" s="158"/>
      <c r="D1017" s="138"/>
    </row>
    <row r="1018" spans="1:4" x14ac:dyDescent="0.2">
      <c r="A1018" s="158"/>
      <c r="D1018" s="138"/>
    </row>
    <row r="1019" spans="1:4" x14ac:dyDescent="0.2">
      <c r="A1019" s="158"/>
      <c r="D1019" s="138"/>
    </row>
    <row r="1020" spans="1:4" x14ac:dyDescent="0.2">
      <c r="A1020" s="158"/>
      <c r="D1020" s="138"/>
    </row>
    <row r="1021" spans="1:4" x14ac:dyDescent="0.2">
      <c r="A1021" s="158"/>
      <c r="D1021" s="138"/>
    </row>
    <row r="1022" spans="1:4" x14ac:dyDescent="0.2">
      <c r="A1022" s="158"/>
      <c r="D1022" s="138"/>
    </row>
    <row r="1023" spans="1:4" x14ac:dyDescent="0.2">
      <c r="A1023" s="158"/>
      <c r="D1023" s="138"/>
    </row>
    <row r="1024" spans="1:4" x14ac:dyDescent="0.2">
      <c r="A1024" s="158"/>
      <c r="D1024" s="138"/>
    </row>
    <row r="1025" spans="1:4" x14ac:dyDescent="0.2">
      <c r="A1025" s="158"/>
      <c r="D1025" s="138"/>
    </row>
    <row r="1026" spans="1:4" x14ac:dyDescent="0.2">
      <c r="A1026" s="158"/>
      <c r="D1026" s="138"/>
    </row>
    <row r="1027" spans="1:4" x14ac:dyDescent="0.2">
      <c r="A1027" s="158"/>
      <c r="D1027" s="138"/>
    </row>
    <row r="1028" spans="1:4" x14ac:dyDescent="0.2">
      <c r="A1028" s="158"/>
      <c r="D1028" s="138"/>
    </row>
    <row r="1029" spans="1:4" x14ac:dyDescent="0.2">
      <c r="A1029" s="158"/>
      <c r="D1029" s="138"/>
    </row>
    <row r="1030" spans="1:4" x14ac:dyDescent="0.2">
      <c r="A1030" s="158"/>
      <c r="D1030" s="138"/>
    </row>
    <row r="1031" spans="1:4" x14ac:dyDescent="0.2">
      <c r="A1031" s="158"/>
      <c r="D1031" s="138"/>
    </row>
    <row r="1032" spans="1:4" x14ac:dyDescent="0.2">
      <c r="A1032" s="158"/>
      <c r="D1032" s="138"/>
    </row>
    <row r="1033" spans="1:4" x14ac:dyDescent="0.2">
      <c r="A1033" s="158"/>
      <c r="D1033" s="138"/>
    </row>
    <row r="1034" spans="1:4" x14ac:dyDescent="0.2">
      <c r="A1034" s="158"/>
      <c r="D1034" s="138"/>
    </row>
    <row r="1035" spans="1:4" x14ac:dyDescent="0.2">
      <c r="A1035" s="158"/>
      <c r="D1035" s="138"/>
    </row>
    <row r="1036" spans="1:4" x14ac:dyDescent="0.2">
      <c r="A1036" s="158"/>
      <c r="D1036" s="138"/>
    </row>
    <row r="1037" spans="1:4" x14ac:dyDescent="0.2">
      <c r="A1037" s="158"/>
      <c r="D1037" s="138"/>
    </row>
    <row r="1038" spans="1:4" x14ac:dyDescent="0.2">
      <c r="A1038" s="158"/>
      <c r="D1038" s="138"/>
    </row>
    <row r="1039" spans="1:4" x14ac:dyDescent="0.2">
      <c r="A1039" s="158"/>
      <c r="D1039" s="138"/>
    </row>
    <row r="1040" spans="1:4" x14ac:dyDescent="0.2">
      <c r="A1040" s="158"/>
      <c r="D1040" s="138"/>
    </row>
    <row r="1041" spans="1:4" x14ac:dyDescent="0.2">
      <c r="A1041" s="158"/>
      <c r="D1041" s="138"/>
    </row>
    <row r="1042" spans="1:4" x14ac:dyDescent="0.2">
      <c r="A1042" s="158"/>
      <c r="D1042" s="138"/>
    </row>
    <row r="1043" spans="1:4" x14ac:dyDescent="0.2">
      <c r="A1043" s="158"/>
      <c r="D1043" s="138"/>
    </row>
    <row r="1044" spans="1:4" x14ac:dyDescent="0.2">
      <c r="A1044" s="158"/>
      <c r="D1044" s="138"/>
    </row>
    <row r="1045" spans="1:4" x14ac:dyDescent="0.2">
      <c r="A1045" s="158"/>
      <c r="D1045" s="138"/>
    </row>
    <row r="1046" spans="1:4" x14ac:dyDescent="0.2">
      <c r="A1046" s="158"/>
      <c r="D1046" s="138"/>
    </row>
    <row r="1047" spans="1:4" x14ac:dyDescent="0.2">
      <c r="A1047" s="158"/>
      <c r="D1047" s="138"/>
    </row>
    <row r="1048" spans="1:4" x14ac:dyDescent="0.2">
      <c r="A1048" s="158"/>
      <c r="D1048" s="138"/>
    </row>
    <row r="1049" spans="1:4" x14ac:dyDescent="0.2">
      <c r="A1049" s="158"/>
      <c r="D1049" s="138"/>
    </row>
    <row r="1050" spans="1:4" x14ac:dyDescent="0.2">
      <c r="A1050" s="158"/>
      <c r="D1050" s="138"/>
    </row>
    <row r="1051" spans="1:4" x14ac:dyDescent="0.2">
      <c r="A1051" s="158"/>
      <c r="D1051" s="138"/>
    </row>
    <row r="1052" spans="1:4" x14ac:dyDescent="0.2">
      <c r="A1052" s="158"/>
      <c r="D1052" s="138"/>
    </row>
    <row r="1053" spans="1:4" x14ac:dyDescent="0.2">
      <c r="A1053" s="158"/>
      <c r="D1053" s="138"/>
    </row>
    <row r="1054" spans="1:4" x14ac:dyDescent="0.2">
      <c r="A1054" s="158"/>
      <c r="D1054" s="138"/>
    </row>
    <row r="1055" spans="1:4" x14ac:dyDescent="0.2">
      <c r="A1055" s="158"/>
      <c r="D1055" s="138"/>
    </row>
    <row r="1056" spans="1:4" x14ac:dyDescent="0.2">
      <c r="A1056" s="158"/>
      <c r="D1056" s="138"/>
    </row>
    <row r="1057" spans="1:4" x14ac:dyDescent="0.2">
      <c r="A1057" s="158"/>
      <c r="D1057" s="138"/>
    </row>
    <row r="1058" spans="1:4" x14ac:dyDescent="0.2">
      <c r="A1058" s="158"/>
      <c r="D1058" s="138"/>
    </row>
    <row r="1059" spans="1:4" x14ac:dyDescent="0.2">
      <c r="A1059" s="158"/>
      <c r="D1059" s="138"/>
    </row>
    <row r="1060" spans="1:4" x14ac:dyDescent="0.2">
      <c r="A1060" s="158"/>
      <c r="D1060" s="138"/>
    </row>
    <row r="1061" spans="1:4" x14ac:dyDescent="0.2">
      <c r="A1061" s="158"/>
      <c r="D1061" s="138"/>
    </row>
    <row r="1062" spans="1:4" x14ac:dyDescent="0.2">
      <c r="A1062" s="158"/>
      <c r="D1062" s="138"/>
    </row>
    <row r="1063" spans="1:4" x14ac:dyDescent="0.2">
      <c r="A1063" s="158"/>
      <c r="D1063" s="138"/>
    </row>
    <row r="1064" spans="1:4" x14ac:dyDescent="0.2">
      <c r="A1064" s="158"/>
      <c r="D1064" s="138"/>
    </row>
    <row r="1065" spans="1:4" x14ac:dyDescent="0.2">
      <c r="A1065" s="158"/>
      <c r="D1065" s="138"/>
    </row>
    <row r="1066" spans="1:4" x14ac:dyDescent="0.2">
      <c r="A1066" s="158"/>
      <c r="D1066" s="138"/>
    </row>
    <row r="1067" spans="1:4" x14ac:dyDescent="0.2">
      <c r="A1067" s="158"/>
      <c r="D1067" s="138"/>
    </row>
    <row r="1068" spans="1:4" x14ac:dyDescent="0.2">
      <c r="A1068" s="158"/>
      <c r="D1068" s="138"/>
    </row>
    <row r="1069" spans="1:4" x14ac:dyDescent="0.2">
      <c r="A1069" s="158"/>
      <c r="D1069" s="138"/>
    </row>
    <row r="1070" spans="1:4" x14ac:dyDescent="0.2">
      <c r="A1070" s="158"/>
      <c r="D1070" s="138"/>
    </row>
    <row r="1071" spans="1:4" x14ac:dyDescent="0.2">
      <c r="A1071" s="158"/>
      <c r="D1071" s="138"/>
    </row>
    <row r="1072" spans="1:4" x14ac:dyDescent="0.2">
      <c r="A1072" s="158"/>
      <c r="D1072" s="138"/>
    </row>
    <row r="1073" spans="1:4" x14ac:dyDescent="0.2">
      <c r="A1073" s="158"/>
      <c r="D1073" s="138"/>
    </row>
    <row r="1074" spans="1:4" x14ac:dyDescent="0.2">
      <c r="A1074" s="158"/>
      <c r="D1074" s="138"/>
    </row>
    <row r="1075" spans="1:4" x14ac:dyDescent="0.2">
      <c r="A1075" s="158"/>
      <c r="D1075" s="138"/>
    </row>
    <row r="1076" spans="1:4" x14ac:dyDescent="0.2">
      <c r="A1076" s="158"/>
      <c r="D1076" s="138"/>
    </row>
    <row r="1077" spans="1:4" x14ac:dyDescent="0.2">
      <c r="A1077" s="158"/>
      <c r="D1077" s="138"/>
    </row>
    <row r="1078" spans="1:4" x14ac:dyDescent="0.2">
      <c r="A1078" s="158"/>
      <c r="D1078" s="138"/>
    </row>
    <row r="1079" spans="1:4" x14ac:dyDescent="0.2">
      <c r="A1079" s="158"/>
      <c r="D1079" s="138"/>
    </row>
    <row r="1080" spans="1:4" x14ac:dyDescent="0.2">
      <c r="A1080" s="158"/>
      <c r="D1080" s="138"/>
    </row>
    <row r="1081" spans="1:4" x14ac:dyDescent="0.2">
      <c r="A1081" s="158"/>
      <c r="D1081" s="138"/>
    </row>
    <row r="1082" spans="1:4" x14ac:dyDescent="0.2">
      <c r="A1082" s="158"/>
      <c r="D1082" s="138"/>
    </row>
    <row r="1083" spans="1:4" x14ac:dyDescent="0.2">
      <c r="A1083" s="158"/>
      <c r="D1083" s="138"/>
    </row>
    <row r="1084" spans="1:4" x14ac:dyDescent="0.2">
      <c r="A1084" s="158"/>
      <c r="D1084" s="138"/>
    </row>
    <row r="1085" spans="1:4" x14ac:dyDescent="0.2">
      <c r="A1085" s="158"/>
      <c r="D1085" s="138"/>
    </row>
    <row r="1086" spans="1:4" x14ac:dyDescent="0.2">
      <c r="A1086" s="158"/>
      <c r="D1086" s="138"/>
    </row>
    <row r="1087" spans="1:4" x14ac:dyDescent="0.2">
      <c r="A1087" s="158"/>
      <c r="D1087" s="138"/>
    </row>
    <row r="1088" spans="1:4" x14ac:dyDescent="0.2">
      <c r="A1088" s="158"/>
      <c r="D1088" s="138"/>
    </row>
    <row r="1089" spans="1:4" x14ac:dyDescent="0.2">
      <c r="A1089" s="158"/>
      <c r="D1089" s="138"/>
    </row>
    <row r="1090" spans="1:4" x14ac:dyDescent="0.2">
      <c r="A1090" s="158"/>
      <c r="D1090" s="138"/>
    </row>
    <row r="1091" spans="1:4" x14ac:dyDescent="0.2">
      <c r="A1091" s="158"/>
      <c r="D1091" s="138"/>
    </row>
    <row r="1092" spans="1:4" x14ac:dyDescent="0.2">
      <c r="A1092" s="158"/>
      <c r="D1092" s="138"/>
    </row>
    <row r="1093" spans="1:4" x14ac:dyDescent="0.2">
      <c r="A1093" s="158"/>
      <c r="D1093" s="138"/>
    </row>
    <row r="1094" spans="1:4" x14ac:dyDescent="0.2">
      <c r="A1094" s="158"/>
      <c r="D1094" s="138"/>
    </row>
    <row r="1095" spans="1:4" x14ac:dyDescent="0.2">
      <c r="A1095" s="158"/>
      <c r="D1095" s="138"/>
    </row>
    <row r="1096" spans="1:4" x14ac:dyDescent="0.2">
      <c r="A1096" s="158"/>
      <c r="D1096" s="138"/>
    </row>
    <row r="1097" spans="1:4" x14ac:dyDescent="0.2">
      <c r="A1097" s="158"/>
      <c r="D1097" s="138"/>
    </row>
    <row r="1098" spans="1:4" x14ac:dyDescent="0.2">
      <c r="A1098" s="158"/>
      <c r="D1098" s="138"/>
    </row>
    <row r="1099" spans="1:4" x14ac:dyDescent="0.2">
      <c r="A1099" s="158"/>
      <c r="D1099" s="138"/>
    </row>
    <row r="1100" spans="1:4" x14ac:dyDescent="0.2">
      <c r="A1100" s="158"/>
      <c r="D1100" s="138"/>
    </row>
    <row r="1101" spans="1:4" x14ac:dyDescent="0.2">
      <c r="A1101" s="158"/>
      <c r="D1101" s="138"/>
    </row>
    <row r="1102" spans="1:4" x14ac:dyDescent="0.2">
      <c r="A1102" s="158"/>
      <c r="D1102" s="138"/>
    </row>
    <row r="1103" spans="1:4" x14ac:dyDescent="0.2">
      <c r="A1103" s="158"/>
      <c r="D1103" s="138"/>
    </row>
    <row r="1104" spans="1:4" x14ac:dyDescent="0.2">
      <c r="A1104" s="158"/>
      <c r="D1104" s="138"/>
    </row>
    <row r="1105" spans="1:4" x14ac:dyDescent="0.2">
      <c r="A1105" s="158"/>
      <c r="D1105" s="138"/>
    </row>
    <row r="1106" spans="1:4" x14ac:dyDescent="0.2">
      <c r="A1106" s="158"/>
      <c r="D1106" s="138"/>
    </row>
    <row r="1107" spans="1:4" x14ac:dyDescent="0.2">
      <c r="A1107" s="158"/>
      <c r="D1107" s="138"/>
    </row>
    <row r="1108" spans="1:4" x14ac:dyDescent="0.2">
      <c r="A1108" s="158"/>
      <c r="D1108" s="138"/>
    </row>
    <row r="1109" spans="1:4" x14ac:dyDescent="0.2">
      <c r="A1109" s="158"/>
      <c r="D1109" s="138"/>
    </row>
    <row r="1110" spans="1:4" x14ac:dyDescent="0.2">
      <c r="A1110" s="158"/>
      <c r="D1110" s="138"/>
    </row>
    <row r="1111" spans="1:4" x14ac:dyDescent="0.2">
      <c r="A1111" s="158"/>
      <c r="D1111" s="138"/>
    </row>
    <row r="1112" spans="1:4" x14ac:dyDescent="0.2">
      <c r="A1112" s="158"/>
      <c r="D1112" s="138"/>
    </row>
    <row r="1113" spans="1:4" x14ac:dyDescent="0.2">
      <c r="A1113" s="158"/>
      <c r="D1113" s="138"/>
    </row>
    <row r="1114" spans="1:4" x14ac:dyDescent="0.2">
      <c r="A1114" s="158"/>
      <c r="D1114" s="138"/>
    </row>
    <row r="1115" spans="1:4" x14ac:dyDescent="0.2">
      <c r="A1115" s="158"/>
      <c r="D1115" s="138"/>
    </row>
    <row r="1116" spans="1:4" x14ac:dyDescent="0.2">
      <c r="A1116" s="158"/>
      <c r="D1116" s="138"/>
    </row>
    <row r="1117" spans="1:4" x14ac:dyDescent="0.2">
      <c r="A1117" s="158"/>
      <c r="D1117" s="138"/>
    </row>
    <row r="1118" spans="1:4" x14ac:dyDescent="0.2">
      <c r="A1118" s="158"/>
      <c r="D1118" s="138"/>
    </row>
    <row r="1119" spans="1:4" x14ac:dyDescent="0.2">
      <c r="A1119" s="158"/>
      <c r="D1119" s="138"/>
    </row>
    <row r="1120" spans="1:4" x14ac:dyDescent="0.2">
      <c r="A1120" s="158"/>
      <c r="D1120" s="138"/>
    </row>
    <row r="1121" spans="1:4" x14ac:dyDescent="0.2">
      <c r="A1121" s="158"/>
      <c r="D1121" s="138"/>
    </row>
    <row r="1122" spans="1:4" x14ac:dyDescent="0.2">
      <c r="A1122" s="158"/>
      <c r="D1122" s="138"/>
    </row>
    <row r="1123" spans="1:4" x14ac:dyDescent="0.2">
      <c r="A1123" s="158"/>
      <c r="D1123" s="138"/>
    </row>
    <row r="1124" spans="1:4" x14ac:dyDescent="0.2">
      <c r="A1124" s="158"/>
      <c r="D1124" s="138"/>
    </row>
    <row r="1125" spans="1:4" x14ac:dyDescent="0.2">
      <c r="A1125" s="158"/>
      <c r="D1125" s="138"/>
    </row>
    <row r="1126" spans="1:4" x14ac:dyDescent="0.2">
      <c r="A1126" s="158"/>
      <c r="D1126" s="138"/>
    </row>
    <row r="1127" spans="1:4" x14ac:dyDescent="0.2">
      <c r="A1127" s="158"/>
      <c r="D1127" s="138"/>
    </row>
    <row r="1128" spans="1:4" x14ac:dyDescent="0.2">
      <c r="A1128" s="158"/>
      <c r="D1128" s="138"/>
    </row>
    <row r="1129" spans="1:4" x14ac:dyDescent="0.2">
      <c r="A1129" s="158"/>
      <c r="D1129" s="138"/>
    </row>
    <row r="1130" spans="1:4" x14ac:dyDescent="0.2">
      <c r="A1130" s="158"/>
      <c r="D1130" s="138"/>
    </row>
    <row r="1131" spans="1:4" x14ac:dyDescent="0.2">
      <c r="A1131" s="158"/>
      <c r="D1131" s="138"/>
    </row>
    <row r="1132" spans="1:4" x14ac:dyDescent="0.2">
      <c r="A1132" s="158"/>
      <c r="D1132" s="138"/>
    </row>
    <row r="1133" spans="1:4" x14ac:dyDescent="0.2">
      <c r="A1133" s="158"/>
      <c r="D1133" s="138"/>
    </row>
    <row r="1134" spans="1:4" x14ac:dyDescent="0.2">
      <c r="A1134" s="158"/>
      <c r="D1134" s="138"/>
    </row>
    <row r="1135" spans="1:4" x14ac:dyDescent="0.2">
      <c r="A1135" s="158"/>
      <c r="D1135" s="138"/>
    </row>
    <row r="1136" spans="1:4" x14ac:dyDescent="0.2">
      <c r="A1136" s="158"/>
      <c r="D1136" s="138"/>
    </row>
    <row r="1137" spans="1:4" x14ac:dyDescent="0.2">
      <c r="A1137" s="158"/>
      <c r="D1137" s="138"/>
    </row>
    <row r="1138" spans="1:4" x14ac:dyDescent="0.2">
      <c r="A1138" s="158"/>
      <c r="D1138" s="138"/>
    </row>
    <row r="1139" spans="1:4" x14ac:dyDescent="0.2">
      <c r="A1139" s="158"/>
      <c r="D1139" s="138"/>
    </row>
    <row r="1140" spans="1:4" x14ac:dyDescent="0.2">
      <c r="A1140" s="158"/>
      <c r="D1140" s="138"/>
    </row>
    <row r="1141" spans="1:4" x14ac:dyDescent="0.2">
      <c r="A1141" s="158"/>
      <c r="D1141" s="138"/>
    </row>
    <row r="1142" spans="1:4" x14ac:dyDescent="0.2">
      <c r="A1142" s="158"/>
      <c r="D1142" s="138"/>
    </row>
    <row r="1143" spans="1:4" x14ac:dyDescent="0.2">
      <c r="A1143" s="158"/>
      <c r="D1143" s="138"/>
    </row>
    <row r="1144" spans="1:4" x14ac:dyDescent="0.2">
      <c r="A1144" s="158"/>
      <c r="D1144" s="138"/>
    </row>
    <row r="1145" spans="1:4" x14ac:dyDescent="0.2">
      <c r="A1145" s="158"/>
      <c r="D1145" s="138"/>
    </row>
    <row r="1146" spans="1:4" x14ac:dyDescent="0.2">
      <c r="A1146" s="158"/>
      <c r="D1146" s="138"/>
    </row>
    <row r="1147" spans="1:4" x14ac:dyDescent="0.2">
      <c r="A1147" s="158"/>
      <c r="D1147" s="138"/>
    </row>
    <row r="1148" spans="1:4" x14ac:dyDescent="0.2">
      <c r="A1148" s="158"/>
      <c r="D1148" s="138"/>
    </row>
    <row r="1149" spans="1:4" x14ac:dyDescent="0.2">
      <c r="A1149" s="158"/>
      <c r="D1149" s="138"/>
    </row>
    <row r="1150" spans="1:4" x14ac:dyDescent="0.2">
      <c r="A1150" s="158"/>
      <c r="D1150" s="138"/>
    </row>
    <row r="1151" spans="1:4" x14ac:dyDescent="0.2">
      <c r="A1151" s="158"/>
      <c r="D1151" s="138"/>
    </row>
    <row r="1152" spans="1:4" x14ac:dyDescent="0.2">
      <c r="A1152" s="158"/>
      <c r="D1152" s="138"/>
    </row>
    <row r="1153" spans="1:4" x14ac:dyDescent="0.2">
      <c r="A1153" s="158"/>
      <c r="D1153" s="138"/>
    </row>
    <row r="1154" spans="1:4" x14ac:dyDescent="0.2">
      <c r="A1154" s="158"/>
      <c r="D1154" s="138"/>
    </row>
    <row r="1155" spans="1:4" x14ac:dyDescent="0.2">
      <c r="A1155" s="158"/>
      <c r="D1155" s="138"/>
    </row>
    <row r="1156" spans="1:4" x14ac:dyDescent="0.2">
      <c r="A1156" s="158"/>
      <c r="D1156" s="138"/>
    </row>
    <row r="1157" spans="1:4" x14ac:dyDescent="0.2">
      <c r="A1157" s="158"/>
      <c r="D1157" s="138"/>
    </row>
    <row r="1158" spans="1:4" x14ac:dyDescent="0.2">
      <c r="A1158" s="158"/>
      <c r="D1158" s="138"/>
    </row>
    <row r="1159" spans="1:4" x14ac:dyDescent="0.2">
      <c r="A1159" s="158"/>
      <c r="D1159" s="138"/>
    </row>
    <row r="1160" spans="1:4" x14ac:dyDescent="0.2">
      <c r="A1160" s="158"/>
      <c r="D1160" s="138"/>
    </row>
    <row r="1161" spans="1:4" x14ac:dyDescent="0.2">
      <c r="A1161" s="158"/>
      <c r="D1161" s="138"/>
    </row>
    <row r="1162" spans="1:4" x14ac:dyDescent="0.2">
      <c r="A1162" s="158"/>
      <c r="D1162" s="138"/>
    </row>
    <row r="1163" spans="1:4" x14ac:dyDescent="0.2">
      <c r="A1163" s="158"/>
      <c r="D1163" s="138"/>
    </row>
    <row r="1164" spans="1:4" x14ac:dyDescent="0.2">
      <c r="A1164" s="158"/>
      <c r="D1164" s="138"/>
    </row>
    <row r="1165" spans="1:4" x14ac:dyDescent="0.2">
      <c r="A1165" s="158"/>
      <c r="D1165" s="138"/>
    </row>
    <row r="1166" spans="1:4" x14ac:dyDescent="0.2">
      <c r="A1166" s="158"/>
      <c r="D1166" s="138"/>
    </row>
    <row r="1167" spans="1:4" x14ac:dyDescent="0.2">
      <c r="A1167" s="158"/>
      <c r="D1167" s="138"/>
    </row>
    <row r="1168" spans="1:4" x14ac:dyDescent="0.2">
      <c r="A1168" s="158"/>
      <c r="D1168" s="138"/>
    </row>
    <row r="1169" spans="1:4" x14ac:dyDescent="0.2">
      <c r="A1169" s="158"/>
      <c r="D1169" s="138"/>
    </row>
    <row r="1170" spans="1:4" x14ac:dyDescent="0.2">
      <c r="A1170" s="158"/>
      <c r="D1170" s="138"/>
    </row>
    <row r="1171" spans="1:4" x14ac:dyDescent="0.2">
      <c r="A1171" s="158"/>
      <c r="D1171" s="138"/>
    </row>
    <row r="1172" spans="1:4" x14ac:dyDescent="0.2">
      <c r="A1172" s="158"/>
      <c r="D1172" s="138"/>
    </row>
    <row r="1173" spans="1:4" x14ac:dyDescent="0.2">
      <c r="A1173" s="158"/>
      <c r="D1173" s="138"/>
    </row>
    <row r="1174" spans="1:4" x14ac:dyDescent="0.2">
      <c r="A1174" s="158"/>
      <c r="D1174" s="138"/>
    </row>
    <row r="1175" spans="1:4" x14ac:dyDescent="0.2">
      <c r="A1175" s="158"/>
      <c r="D1175" s="138"/>
    </row>
    <row r="1176" spans="1:4" x14ac:dyDescent="0.2">
      <c r="A1176" s="158"/>
      <c r="D1176" s="138"/>
    </row>
    <row r="1177" spans="1:4" x14ac:dyDescent="0.2">
      <c r="A1177" s="158"/>
      <c r="D1177" s="138"/>
    </row>
    <row r="1178" spans="1:4" x14ac:dyDescent="0.2">
      <c r="A1178" s="158"/>
      <c r="D1178" s="138"/>
    </row>
    <row r="1179" spans="1:4" x14ac:dyDescent="0.2">
      <c r="A1179" s="158"/>
      <c r="D1179" s="138"/>
    </row>
    <row r="1180" spans="1:4" x14ac:dyDescent="0.2">
      <c r="A1180" s="158"/>
      <c r="D1180" s="138"/>
    </row>
    <row r="1181" spans="1:4" x14ac:dyDescent="0.2">
      <c r="A1181" s="158"/>
      <c r="D1181" s="138"/>
    </row>
    <row r="1182" spans="1:4" x14ac:dyDescent="0.2">
      <c r="A1182" s="158"/>
      <c r="D1182" s="138"/>
    </row>
    <row r="1183" spans="1:4" x14ac:dyDescent="0.2">
      <c r="A1183" s="158"/>
      <c r="D1183" s="138"/>
    </row>
    <row r="1184" spans="1:4" x14ac:dyDescent="0.2">
      <c r="A1184" s="158"/>
      <c r="D1184" s="138"/>
    </row>
    <row r="1185" spans="1:4" x14ac:dyDescent="0.2">
      <c r="A1185" s="158"/>
      <c r="D1185" s="138"/>
    </row>
    <row r="1186" spans="1:4" x14ac:dyDescent="0.2">
      <c r="A1186" s="158"/>
      <c r="D1186" s="138"/>
    </row>
    <row r="1187" spans="1:4" x14ac:dyDescent="0.2">
      <c r="A1187" s="158"/>
      <c r="D1187" s="138"/>
    </row>
    <row r="1188" spans="1:4" x14ac:dyDescent="0.2">
      <c r="A1188" s="158"/>
      <c r="D1188" s="138"/>
    </row>
    <row r="1189" spans="1:4" x14ac:dyDescent="0.2">
      <c r="A1189" s="158"/>
      <c r="D1189" s="138"/>
    </row>
    <row r="1190" spans="1:4" x14ac:dyDescent="0.2">
      <c r="A1190" s="158"/>
      <c r="D1190" s="138"/>
    </row>
    <row r="1191" spans="1:4" x14ac:dyDescent="0.2">
      <c r="A1191" s="158"/>
      <c r="D1191" s="138"/>
    </row>
    <row r="1192" spans="1:4" x14ac:dyDescent="0.2">
      <c r="A1192" s="158"/>
      <c r="D1192" s="138"/>
    </row>
    <row r="1193" spans="1:4" x14ac:dyDescent="0.2">
      <c r="A1193" s="158"/>
      <c r="D1193" s="138"/>
    </row>
    <row r="1194" spans="1:4" x14ac:dyDescent="0.2">
      <c r="A1194" s="158"/>
      <c r="D1194" s="138"/>
    </row>
    <row r="1195" spans="1:4" x14ac:dyDescent="0.2">
      <c r="A1195" s="158"/>
      <c r="D1195" s="138"/>
    </row>
    <row r="1196" spans="1:4" x14ac:dyDescent="0.2">
      <c r="A1196" s="158"/>
      <c r="D1196" s="138"/>
    </row>
    <row r="1197" spans="1:4" x14ac:dyDescent="0.2">
      <c r="A1197" s="158"/>
      <c r="D1197" s="138"/>
    </row>
    <row r="1198" spans="1:4" x14ac:dyDescent="0.2">
      <c r="A1198" s="158"/>
      <c r="D1198" s="138"/>
    </row>
    <row r="1199" spans="1:4" x14ac:dyDescent="0.2">
      <c r="A1199" s="158"/>
      <c r="D1199" s="138"/>
    </row>
    <row r="1200" spans="1:4" x14ac:dyDescent="0.2">
      <c r="A1200" s="158"/>
      <c r="D1200" s="138"/>
    </row>
    <row r="1201" spans="1:4" x14ac:dyDescent="0.2">
      <c r="A1201" s="158"/>
      <c r="D1201" s="138"/>
    </row>
    <row r="1202" spans="1:4" x14ac:dyDescent="0.2">
      <c r="A1202" s="158"/>
      <c r="D1202" s="138"/>
    </row>
    <row r="1203" spans="1:4" x14ac:dyDescent="0.2">
      <c r="A1203" s="158"/>
      <c r="D1203" s="138"/>
    </row>
    <row r="1204" spans="1:4" x14ac:dyDescent="0.2">
      <c r="A1204" s="158"/>
      <c r="D1204" s="138"/>
    </row>
    <row r="1205" spans="1:4" x14ac:dyDescent="0.2">
      <c r="A1205" s="158"/>
      <c r="D1205" s="138"/>
    </row>
    <row r="1206" spans="1:4" x14ac:dyDescent="0.2">
      <c r="A1206" s="158"/>
      <c r="D1206" s="138"/>
    </row>
    <row r="1207" spans="1:4" x14ac:dyDescent="0.2">
      <c r="A1207" s="158"/>
      <c r="D1207" s="138"/>
    </row>
    <row r="1208" spans="1:4" x14ac:dyDescent="0.2">
      <c r="A1208" s="158"/>
      <c r="D1208" s="138"/>
    </row>
    <row r="1209" spans="1:4" x14ac:dyDescent="0.2">
      <c r="A1209" s="158"/>
      <c r="D1209" s="138"/>
    </row>
    <row r="1210" spans="1:4" x14ac:dyDescent="0.2">
      <c r="A1210" s="158"/>
      <c r="D1210" s="138"/>
    </row>
    <row r="1211" spans="1:4" x14ac:dyDescent="0.2">
      <c r="A1211" s="158"/>
      <c r="D1211" s="138"/>
    </row>
    <row r="1212" spans="1:4" x14ac:dyDescent="0.2">
      <c r="A1212" s="158"/>
      <c r="D1212" s="138"/>
    </row>
    <row r="1213" spans="1:4" x14ac:dyDescent="0.2">
      <c r="A1213" s="158"/>
      <c r="D1213" s="138"/>
    </row>
    <row r="1214" spans="1:4" x14ac:dyDescent="0.2">
      <c r="A1214" s="158"/>
      <c r="D1214" s="138"/>
    </row>
    <row r="1215" spans="1:4" x14ac:dyDescent="0.2">
      <c r="A1215" s="158"/>
      <c r="D1215" s="138"/>
    </row>
    <row r="1216" spans="1:4" x14ac:dyDescent="0.2">
      <c r="A1216" s="158"/>
      <c r="D1216" s="138"/>
    </row>
    <row r="1217" spans="1:4" x14ac:dyDescent="0.2">
      <c r="A1217" s="158"/>
      <c r="D1217" s="138"/>
    </row>
    <row r="1218" spans="1:4" x14ac:dyDescent="0.2">
      <c r="A1218" s="158"/>
      <c r="D1218" s="138"/>
    </row>
    <row r="1219" spans="1:4" x14ac:dyDescent="0.2">
      <c r="A1219" s="158"/>
      <c r="D1219" s="138"/>
    </row>
    <row r="1220" spans="1:4" x14ac:dyDescent="0.2">
      <c r="A1220" s="158"/>
      <c r="D1220" s="138"/>
    </row>
    <row r="1221" spans="1:4" x14ac:dyDescent="0.2">
      <c r="A1221" s="158"/>
      <c r="D1221" s="138"/>
    </row>
    <row r="1222" spans="1:4" x14ac:dyDescent="0.2">
      <c r="A1222" s="158"/>
      <c r="D1222" s="138"/>
    </row>
    <row r="1223" spans="1:4" x14ac:dyDescent="0.2">
      <c r="A1223" s="158"/>
      <c r="D1223" s="138"/>
    </row>
    <row r="1224" spans="1:4" x14ac:dyDescent="0.2">
      <c r="A1224" s="158"/>
      <c r="D1224" s="138"/>
    </row>
    <row r="1225" spans="1:4" x14ac:dyDescent="0.2">
      <c r="A1225" s="158"/>
      <c r="D1225" s="138"/>
    </row>
    <row r="1226" spans="1:4" x14ac:dyDescent="0.2">
      <c r="A1226" s="158"/>
      <c r="D1226" s="138"/>
    </row>
    <row r="1227" spans="1:4" x14ac:dyDescent="0.2">
      <c r="A1227" s="158"/>
      <c r="D1227" s="138"/>
    </row>
    <row r="1228" spans="1:4" x14ac:dyDescent="0.2">
      <c r="A1228" s="158"/>
      <c r="D1228" s="138"/>
    </row>
    <row r="1229" spans="1:4" x14ac:dyDescent="0.2">
      <c r="A1229" s="158"/>
      <c r="D1229" s="138"/>
    </row>
    <row r="1230" spans="1:4" x14ac:dyDescent="0.2">
      <c r="A1230" s="158"/>
      <c r="D1230" s="138"/>
    </row>
    <row r="1231" spans="1:4" x14ac:dyDescent="0.2">
      <c r="A1231" s="158"/>
      <c r="D1231" s="138"/>
    </row>
    <row r="1232" spans="1:4" x14ac:dyDescent="0.2">
      <c r="A1232" s="158"/>
      <c r="D1232" s="138"/>
    </row>
    <row r="1233" spans="1:4" x14ac:dyDescent="0.2">
      <c r="A1233" s="158"/>
      <c r="D1233" s="138"/>
    </row>
    <row r="1234" spans="1:4" x14ac:dyDescent="0.2">
      <c r="A1234" s="158"/>
      <c r="D1234" s="138"/>
    </row>
    <row r="1235" spans="1:4" x14ac:dyDescent="0.2">
      <c r="A1235" s="158"/>
      <c r="D1235" s="138"/>
    </row>
    <row r="1236" spans="1:4" x14ac:dyDescent="0.2">
      <c r="A1236" s="158"/>
      <c r="D1236" s="138"/>
    </row>
    <row r="1237" spans="1:4" x14ac:dyDescent="0.2">
      <c r="A1237" s="158"/>
      <c r="D1237" s="138"/>
    </row>
    <row r="1238" spans="1:4" x14ac:dyDescent="0.2">
      <c r="A1238" s="158"/>
      <c r="D1238" s="138"/>
    </row>
    <row r="1239" spans="1:4" x14ac:dyDescent="0.2">
      <c r="A1239" s="158"/>
      <c r="D1239" s="138"/>
    </row>
    <row r="1240" spans="1:4" x14ac:dyDescent="0.2">
      <c r="A1240" s="158"/>
      <c r="D1240" s="138"/>
    </row>
    <row r="1241" spans="1:4" x14ac:dyDescent="0.2">
      <c r="A1241" s="158"/>
      <c r="D1241" s="138"/>
    </row>
    <row r="1242" spans="1:4" x14ac:dyDescent="0.2">
      <c r="A1242" s="158"/>
      <c r="D1242" s="138"/>
    </row>
    <row r="1243" spans="1:4" x14ac:dyDescent="0.2">
      <c r="A1243" s="158"/>
      <c r="D1243" s="138"/>
    </row>
    <row r="1244" spans="1:4" x14ac:dyDescent="0.2">
      <c r="A1244" s="158"/>
      <c r="D1244" s="138"/>
    </row>
    <row r="1245" spans="1:4" x14ac:dyDescent="0.2">
      <c r="A1245" s="158"/>
      <c r="D1245" s="138"/>
    </row>
    <row r="1246" spans="1:4" x14ac:dyDescent="0.2">
      <c r="A1246" s="158"/>
      <c r="D1246" s="138"/>
    </row>
    <row r="1247" spans="1:4" x14ac:dyDescent="0.2">
      <c r="A1247" s="158"/>
      <c r="D1247" s="138"/>
    </row>
    <row r="1248" spans="1:4" x14ac:dyDescent="0.2">
      <c r="A1248" s="158"/>
      <c r="D1248" s="138"/>
    </row>
    <row r="1249" spans="1:4" x14ac:dyDescent="0.2">
      <c r="A1249" s="158"/>
      <c r="D1249" s="138"/>
    </row>
    <row r="1250" spans="1:4" x14ac:dyDescent="0.2">
      <c r="A1250" s="158"/>
      <c r="D1250" s="138"/>
    </row>
    <row r="1251" spans="1:4" x14ac:dyDescent="0.2">
      <c r="A1251" s="158"/>
      <c r="D1251" s="138"/>
    </row>
    <row r="1252" spans="1:4" x14ac:dyDescent="0.2">
      <c r="A1252" s="158"/>
      <c r="D1252" s="138"/>
    </row>
    <row r="1253" spans="1:4" x14ac:dyDescent="0.2">
      <c r="A1253" s="158"/>
      <c r="D1253" s="138"/>
    </row>
    <row r="1254" spans="1:4" x14ac:dyDescent="0.2">
      <c r="A1254" s="158"/>
      <c r="D1254" s="138"/>
    </row>
    <row r="1255" spans="1:4" x14ac:dyDescent="0.2">
      <c r="A1255" s="158"/>
      <c r="D1255" s="138"/>
    </row>
    <row r="1256" spans="1:4" x14ac:dyDescent="0.2">
      <c r="A1256" s="158"/>
      <c r="D1256" s="138"/>
    </row>
    <row r="1257" spans="1:4" x14ac:dyDescent="0.2">
      <c r="A1257" s="158"/>
      <c r="D1257" s="138"/>
    </row>
    <row r="1258" spans="1:4" x14ac:dyDescent="0.2">
      <c r="A1258" s="158"/>
      <c r="D1258" s="138"/>
    </row>
    <row r="1259" spans="1:4" x14ac:dyDescent="0.2">
      <c r="A1259" s="158"/>
      <c r="D1259" s="138"/>
    </row>
    <row r="1260" spans="1:4" x14ac:dyDescent="0.2">
      <c r="A1260" s="158"/>
      <c r="D1260" s="138"/>
    </row>
    <row r="1261" spans="1:4" x14ac:dyDescent="0.2">
      <c r="A1261" s="158"/>
      <c r="D1261" s="138"/>
    </row>
    <row r="1262" spans="1:4" x14ac:dyDescent="0.2">
      <c r="A1262" s="158"/>
      <c r="D1262" s="138"/>
    </row>
    <row r="1263" spans="1:4" x14ac:dyDescent="0.2">
      <c r="A1263" s="158"/>
      <c r="D1263" s="138"/>
    </row>
    <row r="1264" spans="1:4" x14ac:dyDescent="0.2">
      <c r="A1264" s="158"/>
      <c r="D1264" s="138"/>
    </row>
    <row r="1265" spans="1:4" x14ac:dyDescent="0.2">
      <c r="A1265" s="158"/>
      <c r="D1265" s="138"/>
    </row>
    <row r="1266" spans="1:4" x14ac:dyDescent="0.2">
      <c r="A1266" s="158"/>
      <c r="D1266" s="138"/>
    </row>
    <row r="1267" spans="1:4" x14ac:dyDescent="0.2">
      <c r="A1267" s="158"/>
      <c r="D1267" s="138"/>
    </row>
    <row r="1268" spans="1:4" x14ac:dyDescent="0.2">
      <c r="A1268" s="158"/>
      <c r="D1268" s="138"/>
    </row>
    <row r="1269" spans="1:4" x14ac:dyDescent="0.2">
      <c r="A1269" s="158"/>
      <c r="D1269" s="138"/>
    </row>
    <row r="1270" spans="1:4" x14ac:dyDescent="0.2">
      <c r="A1270" s="158"/>
      <c r="D1270" s="138"/>
    </row>
    <row r="1271" spans="1:4" x14ac:dyDescent="0.2">
      <c r="A1271" s="158"/>
      <c r="D1271" s="138"/>
    </row>
    <row r="1272" spans="1:4" x14ac:dyDescent="0.2">
      <c r="A1272" s="158"/>
      <c r="D1272" s="138"/>
    </row>
    <row r="1273" spans="1:4" x14ac:dyDescent="0.2">
      <c r="A1273" s="158"/>
      <c r="D1273" s="138"/>
    </row>
    <row r="1274" spans="1:4" x14ac:dyDescent="0.2">
      <c r="A1274" s="158"/>
      <c r="D1274" s="138"/>
    </row>
    <row r="1275" spans="1:4" x14ac:dyDescent="0.2">
      <c r="A1275" s="158"/>
      <c r="D1275" s="138"/>
    </row>
    <row r="1276" spans="1:4" x14ac:dyDescent="0.2">
      <c r="A1276" s="158"/>
      <c r="D1276" s="138"/>
    </row>
    <row r="1277" spans="1:4" x14ac:dyDescent="0.2">
      <c r="A1277" s="158"/>
      <c r="D1277" s="138"/>
    </row>
    <row r="1278" spans="1:4" x14ac:dyDescent="0.2">
      <c r="A1278" s="158"/>
      <c r="D1278" s="138"/>
    </row>
    <row r="1279" spans="1:4" x14ac:dyDescent="0.2">
      <c r="A1279" s="158"/>
      <c r="D1279" s="138"/>
    </row>
    <row r="1280" spans="1:4" x14ac:dyDescent="0.2">
      <c r="A1280" s="158"/>
      <c r="D1280" s="138"/>
    </row>
    <row r="1281" spans="1:4" x14ac:dyDescent="0.2">
      <c r="A1281" s="158"/>
      <c r="D1281" s="138"/>
    </row>
    <row r="1282" spans="1:4" x14ac:dyDescent="0.2">
      <c r="A1282" s="158"/>
      <c r="D1282" s="138"/>
    </row>
    <row r="1283" spans="1:4" x14ac:dyDescent="0.2">
      <c r="A1283" s="158"/>
      <c r="D1283" s="138"/>
    </row>
    <row r="1284" spans="1:4" x14ac:dyDescent="0.2">
      <c r="A1284" s="158"/>
      <c r="D1284" s="138"/>
    </row>
    <row r="1285" spans="1:4" x14ac:dyDescent="0.2">
      <c r="A1285" s="158"/>
      <c r="D1285" s="138"/>
    </row>
    <row r="1286" spans="1:4" x14ac:dyDescent="0.2">
      <c r="A1286" s="158"/>
      <c r="D1286" s="138"/>
    </row>
    <row r="1287" spans="1:4" x14ac:dyDescent="0.2">
      <c r="A1287" s="158"/>
      <c r="D1287" s="138"/>
    </row>
    <row r="1288" spans="1:4" x14ac:dyDescent="0.2">
      <c r="A1288" s="158"/>
      <c r="D1288" s="138"/>
    </row>
    <row r="1289" spans="1:4" x14ac:dyDescent="0.2">
      <c r="A1289" s="158"/>
      <c r="D1289" s="138"/>
    </row>
    <row r="1290" spans="1:4" x14ac:dyDescent="0.2">
      <c r="A1290" s="158"/>
      <c r="D1290" s="138"/>
    </row>
    <row r="1291" spans="1:4" x14ac:dyDescent="0.2">
      <c r="A1291" s="158"/>
      <c r="D1291" s="138"/>
    </row>
    <row r="1292" spans="1:4" x14ac:dyDescent="0.2">
      <c r="A1292" s="158"/>
      <c r="D1292" s="138"/>
    </row>
    <row r="1293" spans="1:4" x14ac:dyDescent="0.2">
      <c r="A1293" s="158"/>
      <c r="D1293" s="138"/>
    </row>
    <row r="1294" spans="1:4" x14ac:dyDescent="0.2">
      <c r="A1294" s="158"/>
      <c r="D1294" s="138"/>
    </row>
    <row r="1295" spans="1:4" x14ac:dyDescent="0.2">
      <c r="A1295" s="158"/>
      <c r="D1295" s="138"/>
    </row>
    <row r="1296" spans="1:4" x14ac:dyDescent="0.2">
      <c r="A1296" s="158"/>
      <c r="D1296" s="138"/>
    </row>
    <row r="1297" spans="1:4" x14ac:dyDescent="0.2">
      <c r="A1297" s="158"/>
      <c r="D1297" s="138"/>
    </row>
    <row r="1298" spans="1:4" x14ac:dyDescent="0.2">
      <c r="A1298" s="158"/>
      <c r="D1298" s="138"/>
    </row>
    <row r="1299" spans="1:4" x14ac:dyDescent="0.2">
      <c r="A1299" s="158"/>
      <c r="D1299" s="138"/>
    </row>
    <row r="1300" spans="1:4" x14ac:dyDescent="0.2">
      <c r="A1300" s="158"/>
      <c r="D1300" s="138"/>
    </row>
    <row r="1301" spans="1:4" x14ac:dyDescent="0.2">
      <c r="A1301" s="158"/>
      <c r="D1301" s="138"/>
    </row>
    <row r="1302" spans="1:4" x14ac:dyDescent="0.2">
      <c r="A1302" s="158"/>
      <c r="D1302" s="138"/>
    </row>
    <row r="1303" spans="1:4" x14ac:dyDescent="0.2">
      <c r="A1303" s="158"/>
      <c r="D1303" s="138"/>
    </row>
    <row r="1304" spans="1:4" x14ac:dyDescent="0.2">
      <c r="A1304" s="158"/>
      <c r="D1304" s="138"/>
    </row>
    <row r="1305" spans="1:4" x14ac:dyDescent="0.2">
      <c r="A1305" s="158"/>
      <c r="D1305" s="138"/>
    </row>
    <row r="1306" spans="1:4" x14ac:dyDescent="0.2">
      <c r="A1306" s="158"/>
      <c r="D1306" s="138"/>
    </row>
    <row r="1307" spans="1:4" x14ac:dyDescent="0.2">
      <c r="A1307" s="158"/>
      <c r="D1307" s="138"/>
    </row>
    <row r="1308" spans="1:4" x14ac:dyDescent="0.2">
      <c r="A1308" s="158"/>
      <c r="D1308" s="138"/>
    </row>
    <row r="1309" spans="1:4" x14ac:dyDescent="0.2">
      <c r="A1309" s="158"/>
      <c r="D1309" s="138"/>
    </row>
    <row r="1310" spans="1:4" x14ac:dyDescent="0.2">
      <c r="A1310" s="158"/>
      <c r="D1310" s="138"/>
    </row>
    <row r="1311" spans="1:4" x14ac:dyDescent="0.2">
      <c r="A1311" s="158"/>
      <c r="D1311" s="138"/>
    </row>
    <row r="1312" spans="1:4" x14ac:dyDescent="0.2">
      <c r="A1312" s="158"/>
      <c r="D1312" s="138"/>
    </row>
    <row r="1313" spans="1:4" x14ac:dyDescent="0.2">
      <c r="A1313" s="158"/>
      <c r="D1313" s="138"/>
    </row>
    <row r="1314" spans="1:4" x14ac:dyDescent="0.2">
      <c r="A1314" s="158"/>
      <c r="D1314" s="138"/>
    </row>
    <row r="1315" spans="1:4" x14ac:dyDescent="0.2">
      <c r="A1315" s="158"/>
      <c r="D1315" s="138"/>
    </row>
    <row r="1316" spans="1:4" x14ac:dyDescent="0.2">
      <c r="A1316" s="158"/>
      <c r="D1316" s="138"/>
    </row>
    <row r="1317" spans="1:4" x14ac:dyDescent="0.2">
      <c r="A1317" s="158"/>
      <c r="D1317" s="138"/>
    </row>
    <row r="1318" spans="1:4" x14ac:dyDescent="0.2">
      <c r="A1318" s="158"/>
      <c r="D1318" s="138"/>
    </row>
    <row r="1319" spans="1:4" x14ac:dyDescent="0.2">
      <c r="A1319" s="158"/>
      <c r="D1319" s="138"/>
    </row>
    <row r="1320" spans="1:4" x14ac:dyDescent="0.2">
      <c r="A1320" s="158"/>
      <c r="D1320" s="138"/>
    </row>
    <row r="1321" spans="1:4" x14ac:dyDescent="0.2">
      <c r="A1321" s="158"/>
      <c r="D1321" s="138"/>
    </row>
    <row r="1322" spans="1:4" x14ac:dyDescent="0.2">
      <c r="A1322" s="158"/>
      <c r="D1322" s="138"/>
    </row>
    <row r="1323" spans="1:4" x14ac:dyDescent="0.2">
      <c r="A1323" s="158"/>
      <c r="D1323" s="138"/>
    </row>
    <row r="1324" spans="1:4" x14ac:dyDescent="0.2">
      <c r="A1324" s="158"/>
      <c r="D1324" s="138"/>
    </row>
    <row r="1325" spans="1:4" x14ac:dyDescent="0.2">
      <c r="A1325" s="158"/>
      <c r="D1325" s="138"/>
    </row>
    <row r="1326" spans="1:4" x14ac:dyDescent="0.2">
      <c r="A1326" s="158"/>
      <c r="D1326" s="138"/>
    </row>
    <row r="1327" spans="1:4" x14ac:dyDescent="0.2">
      <c r="A1327" s="158"/>
      <c r="D1327" s="138"/>
    </row>
    <row r="1328" spans="1:4" x14ac:dyDescent="0.2">
      <c r="A1328" s="158"/>
      <c r="D1328" s="138"/>
    </row>
    <row r="1329" spans="1:4" x14ac:dyDescent="0.2">
      <c r="A1329" s="158"/>
      <c r="D1329" s="138"/>
    </row>
    <row r="1330" spans="1:4" x14ac:dyDescent="0.2">
      <c r="A1330" s="158"/>
      <c r="D1330" s="138"/>
    </row>
    <row r="1331" spans="1:4" x14ac:dyDescent="0.2">
      <c r="A1331" s="158"/>
      <c r="D1331" s="138"/>
    </row>
    <row r="1332" spans="1:4" x14ac:dyDescent="0.2">
      <c r="A1332" s="158"/>
      <c r="D1332" s="138"/>
    </row>
    <row r="1333" spans="1:4" x14ac:dyDescent="0.2">
      <c r="A1333" s="158"/>
      <c r="D1333" s="138"/>
    </row>
    <row r="1334" spans="1:4" x14ac:dyDescent="0.2">
      <c r="A1334" s="158"/>
      <c r="D1334" s="138"/>
    </row>
    <row r="1335" spans="1:4" x14ac:dyDescent="0.2">
      <c r="A1335" s="158"/>
      <c r="D1335" s="138"/>
    </row>
    <row r="1336" spans="1:4" x14ac:dyDescent="0.2">
      <c r="A1336" s="158"/>
      <c r="D1336" s="138"/>
    </row>
    <row r="1337" spans="1:4" x14ac:dyDescent="0.2">
      <c r="A1337" s="158"/>
      <c r="D1337" s="138"/>
    </row>
    <row r="1338" spans="1:4" x14ac:dyDescent="0.2">
      <c r="A1338" s="158"/>
      <c r="D1338" s="138"/>
    </row>
    <row r="1339" spans="1:4" x14ac:dyDescent="0.2">
      <c r="A1339" s="158"/>
      <c r="D1339" s="138"/>
    </row>
    <row r="1340" spans="1:4" x14ac:dyDescent="0.2">
      <c r="A1340" s="158"/>
      <c r="D1340" s="138"/>
    </row>
    <row r="1341" spans="1:4" x14ac:dyDescent="0.2">
      <c r="A1341" s="158"/>
      <c r="D1341" s="138"/>
    </row>
    <row r="1342" spans="1:4" x14ac:dyDescent="0.2">
      <c r="A1342" s="158"/>
      <c r="D1342" s="138"/>
    </row>
    <row r="1343" spans="1:4" x14ac:dyDescent="0.2">
      <c r="A1343" s="158"/>
      <c r="D1343" s="138"/>
    </row>
    <row r="1344" spans="1:4" x14ac:dyDescent="0.2">
      <c r="A1344" s="158"/>
      <c r="D1344" s="138"/>
    </row>
    <row r="1345" spans="1:4" x14ac:dyDescent="0.2">
      <c r="A1345" s="158"/>
      <c r="D1345" s="138"/>
    </row>
    <row r="1346" spans="1:4" x14ac:dyDescent="0.2">
      <c r="A1346" s="158"/>
      <c r="D1346" s="138"/>
    </row>
    <row r="1347" spans="1:4" x14ac:dyDescent="0.2">
      <c r="A1347" s="158"/>
      <c r="D1347" s="138"/>
    </row>
    <row r="1348" spans="1:4" x14ac:dyDescent="0.2">
      <c r="A1348" s="158"/>
      <c r="D1348" s="138"/>
    </row>
    <row r="1349" spans="1:4" x14ac:dyDescent="0.2">
      <c r="A1349" s="158"/>
      <c r="D1349" s="138"/>
    </row>
    <row r="1350" spans="1:4" x14ac:dyDescent="0.2">
      <c r="A1350" s="158"/>
      <c r="D1350" s="138"/>
    </row>
    <row r="1351" spans="1:4" x14ac:dyDescent="0.2">
      <c r="A1351" s="158"/>
      <c r="D1351" s="138"/>
    </row>
    <row r="1352" spans="1:4" x14ac:dyDescent="0.2">
      <c r="A1352" s="158"/>
      <c r="D1352" s="138"/>
    </row>
    <row r="1353" spans="1:4" x14ac:dyDescent="0.2">
      <c r="A1353" s="158"/>
      <c r="D1353" s="138"/>
    </row>
    <row r="1354" spans="1:4" x14ac:dyDescent="0.2">
      <c r="A1354" s="158"/>
      <c r="D1354" s="138"/>
    </row>
    <row r="1355" spans="1:4" x14ac:dyDescent="0.2">
      <c r="A1355" s="158"/>
      <c r="D1355" s="138"/>
    </row>
    <row r="1356" spans="1:4" x14ac:dyDescent="0.2">
      <c r="A1356" s="158"/>
      <c r="D1356" s="138"/>
    </row>
    <row r="1357" spans="1:4" x14ac:dyDescent="0.2">
      <c r="A1357" s="158"/>
      <c r="D1357" s="138"/>
    </row>
    <row r="1358" spans="1:4" x14ac:dyDescent="0.2">
      <c r="A1358" s="158"/>
      <c r="D1358" s="138"/>
    </row>
    <row r="1359" spans="1:4" x14ac:dyDescent="0.2">
      <c r="A1359" s="158"/>
      <c r="D1359" s="138"/>
    </row>
    <row r="1360" spans="1:4" x14ac:dyDescent="0.2">
      <c r="A1360" s="158"/>
      <c r="D1360" s="138"/>
    </row>
    <row r="1361" spans="1:4" x14ac:dyDescent="0.2">
      <c r="A1361" s="158"/>
      <c r="D1361" s="138"/>
    </row>
    <row r="1362" spans="1:4" x14ac:dyDescent="0.2">
      <c r="A1362" s="158"/>
      <c r="D1362" s="138"/>
    </row>
    <row r="1363" spans="1:4" x14ac:dyDescent="0.2">
      <c r="A1363" s="158"/>
      <c r="D1363" s="138"/>
    </row>
    <row r="1364" spans="1:4" x14ac:dyDescent="0.2">
      <c r="A1364" s="158"/>
      <c r="D1364" s="138"/>
    </row>
    <row r="1365" spans="1:4" x14ac:dyDescent="0.2">
      <c r="A1365" s="158"/>
      <c r="D1365" s="138"/>
    </row>
    <row r="1366" spans="1:4" x14ac:dyDescent="0.2">
      <c r="A1366" s="158"/>
      <c r="D1366" s="138"/>
    </row>
    <row r="1367" spans="1:4" x14ac:dyDescent="0.2">
      <c r="A1367" s="158"/>
      <c r="D1367" s="138"/>
    </row>
    <row r="1368" spans="1:4" x14ac:dyDescent="0.2">
      <c r="A1368" s="158"/>
      <c r="D1368" s="138"/>
    </row>
    <row r="1369" spans="1:4" x14ac:dyDescent="0.2">
      <c r="A1369" s="158"/>
      <c r="D1369" s="138"/>
    </row>
    <row r="1370" spans="1:4" x14ac:dyDescent="0.2">
      <c r="A1370" s="158"/>
      <c r="D1370" s="138"/>
    </row>
    <row r="1371" spans="1:4" x14ac:dyDescent="0.2">
      <c r="A1371" s="158"/>
      <c r="D1371" s="138"/>
    </row>
    <row r="1372" spans="1:4" x14ac:dyDescent="0.2">
      <c r="A1372" s="158"/>
      <c r="D1372" s="138"/>
    </row>
    <row r="1373" spans="1:4" x14ac:dyDescent="0.2">
      <c r="A1373" s="158"/>
      <c r="D1373" s="138"/>
    </row>
    <row r="1374" spans="1:4" x14ac:dyDescent="0.2">
      <c r="A1374" s="158"/>
      <c r="D1374" s="138"/>
    </row>
    <row r="1375" spans="1:4" x14ac:dyDescent="0.2">
      <c r="A1375" s="158"/>
      <c r="D1375" s="138"/>
    </row>
    <row r="1376" spans="1:4" x14ac:dyDescent="0.2">
      <c r="A1376" s="158"/>
      <c r="D1376" s="138"/>
    </row>
    <row r="1377" spans="1:4" x14ac:dyDescent="0.2">
      <c r="A1377" s="158"/>
      <c r="D1377" s="138"/>
    </row>
    <row r="1378" spans="1:4" x14ac:dyDescent="0.2">
      <c r="A1378" s="158"/>
      <c r="D1378" s="138"/>
    </row>
    <row r="1379" spans="1:4" x14ac:dyDescent="0.2">
      <c r="A1379" s="158"/>
      <c r="D1379" s="138"/>
    </row>
    <row r="1380" spans="1:4" x14ac:dyDescent="0.2">
      <c r="A1380" s="158"/>
      <c r="D1380" s="138"/>
    </row>
    <row r="1381" spans="1:4" x14ac:dyDescent="0.2">
      <c r="A1381" s="158"/>
      <c r="D1381" s="138"/>
    </row>
    <row r="1382" spans="1:4" x14ac:dyDescent="0.2">
      <c r="A1382" s="158"/>
      <c r="D1382" s="138"/>
    </row>
    <row r="1383" spans="1:4" x14ac:dyDescent="0.2">
      <c r="A1383" s="158"/>
      <c r="D1383" s="138"/>
    </row>
    <row r="1384" spans="1:4" x14ac:dyDescent="0.2">
      <c r="A1384" s="158"/>
      <c r="D1384" s="138"/>
    </row>
    <row r="1385" spans="1:4" x14ac:dyDescent="0.2">
      <c r="A1385" s="158"/>
      <c r="D1385" s="138"/>
    </row>
    <row r="1386" spans="1:4" x14ac:dyDescent="0.2">
      <c r="A1386" s="158"/>
      <c r="D1386" s="138"/>
    </row>
    <row r="1387" spans="1:4" x14ac:dyDescent="0.2">
      <c r="A1387" s="158"/>
      <c r="D1387" s="138"/>
    </row>
    <row r="1388" spans="1:4" x14ac:dyDescent="0.2">
      <c r="A1388" s="158"/>
      <c r="D1388" s="138"/>
    </row>
    <row r="1389" spans="1:4" x14ac:dyDescent="0.2">
      <c r="A1389" s="158"/>
      <c r="D1389" s="138"/>
    </row>
    <row r="1390" spans="1:4" x14ac:dyDescent="0.2">
      <c r="A1390" s="158"/>
      <c r="D1390" s="138"/>
    </row>
    <row r="1391" spans="1:4" x14ac:dyDescent="0.2">
      <c r="A1391" s="158"/>
      <c r="D1391" s="138"/>
    </row>
    <row r="1392" spans="1:4" x14ac:dyDescent="0.2">
      <c r="A1392" s="158"/>
      <c r="D1392" s="138"/>
    </row>
    <row r="1393" spans="1:4" x14ac:dyDescent="0.2">
      <c r="A1393" s="158"/>
      <c r="D1393" s="138"/>
    </row>
    <row r="1394" spans="1:4" x14ac:dyDescent="0.2">
      <c r="A1394" s="158"/>
      <c r="D1394" s="138"/>
    </row>
    <row r="1395" spans="1:4" x14ac:dyDescent="0.2">
      <c r="A1395" s="158"/>
      <c r="D1395" s="138"/>
    </row>
    <row r="1396" spans="1:4" x14ac:dyDescent="0.2">
      <c r="A1396" s="158"/>
      <c r="D1396" s="138"/>
    </row>
    <row r="1397" spans="1:4" x14ac:dyDescent="0.2">
      <c r="A1397" s="158"/>
      <c r="D1397" s="138"/>
    </row>
    <row r="1398" spans="1:4" x14ac:dyDescent="0.2">
      <c r="A1398" s="158"/>
      <c r="D1398" s="138"/>
    </row>
    <row r="1399" spans="1:4" x14ac:dyDescent="0.2">
      <c r="A1399" s="158"/>
      <c r="D1399" s="138"/>
    </row>
    <row r="1400" spans="1:4" x14ac:dyDescent="0.2">
      <c r="A1400" s="158"/>
      <c r="D1400" s="138"/>
    </row>
    <row r="1401" spans="1:4" x14ac:dyDescent="0.2">
      <c r="A1401" s="158"/>
      <c r="D1401" s="138"/>
    </row>
    <row r="1402" spans="1:4" x14ac:dyDescent="0.2">
      <c r="A1402" s="158"/>
      <c r="D1402" s="138"/>
    </row>
    <row r="1403" spans="1:4" x14ac:dyDescent="0.2">
      <c r="A1403" s="158"/>
      <c r="D1403" s="138"/>
    </row>
    <row r="1404" spans="1:4" x14ac:dyDescent="0.2">
      <c r="A1404" s="158"/>
      <c r="D1404" s="138"/>
    </row>
    <row r="1405" spans="1:4" x14ac:dyDescent="0.2">
      <c r="A1405" s="158"/>
      <c r="D1405" s="138"/>
    </row>
    <row r="1406" spans="1:4" x14ac:dyDescent="0.2">
      <c r="A1406" s="158"/>
      <c r="D1406" s="138"/>
    </row>
    <row r="1407" spans="1:4" x14ac:dyDescent="0.2">
      <c r="A1407" s="158"/>
      <c r="D1407" s="138"/>
    </row>
    <row r="1408" spans="1:4" x14ac:dyDescent="0.2">
      <c r="A1408" s="158"/>
      <c r="D1408" s="138"/>
    </row>
    <row r="1409" spans="1:4" x14ac:dyDescent="0.2">
      <c r="A1409" s="158"/>
      <c r="D1409" s="138"/>
    </row>
    <row r="1410" spans="1:4" x14ac:dyDescent="0.2">
      <c r="A1410" s="158"/>
      <c r="D1410" s="138"/>
    </row>
    <row r="1411" spans="1:4" x14ac:dyDescent="0.2">
      <c r="A1411" s="158"/>
      <c r="D1411" s="138"/>
    </row>
    <row r="1412" spans="1:4" x14ac:dyDescent="0.2">
      <c r="A1412" s="158"/>
      <c r="D1412" s="138"/>
    </row>
    <row r="1413" spans="1:4" x14ac:dyDescent="0.2">
      <c r="A1413" s="158"/>
      <c r="D1413" s="138"/>
    </row>
    <row r="1414" spans="1:4" x14ac:dyDescent="0.2">
      <c r="A1414" s="158"/>
      <c r="D1414" s="138"/>
    </row>
    <row r="1415" spans="1:4" x14ac:dyDescent="0.2">
      <c r="A1415" s="158"/>
      <c r="D1415" s="138"/>
    </row>
    <row r="1416" spans="1:4" x14ac:dyDescent="0.2">
      <c r="A1416" s="158"/>
      <c r="D1416" s="138"/>
    </row>
    <row r="1417" spans="1:4" x14ac:dyDescent="0.2">
      <c r="A1417" s="158"/>
      <c r="D1417" s="138"/>
    </row>
    <row r="1418" spans="1:4" x14ac:dyDescent="0.2">
      <c r="A1418" s="158"/>
      <c r="D1418" s="138"/>
    </row>
    <row r="1419" spans="1:4" x14ac:dyDescent="0.2">
      <c r="A1419" s="158"/>
      <c r="D1419" s="138"/>
    </row>
    <row r="1420" spans="1:4" x14ac:dyDescent="0.2">
      <c r="A1420" s="158"/>
      <c r="D1420" s="138"/>
    </row>
    <row r="1421" spans="1:4" x14ac:dyDescent="0.2">
      <c r="A1421" s="158"/>
      <c r="D1421" s="138"/>
    </row>
    <row r="1422" spans="1:4" x14ac:dyDescent="0.2">
      <c r="A1422" s="158"/>
      <c r="D1422" s="138"/>
    </row>
    <row r="1423" spans="1:4" x14ac:dyDescent="0.2">
      <c r="A1423" s="158"/>
      <c r="D1423" s="138"/>
    </row>
    <row r="1424" spans="1:4" x14ac:dyDescent="0.2">
      <c r="A1424" s="158"/>
      <c r="D1424" s="138"/>
    </row>
    <row r="1425" spans="1:4" x14ac:dyDescent="0.2">
      <c r="A1425" s="158"/>
      <c r="D1425" s="138"/>
    </row>
    <row r="1426" spans="1:4" x14ac:dyDescent="0.2">
      <c r="A1426" s="158"/>
      <c r="D1426" s="138"/>
    </row>
    <row r="1427" spans="1:4" x14ac:dyDescent="0.2">
      <c r="A1427" s="158"/>
      <c r="D1427" s="138"/>
    </row>
    <row r="1428" spans="1:4" x14ac:dyDescent="0.2">
      <c r="A1428" s="158"/>
      <c r="D1428" s="138"/>
    </row>
    <row r="1429" spans="1:4" x14ac:dyDescent="0.2">
      <c r="A1429" s="158"/>
      <c r="D1429" s="138"/>
    </row>
    <row r="1430" spans="1:4" x14ac:dyDescent="0.2">
      <c r="A1430" s="158"/>
      <c r="D1430" s="138"/>
    </row>
    <row r="1431" spans="1:4" x14ac:dyDescent="0.2">
      <c r="A1431" s="158"/>
      <c r="D1431" s="138"/>
    </row>
    <row r="1432" spans="1:4" x14ac:dyDescent="0.2">
      <c r="A1432" s="158"/>
      <c r="D1432" s="138"/>
    </row>
    <row r="1433" spans="1:4" x14ac:dyDescent="0.2">
      <c r="A1433" s="158"/>
      <c r="D1433" s="138"/>
    </row>
    <row r="1434" spans="1:4" x14ac:dyDescent="0.2">
      <c r="A1434" s="158"/>
      <c r="D1434" s="138"/>
    </row>
    <row r="1435" spans="1:4" x14ac:dyDescent="0.2">
      <c r="A1435" s="158"/>
      <c r="D1435" s="138"/>
    </row>
    <row r="1436" spans="1:4" x14ac:dyDescent="0.2">
      <c r="A1436" s="158"/>
      <c r="D1436" s="138"/>
    </row>
    <row r="1437" spans="1:4" x14ac:dyDescent="0.2">
      <c r="A1437" s="158"/>
      <c r="D1437" s="138"/>
    </row>
    <row r="1438" spans="1:4" x14ac:dyDescent="0.2">
      <c r="A1438" s="158"/>
      <c r="D1438" s="138"/>
    </row>
    <row r="1439" spans="1:4" x14ac:dyDescent="0.2">
      <c r="A1439" s="158"/>
      <c r="D1439" s="138"/>
    </row>
    <row r="1440" spans="1:4" x14ac:dyDescent="0.2">
      <c r="A1440" s="158"/>
      <c r="D1440" s="138"/>
    </row>
    <row r="1441" spans="1:4" x14ac:dyDescent="0.2">
      <c r="A1441" s="158"/>
      <c r="D1441" s="138"/>
    </row>
    <row r="1442" spans="1:4" x14ac:dyDescent="0.2">
      <c r="A1442" s="158"/>
      <c r="D1442" s="138"/>
    </row>
    <row r="1443" spans="1:4" x14ac:dyDescent="0.2">
      <c r="A1443" s="158"/>
      <c r="D1443" s="138"/>
    </row>
    <row r="1444" spans="1:4" x14ac:dyDescent="0.2">
      <c r="A1444" s="158"/>
      <c r="D1444" s="138"/>
    </row>
    <row r="1445" spans="1:4" x14ac:dyDescent="0.2">
      <c r="A1445" s="158"/>
      <c r="D1445" s="138"/>
    </row>
    <row r="1446" spans="1:4" x14ac:dyDescent="0.2">
      <c r="A1446" s="158"/>
      <c r="D1446" s="138"/>
    </row>
    <row r="1447" spans="1:4" x14ac:dyDescent="0.2">
      <c r="A1447" s="158"/>
      <c r="D1447" s="138"/>
    </row>
    <row r="1448" spans="1:4" x14ac:dyDescent="0.2">
      <c r="A1448" s="158"/>
      <c r="D1448" s="138"/>
    </row>
    <row r="1449" spans="1:4" x14ac:dyDescent="0.2">
      <c r="A1449" s="158"/>
      <c r="D1449" s="138"/>
    </row>
    <row r="1450" spans="1:4" x14ac:dyDescent="0.2">
      <c r="A1450" s="158"/>
      <c r="D1450" s="138"/>
    </row>
    <row r="1451" spans="1:4" x14ac:dyDescent="0.2">
      <c r="A1451" s="158"/>
      <c r="D1451" s="138"/>
    </row>
    <row r="1452" spans="1:4" x14ac:dyDescent="0.2">
      <c r="A1452" s="158"/>
      <c r="D1452" s="138"/>
    </row>
    <row r="1453" spans="1:4" x14ac:dyDescent="0.2">
      <c r="A1453" s="158"/>
      <c r="D1453" s="138"/>
    </row>
    <row r="1454" spans="1:4" x14ac:dyDescent="0.2">
      <c r="A1454" s="158"/>
      <c r="D1454" s="138"/>
    </row>
    <row r="1455" spans="1:4" x14ac:dyDescent="0.2">
      <c r="A1455" s="158"/>
      <c r="D1455" s="138"/>
    </row>
    <row r="1456" spans="1:4" x14ac:dyDescent="0.2">
      <c r="A1456" s="158"/>
      <c r="D1456" s="138"/>
    </row>
    <row r="1457" spans="1:4" x14ac:dyDescent="0.2">
      <c r="A1457" s="158"/>
      <c r="D1457" s="138"/>
    </row>
    <row r="1458" spans="1:4" x14ac:dyDescent="0.2">
      <c r="A1458" s="158"/>
      <c r="D1458" s="138"/>
    </row>
    <row r="1459" spans="1:4" x14ac:dyDescent="0.2">
      <c r="A1459" s="158"/>
      <c r="D1459" s="138"/>
    </row>
    <row r="1460" spans="1:4" x14ac:dyDescent="0.2">
      <c r="A1460" s="158"/>
      <c r="D1460" s="138"/>
    </row>
    <row r="1461" spans="1:4" x14ac:dyDescent="0.2">
      <c r="A1461" s="158"/>
      <c r="D1461" s="138"/>
    </row>
    <row r="1462" spans="1:4" x14ac:dyDescent="0.2">
      <c r="A1462" s="158"/>
      <c r="D1462" s="138"/>
    </row>
    <row r="1463" spans="1:4" x14ac:dyDescent="0.2">
      <c r="A1463" s="158"/>
      <c r="D1463" s="138"/>
    </row>
    <row r="1464" spans="1:4" x14ac:dyDescent="0.2">
      <c r="A1464" s="158"/>
      <c r="D1464" s="138"/>
    </row>
    <row r="1465" spans="1:4" x14ac:dyDescent="0.2">
      <c r="A1465" s="158"/>
      <c r="D1465" s="138"/>
    </row>
    <row r="1466" spans="1:4" x14ac:dyDescent="0.2">
      <c r="A1466" s="158"/>
      <c r="D1466" s="138"/>
    </row>
    <row r="1467" spans="1:4" x14ac:dyDescent="0.2">
      <c r="A1467" s="158"/>
      <c r="D1467" s="138"/>
    </row>
    <row r="1468" spans="1:4" x14ac:dyDescent="0.2">
      <c r="A1468" s="158"/>
      <c r="D1468" s="138"/>
    </row>
    <row r="1469" spans="1:4" x14ac:dyDescent="0.2">
      <c r="A1469" s="158"/>
      <c r="D1469" s="138"/>
    </row>
    <row r="1470" spans="1:4" x14ac:dyDescent="0.2">
      <c r="A1470" s="158"/>
      <c r="D1470" s="138"/>
    </row>
    <row r="1471" spans="1:4" x14ac:dyDescent="0.2">
      <c r="A1471" s="158"/>
      <c r="D1471" s="138"/>
    </row>
    <row r="1472" spans="1:4" x14ac:dyDescent="0.2">
      <c r="A1472" s="158"/>
      <c r="D1472" s="138"/>
    </row>
    <row r="1473" spans="1:4" x14ac:dyDescent="0.2">
      <c r="A1473" s="158"/>
      <c r="D1473" s="138"/>
    </row>
    <row r="1474" spans="1:4" x14ac:dyDescent="0.2">
      <c r="A1474" s="158"/>
      <c r="D1474" s="138"/>
    </row>
    <row r="1475" spans="1:4" x14ac:dyDescent="0.2">
      <c r="A1475" s="158"/>
      <c r="D1475" s="138"/>
    </row>
    <row r="1476" spans="1:4" x14ac:dyDescent="0.2">
      <c r="A1476" s="158"/>
      <c r="D1476" s="138"/>
    </row>
    <row r="1477" spans="1:4" x14ac:dyDescent="0.2">
      <c r="A1477" s="158"/>
      <c r="D1477" s="138"/>
    </row>
    <row r="1478" spans="1:4" x14ac:dyDescent="0.2">
      <c r="A1478" s="158"/>
      <c r="D1478" s="138"/>
    </row>
    <row r="1479" spans="1:4" x14ac:dyDescent="0.2">
      <c r="A1479" s="158"/>
      <c r="D1479" s="138"/>
    </row>
    <row r="1480" spans="1:4" x14ac:dyDescent="0.2">
      <c r="A1480" s="158"/>
      <c r="D1480" s="138"/>
    </row>
    <row r="1481" spans="1:4" x14ac:dyDescent="0.2">
      <c r="A1481" s="158"/>
      <c r="D1481" s="138"/>
    </row>
    <row r="1482" spans="1:4" x14ac:dyDescent="0.2">
      <c r="A1482" s="158"/>
      <c r="D1482" s="138"/>
    </row>
    <row r="1483" spans="1:4" x14ac:dyDescent="0.2">
      <c r="A1483" s="158"/>
      <c r="D1483" s="138"/>
    </row>
    <row r="1484" spans="1:4" x14ac:dyDescent="0.2">
      <c r="A1484" s="158"/>
      <c r="D1484" s="138"/>
    </row>
    <row r="1485" spans="1:4" x14ac:dyDescent="0.2">
      <c r="A1485" s="158"/>
      <c r="D1485" s="138"/>
    </row>
    <row r="1486" spans="1:4" x14ac:dyDescent="0.2">
      <c r="A1486" s="158"/>
      <c r="D1486" s="138"/>
    </row>
    <row r="1487" spans="1:4" x14ac:dyDescent="0.2">
      <c r="A1487" s="158"/>
      <c r="D1487" s="138"/>
    </row>
    <row r="1488" spans="1:4" x14ac:dyDescent="0.2">
      <c r="A1488" s="158"/>
      <c r="D1488" s="138"/>
    </row>
    <row r="1489" spans="1:4" x14ac:dyDescent="0.2">
      <c r="A1489" s="158"/>
      <c r="D1489" s="138"/>
    </row>
    <row r="1490" spans="1:4" x14ac:dyDescent="0.2">
      <c r="A1490" s="158"/>
      <c r="D1490" s="138"/>
    </row>
    <row r="1491" spans="1:4" x14ac:dyDescent="0.2">
      <c r="A1491" s="158"/>
      <c r="D1491" s="138"/>
    </row>
    <row r="1492" spans="1:4" x14ac:dyDescent="0.2">
      <c r="A1492" s="158"/>
      <c r="D1492" s="138"/>
    </row>
    <row r="1493" spans="1:4" x14ac:dyDescent="0.2">
      <c r="A1493" s="158"/>
      <c r="D1493" s="138"/>
    </row>
    <row r="1494" spans="1:4" x14ac:dyDescent="0.2">
      <c r="A1494" s="158"/>
      <c r="D1494" s="138"/>
    </row>
    <row r="1495" spans="1:4" x14ac:dyDescent="0.2">
      <c r="A1495" s="158"/>
      <c r="D1495" s="138"/>
    </row>
    <row r="1496" spans="1:4" x14ac:dyDescent="0.2">
      <c r="A1496" s="158"/>
      <c r="D1496" s="138"/>
    </row>
    <row r="1497" spans="1:4" x14ac:dyDescent="0.2">
      <c r="A1497" s="158"/>
      <c r="D1497" s="138"/>
    </row>
    <row r="1498" spans="1:4" x14ac:dyDescent="0.2">
      <c r="A1498" s="158"/>
      <c r="D1498" s="138"/>
    </row>
    <row r="1499" spans="1:4" x14ac:dyDescent="0.2">
      <c r="A1499" s="158"/>
      <c r="D1499" s="138"/>
    </row>
    <row r="1500" spans="1:4" x14ac:dyDescent="0.2">
      <c r="A1500" s="158"/>
      <c r="D1500" s="138"/>
    </row>
    <row r="1501" spans="1:4" x14ac:dyDescent="0.2">
      <c r="A1501" s="158"/>
      <c r="D1501" s="138"/>
    </row>
    <row r="1502" spans="1:4" x14ac:dyDescent="0.2">
      <c r="A1502" s="158"/>
      <c r="D1502" s="138"/>
    </row>
    <row r="1503" spans="1:4" x14ac:dyDescent="0.2">
      <c r="A1503" s="158"/>
      <c r="D1503" s="138"/>
    </row>
    <row r="1504" spans="1:4" x14ac:dyDescent="0.2">
      <c r="A1504" s="158"/>
      <c r="D1504" s="138"/>
    </row>
    <row r="1505" spans="1:4" x14ac:dyDescent="0.2">
      <c r="A1505" s="158"/>
      <c r="D1505" s="138"/>
    </row>
    <row r="1506" spans="1:4" x14ac:dyDescent="0.2">
      <c r="A1506" s="158"/>
      <c r="D1506" s="138"/>
    </row>
    <row r="1507" spans="1:4" x14ac:dyDescent="0.2">
      <c r="A1507" s="158"/>
      <c r="D1507" s="138"/>
    </row>
    <row r="1508" spans="1:4" x14ac:dyDescent="0.2">
      <c r="A1508" s="158"/>
      <c r="D1508" s="138"/>
    </row>
    <row r="1509" spans="1:4" x14ac:dyDescent="0.2">
      <c r="A1509" s="158"/>
      <c r="D1509" s="138"/>
    </row>
    <row r="1510" spans="1:4" x14ac:dyDescent="0.2">
      <c r="A1510" s="158"/>
      <c r="D1510" s="138"/>
    </row>
    <row r="1511" spans="1:4" x14ac:dyDescent="0.2">
      <c r="A1511" s="158"/>
      <c r="D1511" s="138"/>
    </row>
    <row r="1512" spans="1:4" x14ac:dyDescent="0.2">
      <c r="A1512" s="158"/>
      <c r="D1512" s="138"/>
    </row>
    <row r="1513" spans="1:4" x14ac:dyDescent="0.2">
      <c r="A1513" s="158"/>
      <c r="D1513" s="138"/>
    </row>
    <row r="1514" spans="1:4" x14ac:dyDescent="0.2">
      <c r="A1514" s="158"/>
      <c r="D1514" s="138"/>
    </row>
    <row r="1515" spans="1:4" x14ac:dyDescent="0.2">
      <c r="A1515" s="158"/>
      <c r="D1515" s="138"/>
    </row>
    <row r="1516" spans="1:4" x14ac:dyDescent="0.2">
      <c r="A1516" s="158"/>
      <c r="D1516" s="138"/>
    </row>
    <row r="1517" spans="1:4" x14ac:dyDescent="0.2">
      <c r="A1517" s="158"/>
      <c r="D1517" s="138"/>
    </row>
    <row r="1518" spans="1:4" x14ac:dyDescent="0.2">
      <c r="A1518" s="158"/>
      <c r="D1518" s="138"/>
    </row>
    <row r="1519" spans="1:4" x14ac:dyDescent="0.2">
      <c r="A1519" s="158"/>
      <c r="D1519" s="138"/>
    </row>
    <row r="1520" spans="1:4" x14ac:dyDescent="0.2">
      <c r="A1520" s="158"/>
      <c r="D1520" s="138"/>
    </row>
    <row r="1521" spans="1:4" x14ac:dyDescent="0.2">
      <c r="A1521" s="158"/>
      <c r="D1521" s="138"/>
    </row>
    <row r="1522" spans="1:4" x14ac:dyDescent="0.2">
      <c r="A1522" s="158"/>
      <c r="D1522" s="138"/>
    </row>
    <row r="1523" spans="1:4" x14ac:dyDescent="0.2">
      <c r="A1523" s="158"/>
      <c r="D1523" s="138"/>
    </row>
    <row r="1524" spans="1:4" x14ac:dyDescent="0.2">
      <c r="A1524" s="158"/>
      <c r="D1524" s="138"/>
    </row>
    <row r="1525" spans="1:4" x14ac:dyDescent="0.2">
      <c r="A1525" s="158"/>
      <c r="D1525" s="138"/>
    </row>
    <row r="1526" spans="1:4" x14ac:dyDescent="0.2">
      <c r="A1526" s="158"/>
      <c r="D1526" s="138"/>
    </row>
    <row r="1527" spans="1:4" x14ac:dyDescent="0.2">
      <c r="A1527" s="158"/>
      <c r="D1527" s="138"/>
    </row>
    <row r="1528" spans="1:4" x14ac:dyDescent="0.2">
      <c r="A1528" s="158"/>
      <c r="D1528" s="138"/>
    </row>
    <row r="1529" spans="1:4" x14ac:dyDescent="0.2">
      <c r="A1529" s="158"/>
      <c r="D1529" s="138"/>
    </row>
    <row r="1530" spans="1:4" x14ac:dyDescent="0.2">
      <c r="A1530" s="158"/>
      <c r="D1530" s="138"/>
    </row>
    <row r="1531" spans="1:4" x14ac:dyDescent="0.2">
      <c r="A1531" s="158"/>
      <c r="D1531" s="138"/>
    </row>
    <row r="1532" spans="1:4" x14ac:dyDescent="0.2">
      <c r="A1532" s="158"/>
      <c r="D1532" s="138"/>
    </row>
    <row r="1533" spans="1:4" x14ac:dyDescent="0.2">
      <c r="A1533" s="158"/>
      <c r="D1533" s="138"/>
    </row>
    <row r="1534" spans="1:4" x14ac:dyDescent="0.2">
      <c r="A1534" s="158"/>
      <c r="D1534" s="138"/>
    </row>
    <row r="1535" spans="1:4" x14ac:dyDescent="0.2">
      <c r="A1535" s="158"/>
      <c r="D1535" s="138"/>
    </row>
    <row r="1536" spans="1:4" x14ac:dyDescent="0.2">
      <c r="A1536" s="158"/>
      <c r="D1536" s="138"/>
    </row>
    <row r="1537" spans="1:4" x14ac:dyDescent="0.2">
      <c r="A1537" s="158"/>
      <c r="D1537" s="138"/>
    </row>
    <row r="1538" spans="1:4" x14ac:dyDescent="0.2">
      <c r="A1538" s="158"/>
      <c r="D1538" s="138"/>
    </row>
    <row r="1539" spans="1:4" x14ac:dyDescent="0.2">
      <c r="A1539" s="158"/>
      <c r="D1539" s="138"/>
    </row>
    <row r="1540" spans="1:4" x14ac:dyDescent="0.2">
      <c r="A1540" s="158"/>
      <c r="D1540" s="138"/>
    </row>
    <row r="1541" spans="1:4" x14ac:dyDescent="0.2">
      <c r="A1541" s="158"/>
      <c r="D1541" s="138"/>
    </row>
    <row r="1542" spans="1:4" x14ac:dyDescent="0.2">
      <c r="A1542" s="158"/>
      <c r="D1542" s="138"/>
    </row>
    <row r="1543" spans="1:4" x14ac:dyDescent="0.2">
      <c r="A1543" s="158"/>
      <c r="D1543" s="138"/>
    </row>
    <row r="1544" spans="1:4" x14ac:dyDescent="0.2">
      <c r="A1544" s="158"/>
      <c r="D1544" s="138"/>
    </row>
    <row r="1545" spans="1:4" x14ac:dyDescent="0.2">
      <c r="A1545" s="158"/>
      <c r="D1545" s="138"/>
    </row>
    <row r="1546" spans="1:4" x14ac:dyDescent="0.2">
      <c r="A1546" s="158"/>
      <c r="D1546" s="138"/>
    </row>
    <row r="1547" spans="1:4" x14ac:dyDescent="0.2">
      <c r="A1547" s="158"/>
      <c r="D1547" s="138"/>
    </row>
    <row r="1548" spans="1:4" x14ac:dyDescent="0.2">
      <c r="A1548" s="158"/>
      <c r="D1548" s="138"/>
    </row>
    <row r="1549" spans="1:4" x14ac:dyDescent="0.2">
      <c r="A1549" s="158"/>
      <c r="D1549" s="138"/>
    </row>
    <row r="1550" spans="1:4" x14ac:dyDescent="0.2">
      <c r="A1550" s="158"/>
      <c r="D1550" s="138"/>
    </row>
    <row r="1551" spans="1:4" x14ac:dyDescent="0.2">
      <c r="A1551" s="158"/>
      <c r="D1551" s="138"/>
    </row>
    <row r="1552" spans="1:4" x14ac:dyDescent="0.2">
      <c r="A1552" s="158"/>
      <c r="D1552" s="138"/>
    </row>
    <row r="1553" spans="1:4" x14ac:dyDescent="0.2">
      <c r="A1553" s="158"/>
      <c r="D1553" s="138"/>
    </row>
    <row r="1554" spans="1:4" x14ac:dyDescent="0.2">
      <c r="A1554" s="158"/>
      <c r="D1554" s="138"/>
    </row>
    <row r="1555" spans="1:4" x14ac:dyDescent="0.2">
      <c r="A1555" s="158"/>
      <c r="D1555" s="138"/>
    </row>
    <row r="1556" spans="1:4" x14ac:dyDescent="0.2">
      <c r="A1556" s="158"/>
      <c r="D1556" s="138"/>
    </row>
    <row r="1557" spans="1:4" x14ac:dyDescent="0.2">
      <c r="A1557" s="158"/>
      <c r="D1557" s="138"/>
    </row>
    <row r="1558" spans="1:4" x14ac:dyDescent="0.2">
      <c r="A1558" s="158"/>
      <c r="D1558" s="138"/>
    </row>
    <row r="1559" spans="1:4" x14ac:dyDescent="0.2">
      <c r="A1559" s="158"/>
      <c r="D1559" s="138"/>
    </row>
    <row r="1560" spans="1:4" x14ac:dyDescent="0.2">
      <c r="A1560" s="158"/>
      <c r="D1560" s="138"/>
    </row>
    <row r="1561" spans="1:4" x14ac:dyDescent="0.2">
      <c r="A1561" s="158"/>
      <c r="D1561" s="138"/>
    </row>
    <row r="1562" spans="1:4" x14ac:dyDescent="0.2">
      <c r="A1562" s="158"/>
      <c r="D1562" s="138"/>
    </row>
    <row r="1563" spans="1:4" x14ac:dyDescent="0.2">
      <c r="A1563" s="158"/>
      <c r="D1563" s="138"/>
    </row>
    <row r="1564" spans="1:4" x14ac:dyDescent="0.2">
      <c r="A1564" s="158"/>
      <c r="D1564" s="138"/>
    </row>
    <row r="1565" spans="1:4" x14ac:dyDescent="0.2">
      <c r="A1565" s="158"/>
      <c r="D1565" s="138"/>
    </row>
    <row r="1566" spans="1:4" x14ac:dyDescent="0.2">
      <c r="A1566" s="158"/>
      <c r="D1566" s="138"/>
    </row>
    <row r="1567" spans="1:4" x14ac:dyDescent="0.2">
      <c r="A1567" s="158"/>
      <c r="D1567" s="138"/>
    </row>
    <row r="1568" spans="1:4" x14ac:dyDescent="0.2">
      <c r="A1568" s="158"/>
      <c r="D1568" s="138"/>
    </row>
    <row r="1569" spans="1:4" x14ac:dyDescent="0.2">
      <c r="A1569" s="158"/>
      <c r="D1569" s="138"/>
    </row>
    <row r="1570" spans="1:4" x14ac:dyDescent="0.2">
      <c r="A1570" s="158"/>
      <c r="D1570" s="138"/>
    </row>
    <row r="1571" spans="1:4" x14ac:dyDescent="0.2">
      <c r="A1571" s="158"/>
      <c r="D1571" s="138"/>
    </row>
    <row r="1572" spans="1:4" x14ac:dyDescent="0.2">
      <c r="A1572" s="158"/>
      <c r="D1572" s="138"/>
    </row>
    <row r="1573" spans="1:4" x14ac:dyDescent="0.2">
      <c r="A1573" s="158"/>
      <c r="D1573" s="138"/>
    </row>
    <row r="1574" spans="1:4" x14ac:dyDescent="0.2">
      <c r="A1574" s="158"/>
      <c r="D1574" s="138"/>
    </row>
    <row r="1575" spans="1:4" x14ac:dyDescent="0.2">
      <c r="A1575" s="158"/>
      <c r="D1575" s="138"/>
    </row>
    <row r="1576" spans="1:4" x14ac:dyDescent="0.2">
      <c r="A1576" s="158"/>
      <c r="D1576" s="138"/>
    </row>
    <row r="1577" spans="1:4" x14ac:dyDescent="0.2">
      <c r="A1577" s="158"/>
      <c r="D1577" s="138"/>
    </row>
    <row r="1578" spans="1:4" x14ac:dyDescent="0.2">
      <c r="A1578" s="158"/>
      <c r="D1578" s="138"/>
    </row>
    <row r="1579" spans="1:4" x14ac:dyDescent="0.2">
      <c r="A1579" s="158"/>
      <c r="D1579" s="138"/>
    </row>
    <row r="1580" spans="1:4" x14ac:dyDescent="0.2">
      <c r="A1580" s="158"/>
      <c r="D1580" s="138"/>
    </row>
    <row r="1581" spans="1:4" x14ac:dyDescent="0.2">
      <c r="A1581" s="158"/>
      <c r="D1581" s="138"/>
    </row>
    <row r="1582" spans="1:4" x14ac:dyDescent="0.2">
      <c r="A1582" s="158"/>
      <c r="D1582" s="138"/>
    </row>
    <row r="1583" spans="1:4" x14ac:dyDescent="0.2">
      <c r="A1583" s="158"/>
      <c r="D1583" s="138"/>
    </row>
    <row r="1584" spans="1:4" x14ac:dyDescent="0.2">
      <c r="A1584" s="158"/>
      <c r="D1584" s="138"/>
    </row>
    <row r="1585" spans="1:4" x14ac:dyDescent="0.2">
      <c r="A1585" s="158"/>
      <c r="D1585" s="138"/>
    </row>
    <row r="1586" spans="1:4" x14ac:dyDescent="0.2">
      <c r="A1586" s="158"/>
      <c r="D1586" s="138"/>
    </row>
    <row r="1587" spans="1:4" x14ac:dyDescent="0.2">
      <c r="A1587" s="158"/>
      <c r="D1587" s="138"/>
    </row>
    <row r="1588" spans="1:4" x14ac:dyDescent="0.2">
      <c r="A1588" s="158"/>
      <c r="D1588" s="138"/>
    </row>
    <row r="1589" spans="1:4" x14ac:dyDescent="0.2">
      <c r="A1589" s="158"/>
      <c r="D1589" s="138"/>
    </row>
    <row r="1590" spans="1:4" x14ac:dyDescent="0.2">
      <c r="A1590" s="158"/>
      <c r="D1590" s="138"/>
    </row>
    <row r="1591" spans="1:4" x14ac:dyDescent="0.2">
      <c r="A1591" s="158"/>
      <c r="D1591" s="138"/>
    </row>
    <row r="1592" spans="1:4" x14ac:dyDescent="0.2">
      <c r="A1592" s="158"/>
      <c r="D1592" s="138"/>
    </row>
    <row r="1593" spans="1:4" x14ac:dyDescent="0.2">
      <c r="A1593" s="158"/>
      <c r="D1593" s="138"/>
    </row>
    <row r="1594" spans="1:4" x14ac:dyDescent="0.2">
      <c r="A1594" s="158"/>
      <c r="D1594" s="138"/>
    </row>
    <row r="1595" spans="1:4" x14ac:dyDescent="0.2">
      <c r="A1595" s="158"/>
      <c r="D1595" s="138"/>
    </row>
    <row r="1596" spans="1:4" x14ac:dyDescent="0.2">
      <c r="A1596" s="158"/>
      <c r="D1596" s="138"/>
    </row>
    <row r="1597" spans="1:4" x14ac:dyDescent="0.2">
      <c r="A1597" s="158"/>
      <c r="D1597" s="138"/>
    </row>
    <row r="1598" spans="1:4" x14ac:dyDescent="0.2">
      <c r="A1598" s="158"/>
      <c r="D1598" s="138"/>
    </row>
    <row r="1599" spans="1:4" x14ac:dyDescent="0.2">
      <c r="A1599" s="158"/>
      <c r="D1599" s="138"/>
    </row>
    <row r="1600" spans="1:4" x14ac:dyDescent="0.2">
      <c r="A1600" s="158"/>
      <c r="D1600" s="138"/>
    </row>
    <row r="1601" spans="1:4" x14ac:dyDescent="0.2">
      <c r="A1601" s="158"/>
      <c r="D1601" s="138"/>
    </row>
    <row r="1602" spans="1:4" x14ac:dyDescent="0.2">
      <c r="A1602" s="158"/>
      <c r="D1602" s="138"/>
    </row>
    <row r="1603" spans="1:4" x14ac:dyDescent="0.2">
      <c r="A1603" s="158"/>
      <c r="D1603" s="138"/>
    </row>
    <row r="1604" spans="1:4" x14ac:dyDescent="0.2">
      <c r="A1604" s="158"/>
      <c r="D1604" s="138"/>
    </row>
    <row r="1605" spans="1:4" x14ac:dyDescent="0.2">
      <c r="A1605" s="158"/>
      <c r="D1605" s="138"/>
    </row>
    <row r="1606" spans="1:4" x14ac:dyDescent="0.2">
      <c r="A1606" s="158"/>
      <c r="D1606" s="138"/>
    </row>
    <row r="1607" spans="1:4" x14ac:dyDescent="0.2">
      <c r="A1607" s="158"/>
      <c r="D1607" s="138"/>
    </row>
    <row r="1608" spans="1:4" x14ac:dyDescent="0.2">
      <c r="A1608" s="158"/>
      <c r="D1608" s="138"/>
    </row>
    <row r="1609" spans="1:4" x14ac:dyDescent="0.2">
      <c r="A1609" s="158"/>
      <c r="D1609" s="138"/>
    </row>
    <row r="1610" spans="1:4" x14ac:dyDescent="0.2">
      <c r="A1610" s="158"/>
      <c r="D1610" s="138"/>
    </row>
    <row r="1611" spans="1:4" x14ac:dyDescent="0.2">
      <c r="A1611" s="158"/>
      <c r="D1611" s="138"/>
    </row>
    <row r="1612" spans="1:4" x14ac:dyDescent="0.2">
      <c r="A1612" s="158"/>
      <c r="D1612" s="138"/>
    </row>
    <row r="1613" spans="1:4" x14ac:dyDescent="0.2">
      <c r="A1613" s="158"/>
      <c r="D1613" s="138"/>
    </row>
    <row r="1614" spans="1:4" x14ac:dyDescent="0.2">
      <c r="A1614" s="158"/>
      <c r="D1614" s="138"/>
    </row>
    <row r="1615" spans="1:4" x14ac:dyDescent="0.2">
      <c r="A1615" s="158"/>
      <c r="D1615" s="138"/>
    </row>
    <row r="1616" spans="1:4" x14ac:dyDescent="0.2">
      <c r="A1616" s="158"/>
      <c r="D1616" s="138"/>
    </row>
    <row r="1617" spans="1:4" x14ac:dyDescent="0.2">
      <c r="A1617" s="158"/>
      <c r="D1617" s="138"/>
    </row>
    <row r="1618" spans="1:4" x14ac:dyDescent="0.2">
      <c r="A1618" s="158"/>
      <c r="D1618" s="138"/>
    </row>
    <row r="1619" spans="1:4" x14ac:dyDescent="0.2">
      <c r="A1619" s="158"/>
      <c r="D1619" s="138"/>
    </row>
    <row r="1620" spans="1:4" x14ac:dyDescent="0.2">
      <c r="A1620" s="158"/>
      <c r="D1620" s="138"/>
    </row>
    <row r="1621" spans="1:4" x14ac:dyDescent="0.2">
      <c r="A1621" s="158"/>
      <c r="D1621" s="138"/>
    </row>
    <row r="1622" spans="1:4" x14ac:dyDescent="0.2">
      <c r="A1622" s="158"/>
      <c r="D1622" s="138"/>
    </row>
    <row r="1623" spans="1:4" x14ac:dyDescent="0.2">
      <c r="A1623" s="158"/>
      <c r="D1623" s="138"/>
    </row>
    <row r="1624" spans="1:4" x14ac:dyDescent="0.2">
      <c r="A1624" s="158"/>
      <c r="D1624" s="138"/>
    </row>
    <row r="1625" spans="1:4" x14ac:dyDescent="0.2">
      <c r="A1625" s="158"/>
      <c r="D1625" s="138"/>
    </row>
    <row r="1626" spans="1:4" x14ac:dyDescent="0.2">
      <c r="A1626" s="158"/>
      <c r="D1626" s="138"/>
    </row>
    <row r="1627" spans="1:4" x14ac:dyDescent="0.2">
      <c r="A1627" s="158"/>
      <c r="D1627" s="138"/>
    </row>
    <row r="1628" spans="1:4" x14ac:dyDescent="0.2">
      <c r="A1628" s="158"/>
      <c r="D1628" s="138"/>
    </row>
    <row r="1629" spans="1:4" x14ac:dyDescent="0.2">
      <c r="A1629" s="158"/>
      <c r="D1629" s="138"/>
    </row>
    <row r="1630" spans="1:4" x14ac:dyDescent="0.2">
      <c r="A1630" s="158"/>
      <c r="D1630" s="138"/>
    </row>
    <row r="1631" spans="1:4" x14ac:dyDescent="0.2">
      <c r="A1631" s="158"/>
      <c r="D1631" s="138"/>
    </row>
    <row r="1632" spans="1:4" x14ac:dyDescent="0.2">
      <c r="A1632" s="158"/>
      <c r="D1632" s="138"/>
    </row>
    <row r="1633" spans="1:4" x14ac:dyDescent="0.2">
      <c r="A1633" s="158"/>
      <c r="D1633" s="138"/>
    </row>
    <row r="1634" spans="1:4" x14ac:dyDescent="0.2">
      <c r="A1634" s="158"/>
      <c r="D1634" s="138"/>
    </row>
    <row r="1635" spans="1:4" x14ac:dyDescent="0.2">
      <c r="A1635" s="158"/>
      <c r="D1635" s="138"/>
    </row>
    <row r="1636" spans="1:4" x14ac:dyDescent="0.2">
      <c r="A1636" s="158"/>
      <c r="D1636" s="138"/>
    </row>
    <row r="1637" spans="1:4" x14ac:dyDescent="0.2">
      <c r="A1637" s="158"/>
      <c r="D1637" s="138"/>
    </row>
    <row r="1638" spans="1:4" x14ac:dyDescent="0.2">
      <c r="A1638" s="158"/>
      <c r="D1638" s="138"/>
    </row>
    <row r="1639" spans="1:4" x14ac:dyDescent="0.2">
      <c r="A1639" s="158"/>
      <c r="D1639" s="138"/>
    </row>
    <row r="1640" spans="1:4" x14ac:dyDescent="0.2">
      <c r="A1640" s="158"/>
      <c r="D1640" s="138"/>
    </row>
    <row r="1641" spans="1:4" x14ac:dyDescent="0.2">
      <c r="A1641" s="158"/>
      <c r="D1641" s="138"/>
    </row>
    <row r="1642" spans="1:4" x14ac:dyDescent="0.2">
      <c r="A1642" s="158"/>
      <c r="D1642" s="138"/>
    </row>
    <row r="1643" spans="1:4" x14ac:dyDescent="0.2">
      <c r="A1643" s="158"/>
      <c r="D1643" s="138"/>
    </row>
    <row r="1644" spans="1:4" x14ac:dyDescent="0.2">
      <c r="A1644" s="158"/>
      <c r="D1644" s="138"/>
    </row>
    <row r="1645" spans="1:4" x14ac:dyDescent="0.2">
      <c r="A1645" s="158"/>
      <c r="D1645" s="138"/>
    </row>
    <row r="1646" spans="1:4" x14ac:dyDescent="0.2">
      <c r="A1646" s="158"/>
      <c r="D1646" s="138"/>
    </row>
    <row r="1647" spans="1:4" x14ac:dyDescent="0.2">
      <c r="A1647" s="158"/>
      <c r="D1647" s="138"/>
    </row>
    <row r="1648" spans="1:4" x14ac:dyDescent="0.2">
      <c r="A1648" s="158"/>
      <c r="D1648" s="138"/>
    </row>
    <row r="1649" spans="1:4" x14ac:dyDescent="0.2">
      <c r="A1649" s="158"/>
      <c r="D1649" s="138"/>
    </row>
    <row r="1650" spans="1:4" x14ac:dyDescent="0.2">
      <c r="A1650" s="158"/>
      <c r="D1650" s="138"/>
    </row>
    <row r="1651" spans="1:4" x14ac:dyDescent="0.2">
      <c r="A1651" s="158"/>
      <c r="D1651" s="138"/>
    </row>
    <row r="1652" spans="1:4" x14ac:dyDescent="0.2">
      <c r="A1652" s="158"/>
      <c r="D1652" s="138"/>
    </row>
    <row r="1653" spans="1:4" x14ac:dyDescent="0.2">
      <c r="A1653" s="158"/>
      <c r="D1653" s="138"/>
    </row>
    <row r="1654" spans="1:4" x14ac:dyDescent="0.2">
      <c r="A1654" s="158"/>
      <c r="D1654" s="138"/>
    </row>
    <row r="1655" spans="1:4" x14ac:dyDescent="0.2">
      <c r="A1655" s="158"/>
      <c r="D1655" s="138"/>
    </row>
    <row r="1656" spans="1:4" x14ac:dyDescent="0.2">
      <c r="A1656" s="158"/>
      <c r="D1656" s="138"/>
    </row>
    <row r="1657" spans="1:4" x14ac:dyDescent="0.2">
      <c r="A1657" s="158"/>
      <c r="D1657" s="138"/>
    </row>
    <row r="1658" spans="1:4" x14ac:dyDescent="0.2">
      <c r="A1658" s="158"/>
      <c r="D1658" s="138"/>
    </row>
    <row r="1659" spans="1:4" x14ac:dyDescent="0.2">
      <c r="A1659" s="158"/>
      <c r="D1659" s="138"/>
    </row>
    <row r="1660" spans="1:4" x14ac:dyDescent="0.2">
      <c r="A1660" s="158"/>
      <c r="D1660" s="138"/>
    </row>
    <row r="1661" spans="1:4" x14ac:dyDescent="0.2">
      <c r="A1661" s="158"/>
      <c r="D1661" s="138"/>
    </row>
    <row r="1662" spans="1:4" x14ac:dyDescent="0.2">
      <c r="A1662" s="158"/>
      <c r="D1662" s="138"/>
    </row>
    <row r="1663" spans="1:4" x14ac:dyDescent="0.2">
      <c r="A1663" s="158"/>
      <c r="D1663" s="138"/>
    </row>
    <row r="1664" spans="1:4" x14ac:dyDescent="0.2">
      <c r="A1664" s="158"/>
      <c r="D1664" s="138"/>
    </row>
    <row r="1665" spans="1:4" x14ac:dyDescent="0.2">
      <c r="A1665" s="158"/>
      <c r="D1665" s="138"/>
    </row>
    <row r="1666" spans="1:4" x14ac:dyDescent="0.2">
      <c r="A1666" s="158"/>
      <c r="D1666" s="138"/>
    </row>
    <row r="1667" spans="1:4" x14ac:dyDescent="0.2">
      <c r="A1667" s="158"/>
      <c r="D1667" s="138"/>
    </row>
    <row r="1668" spans="1:4" x14ac:dyDescent="0.2">
      <c r="A1668" s="158"/>
      <c r="D1668" s="138"/>
    </row>
    <row r="1669" spans="1:4" x14ac:dyDescent="0.2">
      <c r="A1669" s="158"/>
      <c r="D1669" s="138"/>
    </row>
    <row r="1670" spans="1:4" x14ac:dyDescent="0.2">
      <c r="A1670" s="158"/>
      <c r="D1670" s="138"/>
    </row>
    <row r="1671" spans="1:4" x14ac:dyDescent="0.2">
      <c r="A1671" s="158"/>
      <c r="D1671" s="138"/>
    </row>
    <row r="1672" spans="1:4" x14ac:dyDescent="0.2">
      <c r="A1672" s="158"/>
      <c r="D1672" s="138"/>
    </row>
    <row r="1673" spans="1:4" x14ac:dyDescent="0.2">
      <c r="A1673" s="158"/>
      <c r="D1673" s="138"/>
    </row>
    <row r="1674" spans="1:4" x14ac:dyDescent="0.2">
      <c r="A1674" s="158"/>
      <c r="D1674" s="138"/>
    </row>
    <row r="1675" spans="1:4" x14ac:dyDescent="0.2">
      <c r="A1675" s="158"/>
      <c r="D1675" s="138"/>
    </row>
    <row r="1676" spans="1:4" x14ac:dyDescent="0.2">
      <c r="A1676" s="158"/>
      <c r="D1676" s="138"/>
    </row>
    <row r="1677" spans="1:4" x14ac:dyDescent="0.2">
      <c r="A1677" s="158"/>
      <c r="D1677" s="138"/>
    </row>
    <row r="1678" spans="1:4" x14ac:dyDescent="0.2">
      <c r="A1678" s="158"/>
      <c r="D1678" s="138"/>
    </row>
    <row r="1679" spans="1:4" x14ac:dyDescent="0.2">
      <c r="A1679" s="158"/>
      <c r="D1679" s="138"/>
    </row>
    <row r="1680" spans="1:4" x14ac:dyDescent="0.2">
      <c r="A1680" s="158"/>
      <c r="D1680" s="138"/>
    </row>
    <row r="1681" spans="1:4" x14ac:dyDescent="0.2">
      <c r="A1681" s="158"/>
      <c r="D1681" s="138"/>
    </row>
    <row r="1682" spans="1:4" x14ac:dyDescent="0.2">
      <c r="A1682" s="158"/>
      <c r="D1682" s="138"/>
    </row>
    <row r="1683" spans="1:4" x14ac:dyDescent="0.2">
      <c r="A1683" s="158"/>
      <c r="D1683" s="138"/>
    </row>
    <row r="1684" spans="1:4" x14ac:dyDescent="0.2">
      <c r="A1684" s="158"/>
      <c r="D1684" s="138"/>
    </row>
    <row r="1685" spans="1:4" x14ac:dyDescent="0.2">
      <c r="A1685" s="158"/>
      <c r="D1685" s="138"/>
    </row>
    <row r="1686" spans="1:4" x14ac:dyDescent="0.2">
      <c r="A1686" s="158"/>
      <c r="D1686" s="138"/>
    </row>
    <row r="1687" spans="1:4" x14ac:dyDescent="0.2">
      <c r="A1687" s="158"/>
      <c r="D1687" s="138"/>
    </row>
    <row r="1688" spans="1:4" x14ac:dyDescent="0.2">
      <c r="A1688" s="158"/>
      <c r="D1688" s="138"/>
    </row>
    <row r="1689" spans="1:4" x14ac:dyDescent="0.2">
      <c r="A1689" s="158"/>
      <c r="D1689" s="138"/>
    </row>
    <row r="1690" spans="1:4" x14ac:dyDescent="0.2">
      <c r="A1690" s="158"/>
      <c r="D1690" s="138"/>
    </row>
    <row r="1691" spans="1:4" x14ac:dyDescent="0.2">
      <c r="A1691" s="158"/>
      <c r="D1691" s="138"/>
    </row>
    <row r="1692" spans="1:4" x14ac:dyDescent="0.2">
      <c r="A1692" s="158"/>
      <c r="D1692" s="138"/>
    </row>
    <row r="1693" spans="1:4" x14ac:dyDescent="0.2">
      <c r="A1693" s="158"/>
      <c r="D1693" s="138"/>
    </row>
    <row r="1694" spans="1:4" x14ac:dyDescent="0.2">
      <c r="A1694" s="158"/>
      <c r="D1694" s="138"/>
    </row>
    <row r="1695" spans="1:4" x14ac:dyDescent="0.2">
      <c r="A1695" s="158"/>
      <c r="D1695" s="138"/>
    </row>
    <row r="1696" spans="1:4" x14ac:dyDescent="0.2">
      <c r="A1696" s="158"/>
      <c r="D1696" s="138"/>
    </row>
    <row r="1697" spans="1:4" x14ac:dyDescent="0.2">
      <c r="A1697" s="158"/>
      <c r="D1697" s="138"/>
    </row>
    <row r="1698" spans="1:4" x14ac:dyDescent="0.2">
      <c r="A1698" s="158"/>
      <c r="D1698" s="138"/>
    </row>
    <row r="1699" spans="1:4" x14ac:dyDescent="0.2">
      <c r="A1699" s="158"/>
      <c r="D1699" s="138"/>
    </row>
    <row r="1700" spans="1:4" x14ac:dyDescent="0.2">
      <c r="A1700" s="158"/>
      <c r="D1700" s="138"/>
    </row>
    <row r="1701" spans="1:4" x14ac:dyDescent="0.2">
      <c r="A1701" s="158"/>
      <c r="D1701" s="138"/>
    </row>
    <row r="1702" spans="1:4" x14ac:dyDescent="0.2">
      <c r="A1702" s="158"/>
      <c r="D1702" s="138"/>
    </row>
    <row r="1703" spans="1:4" x14ac:dyDescent="0.2">
      <c r="A1703" s="158"/>
      <c r="D1703" s="138"/>
    </row>
    <row r="1704" spans="1:4" x14ac:dyDescent="0.2">
      <c r="A1704" s="158"/>
      <c r="D1704" s="138"/>
    </row>
    <row r="1705" spans="1:4" x14ac:dyDescent="0.2">
      <c r="A1705" s="158"/>
      <c r="D1705" s="138"/>
    </row>
    <row r="1706" spans="1:4" x14ac:dyDescent="0.2">
      <c r="A1706" s="158"/>
      <c r="D1706" s="138"/>
    </row>
    <row r="1707" spans="1:4" x14ac:dyDescent="0.2">
      <c r="A1707" s="158"/>
      <c r="D1707" s="138"/>
    </row>
    <row r="1708" spans="1:4" x14ac:dyDescent="0.2">
      <c r="A1708" s="158"/>
      <c r="D1708" s="138"/>
    </row>
    <row r="1709" spans="1:4" x14ac:dyDescent="0.2">
      <c r="A1709" s="158"/>
      <c r="D1709" s="138"/>
    </row>
    <row r="1710" spans="1:4" x14ac:dyDescent="0.2">
      <c r="A1710" s="158"/>
      <c r="D1710" s="138"/>
    </row>
    <row r="1711" spans="1:4" x14ac:dyDescent="0.2">
      <c r="A1711" s="158"/>
      <c r="D1711" s="138"/>
    </row>
    <row r="1712" spans="1:4" x14ac:dyDescent="0.2">
      <c r="A1712" s="158"/>
      <c r="D1712" s="138"/>
    </row>
    <row r="1713" spans="1:4" x14ac:dyDescent="0.2">
      <c r="A1713" s="158"/>
      <c r="D1713" s="138"/>
    </row>
    <row r="1714" spans="1:4" x14ac:dyDescent="0.2">
      <c r="A1714" s="158"/>
      <c r="D1714" s="138"/>
    </row>
    <row r="1715" spans="1:4" x14ac:dyDescent="0.2">
      <c r="A1715" s="158"/>
      <c r="D1715" s="138"/>
    </row>
    <row r="1716" spans="1:4" x14ac:dyDescent="0.2">
      <c r="A1716" s="158"/>
      <c r="D1716" s="138"/>
    </row>
    <row r="1717" spans="1:4" x14ac:dyDescent="0.2">
      <c r="A1717" s="158"/>
      <c r="D1717" s="138"/>
    </row>
    <row r="1718" spans="1:4" x14ac:dyDescent="0.2">
      <c r="A1718" s="158"/>
      <c r="D1718" s="138"/>
    </row>
    <row r="1719" spans="1:4" x14ac:dyDescent="0.2">
      <c r="A1719" s="158"/>
      <c r="D1719" s="138"/>
    </row>
    <row r="1720" spans="1:4" x14ac:dyDescent="0.2">
      <c r="A1720" s="158"/>
      <c r="D1720" s="138"/>
    </row>
    <row r="1721" spans="1:4" x14ac:dyDescent="0.2">
      <c r="A1721" s="158"/>
      <c r="D1721" s="138"/>
    </row>
    <row r="1722" spans="1:4" x14ac:dyDescent="0.2">
      <c r="A1722" s="158"/>
      <c r="D1722" s="138"/>
    </row>
    <row r="1723" spans="1:4" x14ac:dyDescent="0.2">
      <c r="A1723" s="158"/>
      <c r="D1723" s="138"/>
    </row>
    <row r="1724" spans="1:4" x14ac:dyDescent="0.2">
      <c r="A1724" s="158"/>
      <c r="D1724" s="138"/>
    </row>
    <row r="1725" spans="1:4" x14ac:dyDescent="0.2">
      <c r="A1725" s="158"/>
      <c r="D1725" s="138"/>
    </row>
    <row r="1726" spans="1:4" x14ac:dyDescent="0.2">
      <c r="A1726" s="158"/>
      <c r="D1726" s="138"/>
    </row>
    <row r="1727" spans="1:4" x14ac:dyDescent="0.2">
      <c r="A1727" s="158"/>
      <c r="D1727" s="138"/>
    </row>
    <row r="1728" spans="1:4" x14ac:dyDescent="0.2">
      <c r="A1728" s="158"/>
      <c r="D1728" s="138"/>
    </row>
    <row r="1729" spans="1:4" x14ac:dyDescent="0.2">
      <c r="A1729" s="158"/>
      <c r="D1729" s="138"/>
    </row>
    <row r="1730" spans="1:4" x14ac:dyDescent="0.2">
      <c r="A1730" s="158"/>
      <c r="D1730" s="138"/>
    </row>
    <row r="1731" spans="1:4" x14ac:dyDescent="0.2">
      <c r="A1731" s="158"/>
      <c r="D1731" s="138"/>
    </row>
    <row r="1732" spans="1:4" x14ac:dyDescent="0.2">
      <c r="A1732" s="158"/>
      <c r="D1732" s="138"/>
    </row>
    <row r="1733" spans="1:4" x14ac:dyDescent="0.2">
      <c r="A1733" s="158"/>
      <c r="D1733" s="138"/>
    </row>
    <row r="1734" spans="1:4" x14ac:dyDescent="0.2">
      <c r="A1734" s="158"/>
      <c r="D1734" s="138"/>
    </row>
    <row r="1735" spans="1:4" x14ac:dyDescent="0.2">
      <c r="A1735" s="158"/>
      <c r="D1735" s="138"/>
    </row>
    <row r="1736" spans="1:4" x14ac:dyDescent="0.2">
      <c r="A1736" s="158"/>
      <c r="D1736" s="138"/>
    </row>
    <row r="1737" spans="1:4" x14ac:dyDescent="0.2">
      <c r="A1737" s="158"/>
      <c r="D1737" s="138"/>
    </row>
    <row r="1738" spans="1:4" x14ac:dyDescent="0.2">
      <c r="A1738" s="158"/>
      <c r="D1738" s="138"/>
    </row>
    <row r="1739" spans="1:4" x14ac:dyDescent="0.2">
      <c r="A1739" s="158"/>
      <c r="D1739" s="138"/>
    </row>
    <row r="1740" spans="1:4" x14ac:dyDescent="0.2">
      <c r="A1740" s="158"/>
      <c r="D1740" s="138"/>
    </row>
    <row r="1741" spans="1:4" x14ac:dyDescent="0.2">
      <c r="A1741" s="158"/>
      <c r="D1741" s="138"/>
    </row>
    <row r="1742" spans="1:4" x14ac:dyDescent="0.2">
      <c r="A1742" s="158"/>
      <c r="D1742" s="138"/>
    </row>
    <row r="1743" spans="1:4" x14ac:dyDescent="0.2">
      <c r="A1743" s="158"/>
      <c r="D1743" s="138"/>
    </row>
    <row r="1744" spans="1:4" x14ac:dyDescent="0.2">
      <c r="A1744" s="158"/>
      <c r="D1744" s="138"/>
    </row>
    <row r="1745" spans="1:4" x14ac:dyDescent="0.2">
      <c r="A1745" s="158"/>
      <c r="D1745" s="138"/>
    </row>
    <row r="1746" spans="1:4" x14ac:dyDescent="0.2">
      <c r="A1746" s="158"/>
      <c r="D1746" s="138"/>
    </row>
    <row r="1747" spans="1:4" x14ac:dyDescent="0.2">
      <c r="A1747" s="158"/>
      <c r="D1747" s="138"/>
    </row>
    <row r="1748" spans="1:4" x14ac:dyDescent="0.2">
      <c r="A1748" s="158"/>
      <c r="D1748" s="138"/>
    </row>
    <row r="1749" spans="1:4" x14ac:dyDescent="0.2">
      <c r="A1749" s="158"/>
      <c r="D1749" s="138"/>
    </row>
    <row r="1750" spans="1:4" x14ac:dyDescent="0.2">
      <c r="A1750" s="158"/>
      <c r="D1750" s="138"/>
    </row>
    <row r="1751" spans="1:4" x14ac:dyDescent="0.2">
      <c r="A1751" s="158"/>
      <c r="D1751" s="138"/>
    </row>
    <row r="1752" spans="1:4" x14ac:dyDescent="0.2">
      <c r="A1752" s="158"/>
      <c r="D1752" s="138"/>
    </row>
    <row r="1753" spans="1:4" x14ac:dyDescent="0.2">
      <c r="A1753" s="158"/>
      <c r="D1753" s="138"/>
    </row>
    <row r="1754" spans="1:4" x14ac:dyDescent="0.2">
      <c r="A1754" s="158"/>
      <c r="D1754" s="138"/>
    </row>
    <row r="1755" spans="1:4" x14ac:dyDescent="0.2">
      <c r="A1755" s="158"/>
      <c r="D1755" s="138"/>
    </row>
    <row r="1756" spans="1:4" x14ac:dyDescent="0.2">
      <c r="A1756" s="158"/>
      <c r="D1756" s="138"/>
    </row>
    <row r="1757" spans="1:4" x14ac:dyDescent="0.2">
      <c r="A1757" s="158"/>
      <c r="D1757" s="138"/>
    </row>
    <row r="1758" spans="1:4" x14ac:dyDescent="0.2">
      <c r="A1758" s="158"/>
      <c r="D1758" s="138"/>
    </row>
    <row r="1759" spans="1:4" x14ac:dyDescent="0.2">
      <c r="A1759" s="158"/>
      <c r="D1759" s="138"/>
    </row>
    <row r="1760" spans="1:4" x14ac:dyDescent="0.2">
      <c r="A1760" s="158"/>
      <c r="D1760" s="138"/>
    </row>
    <row r="1761" spans="1:4" x14ac:dyDescent="0.2">
      <c r="A1761" s="158"/>
      <c r="D1761" s="138"/>
    </row>
    <row r="1762" spans="1:4" x14ac:dyDescent="0.2">
      <c r="A1762" s="158"/>
      <c r="D1762" s="138"/>
    </row>
    <row r="1763" spans="1:4" x14ac:dyDescent="0.2">
      <c r="A1763" s="158"/>
      <c r="D1763" s="138"/>
    </row>
    <row r="1764" spans="1:4" x14ac:dyDescent="0.2">
      <c r="A1764" s="158"/>
      <c r="D1764" s="138"/>
    </row>
    <row r="1765" spans="1:4" x14ac:dyDescent="0.2">
      <c r="A1765" s="158"/>
      <c r="D1765" s="138"/>
    </row>
    <row r="1766" spans="1:4" x14ac:dyDescent="0.2">
      <c r="A1766" s="158"/>
      <c r="D1766" s="138"/>
    </row>
    <row r="1767" spans="1:4" x14ac:dyDescent="0.2">
      <c r="A1767" s="158"/>
      <c r="D1767" s="138"/>
    </row>
    <row r="1768" spans="1:4" x14ac:dyDescent="0.2">
      <c r="A1768" s="158"/>
      <c r="D1768" s="138"/>
    </row>
    <row r="1769" spans="1:4" x14ac:dyDescent="0.2">
      <c r="A1769" s="158"/>
      <c r="D1769" s="138"/>
    </row>
    <row r="1770" spans="1:4" x14ac:dyDescent="0.2">
      <c r="A1770" s="158"/>
      <c r="D1770" s="138"/>
    </row>
    <row r="1771" spans="1:4" x14ac:dyDescent="0.2">
      <c r="A1771" s="158"/>
      <c r="D1771" s="138"/>
    </row>
    <row r="1772" spans="1:4" x14ac:dyDescent="0.2">
      <c r="A1772" s="158"/>
      <c r="D1772" s="138"/>
    </row>
    <row r="1773" spans="1:4" x14ac:dyDescent="0.2">
      <c r="A1773" s="158"/>
      <c r="D1773" s="138"/>
    </row>
    <row r="1774" spans="1:4" x14ac:dyDescent="0.2">
      <c r="A1774" s="158"/>
      <c r="D1774" s="138"/>
    </row>
    <row r="1775" spans="1:4" x14ac:dyDescent="0.2">
      <c r="A1775" s="158"/>
      <c r="D1775" s="138"/>
    </row>
    <row r="1776" spans="1:4" x14ac:dyDescent="0.2">
      <c r="A1776" s="158"/>
      <c r="D1776" s="138"/>
    </row>
    <row r="1777" spans="1:4" x14ac:dyDescent="0.2">
      <c r="A1777" s="158"/>
      <c r="D1777" s="138"/>
    </row>
    <row r="1778" spans="1:4" x14ac:dyDescent="0.2">
      <c r="A1778" s="158"/>
      <c r="D1778" s="138"/>
    </row>
    <row r="1779" spans="1:4" x14ac:dyDescent="0.2">
      <c r="A1779" s="158"/>
      <c r="D1779" s="138"/>
    </row>
    <row r="1780" spans="1:4" x14ac:dyDescent="0.2">
      <c r="A1780" s="158"/>
      <c r="D1780" s="138"/>
    </row>
    <row r="1781" spans="1:4" x14ac:dyDescent="0.2">
      <c r="A1781" s="158"/>
      <c r="D1781" s="138"/>
    </row>
    <row r="1782" spans="1:4" x14ac:dyDescent="0.2">
      <c r="A1782" s="158"/>
      <c r="D1782" s="138"/>
    </row>
    <row r="1783" spans="1:4" x14ac:dyDescent="0.2">
      <c r="A1783" s="158"/>
      <c r="D1783" s="138"/>
    </row>
    <row r="1784" spans="1:4" x14ac:dyDescent="0.2">
      <c r="A1784" s="158"/>
      <c r="D1784" s="138"/>
    </row>
    <row r="1785" spans="1:4" x14ac:dyDescent="0.2">
      <c r="A1785" s="158"/>
      <c r="D1785" s="138"/>
    </row>
    <row r="1786" spans="1:4" x14ac:dyDescent="0.2">
      <c r="A1786" s="158"/>
      <c r="D1786" s="138"/>
    </row>
    <row r="1787" spans="1:4" x14ac:dyDescent="0.2">
      <c r="A1787" s="158"/>
      <c r="D1787" s="138"/>
    </row>
    <row r="1788" spans="1:4" x14ac:dyDescent="0.2">
      <c r="A1788" s="158"/>
      <c r="D1788" s="138"/>
    </row>
    <row r="1789" spans="1:4" x14ac:dyDescent="0.2">
      <c r="A1789" s="158"/>
      <c r="D1789" s="138"/>
    </row>
    <row r="1790" spans="1:4" x14ac:dyDescent="0.2">
      <c r="A1790" s="158"/>
      <c r="D1790" s="138"/>
    </row>
    <row r="1791" spans="1:4" x14ac:dyDescent="0.2">
      <c r="A1791" s="158"/>
      <c r="D1791" s="138"/>
    </row>
    <row r="1792" spans="1:4" x14ac:dyDescent="0.2">
      <c r="A1792" s="158"/>
      <c r="D1792" s="138"/>
    </row>
    <row r="1793" spans="1:4" x14ac:dyDescent="0.2">
      <c r="A1793" s="158"/>
      <c r="D1793" s="138"/>
    </row>
    <row r="1794" spans="1:4" x14ac:dyDescent="0.2">
      <c r="A1794" s="158"/>
      <c r="D1794" s="138"/>
    </row>
    <row r="1795" spans="1:4" x14ac:dyDescent="0.2">
      <c r="A1795" s="158"/>
      <c r="D1795" s="138"/>
    </row>
    <row r="1796" spans="1:4" x14ac:dyDescent="0.2">
      <c r="A1796" s="158"/>
      <c r="D1796" s="138"/>
    </row>
    <row r="1797" spans="1:4" x14ac:dyDescent="0.2">
      <c r="A1797" s="158"/>
      <c r="D1797" s="138"/>
    </row>
    <row r="1798" spans="1:4" x14ac:dyDescent="0.2">
      <c r="A1798" s="158"/>
      <c r="D1798" s="138"/>
    </row>
    <row r="1799" spans="1:4" x14ac:dyDescent="0.2">
      <c r="A1799" s="158"/>
      <c r="D1799" s="138"/>
    </row>
    <row r="1800" spans="1:4" x14ac:dyDescent="0.2">
      <c r="A1800" s="158"/>
      <c r="D1800" s="138"/>
    </row>
    <row r="1801" spans="1:4" x14ac:dyDescent="0.2">
      <c r="A1801" s="158"/>
      <c r="D1801" s="138"/>
    </row>
    <row r="1802" spans="1:4" x14ac:dyDescent="0.2">
      <c r="A1802" s="158"/>
      <c r="D1802" s="138"/>
    </row>
    <row r="1803" spans="1:4" x14ac:dyDescent="0.2">
      <c r="A1803" s="158"/>
      <c r="D1803" s="138"/>
    </row>
    <row r="1804" spans="1:4" x14ac:dyDescent="0.2">
      <c r="A1804" s="158"/>
      <c r="D1804" s="138"/>
    </row>
    <row r="1805" spans="1:4" x14ac:dyDescent="0.2">
      <c r="A1805" s="158"/>
      <c r="D1805" s="138"/>
    </row>
    <row r="1806" spans="1:4" x14ac:dyDescent="0.2">
      <c r="A1806" s="158"/>
      <c r="D1806" s="138"/>
    </row>
    <row r="1807" spans="1:4" x14ac:dyDescent="0.2">
      <c r="A1807" s="158"/>
      <c r="D1807" s="138"/>
    </row>
    <row r="1808" spans="1:4" x14ac:dyDescent="0.2">
      <c r="A1808" s="158"/>
      <c r="D1808" s="138"/>
    </row>
    <row r="1809" spans="1:4" x14ac:dyDescent="0.2">
      <c r="A1809" s="158"/>
      <c r="D1809" s="138"/>
    </row>
    <row r="1810" spans="1:4" x14ac:dyDescent="0.2">
      <c r="A1810" s="158"/>
      <c r="D1810" s="138"/>
    </row>
    <row r="1811" spans="1:4" x14ac:dyDescent="0.2">
      <c r="A1811" s="158"/>
      <c r="D1811" s="138"/>
    </row>
    <row r="1812" spans="1:4" x14ac:dyDescent="0.2">
      <c r="A1812" s="158"/>
      <c r="D1812" s="138"/>
    </row>
    <row r="1813" spans="1:4" x14ac:dyDescent="0.2">
      <c r="A1813" s="158"/>
      <c r="D1813" s="138"/>
    </row>
    <row r="1814" spans="1:4" x14ac:dyDescent="0.2">
      <c r="A1814" s="158"/>
      <c r="D1814" s="138"/>
    </row>
    <row r="1815" spans="1:4" x14ac:dyDescent="0.2">
      <c r="A1815" s="158"/>
      <c r="D1815" s="138"/>
    </row>
    <row r="1816" spans="1:4" x14ac:dyDescent="0.2">
      <c r="A1816" s="158"/>
      <c r="D1816" s="138"/>
    </row>
    <row r="1817" spans="1:4" x14ac:dyDescent="0.2">
      <c r="A1817" s="158"/>
      <c r="D1817" s="138"/>
    </row>
    <row r="1818" spans="1:4" x14ac:dyDescent="0.2">
      <c r="A1818" s="158"/>
      <c r="D1818" s="138"/>
    </row>
    <row r="1819" spans="1:4" x14ac:dyDescent="0.2">
      <c r="A1819" s="158"/>
      <c r="D1819" s="138"/>
    </row>
    <row r="1820" spans="1:4" x14ac:dyDescent="0.2">
      <c r="A1820" s="158"/>
      <c r="D1820" s="138"/>
    </row>
    <row r="1821" spans="1:4" x14ac:dyDescent="0.2">
      <c r="A1821" s="158"/>
      <c r="D1821" s="138"/>
    </row>
    <row r="1822" spans="1:4" x14ac:dyDescent="0.2">
      <c r="A1822" s="158"/>
      <c r="D1822" s="138"/>
    </row>
    <row r="1823" spans="1:4" x14ac:dyDescent="0.2">
      <c r="A1823" s="158"/>
      <c r="D1823" s="138"/>
    </row>
    <row r="1824" spans="1:4" x14ac:dyDescent="0.2">
      <c r="A1824" s="158"/>
      <c r="D1824" s="138"/>
    </row>
    <row r="1825" spans="1:4" x14ac:dyDescent="0.2">
      <c r="A1825" s="158"/>
      <c r="D1825" s="138"/>
    </row>
    <row r="1826" spans="1:4" x14ac:dyDescent="0.2">
      <c r="A1826" s="158"/>
      <c r="D1826" s="138"/>
    </row>
    <row r="1827" spans="1:4" x14ac:dyDescent="0.2">
      <c r="A1827" s="158"/>
      <c r="D1827" s="138"/>
    </row>
    <row r="1828" spans="1:4" x14ac:dyDescent="0.2">
      <c r="A1828" s="158"/>
      <c r="D1828" s="138"/>
    </row>
    <row r="1829" spans="1:4" x14ac:dyDescent="0.2">
      <c r="A1829" s="158"/>
      <c r="D1829" s="138"/>
    </row>
    <row r="1830" spans="1:4" x14ac:dyDescent="0.2">
      <c r="A1830" s="158"/>
      <c r="D1830" s="138"/>
    </row>
    <row r="1831" spans="1:4" x14ac:dyDescent="0.2">
      <c r="A1831" s="158"/>
      <c r="D1831" s="138"/>
    </row>
    <row r="1832" spans="1:4" x14ac:dyDescent="0.2">
      <c r="A1832" s="158"/>
      <c r="D1832" s="138"/>
    </row>
    <row r="1833" spans="1:4" x14ac:dyDescent="0.2">
      <c r="A1833" s="158"/>
      <c r="D1833" s="138"/>
    </row>
    <row r="1834" spans="1:4" x14ac:dyDescent="0.2">
      <c r="A1834" s="158"/>
      <c r="D1834" s="138"/>
    </row>
    <row r="1835" spans="1:4" x14ac:dyDescent="0.2">
      <c r="A1835" s="158"/>
      <c r="D1835" s="138"/>
    </row>
    <row r="1836" spans="1:4" x14ac:dyDescent="0.2">
      <c r="A1836" s="158"/>
      <c r="D1836" s="138"/>
    </row>
    <row r="1837" spans="1:4" x14ac:dyDescent="0.2">
      <c r="A1837" s="158"/>
      <c r="D1837" s="138"/>
    </row>
    <row r="1838" spans="1:4" x14ac:dyDescent="0.2">
      <c r="A1838" s="158"/>
      <c r="D1838" s="138"/>
    </row>
    <row r="1839" spans="1:4" x14ac:dyDescent="0.2">
      <c r="A1839" s="158"/>
      <c r="D1839" s="138"/>
    </row>
    <row r="1840" spans="1:4" x14ac:dyDescent="0.2">
      <c r="A1840" s="158"/>
      <c r="D1840" s="138"/>
    </row>
    <row r="1841" spans="1:4" x14ac:dyDescent="0.2">
      <c r="A1841" s="158"/>
      <c r="D1841" s="138"/>
    </row>
    <row r="1842" spans="1:4" x14ac:dyDescent="0.2">
      <c r="A1842" s="158"/>
      <c r="D1842" s="138"/>
    </row>
    <row r="1843" spans="1:4" x14ac:dyDescent="0.2">
      <c r="A1843" s="158"/>
      <c r="D1843" s="138"/>
    </row>
    <row r="1844" spans="1:4" x14ac:dyDescent="0.2">
      <c r="A1844" s="158"/>
      <c r="D1844" s="138"/>
    </row>
    <row r="1845" spans="1:4" x14ac:dyDescent="0.2">
      <c r="A1845" s="158"/>
      <c r="D1845" s="138"/>
    </row>
    <row r="1846" spans="1:4" x14ac:dyDescent="0.2">
      <c r="A1846" s="158"/>
      <c r="D1846" s="138"/>
    </row>
    <row r="1847" spans="1:4" x14ac:dyDescent="0.2">
      <c r="A1847" s="158"/>
      <c r="D1847" s="138"/>
    </row>
    <row r="1848" spans="1:4" x14ac:dyDescent="0.2">
      <c r="A1848" s="158"/>
      <c r="D1848" s="138"/>
    </row>
    <row r="1849" spans="1:4" x14ac:dyDescent="0.2">
      <c r="A1849" s="158"/>
      <c r="D1849" s="138"/>
    </row>
    <row r="1850" spans="1:4" x14ac:dyDescent="0.2">
      <c r="A1850" s="158"/>
      <c r="D1850" s="138"/>
    </row>
    <row r="1851" spans="1:4" x14ac:dyDescent="0.2">
      <c r="A1851" s="158"/>
      <c r="D1851" s="138"/>
    </row>
    <row r="1852" spans="1:4" x14ac:dyDescent="0.2">
      <c r="A1852" s="158"/>
      <c r="D1852" s="138"/>
    </row>
    <row r="1853" spans="1:4" x14ac:dyDescent="0.2">
      <c r="A1853" s="158"/>
      <c r="D1853" s="138"/>
    </row>
    <row r="1854" spans="1:4" x14ac:dyDescent="0.2">
      <c r="A1854" s="158"/>
      <c r="D1854" s="138"/>
    </row>
    <row r="1855" spans="1:4" x14ac:dyDescent="0.2">
      <c r="A1855" s="158"/>
      <c r="D1855" s="138"/>
    </row>
    <row r="1856" spans="1:4" x14ac:dyDescent="0.2">
      <c r="A1856" s="158"/>
      <c r="D1856" s="138"/>
    </row>
    <row r="1857" spans="1:4" x14ac:dyDescent="0.2">
      <c r="A1857" s="158"/>
      <c r="D1857" s="138"/>
    </row>
    <row r="1858" spans="1:4" x14ac:dyDescent="0.2">
      <c r="A1858" s="158"/>
      <c r="D1858" s="138"/>
    </row>
    <row r="1859" spans="1:4" x14ac:dyDescent="0.2">
      <c r="A1859" s="158"/>
      <c r="D1859" s="138"/>
    </row>
    <row r="1860" spans="1:4" x14ac:dyDescent="0.2">
      <c r="A1860" s="158"/>
      <c r="D1860" s="138"/>
    </row>
    <row r="1861" spans="1:4" x14ac:dyDescent="0.2">
      <c r="A1861" s="158"/>
      <c r="D1861" s="138"/>
    </row>
    <row r="1862" spans="1:4" x14ac:dyDescent="0.2">
      <c r="A1862" s="158"/>
      <c r="D1862" s="138"/>
    </row>
    <row r="1863" spans="1:4" x14ac:dyDescent="0.2">
      <c r="A1863" s="158"/>
      <c r="D1863" s="138"/>
    </row>
    <row r="1864" spans="1:4" x14ac:dyDescent="0.2">
      <c r="A1864" s="158"/>
      <c r="D1864" s="138"/>
    </row>
    <row r="1865" spans="1:4" x14ac:dyDescent="0.2">
      <c r="A1865" s="158"/>
      <c r="D1865" s="138"/>
    </row>
    <row r="1866" spans="1:4" x14ac:dyDescent="0.2">
      <c r="A1866" s="158"/>
      <c r="D1866" s="138"/>
    </row>
    <row r="1867" spans="1:4" x14ac:dyDescent="0.2">
      <c r="A1867" s="158"/>
      <c r="D1867" s="138"/>
    </row>
    <row r="1868" spans="1:4" x14ac:dyDescent="0.2">
      <c r="A1868" s="158"/>
      <c r="D1868" s="138"/>
    </row>
    <row r="1869" spans="1:4" x14ac:dyDescent="0.2">
      <c r="A1869" s="158"/>
      <c r="D1869" s="138"/>
    </row>
    <row r="1870" spans="1:4" x14ac:dyDescent="0.2">
      <c r="A1870" s="158"/>
      <c r="D1870" s="138"/>
    </row>
    <row r="1871" spans="1:4" x14ac:dyDescent="0.2">
      <c r="A1871" s="158"/>
      <c r="D1871" s="138"/>
    </row>
    <row r="1872" spans="1:4" x14ac:dyDescent="0.2">
      <c r="A1872" s="158"/>
      <c r="D1872" s="138"/>
    </row>
    <row r="1873" spans="1:4" x14ac:dyDescent="0.2">
      <c r="A1873" s="158"/>
      <c r="D1873" s="138"/>
    </row>
    <row r="1874" spans="1:4" x14ac:dyDescent="0.2">
      <c r="A1874" s="158"/>
      <c r="D1874" s="138"/>
    </row>
    <row r="1875" spans="1:4" x14ac:dyDescent="0.2">
      <c r="A1875" s="158"/>
      <c r="D1875" s="138"/>
    </row>
    <row r="1876" spans="1:4" x14ac:dyDescent="0.2">
      <c r="A1876" s="158"/>
      <c r="D1876" s="138"/>
    </row>
    <row r="1877" spans="1:4" x14ac:dyDescent="0.2">
      <c r="A1877" s="158"/>
      <c r="D1877" s="138"/>
    </row>
    <row r="1878" spans="1:4" x14ac:dyDescent="0.2">
      <c r="A1878" s="158"/>
      <c r="D1878" s="138"/>
    </row>
    <row r="1879" spans="1:4" x14ac:dyDescent="0.2">
      <c r="A1879" s="158"/>
      <c r="D1879" s="138"/>
    </row>
    <row r="1880" spans="1:4" x14ac:dyDescent="0.2">
      <c r="A1880" s="158"/>
      <c r="D1880" s="138"/>
    </row>
    <row r="1881" spans="1:4" x14ac:dyDescent="0.2">
      <c r="A1881" s="158"/>
      <c r="D1881" s="138"/>
    </row>
    <row r="1882" spans="1:4" x14ac:dyDescent="0.2">
      <c r="A1882" s="158"/>
      <c r="D1882" s="138"/>
    </row>
    <row r="1883" spans="1:4" x14ac:dyDescent="0.2">
      <c r="A1883" s="158"/>
      <c r="D1883" s="138"/>
    </row>
    <row r="1884" spans="1:4" x14ac:dyDescent="0.2">
      <c r="A1884" s="158"/>
      <c r="D1884" s="138"/>
    </row>
    <row r="1885" spans="1:4" x14ac:dyDescent="0.2">
      <c r="A1885" s="158"/>
      <c r="D1885" s="138"/>
    </row>
    <row r="1886" spans="1:4" x14ac:dyDescent="0.2">
      <c r="A1886" s="158"/>
      <c r="D1886" s="138"/>
    </row>
    <row r="1887" spans="1:4" x14ac:dyDescent="0.2">
      <c r="A1887" s="158"/>
      <c r="D1887" s="138"/>
    </row>
    <row r="1888" spans="1:4" x14ac:dyDescent="0.2">
      <c r="A1888" s="158"/>
      <c r="D1888" s="138"/>
    </row>
    <row r="1889" spans="1:4" x14ac:dyDescent="0.2">
      <c r="A1889" s="158"/>
      <c r="D1889" s="138"/>
    </row>
    <row r="1890" spans="1:4" x14ac:dyDescent="0.2">
      <c r="A1890" s="158"/>
      <c r="D1890" s="138"/>
    </row>
    <row r="1891" spans="1:4" x14ac:dyDescent="0.2">
      <c r="A1891" s="158"/>
      <c r="D1891" s="138"/>
    </row>
    <row r="1892" spans="1:4" x14ac:dyDescent="0.2">
      <c r="A1892" s="158"/>
      <c r="D1892" s="138"/>
    </row>
    <row r="1893" spans="1:4" x14ac:dyDescent="0.2">
      <c r="A1893" s="158"/>
      <c r="D1893" s="138"/>
    </row>
    <row r="1894" spans="1:4" x14ac:dyDescent="0.2">
      <c r="A1894" s="158"/>
      <c r="D1894" s="138"/>
    </row>
    <row r="1895" spans="1:4" x14ac:dyDescent="0.2">
      <c r="A1895" s="158"/>
      <c r="D1895" s="138"/>
    </row>
    <row r="1896" spans="1:4" x14ac:dyDescent="0.2">
      <c r="A1896" s="158"/>
      <c r="D1896" s="138"/>
    </row>
    <row r="1897" spans="1:4" x14ac:dyDescent="0.2">
      <c r="A1897" s="158"/>
      <c r="D1897" s="138"/>
    </row>
    <row r="1898" spans="1:4" x14ac:dyDescent="0.2">
      <c r="A1898" s="158"/>
      <c r="D1898" s="138"/>
    </row>
    <row r="1899" spans="1:4" x14ac:dyDescent="0.2">
      <c r="A1899" s="158"/>
      <c r="D1899" s="138"/>
    </row>
    <row r="1900" spans="1:4" x14ac:dyDescent="0.2">
      <c r="A1900" s="158"/>
      <c r="D1900" s="138"/>
    </row>
    <row r="1901" spans="1:4" x14ac:dyDescent="0.2">
      <c r="A1901" s="158"/>
      <c r="D1901" s="138"/>
    </row>
    <row r="1902" spans="1:4" x14ac:dyDescent="0.2">
      <c r="A1902" s="158"/>
      <c r="D1902" s="138"/>
    </row>
    <row r="1903" spans="1:4" x14ac:dyDescent="0.2">
      <c r="A1903" s="158"/>
      <c r="D1903" s="138"/>
    </row>
    <row r="1904" spans="1:4" x14ac:dyDescent="0.2">
      <c r="A1904" s="158"/>
      <c r="D1904" s="138"/>
    </row>
    <row r="1905" spans="1:4" x14ac:dyDescent="0.2">
      <c r="A1905" s="158"/>
      <c r="D1905" s="138"/>
    </row>
    <row r="1906" spans="1:4" x14ac:dyDescent="0.2">
      <c r="A1906" s="158"/>
      <c r="D1906" s="138"/>
    </row>
    <row r="1907" spans="1:4" x14ac:dyDescent="0.2">
      <c r="A1907" s="158"/>
      <c r="D1907" s="138"/>
    </row>
    <row r="1908" spans="1:4" x14ac:dyDescent="0.2">
      <c r="A1908" s="158"/>
      <c r="D1908" s="138"/>
    </row>
    <row r="1909" spans="1:4" x14ac:dyDescent="0.2">
      <c r="A1909" s="158"/>
      <c r="D1909" s="138"/>
    </row>
    <row r="1910" spans="1:4" x14ac:dyDescent="0.2">
      <c r="A1910" s="158"/>
      <c r="D1910" s="138"/>
    </row>
    <row r="1911" spans="1:4" x14ac:dyDescent="0.2">
      <c r="A1911" s="158"/>
      <c r="D1911" s="138"/>
    </row>
    <row r="1912" spans="1:4" x14ac:dyDescent="0.2">
      <c r="A1912" s="158"/>
      <c r="D1912" s="138"/>
    </row>
    <row r="1913" spans="1:4" x14ac:dyDescent="0.2">
      <c r="A1913" s="158"/>
      <c r="D1913" s="138"/>
    </row>
    <row r="1914" spans="1:4" x14ac:dyDescent="0.2">
      <c r="A1914" s="158"/>
      <c r="D1914" s="138"/>
    </row>
    <row r="1915" spans="1:4" x14ac:dyDescent="0.2">
      <c r="A1915" s="158"/>
      <c r="D1915" s="138"/>
    </row>
    <row r="1916" spans="1:4" x14ac:dyDescent="0.2">
      <c r="A1916" s="158"/>
      <c r="D1916" s="138"/>
    </row>
    <row r="1917" spans="1:4" x14ac:dyDescent="0.2">
      <c r="A1917" s="158"/>
      <c r="D1917" s="138"/>
    </row>
    <row r="1918" spans="1:4" x14ac:dyDescent="0.2">
      <c r="A1918" s="158"/>
      <c r="D1918" s="138"/>
    </row>
    <row r="1919" spans="1:4" x14ac:dyDescent="0.2">
      <c r="A1919" s="158"/>
      <c r="D1919" s="138"/>
    </row>
    <row r="1920" spans="1:4" x14ac:dyDescent="0.2">
      <c r="A1920" s="158"/>
      <c r="D1920" s="138"/>
    </row>
    <row r="1921" spans="1:4" x14ac:dyDescent="0.2">
      <c r="A1921" s="158"/>
      <c r="D1921" s="138"/>
    </row>
    <row r="1922" spans="1:4" x14ac:dyDescent="0.2">
      <c r="A1922" s="158"/>
      <c r="D1922" s="138"/>
    </row>
    <row r="1923" spans="1:4" x14ac:dyDescent="0.2">
      <c r="A1923" s="158"/>
      <c r="D1923" s="138"/>
    </row>
    <row r="1924" spans="1:4" x14ac:dyDescent="0.2">
      <c r="A1924" s="158"/>
      <c r="D1924" s="138"/>
    </row>
    <row r="1925" spans="1:4" x14ac:dyDescent="0.2">
      <c r="A1925" s="158"/>
      <c r="D1925" s="138"/>
    </row>
    <row r="1926" spans="1:4" x14ac:dyDescent="0.2">
      <c r="A1926" s="158"/>
      <c r="D1926" s="138"/>
    </row>
    <row r="1927" spans="1:4" x14ac:dyDescent="0.2">
      <c r="A1927" s="158"/>
      <c r="D1927" s="138"/>
    </row>
    <row r="1928" spans="1:4" x14ac:dyDescent="0.2">
      <c r="A1928" s="158"/>
      <c r="D1928" s="138"/>
    </row>
    <row r="1929" spans="1:4" x14ac:dyDescent="0.2">
      <c r="A1929" s="158"/>
      <c r="D1929" s="138"/>
    </row>
    <row r="1930" spans="1:4" x14ac:dyDescent="0.2">
      <c r="A1930" s="158"/>
      <c r="D1930" s="138"/>
    </row>
    <row r="1931" spans="1:4" x14ac:dyDescent="0.2">
      <c r="A1931" s="158"/>
      <c r="D1931" s="138"/>
    </row>
    <row r="1932" spans="1:4" x14ac:dyDescent="0.2">
      <c r="A1932" s="158"/>
      <c r="D1932" s="138"/>
    </row>
    <row r="1933" spans="1:4" x14ac:dyDescent="0.2">
      <c r="A1933" s="158"/>
      <c r="D1933" s="138"/>
    </row>
    <row r="1934" spans="1:4" x14ac:dyDescent="0.2">
      <c r="A1934" s="158"/>
      <c r="D1934" s="138"/>
    </row>
    <row r="1935" spans="1:4" x14ac:dyDescent="0.2">
      <c r="A1935" s="158"/>
      <c r="D1935" s="138"/>
    </row>
    <row r="1936" spans="1:4" x14ac:dyDescent="0.2">
      <c r="A1936" s="158"/>
      <c r="D1936" s="138"/>
    </row>
    <row r="1937" spans="1:4" x14ac:dyDescent="0.2">
      <c r="A1937" s="158"/>
      <c r="D1937" s="138"/>
    </row>
    <row r="1938" spans="1:4" x14ac:dyDescent="0.2">
      <c r="A1938" s="158"/>
      <c r="D1938" s="138"/>
    </row>
    <row r="1939" spans="1:4" x14ac:dyDescent="0.2">
      <c r="A1939" s="158"/>
      <c r="D1939" s="138"/>
    </row>
    <row r="1940" spans="1:4" x14ac:dyDescent="0.2">
      <c r="A1940" s="158"/>
      <c r="D1940" s="138"/>
    </row>
    <row r="1941" spans="1:4" x14ac:dyDescent="0.2">
      <c r="A1941" s="158"/>
      <c r="D1941" s="138"/>
    </row>
    <row r="1942" spans="1:4" x14ac:dyDescent="0.2">
      <c r="A1942" s="158"/>
      <c r="D1942" s="138"/>
    </row>
    <row r="1943" spans="1:4" x14ac:dyDescent="0.2">
      <c r="A1943" s="158"/>
      <c r="D1943" s="138"/>
    </row>
    <row r="1944" spans="1:4" x14ac:dyDescent="0.2">
      <c r="A1944" s="158"/>
      <c r="D1944" s="138"/>
    </row>
    <row r="1945" spans="1:4" x14ac:dyDescent="0.2">
      <c r="A1945" s="158"/>
      <c r="D1945" s="138"/>
    </row>
    <row r="1946" spans="1:4" x14ac:dyDescent="0.2">
      <c r="A1946" s="158"/>
      <c r="D1946" s="138"/>
    </row>
    <row r="1947" spans="1:4" x14ac:dyDescent="0.2">
      <c r="A1947" s="158"/>
      <c r="D1947" s="138"/>
    </row>
    <row r="1948" spans="1:4" x14ac:dyDescent="0.2">
      <c r="A1948" s="158"/>
      <c r="D1948" s="138"/>
    </row>
    <row r="1949" spans="1:4" x14ac:dyDescent="0.2">
      <c r="A1949" s="158"/>
      <c r="D1949" s="138"/>
    </row>
    <row r="1950" spans="1:4" x14ac:dyDescent="0.2">
      <c r="A1950" s="158"/>
      <c r="D1950" s="138"/>
    </row>
    <row r="1951" spans="1:4" x14ac:dyDescent="0.2">
      <c r="A1951" s="158"/>
      <c r="D1951" s="138"/>
    </row>
    <row r="1952" spans="1:4" x14ac:dyDescent="0.2">
      <c r="A1952" s="158"/>
      <c r="D1952" s="138"/>
    </row>
    <row r="1953" spans="1:4" x14ac:dyDescent="0.2">
      <c r="A1953" s="158"/>
      <c r="D1953" s="138"/>
    </row>
    <row r="1954" spans="1:4" x14ac:dyDescent="0.2">
      <c r="A1954" s="158"/>
      <c r="D1954" s="138"/>
    </row>
    <row r="1955" spans="1:4" x14ac:dyDescent="0.2">
      <c r="A1955" s="158"/>
      <c r="D1955" s="138"/>
    </row>
    <row r="1956" spans="1:4" x14ac:dyDescent="0.2">
      <c r="A1956" s="158"/>
      <c r="D1956" s="138"/>
    </row>
    <row r="1957" spans="1:4" x14ac:dyDescent="0.2">
      <c r="A1957" s="158"/>
      <c r="D1957" s="138"/>
    </row>
    <row r="1958" spans="1:4" x14ac:dyDescent="0.2">
      <c r="A1958" s="158"/>
      <c r="D1958" s="138"/>
    </row>
    <row r="1959" spans="1:4" x14ac:dyDescent="0.2">
      <c r="A1959" s="158"/>
      <c r="D1959" s="138"/>
    </row>
    <row r="1960" spans="1:4" x14ac:dyDescent="0.2">
      <c r="A1960" s="158"/>
      <c r="D1960" s="138"/>
    </row>
    <row r="1961" spans="1:4" x14ac:dyDescent="0.2">
      <c r="A1961" s="158"/>
      <c r="D1961" s="138"/>
    </row>
    <row r="1962" spans="1:4" x14ac:dyDescent="0.2">
      <c r="A1962" s="158"/>
      <c r="D1962" s="138"/>
    </row>
    <row r="1963" spans="1:4" x14ac:dyDescent="0.2">
      <c r="A1963" s="158"/>
      <c r="D1963" s="138"/>
    </row>
    <row r="1964" spans="1:4" x14ac:dyDescent="0.2">
      <c r="A1964" s="158"/>
      <c r="D1964" s="138"/>
    </row>
    <row r="1965" spans="1:4" x14ac:dyDescent="0.2">
      <c r="A1965" s="158"/>
      <c r="D1965" s="138"/>
    </row>
    <row r="1966" spans="1:4" x14ac:dyDescent="0.2">
      <c r="A1966" s="158"/>
      <c r="D1966" s="138"/>
    </row>
    <row r="1967" spans="1:4" x14ac:dyDescent="0.2">
      <c r="A1967" s="158"/>
      <c r="D1967" s="138"/>
    </row>
    <row r="1968" spans="1:4" x14ac:dyDescent="0.2">
      <c r="A1968" s="158"/>
      <c r="D1968" s="138"/>
    </row>
    <row r="1969" spans="1:4" x14ac:dyDescent="0.2">
      <c r="A1969" s="158"/>
      <c r="D1969" s="138"/>
    </row>
    <row r="1970" spans="1:4" x14ac:dyDescent="0.2">
      <c r="A1970" s="158"/>
      <c r="D1970" s="138"/>
    </row>
    <row r="1971" spans="1:4" x14ac:dyDescent="0.2">
      <c r="A1971" s="158"/>
      <c r="D1971" s="138"/>
    </row>
    <row r="1972" spans="1:4" x14ac:dyDescent="0.2">
      <c r="A1972" s="158"/>
      <c r="D1972" s="138"/>
    </row>
    <row r="1973" spans="1:4" x14ac:dyDescent="0.2">
      <c r="A1973" s="158"/>
      <c r="D1973" s="138"/>
    </row>
    <row r="1974" spans="1:4" x14ac:dyDescent="0.2">
      <c r="A1974" s="158"/>
      <c r="D1974" s="138"/>
    </row>
    <row r="1975" spans="1:4" x14ac:dyDescent="0.2">
      <c r="A1975" s="158"/>
      <c r="D1975" s="138"/>
    </row>
    <row r="1976" spans="1:4" x14ac:dyDescent="0.2">
      <c r="A1976" s="158"/>
      <c r="D1976" s="138"/>
    </row>
    <row r="1977" spans="1:4" x14ac:dyDescent="0.2">
      <c r="A1977" s="158"/>
      <c r="D1977" s="138"/>
    </row>
    <row r="1978" spans="1:4" x14ac:dyDescent="0.2">
      <c r="A1978" s="158"/>
      <c r="D1978" s="138"/>
    </row>
    <row r="1979" spans="1:4" x14ac:dyDescent="0.2">
      <c r="A1979" s="158"/>
      <c r="D1979" s="138"/>
    </row>
    <row r="1980" spans="1:4" x14ac:dyDescent="0.2">
      <c r="A1980" s="158"/>
      <c r="D1980" s="138"/>
    </row>
    <row r="1981" spans="1:4" x14ac:dyDescent="0.2">
      <c r="A1981" s="158"/>
      <c r="D1981" s="138"/>
    </row>
    <row r="1982" spans="1:4" x14ac:dyDescent="0.2">
      <c r="A1982" s="158"/>
      <c r="D1982" s="138"/>
    </row>
    <row r="1983" spans="1:4" x14ac:dyDescent="0.2">
      <c r="A1983" s="158"/>
      <c r="D1983" s="138"/>
    </row>
    <row r="1984" spans="1:4" x14ac:dyDescent="0.2">
      <c r="A1984" s="158"/>
      <c r="D1984" s="138"/>
    </row>
    <row r="1985" spans="1:4" x14ac:dyDescent="0.2">
      <c r="A1985" s="158"/>
      <c r="D1985" s="138"/>
    </row>
    <row r="1986" spans="1:4" x14ac:dyDescent="0.2">
      <c r="A1986" s="158"/>
      <c r="D1986" s="138"/>
    </row>
    <row r="1987" spans="1:4" x14ac:dyDescent="0.2">
      <c r="A1987" s="158"/>
      <c r="D1987" s="138"/>
    </row>
    <row r="1988" spans="1:4" x14ac:dyDescent="0.2">
      <c r="A1988" s="158"/>
      <c r="D1988" s="138"/>
    </row>
    <row r="1989" spans="1:4" x14ac:dyDescent="0.2">
      <c r="A1989" s="158"/>
      <c r="D1989" s="138"/>
    </row>
    <row r="1990" spans="1:4" x14ac:dyDescent="0.2">
      <c r="A1990" s="158"/>
      <c r="D1990" s="138"/>
    </row>
    <row r="1991" spans="1:4" x14ac:dyDescent="0.2">
      <c r="A1991" s="158"/>
      <c r="D1991" s="138"/>
    </row>
    <row r="1992" spans="1:4" x14ac:dyDescent="0.2">
      <c r="A1992" s="158"/>
      <c r="D1992" s="138"/>
    </row>
    <row r="1993" spans="1:4" x14ac:dyDescent="0.2">
      <c r="A1993" s="158"/>
      <c r="D1993" s="138"/>
    </row>
    <row r="1994" spans="1:4" x14ac:dyDescent="0.2">
      <c r="A1994" s="158"/>
      <c r="D1994" s="138"/>
    </row>
    <row r="1995" spans="1:4" x14ac:dyDescent="0.2">
      <c r="A1995" s="158"/>
      <c r="D1995" s="138"/>
    </row>
    <row r="1996" spans="1:4" x14ac:dyDescent="0.2">
      <c r="A1996" s="158"/>
      <c r="D1996" s="138"/>
    </row>
    <row r="1997" spans="1:4" x14ac:dyDescent="0.2">
      <c r="A1997" s="158"/>
      <c r="D1997" s="138"/>
    </row>
    <row r="1998" spans="1:4" x14ac:dyDescent="0.2">
      <c r="A1998" s="158"/>
      <c r="D1998" s="138"/>
    </row>
    <row r="1999" spans="1:4" x14ac:dyDescent="0.2">
      <c r="A1999" s="158"/>
      <c r="D1999" s="138"/>
    </row>
    <row r="2000" spans="1:4" x14ac:dyDescent="0.2">
      <c r="A2000" s="158"/>
      <c r="D2000" s="138"/>
    </row>
    <row r="2001" spans="1:4" x14ac:dyDescent="0.2">
      <c r="A2001" s="158"/>
      <c r="D2001" s="138"/>
    </row>
    <row r="2002" spans="1:4" x14ac:dyDescent="0.2">
      <c r="A2002" s="158"/>
      <c r="D2002" s="138"/>
    </row>
    <row r="2003" spans="1:4" x14ac:dyDescent="0.2">
      <c r="A2003" s="158"/>
      <c r="D2003" s="138"/>
    </row>
    <row r="2004" spans="1:4" x14ac:dyDescent="0.2">
      <c r="A2004" s="158"/>
      <c r="D2004" s="138"/>
    </row>
    <row r="2005" spans="1:4" x14ac:dyDescent="0.2">
      <c r="A2005" s="158"/>
      <c r="D2005" s="138"/>
    </row>
    <row r="2006" spans="1:4" x14ac:dyDescent="0.2">
      <c r="A2006" s="158"/>
      <c r="D2006" s="138"/>
    </row>
    <row r="2007" spans="1:4" x14ac:dyDescent="0.2">
      <c r="A2007" s="158"/>
      <c r="D2007" s="138"/>
    </row>
    <row r="2008" spans="1:4" x14ac:dyDescent="0.2">
      <c r="A2008" s="158"/>
      <c r="D2008" s="138"/>
    </row>
    <row r="2009" spans="1:4" x14ac:dyDescent="0.2">
      <c r="A2009" s="158"/>
      <c r="D2009" s="138"/>
    </row>
    <row r="2010" spans="1:4" x14ac:dyDescent="0.2">
      <c r="A2010" s="158"/>
      <c r="D2010" s="138"/>
    </row>
    <row r="2011" spans="1:4" x14ac:dyDescent="0.2">
      <c r="A2011" s="158"/>
      <c r="D2011" s="138"/>
    </row>
    <row r="2012" spans="1:4" x14ac:dyDescent="0.2">
      <c r="A2012" s="158"/>
      <c r="D2012" s="138"/>
    </row>
    <row r="2013" spans="1:4" x14ac:dyDescent="0.2">
      <c r="A2013" s="158"/>
      <c r="D2013" s="138"/>
    </row>
    <row r="2014" spans="1:4" x14ac:dyDescent="0.2">
      <c r="A2014" s="158"/>
      <c r="D2014" s="138"/>
    </row>
    <row r="2015" spans="1:4" x14ac:dyDescent="0.2">
      <c r="A2015" s="158"/>
      <c r="D2015" s="138"/>
    </row>
    <row r="2016" spans="1:4" x14ac:dyDescent="0.2">
      <c r="A2016" s="158"/>
      <c r="D2016" s="138"/>
    </row>
    <row r="2017" spans="1:4" x14ac:dyDescent="0.2">
      <c r="A2017" s="158"/>
      <c r="D2017" s="138"/>
    </row>
    <row r="2018" spans="1:4" x14ac:dyDescent="0.2">
      <c r="A2018" s="158"/>
      <c r="D2018" s="138"/>
    </row>
    <row r="2019" spans="1:4" x14ac:dyDescent="0.2">
      <c r="A2019" s="158"/>
      <c r="D2019" s="138"/>
    </row>
    <row r="2020" spans="1:4" x14ac:dyDescent="0.2">
      <c r="A2020" s="158"/>
      <c r="D2020" s="138"/>
    </row>
    <row r="2021" spans="1:4" x14ac:dyDescent="0.2">
      <c r="A2021" s="158"/>
      <c r="D2021" s="138"/>
    </row>
    <row r="2022" spans="1:4" x14ac:dyDescent="0.2">
      <c r="A2022" s="158"/>
      <c r="D2022" s="138"/>
    </row>
    <row r="2023" spans="1:4" x14ac:dyDescent="0.2">
      <c r="A2023" s="158"/>
      <c r="D2023" s="138"/>
    </row>
    <row r="2024" spans="1:4" x14ac:dyDescent="0.2">
      <c r="A2024" s="158"/>
      <c r="D2024" s="138"/>
    </row>
    <row r="2025" spans="1:4" x14ac:dyDescent="0.2">
      <c r="A2025" s="158"/>
      <c r="D2025" s="138"/>
    </row>
    <row r="2026" spans="1:4" x14ac:dyDescent="0.2">
      <c r="A2026" s="158"/>
      <c r="D2026" s="138"/>
    </row>
    <row r="2027" spans="1:4" x14ac:dyDescent="0.2">
      <c r="A2027" s="158"/>
      <c r="D2027" s="138"/>
    </row>
    <row r="2028" spans="1:4" x14ac:dyDescent="0.2">
      <c r="A2028" s="158"/>
      <c r="D2028" s="138"/>
    </row>
    <row r="2029" spans="1:4" x14ac:dyDescent="0.2">
      <c r="A2029" s="158"/>
      <c r="D2029" s="138"/>
    </row>
    <row r="2030" spans="1:4" x14ac:dyDescent="0.2">
      <c r="A2030" s="158"/>
      <c r="D2030" s="138"/>
    </row>
    <row r="2031" spans="1:4" x14ac:dyDescent="0.2">
      <c r="A2031" s="158"/>
      <c r="D2031" s="138"/>
    </row>
    <row r="2032" spans="1:4" x14ac:dyDescent="0.2">
      <c r="A2032" s="158"/>
      <c r="D2032" s="138"/>
    </row>
    <row r="2033" spans="1:4" x14ac:dyDescent="0.2">
      <c r="A2033" s="158"/>
      <c r="D2033" s="138"/>
    </row>
    <row r="2034" spans="1:4" x14ac:dyDescent="0.2">
      <c r="A2034" s="158"/>
      <c r="D2034" s="138"/>
    </row>
    <row r="2035" spans="1:4" x14ac:dyDescent="0.2">
      <c r="A2035" s="158"/>
      <c r="D2035" s="138"/>
    </row>
    <row r="2036" spans="1:4" x14ac:dyDescent="0.2">
      <c r="A2036" s="158"/>
      <c r="D2036" s="138"/>
    </row>
    <row r="2037" spans="1:4" x14ac:dyDescent="0.2">
      <c r="A2037" s="158"/>
      <c r="D2037" s="138"/>
    </row>
    <row r="2038" spans="1:4" x14ac:dyDescent="0.2">
      <c r="A2038" s="158"/>
      <c r="D2038" s="138"/>
    </row>
    <row r="2039" spans="1:4" x14ac:dyDescent="0.2">
      <c r="A2039" s="158"/>
      <c r="D2039" s="138"/>
    </row>
    <row r="2040" spans="1:4" x14ac:dyDescent="0.2">
      <c r="A2040" s="158"/>
      <c r="D2040" s="138"/>
    </row>
    <row r="2041" spans="1:4" x14ac:dyDescent="0.2">
      <c r="A2041" s="158"/>
      <c r="D2041" s="138"/>
    </row>
    <row r="2042" spans="1:4" x14ac:dyDescent="0.2">
      <c r="A2042" s="158"/>
      <c r="D2042" s="138"/>
    </row>
    <row r="2043" spans="1:4" x14ac:dyDescent="0.2">
      <c r="A2043" s="158"/>
      <c r="D2043" s="138"/>
    </row>
    <row r="2044" spans="1:4" x14ac:dyDescent="0.2">
      <c r="A2044" s="158"/>
      <c r="D2044" s="138"/>
    </row>
    <row r="2045" spans="1:4" x14ac:dyDescent="0.2">
      <c r="A2045" s="158"/>
      <c r="D2045" s="138"/>
    </row>
    <row r="2046" spans="1:4" x14ac:dyDescent="0.2">
      <c r="A2046" s="158"/>
      <c r="D2046" s="138"/>
    </row>
    <row r="2047" spans="1:4" x14ac:dyDescent="0.2">
      <c r="A2047" s="158"/>
      <c r="D2047" s="138"/>
    </row>
    <row r="2048" spans="1:4" x14ac:dyDescent="0.2">
      <c r="A2048" s="158"/>
      <c r="D2048" s="138"/>
    </row>
    <row r="2049" spans="1:4" x14ac:dyDescent="0.2">
      <c r="A2049" s="158"/>
      <c r="D2049" s="138"/>
    </row>
    <row r="2050" spans="1:4" x14ac:dyDescent="0.2">
      <c r="A2050" s="158"/>
      <c r="D2050" s="138"/>
    </row>
    <row r="2051" spans="1:4" x14ac:dyDescent="0.2">
      <c r="A2051" s="158"/>
      <c r="D2051" s="138"/>
    </row>
    <row r="2052" spans="1:4" x14ac:dyDescent="0.2">
      <c r="A2052" s="158"/>
      <c r="D2052" s="138"/>
    </row>
    <row r="2053" spans="1:4" x14ac:dyDescent="0.2">
      <c r="A2053" s="158"/>
      <c r="D2053" s="138"/>
    </row>
    <row r="2054" spans="1:4" x14ac:dyDescent="0.2">
      <c r="A2054" s="158"/>
      <c r="D2054" s="138"/>
    </row>
    <row r="2055" spans="1:4" x14ac:dyDescent="0.2">
      <c r="A2055" s="158"/>
      <c r="D2055" s="138"/>
    </row>
    <row r="2056" spans="1:4" x14ac:dyDescent="0.2">
      <c r="A2056" s="158"/>
      <c r="D2056" s="138"/>
    </row>
    <row r="2057" spans="1:4" x14ac:dyDescent="0.2">
      <c r="A2057" s="158"/>
      <c r="D2057" s="138"/>
    </row>
    <row r="2058" spans="1:4" x14ac:dyDescent="0.2">
      <c r="A2058" s="158"/>
      <c r="D2058" s="138"/>
    </row>
    <row r="2059" spans="1:4" x14ac:dyDescent="0.2">
      <c r="A2059" s="158"/>
      <c r="D2059" s="138"/>
    </row>
    <row r="2060" spans="1:4" x14ac:dyDescent="0.2">
      <c r="A2060" s="158"/>
      <c r="D2060" s="138"/>
    </row>
    <row r="2061" spans="1:4" x14ac:dyDescent="0.2">
      <c r="A2061" s="158"/>
      <c r="D2061" s="138"/>
    </row>
    <row r="2062" spans="1:4" x14ac:dyDescent="0.2">
      <c r="A2062" s="158"/>
      <c r="D2062" s="138"/>
    </row>
    <row r="2063" spans="1:4" x14ac:dyDescent="0.2">
      <c r="A2063" s="158"/>
      <c r="D2063" s="138"/>
    </row>
    <row r="2064" spans="1:4" x14ac:dyDescent="0.2">
      <c r="A2064" s="158"/>
      <c r="D2064" s="138"/>
    </row>
    <row r="2065" spans="1:4" x14ac:dyDescent="0.2">
      <c r="A2065" s="158"/>
      <c r="D2065" s="138"/>
    </row>
    <row r="2066" spans="1:4" x14ac:dyDescent="0.2">
      <c r="A2066" s="158"/>
      <c r="D2066" s="138"/>
    </row>
    <row r="2067" spans="1:4" x14ac:dyDescent="0.2">
      <c r="A2067" s="158"/>
      <c r="D2067" s="138"/>
    </row>
    <row r="2068" spans="1:4" x14ac:dyDescent="0.2">
      <c r="A2068" s="158"/>
      <c r="D2068" s="138"/>
    </row>
    <row r="2069" spans="1:4" x14ac:dyDescent="0.2">
      <c r="A2069" s="158"/>
      <c r="D2069" s="138"/>
    </row>
    <row r="2070" spans="1:4" x14ac:dyDescent="0.2">
      <c r="A2070" s="158"/>
      <c r="D2070" s="138"/>
    </row>
    <row r="2071" spans="1:4" x14ac:dyDescent="0.2">
      <c r="A2071" s="158"/>
      <c r="D2071" s="138"/>
    </row>
    <row r="2072" spans="1:4" x14ac:dyDescent="0.2">
      <c r="A2072" s="158"/>
      <c r="D2072" s="138"/>
    </row>
    <row r="2073" spans="1:4" x14ac:dyDescent="0.2">
      <c r="A2073" s="158"/>
      <c r="D2073" s="138"/>
    </row>
    <row r="2074" spans="1:4" x14ac:dyDescent="0.2">
      <c r="A2074" s="158"/>
      <c r="D2074" s="138"/>
    </row>
    <row r="2075" spans="1:4" x14ac:dyDescent="0.2">
      <c r="A2075" s="158"/>
      <c r="D2075" s="138"/>
    </row>
    <row r="2076" spans="1:4" x14ac:dyDescent="0.2">
      <c r="A2076" s="158"/>
      <c r="D2076" s="138"/>
    </row>
    <row r="2077" spans="1:4" x14ac:dyDescent="0.2">
      <c r="A2077" s="158"/>
      <c r="D2077" s="138"/>
    </row>
    <row r="2078" spans="1:4" x14ac:dyDescent="0.2">
      <c r="A2078" s="158"/>
      <c r="D2078" s="138"/>
    </row>
    <row r="2079" spans="1:4" x14ac:dyDescent="0.2">
      <c r="A2079" s="158"/>
      <c r="D2079" s="138"/>
    </row>
    <row r="2080" spans="1:4" x14ac:dyDescent="0.2">
      <c r="A2080" s="158"/>
      <c r="D2080" s="138"/>
    </row>
    <row r="2081" spans="1:4" x14ac:dyDescent="0.2">
      <c r="A2081" s="158"/>
      <c r="D2081" s="138"/>
    </row>
    <row r="2082" spans="1:4" x14ac:dyDescent="0.2">
      <c r="A2082" s="158"/>
      <c r="D2082" s="138"/>
    </row>
    <row r="2083" spans="1:4" x14ac:dyDescent="0.2">
      <c r="A2083" s="158"/>
      <c r="D2083" s="138"/>
    </row>
    <row r="2084" spans="1:4" x14ac:dyDescent="0.2">
      <c r="A2084" s="158"/>
      <c r="D2084" s="138"/>
    </row>
    <row r="2085" spans="1:4" x14ac:dyDescent="0.2">
      <c r="A2085" s="158"/>
      <c r="D2085" s="138"/>
    </row>
    <row r="2086" spans="1:4" x14ac:dyDescent="0.2">
      <c r="A2086" s="158"/>
      <c r="D2086" s="138"/>
    </row>
    <row r="2087" spans="1:4" x14ac:dyDescent="0.2">
      <c r="A2087" s="158"/>
      <c r="D2087" s="138"/>
    </row>
    <row r="2088" spans="1:4" x14ac:dyDescent="0.2">
      <c r="A2088" s="158"/>
      <c r="D2088" s="138"/>
    </row>
    <row r="2089" spans="1:4" x14ac:dyDescent="0.2">
      <c r="A2089" s="158"/>
      <c r="D2089" s="138"/>
    </row>
    <row r="2090" spans="1:4" x14ac:dyDescent="0.2">
      <c r="A2090" s="158"/>
      <c r="D2090" s="138"/>
    </row>
    <row r="2091" spans="1:4" x14ac:dyDescent="0.2">
      <c r="A2091" s="158"/>
      <c r="D2091" s="138"/>
    </row>
    <row r="2092" spans="1:4" x14ac:dyDescent="0.2">
      <c r="A2092" s="158"/>
      <c r="D2092" s="138"/>
    </row>
    <row r="2093" spans="1:4" x14ac:dyDescent="0.2">
      <c r="A2093" s="158"/>
      <c r="D2093" s="138"/>
    </row>
    <row r="2094" spans="1:4" x14ac:dyDescent="0.2">
      <c r="A2094" s="158"/>
      <c r="D2094" s="138"/>
    </row>
    <row r="2095" spans="1:4" x14ac:dyDescent="0.2">
      <c r="A2095" s="158"/>
      <c r="D2095" s="138"/>
    </row>
    <row r="2096" spans="1:4" x14ac:dyDescent="0.2">
      <c r="A2096" s="158"/>
      <c r="D2096" s="138"/>
    </row>
    <row r="2097" spans="1:4" x14ac:dyDescent="0.2">
      <c r="A2097" s="158"/>
      <c r="D2097" s="138"/>
    </row>
    <row r="2098" spans="1:4" x14ac:dyDescent="0.2">
      <c r="A2098" s="158"/>
      <c r="D2098" s="138"/>
    </row>
    <row r="2099" spans="1:4" x14ac:dyDescent="0.2">
      <c r="A2099" s="158"/>
      <c r="D2099" s="138"/>
    </row>
    <row r="2100" spans="1:4" x14ac:dyDescent="0.2">
      <c r="A2100" s="158"/>
      <c r="D2100" s="138"/>
    </row>
    <row r="2101" spans="1:4" x14ac:dyDescent="0.2">
      <c r="A2101" s="158"/>
      <c r="D2101" s="138"/>
    </row>
    <row r="2102" spans="1:4" x14ac:dyDescent="0.2">
      <c r="A2102" s="158"/>
      <c r="D2102" s="138"/>
    </row>
    <row r="2103" spans="1:4" x14ac:dyDescent="0.2">
      <c r="A2103" s="158"/>
      <c r="D2103" s="138"/>
    </row>
    <row r="2104" spans="1:4" x14ac:dyDescent="0.2">
      <c r="A2104" s="158"/>
      <c r="D2104" s="138"/>
    </row>
    <row r="2105" spans="1:4" x14ac:dyDescent="0.2">
      <c r="A2105" s="158"/>
      <c r="D2105" s="138"/>
    </row>
    <row r="2106" spans="1:4" x14ac:dyDescent="0.2">
      <c r="A2106" s="158"/>
      <c r="D2106" s="138"/>
    </row>
    <row r="2107" spans="1:4" x14ac:dyDescent="0.2">
      <c r="A2107" s="158"/>
      <c r="D2107" s="138"/>
    </row>
    <row r="2108" spans="1:4" x14ac:dyDescent="0.2">
      <c r="A2108" s="158"/>
      <c r="D2108" s="138"/>
    </row>
    <row r="2109" spans="1:4" x14ac:dyDescent="0.2">
      <c r="A2109" s="158"/>
      <c r="D2109" s="138"/>
    </row>
    <row r="2110" spans="1:4" x14ac:dyDescent="0.2">
      <c r="A2110" s="158"/>
      <c r="D2110" s="138"/>
    </row>
    <row r="2111" spans="1:4" x14ac:dyDescent="0.2">
      <c r="A2111" s="158"/>
      <c r="D2111" s="138"/>
    </row>
    <row r="2112" spans="1:4" x14ac:dyDescent="0.2">
      <c r="A2112" s="158"/>
      <c r="D2112" s="138"/>
    </row>
    <row r="2113" spans="1:4" x14ac:dyDescent="0.2">
      <c r="A2113" s="158"/>
      <c r="D2113" s="138"/>
    </row>
    <row r="2114" spans="1:4" x14ac:dyDescent="0.2">
      <c r="A2114" s="158"/>
      <c r="D2114" s="138"/>
    </row>
    <row r="2115" spans="1:4" x14ac:dyDescent="0.2">
      <c r="A2115" s="158"/>
      <c r="D2115" s="138"/>
    </row>
    <row r="2116" spans="1:4" x14ac:dyDescent="0.2">
      <c r="A2116" s="158"/>
      <c r="D2116" s="138"/>
    </row>
    <row r="2117" spans="1:4" x14ac:dyDescent="0.2">
      <c r="A2117" s="158"/>
      <c r="D2117" s="138"/>
    </row>
    <row r="2118" spans="1:4" x14ac:dyDescent="0.2">
      <c r="A2118" s="158"/>
      <c r="D2118" s="138"/>
    </row>
    <row r="2119" spans="1:4" x14ac:dyDescent="0.2">
      <c r="A2119" s="158"/>
      <c r="D2119" s="138"/>
    </row>
    <row r="2120" spans="1:4" x14ac:dyDescent="0.2">
      <c r="A2120" s="158"/>
      <c r="D2120" s="138"/>
    </row>
    <row r="2121" spans="1:4" x14ac:dyDescent="0.2">
      <c r="A2121" s="158"/>
      <c r="D2121" s="138"/>
    </row>
    <row r="2122" spans="1:4" x14ac:dyDescent="0.2">
      <c r="A2122" s="158"/>
      <c r="D2122" s="138"/>
    </row>
    <row r="2123" spans="1:4" x14ac:dyDescent="0.2">
      <c r="A2123" s="158"/>
      <c r="D2123" s="138"/>
    </row>
    <row r="2124" spans="1:4" x14ac:dyDescent="0.2">
      <c r="A2124" s="158"/>
      <c r="D2124" s="138"/>
    </row>
    <row r="2125" spans="1:4" x14ac:dyDescent="0.2">
      <c r="A2125" s="158"/>
      <c r="D2125" s="138"/>
    </row>
    <row r="2126" spans="1:4" x14ac:dyDescent="0.2">
      <c r="A2126" s="158"/>
      <c r="D2126" s="138"/>
    </row>
    <row r="2127" spans="1:4" x14ac:dyDescent="0.2">
      <c r="A2127" s="158"/>
      <c r="D2127" s="138"/>
    </row>
    <row r="2128" spans="1:4" x14ac:dyDescent="0.2">
      <c r="A2128" s="158"/>
      <c r="D2128" s="138"/>
    </row>
    <row r="2129" spans="1:4" x14ac:dyDescent="0.2">
      <c r="A2129" s="158"/>
      <c r="D2129" s="138"/>
    </row>
    <row r="2130" spans="1:4" x14ac:dyDescent="0.2">
      <c r="A2130" s="158"/>
      <c r="D2130" s="138"/>
    </row>
    <row r="2131" spans="1:4" x14ac:dyDescent="0.2">
      <c r="A2131" s="158"/>
      <c r="D2131" s="138"/>
    </row>
    <row r="2132" spans="1:4" x14ac:dyDescent="0.2">
      <c r="A2132" s="158"/>
      <c r="D2132" s="138"/>
    </row>
    <row r="2133" spans="1:4" x14ac:dyDescent="0.2">
      <c r="A2133" s="158"/>
      <c r="D2133" s="138"/>
    </row>
    <row r="2134" spans="1:4" x14ac:dyDescent="0.2">
      <c r="A2134" s="158"/>
      <c r="D2134" s="138"/>
    </row>
    <row r="2135" spans="1:4" x14ac:dyDescent="0.2">
      <c r="A2135" s="158"/>
      <c r="D2135" s="138"/>
    </row>
    <row r="2136" spans="1:4" x14ac:dyDescent="0.2">
      <c r="A2136" s="158"/>
      <c r="D2136" s="138"/>
    </row>
    <row r="2137" spans="1:4" x14ac:dyDescent="0.2">
      <c r="A2137" s="158"/>
      <c r="D2137" s="138"/>
    </row>
    <row r="2138" spans="1:4" x14ac:dyDescent="0.2">
      <c r="A2138" s="158"/>
      <c r="D2138" s="138"/>
    </row>
    <row r="2139" spans="1:4" x14ac:dyDescent="0.2">
      <c r="A2139" s="158"/>
      <c r="D2139" s="138"/>
    </row>
    <row r="2140" spans="1:4" x14ac:dyDescent="0.2">
      <c r="A2140" s="158"/>
      <c r="D2140" s="138"/>
    </row>
    <row r="2141" spans="1:4" x14ac:dyDescent="0.2">
      <c r="A2141" s="158"/>
      <c r="D2141" s="138"/>
    </row>
    <row r="2142" spans="1:4" x14ac:dyDescent="0.2">
      <c r="A2142" s="158"/>
      <c r="D2142" s="138"/>
    </row>
    <row r="2143" spans="1:4" x14ac:dyDescent="0.2">
      <c r="A2143" s="158"/>
      <c r="D2143" s="138"/>
    </row>
    <row r="2144" spans="1:4" x14ac:dyDescent="0.2">
      <c r="A2144" s="158"/>
      <c r="D2144" s="138"/>
    </row>
    <row r="2145" spans="1:4" x14ac:dyDescent="0.2">
      <c r="A2145" s="158"/>
      <c r="D2145" s="138"/>
    </row>
    <row r="2146" spans="1:4" x14ac:dyDescent="0.2">
      <c r="A2146" s="158"/>
      <c r="D2146" s="138"/>
    </row>
    <row r="2147" spans="1:4" x14ac:dyDescent="0.2">
      <c r="A2147" s="158"/>
      <c r="D2147" s="138"/>
    </row>
    <row r="2148" spans="1:4" x14ac:dyDescent="0.2">
      <c r="A2148" s="158"/>
      <c r="D2148" s="138"/>
    </row>
    <row r="2149" spans="1:4" x14ac:dyDescent="0.2">
      <c r="A2149" s="158"/>
      <c r="D2149" s="138"/>
    </row>
    <row r="2150" spans="1:4" x14ac:dyDescent="0.2">
      <c r="A2150" s="158"/>
      <c r="D2150" s="138"/>
    </row>
    <row r="2151" spans="1:4" x14ac:dyDescent="0.2">
      <c r="A2151" s="158"/>
      <c r="D2151" s="138"/>
    </row>
    <row r="2152" spans="1:4" x14ac:dyDescent="0.2">
      <c r="A2152" s="158"/>
      <c r="D2152" s="138"/>
    </row>
    <row r="2153" spans="1:4" x14ac:dyDescent="0.2">
      <c r="A2153" s="158"/>
      <c r="D2153" s="138"/>
    </row>
    <row r="2154" spans="1:4" x14ac:dyDescent="0.2">
      <c r="A2154" s="158"/>
      <c r="D2154" s="138"/>
    </row>
    <row r="2155" spans="1:4" x14ac:dyDescent="0.2">
      <c r="A2155" s="158"/>
      <c r="D2155" s="138"/>
    </row>
    <row r="2156" spans="1:4" x14ac:dyDescent="0.2">
      <c r="A2156" s="158"/>
      <c r="D2156" s="138"/>
    </row>
    <row r="2157" spans="1:4" x14ac:dyDescent="0.2">
      <c r="A2157" s="158"/>
      <c r="D2157" s="138"/>
    </row>
    <row r="2158" spans="1:4" x14ac:dyDescent="0.2">
      <c r="A2158" s="158"/>
      <c r="D2158" s="138"/>
    </row>
    <row r="2159" spans="1:4" x14ac:dyDescent="0.2">
      <c r="A2159" s="158"/>
      <c r="D2159" s="138"/>
    </row>
    <row r="2160" spans="1:4" x14ac:dyDescent="0.2">
      <c r="A2160" s="158"/>
      <c r="D2160" s="138"/>
    </row>
    <row r="2161" spans="1:4" x14ac:dyDescent="0.2">
      <c r="A2161" s="158"/>
      <c r="D2161" s="138"/>
    </row>
    <row r="2162" spans="1:4" x14ac:dyDescent="0.2">
      <c r="A2162" s="158"/>
      <c r="D2162" s="138"/>
    </row>
    <row r="2163" spans="1:4" x14ac:dyDescent="0.2">
      <c r="A2163" s="158"/>
      <c r="D2163" s="138"/>
    </row>
    <row r="2164" spans="1:4" x14ac:dyDescent="0.2">
      <c r="A2164" s="158"/>
      <c r="D2164" s="138"/>
    </row>
    <row r="2165" spans="1:4" x14ac:dyDescent="0.2">
      <c r="A2165" s="158"/>
      <c r="D2165" s="138"/>
    </row>
    <row r="2166" spans="1:4" x14ac:dyDescent="0.2">
      <c r="A2166" s="158"/>
      <c r="D2166" s="138"/>
    </row>
    <row r="2167" spans="1:4" x14ac:dyDescent="0.2">
      <c r="A2167" s="158"/>
      <c r="D2167" s="138"/>
    </row>
    <row r="2168" spans="1:4" x14ac:dyDescent="0.2">
      <c r="A2168" s="158"/>
      <c r="D2168" s="138"/>
    </row>
    <row r="2169" spans="1:4" x14ac:dyDescent="0.2">
      <c r="A2169" s="158"/>
      <c r="D2169" s="138"/>
    </row>
    <row r="2170" spans="1:4" x14ac:dyDescent="0.2">
      <c r="A2170" s="158"/>
      <c r="D2170" s="138"/>
    </row>
    <row r="2171" spans="1:4" x14ac:dyDescent="0.2">
      <c r="A2171" s="158"/>
      <c r="D2171" s="138"/>
    </row>
    <row r="2172" spans="1:4" x14ac:dyDescent="0.2">
      <c r="A2172" s="158"/>
      <c r="D2172" s="138"/>
    </row>
    <row r="2173" spans="1:4" x14ac:dyDescent="0.2">
      <c r="A2173" s="158"/>
      <c r="D2173" s="138"/>
    </row>
    <row r="2174" spans="1:4" x14ac:dyDescent="0.2">
      <c r="A2174" s="158"/>
      <c r="D2174" s="138"/>
    </row>
    <row r="2175" spans="1:4" x14ac:dyDescent="0.2">
      <c r="A2175" s="158"/>
      <c r="D2175" s="138"/>
    </row>
    <row r="2176" spans="1:4" x14ac:dyDescent="0.2">
      <c r="A2176" s="158"/>
      <c r="D2176" s="138"/>
    </row>
    <row r="2177" spans="1:4" x14ac:dyDescent="0.2">
      <c r="A2177" s="158"/>
      <c r="D2177" s="138"/>
    </row>
    <row r="2178" spans="1:4" x14ac:dyDescent="0.2">
      <c r="A2178" s="158"/>
      <c r="D2178" s="138"/>
    </row>
    <row r="2179" spans="1:4" x14ac:dyDescent="0.2">
      <c r="A2179" s="158"/>
      <c r="D2179" s="138"/>
    </row>
    <row r="2180" spans="1:4" x14ac:dyDescent="0.2">
      <c r="A2180" s="158"/>
      <c r="D2180" s="138"/>
    </row>
    <row r="2181" spans="1:4" x14ac:dyDescent="0.2">
      <c r="A2181" s="158"/>
      <c r="D2181" s="138"/>
    </row>
    <row r="2182" spans="1:4" x14ac:dyDescent="0.2">
      <c r="A2182" s="158"/>
      <c r="D2182" s="138"/>
    </row>
    <row r="2183" spans="1:4" x14ac:dyDescent="0.2">
      <c r="A2183" s="158"/>
      <c r="D2183" s="138"/>
    </row>
    <row r="2184" spans="1:4" x14ac:dyDescent="0.2">
      <c r="A2184" s="158"/>
      <c r="D2184" s="138"/>
    </row>
    <row r="2185" spans="1:4" x14ac:dyDescent="0.2">
      <c r="A2185" s="158"/>
      <c r="D2185" s="138"/>
    </row>
    <row r="2186" spans="1:4" x14ac:dyDescent="0.2">
      <c r="A2186" s="158"/>
      <c r="D2186" s="138"/>
    </row>
    <row r="2187" spans="1:4" x14ac:dyDescent="0.2">
      <c r="A2187" s="158"/>
      <c r="D2187" s="138"/>
    </row>
    <row r="2188" spans="1:4" x14ac:dyDescent="0.2">
      <c r="A2188" s="158"/>
      <c r="D2188" s="138"/>
    </row>
    <row r="2189" spans="1:4" x14ac:dyDescent="0.2">
      <c r="A2189" s="158"/>
      <c r="D2189" s="138"/>
    </row>
    <row r="2190" spans="1:4" x14ac:dyDescent="0.2">
      <c r="A2190" s="158"/>
      <c r="D2190" s="138"/>
    </row>
    <row r="2191" spans="1:4" x14ac:dyDescent="0.2">
      <c r="A2191" s="158"/>
      <c r="D2191" s="138"/>
    </row>
    <row r="2192" spans="1:4" x14ac:dyDescent="0.2">
      <c r="A2192" s="158"/>
      <c r="D2192" s="138"/>
    </row>
    <row r="2193" spans="1:4" x14ac:dyDescent="0.2">
      <c r="A2193" s="158"/>
      <c r="D2193" s="138"/>
    </row>
    <row r="2194" spans="1:4" x14ac:dyDescent="0.2">
      <c r="A2194" s="158"/>
      <c r="D2194" s="138"/>
    </row>
    <row r="2195" spans="1:4" x14ac:dyDescent="0.2">
      <c r="A2195" s="158"/>
      <c r="D2195" s="138"/>
    </row>
    <row r="2196" spans="1:4" x14ac:dyDescent="0.2">
      <c r="A2196" s="158"/>
      <c r="D2196" s="138"/>
    </row>
    <row r="2197" spans="1:4" x14ac:dyDescent="0.2">
      <c r="A2197" s="158"/>
      <c r="D2197" s="138"/>
    </row>
    <row r="2198" spans="1:4" x14ac:dyDescent="0.2">
      <c r="A2198" s="158"/>
      <c r="D2198" s="138"/>
    </row>
    <row r="2199" spans="1:4" x14ac:dyDescent="0.2">
      <c r="A2199" s="158"/>
      <c r="D2199" s="138"/>
    </row>
    <row r="2200" spans="1:4" x14ac:dyDescent="0.2">
      <c r="A2200" s="158"/>
      <c r="D2200" s="138"/>
    </row>
    <row r="2201" spans="1:4" x14ac:dyDescent="0.2">
      <c r="A2201" s="158"/>
      <c r="D2201" s="138"/>
    </row>
    <row r="2202" spans="1:4" x14ac:dyDescent="0.2">
      <c r="A2202" s="158"/>
      <c r="D2202" s="138"/>
    </row>
    <row r="2203" spans="1:4" x14ac:dyDescent="0.2">
      <c r="A2203" s="158"/>
      <c r="D2203" s="138"/>
    </row>
    <row r="2204" spans="1:4" x14ac:dyDescent="0.2">
      <c r="A2204" s="158"/>
      <c r="D2204" s="138"/>
    </row>
    <row r="2205" spans="1:4" x14ac:dyDescent="0.2">
      <c r="A2205" s="158"/>
      <c r="D2205" s="138"/>
    </row>
    <row r="2206" spans="1:4" x14ac:dyDescent="0.2">
      <c r="A2206" s="158"/>
      <c r="D2206" s="138"/>
    </row>
    <row r="2207" spans="1:4" x14ac:dyDescent="0.2">
      <c r="A2207" s="158"/>
      <c r="D2207" s="138"/>
    </row>
    <row r="2208" spans="1:4" x14ac:dyDescent="0.2">
      <c r="A2208" s="158"/>
      <c r="D2208" s="138"/>
    </row>
    <row r="2209" spans="1:4" x14ac:dyDescent="0.2">
      <c r="A2209" s="158"/>
      <c r="D2209" s="138"/>
    </row>
    <row r="2210" spans="1:4" x14ac:dyDescent="0.2">
      <c r="A2210" s="158"/>
      <c r="D2210" s="138"/>
    </row>
    <row r="2211" spans="1:4" x14ac:dyDescent="0.2">
      <c r="A2211" s="158"/>
      <c r="D2211" s="138"/>
    </row>
    <row r="2212" spans="1:4" x14ac:dyDescent="0.2">
      <c r="A2212" s="158"/>
      <c r="D2212" s="138"/>
    </row>
    <row r="2213" spans="1:4" x14ac:dyDescent="0.2">
      <c r="A2213" s="158"/>
      <c r="D2213" s="138"/>
    </row>
    <row r="2214" spans="1:4" x14ac:dyDescent="0.2">
      <c r="A2214" s="158"/>
      <c r="D2214" s="138"/>
    </row>
    <row r="2215" spans="1:4" x14ac:dyDescent="0.2">
      <c r="A2215" s="158"/>
      <c r="D2215" s="138"/>
    </row>
    <row r="2216" spans="1:4" x14ac:dyDescent="0.2">
      <c r="A2216" s="158"/>
      <c r="D2216" s="138"/>
    </row>
    <row r="2217" spans="1:4" x14ac:dyDescent="0.2">
      <c r="A2217" s="158"/>
      <c r="D2217" s="138"/>
    </row>
    <row r="2218" spans="1:4" x14ac:dyDescent="0.2">
      <c r="A2218" s="158"/>
      <c r="D2218" s="138"/>
    </row>
    <row r="2219" spans="1:4" x14ac:dyDescent="0.2">
      <c r="A2219" s="158"/>
      <c r="D2219" s="138"/>
    </row>
    <row r="2220" spans="1:4" x14ac:dyDescent="0.2">
      <c r="A2220" s="158"/>
      <c r="D2220" s="138"/>
    </row>
    <row r="2221" spans="1:4" x14ac:dyDescent="0.2">
      <c r="A2221" s="158"/>
      <c r="D2221" s="138"/>
    </row>
    <row r="2222" spans="1:4" x14ac:dyDescent="0.2">
      <c r="A2222" s="158"/>
      <c r="D2222" s="138"/>
    </row>
    <row r="2223" spans="1:4" x14ac:dyDescent="0.2">
      <c r="A2223" s="158"/>
      <c r="D2223" s="138"/>
    </row>
    <row r="2224" spans="1:4" x14ac:dyDescent="0.2">
      <c r="A2224" s="158"/>
      <c r="D2224" s="138"/>
    </row>
    <row r="2225" spans="1:4" x14ac:dyDescent="0.2">
      <c r="A2225" s="158"/>
      <c r="D2225" s="138"/>
    </row>
    <row r="2226" spans="1:4" x14ac:dyDescent="0.2">
      <c r="A2226" s="158"/>
      <c r="D2226" s="138"/>
    </row>
    <row r="2227" spans="1:4" x14ac:dyDescent="0.2">
      <c r="A2227" s="158"/>
      <c r="D2227" s="138"/>
    </row>
    <row r="2228" spans="1:4" x14ac:dyDescent="0.2">
      <c r="A2228" s="158"/>
      <c r="D2228" s="138"/>
    </row>
    <row r="2229" spans="1:4" x14ac:dyDescent="0.2">
      <c r="A2229" s="158"/>
      <c r="D2229" s="138"/>
    </row>
    <row r="2230" spans="1:4" x14ac:dyDescent="0.2">
      <c r="A2230" s="158"/>
      <c r="D2230" s="138"/>
    </row>
    <row r="2231" spans="1:4" x14ac:dyDescent="0.2">
      <c r="A2231" s="158"/>
      <c r="D2231" s="138"/>
    </row>
    <row r="2232" spans="1:4" x14ac:dyDescent="0.2">
      <c r="A2232" s="158"/>
      <c r="D2232" s="138"/>
    </row>
    <row r="2233" spans="1:4" x14ac:dyDescent="0.2">
      <c r="A2233" s="158"/>
      <c r="D2233" s="138"/>
    </row>
    <row r="2234" spans="1:4" x14ac:dyDescent="0.2">
      <c r="A2234" s="158"/>
      <c r="D2234" s="138"/>
    </row>
    <row r="2235" spans="1:4" x14ac:dyDescent="0.2">
      <c r="A2235" s="158"/>
      <c r="D2235" s="138"/>
    </row>
    <row r="2236" spans="1:4" x14ac:dyDescent="0.2">
      <c r="A2236" s="158"/>
      <c r="D2236" s="138"/>
    </row>
    <row r="2237" spans="1:4" x14ac:dyDescent="0.2">
      <c r="A2237" s="158"/>
      <c r="D2237" s="138"/>
    </row>
    <row r="2238" spans="1:4" x14ac:dyDescent="0.2">
      <c r="A2238" s="158"/>
      <c r="D2238" s="138"/>
    </row>
    <row r="2239" spans="1:4" x14ac:dyDescent="0.2">
      <c r="A2239" s="158"/>
      <c r="D2239" s="138"/>
    </row>
    <row r="2240" spans="1:4" x14ac:dyDescent="0.2">
      <c r="A2240" s="158"/>
      <c r="D2240" s="138"/>
    </row>
    <row r="2241" spans="1:4" x14ac:dyDescent="0.2">
      <c r="A2241" s="158"/>
      <c r="D2241" s="138"/>
    </row>
    <row r="2242" spans="1:4" x14ac:dyDescent="0.2">
      <c r="A2242" s="158"/>
      <c r="D2242" s="138"/>
    </row>
    <row r="2243" spans="1:4" x14ac:dyDescent="0.2">
      <c r="A2243" s="158"/>
      <c r="D2243" s="138"/>
    </row>
    <row r="2244" spans="1:4" x14ac:dyDescent="0.2">
      <c r="A2244" s="158"/>
      <c r="D2244" s="138"/>
    </row>
    <row r="2245" spans="1:4" x14ac:dyDescent="0.2">
      <c r="A2245" s="158"/>
      <c r="D2245" s="138"/>
    </row>
    <row r="2246" spans="1:4" x14ac:dyDescent="0.2">
      <c r="A2246" s="158"/>
      <c r="D2246" s="138"/>
    </row>
    <row r="2247" spans="1:4" x14ac:dyDescent="0.2">
      <c r="A2247" s="158"/>
      <c r="D2247" s="138"/>
    </row>
    <row r="2248" spans="1:4" x14ac:dyDescent="0.2">
      <c r="A2248" s="158"/>
      <c r="D2248" s="138"/>
    </row>
    <row r="2249" spans="1:4" x14ac:dyDescent="0.2">
      <c r="A2249" s="158"/>
      <c r="D2249" s="138"/>
    </row>
    <row r="2250" spans="1:4" x14ac:dyDescent="0.2">
      <c r="A2250" s="158"/>
      <c r="D2250" s="138"/>
    </row>
    <row r="2251" spans="1:4" x14ac:dyDescent="0.2">
      <c r="A2251" s="158"/>
      <c r="D2251" s="138"/>
    </row>
    <row r="2252" spans="1:4" x14ac:dyDescent="0.2">
      <c r="A2252" s="158"/>
      <c r="D2252" s="138"/>
    </row>
    <row r="2253" spans="1:4" x14ac:dyDescent="0.2">
      <c r="A2253" s="158"/>
      <c r="D2253" s="138"/>
    </row>
    <row r="2254" spans="1:4" x14ac:dyDescent="0.2">
      <c r="A2254" s="158"/>
      <c r="D2254" s="138"/>
    </row>
    <row r="2255" spans="1:4" x14ac:dyDescent="0.2">
      <c r="A2255" s="158"/>
      <c r="D2255" s="138"/>
    </row>
    <row r="2256" spans="1:4" x14ac:dyDescent="0.2">
      <c r="A2256" s="158"/>
      <c r="D2256" s="138"/>
    </row>
    <row r="2257" spans="1:4" x14ac:dyDescent="0.2">
      <c r="A2257" s="158"/>
      <c r="D2257" s="138"/>
    </row>
    <row r="2258" spans="1:4" x14ac:dyDescent="0.2">
      <c r="A2258" s="158"/>
      <c r="D2258" s="138"/>
    </row>
    <row r="2259" spans="1:4" x14ac:dyDescent="0.2">
      <c r="A2259" s="158"/>
      <c r="D2259" s="138"/>
    </row>
    <row r="2260" spans="1:4" x14ac:dyDescent="0.2">
      <c r="A2260" s="158"/>
      <c r="D2260" s="138"/>
    </row>
    <row r="2261" spans="1:4" x14ac:dyDescent="0.2">
      <c r="A2261" s="158"/>
      <c r="D2261" s="138"/>
    </row>
    <row r="2262" spans="1:4" x14ac:dyDescent="0.2">
      <c r="A2262" s="158"/>
      <c r="D2262" s="138"/>
    </row>
    <row r="2263" spans="1:4" x14ac:dyDescent="0.2">
      <c r="A2263" s="158"/>
      <c r="D2263" s="138"/>
    </row>
    <row r="2264" spans="1:4" x14ac:dyDescent="0.2">
      <c r="A2264" s="158"/>
      <c r="D2264" s="138"/>
    </row>
    <row r="2265" spans="1:4" x14ac:dyDescent="0.2">
      <c r="A2265" s="158"/>
      <c r="D2265" s="138"/>
    </row>
    <row r="2266" spans="1:4" x14ac:dyDescent="0.2">
      <c r="A2266" s="158"/>
      <c r="D2266" s="138"/>
    </row>
    <row r="2267" spans="1:4" x14ac:dyDescent="0.2">
      <c r="A2267" s="158"/>
      <c r="D2267" s="138"/>
    </row>
    <row r="2268" spans="1:4" x14ac:dyDescent="0.2">
      <c r="A2268" s="158"/>
      <c r="D2268" s="138"/>
    </row>
    <row r="2269" spans="1:4" x14ac:dyDescent="0.2">
      <c r="A2269" s="158"/>
      <c r="D2269" s="138"/>
    </row>
    <row r="2270" spans="1:4" x14ac:dyDescent="0.2">
      <c r="A2270" s="158"/>
      <c r="D2270" s="138"/>
    </row>
    <row r="2271" spans="1:4" x14ac:dyDescent="0.2">
      <c r="A2271" s="158"/>
      <c r="D2271" s="138"/>
    </row>
    <row r="2272" spans="1:4" x14ac:dyDescent="0.2">
      <c r="A2272" s="158"/>
      <c r="D2272" s="138"/>
    </row>
    <row r="2273" spans="1:4" x14ac:dyDescent="0.2">
      <c r="A2273" s="158"/>
      <c r="D2273" s="138"/>
    </row>
    <row r="2274" spans="1:4" x14ac:dyDescent="0.2">
      <c r="A2274" s="158"/>
      <c r="D2274" s="138"/>
    </row>
    <row r="2275" spans="1:4" x14ac:dyDescent="0.2">
      <c r="A2275" s="158"/>
      <c r="D2275" s="138"/>
    </row>
    <row r="2276" spans="1:4" x14ac:dyDescent="0.2">
      <c r="A2276" s="158"/>
      <c r="D2276" s="138"/>
    </row>
    <row r="2277" spans="1:4" x14ac:dyDescent="0.2">
      <c r="A2277" s="158"/>
      <c r="D2277" s="138"/>
    </row>
    <row r="2278" spans="1:4" x14ac:dyDescent="0.2">
      <c r="A2278" s="158"/>
      <c r="D2278" s="138"/>
    </row>
    <row r="2279" spans="1:4" x14ac:dyDescent="0.2">
      <c r="A2279" s="158"/>
      <c r="D2279" s="138"/>
    </row>
    <row r="2280" spans="1:4" x14ac:dyDescent="0.2">
      <c r="A2280" s="158"/>
      <c r="D2280" s="138"/>
    </row>
    <row r="2281" spans="1:4" x14ac:dyDescent="0.2">
      <c r="A2281" s="158"/>
      <c r="D2281" s="138"/>
    </row>
    <row r="2282" spans="1:4" x14ac:dyDescent="0.2">
      <c r="A2282" s="158"/>
      <c r="D2282" s="138"/>
    </row>
    <row r="2283" spans="1:4" x14ac:dyDescent="0.2">
      <c r="A2283" s="158"/>
      <c r="D2283" s="138"/>
    </row>
    <row r="2284" spans="1:4" x14ac:dyDescent="0.2">
      <c r="A2284" s="158"/>
      <c r="D2284" s="138"/>
    </row>
    <row r="2285" spans="1:4" x14ac:dyDescent="0.2">
      <c r="A2285" s="158"/>
      <c r="D2285" s="138"/>
    </row>
    <row r="2286" spans="1:4" x14ac:dyDescent="0.2">
      <c r="A2286" s="158"/>
      <c r="D2286" s="138"/>
    </row>
    <row r="2287" spans="1:4" x14ac:dyDescent="0.2">
      <c r="A2287" s="158"/>
      <c r="D2287" s="138"/>
    </row>
    <row r="2288" spans="1:4" x14ac:dyDescent="0.2">
      <c r="A2288" s="158"/>
      <c r="D2288" s="138"/>
    </row>
    <row r="2289" spans="1:4" x14ac:dyDescent="0.2">
      <c r="A2289" s="158"/>
      <c r="D2289" s="138"/>
    </row>
    <row r="2290" spans="1:4" x14ac:dyDescent="0.2">
      <c r="A2290" s="158"/>
      <c r="D2290" s="138"/>
    </row>
    <row r="2291" spans="1:4" x14ac:dyDescent="0.2">
      <c r="A2291" s="158"/>
      <c r="D2291" s="138"/>
    </row>
    <row r="2292" spans="1:4" x14ac:dyDescent="0.2">
      <c r="A2292" s="158"/>
      <c r="D2292" s="138"/>
    </row>
    <row r="2293" spans="1:4" x14ac:dyDescent="0.2">
      <c r="A2293" s="158"/>
      <c r="D2293" s="138"/>
    </row>
    <row r="2294" spans="1:4" x14ac:dyDescent="0.2">
      <c r="A2294" s="158"/>
      <c r="D2294" s="138"/>
    </row>
    <row r="2295" spans="1:4" x14ac:dyDescent="0.2">
      <c r="A2295" s="158"/>
      <c r="D2295" s="138"/>
    </row>
    <row r="2296" spans="1:4" x14ac:dyDescent="0.2">
      <c r="A2296" s="158"/>
      <c r="D2296" s="138"/>
    </row>
    <row r="2297" spans="1:4" x14ac:dyDescent="0.2">
      <c r="A2297" s="158"/>
      <c r="D2297" s="138"/>
    </row>
    <row r="2298" spans="1:4" x14ac:dyDescent="0.2">
      <c r="A2298" s="158"/>
      <c r="D2298" s="138"/>
    </row>
    <row r="2299" spans="1:4" x14ac:dyDescent="0.2">
      <c r="A2299" s="158"/>
      <c r="D2299" s="138"/>
    </row>
    <row r="2300" spans="1:4" x14ac:dyDescent="0.2">
      <c r="A2300" s="158"/>
      <c r="D2300" s="138"/>
    </row>
    <row r="2301" spans="1:4" x14ac:dyDescent="0.2">
      <c r="A2301" s="158"/>
      <c r="D2301" s="138"/>
    </row>
    <row r="2302" spans="1:4" x14ac:dyDescent="0.2">
      <c r="A2302" s="158"/>
      <c r="D2302" s="138"/>
    </row>
    <row r="2303" spans="1:4" x14ac:dyDescent="0.2">
      <c r="A2303" s="158"/>
      <c r="D2303" s="138"/>
    </row>
    <row r="2304" spans="1:4" x14ac:dyDescent="0.2">
      <c r="A2304" s="158"/>
      <c r="D2304" s="138"/>
    </row>
    <row r="2305" spans="1:4" x14ac:dyDescent="0.2">
      <c r="A2305" s="158"/>
      <c r="D2305" s="138"/>
    </row>
    <row r="2306" spans="1:4" x14ac:dyDescent="0.2">
      <c r="A2306" s="158"/>
      <c r="D2306" s="138"/>
    </row>
    <row r="2307" spans="1:4" x14ac:dyDescent="0.2">
      <c r="A2307" s="158"/>
      <c r="D2307" s="138"/>
    </row>
    <row r="2308" spans="1:4" x14ac:dyDescent="0.2">
      <c r="A2308" s="158"/>
      <c r="D2308" s="138"/>
    </row>
    <row r="2309" spans="1:4" x14ac:dyDescent="0.2">
      <c r="A2309" s="158"/>
      <c r="D2309" s="138"/>
    </row>
    <row r="2310" spans="1:4" x14ac:dyDescent="0.2">
      <c r="A2310" s="158"/>
      <c r="D2310" s="138"/>
    </row>
    <row r="2311" spans="1:4" x14ac:dyDescent="0.2">
      <c r="A2311" s="158"/>
      <c r="D2311" s="138"/>
    </row>
    <row r="2312" spans="1:4" x14ac:dyDescent="0.2">
      <c r="A2312" s="158"/>
      <c r="D2312" s="138"/>
    </row>
    <row r="2313" spans="1:4" x14ac:dyDescent="0.2">
      <c r="A2313" s="158"/>
      <c r="D2313" s="138"/>
    </row>
    <row r="2314" spans="1:4" x14ac:dyDescent="0.2">
      <c r="A2314" s="158"/>
      <c r="D2314" s="138"/>
    </row>
    <row r="2315" spans="1:4" x14ac:dyDescent="0.2">
      <c r="A2315" s="158"/>
      <c r="D2315" s="138"/>
    </row>
    <row r="2316" spans="1:4" x14ac:dyDescent="0.2">
      <c r="A2316" s="158"/>
      <c r="D2316" s="138"/>
    </row>
    <row r="2317" spans="1:4" x14ac:dyDescent="0.2">
      <c r="A2317" s="158"/>
      <c r="D2317" s="138"/>
    </row>
    <row r="2318" spans="1:4" x14ac:dyDescent="0.2">
      <c r="A2318" s="158"/>
      <c r="D2318" s="138"/>
    </row>
    <row r="2319" spans="1:4" x14ac:dyDescent="0.2">
      <c r="A2319" s="158"/>
      <c r="D2319" s="138"/>
    </row>
    <row r="2320" spans="1:4" x14ac:dyDescent="0.2">
      <c r="A2320" s="158"/>
      <c r="D2320" s="138"/>
    </row>
    <row r="2321" spans="1:4" x14ac:dyDescent="0.2">
      <c r="A2321" s="158"/>
      <c r="D2321" s="138"/>
    </row>
    <row r="2322" spans="1:4" x14ac:dyDescent="0.2">
      <c r="A2322" s="158"/>
      <c r="D2322" s="138"/>
    </row>
    <row r="2323" spans="1:4" x14ac:dyDescent="0.2">
      <c r="A2323" s="158"/>
      <c r="D2323" s="138"/>
    </row>
    <row r="2324" spans="1:4" x14ac:dyDescent="0.2">
      <c r="A2324" s="158"/>
      <c r="D2324" s="138"/>
    </row>
    <row r="2325" spans="1:4" x14ac:dyDescent="0.2">
      <c r="A2325" s="158"/>
      <c r="D2325" s="138"/>
    </row>
    <row r="2326" spans="1:4" x14ac:dyDescent="0.2">
      <c r="A2326" s="158"/>
      <c r="D2326" s="138"/>
    </row>
    <row r="2327" spans="1:4" x14ac:dyDescent="0.2">
      <c r="A2327" s="158"/>
      <c r="D2327" s="138"/>
    </row>
    <row r="2328" spans="1:4" x14ac:dyDescent="0.2">
      <c r="A2328" s="158"/>
      <c r="D2328" s="138"/>
    </row>
    <row r="2329" spans="1:4" x14ac:dyDescent="0.2">
      <c r="A2329" s="158"/>
      <c r="D2329" s="138"/>
    </row>
    <row r="2330" spans="1:4" x14ac:dyDescent="0.2">
      <c r="A2330" s="158"/>
      <c r="D2330" s="138"/>
    </row>
    <row r="2331" spans="1:4" x14ac:dyDescent="0.2">
      <c r="A2331" s="158"/>
      <c r="D2331" s="138"/>
    </row>
    <row r="2332" spans="1:4" x14ac:dyDescent="0.2">
      <c r="A2332" s="158"/>
      <c r="D2332" s="138"/>
    </row>
    <row r="2333" spans="1:4" x14ac:dyDescent="0.2">
      <c r="A2333" s="158"/>
      <c r="D2333" s="138"/>
    </row>
    <row r="2334" spans="1:4" x14ac:dyDescent="0.2">
      <c r="A2334" s="158"/>
      <c r="D2334" s="138"/>
    </row>
    <row r="2335" spans="1:4" x14ac:dyDescent="0.2">
      <c r="A2335" s="158"/>
      <c r="D2335" s="138"/>
    </row>
    <row r="2336" spans="1:4" x14ac:dyDescent="0.2">
      <c r="A2336" s="158"/>
      <c r="D2336" s="138"/>
    </row>
    <row r="2337" spans="1:4" x14ac:dyDescent="0.2">
      <c r="A2337" s="158"/>
      <c r="D2337" s="138"/>
    </row>
    <row r="2338" spans="1:4" x14ac:dyDescent="0.2">
      <c r="A2338" s="158"/>
      <c r="D2338" s="138"/>
    </row>
    <row r="2339" spans="1:4" x14ac:dyDescent="0.2">
      <c r="A2339" s="158"/>
      <c r="D2339" s="138"/>
    </row>
    <row r="2340" spans="1:4" x14ac:dyDescent="0.2">
      <c r="A2340" s="158"/>
      <c r="D2340" s="138"/>
    </row>
    <row r="2341" spans="1:4" x14ac:dyDescent="0.2">
      <c r="A2341" s="158"/>
      <c r="D2341" s="138"/>
    </row>
    <row r="2342" spans="1:4" x14ac:dyDescent="0.2">
      <c r="A2342" s="158"/>
      <c r="D2342" s="138"/>
    </row>
    <row r="2343" spans="1:4" x14ac:dyDescent="0.2">
      <c r="A2343" s="158"/>
      <c r="D2343" s="138"/>
    </row>
    <row r="2344" spans="1:4" x14ac:dyDescent="0.2">
      <c r="A2344" s="158"/>
      <c r="D2344" s="138"/>
    </row>
    <row r="2345" spans="1:4" x14ac:dyDescent="0.2">
      <c r="A2345" s="158"/>
      <c r="D2345" s="138"/>
    </row>
    <row r="2346" spans="1:4" x14ac:dyDescent="0.2">
      <c r="A2346" s="158"/>
      <c r="D2346" s="138"/>
    </row>
    <row r="2347" spans="1:4" x14ac:dyDescent="0.2">
      <c r="A2347" s="158"/>
      <c r="D2347" s="138"/>
    </row>
    <row r="2348" spans="1:4" x14ac:dyDescent="0.2">
      <c r="A2348" s="158"/>
      <c r="D2348" s="138"/>
    </row>
    <row r="2349" spans="1:4" x14ac:dyDescent="0.2">
      <c r="A2349" s="158"/>
      <c r="D2349" s="138"/>
    </row>
    <row r="2350" spans="1:4" x14ac:dyDescent="0.2">
      <c r="A2350" s="158"/>
      <c r="D2350" s="138"/>
    </row>
    <row r="2351" spans="1:4" x14ac:dyDescent="0.2">
      <c r="A2351" s="158"/>
      <c r="D2351" s="138"/>
    </row>
    <row r="2352" spans="1:4" x14ac:dyDescent="0.2">
      <c r="A2352" s="158"/>
      <c r="D2352" s="138"/>
    </row>
    <row r="2353" spans="1:4" x14ac:dyDescent="0.2">
      <c r="A2353" s="158"/>
      <c r="D2353" s="138"/>
    </row>
    <row r="2354" spans="1:4" x14ac:dyDescent="0.2">
      <c r="A2354" s="158"/>
      <c r="D2354" s="138"/>
    </row>
    <row r="2355" spans="1:4" x14ac:dyDescent="0.2">
      <c r="A2355" s="158"/>
      <c r="D2355" s="138"/>
    </row>
    <row r="2356" spans="1:4" x14ac:dyDescent="0.2">
      <c r="A2356" s="158"/>
      <c r="D2356" s="138"/>
    </row>
    <row r="2357" spans="1:4" x14ac:dyDescent="0.2">
      <c r="A2357" s="158"/>
      <c r="D2357" s="138"/>
    </row>
    <row r="2358" spans="1:4" x14ac:dyDescent="0.2">
      <c r="A2358" s="158"/>
      <c r="D2358" s="138"/>
    </row>
    <row r="2359" spans="1:4" x14ac:dyDescent="0.2">
      <c r="A2359" s="158"/>
      <c r="D2359" s="138"/>
    </row>
    <row r="2360" spans="1:4" x14ac:dyDescent="0.2">
      <c r="A2360" s="158"/>
      <c r="D2360" s="138"/>
    </row>
    <row r="2361" spans="1:4" x14ac:dyDescent="0.2">
      <c r="A2361" s="158"/>
      <c r="D2361" s="138"/>
    </row>
    <row r="2362" spans="1:4" x14ac:dyDescent="0.2">
      <c r="A2362" s="158"/>
      <c r="D2362" s="138"/>
    </row>
    <row r="2363" spans="1:4" x14ac:dyDescent="0.2">
      <c r="A2363" s="158"/>
      <c r="D2363" s="138"/>
    </row>
    <row r="2364" spans="1:4" x14ac:dyDescent="0.2">
      <c r="A2364" s="158"/>
      <c r="D2364" s="138"/>
    </row>
    <row r="2365" spans="1:4" x14ac:dyDescent="0.2">
      <c r="A2365" s="158"/>
      <c r="D2365" s="138"/>
    </row>
    <row r="2366" spans="1:4" x14ac:dyDescent="0.2">
      <c r="A2366" s="158"/>
      <c r="D2366" s="138"/>
    </row>
    <row r="2367" spans="1:4" x14ac:dyDescent="0.2">
      <c r="A2367" s="158"/>
      <c r="D2367" s="138"/>
    </row>
    <row r="2368" spans="1:4" x14ac:dyDescent="0.2">
      <c r="A2368" s="158"/>
      <c r="D2368" s="138"/>
    </row>
    <row r="2369" spans="1:4" x14ac:dyDescent="0.2">
      <c r="A2369" s="158"/>
      <c r="D2369" s="138"/>
    </row>
    <row r="2370" spans="1:4" x14ac:dyDescent="0.2">
      <c r="A2370" s="158"/>
      <c r="D2370" s="138"/>
    </row>
    <row r="2371" spans="1:4" x14ac:dyDescent="0.2">
      <c r="A2371" s="158"/>
      <c r="D2371" s="138"/>
    </row>
    <row r="2372" spans="1:4" x14ac:dyDescent="0.2">
      <c r="A2372" s="158"/>
      <c r="D2372" s="138"/>
    </row>
    <row r="2373" spans="1:4" x14ac:dyDescent="0.2">
      <c r="A2373" s="158"/>
      <c r="D2373" s="138"/>
    </row>
    <row r="2374" spans="1:4" x14ac:dyDescent="0.2">
      <c r="A2374" s="158"/>
      <c r="D2374" s="138"/>
    </row>
    <row r="2375" spans="1:4" x14ac:dyDescent="0.2">
      <c r="A2375" s="158"/>
      <c r="D2375" s="138"/>
    </row>
    <row r="2376" spans="1:4" x14ac:dyDescent="0.2">
      <c r="A2376" s="158"/>
      <c r="D2376" s="138"/>
    </row>
    <row r="2377" spans="1:4" x14ac:dyDescent="0.2">
      <c r="A2377" s="158"/>
      <c r="D2377" s="138"/>
    </row>
    <row r="2378" spans="1:4" x14ac:dyDescent="0.2">
      <c r="A2378" s="158"/>
      <c r="D2378" s="138"/>
    </row>
    <row r="2379" spans="1:4" x14ac:dyDescent="0.2">
      <c r="A2379" s="158"/>
      <c r="D2379" s="138"/>
    </row>
    <row r="2380" spans="1:4" x14ac:dyDescent="0.2">
      <c r="A2380" s="158"/>
      <c r="D2380" s="138"/>
    </row>
    <row r="2381" spans="1:4" x14ac:dyDescent="0.2">
      <c r="A2381" s="158"/>
      <c r="D2381" s="138"/>
    </row>
    <row r="2382" spans="1:4" x14ac:dyDescent="0.2">
      <c r="A2382" s="158"/>
      <c r="D2382" s="138"/>
    </row>
    <row r="2383" spans="1:4" x14ac:dyDescent="0.2">
      <c r="A2383" s="158"/>
      <c r="D2383" s="138"/>
    </row>
    <row r="2384" spans="1:4" x14ac:dyDescent="0.2">
      <c r="A2384" s="158"/>
      <c r="D2384" s="138"/>
    </row>
    <row r="2385" spans="1:4" x14ac:dyDescent="0.2">
      <c r="A2385" s="158"/>
      <c r="D2385" s="138"/>
    </row>
    <row r="2386" spans="1:4" x14ac:dyDescent="0.2">
      <c r="A2386" s="158"/>
      <c r="D2386" s="138"/>
    </row>
    <row r="2387" spans="1:4" x14ac:dyDescent="0.2">
      <c r="A2387" s="158"/>
      <c r="D2387" s="138"/>
    </row>
    <row r="2388" spans="1:4" x14ac:dyDescent="0.2">
      <c r="A2388" s="158"/>
      <c r="D2388" s="138"/>
    </row>
    <row r="2389" spans="1:4" x14ac:dyDescent="0.2">
      <c r="A2389" s="158"/>
      <c r="D2389" s="138"/>
    </row>
    <row r="2390" spans="1:4" x14ac:dyDescent="0.2">
      <c r="A2390" s="158"/>
      <c r="D2390" s="138"/>
    </row>
    <row r="2391" spans="1:4" x14ac:dyDescent="0.2">
      <c r="A2391" s="158"/>
      <c r="D2391" s="138"/>
    </row>
    <row r="2392" spans="1:4" x14ac:dyDescent="0.2">
      <c r="A2392" s="158"/>
      <c r="D2392" s="138"/>
    </row>
    <row r="2393" spans="1:4" x14ac:dyDescent="0.2">
      <c r="A2393" s="158"/>
      <c r="D2393" s="138"/>
    </row>
    <row r="2394" spans="1:4" x14ac:dyDescent="0.2">
      <c r="A2394" s="158"/>
      <c r="D2394" s="138"/>
    </row>
    <row r="2395" spans="1:4" x14ac:dyDescent="0.2">
      <c r="A2395" s="158"/>
      <c r="D2395" s="138"/>
    </row>
    <row r="2396" spans="1:4" x14ac:dyDescent="0.2">
      <c r="A2396" s="158"/>
      <c r="D2396" s="138"/>
    </row>
    <row r="2397" spans="1:4" x14ac:dyDescent="0.2">
      <c r="A2397" s="158"/>
      <c r="D2397" s="138"/>
    </row>
    <row r="2398" spans="1:4" x14ac:dyDescent="0.2">
      <c r="A2398" s="158"/>
      <c r="D2398" s="138"/>
    </row>
    <row r="2399" spans="1:4" x14ac:dyDescent="0.2">
      <c r="A2399" s="158"/>
      <c r="D2399" s="138"/>
    </row>
    <row r="2400" spans="1:4" x14ac:dyDescent="0.2">
      <c r="A2400" s="158"/>
      <c r="D2400" s="138"/>
    </row>
    <row r="2401" spans="1:4" x14ac:dyDescent="0.2">
      <c r="A2401" s="158"/>
      <c r="D2401" s="138"/>
    </row>
    <row r="2402" spans="1:4" x14ac:dyDescent="0.2">
      <c r="A2402" s="158"/>
      <c r="D2402" s="138"/>
    </row>
    <row r="2403" spans="1:4" x14ac:dyDescent="0.2">
      <c r="A2403" s="158"/>
      <c r="D2403" s="138"/>
    </row>
    <row r="2404" spans="1:4" x14ac:dyDescent="0.2">
      <c r="A2404" s="158"/>
      <c r="D2404" s="138"/>
    </row>
    <row r="2405" spans="1:4" x14ac:dyDescent="0.2">
      <c r="A2405" s="158"/>
      <c r="D2405" s="138"/>
    </row>
    <row r="2406" spans="1:4" x14ac:dyDescent="0.2">
      <c r="A2406" s="158"/>
      <c r="D2406" s="138"/>
    </row>
    <row r="2407" spans="1:4" x14ac:dyDescent="0.2">
      <c r="A2407" s="158"/>
      <c r="D2407" s="138"/>
    </row>
    <row r="2408" spans="1:4" x14ac:dyDescent="0.2">
      <c r="A2408" s="158"/>
      <c r="D2408" s="138"/>
    </row>
    <row r="2409" spans="1:4" x14ac:dyDescent="0.2">
      <c r="A2409" s="158"/>
      <c r="D2409" s="138"/>
    </row>
    <row r="2410" spans="1:4" x14ac:dyDescent="0.2">
      <c r="A2410" s="158"/>
      <c r="D2410" s="138"/>
    </row>
    <row r="2411" spans="1:4" x14ac:dyDescent="0.2">
      <c r="A2411" s="158"/>
      <c r="D2411" s="138"/>
    </row>
    <row r="2412" spans="1:4" x14ac:dyDescent="0.2">
      <c r="A2412" s="158"/>
      <c r="D2412" s="138"/>
    </row>
    <row r="2413" spans="1:4" x14ac:dyDescent="0.2">
      <c r="A2413" s="158"/>
      <c r="D2413" s="138"/>
    </row>
    <row r="2414" spans="1:4" x14ac:dyDescent="0.2">
      <c r="A2414" s="158"/>
      <c r="D2414" s="138"/>
    </row>
    <row r="2415" spans="1:4" x14ac:dyDescent="0.2">
      <c r="A2415" s="158"/>
      <c r="D2415" s="138"/>
    </row>
    <row r="2416" spans="1:4" x14ac:dyDescent="0.2">
      <c r="A2416" s="158"/>
      <c r="D2416" s="138"/>
    </row>
    <row r="2417" spans="1:4" x14ac:dyDescent="0.2">
      <c r="A2417" s="158"/>
      <c r="D2417" s="138"/>
    </row>
    <row r="2418" spans="1:4" x14ac:dyDescent="0.2">
      <c r="A2418" s="158"/>
      <c r="D2418" s="138"/>
    </row>
    <row r="2419" spans="1:4" x14ac:dyDescent="0.2">
      <c r="A2419" s="158"/>
      <c r="D2419" s="138"/>
    </row>
    <row r="2420" spans="1:4" x14ac:dyDescent="0.2">
      <c r="A2420" s="158"/>
      <c r="D2420" s="138"/>
    </row>
    <row r="2421" spans="1:4" x14ac:dyDescent="0.2">
      <c r="A2421" s="158"/>
      <c r="D2421" s="138"/>
    </row>
    <row r="2422" spans="1:4" x14ac:dyDescent="0.2">
      <c r="A2422" s="158"/>
      <c r="D2422" s="138"/>
    </row>
    <row r="2423" spans="1:4" x14ac:dyDescent="0.2">
      <c r="A2423" s="158"/>
      <c r="D2423" s="138"/>
    </row>
    <row r="2424" spans="1:4" x14ac:dyDescent="0.2">
      <c r="A2424" s="158"/>
      <c r="D2424" s="138"/>
    </row>
    <row r="2425" spans="1:4" x14ac:dyDescent="0.2">
      <c r="A2425" s="158"/>
      <c r="D2425" s="138"/>
    </row>
    <row r="2426" spans="1:4" x14ac:dyDescent="0.2">
      <c r="A2426" s="158"/>
      <c r="D2426" s="138"/>
    </row>
    <row r="2427" spans="1:4" x14ac:dyDescent="0.2">
      <c r="A2427" s="158"/>
      <c r="D2427" s="138"/>
    </row>
    <row r="2428" spans="1:4" x14ac:dyDescent="0.2">
      <c r="A2428" s="158"/>
      <c r="D2428" s="138"/>
    </row>
    <row r="2429" spans="1:4" x14ac:dyDescent="0.2">
      <c r="A2429" s="158"/>
      <c r="D2429" s="138"/>
    </row>
    <row r="2430" spans="1:4" x14ac:dyDescent="0.2">
      <c r="A2430" s="158"/>
      <c r="D2430" s="138"/>
    </row>
    <row r="2431" spans="1:4" x14ac:dyDescent="0.2">
      <c r="A2431" s="158"/>
      <c r="D2431" s="138"/>
    </row>
    <row r="2432" spans="1:4" x14ac:dyDescent="0.2">
      <c r="A2432" s="158"/>
      <c r="D2432" s="138"/>
    </row>
    <row r="2433" spans="1:4" x14ac:dyDescent="0.2">
      <c r="A2433" s="158"/>
      <c r="D2433" s="138"/>
    </row>
    <row r="2434" spans="1:4" x14ac:dyDescent="0.2">
      <c r="A2434" s="158"/>
      <c r="D2434" s="138"/>
    </row>
    <row r="2435" spans="1:4" x14ac:dyDescent="0.2">
      <c r="A2435" s="158"/>
      <c r="D2435" s="138"/>
    </row>
    <row r="2436" spans="1:4" x14ac:dyDescent="0.2">
      <c r="A2436" s="158"/>
      <c r="D2436" s="138"/>
    </row>
    <row r="2437" spans="1:4" x14ac:dyDescent="0.2">
      <c r="A2437" s="158"/>
      <c r="D2437" s="138"/>
    </row>
    <row r="2438" spans="1:4" x14ac:dyDescent="0.2">
      <c r="A2438" s="158"/>
      <c r="D2438" s="138"/>
    </row>
    <row r="2439" spans="1:4" x14ac:dyDescent="0.2">
      <c r="A2439" s="158"/>
      <c r="D2439" s="138"/>
    </row>
    <row r="2440" spans="1:4" x14ac:dyDescent="0.2">
      <c r="A2440" s="158"/>
      <c r="D2440" s="138"/>
    </row>
    <row r="2441" spans="1:4" x14ac:dyDescent="0.2">
      <c r="A2441" s="158"/>
      <c r="D2441" s="138"/>
    </row>
    <row r="2442" spans="1:4" x14ac:dyDescent="0.2">
      <c r="A2442" s="158"/>
      <c r="D2442" s="138"/>
    </row>
    <row r="2443" spans="1:4" x14ac:dyDescent="0.2">
      <c r="A2443" s="158"/>
      <c r="D2443" s="138"/>
    </row>
    <row r="2444" spans="1:4" x14ac:dyDescent="0.2">
      <c r="A2444" s="158"/>
      <c r="D2444" s="138"/>
    </row>
    <row r="2445" spans="1:4" x14ac:dyDescent="0.2">
      <c r="A2445" s="158"/>
      <c r="D2445" s="138"/>
    </row>
    <row r="2446" spans="1:4" x14ac:dyDescent="0.2">
      <c r="A2446" s="158"/>
      <c r="D2446" s="138"/>
    </row>
    <row r="2447" spans="1:4" x14ac:dyDescent="0.2">
      <c r="A2447" s="158"/>
      <c r="D2447" s="138"/>
    </row>
    <row r="2448" spans="1:4" x14ac:dyDescent="0.2">
      <c r="A2448" s="158"/>
      <c r="D2448" s="138"/>
    </row>
    <row r="2449" spans="1:4" x14ac:dyDescent="0.2">
      <c r="A2449" s="158"/>
      <c r="D2449" s="138"/>
    </row>
    <row r="2450" spans="1:4" x14ac:dyDescent="0.2">
      <c r="A2450" s="158"/>
      <c r="D2450" s="138"/>
    </row>
    <row r="2451" spans="1:4" x14ac:dyDescent="0.2">
      <c r="A2451" s="158"/>
      <c r="D2451" s="138"/>
    </row>
    <row r="2452" spans="1:4" x14ac:dyDescent="0.2">
      <c r="A2452" s="158"/>
      <c r="D2452" s="138"/>
    </row>
    <row r="2453" spans="1:4" x14ac:dyDescent="0.2">
      <c r="A2453" s="158"/>
      <c r="D2453" s="138"/>
    </row>
    <row r="2454" spans="1:4" x14ac:dyDescent="0.2">
      <c r="A2454" s="158"/>
      <c r="D2454" s="138"/>
    </row>
    <row r="2455" spans="1:4" x14ac:dyDescent="0.2">
      <c r="A2455" s="158"/>
      <c r="D2455" s="138"/>
    </row>
    <row r="2456" spans="1:4" x14ac:dyDescent="0.2">
      <c r="A2456" s="158"/>
      <c r="D2456" s="138"/>
    </row>
    <row r="2457" spans="1:4" x14ac:dyDescent="0.2">
      <c r="A2457" s="158"/>
      <c r="D2457" s="138"/>
    </row>
    <row r="2458" spans="1:4" x14ac:dyDescent="0.2">
      <c r="A2458" s="158"/>
      <c r="D2458" s="138"/>
    </row>
    <row r="2459" spans="1:4" x14ac:dyDescent="0.2">
      <c r="A2459" s="158"/>
      <c r="D2459" s="138"/>
    </row>
    <row r="2460" spans="1:4" x14ac:dyDescent="0.2">
      <c r="A2460" s="158"/>
      <c r="D2460" s="138"/>
    </row>
    <row r="2461" spans="1:4" x14ac:dyDescent="0.2">
      <c r="A2461" s="158"/>
      <c r="D2461" s="138"/>
    </row>
    <row r="2462" spans="1:4" x14ac:dyDescent="0.2">
      <c r="A2462" s="158"/>
      <c r="D2462" s="138"/>
    </row>
    <row r="2463" spans="1:4" x14ac:dyDescent="0.2">
      <c r="A2463" s="158"/>
      <c r="D2463" s="138"/>
    </row>
    <row r="2464" spans="1:4" x14ac:dyDescent="0.2">
      <c r="A2464" s="158"/>
      <c r="D2464" s="138"/>
    </row>
    <row r="2465" spans="1:4" x14ac:dyDescent="0.2">
      <c r="A2465" s="158"/>
      <c r="D2465" s="138"/>
    </row>
    <row r="2466" spans="1:4" x14ac:dyDescent="0.2">
      <c r="A2466" s="158"/>
      <c r="D2466" s="138"/>
    </row>
    <row r="2467" spans="1:4" x14ac:dyDescent="0.2">
      <c r="A2467" s="158"/>
      <c r="D2467" s="138"/>
    </row>
    <row r="2468" spans="1:4" x14ac:dyDescent="0.2">
      <c r="A2468" s="158"/>
      <c r="D2468" s="138"/>
    </row>
    <row r="2469" spans="1:4" x14ac:dyDescent="0.2">
      <c r="A2469" s="158"/>
      <c r="D2469" s="138"/>
    </row>
    <row r="2470" spans="1:4" x14ac:dyDescent="0.2">
      <c r="A2470" s="158"/>
      <c r="D2470" s="138"/>
    </row>
    <row r="2471" spans="1:4" x14ac:dyDescent="0.2">
      <c r="A2471" s="158"/>
      <c r="D2471" s="138"/>
    </row>
    <row r="2472" spans="1:4" x14ac:dyDescent="0.2">
      <c r="A2472" s="158"/>
      <c r="D2472" s="138"/>
    </row>
    <row r="2473" spans="1:4" x14ac:dyDescent="0.2">
      <c r="A2473" s="158"/>
      <c r="D2473" s="138"/>
    </row>
    <row r="2474" spans="1:4" x14ac:dyDescent="0.2">
      <c r="A2474" s="158"/>
      <c r="D2474" s="138"/>
    </row>
    <row r="2475" spans="1:4" x14ac:dyDescent="0.2">
      <c r="A2475" s="158"/>
      <c r="D2475" s="138"/>
    </row>
    <row r="2476" spans="1:4" x14ac:dyDescent="0.2">
      <c r="A2476" s="158"/>
      <c r="D2476" s="138"/>
    </row>
    <row r="2477" spans="1:4" x14ac:dyDescent="0.2">
      <c r="A2477" s="158"/>
      <c r="D2477" s="138"/>
    </row>
    <row r="2478" spans="1:4" x14ac:dyDescent="0.2">
      <c r="A2478" s="158"/>
      <c r="D2478" s="138"/>
    </row>
    <row r="2479" spans="1:4" x14ac:dyDescent="0.2">
      <c r="A2479" s="158"/>
      <c r="D2479" s="138"/>
    </row>
    <row r="2480" spans="1:4" x14ac:dyDescent="0.2">
      <c r="A2480" s="158"/>
      <c r="D2480" s="138"/>
    </row>
    <row r="2481" spans="1:4" x14ac:dyDescent="0.2">
      <c r="A2481" s="158"/>
      <c r="D2481" s="138"/>
    </row>
    <row r="2482" spans="1:4" x14ac:dyDescent="0.2">
      <c r="A2482" s="158"/>
      <c r="D2482" s="138"/>
    </row>
    <row r="2483" spans="1:4" x14ac:dyDescent="0.2">
      <c r="A2483" s="158"/>
      <c r="D2483" s="138"/>
    </row>
    <row r="2484" spans="1:4" x14ac:dyDescent="0.2">
      <c r="A2484" s="158"/>
      <c r="D2484" s="138"/>
    </row>
    <row r="2485" spans="1:4" x14ac:dyDescent="0.2">
      <c r="A2485" s="158"/>
      <c r="D2485" s="138"/>
    </row>
    <row r="2486" spans="1:4" x14ac:dyDescent="0.2">
      <c r="A2486" s="158"/>
      <c r="D2486" s="138"/>
    </row>
    <row r="2487" spans="1:4" x14ac:dyDescent="0.2">
      <c r="A2487" s="158"/>
      <c r="D2487" s="138"/>
    </row>
    <row r="2488" spans="1:4" x14ac:dyDescent="0.2">
      <c r="A2488" s="158"/>
      <c r="D2488" s="138"/>
    </row>
    <row r="2489" spans="1:4" x14ac:dyDescent="0.2">
      <c r="A2489" s="158"/>
      <c r="D2489" s="138"/>
    </row>
    <row r="2490" spans="1:4" x14ac:dyDescent="0.2">
      <c r="A2490" s="158"/>
      <c r="D2490" s="138"/>
    </row>
    <row r="2491" spans="1:4" x14ac:dyDescent="0.2">
      <c r="A2491" s="158"/>
      <c r="D2491" s="138"/>
    </row>
    <row r="2492" spans="1:4" x14ac:dyDescent="0.2">
      <c r="A2492" s="158"/>
      <c r="D2492" s="138"/>
    </row>
    <row r="2493" spans="1:4" x14ac:dyDescent="0.2">
      <c r="A2493" s="158"/>
      <c r="D2493" s="138"/>
    </row>
    <row r="2494" spans="1:4" x14ac:dyDescent="0.2">
      <c r="A2494" s="158"/>
      <c r="D2494" s="138"/>
    </row>
    <row r="2495" spans="1:4" x14ac:dyDescent="0.2">
      <c r="A2495" s="158"/>
      <c r="D2495" s="138"/>
    </row>
    <row r="2496" spans="1:4" x14ac:dyDescent="0.2">
      <c r="A2496" s="158"/>
      <c r="D2496" s="138"/>
    </row>
    <row r="2497" spans="1:4" x14ac:dyDescent="0.2">
      <c r="A2497" s="158"/>
      <c r="D2497" s="138"/>
    </row>
    <row r="2498" spans="1:4" x14ac:dyDescent="0.2">
      <c r="A2498" s="158"/>
      <c r="D2498" s="138"/>
    </row>
    <row r="2499" spans="1:4" x14ac:dyDescent="0.2">
      <c r="A2499" s="158"/>
      <c r="D2499" s="138"/>
    </row>
    <row r="2500" spans="1:4" x14ac:dyDescent="0.2">
      <c r="A2500" s="158"/>
      <c r="D2500" s="138"/>
    </row>
    <row r="2501" spans="1:4" x14ac:dyDescent="0.2">
      <c r="A2501" s="158"/>
      <c r="D2501" s="138"/>
    </row>
    <row r="2502" spans="1:4" x14ac:dyDescent="0.2">
      <c r="A2502" s="158"/>
      <c r="D2502" s="138"/>
    </row>
    <row r="2503" spans="1:4" x14ac:dyDescent="0.2">
      <c r="A2503" s="158"/>
      <c r="D2503" s="138"/>
    </row>
    <row r="2504" spans="1:4" x14ac:dyDescent="0.2">
      <c r="A2504" s="158"/>
      <c r="D2504" s="138"/>
    </row>
    <row r="2505" spans="1:4" x14ac:dyDescent="0.2">
      <c r="A2505" s="158"/>
      <c r="D2505" s="138"/>
    </row>
    <row r="2506" spans="1:4" x14ac:dyDescent="0.2">
      <c r="A2506" s="158"/>
      <c r="D2506" s="138"/>
    </row>
    <row r="2507" spans="1:4" x14ac:dyDescent="0.2">
      <c r="A2507" s="158"/>
      <c r="D2507" s="138"/>
    </row>
    <row r="2508" spans="1:4" x14ac:dyDescent="0.2">
      <c r="A2508" s="158"/>
      <c r="D2508" s="138"/>
    </row>
    <row r="2509" spans="1:4" x14ac:dyDescent="0.2">
      <c r="A2509" s="158"/>
      <c r="D2509" s="138"/>
    </row>
    <row r="2510" spans="1:4" x14ac:dyDescent="0.2">
      <c r="A2510" s="158"/>
      <c r="D2510" s="138"/>
    </row>
    <row r="2511" spans="1:4" x14ac:dyDescent="0.2">
      <c r="A2511" s="158"/>
      <c r="D2511" s="138"/>
    </row>
    <row r="2512" spans="1:4" x14ac:dyDescent="0.2">
      <c r="A2512" s="158"/>
      <c r="D2512" s="138"/>
    </row>
    <row r="2513" spans="1:4" x14ac:dyDescent="0.2">
      <c r="A2513" s="158"/>
      <c r="D2513" s="138"/>
    </row>
    <row r="2514" spans="1:4" x14ac:dyDescent="0.2">
      <c r="A2514" s="158"/>
      <c r="D2514" s="138"/>
    </row>
    <row r="2515" spans="1:4" x14ac:dyDescent="0.2">
      <c r="A2515" s="158"/>
      <c r="D2515" s="138"/>
    </row>
    <row r="2516" spans="1:4" x14ac:dyDescent="0.2">
      <c r="A2516" s="158"/>
      <c r="D2516" s="138"/>
    </row>
    <row r="2517" spans="1:4" x14ac:dyDescent="0.2">
      <c r="A2517" s="158"/>
      <c r="D2517" s="138"/>
    </row>
    <row r="2518" spans="1:4" x14ac:dyDescent="0.2">
      <c r="A2518" s="158"/>
      <c r="D2518" s="138"/>
    </row>
    <row r="2519" spans="1:4" x14ac:dyDescent="0.2">
      <c r="A2519" s="158"/>
      <c r="D2519" s="138"/>
    </row>
    <row r="2520" spans="1:4" x14ac:dyDescent="0.2">
      <c r="A2520" s="158"/>
      <c r="D2520" s="138"/>
    </row>
    <row r="2521" spans="1:4" x14ac:dyDescent="0.2">
      <c r="A2521" s="158"/>
      <c r="D2521" s="138"/>
    </row>
    <row r="2522" spans="1:4" x14ac:dyDescent="0.2">
      <c r="A2522" s="158"/>
      <c r="D2522" s="138"/>
    </row>
    <row r="2523" spans="1:4" x14ac:dyDescent="0.2">
      <c r="A2523" s="158"/>
      <c r="D2523" s="138"/>
    </row>
    <row r="2524" spans="1:4" x14ac:dyDescent="0.2">
      <c r="A2524" s="158"/>
      <c r="D2524" s="138"/>
    </row>
    <row r="2525" spans="1:4" x14ac:dyDescent="0.2">
      <c r="A2525" s="158"/>
      <c r="D2525" s="138"/>
    </row>
    <row r="2526" spans="1:4" x14ac:dyDescent="0.2">
      <c r="A2526" s="158"/>
      <c r="D2526" s="138"/>
    </row>
    <row r="2527" spans="1:4" x14ac:dyDescent="0.2">
      <c r="A2527" s="158"/>
      <c r="D2527" s="138"/>
    </row>
    <row r="2528" spans="1:4" x14ac:dyDescent="0.2">
      <c r="A2528" s="158"/>
      <c r="D2528" s="138"/>
    </row>
    <row r="2529" spans="1:4" x14ac:dyDescent="0.2">
      <c r="A2529" s="158"/>
      <c r="D2529" s="138"/>
    </row>
    <row r="2530" spans="1:4" x14ac:dyDescent="0.2">
      <c r="A2530" s="158"/>
      <c r="D2530" s="138"/>
    </row>
    <row r="2531" spans="1:4" x14ac:dyDescent="0.2">
      <c r="A2531" s="158"/>
      <c r="D2531" s="138"/>
    </row>
    <row r="2532" spans="1:4" x14ac:dyDescent="0.2">
      <c r="A2532" s="158"/>
      <c r="D2532" s="138"/>
    </row>
    <row r="2533" spans="1:4" x14ac:dyDescent="0.2">
      <c r="A2533" s="158"/>
      <c r="D2533" s="138"/>
    </row>
    <row r="2534" spans="1:4" x14ac:dyDescent="0.2">
      <c r="A2534" s="158"/>
      <c r="D2534" s="138"/>
    </row>
    <row r="2535" spans="1:4" x14ac:dyDescent="0.2">
      <c r="A2535" s="158"/>
      <c r="D2535" s="138"/>
    </row>
    <row r="2536" spans="1:4" x14ac:dyDescent="0.2">
      <c r="A2536" s="158"/>
      <c r="D2536" s="138"/>
    </row>
    <row r="2537" spans="1:4" x14ac:dyDescent="0.2">
      <c r="A2537" s="158"/>
      <c r="D2537" s="138"/>
    </row>
    <row r="2538" spans="1:4" x14ac:dyDescent="0.2">
      <c r="A2538" s="158"/>
      <c r="D2538" s="138"/>
    </row>
    <row r="2539" spans="1:4" x14ac:dyDescent="0.2">
      <c r="A2539" s="158"/>
      <c r="D2539" s="138"/>
    </row>
    <row r="2540" spans="1:4" x14ac:dyDescent="0.2">
      <c r="A2540" s="158"/>
      <c r="D2540" s="138"/>
    </row>
    <row r="2541" spans="1:4" x14ac:dyDescent="0.2">
      <c r="A2541" s="158"/>
      <c r="D2541" s="138"/>
    </row>
    <row r="2542" spans="1:4" x14ac:dyDescent="0.2">
      <c r="A2542" s="158"/>
      <c r="D2542" s="138"/>
    </row>
    <row r="2543" spans="1:4" x14ac:dyDescent="0.2">
      <c r="A2543" s="158"/>
      <c r="D2543" s="138"/>
    </row>
    <row r="2544" spans="1:4" x14ac:dyDescent="0.2">
      <c r="A2544" s="158"/>
      <c r="D2544" s="138"/>
    </row>
    <row r="2545" spans="1:4" x14ac:dyDescent="0.2">
      <c r="A2545" s="158"/>
      <c r="D2545" s="138"/>
    </row>
    <row r="2546" spans="1:4" x14ac:dyDescent="0.2">
      <c r="A2546" s="158"/>
      <c r="D2546" s="138"/>
    </row>
    <row r="2547" spans="1:4" x14ac:dyDescent="0.2">
      <c r="A2547" s="158"/>
      <c r="D2547" s="138"/>
    </row>
    <row r="2548" spans="1:4" x14ac:dyDescent="0.2">
      <c r="A2548" s="158"/>
      <c r="D2548" s="138"/>
    </row>
    <row r="2549" spans="1:4" x14ac:dyDescent="0.2">
      <c r="A2549" s="158"/>
      <c r="D2549" s="138"/>
    </row>
    <row r="2550" spans="1:4" x14ac:dyDescent="0.2">
      <c r="A2550" s="158"/>
      <c r="D2550" s="138"/>
    </row>
    <row r="2551" spans="1:4" x14ac:dyDescent="0.2">
      <c r="A2551" s="158"/>
      <c r="D2551" s="138"/>
    </row>
    <row r="2552" spans="1:4" x14ac:dyDescent="0.2">
      <c r="A2552" s="158"/>
      <c r="D2552" s="138"/>
    </row>
    <row r="2553" spans="1:4" x14ac:dyDescent="0.2">
      <c r="A2553" s="158"/>
      <c r="D2553" s="138"/>
    </row>
    <row r="2554" spans="1:4" x14ac:dyDescent="0.2">
      <c r="A2554" s="158"/>
      <c r="D2554" s="138"/>
    </row>
    <row r="2555" spans="1:4" x14ac:dyDescent="0.2">
      <c r="A2555" s="158"/>
      <c r="D2555" s="138"/>
    </row>
    <row r="2556" spans="1:4" x14ac:dyDescent="0.2">
      <c r="A2556" s="158"/>
      <c r="D2556" s="138"/>
    </row>
    <row r="2557" spans="1:4" x14ac:dyDescent="0.2">
      <c r="A2557" s="158"/>
      <c r="D2557" s="138"/>
    </row>
    <row r="2558" spans="1:4" x14ac:dyDescent="0.2">
      <c r="A2558" s="158"/>
      <c r="D2558" s="138"/>
    </row>
    <row r="2559" spans="1:4" x14ac:dyDescent="0.2">
      <c r="A2559" s="158"/>
      <c r="D2559" s="138"/>
    </row>
    <row r="2560" spans="1:4" x14ac:dyDescent="0.2">
      <c r="A2560" s="158"/>
      <c r="D2560" s="138"/>
    </row>
    <row r="2561" spans="1:4" x14ac:dyDescent="0.2">
      <c r="A2561" s="158"/>
      <c r="D2561" s="138"/>
    </row>
    <row r="2562" spans="1:4" x14ac:dyDescent="0.2">
      <c r="A2562" s="158"/>
      <c r="D2562" s="138"/>
    </row>
    <row r="2563" spans="1:4" x14ac:dyDescent="0.2">
      <c r="A2563" s="158"/>
      <c r="D2563" s="138"/>
    </row>
    <row r="2564" spans="1:4" x14ac:dyDescent="0.2">
      <c r="A2564" s="158"/>
      <c r="D2564" s="138"/>
    </row>
    <row r="2565" spans="1:4" x14ac:dyDescent="0.2">
      <c r="A2565" s="158"/>
      <c r="D2565" s="138"/>
    </row>
    <row r="2566" spans="1:4" x14ac:dyDescent="0.2">
      <c r="A2566" s="158"/>
      <c r="D2566" s="138"/>
    </row>
    <row r="2567" spans="1:4" x14ac:dyDescent="0.2">
      <c r="A2567" s="158"/>
      <c r="D2567" s="138"/>
    </row>
    <row r="2568" spans="1:4" x14ac:dyDescent="0.2">
      <c r="A2568" s="158"/>
      <c r="D2568" s="138"/>
    </row>
    <row r="2569" spans="1:4" x14ac:dyDescent="0.2">
      <c r="A2569" s="158"/>
      <c r="D2569" s="138"/>
    </row>
    <row r="2570" spans="1:4" x14ac:dyDescent="0.2">
      <c r="A2570" s="158"/>
      <c r="D2570" s="138"/>
    </row>
    <row r="2571" spans="1:4" x14ac:dyDescent="0.2">
      <c r="A2571" s="158"/>
      <c r="D2571" s="138"/>
    </row>
    <row r="2572" spans="1:4" x14ac:dyDescent="0.2">
      <c r="A2572" s="158"/>
      <c r="D2572" s="138"/>
    </row>
    <row r="2573" spans="1:4" x14ac:dyDescent="0.2">
      <c r="A2573" s="158"/>
      <c r="D2573" s="138"/>
    </row>
    <row r="2574" spans="1:4" x14ac:dyDescent="0.2">
      <c r="A2574" s="158"/>
      <c r="D2574" s="138"/>
    </row>
    <row r="2575" spans="1:4" x14ac:dyDescent="0.2">
      <c r="A2575" s="158"/>
      <c r="D2575" s="138"/>
    </row>
    <row r="2576" spans="1:4" x14ac:dyDescent="0.2">
      <c r="A2576" s="158"/>
      <c r="D2576" s="138"/>
    </row>
    <row r="2577" spans="1:4" x14ac:dyDescent="0.2">
      <c r="A2577" s="158"/>
      <c r="D2577" s="138"/>
    </row>
    <row r="2578" spans="1:4" x14ac:dyDescent="0.2">
      <c r="A2578" s="158"/>
      <c r="D2578" s="138"/>
    </row>
    <row r="2579" spans="1:4" x14ac:dyDescent="0.2">
      <c r="A2579" s="158"/>
      <c r="D2579" s="138"/>
    </row>
    <row r="2580" spans="1:4" x14ac:dyDescent="0.2">
      <c r="A2580" s="158"/>
      <c r="D2580" s="138"/>
    </row>
    <row r="2581" spans="1:4" x14ac:dyDescent="0.2">
      <c r="A2581" s="158"/>
      <c r="D2581" s="138"/>
    </row>
    <row r="2582" spans="1:4" x14ac:dyDescent="0.2">
      <c r="A2582" s="158"/>
      <c r="D2582" s="138"/>
    </row>
    <row r="2583" spans="1:4" x14ac:dyDescent="0.2">
      <c r="A2583" s="158"/>
      <c r="D2583" s="138"/>
    </row>
    <row r="2584" spans="1:4" x14ac:dyDescent="0.2">
      <c r="A2584" s="158"/>
      <c r="D2584" s="138"/>
    </row>
    <row r="2585" spans="1:4" x14ac:dyDescent="0.2">
      <c r="A2585" s="158"/>
      <c r="D2585" s="138"/>
    </row>
    <row r="2586" spans="1:4" x14ac:dyDescent="0.2">
      <c r="A2586" s="158"/>
      <c r="D2586" s="138"/>
    </row>
    <row r="2587" spans="1:4" x14ac:dyDescent="0.2">
      <c r="A2587" s="158"/>
      <c r="D2587" s="138"/>
    </row>
    <row r="2588" spans="1:4" x14ac:dyDescent="0.2">
      <c r="A2588" s="158"/>
      <c r="D2588" s="138"/>
    </row>
    <row r="2589" spans="1:4" x14ac:dyDescent="0.2">
      <c r="A2589" s="158"/>
      <c r="D2589" s="138"/>
    </row>
    <row r="2590" spans="1:4" x14ac:dyDescent="0.2">
      <c r="A2590" s="158"/>
      <c r="D2590" s="138"/>
    </row>
    <row r="2591" spans="1:4" x14ac:dyDescent="0.2">
      <c r="A2591" s="158"/>
      <c r="D2591" s="138"/>
    </row>
    <row r="2592" spans="1:4" x14ac:dyDescent="0.2">
      <c r="A2592" s="158"/>
      <c r="D2592" s="138"/>
    </row>
    <row r="2593" spans="1:4" x14ac:dyDescent="0.2">
      <c r="A2593" s="158"/>
      <c r="D2593" s="138"/>
    </row>
    <row r="2594" spans="1:4" x14ac:dyDescent="0.2">
      <c r="A2594" s="158"/>
      <c r="D2594" s="138"/>
    </row>
    <row r="2595" spans="1:4" x14ac:dyDescent="0.2">
      <c r="A2595" s="158"/>
      <c r="D2595" s="138"/>
    </row>
    <row r="2596" spans="1:4" x14ac:dyDescent="0.2">
      <c r="A2596" s="158"/>
      <c r="D2596" s="138"/>
    </row>
    <row r="2597" spans="1:4" x14ac:dyDescent="0.2">
      <c r="A2597" s="158"/>
      <c r="D2597" s="138"/>
    </row>
    <row r="2598" spans="1:4" x14ac:dyDescent="0.2">
      <c r="A2598" s="158"/>
      <c r="D2598" s="138"/>
    </row>
    <row r="2599" spans="1:4" x14ac:dyDescent="0.2">
      <c r="A2599" s="158"/>
      <c r="D2599" s="138"/>
    </row>
    <row r="2600" spans="1:4" x14ac:dyDescent="0.2">
      <c r="A2600" s="158"/>
      <c r="D2600" s="138"/>
    </row>
    <row r="2601" spans="1:4" x14ac:dyDescent="0.2">
      <c r="A2601" s="158"/>
      <c r="D2601" s="138"/>
    </row>
    <row r="2602" spans="1:4" x14ac:dyDescent="0.2">
      <c r="A2602" s="158"/>
      <c r="D2602" s="138"/>
    </row>
    <row r="2603" spans="1:4" x14ac:dyDescent="0.2">
      <c r="A2603" s="158"/>
      <c r="D2603" s="138"/>
    </row>
    <row r="2604" spans="1:4" x14ac:dyDescent="0.2">
      <c r="A2604" s="158"/>
      <c r="D2604" s="138"/>
    </row>
    <row r="2605" spans="1:4" x14ac:dyDescent="0.2">
      <c r="A2605" s="158"/>
      <c r="D2605" s="138"/>
    </row>
    <row r="2606" spans="1:4" x14ac:dyDescent="0.2">
      <c r="A2606" s="158"/>
      <c r="D2606" s="138"/>
    </row>
    <row r="2607" spans="1:4" x14ac:dyDescent="0.2">
      <c r="A2607" s="158"/>
      <c r="D2607" s="138"/>
    </row>
    <row r="2608" spans="1:4" x14ac:dyDescent="0.2">
      <c r="A2608" s="158"/>
      <c r="D2608" s="138"/>
    </row>
    <row r="2609" spans="1:4" x14ac:dyDescent="0.2">
      <c r="A2609" s="158"/>
      <c r="D2609" s="138"/>
    </row>
    <row r="2610" spans="1:4" x14ac:dyDescent="0.2">
      <c r="A2610" s="158"/>
      <c r="D2610" s="138"/>
    </row>
    <row r="2611" spans="1:4" x14ac:dyDescent="0.2">
      <c r="A2611" s="158"/>
      <c r="D2611" s="138"/>
    </row>
    <row r="2612" spans="1:4" x14ac:dyDescent="0.2">
      <c r="A2612" s="158"/>
      <c r="D2612" s="138"/>
    </row>
    <row r="2613" spans="1:4" x14ac:dyDescent="0.2">
      <c r="A2613" s="158"/>
      <c r="D2613" s="138"/>
    </row>
    <row r="2614" spans="1:4" x14ac:dyDescent="0.2">
      <c r="A2614" s="158"/>
      <c r="D2614" s="138"/>
    </row>
    <row r="2615" spans="1:4" x14ac:dyDescent="0.2">
      <c r="A2615" s="158"/>
      <c r="D2615" s="138"/>
    </row>
    <row r="2616" spans="1:4" x14ac:dyDescent="0.2">
      <c r="A2616" s="158"/>
      <c r="D2616" s="138"/>
    </row>
    <row r="2617" spans="1:4" x14ac:dyDescent="0.2">
      <c r="A2617" s="158"/>
      <c r="D2617" s="138"/>
    </row>
    <row r="2618" spans="1:4" x14ac:dyDescent="0.2">
      <c r="A2618" s="158"/>
      <c r="D2618" s="138"/>
    </row>
    <row r="2619" spans="1:4" x14ac:dyDescent="0.2">
      <c r="A2619" s="158"/>
      <c r="D2619" s="138"/>
    </row>
    <row r="2620" spans="1:4" x14ac:dyDescent="0.2">
      <c r="A2620" s="158"/>
      <c r="D2620" s="138"/>
    </row>
    <row r="2621" spans="1:4" x14ac:dyDescent="0.2">
      <c r="A2621" s="158"/>
      <c r="D2621" s="138"/>
    </row>
    <row r="2622" spans="1:4" x14ac:dyDescent="0.2">
      <c r="A2622" s="158"/>
      <c r="D2622" s="138"/>
    </row>
    <row r="2623" spans="1:4" x14ac:dyDescent="0.2">
      <c r="A2623" s="158"/>
      <c r="D2623" s="138"/>
    </row>
    <row r="2624" spans="1:4" x14ac:dyDescent="0.2">
      <c r="A2624" s="158"/>
      <c r="D2624" s="138"/>
    </row>
    <row r="2625" spans="1:4" x14ac:dyDescent="0.2">
      <c r="A2625" s="158"/>
      <c r="D2625" s="138"/>
    </row>
    <row r="2626" spans="1:4" x14ac:dyDescent="0.2">
      <c r="A2626" s="158"/>
      <c r="D2626" s="138"/>
    </row>
    <row r="2627" spans="1:4" x14ac:dyDescent="0.2">
      <c r="A2627" s="158"/>
      <c r="D2627" s="138"/>
    </row>
    <row r="2628" spans="1:4" x14ac:dyDescent="0.2">
      <c r="A2628" s="158"/>
      <c r="D2628" s="138"/>
    </row>
    <row r="2629" spans="1:4" x14ac:dyDescent="0.2">
      <c r="A2629" s="158"/>
      <c r="D2629" s="138"/>
    </row>
    <row r="2630" spans="1:4" x14ac:dyDescent="0.2">
      <c r="A2630" s="158"/>
      <c r="D2630" s="138"/>
    </row>
    <row r="2631" spans="1:4" x14ac:dyDescent="0.2">
      <c r="A2631" s="158"/>
      <c r="D2631" s="138"/>
    </row>
    <row r="2632" spans="1:4" x14ac:dyDescent="0.2">
      <c r="A2632" s="158"/>
      <c r="D2632" s="138"/>
    </row>
    <row r="2633" spans="1:4" x14ac:dyDescent="0.2">
      <c r="A2633" s="158"/>
      <c r="D2633" s="138"/>
    </row>
    <row r="2634" spans="1:4" x14ac:dyDescent="0.2">
      <c r="A2634" s="158"/>
      <c r="D2634" s="138"/>
    </row>
    <row r="2635" spans="1:4" x14ac:dyDescent="0.2">
      <c r="A2635" s="158"/>
      <c r="D2635" s="138"/>
    </row>
    <row r="2636" spans="1:4" x14ac:dyDescent="0.2">
      <c r="A2636" s="158"/>
      <c r="D2636" s="138"/>
    </row>
    <row r="2637" spans="1:4" x14ac:dyDescent="0.2">
      <c r="A2637" s="158"/>
      <c r="D2637" s="138"/>
    </row>
    <row r="2638" spans="1:4" x14ac:dyDescent="0.2">
      <c r="A2638" s="158"/>
      <c r="D2638" s="138"/>
    </row>
    <row r="2639" spans="1:4" x14ac:dyDescent="0.2">
      <c r="A2639" s="158"/>
      <c r="D2639" s="138"/>
    </row>
    <row r="2640" spans="1:4" x14ac:dyDescent="0.2">
      <c r="A2640" s="158"/>
      <c r="D2640" s="138"/>
    </row>
    <row r="2641" spans="1:4" x14ac:dyDescent="0.2">
      <c r="A2641" s="158"/>
      <c r="D2641" s="138"/>
    </row>
    <row r="2642" spans="1:4" x14ac:dyDescent="0.2">
      <c r="A2642" s="158"/>
      <c r="D2642" s="138"/>
    </row>
    <row r="2643" spans="1:4" x14ac:dyDescent="0.2">
      <c r="A2643" s="158"/>
      <c r="D2643" s="138"/>
    </row>
    <row r="2644" spans="1:4" x14ac:dyDescent="0.2">
      <c r="A2644" s="158"/>
      <c r="D2644" s="138"/>
    </row>
    <row r="2645" spans="1:4" x14ac:dyDescent="0.2">
      <c r="A2645" s="158"/>
      <c r="D2645" s="138"/>
    </row>
    <row r="2646" spans="1:4" x14ac:dyDescent="0.2">
      <c r="A2646" s="158"/>
      <c r="D2646" s="138"/>
    </row>
    <row r="2647" spans="1:4" x14ac:dyDescent="0.2">
      <c r="A2647" s="158"/>
      <c r="D2647" s="138"/>
    </row>
    <row r="2648" spans="1:4" x14ac:dyDescent="0.2">
      <c r="A2648" s="158"/>
      <c r="D2648" s="138"/>
    </row>
    <row r="2649" spans="1:4" x14ac:dyDescent="0.2">
      <c r="A2649" s="158"/>
      <c r="D2649" s="138"/>
    </row>
    <row r="2650" spans="1:4" x14ac:dyDescent="0.2">
      <c r="A2650" s="158"/>
      <c r="D2650" s="138"/>
    </row>
    <row r="2651" spans="1:4" x14ac:dyDescent="0.2">
      <c r="A2651" s="158"/>
      <c r="D2651" s="138"/>
    </row>
    <row r="2652" spans="1:4" x14ac:dyDescent="0.2">
      <c r="A2652" s="158"/>
      <c r="D2652" s="138"/>
    </row>
    <row r="2653" spans="1:4" x14ac:dyDescent="0.2">
      <c r="A2653" s="158"/>
      <c r="D2653" s="138"/>
    </row>
    <row r="2654" spans="1:4" x14ac:dyDescent="0.2">
      <c r="A2654" s="158"/>
      <c r="D2654" s="138"/>
    </row>
    <row r="2655" spans="1:4" x14ac:dyDescent="0.2">
      <c r="A2655" s="158"/>
      <c r="D2655" s="138"/>
    </row>
    <row r="2656" spans="1:4" x14ac:dyDescent="0.2">
      <c r="A2656" s="158"/>
      <c r="D2656" s="138"/>
    </row>
    <row r="2657" spans="1:4" x14ac:dyDescent="0.2">
      <c r="A2657" s="158"/>
      <c r="D2657" s="138"/>
    </row>
    <row r="2658" spans="1:4" x14ac:dyDescent="0.2">
      <c r="A2658" s="158"/>
      <c r="D2658" s="138"/>
    </row>
    <row r="2659" spans="1:4" x14ac:dyDescent="0.2">
      <c r="A2659" s="158"/>
      <c r="D2659" s="138"/>
    </row>
    <row r="2660" spans="1:4" x14ac:dyDescent="0.2">
      <c r="A2660" s="158"/>
      <c r="D2660" s="138"/>
    </row>
    <row r="2661" spans="1:4" x14ac:dyDescent="0.2">
      <c r="A2661" s="158"/>
      <c r="D2661" s="138"/>
    </row>
    <row r="2662" spans="1:4" x14ac:dyDescent="0.2">
      <c r="A2662" s="158"/>
      <c r="D2662" s="138"/>
    </row>
    <row r="2663" spans="1:4" x14ac:dyDescent="0.2">
      <c r="A2663" s="158"/>
      <c r="D2663" s="138"/>
    </row>
    <row r="2664" spans="1:4" x14ac:dyDescent="0.2">
      <c r="A2664" s="158"/>
      <c r="D2664" s="138"/>
    </row>
    <row r="2665" spans="1:4" x14ac:dyDescent="0.2">
      <c r="A2665" s="158"/>
      <c r="D2665" s="138"/>
    </row>
    <row r="2666" spans="1:4" x14ac:dyDescent="0.2">
      <c r="A2666" s="158"/>
      <c r="D2666" s="138"/>
    </row>
    <row r="2667" spans="1:4" x14ac:dyDescent="0.2">
      <c r="A2667" s="158"/>
      <c r="D2667" s="138"/>
    </row>
    <row r="2668" spans="1:4" x14ac:dyDescent="0.2">
      <c r="A2668" s="158"/>
      <c r="D2668" s="138"/>
    </row>
    <row r="2669" spans="1:4" x14ac:dyDescent="0.2">
      <c r="A2669" s="158"/>
      <c r="D2669" s="138"/>
    </row>
    <row r="2670" spans="1:4" x14ac:dyDescent="0.2">
      <c r="A2670" s="158"/>
      <c r="D2670" s="138"/>
    </row>
    <row r="2671" spans="1:4" x14ac:dyDescent="0.2">
      <c r="A2671" s="158"/>
      <c r="D2671" s="138"/>
    </row>
    <row r="2672" spans="1:4" x14ac:dyDescent="0.2">
      <c r="A2672" s="158"/>
      <c r="D2672" s="138"/>
    </row>
    <row r="2673" spans="1:4" x14ac:dyDescent="0.2">
      <c r="A2673" s="158"/>
      <c r="D2673" s="138"/>
    </row>
    <row r="2674" spans="1:4" x14ac:dyDescent="0.2">
      <c r="A2674" s="158"/>
      <c r="D2674" s="138"/>
    </row>
    <row r="2675" spans="1:4" x14ac:dyDescent="0.2">
      <c r="A2675" s="158"/>
      <c r="D2675" s="138"/>
    </row>
    <row r="2676" spans="1:4" x14ac:dyDescent="0.2">
      <c r="A2676" s="158"/>
      <c r="D2676" s="138"/>
    </row>
    <row r="2677" spans="1:4" x14ac:dyDescent="0.2">
      <c r="A2677" s="158"/>
      <c r="D2677" s="138"/>
    </row>
    <row r="2678" spans="1:4" x14ac:dyDescent="0.2">
      <c r="A2678" s="158"/>
      <c r="D2678" s="138"/>
    </row>
    <row r="2679" spans="1:4" x14ac:dyDescent="0.2">
      <c r="A2679" s="158"/>
      <c r="D2679" s="138"/>
    </row>
    <row r="2680" spans="1:4" x14ac:dyDescent="0.2">
      <c r="A2680" s="158"/>
      <c r="D2680" s="138"/>
    </row>
    <row r="2681" spans="1:4" x14ac:dyDescent="0.2">
      <c r="A2681" s="158"/>
      <c r="D2681" s="138"/>
    </row>
    <row r="2682" spans="1:4" x14ac:dyDescent="0.2">
      <c r="A2682" s="158"/>
      <c r="D2682" s="138"/>
    </row>
    <row r="2683" spans="1:4" x14ac:dyDescent="0.2">
      <c r="A2683" s="158"/>
      <c r="D2683" s="138"/>
    </row>
    <row r="2684" spans="1:4" x14ac:dyDescent="0.2">
      <c r="A2684" s="158"/>
      <c r="D2684" s="138"/>
    </row>
    <row r="2685" spans="1:4" x14ac:dyDescent="0.2">
      <c r="A2685" s="158"/>
      <c r="D2685" s="138"/>
    </row>
    <row r="2686" spans="1:4" x14ac:dyDescent="0.2">
      <c r="A2686" s="158"/>
      <c r="D2686" s="138"/>
    </row>
    <row r="2687" spans="1:4" x14ac:dyDescent="0.2">
      <c r="A2687" s="158"/>
      <c r="D2687" s="138"/>
    </row>
    <row r="2688" spans="1:4" x14ac:dyDescent="0.2">
      <c r="A2688" s="158"/>
      <c r="D2688" s="138"/>
    </row>
    <row r="2689" spans="1:4" x14ac:dyDescent="0.2">
      <c r="A2689" s="158"/>
      <c r="D2689" s="138"/>
    </row>
    <row r="2690" spans="1:4" x14ac:dyDescent="0.2">
      <c r="A2690" s="158"/>
      <c r="D2690" s="138"/>
    </row>
    <row r="2691" spans="1:4" x14ac:dyDescent="0.2">
      <c r="A2691" s="158"/>
      <c r="D2691" s="138"/>
    </row>
    <row r="2692" spans="1:4" x14ac:dyDescent="0.2">
      <c r="A2692" s="158"/>
      <c r="D2692" s="138"/>
    </row>
    <row r="2693" spans="1:4" x14ac:dyDescent="0.2">
      <c r="A2693" s="158"/>
      <c r="D2693" s="138"/>
    </row>
    <row r="2694" spans="1:4" x14ac:dyDescent="0.2">
      <c r="A2694" s="158"/>
      <c r="D2694" s="138"/>
    </row>
    <row r="2695" spans="1:4" x14ac:dyDescent="0.2">
      <c r="A2695" s="158"/>
      <c r="D2695" s="138"/>
    </row>
    <row r="2696" spans="1:4" x14ac:dyDescent="0.2">
      <c r="A2696" s="158"/>
      <c r="D2696" s="138"/>
    </row>
    <row r="2697" spans="1:4" x14ac:dyDescent="0.2">
      <c r="A2697" s="158"/>
      <c r="D2697" s="138"/>
    </row>
    <row r="2698" spans="1:4" x14ac:dyDescent="0.2">
      <c r="A2698" s="158"/>
      <c r="D2698" s="138"/>
    </row>
    <row r="2699" spans="1:4" x14ac:dyDescent="0.2">
      <c r="A2699" s="158"/>
      <c r="D2699" s="138"/>
    </row>
    <row r="2700" spans="1:4" x14ac:dyDescent="0.2">
      <c r="A2700" s="158"/>
      <c r="D2700" s="138"/>
    </row>
    <row r="2701" spans="1:4" x14ac:dyDescent="0.2">
      <c r="A2701" s="158"/>
      <c r="D2701" s="138"/>
    </row>
    <row r="2702" spans="1:4" x14ac:dyDescent="0.2">
      <c r="A2702" s="158"/>
      <c r="D2702" s="138"/>
    </row>
    <row r="2703" spans="1:4" x14ac:dyDescent="0.2">
      <c r="A2703" s="158"/>
      <c r="D2703" s="138"/>
    </row>
    <row r="2704" spans="1:4" x14ac:dyDescent="0.2">
      <c r="A2704" s="158"/>
      <c r="D2704" s="138"/>
    </row>
    <row r="2705" spans="1:4" x14ac:dyDescent="0.2">
      <c r="A2705" s="158"/>
      <c r="D2705" s="138"/>
    </row>
    <row r="2706" spans="1:4" x14ac:dyDescent="0.2">
      <c r="A2706" s="158"/>
      <c r="D2706" s="138"/>
    </row>
    <row r="2707" spans="1:4" x14ac:dyDescent="0.2">
      <c r="A2707" s="158"/>
      <c r="D2707" s="138"/>
    </row>
    <row r="2708" spans="1:4" x14ac:dyDescent="0.2">
      <c r="A2708" s="158"/>
      <c r="D2708" s="138"/>
    </row>
    <row r="2709" spans="1:4" x14ac:dyDescent="0.2">
      <c r="A2709" s="158"/>
      <c r="D2709" s="138"/>
    </row>
    <row r="2710" spans="1:4" x14ac:dyDescent="0.2">
      <c r="A2710" s="158"/>
      <c r="D2710" s="138"/>
    </row>
    <row r="2711" spans="1:4" x14ac:dyDescent="0.2">
      <c r="A2711" s="158"/>
      <c r="D2711" s="138"/>
    </row>
    <row r="2712" spans="1:4" x14ac:dyDescent="0.2">
      <c r="A2712" s="158"/>
      <c r="D2712" s="138"/>
    </row>
    <row r="2713" spans="1:4" x14ac:dyDescent="0.2">
      <c r="A2713" s="158"/>
      <c r="D2713" s="138"/>
    </row>
    <row r="2714" spans="1:4" x14ac:dyDescent="0.2">
      <c r="A2714" s="158"/>
      <c r="D2714" s="138"/>
    </row>
    <row r="2715" spans="1:4" x14ac:dyDescent="0.2">
      <c r="A2715" s="158"/>
      <c r="D2715" s="138"/>
    </row>
    <row r="2716" spans="1:4" x14ac:dyDescent="0.2">
      <c r="A2716" s="158"/>
      <c r="D2716" s="138"/>
    </row>
    <row r="2717" spans="1:4" x14ac:dyDescent="0.2">
      <c r="A2717" s="158"/>
      <c r="D2717" s="138"/>
    </row>
    <row r="2718" spans="1:4" x14ac:dyDescent="0.2">
      <c r="A2718" s="158"/>
      <c r="D2718" s="138"/>
    </row>
    <row r="2719" spans="1:4" x14ac:dyDescent="0.2">
      <c r="A2719" s="158"/>
      <c r="D2719" s="138"/>
    </row>
    <row r="2720" spans="1:4" x14ac:dyDescent="0.2">
      <c r="A2720" s="158"/>
      <c r="D2720" s="138"/>
    </row>
    <row r="2721" spans="1:4" x14ac:dyDescent="0.2">
      <c r="A2721" s="158"/>
      <c r="D2721" s="138"/>
    </row>
    <row r="2722" spans="1:4" x14ac:dyDescent="0.2">
      <c r="A2722" s="158"/>
      <c r="D2722" s="138"/>
    </row>
    <row r="2723" spans="1:4" x14ac:dyDescent="0.2">
      <c r="A2723" s="158"/>
      <c r="D2723" s="138"/>
    </row>
    <row r="2724" spans="1:4" x14ac:dyDescent="0.2">
      <c r="A2724" s="158"/>
      <c r="D2724" s="138"/>
    </row>
    <row r="2725" spans="1:4" x14ac:dyDescent="0.2">
      <c r="A2725" s="158"/>
      <c r="D2725" s="138"/>
    </row>
    <row r="2726" spans="1:4" x14ac:dyDescent="0.2">
      <c r="A2726" s="158"/>
      <c r="D2726" s="138"/>
    </row>
    <row r="2727" spans="1:4" x14ac:dyDescent="0.2">
      <c r="A2727" s="158"/>
      <c r="D2727" s="138"/>
    </row>
    <row r="2728" spans="1:4" x14ac:dyDescent="0.2">
      <c r="A2728" s="158"/>
      <c r="D2728" s="138"/>
    </row>
    <row r="2729" spans="1:4" x14ac:dyDescent="0.2">
      <c r="A2729" s="158"/>
      <c r="D2729" s="138"/>
    </row>
    <row r="2730" spans="1:4" x14ac:dyDescent="0.2">
      <c r="A2730" s="158"/>
      <c r="D2730" s="138"/>
    </row>
    <row r="2731" spans="1:4" x14ac:dyDescent="0.2">
      <c r="A2731" s="158"/>
      <c r="D2731" s="138"/>
    </row>
    <row r="2732" spans="1:4" x14ac:dyDescent="0.2">
      <c r="A2732" s="158"/>
      <c r="D2732" s="138"/>
    </row>
    <row r="2733" spans="1:4" x14ac:dyDescent="0.2">
      <c r="A2733" s="158"/>
      <c r="D2733" s="138"/>
    </row>
    <row r="2734" spans="1:4" x14ac:dyDescent="0.2">
      <c r="A2734" s="158"/>
      <c r="D2734" s="138"/>
    </row>
    <row r="2735" spans="1:4" x14ac:dyDescent="0.2">
      <c r="A2735" s="158"/>
      <c r="D2735" s="138"/>
    </row>
    <row r="2736" spans="1:4" x14ac:dyDescent="0.2">
      <c r="A2736" s="158"/>
      <c r="D2736" s="138"/>
    </row>
    <row r="2737" spans="1:4" x14ac:dyDescent="0.2">
      <c r="A2737" s="158"/>
      <c r="D2737" s="138"/>
    </row>
    <row r="2738" spans="1:4" x14ac:dyDescent="0.2">
      <c r="A2738" s="158"/>
      <c r="D2738" s="138"/>
    </row>
    <row r="2739" spans="1:4" x14ac:dyDescent="0.2">
      <c r="A2739" s="158"/>
      <c r="D2739" s="138"/>
    </row>
    <row r="2740" spans="1:4" x14ac:dyDescent="0.2">
      <c r="A2740" s="158"/>
      <c r="D2740" s="138"/>
    </row>
    <row r="2741" spans="1:4" x14ac:dyDescent="0.2">
      <c r="A2741" s="158"/>
      <c r="D2741" s="138"/>
    </row>
    <row r="2742" spans="1:4" x14ac:dyDescent="0.2">
      <c r="A2742" s="158"/>
      <c r="D2742" s="138"/>
    </row>
    <row r="2743" spans="1:4" x14ac:dyDescent="0.2">
      <c r="A2743" s="158"/>
      <c r="D2743" s="138"/>
    </row>
    <row r="2744" spans="1:4" x14ac:dyDescent="0.2">
      <c r="A2744" s="158"/>
      <c r="D2744" s="138"/>
    </row>
    <row r="2745" spans="1:4" x14ac:dyDescent="0.2">
      <c r="A2745" s="158"/>
      <c r="D2745" s="138"/>
    </row>
    <row r="2746" spans="1:4" x14ac:dyDescent="0.2">
      <c r="A2746" s="158"/>
      <c r="D2746" s="138"/>
    </row>
    <row r="2747" spans="1:4" x14ac:dyDescent="0.2">
      <c r="A2747" s="158"/>
      <c r="D2747" s="138"/>
    </row>
    <row r="2748" spans="1:4" x14ac:dyDescent="0.2">
      <c r="A2748" s="158"/>
      <c r="D2748" s="138"/>
    </row>
    <row r="2749" spans="1:4" x14ac:dyDescent="0.2">
      <c r="A2749" s="158"/>
      <c r="D2749" s="138"/>
    </row>
    <row r="2750" spans="1:4" x14ac:dyDescent="0.2">
      <c r="A2750" s="158"/>
      <c r="D2750" s="138"/>
    </row>
    <row r="2751" spans="1:4" x14ac:dyDescent="0.2">
      <c r="A2751" s="158"/>
      <c r="D2751" s="138"/>
    </row>
    <row r="2752" spans="1:4" x14ac:dyDescent="0.2">
      <c r="A2752" s="158"/>
      <c r="D2752" s="138"/>
    </row>
    <row r="2753" spans="1:4" x14ac:dyDescent="0.2">
      <c r="A2753" s="158"/>
      <c r="D2753" s="138"/>
    </row>
    <row r="2754" spans="1:4" x14ac:dyDescent="0.2">
      <c r="A2754" s="158"/>
      <c r="D2754" s="138"/>
    </row>
    <row r="2755" spans="1:4" x14ac:dyDescent="0.2">
      <c r="A2755" s="158"/>
      <c r="D2755" s="138"/>
    </row>
    <row r="2756" spans="1:4" x14ac:dyDescent="0.2">
      <c r="A2756" s="158"/>
      <c r="D2756" s="138"/>
    </row>
    <row r="2757" spans="1:4" x14ac:dyDescent="0.2">
      <c r="A2757" s="158"/>
      <c r="D2757" s="138"/>
    </row>
    <row r="2758" spans="1:4" x14ac:dyDescent="0.2">
      <c r="A2758" s="158"/>
      <c r="D2758" s="138"/>
    </row>
    <row r="2759" spans="1:4" x14ac:dyDescent="0.2">
      <c r="A2759" s="158"/>
      <c r="D2759" s="138"/>
    </row>
    <row r="2760" spans="1:4" x14ac:dyDescent="0.2">
      <c r="A2760" s="158"/>
      <c r="D2760" s="138"/>
    </row>
    <row r="2761" spans="1:4" x14ac:dyDescent="0.2">
      <c r="A2761" s="158"/>
      <c r="D2761" s="138"/>
    </row>
    <row r="2762" spans="1:4" x14ac:dyDescent="0.2">
      <c r="A2762" s="158"/>
      <c r="D2762" s="138"/>
    </row>
    <row r="2763" spans="1:4" x14ac:dyDescent="0.2">
      <c r="A2763" s="158"/>
      <c r="D2763" s="138"/>
    </row>
    <row r="2764" spans="1:4" x14ac:dyDescent="0.2">
      <c r="A2764" s="158"/>
      <c r="D2764" s="138"/>
    </row>
    <row r="2765" spans="1:4" x14ac:dyDescent="0.2">
      <c r="A2765" s="158"/>
      <c r="D2765" s="138"/>
    </row>
    <row r="2766" spans="1:4" x14ac:dyDescent="0.2">
      <c r="A2766" s="158"/>
      <c r="D2766" s="138"/>
    </row>
    <row r="2767" spans="1:4" x14ac:dyDescent="0.2">
      <c r="A2767" s="158"/>
      <c r="D2767" s="138"/>
    </row>
    <row r="2768" spans="1:4" x14ac:dyDescent="0.2">
      <c r="A2768" s="158"/>
      <c r="D2768" s="138"/>
    </row>
    <row r="2769" spans="1:4" x14ac:dyDescent="0.2">
      <c r="A2769" s="158"/>
      <c r="D2769" s="138"/>
    </row>
    <row r="2770" spans="1:4" x14ac:dyDescent="0.2">
      <c r="A2770" s="158"/>
      <c r="D2770" s="138"/>
    </row>
    <row r="2771" spans="1:4" x14ac:dyDescent="0.2">
      <c r="A2771" s="158"/>
      <c r="D2771" s="138"/>
    </row>
    <row r="2772" spans="1:4" x14ac:dyDescent="0.2">
      <c r="A2772" s="158"/>
      <c r="D2772" s="138"/>
    </row>
    <row r="2773" spans="1:4" x14ac:dyDescent="0.2">
      <c r="A2773" s="158"/>
      <c r="D2773" s="138"/>
    </row>
    <row r="2774" spans="1:4" x14ac:dyDescent="0.2">
      <c r="A2774" s="158"/>
      <c r="D2774" s="138"/>
    </row>
    <row r="2775" spans="1:4" x14ac:dyDescent="0.2">
      <c r="A2775" s="158"/>
      <c r="D2775" s="138"/>
    </row>
    <row r="2776" spans="1:4" x14ac:dyDescent="0.2">
      <c r="A2776" s="158"/>
      <c r="D2776" s="138"/>
    </row>
    <row r="2777" spans="1:4" x14ac:dyDescent="0.2">
      <c r="A2777" s="158"/>
      <c r="D2777" s="138"/>
    </row>
    <row r="2778" spans="1:4" x14ac:dyDescent="0.2">
      <c r="A2778" s="158"/>
      <c r="D2778" s="138"/>
    </row>
    <row r="2779" spans="1:4" x14ac:dyDescent="0.2">
      <c r="A2779" s="158"/>
      <c r="D2779" s="138"/>
    </row>
    <row r="2780" spans="1:4" x14ac:dyDescent="0.2">
      <c r="A2780" s="158"/>
      <c r="D2780" s="138"/>
    </row>
    <row r="2781" spans="1:4" x14ac:dyDescent="0.2">
      <c r="A2781" s="158"/>
      <c r="D2781" s="138"/>
    </row>
    <row r="2782" spans="1:4" x14ac:dyDescent="0.2">
      <c r="A2782" s="158"/>
      <c r="D2782" s="138"/>
    </row>
    <row r="2783" spans="1:4" x14ac:dyDescent="0.2">
      <c r="A2783" s="158"/>
      <c r="D2783" s="138"/>
    </row>
    <row r="2784" spans="1:4" x14ac:dyDescent="0.2">
      <c r="A2784" s="158"/>
      <c r="D2784" s="138"/>
    </row>
    <row r="2785" spans="1:4" x14ac:dyDescent="0.2">
      <c r="A2785" s="158"/>
      <c r="D2785" s="138"/>
    </row>
    <row r="2786" spans="1:4" x14ac:dyDescent="0.2">
      <c r="A2786" s="158"/>
      <c r="D2786" s="138"/>
    </row>
    <row r="2787" spans="1:4" x14ac:dyDescent="0.2">
      <c r="A2787" s="158"/>
      <c r="D2787" s="138"/>
    </row>
    <row r="2788" spans="1:4" x14ac:dyDescent="0.2">
      <c r="A2788" s="158"/>
      <c r="D2788" s="138"/>
    </row>
    <row r="2789" spans="1:4" x14ac:dyDescent="0.2">
      <c r="A2789" s="158"/>
      <c r="D2789" s="138"/>
    </row>
    <row r="2790" spans="1:4" x14ac:dyDescent="0.2">
      <c r="A2790" s="158"/>
      <c r="D2790" s="138"/>
    </row>
    <row r="2791" spans="1:4" x14ac:dyDescent="0.2">
      <c r="A2791" s="158"/>
      <c r="D2791" s="138"/>
    </row>
    <row r="2792" spans="1:4" x14ac:dyDescent="0.2">
      <c r="A2792" s="158"/>
      <c r="D2792" s="138"/>
    </row>
    <row r="2793" spans="1:4" x14ac:dyDescent="0.2">
      <c r="A2793" s="158"/>
      <c r="D2793" s="138"/>
    </row>
    <row r="2794" spans="1:4" x14ac:dyDescent="0.2">
      <c r="A2794" s="158"/>
      <c r="D2794" s="138"/>
    </row>
    <row r="2795" spans="1:4" x14ac:dyDescent="0.2">
      <c r="A2795" s="158"/>
      <c r="D2795" s="138"/>
    </row>
    <row r="2796" spans="1:4" x14ac:dyDescent="0.2">
      <c r="A2796" s="158"/>
      <c r="D2796" s="138"/>
    </row>
    <row r="2797" spans="1:4" x14ac:dyDescent="0.2">
      <c r="A2797" s="158"/>
      <c r="D2797" s="138"/>
    </row>
    <row r="2798" spans="1:4" x14ac:dyDescent="0.2">
      <c r="A2798" s="158"/>
      <c r="D2798" s="138"/>
    </row>
    <row r="2799" spans="1:4" x14ac:dyDescent="0.2">
      <c r="A2799" s="158"/>
      <c r="D2799" s="138"/>
    </row>
    <row r="2800" spans="1:4" x14ac:dyDescent="0.2">
      <c r="A2800" s="158"/>
      <c r="D2800" s="138"/>
    </row>
    <row r="2801" spans="1:4" x14ac:dyDescent="0.2">
      <c r="A2801" s="158"/>
      <c r="D2801" s="138"/>
    </row>
    <row r="2802" spans="1:4" x14ac:dyDescent="0.2">
      <c r="A2802" s="158"/>
      <c r="D2802" s="138"/>
    </row>
    <row r="2803" spans="1:4" x14ac:dyDescent="0.2">
      <c r="A2803" s="158"/>
      <c r="D2803" s="138"/>
    </row>
    <row r="2804" spans="1:4" x14ac:dyDescent="0.2">
      <c r="A2804" s="158"/>
      <c r="D2804" s="138"/>
    </row>
    <row r="2805" spans="1:4" x14ac:dyDescent="0.2">
      <c r="A2805" s="158"/>
      <c r="D2805" s="138"/>
    </row>
    <row r="2806" spans="1:4" x14ac:dyDescent="0.2">
      <c r="A2806" s="158"/>
      <c r="D2806" s="138"/>
    </row>
    <row r="2807" spans="1:4" x14ac:dyDescent="0.2">
      <c r="A2807" s="158"/>
      <c r="D2807" s="138"/>
    </row>
    <row r="2808" spans="1:4" x14ac:dyDescent="0.2">
      <c r="A2808" s="158"/>
      <c r="D2808" s="138"/>
    </row>
    <row r="2809" spans="1:4" x14ac:dyDescent="0.2">
      <c r="A2809" s="158"/>
      <c r="D2809" s="138"/>
    </row>
    <row r="2810" spans="1:4" x14ac:dyDescent="0.2">
      <c r="A2810" s="158"/>
      <c r="D2810" s="138"/>
    </row>
    <row r="2811" spans="1:4" x14ac:dyDescent="0.2">
      <c r="A2811" s="158"/>
      <c r="D2811" s="138"/>
    </row>
    <row r="2812" spans="1:4" x14ac:dyDescent="0.2">
      <c r="A2812" s="158"/>
      <c r="D2812" s="138"/>
    </row>
    <row r="2813" spans="1:4" x14ac:dyDescent="0.2">
      <c r="A2813" s="158"/>
      <c r="D2813" s="138"/>
    </row>
    <row r="2814" spans="1:4" x14ac:dyDescent="0.2">
      <c r="A2814" s="158"/>
      <c r="D2814" s="138"/>
    </row>
    <row r="2815" spans="1:4" x14ac:dyDescent="0.2">
      <c r="A2815" s="158"/>
      <c r="D2815" s="138"/>
    </row>
    <row r="2816" spans="1:4" x14ac:dyDescent="0.2">
      <c r="A2816" s="158"/>
      <c r="D2816" s="138"/>
    </row>
    <row r="2817" spans="1:4" x14ac:dyDescent="0.2">
      <c r="A2817" s="158"/>
      <c r="D2817" s="138"/>
    </row>
    <row r="2818" spans="1:4" x14ac:dyDescent="0.2">
      <c r="A2818" s="158"/>
      <c r="D2818" s="138"/>
    </row>
    <row r="2819" spans="1:4" x14ac:dyDescent="0.2">
      <c r="A2819" s="158"/>
      <c r="D2819" s="138"/>
    </row>
    <row r="2820" spans="1:4" x14ac:dyDescent="0.2">
      <c r="A2820" s="158"/>
      <c r="D2820" s="138"/>
    </row>
    <row r="2821" spans="1:4" x14ac:dyDescent="0.2">
      <c r="A2821" s="158"/>
      <c r="D2821" s="138"/>
    </row>
    <row r="2822" spans="1:4" x14ac:dyDescent="0.2">
      <c r="A2822" s="158"/>
      <c r="D2822" s="138"/>
    </row>
    <row r="2823" spans="1:4" x14ac:dyDescent="0.2">
      <c r="A2823" s="158"/>
      <c r="D2823" s="138"/>
    </row>
    <row r="2824" spans="1:4" x14ac:dyDescent="0.2">
      <c r="A2824" s="158"/>
      <c r="D2824" s="138"/>
    </row>
    <row r="2825" spans="1:4" x14ac:dyDescent="0.2">
      <c r="A2825" s="158"/>
      <c r="D2825" s="138"/>
    </row>
    <row r="2826" spans="1:4" x14ac:dyDescent="0.2">
      <c r="A2826" s="158"/>
      <c r="D2826" s="138"/>
    </row>
    <row r="2827" spans="1:4" x14ac:dyDescent="0.2">
      <c r="A2827" s="158"/>
      <c r="D2827" s="138"/>
    </row>
    <row r="2828" spans="1:4" x14ac:dyDescent="0.2">
      <c r="A2828" s="158"/>
      <c r="D2828" s="138"/>
    </row>
    <row r="2829" spans="1:4" x14ac:dyDescent="0.2">
      <c r="A2829" s="158"/>
      <c r="D2829" s="138"/>
    </row>
    <row r="2830" spans="1:4" x14ac:dyDescent="0.2">
      <c r="A2830" s="158"/>
      <c r="D2830" s="138"/>
    </row>
    <row r="2831" spans="1:4" x14ac:dyDescent="0.2">
      <c r="A2831" s="158"/>
      <c r="D2831" s="138"/>
    </row>
    <row r="2832" spans="1:4" x14ac:dyDescent="0.2">
      <c r="A2832" s="158"/>
      <c r="D2832" s="138"/>
    </row>
    <row r="2833" spans="1:4" x14ac:dyDescent="0.2">
      <c r="A2833" s="158"/>
      <c r="D2833" s="138"/>
    </row>
    <row r="2834" spans="1:4" x14ac:dyDescent="0.2">
      <c r="A2834" s="158"/>
      <c r="D2834" s="138"/>
    </row>
    <row r="2835" spans="1:4" x14ac:dyDescent="0.2">
      <c r="A2835" s="158"/>
      <c r="D2835" s="138"/>
    </row>
    <row r="2836" spans="1:4" x14ac:dyDescent="0.2">
      <c r="A2836" s="158"/>
      <c r="D2836" s="138"/>
    </row>
    <row r="2837" spans="1:4" x14ac:dyDescent="0.2">
      <c r="A2837" s="158"/>
      <c r="D2837" s="138"/>
    </row>
    <row r="2838" spans="1:4" x14ac:dyDescent="0.2">
      <c r="A2838" s="158"/>
      <c r="D2838" s="138"/>
    </row>
    <row r="2839" spans="1:4" x14ac:dyDescent="0.2">
      <c r="A2839" s="158"/>
      <c r="D2839" s="138"/>
    </row>
    <row r="2840" spans="1:4" x14ac:dyDescent="0.2">
      <c r="A2840" s="158"/>
      <c r="D2840" s="138"/>
    </row>
    <row r="2841" spans="1:4" x14ac:dyDescent="0.2">
      <c r="A2841" s="158"/>
      <c r="D2841" s="138"/>
    </row>
    <row r="2842" spans="1:4" x14ac:dyDescent="0.2">
      <c r="A2842" s="158"/>
      <c r="D2842" s="138"/>
    </row>
    <row r="2843" spans="1:4" x14ac:dyDescent="0.2">
      <c r="A2843" s="158"/>
      <c r="D2843" s="138"/>
    </row>
    <row r="2844" spans="1:4" x14ac:dyDescent="0.2">
      <c r="A2844" s="158"/>
      <c r="D2844" s="138"/>
    </row>
    <row r="2845" spans="1:4" x14ac:dyDescent="0.2">
      <c r="A2845" s="158"/>
      <c r="D2845" s="138"/>
    </row>
    <row r="2846" spans="1:4" x14ac:dyDescent="0.2">
      <c r="A2846" s="158"/>
      <c r="D2846" s="138"/>
    </row>
    <row r="2847" spans="1:4" x14ac:dyDescent="0.2">
      <c r="A2847" s="158"/>
      <c r="D2847" s="138"/>
    </row>
    <row r="2848" spans="1:4" x14ac:dyDescent="0.2">
      <c r="A2848" s="158"/>
      <c r="D2848" s="138"/>
    </row>
    <row r="2849" spans="1:4" x14ac:dyDescent="0.2">
      <c r="A2849" s="158"/>
      <c r="D2849" s="138"/>
    </row>
    <row r="2850" spans="1:4" x14ac:dyDescent="0.2">
      <c r="A2850" s="158"/>
      <c r="D2850" s="138"/>
    </row>
    <row r="2851" spans="1:4" x14ac:dyDescent="0.2">
      <c r="A2851" s="158"/>
      <c r="D2851" s="138"/>
    </row>
    <row r="2852" spans="1:4" x14ac:dyDescent="0.2">
      <c r="A2852" s="158"/>
      <c r="D2852" s="138"/>
    </row>
    <row r="2853" spans="1:4" x14ac:dyDescent="0.2">
      <c r="A2853" s="158"/>
      <c r="D2853" s="138"/>
    </row>
    <row r="2854" spans="1:4" x14ac:dyDescent="0.2">
      <c r="A2854" s="158"/>
      <c r="D2854" s="138"/>
    </row>
    <row r="2855" spans="1:4" x14ac:dyDescent="0.2">
      <c r="A2855" s="158"/>
      <c r="D2855" s="138"/>
    </row>
    <row r="2856" spans="1:4" x14ac:dyDescent="0.2">
      <c r="A2856" s="158"/>
      <c r="D2856" s="138"/>
    </row>
    <row r="2857" spans="1:4" x14ac:dyDescent="0.2">
      <c r="A2857" s="158"/>
      <c r="D2857" s="138"/>
    </row>
    <row r="2858" spans="1:4" x14ac:dyDescent="0.2">
      <c r="A2858" s="158"/>
      <c r="D2858" s="138"/>
    </row>
    <row r="2859" spans="1:4" x14ac:dyDescent="0.2">
      <c r="A2859" s="158"/>
      <c r="D2859" s="138"/>
    </row>
    <row r="2860" spans="1:4" x14ac:dyDescent="0.2">
      <c r="A2860" s="158"/>
      <c r="D2860" s="138"/>
    </row>
    <row r="2861" spans="1:4" x14ac:dyDescent="0.2">
      <c r="A2861" s="158"/>
      <c r="D2861" s="138"/>
    </row>
    <row r="2862" spans="1:4" x14ac:dyDescent="0.2">
      <c r="A2862" s="158"/>
      <c r="D2862" s="138"/>
    </row>
    <row r="2863" spans="1:4" x14ac:dyDescent="0.2">
      <c r="A2863" s="158"/>
      <c r="D2863" s="138"/>
    </row>
    <row r="2864" spans="1:4" x14ac:dyDescent="0.2">
      <c r="A2864" s="158"/>
      <c r="D2864" s="138"/>
    </row>
    <row r="2865" spans="1:4" x14ac:dyDescent="0.2">
      <c r="A2865" s="158"/>
      <c r="D2865" s="138"/>
    </row>
    <row r="2866" spans="1:4" x14ac:dyDescent="0.2">
      <c r="A2866" s="158"/>
      <c r="D2866" s="138"/>
    </row>
    <row r="2867" spans="1:4" x14ac:dyDescent="0.2">
      <c r="A2867" s="158"/>
      <c r="D2867" s="138"/>
    </row>
    <row r="2868" spans="1:4" x14ac:dyDescent="0.2">
      <c r="A2868" s="158"/>
      <c r="D2868" s="138"/>
    </row>
    <row r="2869" spans="1:4" x14ac:dyDescent="0.2">
      <c r="A2869" s="158"/>
      <c r="D2869" s="138"/>
    </row>
    <row r="2870" spans="1:4" x14ac:dyDescent="0.2">
      <c r="A2870" s="158"/>
      <c r="D2870" s="138"/>
    </row>
    <row r="2871" spans="1:4" x14ac:dyDescent="0.2">
      <c r="A2871" s="158"/>
      <c r="D2871" s="138"/>
    </row>
    <row r="2872" spans="1:4" x14ac:dyDescent="0.2">
      <c r="A2872" s="158"/>
      <c r="D2872" s="138"/>
    </row>
    <row r="2873" spans="1:4" x14ac:dyDescent="0.2">
      <c r="A2873" s="158"/>
      <c r="D2873" s="138"/>
    </row>
    <row r="2874" spans="1:4" x14ac:dyDescent="0.2">
      <c r="A2874" s="158"/>
      <c r="D2874" s="138"/>
    </row>
    <row r="2875" spans="1:4" x14ac:dyDescent="0.2">
      <c r="A2875" s="158"/>
      <c r="D2875" s="138"/>
    </row>
    <row r="2876" spans="1:4" x14ac:dyDescent="0.2">
      <c r="A2876" s="158"/>
      <c r="D2876" s="138"/>
    </row>
    <row r="2877" spans="1:4" x14ac:dyDescent="0.2">
      <c r="A2877" s="158"/>
      <c r="D2877" s="138"/>
    </row>
    <row r="2878" spans="1:4" x14ac:dyDescent="0.2">
      <c r="A2878" s="158"/>
      <c r="D2878" s="138"/>
    </row>
    <row r="2879" spans="1:4" x14ac:dyDescent="0.2">
      <c r="A2879" s="158"/>
      <c r="D2879" s="138"/>
    </row>
    <row r="2880" spans="1:4" x14ac:dyDescent="0.2">
      <c r="A2880" s="158"/>
      <c r="D2880" s="138"/>
    </row>
    <row r="2881" spans="1:4" x14ac:dyDescent="0.2">
      <c r="A2881" s="158"/>
      <c r="D2881" s="138"/>
    </row>
    <row r="2882" spans="1:4" x14ac:dyDescent="0.2">
      <c r="A2882" s="158"/>
      <c r="D2882" s="138"/>
    </row>
    <row r="2883" spans="1:4" x14ac:dyDescent="0.2">
      <c r="A2883" s="158"/>
      <c r="D2883" s="138"/>
    </row>
    <row r="2884" spans="1:4" x14ac:dyDescent="0.2">
      <c r="A2884" s="158"/>
      <c r="D2884" s="138"/>
    </row>
    <row r="2885" spans="1:4" x14ac:dyDescent="0.2">
      <c r="A2885" s="158"/>
      <c r="D2885" s="138"/>
    </row>
    <row r="2886" spans="1:4" x14ac:dyDescent="0.2">
      <c r="A2886" s="158"/>
      <c r="D2886" s="138"/>
    </row>
    <row r="2887" spans="1:4" x14ac:dyDescent="0.2">
      <c r="A2887" s="158"/>
      <c r="D2887" s="138"/>
    </row>
    <row r="2888" spans="1:4" x14ac:dyDescent="0.2">
      <c r="A2888" s="158"/>
      <c r="D2888" s="138"/>
    </row>
    <row r="2889" spans="1:4" x14ac:dyDescent="0.2">
      <c r="A2889" s="158"/>
      <c r="D2889" s="138"/>
    </row>
    <row r="2890" spans="1:4" x14ac:dyDescent="0.2">
      <c r="A2890" s="158"/>
      <c r="D2890" s="138"/>
    </row>
    <row r="2891" spans="1:4" x14ac:dyDescent="0.2">
      <c r="A2891" s="158"/>
      <c r="D2891" s="138"/>
    </row>
    <row r="2892" spans="1:4" x14ac:dyDescent="0.2">
      <c r="A2892" s="158"/>
      <c r="D2892" s="138"/>
    </row>
    <row r="2893" spans="1:4" x14ac:dyDescent="0.2">
      <c r="A2893" s="158"/>
      <c r="D2893" s="138"/>
    </row>
    <row r="2894" spans="1:4" x14ac:dyDescent="0.2">
      <c r="A2894" s="158"/>
      <c r="D2894" s="138"/>
    </row>
    <row r="2895" spans="1:4" x14ac:dyDescent="0.2">
      <c r="A2895" s="158"/>
      <c r="D2895" s="138"/>
    </row>
    <row r="2896" spans="1:4" x14ac:dyDescent="0.2">
      <c r="A2896" s="158"/>
      <c r="D2896" s="138"/>
    </row>
    <row r="2897" spans="1:4" x14ac:dyDescent="0.2">
      <c r="A2897" s="158"/>
      <c r="D2897" s="138"/>
    </row>
    <row r="2898" spans="1:4" x14ac:dyDescent="0.2">
      <c r="A2898" s="158"/>
      <c r="D2898" s="138"/>
    </row>
    <row r="2899" spans="1:4" x14ac:dyDescent="0.2">
      <c r="A2899" s="158"/>
      <c r="D2899" s="138"/>
    </row>
    <row r="2900" spans="1:4" x14ac:dyDescent="0.2">
      <c r="A2900" s="158"/>
      <c r="D2900" s="138"/>
    </row>
    <row r="2901" spans="1:4" x14ac:dyDescent="0.2">
      <c r="A2901" s="158"/>
      <c r="D2901" s="138"/>
    </row>
    <row r="2902" spans="1:4" x14ac:dyDescent="0.2">
      <c r="A2902" s="158"/>
      <c r="D2902" s="138"/>
    </row>
    <row r="2903" spans="1:4" x14ac:dyDescent="0.2">
      <c r="A2903" s="158"/>
      <c r="D2903" s="138"/>
    </row>
    <row r="2904" spans="1:4" x14ac:dyDescent="0.2">
      <c r="A2904" s="158"/>
      <c r="D2904" s="138"/>
    </row>
    <row r="2905" spans="1:4" x14ac:dyDescent="0.2">
      <c r="A2905" s="158"/>
      <c r="D2905" s="138"/>
    </row>
    <row r="2906" spans="1:4" x14ac:dyDescent="0.2">
      <c r="A2906" s="158"/>
      <c r="D2906" s="138"/>
    </row>
    <row r="2907" spans="1:4" x14ac:dyDescent="0.2">
      <c r="A2907" s="158"/>
      <c r="D2907" s="138"/>
    </row>
    <row r="2908" spans="1:4" x14ac:dyDescent="0.2">
      <c r="A2908" s="158"/>
      <c r="D2908" s="138"/>
    </row>
    <row r="2909" spans="1:4" x14ac:dyDescent="0.2">
      <c r="A2909" s="158"/>
      <c r="D2909" s="138"/>
    </row>
    <row r="2910" spans="1:4" x14ac:dyDescent="0.2">
      <c r="A2910" s="158"/>
      <c r="D2910" s="138"/>
    </row>
    <row r="2911" spans="1:4" x14ac:dyDescent="0.2">
      <c r="A2911" s="158"/>
      <c r="D2911" s="138"/>
    </row>
    <row r="2912" spans="1:4" x14ac:dyDescent="0.2">
      <c r="A2912" s="158"/>
      <c r="D2912" s="138"/>
    </row>
    <row r="2913" spans="1:4" x14ac:dyDescent="0.2">
      <c r="A2913" s="158"/>
      <c r="D2913" s="138"/>
    </row>
    <row r="2914" spans="1:4" x14ac:dyDescent="0.2">
      <c r="A2914" s="158"/>
      <c r="D2914" s="138"/>
    </row>
    <row r="2915" spans="1:4" x14ac:dyDescent="0.2">
      <c r="A2915" s="158"/>
      <c r="D2915" s="138"/>
    </row>
    <row r="2916" spans="1:4" x14ac:dyDescent="0.2">
      <c r="A2916" s="158"/>
      <c r="D2916" s="138"/>
    </row>
    <row r="2917" spans="1:4" x14ac:dyDescent="0.2">
      <c r="A2917" s="158"/>
      <c r="D2917" s="138"/>
    </row>
    <row r="2918" spans="1:4" x14ac:dyDescent="0.2">
      <c r="A2918" s="158"/>
      <c r="D2918" s="138"/>
    </row>
    <row r="2919" spans="1:4" x14ac:dyDescent="0.2">
      <c r="A2919" s="158"/>
      <c r="D2919" s="138"/>
    </row>
    <row r="2920" spans="1:4" x14ac:dyDescent="0.2">
      <c r="A2920" s="158"/>
      <c r="D2920" s="138"/>
    </row>
    <row r="2921" spans="1:4" x14ac:dyDescent="0.2">
      <c r="A2921" s="158"/>
      <c r="D2921" s="138"/>
    </row>
    <row r="2922" spans="1:4" x14ac:dyDescent="0.2">
      <c r="A2922" s="158"/>
      <c r="D2922" s="138"/>
    </row>
    <row r="2923" spans="1:4" x14ac:dyDescent="0.2">
      <c r="A2923" s="158"/>
      <c r="D2923" s="138"/>
    </row>
    <row r="2924" spans="1:4" x14ac:dyDescent="0.2">
      <c r="A2924" s="158"/>
      <c r="D2924" s="138"/>
    </row>
    <row r="2925" spans="1:4" x14ac:dyDescent="0.2">
      <c r="A2925" s="158"/>
      <c r="D2925" s="138"/>
    </row>
    <row r="2926" spans="1:4" x14ac:dyDescent="0.2">
      <c r="A2926" s="158"/>
      <c r="D2926" s="138"/>
    </row>
    <row r="2927" spans="1:4" x14ac:dyDescent="0.2">
      <c r="A2927" s="158"/>
      <c r="D2927" s="138"/>
    </row>
    <row r="2928" spans="1:4" x14ac:dyDescent="0.2">
      <c r="A2928" s="158"/>
      <c r="D2928" s="138"/>
    </row>
    <row r="2929" spans="1:4" x14ac:dyDescent="0.2">
      <c r="A2929" s="158"/>
      <c r="D2929" s="138"/>
    </row>
    <row r="2930" spans="1:4" x14ac:dyDescent="0.2">
      <c r="A2930" s="158"/>
      <c r="D2930" s="138"/>
    </row>
    <row r="2931" spans="1:4" x14ac:dyDescent="0.2">
      <c r="A2931" s="158"/>
      <c r="D2931" s="138"/>
    </row>
    <row r="2932" spans="1:4" x14ac:dyDescent="0.2">
      <c r="A2932" s="158"/>
      <c r="D2932" s="138"/>
    </row>
    <row r="2933" spans="1:4" x14ac:dyDescent="0.2">
      <c r="A2933" s="158"/>
      <c r="D2933" s="138"/>
    </row>
    <row r="2934" spans="1:4" x14ac:dyDescent="0.2">
      <c r="A2934" s="158"/>
      <c r="D2934" s="138"/>
    </row>
    <row r="2935" spans="1:4" x14ac:dyDescent="0.2">
      <c r="A2935" s="158"/>
      <c r="D2935" s="138"/>
    </row>
    <row r="2936" spans="1:4" x14ac:dyDescent="0.2">
      <c r="A2936" s="158"/>
      <c r="D2936" s="138"/>
    </row>
    <row r="2937" spans="1:4" x14ac:dyDescent="0.2">
      <c r="A2937" s="158"/>
      <c r="D2937" s="138"/>
    </row>
    <row r="2938" spans="1:4" x14ac:dyDescent="0.2">
      <c r="A2938" s="158"/>
      <c r="D2938" s="138"/>
    </row>
    <row r="2939" spans="1:4" x14ac:dyDescent="0.2">
      <c r="A2939" s="158"/>
      <c r="D2939" s="138"/>
    </row>
    <row r="2940" spans="1:4" x14ac:dyDescent="0.2">
      <c r="A2940" s="158"/>
      <c r="D2940" s="138"/>
    </row>
    <row r="2941" spans="1:4" x14ac:dyDescent="0.2">
      <c r="A2941" s="158"/>
      <c r="D2941" s="138"/>
    </row>
    <row r="2942" spans="1:4" x14ac:dyDescent="0.2">
      <c r="A2942" s="158"/>
      <c r="D2942" s="138"/>
    </row>
    <row r="2943" spans="1:4" x14ac:dyDescent="0.2">
      <c r="A2943" s="158"/>
      <c r="D2943" s="138"/>
    </row>
    <row r="2944" spans="1:4" x14ac:dyDescent="0.2">
      <c r="A2944" s="158"/>
      <c r="D2944" s="138"/>
    </row>
    <row r="2945" spans="1:4" x14ac:dyDescent="0.2">
      <c r="A2945" s="158"/>
      <c r="D2945" s="138"/>
    </row>
    <row r="2946" spans="1:4" x14ac:dyDescent="0.2">
      <c r="A2946" s="158"/>
      <c r="D2946" s="138"/>
    </row>
    <row r="2947" spans="1:4" x14ac:dyDescent="0.2">
      <c r="A2947" s="158"/>
      <c r="D2947" s="138"/>
    </row>
    <row r="2948" spans="1:4" x14ac:dyDescent="0.2">
      <c r="A2948" s="158"/>
      <c r="D2948" s="138"/>
    </row>
    <row r="2949" spans="1:4" x14ac:dyDescent="0.2">
      <c r="A2949" s="158"/>
      <c r="D2949" s="138"/>
    </row>
    <row r="2950" spans="1:4" x14ac:dyDescent="0.2">
      <c r="A2950" s="158"/>
      <c r="D2950" s="138"/>
    </row>
    <row r="2951" spans="1:4" x14ac:dyDescent="0.2">
      <c r="A2951" s="158"/>
      <c r="D2951" s="138"/>
    </row>
    <row r="2952" spans="1:4" x14ac:dyDescent="0.2">
      <c r="A2952" s="158"/>
      <c r="D2952" s="138"/>
    </row>
    <row r="2953" spans="1:4" x14ac:dyDescent="0.2">
      <c r="A2953" s="158"/>
      <c r="D2953" s="138"/>
    </row>
    <row r="2954" spans="1:4" x14ac:dyDescent="0.2">
      <c r="A2954" s="158"/>
      <c r="D2954" s="138"/>
    </row>
    <row r="2955" spans="1:4" x14ac:dyDescent="0.2">
      <c r="A2955" s="158"/>
      <c r="D2955" s="138"/>
    </row>
    <row r="2956" spans="1:4" x14ac:dyDescent="0.2">
      <c r="A2956" s="158"/>
      <c r="D2956" s="138"/>
    </row>
    <row r="2957" spans="1:4" x14ac:dyDescent="0.2">
      <c r="A2957" s="158"/>
      <c r="D2957" s="138"/>
    </row>
    <row r="2958" spans="1:4" x14ac:dyDescent="0.2">
      <c r="A2958" s="158"/>
      <c r="D2958" s="138"/>
    </row>
    <row r="2959" spans="1:4" x14ac:dyDescent="0.2">
      <c r="A2959" s="158"/>
      <c r="D2959" s="138"/>
    </row>
    <row r="2960" spans="1:4" x14ac:dyDescent="0.2">
      <c r="A2960" s="158"/>
      <c r="D2960" s="138"/>
    </row>
    <row r="2961" spans="1:4" x14ac:dyDescent="0.2">
      <c r="A2961" s="158"/>
      <c r="D2961" s="138"/>
    </row>
    <row r="2962" spans="1:4" x14ac:dyDescent="0.2">
      <c r="A2962" s="158"/>
      <c r="D2962" s="138"/>
    </row>
    <row r="2963" spans="1:4" x14ac:dyDescent="0.2">
      <c r="A2963" s="158"/>
      <c r="D2963" s="138"/>
    </row>
    <row r="2964" spans="1:4" x14ac:dyDescent="0.2">
      <c r="A2964" s="158"/>
      <c r="D2964" s="138"/>
    </row>
    <row r="2965" spans="1:4" x14ac:dyDescent="0.2">
      <c r="A2965" s="158"/>
      <c r="D2965" s="138"/>
    </row>
    <row r="2966" spans="1:4" x14ac:dyDescent="0.2">
      <c r="A2966" s="158"/>
      <c r="D2966" s="138"/>
    </row>
    <row r="2967" spans="1:4" x14ac:dyDescent="0.2">
      <c r="A2967" s="158"/>
      <c r="D2967" s="138"/>
    </row>
    <row r="2968" spans="1:4" x14ac:dyDescent="0.2">
      <c r="A2968" s="158"/>
      <c r="D2968" s="138"/>
    </row>
    <row r="2969" spans="1:4" x14ac:dyDescent="0.2">
      <c r="A2969" s="158"/>
      <c r="D2969" s="138"/>
    </row>
    <row r="2970" spans="1:4" x14ac:dyDescent="0.2">
      <c r="A2970" s="158"/>
      <c r="D2970" s="138"/>
    </row>
    <row r="2971" spans="1:4" x14ac:dyDescent="0.2">
      <c r="A2971" s="158"/>
      <c r="D2971" s="138"/>
    </row>
    <row r="2972" spans="1:4" x14ac:dyDescent="0.2">
      <c r="A2972" s="158"/>
      <c r="D2972" s="138"/>
    </row>
    <row r="2973" spans="1:4" x14ac:dyDescent="0.2">
      <c r="A2973" s="158"/>
      <c r="D2973" s="138"/>
    </row>
    <row r="2974" spans="1:4" x14ac:dyDescent="0.2">
      <c r="A2974" s="158"/>
      <c r="D2974" s="138"/>
    </row>
    <row r="2975" spans="1:4" x14ac:dyDescent="0.2">
      <c r="A2975" s="158"/>
      <c r="D2975" s="138"/>
    </row>
    <row r="2976" spans="1:4" x14ac:dyDescent="0.2">
      <c r="A2976" s="158"/>
      <c r="D2976" s="138"/>
    </row>
    <row r="2977" spans="1:4" x14ac:dyDescent="0.2">
      <c r="A2977" s="158"/>
      <c r="D2977" s="138"/>
    </row>
    <row r="2978" spans="1:4" x14ac:dyDescent="0.2">
      <c r="A2978" s="158"/>
      <c r="D2978" s="138"/>
    </row>
    <row r="2979" spans="1:4" x14ac:dyDescent="0.2">
      <c r="A2979" s="158"/>
      <c r="D2979" s="138"/>
    </row>
    <row r="2980" spans="1:4" x14ac:dyDescent="0.2">
      <c r="A2980" s="158"/>
      <c r="D2980" s="138"/>
    </row>
    <row r="2981" spans="1:4" x14ac:dyDescent="0.2">
      <c r="A2981" s="158"/>
      <c r="D2981" s="138"/>
    </row>
    <row r="2982" spans="1:4" x14ac:dyDescent="0.2">
      <c r="A2982" s="158"/>
      <c r="D2982" s="138"/>
    </row>
    <row r="2983" spans="1:4" x14ac:dyDescent="0.2">
      <c r="A2983" s="158"/>
      <c r="D2983" s="138"/>
    </row>
    <row r="2984" spans="1:4" x14ac:dyDescent="0.2">
      <c r="A2984" s="158"/>
      <c r="D2984" s="138"/>
    </row>
    <row r="2985" spans="1:4" x14ac:dyDescent="0.2">
      <c r="A2985" s="158"/>
      <c r="D2985" s="138"/>
    </row>
    <row r="2986" spans="1:4" x14ac:dyDescent="0.2">
      <c r="A2986" s="158"/>
      <c r="D2986" s="138"/>
    </row>
    <row r="2987" spans="1:4" x14ac:dyDescent="0.2">
      <c r="A2987" s="158"/>
      <c r="D2987" s="138"/>
    </row>
    <row r="2988" spans="1:4" x14ac:dyDescent="0.2">
      <c r="A2988" s="158"/>
      <c r="D2988" s="138"/>
    </row>
    <row r="2989" spans="1:4" x14ac:dyDescent="0.2">
      <c r="A2989" s="158"/>
      <c r="D2989" s="138"/>
    </row>
    <row r="2990" spans="1:4" x14ac:dyDescent="0.2">
      <c r="A2990" s="158"/>
      <c r="D2990" s="138"/>
    </row>
    <row r="2991" spans="1:4" x14ac:dyDescent="0.2">
      <c r="A2991" s="158"/>
      <c r="D2991" s="138"/>
    </row>
    <row r="2992" spans="1:4" x14ac:dyDescent="0.2">
      <c r="A2992" s="158"/>
      <c r="D2992" s="138"/>
    </row>
    <row r="2993" spans="1:4" x14ac:dyDescent="0.2">
      <c r="A2993" s="158"/>
      <c r="D2993" s="138"/>
    </row>
    <row r="2994" spans="1:4" x14ac:dyDescent="0.2">
      <c r="A2994" s="158"/>
      <c r="D2994" s="138"/>
    </row>
    <row r="2995" spans="1:4" x14ac:dyDescent="0.2">
      <c r="A2995" s="158"/>
      <c r="D2995" s="138"/>
    </row>
    <row r="2996" spans="1:4" x14ac:dyDescent="0.2">
      <c r="A2996" s="158"/>
      <c r="D2996" s="138"/>
    </row>
    <row r="2997" spans="1:4" x14ac:dyDescent="0.2">
      <c r="A2997" s="158"/>
      <c r="D2997" s="138"/>
    </row>
    <row r="2998" spans="1:4" x14ac:dyDescent="0.2">
      <c r="A2998" s="158"/>
      <c r="D2998" s="138"/>
    </row>
    <row r="2999" spans="1:4" x14ac:dyDescent="0.2">
      <c r="A2999" s="158"/>
      <c r="D2999" s="138"/>
    </row>
    <row r="3000" spans="1:4" x14ac:dyDescent="0.2">
      <c r="A3000" s="158"/>
      <c r="D3000" s="138"/>
    </row>
    <row r="3001" spans="1:4" x14ac:dyDescent="0.2">
      <c r="A3001" s="158"/>
      <c r="D3001" s="138"/>
    </row>
    <row r="3002" spans="1:4" x14ac:dyDescent="0.2">
      <c r="A3002" s="158"/>
      <c r="D3002" s="138"/>
    </row>
    <row r="3003" spans="1:4" x14ac:dyDescent="0.2">
      <c r="A3003" s="158"/>
      <c r="D3003" s="138"/>
    </row>
    <row r="3004" spans="1:4" x14ac:dyDescent="0.2">
      <c r="A3004" s="158"/>
      <c r="D3004" s="138"/>
    </row>
    <row r="3005" spans="1:4" x14ac:dyDescent="0.2">
      <c r="A3005" s="158"/>
      <c r="D3005" s="138"/>
    </row>
    <row r="3006" spans="1:4" x14ac:dyDescent="0.2">
      <c r="A3006" s="158"/>
      <c r="D3006" s="138"/>
    </row>
    <row r="3007" spans="1:4" x14ac:dyDescent="0.2">
      <c r="A3007" s="158"/>
      <c r="D3007" s="138"/>
    </row>
    <row r="3008" spans="1:4" x14ac:dyDescent="0.2">
      <c r="A3008" s="158"/>
      <c r="D3008" s="138"/>
    </row>
    <row r="3009" spans="1:4" x14ac:dyDescent="0.2">
      <c r="A3009" s="158"/>
      <c r="D3009" s="138"/>
    </row>
    <row r="3010" spans="1:4" x14ac:dyDescent="0.2">
      <c r="A3010" s="158"/>
      <c r="D3010" s="138"/>
    </row>
    <row r="3011" spans="1:4" x14ac:dyDescent="0.2">
      <c r="A3011" s="158"/>
      <c r="D3011" s="138"/>
    </row>
    <row r="3012" spans="1:4" x14ac:dyDescent="0.2">
      <c r="A3012" s="158"/>
      <c r="D3012" s="138"/>
    </row>
    <row r="3013" spans="1:4" x14ac:dyDescent="0.2">
      <c r="A3013" s="158"/>
      <c r="D3013" s="138"/>
    </row>
    <row r="3014" spans="1:4" x14ac:dyDescent="0.2">
      <c r="A3014" s="158"/>
      <c r="D3014" s="138"/>
    </row>
    <row r="3015" spans="1:4" x14ac:dyDescent="0.2">
      <c r="A3015" s="158"/>
      <c r="D3015" s="138"/>
    </row>
    <row r="3016" spans="1:4" x14ac:dyDescent="0.2">
      <c r="A3016" s="158"/>
      <c r="D3016" s="138"/>
    </row>
    <row r="3017" spans="1:4" x14ac:dyDescent="0.2">
      <c r="A3017" s="158"/>
      <c r="D3017" s="138"/>
    </row>
    <row r="3018" spans="1:4" x14ac:dyDescent="0.2">
      <c r="A3018" s="158"/>
      <c r="D3018" s="138"/>
    </row>
    <row r="3019" spans="1:4" x14ac:dyDescent="0.2">
      <c r="A3019" s="158"/>
      <c r="D3019" s="138"/>
    </row>
    <row r="3020" spans="1:4" x14ac:dyDescent="0.2">
      <c r="A3020" s="158"/>
      <c r="D3020" s="138"/>
    </row>
    <row r="3021" spans="1:4" x14ac:dyDescent="0.2">
      <c r="A3021" s="158"/>
      <c r="D3021" s="138"/>
    </row>
    <row r="3022" spans="1:4" x14ac:dyDescent="0.2">
      <c r="A3022" s="158"/>
      <c r="D3022" s="138"/>
    </row>
    <row r="3023" spans="1:4" x14ac:dyDescent="0.2">
      <c r="A3023" s="158"/>
      <c r="D3023" s="138"/>
    </row>
    <row r="3024" spans="1:4" x14ac:dyDescent="0.2">
      <c r="A3024" s="158"/>
      <c r="D3024" s="138"/>
    </row>
    <row r="3025" spans="1:4" x14ac:dyDescent="0.2">
      <c r="A3025" s="158"/>
      <c r="D3025" s="138"/>
    </row>
    <row r="3026" spans="1:4" x14ac:dyDescent="0.2">
      <c r="A3026" s="158"/>
      <c r="D3026" s="138"/>
    </row>
    <row r="3027" spans="1:4" x14ac:dyDescent="0.2">
      <c r="A3027" s="158"/>
      <c r="D3027" s="138"/>
    </row>
    <row r="3028" spans="1:4" x14ac:dyDescent="0.2">
      <c r="A3028" s="158"/>
      <c r="D3028" s="138"/>
    </row>
    <row r="3029" spans="1:4" x14ac:dyDescent="0.2">
      <c r="A3029" s="158"/>
      <c r="D3029" s="138"/>
    </row>
    <row r="3030" spans="1:4" x14ac:dyDescent="0.2">
      <c r="A3030" s="158"/>
      <c r="D3030" s="138"/>
    </row>
    <row r="3031" spans="1:4" x14ac:dyDescent="0.2">
      <c r="A3031" s="158"/>
      <c r="D3031" s="138"/>
    </row>
    <row r="3032" spans="1:4" x14ac:dyDescent="0.2">
      <c r="A3032" s="158"/>
      <c r="D3032" s="138"/>
    </row>
    <row r="3033" spans="1:4" x14ac:dyDescent="0.2">
      <c r="A3033" s="158"/>
      <c r="D3033" s="138"/>
    </row>
    <row r="3034" spans="1:4" x14ac:dyDescent="0.2">
      <c r="A3034" s="158"/>
      <c r="D3034" s="138"/>
    </row>
    <row r="3035" spans="1:4" x14ac:dyDescent="0.2">
      <c r="A3035" s="158"/>
      <c r="D3035" s="138"/>
    </row>
    <row r="3036" spans="1:4" x14ac:dyDescent="0.2">
      <c r="A3036" s="158"/>
      <c r="D3036" s="138"/>
    </row>
    <row r="3037" spans="1:4" x14ac:dyDescent="0.2">
      <c r="A3037" s="158"/>
      <c r="D3037" s="138"/>
    </row>
    <row r="3038" spans="1:4" x14ac:dyDescent="0.2">
      <c r="A3038" s="158"/>
      <c r="D3038" s="138"/>
    </row>
    <row r="3039" spans="1:4" x14ac:dyDescent="0.2">
      <c r="A3039" s="158"/>
      <c r="D3039" s="138"/>
    </row>
    <row r="3040" spans="1:4" x14ac:dyDescent="0.2">
      <c r="A3040" s="158"/>
      <c r="D3040" s="138"/>
    </row>
    <row r="3041" spans="1:4" x14ac:dyDescent="0.2">
      <c r="A3041" s="158"/>
      <c r="D3041" s="138"/>
    </row>
    <row r="3042" spans="1:4" x14ac:dyDescent="0.2">
      <c r="A3042" s="158"/>
      <c r="D3042" s="138"/>
    </row>
    <row r="3043" spans="1:4" x14ac:dyDescent="0.2">
      <c r="A3043" s="158"/>
      <c r="D3043" s="138"/>
    </row>
    <row r="3044" spans="1:4" x14ac:dyDescent="0.2">
      <c r="A3044" s="158"/>
      <c r="D3044" s="138"/>
    </row>
    <row r="3045" spans="1:4" x14ac:dyDescent="0.2">
      <c r="A3045" s="158"/>
      <c r="D3045" s="138"/>
    </row>
    <row r="3046" spans="1:4" x14ac:dyDescent="0.2">
      <c r="A3046" s="158"/>
      <c r="D3046" s="138"/>
    </row>
    <row r="3047" spans="1:4" x14ac:dyDescent="0.2">
      <c r="A3047" s="158"/>
      <c r="D3047" s="138"/>
    </row>
    <row r="3048" spans="1:4" x14ac:dyDescent="0.2">
      <c r="A3048" s="158"/>
      <c r="D3048" s="138"/>
    </row>
    <row r="3049" spans="1:4" x14ac:dyDescent="0.2">
      <c r="A3049" s="158"/>
      <c r="D3049" s="138"/>
    </row>
    <row r="3050" spans="1:4" x14ac:dyDescent="0.2">
      <c r="A3050" s="158"/>
      <c r="D3050" s="138"/>
    </row>
    <row r="3051" spans="1:4" x14ac:dyDescent="0.2">
      <c r="A3051" s="158"/>
      <c r="D3051" s="138"/>
    </row>
    <row r="3052" spans="1:4" x14ac:dyDescent="0.2">
      <c r="A3052" s="158"/>
      <c r="D3052" s="138"/>
    </row>
    <row r="3053" spans="1:4" x14ac:dyDescent="0.2">
      <c r="A3053" s="158"/>
      <c r="D3053" s="138"/>
    </row>
    <row r="3054" spans="1:4" x14ac:dyDescent="0.2">
      <c r="A3054" s="158"/>
      <c r="D3054" s="138"/>
    </row>
    <row r="3055" spans="1:4" x14ac:dyDescent="0.2">
      <c r="A3055" s="158"/>
      <c r="D3055" s="138"/>
    </row>
    <row r="3056" spans="1:4" x14ac:dyDescent="0.2">
      <c r="A3056" s="158"/>
      <c r="D3056" s="138"/>
    </row>
    <row r="3057" spans="1:4" x14ac:dyDescent="0.2">
      <c r="A3057" s="158"/>
      <c r="D3057" s="138"/>
    </row>
    <row r="3058" spans="1:4" x14ac:dyDescent="0.2">
      <c r="A3058" s="158"/>
      <c r="D3058" s="138"/>
    </row>
    <row r="3059" spans="1:4" x14ac:dyDescent="0.2">
      <c r="A3059" s="158"/>
      <c r="D3059" s="138"/>
    </row>
    <row r="3060" spans="1:4" x14ac:dyDescent="0.2">
      <c r="A3060" s="158"/>
      <c r="D3060" s="138"/>
    </row>
    <row r="3061" spans="1:4" x14ac:dyDescent="0.2">
      <c r="A3061" s="158"/>
      <c r="D3061" s="138"/>
    </row>
    <row r="3062" spans="1:4" x14ac:dyDescent="0.2">
      <c r="A3062" s="158"/>
      <c r="D3062" s="138"/>
    </row>
    <row r="3063" spans="1:4" x14ac:dyDescent="0.2">
      <c r="A3063" s="158"/>
      <c r="D3063" s="138"/>
    </row>
    <row r="3064" spans="1:4" x14ac:dyDescent="0.2">
      <c r="A3064" s="158"/>
      <c r="D3064" s="138"/>
    </row>
    <row r="3065" spans="1:4" x14ac:dyDescent="0.2">
      <c r="A3065" s="158"/>
      <c r="D3065" s="138"/>
    </row>
    <row r="3066" spans="1:4" x14ac:dyDescent="0.2">
      <c r="A3066" s="158"/>
      <c r="D3066" s="138"/>
    </row>
    <row r="3067" spans="1:4" x14ac:dyDescent="0.2">
      <c r="A3067" s="158"/>
      <c r="D3067" s="138"/>
    </row>
    <row r="3068" spans="1:4" x14ac:dyDescent="0.2">
      <c r="A3068" s="158"/>
      <c r="D3068" s="138"/>
    </row>
    <row r="3069" spans="1:4" x14ac:dyDescent="0.2">
      <c r="A3069" s="158"/>
      <c r="D3069" s="138"/>
    </row>
    <row r="3070" spans="1:4" x14ac:dyDescent="0.2">
      <c r="A3070" s="158"/>
      <c r="D3070" s="138"/>
    </row>
    <row r="3071" spans="1:4" x14ac:dyDescent="0.2">
      <c r="A3071" s="158"/>
      <c r="D3071" s="138"/>
    </row>
    <row r="3072" spans="1:4" x14ac:dyDescent="0.2">
      <c r="A3072" s="158"/>
      <c r="D3072" s="138"/>
    </row>
    <row r="3073" spans="1:4" x14ac:dyDescent="0.2">
      <c r="A3073" s="158"/>
      <c r="D3073" s="138"/>
    </row>
    <row r="3074" spans="1:4" x14ac:dyDescent="0.2">
      <c r="A3074" s="158"/>
      <c r="D3074" s="138"/>
    </row>
    <row r="3075" spans="1:4" x14ac:dyDescent="0.2">
      <c r="A3075" s="158"/>
      <c r="D3075" s="138"/>
    </row>
    <row r="3076" spans="1:4" x14ac:dyDescent="0.2">
      <c r="A3076" s="158"/>
      <c r="D3076" s="138"/>
    </row>
    <row r="3077" spans="1:4" x14ac:dyDescent="0.2">
      <c r="A3077" s="158"/>
      <c r="D3077" s="138"/>
    </row>
    <row r="3078" spans="1:4" x14ac:dyDescent="0.2">
      <c r="A3078" s="158"/>
      <c r="D3078" s="138"/>
    </row>
    <row r="3079" spans="1:4" x14ac:dyDescent="0.2">
      <c r="A3079" s="158"/>
      <c r="D3079" s="138"/>
    </row>
    <row r="3080" spans="1:4" x14ac:dyDescent="0.2">
      <c r="A3080" s="158"/>
      <c r="D3080" s="138"/>
    </row>
    <row r="3081" spans="1:4" x14ac:dyDescent="0.2">
      <c r="A3081" s="158"/>
      <c r="D3081" s="138"/>
    </row>
    <row r="3082" spans="1:4" x14ac:dyDescent="0.2">
      <c r="A3082" s="158"/>
      <c r="D3082" s="138"/>
    </row>
    <row r="3083" spans="1:4" x14ac:dyDescent="0.2">
      <c r="A3083" s="158"/>
      <c r="D3083" s="138"/>
    </row>
    <row r="3084" spans="1:4" x14ac:dyDescent="0.2">
      <c r="A3084" s="158"/>
      <c r="D3084" s="138"/>
    </row>
    <row r="3085" spans="1:4" x14ac:dyDescent="0.2">
      <c r="A3085" s="158"/>
      <c r="D3085" s="138"/>
    </row>
    <row r="3086" spans="1:4" x14ac:dyDescent="0.2">
      <c r="A3086" s="158"/>
      <c r="D3086" s="138"/>
    </row>
    <row r="3087" spans="1:4" x14ac:dyDescent="0.2">
      <c r="A3087" s="158"/>
      <c r="D3087" s="138"/>
    </row>
    <row r="3088" spans="1:4" x14ac:dyDescent="0.2">
      <c r="A3088" s="158"/>
      <c r="D3088" s="138"/>
    </row>
    <row r="3089" spans="1:4" x14ac:dyDescent="0.2">
      <c r="A3089" s="158"/>
      <c r="D3089" s="138"/>
    </row>
    <row r="3090" spans="1:4" x14ac:dyDescent="0.2">
      <c r="A3090" s="158"/>
      <c r="D3090" s="138"/>
    </row>
    <row r="3091" spans="1:4" x14ac:dyDescent="0.2">
      <c r="A3091" s="158"/>
      <c r="D3091" s="138"/>
    </row>
    <row r="3092" spans="1:4" x14ac:dyDescent="0.2">
      <c r="A3092" s="158"/>
      <c r="D3092" s="138"/>
    </row>
    <row r="3093" spans="1:4" x14ac:dyDescent="0.2">
      <c r="A3093" s="158"/>
      <c r="D3093" s="138"/>
    </row>
    <row r="3094" spans="1:4" x14ac:dyDescent="0.2">
      <c r="A3094" s="158"/>
      <c r="D3094" s="138"/>
    </row>
    <row r="3095" spans="1:4" x14ac:dyDescent="0.2">
      <c r="A3095" s="158"/>
      <c r="D3095" s="138"/>
    </row>
    <row r="3096" spans="1:4" x14ac:dyDescent="0.2">
      <c r="A3096" s="158"/>
      <c r="D3096" s="138"/>
    </row>
    <row r="3097" spans="1:4" x14ac:dyDescent="0.2">
      <c r="A3097" s="158"/>
      <c r="D3097" s="138"/>
    </row>
    <row r="3098" spans="1:4" x14ac:dyDescent="0.2">
      <c r="A3098" s="158"/>
      <c r="D3098" s="138"/>
    </row>
    <row r="3099" spans="1:4" x14ac:dyDescent="0.2">
      <c r="A3099" s="158"/>
      <c r="D3099" s="138"/>
    </row>
    <row r="3100" spans="1:4" x14ac:dyDescent="0.2">
      <c r="A3100" s="158"/>
      <c r="D3100" s="138"/>
    </row>
    <row r="3101" spans="1:4" x14ac:dyDescent="0.2">
      <c r="A3101" s="158"/>
      <c r="D3101" s="138"/>
    </row>
    <row r="3102" spans="1:4" x14ac:dyDescent="0.2">
      <c r="A3102" s="158"/>
      <c r="D3102" s="138"/>
    </row>
    <row r="3103" spans="1:4" x14ac:dyDescent="0.2">
      <c r="A3103" s="158"/>
      <c r="D3103" s="138"/>
    </row>
    <row r="3104" spans="1:4" x14ac:dyDescent="0.2">
      <c r="A3104" s="158"/>
      <c r="D3104" s="138"/>
    </row>
    <row r="3105" spans="1:4" x14ac:dyDescent="0.2">
      <c r="A3105" s="158"/>
      <c r="D3105" s="138"/>
    </row>
    <row r="3106" spans="1:4" x14ac:dyDescent="0.2">
      <c r="A3106" s="158"/>
      <c r="D3106" s="138"/>
    </row>
    <row r="3107" spans="1:4" x14ac:dyDescent="0.2">
      <c r="A3107" s="158"/>
      <c r="D3107" s="138"/>
    </row>
    <row r="3108" spans="1:4" x14ac:dyDescent="0.2">
      <c r="A3108" s="158"/>
      <c r="D3108" s="138"/>
    </row>
    <row r="3109" spans="1:4" x14ac:dyDescent="0.2">
      <c r="A3109" s="158"/>
      <c r="D3109" s="138"/>
    </row>
    <row r="3110" spans="1:4" x14ac:dyDescent="0.2">
      <c r="A3110" s="158"/>
      <c r="D3110" s="138"/>
    </row>
    <row r="3111" spans="1:4" x14ac:dyDescent="0.2">
      <c r="A3111" s="158"/>
      <c r="D3111" s="138"/>
    </row>
    <row r="3112" spans="1:4" x14ac:dyDescent="0.2">
      <c r="A3112" s="158"/>
      <c r="D3112" s="138"/>
    </row>
    <row r="3113" spans="1:4" x14ac:dyDescent="0.2">
      <c r="A3113" s="158"/>
      <c r="D3113" s="138"/>
    </row>
    <row r="3114" spans="1:4" x14ac:dyDescent="0.2">
      <c r="A3114" s="158"/>
      <c r="D3114" s="138"/>
    </row>
    <row r="3115" spans="1:4" x14ac:dyDescent="0.2">
      <c r="A3115" s="158"/>
      <c r="D3115" s="138"/>
    </row>
    <row r="3116" spans="1:4" x14ac:dyDescent="0.2">
      <c r="A3116" s="158"/>
      <c r="D3116" s="138"/>
    </row>
    <row r="3117" spans="1:4" x14ac:dyDescent="0.2">
      <c r="A3117" s="158"/>
      <c r="D3117" s="138"/>
    </row>
    <row r="3118" spans="1:4" x14ac:dyDescent="0.2">
      <c r="A3118" s="158"/>
      <c r="D3118" s="138"/>
    </row>
    <row r="3119" spans="1:4" x14ac:dyDescent="0.2">
      <c r="A3119" s="158"/>
      <c r="D3119" s="138"/>
    </row>
    <row r="3120" spans="1:4" x14ac:dyDescent="0.2">
      <c r="A3120" s="158"/>
      <c r="D3120" s="138"/>
    </row>
    <row r="3121" spans="1:4" x14ac:dyDescent="0.2">
      <c r="A3121" s="158"/>
      <c r="D3121" s="138"/>
    </row>
    <row r="3122" spans="1:4" x14ac:dyDescent="0.2">
      <c r="A3122" s="158"/>
      <c r="D3122" s="138"/>
    </row>
    <row r="3123" spans="1:4" x14ac:dyDescent="0.2">
      <c r="A3123" s="158"/>
      <c r="D3123" s="138"/>
    </row>
    <row r="3124" spans="1:4" x14ac:dyDescent="0.2">
      <c r="A3124" s="158"/>
      <c r="D3124" s="138"/>
    </row>
    <row r="3125" spans="1:4" x14ac:dyDescent="0.2">
      <c r="A3125" s="158"/>
      <c r="D3125" s="138"/>
    </row>
    <row r="3126" spans="1:4" x14ac:dyDescent="0.2">
      <c r="A3126" s="158"/>
      <c r="D3126" s="138"/>
    </row>
    <row r="3127" spans="1:4" x14ac:dyDescent="0.2">
      <c r="A3127" s="158"/>
      <c r="D3127" s="138"/>
    </row>
    <row r="3128" spans="1:4" x14ac:dyDescent="0.2">
      <c r="A3128" s="158"/>
      <c r="D3128" s="138"/>
    </row>
    <row r="3129" spans="1:4" x14ac:dyDescent="0.2">
      <c r="A3129" s="158"/>
      <c r="D3129" s="138"/>
    </row>
    <row r="3130" spans="1:4" x14ac:dyDescent="0.2">
      <c r="A3130" s="158"/>
      <c r="D3130" s="138"/>
    </row>
    <row r="3131" spans="1:4" x14ac:dyDescent="0.2">
      <c r="A3131" s="158"/>
      <c r="D3131" s="138"/>
    </row>
    <row r="3132" spans="1:4" x14ac:dyDescent="0.2">
      <c r="A3132" s="158"/>
      <c r="D3132" s="138"/>
    </row>
    <row r="3133" spans="1:4" x14ac:dyDescent="0.2">
      <c r="A3133" s="158"/>
      <c r="D3133" s="138"/>
    </row>
    <row r="3134" spans="1:4" x14ac:dyDescent="0.2">
      <c r="A3134" s="158"/>
      <c r="D3134" s="138"/>
    </row>
    <row r="3135" spans="1:4" x14ac:dyDescent="0.2">
      <c r="A3135" s="158"/>
      <c r="D3135" s="138"/>
    </row>
    <row r="3136" spans="1:4" x14ac:dyDescent="0.2">
      <c r="A3136" s="158"/>
      <c r="D3136" s="138"/>
    </row>
    <row r="3137" spans="1:4" x14ac:dyDescent="0.2">
      <c r="A3137" s="158"/>
      <c r="D3137" s="138"/>
    </row>
    <row r="3138" spans="1:4" x14ac:dyDescent="0.2">
      <c r="A3138" s="158"/>
      <c r="D3138" s="138"/>
    </row>
    <row r="3139" spans="1:4" x14ac:dyDescent="0.2">
      <c r="A3139" s="158"/>
      <c r="D3139" s="138"/>
    </row>
    <row r="3140" spans="1:4" x14ac:dyDescent="0.2">
      <c r="A3140" s="158"/>
      <c r="D3140" s="138"/>
    </row>
    <row r="3141" spans="1:4" x14ac:dyDescent="0.2">
      <c r="A3141" s="158"/>
      <c r="D3141" s="138"/>
    </row>
    <row r="3142" spans="1:4" x14ac:dyDescent="0.2">
      <c r="A3142" s="158"/>
      <c r="D3142" s="138"/>
    </row>
    <row r="3143" spans="1:4" x14ac:dyDescent="0.2">
      <c r="A3143" s="158"/>
      <c r="D3143" s="138"/>
    </row>
    <row r="3144" spans="1:4" x14ac:dyDescent="0.2">
      <c r="A3144" s="158"/>
      <c r="D3144" s="138"/>
    </row>
    <row r="3145" spans="1:4" x14ac:dyDescent="0.2">
      <c r="A3145" s="158"/>
      <c r="D3145" s="138"/>
    </row>
    <row r="3146" spans="1:4" x14ac:dyDescent="0.2">
      <c r="A3146" s="158"/>
      <c r="D3146" s="138"/>
    </row>
    <row r="3147" spans="1:4" x14ac:dyDescent="0.2">
      <c r="A3147" s="158"/>
      <c r="D3147" s="138"/>
    </row>
    <row r="3148" spans="1:4" x14ac:dyDescent="0.2">
      <c r="A3148" s="158"/>
      <c r="D3148" s="138"/>
    </row>
    <row r="3149" spans="1:4" x14ac:dyDescent="0.2">
      <c r="A3149" s="158"/>
      <c r="D3149" s="138"/>
    </row>
    <row r="3150" spans="1:4" x14ac:dyDescent="0.2">
      <c r="A3150" s="158"/>
      <c r="D3150" s="138"/>
    </row>
    <row r="3151" spans="1:4" x14ac:dyDescent="0.2">
      <c r="A3151" s="158"/>
      <c r="D3151" s="138"/>
    </row>
    <row r="3152" spans="1:4" x14ac:dyDescent="0.2">
      <c r="A3152" s="158"/>
      <c r="D3152" s="138"/>
    </row>
    <row r="3153" spans="1:4" x14ac:dyDescent="0.2">
      <c r="A3153" s="158"/>
      <c r="D3153" s="138"/>
    </row>
    <row r="3154" spans="1:4" x14ac:dyDescent="0.2">
      <c r="A3154" s="158"/>
      <c r="D3154" s="138"/>
    </row>
    <row r="3155" spans="1:4" x14ac:dyDescent="0.2">
      <c r="A3155" s="158"/>
      <c r="D3155" s="138"/>
    </row>
    <row r="3156" spans="1:4" x14ac:dyDescent="0.2">
      <c r="A3156" s="158"/>
      <c r="D3156" s="138"/>
    </row>
    <row r="3157" spans="1:4" x14ac:dyDescent="0.2">
      <c r="A3157" s="158"/>
      <c r="D3157" s="138"/>
    </row>
    <row r="3158" spans="1:4" x14ac:dyDescent="0.2">
      <c r="A3158" s="158"/>
      <c r="D3158" s="138"/>
    </row>
    <row r="3159" spans="1:4" x14ac:dyDescent="0.2">
      <c r="A3159" s="158"/>
      <c r="D3159" s="138"/>
    </row>
    <row r="3160" spans="1:4" x14ac:dyDescent="0.2">
      <c r="A3160" s="158"/>
      <c r="D3160" s="138"/>
    </row>
    <row r="3161" spans="1:4" x14ac:dyDescent="0.2">
      <c r="A3161" s="158"/>
      <c r="D3161" s="138"/>
    </row>
    <row r="3162" spans="1:4" x14ac:dyDescent="0.2">
      <c r="A3162" s="158"/>
      <c r="D3162" s="138"/>
    </row>
    <row r="3163" spans="1:4" x14ac:dyDescent="0.2">
      <c r="A3163" s="158"/>
      <c r="D3163" s="138"/>
    </row>
    <row r="3164" spans="1:4" x14ac:dyDescent="0.2">
      <c r="A3164" s="158"/>
      <c r="D3164" s="138"/>
    </row>
    <row r="3165" spans="1:4" x14ac:dyDescent="0.2">
      <c r="A3165" s="158"/>
      <c r="D3165" s="138"/>
    </row>
    <row r="3166" spans="1:4" x14ac:dyDescent="0.2">
      <c r="A3166" s="158"/>
      <c r="D3166" s="138"/>
    </row>
    <row r="3167" spans="1:4" x14ac:dyDescent="0.2">
      <c r="A3167" s="158"/>
      <c r="D3167" s="138"/>
    </row>
    <row r="3168" spans="1:4" x14ac:dyDescent="0.2">
      <c r="A3168" s="158"/>
      <c r="D3168" s="138"/>
    </row>
    <row r="3169" spans="1:4" x14ac:dyDescent="0.2">
      <c r="A3169" s="158"/>
      <c r="D3169" s="138"/>
    </row>
    <row r="3170" spans="1:4" x14ac:dyDescent="0.2">
      <c r="A3170" s="158"/>
      <c r="D3170" s="138"/>
    </row>
    <row r="3171" spans="1:4" x14ac:dyDescent="0.2">
      <c r="A3171" s="158"/>
      <c r="D3171" s="138"/>
    </row>
    <row r="3172" spans="1:4" x14ac:dyDescent="0.2">
      <c r="A3172" s="158"/>
      <c r="D3172" s="138"/>
    </row>
    <row r="3173" spans="1:4" x14ac:dyDescent="0.2">
      <c r="A3173" s="158"/>
      <c r="D3173" s="138"/>
    </row>
    <row r="3174" spans="1:4" x14ac:dyDescent="0.2">
      <c r="A3174" s="158"/>
      <c r="D3174" s="138"/>
    </row>
    <row r="3175" spans="1:4" x14ac:dyDescent="0.2">
      <c r="A3175" s="158"/>
      <c r="D3175" s="138"/>
    </row>
    <row r="3176" spans="1:4" x14ac:dyDescent="0.2">
      <c r="A3176" s="158"/>
      <c r="D3176" s="138"/>
    </row>
    <row r="3177" spans="1:4" x14ac:dyDescent="0.2">
      <c r="A3177" s="158"/>
      <c r="D3177" s="138"/>
    </row>
    <row r="3178" spans="1:4" x14ac:dyDescent="0.2">
      <c r="A3178" s="158"/>
      <c r="D3178" s="138"/>
    </row>
    <row r="3179" spans="1:4" x14ac:dyDescent="0.2">
      <c r="A3179" s="158"/>
      <c r="D3179" s="138"/>
    </row>
    <row r="3180" spans="1:4" x14ac:dyDescent="0.2">
      <c r="A3180" s="158"/>
      <c r="D3180" s="138"/>
    </row>
    <row r="3181" spans="1:4" x14ac:dyDescent="0.2">
      <c r="A3181" s="158"/>
      <c r="D3181" s="138"/>
    </row>
    <row r="3182" spans="1:4" x14ac:dyDescent="0.2">
      <c r="A3182" s="158"/>
      <c r="D3182" s="138"/>
    </row>
    <row r="3183" spans="1:4" x14ac:dyDescent="0.2">
      <c r="A3183" s="158"/>
      <c r="D3183" s="138"/>
    </row>
    <row r="3184" spans="1:4" x14ac:dyDescent="0.2">
      <c r="A3184" s="158"/>
      <c r="D3184" s="138"/>
    </row>
    <row r="3185" spans="1:4" x14ac:dyDescent="0.2">
      <c r="A3185" s="158"/>
      <c r="D3185" s="138"/>
    </row>
    <row r="3186" spans="1:4" x14ac:dyDescent="0.2">
      <c r="A3186" s="158"/>
      <c r="D3186" s="138"/>
    </row>
    <row r="3187" spans="1:4" x14ac:dyDescent="0.2">
      <c r="A3187" s="158"/>
      <c r="D3187" s="138"/>
    </row>
    <row r="3188" spans="1:4" x14ac:dyDescent="0.2">
      <c r="A3188" s="158"/>
      <c r="D3188" s="138"/>
    </row>
    <row r="3189" spans="1:4" x14ac:dyDescent="0.2">
      <c r="A3189" s="158"/>
      <c r="D3189" s="138"/>
    </row>
    <row r="3190" spans="1:4" x14ac:dyDescent="0.2">
      <c r="A3190" s="158"/>
      <c r="D3190" s="138"/>
    </row>
    <row r="3191" spans="1:4" x14ac:dyDescent="0.2">
      <c r="A3191" s="158"/>
      <c r="D3191" s="138"/>
    </row>
    <row r="3192" spans="1:4" x14ac:dyDescent="0.2">
      <c r="A3192" s="158"/>
      <c r="D3192" s="138"/>
    </row>
    <row r="3193" spans="1:4" x14ac:dyDescent="0.2">
      <c r="A3193" s="158"/>
      <c r="D3193" s="138"/>
    </row>
    <row r="3194" spans="1:4" x14ac:dyDescent="0.2">
      <c r="A3194" s="158"/>
      <c r="D3194" s="138"/>
    </row>
    <row r="3195" spans="1:4" x14ac:dyDescent="0.2">
      <c r="A3195" s="158"/>
      <c r="D3195" s="138"/>
    </row>
    <row r="3196" spans="1:4" x14ac:dyDescent="0.2">
      <c r="A3196" s="158"/>
      <c r="D3196" s="138"/>
    </row>
    <row r="3197" spans="1:4" x14ac:dyDescent="0.2">
      <c r="A3197" s="158"/>
      <c r="D3197" s="138"/>
    </row>
    <row r="3198" spans="1:4" x14ac:dyDescent="0.2">
      <c r="A3198" s="158"/>
      <c r="D3198" s="138"/>
    </row>
    <row r="3199" spans="1:4" x14ac:dyDescent="0.2">
      <c r="A3199" s="158"/>
      <c r="D3199" s="138"/>
    </row>
    <row r="3200" spans="1:4" x14ac:dyDescent="0.2">
      <c r="A3200" s="158"/>
      <c r="D3200" s="138"/>
    </row>
    <row r="3201" spans="1:4" x14ac:dyDescent="0.2">
      <c r="A3201" s="158"/>
      <c r="D3201" s="138"/>
    </row>
    <row r="3202" spans="1:4" x14ac:dyDescent="0.2">
      <c r="A3202" s="158"/>
      <c r="D3202" s="138"/>
    </row>
    <row r="3203" spans="1:4" x14ac:dyDescent="0.2">
      <c r="A3203" s="158"/>
      <c r="D3203" s="138"/>
    </row>
    <row r="3204" spans="1:4" x14ac:dyDescent="0.2">
      <c r="A3204" s="158"/>
      <c r="D3204" s="138"/>
    </row>
    <row r="3205" spans="1:4" x14ac:dyDescent="0.2">
      <c r="A3205" s="158"/>
      <c r="D3205" s="138"/>
    </row>
    <row r="3206" spans="1:4" x14ac:dyDescent="0.2">
      <c r="A3206" s="158"/>
      <c r="D3206" s="138"/>
    </row>
    <row r="3207" spans="1:4" x14ac:dyDescent="0.2">
      <c r="A3207" s="158"/>
      <c r="D3207" s="138"/>
    </row>
    <row r="3208" spans="1:4" x14ac:dyDescent="0.2">
      <c r="A3208" s="158"/>
      <c r="D3208" s="138"/>
    </row>
    <row r="3209" spans="1:4" x14ac:dyDescent="0.2">
      <c r="A3209" s="158"/>
      <c r="D3209" s="138"/>
    </row>
    <row r="3210" spans="1:4" x14ac:dyDescent="0.2">
      <c r="A3210" s="158"/>
      <c r="D3210" s="138"/>
    </row>
    <row r="3211" spans="1:4" x14ac:dyDescent="0.2">
      <c r="A3211" s="158"/>
      <c r="D3211" s="138"/>
    </row>
    <row r="3212" spans="1:4" x14ac:dyDescent="0.2">
      <c r="A3212" s="158"/>
      <c r="D3212" s="138"/>
    </row>
    <row r="3213" spans="1:4" x14ac:dyDescent="0.2">
      <c r="A3213" s="158"/>
      <c r="D3213" s="138"/>
    </row>
    <row r="3214" spans="1:4" x14ac:dyDescent="0.2">
      <c r="A3214" s="158"/>
      <c r="D3214" s="138"/>
    </row>
    <row r="3215" spans="1:4" x14ac:dyDescent="0.2">
      <c r="A3215" s="158"/>
      <c r="D3215" s="138"/>
    </row>
    <row r="3216" spans="1:4" x14ac:dyDescent="0.2">
      <c r="A3216" s="158"/>
      <c r="D3216" s="138"/>
    </row>
    <row r="3217" spans="1:4" x14ac:dyDescent="0.2">
      <c r="A3217" s="158"/>
      <c r="D3217" s="138"/>
    </row>
    <row r="3218" spans="1:4" x14ac:dyDescent="0.2">
      <c r="A3218" s="158"/>
      <c r="D3218" s="138"/>
    </row>
    <row r="3219" spans="1:4" x14ac:dyDescent="0.2">
      <c r="A3219" s="158"/>
      <c r="D3219" s="138"/>
    </row>
    <row r="3220" spans="1:4" x14ac:dyDescent="0.2">
      <c r="A3220" s="158"/>
      <c r="D3220" s="138"/>
    </row>
    <row r="3221" spans="1:4" x14ac:dyDescent="0.2">
      <c r="A3221" s="158"/>
      <c r="D3221" s="138"/>
    </row>
    <row r="3222" spans="1:4" x14ac:dyDescent="0.2">
      <c r="A3222" s="158"/>
      <c r="D3222" s="138"/>
    </row>
    <row r="3223" spans="1:4" x14ac:dyDescent="0.2">
      <c r="A3223" s="158"/>
      <c r="D3223" s="138"/>
    </row>
    <row r="3224" spans="1:4" x14ac:dyDescent="0.2">
      <c r="A3224" s="158"/>
      <c r="D3224" s="138"/>
    </row>
    <row r="3225" spans="1:4" x14ac:dyDescent="0.2">
      <c r="A3225" s="158"/>
      <c r="D3225" s="138"/>
    </row>
    <row r="3226" spans="1:4" x14ac:dyDescent="0.2">
      <c r="A3226" s="158"/>
      <c r="D3226" s="138"/>
    </row>
    <row r="3227" spans="1:4" x14ac:dyDescent="0.2">
      <c r="A3227" s="158"/>
      <c r="D3227" s="138"/>
    </row>
    <row r="3228" spans="1:4" x14ac:dyDescent="0.2">
      <c r="A3228" s="158"/>
      <c r="D3228" s="138"/>
    </row>
    <row r="3229" spans="1:4" x14ac:dyDescent="0.2">
      <c r="A3229" s="158"/>
      <c r="D3229" s="138"/>
    </row>
    <row r="3230" spans="1:4" x14ac:dyDescent="0.2">
      <c r="A3230" s="158"/>
      <c r="D3230" s="138"/>
    </row>
    <row r="3231" spans="1:4" x14ac:dyDescent="0.2">
      <c r="A3231" s="158"/>
      <c r="D3231" s="138"/>
    </row>
    <row r="3232" spans="1:4" x14ac:dyDescent="0.2">
      <c r="A3232" s="158"/>
      <c r="D3232" s="138"/>
    </row>
    <row r="3233" spans="1:4" x14ac:dyDescent="0.2">
      <c r="A3233" s="158"/>
      <c r="D3233" s="138"/>
    </row>
    <row r="3234" spans="1:4" x14ac:dyDescent="0.2">
      <c r="A3234" s="158"/>
      <c r="D3234" s="138"/>
    </row>
    <row r="3235" spans="1:4" x14ac:dyDescent="0.2">
      <c r="A3235" s="158"/>
      <c r="D3235" s="138"/>
    </row>
    <row r="3236" spans="1:4" x14ac:dyDescent="0.2">
      <c r="A3236" s="158"/>
      <c r="D3236" s="138"/>
    </row>
    <row r="3237" spans="1:4" x14ac:dyDescent="0.2">
      <c r="A3237" s="158"/>
      <c r="D3237" s="138"/>
    </row>
    <row r="3238" spans="1:4" x14ac:dyDescent="0.2">
      <c r="A3238" s="158"/>
      <c r="D3238" s="138"/>
    </row>
    <row r="3239" spans="1:4" x14ac:dyDescent="0.2">
      <c r="A3239" s="158"/>
      <c r="D3239" s="138"/>
    </row>
    <row r="3240" spans="1:4" x14ac:dyDescent="0.2">
      <c r="A3240" s="158"/>
      <c r="D3240" s="138"/>
    </row>
    <row r="3241" spans="1:4" x14ac:dyDescent="0.2">
      <c r="A3241" s="158"/>
      <c r="D3241" s="138"/>
    </row>
    <row r="3242" spans="1:4" x14ac:dyDescent="0.2">
      <c r="A3242" s="158"/>
      <c r="D3242" s="138"/>
    </row>
    <row r="3243" spans="1:4" x14ac:dyDescent="0.2">
      <c r="A3243" s="158"/>
      <c r="D3243" s="138"/>
    </row>
    <row r="3244" spans="1:4" x14ac:dyDescent="0.2">
      <c r="A3244" s="158"/>
      <c r="D3244" s="138"/>
    </row>
    <row r="3245" spans="1:4" x14ac:dyDescent="0.2">
      <c r="A3245" s="158"/>
      <c r="D3245" s="138"/>
    </row>
    <row r="3246" spans="1:4" x14ac:dyDescent="0.2">
      <c r="A3246" s="158"/>
      <c r="D3246" s="138"/>
    </row>
    <row r="3247" spans="1:4" x14ac:dyDescent="0.2">
      <c r="A3247" s="158"/>
      <c r="D3247" s="138"/>
    </row>
    <row r="3248" spans="1:4" x14ac:dyDescent="0.2">
      <c r="A3248" s="158"/>
      <c r="D3248" s="138"/>
    </row>
    <row r="3249" spans="1:4" x14ac:dyDescent="0.2">
      <c r="A3249" s="158"/>
      <c r="D3249" s="138"/>
    </row>
    <row r="3250" spans="1:4" x14ac:dyDescent="0.2">
      <c r="A3250" s="158"/>
      <c r="D3250" s="138"/>
    </row>
    <row r="3251" spans="1:4" x14ac:dyDescent="0.2">
      <c r="A3251" s="158"/>
      <c r="D3251" s="138"/>
    </row>
    <row r="3252" spans="1:4" x14ac:dyDescent="0.2">
      <c r="A3252" s="158"/>
      <c r="D3252" s="138"/>
    </row>
    <row r="3253" spans="1:4" x14ac:dyDescent="0.2">
      <c r="A3253" s="158"/>
      <c r="D3253" s="138"/>
    </row>
    <row r="3254" spans="1:4" x14ac:dyDescent="0.2">
      <c r="A3254" s="158"/>
      <c r="D3254" s="138"/>
    </row>
    <row r="3255" spans="1:4" x14ac:dyDescent="0.2">
      <c r="A3255" s="158"/>
      <c r="D3255" s="138"/>
    </row>
    <row r="3256" spans="1:4" x14ac:dyDescent="0.2">
      <c r="A3256" s="158"/>
      <c r="D3256" s="138"/>
    </row>
    <row r="3257" spans="1:4" x14ac:dyDescent="0.2">
      <c r="A3257" s="158"/>
      <c r="D3257" s="138"/>
    </row>
    <row r="3258" spans="1:4" x14ac:dyDescent="0.2">
      <c r="A3258" s="158"/>
      <c r="D3258" s="138"/>
    </row>
    <row r="3259" spans="1:4" x14ac:dyDescent="0.2">
      <c r="A3259" s="158"/>
      <c r="D3259" s="138"/>
    </row>
    <row r="3260" spans="1:4" x14ac:dyDescent="0.2">
      <c r="A3260" s="158"/>
      <c r="D3260" s="138"/>
    </row>
    <row r="3261" spans="1:4" x14ac:dyDescent="0.2">
      <c r="A3261" s="158"/>
      <c r="D3261" s="138"/>
    </row>
    <row r="3262" spans="1:4" x14ac:dyDescent="0.2">
      <c r="A3262" s="158"/>
      <c r="D3262" s="138"/>
    </row>
    <row r="3263" spans="1:4" x14ac:dyDescent="0.2">
      <c r="A3263" s="158"/>
      <c r="D3263" s="138"/>
    </row>
    <row r="3264" spans="1:4" x14ac:dyDescent="0.2">
      <c r="A3264" s="158"/>
      <c r="D3264" s="138"/>
    </row>
    <row r="3265" spans="1:4" x14ac:dyDescent="0.2">
      <c r="A3265" s="158"/>
      <c r="D3265" s="138"/>
    </row>
    <row r="3266" spans="1:4" x14ac:dyDescent="0.2">
      <c r="A3266" s="158"/>
      <c r="D3266" s="138"/>
    </row>
    <row r="3267" spans="1:4" x14ac:dyDescent="0.2">
      <c r="A3267" s="158"/>
      <c r="D3267" s="138"/>
    </row>
    <row r="3268" spans="1:4" x14ac:dyDescent="0.2">
      <c r="A3268" s="158"/>
      <c r="D3268" s="138"/>
    </row>
    <row r="3269" spans="1:4" x14ac:dyDescent="0.2">
      <c r="A3269" s="158"/>
      <c r="D3269" s="138"/>
    </row>
    <row r="3270" spans="1:4" x14ac:dyDescent="0.2">
      <c r="A3270" s="158"/>
      <c r="D3270" s="138"/>
    </row>
    <row r="3271" spans="1:4" x14ac:dyDescent="0.2">
      <c r="A3271" s="158"/>
      <c r="D3271" s="138"/>
    </row>
    <row r="3272" spans="1:4" x14ac:dyDescent="0.2">
      <c r="A3272" s="158"/>
      <c r="D3272" s="138"/>
    </row>
    <row r="3273" spans="1:4" x14ac:dyDescent="0.2">
      <c r="A3273" s="158"/>
      <c r="D3273" s="138"/>
    </row>
    <row r="3274" spans="1:4" x14ac:dyDescent="0.2">
      <c r="A3274" s="158"/>
      <c r="D3274" s="138"/>
    </row>
    <row r="3275" spans="1:4" x14ac:dyDescent="0.2">
      <c r="A3275" s="158"/>
      <c r="D3275" s="138"/>
    </row>
    <row r="3276" spans="1:4" x14ac:dyDescent="0.2">
      <c r="A3276" s="158"/>
      <c r="D3276" s="138"/>
    </row>
    <row r="3277" spans="1:4" x14ac:dyDescent="0.2">
      <c r="A3277" s="158"/>
      <c r="D3277" s="138"/>
    </row>
    <row r="3278" spans="1:4" x14ac:dyDescent="0.2">
      <c r="A3278" s="158"/>
      <c r="D3278" s="138"/>
    </row>
    <row r="3279" spans="1:4" x14ac:dyDescent="0.2">
      <c r="A3279" s="158"/>
      <c r="D3279" s="138"/>
    </row>
    <row r="3280" spans="1:4" x14ac:dyDescent="0.2">
      <c r="A3280" s="158"/>
      <c r="D3280" s="138"/>
    </row>
    <row r="3281" spans="1:4" x14ac:dyDescent="0.2">
      <c r="A3281" s="158"/>
      <c r="D3281" s="138"/>
    </row>
    <row r="3282" spans="1:4" x14ac:dyDescent="0.2">
      <c r="A3282" s="158"/>
      <c r="D3282" s="138"/>
    </row>
    <row r="3283" spans="1:4" x14ac:dyDescent="0.2">
      <c r="A3283" s="158"/>
      <c r="D3283" s="138"/>
    </row>
    <row r="3284" spans="1:4" x14ac:dyDescent="0.2">
      <c r="A3284" s="158"/>
      <c r="D3284" s="138"/>
    </row>
    <row r="3285" spans="1:4" x14ac:dyDescent="0.2">
      <c r="A3285" s="158"/>
      <c r="D3285" s="138"/>
    </row>
    <row r="3286" spans="1:4" x14ac:dyDescent="0.2">
      <c r="A3286" s="158"/>
      <c r="D3286" s="138"/>
    </row>
    <row r="3287" spans="1:4" x14ac:dyDescent="0.2">
      <c r="A3287" s="158"/>
      <c r="D3287" s="138"/>
    </row>
    <row r="3288" spans="1:4" x14ac:dyDescent="0.2">
      <c r="A3288" s="158"/>
      <c r="D3288" s="138"/>
    </row>
    <row r="3289" spans="1:4" x14ac:dyDescent="0.2">
      <c r="A3289" s="158"/>
      <c r="D3289" s="138"/>
    </row>
    <row r="3290" spans="1:4" x14ac:dyDescent="0.2">
      <c r="A3290" s="158"/>
      <c r="D3290" s="138"/>
    </row>
    <row r="3291" spans="1:4" x14ac:dyDescent="0.2">
      <c r="A3291" s="158"/>
      <c r="D3291" s="138"/>
    </row>
    <row r="3292" spans="1:4" x14ac:dyDescent="0.2">
      <c r="A3292" s="158"/>
      <c r="D3292" s="138"/>
    </row>
    <row r="3293" spans="1:4" x14ac:dyDescent="0.2">
      <c r="A3293" s="158"/>
      <c r="D3293" s="138"/>
    </row>
    <row r="3294" spans="1:4" x14ac:dyDescent="0.2">
      <c r="A3294" s="158"/>
      <c r="D3294" s="138"/>
    </row>
    <row r="3295" spans="1:4" x14ac:dyDescent="0.2">
      <c r="A3295" s="158"/>
      <c r="D3295" s="138"/>
    </row>
    <row r="3296" spans="1:4" x14ac:dyDescent="0.2">
      <c r="A3296" s="158"/>
      <c r="D3296" s="138"/>
    </row>
    <row r="3297" spans="1:4" x14ac:dyDescent="0.2">
      <c r="A3297" s="158"/>
      <c r="D3297" s="138"/>
    </row>
    <row r="3298" spans="1:4" x14ac:dyDescent="0.2">
      <c r="A3298" s="158"/>
      <c r="D3298" s="138"/>
    </row>
    <row r="3299" spans="1:4" x14ac:dyDescent="0.2">
      <c r="A3299" s="158"/>
      <c r="D3299" s="138"/>
    </row>
    <row r="3300" spans="1:4" x14ac:dyDescent="0.2">
      <c r="A3300" s="158"/>
      <c r="D3300" s="138"/>
    </row>
    <row r="3301" spans="1:4" x14ac:dyDescent="0.2">
      <c r="A3301" s="158"/>
      <c r="D3301" s="138"/>
    </row>
    <row r="3302" spans="1:4" x14ac:dyDescent="0.2">
      <c r="A3302" s="158"/>
      <c r="D3302" s="138"/>
    </row>
    <row r="3303" spans="1:4" x14ac:dyDescent="0.2">
      <c r="A3303" s="158"/>
      <c r="D3303" s="138"/>
    </row>
    <row r="3304" spans="1:4" x14ac:dyDescent="0.2">
      <c r="A3304" s="158"/>
      <c r="D3304" s="138"/>
    </row>
    <row r="3305" spans="1:4" x14ac:dyDescent="0.2">
      <c r="A3305" s="158"/>
      <c r="D3305" s="138"/>
    </row>
    <row r="3306" spans="1:4" x14ac:dyDescent="0.2">
      <c r="A3306" s="158"/>
      <c r="D3306" s="138"/>
    </row>
    <row r="3307" spans="1:4" x14ac:dyDescent="0.2">
      <c r="A3307" s="158"/>
      <c r="D3307" s="138"/>
    </row>
    <row r="3308" spans="1:4" x14ac:dyDescent="0.2">
      <c r="A3308" s="158"/>
      <c r="D3308" s="138"/>
    </row>
    <row r="3309" spans="1:4" x14ac:dyDescent="0.2">
      <c r="A3309" s="158"/>
      <c r="D3309" s="138"/>
    </row>
    <row r="3310" spans="1:4" x14ac:dyDescent="0.2">
      <c r="A3310" s="158"/>
      <c r="D3310" s="138"/>
    </row>
    <row r="3311" spans="1:4" x14ac:dyDescent="0.2">
      <c r="A3311" s="158"/>
      <c r="D3311" s="138"/>
    </row>
    <row r="3312" spans="1:4" x14ac:dyDescent="0.2">
      <c r="A3312" s="158"/>
      <c r="D3312" s="138"/>
    </row>
    <row r="3313" spans="1:4" x14ac:dyDescent="0.2">
      <c r="A3313" s="158"/>
      <c r="D3313" s="138"/>
    </row>
    <row r="3314" spans="1:4" x14ac:dyDescent="0.2">
      <c r="A3314" s="158"/>
      <c r="D3314" s="138"/>
    </row>
    <row r="3315" spans="1:4" x14ac:dyDescent="0.2">
      <c r="A3315" s="158"/>
      <c r="D3315" s="138"/>
    </row>
    <row r="3316" spans="1:4" x14ac:dyDescent="0.2">
      <c r="A3316" s="158"/>
      <c r="D3316" s="138"/>
    </row>
    <row r="3317" spans="1:4" x14ac:dyDescent="0.2">
      <c r="A3317" s="158"/>
      <c r="D3317" s="138"/>
    </row>
    <row r="3318" spans="1:4" x14ac:dyDescent="0.2">
      <c r="A3318" s="158"/>
      <c r="D3318" s="138"/>
    </row>
    <row r="3319" spans="1:4" x14ac:dyDescent="0.2">
      <c r="A3319" s="158"/>
      <c r="D3319" s="138"/>
    </row>
    <row r="3320" spans="1:4" x14ac:dyDescent="0.2">
      <c r="A3320" s="158"/>
      <c r="D3320" s="138"/>
    </row>
    <row r="3321" spans="1:4" x14ac:dyDescent="0.2">
      <c r="A3321" s="158"/>
      <c r="D3321" s="138"/>
    </row>
    <row r="3322" spans="1:4" x14ac:dyDescent="0.2">
      <c r="A3322" s="158"/>
      <c r="D3322" s="138"/>
    </row>
    <row r="3323" spans="1:4" x14ac:dyDescent="0.2">
      <c r="A3323" s="158"/>
      <c r="D3323" s="138"/>
    </row>
    <row r="3324" spans="1:4" x14ac:dyDescent="0.2">
      <c r="A3324" s="158"/>
      <c r="D3324" s="138"/>
    </row>
    <row r="3325" spans="1:4" x14ac:dyDescent="0.2">
      <c r="A3325" s="158"/>
      <c r="D3325" s="138"/>
    </row>
    <row r="3326" spans="1:4" x14ac:dyDescent="0.2">
      <c r="A3326" s="158"/>
      <c r="D3326" s="138"/>
    </row>
    <row r="3327" spans="1:4" x14ac:dyDescent="0.2">
      <c r="A3327" s="158"/>
      <c r="D3327" s="138"/>
    </row>
    <row r="3328" spans="1:4" x14ac:dyDescent="0.2">
      <c r="A3328" s="158"/>
      <c r="D3328" s="138"/>
    </row>
    <row r="3329" spans="1:4" x14ac:dyDescent="0.2">
      <c r="A3329" s="158"/>
      <c r="D3329" s="138"/>
    </row>
    <row r="3330" spans="1:4" x14ac:dyDescent="0.2">
      <c r="A3330" s="158"/>
      <c r="D3330" s="138"/>
    </row>
    <row r="3331" spans="1:4" x14ac:dyDescent="0.2">
      <c r="A3331" s="158"/>
      <c r="D3331" s="138"/>
    </row>
    <row r="3332" spans="1:4" x14ac:dyDescent="0.2">
      <c r="A3332" s="158"/>
      <c r="D3332" s="138"/>
    </row>
    <row r="3333" spans="1:4" x14ac:dyDescent="0.2">
      <c r="A3333" s="158"/>
      <c r="D3333" s="138"/>
    </row>
    <row r="3334" spans="1:4" x14ac:dyDescent="0.2">
      <c r="A3334" s="158"/>
      <c r="D3334" s="138"/>
    </row>
    <row r="3335" spans="1:4" x14ac:dyDescent="0.2">
      <c r="A3335" s="158"/>
      <c r="D3335" s="138"/>
    </row>
    <row r="3336" spans="1:4" x14ac:dyDescent="0.2">
      <c r="A3336" s="158"/>
      <c r="D3336" s="138"/>
    </row>
    <row r="3337" spans="1:4" x14ac:dyDescent="0.2">
      <c r="A3337" s="158"/>
      <c r="D3337" s="138"/>
    </row>
    <row r="3338" spans="1:4" x14ac:dyDescent="0.2">
      <c r="A3338" s="158"/>
      <c r="D3338" s="138"/>
    </row>
    <row r="3339" spans="1:4" x14ac:dyDescent="0.2">
      <c r="A3339" s="158"/>
      <c r="D3339" s="138"/>
    </row>
    <row r="3340" spans="1:4" x14ac:dyDescent="0.2">
      <c r="A3340" s="158"/>
      <c r="D3340" s="138"/>
    </row>
    <row r="3341" spans="1:4" x14ac:dyDescent="0.2">
      <c r="A3341" s="158"/>
      <c r="D3341" s="138"/>
    </row>
    <row r="3342" spans="1:4" x14ac:dyDescent="0.2">
      <c r="A3342" s="158"/>
      <c r="D3342" s="138"/>
    </row>
    <row r="3343" spans="1:4" x14ac:dyDescent="0.2">
      <c r="A3343" s="158"/>
      <c r="D3343" s="138"/>
    </row>
    <row r="3344" spans="1:4" x14ac:dyDescent="0.2">
      <c r="A3344" s="158"/>
      <c r="D3344" s="138"/>
    </row>
    <row r="3345" spans="1:4" x14ac:dyDescent="0.2">
      <c r="A3345" s="158"/>
      <c r="D3345" s="138"/>
    </row>
    <row r="3346" spans="1:4" x14ac:dyDescent="0.2">
      <c r="A3346" s="158"/>
      <c r="D3346" s="138"/>
    </row>
    <row r="3347" spans="1:4" x14ac:dyDescent="0.2">
      <c r="A3347" s="158"/>
      <c r="D3347" s="138"/>
    </row>
    <row r="3348" spans="1:4" x14ac:dyDescent="0.2">
      <c r="A3348" s="158"/>
      <c r="D3348" s="138"/>
    </row>
    <row r="3349" spans="1:4" x14ac:dyDescent="0.2">
      <c r="A3349" s="158"/>
      <c r="D3349" s="138"/>
    </row>
    <row r="3350" spans="1:4" x14ac:dyDescent="0.2">
      <c r="A3350" s="158"/>
      <c r="D3350" s="138"/>
    </row>
    <row r="3351" spans="1:4" x14ac:dyDescent="0.2">
      <c r="A3351" s="158"/>
      <c r="D3351" s="138"/>
    </row>
    <row r="3352" spans="1:4" x14ac:dyDescent="0.2">
      <c r="A3352" s="158"/>
      <c r="D3352" s="138"/>
    </row>
    <row r="3353" spans="1:4" x14ac:dyDescent="0.2">
      <c r="A3353" s="158"/>
      <c r="D3353" s="138"/>
    </row>
    <row r="3354" spans="1:4" x14ac:dyDescent="0.2">
      <c r="A3354" s="158"/>
      <c r="D3354" s="138"/>
    </row>
    <row r="3355" spans="1:4" x14ac:dyDescent="0.2">
      <c r="A3355" s="158"/>
      <c r="D3355" s="138"/>
    </row>
    <row r="3356" spans="1:4" x14ac:dyDescent="0.2">
      <c r="A3356" s="158"/>
      <c r="D3356" s="138"/>
    </row>
    <row r="3357" spans="1:4" x14ac:dyDescent="0.2">
      <c r="A3357" s="158"/>
      <c r="D3357" s="138"/>
    </row>
    <row r="3358" spans="1:4" x14ac:dyDescent="0.2">
      <c r="A3358" s="158"/>
      <c r="D3358" s="138"/>
    </row>
    <row r="3359" spans="1:4" x14ac:dyDescent="0.2">
      <c r="A3359" s="158"/>
      <c r="D3359" s="138"/>
    </row>
    <row r="3360" spans="1:4" x14ac:dyDescent="0.2">
      <c r="A3360" s="158"/>
      <c r="D3360" s="138"/>
    </row>
    <row r="3361" spans="1:4" x14ac:dyDescent="0.2">
      <c r="A3361" s="158"/>
      <c r="D3361" s="138"/>
    </row>
    <row r="3362" spans="1:4" x14ac:dyDescent="0.2">
      <c r="A3362" s="158"/>
      <c r="D3362" s="138"/>
    </row>
    <row r="3363" spans="1:4" x14ac:dyDescent="0.2">
      <c r="A3363" s="158"/>
      <c r="D3363" s="138"/>
    </row>
    <row r="3364" spans="1:4" x14ac:dyDescent="0.2">
      <c r="A3364" s="158"/>
      <c r="D3364" s="138"/>
    </row>
    <row r="3365" spans="1:4" x14ac:dyDescent="0.2">
      <c r="A3365" s="158"/>
      <c r="D3365" s="138"/>
    </row>
    <row r="3366" spans="1:4" x14ac:dyDescent="0.2">
      <c r="A3366" s="158"/>
      <c r="D3366" s="138"/>
    </row>
    <row r="3367" spans="1:4" x14ac:dyDescent="0.2">
      <c r="A3367" s="158"/>
      <c r="D3367" s="138"/>
    </row>
    <row r="3368" spans="1:4" x14ac:dyDescent="0.2">
      <c r="A3368" s="158"/>
      <c r="D3368" s="138"/>
    </row>
    <row r="3369" spans="1:4" x14ac:dyDescent="0.2">
      <c r="A3369" s="158"/>
      <c r="D3369" s="138"/>
    </row>
    <row r="3370" spans="1:4" x14ac:dyDescent="0.2">
      <c r="A3370" s="158"/>
      <c r="D3370" s="138"/>
    </row>
    <row r="3371" spans="1:4" x14ac:dyDescent="0.2">
      <c r="A3371" s="158"/>
      <c r="D3371" s="138"/>
    </row>
    <row r="3372" spans="1:4" x14ac:dyDescent="0.2">
      <c r="A3372" s="158"/>
      <c r="D3372" s="138"/>
    </row>
    <row r="3373" spans="1:4" x14ac:dyDescent="0.2">
      <c r="A3373" s="158"/>
      <c r="D3373" s="138"/>
    </row>
    <row r="3374" spans="1:4" x14ac:dyDescent="0.2">
      <c r="A3374" s="158"/>
      <c r="D3374" s="138"/>
    </row>
    <row r="3375" spans="1:4" x14ac:dyDescent="0.2">
      <c r="A3375" s="158"/>
      <c r="D3375" s="138"/>
    </row>
    <row r="3376" spans="1:4" x14ac:dyDescent="0.2">
      <c r="A3376" s="158"/>
      <c r="D3376" s="138"/>
    </row>
    <row r="3377" spans="1:4" x14ac:dyDescent="0.2">
      <c r="A3377" s="158"/>
      <c r="D3377" s="138"/>
    </row>
    <row r="3378" spans="1:4" x14ac:dyDescent="0.2">
      <c r="A3378" s="158"/>
      <c r="D3378" s="138"/>
    </row>
    <row r="3379" spans="1:4" x14ac:dyDescent="0.2">
      <c r="A3379" s="158"/>
      <c r="D3379" s="138"/>
    </row>
    <row r="3380" spans="1:4" x14ac:dyDescent="0.2">
      <c r="A3380" s="158"/>
      <c r="D3380" s="138"/>
    </row>
    <row r="3381" spans="1:4" x14ac:dyDescent="0.2">
      <c r="A3381" s="158"/>
      <c r="D3381" s="138"/>
    </row>
    <row r="3382" spans="1:4" x14ac:dyDescent="0.2">
      <c r="A3382" s="158"/>
      <c r="D3382" s="138"/>
    </row>
    <row r="3383" spans="1:4" x14ac:dyDescent="0.2">
      <c r="A3383" s="158"/>
      <c r="D3383" s="138"/>
    </row>
    <row r="3384" spans="1:4" x14ac:dyDescent="0.2">
      <c r="A3384" s="158"/>
      <c r="D3384" s="138"/>
    </row>
    <row r="3385" spans="1:4" x14ac:dyDescent="0.2">
      <c r="A3385" s="158"/>
      <c r="D3385" s="138"/>
    </row>
    <row r="3386" spans="1:4" x14ac:dyDescent="0.2">
      <c r="A3386" s="158"/>
      <c r="D3386" s="138"/>
    </row>
    <row r="3387" spans="1:4" x14ac:dyDescent="0.2">
      <c r="A3387" s="158"/>
      <c r="D3387" s="138"/>
    </row>
    <row r="3388" spans="1:4" x14ac:dyDescent="0.2">
      <c r="A3388" s="158"/>
      <c r="D3388" s="138"/>
    </row>
    <row r="3389" spans="1:4" x14ac:dyDescent="0.2">
      <c r="A3389" s="158"/>
      <c r="D3389" s="138"/>
    </row>
    <row r="3390" spans="1:4" x14ac:dyDescent="0.2">
      <c r="A3390" s="158"/>
      <c r="D3390" s="138"/>
    </row>
    <row r="3391" spans="1:4" x14ac:dyDescent="0.2">
      <c r="A3391" s="158"/>
      <c r="D3391" s="138"/>
    </row>
    <row r="3392" spans="1:4" x14ac:dyDescent="0.2">
      <c r="A3392" s="158"/>
      <c r="D3392" s="138"/>
    </row>
    <row r="3393" spans="1:4" x14ac:dyDescent="0.2">
      <c r="A3393" s="158"/>
      <c r="D3393" s="138"/>
    </row>
    <row r="3394" spans="1:4" x14ac:dyDescent="0.2">
      <c r="A3394" s="158"/>
      <c r="D3394" s="138"/>
    </row>
    <row r="3395" spans="1:4" x14ac:dyDescent="0.2">
      <c r="A3395" s="158"/>
      <c r="D3395" s="138"/>
    </row>
    <row r="3396" spans="1:4" x14ac:dyDescent="0.2">
      <c r="A3396" s="158"/>
      <c r="D3396" s="138"/>
    </row>
    <row r="3397" spans="1:4" x14ac:dyDescent="0.2">
      <c r="A3397" s="158"/>
      <c r="D3397" s="138"/>
    </row>
    <row r="3398" spans="1:4" x14ac:dyDescent="0.2">
      <c r="A3398" s="158"/>
      <c r="D3398" s="138"/>
    </row>
    <row r="3399" spans="1:4" x14ac:dyDescent="0.2">
      <c r="A3399" s="158"/>
      <c r="D3399" s="138"/>
    </row>
    <row r="3400" spans="1:4" x14ac:dyDescent="0.2">
      <c r="A3400" s="158"/>
      <c r="D3400" s="138"/>
    </row>
    <row r="3401" spans="1:4" x14ac:dyDescent="0.2">
      <c r="A3401" s="158"/>
      <c r="D3401" s="138"/>
    </row>
    <row r="3402" spans="1:4" x14ac:dyDescent="0.2">
      <c r="A3402" s="158"/>
      <c r="D3402" s="138"/>
    </row>
    <row r="3403" spans="1:4" x14ac:dyDescent="0.2">
      <c r="A3403" s="158"/>
      <c r="D3403" s="138"/>
    </row>
    <row r="3404" spans="1:4" x14ac:dyDescent="0.2">
      <c r="A3404" s="158"/>
      <c r="D3404" s="138"/>
    </row>
    <row r="3405" spans="1:4" x14ac:dyDescent="0.2">
      <c r="A3405" s="158"/>
      <c r="D3405" s="138"/>
    </row>
    <row r="3406" spans="1:4" x14ac:dyDescent="0.2">
      <c r="A3406" s="158"/>
      <c r="D3406" s="138"/>
    </row>
    <row r="3407" spans="1:4" x14ac:dyDescent="0.2">
      <c r="A3407" s="158"/>
      <c r="D3407" s="138"/>
    </row>
    <row r="3408" spans="1:4" x14ac:dyDescent="0.2">
      <c r="A3408" s="158"/>
      <c r="D3408" s="138"/>
    </row>
    <row r="3409" spans="1:4" x14ac:dyDescent="0.2">
      <c r="A3409" s="158"/>
      <c r="D3409" s="138"/>
    </row>
    <row r="3410" spans="1:4" x14ac:dyDescent="0.2">
      <c r="A3410" s="158"/>
      <c r="D3410" s="138"/>
    </row>
    <row r="3411" spans="1:4" x14ac:dyDescent="0.2">
      <c r="A3411" s="158"/>
      <c r="D3411" s="138"/>
    </row>
    <row r="3412" spans="1:4" x14ac:dyDescent="0.2">
      <c r="A3412" s="158"/>
      <c r="D3412" s="138"/>
    </row>
    <row r="3413" spans="1:4" x14ac:dyDescent="0.2">
      <c r="A3413" s="158"/>
      <c r="D3413" s="138"/>
    </row>
    <row r="3414" spans="1:4" x14ac:dyDescent="0.2">
      <c r="A3414" s="158"/>
      <c r="D3414" s="138"/>
    </row>
    <row r="3415" spans="1:4" x14ac:dyDescent="0.2">
      <c r="A3415" s="158"/>
      <c r="D3415" s="138"/>
    </row>
    <row r="3416" spans="1:4" x14ac:dyDescent="0.2">
      <c r="A3416" s="158"/>
      <c r="D3416" s="138"/>
    </row>
    <row r="3417" spans="1:4" x14ac:dyDescent="0.2">
      <c r="A3417" s="158"/>
      <c r="D3417" s="138"/>
    </row>
    <row r="3418" spans="1:4" x14ac:dyDescent="0.2">
      <c r="A3418" s="158"/>
      <c r="D3418" s="138"/>
    </row>
    <row r="3419" spans="1:4" x14ac:dyDescent="0.2">
      <c r="A3419" s="158"/>
      <c r="D3419" s="138"/>
    </row>
    <row r="3420" spans="1:4" x14ac:dyDescent="0.2">
      <c r="A3420" s="158"/>
      <c r="D3420" s="138"/>
    </row>
    <row r="3421" spans="1:4" x14ac:dyDescent="0.2">
      <c r="A3421" s="158"/>
      <c r="D3421" s="138"/>
    </row>
    <row r="3422" spans="1:4" x14ac:dyDescent="0.2">
      <c r="A3422" s="158"/>
      <c r="D3422" s="138"/>
    </row>
    <row r="3423" spans="1:4" x14ac:dyDescent="0.2">
      <c r="A3423" s="158"/>
      <c r="D3423" s="138"/>
    </row>
    <row r="3424" spans="1:4" x14ac:dyDescent="0.2">
      <c r="A3424" s="158"/>
      <c r="D3424" s="138"/>
    </row>
    <row r="3425" spans="1:4" x14ac:dyDescent="0.2">
      <c r="A3425" s="158"/>
      <c r="D3425" s="138"/>
    </row>
    <row r="3426" spans="1:4" x14ac:dyDescent="0.2">
      <c r="A3426" s="158"/>
      <c r="D3426" s="138"/>
    </row>
    <row r="3427" spans="1:4" x14ac:dyDescent="0.2">
      <c r="A3427" s="158"/>
      <c r="D3427" s="138"/>
    </row>
    <row r="3428" spans="1:4" x14ac:dyDescent="0.2">
      <c r="A3428" s="158"/>
      <c r="D3428" s="138"/>
    </row>
    <row r="3429" spans="1:4" x14ac:dyDescent="0.2">
      <c r="A3429" s="158"/>
      <c r="D3429" s="138"/>
    </row>
    <row r="3430" spans="1:4" x14ac:dyDescent="0.2">
      <c r="A3430" s="158"/>
      <c r="D3430" s="138"/>
    </row>
    <row r="3431" spans="1:4" x14ac:dyDescent="0.2">
      <c r="A3431" s="158"/>
      <c r="D3431" s="138"/>
    </row>
    <row r="3432" spans="1:4" x14ac:dyDescent="0.2">
      <c r="A3432" s="158"/>
      <c r="D3432" s="138"/>
    </row>
    <row r="3433" spans="1:4" x14ac:dyDescent="0.2">
      <c r="A3433" s="158"/>
      <c r="D3433" s="138"/>
    </row>
    <row r="3434" spans="1:4" x14ac:dyDescent="0.2">
      <c r="A3434" s="158"/>
      <c r="D3434" s="138"/>
    </row>
    <row r="3435" spans="1:4" x14ac:dyDescent="0.2">
      <c r="A3435" s="158"/>
      <c r="D3435" s="138"/>
    </row>
    <row r="3436" spans="1:4" x14ac:dyDescent="0.2">
      <c r="A3436" s="158"/>
      <c r="D3436" s="138"/>
    </row>
    <row r="3437" spans="1:4" x14ac:dyDescent="0.2">
      <c r="A3437" s="158"/>
      <c r="D3437" s="138"/>
    </row>
    <row r="3438" spans="1:4" x14ac:dyDescent="0.2">
      <c r="A3438" s="158"/>
      <c r="D3438" s="138"/>
    </row>
    <row r="3439" spans="1:4" x14ac:dyDescent="0.2">
      <c r="A3439" s="158"/>
      <c r="D3439" s="138"/>
    </row>
    <row r="3440" spans="1:4" x14ac:dyDescent="0.2">
      <c r="A3440" s="158"/>
      <c r="D3440" s="138"/>
    </row>
    <row r="3441" spans="1:4" x14ac:dyDescent="0.2">
      <c r="A3441" s="158"/>
      <c r="D3441" s="138"/>
    </row>
    <row r="3442" spans="1:4" x14ac:dyDescent="0.2">
      <c r="A3442" s="158"/>
      <c r="D3442" s="138"/>
    </row>
    <row r="3443" spans="1:4" x14ac:dyDescent="0.2">
      <c r="A3443" s="158"/>
      <c r="D3443" s="138"/>
    </row>
    <row r="3444" spans="1:4" x14ac:dyDescent="0.2">
      <c r="A3444" s="158"/>
      <c r="D3444" s="138"/>
    </row>
    <row r="3445" spans="1:4" x14ac:dyDescent="0.2">
      <c r="A3445" s="158"/>
      <c r="D3445" s="138"/>
    </row>
    <row r="3446" spans="1:4" x14ac:dyDescent="0.2">
      <c r="A3446" s="158"/>
      <c r="D3446" s="138"/>
    </row>
    <row r="3447" spans="1:4" x14ac:dyDescent="0.2">
      <c r="A3447" s="158"/>
      <c r="D3447" s="138"/>
    </row>
    <row r="3448" spans="1:4" x14ac:dyDescent="0.2">
      <c r="A3448" s="158"/>
      <c r="D3448" s="138"/>
    </row>
    <row r="3449" spans="1:4" x14ac:dyDescent="0.2">
      <c r="A3449" s="158"/>
      <c r="D3449" s="138"/>
    </row>
    <row r="3450" spans="1:4" x14ac:dyDescent="0.2">
      <c r="A3450" s="158"/>
      <c r="D3450" s="138"/>
    </row>
    <row r="3451" spans="1:4" x14ac:dyDescent="0.2">
      <c r="A3451" s="158"/>
      <c r="D3451" s="138"/>
    </row>
    <row r="3452" spans="1:4" x14ac:dyDescent="0.2">
      <c r="A3452" s="158"/>
      <c r="D3452" s="138"/>
    </row>
    <row r="3453" spans="1:4" x14ac:dyDescent="0.2">
      <c r="A3453" s="158"/>
      <c r="D3453" s="138"/>
    </row>
    <row r="3454" spans="1:4" x14ac:dyDescent="0.2">
      <c r="A3454" s="158"/>
      <c r="D3454" s="138"/>
    </row>
    <row r="3455" spans="1:4" x14ac:dyDescent="0.2">
      <c r="A3455" s="158"/>
      <c r="D3455" s="138"/>
    </row>
    <row r="3456" spans="1:4" x14ac:dyDescent="0.2">
      <c r="A3456" s="158"/>
      <c r="D3456" s="138"/>
    </row>
    <row r="3457" spans="1:4" x14ac:dyDescent="0.2">
      <c r="A3457" s="158"/>
      <c r="D3457" s="138"/>
    </row>
    <row r="3458" spans="1:4" x14ac:dyDescent="0.2">
      <c r="A3458" s="158"/>
      <c r="D3458" s="138"/>
    </row>
    <row r="3459" spans="1:4" x14ac:dyDescent="0.2">
      <c r="A3459" s="158"/>
      <c r="D3459" s="138"/>
    </row>
    <row r="3460" spans="1:4" x14ac:dyDescent="0.2">
      <c r="A3460" s="158"/>
      <c r="D3460" s="138"/>
    </row>
    <row r="3461" spans="1:4" x14ac:dyDescent="0.2">
      <c r="A3461" s="158"/>
      <c r="D3461" s="138"/>
    </row>
    <row r="3462" spans="1:4" x14ac:dyDescent="0.2">
      <c r="A3462" s="158"/>
      <c r="D3462" s="138"/>
    </row>
    <row r="3463" spans="1:4" x14ac:dyDescent="0.2">
      <c r="A3463" s="158"/>
      <c r="D3463" s="138"/>
    </row>
    <row r="3464" spans="1:4" x14ac:dyDescent="0.2">
      <c r="A3464" s="158"/>
      <c r="D3464" s="138"/>
    </row>
    <row r="3465" spans="1:4" x14ac:dyDescent="0.2">
      <c r="A3465" s="158"/>
      <c r="D3465" s="138"/>
    </row>
    <row r="3466" spans="1:4" x14ac:dyDescent="0.2">
      <c r="A3466" s="158"/>
      <c r="D3466" s="138"/>
    </row>
    <row r="3467" spans="1:4" x14ac:dyDescent="0.2">
      <c r="A3467" s="158"/>
      <c r="D3467" s="138"/>
    </row>
    <row r="3468" spans="1:4" x14ac:dyDescent="0.2">
      <c r="A3468" s="158"/>
      <c r="D3468" s="138"/>
    </row>
    <row r="3469" spans="1:4" x14ac:dyDescent="0.2">
      <c r="A3469" s="158"/>
      <c r="D3469" s="138"/>
    </row>
    <row r="3470" spans="1:4" x14ac:dyDescent="0.2">
      <c r="A3470" s="158"/>
      <c r="D3470" s="138"/>
    </row>
    <row r="3471" spans="1:4" x14ac:dyDescent="0.2">
      <c r="A3471" s="158"/>
      <c r="D3471" s="138"/>
    </row>
    <row r="3472" spans="1:4" x14ac:dyDescent="0.2">
      <c r="A3472" s="158"/>
      <c r="D3472" s="138"/>
    </row>
    <row r="3473" spans="1:4" x14ac:dyDescent="0.2">
      <c r="A3473" s="158"/>
      <c r="D3473" s="138"/>
    </row>
    <row r="3474" spans="1:4" x14ac:dyDescent="0.2">
      <c r="A3474" s="158"/>
      <c r="D3474" s="138"/>
    </row>
    <row r="3475" spans="1:4" x14ac:dyDescent="0.2">
      <c r="A3475" s="158"/>
      <c r="D3475" s="138"/>
    </row>
    <row r="3476" spans="1:4" x14ac:dyDescent="0.2">
      <c r="A3476" s="158"/>
      <c r="D3476" s="138"/>
    </row>
    <row r="3477" spans="1:4" x14ac:dyDescent="0.2">
      <c r="A3477" s="158"/>
      <c r="D3477" s="138"/>
    </row>
    <row r="3478" spans="1:4" x14ac:dyDescent="0.2">
      <c r="A3478" s="158"/>
      <c r="D3478" s="138"/>
    </row>
    <row r="3479" spans="1:4" x14ac:dyDescent="0.2">
      <c r="A3479" s="158"/>
      <c r="D3479" s="138"/>
    </row>
    <row r="3480" spans="1:4" x14ac:dyDescent="0.2">
      <c r="A3480" s="158"/>
      <c r="D3480" s="138"/>
    </row>
    <row r="3481" spans="1:4" x14ac:dyDescent="0.2">
      <c r="A3481" s="158"/>
      <c r="D3481" s="138"/>
    </row>
    <row r="3482" spans="1:4" x14ac:dyDescent="0.2">
      <c r="A3482" s="158"/>
      <c r="D3482" s="138"/>
    </row>
    <row r="3483" spans="1:4" x14ac:dyDescent="0.2">
      <c r="A3483" s="158"/>
      <c r="D3483" s="138"/>
    </row>
    <row r="3484" spans="1:4" x14ac:dyDescent="0.2">
      <c r="A3484" s="158"/>
      <c r="D3484" s="138"/>
    </row>
    <row r="3485" spans="1:4" x14ac:dyDescent="0.2">
      <c r="A3485" s="158"/>
      <c r="D3485" s="138"/>
    </row>
    <row r="3486" spans="1:4" x14ac:dyDescent="0.2">
      <c r="A3486" s="158"/>
      <c r="D3486" s="138"/>
    </row>
    <row r="3487" spans="1:4" x14ac:dyDescent="0.2">
      <c r="A3487" s="158"/>
      <c r="D3487" s="138"/>
    </row>
    <row r="3488" spans="1:4" x14ac:dyDescent="0.2">
      <c r="A3488" s="158"/>
      <c r="D3488" s="138"/>
    </row>
    <row r="3489" spans="1:4" x14ac:dyDescent="0.2">
      <c r="A3489" s="158"/>
      <c r="D3489" s="138"/>
    </row>
    <row r="3490" spans="1:4" x14ac:dyDescent="0.2">
      <c r="A3490" s="158"/>
      <c r="D3490" s="138"/>
    </row>
    <row r="3491" spans="1:4" x14ac:dyDescent="0.2">
      <c r="A3491" s="158"/>
      <c r="D3491" s="138"/>
    </row>
    <row r="3492" spans="1:4" x14ac:dyDescent="0.2">
      <c r="A3492" s="158"/>
      <c r="D3492" s="138"/>
    </row>
    <row r="3493" spans="1:4" x14ac:dyDescent="0.2">
      <c r="A3493" s="158"/>
      <c r="D3493" s="138"/>
    </row>
    <row r="3494" spans="1:4" x14ac:dyDescent="0.2">
      <c r="A3494" s="158"/>
      <c r="D3494" s="138"/>
    </row>
    <row r="3495" spans="1:4" x14ac:dyDescent="0.2">
      <c r="A3495" s="158"/>
      <c r="D3495" s="138"/>
    </row>
    <row r="3496" spans="1:4" x14ac:dyDescent="0.2">
      <c r="A3496" s="158"/>
      <c r="D3496" s="138"/>
    </row>
    <row r="3497" spans="1:4" x14ac:dyDescent="0.2">
      <c r="A3497" s="158"/>
      <c r="D3497" s="138"/>
    </row>
    <row r="3498" spans="1:4" x14ac:dyDescent="0.2">
      <c r="A3498" s="158"/>
      <c r="D3498" s="138"/>
    </row>
    <row r="3499" spans="1:4" x14ac:dyDescent="0.2">
      <c r="A3499" s="158"/>
      <c r="D3499" s="138"/>
    </row>
    <row r="3500" spans="1:4" x14ac:dyDescent="0.2">
      <c r="A3500" s="158"/>
      <c r="D3500" s="138"/>
    </row>
    <row r="3501" spans="1:4" x14ac:dyDescent="0.2">
      <c r="A3501" s="158"/>
      <c r="D3501" s="138"/>
    </row>
    <row r="3502" spans="1:4" x14ac:dyDescent="0.2">
      <c r="A3502" s="158"/>
      <c r="D3502" s="138"/>
    </row>
    <row r="3503" spans="1:4" x14ac:dyDescent="0.2">
      <c r="A3503" s="158"/>
      <c r="D3503" s="138"/>
    </row>
    <row r="3504" spans="1:4" x14ac:dyDescent="0.2">
      <c r="A3504" s="158"/>
      <c r="D3504" s="138"/>
    </row>
    <row r="3505" spans="1:4" x14ac:dyDescent="0.2">
      <c r="A3505" s="158"/>
      <c r="D3505" s="138"/>
    </row>
    <row r="3506" spans="1:4" x14ac:dyDescent="0.2">
      <c r="A3506" s="158"/>
      <c r="D3506" s="138"/>
    </row>
    <row r="3507" spans="1:4" x14ac:dyDescent="0.2">
      <c r="A3507" s="158"/>
      <c r="D3507" s="138"/>
    </row>
    <row r="3508" spans="1:4" x14ac:dyDescent="0.2">
      <c r="A3508" s="158"/>
      <c r="D3508" s="138"/>
    </row>
    <row r="3509" spans="1:4" x14ac:dyDescent="0.2">
      <c r="A3509" s="158"/>
      <c r="D3509" s="138"/>
    </row>
    <row r="3510" spans="1:4" x14ac:dyDescent="0.2">
      <c r="A3510" s="158"/>
      <c r="D3510" s="138"/>
    </row>
    <row r="3511" spans="1:4" x14ac:dyDescent="0.2">
      <c r="A3511" s="158"/>
      <c r="D3511" s="138"/>
    </row>
    <row r="3512" spans="1:4" x14ac:dyDescent="0.2">
      <c r="A3512" s="158"/>
      <c r="D3512" s="138"/>
    </row>
    <row r="3513" spans="1:4" x14ac:dyDescent="0.2">
      <c r="A3513" s="158"/>
      <c r="D3513" s="138"/>
    </row>
    <row r="3514" spans="1:4" x14ac:dyDescent="0.2">
      <c r="A3514" s="158"/>
      <c r="D3514" s="138"/>
    </row>
    <row r="3515" spans="1:4" x14ac:dyDescent="0.2">
      <c r="A3515" s="158"/>
      <c r="D3515" s="138"/>
    </row>
    <row r="3516" spans="1:4" x14ac:dyDescent="0.2">
      <c r="A3516" s="158"/>
      <c r="D3516" s="138"/>
    </row>
    <row r="3517" spans="1:4" x14ac:dyDescent="0.2">
      <c r="A3517" s="158"/>
      <c r="D3517" s="138"/>
    </row>
    <row r="3518" spans="1:4" x14ac:dyDescent="0.2">
      <c r="A3518" s="158"/>
      <c r="D3518" s="138"/>
    </row>
    <row r="3519" spans="1:4" x14ac:dyDescent="0.2">
      <c r="A3519" s="158"/>
      <c r="D3519" s="138"/>
    </row>
    <row r="3520" spans="1:4" x14ac:dyDescent="0.2">
      <c r="A3520" s="158"/>
      <c r="D3520" s="138"/>
    </row>
    <row r="3521" spans="1:4" x14ac:dyDescent="0.2">
      <c r="A3521" s="158"/>
      <c r="D3521" s="138"/>
    </row>
    <row r="3522" spans="1:4" x14ac:dyDescent="0.2">
      <c r="A3522" s="158"/>
      <c r="D3522" s="138"/>
    </row>
    <row r="3523" spans="1:4" x14ac:dyDescent="0.2">
      <c r="A3523" s="158"/>
      <c r="D3523" s="138"/>
    </row>
    <row r="3524" spans="1:4" x14ac:dyDescent="0.2">
      <c r="A3524" s="158"/>
      <c r="D3524" s="138"/>
    </row>
    <row r="3525" spans="1:4" x14ac:dyDescent="0.2">
      <c r="A3525" s="158"/>
      <c r="D3525" s="138"/>
    </row>
    <row r="3526" spans="1:4" x14ac:dyDescent="0.2">
      <c r="A3526" s="158"/>
      <c r="D3526" s="138"/>
    </row>
    <row r="3527" spans="1:4" x14ac:dyDescent="0.2">
      <c r="A3527" s="158"/>
      <c r="D3527" s="138"/>
    </row>
    <row r="3528" spans="1:4" x14ac:dyDescent="0.2">
      <c r="A3528" s="158"/>
      <c r="D3528" s="138"/>
    </row>
    <row r="3529" spans="1:4" x14ac:dyDescent="0.2">
      <c r="A3529" s="158"/>
      <c r="D3529" s="138"/>
    </row>
    <row r="3530" spans="1:4" x14ac:dyDescent="0.2">
      <c r="A3530" s="158"/>
      <c r="D3530" s="138"/>
    </row>
    <row r="3531" spans="1:4" x14ac:dyDescent="0.2">
      <c r="A3531" s="158"/>
      <c r="D3531" s="138"/>
    </row>
    <row r="3532" spans="1:4" x14ac:dyDescent="0.2">
      <c r="A3532" s="158"/>
      <c r="D3532" s="138"/>
    </row>
    <row r="3533" spans="1:4" x14ac:dyDescent="0.2">
      <c r="A3533" s="158"/>
      <c r="D3533" s="138"/>
    </row>
    <row r="3534" spans="1:4" x14ac:dyDescent="0.2">
      <c r="A3534" s="158"/>
      <c r="D3534" s="138"/>
    </row>
    <row r="3535" spans="1:4" x14ac:dyDescent="0.2">
      <c r="A3535" s="158"/>
      <c r="D3535" s="138"/>
    </row>
    <row r="3536" spans="1:4" x14ac:dyDescent="0.2">
      <c r="A3536" s="158"/>
      <c r="D3536" s="138"/>
    </row>
    <row r="3537" spans="1:4" x14ac:dyDescent="0.2">
      <c r="A3537" s="158"/>
      <c r="D3537" s="138"/>
    </row>
    <row r="3538" spans="1:4" x14ac:dyDescent="0.2">
      <c r="A3538" s="158"/>
      <c r="D3538" s="138"/>
    </row>
    <row r="3539" spans="1:4" x14ac:dyDescent="0.2">
      <c r="A3539" s="158"/>
      <c r="D3539" s="138"/>
    </row>
    <row r="3540" spans="1:4" x14ac:dyDescent="0.2">
      <c r="A3540" s="158"/>
      <c r="D3540" s="138"/>
    </row>
    <row r="3541" spans="1:4" x14ac:dyDescent="0.2">
      <c r="A3541" s="158"/>
      <c r="D3541" s="138"/>
    </row>
    <row r="3542" spans="1:4" x14ac:dyDescent="0.2">
      <c r="A3542" s="158"/>
      <c r="D3542" s="138"/>
    </row>
    <row r="3543" spans="1:4" x14ac:dyDescent="0.2">
      <c r="A3543" s="158"/>
      <c r="D3543" s="138"/>
    </row>
    <row r="3544" spans="1:4" x14ac:dyDescent="0.2">
      <c r="A3544" s="158"/>
      <c r="D3544" s="138"/>
    </row>
    <row r="3545" spans="1:4" x14ac:dyDescent="0.2">
      <c r="A3545" s="158"/>
      <c r="D3545" s="138"/>
    </row>
    <row r="3546" spans="1:4" x14ac:dyDescent="0.2">
      <c r="A3546" s="158"/>
      <c r="D3546" s="138"/>
    </row>
    <row r="3547" spans="1:4" x14ac:dyDescent="0.2">
      <c r="A3547" s="158"/>
      <c r="D3547" s="138"/>
    </row>
    <row r="3548" spans="1:4" x14ac:dyDescent="0.2">
      <c r="A3548" s="158"/>
      <c r="D3548" s="138"/>
    </row>
    <row r="3549" spans="1:4" x14ac:dyDescent="0.2">
      <c r="A3549" s="158"/>
      <c r="D3549" s="138"/>
    </row>
    <row r="3550" spans="1:4" x14ac:dyDescent="0.2">
      <c r="A3550" s="158"/>
      <c r="D3550" s="138"/>
    </row>
    <row r="3551" spans="1:4" x14ac:dyDescent="0.2">
      <c r="A3551" s="158"/>
      <c r="D3551" s="138"/>
    </row>
    <row r="3552" spans="1:4" x14ac:dyDescent="0.2">
      <c r="A3552" s="158"/>
      <c r="D3552" s="138"/>
    </row>
    <row r="3553" spans="1:4" x14ac:dyDescent="0.2">
      <c r="A3553" s="158"/>
      <c r="D3553" s="138"/>
    </row>
    <row r="3554" spans="1:4" x14ac:dyDescent="0.2">
      <c r="A3554" s="158"/>
      <c r="D3554" s="138"/>
    </row>
    <row r="3555" spans="1:4" x14ac:dyDescent="0.2">
      <c r="A3555" s="158"/>
      <c r="D3555" s="138"/>
    </row>
    <row r="3556" spans="1:4" x14ac:dyDescent="0.2">
      <c r="A3556" s="158"/>
      <c r="D3556" s="138"/>
    </row>
    <row r="3557" spans="1:4" x14ac:dyDescent="0.2">
      <c r="A3557" s="158"/>
      <c r="D3557" s="138"/>
    </row>
    <row r="3558" spans="1:4" x14ac:dyDescent="0.2">
      <c r="A3558" s="158"/>
      <c r="D3558" s="138"/>
    </row>
    <row r="3559" spans="1:4" x14ac:dyDescent="0.2">
      <c r="A3559" s="158"/>
      <c r="D3559" s="138"/>
    </row>
    <row r="3560" spans="1:4" x14ac:dyDescent="0.2">
      <c r="A3560" s="158"/>
      <c r="D3560" s="138"/>
    </row>
    <row r="3561" spans="1:4" x14ac:dyDescent="0.2">
      <c r="A3561" s="158"/>
      <c r="D3561" s="138"/>
    </row>
    <row r="3562" spans="1:4" x14ac:dyDescent="0.2">
      <c r="A3562" s="158"/>
      <c r="D3562" s="138"/>
    </row>
    <row r="3563" spans="1:4" x14ac:dyDescent="0.2">
      <c r="A3563" s="158"/>
      <c r="D3563" s="138"/>
    </row>
    <row r="3564" spans="1:4" x14ac:dyDescent="0.2">
      <c r="A3564" s="158"/>
      <c r="D3564" s="138"/>
    </row>
    <row r="3565" spans="1:4" x14ac:dyDescent="0.2">
      <c r="A3565" s="158"/>
      <c r="D3565" s="138"/>
    </row>
    <row r="3566" spans="1:4" x14ac:dyDescent="0.2">
      <c r="A3566" s="158"/>
      <c r="D3566" s="138"/>
    </row>
    <row r="3567" spans="1:4" x14ac:dyDescent="0.2">
      <c r="A3567" s="158"/>
      <c r="D3567" s="138"/>
    </row>
    <row r="3568" spans="1:4" x14ac:dyDescent="0.2">
      <c r="A3568" s="158"/>
      <c r="D3568" s="138"/>
    </row>
    <row r="3569" spans="1:4" x14ac:dyDescent="0.2">
      <c r="A3569" s="158"/>
      <c r="D3569" s="138"/>
    </row>
    <row r="3570" spans="1:4" x14ac:dyDescent="0.2">
      <c r="A3570" s="158"/>
      <c r="D3570" s="138"/>
    </row>
    <row r="3571" spans="1:4" x14ac:dyDescent="0.2">
      <c r="A3571" s="158"/>
      <c r="D3571" s="138"/>
    </row>
    <row r="3572" spans="1:4" x14ac:dyDescent="0.2">
      <c r="A3572" s="158"/>
      <c r="D3572" s="138"/>
    </row>
    <row r="3573" spans="1:4" x14ac:dyDescent="0.2">
      <c r="A3573" s="158"/>
      <c r="D3573" s="138"/>
    </row>
    <row r="3574" spans="1:4" x14ac:dyDescent="0.2">
      <c r="A3574" s="158"/>
      <c r="D3574" s="138"/>
    </row>
    <row r="3575" spans="1:4" x14ac:dyDescent="0.2">
      <c r="A3575" s="158"/>
      <c r="D3575" s="138"/>
    </row>
    <row r="3576" spans="1:4" x14ac:dyDescent="0.2">
      <c r="A3576" s="158"/>
      <c r="D3576" s="138"/>
    </row>
    <row r="3577" spans="1:4" x14ac:dyDescent="0.2">
      <c r="A3577" s="158"/>
      <c r="D3577" s="138"/>
    </row>
    <row r="3578" spans="1:4" x14ac:dyDescent="0.2">
      <c r="A3578" s="158"/>
      <c r="D3578" s="138"/>
    </row>
    <row r="3579" spans="1:4" x14ac:dyDescent="0.2">
      <c r="A3579" s="158"/>
      <c r="D3579" s="138"/>
    </row>
    <row r="3580" spans="1:4" x14ac:dyDescent="0.2">
      <c r="A3580" s="158"/>
      <c r="D3580" s="138"/>
    </row>
    <row r="3581" spans="1:4" x14ac:dyDescent="0.2">
      <c r="A3581" s="158"/>
      <c r="D3581" s="138"/>
    </row>
    <row r="3582" spans="1:4" x14ac:dyDescent="0.2">
      <c r="A3582" s="158"/>
      <c r="D3582" s="138"/>
    </row>
    <row r="3583" spans="1:4" x14ac:dyDescent="0.2">
      <c r="A3583" s="158"/>
      <c r="D3583" s="138"/>
    </row>
    <row r="3584" spans="1:4" x14ac:dyDescent="0.2">
      <c r="A3584" s="158"/>
      <c r="D3584" s="138"/>
    </row>
    <row r="3585" spans="1:4" x14ac:dyDescent="0.2">
      <c r="A3585" s="158"/>
      <c r="D3585" s="138"/>
    </row>
    <row r="3586" spans="1:4" x14ac:dyDescent="0.2">
      <c r="A3586" s="158"/>
      <c r="D3586" s="138"/>
    </row>
    <row r="3587" spans="1:4" x14ac:dyDescent="0.2">
      <c r="A3587" s="158"/>
      <c r="D3587" s="138"/>
    </row>
    <row r="3588" spans="1:4" x14ac:dyDescent="0.2">
      <c r="A3588" s="158"/>
      <c r="D3588" s="138"/>
    </row>
    <row r="3589" spans="1:4" x14ac:dyDescent="0.2">
      <c r="A3589" s="158"/>
      <c r="D3589" s="138"/>
    </row>
    <row r="3590" spans="1:4" x14ac:dyDescent="0.2">
      <c r="A3590" s="158"/>
      <c r="D3590" s="138"/>
    </row>
    <row r="3591" spans="1:4" x14ac:dyDescent="0.2">
      <c r="A3591" s="158"/>
      <c r="D3591" s="138"/>
    </row>
    <row r="3592" spans="1:4" x14ac:dyDescent="0.2">
      <c r="A3592" s="158"/>
      <c r="D3592" s="138"/>
    </row>
    <row r="3593" spans="1:4" x14ac:dyDescent="0.2">
      <c r="A3593" s="158"/>
      <c r="D3593" s="138"/>
    </row>
    <row r="3594" spans="1:4" x14ac:dyDescent="0.2">
      <c r="A3594" s="158"/>
      <c r="D3594" s="138"/>
    </row>
    <row r="3595" spans="1:4" x14ac:dyDescent="0.2">
      <c r="A3595" s="158"/>
      <c r="D3595" s="138"/>
    </row>
    <row r="3596" spans="1:4" x14ac:dyDescent="0.2">
      <c r="A3596" s="158"/>
      <c r="D3596" s="138"/>
    </row>
    <row r="3597" spans="1:4" x14ac:dyDescent="0.2">
      <c r="A3597" s="158"/>
      <c r="D3597" s="138"/>
    </row>
    <row r="3598" spans="1:4" x14ac:dyDescent="0.2">
      <c r="A3598" s="158"/>
      <c r="D3598" s="138"/>
    </row>
    <row r="3599" spans="1:4" x14ac:dyDescent="0.2">
      <c r="A3599" s="158"/>
      <c r="D3599" s="138"/>
    </row>
    <row r="3600" spans="1:4" x14ac:dyDescent="0.2">
      <c r="A3600" s="158"/>
      <c r="D3600" s="138"/>
    </row>
    <row r="3601" spans="1:4" x14ac:dyDescent="0.2">
      <c r="A3601" s="158"/>
      <c r="D3601" s="138"/>
    </row>
    <row r="3602" spans="1:4" x14ac:dyDescent="0.2">
      <c r="A3602" s="158"/>
      <c r="D3602" s="138"/>
    </row>
    <row r="3603" spans="1:4" x14ac:dyDescent="0.2">
      <c r="A3603" s="158"/>
      <c r="D3603" s="138"/>
    </row>
    <row r="3604" spans="1:4" x14ac:dyDescent="0.2">
      <c r="A3604" s="158"/>
      <c r="D3604" s="138"/>
    </row>
    <row r="3605" spans="1:4" x14ac:dyDescent="0.2">
      <c r="A3605" s="158"/>
      <c r="D3605" s="138"/>
    </row>
    <row r="3606" spans="1:4" x14ac:dyDescent="0.2">
      <c r="A3606" s="158"/>
      <c r="D3606" s="138"/>
    </row>
    <row r="3607" spans="1:4" x14ac:dyDescent="0.2">
      <c r="A3607" s="158"/>
      <c r="D3607" s="138"/>
    </row>
    <row r="3608" spans="1:4" x14ac:dyDescent="0.2">
      <c r="A3608" s="158"/>
      <c r="D3608" s="138"/>
    </row>
    <row r="3609" spans="1:4" x14ac:dyDescent="0.2">
      <c r="A3609" s="158"/>
      <c r="D3609" s="138"/>
    </row>
    <row r="3610" spans="1:4" x14ac:dyDescent="0.2">
      <c r="A3610" s="158"/>
      <c r="D3610" s="138"/>
    </row>
    <row r="3611" spans="1:4" x14ac:dyDescent="0.2">
      <c r="A3611" s="158"/>
      <c r="D3611" s="138"/>
    </row>
    <row r="3612" spans="1:4" x14ac:dyDescent="0.2">
      <c r="A3612" s="158"/>
      <c r="D3612" s="138"/>
    </row>
    <row r="3613" spans="1:4" x14ac:dyDescent="0.2">
      <c r="A3613" s="158"/>
      <c r="D3613" s="138"/>
    </row>
    <row r="3614" spans="1:4" x14ac:dyDescent="0.2">
      <c r="A3614" s="158"/>
      <c r="D3614" s="138"/>
    </row>
    <row r="3615" spans="1:4" x14ac:dyDescent="0.2">
      <c r="A3615" s="158"/>
      <c r="D3615" s="138"/>
    </row>
    <row r="3616" spans="1:4" x14ac:dyDescent="0.2">
      <c r="A3616" s="158"/>
      <c r="D3616" s="138"/>
    </row>
    <row r="3617" spans="1:4" x14ac:dyDescent="0.2">
      <c r="A3617" s="158"/>
      <c r="D3617" s="138"/>
    </row>
    <row r="3618" spans="1:4" x14ac:dyDescent="0.2">
      <c r="A3618" s="158"/>
      <c r="D3618" s="138"/>
    </row>
    <row r="3619" spans="1:4" x14ac:dyDescent="0.2">
      <c r="A3619" s="158"/>
      <c r="D3619" s="138"/>
    </row>
    <row r="3620" spans="1:4" x14ac:dyDescent="0.2">
      <c r="A3620" s="158"/>
      <c r="D3620" s="138"/>
    </row>
    <row r="3621" spans="1:4" x14ac:dyDescent="0.2">
      <c r="A3621" s="158"/>
      <c r="D3621" s="138"/>
    </row>
    <row r="3622" spans="1:4" x14ac:dyDescent="0.2">
      <c r="A3622" s="158"/>
      <c r="D3622" s="138"/>
    </row>
    <row r="3623" spans="1:4" x14ac:dyDescent="0.2">
      <c r="A3623" s="158"/>
      <c r="D3623" s="138"/>
    </row>
    <row r="3624" spans="1:4" x14ac:dyDescent="0.2">
      <c r="A3624" s="158"/>
      <c r="D3624" s="138"/>
    </row>
    <row r="3625" spans="1:4" x14ac:dyDescent="0.2">
      <c r="A3625" s="158"/>
      <c r="D3625" s="138"/>
    </row>
    <row r="3626" spans="1:4" x14ac:dyDescent="0.2">
      <c r="A3626" s="158"/>
      <c r="D3626" s="138"/>
    </row>
    <row r="3627" spans="1:4" x14ac:dyDescent="0.2">
      <c r="A3627" s="158"/>
      <c r="D3627" s="138"/>
    </row>
    <row r="3628" spans="1:4" x14ac:dyDescent="0.2">
      <c r="A3628" s="158"/>
      <c r="D3628" s="138"/>
    </row>
    <row r="3629" spans="1:4" x14ac:dyDescent="0.2">
      <c r="A3629" s="158"/>
      <c r="D3629" s="138"/>
    </row>
    <row r="3630" spans="1:4" x14ac:dyDescent="0.2">
      <c r="A3630" s="158"/>
      <c r="D3630" s="138"/>
    </row>
    <row r="3631" spans="1:4" x14ac:dyDescent="0.2">
      <c r="A3631" s="158"/>
      <c r="D3631" s="138"/>
    </row>
    <row r="3632" spans="1:4" x14ac:dyDescent="0.2">
      <c r="A3632" s="158"/>
      <c r="D3632" s="138"/>
    </row>
    <row r="3633" spans="1:4" x14ac:dyDescent="0.2">
      <c r="A3633" s="158"/>
      <c r="D3633" s="138"/>
    </row>
    <row r="3634" spans="1:4" x14ac:dyDescent="0.2">
      <c r="A3634" s="158"/>
      <c r="D3634" s="138"/>
    </row>
    <row r="3635" spans="1:4" x14ac:dyDescent="0.2">
      <c r="A3635" s="158"/>
      <c r="D3635" s="138"/>
    </row>
    <row r="3636" spans="1:4" x14ac:dyDescent="0.2">
      <c r="A3636" s="158"/>
      <c r="D3636" s="138"/>
    </row>
    <row r="3637" spans="1:4" x14ac:dyDescent="0.2">
      <c r="A3637" s="158"/>
      <c r="D3637" s="138"/>
    </row>
    <row r="3638" spans="1:4" x14ac:dyDescent="0.2">
      <c r="A3638" s="158"/>
      <c r="D3638" s="138"/>
    </row>
    <row r="3639" spans="1:4" x14ac:dyDescent="0.2">
      <c r="A3639" s="158"/>
      <c r="D3639" s="138"/>
    </row>
    <row r="3640" spans="1:4" x14ac:dyDescent="0.2">
      <c r="A3640" s="158"/>
      <c r="D3640" s="138"/>
    </row>
    <row r="3641" spans="1:4" x14ac:dyDescent="0.2">
      <c r="A3641" s="158"/>
      <c r="D3641" s="138"/>
    </row>
    <row r="3642" spans="1:4" x14ac:dyDescent="0.2">
      <c r="A3642" s="158"/>
      <c r="D3642" s="138"/>
    </row>
    <row r="3643" spans="1:4" x14ac:dyDescent="0.2">
      <c r="A3643" s="158"/>
      <c r="D3643" s="138"/>
    </row>
    <row r="3644" spans="1:4" x14ac:dyDescent="0.2">
      <c r="A3644" s="158"/>
      <c r="D3644" s="138"/>
    </row>
    <row r="3645" spans="1:4" x14ac:dyDescent="0.2">
      <c r="A3645" s="158"/>
      <c r="D3645" s="138"/>
    </row>
    <row r="3646" spans="1:4" x14ac:dyDescent="0.2">
      <c r="A3646" s="158"/>
      <c r="D3646" s="138"/>
    </row>
    <row r="3647" spans="1:4" x14ac:dyDescent="0.2">
      <c r="A3647" s="158"/>
      <c r="D3647" s="138"/>
    </row>
    <row r="3648" spans="1:4" x14ac:dyDescent="0.2">
      <c r="A3648" s="158"/>
      <c r="D3648" s="138"/>
    </row>
    <row r="3649" spans="1:4" x14ac:dyDescent="0.2">
      <c r="A3649" s="158"/>
      <c r="D3649" s="138"/>
    </row>
    <row r="3650" spans="1:4" x14ac:dyDescent="0.2">
      <c r="A3650" s="158"/>
      <c r="D3650" s="138"/>
    </row>
    <row r="3651" spans="1:4" x14ac:dyDescent="0.2">
      <c r="A3651" s="158"/>
      <c r="D3651" s="138"/>
    </row>
    <row r="3652" spans="1:4" x14ac:dyDescent="0.2">
      <c r="A3652" s="158"/>
      <c r="D3652" s="138"/>
    </row>
    <row r="3653" spans="1:4" x14ac:dyDescent="0.2">
      <c r="A3653" s="158"/>
      <c r="D3653" s="138"/>
    </row>
    <row r="3654" spans="1:4" x14ac:dyDescent="0.2">
      <c r="A3654" s="158"/>
      <c r="D3654" s="138"/>
    </row>
    <row r="3655" spans="1:4" x14ac:dyDescent="0.2">
      <c r="A3655" s="158"/>
      <c r="D3655" s="138"/>
    </row>
    <row r="3656" spans="1:4" x14ac:dyDescent="0.2">
      <c r="A3656" s="158"/>
      <c r="D3656" s="138"/>
    </row>
    <row r="3657" spans="1:4" x14ac:dyDescent="0.2">
      <c r="A3657" s="158"/>
      <c r="D3657" s="138"/>
    </row>
    <row r="3658" spans="1:4" x14ac:dyDescent="0.2">
      <c r="A3658" s="158"/>
      <c r="D3658" s="138"/>
    </row>
    <row r="3659" spans="1:4" x14ac:dyDescent="0.2">
      <c r="A3659" s="158"/>
      <c r="D3659" s="138"/>
    </row>
    <row r="3660" spans="1:4" x14ac:dyDescent="0.2">
      <c r="A3660" s="158"/>
      <c r="D3660" s="138"/>
    </row>
    <row r="3661" spans="1:4" x14ac:dyDescent="0.2">
      <c r="A3661" s="158"/>
      <c r="D3661" s="138"/>
    </row>
    <row r="3662" spans="1:4" x14ac:dyDescent="0.2">
      <c r="A3662" s="158"/>
      <c r="D3662" s="138"/>
    </row>
    <row r="3663" spans="1:4" x14ac:dyDescent="0.2">
      <c r="A3663" s="158"/>
      <c r="D3663" s="138"/>
    </row>
    <row r="3664" spans="1:4" x14ac:dyDescent="0.2">
      <c r="A3664" s="158"/>
      <c r="D3664" s="138"/>
    </row>
    <row r="3665" spans="1:4" x14ac:dyDescent="0.2">
      <c r="A3665" s="158"/>
      <c r="D3665" s="138"/>
    </row>
    <row r="3666" spans="1:4" x14ac:dyDescent="0.2">
      <c r="A3666" s="158"/>
      <c r="D3666" s="138"/>
    </row>
    <row r="3667" spans="1:4" x14ac:dyDescent="0.2">
      <c r="A3667" s="158"/>
      <c r="D3667" s="138"/>
    </row>
    <row r="3668" spans="1:4" x14ac:dyDescent="0.2">
      <c r="A3668" s="158"/>
      <c r="D3668" s="138"/>
    </row>
    <row r="3669" spans="1:4" x14ac:dyDescent="0.2">
      <c r="A3669" s="158"/>
      <c r="D3669" s="138"/>
    </row>
    <row r="3670" spans="1:4" x14ac:dyDescent="0.2">
      <c r="A3670" s="158"/>
      <c r="D3670" s="138"/>
    </row>
    <row r="3671" spans="1:4" x14ac:dyDescent="0.2">
      <c r="A3671" s="158"/>
      <c r="D3671" s="138"/>
    </row>
    <row r="3672" spans="1:4" x14ac:dyDescent="0.2">
      <c r="A3672" s="158"/>
      <c r="D3672" s="138"/>
    </row>
    <row r="3673" spans="1:4" x14ac:dyDescent="0.2">
      <c r="A3673" s="158"/>
      <c r="D3673" s="138"/>
    </row>
    <row r="3674" spans="1:4" x14ac:dyDescent="0.2">
      <c r="A3674" s="158"/>
      <c r="D3674" s="138"/>
    </row>
    <row r="3675" spans="1:4" x14ac:dyDescent="0.2">
      <c r="A3675" s="158"/>
      <c r="D3675" s="138"/>
    </row>
    <row r="3676" spans="1:4" x14ac:dyDescent="0.2">
      <c r="A3676" s="158"/>
      <c r="D3676" s="138"/>
    </row>
    <row r="3677" spans="1:4" x14ac:dyDescent="0.2">
      <c r="A3677" s="158"/>
      <c r="D3677" s="138"/>
    </row>
    <row r="3678" spans="1:4" x14ac:dyDescent="0.2">
      <c r="A3678" s="158"/>
      <c r="D3678" s="138"/>
    </row>
    <row r="3679" spans="1:4" x14ac:dyDescent="0.2">
      <c r="A3679" s="158"/>
      <c r="D3679" s="138"/>
    </row>
    <row r="3680" spans="1:4" x14ac:dyDescent="0.2">
      <c r="A3680" s="158"/>
      <c r="D3680" s="138"/>
    </row>
    <row r="3681" spans="1:4" x14ac:dyDescent="0.2">
      <c r="A3681" s="158"/>
      <c r="D3681" s="138"/>
    </row>
    <row r="3682" spans="1:4" x14ac:dyDescent="0.2">
      <c r="A3682" s="158"/>
      <c r="D3682" s="138"/>
    </row>
    <row r="3683" spans="1:4" x14ac:dyDescent="0.2">
      <c r="A3683" s="158"/>
      <c r="D3683" s="138"/>
    </row>
    <row r="3684" spans="1:4" x14ac:dyDescent="0.2">
      <c r="A3684" s="158"/>
      <c r="D3684" s="138"/>
    </row>
    <row r="3685" spans="1:4" x14ac:dyDescent="0.2">
      <c r="A3685" s="158"/>
      <c r="D3685" s="138"/>
    </row>
    <row r="3686" spans="1:4" x14ac:dyDescent="0.2">
      <c r="A3686" s="158"/>
      <c r="D3686" s="138"/>
    </row>
    <row r="3687" spans="1:4" x14ac:dyDescent="0.2">
      <c r="A3687" s="158"/>
      <c r="D3687" s="138"/>
    </row>
    <row r="3688" spans="1:4" x14ac:dyDescent="0.2">
      <c r="A3688" s="158"/>
      <c r="D3688" s="138"/>
    </row>
    <row r="3689" spans="1:4" x14ac:dyDescent="0.2">
      <c r="A3689" s="158"/>
      <c r="D3689" s="138"/>
    </row>
    <row r="3690" spans="1:4" x14ac:dyDescent="0.2">
      <c r="A3690" s="158"/>
      <c r="D3690" s="138"/>
    </row>
    <row r="3691" spans="1:4" x14ac:dyDescent="0.2">
      <c r="A3691" s="158"/>
      <c r="D3691" s="138"/>
    </row>
    <row r="3692" spans="1:4" x14ac:dyDescent="0.2">
      <c r="A3692" s="158"/>
      <c r="D3692" s="138"/>
    </row>
    <row r="3693" spans="1:4" x14ac:dyDescent="0.2">
      <c r="A3693" s="158"/>
      <c r="D3693" s="138"/>
    </row>
    <row r="3694" spans="1:4" x14ac:dyDescent="0.2">
      <c r="A3694" s="158"/>
      <c r="D3694" s="138"/>
    </row>
    <row r="3695" spans="1:4" x14ac:dyDescent="0.2">
      <c r="A3695" s="158"/>
      <c r="D3695" s="138"/>
    </row>
    <row r="3696" spans="1:4" x14ac:dyDescent="0.2">
      <c r="A3696" s="158"/>
      <c r="D3696" s="138"/>
    </row>
    <row r="3697" spans="1:4" x14ac:dyDescent="0.2">
      <c r="A3697" s="158"/>
      <c r="D3697" s="138"/>
    </row>
    <row r="3698" spans="1:4" x14ac:dyDescent="0.2">
      <c r="A3698" s="158"/>
      <c r="D3698" s="138"/>
    </row>
    <row r="3699" spans="1:4" x14ac:dyDescent="0.2">
      <c r="A3699" s="158"/>
      <c r="D3699" s="138"/>
    </row>
    <row r="3700" spans="1:4" x14ac:dyDescent="0.2">
      <c r="A3700" s="158"/>
      <c r="D3700" s="138"/>
    </row>
    <row r="3701" spans="1:4" x14ac:dyDescent="0.2">
      <c r="A3701" s="158"/>
      <c r="D3701" s="138"/>
    </row>
    <row r="3702" spans="1:4" x14ac:dyDescent="0.2">
      <c r="A3702" s="158"/>
      <c r="D3702" s="138"/>
    </row>
    <row r="3703" spans="1:4" x14ac:dyDescent="0.2">
      <c r="A3703" s="158"/>
      <c r="D3703" s="138"/>
    </row>
    <row r="3704" spans="1:4" x14ac:dyDescent="0.2">
      <c r="A3704" s="158"/>
      <c r="D3704" s="138"/>
    </row>
    <row r="3705" spans="1:4" x14ac:dyDescent="0.2">
      <c r="A3705" s="158"/>
      <c r="D3705" s="138"/>
    </row>
    <row r="3706" spans="1:4" x14ac:dyDescent="0.2">
      <c r="A3706" s="158"/>
      <c r="D3706" s="138"/>
    </row>
    <row r="3707" spans="1:4" x14ac:dyDescent="0.2">
      <c r="A3707" s="158"/>
      <c r="D3707" s="138"/>
    </row>
    <row r="3708" spans="1:4" x14ac:dyDescent="0.2">
      <c r="A3708" s="158"/>
      <c r="D3708" s="138"/>
    </row>
    <row r="3709" spans="1:4" x14ac:dyDescent="0.2">
      <c r="A3709" s="158"/>
      <c r="D3709" s="138"/>
    </row>
    <row r="3710" spans="1:4" x14ac:dyDescent="0.2">
      <c r="A3710" s="158"/>
      <c r="D3710" s="138"/>
    </row>
    <row r="3711" spans="1:4" x14ac:dyDescent="0.2">
      <c r="A3711" s="158"/>
      <c r="D3711" s="138"/>
    </row>
    <row r="3712" spans="1:4" x14ac:dyDescent="0.2">
      <c r="A3712" s="158"/>
      <c r="D3712" s="138"/>
    </row>
    <row r="3713" spans="1:4" x14ac:dyDescent="0.2">
      <c r="A3713" s="158"/>
      <c r="D3713" s="138"/>
    </row>
    <row r="3714" spans="1:4" x14ac:dyDescent="0.2">
      <c r="A3714" s="158"/>
      <c r="D3714" s="138"/>
    </row>
    <row r="3715" spans="1:4" x14ac:dyDescent="0.2">
      <c r="A3715" s="158"/>
      <c r="D3715" s="138"/>
    </row>
    <row r="3716" spans="1:4" x14ac:dyDescent="0.2">
      <c r="A3716" s="158"/>
      <c r="D3716" s="138"/>
    </row>
    <row r="3717" spans="1:4" x14ac:dyDescent="0.2">
      <c r="A3717" s="158"/>
      <c r="D3717" s="138"/>
    </row>
    <row r="3718" spans="1:4" x14ac:dyDescent="0.2">
      <c r="A3718" s="158"/>
      <c r="D3718" s="138"/>
    </row>
    <row r="3719" spans="1:4" x14ac:dyDescent="0.2">
      <c r="A3719" s="158"/>
      <c r="D3719" s="138"/>
    </row>
    <row r="3720" spans="1:4" x14ac:dyDescent="0.2">
      <c r="A3720" s="158"/>
      <c r="D3720" s="138"/>
    </row>
    <row r="3721" spans="1:4" x14ac:dyDescent="0.2">
      <c r="A3721" s="158"/>
      <c r="D3721" s="138"/>
    </row>
    <row r="3722" spans="1:4" x14ac:dyDescent="0.2">
      <c r="A3722" s="158"/>
      <c r="D3722" s="138"/>
    </row>
    <row r="3723" spans="1:4" x14ac:dyDescent="0.2">
      <c r="A3723" s="158"/>
      <c r="D3723" s="138"/>
    </row>
    <row r="3724" spans="1:4" x14ac:dyDescent="0.2">
      <c r="A3724" s="158"/>
      <c r="D3724" s="138"/>
    </row>
    <row r="3725" spans="1:4" x14ac:dyDescent="0.2">
      <c r="A3725" s="158"/>
      <c r="D3725" s="138"/>
    </row>
    <row r="3726" spans="1:4" x14ac:dyDescent="0.2">
      <c r="A3726" s="158"/>
      <c r="D3726" s="138"/>
    </row>
    <row r="3727" spans="1:4" x14ac:dyDescent="0.2">
      <c r="A3727" s="158"/>
      <c r="D3727" s="138"/>
    </row>
    <row r="3728" spans="1:4" x14ac:dyDescent="0.2">
      <c r="A3728" s="158"/>
      <c r="D3728" s="138"/>
    </row>
    <row r="3729" spans="1:4" x14ac:dyDescent="0.2">
      <c r="A3729" s="158"/>
      <c r="D3729" s="138"/>
    </row>
    <row r="3730" spans="1:4" x14ac:dyDescent="0.2">
      <c r="A3730" s="158"/>
      <c r="D3730" s="138"/>
    </row>
    <row r="3731" spans="1:4" x14ac:dyDescent="0.2">
      <c r="A3731" s="158"/>
      <c r="D3731" s="138"/>
    </row>
    <row r="3732" spans="1:4" x14ac:dyDescent="0.2">
      <c r="A3732" s="158"/>
      <c r="D3732" s="138"/>
    </row>
    <row r="3733" spans="1:4" x14ac:dyDescent="0.2">
      <c r="A3733" s="158"/>
      <c r="D3733" s="138"/>
    </row>
    <row r="3734" spans="1:4" x14ac:dyDescent="0.2">
      <c r="A3734" s="158"/>
      <c r="D3734" s="138"/>
    </row>
    <row r="3735" spans="1:4" x14ac:dyDescent="0.2">
      <c r="A3735" s="158"/>
      <c r="D3735" s="138"/>
    </row>
    <row r="3736" spans="1:4" x14ac:dyDescent="0.2">
      <c r="A3736" s="158"/>
      <c r="D3736" s="138"/>
    </row>
    <row r="3737" spans="1:4" x14ac:dyDescent="0.2">
      <c r="A3737" s="158"/>
      <c r="D3737" s="138"/>
    </row>
    <row r="3738" spans="1:4" x14ac:dyDescent="0.2">
      <c r="A3738" s="158"/>
      <c r="D3738" s="138"/>
    </row>
    <row r="3739" spans="1:4" x14ac:dyDescent="0.2">
      <c r="A3739" s="158"/>
      <c r="D3739" s="138"/>
    </row>
    <row r="3740" spans="1:4" x14ac:dyDescent="0.2">
      <c r="A3740" s="158"/>
      <c r="D3740" s="138"/>
    </row>
    <row r="3741" spans="1:4" x14ac:dyDescent="0.2">
      <c r="A3741" s="158"/>
      <c r="D3741" s="138"/>
    </row>
    <row r="3742" spans="1:4" x14ac:dyDescent="0.2">
      <c r="A3742" s="158"/>
      <c r="D3742" s="138"/>
    </row>
    <row r="3743" spans="1:4" x14ac:dyDescent="0.2">
      <c r="A3743" s="158"/>
      <c r="D3743" s="138"/>
    </row>
    <row r="3744" spans="1:4" x14ac:dyDescent="0.2">
      <c r="A3744" s="158"/>
      <c r="D3744" s="138"/>
    </row>
    <row r="3745" spans="1:4" x14ac:dyDescent="0.2">
      <c r="A3745" s="158"/>
      <c r="D3745" s="138"/>
    </row>
    <row r="3746" spans="1:4" x14ac:dyDescent="0.2">
      <c r="A3746" s="158"/>
      <c r="D3746" s="138"/>
    </row>
    <row r="3747" spans="1:4" x14ac:dyDescent="0.2">
      <c r="A3747" s="158"/>
      <c r="D3747" s="138"/>
    </row>
    <row r="3748" spans="1:4" x14ac:dyDescent="0.2">
      <c r="A3748" s="158"/>
      <c r="D3748" s="138"/>
    </row>
    <row r="3749" spans="1:4" x14ac:dyDescent="0.2">
      <c r="A3749" s="158"/>
      <c r="D3749" s="138"/>
    </row>
    <row r="3750" spans="1:4" x14ac:dyDescent="0.2">
      <c r="A3750" s="158"/>
      <c r="D3750" s="138"/>
    </row>
    <row r="3751" spans="1:4" x14ac:dyDescent="0.2">
      <c r="A3751" s="158"/>
      <c r="D3751" s="138"/>
    </row>
    <row r="3752" spans="1:4" x14ac:dyDescent="0.2">
      <c r="A3752" s="158"/>
      <c r="D3752" s="138"/>
    </row>
    <row r="3753" spans="1:4" x14ac:dyDescent="0.2">
      <c r="A3753" s="158"/>
      <c r="D3753" s="138"/>
    </row>
    <row r="3754" spans="1:4" x14ac:dyDescent="0.2">
      <c r="A3754" s="158"/>
      <c r="D3754" s="138"/>
    </row>
    <row r="3755" spans="1:4" x14ac:dyDescent="0.2">
      <c r="A3755" s="158"/>
      <c r="D3755" s="138"/>
    </row>
    <row r="3756" spans="1:4" x14ac:dyDescent="0.2">
      <c r="A3756" s="158"/>
      <c r="D3756" s="138"/>
    </row>
    <row r="3757" spans="1:4" x14ac:dyDescent="0.2">
      <c r="A3757" s="158"/>
      <c r="D3757" s="138"/>
    </row>
    <row r="3758" spans="1:4" x14ac:dyDescent="0.2">
      <c r="A3758" s="158"/>
      <c r="D3758" s="138"/>
    </row>
    <row r="3759" spans="1:4" x14ac:dyDescent="0.2">
      <c r="A3759" s="158"/>
      <c r="D3759" s="138"/>
    </row>
    <row r="3760" spans="1:4" x14ac:dyDescent="0.2">
      <c r="A3760" s="158"/>
      <c r="D3760" s="138"/>
    </row>
    <row r="3761" spans="1:4" x14ac:dyDescent="0.2">
      <c r="A3761" s="158"/>
      <c r="D3761" s="138"/>
    </row>
    <row r="3762" spans="1:4" x14ac:dyDescent="0.2">
      <c r="A3762" s="158"/>
      <c r="D3762" s="138"/>
    </row>
    <row r="3763" spans="1:4" x14ac:dyDescent="0.2">
      <c r="A3763" s="158"/>
      <c r="D3763" s="138"/>
    </row>
    <row r="3764" spans="1:4" x14ac:dyDescent="0.2">
      <c r="A3764" s="158"/>
      <c r="D3764" s="138"/>
    </row>
    <row r="3765" spans="1:4" x14ac:dyDescent="0.2">
      <c r="A3765" s="158"/>
      <c r="D3765" s="138"/>
    </row>
    <row r="3766" spans="1:4" x14ac:dyDescent="0.2">
      <c r="A3766" s="158"/>
      <c r="D3766" s="138"/>
    </row>
    <row r="3767" spans="1:4" x14ac:dyDescent="0.2">
      <c r="A3767" s="158"/>
      <c r="D3767" s="138"/>
    </row>
    <row r="3768" spans="1:4" x14ac:dyDescent="0.2">
      <c r="A3768" s="158"/>
      <c r="D3768" s="138"/>
    </row>
    <row r="3769" spans="1:4" x14ac:dyDescent="0.2">
      <c r="A3769" s="158"/>
      <c r="D3769" s="138"/>
    </row>
    <row r="3770" spans="1:4" x14ac:dyDescent="0.2">
      <c r="A3770" s="158"/>
      <c r="D3770" s="138"/>
    </row>
    <row r="3771" spans="1:4" x14ac:dyDescent="0.2">
      <c r="A3771" s="158"/>
      <c r="D3771" s="138"/>
    </row>
    <row r="3772" spans="1:4" x14ac:dyDescent="0.2">
      <c r="A3772" s="158"/>
      <c r="D3772" s="138"/>
    </row>
    <row r="3773" spans="1:4" x14ac:dyDescent="0.2">
      <c r="A3773" s="158"/>
      <c r="D3773" s="138"/>
    </row>
    <row r="3774" spans="1:4" x14ac:dyDescent="0.2">
      <c r="A3774" s="158"/>
      <c r="D3774" s="138"/>
    </row>
    <row r="3775" spans="1:4" x14ac:dyDescent="0.2">
      <c r="A3775" s="158"/>
      <c r="D3775" s="138"/>
    </row>
    <row r="3776" spans="1:4" x14ac:dyDescent="0.2">
      <c r="A3776" s="158"/>
      <c r="D3776" s="138"/>
    </row>
    <row r="3777" spans="1:4" x14ac:dyDescent="0.2">
      <c r="A3777" s="158"/>
      <c r="D3777" s="138"/>
    </row>
    <row r="3778" spans="1:4" x14ac:dyDescent="0.2">
      <c r="A3778" s="158"/>
      <c r="D3778" s="138"/>
    </row>
    <row r="3779" spans="1:4" x14ac:dyDescent="0.2">
      <c r="A3779" s="158"/>
      <c r="D3779" s="138"/>
    </row>
    <row r="3780" spans="1:4" x14ac:dyDescent="0.2">
      <c r="A3780" s="158"/>
      <c r="D3780" s="138"/>
    </row>
    <row r="3781" spans="1:4" x14ac:dyDescent="0.2">
      <c r="A3781" s="158"/>
      <c r="D3781" s="138"/>
    </row>
    <row r="3782" spans="1:4" x14ac:dyDescent="0.2">
      <c r="A3782" s="158"/>
      <c r="D3782" s="138"/>
    </row>
    <row r="3783" spans="1:4" x14ac:dyDescent="0.2">
      <c r="A3783" s="158"/>
      <c r="D3783" s="138"/>
    </row>
    <row r="3784" spans="1:4" x14ac:dyDescent="0.2">
      <c r="A3784" s="158"/>
      <c r="D3784" s="138"/>
    </row>
    <row r="3785" spans="1:4" x14ac:dyDescent="0.2">
      <c r="A3785" s="158"/>
      <c r="D3785" s="138"/>
    </row>
    <row r="3786" spans="1:4" x14ac:dyDescent="0.2">
      <c r="A3786" s="158"/>
      <c r="D3786" s="138"/>
    </row>
    <row r="3787" spans="1:4" x14ac:dyDescent="0.2">
      <c r="A3787" s="158"/>
      <c r="D3787" s="138"/>
    </row>
    <row r="3788" spans="1:4" x14ac:dyDescent="0.2">
      <c r="A3788" s="158"/>
      <c r="D3788" s="138"/>
    </row>
    <row r="3789" spans="1:4" x14ac:dyDescent="0.2">
      <c r="A3789" s="158"/>
      <c r="D3789" s="138"/>
    </row>
    <row r="3790" spans="1:4" x14ac:dyDescent="0.2">
      <c r="A3790" s="158"/>
      <c r="D3790" s="138"/>
    </row>
    <row r="3791" spans="1:4" x14ac:dyDescent="0.2">
      <c r="A3791" s="158"/>
      <c r="D3791" s="138"/>
    </row>
    <row r="3792" spans="1:4" x14ac:dyDescent="0.2">
      <c r="A3792" s="158"/>
      <c r="D3792" s="138"/>
    </row>
    <row r="3793" spans="1:4" x14ac:dyDescent="0.2">
      <c r="A3793" s="158"/>
      <c r="D3793" s="138"/>
    </row>
    <row r="3794" spans="1:4" x14ac:dyDescent="0.2">
      <c r="A3794" s="158"/>
      <c r="D3794" s="138"/>
    </row>
    <row r="3795" spans="1:4" x14ac:dyDescent="0.2">
      <c r="A3795" s="158"/>
      <c r="D3795" s="138"/>
    </row>
    <row r="3796" spans="1:4" x14ac:dyDescent="0.2">
      <c r="A3796" s="158"/>
      <c r="D3796" s="138"/>
    </row>
    <row r="3797" spans="1:4" x14ac:dyDescent="0.2">
      <c r="A3797" s="158"/>
      <c r="D3797" s="138"/>
    </row>
    <row r="3798" spans="1:4" x14ac:dyDescent="0.2">
      <c r="A3798" s="158"/>
      <c r="D3798" s="138"/>
    </row>
    <row r="3799" spans="1:4" x14ac:dyDescent="0.2">
      <c r="A3799" s="158"/>
      <c r="D3799" s="138"/>
    </row>
    <row r="3800" spans="1:4" x14ac:dyDescent="0.2">
      <c r="A3800" s="158"/>
      <c r="D3800" s="138"/>
    </row>
    <row r="3801" spans="1:4" x14ac:dyDescent="0.2">
      <c r="A3801" s="158"/>
      <c r="D3801" s="138"/>
    </row>
    <row r="3802" spans="1:4" x14ac:dyDescent="0.2">
      <c r="A3802" s="158"/>
      <c r="D3802" s="138"/>
    </row>
    <row r="3803" spans="1:4" x14ac:dyDescent="0.2">
      <c r="A3803" s="158"/>
      <c r="D3803" s="138"/>
    </row>
    <row r="3804" spans="1:4" x14ac:dyDescent="0.2">
      <c r="A3804" s="158"/>
      <c r="D3804" s="138"/>
    </row>
    <row r="3805" spans="1:4" x14ac:dyDescent="0.2">
      <c r="A3805" s="158"/>
      <c r="D3805" s="138"/>
    </row>
    <row r="3806" spans="1:4" x14ac:dyDescent="0.2">
      <c r="A3806" s="158"/>
      <c r="D3806" s="138"/>
    </row>
    <row r="3807" spans="1:4" x14ac:dyDescent="0.2">
      <c r="A3807" s="158"/>
      <c r="D3807" s="138"/>
    </row>
    <row r="3808" spans="1:4" x14ac:dyDescent="0.2">
      <c r="A3808" s="158"/>
      <c r="D3808" s="138"/>
    </row>
    <row r="3809" spans="1:4" x14ac:dyDescent="0.2">
      <c r="A3809" s="158"/>
      <c r="D3809" s="138"/>
    </row>
    <row r="3810" spans="1:4" x14ac:dyDescent="0.2">
      <c r="A3810" s="158"/>
      <c r="D3810" s="138"/>
    </row>
    <row r="3811" spans="1:4" x14ac:dyDescent="0.2">
      <c r="A3811" s="158"/>
      <c r="D3811" s="138"/>
    </row>
    <row r="3812" spans="1:4" x14ac:dyDescent="0.2">
      <c r="A3812" s="158"/>
      <c r="D3812" s="138"/>
    </row>
    <row r="3813" spans="1:4" x14ac:dyDescent="0.2">
      <c r="A3813" s="158"/>
      <c r="D3813" s="138"/>
    </row>
    <row r="3814" spans="1:4" x14ac:dyDescent="0.2">
      <c r="A3814" s="158"/>
      <c r="D3814" s="138"/>
    </row>
    <row r="3815" spans="1:4" x14ac:dyDescent="0.2">
      <c r="A3815" s="158"/>
      <c r="D3815" s="138"/>
    </row>
    <row r="3816" spans="1:4" x14ac:dyDescent="0.2">
      <c r="A3816" s="158"/>
      <c r="D3816" s="138"/>
    </row>
    <row r="3817" spans="1:4" x14ac:dyDescent="0.2">
      <c r="A3817" s="158"/>
      <c r="D3817" s="138"/>
    </row>
    <row r="3818" spans="1:4" x14ac:dyDescent="0.2">
      <c r="A3818" s="158"/>
      <c r="D3818" s="138"/>
    </row>
    <row r="3819" spans="1:4" x14ac:dyDescent="0.2">
      <c r="A3819" s="158"/>
      <c r="D3819" s="138"/>
    </row>
    <row r="3820" spans="1:4" x14ac:dyDescent="0.2">
      <c r="A3820" s="158"/>
      <c r="D3820" s="138"/>
    </row>
    <row r="3821" spans="1:4" x14ac:dyDescent="0.2">
      <c r="A3821" s="158"/>
      <c r="D3821" s="138"/>
    </row>
    <row r="3822" spans="1:4" x14ac:dyDescent="0.2">
      <c r="A3822" s="158"/>
      <c r="D3822" s="138"/>
    </row>
    <row r="3823" spans="1:4" x14ac:dyDescent="0.2">
      <c r="A3823" s="158"/>
      <c r="D3823" s="138"/>
    </row>
    <row r="3824" spans="1:4" x14ac:dyDescent="0.2">
      <c r="A3824" s="158"/>
      <c r="D3824" s="138"/>
    </row>
    <row r="3825" spans="1:4" x14ac:dyDescent="0.2">
      <c r="A3825" s="158"/>
      <c r="D3825" s="138"/>
    </row>
    <row r="3826" spans="1:4" x14ac:dyDescent="0.2">
      <c r="A3826" s="158"/>
      <c r="D3826" s="138"/>
    </row>
    <row r="3827" spans="1:4" x14ac:dyDescent="0.2">
      <c r="A3827" s="158"/>
      <c r="D3827" s="138"/>
    </row>
    <row r="3828" spans="1:4" x14ac:dyDescent="0.2">
      <c r="A3828" s="158"/>
      <c r="D3828" s="138"/>
    </row>
    <row r="3829" spans="1:4" x14ac:dyDescent="0.2">
      <c r="A3829" s="158"/>
      <c r="D3829" s="138"/>
    </row>
    <row r="3830" spans="1:4" x14ac:dyDescent="0.2">
      <c r="A3830" s="158"/>
      <c r="D3830" s="138"/>
    </row>
    <row r="3831" spans="1:4" x14ac:dyDescent="0.2">
      <c r="A3831" s="158"/>
      <c r="D3831" s="138"/>
    </row>
    <row r="3832" spans="1:4" x14ac:dyDescent="0.2">
      <c r="A3832" s="158"/>
      <c r="D3832" s="138"/>
    </row>
    <row r="3833" spans="1:4" x14ac:dyDescent="0.2">
      <c r="A3833" s="158"/>
      <c r="D3833" s="138"/>
    </row>
    <row r="3834" spans="1:4" x14ac:dyDescent="0.2">
      <c r="A3834" s="158"/>
      <c r="D3834" s="138"/>
    </row>
    <row r="3835" spans="1:4" x14ac:dyDescent="0.2">
      <c r="A3835" s="158"/>
      <c r="D3835" s="138"/>
    </row>
    <row r="3836" spans="1:4" x14ac:dyDescent="0.2">
      <c r="A3836" s="158"/>
      <c r="D3836" s="138"/>
    </row>
    <row r="3837" spans="1:4" x14ac:dyDescent="0.2">
      <c r="A3837" s="158"/>
      <c r="D3837" s="138"/>
    </row>
    <row r="3838" spans="1:4" x14ac:dyDescent="0.2">
      <c r="A3838" s="158"/>
      <c r="D3838" s="138"/>
    </row>
    <row r="3839" spans="1:4" x14ac:dyDescent="0.2">
      <c r="A3839" s="158"/>
      <c r="D3839" s="138"/>
    </row>
    <row r="3840" spans="1:4" x14ac:dyDescent="0.2">
      <c r="A3840" s="158"/>
      <c r="D3840" s="138"/>
    </row>
    <row r="3841" spans="1:4" x14ac:dyDescent="0.2">
      <c r="A3841" s="158"/>
      <c r="D3841" s="138"/>
    </row>
    <row r="3842" spans="1:4" x14ac:dyDescent="0.2">
      <c r="A3842" s="158"/>
      <c r="D3842" s="138"/>
    </row>
    <row r="3843" spans="1:4" x14ac:dyDescent="0.2">
      <c r="A3843" s="158"/>
      <c r="D3843" s="138"/>
    </row>
    <row r="3844" spans="1:4" x14ac:dyDescent="0.2">
      <c r="A3844" s="158"/>
      <c r="D3844" s="138"/>
    </row>
    <row r="3845" spans="1:4" x14ac:dyDescent="0.2">
      <c r="A3845" s="158"/>
      <c r="D3845" s="138"/>
    </row>
    <row r="3846" spans="1:4" x14ac:dyDescent="0.2">
      <c r="A3846" s="158"/>
      <c r="D3846" s="138"/>
    </row>
    <row r="3847" spans="1:4" x14ac:dyDescent="0.2">
      <c r="A3847" s="158"/>
      <c r="D3847" s="138"/>
    </row>
    <row r="3848" spans="1:4" x14ac:dyDescent="0.2">
      <c r="A3848" s="158"/>
      <c r="D3848" s="138"/>
    </row>
    <row r="3849" spans="1:4" x14ac:dyDescent="0.2">
      <c r="A3849" s="158"/>
      <c r="D3849" s="138"/>
    </row>
    <row r="3850" spans="1:4" x14ac:dyDescent="0.2">
      <c r="A3850" s="158"/>
      <c r="D3850" s="138"/>
    </row>
    <row r="3851" spans="1:4" x14ac:dyDescent="0.2">
      <c r="A3851" s="158"/>
      <c r="D3851" s="138"/>
    </row>
    <row r="3852" spans="1:4" x14ac:dyDescent="0.2">
      <c r="A3852" s="158"/>
      <c r="D3852" s="138"/>
    </row>
    <row r="3853" spans="1:4" x14ac:dyDescent="0.2">
      <c r="A3853" s="158"/>
      <c r="D3853" s="138"/>
    </row>
    <row r="3854" spans="1:4" x14ac:dyDescent="0.2">
      <c r="A3854" s="158"/>
      <c r="D3854" s="138"/>
    </row>
    <row r="3855" spans="1:4" x14ac:dyDescent="0.2">
      <c r="A3855" s="158"/>
      <c r="D3855" s="138"/>
    </row>
    <row r="3856" spans="1:4" x14ac:dyDescent="0.2">
      <c r="A3856" s="158"/>
      <c r="D3856" s="138"/>
    </row>
    <row r="3857" spans="1:4" x14ac:dyDescent="0.2">
      <c r="A3857" s="158"/>
      <c r="D3857" s="138"/>
    </row>
    <row r="3858" spans="1:4" x14ac:dyDescent="0.2">
      <c r="A3858" s="158"/>
      <c r="D3858" s="138"/>
    </row>
    <row r="3859" spans="1:4" x14ac:dyDescent="0.2">
      <c r="A3859" s="158"/>
      <c r="D3859" s="138"/>
    </row>
    <row r="3860" spans="1:4" x14ac:dyDescent="0.2">
      <c r="A3860" s="158"/>
      <c r="D3860" s="138"/>
    </row>
    <row r="3861" spans="1:4" x14ac:dyDescent="0.2">
      <c r="A3861" s="158"/>
      <c r="D3861" s="138"/>
    </row>
    <row r="3862" spans="1:4" x14ac:dyDescent="0.2">
      <c r="A3862" s="158"/>
      <c r="D3862" s="138"/>
    </row>
    <row r="3863" spans="1:4" x14ac:dyDescent="0.2">
      <c r="A3863" s="158"/>
      <c r="D3863" s="138"/>
    </row>
    <row r="3864" spans="1:4" x14ac:dyDescent="0.2">
      <c r="A3864" s="158"/>
      <c r="D3864" s="138"/>
    </row>
    <row r="3865" spans="1:4" x14ac:dyDescent="0.2">
      <c r="A3865" s="158"/>
      <c r="D3865" s="138"/>
    </row>
    <row r="3866" spans="1:4" x14ac:dyDescent="0.2">
      <c r="A3866" s="158"/>
      <c r="D3866" s="138"/>
    </row>
    <row r="3867" spans="1:4" x14ac:dyDescent="0.2">
      <c r="A3867" s="158"/>
      <c r="D3867" s="138"/>
    </row>
    <row r="3868" spans="1:4" x14ac:dyDescent="0.2">
      <c r="A3868" s="158"/>
      <c r="D3868" s="138"/>
    </row>
    <row r="3869" spans="1:4" x14ac:dyDescent="0.2">
      <c r="A3869" s="158"/>
      <c r="D3869" s="138"/>
    </row>
    <row r="3870" spans="1:4" x14ac:dyDescent="0.2">
      <c r="A3870" s="158"/>
      <c r="D3870" s="138"/>
    </row>
    <row r="3871" spans="1:4" x14ac:dyDescent="0.2">
      <c r="A3871" s="158"/>
      <c r="D3871" s="138"/>
    </row>
    <row r="3872" spans="1:4" x14ac:dyDescent="0.2">
      <c r="A3872" s="158"/>
      <c r="D3872" s="138"/>
    </row>
    <row r="3873" spans="1:4" x14ac:dyDescent="0.2">
      <c r="A3873" s="158"/>
      <c r="D3873" s="138"/>
    </row>
    <row r="3874" spans="1:4" x14ac:dyDescent="0.2">
      <c r="A3874" s="158"/>
      <c r="D3874" s="138"/>
    </row>
    <row r="3875" spans="1:4" x14ac:dyDescent="0.2">
      <c r="A3875" s="158"/>
      <c r="D3875" s="138"/>
    </row>
    <row r="3876" spans="1:4" x14ac:dyDescent="0.2">
      <c r="A3876" s="158"/>
      <c r="D3876" s="138"/>
    </row>
    <row r="3877" spans="1:4" x14ac:dyDescent="0.2">
      <c r="A3877" s="158"/>
      <c r="D3877" s="138"/>
    </row>
    <row r="3878" spans="1:4" x14ac:dyDescent="0.2">
      <c r="A3878" s="158"/>
      <c r="D3878" s="138"/>
    </row>
    <row r="3879" spans="1:4" x14ac:dyDescent="0.2">
      <c r="A3879" s="158"/>
      <c r="D3879" s="138"/>
    </row>
    <row r="3880" spans="1:4" x14ac:dyDescent="0.2">
      <c r="A3880" s="158"/>
      <c r="D3880" s="138"/>
    </row>
    <row r="3881" spans="1:4" x14ac:dyDescent="0.2">
      <c r="A3881" s="158"/>
      <c r="D3881" s="138"/>
    </row>
    <row r="3882" spans="1:4" x14ac:dyDescent="0.2">
      <c r="A3882" s="158"/>
      <c r="D3882" s="138"/>
    </row>
    <row r="3883" spans="1:4" x14ac:dyDescent="0.2">
      <c r="A3883" s="158"/>
      <c r="D3883" s="138"/>
    </row>
    <row r="3884" spans="1:4" x14ac:dyDescent="0.2">
      <c r="A3884" s="158"/>
      <c r="D3884" s="138"/>
    </row>
    <row r="3885" spans="1:4" x14ac:dyDescent="0.2">
      <c r="A3885" s="158"/>
      <c r="D3885" s="138"/>
    </row>
    <row r="3886" spans="1:4" x14ac:dyDescent="0.2">
      <c r="A3886" s="158"/>
      <c r="D3886" s="138"/>
    </row>
    <row r="3887" spans="1:4" x14ac:dyDescent="0.2">
      <c r="A3887" s="158"/>
      <c r="D3887" s="138"/>
    </row>
    <row r="3888" spans="1:4" x14ac:dyDescent="0.2">
      <c r="A3888" s="158"/>
      <c r="D3888" s="138"/>
    </row>
    <row r="3889" spans="1:4" x14ac:dyDescent="0.2">
      <c r="A3889" s="158"/>
      <c r="D3889" s="138"/>
    </row>
    <row r="3890" spans="1:4" x14ac:dyDescent="0.2">
      <c r="A3890" s="158"/>
      <c r="D3890" s="138"/>
    </row>
    <row r="3891" spans="1:4" x14ac:dyDescent="0.2">
      <c r="A3891" s="158"/>
      <c r="D3891" s="138"/>
    </row>
    <row r="3892" spans="1:4" x14ac:dyDescent="0.2">
      <c r="A3892" s="158"/>
      <c r="D3892" s="138"/>
    </row>
    <row r="3893" spans="1:4" x14ac:dyDescent="0.2">
      <c r="A3893" s="158"/>
      <c r="D3893" s="138"/>
    </row>
    <row r="3894" spans="1:4" x14ac:dyDescent="0.2">
      <c r="A3894" s="158"/>
      <c r="D3894" s="138"/>
    </row>
    <row r="3895" spans="1:4" x14ac:dyDescent="0.2">
      <c r="A3895" s="158"/>
      <c r="D3895" s="138"/>
    </row>
    <row r="3896" spans="1:4" x14ac:dyDescent="0.2">
      <c r="A3896" s="158"/>
      <c r="D3896" s="138"/>
    </row>
    <row r="3897" spans="1:4" x14ac:dyDescent="0.2">
      <c r="A3897" s="158"/>
      <c r="D3897" s="138"/>
    </row>
    <row r="3898" spans="1:4" x14ac:dyDescent="0.2">
      <c r="A3898" s="158"/>
      <c r="D3898" s="138"/>
    </row>
    <row r="3899" spans="1:4" x14ac:dyDescent="0.2">
      <c r="A3899" s="158"/>
      <c r="D3899" s="138"/>
    </row>
    <row r="3900" spans="1:4" x14ac:dyDescent="0.2">
      <c r="A3900" s="158"/>
      <c r="D3900" s="138"/>
    </row>
    <row r="3901" spans="1:4" x14ac:dyDescent="0.2">
      <c r="A3901" s="158"/>
      <c r="D3901" s="138"/>
    </row>
    <row r="3902" spans="1:4" x14ac:dyDescent="0.2">
      <c r="A3902" s="158"/>
      <c r="D3902" s="138"/>
    </row>
    <row r="3903" spans="1:4" x14ac:dyDescent="0.2">
      <c r="A3903" s="158"/>
      <c r="D3903" s="138"/>
    </row>
    <row r="3904" spans="1:4" x14ac:dyDescent="0.2">
      <c r="A3904" s="158"/>
      <c r="D3904" s="138"/>
    </row>
    <row r="3905" spans="1:4" x14ac:dyDescent="0.2">
      <c r="A3905" s="158"/>
      <c r="D3905" s="138"/>
    </row>
    <row r="3906" spans="1:4" x14ac:dyDescent="0.2">
      <c r="A3906" s="158"/>
      <c r="D3906" s="138"/>
    </row>
    <row r="3907" spans="1:4" x14ac:dyDescent="0.2">
      <c r="A3907" s="158"/>
      <c r="D3907" s="138"/>
    </row>
    <row r="3908" spans="1:4" x14ac:dyDescent="0.2">
      <c r="A3908" s="158"/>
      <c r="D3908" s="138"/>
    </row>
    <row r="3909" spans="1:4" x14ac:dyDescent="0.2">
      <c r="A3909" s="158"/>
      <c r="D3909" s="138"/>
    </row>
    <row r="3910" spans="1:4" x14ac:dyDescent="0.2">
      <c r="A3910" s="158"/>
      <c r="D3910" s="138"/>
    </row>
    <row r="3911" spans="1:4" x14ac:dyDescent="0.2">
      <c r="A3911" s="158"/>
      <c r="D3911" s="138"/>
    </row>
    <row r="3912" spans="1:4" x14ac:dyDescent="0.2">
      <c r="A3912" s="158"/>
      <c r="D3912" s="138"/>
    </row>
    <row r="3913" spans="1:4" x14ac:dyDescent="0.2">
      <c r="A3913" s="158"/>
      <c r="D3913" s="138"/>
    </row>
    <row r="3914" spans="1:4" x14ac:dyDescent="0.2">
      <c r="A3914" s="158"/>
      <c r="D3914" s="138"/>
    </row>
    <row r="3915" spans="1:4" x14ac:dyDescent="0.2">
      <c r="A3915" s="158"/>
      <c r="D3915" s="138"/>
    </row>
    <row r="3916" spans="1:4" x14ac:dyDescent="0.2">
      <c r="A3916" s="158"/>
      <c r="D3916" s="138"/>
    </row>
    <row r="3917" spans="1:4" x14ac:dyDescent="0.2">
      <c r="A3917" s="158"/>
      <c r="D3917" s="138"/>
    </row>
    <row r="3918" spans="1:4" x14ac:dyDescent="0.2">
      <c r="A3918" s="158"/>
      <c r="D3918" s="138"/>
    </row>
    <row r="3919" spans="1:4" x14ac:dyDescent="0.2">
      <c r="A3919" s="158"/>
      <c r="D3919" s="138"/>
    </row>
    <row r="3920" spans="1:4" x14ac:dyDescent="0.2">
      <c r="A3920" s="158"/>
      <c r="D3920" s="138"/>
    </row>
    <row r="3921" spans="1:4" x14ac:dyDescent="0.2">
      <c r="A3921" s="158"/>
      <c r="D3921" s="138"/>
    </row>
    <row r="3922" spans="1:4" x14ac:dyDescent="0.2">
      <c r="A3922" s="158"/>
      <c r="D3922" s="138"/>
    </row>
    <row r="3923" spans="1:4" x14ac:dyDescent="0.2">
      <c r="A3923" s="158"/>
      <c r="D3923" s="138"/>
    </row>
    <row r="3924" spans="1:4" x14ac:dyDescent="0.2">
      <c r="A3924" s="158"/>
      <c r="D3924" s="138"/>
    </row>
    <row r="3925" spans="1:4" x14ac:dyDescent="0.2">
      <c r="A3925" s="158"/>
      <c r="D3925" s="138"/>
    </row>
    <row r="3926" spans="1:4" x14ac:dyDescent="0.2">
      <c r="A3926" s="158"/>
      <c r="D3926" s="138"/>
    </row>
    <row r="3927" spans="1:4" x14ac:dyDescent="0.2">
      <c r="A3927" s="158"/>
      <c r="D3927" s="138"/>
    </row>
    <row r="3928" spans="1:4" x14ac:dyDescent="0.2">
      <c r="A3928" s="158"/>
      <c r="D3928" s="138"/>
    </row>
    <row r="3929" spans="1:4" x14ac:dyDescent="0.2">
      <c r="A3929" s="158"/>
      <c r="D3929" s="138"/>
    </row>
    <row r="3930" spans="1:4" x14ac:dyDescent="0.2">
      <c r="A3930" s="158"/>
      <c r="D3930" s="138"/>
    </row>
    <row r="3931" spans="1:4" x14ac:dyDescent="0.2">
      <c r="A3931" s="158"/>
      <c r="D3931" s="138"/>
    </row>
    <row r="3932" spans="1:4" x14ac:dyDescent="0.2">
      <c r="A3932" s="158"/>
      <c r="D3932" s="138"/>
    </row>
    <row r="3933" spans="1:4" x14ac:dyDescent="0.2">
      <c r="A3933" s="158"/>
      <c r="D3933" s="138"/>
    </row>
    <row r="3934" spans="1:4" x14ac:dyDescent="0.2">
      <c r="A3934" s="158"/>
      <c r="D3934" s="138"/>
    </row>
    <row r="3935" spans="1:4" x14ac:dyDescent="0.2">
      <c r="A3935" s="158"/>
      <c r="D3935" s="138"/>
    </row>
    <row r="3936" spans="1:4" x14ac:dyDescent="0.2">
      <c r="A3936" s="158"/>
      <c r="D3936" s="138"/>
    </row>
    <row r="3937" spans="1:4" x14ac:dyDescent="0.2">
      <c r="A3937" s="158"/>
      <c r="D3937" s="138"/>
    </row>
    <row r="3938" spans="1:4" x14ac:dyDescent="0.2">
      <c r="A3938" s="158"/>
      <c r="D3938" s="138"/>
    </row>
    <row r="3939" spans="1:4" x14ac:dyDescent="0.2">
      <c r="A3939" s="158"/>
      <c r="D3939" s="138"/>
    </row>
    <row r="3940" spans="1:4" x14ac:dyDescent="0.2">
      <c r="A3940" s="158"/>
      <c r="D3940" s="138"/>
    </row>
    <row r="3941" spans="1:4" x14ac:dyDescent="0.2">
      <c r="A3941" s="158"/>
      <c r="D3941" s="138"/>
    </row>
    <row r="3942" spans="1:4" x14ac:dyDescent="0.2">
      <c r="A3942" s="158"/>
      <c r="D3942" s="138"/>
    </row>
    <row r="3943" spans="1:4" x14ac:dyDescent="0.2">
      <c r="A3943" s="158"/>
      <c r="D3943" s="138"/>
    </row>
    <row r="3944" spans="1:4" x14ac:dyDescent="0.2">
      <c r="A3944" s="158"/>
      <c r="D3944" s="138"/>
    </row>
    <row r="3945" spans="1:4" x14ac:dyDescent="0.2">
      <c r="A3945" s="158"/>
      <c r="D3945" s="138"/>
    </row>
    <row r="3946" spans="1:4" x14ac:dyDescent="0.2">
      <c r="A3946" s="158"/>
      <c r="D3946" s="138"/>
    </row>
    <row r="3947" spans="1:4" x14ac:dyDescent="0.2">
      <c r="A3947" s="158"/>
      <c r="D3947" s="138"/>
    </row>
    <row r="3948" spans="1:4" x14ac:dyDescent="0.2">
      <c r="A3948" s="158"/>
      <c r="D3948" s="138"/>
    </row>
    <row r="3949" spans="1:4" x14ac:dyDescent="0.2">
      <c r="A3949" s="158"/>
      <c r="D3949" s="138"/>
    </row>
    <row r="3950" spans="1:4" x14ac:dyDescent="0.2">
      <c r="A3950" s="158"/>
      <c r="D3950" s="138"/>
    </row>
    <row r="3951" spans="1:4" x14ac:dyDescent="0.2">
      <c r="A3951" s="158"/>
      <c r="D3951" s="138"/>
    </row>
    <row r="3952" spans="1:4" x14ac:dyDescent="0.2">
      <c r="A3952" s="158"/>
      <c r="D3952" s="138"/>
    </row>
    <row r="3953" spans="1:4" x14ac:dyDescent="0.2">
      <c r="A3953" s="158"/>
      <c r="D3953" s="138"/>
    </row>
    <row r="3954" spans="1:4" x14ac:dyDescent="0.2">
      <c r="A3954" s="158"/>
      <c r="D3954" s="138"/>
    </row>
    <row r="3955" spans="1:4" x14ac:dyDescent="0.2">
      <c r="A3955" s="158"/>
      <c r="D3955" s="138"/>
    </row>
    <row r="3956" spans="1:4" x14ac:dyDescent="0.2">
      <c r="A3956" s="158"/>
      <c r="D3956" s="138"/>
    </row>
    <row r="3957" spans="1:4" x14ac:dyDescent="0.2">
      <c r="A3957" s="158"/>
      <c r="D3957" s="138"/>
    </row>
    <row r="3958" spans="1:4" x14ac:dyDescent="0.2">
      <c r="A3958" s="158"/>
      <c r="D3958" s="138"/>
    </row>
    <row r="3959" spans="1:4" x14ac:dyDescent="0.2">
      <c r="A3959" s="158"/>
      <c r="D3959" s="138"/>
    </row>
    <row r="3960" spans="1:4" x14ac:dyDescent="0.2">
      <c r="A3960" s="158"/>
      <c r="D3960" s="138"/>
    </row>
    <row r="3961" spans="1:4" x14ac:dyDescent="0.2">
      <c r="A3961" s="158"/>
      <c r="D3961" s="138"/>
    </row>
    <row r="3962" spans="1:4" x14ac:dyDescent="0.2">
      <c r="A3962" s="158"/>
      <c r="D3962" s="138"/>
    </row>
    <row r="3963" spans="1:4" x14ac:dyDescent="0.2">
      <c r="A3963" s="158"/>
      <c r="D3963" s="138"/>
    </row>
    <row r="3964" spans="1:4" x14ac:dyDescent="0.2">
      <c r="A3964" s="158"/>
      <c r="D3964" s="138"/>
    </row>
    <row r="3965" spans="1:4" x14ac:dyDescent="0.2">
      <c r="A3965" s="158"/>
      <c r="D3965" s="138"/>
    </row>
    <row r="3966" spans="1:4" x14ac:dyDescent="0.2">
      <c r="A3966" s="158"/>
      <c r="D3966" s="138"/>
    </row>
    <row r="3967" spans="1:4" x14ac:dyDescent="0.2">
      <c r="A3967" s="158"/>
      <c r="D3967" s="138"/>
    </row>
    <row r="3968" spans="1:4" x14ac:dyDescent="0.2">
      <c r="A3968" s="158"/>
      <c r="D3968" s="138"/>
    </row>
    <row r="3969" spans="1:4" x14ac:dyDescent="0.2">
      <c r="A3969" s="158"/>
      <c r="D3969" s="138"/>
    </row>
    <row r="3970" spans="1:4" x14ac:dyDescent="0.2">
      <c r="A3970" s="158"/>
      <c r="D3970" s="138"/>
    </row>
    <row r="3971" spans="1:4" x14ac:dyDescent="0.2">
      <c r="A3971" s="158"/>
      <c r="D3971" s="138"/>
    </row>
    <row r="3972" spans="1:4" x14ac:dyDescent="0.2">
      <c r="A3972" s="158"/>
      <c r="D3972" s="138"/>
    </row>
    <row r="3973" spans="1:4" x14ac:dyDescent="0.2">
      <c r="A3973" s="158"/>
      <c r="D3973" s="138"/>
    </row>
    <row r="3974" spans="1:4" x14ac:dyDescent="0.2">
      <c r="A3974" s="158"/>
      <c r="D3974" s="138"/>
    </row>
    <row r="3975" spans="1:4" x14ac:dyDescent="0.2">
      <c r="A3975" s="158"/>
      <c r="D3975" s="138"/>
    </row>
    <row r="3976" spans="1:4" x14ac:dyDescent="0.2">
      <c r="A3976" s="158"/>
      <c r="D3976" s="138"/>
    </row>
    <row r="3977" spans="1:4" x14ac:dyDescent="0.2">
      <c r="A3977" s="158"/>
      <c r="D3977" s="138"/>
    </row>
    <row r="3978" spans="1:4" x14ac:dyDescent="0.2">
      <c r="A3978" s="158"/>
      <c r="D3978" s="138"/>
    </row>
    <row r="3979" spans="1:4" x14ac:dyDescent="0.2">
      <c r="A3979" s="158"/>
      <c r="D3979" s="138"/>
    </row>
    <row r="3980" spans="1:4" x14ac:dyDescent="0.2">
      <c r="A3980" s="158"/>
      <c r="D3980" s="138"/>
    </row>
    <row r="3981" spans="1:4" x14ac:dyDescent="0.2">
      <c r="A3981" s="158"/>
      <c r="D3981" s="138"/>
    </row>
    <row r="3982" spans="1:4" x14ac:dyDescent="0.2">
      <c r="A3982" s="158"/>
      <c r="D3982" s="138"/>
    </row>
    <row r="3983" spans="1:4" x14ac:dyDescent="0.2">
      <c r="A3983" s="158"/>
      <c r="D3983" s="138"/>
    </row>
    <row r="3984" spans="1:4" x14ac:dyDescent="0.2">
      <c r="A3984" s="158"/>
      <c r="D3984" s="138"/>
    </row>
    <row r="3985" spans="1:4" x14ac:dyDescent="0.2">
      <c r="A3985" s="158"/>
      <c r="D3985" s="138"/>
    </row>
    <row r="3986" spans="1:4" x14ac:dyDescent="0.2">
      <c r="A3986" s="158"/>
      <c r="D3986" s="138"/>
    </row>
    <row r="3987" spans="1:4" x14ac:dyDescent="0.2">
      <c r="A3987" s="158"/>
      <c r="D3987" s="138"/>
    </row>
    <row r="3988" spans="1:4" x14ac:dyDescent="0.2">
      <c r="A3988" s="158"/>
      <c r="D3988" s="138"/>
    </row>
    <row r="3989" spans="1:4" x14ac:dyDescent="0.2">
      <c r="A3989" s="158"/>
      <c r="D3989" s="138"/>
    </row>
    <row r="3990" spans="1:4" x14ac:dyDescent="0.2">
      <c r="A3990" s="158"/>
      <c r="D3990" s="138"/>
    </row>
    <row r="3991" spans="1:4" x14ac:dyDescent="0.2">
      <c r="A3991" s="158"/>
      <c r="D3991" s="138"/>
    </row>
    <row r="3992" spans="1:4" x14ac:dyDescent="0.2">
      <c r="A3992" s="158"/>
      <c r="D3992" s="138"/>
    </row>
    <row r="3993" spans="1:4" x14ac:dyDescent="0.2">
      <c r="A3993" s="158"/>
      <c r="D3993" s="138"/>
    </row>
    <row r="3994" spans="1:4" x14ac:dyDescent="0.2">
      <c r="A3994" s="158"/>
      <c r="D3994" s="138"/>
    </row>
    <row r="3995" spans="1:4" x14ac:dyDescent="0.2">
      <c r="A3995" s="158"/>
      <c r="D3995" s="138"/>
    </row>
    <row r="3996" spans="1:4" x14ac:dyDescent="0.2">
      <c r="A3996" s="158"/>
      <c r="D3996" s="138"/>
    </row>
    <row r="3997" spans="1:4" x14ac:dyDescent="0.2">
      <c r="A3997" s="158"/>
      <c r="D3997" s="138"/>
    </row>
    <row r="3998" spans="1:4" x14ac:dyDescent="0.2">
      <c r="A3998" s="158"/>
      <c r="D3998" s="138"/>
    </row>
    <row r="3999" spans="1:4" x14ac:dyDescent="0.2">
      <c r="A3999" s="158"/>
      <c r="D3999" s="138"/>
    </row>
    <row r="4000" spans="1:4" x14ac:dyDescent="0.2">
      <c r="A4000" s="158"/>
      <c r="D4000" s="138"/>
    </row>
    <row r="4001" spans="1:4" x14ac:dyDescent="0.2">
      <c r="A4001" s="158"/>
      <c r="D4001" s="138"/>
    </row>
    <row r="4002" spans="1:4" x14ac:dyDescent="0.2">
      <c r="A4002" s="158"/>
      <c r="D4002" s="138"/>
    </row>
    <row r="4003" spans="1:4" x14ac:dyDescent="0.2">
      <c r="A4003" s="158"/>
      <c r="D4003" s="138"/>
    </row>
    <row r="4004" spans="1:4" x14ac:dyDescent="0.2">
      <c r="A4004" s="158"/>
      <c r="D4004" s="138"/>
    </row>
    <row r="4005" spans="1:4" x14ac:dyDescent="0.2">
      <c r="A4005" s="158"/>
      <c r="D4005" s="138"/>
    </row>
    <row r="4006" spans="1:4" x14ac:dyDescent="0.2">
      <c r="A4006" s="158"/>
      <c r="D4006" s="138"/>
    </row>
    <row r="4007" spans="1:4" x14ac:dyDescent="0.2">
      <c r="A4007" s="158"/>
      <c r="D4007" s="138"/>
    </row>
    <row r="4008" spans="1:4" x14ac:dyDescent="0.2">
      <c r="A4008" s="158"/>
      <c r="D4008" s="138"/>
    </row>
    <row r="4009" spans="1:4" x14ac:dyDescent="0.2">
      <c r="A4009" s="158"/>
      <c r="D4009" s="138"/>
    </row>
    <row r="4010" spans="1:4" x14ac:dyDescent="0.2">
      <c r="A4010" s="158"/>
      <c r="D4010" s="138"/>
    </row>
    <row r="4011" spans="1:4" x14ac:dyDescent="0.2">
      <c r="A4011" s="158"/>
      <c r="D4011" s="138"/>
    </row>
    <row r="4012" spans="1:4" x14ac:dyDescent="0.2">
      <c r="A4012" s="158"/>
      <c r="D4012" s="138"/>
    </row>
    <row r="4013" spans="1:4" x14ac:dyDescent="0.2">
      <c r="A4013" s="158"/>
      <c r="D4013" s="138"/>
    </row>
    <row r="4014" spans="1:4" x14ac:dyDescent="0.2">
      <c r="A4014" s="158"/>
      <c r="D4014" s="138"/>
    </row>
    <row r="4015" spans="1:4" x14ac:dyDescent="0.2">
      <c r="A4015" s="158"/>
      <c r="D4015" s="138"/>
    </row>
    <row r="4016" spans="1:4" x14ac:dyDescent="0.2">
      <c r="A4016" s="158"/>
      <c r="D4016" s="138"/>
    </row>
    <row r="4017" spans="1:4" x14ac:dyDescent="0.2">
      <c r="A4017" s="158"/>
      <c r="D4017" s="138"/>
    </row>
    <row r="4018" spans="1:4" x14ac:dyDescent="0.2">
      <c r="A4018" s="158"/>
      <c r="D4018" s="138"/>
    </row>
    <row r="4019" spans="1:4" x14ac:dyDescent="0.2">
      <c r="A4019" s="158"/>
      <c r="D4019" s="138"/>
    </row>
    <row r="4020" spans="1:4" x14ac:dyDescent="0.2">
      <c r="A4020" s="158"/>
      <c r="D4020" s="138"/>
    </row>
    <row r="4021" spans="1:4" x14ac:dyDescent="0.2">
      <c r="A4021" s="158"/>
      <c r="D4021" s="138"/>
    </row>
    <row r="4022" spans="1:4" x14ac:dyDescent="0.2">
      <c r="A4022" s="158"/>
      <c r="D4022" s="138"/>
    </row>
    <row r="4023" spans="1:4" x14ac:dyDescent="0.2">
      <c r="A4023" s="158"/>
      <c r="D4023" s="138"/>
    </row>
    <row r="4024" spans="1:4" x14ac:dyDescent="0.2">
      <c r="A4024" s="158"/>
      <c r="D4024" s="138"/>
    </row>
    <row r="4025" spans="1:4" x14ac:dyDescent="0.2">
      <c r="A4025" s="158"/>
      <c r="D4025" s="138"/>
    </row>
    <row r="4026" spans="1:4" x14ac:dyDescent="0.2">
      <c r="A4026" s="158"/>
      <c r="D4026" s="138"/>
    </row>
    <row r="4027" spans="1:4" x14ac:dyDescent="0.2">
      <c r="A4027" s="158"/>
      <c r="D4027" s="138"/>
    </row>
    <row r="4028" spans="1:4" x14ac:dyDescent="0.2">
      <c r="A4028" s="158"/>
      <c r="D4028" s="138"/>
    </row>
    <row r="4029" spans="1:4" x14ac:dyDescent="0.2">
      <c r="A4029" s="158"/>
      <c r="D4029" s="138"/>
    </row>
    <row r="4030" spans="1:4" x14ac:dyDescent="0.2">
      <c r="A4030" s="158"/>
      <c r="D4030" s="138"/>
    </row>
    <row r="4031" spans="1:4" x14ac:dyDescent="0.2">
      <c r="A4031" s="158"/>
      <c r="D4031" s="138"/>
    </row>
    <row r="4032" spans="1:4" x14ac:dyDescent="0.2">
      <c r="A4032" s="158"/>
      <c r="D4032" s="138"/>
    </row>
    <row r="4033" spans="1:4" x14ac:dyDescent="0.2">
      <c r="A4033" s="158"/>
      <c r="D4033" s="138"/>
    </row>
    <row r="4034" spans="1:4" x14ac:dyDescent="0.2">
      <c r="A4034" s="158"/>
      <c r="D4034" s="138"/>
    </row>
    <row r="4035" spans="1:4" x14ac:dyDescent="0.2">
      <c r="A4035" s="158"/>
      <c r="D4035" s="138"/>
    </row>
    <row r="4036" spans="1:4" x14ac:dyDescent="0.2">
      <c r="A4036" s="158"/>
      <c r="D4036" s="138"/>
    </row>
    <row r="4037" spans="1:4" x14ac:dyDescent="0.2">
      <c r="A4037" s="158"/>
      <c r="D4037" s="138"/>
    </row>
    <row r="4038" spans="1:4" x14ac:dyDescent="0.2">
      <c r="A4038" s="158"/>
      <c r="D4038" s="138"/>
    </row>
    <row r="4039" spans="1:4" x14ac:dyDescent="0.2">
      <c r="A4039" s="158"/>
      <c r="D4039" s="138"/>
    </row>
    <row r="4040" spans="1:4" x14ac:dyDescent="0.2">
      <c r="A4040" s="158"/>
      <c r="D4040" s="138"/>
    </row>
    <row r="4041" spans="1:4" x14ac:dyDescent="0.2">
      <c r="A4041" s="158"/>
      <c r="D4041" s="138"/>
    </row>
    <row r="4042" spans="1:4" x14ac:dyDescent="0.2">
      <c r="A4042" s="158"/>
      <c r="D4042" s="138"/>
    </row>
    <row r="4043" spans="1:4" x14ac:dyDescent="0.2">
      <c r="A4043" s="158"/>
      <c r="D4043" s="138"/>
    </row>
    <row r="4044" spans="1:4" x14ac:dyDescent="0.2">
      <c r="A4044" s="158"/>
      <c r="D4044" s="138"/>
    </row>
    <row r="4045" spans="1:4" x14ac:dyDescent="0.2">
      <c r="A4045" s="158"/>
      <c r="D4045" s="138"/>
    </row>
    <row r="4046" spans="1:4" x14ac:dyDescent="0.2">
      <c r="A4046" s="158"/>
      <c r="D4046" s="138"/>
    </row>
    <row r="4047" spans="1:4" x14ac:dyDescent="0.2">
      <c r="A4047" s="158"/>
      <c r="D4047" s="138"/>
    </row>
    <row r="4048" spans="1:4" x14ac:dyDescent="0.2">
      <c r="A4048" s="158"/>
      <c r="D4048" s="138"/>
    </row>
    <row r="4049" spans="1:4" x14ac:dyDescent="0.2">
      <c r="A4049" s="158"/>
      <c r="D4049" s="138"/>
    </row>
    <row r="4050" spans="1:4" x14ac:dyDescent="0.2">
      <c r="A4050" s="158"/>
      <c r="D4050" s="138"/>
    </row>
    <row r="4051" spans="1:4" x14ac:dyDescent="0.2">
      <c r="A4051" s="158"/>
      <c r="D4051" s="138"/>
    </row>
    <row r="4052" spans="1:4" x14ac:dyDescent="0.2">
      <c r="A4052" s="158"/>
      <c r="D4052" s="138"/>
    </row>
    <row r="4053" spans="1:4" x14ac:dyDescent="0.2">
      <c r="A4053" s="158"/>
      <c r="D4053" s="138"/>
    </row>
    <row r="4054" spans="1:4" x14ac:dyDescent="0.2">
      <c r="A4054" s="158"/>
      <c r="D4054" s="138"/>
    </row>
    <row r="4055" spans="1:4" x14ac:dyDescent="0.2">
      <c r="A4055" s="158"/>
      <c r="D4055" s="138"/>
    </row>
    <row r="4056" spans="1:4" x14ac:dyDescent="0.2">
      <c r="A4056" s="158"/>
      <c r="D4056" s="138"/>
    </row>
    <row r="4057" spans="1:4" x14ac:dyDescent="0.2">
      <c r="A4057" s="158"/>
      <c r="D4057" s="138"/>
    </row>
    <row r="4058" spans="1:4" x14ac:dyDescent="0.2">
      <c r="A4058" s="158"/>
      <c r="D4058" s="138"/>
    </row>
    <row r="4059" spans="1:4" x14ac:dyDescent="0.2">
      <c r="A4059" s="158"/>
      <c r="D4059" s="138"/>
    </row>
    <row r="4060" spans="1:4" x14ac:dyDescent="0.2">
      <c r="A4060" s="158"/>
      <c r="D4060" s="138"/>
    </row>
    <row r="4061" spans="1:4" x14ac:dyDescent="0.2">
      <c r="A4061" s="158"/>
      <c r="D4061" s="138"/>
    </row>
    <row r="4062" spans="1:4" x14ac:dyDescent="0.2">
      <c r="A4062" s="158"/>
      <c r="D4062" s="138"/>
    </row>
    <row r="4063" spans="1:4" x14ac:dyDescent="0.2">
      <c r="A4063" s="158"/>
      <c r="D4063" s="138"/>
    </row>
    <row r="4064" spans="1:4" x14ac:dyDescent="0.2">
      <c r="A4064" s="158"/>
      <c r="D4064" s="138"/>
    </row>
    <row r="4065" spans="1:4" x14ac:dyDescent="0.2">
      <c r="A4065" s="158"/>
      <c r="D4065" s="138"/>
    </row>
    <row r="4066" spans="1:4" x14ac:dyDescent="0.2">
      <c r="A4066" s="158"/>
      <c r="D4066" s="138"/>
    </row>
    <row r="4067" spans="1:4" x14ac:dyDescent="0.2">
      <c r="A4067" s="158"/>
      <c r="D4067" s="138"/>
    </row>
    <row r="4068" spans="1:4" x14ac:dyDescent="0.2">
      <c r="A4068" s="158"/>
      <c r="D4068" s="138"/>
    </row>
    <row r="4069" spans="1:4" x14ac:dyDescent="0.2">
      <c r="A4069" s="158"/>
      <c r="D4069" s="138"/>
    </row>
    <row r="4070" spans="1:4" x14ac:dyDescent="0.2">
      <c r="A4070" s="158"/>
      <c r="D4070" s="138"/>
    </row>
    <row r="4071" spans="1:4" x14ac:dyDescent="0.2">
      <c r="A4071" s="158"/>
      <c r="D4071" s="138"/>
    </row>
    <row r="4072" spans="1:4" x14ac:dyDescent="0.2">
      <c r="A4072" s="158"/>
      <c r="D4072" s="138"/>
    </row>
    <row r="4073" spans="1:4" x14ac:dyDescent="0.2">
      <c r="A4073" s="158"/>
      <c r="D4073" s="138"/>
    </row>
    <row r="4074" spans="1:4" x14ac:dyDescent="0.2">
      <c r="A4074" s="158"/>
      <c r="D4074" s="138"/>
    </row>
    <row r="4075" spans="1:4" x14ac:dyDescent="0.2">
      <c r="A4075" s="158"/>
      <c r="D4075" s="138"/>
    </row>
    <row r="4076" spans="1:4" x14ac:dyDescent="0.2">
      <c r="A4076" s="158"/>
      <c r="D4076" s="138"/>
    </row>
    <row r="4077" spans="1:4" x14ac:dyDescent="0.2">
      <c r="A4077" s="158"/>
      <c r="D4077" s="138"/>
    </row>
    <row r="4078" spans="1:4" x14ac:dyDescent="0.2">
      <c r="A4078" s="158"/>
      <c r="D4078" s="138"/>
    </row>
    <row r="4079" spans="1:4" x14ac:dyDescent="0.2">
      <c r="A4079" s="158"/>
      <c r="D4079" s="138"/>
    </row>
    <row r="4080" spans="1:4" x14ac:dyDescent="0.2">
      <c r="A4080" s="158"/>
      <c r="D4080" s="138"/>
    </row>
    <row r="4081" spans="1:4" x14ac:dyDescent="0.2">
      <c r="A4081" s="158"/>
      <c r="D4081" s="138"/>
    </row>
    <row r="4082" spans="1:4" x14ac:dyDescent="0.2">
      <c r="A4082" s="158"/>
      <c r="D4082" s="138"/>
    </row>
    <row r="4083" spans="1:4" x14ac:dyDescent="0.2">
      <c r="A4083" s="158"/>
      <c r="D4083" s="138"/>
    </row>
    <row r="4084" spans="1:4" x14ac:dyDescent="0.2">
      <c r="A4084" s="158"/>
      <c r="D4084" s="138"/>
    </row>
    <row r="4085" spans="1:4" x14ac:dyDescent="0.2">
      <c r="A4085" s="158"/>
      <c r="D4085" s="138"/>
    </row>
    <row r="4086" spans="1:4" x14ac:dyDescent="0.2">
      <c r="A4086" s="158"/>
      <c r="D4086" s="138"/>
    </row>
    <row r="4087" spans="1:4" x14ac:dyDescent="0.2">
      <c r="A4087" s="158"/>
      <c r="D4087" s="138"/>
    </row>
    <row r="4088" spans="1:4" x14ac:dyDescent="0.2">
      <c r="A4088" s="158"/>
      <c r="D4088" s="138"/>
    </row>
    <row r="4089" spans="1:4" x14ac:dyDescent="0.2">
      <c r="A4089" s="158"/>
      <c r="D4089" s="138"/>
    </row>
    <row r="4090" spans="1:4" x14ac:dyDescent="0.2">
      <c r="A4090" s="158"/>
      <c r="D4090" s="138"/>
    </row>
    <row r="4091" spans="1:4" x14ac:dyDescent="0.2">
      <c r="A4091" s="158"/>
      <c r="D4091" s="138"/>
    </row>
    <row r="4092" spans="1:4" x14ac:dyDescent="0.2">
      <c r="A4092" s="158"/>
      <c r="D4092" s="138"/>
    </row>
    <row r="4093" spans="1:4" x14ac:dyDescent="0.2">
      <c r="A4093" s="158"/>
      <c r="D4093" s="138"/>
    </row>
    <row r="4094" spans="1:4" x14ac:dyDescent="0.2">
      <c r="A4094" s="158"/>
      <c r="D4094" s="138"/>
    </row>
    <row r="4095" spans="1:4" x14ac:dyDescent="0.2">
      <c r="A4095" s="158"/>
      <c r="D4095" s="138"/>
    </row>
    <row r="4096" spans="1:4" x14ac:dyDescent="0.2">
      <c r="A4096" s="158"/>
      <c r="D4096" s="138"/>
    </row>
    <row r="4097" spans="1:4" x14ac:dyDescent="0.2">
      <c r="A4097" s="158"/>
      <c r="D4097" s="138"/>
    </row>
    <row r="4098" spans="1:4" x14ac:dyDescent="0.2">
      <c r="A4098" s="158"/>
      <c r="D4098" s="138"/>
    </row>
    <row r="4099" spans="1:4" x14ac:dyDescent="0.2">
      <c r="A4099" s="158"/>
      <c r="D4099" s="138"/>
    </row>
    <row r="4100" spans="1:4" x14ac:dyDescent="0.2">
      <c r="A4100" s="158"/>
      <c r="D4100" s="138"/>
    </row>
    <row r="4101" spans="1:4" x14ac:dyDescent="0.2">
      <c r="A4101" s="158"/>
      <c r="D4101" s="138"/>
    </row>
    <row r="4102" spans="1:4" x14ac:dyDescent="0.2">
      <c r="A4102" s="158"/>
      <c r="D4102" s="138"/>
    </row>
    <row r="4103" spans="1:4" x14ac:dyDescent="0.2">
      <c r="A4103" s="158"/>
      <c r="D4103" s="138"/>
    </row>
    <row r="4104" spans="1:4" x14ac:dyDescent="0.2">
      <c r="A4104" s="158"/>
      <c r="D4104" s="138"/>
    </row>
    <row r="4105" spans="1:4" x14ac:dyDescent="0.2">
      <c r="A4105" s="158"/>
      <c r="D4105" s="138"/>
    </row>
    <row r="4106" spans="1:4" x14ac:dyDescent="0.2">
      <c r="A4106" s="158"/>
      <c r="D4106" s="138"/>
    </row>
    <row r="4107" spans="1:4" x14ac:dyDescent="0.2">
      <c r="A4107" s="158"/>
      <c r="D4107" s="138"/>
    </row>
    <row r="4108" spans="1:4" x14ac:dyDescent="0.2">
      <c r="A4108" s="158"/>
      <c r="D4108" s="138"/>
    </row>
    <row r="4109" spans="1:4" x14ac:dyDescent="0.2">
      <c r="A4109" s="158"/>
      <c r="D4109" s="138"/>
    </row>
    <row r="4110" spans="1:4" x14ac:dyDescent="0.2">
      <c r="A4110" s="158"/>
      <c r="D4110" s="138"/>
    </row>
    <row r="4111" spans="1:4" x14ac:dyDescent="0.2">
      <c r="A4111" s="158"/>
      <c r="D4111" s="138"/>
    </row>
    <row r="4112" spans="1:4" x14ac:dyDescent="0.2">
      <c r="A4112" s="158"/>
      <c r="D4112" s="138"/>
    </row>
    <row r="4113" spans="1:4" x14ac:dyDescent="0.2">
      <c r="A4113" s="158"/>
      <c r="D4113" s="138"/>
    </row>
    <row r="4114" spans="1:4" x14ac:dyDescent="0.2">
      <c r="A4114" s="158"/>
      <c r="D4114" s="138"/>
    </row>
    <row r="4115" spans="1:4" x14ac:dyDescent="0.2">
      <c r="A4115" s="158"/>
      <c r="D4115" s="138"/>
    </row>
    <row r="4116" spans="1:4" x14ac:dyDescent="0.2">
      <c r="A4116" s="158"/>
      <c r="D4116" s="138"/>
    </row>
    <row r="4117" spans="1:4" x14ac:dyDescent="0.2">
      <c r="A4117" s="158"/>
      <c r="D4117" s="138"/>
    </row>
    <row r="4118" spans="1:4" x14ac:dyDescent="0.2">
      <c r="A4118" s="158"/>
      <c r="D4118" s="138"/>
    </row>
    <row r="4119" spans="1:4" x14ac:dyDescent="0.2">
      <c r="A4119" s="158"/>
      <c r="D4119" s="138"/>
    </row>
    <row r="4120" spans="1:4" x14ac:dyDescent="0.2">
      <c r="A4120" s="158"/>
      <c r="D4120" s="138"/>
    </row>
    <row r="4121" spans="1:4" x14ac:dyDescent="0.2">
      <c r="A4121" s="158"/>
      <c r="D4121" s="138"/>
    </row>
    <row r="4122" spans="1:4" x14ac:dyDescent="0.2">
      <c r="A4122" s="158"/>
      <c r="D4122" s="138"/>
    </row>
    <row r="4123" spans="1:4" x14ac:dyDescent="0.2">
      <c r="A4123" s="158"/>
      <c r="D4123" s="138"/>
    </row>
    <row r="4124" spans="1:4" x14ac:dyDescent="0.2">
      <c r="A4124" s="158"/>
      <c r="D4124" s="138"/>
    </row>
    <row r="4125" spans="1:4" x14ac:dyDescent="0.2">
      <c r="A4125" s="158"/>
      <c r="D4125" s="138"/>
    </row>
    <row r="4126" spans="1:4" x14ac:dyDescent="0.2">
      <c r="A4126" s="158"/>
      <c r="D4126" s="138"/>
    </row>
    <row r="4127" spans="1:4" x14ac:dyDescent="0.2">
      <c r="A4127" s="158"/>
      <c r="D4127" s="138"/>
    </row>
    <row r="4128" spans="1:4" x14ac:dyDescent="0.2">
      <c r="A4128" s="158"/>
      <c r="D4128" s="138"/>
    </row>
    <row r="4129" spans="1:4" x14ac:dyDescent="0.2">
      <c r="A4129" s="158"/>
      <c r="D4129" s="138"/>
    </row>
    <row r="4130" spans="1:4" x14ac:dyDescent="0.2">
      <c r="A4130" s="158"/>
      <c r="D4130" s="138"/>
    </row>
    <row r="4131" spans="1:4" x14ac:dyDescent="0.2">
      <c r="A4131" s="158"/>
      <c r="D4131" s="138"/>
    </row>
    <row r="4132" spans="1:4" x14ac:dyDescent="0.2">
      <c r="A4132" s="158"/>
      <c r="D4132" s="138"/>
    </row>
    <row r="4133" spans="1:4" x14ac:dyDescent="0.2">
      <c r="A4133" s="158"/>
      <c r="D4133" s="138"/>
    </row>
    <row r="4134" spans="1:4" x14ac:dyDescent="0.2">
      <c r="A4134" s="158"/>
      <c r="D4134" s="138"/>
    </row>
    <row r="4135" spans="1:4" x14ac:dyDescent="0.2">
      <c r="A4135" s="158"/>
      <c r="D4135" s="138"/>
    </row>
    <row r="4136" spans="1:4" x14ac:dyDescent="0.2">
      <c r="A4136" s="158"/>
      <c r="D4136" s="138"/>
    </row>
    <row r="4137" spans="1:4" x14ac:dyDescent="0.2">
      <c r="A4137" s="158"/>
      <c r="D4137" s="138"/>
    </row>
    <row r="4138" spans="1:4" x14ac:dyDescent="0.2">
      <c r="A4138" s="158"/>
      <c r="D4138" s="138"/>
    </row>
    <row r="4139" spans="1:4" x14ac:dyDescent="0.2">
      <c r="A4139" s="158"/>
      <c r="D4139" s="138"/>
    </row>
    <row r="4140" spans="1:4" x14ac:dyDescent="0.2">
      <c r="A4140" s="158"/>
      <c r="D4140" s="138"/>
    </row>
    <row r="4141" spans="1:4" x14ac:dyDescent="0.2">
      <c r="A4141" s="158"/>
      <c r="D4141" s="138"/>
    </row>
    <row r="4142" spans="1:4" x14ac:dyDescent="0.2">
      <c r="A4142" s="158"/>
      <c r="D4142" s="138"/>
    </row>
    <row r="4143" spans="1:4" x14ac:dyDescent="0.2">
      <c r="A4143" s="158"/>
      <c r="D4143" s="138"/>
    </row>
    <row r="4144" spans="1:4" x14ac:dyDescent="0.2">
      <c r="A4144" s="158"/>
      <c r="D4144" s="138"/>
    </row>
    <row r="4145" spans="1:4" x14ac:dyDescent="0.2">
      <c r="A4145" s="158"/>
      <c r="D4145" s="138"/>
    </row>
    <row r="4146" spans="1:4" x14ac:dyDescent="0.2">
      <c r="A4146" s="158"/>
      <c r="D4146" s="138"/>
    </row>
    <row r="4147" spans="1:4" x14ac:dyDescent="0.2">
      <c r="A4147" s="158"/>
      <c r="D4147" s="138"/>
    </row>
    <row r="4148" spans="1:4" x14ac:dyDescent="0.2">
      <c r="A4148" s="158"/>
      <c r="D4148" s="138"/>
    </row>
    <row r="4149" spans="1:4" x14ac:dyDescent="0.2">
      <c r="A4149" s="158"/>
      <c r="D4149" s="138"/>
    </row>
    <row r="4150" spans="1:4" x14ac:dyDescent="0.2">
      <c r="A4150" s="158"/>
      <c r="D4150" s="138"/>
    </row>
    <row r="4151" spans="1:4" x14ac:dyDescent="0.2">
      <c r="A4151" s="158"/>
      <c r="D4151" s="138"/>
    </row>
    <row r="4152" spans="1:4" x14ac:dyDescent="0.2">
      <c r="A4152" s="158"/>
      <c r="D4152" s="138"/>
    </row>
    <row r="4153" spans="1:4" x14ac:dyDescent="0.2">
      <c r="A4153" s="158"/>
      <c r="D4153" s="138"/>
    </row>
    <row r="4154" spans="1:4" x14ac:dyDescent="0.2">
      <c r="A4154" s="158"/>
      <c r="D4154" s="138"/>
    </row>
    <row r="4155" spans="1:4" x14ac:dyDescent="0.2">
      <c r="A4155" s="158"/>
      <c r="D4155" s="138"/>
    </row>
    <row r="4156" spans="1:4" x14ac:dyDescent="0.2">
      <c r="A4156" s="158"/>
      <c r="D4156" s="138"/>
    </row>
    <row r="4157" spans="1:4" x14ac:dyDescent="0.2">
      <c r="A4157" s="158"/>
      <c r="D4157" s="138"/>
    </row>
    <row r="4158" spans="1:4" x14ac:dyDescent="0.2">
      <c r="A4158" s="158"/>
      <c r="D4158" s="138"/>
    </row>
    <row r="4159" spans="1:4" x14ac:dyDescent="0.2">
      <c r="A4159" s="158"/>
      <c r="D4159" s="138"/>
    </row>
    <row r="4160" spans="1:4" x14ac:dyDescent="0.2">
      <c r="A4160" s="158"/>
      <c r="D4160" s="138"/>
    </row>
    <row r="4161" spans="1:4" x14ac:dyDescent="0.2">
      <c r="A4161" s="158"/>
      <c r="D4161" s="138"/>
    </row>
    <row r="4162" spans="1:4" x14ac:dyDescent="0.2">
      <c r="A4162" s="158"/>
      <c r="D4162" s="138"/>
    </row>
    <row r="4163" spans="1:4" x14ac:dyDescent="0.2">
      <c r="A4163" s="158"/>
      <c r="D4163" s="138"/>
    </row>
    <row r="4164" spans="1:4" x14ac:dyDescent="0.2">
      <c r="A4164" s="158"/>
      <c r="D4164" s="138"/>
    </row>
    <row r="4165" spans="1:4" x14ac:dyDescent="0.2">
      <c r="A4165" s="158"/>
      <c r="D4165" s="138"/>
    </row>
    <row r="4166" spans="1:4" x14ac:dyDescent="0.2">
      <c r="A4166" s="158"/>
      <c r="D4166" s="138"/>
    </row>
    <row r="4167" spans="1:4" x14ac:dyDescent="0.2">
      <c r="A4167" s="158"/>
      <c r="D4167" s="138"/>
    </row>
    <row r="4168" spans="1:4" x14ac:dyDescent="0.2">
      <c r="A4168" s="158"/>
      <c r="D4168" s="138"/>
    </row>
    <row r="4169" spans="1:4" x14ac:dyDescent="0.2">
      <c r="A4169" s="158"/>
      <c r="D4169" s="138"/>
    </row>
    <row r="4170" spans="1:4" x14ac:dyDescent="0.2">
      <c r="A4170" s="158"/>
      <c r="D4170" s="138"/>
    </row>
    <row r="4171" spans="1:4" x14ac:dyDescent="0.2">
      <c r="A4171" s="158"/>
      <c r="D4171" s="138"/>
    </row>
    <row r="4172" spans="1:4" x14ac:dyDescent="0.2">
      <c r="A4172" s="158"/>
      <c r="D4172" s="138"/>
    </row>
    <row r="4173" spans="1:4" x14ac:dyDescent="0.2">
      <c r="A4173" s="158"/>
      <c r="D4173" s="138"/>
    </row>
    <row r="4174" spans="1:4" x14ac:dyDescent="0.2">
      <c r="A4174" s="158"/>
      <c r="D4174" s="138"/>
    </row>
    <row r="4175" spans="1:4" x14ac:dyDescent="0.2">
      <c r="A4175" s="158"/>
      <c r="D4175" s="138"/>
    </row>
    <row r="4176" spans="1:4" x14ac:dyDescent="0.2">
      <c r="A4176" s="158"/>
      <c r="D4176" s="138"/>
    </row>
    <row r="4177" spans="1:4" x14ac:dyDescent="0.2">
      <c r="A4177" s="158"/>
      <c r="D4177" s="138"/>
    </row>
    <row r="4178" spans="1:4" x14ac:dyDescent="0.2">
      <c r="A4178" s="158"/>
      <c r="D4178" s="138"/>
    </row>
    <row r="4179" spans="1:4" x14ac:dyDescent="0.2">
      <c r="A4179" s="158"/>
      <c r="D4179" s="138"/>
    </row>
    <row r="4180" spans="1:4" x14ac:dyDescent="0.2">
      <c r="A4180" s="158"/>
      <c r="D4180" s="138"/>
    </row>
    <row r="4181" spans="1:4" x14ac:dyDescent="0.2">
      <c r="A4181" s="158"/>
      <c r="D4181" s="138"/>
    </row>
    <row r="4182" spans="1:4" x14ac:dyDescent="0.2">
      <c r="A4182" s="158"/>
      <c r="D4182" s="138"/>
    </row>
    <row r="4183" spans="1:4" x14ac:dyDescent="0.2">
      <c r="A4183" s="158"/>
      <c r="D4183" s="138"/>
    </row>
    <row r="4184" spans="1:4" x14ac:dyDescent="0.2">
      <c r="A4184" s="158"/>
      <c r="D4184" s="138"/>
    </row>
    <row r="4185" spans="1:4" x14ac:dyDescent="0.2">
      <c r="A4185" s="158"/>
      <c r="D4185" s="138"/>
    </row>
    <row r="4186" spans="1:4" x14ac:dyDescent="0.2">
      <c r="A4186" s="158"/>
      <c r="D4186" s="138"/>
    </row>
    <row r="4187" spans="1:4" x14ac:dyDescent="0.2">
      <c r="A4187" s="158"/>
      <c r="D4187" s="138"/>
    </row>
    <row r="4188" spans="1:4" x14ac:dyDescent="0.2">
      <c r="A4188" s="158"/>
      <c r="D4188" s="138"/>
    </row>
    <row r="4189" spans="1:4" x14ac:dyDescent="0.2">
      <c r="A4189" s="158"/>
      <c r="D4189" s="138"/>
    </row>
    <row r="4190" spans="1:4" x14ac:dyDescent="0.2">
      <c r="A4190" s="158"/>
      <c r="D4190" s="138"/>
    </row>
    <row r="4191" spans="1:4" x14ac:dyDescent="0.2">
      <c r="A4191" s="158"/>
      <c r="D4191" s="138"/>
    </row>
    <row r="4192" spans="1:4" x14ac:dyDescent="0.2">
      <c r="A4192" s="158"/>
      <c r="D4192" s="138"/>
    </row>
    <row r="4193" spans="1:4" x14ac:dyDescent="0.2">
      <c r="A4193" s="158"/>
      <c r="D4193" s="138"/>
    </row>
    <row r="4194" spans="1:4" x14ac:dyDescent="0.2">
      <c r="A4194" s="158"/>
      <c r="D4194" s="138"/>
    </row>
    <row r="4195" spans="1:4" x14ac:dyDescent="0.2">
      <c r="A4195" s="158"/>
      <c r="D4195" s="138"/>
    </row>
    <row r="4196" spans="1:4" x14ac:dyDescent="0.2">
      <c r="A4196" s="158"/>
      <c r="D4196" s="138"/>
    </row>
    <row r="4197" spans="1:4" x14ac:dyDescent="0.2">
      <c r="A4197" s="158"/>
      <c r="D4197" s="138"/>
    </row>
    <row r="4198" spans="1:4" x14ac:dyDescent="0.2">
      <c r="A4198" s="158"/>
      <c r="D4198" s="138"/>
    </row>
    <row r="4199" spans="1:4" x14ac:dyDescent="0.2">
      <c r="A4199" s="158"/>
      <c r="D4199" s="138"/>
    </row>
    <row r="4200" spans="1:4" x14ac:dyDescent="0.2">
      <c r="A4200" s="158"/>
      <c r="D4200" s="138"/>
    </row>
    <row r="4201" spans="1:4" x14ac:dyDescent="0.2">
      <c r="A4201" s="158"/>
      <c r="D4201" s="138"/>
    </row>
    <row r="4202" spans="1:4" x14ac:dyDescent="0.2">
      <c r="A4202" s="158"/>
      <c r="D4202" s="138"/>
    </row>
    <row r="4203" spans="1:4" x14ac:dyDescent="0.2">
      <c r="A4203" s="158"/>
      <c r="D4203" s="138"/>
    </row>
    <row r="4204" spans="1:4" x14ac:dyDescent="0.2">
      <c r="A4204" s="158"/>
      <c r="D4204" s="138"/>
    </row>
    <row r="4205" spans="1:4" x14ac:dyDescent="0.2">
      <c r="A4205" s="158"/>
      <c r="D4205" s="138"/>
    </row>
    <row r="4206" spans="1:4" x14ac:dyDescent="0.2">
      <c r="A4206" s="158"/>
      <c r="D4206" s="138"/>
    </row>
    <row r="4207" spans="1:4" x14ac:dyDescent="0.2">
      <c r="A4207" s="158"/>
      <c r="D4207" s="138"/>
    </row>
    <row r="4208" spans="1:4" x14ac:dyDescent="0.2">
      <c r="A4208" s="158"/>
      <c r="D4208" s="138"/>
    </row>
    <row r="4209" spans="1:4" x14ac:dyDescent="0.2">
      <c r="A4209" s="158"/>
      <c r="D4209" s="138"/>
    </row>
    <row r="4210" spans="1:4" x14ac:dyDescent="0.2">
      <c r="A4210" s="158"/>
      <c r="D4210" s="138"/>
    </row>
    <row r="4211" spans="1:4" x14ac:dyDescent="0.2">
      <c r="A4211" s="158"/>
      <c r="D4211" s="138"/>
    </row>
    <row r="4212" spans="1:4" x14ac:dyDescent="0.2">
      <c r="A4212" s="158"/>
      <c r="D4212" s="138"/>
    </row>
    <row r="4213" spans="1:4" x14ac:dyDescent="0.2">
      <c r="A4213" s="158"/>
      <c r="D4213" s="138"/>
    </row>
    <row r="4214" spans="1:4" x14ac:dyDescent="0.2">
      <c r="A4214" s="158"/>
      <c r="D4214" s="138"/>
    </row>
    <row r="4215" spans="1:4" x14ac:dyDescent="0.2">
      <c r="A4215" s="158"/>
      <c r="D4215" s="138"/>
    </row>
    <row r="4216" spans="1:4" x14ac:dyDescent="0.2">
      <c r="A4216" s="158"/>
      <c r="D4216" s="138"/>
    </row>
    <row r="4217" spans="1:4" x14ac:dyDescent="0.2">
      <c r="A4217" s="158"/>
      <c r="D4217" s="138"/>
    </row>
    <row r="4218" spans="1:4" x14ac:dyDescent="0.2">
      <c r="A4218" s="158"/>
      <c r="D4218" s="138"/>
    </row>
    <row r="4219" spans="1:4" x14ac:dyDescent="0.2">
      <c r="A4219" s="158"/>
      <c r="D4219" s="138"/>
    </row>
    <row r="4220" spans="1:4" x14ac:dyDescent="0.2">
      <c r="A4220" s="158"/>
      <c r="D4220" s="138"/>
    </row>
    <row r="4221" spans="1:4" x14ac:dyDescent="0.2">
      <c r="A4221" s="158"/>
      <c r="D4221" s="138"/>
    </row>
    <row r="4222" spans="1:4" x14ac:dyDescent="0.2">
      <c r="A4222" s="158"/>
      <c r="D4222" s="138"/>
    </row>
    <row r="4223" spans="1:4" x14ac:dyDescent="0.2">
      <c r="A4223" s="158"/>
      <c r="D4223" s="138"/>
    </row>
    <row r="4224" spans="1:4" x14ac:dyDescent="0.2">
      <c r="A4224" s="158"/>
      <c r="D4224" s="138"/>
    </row>
    <row r="4225" spans="1:4" x14ac:dyDescent="0.2">
      <c r="A4225" s="158"/>
      <c r="D4225" s="138"/>
    </row>
    <row r="4226" spans="1:4" x14ac:dyDescent="0.2">
      <c r="A4226" s="158"/>
      <c r="D4226" s="138"/>
    </row>
    <row r="4227" spans="1:4" x14ac:dyDescent="0.2">
      <c r="A4227" s="158"/>
      <c r="D4227" s="138"/>
    </row>
    <row r="4228" spans="1:4" x14ac:dyDescent="0.2">
      <c r="A4228" s="158"/>
      <c r="D4228" s="138"/>
    </row>
    <row r="4229" spans="1:4" x14ac:dyDescent="0.2">
      <c r="A4229" s="158"/>
      <c r="D4229" s="138"/>
    </row>
    <row r="4230" spans="1:4" x14ac:dyDescent="0.2">
      <c r="A4230" s="158"/>
      <c r="D4230" s="138"/>
    </row>
    <row r="4231" spans="1:4" x14ac:dyDescent="0.2">
      <c r="A4231" s="158"/>
      <c r="D4231" s="138"/>
    </row>
    <row r="4232" spans="1:4" x14ac:dyDescent="0.2">
      <c r="A4232" s="158"/>
      <c r="D4232" s="138"/>
    </row>
    <row r="4233" spans="1:4" x14ac:dyDescent="0.2">
      <c r="A4233" s="158"/>
      <c r="D4233" s="138"/>
    </row>
    <row r="4234" spans="1:4" x14ac:dyDescent="0.2">
      <c r="A4234" s="158"/>
      <c r="D4234" s="138"/>
    </row>
    <row r="4235" spans="1:4" x14ac:dyDescent="0.2">
      <c r="A4235" s="158"/>
      <c r="D4235" s="138"/>
    </row>
    <row r="4236" spans="1:4" x14ac:dyDescent="0.2">
      <c r="A4236" s="158"/>
      <c r="D4236" s="138"/>
    </row>
    <row r="4237" spans="1:4" x14ac:dyDescent="0.2">
      <c r="A4237" s="158"/>
      <c r="D4237" s="138"/>
    </row>
    <row r="4238" spans="1:4" x14ac:dyDescent="0.2">
      <c r="A4238" s="158"/>
      <c r="D4238" s="138"/>
    </row>
    <row r="4239" spans="1:4" x14ac:dyDescent="0.2">
      <c r="A4239" s="158"/>
      <c r="D4239" s="138"/>
    </row>
    <row r="4240" spans="1:4" x14ac:dyDescent="0.2">
      <c r="A4240" s="158"/>
      <c r="D4240" s="138"/>
    </row>
    <row r="4241" spans="1:4" x14ac:dyDescent="0.2">
      <c r="A4241" s="158"/>
      <c r="D4241" s="138"/>
    </row>
    <row r="4242" spans="1:4" x14ac:dyDescent="0.2">
      <c r="A4242" s="158"/>
      <c r="D4242" s="138"/>
    </row>
    <row r="4243" spans="1:4" x14ac:dyDescent="0.2">
      <c r="A4243" s="158"/>
      <c r="D4243" s="138"/>
    </row>
    <row r="4244" spans="1:4" x14ac:dyDescent="0.2">
      <c r="A4244" s="158"/>
      <c r="D4244" s="138"/>
    </row>
    <row r="4245" spans="1:4" x14ac:dyDescent="0.2">
      <c r="A4245" s="158"/>
      <c r="D4245" s="138"/>
    </row>
    <row r="4246" spans="1:4" x14ac:dyDescent="0.2">
      <c r="A4246" s="158"/>
      <c r="D4246" s="138"/>
    </row>
    <row r="4247" spans="1:4" x14ac:dyDescent="0.2">
      <c r="A4247" s="158"/>
      <c r="D4247" s="138"/>
    </row>
    <row r="4248" spans="1:4" x14ac:dyDescent="0.2">
      <c r="A4248" s="158"/>
      <c r="D4248" s="138"/>
    </row>
    <row r="4249" spans="1:4" x14ac:dyDescent="0.2">
      <c r="A4249" s="158"/>
      <c r="D4249" s="138"/>
    </row>
    <row r="4250" spans="1:4" x14ac:dyDescent="0.2">
      <c r="A4250" s="158"/>
      <c r="D4250" s="138"/>
    </row>
    <row r="4251" spans="1:4" x14ac:dyDescent="0.2">
      <c r="A4251" s="158"/>
      <c r="D4251" s="138"/>
    </row>
    <row r="4252" spans="1:4" x14ac:dyDescent="0.2">
      <c r="A4252" s="158"/>
      <c r="D4252" s="138"/>
    </row>
    <row r="4253" spans="1:4" x14ac:dyDescent="0.2">
      <c r="A4253" s="158"/>
      <c r="D4253" s="138"/>
    </row>
    <row r="4254" spans="1:4" x14ac:dyDescent="0.2">
      <c r="A4254" s="158"/>
      <c r="D4254" s="138"/>
    </row>
    <row r="4255" spans="1:4" x14ac:dyDescent="0.2">
      <c r="A4255" s="158"/>
      <c r="D4255" s="138"/>
    </row>
    <row r="4256" spans="1:4" x14ac:dyDescent="0.2">
      <c r="A4256" s="158"/>
      <c r="D4256" s="138"/>
    </row>
    <row r="4257" spans="1:4" x14ac:dyDescent="0.2">
      <c r="A4257" s="158"/>
      <c r="D4257" s="138"/>
    </row>
    <row r="4258" spans="1:4" x14ac:dyDescent="0.2">
      <c r="A4258" s="158"/>
      <c r="D4258" s="138"/>
    </row>
    <row r="4259" spans="1:4" x14ac:dyDescent="0.2">
      <c r="A4259" s="158"/>
      <c r="D4259" s="138"/>
    </row>
    <row r="4260" spans="1:4" x14ac:dyDescent="0.2">
      <c r="A4260" s="158"/>
      <c r="D4260" s="138"/>
    </row>
    <row r="4261" spans="1:4" x14ac:dyDescent="0.2">
      <c r="A4261" s="158"/>
      <c r="D4261" s="138"/>
    </row>
    <row r="4262" spans="1:4" x14ac:dyDescent="0.2">
      <c r="A4262" s="158"/>
      <c r="D4262" s="138"/>
    </row>
    <row r="4263" spans="1:4" x14ac:dyDescent="0.2">
      <c r="A4263" s="158"/>
      <c r="D4263" s="138"/>
    </row>
    <row r="4264" spans="1:4" x14ac:dyDescent="0.2">
      <c r="A4264" s="158"/>
      <c r="D4264" s="138"/>
    </row>
    <row r="4265" spans="1:4" x14ac:dyDescent="0.2">
      <c r="A4265" s="158"/>
      <c r="D4265" s="138"/>
    </row>
    <row r="4266" spans="1:4" x14ac:dyDescent="0.2">
      <c r="A4266" s="158"/>
      <c r="D4266" s="138"/>
    </row>
    <row r="4267" spans="1:4" x14ac:dyDescent="0.2">
      <c r="A4267" s="158"/>
      <c r="D4267" s="138"/>
    </row>
    <row r="4268" spans="1:4" x14ac:dyDescent="0.2">
      <c r="A4268" s="158"/>
      <c r="D4268" s="138"/>
    </row>
    <row r="4269" spans="1:4" x14ac:dyDescent="0.2">
      <c r="A4269" s="158"/>
      <c r="D4269" s="138"/>
    </row>
    <row r="4270" spans="1:4" x14ac:dyDescent="0.2">
      <c r="A4270" s="158"/>
      <c r="D4270" s="138"/>
    </row>
    <row r="4271" spans="1:4" x14ac:dyDescent="0.2">
      <c r="A4271" s="158"/>
      <c r="D4271" s="138"/>
    </row>
    <row r="4272" spans="1:4" x14ac:dyDescent="0.2">
      <c r="A4272" s="158"/>
      <c r="D4272" s="138"/>
    </row>
    <row r="4273" spans="1:4" x14ac:dyDescent="0.2">
      <c r="A4273" s="158"/>
      <c r="D4273" s="138"/>
    </row>
    <row r="4274" spans="1:4" x14ac:dyDescent="0.2">
      <c r="A4274" s="158"/>
      <c r="D4274" s="138"/>
    </row>
    <row r="4275" spans="1:4" x14ac:dyDescent="0.2">
      <c r="A4275" s="158"/>
      <c r="D4275" s="138"/>
    </row>
    <row r="4276" spans="1:4" x14ac:dyDescent="0.2">
      <c r="A4276" s="158"/>
      <c r="D4276" s="138"/>
    </row>
    <row r="4277" spans="1:4" x14ac:dyDescent="0.2">
      <c r="A4277" s="158"/>
      <c r="D4277" s="138"/>
    </row>
    <row r="4278" spans="1:4" x14ac:dyDescent="0.2">
      <c r="A4278" s="158"/>
      <c r="D4278" s="138"/>
    </row>
    <row r="4279" spans="1:4" x14ac:dyDescent="0.2">
      <c r="A4279" s="158"/>
      <c r="D4279" s="138"/>
    </row>
    <row r="4280" spans="1:4" x14ac:dyDescent="0.2">
      <c r="A4280" s="158"/>
      <c r="D4280" s="138"/>
    </row>
    <row r="4281" spans="1:4" x14ac:dyDescent="0.2">
      <c r="A4281" s="158"/>
      <c r="D4281" s="138"/>
    </row>
    <row r="4282" spans="1:4" x14ac:dyDescent="0.2">
      <c r="A4282" s="158"/>
      <c r="D4282" s="138"/>
    </row>
    <row r="4283" spans="1:4" x14ac:dyDescent="0.2">
      <c r="A4283" s="158"/>
      <c r="D4283" s="138"/>
    </row>
    <row r="4284" spans="1:4" x14ac:dyDescent="0.2">
      <c r="A4284" s="158"/>
      <c r="D4284" s="138"/>
    </row>
    <row r="4285" spans="1:4" x14ac:dyDescent="0.2">
      <c r="A4285" s="158"/>
      <c r="D4285" s="138"/>
    </row>
    <row r="4286" spans="1:4" x14ac:dyDescent="0.2">
      <c r="A4286" s="158"/>
      <c r="D4286" s="138"/>
    </row>
    <row r="4287" spans="1:4" x14ac:dyDescent="0.2">
      <c r="A4287" s="158"/>
      <c r="D4287" s="138"/>
    </row>
    <row r="4288" spans="1:4" x14ac:dyDescent="0.2">
      <c r="A4288" s="158"/>
      <c r="D4288" s="138"/>
    </row>
    <row r="4289" spans="1:4" x14ac:dyDescent="0.2">
      <c r="A4289" s="158"/>
      <c r="D4289" s="138"/>
    </row>
    <row r="4290" spans="1:4" x14ac:dyDescent="0.2">
      <c r="A4290" s="158"/>
      <c r="D4290" s="138"/>
    </row>
    <row r="4291" spans="1:4" x14ac:dyDescent="0.2">
      <c r="A4291" s="158"/>
      <c r="D4291" s="138"/>
    </row>
    <row r="4292" spans="1:4" x14ac:dyDescent="0.2">
      <c r="A4292" s="158"/>
      <c r="D4292" s="138"/>
    </row>
    <row r="4293" spans="1:4" x14ac:dyDescent="0.2">
      <c r="A4293" s="158"/>
      <c r="D4293" s="138"/>
    </row>
    <row r="4294" spans="1:4" x14ac:dyDescent="0.2">
      <c r="A4294" s="158"/>
      <c r="D4294" s="138"/>
    </row>
    <row r="4295" spans="1:4" x14ac:dyDescent="0.2">
      <c r="A4295" s="158"/>
      <c r="D4295" s="138"/>
    </row>
    <row r="4296" spans="1:4" x14ac:dyDescent="0.2">
      <c r="A4296" s="158"/>
      <c r="D4296" s="138"/>
    </row>
    <row r="4297" spans="1:4" x14ac:dyDescent="0.2">
      <c r="A4297" s="158"/>
      <c r="D4297" s="138"/>
    </row>
    <row r="4298" spans="1:4" x14ac:dyDescent="0.2">
      <c r="A4298" s="158"/>
      <c r="D4298" s="138"/>
    </row>
    <row r="4299" spans="1:4" x14ac:dyDescent="0.2">
      <c r="A4299" s="158"/>
      <c r="D4299" s="138"/>
    </row>
    <row r="4300" spans="1:4" x14ac:dyDescent="0.2">
      <c r="A4300" s="158"/>
      <c r="D4300" s="138"/>
    </row>
    <row r="4301" spans="1:4" x14ac:dyDescent="0.2">
      <c r="A4301" s="158"/>
      <c r="D4301" s="138"/>
    </row>
    <row r="4302" spans="1:4" x14ac:dyDescent="0.2">
      <c r="A4302" s="158"/>
      <c r="D4302" s="138"/>
    </row>
    <row r="4303" spans="1:4" x14ac:dyDescent="0.2">
      <c r="A4303" s="158"/>
      <c r="D4303" s="138"/>
    </row>
    <row r="4304" spans="1:4" x14ac:dyDescent="0.2">
      <c r="A4304" s="158"/>
      <c r="D4304" s="138"/>
    </row>
    <row r="4305" spans="1:4" x14ac:dyDescent="0.2">
      <c r="A4305" s="158"/>
      <c r="D4305" s="138"/>
    </row>
    <row r="4306" spans="1:4" x14ac:dyDescent="0.2">
      <c r="A4306" s="158"/>
      <c r="D4306" s="138"/>
    </row>
    <row r="4307" spans="1:4" x14ac:dyDescent="0.2">
      <c r="A4307" s="158"/>
      <c r="D4307" s="138"/>
    </row>
    <row r="4308" spans="1:4" x14ac:dyDescent="0.2">
      <c r="A4308" s="158"/>
      <c r="D4308" s="138"/>
    </row>
    <row r="4309" spans="1:4" x14ac:dyDescent="0.2">
      <c r="A4309" s="158"/>
      <c r="D4309" s="138"/>
    </row>
    <row r="4310" spans="1:4" x14ac:dyDescent="0.2">
      <c r="A4310" s="158"/>
      <c r="D4310" s="138"/>
    </row>
    <row r="4311" spans="1:4" x14ac:dyDescent="0.2">
      <c r="A4311" s="158"/>
      <c r="D4311" s="138"/>
    </row>
    <row r="4312" spans="1:4" x14ac:dyDescent="0.2">
      <c r="A4312" s="158"/>
      <c r="D4312" s="138"/>
    </row>
    <row r="4313" spans="1:4" x14ac:dyDescent="0.2">
      <c r="A4313" s="158"/>
      <c r="D4313" s="138"/>
    </row>
    <row r="4314" spans="1:4" x14ac:dyDescent="0.2">
      <c r="A4314" s="158"/>
      <c r="D4314" s="138"/>
    </row>
    <row r="4315" spans="1:4" x14ac:dyDescent="0.2">
      <c r="A4315" s="158"/>
      <c r="D4315" s="138"/>
    </row>
    <row r="4316" spans="1:4" x14ac:dyDescent="0.2">
      <c r="A4316" s="158"/>
      <c r="D4316" s="138"/>
    </row>
    <row r="4317" spans="1:4" x14ac:dyDescent="0.2">
      <c r="A4317" s="158"/>
      <c r="D4317" s="138"/>
    </row>
    <row r="4318" spans="1:4" x14ac:dyDescent="0.2">
      <c r="A4318" s="158"/>
      <c r="D4318" s="138"/>
    </row>
    <row r="4319" spans="1:4" x14ac:dyDescent="0.2">
      <c r="A4319" s="158"/>
      <c r="D4319" s="138"/>
    </row>
    <row r="4320" spans="1:4" x14ac:dyDescent="0.2">
      <c r="A4320" s="158"/>
      <c r="D4320" s="138"/>
    </row>
    <row r="4321" spans="1:4" x14ac:dyDescent="0.2">
      <c r="A4321" s="158"/>
      <c r="D4321" s="138"/>
    </row>
    <row r="4322" spans="1:4" x14ac:dyDescent="0.2">
      <c r="A4322" s="158"/>
      <c r="D4322" s="138"/>
    </row>
    <row r="4323" spans="1:4" x14ac:dyDescent="0.2">
      <c r="A4323" s="158"/>
      <c r="D4323" s="138"/>
    </row>
    <row r="4324" spans="1:4" x14ac:dyDescent="0.2">
      <c r="A4324" s="158"/>
      <c r="D4324" s="138"/>
    </row>
    <row r="4325" spans="1:4" x14ac:dyDescent="0.2">
      <c r="A4325" s="158"/>
      <c r="D4325" s="138"/>
    </row>
    <row r="4326" spans="1:4" x14ac:dyDescent="0.2">
      <c r="A4326" s="158"/>
      <c r="D4326" s="138"/>
    </row>
    <row r="4327" spans="1:4" x14ac:dyDescent="0.2">
      <c r="A4327" s="158"/>
      <c r="D4327" s="138"/>
    </row>
    <row r="4328" spans="1:4" x14ac:dyDescent="0.2">
      <c r="A4328" s="158"/>
      <c r="D4328" s="138"/>
    </row>
    <row r="4329" spans="1:4" x14ac:dyDescent="0.2">
      <c r="A4329" s="158"/>
      <c r="D4329" s="138"/>
    </row>
    <row r="4330" spans="1:4" x14ac:dyDescent="0.2">
      <c r="A4330" s="158"/>
      <c r="D4330" s="138"/>
    </row>
    <row r="4331" spans="1:4" x14ac:dyDescent="0.2">
      <c r="A4331" s="158"/>
      <c r="D4331" s="138"/>
    </row>
    <row r="4332" spans="1:4" x14ac:dyDescent="0.2">
      <c r="A4332" s="158"/>
      <c r="D4332" s="138"/>
    </row>
    <row r="4333" spans="1:4" x14ac:dyDescent="0.2">
      <c r="A4333" s="158"/>
      <c r="D4333" s="138"/>
    </row>
    <row r="4334" spans="1:4" x14ac:dyDescent="0.2">
      <c r="A4334" s="158"/>
      <c r="D4334" s="138"/>
    </row>
    <row r="4335" spans="1:4" x14ac:dyDescent="0.2">
      <c r="A4335" s="158"/>
      <c r="D4335" s="138"/>
    </row>
    <row r="4336" spans="1:4" x14ac:dyDescent="0.2">
      <c r="A4336" s="158"/>
      <c r="D4336" s="138"/>
    </row>
    <row r="4337" spans="1:4" x14ac:dyDescent="0.2">
      <c r="A4337" s="158"/>
      <c r="D4337" s="138"/>
    </row>
    <row r="4338" spans="1:4" x14ac:dyDescent="0.2">
      <c r="A4338" s="158"/>
      <c r="D4338" s="138"/>
    </row>
    <row r="4339" spans="1:4" x14ac:dyDescent="0.2">
      <c r="A4339" s="158"/>
      <c r="D4339" s="138"/>
    </row>
    <row r="4340" spans="1:4" x14ac:dyDescent="0.2">
      <c r="A4340" s="158"/>
      <c r="D4340" s="138"/>
    </row>
    <row r="4341" spans="1:4" x14ac:dyDescent="0.2">
      <c r="A4341" s="158"/>
      <c r="D4341" s="138"/>
    </row>
    <row r="4342" spans="1:4" x14ac:dyDescent="0.2">
      <c r="A4342" s="158"/>
      <c r="D4342" s="138"/>
    </row>
    <row r="4343" spans="1:4" x14ac:dyDescent="0.2">
      <c r="A4343" s="158"/>
      <c r="D4343" s="138"/>
    </row>
    <row r="4344" spans="1:4" x14ac:dyDescent="0.2">
      <c r="A4344" s="158"/>
      <c r="D4344" s="138"/>
    </row>
    <row r="4345" spans="1:4" x14ac:dyDescent="0.2">
      <c r="A4345" s="158"/>
      <c r="D4345" s="138"/>
    </row>
    <row r="4346" spans="1:4" x14ac:dyDescent="0.2">
      <c r="A4346" s="158"/>
      <c r="D4346" s="138"/>
    </row>
    <row r="4347" spans="1:4" x14ac:dyDescent="0.2">
      <c r="A4347" s="158"/>
      <c r="D4347" s="138"/>
    </row>
    <row r="4348" spans="1:4" x14ac:dyDescent="0.2">
      <c r="A4348" s="158"/>
      <c r="D4348" s="138"/>
    </row>
    <row r="4349" spans="1:4" x14ac:dyDescent="0.2">
      <c r="A4349" s="158"/>
      <c r="D4349" s="138"/>
    </row>
    <row r="4350" spans="1:4" x14ac:dyDescent="0.2">
      <c r="A4350" s="158"/>
      <c r="D4350" s="138"/>
    </row>
    <row r="4351" spans="1:4" x14ac:dyDescent="0.2">
      <c r="A4351" s="158"/>
      <c r="D4351" s="138"/>
    </row>
    <row r="4352" spans="1:4" x14ac:dyDescent="0.2">
      <c r="A4352" s="158"/>
      <c r="D4352" s="138"/>
    </row>
    <row r="4353" spans="1:4" x14ac:dyDescent="0.2">
      <c r="A4353" s="158"/>
      <c r="D4353" s="138"/>
    </row>
    <row r="4354" spans="1:4" x14ac:dyDescent="0.2">
      <c r="A4354" s="158"/>
      <c r="D4354" s="138"/>
    </row>
    <row r="4355" spans="1:4" x14ac:dyDescent="0.2">
      <c r="A4355" s="158"/>
      <c r="D4355" s="138"/>
    </row>
    <row r="4356" spans="1:4" x14ac:dyDescent="0.2">
      <c r="A4356" s="158"/>
      <c r="D4356" s="138"/>
    </row>
    <row r="4357" spans="1:4" x14ac:dyDescent="0.2">
      <c r="A4357" s="158"/>
      <c r="D4357" s="138"/>
    </row>
    <row r="4358" spans="1:4" x14ac:dyDescent="0.2">
      <c r="A4358" s="158"/>
      <c r="D4358" s="138"/>
    </row>
    <row r="4359" spans="1:4" x14ac:dyDescent="0.2">
      <c r="A4359" s="158"/>
      <c r="D4359" s="138"/>
    </row>
    <row r="4360" spans="1:4" x14ac:dyDescent="0.2">
      <c r="A4360" s="158"/>
      <c r="D4360" s="138"/>
    </row>
    <row r="4361" spans="1:4" x14ac:dyDescent="0.2">
      <c r="A4361" s="158"/>
      <c r="D4361" s="138"/>
    </row>
    <row r="4362" spans="1:4" x14ac:dyDescent="0.2">
      <c r="A4362" s="158"/>
      <c r="D4362" s="138"/>
    </row>
    <row r="4363" spans="1:4" x14ac:dyDescent="0.2">
      <c r="A4363" s="158"/>
      <c r="D4363" s="138"/>
    </row>
    <row r="4364" spans="1:4" x14ac:dyDescent="0.2">
      <c r="A4364" s="158"/>
      <c r="D4364" s="138"/>
    </row>
    <row r="4365" spans="1:4" x14ac:dyDescent="0.2">
      <c r="A4365" s="158"/>
      <c r="D4365" s="138"/>
    </row>
    <row r="4366" spans="1:4" x14ac:dyDescent="0.2">
      <c r="A4366" s="158"/>
      <c r="D4366" s="138"/>
    </row>
    <row r="4367" spans="1:4" x14ac:dyDescent="0.2">
      <c r="A4367" s="158"/>
      <c r="D4367" s="138"/>
    </row>
    <row r="4368" spans="1:4" x14ac:dyDescent="0.2">
      <c r="A4368" s="158"/>
      <c r="D4368" s="138"/>
    </row>
    <row r="4369" spans="1:4" x14ac:dyDescent="0.2">
      <c r="A4369" s="158"/>
      <c r="D4369" s="138"/>
    </row>
    <row r="4370" spans="1:4" x14ac:dyDescent="0.2">
      <c r="A4370" s="158"/>
      <c r="D4370" s="138"/>
    </row>
    <row r="4371" spans="1:4" x14ac:dyDescent="0.2">
      <c r="A4371" s="158"/>
      <c r="D4371" s="138"/>
    </row>
    <row r="4372" spans="1:4" x14ac:dyDescent="0.2">
      <c r="A4372" s="158"/>
      <c r="D4372" s="138"/>
    </row>
    <row r="4373" spans="1:4" x14ac:dyDescent="0.2">
      <c r="A4373" s="158"/>
      <c r="D4373" s="138"/>
    </row>
    <row r="4374" spans="1:4" x14ac:dyDescent="0.2">
      <c r="A4374" s="158"/>
      <c r="D4374" s="138"/>
    </row>
    <row r="4375" spans="1:4" x14ac:dyDescent="0.2">
      <c r="A4375" s="158"/>
      <c r="D4375" s="138"/>
    </row>
    <row r="4376" spans="1:4" x14ac:dyDescent="0.2">
      <c r="A4376" s="158"/>
      <c r="D4376" s="138"/>
    </row>
    <row r="4377" spans="1:4" x14ac:dyDescent="0.2">
      <c r="A4377" s="158"/>
      <c r="D4377" s="138"/>
    </row>
    <row r="4378" spans="1:4" x14ac:dyDescent="0.2">
      <c r="A4378" s="158"/>
      <c r="D4378" s="138"/>
    </row>
    <row r="4379" spans="1:4" x14ac:dyDescent="0.2">
      <c r="A4379" s="158"/>
      <c r="D4379" s="138"/>
    </row>
    <row r="4380" spans="1:4" x14ac:dyDescent="0.2">
      <c r="A4380" s="158"/>
      <c r="D4380" s="138"/>
    </row>
    <row r="4381" spans="1:4" x14ac:dyDescent="0.2">
      <c r="A4381" s="158"/>
      <c r="D4381" s="138"/>
    </row>
    <row r="4382" spans="1:4" x14ac:dyDescent="0.2">
      <c r="A4382" s="158"/>
      <c r="D4382" s="138"/>
    </row>
    <row r="4383" spans="1:4" x14ac:dyDescent="0.2">
      <c r="A4383" s="158"/>
      <c r="D4383" s="138"/>
    </row>
    <row r="4384" spans="1:4" x14ac:dyDescent="0.2">
      <c r="A4384" s="158"/>
      <c r="D4384" s="138"/>
    </row>
    <row r="4385" spans="1:4" x14ac:dyDescent="0.2">
      <c r="A4385" s="158"/>
      <c r="D4385" s="138"/>
    </row>
    <row r="4386" spans="1:4" x14ac:dyDescent="0.2">
      <c r="A4386" s="158"/>
      <c r="D4386" s="138"/>
    </row>
    <row r="4387" spans="1:4" x14ac:dyDescent="0.2">
      <c r="A4387" s="158"/>
      <c r="D4387" s="138"/>
    </row>
    <row r="4388" spans="1:4" x14ac:dyDescent="0.2">
      <c r="A4388" s="158"/>
      <c r="D4388" s="138"/>
    </row>
    <row r="4389" spans="1:4" x14ac:dyDescent="0.2">
      <c r="A4389" s="158"/>
      <c r="D4389" s="138"/>
    </row>
    <row r="4390" spans="1:4" x14ac:dyDescent="0.2">
      <c r="A4390" s="158"/>
      <c r="D4390" s="138"/>
    </row>
    <row r="4391" spans="1:4" x14ac:dyDescent="0.2">
      <c r="A4391" s="158"/>
      <c r="D4391" s="138"/>
    </row>
    <row r="4392" spans="1:4" x14ac:dyDescent="0.2">
      <c r="A4392" s="158"/>
      <c r="D4392" s="138"/>
    </row>
    <row r="4393" spans="1:4" x14ac:dyDescent="0.2">
      <c r="A4393" s="158"/>
      <c r="D4393" s="138"/>
    </row>
    <row r="4394" spans="1:4" x14ac:dyDescent="0.2">
      <c r="A4394" s="158"/>
      <c r="D4394" s="138"/>
    </row>
    <row r="4395" spans="1:4" x14ac:dyDescent="0.2">
      <c r="A4395" s="158"/>
      <c r="D4395" s="138"/>
    </row>
    <row r="4396" spans="1:4" x14ac:dyDescent="0.2">
      <c r="A4396" s="158"/>
      <c r="D4396" s="138"/>
    </row>
    <row r="4397" spans="1:4" x14ac:dyDescent="0.2">
      <c r="A4397" s="158"/>
      <c r="D4397" s="138"/>
    </row>
    <row r="4398" spans="1:4" x14ac:dyDescent="0.2">
      <c r="A4398" s="158"/>
      <c r="D4398" s="138"/>
    </row>
    <row r="4399" spans="1:4" x14ac:dyDescent="0.2">
      <c r="A4399" s="158"/>
      <c r="D4399" s="138"/>
    </row>
    <row r="4400" spans="1:4" x14ac:dyDescent="0.2">
      <c r="A4400" s="158"/>
      <c r="D4400" s="138"/>
    </row>
    <row r="4401" spans="1:4" x14ac:dyDescent="0.2">
      <c r="A4401" s="158"/>
      <c r="D4401" s="138"/>
    </row>
    <row r="4402" spans="1:4" x14ac:dyDescent="0.2">
      <c r="A4402" s="158"/>
      <c r="D4402" s="138"/>
    </row>
    <row r="4403" spans="1:4" x14ac:dyDescent="0.2">
      <c r="A4403" s="158"/>
      <c r="D4403" s="138"/>
    </row>
    <row r="4404" spans="1:4" x14ac:dyDescent="0.2">
      <c r="A4404" s="158"/>
      <c r="D4404" s="138"/>
    </row>
    <row r="4405" spans="1:4" x14ac:dyDescent="0.2">
      <c r="A4405" s="158"/>
      <c r="D4405" s="138"/>
    </row>
    <row r="4406" spans="1:4" x14ac:dyDescent="0.2">
      <c r="A4406" s="158"/>
      <c r="D4406" s="138"/>
    </row>
    <row r="4407" spans="1:4" x14ac:dyDescent="0.2">
      <c r="A4407" s="158"/>
      <c r="D4407" s="138"/>
    </row>
    <row r="4408" spans="1:4" x14ac:dyDescent="0.2">
      <c r="A4408" s="158"/>
      <c r="D4408" s="138"/>
    </row>
    <row r="4409" spans="1:4" x14ac:dyDescent="0.2">
      <c r="A4409" s="158"/>
      <c r="D4409" s="138"/>
    </row>
    <row r="4410" spans="1:4" x14ac:dyDescent="0.2">
      <c r="A4410" s="158"/>
      <c r="D4410" s="138"/>
    </row>
    <row r="4411" spans="1:4" x14ac:dyDescent="0.2">
      <c r="A4411" s="158"/>
      <c r="D4411" s="138"/>
    </row>
    <row r="4412" spans="1:4" x14ac:dyDescent="0.2">
      <c r="A4412" s="158"/>
      <c r="D4412" s="138"/>
    </row>
    <row r="4413" spans="1:4" x14ac:dyDescent="0.2">
      <c r="A4413" s="158"/>
      <c r="D4413" s="138"/>
    </row>
    <row r="4414" spans="1:4" x14ac:dyDescent="0.2">
      <c r="A4414" s="158"/>
      <c r="D4414" s="138"/>
    </row>
    <row r="4415" spans="1:4" x14ac:dyDescent="0.2">
      <c r="A4415" s="158"/>
      <c r="D4415" s="138"/>
    </row>
    <row r="4416" spans="1:4" x14ac:dyDescent="0.2">
      <c r="A4416" s="158"/>
      <c r="D4416" s="138"/>
    </row>
    <row r="4417" spans="1:4" x14ac:dyDescent="0.2">
      <c r="A4417" s="158"/>
      <c r="D4417" s="138"/>
    </row>
    <row r="4418" spans="1:4" x14ac:dyDescent="0.2">
      <c r="A4418" s="158"/>
      <c r="D4418" s="138"/>
    </row>
    <row r="4419" spans="1:4" x14ac:dyDescent="0.2">
      <c r="A4419" s="158"/>
      <c r="D4419" s="138"/>
    </row>
    <row r="4420" spans="1:4" x14ac:dyDescent="0.2">
      <c r="A4420" s="158"/>
      <c r="D4420" s="138"/>
    </row>
    <row r="4421" spans="1:4" x14ac:dyDescent="0.2">
      <c r="A4421" s="158"/>
      <c r="D4421" s="138"/>
    </row>
    <row r="4422" spans="1:4" x14ac:dyDescent="0.2">
      <c r="A4422" s="158"/>
      <c r="D4422" s="138"/>
    </row>
    <row r="4423" spans="1:4" x14ac:dyDescent="0.2">
      <c r="A4423" s="158"/>
      <c r="D4423" s="138"/>
    </row>
    <row r="4424" spans="1:4" x14ac:dyDescent="0.2">
      <c r="A4424" s="158"/>
      <c r="D4424" s="138"/>
    </row>
    <row r="4425" spans="1:4" x14ac:dyDescent="0.2">
      <c r="A4425" s="158"/>
      <c r="D4425" s="138"/>
    </row>
    <row r="4426" spans="1:4" x14ac:dyDescent="0.2">
      <c r="A4426" s="158"/>
      <c r="D4426" s="138"/>
    </row>
    <row r="4427" spans="1:4" x14ac:dyDescent="0.2">
      <c r="A4427" s="158"/>
      <c r="D4427" s="138"/>
    </row>
    <row r="4428" spans="1:4" x14ac:dyDescent="0.2">
      <c r="A4428" s="158"/>
      <c r="D4428" s="138"/>
    </row>
    <row r="4429" spans="1:4" x14ac:dyDescent="0.2">
      <c r="A4429" s="158"/>
      <c r="D4429" s="138"/>
    </row>
    <row r="4430" spans="1:4" x14ac:dyDescent="0.2">
      <c r="A4430" s="158"/>
      <c r="D4430" s="138"/>
    </row>
    <row r="4431" spans="1:4" x14ac:dyDescent="0.2">
      <c r="A4431" s="158"/>
      <c r="D4431" s="138"/>
    </row>
    <row r="4432" spans="1:4" x14ac:dyDescent="0.2">
      <c r="A4432" s="158"/>
      <c r="D4432" s="138"/>
    </row>
    <row r="4433" spans="1:4" x14ac:dyDescent="0.2">
      <c r="A4433" s="158"/>
      <c r="D4433" s="138"/>
    </row>
    <row r="4434" spans="1:4" x14ac:dyDescent="0.2">
      <c r="A4434" s="158"/>
      <c r="D4434" s="138"/>
    </row>
    <row r="4435" spans="1:4" x14ac:dyDescent="0.2">
      <c r="A4435" s="158"/>
      <c r="D4435" s="138"/>
    </row>
    <row r="4436" spans="1:4" x14ac:dyDescent="0.2">
      <c r="A4436" s="158"/>
      <c r="D4436" s="138"/>
    </row>
    <row r="4437" spans="1:4" x14ac:dyDescent="0.2">
      <c r="A4437" s="158"/>
      <c r="D4437" s="138"/>
    </row>
    <row r="4438" spans="1:4" x14ac:dyDescent="0.2">
      <c r="A4438" s="158"/>
      <c r="D4438" s="138"/>
    </row>
    <row r="4439" spans="1:4" x14ac:dyDescent="0.2">
      <c r="A4439" s="158"/>
      <c r="D4439" s="138"/>
    </row>
    <row r="4440" spans="1:4" x14ac:dyDescent="0.2">
      <c r="A4440" s="158"/>
      <c r="D4440" s="138"/>
    </row>
    <row r="4441" spans="1:4" x14ac:dyDescent="0.2">
      <c r="A4441" s="158"/>
      <c r="D4441" s="138"/>
    </row>
    <row r="4442" spans="1:4" x14ac:dyDescent="0.2">
      <c r="A4442" s="158"/>
      <c r="D4442" s="138"/>
    </row>
    <row r="4443" spans="1:4" x14ac:dyDescent="0.2">
      <c r="A4443" s="158"/>
      <c r="D4443" s="138"/>
    </row>
    <row r="4444" spans="1:4" x14ac:dyDescent="0.2">
      <c r="A4444" s="158"/>
      <c r="D4444" s="138"/>
    </row>
    <row r="4445" spans="1:4" x14ac:dyDescent="0.2">
      <c r="A4445" s="158"/>
      <c r="D4445" s="138"/>
    </row>
    <row r="4446" spans="1:4" x14ac:dyDescent="0.2">
      <c r="A4446" s="158"/>
      <c r="D4446" s="138"/>
    </row>
    <row r="4447" spans="1:4" x14ac:dyDescent="0.2">
      <c r="A4447" s="158"/>
      <c r="D4447" s="138"/>
    </row>
    <row r="4448" spans="1:4" x14ac:dyDescent="0.2">
      <c r="A4448" s="158"/>
      <c r="D4448" s="138"/>
    </row>
    <row r="4449" spans="1:4" x14ac:dyDescent="0.2">
      <c r="A4449" s="158"/>
      <c r="D4449" s="138"/>
    </row>
    <row r="4450" spans="1:4" x14ac:dyDescent="0.2">
      <c r="A4450" s="158"/>
      <c r="D4450" s="138"/>
    </row>
    <row r="4451" spans="1:4" x14ac:dyDescent="0.2">
      <c r="A4451" s="158"/>
      <c r="D4451" s="138"/>
    </row>
    <row r="4452" spans="1:4" x14ac:dyDescent="0.2">
      <c r="A4452" s="158"/>
      <c r="D4452" s="138"/>
    </row>
    <row r="4453" spans="1:4" x14ac:dyDescent="0.2">
      <c r="A4453" s="158"/>
      <c r="D4453" s="138"/>
    </row>
    <row r="4454" spans="1:4" x14ac:dyDescent="0.2">
      <c r="A4454" s="158"/>
      <c r="D4454" s="138"/>
    </row>
    <row r="4455" spans="1:4" x14ac:dyDescent="0.2">
      <c r="A4455" s="158"/>
      <c r="D4455" s="138"/>
    </row>
    <row r="4456" spans="1:4" x14ac:dyDescent="0.2">
      <c r="A4456" s="158"/>
      <c r="D4456" s="138"/>
    </row>
    <row r="4457" spans="1:4" x14ac:dyDescent="0.2">
      <c r="A4457" s="158"/>
      <c r="D4457" s="138"/>
    </row>
    <row r="4458" spans="1:4" x14ac:dyDescent="0.2">
      <c r="A4458" s="158"/>
      <c r="D4458" s="138"/>
    </row>
    <row r="4459" spans="1:4" x14ac:dyDescent="0.2">
      <c r="A4459" s="158"/>
      <c r="D4459" s="138"/>
    </row>
    <row r="4460" spans="1:4" x14ac:dyDescent="0.2">
      <c r="A4460" s="158"/>
      <c r="D4460" s="138"/>
    </row>
    <row r="4461" spans="1:4" x14ac:dyDescent="0.2">
      <c r="A4461" s="158"/>
      <c r="D4461" s="138"/>
    </row>
    <row r="4462" spans="1:4" x14ac:dyDescent="0.2">
      <c r="A4462" s="158"/>
      <c r="D4462" s="138"/>
    </row>
    <row r="4463" spans="1:4" x14ac:dyDescent="0.2">
      <c r="A4463" s="158"/>
      <c r="D4463" s="138"/>
    </row>
    <row r="4464" spans="1:4" x14ac:dyDescent="0.2">
      <c r="A4464" s="158"/>
      <c r="D4464" s="138"/>
    </row>
    <row r="4465" spans="1:4" x14ac:dyDescent="0.2">
      <c r="A4465" s="158"/>
      <c r="D4465" s="138"/>
    </row>
    <row r="4466" spans="1:4" x14ac:dyDescent="0.2">
      <c r="A4466" s="158"/>
      <c r="D4466" s="138"/>
    </row>
    <row r="4467" spans="1:4" x14ac:dyDescent="0.2">
      <c r="A4467" s="158"/>
      <c r="D4467" s="138"/>
    </row>
    <row r="4468" spans="1:4" x14ac:dyDescent="0.2">
      <c r="A4468" s="158"/>
      <c r="D4468" s="138"/>
    </row>
    <row r="4469" spans="1:4" x14ac:dyDescent="0.2">
      <c r="A4469" s="158"/>
      <c r="D4469" s="138"/>
    </row>
    <row r="4470" spans="1:4" x14ac:dyDescent="0.2">
      <c r="A4470" s="158"/>
      <c r="D4470" s="138"/>
    </row>
    <row r="4471" spans="1:4" x14ac:dyDescent="0.2">
      <c r="A4471" s="158"/>
      <c r="D4471" s="138"/>
    </row>
    <row r="4472" spans="1:4" x14ac:dyDescent="0.2">
      <c r="A4472" s="158"/>
      <c r="D4472" s="138"/>
    </row>
    <row r="4473" spans="1:4" x14ac:dyDescent="0.2">
      <c r="A4473" s="158"/>
      <c r="D4473" s="138"/>
    </row>
    <row r="4474" spans="1:4" x14ac:dyDescent="0.2">
      <c r="A4474" s="158"/>
      <c r="D4474" s="138"/>
    </row>
    <row r="4475" spans="1:4" x14ac:dyDescent="0.2">
      <c r="A4475" s="158"/>
      <c r="D4475" s="138"/>
    </row>
    <row r="4476" spans="1:4" x14ac:dyDescent="0.2">
      <c r="A4476" s="158"/>
      <c r="D4476" s="138"/>
    </row>
    <row r="4477" spans="1:4" x14ac:dyDescent="0.2">
      <c r="A4477" s="158"/>
      <c r="D4477" s="138"/>
    </row>
    <row r="4478" spans="1:4" x14ac:dyDescent="0.2">
      <c r="A4478" s="158"/>
      <c r="D4478" s="138"/>
    </row>
    <row r="4479" spans="1:4" x14ac:dyDescent="0.2">
      <c r="A4479" s="158"/>
      <c r="D4479" s="138"/>
    </row>
    <row r="4480" spans="1:4" x14ac:dyDescent="0.2">
      <c r="A4480" s="158"/>
      <c r="D4480" s="138"/>
    </row>
    <row r="4481" spans="1:4" x14ac:dyDescent="0.2">
      <c r="A4481" s="158"/>
      <c r="D4481" s="138"/>
    </row>
    <row r="4482" spans="1:4" x14ac:dyDescent="0.2">
      <c r="A4482" s="158"/>
      <c r="D4482" s="138"/>
    </row>
    <row r="4483" spans="1:4" x14ac:dyDescent="0.2">
      <c r="A4483" s="158"/>
      <c r="D4483" s="138"/>
    </row>
    <row r="4484" spans="1:4" x14ac:dyDescent="0.2">
      <c r="A4484" s="158"/>
      <c r="D4484" s="138"/>
    </row>
    <row r="4485" spans="1:4" x14ac:dyDescent="0.2">
      <c r="A4485" s="158"/>
      <c r="D4485" s="138"/>
    </row>
    <row r="4486" spans="1:4" x14ac:dyDescent="0.2">
      <c r="A4486" s="158"/>
      <c r="D4486" s="138"/>
    </row>
    <row r="4487" spans="1:4" x14ac:dyDescent="0.2">
      <c r="A4487" s="158"/>
      <c r="D4487" s="138"/>
    </row>
    <row r="4488" spans="1:4" x14ac:dyDescent="0.2">
      <c r="A4488" s="158"/>
      <c r="D4488" s="138"/>
    </row>
    <row r="4489" spans="1:4" x14ac:dyDescent="0.2">
      <c r="A4489" s="158"/>
      <c r="D4489" s="138"/>
    </row>
    <row r="4490" spans="1:4" x14ac:dyDescent="0.2">
      <c r="A4490" s="158"/>
      <c r="D4490" s="138"/>
    </row>
    <row r="4491" spans="1:4" x14ac:dyDescent="0.2">
      <c r="A4491" s="158"/>
      <c r="D4491" s="138"/>
    </row>
    <row r="4492" spans="1:4" x14ac:dyDescent="0.2">
      <c r="A4492" s="158"/>
      <c r="D4492" s="138"/>
    </row>
    <row r="4493" spans="1:4" x14ac:dyDescent="0.2">
      <c r="A4493" s="158"/>
      <c r="D4493" s="138"/>
    </row>
    <row r="4494" spans="1:4" x14ac:dyDescent="0.2">
      <c r="A4494" s="158"/>
      <c r="D4494" s="138"/>
    </row>
    <row r="4495" spans="1:4" x14ac:dyDescent="0.2">
      <c r="A4495" s="158"/>
      <c r="D4495" s="138"/>
    </row>
    <row r="4496" spans="1:4" x14ac:dyDescent="0.2">
      <c r="A4496" s="158"/>
      <c r="D4496" s="138"/>
    </row>
    <row r="4497" spans="1:4" x14ac:dyDescent="0.2">
      <c r="A4497" s="158"/>
      <c r="D4497" s="138"/>
    </row>
    <row r="4498" spans="1:4" x14ac:dyDescent="0.2">
      <c r="A4498" s="158"/>
      <c r="D4498" s="138"/>
    </row>
    <row r="4499" spans="1:4" x14ac:dyDescent="0.2">
      <c r="A4499" s="158"/>
      <c r="D4499" s="138"/>
    </row>
    <row r="4500" spans="1:4" x14ac:dyDescent="0.2">
      <c r="A4500" s="158"/>
      <c r="D4500" s="138"/>
    </row>
    <row r="4501" spans="1:4" x14ac:dyDescent="0.2">
      <c r="A4501" s="158"/>
      <c r="D4501" s="138"/>
    </row>
    <row r="4502" spans="1:4" x14ac:dyDescent="0.2">
      <c r="A4502" s="158"/>
      <c r="D4502" s="138"/>
    </row>
    <row r="4503" spans="1:4" x14ac:dyDescent="0.2">
      <c r="A4503" s="158"/>
      <c r="D4503" s="138"/>
    </row>
    <row r="4504" spans="1:4" x14ac:dyDescent="0.2">
      <c r="A4504" s="158"/>
      <c r="D4504" s="138"/>
    </row>
    <row r="4505" spans="1:4" x14ac:dyDescent="0.2">
      <c r="A4505" s="158"/>
      <c r="D4505" s="138"/>
    </row>
    <row r="4506" spans="1:4" x14ac:dyDescent="0.2">
      <c r="A4506" s="158"/>
      <c r="D4506" s="138"/>
    </row>
    <row r="4507" spans="1:4" x14ac:dyDescent="0.2">
      <c r="A4507" s="158"/>
      <c r="D4507" s="138"/>
    </row>
    <row r="4508" spans="1:4" x14ac:dyDescent="0.2">
      <c r="A4508" s="158"/>
      <c r="D4508" s="138"/>
    </row>
    <row r="4509" spans="1:4" x14ac:dyDescent="0.2">
      <c r="A4509" s="158"/>
      <c r="D4509" s="138"/>
    </row>
    <row r="4510" spans="1:4" x14ac:dyDescent="0.2">
      <c r="A4510" s="158"/>
      <c r="D4510" s="138"/>
    </row>
    <row r="4511" spans="1:4" x14ac:dyDescent="0.2">
      <c r="A4511" s="158"/>
      <c r="D4511" s="138"/>
    </row>
    <row r="4512" spans="1:4" x14ac:dyDescent="0.2">
      <c r="A4512" s="158"/>
      <c r="D4512" s="138"/>
    </row>
    <row r="4513" spans="1:4" x14ac:dyDescent="0.2">
      <c r="A4513" s="158"/>
      <c r="D4513" s="138"/>
    </row>
    <row r="4514" spans="1:4" x14ac:dyDescent="0.2">
      <c r="A4514" s="158"/>
      <c r="D4514" s="138"/>
    </row>
    <row r="4515" spans="1:4" x14ac:dyDescent="0.2">
      <c r="A4515" s="158"/>
      <c r="D4515" s="138"/>
    </row>
    <row r="4516" spans="1:4" x14ac:dyDescent="0.2">
      <c r="A4516" s="158"/>
      <c r="D4516" s="138"/>
    </row>
    <row r="4517" spans="1:4" x14ac:dyDescent="0.2">
      <c r="A4517" s="158"/>
      <c r="D4517" s="138"/>
    </row>
    <row r="4518" spans="1:4" x14ac:dyDescent="0.2">
      <c r="A4518" s="158"/>
      <c r="D4518" s="138"/>
    </row>
    <row r="4519" spans="1:4" x14ac:dyDescent="0.2">
      <c r="A4519" s="158"/>
      <c r="D4519" s="138"/>
    </row>
    <row r="4520" spans="1:4" x14ac:dyDescent="0.2">
      <c r="A4520" s="158"/>
      <c r="D4520" s="138"/>
    </row>
    <row r="4521" spans="1:4" x14ac:dyDescent="0.2">
      <c r="A4521" s="158"/>
      <c r="D4521" s="138"/>
    </row>
    <row r="4522" spans="1:4" x14ac:dyDescent="0.2">
      <c r="A4522" s="158"/>
      <c r="D4522" s="138"/>
    </row>
    <row r="4523" spans="1:4" x14ac:dyDescent="0.2">
      <c r="A4523" s="158"/>
      <c r="D4523" s="138"/>
    </row>
    <row r="4524" spans="1:4" x14ac:dyDescent="0.2">
      <c r="A4524" s="158"/>
      <c r="D4524" s="138"/>
    </row>
    <row r="4525" spans="1:4" x14ac:dyDescent="0.2">
      <c r="A4525" s="158"/>
      <c r="D4525" s="138"/>
    </row>
    <row r="4526" spans="1:4" x14ac:dyDescent="0.2">
      <c r="A4526" s="158"/>
      <c r="D4526" s="138"/>
    </row>
    <row r="4527" spans="1:4" x14ac:dyDescent="0.2">
      <c r="A4527" s="158"/>
      <c r="D4527" s="138"/>
    </row>
    <row r="4528" spans="1:4" x14ac:dyDescent="0.2">
      <c r="A4528" s="158"/>
      <c r="D4528" s="138"/>
    </row>
    <row r="4529" spans="1:4" x14ac:dyDescent="0.2">
      <c r="A4529" s="158"/>
      <c r="D4529" s="138"/>
    </row>
    <row r="4530" spans="1:4" x14ac:dyDescent="0.2">
      <c r="A4530" s="158"/>
      <c r="D4530" s="138"/>
    </row>
    <row r="4531" spans="1:4" x14ac:dyDescent="0.2">
      <c r="A4531" s="158"/>
      <c r="D4531" s="138"/>
    </row>
    <row r="4532" spans="1:4" x14ac:dyDescent="0.2">
      <c r="A4532" s="158"/>
      <c r="D4532" s="138"/>
    </row>
    <row r="4533" spans="1:4" x14ac:dyDescent="0.2">
      <c r="A4533" s="158"/>
      <c r="D4533" s="138"/>
    </row>
    <row r="4534" spans="1:4" x14ac:dyDescent="0.2">
      <c r="A4534" s="158"/>
      <c r="D4534" s="138"/>
    </row>
    <row r="4535" spans="1:4" x14ac:dyDescent="0.2">
      <c r="A4535" s="158"/>
      <c r="D4535" s="138"/>
    </row>
    <row r="4536" spans="1:4" x14ac:dyDescent="0.2">
      <c r="A4536" s="158"/>
      <c r="D4536" s="138"/>
    </row>
    <row r="4537" spans="1:4" x14ac:dyDescent="0.2">
      <c r="A4537" s="158"/>
      <c r="D4537" s="138"/>
    </row>
    <row r="4538" spans="1:4" x14ac:dyDescent="0.2">
      <c r="A4538" s="158"/>
      <c r="D4538" s="138"/>
    </row>
    <row r="4539" spans="1:4" x14ac:dyDescent="0.2">
      <c r="A4539" s="158"/>
      <c r="D4539" s="138"/>
    </row>
    <row r="4540" spans="1:4" x14ac:dyDescent="0.2">
      <c r="A4540" s="158"/>
      <c r="D4540" s="138"/>
    </row>
    <row r="4541" spans="1:4" x14ac:dyDescent="0.2">
      <c r="A4541" s="158"/>
      <c r="D4541" s="138"/>
    </row>
    <row r="4542" spans="1:4" x14ac:dyDescent="0.2">
      <c r="A4542" s="158"/>
      <c r="D4542" s="138"/>
    </row>
    <row r="4543" spans="1:4" x14ac:dyDescent="0.2">
      <c r="A4543" s="158"/>
      <c r="D4543" s="138"/>
    </row>
    <row r="4544" spans="1:4" x14ac:dyDescent="0.2">
      <c r="A4544" s="158"/>
      <c r="D4544" s="138"/>
    </row>
    <row r="4545" spans="1:4" x14ac:dyDescent="0.2">
      <c r="A4545" s="158"/>
      <c r="D4545" s="138"/>
    </row>
    <row r="4546" spans="1:4" x14ac:dyDescent="0.2">
      <c r="A4546" s="158"/>
      <c r="D4546" s="138"/>
    </row>
    <row r="4547" spans="1:4" x14ac:dyDescent="0.2">
      <c r="A4547" s="158"/>
      <c r="D4547" s="138"/>
    </row>
    <row r="4548" spans="1:4" x14ac:dyDescent="0.2">
      <c r="A4548" s="158"/>
      <c r="D4548" s="138"/>
    </row>
    <row r="4549" spans="1:4" x14ac:dyDescent="0.2">
      <c r="A4549" s="158"/>
      <c r="D4549" s="138"/>
    </row>
    <row r="4550" spans="1:4" x14ac:dyDescent="0.2">
      <c r="A4550" s="158"/>
      <c r="D4550" s="138"/>
    </row>
    <row r="4551" spans="1:4" x14ac:dyDescent="0.2">
      <c r="A4551" s="158"/>
      <c r="D4551" s="138"/>
    </row>
    <row r="4552" spans="1:4" x14ac:dyDescent="0.2">
      <c r="A4552" s="158"/>
      <c r="D4552" s="138"/>
    </row>
    <row r="4553" spans="1:4" x14ac:dyDescent="0.2">
      <c r="A4553" s="158"/>
      <c r="D4553" s="138"/>
    </row>
    <row r="4554" spans="1:4" x14ac:dyDescent="0.2">
      <c r="A4554" s="158"/>
      <c r="D4554" s="138"/>
    </row>
    <row r="4555" spans="1:4" x14ac:dyDescent="0.2">
      <c r="A4555" s="158"/>
      <c r="D4555" s="138"/>
    </row>
    <row r="4556" spans="1:4" x14ac:dyDescent="0.2">
      <c r="A4556" s="158"/>
      <c r="D4556" s="138"/>
    </row>
    <row r="4557" spans="1:4" x14ac:dyDescent="0.2">
      <c r="A4557" s="158"/>
      <c r="D4557" s="138"/>
    </row>
    <row r="4558" spans="1:4" x14ac:dyDescent="0.2">
      <c r="A4558" s="158"/>
      <c r="D4558" s="138"/>
    </row>
    <row r="4559" spans="1:4" x14ac:dyDescent="0.2">
      <c r="A4559" s="158"/>
      <c r="D4559" s="138"/>
    </row>
    <row r="4560" spans="1:4" x14ac:dyDescent="0.2">
      <c r="A4560" s="158"/>
      <c r="D4560" s="138"/>
    </row>
    <row r="4561" spans="1:4" x14ac:dyDescent="0.2">
      <c r="A4561" s="158"/>
      <c r="D4561" s="138"/>
    </row>
    <row r="4562" spans="1:4" x14ac:dyDescent="0.2">
      <c r="A4562" s="158"/>
      <c r="D4562" s="138"/>
    </row>
    <row r="4563" spans="1:4" x14ac:dyDescent="0.2">
      <c r="A4563" s="158"/>
      <c r="D4563" s="138"/>
    </row>
    <row r="4564" spans="1:4" x14ac:dyDescent="0.2">
      <c r="A4564" s="158"/>
      <c r="D4564" s="138"/>
    </row>
    <row r="4565" spans="1:4" x14ac:dyDescent="0.2">
      <c r="A4565" s="158"/>
      <c r="D4565" s="138"/>
    </row>
    <row r="4566" spans="1:4" x14ac:dyDescent="0.2">
      <c r="A4566" s="158"/>
      <c r="D4566" s="138"/>
    </row>
    <row r="4567" spans="1:4" x14ac:dyDescent="0.2">
      <c r="A4567" s="158"/>
      <c r="D4567" s="138"/>
    </row>
    <row r="4568" spans="1:4" x14ac:dyDescent="0.2">
      <c r="A4568" s="158"/>
      <c r="D4568" s="138"/>
    </row>
    <row r="4569" spans="1:4" x14ac:dyDescent="0.2">
      <c r="A4569" s="158"/>
      <c r="D4569" s="138"/>
    </row>
    <row r="4570" spans="1:4" x14ac:dyDescent="0.2">
      <c r="A4570" s="158"/>
      <c r="D4570" s="138"/>
    </row>
    <row r="4571" spans="1:4" x14ac:dyDescent="0.2">
      <c r="A4571" s="158"/>
      <c r="D4571" s="138"/>
    </row>
    <row r="4572" spans="1:4" x14ac:dyDescent="0.2">
      <c r="A4572" s="158"/>
      <c r="D4572" s="138"/>
    </row>
    <row r="4573" spans="1:4" x14ac:dyDescent="0.2">
      <c r="A4573" s="158"/>
      <c r="D4573" s="138"/>
    </row>
    <row r="4574" spans="1:4" x14ac:dyDescent="0.2">
      <c r="A4574" s="158"/>
      <c r="D4574" s="138"/>
    </row>
    <row r="4575" spans="1:4" x14ac:dyDescent="0.2">
      <c r="A4575" s="158"/>
      <c r="D4575" s="138"/>
    </row>
    <row r="4576" spans="1:4" x14ac:dyDescent="0.2">
      <c r="A4576" s="158"/>
      <c r="D4576" s="138"/>
    </row>
    <row r="4577" spans="1:4" x14ac:dyDescent="0.2">
      <c r="A4577" s="158"/>
      <c r="D4577" s="138"/>
    </row>
    <row r="4578" spans="1:4" x14ac:dyDescent="0.2">
      <c r="A4578" s="158"/>
      <c r="D4578" s="138"/>
    </row>
    <row r="4579" spans="1:4" x14ac:dyDescent="0.2">
      <c r="A4579" s="158"/>
      <c r="D4579" s="138"/>
    </row>
    <row r="4580" spans="1:4" x14ac:dyDescent="0.2">
      <c r="A4580" s="158"/>
      <c r="D4580" s="138"/>
    </row>
    <row r="4581" spans="1:4" x14ac:dyDescent="0.2">
      <c r="A4581" s="158"/>
      <c r="D4581" s="138"/>
    </row>
    <row r="4582" spans="1:4" x14ac:dyDescent="0.2">
      <c r="A4582" s="158"/>
      <c r="D4582" s="138"/>
    </row>
    <row r="4583" spans="1:4" x14ac:dyDescent="0.2">
      <c r="A4583" s="158"/>
      <c r="D4583" s="138"/>
    </row>
    <row r="4584" spans="1:4" x14ac:dyDescent="0.2">
      <c r="A4584" s="158"/>
      <c r="D4584" s="138"/>
    </row>
    <row r="4585" spans="1:4" x14ac:dyDescent="0.2">
      <c r="A4585" s="158"/>
      <c r="D4585" s="138"/>
    </row>
    <row r="4586" spans="1:4" x14ac:dyDescent="0.2">
      <c r="A4586" s="158"/>
      <c r="D4586" s="138"/>
    </row>
    <row r="4587" spans="1:4" x14ac:dyDescent="0.2">
      <c r="A4587" s="158"/>
      <c r="D4587" s="138"/>
    </row>
    <row r="4588" spans="1:4" x14ac:dyDescent="0.2">
      <c r="A4588" s="158"/>
      <c r="D4588" s="138"/>
    </row>
    <row r="4589" spans="1:4" x14ac:dyDescent="0.2">
      <c r="A4589" s="158"/>
      <c r="D4589" s="138"/>
    </row>
    <row r="4590" spans="1:4" x14ac:dyDescent="0.2">
      <c r="A4590" s="158"/>
      <c r="D4590" s="138"/>
    </row>
    <row r="4591" spans="1:4" x14ac:dyDescent="0.2">
      <c r="A4591" s="158"/>
      <c r="D4591" s="138"/>
    </row>
    <row r="4592" spans="1:4" x14ac:dyDescent="0.2">
      <c r="A4592" s="158"/>
      <c r="D4592" s="138"/>
    </row>
    <row r="4593" spans="1:4" x14ac:dyDescent="0.2">
      <c r="A4593" s="158"/>
      <c r="D4593" s="138"/>
    </row>
    <row r="4594" spans="1:4" x14ac:dyDescent="0.2">
      <c r="A4594" s="158"/>
      <c r="D4594" s="138"/>
    </row>
    <row r="4595" spans="1:4" x14ac:dyDescent="0.2">
      <c r="A4595" s="158"/>
      <c r="D4595" s="138"/>
    </row>
    <row r="4596" spans="1:4" x14ac:dyDescent="0.2">
      <c r="A4596" s="158"/>
      <c r="D4596" s="138"/>
    </row>
    <row r="4597" spans="1:4" x14ac:dyDescent="0.2">
      <c r="A4597" s="158"/>
      <c r="D4597" s="138"/>
    </row>
    <row r="4598" spans="1:4" x14ac:dyDescent="0.2">
      <c r="A4598" s="158"/>
      <c r="D4598" s="138"/>
    </row>
    <row r="4599" spans="1:4" x14ac:dyDescent="0.2">
      <c r="A4599" s="158"/>
      <c r="D4599" s="138"/>
    </row>
    <row r="4600" spans="1:4" x14ac:dyDescent="0.2">
      <c r="A4600" s="158"/>
      <c r="D4600" s="138"/>
    </row>
    <row r="4601" spans="1:4" x14ac:dyDescent="0.2">
      <c r="A4601" s="158"/>
      <c r="D4601" s="138"/>
    </row>
    <row r="4602" spans="1:4" x14ac:dyDescent="0.2">
      <c r="A4602" s="158"/>
      <c r="D4602" s="138"/>
    </row>
    <row r="4603" spans="1:4" x14ac:dyDescent="0.2">
      <c r="A4603" s="158"/>
      <c r="D4603" s="138"/>
    </row>
    <row r="4604" spans="1:4" x14ac:dyDescent="0.2">
      <c r="A4604" s="158"/>
      <c r="D4604" s="138"/>
    </row>
    <row r="4605" spans="1:4" x14ac:dyDescent="0.2">
      <c r="A4605" s="158"/>
      <c r="D4605" s="138"/>
    </row>
    <row r="4606" spans="1:4" x14ac:dyDescent="0.2">
      <c r="A4606" s="158"/>
      <c r="D4606" s="138"/>
    </row>
    <row r="4607" spans="1:4" x14ac:dyDescent="0.2">
      <c r="A4607" s="158"/>
      <c r="D4607" s="138"/>
    </row>
    <row r="4608" spans="1:4" x14ac:dyDescent="0.2">
      <c r="A4608" s="158"/>
      <c r="D4608" s="138"/>
    </row>
    <row r="4609" spans="1:4" x14ac:dyDescent="0.2">
      <c r="A4609" s="158"/>
      <c r="D4609" s="138"/>
    </row>
    <row r="4610" spans="1:4" x14ac:dyDescent="0.2">
      <c r="A4610" s="158"/>
      <c r="D4610" s="138"/>
    </row>
    <row r="4611" spans="1:4" x14ac:dyDescent="0.2">
      <c r="A4611" s="158"/>
      <c r="D4611" s="138"/>
    </row>
    <row r="4612" spans="1:4" x14ac:dyDescent="0.2">
      <c r="A4612" s="158"/>
      <c r="D4612" s="138"/>
    </row>
    <row r="4613" spans="1:4" x14ac:dyDescent="0.2">
      <c r="A4613" s="158"/>
      <c r="D4613" s="138"/>
    </row>
    <row r="4614" spans="1:4" x14ac:dyDescent="0.2">
      <c r="A4614" s="158"/>
      <c r="D4614" s="138"/>
    </row>
    <row r="4615" spans="1:4" x14ac:dyDescent="0.2">
      <c r="A4615" s="158"/>
      <c r="D4615" s="138"/>
    </row>
    <row r="4616" spans="1:4" x14ac:dyDescent="0.2">
      <c r="A4616" s="158"/>
      <c r="D4616" s="138"/>
    </row>
    <row r="4617" spans="1:4" x14ac:dyDescent="0.2">
      <c r="A4617" s="158"/>
      <c r="D4617" s="138"/>
    </row>
    <row r="4618" spans="1:4" x14ac:dyDescent="0.2">
      <c r="A4618" s="158"/>
      <c r="D4618" s="138"/>
    </row>
    <row r="4619" spans="1:4" x14ac:dyDescent="0.2">
      <c r="A4619" s="158"/>
      <c r="D4619" s="138"/>
    </row>
    <row r="4620" spans="1:4" x14ac:dyDescent="0.2">
      <c r="A4620" s="158"/>
      <c r="D4620" s="138"/>
    </row>
    <row r="4621" spans="1:4" x14ac:dyDescent="0.2">
      <c r="A4621" s="158"/>
      <c r="D4621" s="138"/>
    </row>
    <row r="4622" spans="1:4" x14ac:dyDescent="0.2">
      <c r="A4622" s="158"/>
      <c r="D4622" s="138"/>
    </row>
    <row r="4623" spans="1:4" x14ac:dyDescent="0.2">
      <c r="A4623" s="158"/>
      <c r="D4623" s="138"/>
    </row>
    <row r="4624" spans="1:4" x14ac:dyDescent="0.2">
      <c r="A4624" s="158"/>
      <c r="D4624" s="138"/>
    </row>
    <row r="4625" spans="1:4" x14ac:dyDescent="0.2">
      <c r="A4625" s="158"/>
      <c r="D4625" s="138"/>
    </row>
    <row r="4626" spans="1:4" x14ac:dyDescent="0.2">
      <c r="A4626" s="158"/>
      <c r="D4626" s="138"/>
    </row>
    <row r="4627" spans="1:4" x14ac:dyDescent="0.2">
      <c r="A4627" s="158"/>
      <c r="D4627" s="138"/>
    </row>
    <row r="4628" spans="1:4" x14ac:dyDescent="0.2">
      <c r="A4628" s="158"/>
      <c r="D4628" s="138"/>
    </row>
    <row r="4629" spans="1:4" x14ac:dyDescent="0.2">
      <c r="A4629" s="158"/>
      <c r="D4629" s="138"/>
    </row>
    <row r="4630" spans="1:4" x14ac:dyDescent="0.2">
      <c r="A4630" s="158"/>
      <c r="D4630" s="138"/>
    </row>
    <row r="4631" spans="1:4" x14ac:dyDescent="0.2">
      <c r="A4631" s="158"/>
      <c r="D4631" s="138"/>
    </row>
    <row r="4632" spans="1:4" x14ac:dyDescent="0.2">
      <c r="A4632" s="158"/>
      <c r="D4632" s="138"/>
    </row>
    <row r="4633" spans="1:4" x14ac:dyDescent="0.2">
      <c r="A4633" s="158"/>
      <c r="D4633" s="138"/>
    </row>
    <row r="4634" spans="1:4" x14ac:dyDescent="0.2">
      <c r="A4634" s="158"/>
      <c r="D4634" s="138"/>
    </row>
    <row r="4635" spans="1:4" x14ac:dyDescent="0.2">
      <c r="A4635" s="158"/>
      <c r="D4635" s="138"/>
    </row>
    <row r="4636" spans="1:4" x14ac:dyDescent="0.2">
      <c r="A4636" s="158"/>
      <c r="D4636" s="138"/>
    </row>
    <row r="4637" spans="1:4" x14ac:dyDescent="0.2">
      <c r="A4637" s="158"/>
      <c r="D4637" s="138"/>
    </row>
    <row r="4638" spans="1:4" x14ac:dyDescent="0.2">
      <c r="A4638" s="158"/>
      <c r="D4638" s="138"/>
    </row>
    <row r="4639" spans="1:4" x14ac:dyDescent="0.2">
      <c r="A4639" s="158"/>
      <c r="D4639" s="138"/>
    </row>
    <row r="4640" spans="1:4" x14ac:dyDescent="0.2">
      <c r="A4640" s="158"/>
      <c r="D4640" s="138"/>
    </row>
    <row r="4641" spans="1:4" x14ac:dyDescent="0.2">
      <c r="A4641" s="158"/>
      <c r="D4641" s="138"/>
    </row>
    <row r="4642" spans="1:4" x14ac:dyDescent="0.2">
      <c r="A4642" s="158"/>
      <c r="D4642" s="138"/>
    </row>
    <row r="4643" spans="1:4" x14ac:dyDescent="0.2">
      <c r="A4643" s="158"/>
      <c r="D4643" s="138"/>
    </row>
    <row r="4644" spans="1:4" x14ac:dyDescent="0.2">
      <c r="A4644" s="158"/>
      <c r="D4644" s="138"/>
    </row>
    <row r="4645" spans="1:4" x14ac:dyDescent="0.2">
      <c r="A4645" s="158"/>
      <c r="D4645" s="138"/>
    </row>
    <row r="4646" spans="1:4" x14ac:dyDescent="0.2">
      <c r="A4646" s="158"/>
      <c r="D4646" s="138"/>
    </row>
    <row r="4647" spans="1:4" x14ac:dyDescent="0.2">
      <c r="A4647" s="158"/>
      <c r="D4647" s="138"/>
    </row>
    <row r="4648" spans="1:4" x14ac:dyDescent="0.2">
      <c r="A4648" s="158"/>
      <c r="D4648" s="138"/>
    </row>
    <row r="4649" spans="1:4" x14ac:dyDescent="0.2">
      <c r="A4649" s="158"/>
      <c r="D4649" s="138"/>
    </row>
    <row r="4650" spans="1:4" x14ac:dyDescent="0.2">
      <c r="A4650" s="158"/>
      <c r="D4650" s="138"/>
    </row>
    <row r="4651" spans="1:4" x14ac:dyDescent="0.2">
      <c r="A4651" s="158"/>
      <c r="D4651" s="138"/>
    </row>
    <row r="4652" spans="1:4" x14ac:dyDescent="0.2">
      <c r="A4652" s="158"/>
      <c r="D4652" s="138"/>
    </row>
    <row r="4653" spans="1:4" x14ac:dyDescent="0.2">
      <c r="A4653" s="158"/>
      <c r="D4653" s="138"/>
    </row>
    <row r="4654" spans="1:4" x14ac:dyDescent="0.2">
      <c r="A4654" s="158"/>
      <c r="D4654" s="138"/>
    </row>
    <row r="4655" spans="1:4" x14ac:dyDescent="0.2">
      <c r="A4655" s="158"/>
      <c r="D4655" s="138"/>
    </row>
    <row r="4656" spans="1:4" x14ac:dyDescent="0.2">
      <c r="A4656" s="158"/>
      <c r="D4656" s="138"/>
    </row>
    <row r="4657" spans="1:4" x14ac:dyDescent="0.2">
      <c r="A4657" s="158"/>
      <c r="D4657" s="138"/>
    </row>
    <row r="4658" spans="1:4" x14ac:dyDescent="0.2">
      <c r="A4658" s="158"/>
      <c r="D4658" s="138"/>
    </row>
    <row r="4659" spans="1:4" x14ac:dyDescent="0.2">
      <c r="A4659" s="158"/>
      <c r="D4659" s="138"/>
    </row>
    <row r="4660" spans="1:4" x14ac:dyDescent="0.2">
      <c r="A4660" s="158"/>
      <c r="D4660" s="138"/>
    </row>
    <row r="4661" spans="1:4" x14ac:dyDescent="0.2">
      <c r="A4661" s="158"/>
      <c r="D4661" s="138"/>
    </row>
    <row r="4662" spans="1:4" x14ac:dyDescent="0.2">
      <c r="A4662" s="158"/>
      <c r="D4662" s="138"/>
    </row>
    <row r="4663" spans="1:4" x14ac:dyDescent="0.2">
      <c r="A4663" s="158"/>
      <c r="D4663" s="138"/>
    </row>
    <row r="4664" spans="1:4" x14ac:dyDescent="0.2">
      <c r="A4664" s="158"/>
      <c r="D4664" s="138"/>
    </row>
    <row r="4665" spans="1:4" x14ac:dyDescent="0.2">
      <c r="A4665" s="158"/>
      <c r="D4665" s="138"/>
    </row>
    <row r="4666" spans="1:4" x14ac:dyDescent="0.2">
      <c r="A4666" s="158"/>
      <c r="D4666" s="138"/>
    </row>
    <row r="4667" spans="1:4" x14ac:dyDescent="0.2">
      <c r="A4667" s="158"/>
      <c r="D4667" s="138"/>
    </row>
    <row r="4668" spans="1:4" x14ac:dyDescent="0.2">
      <c r="A4668" s="158"/>
      <c r="D4668" s="138"/>
    </row>
    <row r="4669" spans="1:4" x14ac:dyDescent="0.2">
      <c r="A4669" s="158"/>
      <c r="D4669" s="138"/>
    </row>
    <row r="4670" spans="1:4" x14ac:dyDescent="0.2">
      <c r="A4670" s="158"/>
      <c r="D4670" s="138"/>
    </row>
    <row r="4671" spans="1:4" x14ac:dyDescent="0.2">
      <c r="A4671" s="158"/>
      <c r="D4671" s="138"/>
    </row>
    <row r="4672" spans="1:4" x14ac:dyDescent="0.2">
      <c r="A4672" s="158"/>
      <c r="D4672" s="138"/>
    </row>
    <row r="4673" spans="1:4" x14ac:dyDescent="0.2">
      <c r="A4673" s="158"/>
      <c r="D4673" s="138"/>
    </row>
    <row r="4674" spans="1:4" x14ac:dyDescent="0.2">
      <c r="A4674" s="158"/>
      <c r="D4674" s="138"/>
    </row>
    <row r="4675" spans="1:4" x14ac:dyDescent="0.2">
      <c r="A4675" s="158"/>
      <c r="D4675" s="138"/>
    </row>
    <row r="4676" spans="1:4" x14ac:dyDescent="0.2">
      <c r="A4676" s="158"/>
      <c r="D4676" s="138"/>
    </row>
    <row r="4677" spans="1:4" x14ac:dyDescent="0.2">
      <c r="A4677" s="158"/>
      <c r="D4677" s="138"/>
    </row>
    <row r="4678" spans="1:4" x14ac:dyDescent="0.2">
      <c r="A4678" s="158"/>
      <c r="D4678" s="138"/>
    </row>
    <row r="4679" spans="1:4" x14ac:dyDescent="0.2">
      <c r="A4679" s="158"/>
      <c r="D4679" s="138"/>
    </row>
    <row r="4680" spans="1:4" x14ac:dyDescent="0.2">
      <c r="A4680" s="158"/>
      <c r="D4680" s="138"/>
    </row>
    <row r="4681" spans="1:4" x14ac:dyDescent="0.2">
      <c r="A4681" s="158"/>
      <c r="D4681" s="138"/>
    </row>
    <row r="4682" spans="1:4" x14ac:dyDescent="0.2">
      <c r="A4682" s="158"/>
      <c r="D4682" s="138"/>
    </row>
    <row r="4683" spans="1:4" x14ac:dyDescent="0.2">
      <c r="A4683" s="158"/>
      <c r="D4683" s="138"/>
    </row>
    <row r="4684" spans="1:4" x14ac:dyDescent="0.2">
      <c r="A4684" s="158"/>
      <c r="D4684" s="138"/>
    </row>
    <row r="4685" spans="1:4" x14ac:dyDescent="0.2">
      <c r="A4685" s="158"/>
      <c r="D4685" s="138"/>
    </row>
    <row r="4686" spans="1:4" x14ac:dyDescent="0.2">
      <c r="A4686" s="158"/>
      <c r="D4686" s="138"/>
    </row>
    <row r="4687" spans="1:4" x14ac:dyDescent="0.2">
      <c r="A4687" s="158"/>
      <c r="D4687" s="138"/>
    </row>
    <row r="4688" spans="1:4" x14ac:dyDescent="0.2">
      <c r="A4688" s="158"/>
      <c r="D4688" s="138"/>
    </row>
    <row r="4689" spans="1:4" x14ac:dyDescent="0.2">
      <c r="A4689" s="158"/>
      <c r="D4689" s="138"/>
    </row>
    <row r="4690" spans="1:4" x14ac:dyDescent="0.2">
      <c r="A4690" s="158"/>
      <c r="D4690" s="138"/>
    </row>
    <row r="4691" spans="1:4" x14ac:dyDescent="0.2">
      <c r="A4691" s="158"/>
      <c r="D4691" s="138"/>
    </row>
    <row r="4692" spans="1:4" x14ac:dyDescent="0.2">
      <c r="A4692" s="158"/>
      <c r="D4692" s="138"/>
    </row>
    <row r="4693" spans="1:4" x14ac:dyDescent="0.2">
      <c r="A4693" s="158"/>
      <c r="D4693" s="138"/>
    </row>
    <row r="4694" spans="1:4" x14ac:dyDescent="0.2">
      <c r="A4694" s="158"/>
      <c r="D4694" s="138"/>
    </row>
    <row r="4695" spans="1:4" x14ac:dyDescent="0.2">
      <c r="A4695" s="158"/>
      <c r="D4695" s="138"/>
    </row>
    <row r="4696" spans="1:4" x14ac:dyDescent="0.2">
      <c r="A4696" s="158"/>
      <c r="D4696" s="138"/>
    </row>
    <row r="4697" spans="1:4" x14ac:dyDescent="0.2">
      <c r="A4697" s="158"/>
      <c r="D4697" s="138"/>
    </row>
    <row r="4698" spans="1:4" x14ac:dyDescent="0.2">
      <c r="A4698" s="158"/>
      <c r="D4698" s="138"/>
    </row>
    <row r="4699" spans="1:4" x14ac:dyDescent="0.2">
      <c r="A4699" s="158"/>
      <c r="D4699" s="138"/>
    </row>
    <row r="4700" spans="1:4" x14ac:dyDescent="0.2">
      <c r="A4700" s="158"/>
      <c r="D4700" s="138"/>
    </row>
    <row r="4701" spans="1:4" x14ac:dyDescent="0.2">
      <c r="A4701" s="158"/>
      <c r="D4701" s="138"/>
    </row>
    <row r="4702" spans="1:4" x14ac:dyDescent="0.2">
      <c r="A4702" s="158"/>
      <c r="D4702" s="138"/>
    </row>
    <row r="4703" spans="1:4" x14ac:dyDescent="0.2">
      <c r="A4703" s="158"/>
      <c r="D4703" s="138"/>
    </row>
    <row r="4704" spans="1:4" x14ac:dyDescent="0.2">
      <c r="A4704" s="158"/>
      <c r="D4704" s="138"/>
    </row>
    <row r="4705" spans="1:4" x14ac:dyDescent="0.2">
      <c r="A4705" s="158"/>
      <c r="D4705" s="138"/>
    </row>
    <row r="4706" spans="1:4" x14ac:dyDescent="0.2">
      <c r="A4706" s="158"/>
      <c r="D4706" s="138"/>
    </row>
    <row r="4707" spans="1:4" x14ac:dyDescent="0.2">
      <c r="A4707" s="158"/>
      <c r="D4707" s="138"/>
    </row>
    <row r="4708" spans="1:4" x14ac:dyDescent="0.2">
      <c r="A4708" s="158"/>
      <c r="D4708" s="138"/>
    </row>
    <row r="4709" spans="1:4" x14ac:dyDescent="0.2">
      <c r="A4709" s="158"/>
      <c r="D4709" s="138"/>
    </row>
    <row r="4710" spans="1:4" x14ac:dyDescent="0.2">
      <c r="A4710" s="158"/>
      <c r="D4710" s="138"/>
    </row>
    <row r="4711" spans="1:4" x14ac:dyDescent="0.2">
      <c r="A4711" s="158"/>
      <c r="D4711" s="138"/>
    </row>
    <row r="4712" spans="1:4" x14ac:dyDescent="0.2">
      <c r="A4712" s="158"/>
      <c r="D4712" s="138"/>
    </row>
    <row r="4713" spans="1:4" x14ac:dyDescent="0.2">
      <c r="A4713" s="158"/>
      <c r="D4713" s="138"/>
    </row>
    <row r="4714" spans="1:4" x14ac:dyDescent="0.2">
      <c r="A4714" s="158"/>
      <c r="D4714" s="138"/>
    </row>
    <row r="4715" spans="1:4" x14ac:dyDescent="0.2">
      <c r="A4715" s="158"/>
      <c r="D4715" s="138"/>
    </row>
    <row r="4716" spans="1:4" x14ac:dyDescent="0.2">
      <c r="A4716" s="158"/>
      <c r="D4716" s="138"/>
    </row>
    <row r="4717" spans="1:4" x14ac:dyDescent="0.2">
      <c r="A4717" s="158"/>
      <c r="D4717" s="138"/>
    </row>
    <row r="4718" spans="1:4" x14ac:dyDescent="0.2">
      <c r="A4718" s="158"/>
      <c r="D4718" s="138"/>
    </row>
    <row r="4719" spans="1:4" x14ac:dyDescent="0.2">
      <c r="A4719" s="158"/>
      <c r="D4719" s="138"/>
    </row>
    <row r="4720" spans="1:4" x14ac:dyDescent="0.2">
      <c r="A4720" s="158"/>
      <c r="D4720" s="138"/>
    </row>
    <row r="4721" spans="1:4" x14ac:dyDescent="0.2">
      <c r="A4721" s="158"/>
      <c r="D4721" s="138"/>
    </row>
    <row r="4722" spans="1:4" x14ac:dyDescent="0.2">
      <c r="A4722" s="158"/>
      <c r="D4722" s="138"/>
    </row>
    <row r="4723" spans="1:4" x14ac:dyDescent="0.2">
      <c r="A4723" s="158"/>
      <c r="D4723" s="138"/>
    </row>
    <row r="4724" spans="1:4" x14ac:dyDescent="0.2">
      <c r="A4724" s="158"/>
      <c r="D4724" s="138"/>
    </row>
    <row r="4725" spans="1:4" x14ac:dyDescent="0.2">
      <c r="A4725" s="158"/>
      <c r="D4725" s="138"/>
    </row>
    <row r="4726" spans="1:4" x14ac:dyDescent="0.2">
      <c r="A4726" s="158"/>
      <c r="D4726" s="138"/>
    </row>
    <row r="4727" spans="1:4" x14ac:dyDescent="0.2">
      <c r="A4727" s="158"/>
      <c r="D4727" s="138"/>
    </row>
    <row r="4728" spans="1:4" x14ac:dyDescent="0.2">
      <c r="A4728" s="158"/>
      <c r="D4728" s="138"/>
    </row>
    <row r="4729" spans="1:4" x14ac:dyDescent="0.2">
      <c r="A4729" s="158"/>
      <c r="D4729" s="138"/>
    </row>
    <row r="4730" spans="1:4" x14ac:dyDescent="0.2">
      <c r="A4730" s="158"/>
      <c r="D4730" s="138"/>
    </row>
    <row r="4731" spans="1:4" x14ac:dyDescent="0.2">
      <c r="A4731" s="158"/>
      <c r="D4731" s="138"/>
    </row>
    <row r="4732" spans="1:4" x14ac:dyDescent="0.2">
      <c r="A4732" s="158"/>
      <c r="D4732" s="138"/>
    </row>
    <row r="4733" spans="1:4" x14ac:dyDescent="0.2">
      <c r="A4733" s="158"/>
      <c r="D4733" s="138"/>
    </row>
    <row r="4734" spans="1:4" x14ac:dyDescent="0.2">
      <c r="A4734" s="158"/>
      <c r="D4734" s="138"/>
    </row>
    <row r="4735" spans="1:4" x14ac:dyDescent="0.2">
      <c r="A4735" s="158"/>
      <c r="D4735" s="138"/>
    </row>
    <row r="4736" spans="1:4" x14ac:dyDescent="0.2">
      <c r="A4736" s="158"/>
      <c r="D4736" s="138"/>
    </row>
    <row r="4737" spans="1:4" x14ac:dyDescent="0.2">
      <c r="A4737" s="158"/>
      <c r="D4737" s="138"/>
    </row>
    <row r="4738" spans="1:4" x14ac:dyDescent="0.2">
      <c r="A4738" s="158"/>
      <c r="D4738" s="138"/>
    </row>
    <row r="4739" spans="1:4" x14ac:dyDescent="0.2">
      <c r="A4739" s="158"/>
      <c r="D4739" s="138"/>
    </row>
    <row r="4740" spans="1:4" x14ac:dyDescent="0.2">
      <c r="A4740" s="158"/>
      <c r="D4740" s="138"/>
    </row>
    <row r="4741" spans="1:4" x14ac:dyDescent="0.2">
      <c r="A4741" s="158"/>
      <c r="D4741" s="138"/>
    </row>
    <row r="4742" spans="1:4" x14ac:dyDescent="0.2">
      <c r="A4742" s="158"/>
      <c r="D4742" s="138"/>
    </row>
    <row r="4743" spans="1:4" x14ac:dyDescent="0.2">
      <c r="A4743" s="158"/>
      <c r="D4743" s="138"/>
    </row>
    <row r="4744" spans="1:4" x14ac:dyDescent="0.2">
      <c r="A4744" s="158"/>
      <c r="D4744" s="138"/>
    </row>
    <row r="4745" spans="1:4" x14ac:dyDescent="0.2">
      <c r="A4745" s="158"/>
      <c r="D4745" s="138"/>
    </row>
    <row r="4746" spans="1:4" x14ac:dyDescent="0.2">
      <c r="A4746" s="158"/>
      <c r="D4746" s="138"/>
    </row>
    <row r="4747" spans="1:4" x14ac:dyDescent="0.2">
      <c r="A4747" s="158"/>
      <c r="D4747" s="138"/>
    </row>
    <row r="4748" spans="1:4" x14ac:dyDescent="0.2">
      <c r="A4748" s="158"/>
      <c r="D4748" s="138"/>
    </row>
    <row r="4749" spans="1:4" x14ac:dyDescent="0.2">
      <c r="A4749" s="158"/>
      <c r="D4749" s="138"/>
    </row>
    <row r="4750" spans="1:4" x14ac:dyDescent="0.2">
      <c r="A4750" s="158"/>
      <c r="D4750" s="138"/>
    </row>
    <row r="4751" spans="1:4" x14ac:dyDescent="0.2">
      <c r="A4751" s="158"/>
      <c r="D4751" s="138"/>
    </row>
    <row r="4752" spans="1:4" x14ac:dyDescent="0.2">
      <c r="A4752" s="158"/>
      <c r="D4752" s="138"/>
    </row>
    <row r="4753" spans="1:4" x14ac:dyDescent="0.2">
      <c r="A4753" s="158"/>
      <c r="D4753" s="138"/>
    </row>
    <row r="4754" spans="1:4" x14ac:dyDescent="0.2">
      <c r="A4754" s="158"/>
      <c r="D4754" s="138"/>
    </row>
    <row r="4755" spans="1:4" x14ac:dyDescent="0.2">
      <c r="A4755" s="158"/>
      <c r="D4755" s="138"/>
    </row>
    <row r="4756" spans="1:4" x14ac:dyDescent="0.2">
      <c r="A4756" s="158"/>
      <c r="D4756" s="138"/>
    </row>
    <row r="4757" spans="1:4" x14ac:dyDescent="0.2">
      <c r="A4757" s="158"/>
      <c r="D4757" s="138"/>
    </row>
    <row r="4758" spans="1:4" x14ac:dyDescent="0.2">
      <c r="A4758" s="158"/>
      <c r="D4758" s="138"/>
    </row>
    <row r="4759" spans="1:4" x14ac:dyDescent="0.2">
      <c r="A4759" s="158"/>
      <c r="D4759" s="138"/>
    </row>
    <row r="4760" spans="1:4" x14ac:dyDescent="0.2">
      <c r="A4760" s="158"/>
      <c r="D4760" s="138"/>
    </row>
    <row r="4761" spans="1:4" x14ac:dyDescent="0.2">
      <c r="A4761" s="158"/>
      <c r="D4761" s="138"/>
    </row>
    <row r="4762" spans="1:4" x14ac:dyDescent="0.2">
      <c r="A4762" s="158"/>
      <c r="D4762" s="138"/>
    </row>
    <row r="4763" spans="1:4" x14ac:dyDescent="0.2">
      <c r="A4763" s="158"/>
      <c r="D4763" s="138"/>
    </row>
    <row r="4764" spans="1:4" x14ac:dyDescent="0.2">
      <c r="A4764" s="158"/>
      <c r="D4764" s="138"/>
    </row>
    <row r="4765" spans="1:4" x14ac:dyDescent="0.2">
      <c r="A4765" s="158"/>
      <c r="D4765" s="138"/>
    </row>
    <row r="4766" spans="1:4" x14ac:dyDescent="0.2">
      <c r="A4766" s="158"/>
      <c r="D4766" s="138"/>
    </row>
    <row r="4767" spans="1:4" x14ac:dyDescent="0.2">
      <c r="A4767" s="158"/>
      <c r="D4767" s="138"/>
    </row>
    <row r="4768" spans="1:4" x14ac:dyDescent="0.2">
      <c r="A4768" s="158"/>
      <c r="D4768" s="138"/>
    </row>
    <row r="4769" spans="1:4" x14ac:dyDescent="0.2">
      <c r="A4769" s="158"/>
      <c r="D4769" s="138"/>
    </row>
    <row r="4770" spans="1:4" x14ac:dyDescent="0.2">
      <c r="A4770" s="158"/>
      <c r="D4770" s="138"/>
    </row>
    <row r="4771" spans="1:4" x14ac:dyDescent="0.2">
      <c r="A4771" s="158"/>
      <c r="D4771" s="138"/>
    </row>
    <row r="4772" spans="1:4" x14ac:dyDescent="0.2">
      <c r="A4772" s="158"/>
      <c r="D4772" s="138"/>
    </row>
    <row r="4773" spans="1:4" x14ac:dyDescent="0.2">
      <c r="A4773" s="158"/>
      <c r="D4773" s="138"/>
    </row>
    <row r="4774" spans="1:4" x14ac:dyDescent="0.2">
      <c r="A4774" s="158"/>
      <c r="D4774" s="138"/>
    </row>
    <row r="4775" spans="1:4" x14ac:dyDescent="0.2">
      <c r="A4775" s="158"/>
      <c r="D4775" s="138"/>
    </row>
    <row r="4776" spans="1:4" x14ac:dyDescent="0.2">
      <c r="A4776" s="158"/>
      <c r="D4776" s="138"/>
    </row>
    <row r="4777" spans="1:4" x14ac:dyDescent="0.2">
      <c r="A4777" s="158"/>
      <c r="D4777" s="138"/>
    </row>
    <row r="4778" spans="1:4" x14ac:dyDescent="0.2">
      <c r="A4778" s="158"/>
      <c r="D4778" s="138"/>
    </row>
    <row r="4779" spans="1:4" x14ac:dyDescent="0.2">
      <c r="A4779" s="158"/>
      <c r="D4779" s="138"/>
    </row>
    <row r="4780" spans="1:4" x14ac:dyDescent="0.2">
      <c r="A4780" s="158"/>
      <c r="D4780" s="138"/>
    </row>
    <row r="4781" spans="1:4" x14ac:dyDescent="0.2">
      <c r="A4781" s="158"/>
      <c r="D4781" s="138"/>
    </row>
    <row r="4782" spans="1:4" x14ac:dyDescent="0.2">
      <c r="A4782" s="158"/>
      <c r="D4782" s="138"/>
    </row>
    <row r="4783" spans="1:4" x14ac:dyDescent="0.2">
      <c r="A4783" s="158"/>
      <c r="D4783" s="138"/>
    </row>
    <row r="4784" spans="1:4" x14ac:dyDescent="0.2">
      <c r="A4784" s="158"/>
      <c r="D4784" s="138"/>
    </row>
    <row r="4785" spans="1:4" x14ac:dyDescent="0.2">
      <c r="A4785" s="158"/>
      <c r="D4785" s="138"/>
    </row>
    <row r="4786" spans="1:4" x14ac:dyDescent="0.2">
      <c r="A4786" s="158"/>
      <c r="D4786" s="138"/>
    </row>
    <row r="4787" spans="1:4" x14ac:dyDescent="0.2">
      <c r="A4787" s="158"/>
      <c r="D4787" s="138"/>
    </row>
    <row r="4788" spans="1:4" x14ac:dyDescent="0.2">
      <c r="A4788" s="158"/>
      <c r="D4788" s="138"/>
    </row>
    <row r="4789" spans="1:4" x14ac:dyDescent="0.2">
      <c r="A4789" s="158"/>
      <c r="D4789" s="138"/>
    </row>
    <row r="4790" spans="1:4" x14ac:dyDescent="0.2">
      <c r="A4790" s="158"/>
      <c r="D4790" s="138"/>
    </row>
    <row r="4791" spans="1:4" x14ac:dyDescent="0.2">
      <c r="A4791" s="158"/>
      <c r="D4791" s="138"/>
    </row>
    <row r="4792" spans="1:4" x14ac:dyDescent="0.2">
      <c r="A4792" s="158"/>
      <c r="D4792" s="138"/>
    </row>
    <row r="4793" spans="1:4" x14ac:dyDescent="0.2">
      <c r="A4793" s="158"/>
      <c r="D4793" s="138"/>
    </row>
    <row r="4794" spans="1:4" x14ac:dyDescent="0.2">
      <c r="A4794" s="158"/>
      <c r="D4794" s="138"/>
    </row>
    <row r="4795" spans="1:4" x14ac:dyDescent="0.2">
      <c r="A4795" s="158"/>
      <c r="D4795" s="138"/>
    </row>
    <row r="4796" spans="1:4" x14ac:dyDescent="0.2">
      <c r="A4796" s="158"/>
      <c r="D4796" s="138"/>
    </row>
    <row r="4797" spans="1:4" x14ac:dyDescent="0.2">
      <c r="A4797" s="158"/>
      <c r="D4797" s="138"/>
    </row>
    <row r="4798" spans="1:4" x14ac:dyDescent="0.2">
      <c r="A4798" s="158"/>
      <c r="D4798" s="138"/>
    </row>
    <row r="4799" spans="1:4" x14ac:dyDescent="0.2">
      <c r="A4799" s="158"/>
      <c r="D4799" s="138"/>
    </row>
    <row r="4800" spans="1:4" x14ac:dyDescent="0.2">
      <c r="A4800" s="158"/>
      <c r="D4800" s="138"/>
    </row>
    <row r="4801" spans="1:4" x14ac:dyDescent="0.2">
      <c r="A4801" s="158"/>
      <c r="D4801" s="138"/>
    </row>
    <row r="4802" spans="1:4" x14ac:dyDescent="0.2">
      <c r="A4802" s="158"/>
      <c r="D4802" s="138"/>
    </row>
    <row r="4803" spans="1:4" x14ac:dyDescent="0.2">
      <c r="A4803" s="158"/>
      <c r="D4803" s="138"/>
    </row>
    <row r="4804" spans="1:4" x14ac:dyDescent="0.2">
      <c r="A4804" s="158"/>
      <c r="D4804" s="138"/>
    </row>
    <row r="4805" spans="1:4" x14ac:dyDescent="0.2">
      <c r="A4805" s="158"/>
      <c r="D4805" s="138"/>
    </row>
    <row r="4806" spans="1:4" x14ac:dyDescent="0.2">
      <c r="A4806" s="158"/>
      <c r="D4806" s="138"/>
    </row>
    <row r="4807" spans="1:4" x14ac:dyDescent="0.2">
      <c r="A4807" s="158"/>
      <c r="D4807" s="138"/>
    </row>
    <row r="4808" spans="1:4" x14ac:dyDescent="0.2">
      <c r="A4808" s="158"/>
      <c r="D4808" s="138"/>
    </row>
    <row r="4809" spans="1:4" x14ac:dyDescent="0.2">
      <c r="A4809" s="158"/>
      <c r="D4809" s="138"/>
    </row>
    <row r="4810" spans="1:4" x14ac:dyDescent="0.2">
      <c r="A4810" s="158"/>
      <c r="D4810" s="138"/>
    </row>
    <row r="4811" spans="1:4" x14ac:dyDescent="0.2">
      <c r="A4811" s="158"/>
      <c r="D4811" s="138"/>
    </row>
    <row r="4812" spans="1:4" x14ac:dyDescent="0.2">
      <c r="A4812" s="158"/>
      <c r="D4812" s="138"/>
    </row>
    <row r="4813" spans="1:4" x14ac:dyDescent="0.2">
      <c r="A4813" s="158"/>
      <c r="D4813" s="138"/>
    </row>
    <row r="4814" spans="1:4" x14ac:dyDescent="0.2">
      <c r="A4814" s="158"/>
      <c r="D4814" s="138"/>
    </row>
    <row r="4815" spans="1:4" x14ac:dyDescent="0.2">
      <c r="A4815" s="158"/>
      <c r="D4815" s="138"/>
    </row>
    <row r="4816" spans="1:4" x14ac:dyDescent="0.2">
      <c r="A4816" s="158"/>
      <c r="D4816" s="138"/>
    </row>
    <row r="4817" spans="1:4" x14ac:dyDescent="0.2">
      <c r="A4817" s="158"/>
      <c r="D4817" s="138"/>
    </row>
    <row r="4818" spans="1:4" x14ac:dyDescent="0.2">
      <c r="A4818" s="158"/>
      <c r="D4818" s="138"/>
    </row>
    <row r="4819" spans="1:4" x14ac:dyDescent="0.2">
      <c r="A4819" s="158"/>
      <c r="D4819" s="138"/>
    </row>
    <row r="4820" spans="1:4" x14ac:dyDescent="0.2">
      <c r="A4820" s="158"/>
      <c r="D4820" s="138"/>
    </row>
    <row r="4821" spans="1:4" x14ac:dyDescent="0.2">
      <c r="A4821" s="158"/>
      <c r="D4821" s="138"/>
    </row>
    <row r="4822" spans="1:4" x14ac:dyDescent="0.2">
      <c r="A4822" s="158"/>
      <c r="D4822" s="138"/>
    </row>
    <row r="4823" spans="1:4" x14ac:dyDescent="0.2">
      <c r="A4823" s="158"/>
      <c r="D4823" s="138"/>
    </row>
    <row r="4824" spans="1:4" x14ac:dyDescent="0.2">
      <c r="A4824" s="158"/>
      <c r="D4824" s="138"/>
    </row>
    <row r="4825" spans="1:4" x14ac:dyDescent="0.2">
      <c r="A4825" s="158"/>
      <c r="D4825" s="138"/>
    </row>
    <row r="4826" spans="1:4" x14ac:dyDescent="0.2">
      <c r="A4826" s="158"/>
      <c r="D4826" s="138"/>
    </row>
    <row r="4827" spans="1:4" x14ac:dyDescent="0.2">
      <c r="A4827" s="158"/>
      <c r="D4827" s="138"/>
    </row>
    <row r="4828" spans="1:4" x14ac:dyDescent="0.2">
      <c r="A4828" s="158"/>
      <c r="D4828" s="138"/>
    </row>
    <row r="4829" spans="1:4" x14ac:dyDescent="0.2">
      <c r="A4829" s="158"/>
      <c r="D4829" s="138"/>
    </row>
    <row r="4830" spans="1:4" x14ac:dyDescent="0.2">
      <c r="A4830" s="158"/>
      <c r="D4830" s="138"/>
    </row>
    <row r="4831" spans="1:4" x14ac:dyDescent="0.2">
      <c r="A4831" s="158"/>
      <c r="D4831" s="138"/>
    </row>
    <row r="4832" spans="1:4" x14ac:dyDescent="0.2">
      <c r="A4832" s="158"/>
      <c r="D4832" s="138"/>
    </row>
    <row r="4833" spans="1:4" x14ac:dyDescent="0.2">
      <c r="A4833" s="158"/>
      <c r="D4833" s="138"/>
    </row>
    <row r="4834" spans="1:4" x14ac:dyDescent="0.2">
      <c r="A4834" s="158"/>
      <c r="D4834" s="138"/>
    </row>
    <row r="4835" spans="1:4" x14ac:dyDescent="0.2">
      <c r="A4835" s="158"/>
      <c r="D4835" s="138"/>
    </row>
    <row r="4836" spans="1:4" x14ac:dyDescent="0.2">
      <c r="A4836" s="158"/>
      <c r="D4836" s="138"/>
    </row>
    <row r="4837" spans="1:4" x14ac:dyDescent="0.2">
      <c r="A4837" s="158"/>
      <c r="D4837" s="138"/>
    </row>
    <row r="4838" spans="1:4" x14ac:dyDescent="0.2">
      <c r="A4838" s="158"/>
      <c r="D4838" s="138"/>
    </row>
    <row r="4839" spans="1:4" x14ac:dyDescent="0.2">
      <c r="A4839" s="158"/>
      <c r="D4839" s="138"/>
    </row>
    <row r="4840" spans="1:4" x14ac:dyDescent="0.2">
      <c r="A4840" s="158"/>
      <c r="D4840" s="138"/>
    </row>
    <row r="4841" spans="1:4" x14ac:dyDescent="0.2">
      <c r="A4841" s="158"/>
      <c r="D4841" s="138"/>
    </row>
    <row r="4842" spans="1:4" x14ac:dyDescent="0.2">
      <c r="A4842" s="158"/>
      <c r="D4842" s="138"/>
    </row>
    <row r="4843" spans="1:4" x14ac:dyDescent="0.2">
      <c r="A4843" s="158"/>
      <c r="D4843" s="138"/>
    </row>
    <row r="4844" spans="1:4" x14ac:dyDescent="0.2">
      <c r="A4844" s="158"/>
      <c r="D4844" s="138"/>
    </row>
    <row r="4845" spans="1:4" x14ac:dyDescent="0.2">
      <c r="A4845" s="158"/>
      <c r="D4845" s="138"/>
    </row>
    <row r="4846" spans="1:4" x14ac:dyDescent="0.2">
      <c r="A4846" s="158"/>
      <c r="D4846" s="138"/>
    </row>
    <row r="4847" spans="1:4" x14ac:dyDescent="0.2">
      <c r="A4847" s="158"/>
      <c r="D4847" s="138"/>
    </row>
    <row r="4848" spans="1:4" x14ac:dyDescent="0.2">
      <c r="A4848" s="158"/>
      <c r="D4848" s="138"/>
    </row>
    <row r="4849" spans="1:4" x14ac:dyDescent="0.2">
      <c r="A4849" s="158"/>
      <c r="D4849" s="138"/>
    </row>
    <row r="4850" spans="1:4" x14ac:dyDescent="0.2">
      <c r="A4850" s="158"/>
      <c r="D4850" s="138"/>
    </row>
    <row r="4851" spans="1:4" x14ac:dyDescent="0.2">
      <c r="A4851" s="158"/>
      <c r="D4851" s="138"/>
    </row>
    <row r="4852" spans="1:4" x14ac:dyDescent="0.2">
      <c r="A4852" s="158"/>
      <c r="D4852" s="138"/>
    </row>
    <row r="4853" spans="1:4" x14ac:dyDescent="0.2">
      <c r="A4853" s="158"/>
      <c r="D4853" s="138"/>
    </row>
    <row r="4854" spans="1:4" x14ac:dyDescent="0.2">
      <c r="A4854" s="158"/>
      <c r="D4854" s="138"/>
    </row>
    <row r="4855" spans="1:4" x14ac:dyDescent="0.2">
      <c r="A4855" s="158"/>
      <c r="D4855" s="138"/>
    </row>
    <row r="4856" spans="1:4" x14ac:dyDescent="0.2">
      <c r="A4856" s="158"/>
      <c r="D4856" s="138"/>
    </row>
    <row r="4857" spans="1:4" x14ac:dyDescent="0.2">
      <c r="A4857" s="158"/>
      <c r="D4857" s="138"/>
    </row>
    <row r="4858" spans="1:4" x14ac:dyDescent="0.2">
      <c r="A4858" s="158"/>
      <c r="D4858" s="138"/>
    </row>
    <row r="4859" spans="1:4" x14ac:dyDescent="0.2">
      <c r="A4859" s="158"/>
      <c r="D4859" s="138"/>
    </row>
    <row r="4860" spans="1:4" x14ac:dyDescent="0.2">
      <c r="A4860" s="158"/>
      <c r="D4860" s="138"/>
    </row>
    <row r="4861" spans="1:4" x14ac:dyDescent="0.2">
      <c r="A4861" s="158"/>
      <c r="D4861" s="138"/>
    </row>
    <row r="4862" spans="1:4" x14ac:dyDescent="0.2">
      <c r="A4862" s="158"/>
      <c r="D4862" s="138"/>
    </row>
    <row r="4863" spans="1:4" x14ac:dyDescent="0.2">
      <c r="A4863" s="158"/>
      <c r="D4863" s="138"/>
    </row>
    <row r="4864" spans="1:4" x14ac:dyDescent="0.2">
      <c r="A4864" s="158"/>
      <c r="D4864" s="138"/>
    </row>
    <row r="4865" spans="1:4" x14ac:dyDescent="0.2">
      <c r="A4865" s="158"/>
      <c r="D4865" s="138"/>
    </row>
    <row r="4866" spans="1:4" x14ac:dyDescent="0.2">
      <c r="A4866" s="158"/>
      <c r="D4866" s="138"/>
    </row>
    <row r="4867" spans="1:4" x14ac:dyDescent="0.2">
      <c r="A4867" s="158"/>
      <c r="D4867" s="138"/>
    </row>
    <row r="4868" spans="1:4" x14ac:dyDescent="0.2">
      <c r="A4868" s="158"/>
      <c r="D4868" s="138"/>
    </row>
    <row r="4869" spans="1:4" x14ac:dyDescent="0.2">
      <c r="A4869" s="158"/>
      <c r="D4869" s="138"/>
    </row>
    <row r="4870" spans="1:4" x14ac:dyDescent="0.2">
      <c r="A4870" s="158"/>
      <c r="D4870" s="138"/>
    </row>
    <row r="4871" spans="1:4" x14ac:dyDescent="0.2">
      <c r="A4871" s="158"/>
      <c r="D4871" s="138"/>
    </row>
    <row r="4872" spans="1:4" x14ac:dyDescent="0.2">
      <c r="A4872" s="158"/>
      <c r="D4872" s="138"/>
    </row>
    <row r="4873" spans="1:4" x14ac:dyDescent="0.2">
      <c r="A4873" s="158"/>
      <c r="D4873" s="138"/>
    </row>
    <row r="4874" spans="1:4" x14ac:dyDescent="0.2">
      <c r="A4874" s="158"/>
      <c r="D4874" s="138"/>
    </row>
    <row r="4875" spans="1:4" x14ac:dyDescent="0.2">
      <c r="A4875" s="158"/>
      <c r="D4875" s="138"/>
    </row>
    <row r="4876" spans="1:4" x14ac:dyDescent="0.2">
      <c r="A4876" s="158"/>
      <c r="D4876" s="138"/>
    </row>
    <row r="4877" spans="1:4" x14ac:dyDescent="0.2">
      <c r="A4877" s="158"/>
      <c r="D4877" s="138"/>
    </row>
    <row r="4878" spans="1:4" x14ac:dyDescent="0.2">
      <c r="A4878" s="158"/>
      <c r="D4878" s="138"/>
    </row>
    <row r="4879" spans="1:4" x14ac:dyDescent="0.2">
      <c r="A4879" s="158"/>
      <c r="D4879" s="138"/>
    </row>
    <row r="4880" spans="1:4" x14ac:dyDescent="0.2">
      <c r="A4880" s="158"/>
      <c r="D4880" s="138"/>
    </row>
    <row r="4881" spans="1:4" x14ac:dyDescent="0.2">
      <c r="A4881" s="158"/>
      <c r="D4881" s="138"/>
    </row>
    <row r="4882" spans="1:4" x14ac:dyDescent="0.2">
      <c r="A4882" s="158"/>
      <c r="D4882" s="138"/>
    </row>
    <row r="4883" spans="1:4" x14ac:dyDescent="0.2">
      <c r="A4883" s="158"/>
      <c r="D4883" s="138"/>
    </row>
    <row r="4884" spans="1:4" x14ac:dyDescent="0.2">
      <c r="A4884" s="158"/>
      <c r="D4884" s="138"/>
    </row>
    <row r="4885" spans="1:4" x14ac:dyDescent="0.2">
      <c r="A4885" s="158"/>
      <c r="D4885" s="138"/>
    </row>
    <row r="4886" spans="1:4" x14ac:dyDescent="0.2">
      <c r="A4886" s="158"/>
      <c r="D4886" s="138"/>
    </row>
    <row r="4887" spans="1:4" x14ac:dyDescent="0.2">
      <c r="A4887" s="158"/>
      <c r="D4887" s="138"/>
    </row>
    <row r="4888" spans="1:4" x14ac:dyDescent="0.2">
      <c r="A4888" s="158"/>
      <c r="D4888" s="138"/>
    </row>
    <row r="4889" spans="1:4" x14ac:dyDescent="0.2">
      <c r="A4889" s="158"/>
      <c r="D4889" s="138"/>
    </row>
    <row r="4890" spans="1:4" x14ac:dyDescent="0.2">
      <c r="A4890" s="158"/>
      <c r="D4890" s="138"/>
    </row>
    <row r="4891" spans="1:4" x14ac:dyDescent="0.2">
      <c r="A4891" s="158"/>
      <c r="D4891" s="138"/>
    </row>
    <row r="4892" spans="1:4" x14ac:dyDescent="0.2">
      <c r="A4892" s="158"/>
      <c r="D4892" s="138"/>
    </row>
    <row r="4893" spans="1:4" x14ac:dyDescent="0.2">
      <c r="A4893" s="158"/>
      <c r="D4893" s="138"/>
    </row>
    <row r="4894" spans="1:4" x14ac:dyDescent="0.2">
      <c r="A4894" s="158"/>
      <c r="D4894" s="138"/>
    </row>
    <row r="4895" spans="1:4" x14ac:dyDescent="0.2">
      <c r="A4895" s="158"/>
      <c r="D4895" s="138"/>
    </row>
    <row r="4896" spans="1:4" x14ac:dyDescent="0.2">
      <c r="A4896" s="158"/>
      <c r="D4896" s="138"/>
    </row>
    <row r="4897" spans="1:4" x14ac:dyDescent="0.2">
      <c r="A4897" s="158"/>
      <c r="D4897" s="138"/>
    </row>
    <row r="4898" spans="1:4" x14ac:dyDescent="0.2">
      <c r="A4898" s="158"/>
      <c r="D4898" s="138"/>
    </row>
    <row r="4899" spans="1:4" x14ac:dyDescent="0.2">
      <c r="A4899" s="158"/>
      <c r="D4899" s="138"/>
    </row>
    <row r="4900" spans="1:4" x14ac:dyDescent="0.2">
      <c r="A4900" s="158"/>
      <c r="D4900" s="138"/>
    </row>
    <row r="4901" spans="1:4" x14ac:dyDescent="0.2">
      <c r="A4901" s="158"/>
      <c r="D4901" s="138"/>
    </row>
    <row r="4902" spans="1:4" x14ac:dyDescent="0.2">
      <c r="A4902" s="158"/>
      <c r="D4902" s="138"/>
    </row>
    <row r="4903" spans="1:4" x14ac:dyDescent="0.2">
      <c r="A4903" s="158"/>
      <c r="D4903" s="138"/>
    </row>
    <row r="4904" spans="1:4" x14ac:dyDescent="0.2">
      <c r="A4904" s="158"/>
      <c r="D4904" s="138"/>
    </row>
    <row r="4905" spans="1:4" x14ac:dyDescent="0.2">
      <c r="A4905" s="158"/>
      <c r="D4905" s="138"/>
    </row>
    <row r="4906" spans="1:4" x14ac:dyDescent="0.2">
      <c r="A4906" s="158"/>
      <c r="D4906" s="138"/>
    </row>
    <row r="4907" spans="1:4" x14ac:dyDescent="0.2">
      <c r="A4907" s="158"/>
      <c r="D4907" s="138"/>
    </row>
    <row r="4908" spans="1:4" x14ac:dyDescent="0.2">
      <c r="A4908" s="158"/>
      <c r="D4908" s="138"/>
    </row>
    <row r="4909" spans="1:4" x14ac:dyDescent="0.2">
      <c r="A4909" s="158"/>
      <c r="D4909" s="138"/>
    </row>
    <row r="4910" spans="1:4" x14ac:dyDescent="0.2">
      <c r="A4910" s="158"/>
      <c r="D4910" s="138"/>
    </row>
    <row r="4911" spans="1:4" x14ac:dyDescent="0.2">
      <c r="A4911" s="158"/>
      <c r="D4911" s="138"/>
    </row>
    <row r="4912" spans="1:4" x14ac:dyDescent="0.2">
      <c r="A4912" s="158"/>
      <c r="D4912" s="138"/>
    </row>
    <row r="4913" spans="1:4" x14ac:dyDescent="0.2">
      <c r="A4913" s="158"/>
      <c r="D4913" s="138"/>
    </row>
    <row r="4914" spans="1:4" x14ac:dyDescent="0.2">
      <c r="A4914" s="158"/>
      <c r="D4914" s="138"/>
    </row>
    <row r="4915" spans="1:4" x14ac:dyDescent="0.2">
      <c r="A4915" s="158"/>
      <c r="D4915" s="138"/>
    </row>
    <row r="4916" spans="1:4" x14ac:dyDescent="0.2">
      <c r="A4916" s="158"/>
      <c r="D4916" s="138"/>
    </row>
    <row r="4917" spans="1:4" x14ac:dyDescent="0.2">
      <c r="A4917" s="158"/>
      <c r="D4917" s="138"/>
    </row>
    <row r="4918" spans="1:4" x14ac:dyDescent="0.2">
      <c r="A4918" s="158"/>
      <c r="D4918" s="138"/>
    </row>
    <row r="4919" spans="1:4" x14ac:dyDescent="0.2">
      <c r="A4919" s="158"/>
      <c r="D4919" s="138"/>
    </row>
    <row r="4920" spans="1:4" x14ac:dyDescent="0.2">
      <c r="A4920" s="158"/>
      <c r="D4920" s="138"/>
    </row>
    <row r="4921" spans="1:4" x14ac:dyDescent="0.2">
      <c r="A4921" s="158"/>
      <c r="D4921" s="138"/>
    </row>
    <row r="4922" spans="1:4" x14ac:dyDescent="0.2">
      <c r="A4922" s="158"/>
      <c r="D4922" s="138"/>
    </row>
    <row r="4923" spans="1:4" x14ac:dyDescent="0.2">
      <c r="A4923" s="158"/>
      <c r="D4923" s="138"/>
    </row>
    <row r="4924" spans="1:4" x14ac:dyDescent="0.2">
      <c r="A4924" s="158"/>
      <c r="D4924" s="138"/>
    </row>
    <row r="4925" spans="1:4" x14ac:dyDescent="0.2">
      <c r="A4925" s="158"/>
      <c r="D4925" s="138"/>
    </row>
    <row r="4926" spans="1:4" x14ac:dyDescent="0.2">
      <c r="A4926" s="158"/>
      <c r="D4926" s="138"/>
    </row>
    <row r="4927" spans="1:4" x14ac:dyDescent="0.2">
      <c r="A4927" s="158"/>
      <c r="D4927" s="138"/>
    </row>
    <row r="4928" spans="1:4" x14ac:dyDescent="0.2">
      <c r="A4928" s="158"/>
      <c r="D4928" s="138"/>
    </row>
    <row r="4929" spans="1:4" x14ac:dyDescent="0.2">
      <c r="A4929" s="158"/>
      <c r="D4929" s="138"/>
    </row>
    <row r="4930" spans="1:4" x14ac:dyDescent="0.2">
      <c r="A4930" s="158"/>
      <c r="D4930" s="138"/>
    </row>
    <row r="4931" spans="1:4" x14ac:dyDescent="0.2">
      <c r="A4931" s="158"/>
      <c r="D4931" s="138"/>
    </row>
    <row r="4932" spans="1:4" x14ac:dyDescent="0.2">
      <c r="A4932" s="158"/>
      <c r="D4932" s="138"/>
    </row>
    <row r="4933" spans="1:4" x14ac:dyDescent="0.2">
      <c r="A4933" s="158"/>
      <c r="D4933" s="138"/>
    </row>
    <row r="4934" spans="1:4" x14ac:dyDescent="0.2">
      <c r="A4934" s="158"/>
      <c r="D4934" s="138"/>
    </row>
    <row r="4935" spans="1:4" x14ac:dyDescent="0.2">
      <c r="A4935" s="158"/>
      <c r="D4935" s="138"/>
    </row>
    <row r="4936" spans="1:4" x14ac:dyDescent="0.2">
      <c r="A4936" s="158"/>
      <c r="D4936" s="138"/>
    </row>
    <row r="4937" spans="1:4" x14ac:dyDescent="0.2">
      <c r="A4937" s="158"/>
      <c r="D4937" s="138"/>
    </row>
    <row r="4938" spans="1:4" x14ac:dyDescent="0.2">
      <c r="A4938" s="158"/>
      <c r="D4938" s="138"/>
    </row>
    <row r="4939" spans="1:4" x14ac:dyDescent="0.2">
      <c r="A4939" s="158"/>
      <c r="D4939" s="138"/>
    </row>
    <row r="4940" spans="1:4" x14ac:dyDescent="0.2">
      <c r="A4940" s="158"/>
      <c r="D4940" s="138"/>
    </row>
    <row r="4941" spans="1:4" x14ac:dyDescent="0.2">
      <c r="A4941" s="158"/>
      <c r="D4941" s="138"/>
    </row>
    <row r="4942" spans="1:4" x14ac:dyDescent="0.2">
      <c r="A4942" s="158"/>
      <c r="D4942" s="138"/>
    </row>
    <row r="4943" spans="1:4" x14ac:dyDescent="0.2">
      <c r="A4943" s="158"/>
      <c r="D4943" s="138"/>
    </row>
    <row r="4944" spans="1:4" x14ac:dyDescent="0.2">
      <c r="A4944" s="158"/>
      <c r="D4944" s="138"/>
    </row>
    <row r="4945" spans="1:4" x14ac:dyDescent="0.2">
      <c r="A4945" s="158"/>
      <c r="D4945" s="138"/>
    </row>
    <row r="4946" spans="1:4" x14ac:dyDescent="0.2">
      <c r="A4946" s="158"/>
      <c r="D4946" s="138"/>
    </row>
    <row r="4947" spans="1:4" x14ac:dyDescent="0.2">
      <c r="A4947" s="158"/>
      <c r="D4947" s="138"/>
    </row>
    <row r="4948" spans="1:4" x14ac:dyDescent="0.2">
      <c r="A4948" s="158"/>
      <c r="D4948" s="138"/>
    </row>
    <row r="4949" spans="1:4" x14ac:dyDescent="0.2">
      <c r="A4949" s="158"/>
      <c r="D4949" s="138"/>
    </row>
    <row r="4950" spans="1:4" x14ac:dyDescent="0.2">
      <c r="A4950" s="158"/>
      <c r="D4950" s="138"/>
    </row>
    <row r="4951" spans="1:4" x14ac:dyDescent="0.2">
      <c r="A4951" s="158"/>
      <c r="D4951" s="138"/>
    </row>
    <row r="4952" spans="1:4" x14ac:dyDescent="0.2">
      <c r="A4952" s="158"/>
      <c r="D4952" s="138"/>
    </row>
    <row r="4953" spans="1:4" x14ac:dyDescent="0.2">
      <c r="A4953" s="158"/>
      <c r="D4953" s="138"/>
    </row>
    <row r="4954" spans="1:4" x14ac:dyDescent="0.2">
      <c r="A4954" s="158"/>
      <c r="D4954" s="138"/>
    </row>
    <row r="4955" spans="1:4" x14ac:dyDescent="0.2">
      <c r="A4955" s="158"/>
      <c r="D4955" s="138"/>
    </row>
    <row r="4956" spans="1:4" x14ac:dyDescent="0.2">
      <c r="A4956" s="158"/>
      <c r="D4956" s="138"/>
    </row>
    <row r="4957" spans="1:4" x14ac:dyDescent="0.2">
      <c r="A4957" s="158"/>
      <c r="D4957" s="138"/>
    </row>
    <row r="4958" spans="1:4" x14ac:dyDescent="0.2">
      <c r="A4958" s="158"/>
      <c r="D4958" s="138"/>
    </row>
    <row r="4959" spans="1:4" x14ac:dyDescent="0.2">
      <c r="A4959" s="158"/>
      <c r="D4959" s="138"/>
    </row>
    <row r="4960" spans="1:4" x14ac:dyDescent="0.2">
      <c r="A4960" s="158"/>
      <c r="D4960" s="138"/>
    </row>
    <row r="4961" spans="1:4" x14ac:dyDescent="0.2">
      <c r="A4961" s="158"/>
      <c r="D4961" s="138"/>
    </row>
    <row r="4962" spans="1:4" x14ac:dyDescent="0.2">
      <c r="A4962" s="158"/>
      <c r="D4962" s="138"/>
    </row>
    <row r="4963" spans="1:4" x14ac:dyDescent="0.2">
      <c r="A4963" s="158"/>
      <c r="D4963" s="138"/>
    </row>
    <row r="4964" spans="1:4" x14ac:dyDescent="0.2">
      <c r="A4964" s="158"/>
      <c r="D4964" s="138"/>
    </row>
    <row r="4965" spans="1:4" x14ac:dyDescent="0.2">
      <c r="A4965" s="158"/>
      <c r="D4965" s="138"/>
    </row>
    <row r="4966" spans="1:4" x14ac:dyDescent="0.2">
      <c r="A4966" s="158"/>
      <c r="D4966" s="138"/>
    </row>
    <row r="4967" spans="1:4" x14ac:dyDescent="0.2">
      <c r="A4967" s="158"/>
      <c r="D4967" s="138"/>
    </row>
    <row r="4968" spans="1:4" x14ac:dyDescent="0.2">
      <c r="A4968" s="158"/>
      <c r="D4968" s="138"/>
    </row>
    <row r="4969" spans="1:4" x14ac:dyDescent="0.2">
      <c r="A4969" s="158"/>
      <c r="D4969" s="138"/>
    </row>
    <row r="4970" spans="1:4" x14ac:dyDescent="0.2">
      <c r="A4970" s="158"/>
      <c r="D4970" s="138"/>
    </row>
    <row r="4971" spans="1:4" x14ac:dyDescent="0.2">
      <c r="A4971" s="158"/>
      <c r="D4971" s="138"/>
    </row>
    <row r="4972" spans="1:4" x14ac:dyDescent="0.2">
      <c r="A4972" s="158"/>
      <c r="D4972" s="138"/>
    </row>
    <row r="4973" spans="1:4" x14ac:dyDescent="0.2">
      <c r="A4973" s="158"/>
      <c r="D4973" s="138"/>
    </row>
    <row r="4974" spans="1:4" x14ac:dyDescent="0.2">
      <c r="A4974" s="158"/>
      <c r="D4974" s="138"/>
    </row>
    <row r="4975" spans="1:4" x14ac:dyDescent="0.2">
      <c r="A4975" s="158"/>
      <c r="D4975" s="138"/>
    </row>
    <row r="4976" spans="1:4" x14ac:dyDescent="0.2">
      <c r="A4976" s="158"/>
      <c r="D4976" s="138"/>
    </row>
    <row r="4977" spans="1:4" x14ac:dyDescent="0.2">
      <c r="A4977" s="158"/>
      <c r="D4977" s="138"/>
    </row>
    <row r="4978" spans="1:4" x14ac:dyDescent="0.2">
      <c r="A4978" s="158"/>
      <c r="D4978" s="138"/>
    </row>
    <row r="4979" spans="1:4" x14ac:dyDescent="0.2">
      <c r="A4979" s="158"/>
      <c r="D4979" s="138"/>
    </row>
    <row r="4980" spans="1:4" x14ac:dyDescent="0.2">
      <c r="A4980" s="158"/>
      <c r="D4980" s="138"/>
    </row>
    <row r="4981" spans="1:4" x14ac:dyDescent="0.2">
      <c r="A4981" s="158"/>
      <c r="D4981" s="138"/>
    </row>
    <row r="4982" spans="1:4" x14ac:dyDescent="0.2">
      <c r="A4982" s="158"/>
      <c r="D4982" s="138"/>
    </row>
    <row r="4983" spans="1:4" x14ac:dyDescent="0.2">
      <c r="A4983" s="158"/>
      <c r="D4983" s="138"/>
    </row>
    <row r="4984" spans="1:4" x14ac:dyDescent="0.2">
      <c r="A4984" s="158"/>
      <c r="D4984" s="138"/>
    </row>
    <row r="4985" spans="1:4" x14ac:dyDescent="0.2">
      <c r="A4985" s="158"/>
      <c r="D4985" s="138"/>
    </row>
    <row r="4986" spans="1:4" x14ac:dyDescent="0.2">
      <c r="A4986" s="158"/>
      <c r="D4986" s="138"/>
    </row>
    <row r="4987" spans="1:4" x14ac:dyDescent="0.2">
      <c r="A4987" s="158"/>
      <c r="D4987" s="138"/>
    </row>
    <row r="4988" spans="1:4" x14ac:dyDescent="0.2">
      <c r="A4988" s="158"/>
      <c r="D4988" s="138"/>
    </row>
    <row r="4989" spans="1:4" x14ac:dyDescent="0.2">
      <c r="A4989" s="158"/>
      <c r="D4989" s="138"/>
    </row>
    <row r="4990" spans="1:4" x14ac:dyDescent="0.2">
      <c r="A4990" s="158"/>
      <c r="D4990" s="138"/>
    </row>
    <row r="4991" spans="1:4" x14ac:dyDescent="0.2">
      <c r="A4991" s="158"/>
      <c r="D4991" s="138"/>
    </row>
    <row r="4992" spans="1:4" x14ac:dyDescent="0.2">
      <c r="A4992" s="158"/>
      <c r="D4992" s="138"/>
    </row>
    <row r="4993" spans="1:4" x14ac:dyDescent="0.2">
      <c r="A4993" s="158"/>
      <c r="D4993" s="138"/>
    </row>
    <row r="4994" spans="1:4" x14ac:dyDescent="0.2">
      <c r="A4994" s="158"/>
      <c r="D4994" s="138"/>
    </row>
    <row r="4995" spans="1:4" x14ac:dyDescent="0.2">
      <c r="A4995" s="158"/>
      <c r="D4995" s="138"/>
    </row>
    <row r="4996" spans="1:4" x14ac:dyDescent="0.2">
      <c r="A4996" s="158"/>
      <c r="D4996" s="138"/>
    </row>
    <row r="4997" spans="1:4" x14ac:dyDescent="0.2">
      <c r="A4997" s="158"/>
      <c r="D4997" s="138"/>
    </row>
    <row r="4998" spans="1:4" x14ac:dyDescent="0.2">
      <c r="A4998" s="158"/>
      <c r="D4998" s="138"/>
    </row>
    <row r="4999" spans="1:4" x14ac:dyDescent="0.2">
      <c r="A4999" s="158"/>
      <c r="D4999" s="138"/>
    </row>
  </sheetData>
  <mergeCells count="7">
    <mergeCell ref="C7:G7"/>
    <mergeCell ref="A1:G1"/>
    <mergeCell ref="C2:G2"/>
    <mergeCell ref="C3:G3"/>
    <mergeCell ref="C4:G4"/>
    <mergeCell ref="C5:G5"/>
    <mergeCell ref="C6:G6"/>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4996"/>
  <sheetViews>
    <sheetView topLeftCell="A126" zoomScale="140" zoomScaleNormal="140" workbookViewId="0">
      <selection activeCell="F40" sqref="F40:F142"/>
    </sheetView>
  </sheetViews>
  <sheetFormatPr defaultRowHeight="12.75" x14ac:dyDescent="0.2"/>
  <cols>
    <col min="1" max="1" width="4.28515625" customWidth="1"/>
    <col min="2" max="2" width="14.42578125" style="161" customWidth="1"/>
    <col min="3" max="3" width="63.7109375" style="161" customWidth="1"/>
    <col min="4" max="4" width="4.5703125" customWidth="1"/>
    <col min="5" max="5" width="10.5703125" customWidth="1"/>
    <col min="6" max="6" width="9.85546875" customWidth="1"/>
    <col min="7" max="7" width="12.7109375" customWidth="1"/>
    <col min="8" max="17" width="0" hidden="1" customWidth="1"/>
    <col min="20" max="23" width="0" hidden="1" customWidth="1"/>
    <col min="29" max="33" width="0" hidden="1" customWidth="1"/>
    <col min="34" max="34" width="112.5703125" hidden="1" customWidth="1"/>
    <col min="35" max="36" width="81.42578125" hidden="1" customWidth="1"/>
    <col min="37" max="39" width="0" hidden="1" customWidth="1"/>
  </cols>
  <sheetData>
    <row r="1" spans="1:36" ht="15.95" customHeight="1" x14ac:dyDescent="0.25">
      <c r="A1" s="301" t="s">
        <v>156</v>
      </c>
      <c r="B1" s="301"/>
      <c r="C1" s="301"/>
      <c r="D1" s="301"/>
      <c r="E1" s="301"/>
      <c r="F1" s="301"/>
      <c r="G1" s="301"/>
      <c r="AE1" t="s">
        <v>157</v>
      </c>
    </row>
    <row r="2" spans="1:36" ht="15.95" customHeight="1" x14ac:dyDescent="0.2">
      <c r="A2" s="159" t="s">
        <v>7</v>
      </c>
      <c r="B2" s="251" t="s">
        <v>45</v>
      </c>
      <c r="C2" s="302" t="s">
        <v>44</v>
      </c>
      <c r="D2" s="303"/>
      <c r="E2" s="303"/>
      <c r="F2" s="303"/>
      <c r="G2" s="304"/>
      <c r="AE2" t="s">
        <v>158</v>
      </c>
    </row>
    <row r="3" spans="1:36" ht="15.95" hidden="1" customHeight="1" x14ac:dyDescent="0.2">
      <c r="A3" s="159" t="s">
        <v>8</v>
      </c>
      <c r="B3" s="251"/>
      <c r="C3" s="303"/>
      <c r="D3" s="303"/>
      <c r="E3" s="303"/>
      <c r="F3" s="303"/>
      <c r="G3" s="304"/>
      <c r="AE3" t="s">
        <v>159</v>
      </c>
    </row>
    <row r="4" spans="1:36" ht="15.95" hidden="1" customHeight="1" x14ac:dyDescent="0.2">
      <c r="A4" s="159" t="s">
        <v>9</v>
      </c>
      <c r="B4" s="251" t="s">
        <v>2641</v>
      </c>
      <c r="C4" s="302" t="s">
        <v>44</v>
      </c>
      <c r="D4" s="303"/>
      <c r="E4" s="303"/>
      <c r="F4" s="303"/>
      <c r="G4" s="304"/>
      <c r="AE4" t="s">
        <v>160</v>
      </c>
    </row>
    <row r="5" spans="1:36" ht="15.95" hidden="1" customHeight="1" x14ac:dyDescent="0.2">
      <c r="A5" s="159" t="s">
        <v>161</v>
      </c>
      <c r="B5" s="251" t="s">
        <v>2641</v>
      </c>
      <c r="C5" s="302" t="s">
        <v>44</v>
      </c>
      <c r="D5" s="302"/>
      <c r="E5" s="302"/>
      <c r="F5" s="302"/>
      <c r="G5" s="305"/>
      <c r="H5" s="163"/>
      <c r="I5" s="163"/>
      <c r="J5" s="163"/>
      <c r="K5" s="163"/>
      <c r="L5" s="163"/>
      <c r="M5" s="163"/>
      <c r="N5" s="163"/>
      <c r="O5" s="163"/>
      <c r="P5" s="163"/>
      <c r="Q5" s="163"/>
      <c r="R5" s="163"/>
      <c r="S5" s="163"/>
      <c r="T5" s="163"/>
      <c r="U5" s="163"/>
      <c r="V5" s="163"/>
      <c r="W5" s="163"/>
      <c r="X5" s="163"/>
      <c r="Y5" s="163"/>
      <c r="Z5" s="163"/>
      <c r="AA5" s="163"/>
      <c r="AB5" s="163"/>
      <c r="AC5" s="163"/>
      <c r="AD5" s="163"/>
      <c r="AE5" s="163" t="s">
        <v>162</v>
      </c>
    </row>
    <row r="6" spans="1:36" ht="15.95" customHeight="1" x14ac:dyDescent="0.2">
      <c r="A6" s="159" t="s">
        <v>161</v>
      </c>
      <c r="B6" s="164" t="s">
        <v>46</v>
      </c>
      <c r="C6" s="302" t="s">
        <v>47</v>
      </c>
      <c r="D6" s="302"/>
      <c r="E6" s="302"/>
      <c r="F6" s="302"/>
      <c r="G6" s="305"/>
      <c r="H6" s="163"/>
      <c r="I6" s="163"/>
      <c r="J6" s="163"/>
      <c r="K6" s="163"/>
      <c r="L6" s="163"/>
      <c r="M6" s="163"/>
      <c r="N6" s="163"/>
      <c r="O6" s="163"/>
      <c r="P6" s="163"/>
      <c r="Q6" s="163"/>
      <c r="R6" s="163"/>
      <c r="S6" s="163"/>
      <c r="T6" s="163"/>
      <c r="U6" s="163"/>
      <c r="V6" s="163"/>
      <c r="W6" s="163"/>
      <c r="X6" s="163"/>
      <c r="Y6" s="163"/>
      <c r="Z6" s="163"/>
      <c r="AA6" s="163"/>
      <c r="AB6" s="163"/>
      <c r="AC6" s="163"/>
      <c r="AD6" s="163"/>
      <c r="AE6" s="163" t="s">
        <v>163</v>
      </c>
    </row>
    <row r="7" spans="1:36" ht="15.95" customHeight="1" x14ac:dyDescent="0.2">
      <c r="A7" s="165" t="s">
        <v>161</v>
      </c>
      <c r="B7" s="166" t="s">
        <v>60</v>
      </c>
      <c r="C7" s="306" t="s">
        <v>61</v>
      </c>
      <c r="D7" s="306"/>
      <c r="E7" s="306"/>
      <c r="F7" s="306"/>
      <c r="G7" s="307"/>
      <c r="H7" s="163"/>
      <c r="I7" s="163"/>
      <c r="J7" s="163"/>
      <c r="K7" s="163"/>
      <c r="L7" s="163"/>
      <c r="M7" s="163"/>
      <c r="N7" s="163"/>
      <c r="O7" s="163"/>
      <c r="P7" s="163"/>
      <c r="Q7" s="163"/>
      <c r="R7" s="163"/>
      <c r="S7" s="163"/>
      <c r="T7" s="163"/>
      <c r="U7" s="163"/>
      <c r="V7" s="163"/>
      <c r="W7" s="163"/>
      <c r="X7" s="163"/>
      <c r="Y7" s="163"/>
      <c r="Z7" s="163"/>
      <c r="AA7" s="163"/>
      <c r="AB7" s="163"/>
      <c r="AC7" s="163"/>
      <c r="AD7" s="163"/>
      <c r="AE7" s="163" t="s">
        <v>164</v>
      </c>
    </row>
    <row r="8" spans="1:36" x14ac:dyDescent="0.2">
      <c r="A8" s="158"/>
      <c r="D8" s="138"/>
    </row>
    <row r="9" spans="1:36" ht="38.25" x14ac:dyDescent="0.2">
      <c r="A9" s="167" t="s">
        <v>165</v>
      </c>
      <c r="B9" s="170" t="s">
        <v>166</v>
      </c>
      <c r="C9" s="170" t="s">
        <v>167</v>
      </c>
      <c r="D9" s="168" t="s">
        <v>168</v>
      </c>
      <c r="E9" s="169" t="s">
        <v>169</v>
      </c>
      <c r="F9" s="171" t="s">
        <v>170</v>
      </c>
      <c r="G9" s="169" t="s">
        <v>28</v>
      </c>
      <c r="H9" s="172" t="s">
        <v>29</v>
      </c>
      <c r="I9" s="172" t="s">
        <v>174</v>
      </c>
      <c r="J9" s="172" t="s">
        <v>30</v>
      </c>
      <c r="K9" s="172" t="s">
        <v>175</v>
      </c>
      <c r="L9" s="172" t="s">
        <v>176</v>
      </c>
      <c r="M9" s="172" t="s">
        <v>177</v>
      </c>
      <c r="N9" s="172" t="s">
        <v>178</v>
      </c>
      <c r="O9" s="172" t="s">
        <v>179</v>
      </c>
      <c r="P9" s="172" t="s">
        <v>180</v>
      </c>
      <c r="Q9" s="172" t="s">
        <v>181</v>
      </c>
      <c r="R9" s="172" t="s">
        <v>182</v>
      </c>
      <c r="S9" s="172" t="s">
        <v>183</v>
      </c>
      <c r="T9" s="172" t="s">
        <v>184</v>
      </c>
      <c r="U9" s="172" t="s">
        <v>185</v>
      </c>
      <c r="V9" s="172" t="s">
        <v>186</v>
      </c>
      <c r="W9" s="172" t="s">
        <v>187</v>
      </c>
      <c r="X9" s="163"/>
      <c r="Y9" s="163"/>
      <c r="Z9" s="163"/>
      <c r="AA9" s="163"/>
      <c r="AB9" s="163"/>
      <c r="AC9" s="163"/>
      <c r="AD9" s="163" t="s">
        <v>173</v>
      </c>
      <c r="AE9" s="163" t="s">
        <v>171</v>
      </c>
      <c r="AF9" t="s">
        <v>172</v>
      </c>
    </row>
    <row r="10" spans="1:36" x14ac:dyDescent="0.2">
      <c r="A10" s="162"/>
      <c r="B10" s="178"/>
      <c r="C10" s="178"/>
      <c r="D10" s="180"/>
      <c r="E10" s="181"/>
      <c r="F10" s="182"/>
      <c r="G10" s="182"/>
      <c r="H10" s="182"/>
      <c r="I10" s="182"/>
      <c r="J10" s="182"/>
      <c r="K10" s="182"/>
      <c r="L10" s="182"/>
      <c r="M10" s="182"/>
      <c r="N10" s="182"/>
      <c r="O10" s="182"/>
      <c r="P10" s="182"/>
      <c r="Q10" s="182"/>
      <c r="R10" s="183"/>
      <c r="S10" s="183"/>
      <c r="T10" s="182"/>
      <c r="U10" s="182"/>
      <c r="V10" s="183"/>
      <c r="W10" s="183"/>
      <c r="AH10" s="210"/>
      <c r="AI10" s="210"/>
      <c r="AJ10" s="213"/>
    </row>
    <row r="11" spans="1:36" x14ac:dyDescent="0.2">
      <c r="A11" s="179" t="s">
        <v>188</v>
      </c>
      <c r="B11" s="186" t="s">
        <v>149</v>
      </c>
      <c r="C11" s="186" t="s">
        <v>2867</v>
      </c>
      <c r="D11" s="187"/>
      <c r="E11" s="188"/>
      <c r="F11" s="189"/>
      <c r="G11" s="190"/>
      <c r="H11" s="189"/>
      <c r="I11" s="189" t="e">
        <f>SUM(#REF!)</f>
        <v>#REF!</v>
      </c>
      <c r="J11" s="189"/>
      <c r="K11" s="189" t="e">
        <f>SUM(#REF!)</f>
        <v>#REF!</v>
      </c>
      <c r="L11" s="189"/>
      <c r="M11" s="189" t="e">
        <f>SUM(#REF!)</f>
        <v>#REF!</v>
      </c>
      <c r="N11" s="189"/>
      <c r="O11" s="189" t="e">
        <f>SUM(#REF!)</f>
        <v>#REF!</v>
      </c>
      <c r="P11" s="189"/>
      <c r="Q11" s="189" t="e">
        <f>SUM(#REF!)</f>
        <v>#REF!</v>
      </c>
      <c r="R11" s="191"/>
      <c r="S11" s="191"/>
      <c r="T11" s="189"/>
      <c r="U11" s="189" t="e">
        <f>SUM(#REF!)</f>
        <v>#REF!</v>
      </c>
      <c r="V11" s="191"/>
      <c r="W11" s="192"/>
      <c r="AE11" t="s">
        <v>189</v>
      </c>
      <c r="AH11" s="210"/>
      <c r="AI11" s="210"/>
      <c r="AJ11" s="213"/>
    </row>
    <row r="12" spans="1:36" x14ac:dyDescent="0.2">
      <c r="A12" s="179" t="s">
        <v>188</v>
      </c>
      <c r="B12" s="229" t="s">
        <v>961</v>
      </c>
      <c r="C12" s="229" t="s">
        <v>962</v>
      </c>
      <c r="D12" s="187"/>
      <c r="E12" s="188"/>
      <c r="F12" s="189"/>
      <c r="G12" s="190">
        <f>SUMIF(AE13:AE130,"&lt;&gt;NOR",G13:G130)</f>
        <v>0</v>
      </c>
      <c r="H12" s="189"/>
      <c r="I12" s="189">
        <f>SUM(I13:I130)</f>
        <v>190685.05000000008</v>
      </c>
      <c r="J12" s="189"/>
      <c r="K12" s="189">
        <f>SUM(K13:K130)</f>
        <v>198226.68000000002</v>
      </c>
      <c r="L12" s="189"/>
      <c r="M12" s="189">
        <f>SUM(M13:M130)</f>
        <v>0</v>
      </c>
      <c r="N12" s="189"/>
      <c r="O12" s="189">
        <f>SUM(O13:O130)</f>
        <v>1.4</v>
      </c>
      <c r="P12" s="189"/>
      <c r="Q12" s="189">
        <f>SUM(Q13:Q130)</f>
        <v>0</v>
      </c>
      <c r="R12" s="191"/>
      <c r="S12" s="191"/>
      <c r="T12" s="182"/>
      <c r="U12" s="182"/>
      <c r="V12" s="183"/>
      <c r="W12" s="183"/>
      <c r="AA12" s="196"/>
      <c r="AC12">
        <f>SUMIF(L7:L11,#REF!,G7:G11)</f>
        <v>0</v>
      </c>
      <c r="AD12">
        <f>SUMIF(L7:L11,#REF!,G7:G11)</f>
        <v>0</v>
      </c>
      <c r="AE12" t="s">
        <v>663</v>
      </c>
      <c r="AH12" s="210"/>
      <c r="AI12" s="210"/>
      <c r="AJ12" s="213"/>
    </row>
    <row r="13" spans="1:36" x14ac:dyDescent="0.2">
      <c r="A13" s="193">
        <v>1</v>
      </c>
      <c r="B13" s="230" t="s">
        <v>963</v>
      </c>
      <c r="C13" s="230" t="s">
        <v>964</v>
      </c>
      <c r="D13" s="195" t="s">
        <v>293</v>
      </c>
      <c r="E13" s="196">
        <v>272.74880000000002</v>
      </c>
      <c r="F13" s="199"/>
      <c r="G13" s="197">
        <f t="shared" ref="G13:G38" si="0">ROUND(E13*F13,2)</f>
        <v>0</v>
      </c>
      <c r="H13" s="199">
        <v>0</v>
      </c>
      <c r="I13" s="197">
        <f t="shared" ref="I13:I38" si="1">ROUND(E13*H13,2)</f>
        <v>0</v>
      </c>
      <c r="J13" s="199">
        <v>38.85</v>
      </c>
      <c r="K13" s="197">
        <f t="shared" ref="K13:K38" si="2">ROUND(E13*J13,2)</f>
        <v>10596.29</v>
      </c>
      <c r="L13" s="197">
        <v>21</v>
      </c>
      <c r="M13" s="197">
        <f t="shared" ref="M13:M38" si="3">G13*(1+L13/100)</f>
        <v>0</v>
      </c>
      <c r="N13" s="197">
        <v>0</v>
      </c>
      <c r="O13" s="197">
        <f t="shared" ref="O13:O38" si="4">ROUND(E13*N13,2)</f>
        <v>0</v>
      </c>
      <c r="P13" s="197">
        <v>0</v>
      </c>
      <c r="Q13" s="197">
        <f t="shared" ref="Q13:Q38" si="5">ROUND(E13*P13,2)</f>
        <v>0</v>
      </c>
      <c r="R13" s="198" t="s">
        <v>149</v>
      </c>
      <c r="S13" s="198" t="s">
        <v>194</v>
      </c>
      <c r="Y13" s="196"/>
      <c r="AA13" s="196"/>
      <c r="AE13" t="s">
        <v>664</v>
      </c>
    </row>
    <row r="14" spans="1:36" x14ac:dyDescent="0.2">
      <c r="A14" s="193">
        <v>2</v>
      </c>
      <c r="B14" s="230" t="s">
        <v>965</v>
      </c>
      <c r="C14" s="230" t="s">
        <v>966</v>
      </c>
      <c r="D14" s="195" t="s">
        <v>610</v>
      </c>
      <c r="E14" s="196">
        <v>36.650619999999996</v>
      </c>
      <c r="F14" s="199"/>
      <c r="G14" s="197">
        <f t="shared" si="0"/>
        <v>0</v>
      </c>
      <c r="H14" s="199">
        <v>0</v>
      </c>
      <c r="I14" s="197">
        <f t="shared" si="1"/>
        <v>0</v>
      </c>
      <c r="J14" s="199">
        <v>70.459999999999994</v>
      </c>
      <c r="K14" s="197">
        <f t="shared" si="2"/>
        <v>2582.4</v>
      </c>
      <c r="L14" s="197">
        <v>21</v>
      </c>
      <c r="M14" s="197">
        <f t="shared" si="3"/>
        <v>0</v>
      </c>
      <c r="N14" s="197">
        <v>0</v>
      </c>
      <c r="O14" s="197">
        <f t="shared" si="4"/>
        <v>0</v>
      </c>
      <c r="P14" s="197">
        <v>0</v>
      </c>
      <c r="Q14" s="197">
        <f t="shared" si="5"/>
        <v>0</v>
      </c>
      <c r="R14" s="198" t="s">
        <v>149</v>
      </c>
      <c r="S14" s="198" t="s">
        <v>194</v>
      </c>
      <c r="Y14" s="196"/>
      <c r="AA14" s="196"/>
    </row>
    <row r="15" spans="1:36" x14ac:dyDescent="0.2">
      <c r="A15" s="193">
        <v>3</v>
      </c>
      <c r="B15" s="230" t="s">
        <v>967</v>
      </c>
      <c r="C15" s="230" t="s">
        <v>968</v>
      </c>
      <c r="D15" s="195" t="s">
        <v>610</v>
      </c>
      <c r="E15" s="196">
        <v>255.702</v>
      </c>
      <c r="F15" s="199"/>
      <c r="G15" s="197">
        <f t="shared" si="0"/>
        <v>0</v>
      </c>
      <c r="H15" s="199">
        <v>0</v>
      </c>
      <c r="I15" s="197">
        <f t="shared" si="1"/>
        <v>0</v>
      </c>
      <c r="J15" s="199">
        <v>25.52</v>
      </c>
      <c r="K15" s="197">
        <f t="shared" si="2"/>
        <v>6525.52</v>
      </c>
      <c r="L15" s="197">
        <v>21</v>
      </c>
      <c r="M15" s="197">
        <f t="shared" si="3"/>
        <v>0</v>
      </c>
      <c r="N15" s="197">
        <v>0</v>
      </c>
      <c r="O15" s="197">
        <f t="shared" si="4"/>
        <v>0</v>
      </c>
      <c r="P15" s="197">
        <v>0</v>
      </c>
      <c r="Q15" s="197">
        <f t="shared" si="5"/>
        <v>0</v>
      </c>
      <c r="R15" s="198"/>
      <c r="S15" s="198" t="s">
        <v>339</v>
      </c>
      <c r="Y15" s="196"/>
      <c r="AA15" s="196"/>
    </row>
    <row r="16" spans="1:36" x14ac:dyDescent="0.2">
      <c r="A16" s="193">
        <v>4</v>
      </c>
      <c r="B16" s="230" t="s">
        <v>969</v>
      </c>
      <c r="C16" s="230" t="s">
        <v>970</v>
      </c>
      <c r="D16" s="195" t="s">
        <v>610</v>
      </c>
      <c r="E16" s="196">
        <v>511.404</v>
      </c>
      <c r="F16" s="199"/>
      <c r="G16" s="197">
        <f t="shared" si="0"/>
        <v>0</v>
      </c>
      <c r="H16" s="199">
        <v>0</v>
      </c>
      <c r="I16" s="197">
        <f t="shared" si="1"/>
        <v>0</v>
      </c>
      <c r="J16" s="199">
        <v>14.18</v>
      </c>
      <c r="K16" s="197">
        <f t="shared" si="2"/>
        <v>7251.71</v>
      </c>
      <c r="L16" s="197">
        <v>21</v>
      </c>
      <c r="M16" s="197">
        <f t="shared" si="3"/>
        <v>0</v>
      </c>
      <c r="N16" s="197">
        <v>0</v>
      </c>
      <c r="O16" s="197">
        <f t="shared" si="4"/>
        <v>0</v>
      </c>
      <c r="P16" s="197">
        <v>0</v>
      </c>
      <c r="Q16" s="197">
        <f t="shared" si="5"/>
        <v>0</v>
      </c>
      <c r="R16" s="198"/>
      <c r="S16" s="198" t="s">
        <v>339</v>
      </c>
      <c r="Y16" s="196"/>
      <c r="AA16" s="196"/>
    </row>
    <row r="17" spans="1:27" x14ac:dyDescent="0.2">
      <c r="A17" s="193">
        <v>5</v>
      </c>
      <c r="B17" s="230" t="s">
        <v>971</v>
      </c>
      <c r="C17" s="230" t="s">
        <v>972</v>
      </c>
      <c r="D17" s="195" t="s">
        <v>610</v>
      </c>
      <c r="E17" s="196">
        <v>1.70468</v>
      </c>
      <c r="F17" s="199"/>
      <c r="G17" s="197">
        <f t="shared" si="0"/>
        <v>0</v>
      </c>
      <c r="H17" s="199">
        <v>0</v>
      </c>
      <c r="I17" s="197">
        <f t="shared" si="1"/>
        <v>0</v>
      </c>
      <c r="J17" s="199">
        <v>1417.5</v>
      </c>
      <c r="K17" s="197">
        <f t="shared" si="2"/>
        <v>2416.38</v>
      </c>
      <c r="L17" s="197">
        <v>21</v>
      </c>
      <c r="M17" s="197">
        <f t="shared" si="3"/>
        <v>0</v>
      </c>
      <c r="N17" s="197">
        <v>0</v>
      </c>
      <c r="O17" s="197">
        <f t="shared" si="4"/>
        <v>0</v>
      </c>
      <c r="P17" s="197">
        <v>0</v>
      </c>
      <c r="Q17" s="197">
        <f t="shared" si="5"/>
        <v>0</v>
      </c>
      <c r="R17" s="198"/>
      <c r="S17" s="198" t="s">
        <v>339</v>
      </c>
      <c r="Y17" s="196"/>
      <c r="AA17" s="196"/>
    </row>
    <row r="18" spans="1:27" x14ac:dyDescent="0.2">
      <c r="A18" s="193">
        <v>6</v>
      </c>
      <c r="B18" s="230" t="s">
        <v>973</v>
      </c>
      <c r="C18" s="230" t="s">
        <v>974</v>
      </c>
      <c r="D18" s="195" t="s">
        <v>574</v>
      </c>
      <c r="E18" s="196">
        <v>42.616999999999997</v>
      </c>
      <c r="F18" s="199"/>
      <c r="G18" s="197">
        <f t="shared" si="0"/>
        <v>0</v>
      </c>
      <c r="H18" s="199">
        <v>23.63</v>
      </c>
      <c r="I18" s="197">
        <f t="shared" si="1"/>
        <v>1007.04</v>
      </c>
      <c r="J18" s="199">
        <v>0</v>
      </c>
      <c r="K18" s="197">
        <f t="shared" si="2"/>
        <v>0</v>
      </c>
      <c r="L18" s="197">
        <v>21</v>
      </c>
      <c r="M18" s="197">
        <f t="shared" si="3"/>
        <v>0</v>
      </c>
      <c r="N18" s="197">
        <v>0</v>
      </c>
      <c r="O18" s="197">
        <f t="shared" si="4"/>
        <v>0</v>
      </c>
      <c r="P18" s="197">
        <v>0</v>
      </c>
      <c r="Q18" s="197">
        <f t="shared" si="5"/>
        <v>0</v>
      </c>
      <c r="R18" s="198"/>
      <c r="S18" s="198" t="s">
        <v>339</v>
      </c>
      <c r="Y18" s="196"/>
      <c r="AA18" s="196"/>
    </row>
    <row r="19" spans="1:27" x14ac:dyDescent="0.2">
      <c r="A19" s="193">
        <v>7</v>
      </c>
      <c r="B19" s="230" t="s">
        <v>975</v>
      </c>
      <c r="C19" s="230" t="s">
        <v>976</v>
      </c>
      <c r="D19" s="195" t="s">
        <v>293</v>
      </c>
      <c r="E19" s="196">
        <v>8.5234000000000005</v>
      </c>
      <c r="F19" s="199"/>
      <c r="G19" s="197">
        <f t="shared" si="0"/>
        <v>0</v>
      </c>
      <c r="H19" s="199">
        <v>0</v>
      </c>
      <c r="I19" s="197">
        <f t="shared" si="1"/>
        <v>0</v>
      </c>
      <c r="J19" s="199">
        <v>170.1</v>
      </c>
      <c r="K19" s="197">
        <f t="shared" si="2"/>
        <v>1449.83</v>
      </c>
      <c r="L19" s="197">
        <v>21</v>
      </c>
      <c r="M19" s="197">
        <f t="shared" si="3"/>
        <v>0</v>
      </c>
      <c r="N19" s="197">
        <v>0</v>
      </c>
      <c r="O19" s="197">
        <f t="shared" si="4"/>
        <v>0</v>
      </c>
      <c r="P19" s="197">
        <v>0</v>
      </c>
      <c r="Q19" s="197">
        <f t="shared" si="5"/>
        <v>0</v>
      </c>
      <c r="R19" s="198"/>
      <c r="S19" s="198" t="s">
        <v>339</v>
      </c>
      <c r="Y19" s="196"/>
      <c r="AA19" s="196"/>
    </row>
    <row r="20" spans="1:27" ht="22.5" x14ac:dyDescent="0.2">
      <c r="A20" s="193">
        <v>8</v>
      </c>
      <c r="B20" s="230" t="s">
        <v>977</v>
      </c>
      <c r="C20" s="230" t="s">
        <v>978</v>
      </c>
      <c r="D20" s="195" t="s">
        <v>610</v>
      </c>
      <c r="E20" s="196">
        <v>161.94460000000001</v>
      </c>
      <c r="F20" s="199"/>
      <c r="G20" s="197">
        <f t="shared" si="0"/>
        <v>0</v>
      </c>
      <c r="H20" s="199">
        <v>0</v>
      </c>
      <c r="I20" s="197">
        <f t="shared" si="1"/>
        <v>0</v>
      </c>
      <c r="J20" s="199">
        <v>25.2</v>
      </c>
      <c r="K20" s="197">
        <f t="shared" si="2"/>
        <v>4081</v>
      </c>
      <c r="L20" s="197">
        <v>21</v>
      </c>
      <c r="M20" s="197">
        <f t="shared" si="3"/>
        <v>0</v>
      </c>
      <c r="N20" s="197">
        <v>0</v>
      </c>
      <c r="O20" s="197">
        <f t="shared" si="4"/>
        <v>0</v>
      </c>
      <c r="P20" s="197">
        <v>0</v>
      </c>
      <c r="Q20" s="197">
        <f t="shared" si="5"/>
        <v>0</v>
      </c>
      <c r="R20" s="198" t="s">
        <v>149</v>
      </c>
      <c r="S20" s="198" t="s">
        <v>194</v>
      </c>
      <c r="Y20" s="196"/>
      <c r="AA20" s="196"/>
    </row>
    <row r="21" spans="1:27" x14ac:dyDescent="0.2">
      <c r="A21" s="193">
        <v>9</v>
      </c>
      <c r="B21" s="230" t="s">
        <v>979</v>
      </c>
      <c r="C21" s="230" t="s">
        <v>980</v>
      </c>
      <c r="D21" s="195" t="s">
        <v>610</v>
      </c>
      <c r="E21" s="196">
        <v>8.5234000000000005</v>
      </c>
      <c r="F21" s="199"/>
      <c r="G21" s="197">
        <f t="shared" si="0"/>
        <v>0</v>
      </c>
      <c r="H21" s="199">
        <v>0</v>
      </c>
      <c r="I21" s="197">
        <f t="shared" si="1"/>
        <v>0</v>
      </c>
      <c r="J21" s="199">
        <v>29.93</v>
      </c>
      <c r="K21" s="197">
        <f t="shared" si="2"/>
        <v>255.11</v>
      </c>
      <c r="L21" s="197">
        <v>21</v>
      </c>
      <c r="M21" s="197">
        <f t="shared" si="3"/>
        <v>0</v>
      </c>
      <c r="N21" s="197">
        <v>0</v>
      </c>
      <c r="O21" s="197">
        <f t="shared" si="4"/>
        <v>0</v>
      </c>
      <c r="P21" s="197">
        <v>0</v>
      </c>
      <c r="Q21" s="197">
        <f t="shared" si="5"/>
        <v>0</v>
      </c>
      <c r="R21" s="198" t="s">
        <v>149</v>
      </c>
      <c r="S21" s="198" t="s">
        <v>194</v>
      </c>
      <c r="Y21" s="196"/>
      <c r="AA21" s="196"/>
    </row>
    <row r="22" spans="1:27" ht="22.5" x14ac:dyDescent="0.2">
      <c r="A22" s="193">
        <v>10</v>
      </c>
      <c r="B22" s="230" t="s">
        <v>981</v>
      </c>
      <c r="C22" s="230" t="s">
        <v>982</v>
      </c>
      <c r="D22" s="195" t="s">
        <v>610</v>
      </c>
      <c r="E22" s="196">
        <v>119.3276</v>
      </c>
      <c r="F22" s="199"/>
      <c r="G22" s="197">
        <f t="shared" si="0"/>
        <v>0</v>
      </c>
      <c r="H22" s="199">
        <v>0</v>
      </c>
      <c r="I22" s="197">
        <f t="shared" si="1"/>
        <v>0</v>
      </c>
      <c r="J22" s="199">
        <v>40.950000000000003</v>
      </c>
      <c r="K22" s="197">
        <f t="shared" si="2"/>
        <v>4886.47</v>
      </c>
      <c r="L22" s="197">
        <v>21</v>
      </c>
      <c r="M22" s="197">
        <f t="shared" si="3"/>
        <v>0</v>
      </c>
      <c r="N22" s="197">
        <v>0</v>
      </c>
      <c r="O22" s="197">
        <f t="shared" si="4"/>
        <v>0</v>
      </c>
      <c r="P22" s="197">
        <v>0</v>
      </c>
      <c r="Q22" s="197">
        <f t="shared" si="5"/>
        <v>0</v>
      </c>
      <c r="R22" s="198" t="s">
        <v>149</v>
      </c>
      <c r="S22" s="198" t="s">
        <v>194</v>
      </c>
      <c r="Y22" s="196"/>
      <c r="AA22" s="196"/>
    </row>
    <row r="23" spans="1:27" ht="22.5" x14ac:dyDescent="0.2">
      <c r="A23" s="193">
        <v>11</v>
      </c>
      <c r="B23" s="230" t="s">
        <v>983</v>
      </c>
      <c r="C23" s="230" t="s">
        <v>984</v>
      </c>
      <c r="D23" s="195" t="s">
        <v>610</v>
      </c>
      <c r="E23" s="196">
        <v>13.63744</v>
      </c>
      <c r="F23" s="199"/>
      <c r="G23" s="197">
        <f t="shared" si="0"/>
        <v>0</v>
      </c>
      <c r="H23" s="199">
        <v>0</v>
      </c>
      <c r="I23" s="197">
        <f t="shared" si="1"/>
        <v>0</v>
      </c>
      <c r="J23" s="199">
        <v>89.25</v>
      </c>
      <c r="K23" s="197">
        <f t="shared" si="2"/>
        <v>1217.1400000000001</v>
      </c>
      <c r="L23" s="197">
        <v>21</v>
      </c>
      <c r="M23" s="197">
        <f t="shared" si="3"/>
        <v>0</v>
      </c>
      <c r="N23" s="197">
        <v>0</v>
      </c>
      <c r="O23" s="197">
        <f t="shared" si="4"/>
        <v>0</v>
      </c>
      <c r="P23" s="197">
        <v>0</v>
      </c>
      <c r="Q23" s="197">
        <f t="shared" si="5"/>
        <v>0</v>
      </c>
      <c r="R23" s="198" t="s">
        <v>149</v>
      </c>
      <c r="S23" s="198" t="s">
        <v>194</v>
      </c>
      <c r="Y23" s="196"/>
      <c r="AA23" s="196"/>
    </row>
    <row r="24" spans="1:27" ht="22.5" x14ac:dyDescent="0.2">
      <c r="A24" s="193">
        <v>12</v>
      </c>
      <c r="B24" s="230" t="s">
        <v>985</v>
      </c>
      <c r="C24" s="230" t="s">
        <v>986</v>
      </c>
      <c r="D24" s="195" t="s">
        <v>610</v>
      </c>
      <c r="E24" s="196">
        <v>1.70468</v>
      </c>
      <c r="F24" s="199"/>
      <c r="G24" s="197">
        <f t="shared" si="0"/>
        <v>0</v>
      </c>
      <c r="H24" s="199">
        <v>0</v>
      </c>
      <c r="I24" s="197">
        <f t="shared" si="1"/>
        <v>0</v>
      </c>
      <c r="J24" s="199">
        <v>131.25</v>
      </c>
      <c r="K24" s="197">
        <f t="shared" si="2"/>
        <v>223.74</v>
      </c>
      <c r="L24" s="197">
        <v>21</v>
      </c>
      <c r="M24" s="197">
        <f t="shared" si="3"/>
        <v>0</v>
      </c>
      <c r="N24" s="197">
        <v>0</v>
      </c>
      <c r="O24" s="197">
        <f t="shared" si="4"/>
        <v>0</v>
      </c>
      <c r="P24" s="197">
        <v>0</v>
      </c>
      <c r="Q24" s="197">
        <f t="shared" si="5"/>
        <v>0</v>
      </c>
      <c r="R24" s="198" t="s">
        <v>149</v>
      </c>
      <c r="S24" s="198" t="s">
        <v>194</v>
      </c>
      <c r="Y24" s="196"/>
      <c r="AA24" s="196"/>
    </row>
    <row r="25" spans="1:27" x14ac:dyDescent="0.2">
      <c r="A25" s="193">
        <v>13</v>
      </c>
      <c r="B25" s="230" t="s">
        <v>2724</v>
      </c>
      <c r="C25" s="230" t="s">
        <v>2725</v>
      </c>
      <c r="D25" s="195" t="s">
        <v>610</v>
      </c>
      <c r="E25" s="196">
        <v>5.1140400000000001</v>
      </c>
      <c r="F25" s="199"/>
      <c r="G25" s="197">
        <f t="shared" si="0"/>
        <v>0</v>
      </c>
      <c r="H25" s="199">
        <v>97.33</v>
      </c>
      <c r="I25" s="197">
        <f t="shared" si="1"/>
        <v>497.75</v>
      </c>
      <c r="J25" s="199">
        <v>96.92</v>
      </c>
      <c r="K25" s="197">
        <f t="shared" si="2"/>
        <v>495.65</v>
      </c>
      <c r="L25" s="197">
        <v>21</v>
      </c>
      <c r="M25" s="197">
        <f t="shared" si="3"/>
        <v>0</v>
      </c>
      <c r="N25" s="197">
        <v>0.27399000000000001</v>
      </c>
      <c r="O25" s="197">
        <f t="shared" si="4"/>
        <v>1.4</v>
      </c>
      <c r="P25" s="197">
        <v>0</v>
      </c>
      <c r="Q25" s="197">
        <f t="shared" si="5"/>
        <v>0</v>
      </c>
      <c r="R25" s="198" t="s">
        <v>2726</v>
      </c>
      <c r="S25" s="198" t="s">
        <v>194</v>
      </c>
      <c r="Y25" s="196"/>
      <c r="AA25" s="196"/>
    </row>
    <row r="26" spans="1:27" ht="22.5" x14ac:dyDescent="0.2">
      <c r="A26" s="193">
        <v>14</v>
      </c>
      <c r="B26" s="230" t="s">
        <v>989</v>
      </c>
      <c r="C26" s="230" t="s">
        <v>990</v>
      </c>
      <c r="D26" s="195" t="s">
        <v>610</v>
      </c>
      <c r="E26" s="196">
        <v>16.194459999999999</v>
      </c>
      <c r="F26" s="199"/>
      <c r="G26" s="197">
        <f t="shared" si="0"/>
        <v>0</v>
      </c>
      <c r="H26" s="199">
        <v>103.95</v>
      </c>
      <c r="I26" s="197">
        <f t="shared" si="1"/>
        <v>1683.41</v>
      </c>
      <c r="J26" s="199">
        <v>0</v>
      </c>
      <c r="K26" s="197">
        <f t="shared" si="2"/>
        <v>0</v>
      </c>
      <c r="L26" s="197">
        <v>21</v>
      </c>
      <c r="M26" s="197">
        <f t="shared" si="3"/>
        <v>0</v>
      </c>
      <c r="N26" s="197">
        <v>0</v>
      </c>
      <c r="O26" s="197">
        <f t="shared" si="4"/>
        <v>0</v>
      </c>
      <c r="P26" s="197">
        <v>0</v>
      </c>
      <c r="Q26" s="197">
        <f t="shared" si="5"/>
        <v>0</v>
      </c>
      <c r="R26" s="198"/>
      <c r="S26" s="198" t="s">
        <v>339</v>
      </c>
      <c r="Y26" s="196"/>
      <c r="AA26" s="196"/>
    </row>
    <row r="27" spans="1:27" x14ac:dyDescent="0.2">
      <c r="A27" s="193">
        <v>15</v>
      </c>
      <c r="B27" s="230" t="s">
        <v>991</v>
      </c>
      <c r="C27" s="230" t="s">
        <v>992</v>
      </c>
      <c r="D27" s="195" t="s">
        <v>610</v>
      </c>
      <c r="E27" s="196">
        <v>13.63744</v>
      </c>
      <c r="F27" s="199"/>
      <c r="G27" s="197">
        <f t="shared" si="0"/>
        <v>0</v>
      </c>
      <c r="H27" s="199">
        <v>51.27</v>
      </c>
      <c r="I27" s="197">
        <f t="shared" si="1"/>
        <v>699.19</v>
      </c>
      <c r="J27" s="199">
        <v>0</v>
      </c>
      <c r="K27" s="197">
        <f t="shared" si="2"/>
        <v>0</v>
      </c>
      <c r="L27" s="197">
        <v>21</v>
      </c>
      <c r="M27" s="197">
        <f t="shared" si="3"/>
        <v>0</v>
      </c>
      <c r="N27" s="197">
        <v>0</v>
      </c>
      <c r="O27" s="197">
        <f t="shared" si="4"/>
        <v>0</v>
      </c>
      <c r="P27" s="197">
        <v>0</v>
      </c>
      <c r="Q27" s="197">
        <f t="shared" si="5"/>
        <v>0</v>
      </c>
      <c r="R27" s="198"/>
      <c r="S27" s="198" t="s">
        <v>339</v>
      </c>
      <c r="Y27" s="196"/>
      <c r="AA27" s="196"/>
    </row>
    <row r="28" spans="1:27" x14ac:dyDescent="0.2">
      <c r="A28" s="193">
        <v>16</v>
      </c>
      <c r="B28" s="230" t="s">
        <v>993</v>
      </c>
      <c r="C28" s="230" t="s">
        <v>994</v>
      </c>
      <c r="D28" s="195" t="s">
        <v>610</v>
      </c>
      <c r="E28" s="196">
        <v>19.603819999999999</v>
      </c>
      <c r="F28" s="199"/>
      <c r="G28" s="197">
        <f t="shared" si="0"/>
        <v>0</v>
      </c>
      <c r="H28" s="199">
        <v>0</v>
      </c>
      <c r="I28" s="197">
        <f t="shared" si="1"/>
        <v>0</v>
      </c>
      <c r="J28" s="199">
        <v>165.38</v>
      </c>
      <c r="K28" s="197">
        <f t="shared" si="2"/>
        <v>3242.08</v>
      </c>
      <c r="L28" s="197">
        <v>21</v>
      </c>
      <c r="M28" s="197">
        <f t="shared" si="3"/>
        <v>0</v>
      </c>
      <c r="N28" s="197">
        <v>0</v>
      </c>
      <c r="O28" s="197">
        <f t="shared" si="4"/>
        <v>0</v>
      </c>
      <c r="P28" s="197">
        <v>0</v>
      </c>
      <c r="Q28" s="197">
        <f t="shared" si="5"/>
        <v>0</v>
      </c>
      <c r="R28" s="198" t="s">
        <v>149</v>
      </c>
      <c r="S28" s="198" t="s">
        <v>194</v>
      </c>
      <c r="Y28" s="196"/>
      <c r="AA28" s="196"/>
    </row>
    <row r="29" spans="1:27" x14ac:dyDescent="0.2">
      <c r="A29" s="193">
        <v>17</v>
      </c>
      <c r="B29" s="230" t="s">
        <v>995</v>
      </c>
      <c r="C29" s="230" t="s">
        <v>996</v>
      </c>
      <c r="D29" s="195" t="s">
        <v>610</v>
      </c>
      <c r="E29" s="196">
        <v>0.85233999999999999</v>
      </c>
      <c r="F29" s="199"/>
      <c r="G29" s="197">
        <f t="shared" si="0"/>
        <v>0</v>
      </c>
      <c r="H29" s="199">
        <v>0</v>
      </c>
      <c r="I29" s="197">
        <f t="shared" si="1"/>
        <v>0</v>
      </c>
      <c r="J29" s="199">
        <v>107.58</v>
      </c>
      <c r="K29" s="197">
        <f t="shared" si="2"/>
        <v>91.69</v>
      </c>
      <c r="L29" s="197">
        <v>21</v>
      </c>
      <c r="M29" s="197">
        <f t="shared" si="3"/>
        <v>0</v>
      </c>
      <c r="N29" s="197">
        <v>0</v>
      </c>
      <c r="O29" s="197">
        <f t="shared" si="4"/>
        <v>0</v>
      </c>
      <c r="P29" s="197">
        <v>0</v>
      </c>
      <c r="Q29" s="197">
        <f t="shared" si="5"/>
        <v>0</v>
      </c>
      <c r="R29" s="198" t="s">
        <v>149</v>
      </c>
      <c r="S29" s="198" t="s">
        <v>194</v>
      </c>
      <c r="Y29" s="196"/>
      <c r="AA29" s="196"/>
    </row>
    <row r="30" spans="1:27" x14ac:dyDescent="0.2">
      <c r="A30" s="193">
        <v>18</v>
      </c>
      <c r="B30" s="230" t="s">
        <v>997</v>
      </c>
      <c r="C30" s="230" t="s">
        <v>998</v>
      </c>
      <c r="D30" s="195" t="s">
        <v>610</v>
      </c>
      <c r="E30" s="196">
        <v>0.85233999999999999</v>
      </c>
      <c r="F30" s="199"/>
      <c r="G30" s="197">
        <f t="shared" si="0"/>
        <v>0</v>
      </c>
      <c r="H30" s="199">
        <v>0</v>
      </c>
      <c r="I30" s="197">
        <f t="shared" si="1"/>
        <v>0</v>
      </c>
      <c r="J30" s="199">
        <v>89.64</v>
      </c>
      <c r="K30" s="197">
        <f t="shared" si="2"/>
        <v>76.400000000000006</v>
      </c>
      <c r="L30" s="197">
        <v>21</v>
      </c>
      <c r="M30" s="197">
        <f t="shared" si="3"/>
        <v>0</v>
      </c>
      <c r="N30" s="197">
        <v>0</v>
      </c>
      <c r="O30" s="197">
        <f t="shared" si="4"/>
        <v>0</v>
      </c>
      <c r="P30" s="197">
        <v>0</v>
      </c>
      <c r="Q30" s="197">
        <f t="shared" si="5"/>
        <v>0</v>
      </c>
      <c r="R30" s="198" t="s">
        <v>149</v>
      </c>
      <c r="S30" s="198" t="s">
        <v>194</v>
      </c>
      <c r="Y30" s="196"/>
      <c r="AA30" s="196"/>
    </row>
    <row r="31" spans="1:27" x14ac:dyDescent="0.2">
      <c r="A31" s="193">
        <v>19</v>
      </c>
      <c r="B31" s="230" t="s">
        <v>999</v>
      </c>
      <c r="C31" s="230" t="s">
        <v>1000</v>
      </c>
      <c r="D31" s="195" t="s">
        <v>610</v>
      </c>
      <c r="E31" s="196">
        <v>5.1140400000000001</v>
      </c>
      <c r="F31" s="199"/>
      <c r="G31" s="197">
        <f t="shared" si="0"/>
        <v>0</v>
      </c>
      <c r="H31" s="199">
        <v>0</v>
      </c>
      <c r="I31" s="197">
        <f t="shared" si="1"/>
        <v>0</v>
      </c>
      <c r="J31" s="199">
        <v>593.25</v>
      </c>
      <c r="K31" s="197">
        <f t="shared" si="2"/>
        <v>3033.9</v>
      </c>
      <c r="L31" s="197">
        <v>21</v>
      </c>
      <c r="M31" s="197">
        <f t="shared" si="3"/>
        <v>0</v>
      </c>
      <c r="N31" s="197">
        <v>0</v>
      </c>
      <c r="O31" s="197">
        <f t="shared" si="4"/>
        <v>0</v>
      </c>
      <c r="P31" s="197">
        <v>0</v>
      </c>
      <c r="Q31" s="197">
        <f t="shared" si="5"/>
        <v>0</v>
      </c>
      <c r="R31" s="198" t="s">
        <v>149</v>
      </c>
      <c r="S31" s="198" t="s">
        <v>194</v>
      </c>
      <c r="Y31" s="196"/>
      <c r="AA31" s="196"/>
    </row>
    <row r="32" spans="1:27" x14ac:dyDescent="0.2">
      <c r="A32" s="193">
        <v>20</v>
      </c>
      <c r="B32" s="230" t="s">
        <v>1001</v>
      </c>
      <c r="C32" s="230" t="s">
        <v>1002</v>
      </c>
      <c r="D32" s="195" t="s">
        <v>610</v>
      </c>
      <c r="E32" s="196">
        <v>5.1140400000000001</v>
      </c>
      <c r="F32" s="199"/>
      <c r="G32" s="197">
        <f t="shared" si="0"/>
        <v>0</v>
      </c>
      <c r="H32" s="199">
        <v>0</v>
      </c>
      <c r="I32" s="197">
        <f t="shared" si="1"/>
        <v>0</v>
      </c>
      <c r="J32" s="199">
        <v>354.38</v>
      </c>
      <c r="K32" s="197">
        <f t="shared" si="2"/>
        <v>1812.31</v>
      </c>
      <c r="L32" s="197">
        <v>21</v>
      </c>
      <c r="M32" s="197">
        <f t="shared" si="3"/>
        <v>0</v>
      </c>
      <c r="N32" s="197">
        <v>0</v>
      </c>
      <c r="O32" s="197">
        <f t="shared" si="4"/>
        <v>0</v>
      </c>
      <c r="P32" s="197">
        <v>0</v>
      </c>
      <c r="Q32" s="197">
        <f t="shared" si="5"/>
        <v>0</v>
      </c>
      <c r="R32" s="198"/>
      <c r="S32" s="198" t="s">
        <v>339</v>
      </c>
      <c r="Y32" s="196"/>
      <c r="AA32" s="196"/>
    </row>
    <row r="33" spans="1:27" x14ac:dyDescent="0.2">
      <c r="A33" s="193">
        <v>21</v>
      </c>
      <c r="B33" s="230" t="s">
        <v>1003</v>
      </c>
      <c r="C33" s="230" t="s">
        <v>1004</v>
      </c>
      <c r="D33" s="195" t="s">
        <v>610</v>
      </c>
      <c r="E33" s="196">
        <v>2.5570200000000001</v>
      </c>
      <c r="F33" s="199"/>
      <c r="G33" s="197">
        <f t="shared" si="0"/>
        <v>0</v>
      </c>
      <c r="H33" s="199">
        <v>0</v>
      </c>
      <c r="I33" s="197">
        <f t="shared" si="1"/>
        <v>0</v>
      </c>
      <c r="J33" s="199">
        <v>996.45</v>
      </c>
      <c r="K33" s="197">
        <f t="shared" si="2"/>
        <v>2547.94</v>
      </c>
      <c r="L33" s="197">
        <v>21</v>
      </c>
      <c r="M33" s="197">
        <f t="shared" si="3"/>
        <v>0</v>
      </c>
      <c r="N33" s="197">
        <v>0</v>
      </c>
      <c r="O33" s="197">
        <f t="shared" si="4"/>
        <v>0</v>
      </c>
      <c r="P33" s="197">
        <v>0</v>
      </c>
      <c r="Q33" s="197">
        <f t="shared" si="5"/>
        <v>0</v>
      </c>
      <c r="R33" s="198" t="s">
        <v>149</v>
      </c>
      <c r="S33" s="198" t="s">
        <v>194</v>
      </c>
      <c r="Y33" s="196"/>
      <c r="AA33" s="196"/>
    </row>
    <row r="34" spans="1:27" x14ac:dyDescent="0.2">
      <c r="A34" s="193">
        <v>22</v>
      </c>
      <c r="B34" s="230" t="s">
        <v>1005</v>
      </c>
      <c r="C34" s="230" t="s">
        <v>1006</v>
      </c>
      <c r="D34" s="195" t="s">
        <v>610</v>
      </c>
      <c r="E34" s="196">
        <v>1.70468</v>
      </c>
      <c r="F34" s="199"/>
      <c r="G34" s="197">
        <f t="shared" si="0"/>
        <v>0</v>
      </c>
      <c r="H34" s="199">
        <v>0</v>
      </c>
      <c r="I34" s="197">
        <f t="shared" si="1"/>
        <v>0</v>
      </c>
      <c r="J34" s="199">
        <v>1744.05</v>
      </c>
      <c r="K34" s="197">
        <f t="shared" si="2"/>
        <v>2973.05</v>
      </c>
      <c r="L34" s="197">
        <v>21</v>
      </c>
      <c r="M34" s="197">
        <f t="shared" si="3"/>
        <v>0</v>
      </c>
      <c r="N34" s="197">
        <v>0</v>
      </c>
      <c r="O34" s="197">
        <f t="shared" si="4"/>
        <v>0</v>
      </c>
      <c r="P34" s="197">
        <v>0</v>
      </c>
      <c r="Q34" s="197">
        <f t="shared" si="5"/>
        <v>0</v>
      </c>
      <c r="R34" s="198" t="s">
        <v>149</v>
      </c>
      <c r="S34" s="198" t="s">
        <v>194</v>
      </c>
      <c r="Y34" s="196"/>
      <c r="AA34" s="196"/>
    </row>
    <row r="35" spans="1:27" x14ac:dyDescent="0.2">
      <c r="A35" s="193">
        <v>23</v>
      </c>
      <c r="B35" s="230" t="s">
        <v>1007</v>
      </c>
      <c r="C35" s="230" t="s">
        <v>2727</v>
      </c>
      <c r="D35" s="195" t="s">
        <v>610</v>
      </c>
      <c r="E35" s="196">
        <v>41.764659999999999</v>
      </c>
      <c r="F35" s="199"/>
      <c r="G35" s="197">
        <f t="shared" si="0"/>
        <v>0</v>
      </c>
      <c r="H35" s="199">
        <v>212.63</v>
      </c>
      <c r="I35" s="197">
        <f t="shared" si="1"/>
        <v>8880.42</v>
      </c>
      <c r="J35" s="199">
        <v>0</v>
      </c>
      <c r="K35" s="197">
        <f t="shared" si="2"/>
        <v>0</v>
      </c>
      <c r="L35" s="197">
        <v>21</v>
      </c>
      <c r="M35" s="197">
        <f t="shared" si="3"/>
        <v>0</v>
      </c>
      <c r="N35" s="197">
        <v>0</v>
      </c>
      <c r="O35" s="197">
        <f t="shared" si="4"/>
        <v>0</v>
      </c>
      <c r="P35" s="197">
        <v>0</v>
      </c>
      <c r="Q35" s="197">
        <f t="shared" si="5"/>
        <v>0</v>
      </c>
      <c r="R35" s="198"/>
      <c r="S35" s="198" t="s">
        <v>339</v>
      </c>
      <c r="Y35" s="196"/>
      <c r="AA35" s="196"/>
    </row>
    <row r="36" spans="1:27" x14ac:dyDescent="0.2">
      <c r="A36" s="193">
        <v>24</v>
      </c>
      <c r="B36" s="230" t="s">
        <v>1008</v>
      </c>
      <c r="C36" s="230" t="s">
        <v>1009</v>
      </c>
      <c r="D36" s="195" t="s">
        <v>610</v>
      </c>
      <c r="E36" s="196">
        <v>16.194459999999999</v>
      </c>
      <c r="F36" s="199"/>
      <c r="G36" s="197">
        <f t="shared" si="0"/>
        <v>0</v>
      </c>
      <c r="H36" s="199">
        <v>0</v>
      </c>
      <c r="I36" s="197">
        <f t="shared" si="1"/>
        <v>0</v>
      </c>
      <c r="J36" s="199">
        <v>212.63</v>
      </c>
      <c r="K36" s="197">
        <f t="shared" si="2"/>
        <v>3443.43</v>
      </c>
      <c r="L36" s="197">
        <v>21</v>
      </c>
      <c r="M36" s="197">
        <f t="shared" si="3"/>
        <v>0</v>
      </c>
      <c r="N36" s="197">
        <v>0</v>
      </c>
      <c r="O36" s="197">
        <f t="shared" si="4"/>
        <v>0</v>
      </c>
      <c r="P36" s="197">
        <v>0</v>
      </c>
      <c r="Q36" s="197">
        <f t="shared" si="5"/>
        <v>0</v>
      </c>
      <c r="R36" s="198" t="s">
        <v>149</v>
      </c>
      <c r="S36" s="198" t="s">
        <v>194</v>
      </c>
      <c r="Y36" s="196"/>
      <c r="AA36" s="196"/>
    </row>
    <row r="37" spans="1:27" x14ac:dyDescent="0.2">
      <c r="A37" s="193">
        <v>25</v>
      </c>
      <c r="B37" s="230" t="s">
        <v>1010</v>
      </c>
      <c r="C37" s="230" t="s">
        <v>2887</v>
      </c>
      <c r="D37" s="195" t="s">
        <v>610</v>
      </c>
      <c r="E37" s="196">
        <v>22.16084</v>
      </c>
      <c r="F37" s="199"/>
      <c r="G37" s="197">
        <f t="shared" si="0"/>
        <v>0</v>
      </c>
      <c r="H37" s="199">
        <v>0</v>
      </c>
      <c r="I37" s="197">
        <f t="shared" si="1"/>
        <v>0</v>
      </c>
      <c r="J37" s="199">
        <v>189</v>
      </c>
      <c r="K37" s="197">
        <f t="shared" si="2"/>
        <v>4188.3999999999996</v>
      </c>
      <c r="L37" s="197">
        <v>21</v>
      </c>
      <c r="M37" s="197">
        <f t="shared" si="3"/>
        <v>0</v>
      </c>
      <c r="N37" s="197">
        <v>0</v>
      </c>
      <c r="O37" s="197">
        <f t="shared" si="4"/>
        <v>0</v>
      </c>
      <c r="P37" s="197">
        <v>0</v>
      </c>
      <c r="Q37" s="197">
        <f t="shared" si="5"/>
        <v>0</v>
      </c>
      <c r="R37" s="198" t="s">
        <v>149</v>
      </c>
      <c r="S37" s="198" t="s">
        <v>194</v>
      </c>
      <c r="Y37" s="196"/>
      <c r="AA37" s="196"/>
    </row>
    <row r="38" spans="1:27" ht="22.5" x14ac:dyDescent="0.2">
      <c r="A38" s="193">
        <v>26</v>
      </c>
      <c r="B38" s="230" t="s">
        <v>1012</v>
      </c>
      <c r="C38" s="230" t="s">
        <v>1013</v>
      </c>
      <c r="D38" s="195" t="s">
        <v>293</v>
      </c>
      <c r="E38" s="196">
        <v>25.5702</v>
      </c>
      <c r="F38" s="199"/>
      <c r="G38" s="197">
        <f t="shared" si="0"/>
        <v>0</v>
      </c>
      <c r="H38" s="199">
        <v>0</v>
      </c>
      <c r="I38" s="197">
        <f t="shared" si="1"/>
        <v>0</v>
      </c>
      <c r="J38" s="199">
        <v>79.7</v>
      </c>
      <c r="K38" s="197">
        <f t="shared" si="2"/>
        <v>2037.94</v>
      </c>
      <c r="L38" s="197">
        <v>21</v>
      </c>
      <c r="M38" s="197">
        <f t="shared" si="3"/>
        <v>0</v>
      </c>
      <c r="N38" s="197">
        <v>0</v>
      </c>
      <c r="O38" s="197">
        <f t="shared" si="4"/>
        <v>0</v>
      </c>
      <c r="P38" s="197">
        <v>0</v>
      </c>
      <c r="Q38" s="197">
        <f t="shared" si="5"/>
        <v>0</v>
      </c>
      <c r="R38" s="198" t="s">
        <v>149</v>
      </c>
      <c r="S38" s="198" t="s">
        <v>194</v>
      </c>
      <c r="Y38" s="196"/>
      <c r="AA38" s="196"/>
    </row>
    <row r="39" spans="1:27" x14ac:dyDescent="0.2">
      <c r="A39" s="177"/>
      <c r="B39" s="319" t="s">
        <v>1014</v>
      </c>
      <c r="C39" s="319"/>
      <c r="D39" s="320"/>
      <c r="E39" s="320"/>
      <c r="F39" s="320"/>
      <c r="G39" s="320"/>
      <c r="H39" s="184"/>
      <c r="I39" s="184"/>
      <c r="J39" s="184"/>
      <c r="K39" s="184"/>
      <c r="L39" s="184"/>
      <c r="M39" s="184"/>
      <c r="N39" s="184"/>
      <c r="O39" s="184"/>
      <c r="P39" s="184"/>
      <c r="Q39" s="184"/>
      <c r="R39" s="185"/>
      <c r="S39" s="185"/>
      <c r="AA39" s="196"/>
    </row>
    <row r="40" spans="1:27" ht="22.5" x14ac:dyDescent="0.2">
      <c r="A40" s="193">
        <v>27</v>
      </c>
      <c r="B40" s="230" t="s">
        <v>1015</v>
      </c>
      <c r="C40" s="230" t="s">
        <v>1016</v>
      </c>
      <c r="D40" s="195" t="s">
        <v>293</v>
      </c>
      <c r="E40" s="196">
        <v>127.851</v>
      </c>
      <c r="F40" s="199"/>
      <c r="G40" s="197">
        <f t="shared" ref="G40:G103" si="6">ROUND(E40*F40,2)</f>
        <v>0</v>
      </c>
      <c r="H40" s="199">
        <v>0</v>
      </c>
      <c r="I40" s="197">
        <f t="shared" ref="I40:I103" si="7">ROUND(E40*H40,2)</f>
        <v>0</v>
      </c>
      <c r="J40" s="199">
        <v>247.8</v>
      </c>
      <c r="K40" s="197">
        <f t="shared" ref="K40:K103" si="8">ROUND(E40*J40,2)</f>
        <v>31681.48</v>
      </c>
      <c r="L40" s="197">
        <v>21</v>
      </c>
      <c r="M40" s="197">
        <f t="shared" ref="M40:M103" si="9">G40*(1+L40/100)</f>
        <v>0</v>
      </c>
      <c r="N40" s="197">
        <v>0</v>
      </c>
      <c r="O40" s="197">
        <f t="shared" ref="O40:O103" si="10">ROUND(E40*N40,2)</f>
        <v>0</v>
      </c>
      <c r="P40" s="197">
        <v>0</v>
      </c>
      <c r="Q40" s="197">
        <f t="shared" ref="Q40:Q103" si="11">ROUND(E40*P40,2)</f>
        <v>0</v>
      </c>
      <c r="R40" s="198" t="s">
        <v>149</v>
      </c>
      <c r="S40" s="198" t="s">
        <v>194</v>
      </c>
      <c r="Y40" s="196"/>
      <c r="AA40" s="196"/>
    </row>
    <row r="41" spans="1:27" x14ac:dyDescent="0.2">
      <c r="A41" s="193">
        <v>28</v>
      </c>
      <c r="B41" s="230" t="s">
        <v>1017</v>
      </c>
      <c r="C41" s="230" t="s">
        <v>1018</v>
      </c>
      <c r="D41" s="195" t="s">
        <v>610</v>
      </c>
      <c r="E41" s="196">
        <v>17.046800000000001</v>
      </c>
      <c r="F41" s="199"/>
      <c r="G41" s="197">
        <f t="shared" si="6"/>
        <v>0</v>
      </c>
      <c r="H41" s="199">
        <v>0</v>
      </c>
      <c r="I41" s="197">
        <f t="shared" si="7"/>
        <v>0</v>
      </c>
      <c r="J41" s="199">
        <v>189</v>
      </c>
      <c r="K41" s="197">
        <f t="shared" si="8"/>
        <v>3221.85</v>
      </c>
      <c r="L41" s="197">
        <v>21</v>
      </c>
      <c r="M41" s="197">
        <f t="shared" si="9"/>
        <v>0</v>
      </c>
      <c r="N41" s="197">
        <v>0</v>
      </c>
      <c r="O41" s="197">
        <f t="shared" si="10"/>
        <v>0</v>
      </c>
      <c r="P41" s="197">
        <v>0</v>
      </c>
      <c r="Q41" s="197">
        <f t="shared" si="11"/>
        <v>0</v>
      </c>
      <c r="R41" s="198"/>
      <c r="S41" s="198" t="s">
        <v>339</v>
      </c>
      <c r="Y41" s="196"/>
      <c r="AA41" s="196"/>
    </row>
    <row r="42" spans="1:27" x14ac:dyDescent="0.2">
      <c r="A42" s="193">
        <v>29</v>
      </c>
      <c r="B42" s="230" t="s">
        <v>1019</v>
      </c>
      <c r="C42" s="230" t="s">
        <v>1020</v>
      </c>
      <c r="D42" s="195" t="s">
        <v>610</v>
      </c>
      <c r="E42" s="196">
        <v>20.456160000000001</v>
      </c>
      <c r="F42" s="199"/>
      <c r="G42" s="197">
        <f t="shared" si="6"/>
        <v>0</v>
      </c>
      <c r="H42" s="199">
        <v>0</v>
      </c>
      <c r="I42" s="197">
        <f t="shared" si="7"/>
        <v>0</v>
      </c>
      <c r="J42" s="199">
        <v>121.8</v>
      </c>
      <c r="K42" s="197">
        <f t="shared" si="8"/>
        <v>2491.56</v>
      </c>
      <c r="L42" s="197">
        <v>21</v>
      </c>
      <c r="M42" s="197">
        <f t="shared" si="9"/>
        <v>0</v>
      </c>
      <c r="N42" s="197">
        <v>0</v>
      </c>
      <c r="O42" s="197">
        <f t="shared" si="10"/>
        <v>0</v>
      </c>
      <c r="P42" s="197">
        <v>0</v>
      </c>
      <c r="Q42" s="197">
        <f t="shared" si="11"/>
        <v>0</v>
      </c>
      <c r="R42" s="198" t="s">
        <v>149</v>
      </c>
      <c r="S42" s="198" t="s">
        <v>194</v>
      </c>
      <c r="Y42" s="196"/>
      <c r="AA42" s="196"/>
    </row>
    <row r="43" spans="1:27" x14ac:dyDescent="0.2">
      <c r="A43" s="193">
        <v>30</v>
      </c>
      <c r="B43" s="230" t="s">
        <v>1021</v>
      </c>
      <c r="C43" s="230" t="s">
        <v>1022</v>
      </c>
      <c r="D43" s="195" t="s">
        <v>610</v>
      </c>
      <c r="E43" s="196">
        <v>5.1140400000000001</v>
      </c>
      <c r="F43" s="199"/>
      <c r="G43" s="197">
        <f t="shared" si="6"/>
        <v>0</v>
      </c>
      <c r="H43" s="199">
        <v>75.599999999999994</v>
      </c>
      <c r="I43" s="197">
        <f t="shared" si="7"/>
        <v>386.62</v>
      </c>
      <c r="J43" s="199">
        <v>0</v>
      </c>
      <c r="K43" s="197">
        <f t="shared" si="8"/>
        <v>0</v>
      </c>
      <c r="L43" s="197">
        <v>21</v>
      </c>
      <c r="M43" s="197">
        <f t="shared" si="9"/>
        <v>0</v>
      </c>
      <c r="N43" s="197">
        <v>0</v>
      </c>
      <c r="O43" s="197">
        <f t="shared" si="10"/>
        <v>0</v>
      </c>
      <c r="P43" s="197">
        <v>0</v>
      </c>
      <c r="Q43" s="197">
        <f t="shared" si="11"/>
        <v>0</v>
      </c>
      <c r="R43" s="198"/>
      <c r="S43" s="198" t="s">
        <v>339</v>
      </c>
      <c r="Y43" s="196"/>
      <c r="AA43" s="196"/>
    </row>
    <row r="44" spans="1:27" x14ac:dyDescent="0.2">
      <c r="A44" s="193">
        <v>31</v>
      </c>
      <c r="B44" s="230" t="s">
        <v>1023</v>
      </c>
      <c r="C44" s="230" t="s">
        <v>1024</v>
      </c>
      <c r="D44" s="195" t="s">
        <v>610</v>
      </c>
      <c r="E44" s="196">
        <v>0.85233999999999999</v>
      </c>
      <c r="F44" s="199"/>
      <c r="G44" s="197">
        <f t="shared" si="6"/>
        <v>0</v>
      </c>
      <c r="H44" s="199">
        <v>0</v>
      </c>
      <c r="I44" s="197">
        <f t="shared" si="7"/>
        <v>0</v>
      </c>
      <c r="J44" s="199">
        <v>99.84</v>
      </c>
      <c r="K44" s="197">
        <f t="shared" si="8"/>
        <v>85.1</v>
      </c>
      <c r="L44" s="197">
        <v>21</v>
      </c>
      <c r="M44" s="197">
        <f t="shared" si="9"/>
        <v>0</v>
      </c>
      <c r="N44" s="197">
        <v>0</v>
      </c>
      <c r="O44" s="197">
        <f t="shared" si="10"/>
        <v>0</v>
      </c>
      <c r="P44" s="197">
        <v>0</v>
      </c>
      <c r="Q44" s="197">
        <f t="shared" si="11"/>
        <v>0</v>
      </c>
      <c r="R44" s="198"/>
      <c r="S44" s="198" t="s">
        <v>339</v>
      </c>
      <c r="Y44" s="196"/>
      <c r="AA44" s="196"/>
    </row>
    <row r="45" spans="1:27" x14ac:dyDescent="0.2">
      <c r="A45" s="193">
        <v>32</v>
      </c>
      <c r="B45" s="230" t="s">
        <v>1025</v>
      </c>
      <c r="C45" s="230" t="s">
        <v>1026</v>
      </c>
      <c r="D45" s="195" t="s">
        <v>610</v>
      </c>
      <c r="E45" s="196">
        <v>1.70468</v>
      </c>
      <c r="F45" s="199"/>
      <c r="G45" s="197">
        <f t="shared" si="6"/>
        <v>0</v>
      </c>
      <c r="H45" s="199">
        <v>0</v>
      </c>
      <c r="I45" s="197">
        <f t="shared" si="7"/>
        <v>0</v>
      </c>
      <c r="J45" s="199">
        <v>780.15</v>
      </c>
      <c r="K45" s="197">
        <f t="shared" si="8"/>
        <v>1329.91</v>
      </c>
      <c r="L45" s="197">
        <v>21</v>
      </c>
      <c r="M45" s="197">
        <f t="shared" si="9"/>
        <v>0</v>
      </c>
      <c r="N45" s="197">
        <v>0</v>
      </c>
      <c r="O45" s="197">
        <f t="shared" si="10"/>
        <v>0</v>
      </c>
      <c r="P45" s="197">
        <v>0</v>
      </c>
      <c r="Q45" s="197">
        <f t="shared" si="11"/>
        <v>0</v>
      </c>
      <c r="R45" s="198" t="s">
        <v>149</v>
      </c>
      <c r="S45" s="198" t="s">
        <v>194</v>
      </c>
      <c r="Y45" s="196"/>
      <c r="AA45" s="196"/>
    </row>
    <row r="46" spans="1:27" x14ac:dyDescent="0.2">
      <c r="A46" s="193">
        <v>33</v>
      </c>
      <c r="B46" s="230" t="s">
        <v>1027</v>
      </c>
      <c r="C46" s="230" t="s">
        <v>1028</v>
      </c>
      <c r="D46" s="195" t="s">
        <v>610</v>
      </c>
      <c r="E46" s="196">
        <v>5.1140400000000001</v>
      </c>
      <c r="F46" s="199"/>
      <c r="G46" s="197">
        <f t="shared" si="6"/>
        <v>0</v>
      </c>
      <c r="H46" s="199">
        <v>0</v>
      </c>
      <c r="I46" s="197">
        <f t="shared" si="7"/>
        <v>0</v>
      </c>
      <c r="J46" s="199">
        <v>412.4</v>
      </c>
      <c r="K46" s="197">
        <f t="shared" si="8"/>
        <v>2109.0300000000002</v>
      </c>
      <c r="L46" s="197">
        <v>21</v>
      </c>
      <c r="M46" s="197">
        <f t="shared" si="9"/>
        <v>0</v>
      </c>
      <c r="N46" s="197">
        <v>0</v>
      </c>
      <c r="O46" s="197">
        <f t="shared" si="10"/>
        <v>0</v>
      </c>
      <c r="P46" s="197">
        <v>0</v>
      </c>
      <c r="Q46" s="197">
        <f t="shared" si="11"/>
        <v>0</v>
      </c>
      <c r="R46" s="198"/>
      <c r="S46" s="198" t="s">
        <v>339</v>
      </c>
      <c r="Y46" s="196"/>
      <c r="AA46" s="196"/>
    </row>
    <row r="47" spans="1:27" x14ac:dyDescent="0.2">
      <c r="A47" s="193">
        <v>34</v>
      </c>
      <c r="B47" s="230" t="s">
        <v>1029</v>
      </c>
      <c r="C47" s="230" t="s">
        <v>1030</v>
      </c>
      <c r="D47" s="195" t="s">
        <v>610</v>
      </c>
      <c r="E47" s="196">
        <v>5.1140400000000001</v>
      </c>
      <c r="F47" s="199"/>
      <c r="G47" s="197">
        <f t="shared" si="6"/>
        <v>0</v>
      </c>
      <c r="H47" s="199">
        <v>0</v>
      </c>
      <c r="I47" s="197">
        <f t="shared" si="7"/>
        <v>0</v>
      </c>
      <c r="J47" s="199">
        <v>434.18</v>
      </c>
      <c r="K47" s="197">
        <f t="shared" si="8"/>
        <v>2220.41</v>
      </c>
      <c r="L47" s="197">
        <v>21</v>
      </c>
      <c r="M47" s="197">
        <f t="shared" si="9"/>
        <v>0</v>
      </c>
      <c r="N47" s="197">
        <v>0</v>
      </c>
      <c r="O47" s="197">
        <f t="shared" si="10"/>
        <v>0</v>
      </c>
      <c r="P47" s="197">
        <v>0</v>
      </c>
      <c r="Q47" s="197">
        <f t="shared" si="11"/>
        <v>0</v>
      </c>
      <c r="R47" s="198" t="s">
        <v>149</v>
      </c>
      <c r="S47" s="198" t="s">
        <v>194</v>
      </c>
      <c r="Y47" s="196"/>
      <c r="AA47" s="196"/>
    </row>
    <row r="48" spans="1:27" x14ac:dyDescent="0.2">
      <c r="A48" s="193">
        <v>35</v>
      </c>
      <c r="B48" s="230" t="s">
        <v>1031</v>
      </c>
      <c r="C48" s="230" t="s">
        <v>1032</v>
      </c>
      <c r="D48" s="195" t="s">
        <v>610</v>
      </c>
      <c r="E48" s="196">
        <v>5.1140400000000001</v>
      </c>
      <c r="F48" s="199"/>
      <c r="G48" s="197">
        <f t="shared" si="6"/>
        <v>0</v>
      </c>
      <c r="H48" s="199">
        <v>0</v>
      </c>
      <c r="I48" s="197">
        <f t="shared" si="7"/>
        <v>0</v>
      </c>
      <c r="J48" s="199">
        <v>189</v>
      </c>
      <c r="K48" s="197">
        <f t="shared" si="8"/>
        <v>966.55</v>
      </c>
      <c r="L48" s="197">
        <v>21</v>
      </c>
      <c r="M48" s="197">
        <f t="shared" si="9"/>
        <v>0</v>
      </c>
      <c r="N48" s="197">
        <v>0</v>
      </c>
      <c r="O48" s="197">
        <f t="shared" si="10"/>
        <v>0</v>
      </c>
      <c r="P48" s="197">
        <v>0</v>
      </c>
      <c r="Q48" s="197">
        <f t="shared" si="11"/>
        <v>0</v>
      </c>
      <c r="R48" s="198"/>
      <c r="S48" s="198" t="s">
        <v>339</v>
      </c>
      <c r="Y48" s="196"/>
      <c r="AA48" s="196"/>
    </row>
    <row r="49" spans="1:27" x14ac:dyDescent="0.2">
      <c r="A49" s="193">
        <v>36</v>
      </c>
      <c r="B49" s="230" t="s">
        <v>1033</v>
      </c>
      <c r="C49" s="230" t="s">
        <v>1034</v>
      </c>
      <c r="D49" s="195" t="s">
        <v>293</v>
      </c>
      <c r="E49" s="196">
        <v>25.5702</v>
      </c>
      <c r="F49" s="199"/>
      <c r="G49" s="197">
        <f t="shared" si="6"/>
        <v>0</v>
      </c>
      <c r="H49" s="199">
        <v>0</v>
      </c>
      <c r="I49" s="197">
        <f t="shared" si="7"/>
        <v>0</v>
      </c>
      <c r="J49" s="199">
        <v>45.05</v>
      </c>
      <c r="K49" s="197">
        <f t="shared" si="8"/>
        <v>1151.94</v>
      </c>
      <c r="L49" s="197">
        <v>21</v>
      </c>
      <c r="M49" s="197">
        <f t="shared" si="9"/>
        <v>0</v>
      </c>
      <c r="N49" s="197">
        <v>0</v>
      </c>
      <c r="O49" s="197">
        <f t="shared" si="10"/>
        <v>0</v>
      </c>
      <c r="P49" s="197">
        <v>0</v>
      </c>
      <c r="Q49" s="197">
        <f t="shared" si="11"/>
        <v>0</v>
      </c>
      <c r="R49" s="198" t="s">
        <v>149</v>
      </c>
      <c r="S49" s="198" t="s">
        <v>194</v>
      </c>
      <c r="Y49" s="196"/>
      <c r="AA49" s="196"/>
    </row>
    <row r="50" spans="1:27" x14ac:dyDescent="0.2">
      <c r="A50" s="193">
        <v>37</v>
      </c>
      <c r="B50" s="230" t="s">
        <v>1035</v>
      </c>
      <c r="C50" s="230" t="s">
        <v>1036</v>
      </c>
      <c r="D50" s="195" t="s">
        <v>293</v>
      </c>
      <c r="E50" s="196">
        <v>85.233999999999995</v>
      </c>
      <c r="F50" s="199"/>
      <c r="G50" s="197">
        <f t="shared" si="6"/>
        <v>0</v>
      </c>
      <c r="H50" s="199">
        <v>0</v>
      </c>
      <c r="I50" s="197">
        <f t="shared" si="7"/>
        <v>0</v>
      </c>
      <c r="J50" s="199">
        <v>49.67</v>
      </c>
      <c r="K50" s="197">
        <f t="shared" si="8"/>
        <v>4233.57</v>
      </c>
      <c r="L50" s="197">
        <v>21</v>
      </c>
      <c r="M50" s="197">
        <f t="shared" si="9"/>
        <v>0</v>
      </c>
      <c r="N50" s="197">
        <v>0</v>
      </c>
      <c r="O50" s="197">
        <f t="shared" si="10"/>
        <v>0</v>
      </c>
      <c r="P50" s="197">
        <v>0</v>
      </c>
      <c r="Q50" s="197">
        <f t="shared" si="11"/>
        <v>0</v>
      </c>
      <c r="R50" s="198" t="s">
        <v>149</v>
      </c>
      <c r="S50" s="198" t="s">
        <v>194</v>
      </c>
      <c r="Y50" s="196"/>
      <c r="AA50" s="196"/>
    </row>
    <row r="51" spans="1:27" x14ac:dyDescent="0.2">
      <c r="A51" s="193">
        <v>38</v>
      </c>
      <c r="B51" s="230" t="s">
        <v>1037</v>
      </c>
      <c r="C51" s="230" t="s">
        <v>1038</v>
      </c>
      <c r="D51" s="195" t="s">
        <v>293</v>
      </c>
      <c r="E51" s="196">
        <v>656.30179999999996</v>
      </c>
      <c r="F51" s="199"/>
      <c r="G51" s="197">
        <f t="shared" si="6"/>
        <v>0</v>
      </c>
      <c r="H51" s="199">
        <v>0</v>
      </c>
      <c r="I51" s="197">
        <f t="shared" si="7"/>
        <v>0</v>
      </c>
      <c r="J51" s="199">
        <v>25.66</v>
      </c>
      <c r="K51" s="197">
        <f t="shared" si="8"/>
        <v>16840.7</v>
      </c>
      <c r="L51" s="197">
        <v>21</v>
      </c>
      <c r="M51" s="197">
        <f t="shared" si="9"/>
        <v>0</v>
      </c>
      <c r="N51" s="197">
        <v>0</v>
      </c>
      <c r="O51" s="197">
        <f t="shared" si="10"/>
        <v>0</v>
      </c>
      <c r="P51" s="197">
        <v>0</v>
      </c>
      <c r="Q51" s="197">
        <f t="shared" si="11"/>
        <v>0</v>
      </c>
      <c r="R51" s="198"/>
      <c r="S51" s="198" t="s">
        <v>339</v>
      </c>
      <c r="Y51" s="196"/>
      <c r="AA51" s="196"/>
    </row>
    <row r="52" spans="1:27" x14ac:dyDescent="0.2">
      <c r="A52" s="193">
        <v>39</v>
      </c>
      <c r="B52" s="230" t="s">
        <v>1039</v>
      </c>
      <c r="C52" s="230" t="s">
        <v>1040</v>
      </c>
      <c r="D52" s="195" t="s">
        <v>293</v>
      </c>
      <c r="E52" s="196">
        <v>366.50619999999998</v>
      </c>
      <c r="F52" s="199"/>
      <c r="G52" s="197">
        <f t="shared" si="6"/>
        <v>0</v>
      </c>
      <c r="H52" s="199">
        <v>0</v>
      </c>
      <c r="I52" s="197">
        <f t="shared" si="7"/>
        <v>0</v>
      </c>
      <c r="J52" s="199">
        <v>49.67</v>
      </c>
      <c r="K52" s="197">
        <f t="shared" si="8"/>
        <v>18204.36</v>
      </c>
      <c r="L52" s="197">
        <v>21</v>
      </c>
      <c r="M52" s="197">
        <f t="shared" si="9"/>
        <v>0</v>
      </c>
      <c r="N52" s="197">
        <v>0</v>
      </c>
      <c r="O52" s="197">
        <f t="shared" si="10"/>
        <v>0</v>
      </c>
      <c r="P52" s="197">
        <v>0</v>
      </c>
      <c r="Q52" s="197">
        <f t="shared" si="11"/>
        <v>0</v>
      </c>
      <c r="R52" s="198" t="s">
        <v>149</v>
      </c>
      <c r="S52" s="198" t="s">
        <v>194</v>
      </c>
      <c r="Y52" s="196"/>
      <c r="AA52" s="196"/>
    </row>
    <row r="53" spans="1:27" x14ac:dyDescent="0.2">
      <c r="A53" s="193">
        <v>40</v>
      </c>
      <c r="B53" s="230" t="s">
        <v>1041</v>
      </c>
      <c r="C53" s="230" t="s">
        <v>1042</v>
      </c>
      <c r="D53" s="195" t="s">
        <v>293</v>
      </c>
      <c r="E53" s="196">
        <v>85.233999999999995</v>
      </c>
      <c r="F53" s="199"/>
      <c r="G53" s="197">
        <f t="shared" si="6"/>
        <v>0</v>
      </c>
      <c r="H53" s="199">
        <v>0</v>
      </c>
      <c r="I53" s="197">
        <f t="shared" si="7"/>
        <v>0</v>
      </c>
      <c r="J53" s="199">
        <v>49.67</v>
      </c>
      <c r="K53" s="197">
        <f t="shared" si="8"/>
        <v>4233.57</v>
      </c>
      <c r="L53" s="197">
        <v>21</v>
      </c>
      <c r="M53" s="197">
        <f t="shared" si="9"/>
        <v>0</v>
      </c>
      <c r="N53" s="197">
        <v>0</v>
      </c>
      <c r="O53" s="197">
        <f t="shared" si="10"/>
        <v>0</v>
      </c>
      <c r="P53" s="197">
        <v>0</v>
      </c>
      <c r="Q53" s="197">
        <f t="shared" si="11"/>
        <v>0</v>
      </c>
      <c r="R53" s="198" t="s">
        <v>149</v>
      </c>
      <c r="S53" s="198" t="s">
        <v>194</v>
      </c>
      <c r="Y53" s="196"/>
      <c r="AA53" s="196"/>
    </row>
    <row r="54" spans="1:27" x14ac:dyDescent="0.2">
      <c r="A54" s="193">
        <v>41</v>
      </c>
      <c r="B54" s="230" t="s">
        <v>1043</v>
      </c>
      <c r="C54" s="230" t="s">
        <v>1044</v>
      </c>
      <c r="D54" s="195" t="s">
        <v>293</v>
      </c>
      <c r="E54" s="196">
        <v>281.2722</v>
      </c>
      <c r="F54" s="199"/>
      <c r="G54" s="197">
        <f t="shared" si="6"/>
        <v>0</v>
      </c>
      <c r="H54" s="199">
        <v>0</v>
      </c>
      <c r="I54" s="197">
        <f t="shared" si="7"/>
        <v>0</v>
      </c>
      <c r="J54" s="199">
        <v>57.75</v>
      </c>
      <c r="K54" s="197">
        <f t="shared" si="8"/>
        <v>16243.47</v>
      </c>
      <c r="L54" s="197">
        <v>21</v>
      </c>
      <c r="M54" s="197">
        <f t="shared" si="9"/>
        <v>0</v>
      </c>
      <c r="N54" s="197">
        <v>0</v>
      </c>
      <c r="O54" s="197">
        <f t="shared" si="10"/>
        <v>0</v>
      </c>
      <c r="P54" s="197">
        <v>0</v>
      </c>
      <c r="Q54" s="197">
        <f t="shared" si="11"/>
        <v>0</v>
      </c>
      <c r="R54" s="198" t="s">
        <v>149</v>
      </c>
      <c r="S54" s="198" t="s">
        <v>194</v>
      </c>
      <c r="Y54" s="196"/>
      <c r="AA54" s="196"/>
    </row>
    <row r="55" spans="1:27" x14ac:dyDescent="0.2">
      <c r="A55" s="193">
        <v>42</v>
      </c>
      <c r="B55" s="230" t="s">
        <v>1045</v>
      </c>
      <c r="C55" s="230" t="s">
        <v>1046</v>
      </c>
      <c r="D55" s="195" t="s">
        <v>293</v>
      </c>
      <c r="E55" s="196">
        <v>17.046800000000001</v>
      </c>
      <c r="F55" s="199"/>
      <c r="G55" s="197">
        <f t="shared" si="6"/>
        <v>0</v>
      </c>
      <c r="H55" s="199">
        <v>0</v>
      </c>
      <c r="I55" s="197">
        <f t="shared" si="7"/>
        <v>0</v>
      </c>
      <c r="J55" s="199">
        <v>49.67</v>
      </c>
      <c r="K55" s="197">
        <f t="shared" si="8"/>
        <v>846.71</v>
      </c>
      <c r="L55" s="197">
        <v>21</v>
      </c>
      <c r="M55" s="197">
        <f t="shared" si="9"/>
        <v>0</v>
      </c>
      <c r="N55" s="197">
        <v>0</v>
      </c>
      <c r="O55" s="197">
        <f t="shared" si="10"/>
        <v>0</v>
      </c>
      <c r="P55" s="197">
        <v>0</v>
      </c>
      <c r="Q55" s="197">
        <f t="shared" si="11"/>
        <v>0</v>
      </c>
      <c r="R55" s="198" t="s">
        <v>149</v>
      </c>
      <c r="S55" s="198" t="s">
        <v>194</v>
      </c>
      <c r="Y55" s="196"/>
      <c r="AA55" s="196"/>
    </row>
    <row r="56" spans="1:27" x14ac:dyDescent="0.2">
      <c r="A56" s="193">
        <v>43</v>
      </c>
      <c r="B56" s="230" t="s">
        <v>1047</v>
      </c>
      <c r="C56" s="230" t="s">
        <v>1048</v>
      </c>
      <c r="D56" s="195" t="s">
        <v>293</v>
      </c>
      <c r="E56" s="196">
        <v>4.2617000000000003</v>
      </c>
      <c r="F56" s="199"/>
      <c r="G56" s="197">
        <f t="shared" si="6"/>
        <v>0</v>
      </c>
      <c r="H56" s="199">
        <v>0</v>
      </c>
      <c r="I56" s="197">
        <f t="shared" si="7"/>
        <v>0</v>
      </c>
      <c r="J56" s="199">
        <v>49.67</v>
      </c>
      <c r="K56" s="197">
        <f t="shared" si="8"/>
        <v>211.68</v>
      </c>
      <c r="L56" s="197">
        <v>21</v>
      </c>
      <c r="M56" s="197">
        <f t="shared" si="9"/>
        <v>0</v>
      </c>
      <c r="N56" s="197">
        <v>0</v>
      </c>
      <c r="O56" s="197">
        <f t="shared" si="10"/>
        <v>0</v>
      </c>
      <c r="P56" s="197">
        <v>0</v>
      </c>
      <c r="Q56" s="197">
        <f t="shared" si="11"/>
        <v>0</v>
      </c>
      <c r="R56" s="198" t="s">
        <v>149</v>
      </c>
      <c r="S56" s="198" t="s">
        <v>194</v>
      </c>
      <c r="Y56" s="196"/>
      <c r="AA56" s="196"/>
    </row>
    <row r="57" spans="1:27" x14ac:dyDescent="0.2">
      <c r="A57" s="193">
        <v>44</v>
      </c>
      <c r="B57" s="230" t="s">
        <v>1049</v>
      </c>
      <c r="C57" s="230" t="s">
        <v>1050</v>
      </c>
      <c r="D57" s="195" t="s">
        <v>293</v>
      </c>
      <c r="E57" s="196">
        <v>12.7851</v>
      </c>
      <c r="F57" s="199"/>
      <c r="G57" s="197">
        <f t="shared" si="6"/>
        <v>0</v>
      </c>
      <c r="H57" s="199">
        <v>0</v>
      </c>
      <c r="I57" s="197">
        <f t="shared" si="7"/>
        <v>0</v>
      </c>
      <c r="J57" s="199">
        <v>51.98</v>
      </c>
      <c r="K57" s="197">
        <f t="shared" si="8"/>
        <v>664.57</v>
      </c>
      <c r="L57" s="197">
        <v>21</v>
      </c>
      <c r="M57" s="197">
        <f t="shared" si="9"/>
        <v>0</v>
      </c>
      <c r="N57" s="197">
        <v>0</v>
      </c>
      <c r="O57" s="197">
        <f t="shared" si="10"/>
        <v>0</v>
      </c>
      <c r="P57" s="197">
        <v>0</v>
      </c>
      <c r="Q57" s="197">
        <f t="shared" si="11"/>
        <v>0</v>
      </c>
      <c r="R57" s="198" t="s">
        <v>149</v>
      </c>
      <c r="S57" s="198" t="s">
        <v>194</v>
      </c>
      <c r="Y57" s="196"/>
      <c r="AA57" s="196"/>
    </row>
    <row r="58" spans="1:27" x14ac:dyDescent="0.2">
      <c r="A58" s="193">
        <v>45</v>
      </c>
      <c r="B58" s="230" t="s">
        <v>1051</v>
      </c>
      <c r="C58" s="230" t="s">
        <v>1052</v>
      </c>
      <c r="D58" s="195" t="s">
        <v>293</v>
      </c>
      <c r="E58" s="196">
        <v>25.5702</v>
      </c>
      <c r="F58" s="199"/>
      <c r="G58" s="197">
        <f t="shared" si="6"/>
        <v>0</v>
      </c>
      <c r="H58" s="199">
        <v>0</v>
      </c>
      <c r="I58" s="197">
        <f t="shared" si="7"/>
        <v>0</v>
      </c>
      <c r="J58" s="199">
        <v>69.3</v>
      </c>
      <c r="K58" s="197">
        <f t="shared" si="8"/>
        <v>1772.01</v>
      </c>
      <c r="L58" s="197">
        <v>21</v>
      </c>
      <c r="M58" s="197">
        <f t="shared" si="9"/>
        <v>0</v>
      </c>
      <c r="N58" s="197">
        <v>0</v>
      </c>
      <c r="O58" s="197">
        <f t="shared" si="10"/>
        <v>0</v>
      </c>
      <c r="P58" s="197">
        <v>0</v>
      </c>
      <c r="Q58" s="197">
        <f t="shared" si="11"/>
        <v>0</v>
      </c>
      <c r="R58" s="198" t="s">
        <v>149</v>
      </c>
      <c r="S58" s="198" t="s">
        <v>194</v>
      </c>
      <c r="Y58" s="196"/>
      <c r="AA58" s="196"/>
    </row>
    <row r="59" spans="1:27" x14ac:dyDescent="0.2">
      <c r="A59" s="193">
        <v>46</v>
      </c>
      <c r="B59" s="230" t="s">
        <v>1053</v>
      </c>
      <c r="C59" s="230" t="s">
        <v>1054</v>
      </c>
      <c r="D59" s="195" t="s">
        <v>293</v>
      </c>
      <c r="E59" s="196">
        <v>272.74880000000002</v>
      </c>
      <c r="F59" s="199"/>
      <c r="G59" s="197">
        <f t="shared" si="6"/>
        <v>0</v>
      </c>
      <c r="H59" s="199">
        <v>0</v>
      </c>
      <c r="I59" s="197">
        <f t="shared" si="7"/>
        <v>0</v>
      </c>
      <c r="J59" s="199">
        <v>45.05</v>
      </c>
      <c r="K59" s="197">
        <f t="shared" si="8"/>
        <v>12287.33</v>
      </c>
      <c r="L59" s="197">
        <v>21</v>
      </c>
      <c r="M59" s="197">
        <f t="shared" si="9"/>
        <v>0</v>
      </c>
      <c r="N59" s="197">
        <v>0</v>
      </c>
      <c r="O59" s="197">
        <f t="shared" si="10"/>
        <v>0</v>
      </c>
      <c r="P59" s="197">
        <v>0</v>
      </c>
      <c r="Q59" s="197">
        <f t="shared" si="11"/>
        <v>0</v>
      </c>
      <c r="R59" s="198" t="s">
        <v>149</v>
      </c>
      <c r="S59" s="198" t="s">
        <v>194</v>
      </c>
      <c r="Y59" s="196"/>
      <c r="AA59" s="196"/>
    </row>
    <row r="60" spans="1:27" ht="22.5" x14ac:dyDescent="0.2">
      <c r="A60" s="193">
        <v>47</v>
      </c>
      <c r="B60" s="230" t="s">
        <v>1055</v>
      </c>
      <c r="C60" s="230" t="s">
        <v>1056</v>
      </c>
      <c r="D60" s="195" t="s">
        <v>293</v>
      </c>
      <c r="E60" s="196">
        <v>8.5234000000000005</v>
      </c>
      <c r="F60" s="199"/>
      <c r="G60" s="197">
        <f t="shared" si="6"/>
        <v>0</v>
      </c>
      <c r="H60" s="199">
        <v>0</v>
      </c>
      <c r="I60" s="197">
        <f t="shared" si="7"/>
        <v>0</v>
      </c>
      <c r="J60" s="199">
        <v>84</v>
      </c>
      <c r="K60" s="197">
        <f t="shared" si="8"/>
        <v>715.97</v>
      </c>
      <c r="L60" s="197">
        <v>21</v>
      </c>
      <c r="M60" s="197">
        <f t="shared" si="9"/>
        <v>0</v>
      </c>
      <c r="N60" s="197">
        <v>0</v>
      </c>
      <c r="O60" s="197">
        <f t="shared" si="10"/>
        <v>0</v>
      </c>
      <c r="P60" s="197">
        <v>0</v>
      </c>
      <c r="Q60" s="197">
        <f t="shared" si="11"/>
        <v>0</v>
      </c>
      <c r="R60" s="198" t="s">
        <v>149</v>
      </c>
      <c r="S60" s="198" t="s">
        <v>194</v>
      </c>
      <c r="Y60" s="196"/>
      <c r="AA60" s="196"/>
    </row>
    <row r="61" spans="1:27" x14ac:dyDescent="0.2">
      <c r="A61" s="193">
        <v>48</v>
      </c>
      <c r="B61" s="230" t="s">
        <v>1057</v>
      </c>
      <c r="C61" s="230" t="s">
        <v>1058</v>
      </c>
      <c r="D61" s="195" t="s">
        <v>610</v>
      </c>
      <c r="E61" s="196">
        <v>0.85233999999999999</v>
      </c>
      <c r="F61" s="199"/>
      <c r="G61" s="197">
        <f t="shared" si="6"/>
        <v>0</v>
      </c>
      <c r="H61" s="199">
        <v>945</v>
      </c>
      <c r="I61" s="197">
        <f t="shared" si="7"/>
        <v>805.46</v>
      </c>
      <c r="J61" s="199">
        <v>0</v>
      </c>
      <c r="K61" s="197">
        <f t="shared" si="8"/>
        <v>0</v>
      </c>
      <c r="L61" s="197">
        <v>21</v>
      </c>
      <c r="M61" s="197">
        <f t="shared" si="9"/>
        <v>0</v>
      </c>
      <c r="N61" s="197">
        <v>0</v>
      </c>
      <c r="O61" s="197">
        <f t="shared" si="10"/>
        <v>0</v>
      </c>
      <c r="P61" s="197">
        <v>0</v>
      </c>
      <c r="Q61" s="197">
        <f t="shared" si="11"/>
        <v>0</v>
      </c>
      <c r="R61" s="198"/>
      <c r="S61" s="198" t="s">
        <v>339</v>
      </c>
      <c r="Y61" s="196"/>
      <c r="AA61" s="196"/>
    </row>
    <row r="62" spans="1:27" x14ac:dyDescent="0.2">
      <c r="A62" s="193">
        <v>49</v>
      </c>
      <c r="B62" s="230" t="s">
        <v>1059</v>
      </c>
      <c r="C62" s="230" t="s">
        <v>1060</v>
      </c>
      <c r="D62" s="195" t="s">
        <v>610</v>
      </c>
      <c r="E62" s="196">
        <v>0.85233999999999999</v>
      </c>
      <c r="F62" s="199"/>
      <c r="G62" s="197">
        <f t="shared" si="6"/>
        <v>0</v>
      </c>
      <c r="H62" s="199">
        <v>0</v>
      </c>
      <c r="I62" s="197">
        <f t="shared" si="7"/>
        <v>0</v>
      </c>
      <c r="J62" s="199">
        <v>144.11000000000001</v>
      </c>
      <c r="K62" s="197">
        <f t="shared" si="8"/>
        <v>122.83</v>
      </c>
      <c r="L62" s="197">
        <v>21</v>
      </c>
      <c r="M62" s="197">
        <f t="shared" si="9"/>
        <v>0</v>
      </c>
      <c r="N62" s="197">
        <v>0</v>
      </c>
      <c r="O62" s="197">
        <f t="shared" si="10"/>
        <v>0</v>
      </c>
      <c r="P62" s="197">
        <v>0</v>
      </c>
      <c r="Q62" s="197">
        <f t="shared" si="11"/>
        <v>0</v>
      </c>
      <c r="R62" s="198"/>
      <c r="S62" s="198" t="s">
        <v>339</v>
      </c>
      <c r="Y62" s="196"/>
      <c r="AA62" s="196"/>
    </row>
    <row r="63" spans="1:27" x14ac:dyDescent="0.2">
      <c r="A63" s="193">
        <v>50</v>
      </c>
      <c r="B63" s="230" t="s">
        <v>1061</v>
      </c>
      <c r="C63" s="230" t="s">
        <v>1062</v>
      </c>
      <c r="D63" s="195" t="s">
        <v>610</v>
      </c>
      <c r="E63" s="196">
        <v>13.63744</v>
      </c>
      <c r="F63" s="199"/>
      <c r="G63" s="197">
        <f t="shared" si="6"/>
        <v>0</v>
      </c>
      <c r="H63" s="199">
        <v>0</v>
      </c>
      <c r="I63" s="197">
        <f t="shared" si="7"/>
        <v>0</v>
      </c>
      <c r="J63" s="199">
        <v>185.69</v>
      </c>
      <c r="K63" s="197">
        <f t="shared" si="8"/>
        <v>2532.34</v>
      </c>
      <c r="L63" s="197">
        <v>21</v>
      </c>
      <c r="M63" s="197">
        <f t="shared" si="9"/>
        <v>0</v>
      </c>
      <c r="N63" s="197">
        <v>0</v>
      </c>
      <c r="O63" s="197">
        <f t="shared" si="10"/>
        <v>0</v>
      </c>
      <c r="P63" s="197">
        <v>0</v>
      </c>
      <c r="Q63" s="197">
        <f t="shared" si="11"/>
        <v>0</v>
      </c>
      <c r="R63" s="198"/>
      <c r="S63" s="198" t="s">
        <v>339</v>
      </c>
      <c r="Y63" s="196"/>
      <c r="AA63" s="196"/>
    </row>
    <row r="64" spans="1:27" x14ac:dyDescent="0.2">
      <c r="A64" s="193">
        <v>51</v>
      </c>
      <c r="B64" s="230" t="s">
        <v>1063</v>
      </c>
      <c r="C64" s="230" t="s">
        <v>1064</v>
      </c>
      <c r="D64" s="195" t="s">
        <v>610</v>
      </c>
      <c r="E64" s="196">
        <v>21.308499999999999</v>
      </c>
      <c r="F64" s="199"/>
      <c r="G64" s="197">
        <f t="shared" si="6"/>
        <v>0</v>
      </c>
      <c r="H64" s="199">
        <v>0</v>
      </c>
      <c r="I64" s="197">
        <f t="shared" si="7"/>
        <v>0</v>
      </c>
      <c r="J64" s="199">
        <v>50.84</v>
      </c>
      <c r="K64" s="197">
        <f t="shared" si="8"/>
        <v>1083.32</v>
      </c>
      <c r="L64" s="197">
        <v>21</v>
      </c>
      <c r="M64" s="197">
        <f t="shared" si="9"/>
        <v>0</v>
      </c>
      <c r="N64" s="197">
        <v>0</v>
      </c>
      <c r="O64" s="197">
        <f t="shared" si="10"/>
        <v>0</v>
      </c>
      <c r="P64" s="197">
        <v>0</v>
      </c>
      <c r="Q64" s="197">
        <f t="shared" si="11"/>
        <v>0</v>
      </c>
      <c r="R64" s="198"/>
      <c r="S64" s="198" t="s">
        <v>339</v>
      </c>
      <c r="Y64" s="196"/>
      <c r="AA64" s="196"/>
    </row>
    <row r="65" spans="1:27" x14ac:dyDescent="0.2">
      <c r="A65" s="193">
        <v>52</v>
      </c>
      <c r="B65" s="230" t="s">
        <v>1065</v>
      </c>
      <c r="C65" s="230" t="s">
        <v>1066</v>
      </c>
      <c r="D65" s="195" t="s">
        <v>293</v>
      </c>
      <c r="E65" s="196">
        <v>170.46799999999999</v>
      </c>
      <c r="F65" s="199"/>
      <c r="G65" s="197">
        <f t="shared" si="6"/>
        <v>0</v>
      </c>
      <c r="H65" s="199">
        <v>0</v>
      </c>
      <c r="I65" s="197">
        <f t="shared" si="7"/>
        <v>0</v>
      </c>
      <c r="J65" s="199">
        <v>34.97</v>
      </c>
      <c r="K65" s="197">
        <f t="shared" si="8"/>
        <v>5961.27</v>
      </c>
      <c r="L65" s="197">
        <v>21</v>
      </c>
      <c r="M65" s="197">
        <f t="shared" si="9"/>
        <v>0</v>
      </c>
      <c r="N65" s="197">
        <v>0</v>
      </c>
      <c r="O65" s="197">
        <f t="shared" si="10"/>
        <v>0</v>
      </c>
      <c r="P65" s="197">
        <v>0</v>
      </c>
      <c r="Q65" s="197">
        <f t="shared" si="11"/>
        <v>0</v>
      </c>
      <c r="R65" s="198"/>
      <c r="S65" s="198" t="s">
        <v>339</v>
      </c>
      <c r="Y65" s="196"/>
      <c r="AA65" s="196"/>
    </row>
    <row r="66" spans="1:27" x14ac:dyDescent="0.2">
      <c r="A66" s="193">
        <v>53</v>
      </c>
      <c r="B66" s="230" t="s">
        <v>1067</v>
      </c>
      <c r="C66" s="230" t="s">
        <v>1068</v>
      </c>
      <c r="D66" s="195" t="s">
        <v>610</v>
      </c>
      <c r="E66" s="196">
        <v>3.4093599999999999</v>
      </c>
      <c r="F66" s="199"/>
      <c r="G66" s="197">
        <f t="shared" si="6"/>
        <v>0</v>
      </c>
      <c r="H66" s="199">
        <v>0</v>
      </c>
      <c r="I66" s="197">
        <f t="shared" si="7"/>
        <v>0</v>
      </c>
      <c r="J66" s="199">
        <v>89.78</v>
      </c>
      <c r="K66" s="197">
        <f t="shared" si="8"/>
        <v>306.08999999999997</v>
      </c>
      <c r="L66" s="197">
        <v>21</v>
      </c>
      <c r="M66" s="197">
        <f t="shared" si="9"/>
        <v>0</v>
      </c>
      <c r="N66" s="197">
        <v>0</v>
      </c>
      <c r="O66" s="197">
        <f t="shared" si="10"/>
        <v>0</v>
      </c>
      <c r="P66" s="197">
        <v>0</v>
      </c>
      <c r="Q66" s="197">
        <f t="shared" si="11"/>
        <v>0</v>
      </c>
      <c r="R66" s="198"/>
      <c r="S66" s="198" t="s">
        <v>339</v>
      </c>
      <c r="Y66" s="196"/>
      <c r="AA66" s="196"/>
    </row>
    <row r="67" spans="1:27" x14ac:dyDescent="0.2">
      <c r="A67" s="193">
        <v>54</v>
      </c>
      <c r="B67" s="230" t="s">
        <v>1069</v>
      </c>
      <c r="C67" s="230" t="s">
        <v>1070</v>
      </c>
      <c r="D67" s="195" t="s">
        <v>293</v>
      </c>
      <c r="E67" s="196">
        <v>12.7851</v>
      </c>
      <c r="F67" s="199"/>
      <c r="G67" s="197">
        <f t="shared" si="6"/>
        <v>0</v>
      </c>
      <c r="H67" s="199">
        <v>0</v>
      </c>
      <c r="I67" s="197">
        <f t="shared" si="7"/>
        <v>0</v>
      </c>
      <c r="J67" s="199">
        <v>68.67</v>
      </c>
      <c r="K67" s="197">
        <f t="shared" si="8"/>
        <v>877.95</v>
      </c>
      <c r="L67" s="197">
        <v>21</v>
      </c>
      <c r="M67" s="197">
        <f t="shared" si="9"/>
        <v>0</v>
      </c>
      <c r="N67" s="197">
        <v>0</v>
      </c>
      <c r="O67" s="197">
        <f t="shared" si="10"/>
        <v>0</v>
      </c>
      <c r="P67" s="197">
        <v>0</v>
      </c>
      <c r="Q67" s="197">
        <f t="shared" si="11"/>
        <v>0</v>
      </c>
      <c r="R67" s="198" t="s">
        <v>1071</v>
      </c>
      <c r="S67" s="198" t="s">
        <v>194</v>
      </c>
      <c r="Y67" s="196"/>
      <c r="AA67" s="196"/>
    </row>
    <row r="68" spans="1:27" x14ac:dyDescent="0.2">
      <c r="A68" s="193">
        <v>55</v>
      </c>
      <c r="B68" s="230" t="s">
        <v>1072</v>
      </c>
      <c r="C68" s="230" t="s">
        <v>1073</v>
      </c>
      <c r="D68" s="195" t="s">
        <v>293</v>
      </c>
      <c r="E68" s="196">
        <v>12.7851</v>
      </c>
      <c r="F68" s="199"/>
      <c r="G68" s="197">
        <f t="shared" si="6"/>
        <v>0</v>
      </c>
      <c r="H68" s="199">
        <v>0</v>
      </c>
      <c r="I68" s="197">
        <f t="shared" si="7"/>
        <v>0</v>
      </c>
      <c r="J68" s="199">
        <v>31.5</v>
      </c>
      <c r="K68" s="197">
        <f t="shared" si="8"/>
        <v>402.73</v>
      </c>
      <c r="L68" s="197">
        <v>21</v>
      </c>
      <c r="M68" s="197">
        <f t="shared" si="9"/>
        <v>0</v>
      </c>
      <c r="N68" s="197">
        <v>0</v>
      </c>
      <c r="O68" s="197">
        <f t="shared" si="10"/>
        <v>0</v>
      </c>
      <c r="P68" s="197">
        <v>0</v>
      </c>
      <c r="Q68" s="197">
        <f t="shared" si="11"/>
        <v>0</v>
      </c>
      <c r="R68" s="198" t="s">
        <v>1071</v>
      </c>
      <c r="S68" s="198" t="s">
        <v>194</v>
      </c>
      <c r="Y68" s="196"/>
      <c r="AA68" s="196"/>
    </row>
    <row r="69" spans="1:27" x14ac:dyDescent="0.2">
      <c r="A69" s="193">
        <v>56</v>
      </c>
      <c r="B69" s="230" t="s">
        <v>1074</v>
      </c>
      <c r="C69" s="230" t="s">
        <v>2888</v>
      </c>
      <c r="D69" s="195" t="s">
        <v>610</v>
      </c>
      <c r="E69" s="196">
        <v>19.603819999999999</v>
      </c>
      <c r="F69" s="199"/>
      <c r="G69" s="197">
        <f t="shared" si="6"/>
        <v>0</v>
      </c>
      <c r="H69" s="199">
        <v>231</v>
      </c>
      <c r="I69" s="197">
        <f t="shared" si="7"/>
        <v>4528.4799999999996</v>
      </c>
      <c r="J69" s="199">
        <v>0</v>
      </c>
      <c r="K69" s="197">
        <f t="shared" si="8"/>
        <v>0</v>
      </c>
      <c r="L69" s="197">
        <v>21</v>
      </c>
      <c r="M69" s="197">
        <f t="shared" si="9"/>
        <v>0</v>
      </c>
      <c r="N69" s="197">
        <v>0</v>
      </c>
      <c r="O69" s="197">
        <f t="shared" si="10"/>
        <v>0</v>
      </c>
      <c r="P69" s="197">
        <v>0</v>
      </c>
      <c r="Q69" s="197">
        <f t="shared" si="11"/>
        <v>0</v>
      </c>
      <c r="R69" s="198"/>
      <c r="S69" s="198" t="s">
        <v>339</v>
      </c>
      <c r="Y69" s="196"/>
      <c r="AA69" s="196"/>
    </row>
    <row r="70" spans="1:27" x14ac:dyDescent="0.2">
      <c r="A70" s="193">
        <v>57</v>
      </c>
      <c r="B70" s="230" t="s">
        <v>1075</v>
      </c>
      <c r="C70" s="230" t="s">
        <v>1076</v>
      </c>
      <c r="D70" s="195" t="s">
        <v>610</v>
      </c>
      <c r="E70" s="196">
        <v>13.63744</v>
      </c>
      <c r="F70" s="199"/>
      <c r="G70" s="197">
        <f t="shared" si="6"/>
        <v>0</v>
      </c>
      <c r="H70" s="199">
        <v>27.68</v>
      </c>
      <c r="I70" s="197">
        <f t="shared" si="7"/>
        <v>377.48</v>
      </c>
      <c r="J70" s="199">
        <v>0</v>
      </c>
      <c r="K70" s="197">
        <f t="shared" si="8"/>
        <v>0</v>
      </c>
      <c r="L70" s="197">
        <v>21</v>
      </c>
      <c r="M70" s="197">
        <f t="shared" si="9"/>
        <v>0</v>
      </c>
      <c r="N70" s="197">
        <v>0</v>
      </c>
      <c r="O70" s="197">
        <f t="shared" si="10"/>
        <v>0</v>
      </c>
      <c r="P70" s="197">
        <v>0</v>
      </c>
      <c r="Q70" s="197">
        <f t="shared" si="11"/>
        <v>0</v>
      </c>
      <c r="R70" s="198"/>
      <c r="S70" s="198" t="s">
        <v>339</v>
      </c>
      <c r="Y70" s="196"/>
      <c r="AA70" s="196"/>
    </row>
    <row r="71" spans="1:27" x14ac:dyDescent="0.2">
      <c r="A71" s="193">
        <v>58</v>
      </c>
      <c r="B71" s="230" t="s">
        <v>1077</v>
      </c>
      <c r="C71" s="230" t="s">
        <v>2889</v>
      </c>
      <c r="D71" s="195" t="s">
        <v>1078</v>
      </c>
      <c r="E71" s="196">
        <v>0.85233999999999999</v>
      </c>
      <c r="F71" s="199"/>
      <c r="G71" s="197">
        <f t="shared" si="6"/>
        <v>0</v>
      </c>
      <c r="H71" s="199">
        <v>778.43</v>
      </c>
      <c r="I71" s="197">
        <f t="shared" si="7"/>
        <v>663.49</v>
      </c>
      <c r="J71" s="199">
        <v>0</v>
      </c>
      <c r="K71" s="197">
        <f t="shared" si="8"/>
        <v>0</v>
      </c>
      <c r="L71" s="197">
        <v>21</v>
      </c>
      <c r="M71" s="197">
        <f t="shared" si="9"/>
        <v>0</v>
      </c>
      <c r="N71" s="197">
        <v>0</v>
      </c>
      <c r="O71" s="197">
        <f t="shared" si="10"/>
        <v>0</v>
      </c>
      <c r="P71" s="197">
        <v>0</v>
      </c>
      <c r="Q71" s="197">
        <f t="shared" si="11"/>
        <v>0</v>
      </c>
      <c r="R71" s="198"/>
      <c r="S71" s="198" t="s">
        <v>339</v>
      </c>
      <c r="Y71" s="196"/>
      <c r="AA71" s="196"/>
    </row>
    <row r="72" spans="1:27" x14ac:dyDescent="0.2">
      <c r="A72" s="193">
        <v>59</v>
      </c>
      <c r="B72" s="230" t="s">
        <v>1079</v>
      </c>
      <c r="C72" s="230" t="s">
        <v>1080</v>
      </c>
      <c r="D72" s="195" t="s">
        <v>1081</v>
      </c>
      <c r="E72" s="196">
        <v>42.616999999999997</v>
      </c>
      <c r="F72" s="199"/>
      <c r="G72" s="197">
        <f t="shared" si="6"/>
        <v>0</v>
      </c>
      <c r="H72" s="199">
        <v>5.75</v>
      </c>
      <c r="I72" s="197">
        <f t="shared" si="7"/>
        <v>245.05</v>
      </c>
      <c r="J72" s="199">
        <v>0</v>
      </c>
      <c r="K72" s="197">
        <f t="shared" si="8"/>
        <v>0</v>
      </c>
      <c r="L72" s="197">
        <v>21</v>
      </c>
      <c r="M72" s="197">
        <f t="shared" si="9"/>
        <v>0</v>
      </c>
      <c r="N72" s="197">
        <v>0</v>
      </c>
      <c r="O72" s="197">
        <f t="shared" si="10"/>
        <v>0</v>
      </c>
      <c r="P72" s="197">
        <v>0</v>
      </c>
      <c r="Q72" s="197">
        <f t="shared" si="11"/>
        <v>0</v>
      </c>
      <c r="R72" s="198"/>
      <c r="S72" s="198" t="s">
        <v>339</v>
      </c>
      <c r="Y72" s="196"/>
      <c r="AA72" s="196"/>
    </row>
    <row r="73" spans="1:27" x14ac:dyDescent="0.2">
      <c r="A73" s="193">
        <v>60</v>
      </c>
      <c r="B73" s="230" t="s">
        <v>1082</v>
      </c>
      <c r="C73" s="230" t="s">
        <v>1083</v>
      </c>
      <c r="D73" s="195" t="s">
        <v>1078</v>
      </c>
      <c r="E73" s="196">
        <v>5.1140400000000001</v>
      </c>
      <c r="F73" s="199"/>
      <c r="G73" s="197">
        <f t="shared" si="6"/>
        <v>0</v>
      </c>
      <c r="H73" s="199">
        <v>137.38999999999999</v>
      </c>
      <c r="I73" s="197">
        <f t="shared" si="7"/>
        <v>702.62</v>
      </c>
      <c r="J73" s="199">
        <v>0</v>
      </c>
      <c r="K73" s="197">
        <f t="shared" si="8"/>
        <v>0</v>
      </c>
      <c r="L73" s="197">
        <v>21</v>
      </c>
      <c r="M73" s="197">
        <f t="shared" si="9"/>
        <v>0</v>
      </c>
      <c r="N73" s="197">
        <v>0</v>
      </c>
      <c r="O73" s="197">
        <f t="shared" si="10"/>
        <v>0</v>
      </c>
      <c r="P73" s="197">
        <v>0</v>
      </c>
      <c r="Q73" s="197">
        <f t="shared" si="11"/>
        <v>0</v>
      </c>
      <c r="R73" s="198"/>
      <c r="S73" s="198" t="s">
        <v>339</v>
      </c>
      <c r="Y73" s="196"/>
      <c r="AA73" s="196"/>
    </row>
    <row r="74" spans="1:27" x14ac:dyDescent="0.2">
      <c r="A74" s="193">
        <v>61</v>
      </c>
      <c r="B74" s="230" t="s">
        <v>1084</v>
      </c>
      <c r="C74" s="230" t="s">
        <v>1085</v>
      </c>
      <c r="D74" s="195" t="s">
        <v>1078</v>
      </c>
      <c r="E74" s="196">
        <v>10.22808</v>
      </c>
      <c r="F74" s="199"/>
      <c r="G74" s="197">
        <f t="shared" si="6"/>
        <v>0</v>
      </c>
      <c r="H74" s="199">
        <v>25.57</v>
      </c>
      <c r="I74" s="197">
        <f t="shared" si="7"/>
        <v>261.52999999999997</v>
      </c>
      <c r="J74" s="199">
        <v>0</v>
      </c>
      <c r="K74" s="197">
        <f t="shared" si="8"/>
        <v>0</v>
      </c>
      <c r="L74" s="197">
        <v>21</v>
      </c>
      <c r="M74" s="197">
        <f t="shared" si="9"/>
        <v>0</v>
      </c>
      <c r="N74" s="197">
        <v>0</v>
      </c>
      <c r="O74" s="197">
        <f t="shared" si="10"/>
        <v>0</v>
      </c>
      <c r="P74" s="197">
        <v>0</v>
      </c>
      <c r="Q74" s="197">
        <f t="shared" si="11"/>
        <v>0</v>
      </c>
      <c r="R74" s="198"/>
      <c r="S74" s="198" t="s">
        <v>339</v>
      </c>
      <c r="Y74" s="196"/>
      <c r="AA74" s="196"/>
    </row>
    <row r="75" spans="1:27" x14ac:dyDescent="0.2">
      <c r="A75" s="193">
        <v>62</v>
      </c>
      <c r="B75" s="230" t="s">
        <v>1086</v>
      </c>
      <c r="C75" s="230" t="s">
        <v>1087</v>
      </c>
      <c r="D75" s="195" t="s">
        <v>1078</v>
      </c>
      <c r="E75" s="196">
        <v>5.1140400000000001</v>
      </c>
      <c r="F75" s="199"/>
      <c r="G75" s="197">
        <f t="shared" si="6"/>
        <v>0</v>
      </c>
      <c r="H75" s="199">
        <v>352.79</v>
      </c>
      <c r="I75" s="197">
        <f t="shared" si="7"/>
        <v>1804.18</v>
      </c>
      <c r="J75" s="199">
        <v>0</v>
      </c>
      <c r="K75" s="197">
        <f t="shared" si="8"/>
        <v>0</v>
      </c>
      <c r="L75" s="197">
        <v>21</v>
      </c>
      <c r="M75" s="197">
        <f t="shared" si="9"/>
        <v>0</v>
      </c>
      <c r="N75" s="197">
        <v>0</v>
      </c>
      <c r="O75" s="197">
        <f t="shared" si="10"/>
        <v>0</v>
      </c>
      <c r="P75" s="197">
        <v>0</v>
      </c>
      <c r="Q75" s="197">
        <f t="shared" si="11"/>
        <v>0</v>
      </c>
      <c r="R75" s="198"/>
      <c r="S75" s="198" t="s">
        <v>339</v>
      </c>
      <c r="Y75" s="196"/>
      <c r="AA75" s="196"/>
    </row>
    <row r="76" spans="1:27" x14ac:dyDescent="0.2">
      <c r="A76" s="193">
        <v>63</v>
      </c>
      <c r="B76" s="230" t="s">
        <v>1088</v>
      </c>
      <c r="C76" s="230" t="s">
        <v>1089</v>
      </c>
      <c r="D76" s="195" t="s">
        <v>1090</v>
      </c>
      <c r="E76" s="196">
        <v>366.50619999999998</v>
      </c>
      <c r="F76" s="199"/>
      <c r="G76" s="197">
        <f t="shared" si="6"/>
        <v>0</v>
      </c>
      <c r="H76" s="199">
        <v>12.12</v>
      </c>
      <c r="I76" s="197">
        <f t="shared" si="7"/>
        <v>4442.0600000000004</v>
      </c>
      <c r="J76" s="199">
        <v>0</v>
      </c>
      <c r="K76" s="197">
        <f t="shared" si="8"/>
        <v>0</v>
      </c>
      <c r="L76" s="197">
        <v>21</v>
      </c>
      <c r="M76" s="197">
        <f t="shared" si="9"/>
        <v>0</v>
      </c>
      <c r="N76" s="197">
        <v>0</v>
      </c>
      <c r="O76" s="197">
        <f t="shared" si="10"/>
        <v>0</v>
      </c>
      <c r="P76" s="197">
        <v>0</v>
      </c>
      <c r="Q76" s="197">
        <f t="shared" si="11"/>
        <v>0</v>
      </c>
      <c r="R76" s="198"/>
      <c r="S76" s="198" t="s">
        <v>339</v>
      </c>
      <c r="Y76" s="196"/>
      <c r="AA76" s="196"/>
    </row>
    <row r="77" spans="1:27" x14ac:dyDescent="0.2">
      <c r="A77" s="193">
        <v>64</v>
      </c>
      <c r="B77" s="230" t="s">
        <v>1091</v>
      </c>
      <c r="C77" s="230" t="s">
        <v>1092</v>
      </c>
      <c r="D77" s="195" t="s">
        <v>1090</v>
      </c>
      <c r="E77" s="196">
        <v>85.233999999999995</v>
      </c>
      <c r="F77" s="199"/>
      <c r="G77" s="197">
        <f t="shared" si="6"/>
        <v>0</v>
      </c>
      <c r="H77" s="199">
        <v>9.1</v>
      </c>
      <c r="I77" s="197">
        <f t="shared" si="7"/>
        <v>775.63</v>
      </c>
      <c r="J77" s="199">
        <v>0</v>
      </c>
      <c r="K77" s="197">
        <f t="shared" si="8"/>
        <v>0</v>
      </c>
      <c r="L77" s="197">
        <v>21</v>
      </c>
      <c r="M77" s="197">
        <f t="shared" si="9"/>
        <v>0</v>
      </c>
      <c r="N77" s="197">
        <v>0</v>
      </c>
      <c r="O77" s="197">
        <f t="shared" si="10"/>
        <v>0</v>
      </c>
      <c r="P77" s="197">
        <v>0</v>
      </c>
      <c r="Q77" s="197">
        <f t="shared" si="11"/>
        <v>0</v>
      </c>
      <c r="R77" s="198"/>
      <c r="S77" s="198" t="s">
        <v>339</v>
      </c>
      <c r="Y77" s="196"/>
      <c r="AA77" s="196"/>
    </row>
    <row r="78" spans="1:27" x14ac:dyDescent="0.2">
      <c r="A78" s="193">
        <v>65</v>
      </c>
      <c r="B78" s="230" t="s">
        <v>1093</v>
      </c>
      <c r="C78" s="230" t="s">
        <v>1094</v>
      </c>
      <c r="D78" s="195" t="s">
        <v>1090</v>
      </c>
      <c r="E78" s="196">
        <v>281.2722</v>
      </c>
      <c r="F78" s="199"/>
      <c r="G78" s="197">
        <f t="shared" si="6"/>
        <v>0</v>
      </c>
      <c r="H78" s="199">
        <v>104.21</v>
      </c>
      <c r="I78" s="197">
        <f t="shared" si="7"/>
        <v>29311.38</v>
      </c>
      <c r="J78" s="199">
        <v>0</v>
      </c>
      <c r="K78" s="197">
        <f t="shared" si="8"/>
        <v>0</v>
      </c>
      <c r="L78" s="197">
        <v>21</v>
      </c>
      <c r="M78" s="197">
        <f t="shared" si="9"/>
        <v>0</v>
      </c>
      <c r="N78" s="197">
        <v>0</v>
      </c>
      <c r="O78" s="197">
        <f t="shared" si="10"/>
        <v>0</v>
      </c>
      <c r="P78" s="197">
        <v>0</v>
      </c>
      <c r="Q78" s="197">
        <f t="shared" si="11"/>
        <v>0</v>
      </c>
      <c r="R78" s="198"/>
      <c r="S78" s="198" t="s">
        <v>339</v>
      </c>
      <c r="Y78" s="196"/>
      <c r="AA78" s="196"/>
    </row>
    <row r="79" spans="1:27" x14ac:dyDescent="0.2">
      <c r="A79" s="193">
        <v>66</v>
      </c>
      <c r="B79" s="230" t="s">
        <v>1095</v>
      </c>
      <c r="C79" s="230" t="s">
        <v>1096</v>
      </c>
      <c r="D79" s="195" t="s">
        <v>1090</v>
      </c>
      <c r="E79" s="196">
        <v>17.046800000000001</v>
      </c>
      <c r="F79" s="199"/>
      <c r="G79" s="197">
        <f t="shared" si="6"/>
        <v>0</v>
      </c>
      <c r="H79" s="199">
        <v>19.75</v>
      </c>
      <c r="I79" s="197">
        <f t="shared" si="7"/>
        <v>336.67</v>
      </c>
      <c r="J79" s="199">
        <v>0</v>
      </c>
      <c r="K79" s="197">
        <f t="shared" si="8"/>
        <v>0</v>
      </c>
      <c r="L79" s="197">
        <v>21</v>
      </c>
      <c r="M79" s="197">
        <f t="shared" si="9"/>
        <v>0</v>
      </c>
      <c r="N79" s="197">
        <v>0</v>
      </c>
      <c r="O79" s="197">
        <f t="shared" si="10"/>
        <v>0</v>
      </c>
      <c r="P79" s="197">
        <v>0</v>
      </c>
      <c r="Q79" s="197">
        <f t="shared" si="11"/>
        <v>0</v>
      </c>
      <c r="R79" s="198"/>
      <c r="S79" s="198" t="s">
        <v>339</v>
      </c>
      <c r="Y79" s="196"/>
      <c r="AA79" s="196"/>
    </row>
    <row r="80" spans="1:27" x14ac:dyDescent="0.2">
      <c r="A80" s="193">
        <v>67</v>
      </c>
      <c r="B80" s="230" t="s">
        <v>1097</v>
      </c>
      <c r="C80" s="230" t="s">
        <v>1098</v>
      </c>
      <c r="D80" s="195" t="s">
        <v>1090</v>
      </c>
      <c r="E80" s="196">
        <v>136.37440000000001</v>
      </c>
      <c r="F80" s="199"/>
      <c r="G80" s="197">
        <f t="shared" si="6"/>
        <v>0</v>
      </c>
      <c r="H80" s="199">
        <v>11.54</v>
      </c>
      <c r="I80" s="197">
        <f t="shared" si="7"/>
        <v>1573.76</v>
      </c>
      <c r="J80" s="199">
        <v>0</v>
      </c>
      <c r="K80" s="197">
        <f t="shared" si="8"/>
        <v>0</v>
      </c>
      <c r="L80" s="197">
        <v>21</v>
      </c>
      <c r="M80" s="197">
        <f t="shared" si="9"/>
        <v>0</v>
      </c>
      <c r="N80" s="197">
        <v>0</v>
      </c>
      <c r="O80" s="197">
        <f t="shared" si="10"/>
        <v>0</v>
      </c>
      <c r="P80" s="197">
        <v>0</v>
      </c>
      <c r="Q80" s="197">
        <f t="shared" si="11"/>
        <v>0</v>
      </c>
      <c r="R80" s="198"/>
      <c r="S80" s="198" t="s">
        <v>339</v>
      </c>
      <c r="Y80" s="196"/>
      <c r="AA80" s="196"/>
    </row>
    <row r="81" spans="1:27" x14ac:dyDescent="0.2">
      <c r="A81" s="193">
        <v>68</v>
      </c>
      <c r="B81" s="230" t="s">
        <v>1099</v>
      </c>
      <c r="C81" s="230" t="s">
        <v>1100</v>
      </c>
      <c r="D81" s="195" t="s">
        <v>1090</v>
      </c>
      <c r="E81" s="196">
        <v>85.233999999999995</v>
      </c>
      <c r="F81" s="199"/>
      <c r="G81" s="197">
        <f t="shared" si="6"/>
        <v>0</v>
      </c>
      <c r="H81" s="199">
        <v>19.489999999999998</v>
      </c>
      <c r="I81" s="197">
        <f t="shared" si="7"/>
        <v>1661.21</v>
      </c>
      <c r="J81" s="199">
        <v>0</v>
      </c>
      <c r="K81" s="197">
        <f t="shared" si="8"/>
        <v>0</v>
      </c>
      <c r="L81" s="197">
        <v>21</v>
      </c>
      <c r="M81" s="197">
        <f t="shared" si="9"/>
        <v>0</v>
      </c>
      <c r="N81" s="197">
        <v>0</v>
      </c>
      <c r="O81" s="197">
        <f t="shared" si="10"/>
        <v>0</v>
      </c>
      <c r="P81" s="197">
        <v>0</v>
      </c>
      <c r="Q81" s="197">
        <f t="shared" si="11"/>
        <v>0</v>
      </c>
      <c r="R81" s="198"/>
      <c r="S81" s="198" t="s">
        <v>339</v>
      </c>
      <c r="Y81" s="196"/>
      <c r="AA81" s="196"/>
    </row>
    <row r="82" spans="1:27" x14ac:dyDescent="0.2">
      <c r="A82" s="193">
        <v>69</v>
      </c>
      <c r="B82" s="230" t="s">
        <v>1101</v>
      </c>
      <c r="C82" s="230" t="s">
        <v>1102</v>
      </c>
      <c r="D82" s="195" t="s">
        <v>1090</v>
      </c>
      <c r="E82" s="196">
        <v>25.5702</v>
      </c>
      <c r="F82" s="199"/>
      <c r="G82" s="197">
        <f t="shared" si="6"/>
        <v>0</v>
      </c>
      <c r="H82" s="199">
        <v>250.59</v>
      </c>
      <c r="I82" s="197">
        <f t="shared" si="7"/>
        <v>6407.64</v>
      </c>
      <c r="J82" s="199">
        <v>0</v>
      </c>
      <c r="K82" s="197">
        <f t="shared" si="8"/>
        <v>0</v>
      </c>
      <c r="L82" s="197">
        <v>21</v>
      </c>
      <c r="M82" s="197">
        <f t="shared" si="9"/>
        <v>0</v>
      </c>
      <c r="N82" s="197">
        <v>0</v>
      </c>
      <c r="O82" s="197">
        <f t="shared" si="10"/>
        <v>0</v>
      </c>
      <c r="P82" s="197">
        <v>0</v>
      </c>
      <c r="Q82" s="197">
        <f t="shared" si="11"/>
        <v>0</v>
      </c>
      <c r="R82" s="198"/>
      <c r="S82" s="198" t="s">
        <v>339</v>
      </c>
      <c r="Y82" s="196"/>
      <c r="AA82" s="196"/>
    </row>
    <row r="83" spans="1:27" x14ac:dyDescent="0.2">
      <c r="A83" s="193">
        <v>70</v>
      </c>
      <c r="B83" s="230" t="s">
        <v>1103</v>
      </c>
      <c r="C83" s="230" t="s">
        <v>1104</v>
      </c>
      <c r="D83" s="195" t="s">
        <v>1090</v>
      </c>
      <c r="E83" s="196">
        <v>25.5702</v>
      </c>
      <c r="F83" s="199"/>
      <c r="G83" s="197">
        <f t="shared" si="6"/>
        <v>0</v>
      </c>
      <c r="H83" s="199">
        <v>41.24</v>
      </c>
      <c r="I83" s="197">
        <f t="shared" si="7"/>
        <v>1054.52</v>
      </c>
      <c r="J83" s="199">
        <v>0</v>
      </c>
      <c r="K83" s="197">
        <f t="shared" si="8"/>
        <v>0</v>
      </c>
      <c r="L83" s="197">
        <v>21</v>
      </c>
      <c r="M83" s="197">
        <f t="shared" si="9"/>
        <v>0</v>
      </c>
      <c r="N83" s="197">
        <v>0</v>
      </c>
      <c r="O83" s="197">
        <f t="shared" si="10"/>
        <v>0</v>
      </c>
      <c r="P83" s="197">
        <v>0</v>
      </c>
      <c r="Q83" s="197">
        <f t="shared" si="11"/>
        <v>0</v>
      </c>
      <c r="R83" s="198"/>
      <c r="S83" s="198" t="s">
        <v>339</v>
      </c>
      <c r="Y83" s="196"/>
      <c r="AA83" s="196"/>
    </row>
    <row r="84" spans="1:27" x14ac:dyDescent="0.2">
      <c r="A84" s="193">
        <v>71</v>
      </c>
      <c r="B84" s="230" t="s">
        <v>1105</v>
      </c>
      <c r="C84" s="230" t="s">
        <v>1106</v>
      </c>
      <c r="D84" s="195" t="s">
        <v>1090</v>
      </c>
      <c r="E84" s="196">
        <v>12.7851</v>
      </c>
      <c r="F84" s="199"/>
      <c r="G84" s="197">
        <f t="shared" si="6"/>
        <v>0</v>
      </c>
      <c r="H84" s="199">
        <v>55.31</v>
      </c>
      <c r="I84" s="197">
        <f t="shared" si="7"/>
        <v>707.14</v>
      </c>
      <c r="J84" s="199">
        <v>0</v>
      </c>
      <c r="K84" s="197">
        <f t="shared" si="8"/>
        <v>0</v>
      </c>
      <c r="L84" s="197">
        <v>21</v>
      </c>
      <c r="M84" s="197">
        <f t="shared" si="9"/>
        <v>0</v>
      </c>
      <c r="N84" s="197">
        <v>0</v>
      </c>
      <c r="O84" s="197">
        <f t="shared" si="10"/>
        <v>0</v>
      </c>
      <c r="P84" s="197">
        <v>0</v>
      </c>
      <c r="Q84" s="197">
        <f t="shared" si="11"/>
        <v>0</v>
      </c>
      <c r="R84" s="198"/>
      <c r="S84" s="198" t="s">
        <v>339</v>
      </c>
      <c r="Y84" s="196"/>
      <c r="AA84" s="196"/>
    </row>
    <row r="85" spans="1:27" x14ac:dyDescent="0.2">
      <c r="A85" s="193">
        <v>72</v>
      </c>
      <c r="B85" s="230" t="s">
        <v>1107</v>
      </c>
      <c r="C85" s="230" t="s">
        <v>1108</v>
      </c>
      <c r="D85" s="195" t="s">
        <v>1078</v>
      </c>
      <c r="E85" s="196">
        <v>0.85233999999999999</v>
      </c>
      <c r="F85" s="199"/>
      <c r="G85" s="197">
        <f t="shared" si="6"/>
        <v>0</v>
      </c>
      <c r="H85" s="199">
        <v>332.13</v>
      </c>
      <c r="I85" s="197">
        <f t="shared" si="7"/>
        <v>283.08999999999997</v>
      </c>
      <c r="J85" s="199">
        <v>0</v>
      </c>
      <c r="K85" s="197">
        <f t="shared" si="8"/>
        <v>0</v>
      </c>
      <c r="L85" s="197">
        <v>21</v>
      </c>
      <c r="M85" s="197">
        <f t="shared" si="9"/>
        <v>0</v>
      </c>
      <c r="N85" s="197">
        <v>0</v>
      </c>
      <c r="O85" s="197">
        <f t="shared" si="10"/>
        <v>0</v>
      </c>
      <c r="P85" s="197">
        <v>0</v>
      </c>
      <c r="Q85" s="197">
        <f t="shared" si="11"/>
        <v>0</v>
      </c>
      <c r="R85" s="198"/>
      <c r="S85" s="198" t="s">
        <v>339</v>
      </c>
      <c r="Y85" s="196"/>
      <c r="AA85" s="196"/>
    </row>
    <row r="86" spans="1:27" x14ac:dyDescent="0.2">
      <c r="A86" s="193">
        <v>73</v>
      </c>
      <c r="B86" s="230" t="s">
        <v>1109</v>
      </c>
      <c r="C86" s="230" t="s">
        <v>1110</v>
      </c>
      <c r="D86" s="195" t="s">
        <v>1078</v>
      </c>
      <c r="E86" s="196">
        <v>13.63744</v>
      </c>
      <c r="F86" s="199"/>
      <c r="G86" s="197">
        <f t="shared" si="6"/>
        <v>0</v>
      </c>
      <c r="H86" s="199">
        <v>15.05</v>
      </c>
      <c r="I86" s="197">
        <f t="shared" si="7"/>
        <v>205.24</v>
      </c>
      <c r="J86" s="199">
        <v>0</v>
      </c>
      <c r="K86" s="197">
        <f t="shared" si="8"/>
        <v>0</v>
      </c>
      <c r="L86" s="197">
        <v>21</v>
      </c>
      <c r="M86" s="197">
        <f t="shared" si="9"/>
        <v>0</v>
      </c>
      <c r="N86" s="197">
        <v>0</v>
      </c>
      <c r="O86" s="197">
        <f t="shared" si="10"/>
        <v>0</v>
      </c>
      <c r="P86" s="197">
        <v>0</v>
      </c>
      <c r="Q86" s="197">
        <f t="shared" si="11"/>
        <v>0</v>
      </c>
      <c r="R86" s="198"/>
      <c r="S86" s="198" t="s">
        <v>339</v>
      </c>
      <c r="Y86" s="196"/>
      <c r="AA86" s="196"/>
    </row>
    <row r="87" spans="1:27" x14ac:dyDescent="0.2">
      <c r="A87" s="193">
        <v>74</v>
      </c>
      <c r="B87" s="230" t="s">
        <v>1111</v>
      </c>
      <c r="C87" s="230" t="s">
        <v>1112</v>
      </c>
      <c r="D87" s="195" t="s">
        <v>1078</v>
      </c>
      <c r="E87" s="196">
        <v>511.404</v>
      </c>
      <c r="F87" s="199"/>
      <c r="G87" s="197">
        <f t="shared" si="6"/>
        <v>0</v>
      </c>
      <c r="H87" s="199">
        <v>1.18</v>
      </c>
      <c r="I87" s="197">
        <f t="shared" si="7"/>
        <v>603.46</v>
      </c>
      <c r="J87" s="199">
        <v>0</v>
      </c>
      <c r="K87" s="197">
        <f t="shared" si="8"/>
        <v>0</v>
      </c>
      <c r="L87" s="197">
        <v>21</v>
      </c>
      <c r="M87" s="197">
        <f t="shared" si="9"/>
        <v>0</v>
      </c>
      <c r="N87" s="197">
        <v>0</v>
      </c>
      <c r="O87" s="197">
        <f t="shared" si="10"/>
        <v>0</v>
      </c>
      <c r="P87" s="197">
        <v>0</v>
      </c>
      <c r="Q87" s="197">
        <f t="shared" si="11"/>
        <v>0</v>
      </c>
      <c r="R87" s="198"/>
      <c r="S87" s="198" t="s">
        <v>339</v>
      </c>
      <c r="Y87" s="196"/>
      <c r="AA87" s="196"/>
    </row>
    <row r="88" spans="1:27" x14ac:dyDescent="0.2">
      <c r="A88" s="193">
        <v>75</v>
      </c>
      <c r="B88" s="230" t="s">
        <v>1113</v>
      </c>
      <c r="C88" s="230" t="s">
        <v>1114</v>
      </c>
      <c r="D88" s="195" t="s">
        <v>1078</v>
      </c>
      <c r="E88" s="196">
        <v>170.46799999999999</v>
      </c>
      <c r="F88" s="199"/>
      <c r="G88" s="197">
        <f t="shared" si="6"/>
        <v>0</v>
      </c>
      <c r="H88" s="199">
        <v>7.02</v>
      </c>
      <c r="I88" s="197">
        <f t="shared" si="7"/>
        <v>1196.69</v>
      </c>
      <c r="J88" s="199">
        <v>0</v>
      </c>
      <c r="K88" s="197">
        <f t="shared" si="8"/>
        <v>0</v>
      </c>
      <c r="L88" s="197">
        <v>21</v>
      </c>
      <c r="M88" s="197">
        <f t="shared" si="9"/>
        <v>0</v>
      </c>
      <c r="N88" s="197">
        <v>0</v>
      </c>
      <c r="O88" s="197">
        <f t="shared" si="10"/>
        <v>0</v>
      </c>
      <c r="P88" s="197">
        <v>0</v>
      </c>
      <c r="Q88" s="197">
        <f t="shared" si="11"/>
        <v>0</v>
      </c>
      <c r="R88" s="198"/>
      <c r="S88" s="198" t="s">
        <v>339</v>
      </c>
      <c r="Y88" s="196"/>
      <c r="AA88" s="196"/>
    </row>
    <row r="89" spans="1:27" x14ac:dyDescent="0.2">
      <c r="A89" s="193">
        <v>76</v>
      </c>
      <c r="B89" s="230" t="s">
        <v>1115</v>
      </c>
      <c r="C89" s="230" t="s">
        <v>1116</v>
      </c>
      <c r="D89" s="195" t="s">
        <v>1078</v>
      </c>
      <c r="E89" s="196">
        <v>340.93599999999998</v>
      </c>
      <c r="F89" s="199"/>
      <c r="G89" s="197">
        <f t="shared" si="6"/>
        <v>0</v>
      </c>
      <c r="H89" s="199">
        <v>4.38</v>
      </c>
      <c r="I89" s="197">
        <f t="shared" si="7"/>
        <v>1493.3</v>
      </c>
      <c r="J89" s="199">
        <v>0</v>
      </c>
      <c r="K89" s="197">
        <f t="shared" si="8"/>
        <v>0</v>
      </c>
      <c r="L89" s="197">
        <v>21</v>
      </c>
      <c r="M89" s="197">
        <f t="shared" si="9"/>
        <v>0</v>
      </c>
      <c r="N89" s="197">
        <v>0</v>
      </c>
      <c r="O89" s="197">
        <f t="shared" si="10"/>
        <v>0</v>
      </c>
      <c r="P89" s="197">
        <v>0</v>
      </c>
      <c r="Q89" s="197">
        <f t="shared" si="11"/>
        <v>0</v>
      </c>
      <c r="R89" s="198"/>
      <c r="S89" s="198" t="s">
        <v>339</v>
      </c>
      <c r="Y89" s="196"/>
      <c r="AA89" s="196"/>
    </row>
    <row r="90" spans="1:27" x14ac:dyDescent="0.2">
      <c r="A90" s="193">
        <v>77</v>
      </c>
      <c r="B90" s="230" t="s">
        <v>1117</v>
      </c>
      <c r="C90" s="230" t="s">
        <v>2728</v>
      </c>
      <c r="D90" s="195" t="s">
        <v>1078</v>
      </c>
      <c r="E90" s="196">
        <v>4.2617000000000003</v>
      </c>
      <c r="F90" s="199"/>
      <c r="G90" s="197">
        <f t="shared" si="6"/>
        <v>0</v>
      </c>
      <c r="H90" s="199">
        <v>25.03</v>
      </c>
      <c r="I90" s="197">
        <f t="shared" si="7"/>
        <v>106.67</v>
      </c>
      <c r="J90" s="199">
        <v>0</v>
      </c>
      <c r="K90" s="197">
        <f t="shared" si="8"/>
        <v>0</v>
      </c>
      <c r="L90" s="197">
        <v>21</v>
      </c>
      <c r="M90" s="197">
        <f t="shared" si="9"/>
        <v>0</v>
      </c>
      <c r="N90" s="197">
        <v>0</v>
      </c>
      <c r="O90" s="197">
        <f t="shared" si="10"/>
        <v>0</v>
      </c>
      <c r="P90" s="197">
        <v>0</v>
      </c>
      <c r="Q90" s="197">
        <f t="shared" si="11"/>
        <v>0</v>
      </c>
      <c r="R90" s="198"/>
      <c r="S90" s="198" t="s">
        <v>339</v>
      </c>
      <c r="Y90" s="196"/>
      <c r="AA90" s="196"/>
    </row>
    <row r="91" spans="1:27" x14ac:dyDescent="0.2">
      <c r="A91" s="193">
        <v>78</v>
      </c>
      <c r="B91" s="230" t="s">
        <v>1118</v>
      </c>
      <c r="C91" s="230" t="s">
        <v>2729</v>
      </c>
      <c r="D91" s="195" t="s">
        <v>1090</v>
      </c>
      <c r="E91" s="196">
        <v>8.5234000000000005</v>
      </c>
      <c r="F91" s="199"/>
      <c r="G91" s="197">
        <f t="shared" si="6"/>
        <v>0</v>
      </c>
      <c r="H91" s="199">
        <v>103.41</v>
      </c>
      <c r="I91" s="197">
        <f t="shared" si="7"/>
        <v>881.4</v>
      </c>
      <c r="J91" s="199">
        <v>0</v>
      </c>
      <c r="K91" s="197">
        <f t="shared" si="8"/>
        <v>0</v>
      </c>
      <c r="L91" s="197">
        <v>21</v>
      </c>
      <c r="M91" s="197">
        <f t="shared" si="9"/>
        <v>0</v>
      </c>
      <c r="N91" s="197">
        <v>0</v>
      </c>
      <c r="O91" s="197">
        <f t="shared" si="10"/>
        <v>0</v>
      </c>
      <c r="P91" s="197">
        <v>0</v>
      </c>
      <c r="Q91" s="197">
        <f t="shared" si="11"/>
        <v>0</v>
      </c>
      <c r="R91" s="198"/>
      <c r="S91" s="198" t="s">
        <v>339</v>
      </c>
      <c r="Y91" s="196"/>
      <c r="AA91" s="196"/>
    </row>
    <row r="92" spans="1:27" x14ac:dyDescent="0.2">
      <c r="A92" s="193">
        <v>79</v>
      </c>
      <c r="B92" s="230" t="s">
        <v>1119</v>
      </c>
      <c r="C92" s="230" t="s">
        <v>2714</v>
      </c>
      <c r="D92" s="195" t="s">
        <v>1078</v>
      </c>
      <c r="E92" s="196">
        <v>3.4093599999999999</v>
      </c>
      <c r="F92" s="199"/>
      <c r="G92" s="197">
        <f t="shared" si="6"/>
        <v>0</v>
      </c>
      <c r="H92" s="199">
        <v>163.65</v>
      </c>
      <c r="I92" s="197">
        <f t="shared" si="7"/>
        <v>557.94000000000005</v>
      </c>
      <c r="J92" s="199">
        <v>0</v>
      </c>
      <c r="K92" s="197">
        <f t="shared" si="8"/>
        <v>0</v>
      </c>
      <c r="L92" s="197">
        <v>21</v>
      </c>
      <c r="M92" s="197">
        <f t="shared" si="9"/>
        <v>0</v>
      </c>
      <c r="N92" s="197">
        <v>0</v>
      </c>
      <c r="O92" s="197">
        <f t="shared" si="10"/>
        <v>0</v>
      </c>
      <c r="P92" s="197">
        <v>0</v>
      </c>
      <c r="Q92" s="197">
        <f t="shared" si="11"/>
        <v>0</v>
      </c>
      <c r="R92" s="198"/>
      <c r="S92" s="198" t="s">
        <v>339</v>
      </c>
      <c r="Y92" s="196"/>
      <c r="AA92" s="196"/>
    </row>
    <row r="93" spans="1:27" x14ac:dyDescent="0.2">
      <c r="A93" s="193">
        <v>80</v>
      </c>
      <c r="B93" s="230" t="s">
        <v>1120</v>
      </c>
      <c r="C93" s="230" t="s">
        <v>1121</v>
      </c>
      <c r="D93" s="195" t="s">
        <v>1078</v>
      </c>
      <c r="E93" s="196">
        <v>0.85233999999999999</v>
      </c>
      <c r="F93" s="199"/>
      <c r="G93" s="197">
        <f t="shared" si="6"/>
        <v>0</v>
      </c>
      <c r="H93" s="199">
        <v>378.25</v>
      </c>
      <c r="I93" s="197">
        <f t="shared" si="7"/>
        <v>322.39999999999998</v>
      </c>
      <c r="J93" s="199">
        <v>0</v>
      </c>
      <c r="K93" s="197">
        <f t="shared" si="8"/>
        <v>0</v>
      </c>
      <c r="L93" s="197">
        <v>21</v>
      </c>
      <c r="M93" s="197">
        <f t="shared" si="9"/>
        <v>0</v>
      </c>
      <c r="N93" s="197">
        <v>0</v>
      </c>
      <c r="O93" s="197">
        <f t="shared" si="10"/>
        <v>0</v>
      </c>
      <c r="P93" s="197">
        <v>0</v>
      </c>
      <c r="Q93" s="197">
        <f t="shared" si="11"/>
        <v>0</v>
      </c>
      <c r="R93" s="198"/>
      <c r="S93" s="198" t="s">
        <v>339</v>
      </c>
      <c r="Y93" s="196"/>
      <c r="AA93" s="196"/>
    </row>
    <row r="94" spans="1:27" x14ac:dyDescent="0.2">
      <c r="A94" s="193">
        <v>81</v>
      </c>
      <c r="B94" s="230" t="s">
        <v>1122</v>
      </c>
      <c r="C94" s="230" t="s">
        <v>2730</v>
      </c>
      <c r="D94" s="195" t="s">
        <v>1078</v>
      </c>
      <c r="E94" s="196">
        <v>13.63744</v>
      </c>
      <c r="F94" s="199"/>
      <c r="G94" s="197">
        <f t="shared" si="6"/>
        <v>0</v>
      </c>
      <c r="H94" s="199">
        <v>72.040000000000006</v>
      </c>
      <c r="I94" s="197">
        <f t="shared" si="7"/>
        <v>982.44</v>
      </c>
      <c r="J94" s="199">
        <v>0</v>
      </c>
      <c r="K94" s="197">
        <f t="shared" si="8"/>
        <v>0</v>
      </c>
      <c r="L94" s="197">
        <v>21</v>
      </c>
      <c r="M94" s="197">
        <f t="shared" si="9"/>
        <v>0</v>
      </c>
      <c r="N94" s="197">
        <v>0</v>
      </c>
      <c r="O94" s="197">
        <f t="shared" si="10"/>
        <v>0</v>
      </c>
      <c r="P94" s="197">
        <v>0</v>
      </c>
      <c r="Q94" s="197">
        <f t="shared" si="11"/>
        <v>0</v>
      </c>
      <c r="R94" s="198"/>
      <c r="S94" s="198" t="s">
        <v>339</v>
      </c>
      <c r="Y94" s="196"/>
      <c r="AA94" s="196"/>
    </row>
    <row r="95" spans="1:27" x14ac:dyDescent="0.2">
      <c r="A95" s="193">
        <v>82</v>
      </c>
      <c r="B95" s="230" t="s">
        <v>1123</v>
      </c>
      <c r="C95" s="230" t="s">
        <v>1124</v>
      </c>
      <c r="D95" s="195" t="s">
        <v>1078</v>
      </c>
      <c r="E95" s="196">
        <v>17.046800000000001</v>
      </c>
      <c r="F95" s="199"/>
      <c r="G95" s="197">
        <f t="shared" si="6"/>
        <v>0</v>
      </c>
      <c r="H95" s="199">
        <v>12.93</v>
      </c>
      <c r="I95" s="197">
        <f t="shared" si="7"/>
        <v>220.42</v>
      </c>
      <c r="J95" s="199">
        <v>0</v>
      </c>
      <c r="K95" s="197">
        <f t="shared" si="8"/>
        <v>0</v>
      </c>
      <c r="L95" s="197">
        <v>21</v>
      </c>
      <c r="M95" s="197">
        <f t="shared" si="9"/>
        <v>0</v>
      </c>
      <c r="N95" s="197">
        <v>0</v>
      </c>
      <c r="O95" s="197">
        <f t="shared" si="10"/>
        <v>0</v>
      </c>
      <c r="P95" s="197">
        <v>0</v>
      </c>
      <c r="Q95" s="197">
        <f t="shared" si="11"/>
        <v>0</v>
      </c>
      <c r="R95" s="198"/>
      <c r="S95" s="198" t="s">
        <v>339</v>
      </c>
      <c r="Y95" s="196"/>
      <c r="AA95" s="196"/>
    </row>
    <row r="96" spans="1:27" x14ac:dyDescent="0.2">
      <c r="A96" s="193">
        <v>83</v>
      </c>
      <c r="B96" s="230" t="s">
        <v>1125</v>
      </c>
      <c r="C96" s="230" t="s">
        <v>1126</v>
      </c>
      <c r="D96" s="195" t="s">
        <v>1078</v>
      </c>
      <c r="E96" s="196">
        <v>17.046800000000001</v>
      </c>
      <c r="F96" s="199"/>
      <c r="G96" s="197">
        <f t="shared" si="6"/>
        <v>0</v>
      </c>
      <c r="H96" s="199">
        <v>163.33000000000001</v>
      </c>
      <c r="I96" s="197">
        <f t="shared" si="7"/>
        <v>2784.25</v>
      </c>
      <c r="J96" s="199">
        <v>0</v>
      </c>
      <c r="K96" s="197">
        <f t="shared" si="8"/>
        <v>0</v>
      </c>
      <c r="L96" s="197">
        <v>21</v>
      </c>
      <c r="M96" s="197">
        <f t="shared" si="9"/>
        <v>0</v>
      </c>
      <c r="N96" s="197">
        <v>0</v>
      </c>
      <c r="O96" s="197">
        <f t="shared" si="10"/>
        <v>0</v>
      </c>
      <c r="P96" s="197">
        <v>0</v>
      </c>
      <c r="Q96" s="197">
        <f t="shared" si="11"/>
        <v>0</v>
      </c>
      <c r="R96" s="198"/>
      <c r="S96" s="198" t="s">
        <v>339</v>
      </c>
      <c r="Y96" s="196"/>
      <c r="AA96" s="196"/>
    </row>
    <row r="97" spans="1:27" x14ac:dyDescent="0.2">
      <c r="A97" s="193">
        <v>84</v>
      </c>
      <c r="B97" s="230" t="s">
        <v>1127</v>
      </c>
      <c r="C97" s="230" t="s">
        <v>1128</v>
      </c>
      <c r="D97" s="195" t="s">
        <v>1078</v>
      </c>
      <c r="E97" s="196">
        <v>17.046800000000001</v>
      </c>
      <c r="F97" s="199"/>
      <c r="G97" s="197">
        <f t="shared" si="6"/>
        <v>0</v>
      </c>
      <c r="H97" s="199">
        <v>38.43</v>
      </c>
      <c r="I97" s="197">
        <f t="shared" si="7"/>
        <v>655.11</v>
      </c>
      <c r="J97" s="199">
        <v>0</v>
      </c>
      <c r="K97" s="197">
        <f t="shared" si="8"/>
        <v>0</v>
      </c>
      <c r="L97" s="197">
        <v>21</v>
      </c>
      <c r="M97" s="197">
        <f t="shared" si="9"/>
        <v>0</v>
      </c>
      <c r="N97" s="197">
        <v>0</v>
      </c>
      <c r="O97" s="197">
        <f t="shared" si="10"/>
        <v>0</v>
      </c>
      <c r="P97" s="197">
        <v>0</v>
      </c>
      <c r="Q97" s="197">
        <f t="shared" si="11"/>
        <v>0</v>
      </c>
      <c r="R97" s="198"/>
      <c r="S97" s="198" t="s">
        <v>339</v>
      </c>
      <c r="Y97" s="196"/>
      <c r="AA97" s="196"/>
    </row>
    <row r="98" spans="1:27" x14ac:dyDescent="0.2">
      <c r="A98" s="193">
        <v>85</v>
      </c>
      <c r="B98" s="230" t="s">
        <v>1129</v>
      </c>
      <c r="C98" s="230" t="s">
        <v>2731</v>
      </c>
      <c r="D98" s="195" t="s">
        <v>1078</v>
      </c>
      <c r="E98" s="196">
        <v>16.194459999999999</v>
      </c>
      <c r="F98" s="199"/>
      <c r="G98" s="197">
        <f t="shared" si="6"/>
        <v>0</v>
      </c>
      <c r="H98" s="199">
        <v>60.25</v>
      </c>
      <c r="I98" s="197">
        <f t="shared" si="7"/>
        <v>975.72</v>
      </c>
      <c r="J98" s="199">
        <v>0</v>
      </c>
      <c r="K98" s="197">
        <f t="shared" si="8"/>
        <v>0</v>
      </c>
      <c r="L98" s="197">
        <v>21</v>
      </c>
      <c r="M98" s="197">
        <f t="shared" si="9"/>
        <v>0</v>
      </c>
      <c r="N98" s="197">
        <v>0</v>
      </c>
      <c r="O98" s="197">
        <f t="shared" si="10"/>
        <v>0</v>
      </c>
      <c r="P98" s="197">
        <v>0</v>
      </c>
      <c r="Q98" s="197">
        <f t="shared" si="11"/>
        <v>0</v>
      </c>
      <c r="R98" s="198"/>
      <c r="S98" s="198" t="s">
        <v>339</v>
      </c>
      <c r="Y98" s="196"/>
      <c r="AA98" s="196"/>
    </row>
    <row r="99" spans="1:27" x14ac:dyDescent="0.2">
      <c r="A99" s="193">
        <v>86</v>
      </c>
      <c r="B99" s="230" t="s">
        <v>1130</v>
      </c>
      <c r="C99" s="230" t="s">
        <v>1131</v>
      </c>
      <c r="D99" s="195" t="s">
        <v>1081</v>
      </c>
      <c r="E99" s="196">
        <v>15.853524</v>
      </c>
      <c r="F99" s="199"/>
      <c r="G99" s="197">
        <f t="shared" si="6"/>
        <v>0</v>
      </c>
      <c r="H99" s="199">
        <v>32.76</v>
      </c>
      <c r="I99" s="197">
        <f t="shared" si="7"/>
        <v>519.36</v>
      </c>
      <c r="J99" s="199">
        <v>0</v>
      </c>
      <c r="K99" s="197">
        <f t="shared" si="8"/>
        <v>0</v>
      </c>
      <c r="L99" s="197">
        <v>21</v>
      </c>
      <c r="M99" s="197">
        <f t="shared" si="9"/>
        <v>0</v>
      </c>
      <c r="N99" s="197">
        <v>0</v>
      </c>
      <c r="O99" s="197">
        <f t="shared" si="10"/>
        <v>0</v>
      </c>
      <c r="P99" s="197">
        <v>0</v>
      </c>
      <c r="Q99" s="197">
        <f t="shared" si="11"/>
        <v>0</v>
      </c>
      <c r="R99" s="198"/>
      <c r="S99" s="198" t="s">
        <v>339</v>
      </c>
      <c r="Y99" s="196"/>
      <c r="AA99" s="196"/>
    </row>
    <row r="100" spans="1:27" x14ac:dyDescent="0.2">
      <c r="A100" s="193">
        <v>87</v>
      </c>
      <c r="B100" s="230" t="s">
        <v>1132</v>
      </c>
      <c r="C100" s="230" t="s">
        <v>1133</v>
      </c>
      <c r="D100" s="195" t="s">
        <v>1081</v>
      </c>
      <c r="E100" s="196">
        <v>17.259885000000001</v>
      </c>
      <c r="F100" s="199"/>
      <c r="G100" s="197">
        <f t="shared" si="6"/>
        <v>0</v>
      </c>
      <c r="H100" s="199">
        <v>125.5</v>
      </c>
      <c r="I100" s="197">
        <f t="shared" si="7"/>
        <v>2166.12</v>
      </c>
      <c r="J100" s="199">
        <v>0</v>
      </c>
      <c r="K100" s="197">
        <f t="shared" si="8"/>
        <v>0</v>
      </c>
      <c r="L100" s="197">
        <v>21</v>
      </c>
      <c r="M100" s="197">
        <f t="shared" si="9"/>
        <v>0</v>
      </c>
      <c r="N100" s="197">
        <v>0</v>
      </c>
      <c r="O100" s="197">
        <f t="shared" si="10"/>
        <v>0</v>
      </c>
      <c r="P100" s="197">
        <v>0</v>
      </c>
      <c r="Q100" s="197">
        <f t="shared" si="11"/>
        <v>0</v>
      </c>
      <c r="R100" s="198"/>
      <c r="S100" s="198" t="s">
        <v>339</v>
      </c>
      <c r="Y100" s="196"/>
      <c r="AA100" s="196"/>
    </row>
    <row r="101" spans="1:27" x14ac:dyDescent="0.2">
      <c r="A101" s="193">
        <v>88</v>
      </c>
      <c r="B101" s="230" t="s">
        <v>1134</v>
      </c>
      <c r="C101" s="230" t="s">
        <v>2732</v>
      </c>
      <c r="D101" s="195" t="s">
        <v>1078</v>
      </c>
      <c r="E101" s="196">
        <v>8.5234000000000005</v>
      </c>
      <c r="F101" s="199"/>
      <c r="G101" s="197">
        <f t="shared" si="6"/>
        <v>0</v>
      </c>
      <c r="H101" s="199">
        <v>12.88</v>
      </c>
      <c r="I101" s="197">
        <f t="shared" si="7"/>
        <v>109.78</v>
      </c>
      <c r="J101" s="199">
        <v>0</v>
      </c>
      <c r="K101" s="197">
        <f t="shared" si="8"/>
        <v>0</v>
      </c>
      <c r="L101" s="197">
        <v>21</v>
      </c>
      <c r="M101" s="197">
        <f t="shared" si="9"/>
        <v>0</v>
      </c>
      <c r="N101" s="197">
        <v>0</v>
      </c>
      <c r="O101" s="197">
        <f t="shared" si="10"/>
        <v>0</v>
      </c>
      <c r="P101" s="197">
        <v>0</v>
      </c>
      <c r="Q101" s="197">
        <f t="shared" si="11"/>
        <v>0</v>
      </c>
      <c r="R101" s="198"/>
      <c r="S101" s="198" t="s">
        <v>339</v>
      </c>
      <c r="Y101" s="196"/>
      <c r="AA101" s="196"/>
    </row>
    <row r="102" spans="1:27" x14ac:dyDescent="0.2">
      <c r="A102" s="193">
        <v>89</v>
      </c>
      <c r="B102" s="230" t="s">
        <v>1136</v>
      </c>
      <c r="C102" s="230" t="s">
        <v>1137</v>
      </c>
      <c r="D102" s="195" t="s">
        <v>1078</v>
      </c>
      <c r="E102" s="196">
        <v>5.1140400000000001</v>
      </c>
      <c r="F102" s="199"/>
      <c r="G102" s="197">
        <f t="shared" si="6"/>
        <v>0</v>
      </c>
      <c r="H102" s="199">
        <v>22.04</v>
      </c>
      <c r="I102" s="197">
        <f t="shared" si="7"/>
        <v>112.71</v>
      </c>
      <c r="J102" s="199">
        <v>0</v>
      </c>
      <c r="K102" s="197">
        <f t="shared" si="8"/>
        <v>0</v>
      </c>
      <c r="L102" s="197">
        <v>21</v>
      </c>
      <c r="M102" s="197">
        <f t="shared" si="9"/>
        <v>0</v>
      </c>
      <c r="N102" s="197">
        <v>0</v>
      </c>
      <c r="O102" s="197">
        <f t="shared" si="10"/>
        <v>0</v>
      </c>
      <c r="P102" s="197">
        <v>0</v>
      </c>
      <c r="Q102" s="197">
        <f t="shared" si="11"/>
        <v>0</v>
      </c>
      <c r="R102" s="198"/>
      <c r="S102" s="198" t="s">
        <v>339</v>
      </c>
      <c r="Y102" s="196"/>
      <c r="AA102" s="196"/>
    </row>
    <row r="103" spans="1:27" x14ac:dyDescent="0.2">
      <c r="A103" s="193">
        <v>90</v>
      </c>
      <c r="B103" s="230" t="s">
        <v>1138</v>
      </c>
      <c r="C103" s="230" t="s">
        <v>2733</v>
      </c>
      <c r="D103" s="195" t="s">
        <v>1078</v>
      </c>
      <c r="E103" s="196">
        <v>213.08500000000001</v>
      </c>
      <c r="F103" s="199"/>
      <c r="G103" s="197">
        <f t="shared" si="6"/>
        <v>0</v>
      </c>
      <c r="H103" s="199">
        <v>2.1800000000000002</v>
      </c>
      <c r="I103" s="197">
        <f t="shared" si="7"/>
        <v>464.53</v>
      </c>
      <c r="J103" s="199">
        <v>0</v>
      </c>
      <c r="K103" s="197">
        <f t="shared" si="8"/>
        <v>0</v>
      </c>
      <c r="L103" s="197">
        <v>21</v>
      </c>
      <c r="M103" s="197">
        <f t="shared" si="9"/>
        <v>0</v>
      </c>
      <c r="N103" s="197">
        <v>0</v>
      </c>
      <c r="O103" s="197">
        <f t="shared" si="10"/>
        <v>0</v>
      </c>
      <c r="P103" s="197">
        <v>0</v>
      </c>
      <c r="Q103" s="197">
        <f t="shared" si="11"/>
        <v>0</v>
      </c>
      <c r="R103" s="198"/>
      <c r="S103" s="198" t="s">
        <v>339</v>
      </c>
      <c r="Y103" s="196"/>
      <c r="AA103" s="196"/>
    </row>
    <row r="104" spans="1:27" x14ac:dyDescent="0.2">
      <c r="A104" s="193">
        <v>91</v>
      </c>
      <c r="B104" s="230" t="s">
        <v>1140</v>
      </c>
      <c r="C104" s="230" t="s">
        <v>2734</v>
      </c>
      <c r="D104" s="195" t="s">
        <v>1078</v>
      </c>
      <c r="E104" s="196">
        <v>42.616999999999997</v>
      </c>
      <c r="F104" s="199"/>
      <c r="G104" s="197">
        <f t="shared" ref="G104:G130" si="12">ROUND(E104*F104,2)</f>
        <v>0</v>
      </c>
      <c r="H104" s="199">
        <v>2.2999999999999998</v>
      </c>
      <c r="I104" s="197">
        <f t="shared" ref="I104:I130" si="13">ROUND(E104*H104,2)</f>
        <v>98.02</v>
      </c>
      <c r="J104" s="199">
        <v>0</v>
      </c>
      <c r="K104" s="197">
        <f t="shared" ref="K104:K130" si="14">ROUND(E104*J104,2)</f>
        <v>0</v>
      </c>
      <c r="L104" s="197">
        <v>21</v>
      </c>
      <c r="M104" s="197">
        <f t="shared" ref="M104:M130" si="15">G104*(1+L104/100)</f>
        <v>0</v>
      </c>
      <c r="N104" s="197">
        <v>0</v>
      </c>
      <c r="O104" s="197">
        <f t="shared" ref="O104:O130" si="16">ROUND(E104*N104,2)</f>
        <v>0</v>
      </c>
      <c r="P104" s="197">
        <v>0</v>
      </c>
      <c r="Q104" s="197">
        <f t="shared" ref="Q104:Q130" si="17">ROUND(E104*P104,2)</f>
        <v>0</v>
      </c>
      <c r="R104" s="198"/>
      <c r="S104" s="198" t="s">
        <v>339</v>
      </c>
      <c r="Y104" s="196"/>
      <c r="AA104" s="196"/>
    </row>
    <row r="105" spans="1:27" x14ac:dyDescent="0.2">
      <c r="A105" s="193">
        <v>92</v>
      </c>
      <c r="B105" s="230" t="s">
        <v>1142</v>
      </c>
      <c r="C105" s="230" t="s">
        <v>1143</v>
      </c>
      <c r="D105" s="195" t="s">
        <v>1078</v>
      </c>
      <c r="E105" s="196">
        <v>5.1140400000000001</v>
      </c>
      <c r="F105" s="199"/>
      <c r="G105" s="197">
        <f t="shared" si="12"/>
        <v>0</v>
      </c>
      <c r="H105" s="199">
        <v>165.97</v>
      </c>
      <c r="I105" s="197">
        <f t="shared" si="13"/>
        <v>848.78</v>
      </c>
      <c r="J105" s="199">
        <v>0</v>
      </c>
      <c r="K105" s="197">
        <f t="shared" si="14"/>
        <v>0</v>
      </c>
      <c r="L105" s="197">
        <v>21</v>
      </c>
      <c r="M105" s="197">
        <f t="shared" si="15"/>
        <v>0</v>
      </c>
      <c r="N105" s="197">
        <v>0</v>
      </c>
      <c r="O105" s="197">
        <f t="shared" si="16"/>
        <v>0</v>
      </c>
      <c r="P105" s="197">
        <v>0</v>
      </c>
      <c r="Q105" s="197">
        <f t="shared" si="17"/>
        <v>0</v>
      </c>
      <c r="R105" s="198"/>
      <c r="S105" s="198" t="s">
        <v>339</v>
      </c>
      <c r="Y105" s="196"/>
      <c r="AA105" s="196"/>
    </row>
    <row r="106" spans="1:27" x14ac:dyDescent="0.2">
      <c r="A106" s="193">
        <v>93</v>
      </c>
      <c r="B106" s="230" t="s">
        <v>1144</v>
      </c>
      <c r="C106" s="230" t="s">
        <v>1145</v>
      </c>
      <c r="D106" s="195" t="s">
        <v>1078</v>
      </c>
      <c r="E106" s="196">
        <v>1.70468</v>
      </c>
      <c r="F106" s="199"/>
      <c r="G106" s="197">
        <f t="shared" si="12"/>
        <v>0</v>
      </c>
      <c r="H106" s="199">
        <v>66.3</v>
      </c>
      <c r="I106" s="197">
        <f t="shared" si="13"/>
        <v>113.02</v>
      </c>
      <c r="J106" s="199">
        <v>0</v>
      </c>
      <c r="K106" s="197">
        <f t="shared" si="14"/>
        <v>0</v>
      </c>
      <c r="L106" s="197">
        <v>21</v>
      </c>
      <c r="M106" s="197">
        <f t="shared" si="15"/>
        <v>0</v>
      </c>
      <c r="N106" s="197">
        <v>0</v>
      </c>
      <c r="O106" s="197">
        <f t="shared" si="16"/>
        <v>0</v>
      </c>
      <c r="P106" s="197">
        <v>0</v>
      </c>
      <c r="Q106" s="197">
        <f t="shared" si="17"/>
        <v>0</v>
      </c>
      <c r="R106" s="198"/>
      <c r="S106" s="198" t="s">
        <v>339</v>
      </c>
      <c r="Y106" s="196"/>
      <c r="AA106" s="196"/>
    </row>
    <row r="107" spans="1:27" x14ac:dyDescent="0.2">
      <c r="A107" s="193">
        <v>94</v>
      </c>
      <c r="B107" s="230" t="s">
        <v>1146</v>
      </c>
      <c r="C107" s="230" t="s">
        <v>2735</v>
      </c>
      <c r="D107" s="195" t="s">
        <v>1078</v>
      </c>
      <c r="E107" s="196">
        <v>8.5234000000000005</v>
      </c>
      <c r="F107" s="199"/>
      <c r="G107" s="197">
        <f t="shared" si="12"/>
        <v>0</v>
      </c>
      <c r="H107" s="199">
        <v>79.849999999999994</v>
      </c>
      <c r="I107" s="197">
        <f t="shared" si="13"/>
        <v>680.59</v>
      </c>
      <c r="J107" s="199">
        <v>0</v>
      </c>
      <c r="K107" s="197">
        <f t="shared" si="14"/>
        <v>0</v>
      </c>
      <c r="L107" s="197">
        <v>21</v>
      </c>
      <c r="M107" s="197">
        <f t="shared" si="15"/>
        <v>0</v>
      </c>
      <c r="N107" s="197">
        <v>0</v>
      </c>
      <c r="O107" s="197">
        <f t="shared" si="16"/>
        <v>0</v>
      </c>
      <c r="P107" s="197">
        <v>0</v>
      </c>
      <c r="Q107" s="197">
        <f t="shared" si="17"/>
        <v>0</v>
      </c>
      <c r="R107" s="198"/>
      <c r="S107" s="198" t="s">
        <v>339</v>
      </c>
      <c r="Y107" s="196"/>
      <c r="AA107" s="196"/>
    </row>
    <row r="108" spans="1:27" x14ac:dyDescent="0.2">
      <c r="A108" s="193">
        <v>95</v>
      </c>
      <c r="B108" s="230" t="s">
        <v>1147</v>
      </c>
      <c r="C108" s="230" t="s">
        <v>1148</v>
      </c>
      <c r="D108" s="195" t="s">
        <v>1078</v>
      </c>
      <c r="E108" s="196">
        <v>51.1404</v>
      </c>
      <c r="F108" s="199"/>
      <c r="G108" s="197">
        <f t="shared" si="12"/>
        <v>0</v>
      </c>
      <c r="H108" s="199">
        <v>7.69</v>
      </c>
      <c r="I108" s="197">
        <f t="shared" si="13"/>
        <v>393.27</v>
      </c>
      <c r="J108" s="199">
        <v>0</v>
      </c>
      <c r="K108" s="197">
        <f t="shared" si="14"/>
        <v>0</v>
      </c>
      <c r="L108" s="197">
        <v>21</v>
      </c>
      <c r="M108" s="197">
        <f t="shared" si="15"/>
        <v>0</v>
      </c>
      <c r="N108" s="197">
        <v>0</v>
      </c>
      <c r="O108" s="197">
        <f t="shared" si="16"/>
        <v>0</v>
      </c>
      <c r="P108" s="197">
        <v>0</v>
      </c>
      <c r="Q108" s="197">
        <f t="shared" si="17"/>
        <v>0</v>
      </c>
      <c r="R108" s="198"/>
      <c r="S108" s="198" t="s">
        <v>339</v>
      </c>
      <c r="Y108" s="196"/>
      <c r="AA108" s="196"/>
    </row>
    <row r="109" spans="1:27" x14ac:dyDescent="0.2">
      <c r="A109" s="193">
        <v>96</v>
      </c>
      <c r="B109" s="230" t="s">
        <v>1149</v>
      </c>
      <c r="C109" s="230" t="s">
        <v>2736</v>
      </c>
      <c r="D109" s="195" t="s">
        <v>1078</v>
      </c>
      <c r="E109" s="196">
        <v>41.764659999999999</v>
      </c>
      <c r="F109" s="199"/>
      <c r="G109" s="197">
        <f t="shared" si="12"/>
        <v>0</v>
      </c>
      <c r="H109" s="199">
        <v>1314.54</v>
      </c>
      <c r="I109" s="197">
        <f t="shared" si="13"/>
        <v>54901.32</v>
      </c>
      <c r="J109" s="199">
        <v>0</v>
      </c>
      <c r="K109" s="197">
        <f t="shared" si="14"/>
        <v>0</v>
      </c>
      <c r="L109" s="197">
        <v>21</v>
      </c>
      <c r="M109" s="197">
        <f t="shared" si="15"/>
        <v>0</v>
      </c>
      <c r="N109" s="197">
        <v>0</v>
      </c>
      <c r="O109" s="197">
        <f t="shared" si="16"/>
        <v>0</v>
      </c>
      <c r="P109" s="197">
        <v>0</v>
      </c>
      <c r="Q109" s="197">
        <f t="shared" si="17"/>
        <v>0</v>
      </c>
      <c r="R109" s="198"/>
      <c r="S109" s="198" t="s">
        <v>339</v>
      </c>
      <c r="Y109" s="196"/>
      <c r="AA109" s="196"/>
    </row>
    <row r="110" spans="1:27" x14ac:dyDescent="0.2">
      <c r="A110" s="202">
        <v>97</v>
      </c>
      <c r="B110" s="233" t="s">
        <v>1150</v>
      </c>
      <c r="C110" s="233" t="s">
        <v>2737</v>
      </c>
      <c r="D110" s="204" t="s">
        <v>1090</v>
      </c>
      <c r="E110" s="205">
        <v>272.74880000000002</v>
      </c>
      <c r="F110" s="215"/>
      <c r="G110" s="206">
        <f t="shared" si="12"/>
        <v>0</v>
      </c>
      <c r="H110" s="215">
        <v>3.11</v>
      </c>
      <c r="I110" s="206">
        <f t="shared" si="13"/>
        <v>848.25</v>
      </c>
      <c r="J110" s="215">
        <v>0</v>
      </c>
      <c r="K110" s="206">
        <f t="shared" si="14"/>
        <v>0</v>
      </c>
      <c r="L110" s="206">
        <v>21</v>
      </c>
      <c r="M110" s="206">
        <f t="shared" si="15"/>
        <v>0</v>
      </c>
      <c r="N110" s="206">
        <v>0</v>
      </c>
      <c r="O110" s="206">
        <f t="shared" si="16"/>
        <v>0</v>
      </c>
      <c r="P110" s="206">
        <v>0</v>
      </c>
      <c r="Q110" s="206">
        <f t="shared" si="17"/>
        <v>0</v>
      </c>
      <c r="R110" s="207"/>
      <c r="S110" s="207" t="s">
        <v>339</v>
      </c>
      <c r="Y110" s="205"/>
      <c r="AA110" s="196"/>
    </row>
    <row r="111" spans="1:27" x14ac:dyDescent="0.2">
      <c r="A111" s="193">
        <v>98</v>
      </c>
      <c r="B111" s="230" t="s">
        <v>1152</v>
      </c>
      <c r="C111" s="230" t="s">
        <v>1153</v>
      </c>
      <c r="D111" s="195" t="s">
        <v>1090</v>
      </c>
      <c r="E111" s="196">
        <v>656.30179999999996</v>
      </c>
      <c r="F111" s="199"/>
      <c r="G111" s="197">
        <f t="shared" si="12"/>
        <v>0</v>
      </c>
      <c r="H111" s="199">
        <v>11.54</v>
      </c>
      <c r="I111" s="197">
        <f t="shared" si="13"/>
        <v>7573.72</v>
      </c>
      <c r="J111" s="199">
        <v>0</v>
      </c>
      <c r="K111" s="197">
        <f t="shared" si="14"/>
        <v>0</v>
      </c>
      <c r="L111" s="197">
        <v>21</v>
      </c>
      <c r="M111" s="197">
        <f t="shared" si="15"/>
        <v>0</v>
      </c>
      <c r="N111" s="197">
        <v>0</v>
      </c>
      <c r="O111" s="197">
        <f t="shared" si="16"/>
        <v>0</v>
      </c>
      <c r="P111" s="197">
        <v>0</v>
      </c>
      <c r="Q111" s="197">
        <f t="shared" si="17"/>
        <v>0</v>
      </c>
      <c r="R111" s="198"/>
      <c r="S111" s="198" t="s">
        <v>339</v>
      </c>
      <c r="Y111" s="196"/>
      <c r="AA111" s="196"/>
    </row>
    <row r="112" spans="1:27" x14ac:dyDescent="0.2">
      <c r="A112" s="193">
        <v>99</v>
      </c>
      <c r="B112" s="230" t="s">
        <v>1154</v>
      </c>
      <c r="C112" s="230" t="s">
        <v>1155</v>
      </c>
      <c r="D112" s="195" t="s">
        <v>1090</v>
      </c>
      <c r="E112" s="196">
        <v>4.2617000000000003</v>
      </c>
      <c r="F112" s="199"/>
      <c r="G112" s="197">
        <f t="shared" si="12"/>
        <v>0</v>
      </c>
      <c r="H112" s="199">
        <v>30.89</v>
      </c>
      <c r="I112" s="197">
        <f t="shared" si="13"/>
        <v>131.63999999999999</v>
      </c>
      <c r="J112" s="199">
        <v>0</v>
      </c>
      <c r="K112" s="197">
        <f t="shared" si="14"/>
        <v>0</v>
      </c>
      <c r="L112" s="197">
        <v>21</v>
      </c>
      <c r="M112" s="197">
        <f t="shared" si="15"/>
        <v>0</v>
      </c>
      <c r="N112" s="197">
        <v>0</v>
      </c>
      <c r="O112" s="197">
        <f t="shared" si="16"/>
        <v>0</v>
      </c>
      <c r="P112" s="197">
        <v>0</v>
      </c>
      <c r="Q112" s="197">
        <f t="shared" si="17"/>
        <v>0</v>
      </c>
      <c r="R112" s="198"/>
      <c r="S112" s="198" t="s">
        <v>339</v>
      </c>
      <c r="Y112" s="196"/>
      <c r="AA112" s="196"/>
    </row>
    <row r="113" spans="1:27" ht="22.5" x14ac:dyDescent="0.2">
      <c r="A113" s="193">
        <v>100</v>
      </c>
      <c r="B113" s="230" t="s">
        <v>1156</v>
      </c>
      <c r="C113" s="230" t="s">
        <v>1157</v>
      </c>
      <c r="D113" s="195" t="s">
        <v>610</v>
      </c>
      <c r="E113" s="196">
        <v>0.85233999999999999</v>
      </c>
      <c r="F113" s="199"/>
      <c r="G113" s="197">
        <f t="shared" si="12"/>
        <v>0</v>
      </c>
      <c r="H113" s="199">
        <v>17850</v>
      </c>
      <c r="I113" s="197">
        <f t="shared" si="13"/>
        <v>15214.27</v>
      </c>
      <c r="J113" s="199">
        <v>0</v>
      </c>
      <c r="K113" s="197">
        <f t="shared" si="14"/>
        <v>0</v>
      </c>
      <c r="L113" s="197">
        <v>21</v>
      </c>
      <c r="M113" s="197">
        <f t="shared" si="15"/>
        <v>0</v>
      </c>
      <c r="N113" s="197">
        <v>0</v>
      </c>
      <c r="O113" s="197">
        <f t="shared" si="16"/>
        <v>0</v>
      </c>
      <c r="P113" s="197">
        <v>0</v>
      </c>
      <c r="Q113" s="197">
        <f t="shared" si="17"/>
        <v>0</v>
      </c>
      <c r="R113" s="198"/>
      <c r="S113" s="198" t="s">
        <v>339</v>
      </c>
      <c r="Y113" s="196"/>
      <c r="AA113" s="196"/>
    </row>
    <row r="114" spans="1:27" x14ac:dyDescent="0.2">
      <c r="A114" s="193">
        <v>101</v>
      </c>
      <c r="B114" s="230" t="s">
        <v>1158</v>
      </c>
      <c r="C114" s="230" t="s">
        <v>1159</v>
      </c>
      <c r="D114" s="195" t="s">
        <v>1090</v>
      </c>
      <c r="E114" s="196">
        <v>8.5234000000000005</v>
      </c>
      <c r="F114" s="199"/>
      <c r="G114" s="197">
        <f t="shared" si="12"/>
        <v>0</v>
      </c>
      <c r="H114" s="199">
        <v>232</v>
      </c>
      <c r="I114" s="197">
        <f t="shared" si="13"/>
        <v>1977.43</v>
      </c>
      <c r="J114" s="199">
        <v>0</v>
      </c>
      <c r="K114" s="197">
        <f t="shared" si="14"/>
        <v>0</v>
      </c>
      <c r="L114" s="197">
        <v>21</v>
      </c>
      <c r="M114" s="197">
        <f t="shared" si="15"/>
        <v>0</v>
      </c>
      <c r="N114" s="197">
        <v>0</v>
      </c>
      <c r="O114" s="197">
        <f t="shared" si="16"/>
        <v>0</v>
      </c>
      <c r="P114" s="197">
        <v>0</v>
      </c>
      <c r="Q114" s="197">
        <f t="shared" si="17"/>
        <v>0</v>
      </c>
      <c r="R114" s="198"/>
      <c r="S114" s="198" t="s">
        <v>339</v>
      </c>
      <c r="Y114" s="196"/>
      <c r="AA114" s="196"/>
    </row>
    <row r="115" spans="1:27" x14ac:dyDescent="0.2">
      <c r="A115" s="193">
        <v>102</v>
      </c>
      <c r="B115" s="230" t="s">
        <v>1160</v>
      </c>
      <c r="C115" s="230" t="s">
        <v>2738</v>
      </c>
      <c r="D115" s="195" t="s">
        <v>1078</v>
      </c>
      <c r="E115" s="196">
        <v>5.1140400000000001</v>
      </c>
      <c r="F115" s="199"/>
      <c r="G115" s="197">
        <f t="shared" si="12"/>
        <v>0</v>
      </c>
      <c r="H115" s="199">
        <v>3.4</v>
      </c>
      <c r="I115" s="197">
        <f t="shared" si="13"/>
        <v>17.39</v>
      </c>
      <c r="J115" s="199">
        <v>0</v>
      </c>
      <c r="K115" s="197">
        <f t="shared" si="14"/>
        <v>0</v>
      </c>
      <c r="L115" s="197">
        <v>21</v>
      </c>
      <c r="M115" s="197">
        <f t="shared" si="15"/>
        <v>0</v>
      </c>
      <c r="N115" s="197">
        <v>0</v>
      </c>
      <c r="O115" s="197">
        <f t="shared" si="16"/>
        <v>0</v>
      </c>
      <c r="P115" s="197">
        <v>0</v>
      </c>
      <c r="Q115" s="197">
        <f t="shared" si="17"/>
        <v>0</v>
      </c>
      <c r="R115" s="198"/>
      <c r="S115" s="198" t="s">
        <v>339</v>
      </c>
      <c r="Y115" s="196"/>
      <c r="AA115" s="196"/>
    </row>
    <row r="116" spans="1:27" x14ac:dyDescent="0.2">
      <c r="A116" s="193">
        <v>103</v>
      </c>
      <c r="B116" s="230" t="s">
        <v>1161</v>
      </c>
      <c r="C116" s="230" t="s">
        <v>2739</v>
      </c>
      <c r="D116" s="195" t="s">
        <v>1078</v>
      </c>
      <c r="E116" s="196">
        <v>5.1140400000000001</v>
      </c>
      <c r="F116" s="199"/>
      <c r="G116" s="197">
        <f t="shared" si="12"/>
        <v>0</v>
      </c>
      <c r="H116" s="199">
        <v>39.97</v>
      </c>
      <c r="I116" s="197">
        <f t="shared" si="13"/>
        <v>204.41</v>
      </c>
      <c r="J116" s="199">
        <v>0</v>
      </c>
      <c r="K116" s="197">
        <f t="shared" si="14"/>
        <v>0</v>
      </c>
      <c r="L116" s="197">
        <v>21</v>
      </c>
      <c r="M116" s="197">
        <f t="shared" si="15"/>
        <v>0</v>
      </c>
      <c r="N116" s="197">
        <v>0</v>
      </c>
      <c r="O116" s="197">
        <f t="shared" si="16"/>
        <v>0</v>
      </c>
      <c r="P116" s="197">
        <v>0</v>
      </c>
      <c r="Q116" s="197">
        <f t="shared" si="17"/>
        <v>0</v>
      </c>
      <c r="R116" s="198"/>
      <c r="S116" s="198" t="s">
        <v>339</v>
      </c>
      <c r="Y116" s="196"/>
      <c r="AA116" s="196"/>
    </row>
    <row r="117" spans="1:27" x14ac:dyDescent="0.2">
      <c r="A117" s="193">
        <v>104</v>
      </c>
      <c r="B117" s="230" t="s">
        <v>1162</v>
      </c>
      <c r="C117" s="230" t="s">
        <v>2740</v>
      </c>
      <c r="D117" s="195" t="s">
        <v>1078</v>
      </c>
      <c r="E117" s="196">
        <v>16.194459999999999</v>
      </c>
      <c r="F117" s="199"/>
      <c r="G117" s="197">
        <f t="shared" si="12"/>
        <v>0</v>
      </c>
      <c r="H117" s="199">
        <v>101.43</v>
      </c>
      <c r="I117" s="197">
        <f t="shared" si="13"/>
        <v>1642.6</v>
      </c>
      <c r="J117" s="199">
        <v>0</v>
      </c>
      <c r="K117" s="197">
        <f t="shared" si="14"/>
        <v>0</v>
      </c>
      <c r="L117" s="197">
        <v>21</v>
      </c>
      <c r="M117" s="197">
        <f t="shared" si="15"/>
        <v>0</v>
      </c>
      <c r="N117" s="197">
        <v>0</v>
      </c>
      <c r="O117" s="197">
        <f t="shared" si="16"/>
        <v>0</v>
      </c>
      <c r="P117" s="197">
        <v>0</v>
      </c>
      <c r="Q117" s="197">
        <f t="shared" si="17"/>
        <v>0</v>
      </c>
      <c r="R117" s="198"/>
      <c r="S117" s="198" t="s">
        <v>339</v>
      </c>
      <c r="Y117" s="196"/>
      <c r="AA117" s="196"/>
    </row>
    <row r="118" spans="1:27" x14ac:dyDescent="0.2">
      <c r="A118" s="193">
        <v>105</v>
      </c>
      <c r="B118" s="230" t="s">
        <v>1163</v>
      </c>
      <c r="C118" s="230" t="s">
        <v>1164</v>
      </c>
      <c r="D118" s="195" t="s">
        <v>1078</v>
      </c>
      <c r="E118" s="196">
        <v>19.603819999999999</v>
      </c>
      <c r="F118" s="199"/>
      <c r="G118" s="197">
        <f t="shared" si="12"/>
        <v>0</v>
      </c>
      <c r="H118" s="199">
        <v>21.09</v>
      </c>
      <c r="I118" s="197">
        <f t="shared" si="13"/>
        <v>413.44</v>
      </c>
      <c r="J118" s="199">
        <v>0</v>
      </c>
      <c r="K118" s="197">
        <f t="shared" si="14"/>
        <v>0</v>
      </c>
      <c r="L118" s="197">
        <v>21</v>
      </c>
      <c r="M118" s="197">
        <f t="shared" si="15"/>
        <v>0</v>
      </c>
      <c r="N118" s="197">
        <v>0</v>
      </c>
      <c r="O118" s="197">
        <f t="shared" si="16"/>
        <v>0</v>
      </c>
      <c r="P118" s="197">
        <v>0</v>
      </c>
      <c r="Q118" s="197">
        <f t="shared" si="17"/>
        <v>0</v>
      </c>
      <c r="R118" s="198"/>
      <c r="S118" s="198" t="s">
        <v>339</v>
      </c>
      <c r="Y118" s="196"/>
      <c r="AA118" s="196"/>
    </row>
    <row r="119" spans="1:27" x14ac:dyDescent="0.2">
      <c r="A119" s="193">
        <v>106</v>
      </c>
      <c r="B119" s="230" t="s">
        <v>1165</v>
      </c>
      <c r="C119" s="230" t="s">
        <v>2741</v>
      </c>
      <c r="D119" s="195" t="s">
        <v>1078</v>
      </c>
      <c r="E119" s="196">
        <v>20.456160000000001</v>
      </c>
      <c r="F119" s="199"/>
      <c r="G119" s="197">
        <f t="shared" si="12"/>
        <v>0</v>
      </c>
      <c r="H119" s="199">
        <v>29.77</v>
      </c>
      <c r="I119" s="197">
        <f t="shared" si="13"/>
        <v>608.98</v>
      </c>
      <c r="J119" s="199">
        <v>0</v>
      </c>
      <c r="K119" s="197">
        <f t="shared" si="14"/>
        <v>0</v>
      </c>
      <c r="L119" s="197">
        <v>21</v>
      </c>
      <c r="M119" s="197">
        <f t="shared" si="15"/>
        <v>0</v>
      </c>
      <c r="N119" s="197">
        <v>0</v>
      </c>
      <c r="O119" s="197">
        <f t="shared" si="16"/>
        <v>0</v>
      </c>
      <c r="P119" s="197">
        <v>0</v>
      </c>
      <c r="Q119" s="197">
        <f t="shared" si="17"/>
        <v>0</v>
      </c>
      <c r="R119" s="198"/>
      <c r="S119" s="198" t="s">
        <v>339</v>
      </c>
      <c r="Y119" s="196"/>
      <c r="AA119" s="196"/>
    </row>
    <row r="120" spans="1:27" x14ac:dyDescent="0.2">
      <c r="A120" s="193">
        <v>107</v>
      </c>
      <c r="B120" s="230" t="s">
        <v>1166</v>
      </c>
      <c r="C120" s="230" t="s">
        <v>2742</v>
      </c>
      <c r="D120" s="195" t="s">
        <v>1078</v>
      </c>
      <c r="E120" s="196">
        <v>5.1140400000000001</v>
      </c>
      <c r="F120" s="199"/>
      <c r="G120" s="197">
        <f t="shared" si="12"/>
        <v>0</v>
      </c>
      <c r="H120" s="199">
        <v>28.92</v>
      </c>
      <c r="I120" s="197">
        <f t="shared" si="13"/>
        <v>147.9</v>
      </c>
      <c r="J120" s="199">
        <v>0</v>
      </c>
      <c r="K120" s="197">
        <f t="shared" si="14"/>
        <v>0</v>
      </c>
      <c r="L120" s="197">
        <v>21</v>
      </c>
      <c r="M120" s="197">
        <f t="shared" si="15"/>
        <v>0</v>
      </c>
      <c r="N120" s="197">
        <v>0</v>
      </c>
      <c r="O120" s="197">
        <f t="shared" si="16"/>
        <v>0</v>
      </c>
      <c r="P120" s="197">
        <v>0</v>
      </c>
      <c r="Q120" s="197">
        <f t="shared" si="17"/>
        <v>0</v>
      </c>
      <c r="R120" s="198"/>
      <c r="S120" s="198" t="s">
        <v>339</v>
      </c>
      <c r="Y120" s="196"/>
      <c r="AA120" s="196"/>
    </row>
    <row r="121" spans="1:27" x14ac:dyDescent="0.2">
      <c r="A121" s="193">
        <v>108</v>
      </c>
      <c r="B121" s="230" t="s">
        <v>1167</v>
      </c>
      <c r="C121" s="230" t="s">
        <v>2743</v>
      </c>
      <c r="D121" s="195" t="s">
        <v>1078</v>
      </c>
      <c r="E121" s="196">
        <v>76.710599999999999</v>
      </c>
      <c r="F121" s="199"/>
      <c r="G121" s="197">
        <f t="shared" si="12"/>
        <v>0</v>
      </c>
      <c r="H121" s="199">
        <v>27.22</v>
      </c>
      <c r="I121" s="197">
        <f t="shared" si="13"/>
        <v>2088.06</v>
      </c>
      <c r="J121" s="199">
        <v>0</v>
      </c>
      <c r="K121" s="197">
        <f t="shared" si="14"/>
        <v>0</v>
      </c>
      <c r="L121" s="197">
        <v>21</v>
      </c>
      <c r="M121" s="197">
        <f t="shared" si="15"/>
        <v>0</v>
      </c>
      <c r="N121" s="197">
        <v>0</v>
      </c>
      <c r="O121" s="197">
        <f t="shared" si="16"/>
        <v>0</v>
      </c>
      <c r="P121" s="197">
        <v>0</v>
      </c>
      <c r="Q121" s="197">
        <f t="shared" si="17"/>
        <v>0</v>
      </c>
      <c r="R121" s="198"/>
      <c r="S121" s="198" t="s">
        <v>339</v>
      </c>
      <c r="Y121" s="196"/>
      <c r="AA121" s="196"/>
    </row>
    <row r="122" spans="1:27" x14ac:dyDescent="0.2">
      <c r="A122" s="193">
        <v>109</v>
      </c>
      <c r="B122" s="230" t="s">
        <v>1168</v>
      </c>
      <c r="C122" s="230" t="s">
        <v>1169</v>
      </c>
      <c r="D122" s="195" t="s">
        <v>1090</v>
      </c>
      <c r="E122" s="196">
        <v>170.46799999999999</v>
      </c>
      <c r="F122" s="199"/>
      <c r="G122" s="197">
        <f t="shared" si="12"/>
        <v>0</v>
      </c>
      <c r="H122" s="199">
        <v>22.45</v>
      </c>
      <c r="I122" s="197">
        <f t="shared" si="13"/>
        <v>3827.01</v>
      </c>
      <c r="J122" s="199">
        <v>0</v>
      </c>
      <c r="K122" s="197">
        <f t="shared" si="14"/>
        <v>0</v>
      </c>
      <c r="L122" s="197">
        <v>21</v>
      </c>
      <c r="M122" s="197">
        <f t="shared" si="15"/>
        <v>0</v>
      </c>
      <c r="N122" s="197">
        <v>0</v>
      </c>
      <c r="O122" s="197">
        <f t="shared" si="16"/>
        <v>0</v>
      </c>
      <c r="P122" s="197">
        <v>0</v>
      </c>
      <c r="Q122" s="197">
        <f t="shared" si="17"/>
        <v>0</v>
      </c>
      <c r="R122" s="198"/>
      <c r="S122" s="198" t="s">
        <v>339</v>
      </c>
      <c r="Y122" s="196"/>
      <c r="AA122" s="196"/>
    </row>
    <row r="123" spans="1:27" x14ac:dyDescent="0.2">
      <c r="A123" s="193">
        <v>110</v>
      </c>
      <c r="B123" s="230" t="s">
        <v>1170</v>
      </c>
      <c r="C123" s="230" t="s">
        <v>2744</v>
      </c>
      <c r="D123" s="195" t="s">
        <v>1078</v>
      </c>
      <c r="E123" s="196">
        <v>5.1140400000000001</v>
      </c>
      <c r="F123" s="199"/>
      <c r="G123" s="197">
        <f t="shared" si="12"/>
        <v>0</v>
      </c>
      <c r="H123" s="199">
        <v>3.4</v>
      </c>
      <c r="I123" s="197">
        <f t="shared" si="13"/>
        <v>17.39</v>
      </c>
      <c r="J123" s="199">
        <v>0</v>
      </c>
      <c r="K123" s="197">
        <f t="shared" si="14"/>
        <v>0</v>
      </c>
      <c r="L123" s="197">
        <v>21</v>
      </c>
      <c r="M123" s="197">
        <f t="shared" si="15"/>
        <v>0</v>
      </c>
      <c r="N123" s="197">
        <v>0</v>
      </c>
      <c r="O123" s="197">
        <f t="shared" si="16"/>
        <v>0</v>
      </c>
      <c r="P123" s="197">
        <v>0</v>
      </c>
      <c r="Q123" s="197">
        <f t="shared" si="17"/>
        <v>0</v>
      </c>
      <c r="R123" s="198"/>
      <c r="S123" s="198" t="s">
        <v>339</v>
      </c>
      <c r="Y123" s="196"/>
      <c r="AA123" s="196"/>
    </row>
    <row r="124" spans="1:27" x14ac:dyDescent="0.2">
      <c r="A124" s="193">
        <v>111</v>
      </c>
      <c r="B124" s="230" t="s">
        <v>1171</v>
      </c>
      <c r="C124" s="230" t="s">
        <v>1172</v>
      </c>
      <c r="D124" s="195" t="s">
        <v>1078</v>
      </c>
      <c r="E124" s="196">
        <v>0.85233999999999999</v>
      </c>
      <c r="F124" s="199"/>
      <c r="G124" s="197">
        <f t="shared" si="12"/>
        <v>0</v>
      </c>
      <c r="H124" s="199">
        <v>178.04</v>
      </c>
      <c r="I124" s="197">
        <f t="shared" si="13"/>
        <v>151.75</v>
      </c>
      <c r="J124" s="199">
        <v>0</v>
      </c>
      <c r="K124" s="197">
        <f t="shared" si="14"/>
        <v>0</v>
      </c>
      <c r="L124" s="197">
        <v>21</v>
      </c>
      <c r="M124" s="197">
        <f t="shared" si="15"/>
        <v>0</v>
      </c>
      <c r="N124" s="197">
        <v>0</v>
      </c>
      <c r="O124" s="197">
        <f t="shared" si="16"/>
        <v>0</v>
      </c>
      <c r="P124" s="197">
        <v>0</v>
      </c>
      <c r="Q124" s="197">
        <f t="shared" si="17"/>
        <v>0</v>
      </c>
      <c r="R124" s="198"/>
      <c r="S124" s="198" t="s">
        <v>339</v>
      </c>
      <c r="Y124" s="196"/>
      <c r="AA124" s="196"/>
    </row>
    <row r="125" spans="1:27" x14ac:dyDescent="0.2">
      <c r="A125" s="193">
        <v>112</v>
      </c>
      <c r="B125" s="230" t="s">
        <v>1173</v>
      </c>
      <c r="C125" s="230" t="s">
        <v>2745</v>
      </c>
      <c r="D125" s="195" t="s">
        <v>1078</v>
      </c>
      <c r="E125" s="196">
        <v>22.16084</v>
      </c>
      <c r="F125" s="199"/>
      <c r="G125" s="197">
        <f t="shared" si="12"/>
        <v>0</v>
      </c>
      <c r="H125" s="199">
        <v>570.16</v>
      </c>
      <c r="I125" s="197">
        <f t="shared" si="13"/>
        <v>12635.22</v>
      </c>
      <c r="J125" s="199">
        <v>0</v>
      </c>
      <c r="K125" s="197">
        <f t="shared" si="14"/>
        <v>0</v>
      </c>
      <c r="L125" s="197">
        <v>21</v>
      </c>
      <c r="M125" s="197">
        <f t="shared" si="15"/>
        <v>0</v>
      </c>
      <c r="N125" s="197">
        <v>0</v>
      </c>
      <c r="O125" s="197">
        <f t="shared" si="16"/>
        <v>0</v>
      </c>
      <c r="P125" s="197">
        <v>0</v>
      </c>
      <c r="Q125" s="197">
        <f t="shared" si="17"/>
        <v>0</v>
      </c>
      <c r="R125" s="198"/>
      <c r="S125" s="198" t="s">
        <v>339</v>
      </c>
      <c r="Y125" s="196"/>
      <c r="AA125" s="196"/>
    </row>
    <row r="126" spans="1:27" x14ac:dyDescent="0.2">
      <c r="A126" s="193">
        <v>113</v>
      </c>
      <c r="B126" s="230" t="s">
        <v>1174</v>
      </c>
      <c r="C126" s="230" t="s">
        <v>1175</v>
      </c>
      <c r="D126" s="195" t="s">
        <v>1078</v>
      </c>
      <c r="E126" s="196">
        <v>17.046800000000001</v>
      </c>
      <c r="F126" s="199"/>
      <c r="G126" s="197">
        <f t="shared" si="12"/>
        <v>0</v>
      </c>
      <c r="H126" s="199">
        <v>4.5999999999999996</v>
      </c>
      <c r="I126" s="197">
        <f t="shared" si="13"/>
        <v>78.42</v>
      </c>
      <c r="J126" s="199">
        <v>0</v>
      </c>
      <c r="K126" s="197">
        <f t="shared" si="14"/>
        <v>0</v>
      </c>
      <c r="L126" s="197">
        <v>21</v>
      </c>
      <c r="M126" s="197">
        <f t="shared" si="15"/>
        <v>0</v>
      </c>
      <c r="N126" s="197">
        <v>0</v>
      </c>
      <c r="O126" s="197">
        <f t="shared" si="16"/>
        <v>0</v>
      </c>
      <c r="P126" s="197">
        <v>0</v>
      </c>
      <c r="Q126" s="197">
        <f t="shared" si="17"/>
        <v>0</v>
      </c>
      <c r="R126" s="198"/>
      <c r="S126" s="198" t="s">
        <v>339</v>
      </c>
      <c r="Y126" s="196"/>
      <c r="AA126" s="196"/>
    </row>
    <row r="127" spans="1:27" x14ac:dyDescent="0.2">
      <c r="A127" s="193">
        <v>114</v>
      </c>
      <c r="B127" s="230" t="s">
        <v>1176</v>
      </c>
      <c r="C127" s="230" t="s">
        <v>2746</v>
      </c>
      <c r="D127" s="195" t="s">
        <v>1078</v>
      </c>
      <c r="E127" s="196">
        <v>10.22808</v>
      </c>
      <c r="F127" s="199"/>
      <c r="G127" s="197">
        <f t="shared" si="12"/>
        <v>0</v>
      </c>
      <c r="H127" s="199">
        <v>3.4</v>
      </c>
      <c r="I127" s="197">
        <f t="shared" si="13"/>
        <v>34.78</v>
      </c>
      <c r="J127" s="199">
        <v>0</v>
      </c>
      <c r="K127" s="197">
        <f t="shared" si="14"/>
        <v>0</v>
      </c>
      <c r="L127" s="197">
        <v>21</v>
      </c>
      <c r="M127" s="197">
        <f t="shared" si="15"/>
        <v>0</v>
      </c>
      <c r="N127" s="197">
        <v>0</v>
      </c>
      <c r="O127" s="197">
        <f t="shared" si="16"/>
        <v>0</v>
      </c>
      <c r="P127" s="197">
        <v>0</v>
      </c>
      <c r="Q127" s="197">
        <f t="shared" si="17"/>
        <v>0</v>
      </c>
      <c r="R127" s="198"/>
      <c r="S127" s="198" t="s">
        <v>339</v>
      </c>
      <c r="Y127" s="196"/>
      <c r="AA127" s="196"/>
    </row>
    <row r="128" spans="1:27" x14ac:dyDescent="0.2">
      <c r="A128" s="193">
        <v>115</v>
      </c>
      <c r="B128" s="230" t="s">
        <v>1177</v>
      </c>
      <c r="C128" s="230" t="s">
        <v>1178</v>
      </c>
      <c r="D128" s="195" t="s">
        <v>1078</v>
      </c>
      <c r="E128" s="196">
        <v>21.308499999999999</v>
      </c>
      <c r="F128" s="199"/>
      <c r="G128" s="197">
        <f t="shared" si="12"/>
        <v>0</v>
      </c>
      <c r="H128" s="199">
        <v>22.7</v>
      </c>
      <c r="I128" s="197">
        <f t="shared" si="13"/>
        <v>483.7</v>
      </c>
      <c r="J128" s="199">
        <v>0</v>
      </c>
      <c r="K128" s="197">
        <f t="shared" si="14"/>
        <v>0</v>
      </c>
      <c r="L128" s="197">
        <v>21</v>
      </c>
      <c r="M128" s="197">
        <f t="shared" si="15"/>
        <v>0</v>
      </c>
      <c r="N128" s="197">
        <v>0</v>
      </c>
      <c r="O128" s="197">
        <f t="shared" si="16"/>
        <v>0</v>
      </c>
      <c r="P128" s="197">
        <v>0</v>
      </c>
      <c r="Q128" s="197">
        <f t="shared" si="17"/>
        <v>0</v>
      </c>
      <c r="R128" s="198"/>
      <c r="S128" s="198" t="s">
        <v>339</v>
      </c>
      <c r="Y128" s="196"/>
      <c r="AA128" s="196"/>
    </row>
    <row r="129" spans="1:27" x14ac:dyDescent="0.2">
      <c r="A129" s="193">
        <v>116</v>
      </c>
      <c r="B129" s="230" t="s">
        <v>1179</v>
      </c>
      <c r="C129" s="230" t="s">
        <v>2747</v>
      </c>
      <c r="D129" s="195" t="s">
        <v>1078</v>
      </c>
      <c r="E129" s="196">
        <v>51.1404</v>
      </c>
      <c r="F129" s="199"/>
      <c r="G129" s="197">
        <f t="shared" si="12"/>
        <v>0</v>
      </c>
      <c r="H129" s="199">
        <v>22.11</v>
      </c>
      <c r="I129" s="197">
        <f t="shared" si="13"/>
        <v>1130.71</v>
      </c>
      <c r="J129" s="199">
        <v>0</v>
      </c>
      <c r="K129" s="197">
        <f t="shared" si="14"/>
        <v>0</v>
      </c>
      <c r="L129" s="197">
        <v>21</v>
      </c>
      <c r="M129" s="197">
        <f t="shared" si="15"/>
        <v>0</v>
      </c>
      <c r="N129" s="197">
        <v>0</v>
      </c>
      <c r="O129" s="197">
        <f t="shared" si="16"/>
        <v>0</v>
      </c>
      <c r="P129" s="197">
        <v>0</v>
      </c>
      <c r="Q129" s="197">
        <f t="shared" si="17"/>
        <v>0</v>
      </c>
      <c r="R129" s="198"/>
      <c r="S129" s="198" t="s">
        <v>339</v>
      </c>
      <c r="Y129" s="196"/>
      <c r="AA129" s="196"/>
    </row>
    <row r="130" spans="1:27" x14ac:dyDescent="0.2">
      <c r="A130" s="193">
        <v>117</v>
      </c>
      <c r="B130" s="230" t="s">
        <v>1180</v>
      </c>
      <c r="C130" s="230" t="s">
        <v>1181</v>
      </c>
      <c r="D130" s="195" t="s">
        <v>1090</v>
      </c>
      <c r="E130" s="196">
        <v>136.37440000000001</v>
      </c>
      <c r="F130" s="199"/>
      <c r="G130" s="197">
        <f t="shared" si="12"/>
        <v>0</v>
      </c>
      <c r="H130" s="199">
        <v>7.11</v>
      </c>
      <c r="I130" s="197">
        <f t="shared" si="13"/>
        <v>969.62</v>
      </c>
      <c r="J130" s="199">
        <v>0</v>
      </c>
      <c r="K130" s="197">
        <f t="shared" si="14"/>
        <v>0</v>
      </c>
      <c r="L130" s="197">
        <v>21</v>
      </c>
      <c r="M130" s="197">
        <f t="shared" si="15"/>
        <v>0</v>
      </c>
      <c r="N130" s="197">
        <v>0</v>
      </c>
      <c r="O130" s="197">
        <f t="shared" si="16"/>
        <v>0</v>
      </c>
      <c r="P130" s="197">
        <v>0</v>
      </c>
      <c r="Q130" s="197">
        <f t="shared" si="17"/>
        <v>0</v>
      </c>
      <c r="R130" s="198"/>
      <c r="S130" s="198" t="s">
        <v>339</v>
      </c>
      <c r="Y130" s="196"/>
      <c r="AA130" s="196"/>
    </row>
    <row r="131" spans="1:27" x14ac:dyDescent="0.2">
      <c r="A131" s="162"/>
      <c r="B131" s="231"/>
      <c r="C131" s="231"/>
      <c r="D131" s="180"/>
      <c r="E131" s="181">
        <v>0</v>
      </c>
      <c r="F131" s="182"/>
      <c r="G131" s="182"/>
      <c r="H131" s="182"/>
      <c r="I131" s="182"/>
      <c r="J131" s="182"/>
      <c r="K131" s="182"/>
      <c r="L131" s="182"/>
      <c r="M131" s="182"/>
      <c r="N131" s="182"/>
      <c r="O131" s="182"/>
      <c r="P131" s="182"/>
      <c r="Q131" s="182"/>
      <c r="R131" s="183"/>
      <c r="S131" s="183"/>
      <c r="Y131" s="181"/>
      <c r="AA131" s="196"/>
    </row>
    <row r="132" spans="1:27" x14ac:dyDescent="0.2">
      <c r="A132" s="179" t="s">
        <v>188</v>
      </c>
      <c r="B132" s="229" t="s">
        <v>1182</v>
      </c>
      <c r="C132" s="229" t="s">
        <v>2748</v>
      </c>
      <c r="D132" s="187"/>
      <c r="E132" s="188">
        <v>0</v>
      </c>
      <c r="F132" s="189"/>
      <c r="G132" s="190">
        <f>SUMIF(AE133:AE142,"&lt;&gt;NOR",G133:G142)</f>
        <v>0</v>
      </c>
      <c r="H132" s="189"/>
      <c r="I132" s="189">
        <f>SUM(I133:I142)</f>
        <v>264844.62</v>
      </c>
      <c r="J132" s="189"/>
      <c r="K132" s="189">
        <f>SUM(K133:K142)</f>
        <v>28701.26</v>
      </c>
      <c r="L132" s="189"/>
      <c r="M132" s="189">
        <f>SUM(M133:M142)</f>
        <v>0</v>
      </c>
      <c r="N132" s="189"/>
      <c r="O132" s="189">
        <f>SUM(O133:O142)</f>
        <v>0</v>
      </c>
      <c r="P132" s="189"/>
      <c r="Q132" s="189">
        <f>SUM(Q133:Q142)</f>
        <v>0</v>
      </c>
      <c r="R132" s="191"/>
      <c r="S132" s="191"/>
      <c r="Y132" s="188"/>
      <c r="AA132" s="196"/>
    </row>
    <row r="133" spans="1:27" x14ac:dyDescent="0.2">
      <c r="A133" s="193">
        <v>118</v>
      </c>
      <c r="B133" s="230" t="s">
        <v>1183</v>
      </c>
      <c r="C133" s="230" t="s">
        <v>1184</v>
      </c>
      <c r="D133" s="195" t="s">
        <v>610</v>
      </c>
      <c r="E133" s="196">
        <v>0.85233999999999999</v>
      </c>
      <c r="F133" s="199"/>
      <c r="G133" s="197">
        <f t="shared" ref="G133:G142" si="18">ROUND(E133*F133,2)</f>
        <v>0</v>
      </c>
      <c r="H133" s="199">
        <v>128583</v>
      </c>
      <c r="I133" s="197">
        <f t="shared" ref="I133:I142" si="19">ROUND(E133*H133,2)</f>
        <v>109596.43</v>
      </c>
      <c r="J133" s="199">
        <v>0</v>
      </c>
      <c r="K133" s="197">
        <f t="shared" ref="K133:K142" si="20">ROUND(E133*J133,2)</f>
        <v>0</v>
      </c>
      <c r="L133" s="197">
        <v>21</v>
      </c>
      <c r="M133" s="197">
        <f t="shared" ref="M133:M142" si="21">G133*(1+L133/100)</f>
        <v>0</v>
      </c>
      <c r="N133" s="197">
        <v>0</v>
      </c>
      <c r="O133" s="197">
        <f t="shared" ref="O133:O142" si="22">ROUND(E133*N133,2)</f>
        <v>0</v>
      </c>
      <c r="P133" s="197">
        <v>0</v>
      </c>
      <c r="Q133" s="197">
        <f t="shared" ref="Q133:Q142" si="23">ROUND(E133*P133,2)</f>
        <v>0</v>
      </c>
      <c r="R133" s="198"/>
      <c r="S133" s="198" t="s">
        <v>339</v>
      </c>
      <c r="Y133" s="196"/>
      <c r="AA133" s="196"/>
    </row>
    <row r="134" spans="1:27" x14ac:dyDescent="0.2">
      <c r="A134" s="193">
        <v>119</v>
      </c>
      <c r="B134" s="230" t="s">
        <v>1185</v>
      </c>
      <c r="C134" s="230" t="s">
        <v>1186</v>
      </c>
      <c r="D134" s="195" t="s">
        <v>610</v>
      </c>
      <c r="E134" s="196">
        <v>0.85233999999999999</v>
      </c>
      <c r="F134" s="199"/>
      <c r="G134" s="197">
        <f t="shared" si="18"/>
        <v>0</v>
      </c>
      <c r="H134" s="199">
        <v>76209</v>
      </c>
      <c r="I134" s="197">
        <f t="shared" si="19"/>
        <v>64955.98</v>
      </c>
      <c r="J134" s="199">
        <v>0</v>
      </c>
      <c r="K134" s="197">
        <f t="shared" si="20"/>
        <v>0</v>
      </c>
      <c r="L134" s="197">
        <v>21</v>
      </c>
      <c r="M134" s="197">
        <f t="shared" si="21"/>
        <v>0</v>
      </c>
      <c r="N134" s="197">
        <v>0</v>
      </c>
      <c r="O134" s="197">
        <f t="shared" si="22"/>
        <v>0</v>
      </c>
      <c r="P134" s="197">
        <v>0</v>
      </c>
      <c r="Q134" s="197">
        <f t="shared" si="23"/>
        <v>0</v>
      </c>
      <c r="R134" s="198"/>
      <c r="S134" s="198" t="s">
        <v>339</v>
      </c>
      <c r="Y134" s="196"/>
      <c r="AA134" s="196"/>
    </row>
    <row r="135" spans="1:27" x14ac:dyDescent="0.2">
      <c r="A135" s="193">
        <v>120</v>
      </c>
      <c r="B135" s="230" t="s">
        <v>1187</v>
      </c>
      <c r="C135" s="230" t="s">
        <v>1188</v>
      </c>
      <c r="D135" s="195" t="s">
        <v>610</v>
      </c>
      <c r="E135" s="196">
        <v>0.85233999999999999</v>
      </c>
      <c r="F135" s="199"/>
      <c r="G135" s="197">
        <f t="shared" si="18"/>
        <v>0</v>
      </c>
      <c r="H135" s="199">
        <v>94762.5</v>
      </c>
      <c r="I135" s="197">
        <f t="shared" si="19"/>
        <v>80769.87</v>
      </c>
      <c r="J135" s="199">
        <v>0</v>
      </c>
      <c r="K135" s="197">
        <f t="shared" si="20"/>
        <v>0</v>
      </c>
      <c r="L135" s="197">
        <v>21</v>
      </c>
      <c r="M135" s="197">
        <f t="shared" si="21"/>
        <v>0</v>
      </c>
      <c r="N135" s="197">
        <v>0</v>
      </c>
      <c r="O135" s="197">
        <f t="shared" si="22"/>
        <v>0</v>
      </c>
      <c r="P135" s="197">
        <v>0</v>
      </c>
      <c r="Q135" s="197">
        <f t="shared" si="23"/>
        <v>0</v>
      </c>
      <c r="R135" s="198"/>
      <c r="S135" s="198" t="s">
        <v>339</v>
      </c>
      <c r="Y135" s="196"/>
      <c r="AA135" s="196"/>
    </row>
    <row r="136" spans="1:27" x14ac:dyDescent="0.2">
      <c r="A136" s="193">
        <v>121</v>
      </c>
      <c r="B136" s="230" t="s">
        <v>1189</v>
      </c>
      <c r="C136" s="230" t="s">
        <v>2890</v>
      </c>
      <c r="D136" s="195" t="s">
        <v>610</v>
      </c>
      <c r="E136" s="196">
        <v>13.63744</v>
      </c>
      <c r="F136" s="199"/>
      <c r="G136" s="197">
        <f t="shared" si="18"/>
        <v>0</v>
      </c>
      <c r="H136" s="199">
        <v>698.25</v>
      </c>
      <c r="I136" s="197">
        <f t="shared" si="19"/>
        <v>9522.34</v>
      </c>
      <c r="J136" s="199">
        <v>0</v>
      </c>
      <c r="K136" s="197">
        <f t="shared" si="20"/>
        <v>0</v>
      </c>
      <c r="L136" s="197">
        <v>21</v>
      </c>
      <c r="M136" s="197">
        <f t="shared" si="21"/>
        <v>0</v>
      </c>
      <c r="N136" s="197">
        <v>0</v>
      </c>
      <c r="O136" s="197">
        <f t="shared" si="22"/>
        <v>0</v>
      </c>
      <c r="P136" s="197">
        <v>0</v>
      </c>
      <c r="Q136" s="197">
        <f t="shared" si="23"/>
        <v>0</v>
      </c>
      <c r="R136" s="198"/>
      <c r="S136" s="198" t="s">
        <v>339</v>
      </c>
      <c r="Y136" s="196"/>
      <c r="AA136" s="196"/>
    </row>
    <row r="137" spans="1:27" x14ac:dyDescent="0.2">
      <c r="A137" s="193">
        <v>122</v>
      </c>
      <c r="B137" s="230" t="s">
        <v>1190</v>
      </c>
      <c r="C137" s="230" t="s">
        <v>1191</v>
      </c>
      <c r="D137" s="195" t="s">
        <v>1192</v>
      </c>
      <c r="E137" s="196">
        <v>18.751480000000001</v>
      </c>
      <c r="F137" s="199"/>
      <c r="G137" s="197">
        <f t="shared" si="18"/>
        <v>0</v>
      </c>
      <c r="H137" s="199">
        <v>0</v>
      </c>
      <c r="I137" s="197">
        <f t="shared" si="19"/>
        <v>0</v>
      </c>
      <c r="J137" s="199">
        <v>252</v>
      </c>
      <c r="K137" s="197">
        <f t="shared" si="20"/>
        <v>4725.37</v>
      </c>
      <c r="L137" s="197">
        <v>21</v>
      </c>
      <c r="M137" s="197">
        <f t="shared" si="21"/>
        <v>0</v>
      </c>
      <c r="N137" s="197">
        <v>0</v>
      </c>
      <c r="O137" s="197">
        <f t="shared" si="22"/>
        <v>0</v>
      </c>
      <c r="P137" s="197">
        <v>0</v>
      </c>
      <c r="Q137" s="197">
        <f t="shared" si="23"/>
        <v>0</v>
      </c>
      <c r="R137" s="198"/>
      <c r="S137" s="198" t="s">
        <v>339</v>
      </c>
      <c r="Y137" s="196"/>
      <c r="AA137" s="196"/>
    </row>
    <row r="138" spans="1:27" x14ac:dyDescent="0.2">
      <c r="A138" s="193">
        <v>123</v>
      </c>
      <c r="B138" s="230" t="s">
        <v>1193</v>
      </c>
      <c r="C138" s="230" t="s">
        <v>1194</v>
      </c>
      <c r="D138" s="195" t="s">
        <v>1192</v>
      </c>
      <c r="E138" s="196">
        <v>51.1404</v>
      </c>
      <c r="F138" s="199"/>
      <c r="G138" s="197">
        <f t="shared" si="18"/>
        <v>0</v>
      </c>
      <c r="H138" s="199">
        <v>0</v>
      </c>
      <c r="I138" s="197">
        <f t="shared" si="19"/>
        <v>0</v>
      </c>
      <c r="J138" s="199">
        <v>141.75</v>
      </c>
      <c r="K138" s="197">
        <f t="shared" si="20"/>
        <v>7249.15</v>
      </c>
      <c r="L138" s="197">
        <v>21</v>
      </c>
      <c r="M138" s="197">
        <f t="shared" si="21"/>
        <v>0</v>
      </c>
      <c r="N138" s="197">
        <v>0</v>
      </c>
      <c r="O138" s="197">
        <f t="shared" si="22"/>
        <v>0</v>
      </c>
      <c r="P138" s="197">
        <v>0</v>
      </c>
      <c r="Q138" s="197">
        <f t="shared" si="23"/>
        <v>0</v>
      </c>
      <c r="R138" s="198" t="s">
        <v>149</v>
      </c>
      <c r="S138" s="198" t="s">
        <v>194</v>
      </c>
      <c r="Y138" s="196"/>
      <c r="AA138" s="196"/>
    </row>
    <row r="139" spans="1:27" x14ac:dyDescent="0.2">
      <c r="A139" s="193">
        <v>124</v>
      </c>
      <c r="B139" s="230" t="s">
        <v>1195</v>
      </c>
      <c r="C139" s="230" t="s">
        <v>1196</v>
      </c>
      <c r="D139" s="195" t="s">
        <v>1192</v>
      </c>
      <c r="E139" s="196">
        <v>18.751480000000001</v>
      </c>
      <c r="F139" s="199"/>
      <c r="G139" s="197">
        <f t="shared" si="18"/>
        <v>0</v>
      </c>
      <c r="H139" s="199">
        <v>0</v>
      </c>
      <c r="I139" s="197">
        <f t="shared" si="19"/>
        <v>0</v>
      </c>
      <c r="J139" s="199">
        <v>183.75</v>
      </c>
      <c r="K139" s="197">
        <f t="shared" si="20"/>
        <v>3445.58</v>
      </c>
      <c r="L139" s="197">
        <v>21</v>
      </c>
      <c r="M139" s="197">
        <f t="shared" si="21"/>
        <v>0</v>
      </c>
      <c r="N139" s="197">
        <v>0</v>
      </c>
      <c r="O139" s="197">
        <f t="shared" si="22"/>
        <v>0</v>
      </c>
      <c r="P139" s="197">
        <v>0</v>
      </c>
      <c r="Q139" s="197">
        <f t="shared" si="23"/>
        <v>0</v>
      </c>
      <c r="R139" s="198" t="s">
        <v>149</v>
      </c>
      <c r="S139" s="198" t="s">
        <v>194</v>
      </c>
      <c r="Y139" s="196"/>
      <c r="AA139" s="196"/>
    </row>
    <row r="140" spans="1:27" x14ac:dyDescent="0.2">
      <c r="A140" s="193">
        <v>125</v>
      </c>
      <c r="B140" s="230" t="s">
        <v>1197</v>
      </c>
      <c r="C140" s="230" t="s">
        <v>1198</v>
      </c>
      <c r="D140" s="195" t="s">
        <v>1192</v>
      </c>
      <c r="E140" s="196">
        <v>17.046800000000001</v>
      </c>
      <c r="F140" s="199"/>
      <c r="G140" s="197">
        <f t="shared" si="18"/>
        <v>0</v>
      </c>
      <c r="H140" s="199">
        <v>0</v>
      </c>
      <c r="I140" s="197">
        <f t="shared" si="19"/>
        <v>0</v>
      </c>
      <c r="J140" s="199">
        <v>84</v>
      </c>
      <c r="K140" s="197">
        <f t="shared" si="20"/>
        <v>1431.93</v>
      </c>
      <c r="L140" s="197">
        <v>21</v>
      </c>
      <c r="M140" s="197">
        <f t="shared" si="21"/>
        <v>0</v>
      </c>
      <c r="N140" s="197">
        <v>0</v>
      </c>
      <c r="O140" s="197">
        <f t="shared" si="22"/>
        <v>0</v>
      </c>
      <c r="P140" s="197">
        <v>0</v>
      </c>
      <c r="Q140" s="197">
        <f t="shared" si="23"/>
        <v>0</v>
      </c>
      <c r="R140" s="198" t="s">
        <v>149</v>
      </c>
      <c r="S140" s="198" t="s">
        <v>194</v>
      </c>
      <c r="Y140" s="196"/>
      <c r="AA140" s="196"/>
    </row>
    <row r="141" spans="1:27" x14ac:dyDescent="0.2">
      <c r="A141" s="193">
        <v>126</v>
      </c>
      <c r="B141" s="230" t="s">
        <v>1199</v>
      </c>
      <c r="C141" s="230" t="s">
        <v>1200</v>
      </c>
      <c r="D141" s="195" t="s">
        <v>1192</v>
      </c>
      <c r="E141" s="196">
        <v>17.046800000000001</v>
      </c>
      <c r="F141" s="199"/>
      <c r="G141" s="197">
        <f t="shared" si="18"/>
        <v>0</v>
      </c>
      <c r="H141" s="199">
        <v>0</v>
      </c>
      <c r="I141" s="197">
        <f t="shared" si="19"/>
        <v>0</v>
      </c>
      <c r="J141" s="199">
        <v>525</v>
      </c>
      <c r="K141" s="197">
        <f t="shared" si="20"/>
        <v>8949.57</v>
      </c>
      <c r="L141" s="197">
        <v>21</v>
      </c>
      <c r="M141" s="197">
        <f t="shared" si="21"/>
        <v>0</v>
      </c>
      <c r="N141" s="197">
        <v>0</v>
      </c>
      <c r="O141" s="197">
        <f t="shared" si="22"/>
        <v>0</v>
      </c>
      <c r="P141" s="197">
        <v>0</v>
      </c>
      <c r="Q141" s="197">
        <f t="shared" si="23"/>
        <v>0</v>
      </c>
      <c r="R141" s="198"/>
      <c r="S141" s="198" t="s">
        <v>339</v>
      </c>
      <c r="Y141" s="196"/>
      <c r="AA141" s="196"/>
    </row>
    <row r="142" spans="1:27" x14ac:dyDescent="0.2">
      <c r="A142" s="193">
        <v>127</v>
      </c>
      <c r="B142" s="230" t="s">
        <v>1201</v>
      </c>
      <c r="C142" s="230" t="s">
        <v>1202</v>
      </c>
      <c r="D142" s="195" t="s">
        <v>1192</v>
      </c>
      <c r="E142" s="196">
        <v>10.22808</v>
      </c>
      <c r="F142" s="199"/>
      <c r="G142" s="197">
        <f t="shared" si="18"/>
        <v>0</v>
      </c>
      <c r="H142" s="199">
        <v>0</v>
      </c>
      <c r="I142" s="197">
        <f t="shared" si="19"/>
        <v>0</v>
      </c>
      <c r="J142" s="199">
        <v>283.5</v>
      </c>
      <c r="K142" s="197">
        <f t="shared" si="20"/>
        <v>2899.66</v>
      </c>
      <c r="L142" s="197">
        <v>21</v>
      </c>
      <c r="M142" s="197">
        <f t="shared" si="21"/>
        <v>0</v>
      </c>
      <c r="N142" s="197">
        <v>0</v>
      </c>
      <c r="O142" s="197">
        <f t="shared" si="22"/>
        <v>0</v>
      </c>
      <c r="P142" s="197">
        <v>0</v>
      </c>
      <c r="Q142" s="197">
        <f t="shared" si="23"/>
        <v>0</v>
      </c>
      <c r="R142" s="198"/>
      <c r="S142" s="198" t="s">
        <v>339</v>
      </c>
      <c r="Y142" s="196"/>
      <c r="AA142" s="196"/>
    </row>
    <row r="143" spans="1:27" x14ac:dyDescent="0.2">
      <c r="A143" s="162"/>
      <c r="B143" s="231"/>
      <c r="C143" s="231"/>
      <c r="D143" s="180"/>
      <c r="E143" s="181"/>
      <c r="F143" s="182"/>
      <c r="G143" s="182"/>
      <c r="H143" s="182"/>
      <c r="I143" s="182"/>
      <c r="J143" s="182"/>
      <c r="K143" s="182"/>
      <c r="L143" s="182"/>
      <c r="M143" s="182"/>
      <c r="N143" s="182"/>
      <c r="O143" s="182"/>
      <c r="P143" s="182"/>
      <c r="Q143" s="182"/>
      <c r="R143" s="183"/>
      <c r="S143" s="183"/>
      <c r="AA143" s="196"/>
    </row>
    <row r="144" spans="1:27" x14ac:dyDescent="0.2">
      <c r="A144" s="216"/>
      <c r="B144" s="232" t="s">
        <v>28</v>
      </c>
      <c r="C144" s="232"/>
      <c r="D144" s="218"/>
      <c r="E144" s="219"/>
      <c r="F144" s="220"/>
      <c r="G144" s="221">
        <f>G12+G132</f>
        <v>0</v>
      </c>
      <c r="H144" s="182"/>
      <c r="I144" s="182"/>
      <c r="J144" s="182"/>
      <c r="K144" s="182"/>
      <c r="L144" s="182"/>
      <c r="M144" s="182"/>
      <c r="N144" s="182"/>
      <c r="O144" s="182"/>
      <c r="P144" s="182"/>
      <c r="Q144" s="182"/>
      <c r="R144" s="183"/>
      <c r="S144" s="183"/>
    </row>
    <row r="145" spans="1:4" x14ac:dyDescent="0.2">
      <c r="A145" s="158"/>
      <c r="D145" s="138"/>
    </row>
    <row r="146" spans="1:4" x14ac:dyDescent="0.2">
      <c r="A146" s="158"/>
      <c r="D146" s="138"/>
    </row>
    <row r="147" spans="1:4" x14ac:dyDescent="0.2">
      <c r="A147" s="158"/>
      <c r="D147" s="138"/>
    </row>
    <row r="148" spans="1:4" x14ac:dyDescent="0.2">
      <c r="A148" s="158"/>
      <c r="D148" s="138"/>
    </row>
    <row r="149" spans="1:4" x14ac:dyDescent="0.2">
      <c r="A149" s="158"/>
      <c r="D149" s="138"/>
    </row>
    <row r="150" spans="1:4" x14ac:dyDescent="0.2">
      <c r="A150" s="158"/>
      <c r="D150" s="138"/>
    </row>
    <row r="151" spans="1:4" x14ac:dyDescent="0.2">
      <c r="A151" s="158"/>
      <c r="D151" s="138"/>
    </row>
    <row r="152" spans="1:4" x14ac:dyDescent="0.2">
      <c r="A152" s="158"/>
      <c r="D152" s="138"/>
    </row>
    <row r="153" spans="1:4" x14ac:dyDescent="0.2">
      <c r="A153" s="158"/>
      <c r="D153" s="138"/>
    </row>
    <row r="154" spans="1:4" x14ac:dyDescent="0.2">
      <c r="A154" s="158"/>
      <c r="D154" s="138"/>
    </row>
    <row r="155" spans="1:4" x14ac:dyDescent="0.2">
      <c r="A155" s="158"/>
      <c r="D155" s="138"/>
    </row>
    <row r="156" spans="1:4" x14ac:dyDescent="0.2">
      <c r="A156" s="158"/>
      <c r="D156" s="138"/>
    </row>
    <row r="157" spans="1:4" x14ac:dyDescent="0.2">
      <c r="A157" s="158"/>
      <c r="D157" s="138"/>
    </row>
    <row r="158" spans="1:4" x14ac:dyDescent="0.2">
      <c r="A158" s="158"/>
      <c r="D158" s="138"/>
    </row>
    <row r="159" spans="1:4" x14ac:dyDescent="0.2">
      <c r="A159" s="158"/>
      <c r="D159" s="138"/>
    </row>
    <row r="160" spans="1:4" x14ac:dyDescent="0.2">
      <c r="A160" s="158"/>
      <c r="D160" s="138"/>
    </row>
    <row r="161" spans="1:4" x14ac:dyDescent="0.2">
      <c r="A161" s="158"/>
      <c r="D161" s="138"/>
    </row>
    <row r="162" spans="1:4" x14ac:dyDescent="0.2">
      <c r="A162" s="158"/>
      <c r="D162" s="138"/>
    </row>
    <row r="163" spans="1:4" x14ac:dyDescent="0.2">
      <c r="A163" s="158"/>
      <c r="D163" s="138"/>
    </row>
    <row r="164" spans="1:4" x14ac:dyDescent="0.2">
      <c r="A164" s="158"/>
      <c r="D164" s="138"/>
    </row>
    <row r="165" spans="1:4" x14ac:dyDescent="0.2">
      <c r="A165" s="158"/>
      <c r="D165" s="138"/>
    </row>
    <row r="166" spans="1:4" x14ac:dyDescent="0.2">
      <c r="A166" s="158"/>
      <c r="D166" s="138"/>
    </row>
    <row r="167" spans="1:4" x14ac:dyDescent="0.2">
      <c r="A167" s="158"/>
      <c r="D167" s="138"/>
    </row>
    <row r="168" spans="1:4" x14ac:dyDescent="0.2">
      <c r="A168" s="158"/>
      <c r="D168" s="138"/>
    </row>
    <row r="169" spans="1:4" x14ac:dyDescent="0.2">
      <c r="A169" s="158"/>
      <c r="D169" s="138"/>
    </row>
    <row r="170" spans="1:4" x14ac:dyDescent="0.2">
      <c r="A170" s="158"/>
      <c r="D170" s="138"/>
    </row>
    <row r="171" spans="1:4" x14ac:dyDescent="0.2">
      <c r="A171" s="158"/>
      <c r="D171" s="138"/>
    </row>
    <row r="172" spans="1:4" x14ac:dyDescent="0.2">
      <c r="A172" s="158"/>
      <c r="D172" s="138"/>
    </row>
    <row r="173" spans="1:4" x14ac:dyDescent="0.2">
      <c r="A173" s="158"/>
      <c r="D173" s="138"/>
    </row>
    <row r="174" spans="1:4" x14ac:dyDescent="0.2">
      <c r="A174" s="158"/>
      <c r="D174" s="138"/>
    </row>
    <row r="175" spans="1:4" x14ac:dyDescent="0.2">
      <c r="A175" s="158"/>
      <c r="D175" s="138"/>
    </row>
    <row r="176" spans="1:4" x14ac:dyDescent="0.2">
      <c r="A176" s="158"/>
      <c r="D176" s="138"/>
    </row>
    <row r="177" spans="1:4" x14ac:dyDescent="0.2">
      <c r="A177" s="158"/>
      <c r="D177" s="138"/>
    </row>
    <row r="178" spans="1:4" x14ac:dyDescent="0.2">
      <c r="A178" s="158"/>
      <c r="D178" s="138"/>
    </row>
    <row r="179" spans="1:4" x14ac:dyDescent="0.2">
      <c r="A179" s="158"/>
      <c r="D179" s="138"/>
    </row>
    <row r="180" spans="1:4" x14ac:dyDescent="0.2">
      <c r="A180" s="158"/>
      <c r="D180" s="138"/>
    </row>
    <row r="181" spans="1:4" x14ac:dyDescent="0.2">
      <c r="A181" s="158"/>
      <c r="D181" s="138"/>
    </row>
    <row r="182" spans="1:4" x14ac:dyDescent="0.2">
      <c r="A182" s="158"/>
      <c r="D182" s="138"/>
    </row>
    <row r="183" spans="1:4" x14ac:dyDescent="0.2">
      <c r="A183" s="158"/>
      <c r="D183" s="138"/>
    </row>
    <row r="184" spans="1:4" x14ac:dyDescent="0.2">
      <c r="A184" s="158"/>
      <c r="D184" s="138"/>
    </row>
    <row r="185" spans="1:4" x14ac:dyDescent="0.2">
      <c r="A185" s="158"/>
      <c r="D185" s="138"/>
    </row>
    <row r="186" spans="1:4" x14ac:dyDescent="0.2">
      <c r="A186" s="158"/>
      <c r="D186" s="138"/>
    </row>
    <row r="187" spans="1:4" x14ac:dyDescent="0.2">
      <c r="A187" s="158"/>
      <c r="D187" s="138"/>
    </row>
    <row r="188" spans="1:4" x14ac:dyDescent="0.2">
      <c r="A188" s="158"/>
      <c r="D188" s="138"/>
    </row>
    <row r="189" spans="1:4" x14ac:dyDescent="0.2">
      <c r="A189" s="158"/>
      <c r="D189" s="138"/>
    </row>
    <row r="190" spans="1:4" x14ac:dyDescent="0.2">
      <c r="A190" s="158"/>
      <c r="D190" s="138"/>
    </row>
    <row r="191" spans="1:4" x14ac:dyDescent="0.2">
      <c r="A191" s="158"/>
      <c r="D191" s="138"/>
    </row>
    <row r="192" spans="1:4" x14ac:dyDescent="0.2">
      <c r="A192" s="158"/>
      <c r="D192" s="138"/>
    </row>
    <row r="193" spans="1:4" x14ac:dyDescent="0.2">
      <c r="A193" s="158"/>
      <c r="D193" s="138"/>
    </row>
    <row r="194" spans="1:4" x14ac:dyDescent="0.2">
      <c r="A194" s="158"/>
      <c r="D194" s="138"/>
    </row>
    <row r="195" spans="1:4" x14ac:dyDescent="0.2">
      <c r="A195" s="158"/>
      <c r="D195" s="138"/>
    </row>
    <row r="196" spans="1:4" x14ac:dyDescent="0.2">
      <c r="A196" s="158"/>
      <c r="D196" s="138"/>
    </row>
    <row r="197" spans="1:4" x14ac:dyDescent="0.2">
      <c r="A197" s="158"/>
      <c r="D197" s="138"/>
    </row>
    <row r="198" spans="1:4" x14ac:dyDescent="0.2">
      <c r="A198" s="158"/>
      <c r="D198" s="138"/>
    </row>
    <row r="199" spans="1:4" x14ac:dyDescent="0.2">
      <c r="A199" s="158"/>
      <c r="D199" s="138"/>
    </row>
    <row r="200" spans="1:4" x14ac:dyDescent="0.2">
      <c r="A200" s="158"/>
      <c r="D200" s="138"/>
    </row>
    <row r="201" spans="1:4" x14ac:dyDescent="0.2">
      <c r="A201" s="158"/>
      <c r="D201" s="138"/>
    </row>
    <row r="202" spans="1:4" x14ac:dyDescent="0.2">
      <c r="A202" s="158"/>
      <c r="D202" s="138"/>
    </row>
    <row r="203" spans="1:4" x14ac:dyDescent="0.2">
      <c r="A203" s="158"/>
      <c r="D203" s="138"/>
    </row>
    <row r="204" spans="1:4" x14ac:dyDescent="0.2">
      <c r="A204" s="158"/>
      <c r="D204" s="138"/>
    </row>
    <row r="205" spans="1:4" x14ac:dyDescent="0.2">
      <c r="A205" s="158"/>
      <c r="D205" s="138"/>
    </row>
    <row r="206" spans="1:4" x14ac:dyDescent="0.2">
      <c r="A206" s="158"/>
      <c r="D206" s="138"/>
    </row>
    <row r="207" spans="1:4" x14ac:dyDescent="0.2">
      <c r="A207" s="158"/>
      <c r="D207" s="138"/>
    </row>
    <row r="208" spans="1:4" x14ac:dyDescent="0.2">
      <c r="A208" s="158"/>
      <c r="D208" s="138"/>
    </row>
    <row r="209" spans="1:4" x14ac:dyDescent="0.2">
      <c r="A209" s="158"/>
      <c r="D209" s="138"/>
    </row>
    <row r="210" spans="1:4" x14ac:dyDescent="0.2">
      <c r="A210" s="158"/>
      <c r="D210" s="138"/>
    </row>
    <row r="211" spans="1:4" x14ac:dyDescent="0.2">
      <c r="A211" s="158"/>
      <c r="D211" s="138"/>
    </row>
    <row r="212" spans="1:4" x14ac:dyDescent="0.2">
      <c r="A212" s="158"/>
      <c r="D212" s="138"/>
    </row>
    <row r="213" spans="1:4" x14ac:dyDescent="0.2">
      <c r="A213" s="158"/>
      <c r="D213" s="138"/>
    </row>
    <row r="214" spans="1:4" x14ac:dyDescent="0.2">
      <c r="A214" s="158"/>
      <c r="D214" s="138"/>
    </row>
    <row r="215" spans="1:4" x14ac:dyDescent="0.2">
      <c r="A215" s="158"/>
      <c r="D215" s="138"/>
    </row>
    <row r="216" spans="1:4" x14ac:dyDescent="0.2">
      <c r="A216" s="158"/>
      <c r="D216" s="138"/>
    </row>
    <row r="217" spans="1:4" x14ac:dyDescent="0.2">
      <c r="A217" s="158"/>
      <c r="D217" s="138"/>
    </row>
    <row r="218" spans="1:4" x14ac:dyDescent="0.2">
      <c r="A218" s="158"/>
      <c r="D218" s="138"/>
    </row>
    <row r="219" spans="1:4" x14ac:dyDescent="0.2">
      <c r="A219" s="158"/>
      <c r="D219" s="138"/>
    </row>
    <row r="220" spans="1:4" x14ac:dyDescent="0.2">
      <c r="A220" s="158"/>
      <c r="D220" s="138"/>
    </row>
    <row r="221" spans="1:4" x14ac:dyDescent="0.2">
      <c r="A221" s="158"/>
      <c r="D221" s="138"/>
    </row>
    <row r="222" spans="1:4" x14ac:dyDescent="0.2">
      <c r="A222" s="158"/>
      <c r="D222" s="138"/>
    </row>
    <row r="223" spans="1:4" x14ac:dyDescent="0.2">
      <c r="A223" s="158"/>
      <c r="D223" s="138"/>
    </row>
    <row r="224" spans="1:4" x14ac:dyDescent="0.2">
      <c r="A224" s="158"/>
      <c r="D224" s="138"/>
    </row>
    <row r="225" spans="1:4" x14ac:dyDescent="0.2">
      <c r="A225" s="158"/>
      <c r="D225" s="138"/>
    </row>
    <row r="226" spans="1:4" x14ac:dyDescent="0.2">
      <c r="A226" s="158"/>
      <c r="D226" s="138"/>
    </row>
    <row r="227" spans="1:4" x14ac:dyDescent="0.2">
      <c r="A227" s="158"/>
      <c r="D227" s="138"/>
    </row>
    <row r="228" spans="1:4" x14ac:dyDescent="0.2">
      <c r="A228" s="158"/>
      <c r="D228" s="138"/>
    </row>
    <row r="229" spans="1:4" x14ac:dyDescent="0.2">
      <c r="A229" s="158"/>
      <c r="D229" s="138"/>
    </row>
    <row r="230" spans="1:4" x14ac:dyDescent="0.2">
      <c r="A230" s="158"/>
      <c r="D230" s="138"/>
    </row>
    <row r="231" spans="1:4" x14ac:dyDescent="0.2">
      <c r="A231" s="158"/>
      <c r="D231" s="138"/>
    </row>
    <row r="232" spans="1:4" x14ac:dyDescent="0.2">
      <c r="A232" s="158"/>
      <c r="D232" s="138"/>
    </row>
    <row r="233" spans="1:4" x14ac:dyDescent="0.2">
      <c r="A233" s="158"/>
      <c r="D233" s="138"/>
    </row>
    <row r="234" spans="1:4" x14ac:dyDescent="0.2">
      <c r="A234" s="158"/>
      <c r="D234" s="138"/>
    </row>
    <row r="235" spans="1:4" x14ac:dyDescent="0.2">
      <c r="A235" s="158"/>
      <c r="D235" s="138"/>
    </row>
    <row r="236" spans="1:4" x14ac:dyDescent="0.2">
      <c r="A236" s="158"/>
      <c r="D236" s="138"/>
    </row>
    <row r="237" spans="1:4" x14ac:dyDescent="0.2">
      <c r="A237" s="158"/>
      <c r="D237" s="138"/>
    </row>
    <row r="238" spans="1:4" x14ac:dyDescent="0.2">
      <c r="A238" s="158"/>
      <c r="D238" s="138"/>
    </row>
    <row r="239" spans="1:4" x14ac:dyDescent="0.2">
      <c r="A239" s="158"/>
      <c r="D239" s="138"/>
    </row>
    <row r="240" spans="1:4" x14ac:dyDescent="0.2">
      <c r="A240" s="158"/>
      <c r="D240" s="138"/>
    </row>
    <row r="241" spans="1:4" x14ac:dyDescent="0.2">
      <c r="A241" s="158"/>
      <c r="D241" s="138"/>
    </row>
    <row r="242" spans="1:4" x14ac:dyDescent="0.2">
      <c r="A242" s="158"/>
      <c r="D242" s="138"/>
    </row>
    <row r="243" spans="1:4" x14ac:dyDescent="0.2">
      <c r="A243" s="158"/>
      <c r="D243" s="138"/>
    </row>
    <row r="244" spans="1:4" x14ac:dyDescent="0.2">
      <c r="A244" s="158"/>
      <c r="D244" s="138"/>
    </row>
    <row r="245" spans="1:4" x14ac:dyDescent="0.2">
      <c r="A245" s="158"/>
      <c r="D245" s="138"/>
    </row>
    <row r="246" spans="1:4" x14ac:dyDescent="0.2">
      <c r="A246" s="158"/>
      <c r="D246" s="138"/>
    </row>
    <row r="247" spans="1:4" x14ac:dyDescent="0.2">
      <c r="A247" s="158"/>
      <c r="D247" s="138"/>
    </row>
    <row r="248" spans="1:4" x14ac:dyDescent="0.2">
      <c r="A248" s="158"/>
      <c r="D248" s="138"/>
    </row>
    <row r="249" spans="1:4" x14ac:dyDescent="0.2">
      <c r="A249" s="158"/>
      <c r="D249" s="138"/>
    </row>
    <row r="250" spans="1:4" x14ac:dyDescent="0.2">
      <c r="A250" s="158"/>
      <c r="D250" s="138"/>
    </row>
    <row r="251" spans="1:4" x14ac:dyDescent="0.2">
      <c r="A251" s="158"/>
      <c r="D251" s="138"/>
    </row>
    <row r="252" spans="1:4" x14ac:dyDescent="0.2">
      <c r="A252" s="158"/>
      <c r="D252" s="138"/>
    </row>
    <row r="253" spans="1:4" x14ac:dyDescent="0.2">
      <c r="A253" s="158"/>
      <c r="D253" s="138"/>
    </row>
    <row r="254" spans="1:4" x14ac:dyDescent="0.2">
      <c r="A254" s="158"/>
      <c r="D254" s="138"/>
    </row>
    <row r="255" spans="1:4" x14ac:dyDescent="0.2">
      <c r="A255" s="158"/>
      <c r="D255" s="138"/>
    </row>
    <row r="256" spans="1:4" x14ac:dyDescent="0.2">
      <c r="A256" s="158"/>
      <c r="D256" s="138"/>
    </row>
    <row r="257" spans="1:4" x14ac:dyDescent="0.2">
      <c r="A257" s="158"/>
      <c r="D257" s="138"/>
    </row>
    <row r="258" spans="1:4" x14ac:dyDescent="0.2">
      <c r="A258" s="158"/>
      <c r="D258" s="138"/>
    </row>
    <row r="259" spans="1:4" x14ac:dyDescent="0.2">
      <c r="A259" s="158"/>
      <c r="D259" s="138"/>
    </row>
    <row r="260" spans="1:4" x14ac:dyDescent="0.2">
      <c r="A260" s="158"/>
      <c r="D260" s="138"/>
    </row>
    <row r="261" spans="1:4" x14ac:dyDescent="0.2">
      <c r="A261" s="158"/>
      <c r="D261" s="138"/>
    </row>
    <row r="262" spans="1:4" x14ac:dyDescent="0.2">
      <c r="A262" s="158"/>
      <c r="D262" s="138"/>
    </row>
    <row r="263" spans="1:4" x14ac:dyDescent="0.2">
      <c r="A263" s="158"/>
      <c r="D263" s="138"/>
    </row>
    <row r="264" spans="1:4" x14ac:dyDescent="0.2">
      <c r="A264" s="158"/>
      <c r="D264" s="138"/>
    </row>
    <row r="265" spans="1:4" x14ac:dyDescent="0.2">
      <c r="A265" s="158"/>
      <c r="D265" s="138"/>
    </row>
    <row r="266" spans="1:4" x14ac:dyDescent="0.2">
      <c r="A266" s="158"/>
      <c r="D266" s="138"/>
    </row>
    <row r="267" spans="1:4" x14ac:dyDescent="0.2">
      <c r="A267" s="158"/>
      <c r="D267" s="138"/>
    </row>
    <row r="268" spans="1:4" x14ac:dyDescent="0.2">
      <c r="A268" s="158"/>
      <c r="D268" s="138"/>
    </row>
    <row r="269" spans="1:4" x14ac:dyDescent="0.2">
      <c r="A269" s="158"/>
      <c r="D269" s="138"/>
    </row>
    <row r="270" spans="1:4" x14ac:dyDescent="0.2">
      <c r="A270" s="158"/>
      <c r="D270" s="138"/>
    </row>
    <row r="271" spans="1:4" x14ac:dyDescent="0.2">
      <c r="A271" s="158"/>
      <c r="D271" s="138"/>
    </row>
    <row r="272" spans="1:4" x14ac:dyDescent="0.2">
      <c r="A272" s="158"/>
      <c r="D272" s="138"/>
    </row>
    <row r="273" spans="1:4" x14ac:dyDescent="0.2">
      <c r="A273" s="158"/>
      <c r="D273" s="138"/>
    </row>
    <row r="274" spans="1:4" x14ac:dyDescent="0.2">
      <c r="A274" s="158"/>
      <c r="D274" s="138"/>
    </row>
    <row r="275" spans="1:4" x14ac:dyDescent="0.2">
      <c r="A275" s="158"/>
      <c r="D275" s="138"/>
    </row>
    <row r="276" spans="1:4" x14ac:dyDescent="0.2">
      <c r="A276" s="158"/>
      <c r="D276" s="138"/>
    </row>
    <row r="277" spans="1:4" x14ac:dyDescent="0.2">
      <c r="A277" s="158"/>
      <c r="D277" s="138"/>
    </row>
    <row r="278" spans="1:4" x14ac:dyDescent="0.2">
      <c r="A278" s="158"/>
      <c r="D278" s="138"/>
    </row>
    <row r="279" spans="1:4" x14ac:dyDescent="0.2">
      <c r="A279" s="158"/>
      <c r="D279" s="138"/>
    </row>
    <row r="280" spans="1:4" x14ac:dyDescent="0.2">
      <c r="A280" s="158"/>
      <c r="D280" s="138"/>
    </row>
    <row r="281" spans="1:4" x14ac:dyDescent="0.2">
      <c r="A281" s="158"/>
      <c r="D281" s="138"/>
    </row>
    <row r="282" spans="1:4" x14ac:dyDescent="0.2">
      <c r="A282" s="158"/>
      <c r="D282" s="138"/>
    </row>
    <row r="283" spans="1:4" x14ac:dyDescent="0.2">
      <c r="A283" s="158"/>
      <c r="D283" s="138"/>
    </row>
    <row r="284" spans="1:4" x14ac:dyDescent="0.2">
      <c r="A284" s="158"/>
      <c r="D284" s="138"/>
    </row>
    <row r="285" spans="1:4" x14ac:dyDescent="0.2">
      <c r="A285" s="158"/>
      <c r="D285" s="138"/>
    </row>
    <row r="286" spans="1:4" x14ac:dyDescent="0.2">
      <c r="A286" s="158"/>
      <c r="D286" s="138"/>
    </row>
    <row r="287" spans="1:4" x14ac:dyDescent="0.2">
      <c r="A287" s="158"/>
      <c r="D287" s="138"/>
    </row>
    <row r="288" spans="1:4" x14ac:dyDescent="0.2">
      <c r="A288" s="158"/>
      <c r="D288" s="138"/>
    </row>
    <row r="289" spans="1:4" x14ac:dyDescent="0.2">
      <c r="A289" s="158"/>
      <c r="D289" s="138"/>
    </row>
    <row r="290" spans="1:4" x14ac:dyDescent="0.2">
      <c r="A290" s="158"/>
      <c r="D290" s="138"/>
    </row>
    <row r="291" spans="1:4" x14ac:dyDescent="0.2">
      <c r="A291" s="158"/>
      <c r="D291" s="138"/>
    </row>
    <row r="292" spans="1:4" x14ac:dyDescent="0.2">
      <c r="A292" s="158"/>
      <c r="D292" s="138"/>
    </row>
    <row r="293" spans="1:4" x14ac:dyDescent="0.2">
      <c r="A293" s="158"/>
      <c r="D293" s="138"/>
    </row>
    <row r="294" spans="1:4" x14ac:dyDescent="0.2">
      <c r="A294" s="158"/>
      <c r="D294" s="138"/>
    </row>
    <row r="295" spans="1:4" x14ac:dyDescent="0.2">
      <c r="A295" s="158"/>
      <c r="D295" s="138"/>
    </row>
    <row r="296" spans="1:4" x14ac:dyDescent="0.2">
      <c r="A296" s="158"/>
      <c r="D296" s="138"/>
    </row>
    <row r="297" spans="1:4" x14ac:dyDescent="0.2">
      <c r="A297" s="158"/>
      <c r="D297" s="138"/>
    </row>
    <row r="298" spans="1:4" x14ac:dyDescent="0.2">
      <c r="A298" s="158"/>
      <c r="D298" s="138"/>
    </row>
    <row r="299" spans="1:4" x14ac:dyDescent="0.2">
      <c r="A299" s="158"/>
      <c r="D299" s="138"/>
    </row>
    <row r="300" spans="1:4" x14ac:dyDescent="0.2">
      <c r="A300" s="158"/>
      <c r="D300" s="138"/>
    </row>
    <row r="301" spans="1:4" x14ac:dyDescent="0.2">
      <c r="A301" s="158"/>
      <c r="D301" s="138"/>
    </row>
    <row r="302" spans="1:4" x14ac:dyDescent="0.2">
      <c r="A302" s="158"/>
      <c r="D302" s="138"/>
    </row>
    <row r="303" spans="1:4" x14ac:dyDescent="0.2">
      <c r="A303" s="158"/>
      <c r="D303" s="138"/>
    </row>
    <row r="304" spans="1:4" x14ac:dyDescent="0.2">
      <c r="A304" s="158"/>
      <c r="D304" s="138"/>
    </row>
    <row r="305" spans="1:4" x14ac:dyDescent="0.2">
      <c r="A305" s="158"/>
      <c r="D305" s="138"/>
    </row>
    <row r="306" spans="1:4" x14ac:dyDescent="0.2">
      <c r="A306" s="158"/>
      <c r="D306" s="138"/>
    </row>
    <row r="307" spans="1:4" x14ac:dyDescent="0.2">
      <c r="A307" s="158"/>
      <c r="D307" s="138"/>
    </row>
    <row r="308" spans="1:4" x14ac:dyDescent="0.2">
      <c r="A308" s="158"/>
      <c r="D308" s="138"/>
    </row>
    <row r="309" spans="1:4" x14ac:dyDescent="0.2">
      <c r="A309" s="158"/>
      <c r="D309" s="138"/>
    </row>
    <row r="310" spans="1:4" x14ac:dyDescent="0.2">
      <c r="A310" s="158"/>
      <c r="D310" s="138"/>
    </row>
    <row r="311" spans="1:4" x14ac:dyDescent="0.2">
      <c r="A311" s="158"/>
      <c r="D311" s="138"/>
    </row>
    <row r="312" spans="1:4" x14ac:dyDescent="0.2">
      <c r="A312" s="158"/>
      <c r="D312" s="138"/>
    </row>
    <row r="313" spans="1:4" x14ac:dyDescent="0.2">
      <c r="A313" s="158"/>
      <c r="D313" s="138"/>
    </row>
    <row r="314" spans="1:4" x14ac:dyDescent="0.2">
      <c r="A314" s="158"/>
      <c r="D314" s="138"/>
    </row>
    <row r="315" spans="1:4" x14ac:dyDescent="0.2">
      <c r="A315" s="158"/>
      <c r="D315" s="138"/>
    </row>
    <row r="316" spans="1:4" x14ac:dyDescent="0.2">
      <c r="A316" s="158"/>
      <c r="D316" s="138"/>
    </row>
    <row r="317" spans="1:4" x14ac:dyDescent="0.2">
      <c r="A317" s="158"/>
      <c r="D317" s="138"/>
    </row>
    <row r="318" spans="1:4" x14ac:dyDescent="0.2">
      <c r="A318" s="158"/>
      <c r="D318" s="138"/>
    </row>
    <row r="319" spans="1:4" x14ac:dyDescent="0.2">
      <c r="A319" s="158"/>
      <c r="D319" s="138"/>
    </row>
    <row r="320" spans="1:4" x14ac:dyDescent="0.2">
      <c r="A320" s="158"/>
      <c r="D320" s="138"/>
    </row>
    <row r="321" spans="1:4" x14ac:dyDescent="0.2">
      <c r="A321" s="158"/>
      <c r="D321" s="138"/>
    </row>
    <row r="322" spans="1:4" x14ac:dyDescent="0.2">
      <c r="A322" s="158"/>
      <c r="D322" s="138"/>
    </row>
    <row r="323" spans="1:4" x14ac:dyDescent="0.2">
      <c r="A323" s="158"/>
      <c r="D323" s="138"/>
    </row>
    <row r="324" spans="1:4" x14ac:dyDescent="0.2">
      <c r="A324" s="158"/>
      <c r="D324" s="138"/>
    </row>
    <row r="325" spans="1:4" x14ac:dyDescent="0.2">
      <c r="A325" s="158"/>
      <c r="D325" s="138"/>
    </row>
    <row r="326" spans="1:4" x14ac:dyDescent="0.2">
      <c r="A326" s="158"/>
      <c r="D326" s="138"/>
    </row>
    <row r="327" spans="1:4" x14ac:dyDescent="0.2">
      <c r="A327" s="158"/>
      <c r="D327" s="138"/>
    </row>
    <row r="328" spans="1:4" x14ac:dyDescent="0.2">
      <c r="A328" s="158"/>
      <c r="D328" s="138"/>
    </row>
    <row r="329" spans="1:4" x14ac:dyDescent="0.2">
      <c r="A329" s="158"/>
      <c r="D329" s="138"/>
    </row>
    <row r="330" spans="1:4" x14ac:dyDescent="0.2">
      <c r="A330" s="158"/>
      <c r="D330" s="138"/>
    </row>
    <row r="331" spans="1:4" x14ac:dyDescent="0.2">
      <c r="A331" s="158"/>
      <c r="D331" s="138"/>
    </row>
    <row r="332" spans="1:4" x14ac:dyDescent="0.2">
      <c r="A332" s="158"/>
      <c r="D332" s="138"/>
    </row>
    <row r="333" spans="1:4" x14ac:dyDescent="0.2">
      <c r="A333" s="158"/>
      <c r="D333" s="138"/>
    </row>
    <row r="334" spans="1:4" x14ac:dyDescent="0.2">
      <c r="A334" s="158"/>
      <c r="D334" s="138"/>
    </row>
    <row r="335" spans="1:4" x14ac:dyDescent="0.2">
      <c r="A335" s="158"/>
      <c r="D335" s="138"/>
    </row>
    <row r="336" spans="1:4" x14ac:dyDescent="0.2">
      <c r="A336" s="158"/>
      <c r="D336" s="138"/>
    </row>
    <row r="337" spans="1:4" x14ac:dyDescent="0.2">
      <c r="A337" s="158"/>
      <c r="D337" s="138"/>
    </row>
    <row r="338" spans="1:4" x14ac:dyDescent="0.2">
      <c r="A338" s="158"/>
      <c r="D338" s="138"/>
    </row>
    <row r="339" spans="1:4" x14ac:dyDescent="0.2">
      <c r="A339" s="158"/>
      <c r="D339" s="138"/>
    </row>
    <row r="340" spans="1:4" x14ac:dyDescent="0.2">
      <c r="A340" s="158"/>
      <c r="D340" s="138"/>
    </row>
    <row r="341" spans="1:4" x14ac:dyDescent="0.2">
      <c r="A341" s="158"/>
      <c r="D341" s="138"/>
    </row>
    <row r="342" spans="1:4" x14ac:dyDescent="0.2">
      <c r="A342" s="158"/>
      <c r="D342" s="138"/>
    </row>
    <row r="343" spans="1:4" x14ac:dyDescent="0.2">
      <c r="A343" s="158"/>
      <c r="D343" s="138"/>
    </row>
    <row r="344" spans="1:4" x14ac:dyDescent="0.2">
      <c r="A344" s="158"/>
      <c r="D344" s="138"/>
    </row>
    <row r="345" spans="1:4" x14ac:dyDescent="0.2">
      <c r="A345" s="158"/>
      <c r="D345" s="138"/>
    </row>
    <row r="346" spans="1:4" x14ac:dyDescent="0.2">
      <c r="A346" s="158"/>
      <c r="D346" s="138"/>
    </row>
    <row r="347" spans="1:4" x14ac:dyDescent="0.2">
      <c r="A347" s="158"/>
      <c r="D347" s="138"/>
    </row>
    <row r="348" spans="1:4" x14ac:dyDescent="0.2">
      <c r="A348" s="158"/>
      <c r="D348" s="138"/>
    </row>
    <row r="349" spans="1:4" x14ac:dyDescent="0.2">
      <c r="A349" s="158"/>
      <c r="D349" s="138"/>
    </row>
    <row r="350" spans="1:4" x14ac:dyDescent="0.2">
      <c r="A350" s="158"/>
      <c r="D350" s="138"/>
    </row>
    <row r="351" spans="1:4" x14ac:dyDescent="0.2">
      <c r="A351" s="158"/>
      <c r="D351" s="138"/>
    </row>
    <row r="352" spans="1:4" x14ac:dyDescent="0.2">
      <c r="A352" s="158"/>
      <c r="D352" s="138"/>
    </row>
    <row r="353" spans="1:4" x14ac:dyDescent="0.2">
      <c r="A353" s="158"/>
      <c r="D353" s="138"/>
    </row>
    <row r="354" spans="1:4" x14ac:dyDescent="0.2">
      <c r="A354" s="158"/>
      <c r="D354" s="138"/>
    </row>
    <row r="355" spans="1:4" x14ac:dyDescent="0.2">
      <c r="A355" s="158"/>
      <c r="D355" s="138"/>
    </row>
    <row r="356" spans="1:4" x14ac:dyDescent="0.2">
      <c r="A356" s="158"/>
      <c r="D356" s="138"/>
    </row>
    <row r="357" spans="1:4" x14ac:dyDescent="0.2">
      <c r="A357" s="158"/>
      <c r="D357" s="138"/>
    </row>
    <row r="358" spans="1:4" x14ac:dyDescent="0.2">
      <c r="A358" s="158"/>
      <c r="D358" s="138"/>
    </row>
    <row r="359" spans="1:4" x14ac:dyDescent="0.2">
      <c r="A359" s="158"/>
      <c r="D359" s="138"/>
    </row>
    <row r="360" spans="1:4" x14ac:dyDescent="0.2">
      <c r="A360" s="158"/>
      <c r="D360" s="138"/>
    </row>
    <row r="361" spans="1:4" x14ac:dyDescent="0.2">
      <c r="A361" s="158"/>
      <c r="D361" s="138"/>
    </row>
    <row r="362" spans="1:4" x14ac:dyDescent="0.2">
      <c r="A362" s="158"/>
      <c r="D362" s="138"/>
    </row>
    <row r="363" spans="1:4" x14ac:dyDescent="0.2">
      <c r="A363" s="158"/>
      <c r="D363" s="138"/>
    </row>
    <row r="364" spans="1:4" x14ac:dyDescent="0.2">
      <c r="A364" s="158"/>
      <c r="D364" s="138"/>
    </row>
    <row r="365" spans="1:4" x14ac:dyDescent="0.2">
      <c r="A365" s="158"/>
      <c r="D365" s="138"/>
    </row>
    <row r="366" spans="1:4" x14ac:dyDescent="0.2">
      <c r="A366" s="158"/>
      <c r="D366" s="138"/>
    </row>
    <row r="367" spans="1:4" x14ac:dyDescent="0.2">
      <c r="A367" s="158"/>
      <c r="D367" s="138"/>
    </row>
    <row r="368" spans="1:4" x14ac:dyDescent="0.2">
      <c r="A368" s="158"/>
      <c r="D368" s="138"/>
    </row>
    <row r="369" spans="1:4" x14ac:dyDescent="0.2">
      <c r="A369" s="158"/>
      <c r="D369" s="138"/>
    </row>
    <row r="370" spans="1:4" x14ac:dyDescent="0.2">
      <c r="A370" s="158"/>
      <c r="D370" s="138"/>
    </row>
    <row r="371" spans="1:4" x14ac:dyDescent="0.2">
      <c r="A371" s="158"/>
      <c r="D371" s="138"/>
    </row>
    <row r="372" spans="1:4" x14ac:dyDescent="0.2">
      <c r="A372" s="158"/>
      <c r="D372" s="138"/>
    </row>
    <row r="373" spans="1:4" x14ac:dyDescent="0.2">
      <c r="A373" s="158"/>
      <c r="D373" s="138"/>
    </row>
    <row r="374" spans="1:4" x14ac:dyDescent="0.2">
      <c r="A374" s="158"/>
      <c r="D374" s="138"/>
    </row>
    <row r="375" spans="1:4" x14ac:dyDescent="0.2">
      <c r="A375" s="158"/>
      <c r="D375" s="138"/>
    </row>
    <row r="376" spans="1:4" x14ac:dyDescent="0.2">
      <c r="A376" s="158"/>
      <c r="D376" s="138"/>
    </row>
    <row r="377" spans="1:4" x14ac:dyDescent="0.2">
      <c r="A377" s="158"/>
      <c r="D377" s="138"/>
    </row>
    <row r="378" spans="1:4" x14ac:dyDescent="0.2">
      <c r="A378" s="158"/>
      <c r="D378" s="138"/>
    </row>
    <row r="379" spans="1:4" x14ac:dyDescent="0.2">
      <c r="A379" s="158"/>
      <c r="D379" s="138"/>
    </row>
    <row r="380" spans="1:4" x14ac:dyDescent="0.2">
      <c r="A380" s="158"/>
      <c r="D380" s="138"/>
    </row>
    <row r="381" spans="1:4" x14ac:dyDescent="0.2">
      <c r="A381" s="158"/>
      <c r="D381" s="138"/>
    </row>
    <row r="382" spans="1:4" x14ac:dyDescent="0.2">
      <c r="A382" s="158"/>
      <c r="D382" s="138"/>
    </row>
    <row r="383" spans="1:4" x14ac:dyDescent="0.2">
      <c r="A383" s="158"/>
      <c r="D383" s="138"/>
    </row>
    <row r="384" spans="1:4" x14ac:dyDescent="0.2">
      <c r="A384" s="158"/>
      <c r="D384" s="138"/>
    </row>
    <row r="385" spans="1:4" x14ac:dyDescent="0.2">
      <c r="A385" s="158"/>
      <c r="D385" s="138"/>
    </row>
    <row r="386" spans="1:4" x14ac:dyDescent="0.2">
      <c r="A386" s="158"/>
      <c r="D386" s="138"/>
    </row>
    <row r="387" spans="1:4" x14ac:dyDescent="0.2">
      <c r="A387" s="158"/>
      <c r="D387" s="138"/>
    </row>
    <row r="388" spans="1:4" x14ac:dyDescent="0.2">
      <c r="A388" s="158"/>
      <c r="D388" s="138"/>
    </row>
    <row r="389" spans="1:4" x14ac:dyDescent="0.2">
      <c r="A389" s="158"/>
      <c r="D389" s="138"/>
    </row>
    <row r="390" spans="1:4" x14ac:dyDescent="0.2">
      <c r="A390" s="158"/>
      <c r="D390" s="138"/>
    </row>
    <row r="391" spans="1:4" x14ac:dyDescent="0.2">
      <c r="A391" s="158"/>
      <c r="D391" s="138"/>
    </row>
    <row r="392" spans="1:4" x14ac:dyDescent="0.2">
      <c r="A392" s="158"/>
      <c r="D392" s="138"/>
    </row>
    <row r="393" spans="1:4" x14ac:dyDescent="0.2">
      <c r="A393" s="158"/>
      <c r="D393" s="138"/>
    </row>
    <row r="394" spans="1:4" x14ac:dyDescent="0.2">
      <c r="A394" s="158"/>
      <c r="D394" s="138"/>
    </row>
    <row r="395" spans="1:4" x14ac:dyDescent="0.2">
      <c r="A395" s="158"/>
      <c r="D395" s="138"/>
    </row>
    <row r="396" spans="1:4" x14ac:dyDescent="0.2">
      <c r="A396" s="158"/>
      <c r="D396" s="138"/>
    </row>
    <row r="397" spans="1:4" x14ac:dyDescent="0.2">
      <c r="A397" s="158"/>
      <c r="D397" s="138"/>
    </row>
    <row r="398" spans="1:4" x14ac:dyDescent="0.2">
      <c r="A398" s="158"/>
      <c r="D398" s="138"/>
    </row>
    <row r="399" spans="1:4" x14ac:dyDescent="0.2">
      <c r="A399" s="158"/>
      <c r="D399" s="138"/>
    </row>
    <row r="400" spans="1:4" x14ac:dyDescent="0.2">
      <c r="A400" s="158"/>
      <c r="D400" s="138"/>
    </row>
    <row r="401" spans="1:4" x14ac:dyDescent="0.2">
      <c r="A401" s="158"/>
      <c r="D401" s="138"/>
    </row>
    <row r="402" spans="1:4" x14ac:dyDescent="0.2">
      <c r="A402" s="158"/>
      <c r="D402" s="138"/>
    </row>
    <row r="403" spans="1:4" x14ac:dyDescent="0.2">
      <c r="A403" s="158"/>
      <c r="D403" s="138"/>
    </row>
    <row r="404" spans="1:4" x14ac:dyDescent="0.2">
      <c r="A404" s="158"/>
      <c r="D404" s="138"/>
    </row>
    <row r="405" spans="1:4" x14ac:dyDescent="0.2">
      <c r="A405" s="158"/>
      <c r="D405" s="138"/>
    </row>
    <row r="406" spans="1:4" x14ac:dyDescent="0.2">
      <c r="A406" s="158"/>
      <c r="D406" s="138"/>
    </row>
    <row r="407" spans="1:4" x14ac:dyDescent="0.2">
      <c r="A407" s="158"/>
      <c r="D407" s="138"/>
    </row>
    <row r="408" spans="1:4" x14ac:dyDescent="0.2">
      <c r="A408" s="158"/>
      <c r="D408" s="138"/>
    </row>
    <row r="409" spans="1:4" x14ac:dyDescent="0.2">
      <c r="A409" s="158"/>
      <c r="D409" s="138"/>
    </row>
    <row r="410" spans="1:4" x14ac:dyDescent="0.2">
      <c r="A410" s="158"/>
      <c r="D410" s="138"/>
    </row>
    <row r="411" spans="1:4" x14ac:dyDescent="0.2">
      <c r="A411" s="158"/>
      <c r="D411" s="138"/>
    </row>
    <row r="412" spans="1:4" x14ac:dyDescent="0.2">
      <c r="A412" s="158"/>
      <c r="D412" s="138"/>
    </row>
    <row r="413" spans="1:4" x14ac:dyDescent="0.2">
      <c r="A413" s="158"/>
      <c r="D413" s="138"/>
    </row>
    <row r="414" spans="1:4" x14ac:dyDescent="0.2">
      <c r="A414" s="158"/>
      <c r="D414" s="138"/>
    </row>
    <row r="415" spans="1:4" x14ac:dyDescent="0.2">
      <c r="A415" s="158"/>
      <c r="D415" s="138"/>
    </row>
    <row r="416" spans="1:4" x14ac:dyDescent="0.2">
      <c r="A416" s="158"/>
      <c r="D416" s="138"/>
    </row>
    <row r="417" spans="1:4" x14ac:dyDescent="0.2">
      <c r="A417" s="158"/>
      <c r="D417" s="138"/>
    </row>
    <row r="418" spans="1:4" x14ac:dyDescent="0.2">
      <c r="A418" s="158"/>
      <c r="D418" s="138"/>
    </row>
    <row r="419" spans="1:4" x14ac:dyDescent="0.2">
      <c r="A419" s="158"/>
      <c r="D419" s="138"/>
    </row>
    <row r="420" spans="1:4" x14ac:dyDescent="0.2">
      <c r="A420" s="158"/>
      <c r="D420" s="138"/>
    </row>
    <row r="421" spans="1:4" x14ac:dyDescent="0.2">
      <c r="A421" s="158"/>
      <c r="D421" s="138"/>
    </row>
    <row r="422" spans="1:4" x14ac:dyDescent="0.2">
      <c r="A422" s="158"/>
      <c r="D422" s="138"/>
    </row>
    <row r="423" spans="1:4" x14ac:dyDescent="0.2">
      <c r="A423" s="158"/>
      <c r="D423" s="138"/>
    </row>
    <row r="424" spans="1:4" x14ac:dyDescent="0.2">
      <c r="A424" s="158"/>
      <c r="D424" s="138"/>
    </row>
    <row r="425" spans="1:4" x14ac:dyDescent="0.2">
      <c r="A425" s="158"/>
      <c r="D425" s="138"/>
    </row>
    <row r="426" spans="1:4" x14ac:dyDescent="0.2">
      <c r="A426" s="158"/>
      <c r="D426" s="138"/>
    </row>
    <row r="427" spans="1:4" x14ac:dyDescent="0.2">
      <c r="A427" s="158"/>
      <c r="D427" s="138"/>
    </row>
    <row r="428" spans="1:4" x14ac:dyDescent="0.2">
      <c r="A428" s="158"/>
      <c r="D428" s="138"/>
    </row>
    <row r="429" spans="1:4" x14ac:dyDescent="0.2">
      <c r="A429" s="158"/>
      <c r="D429" s="138"/>
    </row>
    <row r="430" spans="1:4" x14ac:dyDescent="0.2">
      <c r="A430" s="158"/>
      <c r="D430" s="138"/>
    </row>
    <row r="431" spans="1:4" x14ac:dyDescent="0.2">
      <c r="A431" s="158"/>
      <c r="D431" s="138"/>
    </row>
    <row r="432" spans="1:4" x14ac:dyDescent="0.2">
      <c r="A432" s="158"/>
      <c r="D432" s="138"/>
    </row>
    <row r="433" spans="1:4" x14ac:dyDescent="0.2">
      <c r="A433" s="158"/>
      <c r="D433" s="138"/>
    </row>
    <row r="434" spans="1:4" x14ac:dyDescent="0.2">
      <c r="A434" s="158"/>
      <c r="D434" s="138"/>
    </row>
    <row r="435" spans="1:4" x14ac:dyDescent="0.2">
      <c r="A435" s="158"/>
      <c r="D435" s="138"/>
    </row>
    <row r="436" spans="1:4" x14ac:dyDescent="0.2">
      <c r="A436" s="158"/>
      <c r="D436" s="138"/>
    </row>
    <row r="437" spans="1:4" x14ac:dyDescent="0.2">
      <c r="A437" s="158"/>
      <c r="D437" s="138"/>
    </row>
    <row r="438" spans="1:4" x14ac:dyDescent="0.2">
      <c r="A438" s="158"/>
      <c r="D438" s="138"/>
    </row>
    <row r="439" spans="1:4" x14ac:dyDescent="0.2">
      <c r="A439" s="158"/>
      <c r="D439" s="138"/>
    </row>
    <row r="440" spans="1:4" x14ac:dyDescent="0.2">
      <c r="A440" s="158"/>
      <c r="D440" s="138"/>
    </row>
    <row r="441" spans="1:4" x14ac:dyDescent="0.2">
      <c r="A441" s="158"/>
      <c r="D441" s="138"/>
    </row>
    <row r="442" spans="1:4" x14ac:dyDescent="0.2">
      <c r="A442" s="158"/>
      <c r="D442" s="138"/>
    </row>
    <row r="443" spans="1:4" x14ac:dyDescent="0.2">
      <c r="A443" s="158"/>
      <c r="D443" s="138"/>
    </row>
    <row r="444" spans="1:4" x14ac:dyDescent="0.2">
      <c r="A444" s="158"/>
      <c r="D444" s="138"/>
    </row>
    <row r="445" spans="1:4" x14ac:dyDescent="0.2">
      <c r="A445" s="158"/>
      <c r="D445" s="138"/>
    </row>
    <row r="446" spans="1:4" x14ac:dyDescent="0.2">
      <c r="A446" s="158"/>
      <c r="D446" s="138"/>
    </row>
    <row r="447" spans="1:4" x14ac:dyDescent="0.2">
      <c r="A447" s="158"/>
      <c r="D447" s="138"/>
    </row>
    <row r="448" spans="1:4" x14ac:dyDescent="0.2">
      <c r="A448" s="158"/>
      <c r="D448" s="138"/>
    </row>
    <row r="449" spans="1:4" x14ac:dyDescent="0.2">
      <c r="A449" s="158"/>
      <c r="D449" s="138"/>
    </row>
    <row r="450" spans="1:4" x14ac:dyDescent="0.2">
      <c r="A450" s="158"/>
      <c r="D450" s="138"/>
    </row>
    <row r="451" spans="1:4" x14ac:dyDescent="0.2">
      <c r="A451" s="158"/>
      <c r="D451" s="138"/>
    </row>
    <row r="452" spans="1:4" x14ac:dyDescent="0.2">
      <c r="A452" s="158"/>
      <c r="D452" s="138"/>
    </row>
    <row r="453" spans="1:4" x14ac:dyDescent="0.2">
      <c r="A453" s="158"/>
      <c r="D453" s="138"/>
    </row>
    <row r="454" spans="1:4" x14ac:dyDescent="0.2">
      <c r="A454" s="158"/>
      <c r="D454" s="138"/>
    </row>
    <row r="455" spans="1:4" x14ac:dyDescent="0.2">
      <c r="A455" s="158"/>
      <c r="D455" s="138"/>
    </row>
    <row r="456" spans="1:4" x14ac:dyDescent="0.2">
      <c r="A456" s="158"/>
      <c r="D456" s="138"/>
    </row>
    <row r="457" spans="1:4" x14ac:dyDescent="0.2">
      <c r="A457" s="158"/>
      <c r="D457" s="138"/>
    </row>
    <row r="458" spans="1:4" x14ac:dyDescent="0.2">
      <c r="A458" s="158"/>
      <c r="D458" s="138"/>
    </row>
    <row r="459" spans="1:4" x14ac:dyDescent="0.2">
      <c r="A459" s="158"/>
      <c r="D459" s="138"/>
    </row>
    <row r="460" spans="1:4" x14ac:dyDescent="0.2">
      <c r="A460" s="158"/>
      <c r="D460" s="138"/>
    </row>
    <row r="461" spans="1:4" x14ac:dyDescent="0.2">
      <c r="A461" s="158"/>
      <c r="D461" s="138"/>
    </row>
    <row r="462" spans="1:4" x14ac:dyDescent="0.2">
      <c r="A462" s="158"/>
      <c r="D462" s="138"/>
    </row>
    <row r="463" spans="1:4" x14ac:dyDescent="0.2">
      <c r="A463" s="158"/>
      <c r="D463" s="138"/>
    </row>
    <row r="464" spans="1:4" x14ac:dyDescent="0.2">
      <c r="A464" s="158"/>
      <c r="D464" s="138"/>
    </row>
    <row r="465" spans="1:4" x14ac:dyDescent="0.2">
      <c r="A465" s="158"/>
      <c r="D465" s="138"/>
    </row>
    <row r="466" spans="1:4" x14ac:dyDescent="0.2">
      <c r="A466" s="158"/>
      <c r="D466" s="138"/>
    </row>
    <row r="467" spans="1:4" x14ac:dyDescent="0.2">
      <c r="A467" s="158"/>
      <c r="D467" s="138"/>
    </row>
    <row r="468" spans="1:4" x14ac:dyDescent="0.2">
      <c r="A468" s="158"/>
      <c r="D468" s="138"/>
    </row>
    <row r="469" spans="1:4" x14ac:dyDescent="0.2">
      <c r="A469" s="158"/>
      <c r="D469" s="138"/>
    </row>
    <row r="470" spans="1:4" x14ac:dyDescent="0.2">
      <c r="A470" s="158"/>
      <c r="D470" s="138"/>
    </row>
    <row r="471" spans="1:4" x14ac:dyDescent="0.2">
      <c r="A471" s="158"/>
      <c r="D471" s="138"/>
    </row>
    <row r="472" spans="1:4" x14ac:dyDescent="0.2">
      <c r="A472" s="158"/>
      <c r="D472" s="138"/>
    </row>
    <row r="473" spans="1:4" x14ac:dyDescent="0.2">
      <c r="A473" s="158"/>
      <c r="D473" s="138"/>
    </row>
    <row r="474" spans="1:4" x14ac:dyDescent="0.2">
      <c r="A474" s="158"/>
      <c r="D474" s="138"/>
    </row>
    <row r="475" spans="1:4" x14ac:dyDescent="0.2">
      <c r="A475" s="158"/>
      <c r="D475" s="138"/>
    </row>
    <row r="476" spans="1:4" x14ac:dyDescent="0.2">
      <c r="A476" s="158"/>
      <c r="D476" s="138"/>
    </row>
    <row r="477" spans="1:4" x14ac:dyDescent="0.2">
      <c r="A477" s="158"/>
      <c r="D477" s="138"/>
    </row>
    <row r="478" spans="1:4" x14ac:dyDescent="0.2">
      <c r="A478" s="158"/>
      <c r="D478" s="138"/>
    </row>
    <row r="479" spans="1:4" x14ac:dyDescent="0.2">
      <c r="A479" s="158"/>
      <c r="D479" s="138"/>
    </row>
    <row r="480" spans="1:4" x14ac:dyDescent="0.2">
      <c r="A480" s="158"/>
      <c r="D480" s="138"/>
    </row>
    <row r="481" spans="1:4" x14ac:dyDescent="0.2">
      <c r="A481" s="158"/>
      <c r="D481" s="138"/>
    </row>
    <row r="482" spans="1:4" x14ac:dyDescent="0.2">
      <c r="A482" s="158"/>
      <c r="D482" s="138"/>
    </row>
    <row r="483" spans="1:4" x14ac:dyDescent="0.2">
      <c r="A483" s="158"/>
      <c r="D483" s="138"/>
    </row>
    <row r="484" spans="1:4" x14ac:dyDescent="0.2">
      <c r="A484" s="158"/>
      <c r="D484" s="138"/>
    </row>
    <row r="485" spans="1:4" x14ac:dyDescent="0.2">
      <c r="A485" s="158"/>
      <c r="D485" s="138"/>
    </row>
    <row r="486" spans="1:4" x14ac:dyDescent="0.2">
      <c r="A486" s="158"/>
      <c r="D486" s="138"/>
    </row>
    <row r="487" spans="1:4" x14ac:dyDescent="0.2">
      <c r="A487" s="158"/>
      <c r="D487" s="138"/>
    </row>
    <row r="488" spans="1:4" x14ac:dyDescent="0.2">
      <c r="A488" s="158"/>
      <c r="D488" s="138"/>
    </row>
    <row r="489" spans="1:4" x14ac:dyDescent="0.2">
      <c r="A489" s="158"/>
      <c r="D489" s="138"/>
    </row>
    <row r="490" spans="1:4" x14ac:dyDescent="0.2">
      <c r="A490" s="158"/>
      <c r="D490" s="138"/>
    </row>
    <row r="491" spans="1:4" x14ac:dyDescent="0.2">
      <c r="A491" s="158"/>
      <c r="D491" s="138"/>
    </row>
    <row r="492" spans="1:4" x14ac:dyDescent="0.2">
      <c r="A492" s="158"/>
      <c r="D492" s="138"/>
    </row>
    <row r="493" spans="1:4" x14ac:dyDescent="0.2">
      <c r="A493" s="158"/>
      <c r="D493" s="138"/>
    </row>
    <row r="494" spans="1:4" x14ac:dyDescent="0.2">
      <c r="A494" s="158"/>
      <c r="D494" s="138"/>
    </row>
    <row r="495" spans="1:4" x14ac:dyDescent="0.2">
      <c r="A495" s="158"/>
      <c r="D495" s="138"/>
    </row>
    <row r="496" spans="1:4" x14ac:dyDescent="0.2">
      <c r="A496" s="158"/>
      <c r="D496" s="138"/>
    </row>
    <row r="497" spans="1:4" x14ac:dyDescent="0.2">
      <c r="A497" s="158"/>
      <c r="D497" s="138"/>
    </row>
    <row r="498" spans="1:4" x14ac:dyDescent="0.2">
      <c r="A498" s="158"/>
      <c r="D498" s="138"/>
    </row>
    <row r="499" spans="1:4" x14ac:dyDescent="0.2">
      <c r="A499" s="158"/>
      <c r="D499" s="138"/>
    </row>
    <row r="500" spans="1:4" x14ac:dyDescent="0.2">
      <c r="A500" s="158"/>
      <c r="D500" s="138"/>
    </row>
    <row r="501" spans="1:4" x14ac:dyDescent="0.2">
      <c r="A501" s="158"/>
      <c r="D501" s="138"/>
    </row>
    <row r="502" spans="1:4" x14ac:dyDescent="0.2">
      <c r="A502" s="158"/>
      <c r="D502" s="138"/>
    </row>
    <row r="503" spans="1:4" x14ac:dyDescent="0.2">
      <c r="A503" s="158"/>
      <c r="D503" s="138"/>
    </row>
    <row r="504" spans="1:4" x14ac:dyDescent="0.2">
      <c r="A504" s="158"/>
      <c r="D504" s="138"/>
    </row>
    <row r="505" spans="1:4" x14ac:dyDescent="0.2">
      <c r="A505" s="158"/>
      <c r="D505" s="138"/>
    </row>
    <row r="506" spans="1:4" x14ac:dyDescent="0.2">
      <c r="A506" s="158"/>
      <c r="D506" s="138"/>
    </row>
    <row r="507" spans="1:4" x14ac:dyDescent="0.2">
      <c r="A507" s="158"/>
      <c r="D507" s="138"/>
    </row>
    <row r="508" spans="1:4" x14ac:dyDescent="0.2">
      <c r="A508" s="158"/>
      <c r="D508" s="138"/>
    </row>
    <row r="509" spans="1:4" x14ac:dyDescent="0.2">
      <c r="A509" s="158"/>
      <c r="D509" s="138"/>
    </row>
    <row r="510" spans="1:4" x14ac:dyDescent="0.2">
      <c r="A510" s="158"/>
      <c r="D510" s="138"/>
    </row>
    <row r="511" spans="1:4" x14ac:dyDescent="0.2">
      <c r="A511" s="158"/>
      <c r="D511" s="138"/>
    </row>
    <row r="512" spans="1:4" x14ac:dyDescent="0.2">
      <c r="A512" s="158"/>
      <c r="D512" s="138"/>
    </row>
    <row r="513" spans="1:4" x14ac:dyDescent="0.2">
      <c r="A513" s="158"/>
      <c r="D513" s="138"/>
    </row>
    <row r="514" spans="1:4" x14ac:dyDescent="0.2">
      <c r="A514" s="158"/>
      <c r="D514" s="138"/>
    </row>
    <row r="515" spans="1:4" x14ac:dyDescent="0.2">
      <c r="A515" s="158"/>
      <c r="D515" s="138"/>
    </row>
    <row r="516" spans="1:4" x14ac:dyDescent="0.2">
      <c r="A516" s="158"/>
      <c r="D516" s="138"/>
    </row>
    <row r="517" spans="1:4" x14ac:dyDescent="0.2">
      <c r="A517" s="158"/>
      <c r="D517" s="138"/>
    </row>
    <row r="518" spans="1:4" x14ac:dyDescent="0.2">
      <c r="A518" s="158"/>
      <c r="D518" s="138"/>
    </row>
    <row r="519" spans="1:4" x14ac:dyDescent="0.2">
      <c r="A519" s="158"/>
      <c r="D519" s="138"/>
    </row>
    <row r="520" spans="1:4" x14ac:dyDescent="0.2">
      <c r="A520" s="158"/>
      <c r="D520" s="138"/>
    </row>
    <row r="521" spans="1:4" x14ac:dyDescent="0.2">
      <c r="A521" s="158"/>
      <c r="D521" s="138"/>
    </row>
    <row r="522" spans="1:4" x14ac:dyDescent="0.2">
      <c r="A522" s="158"/>
      <c r="D522" s="138"/>
    </row>
    <row r="523" spans="1:4" x14ac:dyDescent="0.2">
      <c r="A523" s="158"/>
      <c r="D523" s="138"/>
    </row>
    <row r="524" spans="1:4" x14ac:dyDescent="0.2">
      <c r="A524" s="158"/>
      <c r="D524" s="138"/>
    </row>
    <row r="525" spans="1:4" x14ac:dyDescent="0.2">
      <c r="A525" s="158"/>
      <c r="D525" s="138"/>
    </row>
    <row r="526" spans="1:4" x14ac:dyDescent="0.2">
      <c r="A526" s="158"/>
      <c r="D526" s="138"/>
    </row>
    <row r="527" spans="1:4" x14ac:dyDescent="0.2">
      <c r="A527" s="158"/>
      <c r="D527" s="138"/>
    </row>
    <row r="528" spans="1:4" x14ac:dyDescent="0.2">
      <c r="A528" s="158"/>
      <c r="D528" s="138"/>
    </row>
    <row r="529" spans="1:4" x14ac:dyDescent="0.2">
      <c r="A529" s="158"/>
      <c r="D529" s="138"/>
    </row>
    <row r="530" spans="1:4" x14ac:dyDescent="0.2">
      <c r="A530" s="158"/>
      <c r="D530" s="138"/>
    </row>
    <row r="531" spans="1:4" x14ac:dyDescent="0.2">
      <c r="A531" s="158"/>
      <c r="D531" s="138"/>
    </row>
    <row r="532" spans="1:4" x14ac:dyDescent="0.2">
      <c r="A532" s="158"/>
      <c r="D532" s="138"/>
    </row>
    <row r="533" spans="1:4" x14ac:dyDescent="0.2">
      <c r="A533" s="158"/>
      <c r="D533" s="138"/>
    </row>
    <row r="534" spans="1:4" x14ac:dyDescent="0.2">
      <c r="A534" s="158"/>
      <c r="D534" s="138"/>
    </row>
    <row r="535" spans="1:4" x14ac:dyDescent="0.2">
      <c r="A535" s="158"/>
      <c r="D535" s="138"/>
    </row>
    <row r="536" spans="1:4" x14ac:dyDescent="0.2">
      <c r="A536" s="158"/>
      <c r="D536" s="138"/>
    </row>
    <row r="537" spans="1:4" x14ac:dyDescent="0.2">
      <c r="A537" s="158"/>
      <c r="D537" s="138"/>
    </row>
    <row r="538" spans="1:4" x14ac:dyDescent="0.2">
      <c r="A538" s="158"/>
      <c r="D538" s="138"/>
    </row>
    <row r="539" spans="1:4" x14ac:dyDescent="0.2">
      <c r="A539" s="158"/>
      <c r="D539" s="138"/>
    </row>
    <row r="540" spans="1:4" x14ac:dyDescent="0.2">
      <c r="A540" s="158"/>
      <c r="D540" s="138"/>
    </row>
    <row r="541" spans="1:4" x14ac:dyDescent="0.2">
      <c r="A541" s="158"/>
      <c r="D541" s="138"/>
    </row>
    <row r="542" spans="1:4" x14ac:dyDescent="0.2">
      <c r="A542" s="158"/>
      <c r="D542" s="138"/>
    </row>
    <row r="543" spans="1:4" x14ac:dyDescent="0.2">
      <c r="A543" s="158"/>
      <c r="D543" s="138"/>
    </row>
    <row r="544" spans="1:4" x14ac:dyDescent="0.2">
      <c r="A544" s="158"/>
      <c r="D544" s="138"/>
    </row>
    <row r="545" spans="1:4" x14ac:dyDescent="0.2">
      <c r="A545" s="158"/>
      <c r="D545" s="138"/>
    </row>
    <row r="546" spans="1:4" x14ac:dyDescent="0.2">
      <c r="A546" s="158"/>
      <c r="D546" s="138"/>
    </row>
    <row r="547" spans="1:4" x14ac:dyDescent="0.2">
      <c r="A547" s="158"/>
      <c r="D547" s="138"/>
    </row>
    <row r="548" spans="1:4" x14ac:dyDescent="0.2">
      <c r="A548" s="158"/>
      <c r="D548" s="138"/>
    </row>
    <row r="549" spans="1:4" x14ac:dyDescent="0.2">
      <c r="A549" s="158"/>
      <c r="D549" s="138"/>
    </row>
    <row r="550" spans="1:4" x14ac:dyDescent="0.2">
      <c r="A550" s="158"/>
      <c r="D550" s="138"/>
    </row>
    <row r="551" spans="1:4" x14ac:dyDescent="0.2">
      <c r="A551" s="158"/>
      <c r="D551" s="138"/>
    </row>
    <row r="552" spans="1:4" x14ac:dyDescent="0.2">
      <c r="A552" s="158"/>
      <c r="D552" s="138"/>
    </row>
    <row r="553" spans="1:4" x14ac:dyDescent="0.2">
      <c r="A553" s="158"/>
      <c r="D553" s="138"/>
    </row>
    <row r="554" spans="1:4" x14ac:dyDescent="0.2">
      <c r="A554" s="158"/>
      <c r="D554" s="138"/>
    </row>
    <row r="555" spans="1:4" x14ac:dyDescent="0.2">
      <c r="A555" s="158"/>
      <c r="D555" s="138"/>
    </row>
    <row r="556" spans="1:4" x14ac:dyDescent="0.2">
      <c r="A556" s="158"/>
      <c r="D556" s="138"/>
    </row>
    <row r="557" spans="1:4" x14ac:dyDescent="0.2">
      <c r="A557" s="158"/>
      <c r="D557" s="138"/>
    </row>
    <row r="558" spans="1:4" x14ac:dyDescent="0.2">
      <c r="A558" s="158"/>
      <c r="D558" s="138"/>
    </row>
    <row r="559" spans="1:4" x14ac:dyDescent="0.2">
      <c r="A559" s="158"/>
      <c r="D559" s="138"/>
    </row>
    <row r="560" spans="1:4" x14ac:dyDescent="0.2">
      <c r="A560" s="158"/>
      <c r="D560" s="138"/>
    </row>
    <row r="561" spans="1:4" x14ac:dyDescent="0.2">
      <c r="A561" s="158"/>
      <c r="D561" s="138"/>
    </row>
    <row r="562" spans="1:4" x14ac:dyDescent="0.2">
      <c r="A562" s="158"/>
      <c r="D562" s="138"/>
    </row>
    <row r="563" spans="1:4" x14ac:dyDescent="0.2">
      <c r="A563" s="158"/>
      <c r="D563" s="138"/>
    </row>
    <row r="564" spans="1:4" x14ac:dyDescent="0.2">
      <c r="A564" s="158"/>
      <c r="D564" s="138"/>
    </row>
    <row r="565" spans="1:4" x14ac:dyDescent="0.2">
      <c r="A565" s="158"/>
      <c r="D565" s="138"/>
    </row>
    <row r="566" spans="1:4" x14ac:dyDescent="0.2">
      <c r="A566" s="158"/>
      <c r="D566" s="138"/>
    </row>
    <row r="567" spans="1:4" x14ac:dyDescent="0.2">
      <c r="A567" s="158"/>
      <c r="D567" s="138"/>
    </row>
    <row r="568" spans="1:4" x14ac:dyDescent="0.2">
      <c r="A568" s="158"/>
      <c r="D568" s="138"/>
    </row>
    <row r="569" spans="1:4" x14ac:dyDescent="0.2">
      <c r="A569" s="158"/>
      <c r="D569" s="138"/>
    </row>
    <row r="570" spans="1:4" x14ac:dyDescent="0.2">
      <c r="A570" s="158"/>
      <c r="D570" s="138"/>
    </row>
    <row r="571" spans="1:4" x14ac:dyDescent="0.2">
      <c r="A571" s="158"/>
      <c r="D571" s="138"/>
    </row>
    <row r="572" spans="1:4" x14ac:dyDescent="0.2">
      <c r="A572" s="158"/>
      <c r="D572" s="138"/>
    </row>
    <row r="573" spans="1:4" x14ac:dyDescent="0.2">
      <c r="A573" s="158"/>
      <c r="D573" s="138"/>
    </row>
    <row r="574" spans="1:4" x14ac:dyDescent="0.2">
      <c r="A574" s="158"/>
      <c r="D574" s="138"/>
    </row>
    <row r="575" spans="1:4" x14ac:dyDescent="0.2">
      <c r="A575" s="158"/>
      <c r="D575" s="138"/>
    </row>
    <row r="576" spans="1:4" x14ac:dyDescent="0.2">
      <c r="A576" s="158"/>
      <c r="D576" s="138"/>
    </row>
    <row r="577" spans="1:4" x14ac:dyDescent="0.2">
      <c r="A577" s="158"/>
      <c r="D577" s="138"/>
    </row>
    <row r="578" spans="1:4" x14ac:dyDescent="0.2">
      <c r="A578" s="158"/>
      <c r="D578" s="138"/>
    </row>
    <row r="579" spans="1:4" x14ac:dyDescent="0.2">
      <c r="A579" s="158"/>
      <c r="D579" s="138"/>
    </row>
    <row r="580" spans="1:4" x14ac:dyDescent="0.2">
      <c r="A580" s="158"/>
      <c r="D580" s="138"/>
    </row>
    <row r="581" spans="1:4" x14ac:dyDescent="0.2">
      <c r="A581" s="158"/>
      <c r="D581" s="138"/>
    </row>
    <row r="582" spans="1:4" x14ac:dyDescent="0.2">
      <c r="A582" s="158"/>
      <c r="D582" s="138"/>
    </row>
    <row r="583" spans="1:4" x14ac:dyDescent="0.2">
      <c r="A583" s="158"/>
      <c r="D583" s="138"/>
    </row>
    <row r="584" spans="1:4" x14ac:dyDescent="0.2">
      <c r="A584" s="158"/>
      <c r="D584" s="138"/>
    </row>
    <row r="585" spans="1:4" x14ac:dyDescent="0.2">
      <c r="A585" s="158"/>
      <c r="D585" s="138"/>
    </row>
    <row r="586" spans="1:4" x14ac:dyDescent="0.2">
      <c r="A586" s="158"/>
      <c r="D586" s="138"/>
    </row>
    <row r="587" spans="1:4" x14ac:dyDescent="0.2">
      <c r="A587" s="158"/>
      <c r="D587" s="138"/>
    </row>
    <row r="588" spans="1:4" x14ac:dyDescent="0.2">
      <c r="A588" s="158"/>
      <c r="D588" s="138"/>
    </row>
    <row r="589" spans="1:4" x14ac:dyDescent="0.2">
      <c r="A589" s="158"/>
      <c r="D589" s="138"/>
    </row>
    <row r="590" spans="1:4" x14ac:dyDescent="0.2">
      <c r="A590" s="158"/>
      <c r="D590" s="138"/>
    </row>
    <row r="591" spans="1:4" x14ac:dyDescent="0.2">
      <c r="A591" s="158"/>
      <c r="D591" s="138"/>
    </row>
    <row r="592" spans="1:4" x14ac:dyDescent="0.2">
      <c r="A592" s="158"/>
      <c r="D592" s="138"/>
    </row>
    <row r="593" spans="1:4" x14ac:dyDescent="0.2">
      <c r="A593" s="158"/>
      <c r="D593" s="138"/>
    </row>
    <row r="594" spans="1:4" x14ac:dyDescent="0.2">
      <c r="A594" s="158"/>
      <c r="D594" s="138"/>
    </row>
    <row r="595" spans="1:4" x14ac:dyDescent="0.2">
      <c r="A595" s="158"/>
      <c r="D595" s="138"/>
    </row>
    <row r="596" spans="1:4" x14ac:dyDescent="0.2">
      <c r="A596" s="158"/>
      <c r="D596" s="138"/>
    </row>
    <row r="597" spans="1:4" x14ac:dyDescent="0.2">
      <c r="A597" s="158"/>
      <c r="D597" s="138"/>
    </row>
    <row r="598" spans="1:4" x14ac:dyDescent="0.2">
      <c r="A598" s="158"/>
      <c r="D598" s="138"/>
    </row>
    <row r="599" spans="1:4" x14ac:dyDescent="0.2">
      <c r="A599" s="158"/>
      <c r="D599" s="138"/>
    </row>
    <row r="600" spans="1:4" x14ac:dyDescent="0.2">
      <c r="A600" s="158"/>
      <c r="D600" s="138"/>
    </row>
    <row r="601" spans="1:4" x14ac:dyDescent="0.2">
      <c r="A601" s="158"/>
      <c r="D601" s="138"/>
    </row>
    <row r="602" spans="1:4" x14ac:dyDescent="0.2">
      <c r="A602" s="158"/>
      <c r="D602" s="138"/>
    </row>
    <row r="603" spans="1:4" x14ac:dyDescent="0.2">
      <c r="A603" s="158"/>
      <c r="D603" s="138"/>
    </row>
    <row r="604" spans="1:4" x14ac:dyDescent="0.2">
      <c r="A604" s="158"/>
      <c r="D604" s="138"/>
    </row>
    <row r="605" spans="1:4" x14ac:dyDescent="0.2">
      <c r="A605" s="158"/>
      <c r="D605" s="138"/>
    </row>
    <row r="606" spans="1:4" x14ac:dyDescent="0.2">
      <c r="A606" s="158"/>
      <c r="D606" s="138"/>
    </row>
    <row r="607" spans="1:4" x14ac:dyDescent="0.2">
      <c r="A607" s="158"/>
      <c r="D607" s="138"/>
    </row>
    <row r="608" spans="1:4" x14ac:dyDescent="0.2">
      <c r="A608" s="158"/>
      <c r="D608" s="138"/>
    </row>
    <row r="609" spans="1:4" x14ac:dyDescent="0.2">
      <c r="A609" s="158"/>
      <c r="D609" s="138"/>
    </row>
    <row r="610" spans="1:4" x14ac:dyDescent="0.2">
      <c r="A610" s="158"/>
      <c r="D610" s="138"/>
    </row>
    <row r="611" spans="1:4" x14ac:dyDescent="0.2">
      <c r="A611" s="158"/>
      <c r="D611" s="138"/>
    </row>
    <row r="612" spans="1:4" x14ac:dyDescent="0.2">
      <c r="A612" s="158"/>
      <c r="D612" s="138"/>
    </row>
    <row r="613" spans="1:4" x14ac:dyDescent="0.2">
      <c r="A613" s="158"/>
      <c r="D613" s="138"/>
    </row>
    <row r="614" spans="1:4" x14ac:dyDescent="0.2">
      <c r="A614" s="158"/>
      <c r="D614" s="138"/>
    </row>
    <row r="615" spans="1:4" x14ac:dyDescent="0.2">
      <c r="A615" s="158"/>
      <c r="D615" s="138"/>
    </row>
    <row r="616" spans="1:4" x14ac:dyDescent="0.2">
      <c r="A616" s="158"/>
      <c r="D616" s="138"/>
    </row>
    <row r="617" spans="1:4" x14ac:dyDescent="0.2">
      <c r="A617" s="158"/>
      <c r="D617" s="138"/>
    </row>
    <row r="618" spans="1:4" x14ac:dyDescent="0.2">
      <c r="A618" s="158"/>
      <c r="D618" s="138"/>
    </row>
    <row r="619" spans="1:4" x14ac:dyDescent="0.2">
      <c r="A619" s="158"/>
      <c r="D619" s="138"/>
    </row>
    <row r="620" spans="1:4" x14ac:dyDescent="0.2">
      <c r="A620" s="158"/>
      <c r="D620" s="138"/>
    </row>
    <row r="621" spans="1:4" x14ac:dyDescent="0.2">
      <c r="A621" s="158"/>
      <c r="D621" s="138"/>
    </row>
    <row r="622" spans="1:4" x14ac:dyDescent="0.2">
      <c r="A622" s="158"/>
      <c r="D622" s="138"/>
    </row>
    <row r="623" spans="1:4" x14ac:dyDescent="0.2">
      <c r="A623" s="158"/>
      <c r="D623" s="138"/>
    </row>
    <row r="624" spans="1:4" x14ac:dyDescent="0.2">
      <c r="A624" s="158"/>
      <c r="D624" s="138"/>
    </row>
    <row r="625" spans="1:4" x14ac:dyDescent="0.2">
      <c r="A625" s="158"/>
      <c r="D625" s="138"/>
    </row>
    <row r="626" spans="1:4" x14ac:dyDescent="0.2">
      <c r="A626" s="158"/>
      <c r="D626" s="138"/>
    </row>
    <row r="627" spans="1:4" x14ac:dyDescent="0.2">
      <c r="A627" s="158"/>
      <c r="D627" s="138"/>
    </row>
    <row r="628" spans="1:4" x14ac:dyDescent="0.2">
      <c r="A628" s="158"/>
      <c r="D628" s="138"/>
    </row>
    <row r="629" spans="1:4" x14ac:dyDescent="0.2">
      <c r="A629" s="158"/>
      <c r="D629" s="138"/>
    </row>
    <row r="630" spans="1:4" x14ac:dyDescent="0.2">
      <c r="A630" s="158"/>
      <c r="D630" s="138"/>
    </row>
    <row r="631" spans="1:4" x14ac:dyDescent="0.2">
      <c r="A631" s="158"/>
      <c r="D631" s="138"/>
    </row>
    <row r="632" spans="1:4" x14ac:dyDescent="0.2">
      <c r="A632" s="158"/>
      <c r="D632" s="138"/>
    </row>
    <row r="633" spans="1:4" x14ac:dyDescent="0.2">
      <c r="A633" s="158"/>
      <c r="D633" s="138"/>
    </row>
    <row r="634" spans="1:4" x14ac:dyDescent="0.2">
      <c r="A634" s="158"/>
      <c r="D634" s="138"/>
    </row>
    <row r="635" spans="1:4" x14ac:dyDescent="0.2">
      <c r="A635" s="158"/>
      <c r="D635" s="138"/>
    </row>
    <row r="636" spans="1:4" x14ac:dyDescent="0.2">
      <c r="A636" s="158"/>
      <c r="D636" s="138"/>
    </row>
    <row r="637" spans="1:4" x14ac:dyDescent="0.2">
      <c r="A637" s="158"/>
      <c r="D637" s="138"/>
    </row>
    <row r="638" spans="1:4" x14ac:dyDescent="0.2">
      <c r="A638" s="158"/>
      <c r="D638" s="138"/>
    </row>
    <row r="639" spans="1:4" x14ac:dyDescent="0.2">
      <c r="A639" s="158"/>
      <c r="D639" s="138"/>
    </row>
    <row r="640" spans="1:4" x14ac:dyDescent="0.2">
      <c r="A640" s="158"/>
      <c r="D640" s="138"/>
    </row>
    <row r="641" spans="1:4" x14ac:dyDescent="0.2">
      <c r="A641" s="158"/>
      <c r="D641" s="138"/>
    </row>
    <row r="642" spans="1:4" x14ac:dyDescent="0.2">
      <c r="A642" s="158"/>
      <c r="D642" s="138"/>
    </row>
    <row r="643" spans="1:4" x14ac:dyDescent="0.2">
      <c r="A643" s="158"/>
      <c r="D643" s="138"/>
    </row>
    <row r="644" spans="1:4" x14ac:dyDescent="0.2">
      <c r="A644" s="158"/>
      <c r="D644" s="138"/>
    </row>
    <row r="645" spans="1:4" x14ac:dyDescent="0.2">
      <c r="A645" s="158"/>
      <c r="D645" s="138"/>
    </row>
    <row r="646" spans="1:4" x14ac:dyDescent="0.2">
      <c r="A646" s="158"/>
      <c r="D646" s="138"/>
    </row>
    <row r="647" spans="1:4" x14ac:dyDescent="0.2">
      <c r="A647" s="158"/>
      <c r="D647" s="138"/>
    </row>
    <row r="648" spans="1:4" x14ac:dyDescent="0.2">
      <c r="A648" s="158"/>
      <c r="D648" s="138"/>
    </row>
    <row r="649" spans="1:4" x14ac:dyDescent="0.2">
      <c r="A649" s="158"/>
      <c r="D649" s="138"/>
    </row>
    <row r="650" spans="1:4" x14ac:dyDescent="0.2">
      <c r="A650" s="158"/>
      <c r="D650" s="138"/>
    </row>
    <row r="651" spans="1:4" x14ac:dyDescent="0.2">
      <c r="A651" s="158"/>
      <c r="D651" s="138"/>
    </row>
    <row r="652" spans="1:4" x14ac:dyDescent="0.2">
      <c r="A652" s="158"/>
      <c r="D652" s="138"/>
    </row>
    <row r="653" spans="1:4" x14ac:dyDescent="0.2">
      <c r="A653" s="158"/>
      <c r="D653" s="138"/>
    </row>
    <row r="654" spans="1:4" x14ac:dyDescent="0.2">
      <c r="A654" s="158"/>
      <c r="D654" s="138"/>
    </row>
    <row r="655" spans="1:4" x14ac:dyDescent="0.2">
      <c r="A655" s="158"/>
      <c r="D655" s="138"/>
    </row>
    <row r="656" spans="1:4" x14ac:dyDescent="0.2">
      <c r="A656" s="158"/>
      <c r="D656" s="138"/>
    </row>
    <row r="657" spans="1:4" x14ac:dyDescent="0.2">
      <c r="A657" s="158"/>
      <c r="D657" s="138"/>
    </row>
    <row r="658" spans="1:4" x14ac:dyDescent="0.2">
      <c r="A658" s="158"/>
      <c r="D658" s="138"/>
    </row>
    <row r="659" spans="1:4" x14ac:dyDescent="0.2">
      <c r="A659" s="158"/>
      <c r="D659" s="138"/>
    </row>
    <row r="660" spans="1:4" x14ac:dyDescent="0.2">
      <c r="A660" s="158"/>
      <c r="D660" s="138"/>
    </row>
    <row r="661" spans="1:4" x14ac:dyDescent="0.2">
      <c r="A661" s="158"/>
      <c r="D661" s="138"/>
    </row>
    <row r="662" spans="1:4" x14ac:dyDescent="0.2">
      <c r="A662" s="158"/>
      <c r="D662" s="138"/>
    </row>
    <row r="663" spans="1:4" x14ac:dyDescent="0.2">
      <c r="A663" s="158"/>
      <c r="D663" s="138"/>
    </row>
    <row r="664" spans="1:4" x14ac:dyDescent="0.2">
      <c r="A664" s="158"/>
      <c r="D664" s="138"/>
    </row>
    <row r="665" spans="1:4" x14ac:dyDescent="0.2">
      <c r="A665" s="158"/>
      <c r="D665" s="138"/>
    </row>
    <row r="666" spans="1:4" x14ac:dyDescent="0.2">
      <c r="A666" s="158"/>
      <c r="D666" s="138"/>
    </row>
    <row r="667" spans="1:4" x14ac:dyDescent="0.2">
      <c r="A667" s="158"/>
      <c r="D667" s="138"/>
    </row>
    <row r="668" spans="1:4" x14ac:dyDescent="0.2">
      <c r="A668" s="158"/>
      <c r="D668" s="138"/>
    </row>
    <row r="669" spans="1:4" x14ac:dyDescent="0.2">
      <c r="A669" s="158"/>
      <c r="D669" s="138"/>
    </row>
    <row r="670" spans="1:4" x14ac:dyDescent="0.2">
      <c r="A670" s="158"/>
      <c r="D670" s="138"/>
    </row>
    <row r="671" spans="1:4" x14ac:dyDescent="0.2">
      <c r="A671" s="158"/>
      <c r="D671" s="138"/>
    </row>
    <row r="672" spans="1:4" x14ac:dyDescent="0.2">
      <c r="A672" s="158"/>
      <c r="D672" s="138"/>
    </row>
    <row r="673" spans="1:4" x14ac:dyDescent="0.2">
      <c r="A673" s="158"/>
      <c r="D673" s="138"/>
    </row>
    <row r="674" spans="1:4" x14ac:dyDescent="0.2">
      <c r="A674" s="158"/>
      <c r="D674" s="138"/>
    </row>
    <row r="675" spans="1:4" x14ac:dyDescent="0.2">
      <c r="A675" s="158"/>
      <c r="D675" s="138"/>
    </row>
    <row r="676" spans="1:4" x14ac:dyDescent="0.2">
      <c r="A676" s="158"/>
      <c r="D676" s="138"/>
    </row>
    <row r="677" spans="1:4" x14ac:dyDescent="0.2">
      <c r="A677" s="158"/>
      <c r="D677" s="138"/>
    </row>
    <row r="678" spans="1:4" x14ac:dyDescent="0.2">
      <c r="A678" s="158"/>
      <c r="D678" s="138"/>
    </row>
    <row r="679" spans="1:4" x14ac:dyDescent="0.2">
      <c r="A679" s="158"/>
      <c r="D679" s="138"/>
    </row>
    <row r="680" spans="1:4" x14ac:dyDescent="0.2">
      <c r="A680" s="158"/>
      <c r="D680" s="138"/>
    </row>
    <row r="681" spans="1:4" x14ac:dyDescent="0.2">
      <c r="A681" s="158"/>
      <c r="D681" s="138"/>
    </row>
    <row r="682" spans="1:4" x14ac:dyDescent="0.2">
      <c r="A682" s="158"/>
      <c r="D682" s="138"/>
    </row>
    <row r="683" spans="1:4" x14ac:dyDescent="0.2">
      <c r="A683" s="158"/>
      <c r="D683" s="138"/>
    </row>
    <row r="684" spans="1:4" x14ac:dyDescent="0.2">
      <c r="A684" s="158"/>
      <c r="D684" s="138"/>
    </row>
    <row r="685" spans="1:4" x14ac:dyDescent="0.2">
      <c r="A685" s="158"/>
      <c r="D685" s="138"/>
    </row>
    <row r="686" spans="1:4" x14ac:dyDescent="0.2">
      <c r="A686" s="158"/>
      <c r="D686" s="138"/>
    </row>
    <row r="687" spans="1:4" x14ac:dyDescent="0.2">
      <c r="A687" s="158"/>
      <c r="D687" s="138"/>
    </row>
    <row r="688" spans="1:4" x14ac:dyDescent="0.2">
      <c r="A688" s="158"/>
      <c r="D688" s="138"/>
    </row>
    <row r="689" spans="1:4" x14ac:dyDescent="0.2">
      <c r="A689" s="158"/>
      <c r="D689" s="138"/>
    </row>
    <row r="690" spans="1:4" x14ac:dyDescent="0.2">
      <c r="A690" s="158"/>
      <c r="D690" s="138"/>
    </row>
    <row r="691" spans="1:4" x14ac:dyDescent="0.2">
      <c r="A691" s="158"/>
      <c r="D691" s="138"/>
    </row>
    <row r="692" spans="1:4" x14ac:dyDescent="0.2">
      <c r="A692" s="158"/>
      <c r="D692" s="138"/>
    </row>
    <row r="693" spans="1:4" x14ac:dyDescent="0.2">
      <c r="A693" s="158"/>
      <c r="D693" s="138"/>
    </row>
    <row r="694" spans="1:4" x14ac:dyDescent="0.2">
      <c r="A694" s="158"/>
      <c r="D694" s="138"/>
    </row>
    <row r="695" spans="1:4" x14ac:dyDescent="0.2">
      <c r="A695" s="158"/>
      <c r="D695" s="138"/>
    </row>
    <row r="696" spans="1:4" x14ac:dyDescent="0.2">
      <c r="A696" s="158"/>
      <c r="D696" s="138"/>
    </row>
    <row r="697" spans="1:4" x14ac:dyDescent="0.2">
      <c r="A697" s="158"/>
      <c r="D697" s="138"/>
    </row>
    <row r="698" spans="1:4" x14ac:dyDescent="0.2">
      <c r="A698" s="158"/>
      <c r="D698" s="138"/>
    </row>
    <row r="699" spans="1:4" x14ac:dyDescent="0.2">
      <c r="A699" s="158"/>
      <c r="D699" s="138"/>
    </row>
    <row r="700" spans="1:4" x14ac:dyDescent="0.2">
      <c r="A700" s="158"/>
      <c r="D700" s="138"/>
    </row>
    <row r="701" spans="1:4" x14ac:dyDescent="0.2">
      <c r="A701" s="158"/>
      <c r="D701" s="138"/>
    </row>
    <row r="702" spans="1:4" x14ac:dyDescent="0.2">
      <c r="A702" s="158"/>
      <c r="D702" s="138"/>
    </row>
    <row r="703" spans="1:4" x14ac:dyDescent="0.2">
      <c r="A703" s="158"/>
      <c r="D703" s="138"/>
    </row>
    <row r="704" spans="1:4" x14ac:dyDescent="0.2">
      <c r="A704" s="158"/>
      <c r="D704" s="138"/>
    </row>
    <row r="705" spans="1:4" x14ac:dyDescent="0.2">
      <c r="A705" s="158"/>
      <c r="D705" s="138"/>
    </row>
    <row r="706" spans="1:4" x14ac:dyDescent="0.2">
      <c r="A706" s="158"/>
      <c r="D706" s="138"/>
    </row>
    <row r="707" spans="1:4" x14ac:dyDescent="0.2">
      <c r="A707" s="158"/>
      <c r="D707" s="138"/>
    </row>
    <row r="708" spans="1:4" x14ac:dyDescent="0.2">
      <c r="A708" s="158"/>
      <c r="D708" s="138"/>
    </row>
    <row r="709" spans="1:4" x14ac:dyDescent="0.2">
      <c r="A709" s="158"/>
      <c r="D709" s="138"/>
    </row>
    <row r="710" spans="1:4" x14ac:dyDescent="0.2">
      <c r="A710" s="158"/>
      <c r="D710" s="138"/>
    </row>
    <row r="711" spans="1:4" x14ac:dyDescent="0.2">
      <c r="A711" s="158"/>
      <c r="D711" s="138"/>
    </row>
    <row r="712" spans="1:4" x14ac:dyDescent="0.2">
      <c r="A712" s="158"/>
      <c r="D712" s="138"/>
    </row>
    <row r="713" spans="1:4" x14ac:dyDescent="0.2">
      <c r="A713" s="158"/>
      <c r="D713" s="138"/>
    </row>
    <row r="714" spans="1:4" x14ac:dyDescent="0.2">
      <c r="A714" s="158"/>
      <c r="D714" s="138"/>
    </row>
    <row r="715" spans="1:4" x14ac:dyDescent="0.2">
      <c r="A715" s="158"/>
      <c r="D715" s="138"/>
    </row>
    <row r="716" spans="1:4" x14ac:dyDescent="0.2">
      <c r="A716" s="158"/>
      <c r="D716" s="138"/>
    </row>
    <row r="717" spans="1:4" x14ac:dyDescent="0.2">
      <c r="A717" s="158"/>
      <c r="D717" s="138"/>
    </row>
    <row r="718" spans="1:4" x14ac:dyDescent="0.2">
      <c r="A718" s="158"/>
      <c r="D718" s="138"/>
    </row>
    <row r="719" spans="1:4" x14ac:dyDescent="0.2">
      <c r="A719" s="158"/>
      <c r="D719" s="138"/>
    </row>
    <row r="720" spans="1:4" x14ac:dyDescent="0.2">
      <c r="A720" s="158"/>
      <c r="D720" s="138"/>
    </row>
    <row r="721" spans="1:4" x14ac:dyDescent="0.2">
      <c r="A721" s="158"/>
      <c r="D721" s="138"/>
    </row>
    <row r="722" spans="1:4" x14ac:dyDescent="0.2">
      <c r="A722" s="158"/>
      <c r="D722" s="138"/>
    </row>
    <row r="723" spans="1:4" x14ac:dyDescent="0.2">
      <c r="A723" s="158"/>
      <c r="D723" s="138"/>
    </row>
    <row r="724" spans="1:4" x14ac:dyDescent="0.2">
      <c r="A724" s="158"/>
      <c r="D724" s="138"/>
    </row>
    <row r="725" spans="1:4" x14ac:dyDescent="0.2">
      <c r="A725" s="158"/>
      <c r="D725" s="138"/>
    </row>
    <row r="726" spans="1:4" x14ac:dyDescent="0.2">
      <c r="A726" s="158"/>
      <c r="D726" s="138"/>
    </row>
    <row r="727" spans="1:4" x14ac:dyDescent="0.2">
      <c r="A727" s="158"/>
      <c r="D727" s="138"/>
    </row>
    <row r="728" spans="1:4" x14ac:dyDescent="0.2">
      <c r="A728" s="158"/>
      <c r="D728" s="138"/>
    </row>
    <row r="729" spans="1:4" x14ac:dyDescent="0.2">
      <c r="A729" s="158"/>
      <c r="D729" s="138"/>
    </row>
    <row r="730" spans="1:4" x14ac:dyDescent="0.2">
      <c r="A730" s="158"/>
      <c r="D730" s="138"/>
    </row>
    <row r="731" spans="1:4" x14ac:dyDescent="0.2">
      <c r="A731" s="158"/>
      <c r="D731" s="138"/>
    </row>
    <row r="732" spans="1:4" x14ac:dyDescent="0.2">
      <c r="A732" s="158"/>
      <c r="D732" s="138"/>
    </row>
    <row r="733" spans="1:4" x14ac:dyDescent="0.2">
      <c r="A733" s="158"/>
      <c r="D733" s="138"/>
    </row>
    <row r="734" spans="1:4" x14ac:dyDescent="0.2">
      <c r="A734" s="158"/>
      <c r="D734" s="138"/>
    </row>
    <row r="735" spans="1:4" x14ac:dyDescent="0.2">
      <c r="A735" s="158"/>
      <c r="D735" s="138"/>
    </row>
    <row r="736" spans="1:4" x14ac:dyDescent="0.2">
      <c r="A736" s="158"/>
      <c r="D736" s="138"/>
    </row>
    <row r="737" spans="1:4" x14ac:dyDescent="0.2">
      <c r="A737" s="158"/>
      <c r="D737" s="138"/>
    </row>
    <row r="738" spans="1:4" x14ac:dyDescent="0.2">
      <c r="A738" s="158"/>
      <c r="D738" s="138"/>
    </row>
    <row r="739" spans="1:4" x14ac:dyDescent="0.2">
      <c r="A739" s="158"/>
      <c r="D739" s="138"/>
    </row>
    <row r="740" spans="1:4" x14ac:dyDescent="0.2">
      <c r="A740" s="158"/>
      <c r="D740" s="138"/>
    </row>
    <row r="741" spans="1:4" x14ac:dyDescent="0.2">
      <c r="A741" s="158"/>
      <c r="D741" s="138"/>
    </row>
    <row r="742" spans="1:4" x14ac:dyDescent="0.2">
      <c r="A742" s="158"/>
      <c r="D742" s="138"/>
    </row>
    <row r="743" spans="1:4" x14ac:dyDescent="0.2">
      <c r="A743" s="158"/>
      <c r="D743" s="138"/>
    </row>
    <row r="744" spans="1:4" x14ac:dyDescent="0.2">
      <c r="A744" s="158"/>
      <c r="D744" s="138"/>
    </row>
    <row r="745" spans="1:4" x14ac:dyDescent="0.2">
      <c r="A745" s="158"/>
      <c r="D745" s="138"/>
    </row>
    <row r="746" spans="1:4" x14ac:dyDescent="0.2">
      <c r="A746" s="158"/>
      <c r="D746" s="138"/>
    </row>
    <row r="747" spans="1:4" x14ac:dyDescent="0.2">
      <c r="A747" s="158"/>
      <c r="D747" s="138"/>
    </row>
    <row r="748" spans="1:4" x14ac:dyDescent="0.2">
      <c r="A748" s="158"/>
      <c r="D748" s="138"/>
    </row>
    <row r="749" spans="1:4" x14ac:dyDescent="0.2">
      <c r="A749" s="158"/>
      <c r="D749" s="138"/>
    </row>
    <row r="750" spans="1:4" x14ac:dyDescent="0.2">
      <c r="A750" s="158"/>
      <c r="D750" s="138"/>
    </row>
    <row r="751" spans="1:4" x14ac:dyDescent="0.2">
      <c r="A751" s="158"/>
      <c r="D751" s="138"/>
    </row>
    <row r="752" spans="1:4" x14ac:dyDescent="0.2">
      <c r="A752" s="158"/>
      <c r="D752" s="138"/>
    </row>
    <row r="753" spans="1:4" x14ac:dyDescent="0.2">
      <c r="A753" s="158"/>
      <c r="D753" s="138"/>
    </row>
    <row r="754" spans="1:4" x14ac:dyDescent="0.2">
      <c r="A754" s="158"/>
      <c r="D754" s="138"/>
    </row>
    <row r="755" spans="1:4" x14ac:dyDescent="0.2">
      <c r="A755" s="158"/>
      <c r="D755" s="138"/>
    </row>
    <row r="756" spans="1:4" x14ac:dyDescent="0.2">
      <c r="A756" s="158"/>
      <c r="D756" s="138"/>
    </row>
    <row r="757" spans="1:4" x14ac:dyDescent="0.2">
      <c r="A757" s="158"/>
      <c r="D757" s="138"/>
    </row>
    <row r="758" spans="1:4" x14ac:dyDescent="0.2">
      <c r="A758" s="158"/>
      <c r="D758" s="138"/>
    </row>
    <row r="759" spans="1:4" x14ac:dyDescent="0.2">
      <c r="A759" s="158"/>
      <c r="D759" s="138"/>
    </row>
    <row r="760" spans="1:4" x14ac:dyDescent="0.2">
      <c r="A760" s="158"/>
      <c r="D760" s="138"/>
    </row>
    <row r="761" spans="1:4" x14ac:dyDescent="0.2">
      <c r="A761" s="158"/>
      <c r="D761" s="138"/>
    </row>
    <row r="762" spans="1:4" x14ac:dyDescent="0.2">
      <c r="A762" s="158"/>
      <c r="D762" s="138"/>
    </row>
    <row r="763" spans="1:4" x14ac:dyDescent="0.2">
      <c r="A763" s="158"/>
      <c r="D763" s="138"/>
    </row>
    <row r="764" spans="1:4" x14ac:dyDescent="0.2">
      <c r="A764" s="158"/>
      <c r="D764" s="138"/>
    </row>
    <row r="765" spans="1:4" x14ac:dyDescent="0.2">
      <c r="A765" s="158"/>
      <c r="D765" s="138"/>
    </row>
    <row r="766" spans="1:4" x14ac:dyDescent="0.2">
      <c r="A766" s="158"/>
      <c r="D766" s="138"/>
    </row>
    <row r="767" spans="1:4" x14ac:dyDescent="0.2">
      <c r="A767" s="158"/>
      <c r="D767" s="138"/>
    </row>
    <row r="768" spans="1:4" x14ac:dyDescent="0.2">
      <c r="A768" s="158"/>
      <c r="D768" s="138"/>
    </row>
    <row r="769" spans="1:4" x14ac:dyDescent="0.2">
      <c r="A769" s="158"/>
      <c r="D769" s="138"/>
    </row>
    <row r="770" spans="1:4" x14ac:dyDescent="0.2">
      <c r="A770" s="158"/>
      <c r="D770" s="138"/>
    </row>
    <row r="771" spans="1:4" x14ac:dyDescent="0.2">
      <c r="A771" s="158"/>
      <c r="D771" s="138"/>
    </row>
    <row r="772" spans="1:4" x14ac:dyDescent="0.2">
      <c r="A772" s="158"/>
      <c r="D772" s="138"/>
    </row>
    <row r="773" spans="1:4" x14ac:dyDescent="0.2">
      <c r="A773" s="158"/>
      <c r="D773" s="138"/>
    </row>
    <row r="774" spans="1:4" x14ac:dyDescent="0.2">
      <c r="A774" s="158"/>
      <c r="D774" s="138"/>
    </row>
    <row r="775" spans="1:4" x14ac:dyDescent="0.2">
      <c r="A775" s="158"/>
      <c r="D775" s="138"/>
    </row>
    <row r="776" spans="1:4" x14ac:dyDescent="0.2">
      <c r="A776" s="158"/>
      <c r="D776" s="138"/>
    </row>
    <row r="777" spans="1:4" x14ac:dyDescent="0.2">
      <c r="A777" s="158"/>
      <c r="D777" s="138"/>
    </row>
    <row r="778" spans="1:4" x14ac:dyDescent="0.2">
      <c r="A778" s="158"/>
      <c r="D778" s="138"/>
    </row>
    <row r="779" spans="1:4" x14ac:dyDescent="0.2">
      <c r="A779" s="158"/>
      <c r="D779" s="138"/>
    </row>
    <row r="780" spans="1:4" x14ac:dyDescent="0.2">
      <c r="A780" s="158"/>
      <c r="D780" s="138"/>
    </row>
    <row r="781" spans="1:4" x14ac:dyDescent="0.2">
      <c r="A781" s="158"/>
      <c r="D781" s="138"/>
    </row>
    <row r="782" spans="1:4" x14ac:dyDescent="0.2">
      <c r="A782" s="158"/>
      <c r="D782" s="138"/>
    </row>
    <row r="783" spans="1:4" x14ac:dyDescent="0.2">
      <c r="A783" s="158"/>
      <c r="D783" s="138"/>
    </row>
    <row r="784" spans="1:4" x14ac:dyDescent="0.2">
      <c r="A784" s="158"/>
      <c r="D784" s="138"/>
    </row>
    <row r="785" spans="1:4" x14ac:dyDescent="0.2">
      <c r="A785" s="158"/>
      <c r="D785" s="138"/>
    </row>
    <row r="786" spans="1:4" x14ac:dyDescent="0.2">
      <c r="A786" s="158"/>
      <c r="D786" s="138"/>
    </row>
    <row r="787" spans="1:4" x14ac:dyDescent="0.2">
      <c r="A787" s="158"/>
      <c r="D787" s="138"/>
    </row>
    <row r="788" spans="1:4" x14ac:dyDescent="0.2">
      <c r="A788" s="158"/>
      <c r="D788" s="138"/>
    </row>
    <row r="789" spans="1:4" x14ac:dyDescent="0.2">
      <c r="A789" s="158"/>
      <c r="D789" s="138"/>
    </row>
    <row r="790" spans="1:4" x14ac:dyDescent="0.2">
      <c r="A790" s="158"/>
      <c r="D790" s="138"/>
    </row>
    <row r="791" spans="1:4" x14ac:dyDescent="0.2">
      <c r="A791" s="158"/>
      <c r="D791" s="138"/>
    </row>
    <row r="792" spans="1:4" x14ac:dyDescent="0.2">
      <c r="A792" s="158"/>
      <c r="D792" s="138"/>
    </row>
    <row r="793" spans="1:4" x14ac:dyDescent="0.2">
      <c r="A793" s="158"/>
      <c r="D793" s="138"/>
    </row>
    <row r="794" spans="1:4" x14ac:dyDescent="0.2">
      <c r="A794" s="158"/>
      <c r="D794" s="138"/>
    </row>
    <row r="795" spans="1:4" x14ac:dyDescent="0.2">
      <c r="A795" s="158"/>
      <c r="D795" s="138"/>
    </row>
    <row r="796" spans="1:4" x14ac:dyDescent="0.2">
      <c r="A796" s="158"/>
      <c r="D796" s="138"/>
    </row>
    <row r="797" spans="1:4" x14ac:dyDescent="0.2">
      <c r="A797" s="158"/>
      <c r="D797" s="138"/>
    </row>
    <row r="798" spans="1:4" x14ac:dyDescent="0.2">
      <c r="A798" s="158"/>
      <c r="D798" s="138"/>
    </row>
    <row r="799" spans="1:4" x14ac:dyDescent="0.2">
      <c r="A799" s="158"/>
      <c r="D799" s="138"/>
    </row>
    <row r="800" spans="1:4" x14ac:dyDescent="0.2">
      <c r="A800" s="158"/>
      <c r="D800" s="138"/>
    </row>
    <row r="801" spans="1:4" x14ac:dyDescent="0.2">
      <c r="A801" s="158"/>
      <c r="D801" s="138"/>
    </row>
    <row r="802" spans="1:4" x14ac:dyDescent="0.2">
      <c r="A802" s="158"/>
      <c r="D802" s="138"/>
    </row>
    <row r="803" spans="1:4" x14ac:dyDescent="0.2">
      <c r="A803" s="158"/>
      <c r="D803" s="138"/>
    </row>
    <row r="804" spans="1:4" x14ac:dyDescent="0.2">
      <c r="A804" s="158"/>
      <c r="D804" s="138"/>
    </row>
    <row r="805" spans="1:4" x14ac:dyDescent="0.2">
      <c r="A805" s="158"/>
      <c r="D805" s="138"/>
    </row>
    <row r="806" spans="1:4" x14ac:dyDescent="0.2">
      <c r="A806" s="158"/>
      <c r="D806" s="138"/>
    </row>
    <row r="807" spans="1:4" x14ac:dyDescent="0.2">
      <c r="A807" s="158"/>
      <c r="D807" s="138"/>
    </row>
    <row r="808" spans="1:4" x14ac:dyDescent="0.2">
      <c r="A808" s="158"/>
      <c r="D808" s="138"/>
    </row>
    <row r="809" spans="1:4" x14ac:dyDescent="0.2">
      <c r="A809" s="158"/>
      <c r="D809" s="138"/>
    </row>
    <row r="810" spans="1:4" x14ac:dyDescent="0.2">
      <c r="A810" s="158"/>
      <c r="D810" s="138"/>
    </row>
    <row r="811" spans="1:4" x14ac:dyDescent="0.2">
      <c r="A811" s="158"/>
      <c r="D811" s="138"/>
    </row>
    <row r="812" spans="1:4" x14ac:dyDescent="0.2">
      <c r="A812" s="158"/>
      <c r="D812" s="138"/>
    </row>
    <row r="813" spans="1:4" x14ac:dyDescent="0.2">
      <c r="A813" s="158"/>
      <c r="D813" s="138"/>
    </row>
    <row r="814" spans="1:4" x14ac:dyDescent="0.2">
      <c r="A814" s="158"/>
      <c r="D814" s="138"/>
    </row>
    <row r="815" spans="1:4" x14ac:dyDescent="0.2">
      <c r="A815" s="158"/>
      <c r="D815" s="138"/>
    </row>
    <row r="816" spans="1:4" x14ac:dyDescent="0.2">
      <c r="A816" s="158"/>
      <c r="D816" s="138"/>
    </row>
    <row r="817" spans="1:4" x14ac:dyDescent="0.2">
      <c r="A817" s="158"/>
      <c r="D817" s="138"/>
    </row>
    <row r="818" spans="1:4" x14ac:dyDescent="0.2">
      <c r="A818" s="158"/>
      <c r="D818" s="138"/>
    </row>
    <row r="819" spans="1:4" x14ac:dyDescent="0.2">
      <c r="A819" s="158"/>
      <c r="D819" s="138"/>
    </row>
    <row r="820" spans="1:4" x14ac:dyDescent="0.2">
      <c r="A820" s="158"/>
      <c r="D820" s="138"/>
    </row>
    <row r="821" spans="1:4" x14ac:dyDescent="0.2">
      <c r="A821" s="158"/>
      <c r="D821" s="138"/>
    </row>
    <row r="822" spans="1:4" x14ac:dyDescent="0.2">
      <c r="A822" s="158"/>
      <c r="D822" s="138"/>
    </row>
    <row r="823" spans="1:4" x14ac:dyDescent="0.2">
      <c r="A823" s="158"/>
      <c r="D823" s="138"/>
    </row>
    <row r="824" spans="1:4" x14ac:dyDescent="0.2">
      <c r="A824" s="158"/>
      <c r="D824" s="138"/>
    </row>
    <row r="825" spans="1:4" x14ac:dyDescent="0.2">
      <c r="A825" s="158"/>
      <c r="D825" s="138"/>
    </row>
    <row r="826" spans="1:4" x14ac:dyDescent="0.2">
      <c r="A826" s="158"/>
      <c r="D826" s="138"/>
    </row>
    <row r="827" spans="1:4" x14ac:dyDescent="0.2">
      <c r="A827" s="158"/>
      <c r="D827" s="138"/>
    </row>
    <row r="828" spans="1:4" x14ac:dyDescent="0.2">
      <c r="A828" s="158"/>
      <c r="D828" s="138"/>
    </row>
    <row r="829" spans="1:4" x14ac:dyDescent="0.2">
      <c r="A829" s="158"/>
      <c r="D829" s="138"/>
    </row>
    <row r="830" spans="1:4" x14ac:dyDescent="0.2">
      <c r="A830" s="158"/>
      <c r="D830" s="138"/>
    </row>
    <row r="831" spans="1:4" x14ac:dyDescent="0.2">
      <c r="A831" s="158"/>
      <c r="D831" s="138"/>
    </row>
    <row r="832" spans="1:4" x14ac:dyDescent="0.2">
      <c r="A832" s="158"/>
      <c r="D832" s="138"/>
    </row>
    <row r="833" spans="1:4" x14ac:dyDescent="0.2">
      <c r="A833" s="158"/>
      <c r="D833" s="138"/>
    </row>
    <row r="834" spans="1:4" x14ac:dyDescent="0.2">
      <c r="A834" s="158"/>
      <c r="D834" s="138"/>
    </row>
    <row r="835" spans="1:4" x14ac:dyDescent="0.2">
      <c r="A835" s="158"/>
      <c r="D835" s="138"/>
    </row>
    <row r="836" spans="1:4" x14ac:dyDescent="0.2">
      <c r="A836" s="158"/>
      <c r="D836" s="138"/>
    </row>
    <row r="837" spans="1:4" x14ac:dyDescent="0.2">
      <c r="A837" s="158"/>
      <c r="D837" s="138"/>
    </row>
    <row r="838" spans="1:4" x14ac:dyDescent="0.2">
      <c r="A838" s="158"/>
      <c r="D838" s="138"/>
    </row>
    <row r="839" spans="1:4" x14ac:dyDescent="0.2">
      <c r="A839" s="158"/>
      <c r="D839" s="138"/>
    </row>
    <row r="840" spans="1:4" x14ac:dyDescent="0.2">
      <c r="A840" s="158"/>
      <c r="D840" s="138"/>
    </row>
    <row r="841" spans="1:4" x14ac:dyDescent="0.2">
      <c r="A841" s="158"/>
      <c r="D841" s="138"/>
    </row>
    <row r="842" spans="1:4" x14ac:dyDescent="0.2">
      <c r="A842" s="158"/>
      <c r="D842" s="138"/>
    </row>
    <row r="843" spans="1:4" x14ac:dyDescent="0.2">
      <c r="A843" s="158"/>
      <c r="D843" s="138"/>
    </row>
    <row r="844" spans="1:4" x14ac:dyDescent="0.2">
      <c r="A844" s="158"/>
      <c r="D844" s="138"/>
    </row>
    <row r="845" spans="1:4" x14ac:dyDescent="0.2">
      <c r="A845" s="158"/>
      <c r="D845" s="138"/>
    </row>
    <row r="846" spans="1:4" x14ac:dyDescent="0.2">
      <c r="A846" s="158"/>
      <c r="D846" s="138"/>
    </row>
    <row r="847" spans="1:4" x14ac:dyDescent="0.2">
      <c r="A847" s="158"/>
      <c r="D847" s="138"/>
    </row>
    <row r="848" spans="1:4" x14ac:dyDescent="0.2">
      <c r="A848" s="158"/>
      <c r="D848" s="138"/>
    </row>
    <row r="849" spans="1:4" x14ac:dyDescent="0.2">
      <c r="A849" s="158"/>
      <c r="D849" s="138"/>
    </row>
    <row r="850" spans="1:4" x14ac:dyDescent="0.2">
      <c r="A850" s="158"/>
      <c r="D850" s="138"/>
    </row>
    <row r="851" spans="1:4" x14ac:dyDescent="0.2">
      <c r="A851" s="158"/>
      <c r="D851" s="138"/>
    </row>
    <row r="852" spans="1:4" x14ac:dyDescent="0.2">
      <c r="A852" s="158"/>
      <c r="D852" s="138"/>
    </row>
    <row r="853" spans="1:4" x14ac:dyDescent="0.2">
      <c r="A853" s="158"/>
      <c r="D853" s="138"/>
    </row>
    <row r="854" spans="1:4" x14ac:dyDescent="0.2">
      <c r="A854" s="158"/>
      <c r="D854" s="138"/>
    </row>
    <row r="855" spans="1:4" x14ac:dyDescent="0.2">
      <c r="A855" s="158"/>
      <c r="D855" s="138"/>
    </row>
    <row r="856" spans="1:4" x14ac:dyDescent="0.2">
      <c r="A856" s="158"/>
      <c r="D856" s="138"/>
    </row>
    <row r="857" spans="1:4" x14ac:dyDescent="0.2">
      <c r="A857" s="158"/>
      <c r="D857" s="138"/>
    </row>
    <row r="858" spans="1:4" x14ac:dyDescent="0.2">
      <c r="A858" s="158"/>
      <c r="D858" s="138"/>
    </row>
    <row r="859" spans="1:4" x14ac:dyDescent="0.2">
      <c r="A859" s="158"/>
      <c r="D859" s="138"/>
    </row>
    <row r="860" spans="1:4" x14ac:dyDescent="0.2">
      <c r="A860" s="158"/>
      <c r="D860" s="138"/>
    </row>
    <row r="861" spans="1:4" x14ac:dyDescent="0.2">
      <c r="A861" s="158"/>
      <c r="D861" s="138"/>
    </row>
    <row r="862" spans="1:4" x14ac:dyDescent="0.2">
      <c r="A862" s="158"/>
      <c r="D862" s="138"/>
    </row>
    <row r="863" spans="1:4" x14ac:dyDescent="0.2">
      <c r="A863" s="158"/>
      <c r="D863" s="138"/>
    </row>
    <row r="864" spans="1:4" x14ac:dyDescent="0.2">
      <c r="A864" s="158"/>
      <c r="D864" s="138"/>
    </row>
    <row r="865" spans="1:4" x14ac:dyDescent="0.2">
      <c r="A865" s="158"/>
      <c r="D865" s="138"/>
    </row>
    <row r="866" spans="1:4" x14ac:dyDescent="0.2">
      <c r="A866" s="158"/>
      <c r="D866" s="138"/>
    </row>
    <row r="867" spans="1:4" x14ac:dyDescent="0.2">
      <c r="A867" s="158"/>
      <c r="D867" s="138"/>
    </row>
    <row r="868" spans="1:4" x14ac:dyDescent="0.2">
      <c r="A868" s="158"/>
      <c r="D868" s="138"/>
    </row>
    <row r="869" spans="1:4" x14ac:dyDescent="0.2">
      <c r="A869" s="158"/>
      <c r="D869" s="138"/>
    </row>
    <row r="870" spans="1:4" x14ac:dyDescent="0.2">
      <c r="A870" s="158"/>
      <c r="D870" s="138"/>
    </row>
    <row r="871" spans="1:4" x14ac:dyDescent="0.2">
      <c r="A871" s="158"/>
      <c r="D871" s="138"/>
    </row>
    <row r="872" spans="1:4" x14ac:dyDescent="0.2">
      <c r="A872" s="158"/>
      <c r="D872" s="138"/>
    </row>
    <row r="873" spans="1:4" x14ac:dyDescent="0.2">
      <c r="A873" s="158"/>
      <c r="D873" s="138"/>
    </row>
    <row r="874" spans="1:4" x14ac:dyDescent="0.2">
      <c r="A874" s="158"/>
      <c r="D874" s="138"/>
    </row>
    <row r="875" spans="1:4" x14ac:dyDescent="0.2">
      <c r="A875" s="158"/>
      <c r="D875" s="138"/>
    </row>
    <row r="876" spans="1:4" x14ac:dyDescent="0.2">
      <c r="A876" s="158"/>
      <c r="D876" s="138"/>
    </row>
    <row r="877" spans="1:4" x14ac:dyDescent="0.2">
      <c r="A877" s="158"/>
      <c r="D877" s="138"/>
    </row>
    <row r="878" spans="1:4" x14ac:dyDescent="0.2">
      <c r="A878" s="158"/>
      <c r="D878" s="138"/>
    </row>
    <row r="879" spans="1:4" x14ac:dyDescent="0.2">
      <c r="A879" s="158"/>
      <c r="D879" s="138"/>
    </row>
    <row r="880" spans="1:4" x14ac:dyDescent="0.2">
      <c r="A880" s="158"/>
      <c r="D880" s="138"/>
    </row>
    <row r="881" spans="1:4" x14ac:dyDescent="0.2">
      <c r="A881" s="158"/>
      <c r="D881" s="138"/>
    </row>
    <row r="882" spans="1:4" x14ac:dyDescent="0.2">
      <c r="A882" s="158"/>
      <c r="D882" s="138"/>
    </row>
    <row r="883" spans="1:4" x14ac:dyDescent="0.2">
      <c r="A883" s="158"/>
      <c r="D883" s="138"/>
    </row>
    <row r="884" spans="1:4" x14ac:dyDescent="0.2">
      <c r="A884" s="158"/>
      <c r="D884" s="138"/>
    </row>
    <row r="885" spans="1:4" x14ac:dyDescent="0.2">
      <c r="A885" s="158"/>
      <c r="D885" s="138"/>
    </row>
    <row r="886" spans="1:4" x14ac:dyDescent="0.2">
      <c r="A886" s="158"/>
      <c r="D886" s="138"/>
    </row>
    <row r="887" spans="1:4" x14ac:dyDescent="0.2">
      <c r="A887" s="158"/>
      <c r="D887" s="138"/>
    </row>
    <row r="888" spans="1:4" x14ac:dyDescent="0.2">
      <c r="A888" s="158"/>
      <c r="D888" s="138"/>
    </row>
    <row r="889" spans="1:4" x14ac:dyDescent="0.2">
      <c r="A889" s="158"/>
      <c r="D889" s="138"/>
    </row>
    <row r="890" spans="1:4" x14ac:dyDescent="0.2">
      <c r="A890" s="158"/>
      <c r="D890" s="138"/>
    </row>
    <row r="891" spans="1:4" x14ac:dyDescent="0.2">
      <c r="A891" s="158"/>
      <c r="D891" s="138"/>
    </row>
    <row r="892" spans="1:4" x14ac:dyDescent="0.2">
      <c r="A892" s="158"/>
      <c r="D892" s="138"/>
    </row>
    <row r="893" spans="1:4" x14ac:dyDescent="0.2">
      <c r="A893" s="158"/>
      <c r="D893" s="138"/>
    </row>
    <row r="894" spans="1:4" x14ac:dyDescent="0.2">
      <c r="A894" s="158"/>
      <c r="D894" s="138"/>
    </row>
    <row r="895" spans="1:4" x14ac:dyDescent="0.2">
      <c r="A895" s="158"/>
      <c r="D895" s="138"/>
    </row>
    <row r="896" spans="1:4" x14ac:dyDescent="0.2">
      <c r="A896" s="158"/>
      <c r="D896" s="138"/>
    </row>
    <row r="897" spans="1:4" x14ac:dyDescent="0.2">
      <c r="A897" s="158"/>
      <c r="D897" s="138"/>
    </row>
    <row r="898" spans="1:4" x14ac:dyDescent="0.2">
      <c r="A898" s="158"/>
      <c r="D898" s="138"/>
    </row>
    <row r="899" spans="1:4" x14ac:dyDescent="0.2">
      <c r="A899" s="158"/>
      <c r="D899" s="138"/>
    </row>
    <row r="900" spans="1:4" x14ac:dyDescent="0.2">
      <c r="A900" s="158"/>
      <c r="D900" s="138"/>
    </row>
    <row r="901" spans="1:4" x14ac:dyDescent="0.2">
      <c r="A901" s="158"/>
      <c r="D901" s="138"/>
    </row>
    <row r="902" spans="1:4" x14ac:dyDescent="0.2">
      <c r="A902" s="158"/>
      <c r="D902" s="138"/>
    </row>
    <row r="903" spans="1:4" x14ac:dyDescent="0.2">
      <c r="A903" s="158"/>
      <c r="D903" s="138"/>
    </row>
    <row r="904" spans="1:4" x14ac:dyDescent="0.2">
      <c r="A904" s="158"/>
      <c r="D904" s="138"/>
    </row>
    <row r="905" spans="1:4" x14ac:dyDescent="0.2">
      <c r="A905" s="158"/>
      <c r="D905" s="138"/>
    </row>
    <row r="906" spans="1:4" x14ac:dyDescent="0.2">
      <c r="A906" s="158"/>
      <c r="D906" s="138"/>
    </row>
    <row r="907" spans="1:4" x14ac:dyDescent="0.2">
      <c r="A907" s="158"/>
      <c r="D907" s="138"/>
    </row>
    <row r="908" spans="1:4" x14ac:dyDescent="0.2">
      <c r="A908" s="158"/>
      <c r="D908" s="138"/>
    </row>
    <row r="909" spans="1:4" x14ac:dyDescent="0.2">
      <c r="A909" s="158"/>
      <c r="D909" s="138"/>
    </row>
    <row r="910" spans="1:4" x14ac:dyDescent="0.2">
      <c r="A910" s="158"/>
      <c r="D910" s="138"/>
    </row>
    <row r="911" spans="1:4" x14ac:dyDescent="0.2">
      <c r="A911" s="158"/>
      <c r="D911" s="138"/>
    </row>
    <row r="912" spans="1:4" x14ac:dyDescent="0.2">
      <c r="A912" s="158"/>
      <c r="D912" s="138"/>
    </row>
    <row r="913" spans="1:4" x14ac:dyDescent="0.2">
      <c r="A913" s="158"/>
      <c r="D913" s="138"/>
    </row>
    <row r="914" spans="1:4" x14ac:dyDescent="0.2">
      <c r="A914" s="158"/>
      <c r="D914" s="138"/>
    </row>
    <row r="915" spans="1:4" x14ac:dyDescent="0.2">
      <c r="A915" s="158"/>
      <c r="D915" s="138"/>
    </row>
    <row r="916" spans="1:4" x14ac:dyDescent="0.2">
      <c r="A916" s="158"/>
      <c r="D916" s="138"/>
    </row>
    <row r="917" spans="1:4" x14ac:dyDescent="0.2">
      <c r="A917" s="158"/>
      <c r="D917" s="138"/>
    </row>
    <row r="918" spans="1:4" x14ac:dyDescent="0.2">
      <c r="A918" s="158"/>
      <c r="D918" s="138"/>
    </row>
    <row r="919" spans="1:4" x14ac:dyDescent="0.2">
      <c r="A919" s="158"/>
      <c r="D919" s="138"/>
    </row>
    <row r="920" spans="1:4" x14ac:dyDescent="0.2">
      <c r="A920" s="158"/>
      <c r="D920" s="138"/>
    </row>
    <row r="921" spans="1:4" x14ac:dyDescent="0.2">
      <c r="A921" s="158"/>
      <c r="D921" s="138"/>
    </row>
    <row r="922" spans="1:4" x14ac:dyDescent="0.2">
      <c r="A922" s="158"/>
      <c r="D922" s="138"/>
    </row>
    <row r="923" spans="1:4" x14ac:dyDescent="0.2">
      <c r="A923" s="158"/>
      <c r="D923" s="138"/>
    </row>
    <row r="924" spans="1:4" x14ac:dyDescent="0.2">
      <c r="A924" s="158"/>
      <c r="D924" s="138"/>
    </row>
    <row r="925" spans="1:4" x14ac:dyDescent="0.2">
      <c r="A925" s="158"/>
      <c r="D925" s="138"/>
    </row>
    <row r="926" spans="1:4" x14ac:dyDescent="0.2">
      <c r="A926" s="158"/>
      <c r="D926" s="138"/>
    </row>
    <row r="927" spans="1:4" x14ac:dyDescent="0.2">
      <c r="A927" s="158"/>
      <c r="D927" s="138"/>
    </row>
    <row r="928" spans="1:4" x14ac:dyDescent="0.2">
      <c r="A928" s="158"/>
      <c r="D928" s="138"/>
    </row>
    <row r="929" spans="1:4" x14ac:dyDescent="0.2">
      <c r="A929" s="158"/>
      <c r="D929" s="138"/>
    </row>
    <row r="930" spans="1:4" x14ac:dyDescent="0.2">
      <c r="A930" s="158"/>
      <c r="D930" s="138"/>
    </row>
    <row r="931" spans="1:4" x14ac:dyDescent="0.2">
      <c r="A931" s="158"/>
      <c r="D931" s="138"/>
    </row>
    <row r="932" spans="1:4" x14ac:dyDescent="0.2">
      <c r="A932" s="158"/>
      <c r="D932" s="138"/>
    </row>
    <row r="933" spans="1:4" x14ac:dyDescent="0.2">
      <c r="A933" s="158"/>
      <c r="D933" s="138"/>
    </row>
    <row r="934" spans="1:4" x14ac:dyDescent="0.2">
      <c r="A934" s="158"/>
      <c r="D934" s="138"/>
    </row>
    <row r="935" spans="1:4" x14ac:dyDescent="0.2">
      <c r="A935" s="158"/>
      <c r="D935" s="138"/>
    </row>
    <row r="936" spans="1:4" x14ac:dyDescent="0.2">
      <c r="A936" s="158"/>
      <c r="D936" s="138"/>
    </row>
    <row r="937" spans="1:4" x14ac:dyDescent="0.2">
      <c r="A937" s="158"/>
      <c r="D937" s="138"/>
    </row>
    <row r="938" spans="1:4" x14ac:dyDescent="0.2">
      <c r="A938" s="158"/>
      <c r="D938" s="138"/>
    </row>
    <row r="939" spans="1:4" x14ac:dyDescent="0.2">
      <c r="A939" s="158"/>
      <c r="D939" s="138"/>
    </row>
    <row r="940" spans="1:4" x14ac:dyDescent="0.2">
      <c r="A940" s="158"/>
      <c r="D940" s="138"/>
    </row>
    <row r="941" spans="1:4" x14ac:dyDescent="0.2">
      <c r="A941" s="158"/>
      <c r="D941" s="138"/>
    </row>
    <row r="942" spans="1:4" x14ac:dyDescent="0.2">
      <c r="A942" s="158"/>
      <c r="D942" s="138"/>
    </row>
    <row r="943" spans="1:4" x14ac:dyDescent="0.2">
      <c r="A943" s="158"/>
      <c r="D943" s="138"/>
    </row>
    <row r="944" spans="1:4" x14ac:dyDescent="0.2">
      <c r="A944" s="158"/>
      <c r="D944" s="138"/>
    </row>
    <row r="945" spans="1:4" x14ac:dyDescent="0.2">
      <c r="A945" s="158"/>
      <c r="D945" s="138"/>
    </row>
    <row r="946" spans="1:4" x14ac:dyDescent="0.2">
      <c r="A946" s="158"/>
      <c r="D946" s="138"/>
    </row>
    <row r="947" spans="1:4" x14ac:dyDescent="0.2">
      <c r="A947" s="158"/>
      <c r="D947" s="138"/>
    </row>
    <row r="948" spans="1:4" x14ac:dyDescent="0.2">
      <c r="A948" s="158"/>
      <c r="D948" s="138"/>
    </row>
    <row r="949" spans="1:4" x14ac:dyDescent="0.2">
      <c r="A949" s="158"/>
      <c r="D949" s="138"/>
    </row>
    <row r="950" spans="1:4" x14ac:dyDescent="0.2">
      <c r="A950" s="158"/>
      <c r="D950" s="138"/>
    </row>
    <row r="951" spans="1:4" x14ac:dyDescent="0.2">
      <c r="A951" s="158"/>
      <c r="D951" s="138"/>
    </row>
    <row r="952" spans="1:4" x14ac:dyDescent="0.2">
      <c r="A952" s="158"/>
      <c r="D952" s="138"/>
    </row>
    <row r="953" spans="1:4" x14ac:dyDescent="0.2">
      <c r="A953" s="158"/>
      <c r="D953" s="138"/>
    </row>
    <row r="954" spans="1:4" x14ac:dyDescent="0.2">
      <c r="A954" s="158"/>
      <c r="D954" s="138"/>
    </row>
    <row r="955" spans="1:4" x14ac:dyDescent="0.2">
      <c r="A955" s="158"/>
      <c r="D955" s="138"/>
    </row>
    <row r="956" spans="1:4" x14ac:dyDescent="0.2">
      <c r="A956" s="158"/>
      <c r="D956" s="138"/>
    </row>
    <row r="957" spans="1:4" x14ac:dyDescent="0.2">
      <c r="A957" s="158"/>
      <c r="D957" s="138"/>
    </row>
    <row r="958" spans="1:4" x14ac:dyDescent="0.2">
      <c r="A958" s="158"/>
      <c r="D958" s="138"/>
    </row>
    <row r="959" spans="1:4" x14ac:dyDescent="0.2">
      <c r="A959" s="158"/>
      <c r="D959" s="138"/>
    </row>
    <row r="960" spans="1:4" x14ac:dyDescent="0.2">
      <c r="A960" s="158"/>
      <c r="D960" s="138"/>
    </row>
    <row r="961" spans="1:4" x14ac:dyDescent="0.2">
      <c r="A961" s="158"/>
      <c r="D961" s="138"/>
    </row>
    <row r="962" spans="1:4" x14ac:dyDescent="0.2">
      <c r="A962" s="158"/>
      <c r="D962" s="138"/>
    </row>
    <row r="963" spans="1:4" x14ac:dyDescent="0.2">
      <c r="A963" s="158"/>
      <c r="D963" s="138"/>
    </row>
    <row r="964" spans="1:4" x14ac:dyDescent="0.2">
      <c r="A964" s="158"/>
      <c r="D964" s="138"/>
    </row>
    <row r="965" spans="1:4" x14ac:dyDescent="0.2">
      <c r="A965" s="158"/>
      <c r="D965" s="138"/>
    </row>
    <row r="966" spans="1:4" x14ac:dyDescent="0.2">
      <c r="A966" s="158"/>
      <c r="D966" s="138"/>
    </row>
    <row r="967" spans="1:4" x14ac:dyDescent="0.2">
      <c r="A967" s="158"/>
      <c r="D967" s="138"/>
    </row>
    <row r="968" spans="1:4" x14ac:dyDescent="0.2">
      <c r="A968" s="158"/>
      <c r="D968" s="138"/>
    </row>
    <row r="969" spans="1:4" x14ac:dyDescent="0.2">
      <c r="A969" s="158"/>
      <c r="D969" s="138"/>
    </row>
    <row r="970" spans="1:4" x14ac:dyDescent="0.2">
      <c r="A970" s="158"/>
      <c r="D970" s="138"/>
    </row>
    <row r="971" spans="1:4" x14ac:dyDescent="0.2">
      <c r="A971" s="158"/>
      <c r="D971" s="138"/>
    </row>
    <row r="972" spans="1:4" x14ac:dyDescent="0.2">
      <c r="A972" s="158"/>
      <c r="D972" s="138"/>
    </row>
    <row r="973" spans="1:4" x14ac:dyDescent="0.2">
      <c r="A973" s="158"/>
      <c r="D973" s="138"/>
    </row>
    <row r="974" spans="1:4" x14ac:dyDescent="0.2">
      <c r="A974" s="158"/>
      <c r="D974" s="138"/>
    </row>
    <row r="975" spans="1:4" x14ac:dyDescent="0.2">
      <c r="A975" s="158"/>
      <c r="D975" s="138"/>
    </row>
    <row r="976" spans="1:4" x14ac:dyDescent="0.2">
      <c r="A976" s="158"/>
      <c r="D976" s="138"/>
    </row>
    <row r="977" spans="1:4" x14ac:dyDescent="0.2">
      <c r="A977" s="158"/>
      <c r="D977" s="138"/>
    </row>
    <row r="978" spans="1:4" x14ac:dyDescent="0.2">
      <c r="A978" s="158"/>
      <c r="D978" s="138"/>
    </row>
    <row r="979" spans="1:4" x14ac:dyDescent="0.2">
      <c r="A979" s="158"/>
      <c r="D979" s="138"/>
    </row>
    <row r="980" spans="1:4" x14ac:dyDescent="0.2">
      <c r="A980" s="158"/>
      <c r="D980" s="138"/>
    </row>
    <row r="981" spans="1:4" x14ac:dyDescent="0.2">
      <c r="A981" s="158"/>
      <c r="D981" s="138"/>
    </row>
    <row r="982" spans="1:4" x14ac:dyDescent="0.2">
      <c r="A982" s="158"/>
      <c r="D982" s="138"/>
    </row>
    <row r="983" spans="1:4" x14ac:dyDescent="0.2">
      <c r="A983" s="158"/>
      <c r="D983" s="138"/>
    </row>
    <row r="984" spans="1:4" x14ac:dyDescent="0.2">
      <c r="A984" s="158"/>
      <c r="D984" s="138"/>
    </row>
    <row r="985" spans="1:4" x14ac:dyDescent="0.2">
      <c r="A985" s="158"/>
      <c r="D985" s="138"/>
    </row>
    <row r="986" spans="1:4" x14ac:dyDescent="0.2">
      <c r="A986" s="158"/>
      <c r="D986" s="138"/>
    </row>
    <row r="987" spans="1:4" x14ac:dyDescent="0.2">
      <c r="A987" s="158"/>
      <c r="D987" s="138"/>
    </row>
    <row r="988" spans="1:4" x14ac:dyDescent="0.2">
      <c r="A988" s="158"/>
      <c r="D988" s="138"/>
    </row>
    <row r="989" spans="1:4" x14ac:dyDescent="0.2">
      <c r="A989" s="158"/>
      <c r="D989" s="138"/>
    </row>
    <row r="990" spans="1:4" x14ac:dyDescent="0.2">
      <c r="A990" s="158"/>
      <c r="D990" s="138"/>
    </row>
    <row r="991" spans="1:4" x14ac:dyDescent="0.2">
      <c r="A991" s="158"/>
      <c r="D991" s="138"/>
    </row>
    <row r="992" spans="1:4" x14ac:dyDescent="0.2">
      <c r="A992" s="158"/>
      <c r="D992" s="138"/>
    </row>
    <row r="993" spans="1:4" x14ac:dyDescent="0.2">
      <c r="A993" s="158"/>
      <c r="D993" s="138"/>
    </row>
    <row r="994" spans="1:4" x14ac:dyDescent="0.2">
      <c r="A994" s="158"/>
      <c r="D994" s="138"/>
    </row>
    <row r="995" spans="1:4" x14ac:dyDescent="0.2">
      <c r="A995" s="158"/>
      <c r="D995" s="138"/>
    </row>
    <row r="996" spans="1:4" x14ac:dyDescent="0.2">
      <c r="A996" s="158"/>
      <c r="D996" s="138"/>
    </row>
    <row r="997" spans="1:4" x14ac:dyDescent="0.2">
      <c r="A997" s="158"/>
      <c r="D997" s="138"/>
    </row>
    <row r="998" spans="1:4" x14ac:dyDescent="0.2">
      <c r="A998" s="158"/>
      <c r="D998" s="138"/>
    </row>
    <row r="999" spans="1:4" x14ac:dyDescent="0.2">
      <c r="A999" s="158"/>
      <c r="D999" s="138"/>
    </row>
    <row r="1000" spans="1:4" x14ac:dyDescent="0.2">
      <c r="A1000" s="158"/>
      <c r="D1000" s="138"/>
    </row>
    <row r="1001" spans="1:4" x14ac:dyDescent="0.2">
      <c r="A1001" s="158"/>
      <c r="D1001" s="138"/>
    </row>
    <row r="1002" spans="1:4" x14ac:dyDescent="0.2">
      <c r="A1002" s="158"/>
      <c r="D1002" s="138"/>
    </row>
    <row r="1003" spans="1:4" x14ac:dyDescent="0.2">
      <c r="A1003" s="158"/>
      <c r="D1003" s="138"/>
    </row>
    <row r="1004" spans="1:4" x14ac:dyDescent="0.2">
      <c r="A1004" s="158"/>
      <c r="D1004" s="138"/>
    </row>
    <row r="1005" spans="1:4" x14ac:dyDescent="0.2">
      <c r="A1005" s="158"/>
      <c r="D1005" s="138"/>
    </row>
    <row r="1006" spans="1:4" x14ac:dyDescent="0.2">
      <c r="A1006" s="158"/>
      <c r="D1006" s="138"/>
    </row>
    <row r="1007" spans="1:4" x14ac:dyDescent="0.2">
      <c r="A1007" s="158"/>
      <c r="D1007" s="138"/>
    </row>
    <row r="1008" spans="1:4" x14ac:dyDescent="0.2">
      <c r="A1008" s="158"/>
      <c r="D1008" s="138"/>
    </row>
    <row r="1009" spans="1:4" x14ac:dyDescent="0.2">
      <c r="A1009" s="158"/>
      <c r="D1009" s="138"/>
    </row>
    <row r="1010" spans="1:4" x14ac:dyDescent="0.2">
      <c r="A1010" s="158"/>
      <c r="D1010" s="138"/>
    </row>
    <row r="1011" spans="1:4" x14ac:dyDescent="0.2">
      <c r="A1011" s="158"/>
      <c r="D1011" s="138"/>
    </row>
    <row r="1012" spans="1:4" x14ac:dyDescent="0.2">
      <c r="A1012" s="158"/>
      <c r="D1012" s="138"/>
    </row>
    <row r="1013" spans="1:4" x14ac:dyDescent="0.2">
      <c r="A1013" s="158"/>
      <c r="D1013" s="138"/>
    </row>
    <row r="1014" spans="1:4" x14ac:dyDescent="0.2">
      <c r="A1014" s="158"/>
      <c r="D1014" s="138"/>
    </row>
    <row r="1015" spans="1:4" x14ac:dyDescent="0.2">
      <c r="A1015" s="158"/>
      <c r="D1015" s="138"/>
    </row>
    <row r="1016" spans="1:4" x14ac:dyDescent="0.2">
      <c r="A1016" s="158"/>
      <c r="D1016" s="138"/>
    </row>
    <row r="1017" spans="1:4" x14ac:dyDescent="0.2">
      <c r="A1017" s="158"/>
      <c r="D1017" s="138"/>
    </row>
    <row r="1018" spans="1:4" x14ac:dyDescent="0.2">
      <c r="A1018" s="158"/>
      <c r="D1018" s="138"/>
    </row>
    <row r="1019" spans="1:4" x14ac:dyDescent="0.2">
      <c r="A1019" s="158"/>
      <c r="D1019" s="138"/>
    </row>
    <row r="1020" spans="1:4" x14ac:dyDescent="0.2">
      <c r="A1020" s="158"/>
      <c r="D1020" s="138"/>
    </row>
    <row r="1021" spans="1:4" x14ac:dyDescent="0.2">
      <c r="A1021" s="158"/>
      <c r="D1021" s="138"/>
    </row>
    <row r="1022" spans="1:4" x14ac:dyDescent="0.2">
      <c r="A1022" s="158"/>
      <c r="D1022" s="138"/>
    </row>
    <row r="1023" spans="1:4" x14ac:dyDescent="0.2">
      <c r="A1023" s="158"/>
      <c r="D1023" s="138"/>
    </row>
    <row r="1024" spans="1:4" x14ac:dyDescent="0.2">
      <c r="A1024" s="158"/>
      <c r="D1024" s="138"/>
    </row>
    <row r="1025" spans="1:4" x14ac:dyDescent="0.2">
      <c r="A1025" s="158"/>
      <c r="D1025" s="138"/>
    </row>
    <row r="1026" spans="1:4" x14ac:dyDescent="0.2">
      <c r="A1026" s="158"/>
      <c r="D1026" s="138"/>
    </row>
    <row r="1027" spans="1:4" x14ac:dyDescent="0.2">
      <c r="A1027" s="158"/>
      <c r="D1027" s="138"/>
    </row>
    <row r="1028" spans="1:4" x14ac:dyDescent="0.2">
      <c r="A1028" s="158"/>
      <c r="D1028" s="138"/>
    </row>
    <row r="1029" spans="1:4" x14ac:dyDescent="0.2">
      <c r="A1029" s="158"/>
      <c r="D1029" s="138"/>
    </row>
    <row r="1030" spans="1:4" x14ac:dyDescent="0.2">
      <c r="A1030" s="158"/>
      <c r="D1030" s="138"/>
    </row>
    <row r="1031" spans="1:4" x14ac:dyDescent="0.2">
      <c r="A1031" s="158"/>
      <c r="D1031" s="138"/>
    </row>
    <row r="1032" spans="1:4" x14ac:dyDescent="0.2">
      <c r="A1032" s="158"/>
      <c r="D1032" s="138"/>
    </row>
    <row r="1033" spans="1:4" x14ac:dyDescent="0.2">
      <c r="A1033" s="158"/>
      <c r="D1033" s="138"/>
    </row>
    <row r="1034" spans="1:4" x14ac:dyDescent="0.2">
      <c r="A1034" s="158"/>
      <c r="D1034" s="138"/>
    </row>
    <row r="1035" spans="1:4" x14ac:dyDescent="0.2">
      <c r="A1035" s="158"/>
      <c r="D1035" s="138"/>
    </row>
    <row r="1036" spans="1:4" x14ac:dyDescent="0.2">
      <c r="A1036" s="158"/>
      <c r="D1036" s="138"/>
    </row>
    <row r="1037" spans="1:4" x14ac:dyDescent="0.2">
      <c r="A1037" s="158"/>
      <c r="D1037" s="138"/>
    </row>
    <row r="1038" spans="1:4" x14ac:dyDescent="0.2">
      <c r="A1038" s="158"/>
      <c r="D1038" s="138"/>
    </row>
    <row r="1039" spans="1:4" x14ac:dyDescent="0.2">
      <c r="A1039" s="158"/>
      <c r="D1039" s="138"/>
    </row>
    <row r="1040" spans="1:4" x14ac:dyDescent="0.2">
      <c r="A1040" s="158"/>
      <c r="D1040" s="138"/>
    </row>
    <row r="1041" spans="1:4" x14ac:dyDescent="0.2">
      <c r="A1041" s="158"/>
      <c r="D1041" s="138"/>
    </row>
    <row r="1042" spans="1:4" x14ac:dyDescent="0.2">
      <c r="A1042" s="158"/>
      <c r="D1042" s="138"/>
    </row>
    <row r="1043" spans="1:4" x14ac:dyDescent="0.2">
      <c r="A1043" s="158"/>
      <c r="D1043" s="138"/>
    </row>
    <row r="1044" spans="1:4" x14ac:dyDescent="0.2">
      <c r="A1044" s="158"/>
      <c r="D1044" s="138"/>
    </row>
    <row r="1045" spans="1:4" x14ac:dyDescent="0.2">
      <c r="A1045" s="158"/>
      <c r="D1045" s="138"/>
    </row>
    <row r="1046" spans="1:4" x14ac:dyDescent="0.2">
      <c r="A1046" s="158"/>
      <c r="D1046" s="138"/>
    </row>
    <row r="1047" spans="1:4" x14ac:dyDescent="0.2">
      <c r="A1047" s="158"/>
      <c r="D1047" s="138"/>
    </row>
    <row r="1048" spans="1:4" x14ac:dyDescent="0.2">
      <c r="A1048" s="158"/>
      <c r="D1048" s="138"/>
    </row>
    <row r="1049" spans="1:4" x14ac:dyDescent="0.2">
      <c r="A1049" s="158"/>
      <c r="D1049" s="138"/>
    </row>
    <row r="1050" spans="1:4" x14ac:dyDescent="0.2">
      <c r="A1050" s="158"/>
      <c r="D1050" s="138"/>
    </row>
    <row r="1051" spans="1:4" x14ac:dyDescent="0.2">
      <c r="A1051" s="158"/>
      <c r="D1051" s="138"/>
    </row>
    <row r="1052" spans="1:4" x14ac:dyDescent="0.2">
      <c r="A1052" s="158"/>
      <c r="D1052" s="138"/>
    </row>
    <row r="1053" spans="1:4" x14ac:dyDescent="0.2">
      <c r="A1053" s="158"/>
      <c r="D1053" s="138"/>
    </row>
    <row r="1054" spans="1:4" x14ac:dyDescent="0.2">
      <c r="A1054" s="158"/>
      <c r="D1054" s="138"/>
    </row>
    <row r="1055" spans="1:4" x14ac:dyDescent="0.2">
      <c r="A1055" s="158"/>
      <c r="D1055" s="138"/>
    </row>
    <row r="1056" spans="1:4" x14ac:dyDescent="0.2">
      <c r="A1056" s="158"/>
      <c r="D1056" s="138"/>
    </row>
    <row r="1057" spans="1:4" x14ac:dyDescent="0.2">
      <c r="A1057" s="158"/>
      <c r="D1057" s="138"/>
    </row>
    <row r="1058" spans="1:4" x14ac:dyDescent="0.2">
      <c r="A1058" s="158"/>
      <c r="D1058" s="138"/>
    </row>
    <row r="1059" spans="1:4" x14ac:dyDescent="0.2">
      <c r="A1059" s="158"/>
      <c r="D1059" s="138"/>
    </row>
    <row r="1060" spans="1:4" x14ac:dyDescent="0.2">
      <c r="A1060" s="158"/>
      <c r="D1060" s="138"/>
    </row>
    <row r="1061" spans="1:4" x14ac:dyDescent="0.2">
      <c r="A1061" s="158"/>
      <c r="D1061" s="138"/>
    </row>
    <row r="1062" spans="1:4" x14ac:dyDescent="0.2">
      <c r="A1062" s="158"/>
      <c r="D1062" s="138"/>
    </row>
    <row r="1063" spans="1:4" x14ac:dyDescent="0.2">
      <c r="A1063" s="158"/>
      <c r="D1063" s="138"/>
    </row>
    <row r="1064" spans="1:4" x14ac:dyDescent="0.2">
      <c r="A1064" s="158"/>
      <c r="D1064" s="138"/>
    </row>
    <row r="1065" spans="1:4" x14ac:dyDescent="0.2">
      <c r="A1065" s="158"/>
      <c r="D1065" s="138"/>
    </row>
    <row r="1066" spans="1:4" x14ac:dyDescent="0.2">
      <c r="A1066" s="158"/>
      <c r="D1066" s="138"/>
    </row>
    <row r="1067" spans="1:4" x14ac:dyDescent="0.2">
      <c r="A1067" s="158"/>
      <c r="D1067" s="138"/>
    </row>
    <row r="1068" spans="1:4" x14ac:dyDescent="0.2">
      <c r="A1068" s="158"/>
      <c r="D1068" s="138"/>
    </row>
    <row r="1069" spans="1:4" x14ac:dyDescent="0.2">
      <c r="A1069" s="158"/>
      <c r="D1069" s="138"/>
    </row>
    <row r="1070" spans="1:4" x14ac:dyDescent="0.2">
      <c r="A1070" s="158"/>
      <c r="D1070" s="138"/>
    </row>
    <row r="1071" spans="1:4" x14ac:dyDescent="0.2">
      <c r="A1071" s="158"/>
      <c r="D1071" s="138"/>
    </row>
    <row r="1072" spans="1:4" x14ac:dyDescent="0.2">
      <c r="A1072" s="158"/>
      <c r="D1072" s="138"/>
    </row>
    <row r="1073" spans="1:4" x14ac:dyDescent="0.2">
      <c r="A1073" s="158"/>
      <c r="D1073" s="138"/>
    </row>
    <row r="1074" spans="1:4" x14ac:dyDescent="0.2">
      <c r="A1074" s="158"/>
      <c r="D1074" s="138"/>
    </row>
    <row r="1075" spans="1:4" x14ac:dyDescent="0.2">
      <c r="A1075" s="158"/>
      <c r="D1075" s="138"/>
    </row>
    <row r="1076" spans="1:4" x14ac:dyDescent="0.2">
      <c r="A1076" s="158"/>
      <c r="D1076" s="138"/>
    </row>
    <row r="1077" spans="1:4" x14ac:dyDescent="0.2">
      <c r="A1077" s="158"/>
      <c r="D1077" s="138"/>
    </row>
    <row r="1078" spans="1:4" x14ac:dyDescent="0.2">
      <c r="A1078" s="158"/>
      <c r="D1078" s="138"/>
    </row>
    <row r="1079" spans="1:4" x14ac:dyDescent="0.2">
      <c r="A1079" s="158"/>
      <c r="D1079" s="138"/>
    </row>
    <row r="1080" spans="1:4" x14ac:dyDescent="0.2">
      <c r="A1080" s="158"/>
      <c r="D1080" s="138"/>
    </row>
    <row r="1081" spans="1:4" x14ac:dyDescent="0.2">
      <c r="A1081" s="158"/>
      <c r="D1081" s="138"/>
    </row>
    <row r="1082" spans="1:4" x14ac:dyDescent="0.2">
      <c r="A1082" s="158"/>
      <c r="D1082" s="138"/>
    </row>
    <row r="1083" spans="1:4" x14ac:dyDescent="0.2">
      <c r="A1083" s="158"/>
      <c r="D1083" s="138"/>
    </row>
    <row r="1084" spans="1:4" x14ac:dyDescent="0.2">
      <c r="A1084" s="158"/>
      <c r="D1084" s="138"/>
    </row>
    <row r="1085" spans="1:4" x14ac:dyDescent="0.2">
      <c r="A1085" s="158"/>
      <c r="D1085" s="138"/>
    </row>
    <row r="1086" spans="1:4" x14ac:dyDescent="0.2">
      <c r="A1086" s="158"/>
      <c r="D1086" s="138"/>
    </row>
    <row r="1087" spans="1:4" x14ac:dyDescent="0.2">
      <c r="A1087" s="158"/>
      <c r="D1087" s="138"/>
    </row>
    <row r="1088" spans="1:4" x14ac:dyDescent="0.2">
      <c r="A1088" s="158"/>
      <c r="D1088" s="138"/>
    </row>
    <row r="1089" spans="1:4" x14ac:dyDescent="0.2">
      <c r="A1089" s="158"/>
      <c r="D1089" s="138"/>
    </row>
    <row r="1090" spans="1:4" x14ac:dyDescent="0.2">
      <c r="A1090" s="158"/>
      <c r="D1090" s="138"/>
    </row>
    <row r="1091" spans="1:4" x14ac:dyDescent="0.2">
      <c r="A1091" s="158"/>
      <c r="D1091" s="138"/>
    </row>
    <row r="1092" spans="1:4" x14ac:dyDescent="0.2">
      <c r="A1092" s="158"/>
      <c r="D1092" s="138"/>
    </row>
    <row r="1093" spans="1:4" x14ac:dyDescent="0.2">
      <c r="A1093" s="158"/>
      <c r="D1093" s="138"/>
    </row>
    <row r="1094" spans="1:4" x14ac:dyDescent="0.2">
      <c r="A1094" s="158"/>
      <c r="D1094" s="138"/>
    </row>
    <row r="1095" spans="1:4" x14ac:dyDescent="0.2">
      <c r="A1095" s="158"/>
      <c r="D1095" s="138"/>
    </row>
    <row r="1096" spans="1:4" x14ac:dyDescent="0.2">
      <c r="A1096" s="158"/>
      <c r="D1096" s="138"/>
    </row>
    <row r="1097" spans="1:4" x14ac:dyDescent="0.2">
      <c r="A1097" s="158"/>
      <c r="D1097" s="138"/>
    </row>
    <row r="1098" spans="1:4" x14ac:dyDescent="0.2">
      <c r="A1098" s="158"/>
      <c r="D1098" s="138"/>
    </row>
    <row r="1099" spans="1:4" x14ac:dyDescent="0.2">
      <c r="A1099" s="158"/>
      <c r="D1099" s="138"/>
    </row>
    <row r="1100" spans="1:4" x14ac:dyDescent="0.2">
      <c r="A1100" s="158"/>
      <c r="D1100" s="138"/>
    </row>
    <row r="1101" spans="1:4" x14ac:dyDescent="0.2">
      <c r="A1101" s="158"/>
      <c r="D1101" s="138"/>
    </row>
    <row r="1102" spans="1:4" x14ac:dyDescent="0.2">
      <c r="A1102" s="158"/>
      <c r="D1102" s="138"/>
    </row>
    <row r="1103" spans="1:4" x14ac:dyDescent="0.2">
      <c r="A1103" s="158"/>
      <c r="D1103" s="138"/>
    </row>
    <row r="1104" spans="1:4" x14ac:dyDescent="0.2">
      <c r="A1104" s="158"/>
      <c r="D1104" s="138"/>
    </row>
    <row r="1105" spans="1:4" x14ac:dyDescent="0.2">
      <c r="A1105" s="158"/>
      <c r="D1105" s="138"/>
    </row>
    <row r="1106" spans="1:4" x14ac:dyDescent="0.2">
      <c r="A1106" s="158"/>
      <c r="D1106" s="138"/>
    </row>
    <row r="1107" spans="1:4" x14ac:dyDescent="0.2">
      <c r="A1107" s="158"/>
      <c r="D1107" s="138"/>
    </row>
    <row r="1108" spans="1:4" x14ac:dyDescent="0.2">
      <c r="A1108" s="158"/>
      <c r="D1108" s="138"/>
    </row>
    <row r="1109" spans="1:4" x14ac:dyDescent="0.2">
      <c r="A1109" s="158"/>
      <c r="D1109" s="138"/>
    </row>
    <row r="1110" spans="1:4" x14ac:dyDescent="0.2">
      <c r="A1110" s="158"/>
      <c r="D1110" s="138"/>
    </row>
    <row r="1111" spans="1:4" x14ac:dyDescent="0.2">
      <c r="A1111" s="158"/>
      <c r="D1111" s="138"/>
    </row>
    <row r="1112" spans="1:4" x14ac:dyDescent="0.2">
      <c r="A1112" s="158"/>
      <c r="D1112" s="138"/>
    </row>
    <row r="1113" spans="1:4" x14ac:dyDescent="0.2">
      <c r="A1113" s="158"/>
      <c r="D1113" s="138"/>
    </row>
    <row r="1114" spans="1:4" x14ac:dyDescent="0.2">
      <c r="A1114" s="158"/>
      <c r="D1114" s="138"/>
    </row>
    <row r="1115" spans="1:4" x14ac:dyDescent="0.2">
      <c r="A1115" s="158"/>
      <c r="D1115" s="138"/>
    </row>
    <row r="1116" spans="1:4" x14ac:dyDescent="0.2">
      <c r="A1116" s="158"/>
      <c r="D1116" s="138"/>
    </row>
    <row r="1117" spans="1:4" x14ac:dyDescent="0.2">
      <c r="A1117" s="158"/>
      <c r="D1117" s="138"/>
    </row>
    <row r="1118" spans="1:4" x14ac:dyDescent="0.2">
      <c r="A1118" s="158"/>
      <c r="D1118" s="138"/>
    </row>
    <row r="1119" spans="1:4" x14ac:dyDescent="0.2">
      <c r="A1119" s="158"/>
      <c r="D1119" s="138"/>
    </row>
    <row r="1120" spans="1:4" x14ac:dyDescent="0.2">
      <c r="A1120" s="158"/>
      <c r="D1120" s="138"/>
    </row>
    <row r="1121" spans="1:4" x14ac:dyDescent="0.2">
      <c r="A1121" s="158"/>
      <c r="D1121" s="138"/>
    </row>
    <row r="1122" spans="1:4" x14ac:dyDescent="0.2">
      <c r="A1122" s="158"/>
      <c r="D1122" s="138"/>
    </row>
    <row r="1123" spans="1:4" x14ac:dyDescent="0.2">
      <c r="A1123" s="158"/>
      <c r="D1123" s="138"/>
    </row>
    <row r="1124" spans="1:4" x14ac:dyDescent="0.2">
      <c r="A1124" s="158"/>
      <c r="D1124" s="138"/>
    </row>
    <row r="1125" spans="1:4" x14ac:dyDescent="0.2">
      <c r="A1125" s="158"/>
      <c r="D1125" s="138"/>
    </row>
    <row r="1126" spans="1:4" x14ac:dyDescent="0.2">
      <c r="A1126" s="158"/>
      <c r="D1126" s="138"/>
    </row>
    <row r="1127" spans="1:4" x14ac:dyDescent="0.2">
      <c r="A1127" s="158"/>
      <c r="D1127" s="138"/>
    </row>
    <row r="1128" spans="1:4" x14ac:dyDescent="0.2">
      <c r="A1128" s="158"/>
      <c r="D1128" s="138"/>
    </row>
    <row r="1129" spans="1:4" x14ac:dyDescent="0.2">
      <c r="A1129" s="158"/>
      <c r="D1129" s="138"/>
    </row>
    <row r="1130" spans="1:4" x14ac:dyDescent="0.2">
      <c r="A1130" s="158"/>
      <c r="D1130" s="138"/>
    </row>
    <row r="1131" spans="1:4" x14ac:dyDescent="0.2">
      <c r="A1131" s="158"/>
      <c r="D1131" s="138"/>
    </row>
    <row r="1132" spans="1:4" x14ac:dyDescent="0.2">
      <c r="A1132" s="158"/>
      <c r="D1132" s="138"/>
    </row>
    <row r="1133" spans="1:4" x14ac:dyDescent="0.2">
      <c r="A1133" s="158"/>
      <c r="D1133" s="138"/>
    </row>
    <row r="1134" spans="1:4" x14ac:dyDescent="0.2">
      <c r="A1134" s="158"/>
      <c r="D1134" s="138"/>
    </row>
    <row r="1135" spans="1:4" x14ac:dyDescent="0.2">
      <c r="A1135" s="158"/>
      <c r="D1135" s="138"/>
    </row>
    <row r="1136" spans="1:4" x14ac:dyDescent="0.2">
      <c r="A1136" s="158"/>
      <c r="D1136" s="138"/>
    </row>
    <row r="1137" spans="1:4" x14ac:dyDescent="0.2">
      <c r="A1137" s="158"/>
      <c r="D1137" s="138"/>
    </row>
    <row r="1138" spans="1:4" x14ac:dyDescent="0.2">
      <c r="A1138" s="158"/>
      <c r="D1138" s="138"/>
    </row>
    <row r="1139" spans="1:4" x14ac:dyDescent="0.2">
      <c r="A1139" s="158"/>
      <c r="D1139" s="138"/>
    </row>
    <row r="1140" spans="1:4" x14ac:dyDescent="0.2">
      <c r="A1140" s="158"/>
      <c r="D1140" s="138"/>
    </row>
    <row r="1141" spans="1:4" x14ac:dyDescent="0.2">
      <c r="A1141" s="158"/>
      <c r="D1141" s="138"/>
    </row>
    <row r="1142" spans="1:4" x14ac:dyDescent="0.2">
      <c r="A1142" s="158"/>
      <c r="D1142" s="138"/>
    </row>
    <row r="1143" spans="1:4" x14ac:dyDescent="0.2">
      <c r="A1143" s="158"/>
      <c r="D1143" s="138"/>
    </row>
    <row r="1144" spans="1:4" x14ac:dyDescent="0.2">
      <c r="A1144" s="158"/>
      <c r="D1144" s="138"/>
    </row>
    <row r="1145" spans="1:4" x14ac:dyDescent="0.2">
      <c r="A1145" s="158"/>
      <c r="D1145" s="138"/>
    </row>
    <row r="1146" spans="1:4" x14ac:dyDescent="0.2">
      <c r="A1146" s="158"/>
      <c r="D1146" s="138"/>
    </row>
    <row r="1147" spans="1:4" x14ac:dyDescent="0.2">
      <c r="A1147" s="158"/>
      <c r="D1147" s="138"/>
    </row>
    <row r="1148" spans="1:4" x14ac:dyDescent="0.2">
      <c r="A1148" s="158"/>
      <c r="D1148" s="138"/>
    </row>
    <row r="1149" spans="1:4" x14ac:dyDescent="0.2">
      <c r="A1149" s="158"/>
      <c r="D1149" s="138"/>
    </row>
    <row r="1150" spans="1:4" x14ac:dyDescent="0.2">
      <c r="A1150" s="158"/>
      <c r="D1150" s="138"/>
    </row>
    <row r="1151" spans="1:4" x14ac:dyDescent="0.2">
      <c r="A1151" s="158"/>
      <c r="D1151" s="138"/>
    </row>
    <row r="1152" spans="1:4" x14ac:dyDescent="0.2">
      <c r="A1152" s="158"/>
      <c r="D1152" s="138"/>
    </row>
    <row r="1153" spans="1:4" x14ac:dyDescent="0.2">
      <c r="A1153" s="158"/>
      <c r="D1153" s="138"/>
    </row>
    <row r="1154" spans="1:4" x14ac:dyDescent="0.2">
      <c r="A1154" s="158"/>
      <c r="D1154" s="138"/>
    </row>
    <row r="1155" spans="1:4" x14ac:dyDescent="0.2">
      <c r="A1155" s="158"/>
      <c r="D1155" s="138"/>
    </row>
    <row r="1156" spans="1:4" x14ac:dyDescent="0.2">
      <c r="A1156" s="158"/>
      <c r="D1156" s="138"/>
    </row>
    <row r="1157" spans="1:4" x14ac:dyDescent="0.2">
      <c r="A1157" s="158"/>
      <c r="D1157" s="138"/>
    </row>
    <row r="1158" spans="1:4" x14ac:dyDescent="0.2">
      <c r="A1158" s="158"/>
      <c r="D1158" s="138"/>
    </row>
    <row r="1159" spans="1:4" x14ac:dyDescent="0.2">
      <c r="A1159" s="158"/>
      <c r="D1159" s="138"/>
    </row>
    <row r="1160" spans="1:4" x14ac:dyDescent="0.2">
      <c r="A1160" s="158"/>
      <c r="D1160" s="138"/>
    </row>
    <row r="1161" spans="1:4" x14ac:dyDescent="0.2">
      <c r="A1161" s="158"/>
      <c r="D1161" s="138"/>
    </row>
    <row r="1162" spans="1:4" x14ac:dyDescent="0.2">
      <c r="A1162" s="158"/>
      <c r="D1162" s="138"/>
    </row>
    <row r="1163" spans="1:4" x14ac:dyDescent="0.2">
      <c r="A1163" s="158"/>
      <c r="D1163" s="138"/>
    </row>
    <row r="1164" spans="1:4" x14ac:dyDescent="0.2">
      <c r="A1164" s="158"/>
      <c r="D1164" s="138"/>
    </row>
    <row r="1165" spans="1:4" x14ac:dyDescent="0.2">
      <c r="A1165" s="158"/>
      <c r="D1165" s="138"/>
    </row>
    <row r="1166" spans="1:4" x14ac:dyDescent="0.2">
      <c r="A1166" s="158"/>
      <c r="D1166" s="138"/>
    </row>
    <row r="1167" spans="1:4" x14ac:dyDescent="0.2">
      <c r="A1167" s="158"/>
      <c r="D1167" s="138"/>
    </row>
    <row r="1168" spans="1:4" x14ac:dyDescent="0.2">
      <c r="A1168" s="158"/>
      <c r="D1168" s="138"/>
    </row>
    <row r="1169" spans="1:4" x14ac:dyDescent="0.2">
      <c r="A1169" s="158"/>
      <c r="D1169" s="138"/>
    </row>
    <row r="1170" spans="1:4" x14ac:dyDescent="0.2">
      <c r="A1170" s="158"/>
      <c r="D1170" s="138"/>
    </row>
    <row r="1171" spans="1:4" x14ac:dyDescent="0.2">
      <c r="A1171" s="158"/>
      <c r="D1171" s="138"/>
    </row>
    <row r="1172" spans="1:4" x14ac:dyDescent="0.2">
      <c r="A1172" s="158"/>
      <c r="D1172" s="138"/>
    </row>
    <row r="1173" spans="1:4" x14ac:dyDescent="0.2">
      <c r="A1173" s="158"/>
      <c r="D1173" s="138"/>
    </row>
    <row r="1174" spans="1:4" x14ac:dyDescent="0.2">
      <c r="A1174" s="158"/>
      <c r="D1174" s="138"/>
    </row>
    <row r="1175" spans="1:4" x14ac:dyDescent="0.2">
      <c r="A1175" s="158"/>
      <c r="D1175" s="138"/>
    </row>
    <row r="1176" spans="1:4" x14ac:dyDescent="0.2">
      <c r="A1176" s="158"/>
      <c r="D1176" s="138"/>
    </row>
    <row r="1177" spans="1:4" x14ac:dyDescent="0.2">
      <c r="A1177" s="158"/>
      <c r="D1177" s="138"/>
    </row>
    <row r="1178" spans="1:4" x14ac:dyDescent="0.2">
      <c r="A1178" s="158"/>
      <c r="D1178" s="138"/>
    </row>
    <row r="1179" spans="1:4" x14ac:dyDescent="0.2">
      <c r="A1179" s="158"/>
      <c r="D1179" s="138"/>
    </row>
    <row r="1180" spans="1:4" x14ac:dyDescent="0.2">
      <c r="A1180" s="158"/>
      <c r="D1180" s="138"/>
    </row>
    <row r="1181" spans="1:4" x14ac:dyDescent="0.2">
      <c r="A1181" s="158"/>
      <c r="D1181" s="138"/>
    </row>
    <row r="1182" spans="1:4" x14ac:dyDescent="0.2">
      <c r="A1182" s="158"/>
      <c r="D1182" s="138"/>
    </row>
    <row r="1183" spans="1:4" x14ac:dyDescent="0.2">
      <c r="A1183" s="158"/>
      <c r="D1183" s="138"/>
    </row>
    <row r="1184" spans="1:4" x14ac:dyDescent="0.2">
      <c r="A1184" s="158"/>
      <c r="D1184" s="138"/>
    </row>
    <row r="1185" spans="1:4" x14ac:dyDescent="0.2">
      <c r="A1185" s="158"/>
      <c r="D1185" s="138"/>
    </row>
    <row r="1186" spans="1:4" x14ac:dyDescent="0.2">
      <c r="A1186" s="158"/>
      <c r="D1186" s="138"/>
    </row>
    <row r="1187" spans="1:4" x14ac:dyDescent="0.2">
      <c r="A1187" s="158"/>
      <c r="D1187" s="138"/>
    </row>
    <row r="1188" spans="1:4" x14ac:dyDescent="0.2">
      <c r="A1188" s="158"/>
      <c r="D1188" s="138"/>
    </row>
    <row r="1189" spans="1:4" x14ac:dyDescent="0.2">
      <c r="A1189" s="158"/>
      <c r="D1189" s="138"/>
    </row>
    <row r="1190" spans="1:4" x14ac:dyDescent="0.2">
      <c r="A1190" s="158"/>
      <c r="D1190" s="138"/>
    </row>
    <row r="1191" spans="1:4" x14ac:dyDescent="0.2">
      <c r="A1191" s="158"/>
      <c r="D1191" s="138"/>
    </row>
    <row r="1192" spans="1:4" x14ac:dyDescent="0.2">
      <c r="A1192" s="158"/>
      <c r="D1192" s="138"/>
    </row>
    <row r="1193" spans="1:4" x14ac:dyDescent="0.2">
      <c r="A1193" s="158"/>
      <c r="D1193" s="138"/>
    </row>
    <row r="1194" spans="1:4" x14ac:dyDescent="0.2">
      <c r="A1194" s="158"/>
      <c r="D1194" s="138"/>
    </row>
    <row r="1195" spans="1:4" x14ac:dyDescent="0.2">
      <c r="A1195" s="158"/>
      <c r="D1195" s="138"/>
    </row>
    <row r="1196" spans="1:4" x14ac:dyDescent="0.2">
      <c r="A1196" s="158"/>
      <c r="D1196" s="138"/>
    </row>
    <row r="1197" spans="1:4" x14ac:dyDescent="0.2">
      <c r="A1197" s="158"/>
      <c r="D1197" s="138"/>
    </row>
    <row r="1198" spans="1:4" x14ac:dyDescent="0.2">
      <c r="A1198" s="158"/>
      <c r="D1198" s="138"/>
    </row>
    <row r="1199" spans="1:4" x14ac:dyDescent="0.2">
      <c r="A1199" s="158"/>
      <c r="D1199" s="138"/>
    </row>
    <row r="1200" spans="1:4" x14ac:dyDescent="0.2">
      <c r="A1200" s="158"/>
      <c r="D1200" s="138"/>
    </row>
    <row r="1201" spans="1:4" x14ac:dyDescent="0.2">
      <c r="A1201" s="158"/>
      <c r="D1201" s="138"/>
    </row>
    <row r="1202" spans="1:4" x14ac:dyDescent="0.2">
      <c r="A1202" s="158"/>
      <c r="D1202" s="138"/>
    </row>
    <row r="1203" spans="1:4" x14ac:dyDescent="0.2">
      <c r="A1203" s="158"/>
      <c r="D1203" s="138"/>
    </row>
    <row r="1204" spans="1:4" x14ac:dyDescent="0.2">
      <c r="A1204" s="158"/>
      <c r="D1204" s="138"/>
    </row>
    <row r="1205" spans="1:4" x14ac:dyDescent="0.2">
      <c r="A1205" s="158"/>
      <c r="D1205" s="138"/>
    </row>
    <row r="1206" spans="1:4" x14ac:dyDescent="0.2">
      <c r="A1206" s="158"/>
      <c r="D1206" s="138"/>
    </row>
    <row r="1207" spans="1:4" x14ac:dyDescent="0.2">
      <c r="A1207" s="158"/>
      <c r="D1207" s="138"/>
    </row>
    <row r="1208" spans="1:4" x14ac:dyDescent="0.2">
      <c r="A1208" s="158"/>
      <c r="D1208" s="138"/>
    </row>
    <row r="1209" spans="1:4" x14ac:dyDescent="0.2">
      <c r="A1209" s="158"/>
      <c r="D1209" s="138"/>
    </row>
    <row r="1210" spans="1:4" x14ac:dyDescent="0.2">
      <c r="A1210" s="158"/>
      <c r="D1210" s="138"/>
    </row>
    <row r="1211" spans="1:4" x14ac:dyDescent="0.2">
      <c r="A1211" s="158"/>
      <c r="D1211" s="138"/>
    </row>
    <row r="1212" spans="1:4" x14ac:dyDescent="0.2">
      <c r="A1212" s="158"/>
      <c r="D1212" s="138"/>
    </row>
    <row r="1213" spans="1:4" x14ac:dyDescent="0.2">
      <c r="A1213" s="158"/>
      <c r="D1213" s="138"/>
    </row>
    <row r="1214" spans="1:4" x14ac:dyDescent="0.2">
      <c r="A1214" s="158"/>
      <c r="D1214" s="138"/>
    </row>
    <row r="1215" spans="1:4" x14ac:dyDescent="0.2">
      <c r="A1215" s="158"/>
      <c r="D1215" s="138"/>
    </row>
    <row r="1216" spans="1:4" x14ac:dyDescent="0.2">
      <c r="A1216" s="158"/>
      <c r="D1216" s="138"/>
    </row>
    <row r="1217" spans="1:4" x14ac:dyDescent="0.2">
      <c r="A1217" s="158"/>
      <c r="D1217" s="138"/>
    </row>
    <row r="1218" spans="1:4" x14ac:dyDescent="0.2">
      <c r="A1218" s="158"/>
      <c r="D1218" s="138"/>
    </row>
    <row r="1219" spans="1:4" x14ac:dyDescent="0.2">
      <c r="A1219" s="158"/>
      <c r="D1219" s="138"/>
    </row>
    <row r="1220" spans="1:4" x14ac:dyDescent="0.2">
      <c r="A1220" s="158"/>
      <c r="D1220" s="138"/>
    </row>
    <row r="1221" spans="1:4" x14ac:dyDescent="0.2">
      <c r="A1221" s="158"/>
      <c r="D1221" s="138"/>
    </row>
    <row r="1222" spans="1:4" x14ac:dyDescent="0.2">
      <c r="A1222" s="158"/>
      <c r="D1222" s="138"/>
    </row>
    <row r="1223" spans="1:4" x14ac:dyDescent="0.2">
      <c r="A1223" s="158"/>
      <c r="D1223" s="138"/>
    </row>
    <row r="1224" spans="1:4" x14ac:dyDescent="0.2">
      <c r="A1224" s="158"/>
      <c r="D1224" s="138"/>
    </row>
    <row r="1225" spans="1:4" x14ac:dyDescent="0.2">
      <c r="A1225" s="158"/>
      <c r="D1225" s="138"/>
    </row>
    <row r="1226" spans="1:4" x14ac:dyDescent="0.2">
      <c r="A1226" s="158"/>
      <c r="D1226" s="138"/>
    </row>
    <row r="1227" spans="1:4" x14ac:dyDescent="0.2">
      <c r="A1227" s="158"/>
      <c r="D1227" s="138"/>
    </row>
    <row r="1228" spans="1:4" x14ac:dyDescent="0.2">
      <c r="A1228" s="158"/>
      <c r="D1228" s="138"/>
    </row>
    <row r="1229" spans="1:4" x14ac:dyDescent="0.2">
      <c r="A1229" s="158"/>
      <c r="D1229" s="138"/>
    </row>
    <row r="1230" spans="1:4" x14ac:dyDescent="0.2">
      <c r="A1230" s="158"/>
      <c r="D1230" s="138"/>
    </row>
    <row r="1231" spans="1:4" x14ac:dyDescent="0.2">
      <c r="A1231" s="158"/>
      <c r="D1231" s="138"/>
    </row>
    <row r="1232" spans="1:4" x14ac:dyDescent="0.2">
      <c r="A1232" s="158"/>
      <c r="D1232" s="138"/>
    </row>
    <row r="1233" spans="1:4" x14ac:dyDescent="0.2">
      <c r="A1233" s="158"/>
      <c r="D1233" s="138"/>
    </row>
    <row r="1234" spans="1:4" x14ac:dyDescent="0.2">
      <c r="A1234" s="158"/>
      <c r="D1234" s="138"/>
    </row>
    <row r="1235" spans="1:4" x14ac:dyDescent="0.2">
      <c r="A1235" s="158"/>
      <c r="D1235" s="138"/>
    </row>
    <row r="1236" spans="1:4" x14ac:dyDescent="0.2">
      <c r="A1236" s="158"/>
      <c r="D1236" s="138"/>
    </row>
    <row r="1237" spans="1:4" x14ac:dyDescent="0.2">
      <c r="A1237" s="158"/>
      <c r="D1237" s="138"/>
    </row>
    <row r="1238" spans="1:4" x14ac:dyDescent="0.2">
      <c r="A1238" s="158"/>
      <c r="D1238" s="138"/>
    </row>
    <row r="1239" spans="1:4" x14ac:dyDescent="0.2">
      <c r="A1239" s="158"/>
      <c r="D1239" s="138"/>
    </row>
    <row r="1240" spans="1:4" x14ac:dyDescent="0.2">
      <c r="A1240" s="158"/>
      <c r="D1240" s="138"/>
    </row>
    <row r="1241" spans="1:4" x14ac:dyDescent="0.2">
      <c r="A1241" s="158"/>
      <c r="D1241" s="138"/>
    </row>
    <row r="1242" spans="1:4" x14ac:dyDescent="0.2">
      <c r="A1242" s="158"/>
      <c r="D1242" s="138"/>
    </row>
    <row r="1243" spans="1:4" x14ac:dyDescent="0.2">
      <c r="A1243" s="158"/>
      <c r="D1243" s="138"/>
    </row>
    <row r="1244" spans="1:4" x14ac:dyDescent="0.2">
      <c r="A1244" s="158"/>
      <c r="D1244" s="138"/>
    </row>
    <row r="1245" spans="1:4" x14ac:dyDescent="0.2">
      <c r="A1245" s="158"/>
      <c r="D1245" s="138"/>
    </row>
    <row r="1246" spans="1:4" x14ac:dyDescent="0.2">
      <c r="A1246" s="158"/>
      <c r="D1246" s="138"/>
    </row>
    <row r="1247" spans="1:4" x14ac:dyDescent="0.2">
      <c r="A1247" s="158"/>
      <c r="D1247" s="138"/>
    </row>
    <row r="1248" spans="1:4" x14ac:dyDescent="0.2">
      <c r="A1248" s="158"/>
      <c r="D1248" s="138"/>
    </row>
    <row r="1249" spans="1:4" x14ac:dyDescent="0.2">
      <c r="A1249" s="158"/>
      <c r="D1249" s="138"/>
    </row>
    <row r="1250" spans="1:4" x14ac:dyDescent="0.2">
      <c r="A1250" s="158"/>
      <c r="D1250" s="138"/>
    </row>
    <row r="1251" spans="1:4" x14ac:dyDescent="0.2">
      <c r="A1251" s="158"/>
      <c r="D1251" s="138"/>
    </row>
    <row r="1252" spans="1:4" x14ac:dyDescent="0.2">
      <c r="A1252" s="158"/>
      <c r="D1252" s="138"/>
    </row>
    <row r="1253" spans="1:4" x14ac:dyDescent="0.2">
      <c r="A1253" s="158"/>
      <c r="D1253" s="138"/>
    </row>
    <row r="1254" spans="1:4" x14ac:dyDescent="0.2">
      <c r="A1254" s="158"/>
      <c r="D1254" s="138"/>
    </row>
    <row r="1255" spans="1:4" x14ac:dyDescent="0.2">
      <c r="A1255" s="158"/>
      <c r="D1255" s="138"/>
    </row>
    <row r="1256" spans="1:4" x14ac:dyDescent="0.2">
      <c r="A1256" s="158"/>
      <c r="D1256" s="138"/>
    </row>
    <row r="1257" spans="1:4" x14ac:dyDescent="0.2">
      <c r="A1257" s="158"/>
      <c r="D1257" s="138"/>
    </row>
    <row r="1258" spans="1:4" x14ac:dyDescent="0.2">
      <c r="A1258" s="158"/>
      <c r="D1258" s="138"/>
    </row>
    <row r="1259" spans="1:4" x14ac:dyDescent="0.2">
      <c r="A1259" s="158"/>
      <c r="D1259" s="138"/>
    </row>
    <row r="1260" spans="1:4" x14ac:dyDescent="0.2">
      <c r="A1260" s="158"/>
      <c r="D1260" s="138"/>
    </row>
    <row r="1261" spans="1:4" x14ac:dyDescent="0.2">
      <c r="A1261" s="158"/>
      <c r="D1261" s="138"/>
    </row>
    <row r="1262" spans="1:4" x14ac:dyDescent="0.2">
      <c r="A1262" s="158"/>
      <c r="D1262" s="138"/>
    </row>
    <row r="1263" spans="1:4" x14ac:dyDescent="0.2">
      <c r="A1263" s="158"/>
      <c r="D1263" s="138"/>
    </row>
    <row r="1264" spans="1:4" x14ac:dyDescent="0.2">
      <c r="A1264" s="158"/>
      <c r="D1264" s="138"/>
    </row>
    <row r="1265" spans="1:4" x14ac:dyDescent="0.2">
      <c r="A1265" s="158"/>
      <c r="D1265" s="138"/>
    </row>
    <row r="1266" spans="1:4" x14ac:dyDescent="0.2">
      <c r="A1266" s="158"/>
      <c r="D1266" s="138"/>
    </row>
    <row r="1267" spans="1:4" x14ac:dyDescent="0.2">
      <c r="A1267" s="158"/>
      <c r="D1267" s="138"/>
    </row>
    <row r="1268" spans="1:4" x14ac:dyDescent="0.2">
      <c r="A1268" s="158"/>
      <c r="D1268" s="138"/>
    </row>
    <row r="1269" spans="1:4" x14ac:dyDescent="0.2">
      <c r="A1269" s="158"/>
      <c r="D1269" s="138"/>
    </row>
    <row r="1270" spans="1:4" x14ac:dyDescent="0.2">
      <c r="A1270" s="158"/>
      <c r="D1270" s="138"/>
    </row>
    <row r="1271" spans="1:4" x14ac:dyDescent="0.2">
      <c r="A1271" s="158"/>
      <c r="D1271" s="138"/>
    </row>
    <row r="1272" spans="1:4" x14ac:dyDescent="0.2">
      <c r="A1272" s="158"/>
      <c r="D1272" s="138"/>
    </row>
    <row r="1273" spans="1:4" x14ac:dyDescent="0.2">
      <c r="A1273" s="158"/>
      <c r="D1273" s="138"/>
    </row>
    <row r="1274" spans="1:4" x14ac:dyDescent="0.2">
      <c r="A1274" s="158"/>
      <c r="D1274" s="138"/>
    </row>
    <row r="1275" spans="1:4" x14ac:dyDescent="0.2">
      <c r="A1275" s="158"/>
      <c r="D1275" s="138"/>
    </row>
    <row r="1276" spans="1:4" x14ac:dyDescent="0.2">
      <c r="A1276" s="158"/>
      <c r="D1276" s="138"/>
    </row>
    <row r="1277" spans="1:4" x14ac:dyDescent="0.2">
      <c r="A1277" s="158"/>
      <c r="D1277" s="138"/>
    </row>
    <row r="1278" spans="1:4" x14ac:dyDescent="0.2">
      <c r="A1278" s="158"/>
      <c r="D1278" s="138"/>
    </row>
    <row r="1279" spans="1:4" x14ac:dyDescent="0.2">
      <c r="A1279" s="158"/>
      <c r="D1279" s="138"/>
    </row>
    <row r="1280" spans="1:4" x14ac:dyDescent="0.2">
      <c r="A1280" s="158"/>
      <c r="D1280" s="138"/>
    </row>
    <row r="1281" spans="1:4" x14ac:dyDescent="0.2">
      <c r="A1281" s="158"/>
      <c r="D1281" s="138"/>
    </row>
    <row r="1282" spans="1:4" x14ac:dyDescent="0.2">
      <c r="A1282" s="158"/>
      <c r="D1282" s="138"/>
    </row>
    <row r="1283" spans="1:4" x14ac:dyDescent="0.2">
      <c r="A1283" s="158"/>
      <c r="D1283" s="138"/>
    </row>
    <row r="1284" spans="1:4" x14ac:dyDescent="0.2">
      <c r="A1284" s="158"/>
      <c r="D1284" s="138"/>
    </row>
    <row r="1285" spans="1:4" x14ac:dyDescent="0.2">
      <c r="A1285" s="158"/>
      <c r="D1285" s="138"/>
    </row>
    <row r="1286" spans="1:4" x14ac:dyDescent="0.2">
      <c r="A1286" s="158"/>
      <c r="D1286" s="138"/>
    </row>
    <row r="1287" spans="1:4" x14ac:dyDescent="0.2">
      <c r="A1287" s="158"/>
      <c r="D1287" s="138"/>
    </row>
    <row r="1288" spans="1:4" x14ac:dyDescent="0.2">
      <c r="A1288" s="158"/>
      <c r="D1288" s="138"/>
    </row>
    <row r="1289" spans="1:4" x14ac:dyDescent="0.2">
      <c r="A1289" s="158"/>
      <c r="D1289" s="138"/>
    </row>
    <row r="1290" spans="1:4" x14ac:dyDescent="0.2">
      <c r="A1290" s="158"/>
      <c r="D1290" s="138"/>
    </row>
    <row r="1291" spans="1:4" x14ac:dyDescent="0.2">
      <c r="A1291" s="158"/>
      <c r="D1291" s="138"/>
    </row>
    <row r="1292" spans="1:4" x14ac:dyDescent="0.2">
      <c r="A1292" s="158"/>
      <c r="D1292" s="138"/>
    </row>
    <row r="1293" spans="1:4" x14ac:dyDescent="0.2">
      <c r="A1293" s="158"/>
      <c r="D1293" s="138"/>
    </row>
    <row r="1294" spans="1:4" x14ac:dyDescent="0.2">
      <c r="A1294" s="158"/>
      <c r="D1294" s="138"/>
    </row>
    <row r="1295" spans="1:4" x14ac:dyDescent="0.2">
      <c r="A1295" s="158"/>
      <c r="D1295" s="138"/>
    </row>
    <row r="1296" spans="1:4" x14ac:dyDescent="0.2">
      <c r="A1296" s="158"/>
      <c r="D1296" s="138"/>
    </row>
    <row r="1297" spans="1:4" x14ac:dyDescent="0.2">
      <c r="A1297" s="158"/>
      <c r="D1297" s="138"/>
    </row>
    <row r="1298" spans="1:4" x14ac:dyDescent="0.2">
      <c r="A1298" s="158"/>
      <c r="D1298" s="138"/>
    </row>
    <row r="1299" spans="1:4" x14ac:dyDescent="0.2">
      <c r="A1299" s="158"/>
      <c r="D1299" s="138"/>
    </row>
    <row r="1300" spans="1:4" x14ac:dyDescent="0.2">
      <c r="A1300" s="158"/>
      <c r="D1300" s="138"/>
    </row>
    <row r="1301" spans="1:4" x14ac:dyDescent="0.2">
      <c r="A1301" s="158"/>
      <c r="D1301" s="138"/>
    </row>
    <row r="1302" spans="1:4" x14ac:dyDescent="0.2">
      <c r="A1302" s="158"/>
      <c r="D1302" s="138"/>
    </row>
    <row r="1303" spans="1:4" x14ac:dyDescent="0.2">
      <c r="A1303" s="158"/>
      <c r="D1303" s="138"/>
    </row>
    <row r="1304" spans="1:4" x14ac:dyDescent="0.2">
      <c r="A1304" s="158"/>
      <c r="D1304" s="138"/>
    </row>
    <row r="1305" spans="1:4" x14ac:dyDescent="0.2">
      <c r="A1305" s="158"/>
      <c r="D1305" s="138"/>
    </row>
    <row r="1306" spans="1:4" x14ac:dyDescent="0.2">
      <c r="A1306" s="158"/>
      <c r="D1306" s="138"/>
    </row>
    <row r="1307" spans="1:4" x14ac:dyDescent="0.2">
      <c r="A1307" s="158"/>
      <c r="D1307" s="138"/>
    </row>
    <row r="1308" spans="1:4" x14ac:dyDescent="0.2">
      <c r="A1308" s="158"/>
      <c r="D1308" s="138"/>
    </row>
    <row r="1309" spans="1:4" x14ac:dyDescent="0.2">
      <c r="A1309" s="158"/>
      <c r="D1309" s="138"/>
    </row>
    <row r="1310" spans="1:4" x14ac:dyDescent="0.2">
      <c r="A1310" s="158"/>
      <c r="D1310" s="138"/>
    </row>
    <row r="1311" spans="1:4" x14ac:dyDescent="0.2">
      <c r="A1311" s="158"/>
      <c r="D1311" s="138"/>
    </row>
    <row r="1312" spans="1:4" x14ac:dyDescent="0.2">
      <c r="A1312" s="158"/>
      <c r="D1312" s="138"/>
    </row>
    <row r="1313" spans="1:4" x14ac:dyDescent="0.2">
      <c r="A1313" s="158"/>
      <c r="D1313" s="138"/>
    </row>
    <row r="1314" spans="1:4" x14ac:dyDescent="0.2">
      <c r="A1314" s="158"/>
      <c r="D1314" s="138"/>
    </row>
    <row r="1315" spans="1:4" x14ac:dyDescent="0.2">
      <c r="A1315" s="158"/>
      <c r="D1315" s="138"/>
    </row>
    <row r="1316" spans="1:4" x14ac:dyDescent="0.2">
      <c r="A1316" s="158"/>
      <c r="D1316" s="138"/>
    </row>
    <row r="1317" spans="1:4" x14ac:dyDescent="0.2">
      <c r="A1317" s="158"/>
      <c r="D1317" s="138"/>
    </row>
    <row r="1318" spans="1:4" x14ac:dyDescent="0.2">
      <c r="A1318" s="158"/>
      <c r="D1318" s="138"/>
    </row>
    <row r="1319" spans="1:4" x14ac:dyDescent="0.2">
      <c r="A1319" s="158"/>
      <c r="D1319" s="138"/>
    </row>
    <row r="1320" spans="1:4" x14ac:dyDescent="0.2">
      <c r="A1320" s="158"/>
      <c r="D1320" s="138"/>
    </row>
    <row r="1321" spans="1:4" x14ac:dyDescent="0.2">
      <c r="A1321" s="158"/>
      <c r="D1321" s="138"/>
    </row>
    <row r="1322" spans="1:4" x14ac:dyDescent="0.2">
      <c r="A1322" s="158"/>
      <c r="D1322" s="138"/>
    </row>
    <row r="1323" spans="1:4" x14ac:dyDescent="0.2">
      <c r="A1323" s="158"/>
      <c r="D1323" s="138"/>
    </row>
    <row r="1324" spans="1:4" x14ac:dyDescent="0.2">
      <c r="A1324" s="158"/>
      <c r="D1324" s="138"/>
    </row>
    <row r="1325" spans="1:4" x14ac:dyDescent="0.2">
      <c r="A1325" s="158"/>
      <c r="D1325" s="138"/>
    </row>
    <row r="1326" spans="1:4" x14ac:dyDescent="0.2">
      <c r="A1326" s="158"/>
      <c r="D1326" s="138"/>
    </row>
    <row r="1327" spans="1:4" x14ac:dyDescent="0.2">
      <c r="A1327" s="158"/>
      <c r="D1327" s="138"/>
    </row>
    <row r="1328" spans="1:4" x14ac:dyDescent="0.2">
      <c r="A1328" s="158"/>
      <c r="D1328" s="138"/>
    </row>
    <row r="1329" spans="1:4" x14ac:dyDescent="0.2">
      <c r="A1329" s="158"/>
      <c r="D1329" s="138"/>
    </row>
    <row r="1330" spans="1:4" x14ac:dyDescent="0.2">
      <c r="A1330" s="158"/>
      <c r="D1330" s="138"/>
    </row>
    <row r="1331" spans="1:4" x14ac:dyDescent="0.2">
      <c r="A1331" s="158"/>
      <c r="D1331" s="138"/>
    </row>
    <row r="1332" spans="1:4" x14ac:dyDescent="0.2">
      <c r="A1332" s="158"/>
      <c r="D1332" s="138"/>
    </row>
    <row r="1333" spans="1:4" x14ac:dyDescent="0.2">
      <c r="A1333" s="158"/>
      <c r="D1333" s="138"/>
    </row>
    <row r="1334" spans="1:4" x14ac:dyDescent="0.2">
      <c r="A1334" s="158"/>
      <c r="D1334" s="138"/>
    </row>
    <row r="1335" spans="1:4" x14ac:dyDescent="0.2">
      <c r="A1335" s="158"/>
      <c r="D1335" s="138"/>
    </row>
    <row r="1336" spans="1:4" x14ac:dyDescent="0.2">
      <c r="A1336" s="158"/>
      <c r="D1336" s="138"/>
    </row>
    <row r="1337" spans="1:4" x14ac:dyDescent="0.2">
      <c r="A1337" s="158"/>
      <c r="D1337" s="138"/>
    </row>
    <row r="1338" spans="1:4" x14ac:dyDescent="0.2">
      <c r="A1338" s="158"/>
      <c r="D1338" s="138"/>
    </row>
    <row r="1339" spans="1:4" x14ac:dyDescent="0.2">
      <c r="A1339" s="158"/>
      <c r="D1339" s="138"/>
    </row>
    <row r="1340" spans="1:4" x14ac:dyDescent="0.2">
      <c r="A1340" s="158"/>
      <c r="D1340" s="138"/>
    </row>
    <row r="1341" spans="1:4" x14ac:dyDescent="0.2">
      <c r="A1341" s="158"/>
      <c r="D1341" s="138"/>
    </row>
    <row r="1342" spans="1:4" x14ac:dyDescent="0.2">
      <c r="A1342" s="158"/>
      <c r="D1342" s="138"/>
    </row>
    <row r="1343" spans="1:4" x14ac:dyDescent="0.2">
      <c r="A1343" s="158"/>
      <c r="D1343" s="138"/>
    </row>
    <row r="1344" spans="1:4" x14ac:dyDescent="0.2">
      <c r="A1344" s="158"/>
      <c r="D1344" s="138"/>
    </row>
    <row r="1345" spans="1:4" x14ac:dyDescent="0.2">
      <c r="A1345" s="158"/>
      <c r="D1345" s="138"/>
    </row>
    <row r="1346" spans="1:4" x14ac:dyDescent="0.2">
      <c r="A1346" s="158"/>
      <c r="D1346" s="138"/>
    </row>
    <row r="1347" spans="1:4" x14ac:dyDescent="0.2">
      <c r="A1347" s="158"/>
      <c r="D1347" s="138"/>
    </row>
    <row r="1348" spans="1:4" x14ac:dyDescent="0.2">
      <c r="A1348" s="158"/>
      <c r="D1348" s="138"/>
    </row>
    <row r="1349" spans="1:4" x14ac:dyDescent="0.2">
      <c r="A1349" s="158"/>
      <c r="D1349" s="138"/>
    </row>
    <row r="1350" spans="1:4" x14ac:dyDescent="0.2">
      <c r="A1350" s="158"/>
      <c r="D1350" s="138"/>
    </row>
    <row r="1351" spans="1:4" x14ac:dyDescent="0.2">
      <c r="A1351" s="158"/>
      <c r="D1351" s="138"/>
    </row>
    <row r="1352" spans="1:4" x14ac:dyDescent="0.2">
      <c r="A1352" s="158"/>
      <c r="D1352" s="138"/>
    </row>
    <row r="1353" spans="1:4" x14ac:dyDescent="0.2">
      <c r="A1353" s="158"/>
      <c r="D1353" s="138"/>
    </row>
    <row r="1354" spans="1:4" x14ac:dyDescent="0.2">
      <c r="A1354" s="158"/>
      <c r="D1354" s="138"/>
    </row>
    <row r="1355" spans="1:4" x14ac:dyDescent="0.2">
      <c r="A1355" s="158"/>
      <c r="D1355" s="138"/>
    </row>
    <row r="1356" spans="1:4" x14ac:dyDescent="0.2">
      <c r="A1356" s="158"/>
      <c r="D1356" s="138"/>
    </row>
    <row r="1357" spans="1:4" x14ac:dyDescent="0.2">
      <c r="A1357" s="158"/>
      <c r="D1357" s="138"/>
    </row>
    <row r="1358" spans="1:4" x14ac:dyDescent="0.2">
      <c r="A1358" s="158"/>
      <c r="D1358" s="138"/>
    </row>
    <row r="1359" spans="1:4" x14ac:dyDescent="0.2">
      <c r="A1359" s="158"/>
      <c r="D1359" s="138"/>
    </row>
    <row r="1360" spans="1:4" x14ac:dyDescent="0.2">
      <c r="A1360" s="158"/>
      <c r="D1360" s="138"/>
    </row>
    <row r="1361" spans="1:4" x14ac:dyDescent="0.2">
      <c r="A1361" s="158"/>
      <c r="D1361" s="138"/>
    </row>
    <row r="1362" spans="1:4" x14ac:dyDescent="0.2">
      <c r="A1362" s="158"/>
      <c r="D1362" s="138"/>
    </row>
    <row r="1363" spans="1:4" x14ac:dyDescent="0.2">
      <c r="A1363" s="158"/>
      <c r="D1363" s="138"/>
    </row>
    <row r="1364" spans="1:4" x14ac:dyDescent="0.2">
      <c r="A1364" s="158"/>
      <c r="D1364" s="138"/>
    </row>
    <row r="1365" spans="1:4" x14ac:dyDescent="0.2">
      <c r="A1365" s="158"/>
      <c r="D1365" s="138"/>
    </row>
    <row r="1366" spans="1:4" x14ac:dyDescent="0.2">
      <c r="A1366" s="158"/>
      <c r="D1366" s="138"/>
    </row>
    <row r="1367" spans="1:4" x14ac:dyDescent="0.2">
      <c r="A1367" s="158"/>
      <c r="D1367" s="138"/>
    </row>
    <row r="1368" spans="1:4" x14ac:dyDescent="0.2">
      <c r="A1368" s="158"/>
      <c r="D1368" s="138"/>
    </row>
    <row r="1369" spans="1:4" x14ac:dyDescent="0.2">
      <c r="A1369" s="158"/>
      <c r="D1369" s="138"/>
    </row>
    <row r="1370" spans="1:4" x14ac:dyDescent="0.2">
      <c r="A1370" s="158"/>
      <c r="D1370" s="138"/>
    </row>
    <row r="1371" spans="1:4" x14ac:dyDescent="0.2">
      <c r="A1371" s="158"/>
      <c r="D1371" s="138"/>
    </row>
    <row r="1372" spans="1:4" x14ac:dyDescent="0.2">
      <c r="A1372" s="158"/>
      <c r="D1372" s="138"/>
    </row>
    <row r="1373" spans="1:4" x14ac:dyDescent="0.2">
      <c r="A1373" s="158"/>
      <c r="D1373" s="138"/>
    </row>
    <row r="1374" spans="1:4" x14ac:dyDescent="0.2">
      <c r="A1374" s="158"/>
      <c r="D1374" s="138"/>
    </row>
    <row r="1375" spans="1:4" x14ac:dyDescent="0.2">
      <c r="A1375" s="158"/>
      <c r="D1375" s="138"/>
    </row>
    <row r="1376" spans="1:4" x14ac:dyDescent="0.2">
      <c r="A1376" s="158"/>
      <c r="D1376" s="138"/>
    </row>
    <row r="1377" spans="1:4" x14ac:dyDescent="0.2">
      <c r="A1377" s="158"/>
      <c r="D1377" s="138"/>
    </row>
    <row r="1378" spans="1:4" x14ac:dyDescent="0.2">
      <c r="A1378" s="158"/>
      <c r="D1378" s="138"/>
    </row>
    <row r="1379" spans="1:4" x14ac:dyDescent="0.2">
      <c r="A1379" s="158"/>
      <c r="D1379" s="138"/>
    </row>
    <row r="1380" spans="1:4" x14ac:dyDescent="0.2">
      <c r="A1380" s="158"/>
      <c r="D1380" s="138"/>
    </row>
    <row r="1381" spans="1:4" x14ac:dyDescent="0.2">
      <c r="A1381" s="158"/>
      <c r="D1381" s="138"/>
    </row>
    <row r="1382" spans="1:4" x14ac:dyDescent="0.2">
      <c r="A1382" s="158"/>
      <c r="D1382" s="138"/>
    </row>
    <row r="1383" spans="1:4" x14ac:dyDescent="0.2">
      <c r="A1383" s="158"/>
      <c r="D1383" s="138"/>
    </row>
    <row r="1384" spans="1:4" x14ac:dyDescent="0.2">
      <c r="A1384" s="158"/>
      <c r="D1384" s="138"/>
    </row>
    <row r="1385" spans="1:4" x14ac:dyDescent="0.2">
      <c r="A1385" s="158"/>
      <c r="D1385" s="138"/>
    </row>
    <row r="1386" spans="1:4" x14ac:dyDescent="0.2">
      <c r="A1386" s="158"/>
      <c r="D1386" s="138"/>
    </row>
    <row r="1387" spans="1:4" x14ac:dyDescent="0.2">
      <c r="A1387" s="158"/>
      <c r="D1387" s="138"/>
    </row>
    <row r="1388" spans="1:4" x14ac:dyDescent="0.2">
      <c r="A1388" s="158"/>
      <c r="D1388" s="138"/>
    </row>
    <row r="1389" spans="1:4" x14ac:dyDescent="0.2">
      <c r="A1389" s="158"/>
      <c r="D1389" s="138"/>
    </row>
    <row r="1390" spans="1:4" x14ac:dyDescent="0.2">
      <c r="A1390" s="158"/>
      <c r="D1390" s="138"/>
    </row>
    <row r="1391" spans="1:4" x14ac:dyDescent="0.2">
      <c r="A1391" s="158"/>
      <c r="D1391" s="138"/>
    </row>
    <row r="1392" spans="1:4" x14ac:dyDescent="0.2">
      <c r="A1392" s="158"/>
      <c r="D1392" s="138"/>
    </row>
    <row r="1393" spans="1:4" x14ac:dyDescent="0.2">
      <c r="A1393" s="158"/>
      <c r="D1393" s="138"/>
    </row>
    <row r="1394" spans="1:4" x14ac:dyDescent="0.2">
      <c r="A1394" s="158"/>
      <c r="D1394" s="138"/>
    </row>
    <row r="1395" spans="1:4" x14ac:dyDescent="0.2">
      <c r="A1395" s="158"/>
      <c r="D1395" s="138"/>
    </row>
    <row r="1396" spans="1:4" x14ac:dyDescent="0.2">
      <c r="A1396" s="158"/>
      <c r="D1396" s="138"/>
    </row>
    <row r="1397" spans="1:4" x14ac:dyDescent="0.2">
      <c r="A1397" s="158"/>
      <c r="D1397" s="138"/>
    </row>
    <row r="1398" spans="1:4" x14ac:dyDescent="0.2">
      <c r="A1398" s="158"/>
      <c r="D1398" s="138"/>
    </row>
    <row r="1399" spans="1:4" x14ac:dyDescent="0.2">
      <c r="A1399" s="158"/>
      <c r="D1399" s="138"/>
    </row>
    <row r="1400" spans="1:4" x14ac:dyDescent="0.2">
      <c r="A1400" s="158"/>
      <c r="D1400" s="138"/>
    </row>
    <row r="1401" spans="1:4" x14ac:dyDescent="0.2">
      <c r="A1401" s="158"/>
      <c r="D1401" s="138"/>
    </row>
    <row r="1402" spans="1:4" x14ac:dyDescent="0.2">
      <c r="A1402" s="158"/>
      <c r="D1402" s="138"/>
    </row>
    <row r="1403" spans="1:4" x14ac:dyDescent="0.2">
      <c r="A1403" s="158"/>
      <c r="D1403" s="138"/>
    </row>
    <row r="1404" spans="1:4" x14ac:dyDescent="0.2">
      <c r="A1404" s="158"/>
      <c r="D1404" s="138"/>
    </row>
    <row r="1405" spans="1:4" x14ac:dyDescent="0.2">
      <c r="A1405" s="158"/>
      <c r="D1405" s="138"/>
    </row>
    <row r="1406" spans="1:4" x14ac:dyDescent="0.2">
      <c r="A1406" s="158"/>
      <c r="D1406" s="138"/>
    </row>
    <row r="1407" spans="1:4" x14ac:dyDescent="0.2">
      <c r="A1407" s="158"/>
      <c r="D1407" s="138"/>
    </row>
    <row r="1408" spans="1:4" x14ac:dyDescent="0.2">
      <c r="A1408" s="158"/>
      <c r="D1408" s="138"/>
    </row>
    <row r="1409" spans="1:4" x14ac:dyDescent="0.2">
      <c r="A1409" s="158"/>
      <c r="D1409" s="138"/>
    </row>
    <row r="1410" spans="1:4" x14ac:dyDescent="0.2">
      <c r="A1410" s="158"/>
      <c r="D1410" s="138"/>
    </row>
    <row r="1411" spans="1:4" x14ac:dyDescent="0.2">
      <c r="A1411" s="158"/>
      <c r="D1411" s="138"/>
    </row>
    <row r="1412" spans="1:4" x14ac:dyDescent="0.2">
      <c r="A1412" s="158"/>
      <c r="D1412" s="138"/>
    </row>
    <row r="1413" spans="1:4" x14ac:dyDescent="0.2">
      <c r="A1413" s="158"/>
      <c r="D1413" s="138"/>
    </row>
    <row r="1414" spans="1:4" x14ac:dyDescent="0.2">
      <c r="A1414" s="158"/>
      <c r="D1414" s="138"/>
    </row>
    <row r="1415" spans="1:4" x14ac:dyDescent="0.2">
      <c r="A1415" s="158"/>
      <c r="D1415" s="138"/>
    </row>
    <row r="1416" spans="1:4" x14ac:dyDescent="0.2">
      <c r="A1416" s="158"/>
      <c r="D1416" s="138"/>
    </row>
    <row r="1417" spans="1:4" x14ac:dyDescent="0.2">
      <c r="A1417" s="158"/>
      <c r="D1417" s="138"/>
    </row>
    <row r="1418" spans="1:4" x14ac:dyDescent="0.2">
      <c r="A1418" s="158"/>
      <c r="D1418" s="138"/>
    </row>
    <row r="1419" spans="1:4" x14ac:dyDescent="0.2">
      <c r="A1419" s="158"/>
      <c r="D1419" s="138"/>
    </row>
    <row r="1420" spans="1:4" x14ac:dyDescent="0.2">
      <c r="A1420" s="158"/>
      <c r="D1420" s="138"/>
    </row>
    <row r="1421" spans="1:4" x14ac:dyDescent="0.2">
      <c r="A1421" s="158"/>
      <c r="D1421" s="138"/>
    </row>
    <row r="1422" spans="1:4" x14ac:dyDescent="0.2">
      <c r="A1422" s="158"/>
      <c r="D1422" s="138"/>
    </row>
    <row r="1423" spans="1:4" x14ac:dyDescent="0.2">
      <c r="A1423" s="158"/>
      <c r="D1423" s="138"/>
    </row>
    <row r="1424" spans="1:4" x14ac:dyDescent="0.2">
      <c r="A1424" s="158"/>
      <c r="D1424" s="138"/>
    </row>
    <row r="1425" spans="1:4" x14ac:dyDescent="0.2">
      <c r="A1425" s="158"/>
      <c r="D1425" s="138"/>
    </row>
    <row r="1426" spans="1:4" x14ac:dyDescent="0.2">
      <c r="A1426" s="158"/>
      <c r="D1426" s="138"/>
    </row>
    <row r="1427" spans="1:4" x14ac:dyDescent="0.2">
      <c r="A1427" s="158"/>
      <c r="D1427" s="138"/>
    </row>
    <row r="1428" spans="1:4" x14ac:dyDescent="0.2">
      <c r="A1428" s="158"/>
      <c r="D1428" s="138"/>
    </row>
    <row r="1429" spans="1:4" x14ac:dyDescent="0.2">
      <c r="A1429" s="158"/>
      <c r="D1429" s="138"/>
    </row>
    <row r="1430" spans="1:4" x14ac:dyDescent="0.2">
      <c r="A1430" s="158"/>
      <c r="D1430" s="138"/>
    </row>
    <row r="1431" spans="1:4" x14ac:dyDescent="0.2">
      <c r="A1431" s="158"/>
      <c r="D1431" s="138"/>
    </row>
    <row r="1432" spans="1:4" x14ac:dyDescent="0.2">
      <c r="A1432" s="158"/>
      <c r="D1432" s="138"/>
    </row>
    <row r="1433" spans="1:4" x14ac:dyDescent="0.2">
      <c r="A1433" s="158"/>
      <c r="D1433" s="138"/>
    </row>
    <row r="1434" spans="1:4" x14ac:dyDescent="0.2">
      <c r="A1434" s="158"/>
      <c r="D1434" s="138"/>
    </row>
    <row r="1435" spans="1:4" x14ac:dyDescent="0.2">
      <c r="A1435" s="158"/>
      <c r="D1435" s="138"/>
    </row>
    <row r="1436" spans="1:4" x14ac:dyDescent="0.2">
      <c r="A1436" s="158"/>
      <c r="D1436" s="138"/>
    </row>
    <row r="1437" spans="1:4" x14ac:dyDescent="0.2">
      <c r="A1437" s="158"/>
      <c r="D1437" s="138"/>
    </row>
    <row r="1438" spans="1:4" x14ac:dyDescent="0.2">
      <c r="A1438" s="158"/>
      <c r="D1438" s="138"/>
    </row>
    <row r="1439" spans="1:4" x14ac:dyDescent="0.2">
      <c r="A1439" s="158"/>
      <c r="D1439" s="138"/>
    </row>
    <row r="1440" spans="1:4" x14ac:dyDescent="0.2">
      <c r="A1440" s="158"/>
      <c r="D1440" s="138"/>
    </row>
    <row r="1441" spans="1:4" x14ac:dyDescent="0.2">
      <c r="A1441" s="158"/>
      <c r="D1441" s="138"/>
    </row>
    <row r="1442" spans="1:4" x14ac:dyDescent="0.2">
      <c r="A1442" s="158"/>
      <c r="D1442" s="138"/>
    </row>
    <row r="1443" spans="1:4" x14ac:dyDescent="0.2">
      <c r="A1443" s="158"/>
      <c r="D1443" s="138"/>
    </row>
    <row r="1444" spans="1:4" x14ac:dyDescent="0.2">
      <c r="A1444" s="158"/>
      <c r="D1444" s="138"/>
    </row>
    <row r="1445" spans="1:4" x14ac:dyDescent="0.2">
      <c r="A1445" s="158"/>
      <c r="D1445" s="138"/>
    </row>
    <row r="1446" spans="1:4" x14ac:dyDescent="0.2">
      <c r="A1446" s="158"/>
      <c r="D1446" s="138"/>
    </row>
    <row r="1447" spans="1:4" x14ac:dyDescent="0.2">
      <c r="A1447" s="158"/>
      <c r="D1447" s="138"/>
    </row>
    <row r="1448" spans="1:4" x14ac:dyDescent="0.2">
      <c r="A1448" s="158"/>
      <c r="D1448" s="138"/>
    </row>
    <row r="1449" spans="1:4" x14ac:dyDescent="0.2">
      <c r="A1449" s="158"/>
      <c r="D1449" s="138"/>
    </row>
    <row r="1450" spans="1:4" x14ac:dyDescent="0.2">
      <c r="A1450" s="158"/>
      <c r="D1450" s="138"/>
    </row>
    <row r="1451" spans="1:4" x14ac:dyDescent="0.2">
      <c r="A1451" s="158"/>
      <c r="D1451" s="138"/>
    </row>
    <row r="1452" spans="1:4" x14ac:dyDescent="0.2">
      <c r="A1452" s="158"/>
      <c r="D1452" s="138"/>
    </row>
    <row r="1453" spans="1:4" x14ac:dyDescent="0.2">
      <c r="A1453" s="158"/>
      <c r="D1453" s="138"/>
    </row>
    <row r="1454" spans="1:4" x14ac:dyDescent="0.2">
      <c r="A1454" s="158"/>
      <c r="D1454" s="138"/>
    </row>
    <row r="1455" spans="1:4" x14ac:dyDescent="0.2">
      <c r="A1455" s="158"/>
      <c r="D1455" s="138"/>
    </row>
    <row r="1456" spans="1:4" x14ac:dyDescent="0.2">
      <c r="A1456" s="158"/>
      <c r="D1456" s="138"/>
    </row>
    <row r="1457" spans="1:4" x14ac:dyDescent="0.2">
      <c r="A1457" s="158"/>
      <c r="D1457" s="138"/>
    </row>
    <row r="1458" spans="1:4" x14ac:dyDescent="0.2">
      <c r="A1458" s="158"/>
      <c r="D1458" s="138"/>
    </row>
    <row r="1459" spans="1:4" x14ac:dyDescent="0.2">
      <c r="A1459" s="158"/>
      <c r="D1459" s="138"/>
    </row>
    <row r="1460" spans="1:4" x14ac:dyDescent="0.2">
      <c r="A1460" s="158"/>
      <c r="D1460" s="138"/>
    </row>
    <row r="1461" spans="1:4" x14ac:dyDescent="0.2">
      <c r="A1461" s="158"/>
      <c r="D1461" s="138"/>
    </row>
    <row r="1462" spans="1:4" x14ac:dyDescent="0.2">
      <c r="A1462" s="158"/>
      <c r="D1462" s="138"/>
    </row>
    <row r="1463" spans="1:4" x14ac:dyDescent="0.2">
      <c r="A1463" s="158"/>
      <c r="D1463" s="138"/>
    </row>
    <row r="1464" spans="1:4" x14ac:dyDescent="0.2">
      <c r="A1464" s="158"/>
      <c r="D1464" s="138"/>
    </row>
    <row r="1465" spans="1:4" x14ac:dyDescent="0.2">
      <c r="A1465" s="158"/>
      <c r="D1465" s="138"/>
    </row>
    <row r="1466" spans="1:4" x14ac:dyDescent="0.2">
      <c r="A1466" s="158"/>
      <c r="D1466" s="138"/>
    </row>
    <row r="1467" spans="1:4" x14ac:dyDescent="0.2">
      <c r="A1467" s="158"/>
      <c r="D1467" s="138"/>
    </row>
    <row r="1468" spans="1:4" x14ac:dyDescent="0.2">
      <c r="A1468" s="158"/>
      <c r="D1468" s="138"/>
    </row>
    <row r="1469" spans="1:4" x14ac:dyDescent="0.2">
      <c r="A1469" s="158"/>
      <c r="D1469" s="138"/>
    </row>
    <row r="1470" spans="1:4" x14ac:dyDescent="0.2">
      <c r="A1470" s="158"/>
      <c r="D1470" s="138"/>
    </row>
    <row r="1471" spans="1:4" x14ac:dyDescent="0.2">
      <c r="A1471" s="158"/>
      <c r="D1471" s="138"/>
    </row>
    <row r="1472" spans="1:4" x14ac:dyDescent="0.2">
      <c r="A1472" s="158"/>
      <c r="D1472" s="138"/>
    </row>
    <row r="1473" spans="1:4" x14ac:dyDescent="0.2">
      <c r="A1473" s="158"/>
      <c r="D1473" s="138"/>
    </row>
    <row r="1474" spans="1:4" x14ac:dyDescent="0.2">
      <c r="A1474" s="158"/>
      <c r="D1474" s="138"/>
    </row>
    <row r="1475" spans="1:4" x14ac:dyDescent="0.2">
      <c r="A1475" s="158"/>
      <c r="D1475" s="138"/>
    </row>
    <row r="1476" spans="1:4" x14ac:dyDescent="0.2">
      <c r="A1476" s="158"/>
      <c r="D1476" s="138"/>
    </row>
    <row r="1477" spans="1:4" x14ac:dyDescent="0.2">
      <c r="A1477" s="158"/>
      <c r="D1477" s="138"/>
    </row>
    <row r="1478" spans="1:4" x14ac:dyDescent="0.2">
      <c r="A1478" s="158"/>
      <c r="D1478" s="138"/>
    </row>
    <row r="1479" spans="1:4" x14ac:dyDescent="0.2">
      <c r="A1479" s="158"/>
      <c r="D1479" s="138"/>
    </row>
    <row r="1480" spans="1:4" x14ac:dyDescent="0.2">
      <c r="A1480" s="158"/>
      <c r="D1480" s="138"/>
    </row>
    <row r="1481" spans="1:4" x14ac:dyDescent="0.2">
      <c r="A1481" s="158"/>
      <c r="D1481" s="138"/>
    </row>
    <row r="1482" spans="1:4" x14ac:dyDescent="0.2">
      <c r="A1482" s="158"/>
      <c r="D1482" s="138"/>
    </row>
    <row r="1483" spans="1:4" x14ac:dyDescent="0.2">
      <c r="A1483" s="158"/>
      <c r="D1483" s="138"/>
    </row>
    <row r="1484" spans="1:4" x14ac:dyDescent="0.2">
      <c r="A1484" s="158"/>
      <c r="D1484" s="138"/>
    </row>
    <row r="1485" spans="1:4" x14ac:dyDescent="0.2">
      <c r="A1485" s="158"/>
      <c r="D1485" s="138"/>
    </row>
    <row r="1486" spans="1:4" x14ac:dyDescent="0.2">
      <c r="A1486" s="158"/>
      <c r="D1486" s="138"/>
    </row>
    <row r="1487" spans="1:4" x14ac:dyDescent="0.2">
      <c r="A1487" s="158"/>
      <c r="D1487" s="138"/>
    </row>
    <row r="1488" spans="1:4" x14ac:dyDescent="0.2">
      <c r="A1488" s="158"/>
      <c r="D1488" s="138"/>
    </row>
    <row r="1489" spans="1:4" x14ac:dyDescent="0.2">
      <c r="A1489" s="158"/>
      <c r="D1489" s="138"/>
    </row>
    <row r="1490" spans="1:4" x14ac:dyDescent="0.2">
      <c r="A1490" s="158"/>
      <c r="D1490" s="138"/>
    </row>
    <row r="1491" spans="1:4" x14ac:dyDescent="0.2">
      <c r="A1491" s="158"/>
      <c r="D1491" s="138"/>
    </row>
    <row r="1492" spans="1:4" x14ac:dyDescent="0.2">
      <c r="A1492" s="158"/>
      <c r="D1492" s="138"/>
    </row>
    <row r="1493" spans="1:4" x14ac:dyDescent="0.2">
      <c r="A1493" s="158"/>
      <c r="D1493" s="138"/>
    </row>
    <row r="1494" spans="1:4" x14ac:dyDescent="0.2">
      <c r="A1494" s="158"/>
      <c r="D1494" s="138"/>
    </row>
    <row r="1495" spans="1:4" x14ac:dyDescent="0.2">
      <c r="A1495" s="158"/>
      <c r="D1495" s="138"/>
    </row>
    <row r="1496" spans="1:4" x14ac:dyDescent="0.2">
      <c r="A1496" s="158"/>
      <c r="D1496" s="138"/>
    </row>
    <row r="1497" spans="1:4" x14ac:dyDescent="0.2">
      <c r="A1497" s="158"/>
      <c r="D1497" s="138"/>
    </row>
    <row r="1498" spans="1:4" x14ac:dyDescent="0.2">
      <c r="A1498" s="158"/>
      <c r="D1498" s="138"/>
    </row>
    <row r="1499" spans="1:4" x14ac:dyDescent="0.2">
      <c r="A1499" s="158"/>
      <c r="D1499" s="138"/>
    </row>
    <row r="1500" spans="1:4" x14ac:dyDescent="0.2">
      <c r="A1500" s="158"/>
      <c r="D1500" s="138"/>
    </row>
    <row r="1501" spans="1:4" x14ac:dyDescent="0.2">
      <c r="A1501" s="158"/>
      <c r="D1501" s="138"/>
    </row>
    <row r="1502" spans="1:4" x14ac:dyDescent="0.2">
      <c r="A1502" s="158"/>
      <c r="D1502" s="138"/>
    </row>
    <row r="1503" spans="1:4" x14ac:dyDescent="0.2">
      <c r="A1503" s="158"/>
      <c r="D1503" s="138"/>
    </row>
    <row r="1504" spans="1:4" x14ac:dyDescent="0.2">
      <c r="A1504" s="158"/>
      <c r="D1504" s="138"/>
    </row>
    <row r="1505" spans="1:4" x14ac:dyDescent="0.2">
      <c r="A1505" s="158"/>
      <c r="D1505" s="138"/>
    </row>
    <row r="1506" spans="1:4" x14ac:dyDescent="0.2">
      <c r="A1506" s="158"/>
      <c r="D1506" s="138"/>
    </row>
    <row r="1507" spans="1:4" x14ac:dyDescent="0.2">
      <c r="A1507" s="158"/>
      <c r="D1507" s="138"/>
    </row>
    <row r="1508" spans="1:4" x14ac:dyDescent="0.2">
      <c r="A1508" s="158"/>
      <c r="D1508" s="138"/>
    </row>
    <row r="1509" spans="1:4" x14ac:dyDescent="0.2">
      <c r="A1509" s="158"/>
      <c r="D1509" s="138"/>
    </row>
    <row r="1510" spans="1:4" x14ac:dyDescent="0.2">
      <c r="A1510" s="158"/>
      <c r="D1510" s="138"/>
    </row>
    <row r="1511" spans="1:4" x14ac:dyDescent="0.2">
      <c r="A1511" s="158"/>
      <c r="D1511" s="138"/>
    </row>
    <row r="1512" spans="1:4" x14ac:dyDescent="0.2">
      <c r="A1512" s="158"/>
      <c r="D1512" s="138"/>
    </row>
    <row r="1513" spans="1:4" x14ac:dyDescent="0.2">
      <c r="A1513" s="158"/>
      <c r="D1513" s="138"/>
    </row>
    <row r="1514" spans="1:4" x14ac:dyDescent="0.2">
      <c r="A1514" s="158"/>
      <c r="D1514" s="138"/>
    </row>
    <row r="1515" spans="1:4" x14ac:dyDescent="0.2">
      <c r="A1515" s="158"/>
      <c r="D1515" s="138"/>
    </row>
    <row r="1516" spans="1:4" x14ac:dyDescent="0.2">
      <c r="A1516" s="158"/>
      <c r="D1516" s="138"/>
    </row>
    <row r="1517" spans="1:4" x14ac:dyDescent="0.2">
      <c r="A1517" s="158"/>
      <c r="D1517" s="138"/>
    </row>
    <row r="1518" spans="1:4" x14ac:dyDescent="0.2">
      <c r="A1518" s="158"/>
      <c r="D1518" s="138"/>
    </row>
    <row r="1519" spans="1:4" x14ac:dyDescent="0.2">
      <c r="A1519" s="158"/>
      <c r="D1519" s="138"/>
    </row>
    <row r="1520" spans="1:4" x14ac:dyDescent="0.2">
      <c r="A1520" s="158"/>
      <c r="D1520" s="138"/>
    </row>
    <row r="1521" spans="1:4" x14ac:dyDescent="0.2">
      <c r="A1521" s="158"/>
      <c r="D1521" s="138"/>
    </row>
    <row r="1522" spans="1:4" x14ac:dyDescent="0.2">
      <c r="A1522" s="158"/>
      <c r="D1522" s="138"/>
    </row>
    <row r="1523" spans="1:4" x14ac:dyDescent="0.2">
      <c r="A1523" s="158"/>
      <c r="D1523" s="138"/>
    </row>
    <row r="1524" spans="1:4" x14ac:dyDescent="0.2">
      <c r="A1524" s="158"/>
      <c r="D1524" s="138"/>
    </row>
    <row r="1525" spans="1:4" x14ac:dyDescent="0.2">
      <c r="A1525" s="158"/>
      <c r="D1525" s="138"/>
    </row>
    <row r="1526" spans="1:4" x14ac:dyDescent="0.2">
      <c r="A1526" s="158"/>
      <c r="D1526" s="138"/>
    </row>
    <row r="1527" spans="1:4" x14ac:dyDescent="0.2">
      <c r="A1527" s="158"/>
      <c r="D1527" s="138"/>
    </row>
    <row r="1528" spans="1:4" x14ac:dyDescent="0.2">
      <c r="A1528" s="158"/>
      <c r="D1528" s="138"/>
    </row>
    <row r="1529" spans="1:4" x14ac:dyDescent="0.2">
      <c r="A1529" s="158"/>
      <c r="D1529" s="138"/>
    </row>
    <row r="1530" spans="1:4" x14ac:dyDescent="0.2">
      <c r="A1530" s="158"/>
      <c r="D1530" s="138"/>
    </row>
    <row r="1531" spans="1:4" x14ac:dyDescent="0.2">
      <c r="A1531" s="158"/>
      <c r="D1531" s="138"/>
    </row>
    <row r="1532" spans="1:4" x14ac:dyDescent="0.2">
      <c r="A1532" s="158"/>
      <c r="D1532" s="138"/>
    </row>
    <row r="1533" spans="1:4" x14ac:dyDescent="0.2">
      <c r="A1533" s="158"/>
      <c r="D1533" s="138"/>
    </row>
    <row r="1534" spans="1:4" x14ac:dyDescent="0.2">
      <c r="A1534" s="158"/>
      <c r="D1534" s="138"/>
    </row>
    <row r="1535" spans="1:4" x14ac:dyDescent="0.2">
      <c r="A1535" s="158"/>
      <c r="D1535" s="138"/>
    </row>
    <row r="1536" spans="1:4" x14ac:dyDescent="0.2">
      <c r="A1536" s="158"/>
      <c r="D1536" s="138"/>
    </row>
    <row r="1537" spans="1:4" x14ac:dyDescent="0.2">
      <c r="A1537" s="158"/>
      <c r="D1537" s="138"/>
    </row>
    <row r="1538" spans="1:4" x14ac:dyDescent="0.2">
      <c r="A1538" s="158"/>
      <c r="D1538" s="138"/>
    </row>
    <row r="1539" spans="1:4" x14ac:dyDescent="0.2">
      <c r="A1539" s="158"/>
      <c r="D1539" s="138"/>
    </row>
    <row r="1540" spans="1:4" x14ac:dyDescent="0.2">
      <c r="A1540" s="158"/>
      <c r="D1540" s="138"/>
    </row>
    <row r="1541" spans="1:4" x14ac:dyDescent="0.2">
      <c r="A1541" s="158"/>
      <c r="D1541" s="138"/>
    </row>
    <row r="1542" spans="1:4" x14ac:dyDescent="0.2">
      <c r="A1542" s="158"/>
      <c r="D1542" s="138"/>
    </row>
    <row r="1543" spans="1:4" x14ac:dyDescent="0.2">
      <c r="A1543" s="158"/>
      <c r="D1543" s="138"/>
    </row>
    <row r="1544" spans="1:4" x14ac:dyDescent="0.2">
      <c r="A1544" s="158"/>
      <c r="D1544" s="138"/>
    </row>
    <row r="1545" spans="1:4" x14ac:dyDescent="0.2">
      <c r="A1545" s="158"/>
      <c r="D1545" s="138"/>
    </row>
    <row r="1546" spans="1:4" x14ac:dyDescent="0.2">
      <c r="A1546" s="158"/>
      <c r="D1546" s="138"/>
    </row>
    <row r="1547" spans="1:4" x14ac:dyDescent="0.2">
      <c r="A1547" s="158"/>
      <c r="D1547" s="138"/>
    </row>
    <row r="1548" spans="1:4" x14ac:dyDescent="0.2">
      <c r="A1548" s="158"/>
      <c r="D1548" s="138"/>
    </row>
    <row r="1549" spans="1:4" x14ac:dyDescent="0.2">
      <c r="A1549" s="158"/>
      <c r="D1549" s="138"/>
    </row>
    <row r="1550" spans="1:4" x14ac:dyDescent="0.2">
      <c r="A1550" s="158"/>
      <c r="D1550" s="138"/>
    </row>
    <row r="1551" spans="1:4" x14ac:dyDescent="0.2">
      <c r="A1551" s="158"/>
      <c r="D1551" s="138"/>
    </row>
    <row r="1552" spans="1:4" x14ac:dyDescent="0.2">
      <c r="A1552" s="158"/>
      <c r="D1552" s="138"/>
    </row>
    <row r="1553" spans="1:4" x14ac:dyDescent="0.2">
      <c r="A1553" s="158"/>
      <c r="D1553" s="138"/>
    </row>
    <row r="1554" spans="1:4" x14ac:dyDescent="0.2">
      <c r="A1554" s="158"/>
      <c r="D1554" s="138"/>
    </row>
    <row r="1555" spans="1:4" x14ac:dyDescent="0.2">
      <c r="A1555" s="158"/>
      <c r="D1555" s="138"/>
    </row>
    <row r="1556" spans="1:4" x14ac:dyDescent="0.2">
      <c r="A1556" s="158"/>
      <c r="D1556" s="138"/>
    </row>
    <row r="1557" spans="1:4" x14ac:dyDescent="0.2">
      <c r="A1557" s="158"/>
      <c r="D1557" s="138"/>
    </row>
    <row r="1558" spans="1:4" x14ac:dyDescent="0.2">
      <c r="A1558" s="158"/>
      <c r="D1558" s="138"/>
    </row>
    <row r="1559" spans="1:4" x14ac:dyDescent="0.2">
      <c r="A1559" s="158"/>
      <c r="D1559" s="138"/>
    </row>
    <row r="1560" spans="1:4" x14ac:dyDescent="0.2">
      <c r="A1560" s="158"/>
      <c r="D1560" s="138"/>
    </row>
    <row r="1561" spans="1:4" x14ac:dyDescent="0.2">
      <c r="A1561" s="158"/>
      <c r="D1561" s="138"/>
    </row>
    <row r="1562" spans="1:4" x14ac:dyDescent="0.2">
      <c r="A1562" s="158"/>
      <c r="D1562" s="138"/>
    </row>
    <row r="1563" spans="1:4" x14ac:dyDescent="0.2">
      <c r="A1563" s="158"/>
      <c r="D1563" s="138"/>
    </row>
    <row r="1564" spans="1:4" x14ac:dyDescent="0.2">
      <c r="A1564" s="158"/>
      <c r="D1564" s="138"/>
    </row>
    <row r="1565" spans="1:4" x14ac:dyDescent="0.2">
      <c r="A1565" s="158"/>
      <c r="D1565" s="138"/>
    </row>
    <row r="1566" spans="1:4" x14ac:dyDescent="0.2">
      <c r="A1566" s="158"/>
      <c r="D1566" s="138"/>
    </row>
    <row r="1567" spans="1:4" x14ac:dyDescent="0.2">
      <c r="A1567" s="158"/>
      <c r="D1567" s="138"/>
    </row>
    <row r="1568" spans="1:4" x14ac:dyDescent="0.2">
      <c r="A1568" s="158"/>
      <c r="D1568" s="138"/>
    </row>
    <row r="1569" spans="1:4" x14ac:dyDescent="0.2">
      <c r="A1569" s="158"/>
      <c r="D1569" s="138"/>
    </row>
    <row r="1570" spans="1:4" x14ac:dyDescent="0.2">
      <c r="A1570" s="158"/>
      <c r="D1570" s="138"/>
    </row>
    <row r="1571" spans="1:4" x14ac:dyDescent="0.2">
      <c r="A1571" s="158"/>
      <c r="D1571" s="138"/>
    </row>
    <row r="1572" spans="1:4" x14ac:dyDescent="0.2">
      <c r="A1572" s="158"/>
      <c r="D1572" s="138"/>
    </row>
    <row r="1573" spans="1:4" x14ac:dyDescent="0.2">
      <c r="A1573" s="158"/>
      <c r="D1573" s="138"/>
    </row>
    <row r="1574" spans="1:4" x14ac:dyDescent="0.2">
      <c r="A1574" s="158"/>
      <c r="D1574" s="138"/>
    </row>
    <row r="1575" spans="1:4" x14ac:dyDescent="0.2">
      <c r="A1575" s="158"/>
      <c r="D1575" s="138"/>
    </row>
    <row r="1576" spans="1:4" x14ac:dyDescent="0.2">
      <c r="A1576" s="158"/>
      <c r="D1576" s="138"/>
    </row>
    <row r="1577" spans="1:4" x14ac:dyDescent="0.2">
      <c r="A1577" s="158"/>
      <c r="D1577" s="138"/>
    </row>
    <row r="1578" spans="1:4" x14ac:dyDescent="0.2">
      <c r="A1578" s="158"/>
      <c r="D1578" s="138"/>
    </row>
    <row r="1579" spans="1:4" x14ac:dyDescent="0.2">
      <c r="A1579" s="158"/>
      <c r="D1579" s="138"/>
    </row>
    <row r="1580" spans="1:4" x14ac:dyDescent="0.2">
      <c r="A1580" s="158"/>
      <c r="D1580" s="138"/>
    </row>
    <row r="1581" spans="1:4" x14ac:dyDescent="0.2">
      <c r="A1581" s="158"/>
      <c r="D1581" s="138"/>
    </row>
    <row r="1582" spans="1:4" x14ac:dyDescent="0.2">
      <c r="A1582" s="158"/>
      <c r="D1582" s="138"/>
    </row>
    <row r="1583" spans="1:4" x14ac:dyDescent="0.2">
      <c r="A1583" s="158"/>
      <c r="D1583" s="138"/>
    </row>
    <row r="1584" spans="1:4" x14ac:dyDescent="0.2">
      <c r="A1584" s="158"/>
      <c r="D1584" s="138"/>
    </row>
    <row r="1585" spans="1:4" x14ac:dyDescent="0.2">
      <c r="A1585" s="158"/>
      <c r="D1585" s="138"/>
    </row>
    <row r="1586" spans="1:4" x14ac:dyDescent="0.2">
      <c r="A1586" s="158"/>
      <c r="D1586" s="138"/>
    </row>
    <row r="1587" spans="1:4" x14ac:dyDescent="0.2">
      <c r="A1587" s="158"/>
      <c r="D1587" s="138"/>
    </row>
    <row r="1588" spans="1:4" x14ac:dyDescent="0.2">
      <c r="A1588" s="158"/>
      <c r="D1588" s="138"/>
    </row>
    <row r="1589" spans="1:4" x14ac:dyDescent="0.2">
      <c r="A1589" s="158"/>
      <c r="D1589" s="138"/>
    </row>
    <row r="1590" spans="1:4" x14ac:dyDescent="0.2">
      <c r="A1590" s="158"/>
      <c r="D1590" s="138"/>
    </row>
    <row r="1591" spans="1:4" x14ac:dyDescent="0.2">
      <c r="A1591" s="158"/>
      <c r="D1591" s="138"/>
    </row>
    <row r="1592" spans="1:4" x14ac:dyDescent="0.2">
      <c r="A1592" s="158"/>
      <c r="D1592" s="138"/>
    </row>
    <row r="1593" spans="1:4" x14ac:dyDescent="0.2">
      <c r="A1593" s="158"/>
      <c r="D1593" s="138"/>
    </row>
    <row r="1594" spans="1:4" x14ac:dyDescent="0.2">
      <c r="A1594" s="158"/>
      <c r="D1594" s="138"/>
    </row>
    <row r="1595" spans="1:4" x14ac:dyDescent="0.2">
      <c r="A1595" s="158"/>
      <c r="D1595" s="138"/>
    </row>
    <row r="1596" spans="1:4" x14ac:dyDescent="0.2">
      <c r="A1596" s="158"/>
      <c r="D1596" s="138"/>
    </row>
    <row r="1597" spans="1:4" x14ac:dyDescent="0.2">
      <c r="A1597" s="158"/>
      <c r="D1597" s="138"/>
    </row>
    <row r="1598" spans="1:4" x14ac:dyDescent="0.2">
      <c r="A1598" s="158"/>
      <c r="D1598" s="138"/>
    </row>
    <row r="1599" spans="1:4" x14ac:dyDescent="0.2">
      <c r="A1599" s="158"/>
      <c r="D1599" s="138"/>
    </row>
    <row r="1600" spans="1:4" x14ac:dyDescent="0.2">
      <c r="A1600" s="158"/>
      <c r="D1600" s="138"/>
    </row>
    <row r="1601" spans="1:4" x14ac:dyDescent="0.2">
      <c r="A1601" s="158"/>
      <c r="D1601" s="138"/>
    </row>
    <row r="1602" spans="1:4" x14ac:dyDescent="0.2">
      <c r="A1602" s="158"/>
      <c r="D1602" s="138"/>
    </row>
    <row r="1603" spans="1:4" x14ac:dyDescent="0.2">
      <c r="A1603" s="158"/>
      <c r="D1603" s="138"/>
    </row>
    <row r="1604" spans="1:4" x14ac:dyDescent="0.2">
      <c r="A1604" s="158"/>
      <c r="D1604" s="138"/>
    </row>
    <row r="1605" spans="1:4" x14ac:dyDescent="0.2">
      <c r="A1605" s="158"/>
      <c r="D1605" s="138"/>
    </row>
    <row r="1606" spans="1:4" x14ac:dyDescent="0.2">
      <c r="A1606" s="158"/>
      <c r="D1606" s="138"/>
    </row>
    <row r="1607" spans="1:4" x14ac:dyDescent="0.2">
      <c r="A1607" s="158"/>
      <c r="D1607" s="138"/>
    </row>
    <row r="1608" spans="1:4" x14ac:dyDescent="0.2">
      <c r="A1608" s="158"/>
      <c r="D1608" s="138"/>
    </row>
    <row r="1609" spans="1:4" x14ac:dyDescent="0.2">
      <c r="A1609" s="158"/>
      <c r="D1609" s="138"/>
    </row>
    <row r="1610" spans="1:4" x14ac:dyDescent="0.2">
      <c r="A1610" s="158"/>
      <c r="D1610" s="138"/>
    </row>
    <row r="1611" spans="1:4" x14ac:dyDescent="0.2">
      <c r="A1611" s="158"/>
      <c r="D1611" s="138"/>
    </row>
    <row r="1612" spans="1:4" x14ac:dyDescent="0.2">
      <c r="A1612" s="158"/>
      <c r="D1612" s="138"/>
    </row>
    <row r="1613" spans="1:4" x14ac:dyDescent="0.2">
      <c r="A1613" s="158"/>
      <c r="D1613" s="138"/>
    </row>
    <row r="1614" spans="1:4" x14ac:dyDescent="0.2">
      <c r="A1614" s="158"/>
      <c r="D1614" s="138"/>
    </row>
    <row r="1615" spans="1:4" x14ac:dyDescent="0.2">
      <c r="A1615" s="158"/>
      <c r="D1615" s="138"/>
    </row>
    <row r="1616" spans="1:4" x14ac:dyDescent="0.2">
      <c r="A1616" s="158"/>
      <c r="D1616" s="138"/>
    </row>
    <row r="1617" spans="1:4" x14ac:dyDescent="0.2">
      <c r="A1617" s="158"/>
      <c r="D1617" s="138"/>
    </row>
    <row r="1618" spans="1:4" x14ac:dyDescent="0.2">
      <c r="A1618" s="158"/>
      <c r="D1618" s="138"/>
    </row>
    <row r="1619" spans="1:4" x14ac:dyDescent="0.2">
      <c r="A1619" s="158"/>
      <c r="D1619" s="138"/>
    </row>
    <row r="1620" spans="1:4" x14ac:dyDescent="0.2">
      <c r="A1620" s="158"/>
      <c r="D1620" s="138"/>
    </row>
    <row r="1621" spans="1:4" x14ac:dyDescent="0.2">
      <c r="A1621" s="158"/>
      <c r="D1621" s="138"/>
    </row>
    <row r="1622" spans="1:4" x14ac:dyDescent="0.2">
      <c r="A1622" s="158"/>
      <c r="D1622" s="138"/>
    </row>
    <row r="1623" spans="1:4" x14ac:dyDescent="0.2">
      <c r="A1623" s="158"/>
      <c r="D1623" s="138"/>
    </row>
    <row r="1624" spans="1:4" x14ac:dyDescent="0.2">
      <c r="A1624" s="158"/>
      <c r="D1624" s="138"/>
    </row>
    <row r="1625" spans="1:4" x14ac:dyDescent="0.2">
      <c r="A1625" s="158"/>
      <c r="D1625" s="138"/>
    </row>
    <row r="1626" spans="1:4" x14ac:dyDescent="0.2">
      <c r="A1626" s="158"/>
      <c r="D1626" s="138"/>
    </row>
    <row r="1627" spans="1:4" x14ac:dyDescent="0.2">
      <c r="A1627" s="158"/>
      <c r="D1627" s="138"/>
    </row>
    <row r="1628" spans="1:4" x14ac:dyDescent="0.2">
      <c r="A1628" s="158"/>
      <c r="D1628" s="138"/>
    </row>
    <row r="1629" spans="1:4" x14ac:dyDescent="0.2">
      <c r="A1629" s="158"/>
      <c r="D1629" s="138"/>
    </row>
    <row r="1630" spans="1:4" x14ac:dyDescent="0.2">
      <c r="A1630" s="158"/>
      <c r="D1630" s="138"/>
    </row>
    <row r="1631" spans="1:4" x14ac:dyDescent="0.2">
      <c r="A1631" s="158"/>
      <c r="D1631" s="138"/>
    </row>
    <row r="1632" spans="1:4" x14ac:dyDescent="0.2">
      <c r="A1632" s="158"/>
      <c r="D1632" s="138"/>
    </row>
    <row r="1633" spans="1:4" x14ac:dyDescent="0.2">
      <c r="A1633" s="158"/>
      <c r="D1633" s="138"/>
    </row>
    <row r="1634" spans="1:4" x14ac:dyDescent="0.2">
      <c r="A1634" s="158"/>
      <c r="D1634" s="138"/>
    </row>
    <row r="1635" spans="1:4" x14ac:dyDescent="0.2">
      <c r="A1635" s="158"/>
      <c r="D1635" s="138"/>
    </row>
    <row r="1636" spans="1:4" x14ac:dyDescent="0.2">
      <c r="A1636" s="158"/>
      <c r="D1636" s="138"/>
    </row>
    <row r="1637" spans="1:4" x14ac:dyDescent="0.2">
      <c r="A1637" s="158"/>
      <c r="D1637" s="138"/>
    </row>
    <row r="1638" spans="1:4" x14ac:dyDescent="0.2">
      <c r="A1638" s="158"/>
      <c r="D1638" s="138"/>
    </row>
    <row r="1639" spans="1:4" x14ac:dyDescent="0.2">
      <c r="A1639" s="158"/>
      <c r="D1639" s="138"/>
    </row>
    <row r="1640" spans="1:4" x14ac:dyDescent="0.2">
      <c r="A1640" s="158"/>
      <c r="D1640" s="138"/>
    </row>
    <row r="1641" spans="1:4" x14ac:dyDescent="0.2">
      <c r="A1641" s="158"/>
      <c r="D1641" s="138"/>
    </row>
    <row r="1642" spans="1:4" x14ac:dyDescent="0.2">
      <c r="A1642" s="158"/>
      <c r="D1642" s="138"/>
    </row>
    <row r="1643" spans="1:4" x14ac:dyDescent="0.2">
      <c r="A1643" s="158"/>
      <c r="D1643" s="138"/>
    </row>
    <row r="1644" spans="1:4" x14ac:dyDescent="0.2">
      <c r="A1644" s="158"/>
      <c r="D1644" s="138"/>
    </row>
    <row r="1645" spans="1:4" x14ac:dyDescent="0.2">
      <c r="A1645" s="158"/>
      <c r="D1645" s="138"/>
    </row>
    <row r="1646" spans="1:4" x14ac:dyDescent="0.2">
      <c r="A1646" s="158"/>
      <c r="D1646" s="138"/>
    </row>
    <row r="1647" spans="1:4" x14ac:dyDescent="0.2">
      <c r="A1647" s="158"/>
      <c r="D1647" s="138"/>
    </row>
    <row r="1648" spans="1:4" x14ac:dyDescent="0.2">
      <c r="A1648" s="158"/>
      <c r="D1648" s="138"/>
    </row>
    <row r="1649" spans="1:4" x14ac:dyDescent="0.2">
      <c r="A1649" s="158"/>
      <c r="D1649" s="138"/>
    </row>
    <row r="1650" spans="1:4" x14ac:dyDescent="0.2">
      <c r="A1650" s="158"/>
      <c r="D1650" s="138"/>
    </row>
    <row r="1651" spans="1:4" x14ac:dyDescent="0.2">
      <c r="A1651" s="158"/>
      <c r="D1651" s="138"/>
    </row>
    <row r="1652" spans="1:4" x14ac:dyDescent="0.2">
      <c r="A1652" s="158"/>
      <c r="D1652" s="138"/>
    </row>
    <row r="1653" spans="1:4" x14ac:dyDescent="0.2">
      <c r="A1653" s="158"/>
      <c r="D1653" s="138"/>
    </row>
    <row r="1654" spans="1:4" x14ac:dyDescent="0.2">
      <c r="A1654" s="158"/>
      <c r="D1654" s="138"/>
    </row>
    <row r="1655" spans="1:4" x14ac:dyDescent="0.2">
      <c r="A1655" s="158"/>
      <c r="D1655" s="138"/>
    </row>
    <row r="1656" spans="1:4" x14ac:dyDescent="0.2">
      <c r="A1656" s="158"/>
      <c r="D1656" s="138"/>
    </row>
    <row r="1657" spans="1:4" x14ac:dyDescent="0.2">
      <c r="A1657" s="158"/>
      <c r="D1657" s="138"/>
    </row>
    <row r="1658" spans="1:4" x14ac:dyDescent="0.2">
      <c r="A1658" s="158"/>
      <c r="D1658" s="138"/>
    </row>
    <row r="1659" spans="1:4" x14ac:dyDescent="0.2">
      <c r="A1659" s="158"/>
      <c r="D1659" s="138"/>
    </row>
    <row r="1660" spans="1:4" x14ac:dyDescent="0.2">
      <c r="A1660" s="158"/>
      <c r="D1660" s="138"/>
    </row>
    <row r="1661" spans="1:4" x14ac:dyDescent="0.2">
      <c r="A1661" s="158"/>
      <c r="D1661" s="138"/>
    </row>
    <row r="1662" spans="1:4" x14ac:dyDescent="0.2">
      <c r="A1662" s="158"/>
      <c r="D1662" s="138"/>
    </row>
    <row r="1663" spans="1:4" x14ac:dyDescent="0.2">
      <c r="A1663" s="158"/>
      <c r="D1663" s="138"/>
    </row>
    <row r="1664" spans="1:4" x14ac:dyDescent="0.2">
      <c r="A1664" s="158"/>
      <c r="D1664" s="138"/>
    </row>
    <row r="1665" spans="1:4" x14ac:dyDescent="0.2">
      <c r="A1665" s="158"/>
      <c r="D1665" s="138"/>
    </row>
    <row r="1666" spans="1:4" x14ac:dyDescent="0.2">
      <c r="A1666" s="158"/>
      <c r="D1666" s="138"/>
    </row>
    <row r="1667" spans="1:4" x14ac:dyDescent="0.2">
      <c r="A1667" s="158"/>
      <c r="D1667" s="138"/>
    </row>
    <row r="1668" spans="1:4" x14ac:dyDescent="0.2">
      <c r="A1668" s="158"/>
      <c r="D1668" s="138"/>
    </row>
    <row r="1669" spans="1:4" x14ac:dyDescent="0.2">
      <c r="A1669" s="158"/>
      <c r="D1669" s="138"/>
    </row>
    <row r="1670" spans="1:4" x14ac:dyDescent="0.2">
      <c r="A1670" s="158"/>
      <c r="D1670" s="138"/>
    </row>
    <row r="1671" spans="1:4" x14ac:dyDescent="0.2">
      <c r="A1671" s="158"/>
      <c r="D1671" s="138"/>
    </row>
    <row r="1672" spans="1:4" x14ac:dyDescent="0.2">
      <c r="A1672" s="158"/>
      <c r="D1672" s="138"/>
    </row>
    <row r="1673" spans="1:4" x14ac:dyDescent="0.2">
      <c r="A1673" s="158"/>
      <c r="D1673" s="138"/>
    </row>
    <row r="1674" spans="1:4" x14ac:dyDescent="0.2">
      <c r="A1674" s="158"/>
      <c r="D1674" s="138"/>
    </row>
    <row r="1675" spans="1:4" x14ac:dyDescent="0.2">
      <c r="A1675" s="158"/>
      <c r="D1675" s="138"/>
    </row>
    <row r="1676" spans="1:4" x14ac:dyDescent="0.2">
      <c r="A1676" s="158"/>
      <c r="D1676" s="138"/>
    </row>
    <row r="1677" spans="1:4" x14ac:dyDescent="0.2">
      <c r="A1677" s="158"/>
      <c r="D1677" s="138"/>
    </row>
    <row r="1678" spans="1:4" x14ac:dyDescent="0.2">
      <c r="A1678" s="158"/>
      <c r="D1678" s="138"/>
    </row>
    <row r="1679" spans="1:4" x14ac:dyDescent="0.2">
      <c r="A1679" s="158"/>
      <c r="D1679" s="138"/>
    </row>
    <row r="1680" spans="1:4" x14ac:dyDescent="0.2">
      <c r="A1680" s="158"/>
      <c r="D1680" s="138"/>
    </row>
    <row r="1681" spans="1:4" x14ac:dyDescent="0.2">
      <c r="A1681" s="158"/>
      <c r="D1681" s="138"/>
    </row>
    <row r="1682" spans="1:4" x14ac:dyDescent="0.2">
      <c r="A1682" s="158"/>
      <c r="D1682" s="138"/>
    </row>
    <row r="1683" spans="1:4" x14ac:dyDescent="0.2">
      <c r="A1683" s="158"/>
      <c r="D1683" s="138"/>
    </row>
    <row r="1684" spans="1:4" x14ac:dyDescent="0.2">
      <c r="A1684" s="158"/>
      <c r="D1684" s="138"/>
    </row>
    <row r="1685" spans="1:4" x14ac:dyDescent="0.2">
      <c r="A1685" s="158"/>
      <c r="D1685" s="138"/>
    </row>
    <row r="1686" spans="1:4" x14ac:dyDescent="0.2">
      <c r="A1686" s="158"/>
      <c r="D1686" s="138"/>
    </row>
    <row r="1687" spans="1:4" x14ac:dyDescent="0.2">
      <c r="A1687" s="158"/>
      <c r="D1687" s="138"/>
    </row>
    <row r="1688" spans="1:4" x14ac:dyDescent="0.2">
      <c r="A1688" s="158"/>
      <c r="D1688" s="138"/>
    </row>
    <row r="1689" spans="1:4" x14ac:dyDescent="0.2">
      <c r="A1689" s="158"/>
      <c r="D1689" s="138"/>
    </row>
    <row r="1690" spans="1:4" x14ac:dyDescent="0.2">
      <c r="A1690" s="158"/>
      <c r="D1690" s="138"/>
    </row>
    <row r="1691" spans="1:4" x14ac:dyDescent="0.2">
      <c r="A1691" s="158"/>
      <c r="D1691" s="138"/>
    </row>
    <row r="1692" spans="1:4" x14ac:dyDescent="0.2">
      <c r="A1692" s="158"/>
      <c r="D1692" s="138"/>
    </row>
    <row r="1693" spans="1:4" x14ac:dyDescent="0.2">
      <c r="A1693" s="158"/>
      <c r="D1693" s="138"/>
    </row>
    <row r="1694" spans="1:4" x14ac:dyDescent="0.2">
      <c r="A1694" s="158"/>
      <c r="D1694" s="138"/>
    </row>
    <row r="1695" spans="1:4" x14ac:dyDescent="0.2">
      <c r="A1695" s="158"/>
      <c r="D1695" s="138"/>
    </row>
    <row r="1696" spans="1:4" x14ac:dyDescent="0.2">
      <c r="A1696" s="158"/>
      <c r="D1696" s="138"/>
    </row>
    <row r="1697" spans="1:4" x14ac:dyDescent="0.2">
      <c r="A1697" s="158"/>
      <c r="D1697" s="138"/>
    </row>
    <row r="1698" spans="1:4" x14ac:dyDescent="0.2">
      <c r="A1698" s="158"/>
      <c r="D1698" s="138"/>
    </row>
    <row r="1699" spans="1:4" x14ac:dyDescent="0.2">
      <c r="A1699" s="158"/>
      <c r="D1699" s="138"/>
    </row>
    <row r="1700" spans="1:4" x14ac:dyDescent="0.2">
      <c r="A1700" s="158"/>
      <c r="D1700" s="138"/>
    </row>
    <row r="1701" spans="1:4" x14ac:dyDescent="0.2">
      <c r="A1701" s="158"/>
      <c r="D1701" s="138"/>
    </row>
    <row r="1702" spans="1:4" x14ac:dyDescent="0.2">
      <c r="A1702" s="158"/>
      <c r="D1702" s="138"/>
    </row>
    <row r="1703" spans="1:4" x14ac:dyDescent="0.2">
      <c r="A1703" s="158"/>
      <c r="D1703" s="138"/>
    </row>
    <row r="1704" spans="1:4" x14ac:dyDescent="0.2">
      <c r="A1704" s="158"/>
      <c r="D1704" s="138"/>
    </row>
    <row r="1705" spans="1:4" x14ac:dyDescent="0.2">
      <c r="A1705" s="158"/>
      <c r="D1705" s="138"/>
    </row>
    <row r="1706" spans="1:4" x14ac:dyDescent="0.2">
      <c r="A1706" s="158"/>
      <c r="D1706" s="138"/>
    </row>
    <row r="1707" spans="1:4" x14ac:dyDescent="0.2">
      <c r="A1707" s="158"/>
      <c r="D1707" s="138"/>
    </row>
    <row r="1708" spans="1:4" x14ac:dyDescent="0.2">
      <c r="A1708" s="158"/>
      <c r="D1708" s="138"/>
    </row>
    <row r="1709" spans="1:4" x14ac:dyDescent="0.2">
      <c r="A1709" s="158"/>
      <c r="D1709" s="138"/>
    </row>
    <row r="1710" spans="1:4" x14ac:dyDescent="0.2">
      <c r="A1710" s="158"/>
      <c r="D1710" s="138"/>
    </row>
    <row r="1711" spans="1:4" x14ac:dyDescent="0.2">
      <c r="A1711" s="158"/>
      <c r="D1711" s="138"/>
    </row>
    <row r="1712" spans="1:4" x14ac:dyDescent="0.2">
      <c r="A1712" s="158"/>
      <c r="D1712" s="138"/>
    </row>
    <row r="1713" spans="1:4" x14ac:dyDescent="0.2">
      <c r="A1713" s="158"/>
      <c r="D1713" s="138"/>
    </row>
    <row r="1714" spans="1:4" x14ac:dyDescent="0.2">
      <c r="A1714" s="158"/>
      <c r="D1714" s="138"/>
    </row>
    <row r="1715" spans="1:4" x14ac:dyDescent="0.2">
      <c r="A1715" s="158"/>
      <c r="D1715" s="138"/>
    </row>
    <row r="1716" spans="1:4" x14ac:dyDescent="0.2">
      <c r="A1716" s="158"/>
      <c r="D1716" s="138"/>
    </row>
    <row r="1717" spans="1:4" x14ac:dyDescent="0.2">
      <c r="A1717" s="158"/>
      <c r="D1717" s="138"/>
    </row>
    <row r="1718" spans="1:4" x14ac:dyDescent="0.2">
      <c r="A1718" s="158"/>
      <c r="D1718" s="138"/>
    </row>
    <row r="1719" spans="1:4" x14ac:dyDescent="0.2">
      <c r="A1719" s="158"/>
      <c r="D1719" s="138"/>
    </row>
    <row r="1720" spans="1:4" x14ac:dyDescent="0.2">
      <c r="A1720" s="158"/>
      <c r="D1720" s="138"/>
    </row>
    <row r="1721" spans="1:4" x14ac:dyDescent="0.2">
      <c r="A1721" s="158"/>
      <c r="D1721" s="138"/>
    </row>
    <row r="1722" spans="1:4" x14ac:dyDescent="0.2">
      <c r="A1722" s="158"/>
      <c r="D1722" s="138"/>
    </row>
    <row r="1723" spans="1:4" x14ac:dyDescent="0.2">
      <c r="A1723" s="158"/>
      <c r="D1723" s="138"/>
    </row>
    <row r="1724" spans="1:4" x14ac:dyDescent="0.2">
      <c r="A1724" s="158"/>
      <c r="D1724" s="138"/>
    </row>
    <row r="1725" spans="1:4" x14ac:dyDescent="0.2">
      <c r="A1725" s="158"/>
      <c r="D1725" s="138"/>
    </row>
    <row r="1726" spans="1:4" x14ac:dyDescent="0.2">
      <c r="A1726" s="158"/>
      <c r="D1726" s="138"/>
    </row>
    <row r="1727" spans="1:4" x14ac:dyDescent="0.2">
      <c r="A1727" s="158"/>
      <c r="D1727" s="138"/>
    </row>
    <row r="1728" spans="1:4" x14ac:dyDescent="0.2">
      <c r="A1728" s="158"/>
      <c r="D1728" s="138"/>
    </row>
    <row r="1729" spans="1:4" x14ac:dyDescent="0.2">
      <c r="A1729" s="158"/>
      <c r="D1729" s="138"/>
    </row>
    <row r="1730" spans="1:4" x14ac:dyDescent="0.2">
      <c r="A1730" s="158"/>
      <c r="D1730" s="138"/>
    </row>
    <row r="1731" spans="1:4" x14ac:dyDescent="0.2">
      <c r="A1731" s="158"/>
      <c r="D1731" s="138"/>
    </row>
    <row r="1732" spans="1:4" x14ac:dyDescent="0.2">
      <c r="A1732" s="158"/>
      <c r="D1732" s="138"/>
    </row>
    <row r="1733" spans="1:4" x14ac:dyDescent="0.2">
      <c r="A1733" s="158"/>
      <c r="D1733" s="138"/>
    </row>
    <row r="1734" spans="1:4" x14ac:dyDescent="0.2">
      <c r="A1734" s="158"/>
      <c r="D1734" s="138"/>
    </row>
    <row r="1735" spans="1:4" x14ac:dyDescent="0.2">
      <c r="A1735" s="158"/>
      <c r="D1735" s="138"/>
    </row>
    <row r="1736" spans="1:4" x14ac:dyDescent="0.2">
      <c r="A1736" s="158"/>
      <c r="D1736" s="138"/>
    </row>
    <row r="1737" spans="1:4" x14ac:dyDescent="0.2">
      <c r="A1737" s="158"/>
      <c r="D1737" s="138"/>
    </row>
    <row r="1738" spans="1:4" x14ac:dyDescent="0.2">
      <c r="A1738" s="158"/>
      <c r="D1738" s="138"/>
    </row>
    <row r="1739" spans="1:4" x14ac:dyDescent="0.2">
      <c r="A1739" s="158"/>
      <c r="D1739" s="138"/>
    </row>
    <row r="1740" spans="1:4" x14ac:dyDescent="0.2">
      <c r="A1740" s="158"/>
      <c r="D1740" s="138"/>
    </row>
    <row r="1741" spans="1:4" x14ac:dyDescent="0.2">
      <c r="A1741" s="158"/>
      <c r="D1741" s="138"/>
    </row>
    <row r="1742" spans="1:4" x14ac:dyDescent="0.2">
      <c r="A1742" s="158"/>
      <c r="D1742" s="138"/>
    </row>
    <row r="1743" spans="1:4" x14ac:dyDescent="0.2">
      <c r="A1743" s="158"/>
      <c r="D1743" s="138"/>
    </row>
    <row r="1744" spans="1:4" x14ac:dyDescent="0.2">
      <c r="A1744" s="158"/>
      <c r="D1744" s="138"/>
    </row>
    <row r="1745" spans="1:4" x14ac:dyDescent="0.2">
      <c r="A1745" s="158"/>
      <c r="D1745" s="138"/>
    </row>
    <row r="1746" spans="1:4" x14ac:dyDescent="0.2">
      <c r="A1746" s="158"/>
      <c r="D1746" s="138"/>
    </row>
    <row r="1747" spans="1:4" x14ac:dyDescent="0.2">
      <c r="A1747" s="158"/>
      <c r="D1747" s="138"/>
    </row>
    <row r="1748" spans="1:4" x14ac:dyDescent="0.2">
      <c r="A1748" s="158"/>
      <c r="D1748" s="138"/>
    </row>
    <row r="1749" spans="1:4" x14ac:dyDescent="0.2">
      <c r="A1749" s="158"/>
      <c r="D1749" s="138"/>
    </row>
    <row r="1750" spans="1:4" x14ac:dyDescent="0.2">
      <c r="A1750" s="158"/>
      <c r="D1750" s="138"/>
    </row>
    <row r="1751" spans="1:4" x14ac:dyDescent="0.2">
      <c r="A1751" s="158"/>
      <c r="D1751" s="138"/>
    </row>
    <row r="1752" spans="1:4" x14ac:dyDescent="0.2">
      <c r="A1752" s="158"/>
      <c r="D1752" s="138"/>
    </row>
    <row r="1753" spans="1:4" x14ac:dyDescent="0.2">
      <c r="A1753" s="158"/>
      <c r="D1753" s="138"/>
    </row>
    <row r="1754" spans="1:4" x14ac:dyDescent="0.2">
      <c r="A1754" s="158"/>
      <c r="D1754" s="138"/>
    </row>
    <row r="1755" spans="1:4" x14ac:dyDescent="0.2">
      <c r="A1755" s="158"/>
      <c r="D1755" s="138"/>
    </row>
    <row r="1756" spans="1:4" x14ac:dyDescent="0.2">
      <c r="A1756" s="158"/>
      <c r="D1756" s="138"/>
    </row>
    <row r="1757" spans="1:4" x14ac:dyDescent="0.2">
      <c r="A1757" s="158"/>
      <c r="D1757" s="138"/>
    </row>
    <row r="1758" spans="1:4" x14ac:dyDescent="0.2">
      <c r="A1758" s="158"/>
      <c r="D1758" s="138"/>
    </row>
    <row r="1759" spans="1:4" x14ac:dyDescent="0.2">
      <c r="A1759" s="158"/>
      <c r="D1759" s="138"/>
    </row>
    <row r="1760" spans="1:4" x14ac:dyDescent="0.2">
      <c r="A1760" s="158"/>
      <c r="D1760" s="138"/>
    </row>
    <row r="1761" spans="1:4" x14ac:dyDescent="0.2">
      <c r="A1761" s="158"/>
      <c r="D1761" s="138"/>
    </row>
    <row r="1762" spans="1:4" x14ac:dyDescent="0.2">
      <c r="A1762" s="158"/>
      <c r="D1762" s="138"/>
    </row>
    <row r="1763" spans="1:4" x14ac:dyDescent="0.2">
      <c r="A1763" s="158"/>
      <c r="D1763" s="138"/>
    </row>
    <row r="1764" spans="1:4" x14ac:dyDescent="0.2">
      <c r="A1764" s="158"/>
      <c r="D1764" s="138"/>
    </row>
    <row r="1765" spans="1:4" x14ac:dyDescent="0.2">
      <c r="A1765" s="158"/>
      <c r="D1765" s="138"/>
    </row>
    <row r="1766" spans="1:4" x14ac:dyDescent="0.2">
      <c r="A1766" s="158"/>
      <c r="D1766" s="138"/>
    </row>
    <row r="1767" spans="1:4" x14ac:dyDescent="0.2">
      <c r="A1767" s="158"/>
      <c r="D1767" s="138"/>
    </row>
    <row r="1768" spans="1:4" x14ac:dyDescent="0.2">
      <c r="A1768" s="158"/>
      <c r="D1768" s="138"/>
    </row>
    <row r="1769" spans="1:4" x14ac:dyDescent="0.2">
      <c r="A1769" s="158"/>
      <c r="D1769" s="138"/>
    </row>
    <row r="1770" spans="1:4" x14ac:dyDescent="0.2">
      <c r="A1770" s="158"/>
      <c r="D1770" s="138"/>
    </row>
    <row r="1771" spans="1:4" x14ac:dyDescent="0.2">
      <c r="A1771" s="158"/>
      <c r="D1771" s="138"/>
    </row>
    <row r="1772" spans="1:4" x14ac:dyDescent="0.2">
      <c r="A1772" s="158"/>
      <c r="D1772" s="138"/>
    </row>
    <row r="1773" spans="1:4" x14ac:dyDescent="0.2">
      <c r="A1773" s="158"/>
      <c r="D1773" s="138"/>
    </row>
    <row r="1774" spans="1:4" x14ac:dyDescent="0.2">
      <c r="A1774" s="158"/>
      <c r="D1774" s="138"/>
    </row>
    <row r="1775" spans="1:4" x14ac:dyDescent="0.2">
      <c r="A1775" s="158"/>
      <c r="D1775" s="138"/>
    </row>
    <row r="1776" spans="1:4" x14ac:dyDescent="0.2">
      <c r="A1776" s="158"/>
      <c r="D1776" s="138"/>
    </row>
    <row r="1777" spans="1:4" x14ac:dyDescent="0.2">
      <c r="A1777" s="158"/>
      <c r="D1777" s="138"/>
    </row>
    <row r="1778" spans="1:4" x14ac:dyDescent="0.2">
      <c r="A1778" s="158"/>
      <c r="D1778" s="138"/>
    </row>
    <row r="1779" spans="1:4" x14ac:dyDescent="0.2">
      <c r="A1779" s="158"/>
      <c r="D1779" s="138"/>
    </row>
    <row r="1780" spans="1:4" x14ac:dyDescent="0.2">
      <c r="A1780" s="158"/>
      <c r="D1780" s="138"/>
    </row>
    <row r="1781" spans="1:4" x14ac:dyDescent="0.2">
      <c r="A1781" s="158"/>
      <c r="D1781" s="138"/>
    </row>
    <row r="1782" spans="1:4" x14ac:dyDescent="0.2">
      <c r="A1782" s="158"/>
      <c r="D1782" s="138"/>
    </row>
    <row r="1783" spans="1:4" x14ac:dyDescent="0.2">
      <c r="A1783" s="158"/>
      <c r="D1783" s="138"/>
    </row>
    <row r="1784" spans="1:4" x14ac:dyDescent="0.2">
      <c r="A1784" s="158"/>
      <c r="D1784" s="138"/>
    </row>
    <row r="1785" spans="1:4" x14ac:dyDescent="0.2">
      <c r="A1785" s="158"/>
      <c r="D1785" s="138"/>
    </row>
    <row r="1786" spans="1:4" x14ac:dyDescent="0.2">
      <c r="A1786" s="158"/>
      <c r="D1786" s="138"/>
    </row>
    <row r="1787" spans="1:4" x14ac:dyDescent="0.2">
      <c r="A1787" s="158"/>
      <c r="D1787" s="138"/>
    </row>
    <row r="1788" spans="1:4" x14ac:dyDescent="0.2">
      <c r="A1788" s="158"/>
      <c r="D1788" s="138"/>
    </row>
    <row r="1789" spans="1:4" x14ac:dyDescent="0.2">
      <c r="A1789" s="158"/>
      <c r="D1789" s="138"/>
    </row>
    <row r="1790" spans="1:4" x14ac:dyDescent="0.2">
      <c r="A1790" s="158"/>
      <c r="D1790" s="138"/>
    </row>
    <row r="1791" spans="1:4" x14ac:dyDescent="0.2">
      <c r="A1791" s="158"/>
      <c r="D1791" s="138"/>
    </row>
    <row r="1792" spans="1:4" x14ac:dyDescent="0.2">
      <c r="A1792" s="158"/>
      <c r="D1792" s="138"/>
    </row>
    <row r="1793" spans="1:4" x14ac:dyDescent="0.2">
      <c r="A1793" s="158"/>
      <c r="D1793" s="138"/>
    </row>
    <row r="1794" spans="1:4" x14ac:dyDescent="0.2">
      <c r="A1794" s="158"/>
      <c r="D1794" s="138"/>
    </row>
    <row r="1795" spans="1:4" x14ac:dyDescent="0.2">
      <c r="A1795" s="158"/>
      <c r="D1795" s="138"/>
    </row>
    <row r="1796" spans="1:4" x14ac:dyDescent="0.2">
      <c r="A1796" s="158"/>
      <c r="D1796" s="138"/>
    </row>
    <row r="1797" spans="1:4" x14ac:dyDescent="0.2">
      <c r="A1797" s="158"/>
      <c r="D1797" s="138"/>
    </row>
    <row r="1798" spans="1:4" x14ac:dyDescent="0.2">
      <c r="A1798" s="158"/>
      <c r="D1798" s="138"/>
    </row>
    <row r="1799" spans="1:4" x14ac:dyDescent="0.2">
      <c r="A1799" s="158"/>
      <c r="D1799" s="138"/>
    </row>
    <row r="1800" spans="1:4" x14ac:dyDescent="0.2">
      <c r="A1800" s="158"/>
      <c r="D1800" s="138"/>
    </row>
    <row r="1801" spans="1:4" x14ac:dyDescent="0.2">
      <c r="A1801" s="158"/>
      <c r="D1801" s="138"/>
    </row>
    <row r="1802" spans="1:4" x14ac:dyDescent="0.2">
      <c r="A1802" s="158"/>
      <c r="D1802" s="138"/>
    </row>
    <row r="1803" spans="1:4" x14ac:dyDescent="0.2">
      <c r="A1803" s="158"/>
      <c r="D1803" s="138"/>
    </row>
    <row r="1804" spans="1:4" x14ac:dyDescent="0.2">
      <c r="A1804" s="158"/>
      <c r="D1804" s="138"/>
    </row>
    <row r="1805" spans="1:4" x14ac:dyDescent="0.2">
      <c r="A1805" s="158"/>
      <c r="D1805" s="138"/>
    </row>
    <row r="1806" spans="1:4" x14ac:dyDescent="0.2">
      <c r="A1806" s="158"/>
      <c r="D1806" s="138"/>
    </row>
    <row r="1807" spans="1:4" x14ac:dyDescent="0.2">
      <c r="A1807" s="158"/>
      <c r="D1807" s="138"/>
    </row>
    <row r="1808" spans="1:4" x14ac:dyDescent="0.2">
      <c r="A1808" s="158"/>
      <c r="D1808" s="138"/>
    </row>
    <row r="1809" spans="1:4" x14ac:dyDescent="0.2">
      <c r="A1809" s="158"/>
      <c r="D1809" s="138"/>
    </row>
    <row r="1810" spans="1:4" x14ac:dyDescent="0.2">
      <c r="A1810" s="158"/>
      <c r="D1810" s="138"/>
    </row>
    <row r="1811" spans="1:4" x14ac:dyDescent="0.2">
      <c r="A1811" s="158"/>
      <c r="D1811" s="138"/>
    </row>
    <row r="1812" spans="1:4" x14ac:dyDescent="0.2">
      <c r="A1812" s="158"/>
      <c r="D1812" s="138"/>
    </row>
    <row r="1813" spans="1:4" x14ac:dyDescent="0.2">
      <c r="A1813" s="158"/>
      <c r="D1813" s="138"/>
    </row>
    <row r="1814" spans="1:4" x14ac:dyDescent="0.2">
      <c r="A1814" s="158"/>
      <c r="D1814" s="138"/>
    </row>
    <row r="1815" spans="1:4" x14ac:dyDescent="0.2">
      <c r="A1815" s="158"/>
      <c r="D1815" s="138"/>
    </row>
    <row r="1816" spans="1:4" x14ac:dyDescent="0.2">
      <c r="A1816" s="158"/>
      <c r="D1816" s="138"/>
    </row>
    <row r="1817" spans="1:4" x14ac:dyDescent="0.2">
      <c r="A1817" s="158"/>
      <c r="D1817" s="138"/>
    </row>
    <row r="1818" spans="1:4" x14ac:dyDescent="0.2">
      <c r="A1818" s="158"/>
      <c r="D1818" s="138"/>
    </row>
    <row r="1819" spans="1:4" x14ac:dyDescent="0.2">
      <c r="A1819" s="158"/>
      <c r="D1819" s="138"/>
    </row>
    <row r="1820" spans="1:4" x14ac:dyDescent="0.2">
      <c r="A1820" s="158"/>
      <c r="D1820" s="138"/>
    </row>
    <row r="1821" spans="1:4" x14ac:dyDescent="0.2">
      <c r="A1821" s="158"/>
      <c r="D1821" s="138"/>
    </row>
    <row r="1822" spans="1:4" x14ac:dyDescent="0.2">
      <c r="A1822" s="158"/>
      <c r="D1822" s="138"/>
    </row>
    <row r="1823" spans="1:4" x14ac:dyDescent="0.2">
      <c r="A1823" s="158"/>
      <c r="D1823" s="138"/>
    </row>
    <row r="1824" spans="1:4" x14ac:dyDescent="0.2">
      <c r="A1824" s="158"/>
      <c r="D1824" s="138"/>
    </row>
    <row r="1825" spans="1:4" x14ac:dyDescent="0.2">
      <c r="A1825" s="158"/>
      <c r="D1825" s="138"/>
    </row>
    <row r="1826" spans="1:4" x14ac:dyDescent="0.2">
      <c r="A1826" s="158"/>
      <c r="D1826" s="138"/>
    </row>
    <row r="1827" spans="1:4" x14ac:dyDescent="0.2">
      <c r="A1827" s="158"/>
      <c r="D1827" s="138"/>
    </row>
    <row r="1828" spans="1:4" x14ac:dyDescent="0.2">
      <c r="A1828" s="158"/>
      <c r="D1828" s="138"/>
    </row>
    <row r="1829" spans="1:4" x14ac:dyDescent="0.2">
      <c r="A1829" s="158"/>
      <c r="D1829" s="138"/>
    </row>
    <row r="1830" spans="1:4" x14ac:dyDescent="0.2">
      <c r="A1830" s="158"/>
      <c r="D1830" s="138"/>
    </row>
    <row r="1831" spans="1:4" x14ac:dyDescent="0.2">
      <c r="A1831" s="158"/>
      <c r="D1831" s="138"/>
    </row>
    <row r="1832" spans="1:4" x14ac:dyDescent="0.2">
      <c r="A1832" s="158"/>
      <c r="D1832" s="138"/>
    </row>
    <row r="1833" spans="1:4" x14ac:dyDescent="0.2">
      <c r="A1833" s="158"/>
      <c r="D1833" s="138"/>
    </row>
    <row r="1834" spans="1:4" x14ac:dyDescent="0.2">
      <c r="A1834" s="158"/>
      <c r="D1834" s="138"/>
    </row>
    <row r="1835" spans="1:4" x14ac:dyDescent="0.2">
      <c r="A1835" s="158"/>
      <c r="D1835" s="138"/>
    </row>
    <row r="1836" spans="1:4" x14ac:dyDescent="0.2">
      <c r="A1836" s="158"/>
      <c r="D1836" s="138"/>
    </row>
    <row r="1837" spans="1:4" x14ac:dyDescent="0.2">
      <c r="A1837" s="158"/>
      <c r="D1837" s="138"/>
    </row>
    <row r="1838" spans="1:4" x14ac:dyDescent="0.2">
      <c r="A1838" s="158"/>
      <c r="D1838" s="138"/>
    </row>
    <row r="1839" spans="1:4" x14ac:dyDescent="0.2">
      <c r="A1839" s="158"/>
      <c r="D1839" s="138"/>
    </row>
    <row r="1840" spans="1:4" x14ac:dyDescent="0.2">
      <c r="A1840" s="158"/>
      <c r="D1840" s="138"/>
    </row>
    <row r="1841" spans="1:4" x14ac:dyDescent="0.2">
      <c r="A1841" s="158"/>
      <c r="D1841" s="138"/>
    </row>
    <row r="1842" spans="1:4" x14ac:dyDescent="0.2">
      <c r="A1842" s="158"/>
      <c r="D1842" s="138"/>
    </row>
    <row r="1843" spans="1:4" x14ac:dyDescent="0.2">
      <c r="A1843" s="158"/>
      <c r="D1843" s="138"/>
    </row>
    <row r="1844" spans="1:4" x14ac:dyDescent="0.2">
      <c r="A1844" s="158"/>
      <c r="D1844" s="138"/>
    </row>
    <row r="1845" spans="1:4" x14ac:dyDescent="0.2">
      <c r="A1845" s="158"/>
      <c r="D1845" s="138"/>
    </row>
    <row r="1846" spans="1:4" x14ac:dyDescent="0.2">
      <c r="A1846" s="158"/>
      <c r="D1846" s="138"/>
    </row>
    <row r="1847" spans="1:4" x14ac:dyDescent="0.2">
      <c r="A1847" s="158"/>
      <c r="D1847" s="138"/>
    </row>
    <row r="1848" spans="1:4" x14ac:dyDescent="0.2">
      <c r="A1848" s="158"/>
      <c r="D1848" s="138"/>
    </row>
    <row r="1849" spans="1:4" x14ac:dyDescent="0.2">
      <c r="A1849" s="158"/>
      <c r="D1849" s="138"/>
    </row>
    <row r="1850" spans="1:4" x14ac:dyDescent="0.2">
      <c r="A1850" s="158"/>
      <c r="D1850" s="138"/>
    </row>
    <row r="1851" spans="1:4" x14ac:dyDescent="0.2">
      <c r="A1851" s="158"/>
      <c r="D1851" s="138"/>
    </row>
    <row r="1852" spans="1:4" x14ac:dyDescent="0.2">
      <c r="A1852" s="158"/>
      <c r="D1852" s="138"/>
    </row>
    <row r="1853" spans="1:4" x14ac:dyDescent="0.2">
      <c r="A1853" s="158"/>
      <c r="D1853" s="138"/>
    </row>
    <row r="1854" spans="1:4" x14ac:dyDescent="0.2">
      <c r="A1854" s="158"/>
      <c r="D1854" s="138"/>
    </row>
    <row r="1855" spans="1:4" x14ac:dyDescent="0.2">
      <c r="A1855" s="158"/>
      <c r="D1855" s="138"/>
    </row>
    <row r="1856" spans="1:4" x14ac:dyDescent="0.2">
      <c r="A1856" s="158"/>
      <c r="D1856" s="138"/>
    </row>
    <row r="1857" spans="1:4" x14ac:dyDescent="0.2">
      <c r="A1857" s="158"/>
      <c r="D1857" s="138"/>
    </row>
    <row r="1858" spans="1:4" x14ac:dyDescent="0.2">
      <c r="A1858" s="158"/>
      <c r="D1858" s="138"/>
    </row>
    <row r="1859" spans="1:4" x14ac:dyDescent="0.2">
      <c r="A1859" s="158"/>
      <c r="D1859" s="138"/>
    </row>
    <row r="1860" spans="1:4" x14ac:dyDescent="0.2">
      <c r="A1860" s="158"/>
      <c r="D1860" s="138"/>
    </row>
    <row r="1861" spans="1:4" x14ac:dyDescent="0.2">
      <c r="A1861" s="158"/>
      <c r="D1861" s="138"/>
    </row>
    <row r="1862" spans="1:4" x14ac:dyDescent="0.2">
      <c r="A1862" s="158"/>
      <c r="D1862" s="138"/>
    </row>
    <row r="1863" spans="1:4" x14ac:dyDescent="0.2">
      <c r="A1863" s="158"/>
      <c r="D1863" s="138"/>
    </row>
    <row r="1864" spans="1:4" x14ac:dyDescent="0.2">
      <c r="A1864" s="158"/>
      <c r="D1864" s="138"/>
    </row>
    <row r="1865" spans="1:4" x14ac:dyDescent="0.2">
      <c r="A1865" s="158"/>
      <c r="D1865" s="138"/>
    </row>
    <row r="1866" spans="1:4" x14ac:dyDescent="0.2">
      <c r="A1866" s="158"/>
      <c r="D1866" s="138"/>
    </row>
    <row r="1867" spans="1:4" x14ac:dyDescent="0.2">
      <c r="A1867" s="158"/>
      <c r="D1867" s="138"/>
    </row>
    <row r="1868" spans="1:4" x14ac:dyDescent="0.2">
      <c r="A1868" s="158"/>
      <c r="D1868" s="138"/>
    </row>
    <row r="1869" spans="1:4" x14ac:dyDescent="0.2">
      <c r="A1869" s="158"/>
      <c r="D1869" s="138"/>
    </row>
    <row r="1870" spans="1:4" x14ac:dyDescent="0.2">
      <c r="A1870" s="158"/>
      <c r="D1870" s="138"/>
    </row>
    <row r="1871" spans="1:4" x14ac:dyDescent="0.2">
      <c r="A1871" s="158"/>
      <c r="D1871" s="138"/>
    </row>
    <row r="1872" spans="1:4" x14ac:dyDescent="0.2">
      <c r="A1872" s="158"/>
      <c r="D1872" s="138"/>
    </row>
    <row r="1873" spans="1:4" x14ac:dyDescent="0.2">
      <c r="A1873" s="158"/>
      <c r="D1873" s="138"/>
    </row>
    <row r="1874" spans="1:4" x14ac:dyDescent="0.2">
      <c r="A1874" s="158"/>
      <c r="D1874" s="138"/>
    </row>
    <row r="1875" spans="1:4" x14ac:dyDescent="0.2">
      <c r="A1875" s="158"/>
      <c r="D1875" s="138"/>
    </row>
    <row r="1876" spans="1:4" x14ac:dyDescent="0.2">
      <c r="A1876" s="158"/>
      <c r="D1876" s="138"/>
    </row>
    <row r="1877" spans="1:4" x14ac:dyDescent="0.2">
      <c r="A1877" s="158"/>
      <c r="D1877" s="138"/>
    </row>
    <row r="1878" spans="1:4" x14ac:dyDescent="0.2">
      <c r="A1878" s="158"/>
      <c r="D1878" s="138"/>
    </row>
    <row r="1879" spans="1:4" x14ac:dyDescent="0.2">
      <c r="A1879" s="158"/>
      <c r="D1879" s="138"/>
    </row>
    <row r="1880" spans="1:4" x14ac:dyDescent="0.2">
      <c r="A1880" s="158"/>
      <c r="D1880" s="138"/>
    </row>
    <row r="1881" spans="1:4" x14ac:dyDescent="0.2">
      <c r="A1881" s="158"/>
      <c r="D1881" s="138"/>
    </row>
    <row r="1882" spans="1:4" x14ac:dyDescent="0.2">
      <c r="A1882" s="158"/>
      <c r="D1882" s="138"/>
    </row>
    <row r="1883" spans="1:4" x14ac:dyDescent="0.2">
      <c r="A1883" s="158"/>
      <c r="D1883" s="138"/>
    </row>
    <row r="1884" spans="1:4" x14ac:dyDescent="0.2">
      <c r="A1884" s="158"/>
      <c r="D1884" s="138"/>
    </row>
    <row r="1885" spans="1:4" x14ac:dyDescent="0.2">
      <c r="A1885" s="158"/>
      <c r="D1885" s="138"/>
    </row>
    <row r="1886" spans="1:4" x14ac:dyDescent="0.2">
      <c r="A1886" s="158"/>
      <c r="D1886" s="138"/>
    </row>
    <row r="1887" spans="1:4" x14ac:dyDescent="0.2">
      <c r="A1887" s="158"/>
      <c r="D1887" s="138"/>
    </row>
    <row r="1888" spans="1:4" x14ac:dyDescent="0.2">
      <c r="A1888" s="158"/>
      <c r="D1888" s="138"/>
    </row>
    <row r="1889" spans="1:4" x14ac:dyDescent="0.2">
      <c r="A1889" s="158"/>
      <c r="D1889" s="138"/>
    </row>
    <row r="1890" spans="1:4" x14ac:dyDescent="0.2">
      <c r="A1890" s="158"/>
      <c r="D1890" s="138"/>
    </row>
    <row r="1891" spans="1:4" x14ac:dyDescent="0.2">
      <c r="A1891" s="158"/>
      <c r="D1891" s="138"/>
    </row>
    <row r="1892" spans="1:4" x14ac:dyDescent="0.2">
      <c r="A1892" s="158"/>
      <c r="D1892" s="138"/>
    </row>
    <row r="1893" spans="1:4" x14ac:dyDescent="0.2">
      <c r="A1893" s="158"/>
      <c r="D1893" s="138"/>
    </row>
    <row r="1894" spans="1:4" x14ac:dyDescent="0.2">
      <c r="A1894" s="158"/>
      <c r="D1894" s="138"/>
    </row>
    <row r="1895" spans="1:4" x14ac:dyDescent="0.2">
      <c r="A1895" s="158"/>
      <c r="D1895" s="138"/>
    </row>
    <row r="1896" spans="1:4" x14ac:dyDescent="0.2">
      <c r="A1896" s="158"/>
      <c r="D1896" s="138"/>
    </row>
    <row r="1897" spans="1:4" x14ac:dyDescent="0.2">
      <c r="A1897" s="158"/>
      <c r="D1897" s="138"/>
    </row>
    <row r="1898" spans="1:4" x14ac:dyDescent="0.2">
      <c r="A1898" s="158"/>
      <c r="D1898" s="138"/>
    </row>
    <row r="1899" spans="1:4" x14ac:dyDescent="0.2">
      <c r="A1899" s="158"/>
      <c r="D1899" s="138"/>
    </row>
    <row r="1900" spans="1:4" x14ac:dyDescent="0.2">
      <c r="A1900" s="158"/>
      <c r="D1900" s="138"/>
    </row>
    <row r="1901" spans="1:4" x14ac:dyDescent="0.2">
      <c r="A1901" s="158"/>
      <c r="D1901" s="138"/>
    </row>
    <row r="1902" spans="1:4" x14ac:dyDescent="0.2">
      <c r="A1902" s="158"/>
      <c r="D1902" s="138"/>
    </row>
    <row r="1903" spans="1:4" x14ac:dyDescent="0.2">
      <c r="A1903" s="158"/>
      <c r="D1903" s="138"/>
    </row>
    <row r="1904" spans="1:4" x14ac:dyDescent="0.2">
      <c r="A1904" s="158"/>
      <c r="D1904" s="138"/>
    </row>
    <row r="1905" spans="1:4" x14ac:dyDescent="0.2">
      <c r="A1905" s="158"/>
      <c r="D1905" s="138"/>
    </row>
    <row r="1906" spans="1:4" x14ac:dyDescent="0.2">
      <c r="A1906" s="158"/>
      <c r="D1906" s="138"/>
    </row>
    <row r="1907" spans="1:4" x14ac:dyDescent="0.2">
      <c r="A1907" s="158"/>
      <c r="D1907" s="138"/>
    </row>
    <row r="1908" spans="1:4" x14ac:dyDescent="0.2">
      <c r="A1908" s="158"/>
      <c r="D1908" s="138"/>
    </row>
    <row r="1909" spans="1:4" x14ac:dyDescent="0.2">
      <c r="A1909" s="158"/>
      <c r="D1909" s="138"/>
    </row>
    <row r="1910" spans="1:4" x14ac:dyDescent="0.2">
      <c r="A1910" s="158"/>
      <c r="D1910" s="138"/>
    </row>
    <row r="1911" spans="1:4" x14ac:dyDescent="0.2">
      <c r="A1911" s="158"/>
      <c r="D1911" s="138"/>
    </row>
    <row r="1912" spans="1:4" x14ac:dyDescent="0.2">
      <c r="A1912" s="158"/>
      <c r="D1912" s="138"/>
    </row>
    <row r="1913" spans="1:4" x14ac:dyDescent="0.2">
      <c r="A1913" s="158"/>
      <c r="D1913" s="138"/>
    </row>
    <row r="1914" spans="1:4" x14ac:dyDescent="0.2">
      <c r="A1914" s="158"/>
      <c r="D1914" s="138"/>
    </row>
    <row r="1915" spans="1:4" x14ac:dyDescent="0.2">
      <c r="A1915" s="158"/>
      <c r="D1915" s="138"/>
    </row>
    <row r="1916" spans="1:4" x14ac:dyDescent="0.2">
      <c r="A1916" s="158"/>
      <c r="D1916" s="138"/>
    </row>
    <row r="1917" spans="1:4" x14ac:dyDescent="0.2">
      <c r="A1917" s="158"/>
      <c r="D1917" s="138"/>
    </row>
    <row r="1918" spans="1:4" x14ac:dyDescent="0.2">
      <c r="A1918" s="158"/>
      <c r="D1918" s="138"/>
    </row>
    <row r="1919" spans="1:4" x14ac:dyDescent="0.2">
      <c r="A1919" s="158"/>
      <c r="D1919" s="138"/>
    </row>
    <row r="1920" spans="1:4" x14ac:dyDescent="0.2">
      <c r="A1920" s="158"/>
      <c r="D1920" s="138"/>
    </row>
    <row r="1921" spans="1:4" x14ac:dyDescent="0.2">
      <c r="A1921" s="158"/>
      <c r="D1921" s="138"/>
    </row>
    <row r="1922" spans="1:4" x14ac:dyDescent="0.2">
      <c r="A1922" s="158"/>
      <c r="D1922" s="138"/>
    </row>
    <row r="1923" spans="1:4" x14ac:dyDescent="0.2">
      <c r="A1923" s="158"/>
      <c r="D1923" s="138"/>
    </row>
    <row r="1924" spans="1:4" x14ac:dyDescent="0.2">
      <c r="A1924" s="158"/>
      <c r="D1924" s="138"/>
    </row>
    <row r="1925" spans="1:4" x14ac:dyDescent="0.2">
      <c r="A1925" s="158"/>
      <c r="D1925" s="138"/>
    </row>
    <row r="1926" spans="1:4" x14ac:dyDescent="0.2">
      <c r="A1926" s="158"/>
      <c r="D1926" s="138"/>
    </row>
    <row r="1927" spans="1:4" x14ac:dyDescent="0.2">
      <c r="A1927" s="158"/>
      <c r="D1927" s="138"/>
    </row>
    <row r="1928" spans="1:4" x14ac:dyDescent="0.2">
      <c r="A1928" s="158"/>
      <c r="D1928" s="138"/>
    </row>
    <row r="1929" spans="1:4" x14ac:dyDescent="0.2">
      <c r="A1929" s="158"/>
      <c r="D1929" s="138"/>
    </row>
    <row r="1930" spans="1:4" x14ac:dyDescent="0.2">
      <c r="A1930" s="158"/>
      <c r="D1930" s="138"/>
    </row>
    <row r="1931" spans="1:4" x14ac:dyDescent="0.2">
      <c r="A1931" s="158"/>
      <c r="D1931" s="138"/>
    </row>
    <row r="1932" spans="1:4" x14ac:dyDescent="0.2">
      <c r="A1932" s="158"/>
      <c r="D1932" s="138"/>
    </row>
    <row r="1933" spans="1:4" x14ac:dyDescent="0.2">
      <c r="A1933" s="158"/>
      <c r="D1933" s="138"/>
    </row>
    <row r="1934" spans="1:4" x14ac:dyDescent="0.2">
      <c r="A1934" s="158"/>
      <c r="D1934" s="138"/>
    </row>
    <row r="1935" spans="1:4" x14ac:dyDescent="0.2">
      <c r="A1935" s="158"/>
      <c r="D1935" s="138"/>
    </row>
    <row r="1936" spans="1:4" x14ac:dyDescent="0.2">
      <c r="A1936" s="158"/>
      <c r="D1936" s="138"/>
    </row>
    <row r="1937" spans="1:4" x14ac:dyDescent="0.2">
      <c r="A1937" s="158"/>
      <c r="D1937" s="138"/>
    </row>
    <row r="1938" spans="1:4" x14ac:dyDescent="0.2">
      <c r="A1938" s="158"/>
      <c r="D1938" s="138"/>
    </row>
    <row r="1939" spans="1:4" x14ac:dyDescent="0.2">
      <c r="A1939" s="158"/>
      <c r="D1939" s="138"/>
    </row>
    <row r="1940" spans="1:4" x14ac:dyDescent="0.2">
      <c r="A1940" s="158"/>
      <c r="D1940" s="138"/>
    </row>
    <row r="1941" spans="1:4" x14ac:dyDescent="0.2">
      <c r="A1941" s="158"/>
      <c r="D1941" s="138"/>
    </row>
    <row r="1942" spans="1:4" x14ac:dyDescent="0.2">
      <c r="A1942" s="158"/>
      <c r="D1942" s="138"/>
    </row>
    <row r="1943" spans="1:4" x14ac:dyDescent="0.2">
      <c r="A1943" s="158"/>
      <c r="D1943" s="138"/>
    </row>
    <row r="1944" spans="1:4" x14ac:dyDescent="0.2">
      <c r="A1944" s="158"/>
      <c r="D1944" s="138"/>
    </row>
    <row r="1945" spans="1:4" x14ac:dyDescent="0.2">
      <c r="A1945" s="158"/>
      <c r="D1945" s="138"/>
    </row>
    <row r="1946" spans="1:4" x14ac:dyDescent="0.2">
      <c r="A1946" s="158"/>
      <c r="D1946" s="138"/>
    </row>
    <row r="1947" spans="1:4" x14ac:dyDescent="0.2">
      <c r="A1947" s="158"/>
      <c r="D1947" s="138"/>
    </row>
    <row r="1948" spans="1:4" x14ac:dyDescent="0.2">
      <c r="A1948" s="158"/>
      <c r="D1948" s="138"/>
    </row>
    <row r="1949" spans="1:4" x14ac:dyDescent="0.2">
      <c r="A1949" s="158"/>
      <c r="D1949" s="138"/>
    </row>
    <row r="1950" spans="1:4" x14ac:dyDescent="0.2">
      <c r="A1950" s="158"/>
      <c r="D1950" s="138"/>
    </row>
    <row r="1951" spans="1:4" x14ac:dyDescent="0.2">
      <c r="A1951" s="158"/>
      <c r="D1951" s="138"/>
    </row>
    <row r="1952" spans="1:4" x14ac:dyDescent="0.2">
      <c r="A1952" s="158"/>
      <c r="D1952" s="138"/>
    </row>
    <row r="1953" spans="1:4" x14ac:dyDescent="0.2">
      <c r="A1953" s="158"/>
      <c r="D1953" s="138"/>
    </row>
    <row r="1954" spans="1:4" x14ac:dyDescent="0.2">
      <c r="A1954" s="158"/>
      <c r="D1954" s="138"/>
    </row>
    <row r="1955" spans="1:4" x14ac:dyDescent="0.2">
      <c r="A1955" s="158"/>
      <c r="D1955" s="138"/>
    </row>
    <row r="1956" spans="1:4" x14ac:dyDescent="0.2">
      <c r="A1956" s="158"/>
      <c r="D1956" s="138"/>
    </row>
    <row r="1957" spans="1:4" x14ac:dyDescent="0.2">
      <c r="A1957" s="158"/>
      <c r="D1957" s="138"/>
    </row>
    <row r="1958" spans="1:4" x14ac:dyDescent="0.2">
      <c r="A1958" s="158"/>
      <c r="D1958" s="138"/>
    </row>
    <row r="1959" spans="1:4" x14ac:dyDescent="0.2">
      <c r="A1959" s="158"/>
      <c r="D1959" s="138"/>
    </row>
    <row r="1960" spans="1:4" x14ac:dyDescent="0.2">
      <c r="A1960" s="158"/>
      <c r="D1960" s="138"/>
    </row>
    <row r="1961" spans="1:4" x14ac:dyDescent="0.2">
      <c r="A1961" s="158"/>
      <c r="D1961" s="138"/>
    </row>
    <row r="1962" spans="1:4" x14ac:dyDescent="0.2">
      <c r="A1962" s="158"/>
      <c r="D1962" s="138"/>
    </row>
    <row r="1963" spans="1:4" x14ac:dyDescent="0.2">
      <c r="A1963" s="158"/>
      <c r="D1963" s="138"/>
    </row>
    <row r="1964" spans="1:4" x14ac:dyDescent="0.2">
      <c r="A1964" s="158"/>
      <c r="D1964" s="138"/>
    </row>
    <row r="1965" spans="1:4" x14ac:dyDescent="0.2">
      <c r="A1965" s="158"/>
      <c r="D1965" s="138"/>
    </row>
    <row r="1966" spans="1:4" x14ac:dyDescent="0.2">
      <c r="A1966" s="158"/>
      <c r="D1966" s="138"/>
    </row>
    <row r="1967" spans="1:4" x14ac:dyDescent="0.2">
      <c r="A1967" s="158"/>
      <c r="D1967" s="138"/>
    </row>
    <row r="1968" spans="1:4" x14ac:dyDescent="0.2">
      <c r="A1968" s="158"/>
      <c r="D1968" s="138"/>
    </row>
    <row r="1969" spans="1:4" x14ac:dyDescent="0.2">
      <c r="A1969" s="158"/>
      <c r="D1969" s="138"/>
    </row>
    <row r="1970" spans="1:4" x14ac:dyDescent="0.2">
      <c r="A1970" s="158"/>
      <c r="D1970" s="138"/>
    </row>
    <row r="1971" spans="1:4" x14ac:dyDescent="0.2">
      <c r="A1971" s="158"/>
      <c r="D1971" s="138"/>
    </row>
    <row r="1972" spans="1:4" x14ac:dyDescent="0.2">
      <c r="A1972" s="158"/>
      <c r="D1972" s="138"/>
    </row>
    <row r="1973" spans="1:4" x14ac:dyDescent="0.2">
      <c r="A1973" s="158"/>
      <c r="D1973" s="138"/>
    </row>
    <row r="1974" spans="1:4" x14ac:dyDescent="0.2">
      <c r="A1974" s="158"/>
      <c r="D1974" s="138"/>
    </row>
    <row r="1975" spans="1:4" x14ac:dyDescent="0.2">
      <c r="A1975" s="158"/>
      <c r="D1975" s="138"/>
    </row>
    <row r="1976" spans="1:4" x14ac:dyDescent="0.2">
      <c r="A1976" s="158"/>
      <c r="D1976" s="138"/>
    </row>
    <row r="1977" spans="1:4" x14ac:dyDescent="0.2">
      <c r="A1977" s="158"/>
      <c r="D1977" s="138"/>
    </row>
    <row r="1978" spans="1:4" x14ac:dyDescent="0.2">
      <c r="A1978" s="158"/>
      <c r="D1978" s="138"/>
    </row>
    <row r="1979" spans="1:4" x14ac:dyDescent="0.2">
      <c r="A1979" s="158"/>
      <c r="D1979" s="138"/>
    </row>
    <row r="1980" spans="1:4" x14ac:dyDescent="0.2">
      <c r="A1980" s="158"/>
      <c r="D1980" s="138"/>
    </row>
    <row r="1981" spans="1:4" x14ac:dyDescent="0.2">
      <c r="A1981" s="158"/>
      <c r="D1981" s="138"/>
    </row>
    <row r="1982" spans="1:4" x14ac:dyDescent="0.2">
      <c r="A1982" s="158"/>
      <c r="D1982" s="138"/>
    </row>
    <row r="1983" spans="1:4" x14ac:dyDescent="0.2">
      <c r="A1983" s="158"/>
      <c r="D1983" s="138"/>
    </row>
    <row r="1984" spans="1:4" x14ac:dyDescent="0.2">
      <c r="A1984" s="158"/>
      <c r="D1984" s="138"/>
    </row>
    <row r="1985" spans="1:4" x14ac:dyDescent="0.2">
      <c r="A1985" s="158"/>
      <c r="D1985" s="138"/>
    </row>
    <row r="1986" spans="1:4" x14ac:dyDescent="0.2">
      <c r="A1986" s="158"/>
      <c r="D1986" s="138"/>
    </row>
    <row r="1987" spans="1:4" x14ac:dyDescent="0.2">
      <c r="A1987" s="158"/>
      <c r="D1987" s="138"/>
    </row>
    <row r="1988" spans="1:4" x14ac:dyDescent="0.2">
      <c r="A1988" s="158"/>
      <c r="D1988" s="138"/>
    </row>
    <row r="1989" spans="1:4" x14ac:dyDescent="0.2">
      <c r="A1989" s="158"/>
      <c r="D1989" s="138"/>
    </row>
    <row r="1990" spans="1:4" x14ac:dyDescent="0.2">
      <c r="A1990" s="158"/>
      <c r="D1990" s="138"/>
    </row>
    <row r="1991" spans="1:4" x14ac:dyDescent="0.2">
      <c r="A1991" s="158"/>
      <c r="D1991" s="138"/>
    </row>
    <row r="1992" spans="1:4" x14ac:dyDescent="0.2">
      <c r="A1992" s="158"/>
      <c r="D1992" s="138"/>
    </row>
    <row r="1993" spans="1:4" x14ac:dyDescent="0.2">
      <c r="A1993" s="158"/>
      <c r="D1993" s="138"/>
    </row>
    <row r="1994" spans="1:4" x14ac:dyDescent="0.2">
      <c r="A1994" s="158"/>
      <c r="D1994" s="138"/>
    </row>
    <row r="1995" spans="1:4" x14ac:dyDescent="0.2">
      <c r="A1995" s="158"/>
      <c r="D1995" s="138"/>
    </row>
    <row r="1996" spans="1:4" x14ac:dyDescent="0.2">
      <c r="A1996" s="158"/>
      <c r="D1996" s="138"/>
    </row>
    <row r="1997" spans="1:4" x14ac:dyDescent="0.2">
      <c r="A1997" s="158"/>
      <c r="D1997" s="138"/>
    </row>
    <row r="1998" spans="1:4" x14ac:dyDescent="0.2">
      <c r="A1998" s="158"/>
      <c r="D1998" s="138"/>
    </row>
    <row r="1999" spans="1:4" x14ac:dyDescent="0.2">
      <c r="A1999" s="158"/>
      <c r="D1999" s="138"/>
    </row>
    <row r="2000" spans="1:4" x14ac:dyDescent="0.2">
      <c r="A2000" s="158"/>
      <c r="D2000" s="138"/>
    </row>
    <row r="2001" spans="1:4" x14ac:dyDescent="0.2">
      <c r="A2001" s="158"/>
      <c r="D2001" s="138"/>
    </row>
    <row r="2002" spans="1:4" x14ac:dyDescent="0.2">
      <c r="A2002" s="158"/>
      <c r="D2002" s="138"/>
    </row>
    <row r="2003" spans="1:4" x14ac:dyDescent="0.2">
      <c r="A2003" s="158"/>
      <c r="D2003" s="138"/>
    </row>
    <row r="2004" spans="1:4" x14ac:dyDescent="0.2">
      <c r="A2004" s="158"/>
      <c r="D2004" s="138"/>
    </row>
    <row r="2005" spans="1:4" x14ac:dyDescent="0.2">
      <c r="A2005" s="158"/>
      <c r="D2005" s="138"/>
    </row>
    <row r="2006" spans="1:4" x14ac:dyDescent="0.2">
      <c r="A2006" s="158"/>
      <c r="D2006" s="138"/>
    </row>
    <row r="2007" spans="1:4" x14ac:dyDescent="0.2">
      <c r="A2007" s="158"/>
      <c r="D2007" s="138"/>
    </row>
    <row r="2008" spans="1:4" x14ac:dyDescent="0.2">
      <c r="A2008" s="158"/>
      <c r="D2008" s="138"/>
    </row>
    <row r="2009" spans="1:4" x14ac:dyDescent="0.2">
      <c r="A2009" s="158"/>
      <c r="D2009" s="138"/>
    </row>
    <row r="2010" spans="1:4" x14ac:dyDescent="0.2">
      <c r="A2010" s="158"/>
      <c r="D2010" s="138"/>
    </row>
    <row r="2011" spans="1:4" x14ac:dyDescent="0.2">
      <c r="A2011" s="158"/>
      <c r="D2011" s="138"/>
    </row>
    <row r="2012" spans="1:4" x14ac:dyDescent="0.2">
      <c r="A2012" s="158"/>
      <c r="D2012" s="138"/>
    </row>
    <row r="2013" spans="1:4" x14ac:dyDescent="0.2">
      <c r="A2013" s="158"/>
      <c r="D2013" s="138"/>
    </row>
    <row r="2014" spans="1:4" x14ac:dyDescent="0.2">
      <c r="A2014" s="158"/>
      <c r="D2014" s="138"/>
    </row>
    <row r="2015" spans="1:4" x14ac:dyDescent="0.2">
      <c r="A2015" s="158"/>
      <c r="D2015" s="138"/>
    </row>
    <row r="2016" spans="1:4" x14ac:dyDescent="0.2">
      <c r="A2016" s="158"/>
      <c r="D2016" s="138"/>
    </row>
    <row r="2017" spans="1:4" x14ac:dyDescent="0.2">
      <c r="A2017" s="158"/>
      <c r="D2017" s="138"/>
    </row>
    <row r="2018" spans="1:4" x14ac:dyDescent="0.2">
      <c r="A2018" s="158"/>
      <c r="D2018" s="138"/>
    </row>
    <row r="2019" spans="1:4" x14ac:dyDescent="0.2">
      <c r="A2019" s="158"/>
      <c r="D2019" s="138"/>
    </row>
    <row r="2020" spans="1:4" x14ac:dyDescent="0.2">
      <c r="A2020" s="158"/>
      <c r="D2020" s="138"/>
    </row>
    <row r="2021" spans="1:4" x14ac:dyDescent="0.2">
      <c r="A2021" s="158"/>
      <c r="D2021" s="138"/>
    </row>
    <row r="2022" spans="1:4" x14ac:dyDescent="0.2">
      <c r="A2022" s="158"/>
      <c r="D2022" s="138"/>
    </row>
    <row r="2023" spans="1:4" x14ac:dyDescent="0.2">
      <c r="A2023" s="158"/>
      <c r="D2023" s="138"/>
    </row>
    <row r="2024" spans="1:4" x14ac:dyDescent="0.2">
      <c r="A2024" s="158"/>
      <c r="D2024" s="138"/>
    </row>
    <row r="2025" spans="1:4" x14ac:dyDescent="0.2">
      <c r="A2025" s="158"/>
      <c r="D2025" s="138"/>
    </row>
    <row r="2026" spans="1:4" x14ac:dyDescent="0.2">
      <c r="A2026" s="158"/>
      <c r="D2026" s="138"/>
    </row>
    <row r="2027" spans="1:4" x14ac:dyDescent="0.2">
      <c r="A2027" s="158"/>
      <c r="D2027" s="138"/>
    </row>
    <row r="2028" spans="1:4" x14ac:dyDescent="0.2">
      <c r="A2028" s="158"/>
      <c r="D2028" s="138"/>
    </row>
    <row r="2029" spans="1:4" x14ac:dyDescent="0.2">
      <c r="A2029" s="158"/>
      <c r="D2029" s="138"/>
    </row>
    <row r="2030" spans="1:4" x14ac:dyDescent="0.2">
      <c r="A2030" s="158"/>
      <c r="D2030" s="138"/>
    </row>
    <row r="2031" spans="1:4" x14ac:dyDescent="0.2">
      <c r="A2031" s="158"/>
      <c r="D2031" s="138"/>
    </row>
    <row r="2032" spans="1:4" x14ac:dyDescent="0.2">
      <c r="A2032" s="158"/>
      <c r="D2032" s="138"/>
    </row>
    <row r="2033" spans="1:4" x14ac:dyDescent="0.2">
      <c r="A2033" s="158"/>
      <c r="D2033" s="138"/>
    </row>
    <row r="2034" spans="1:4" x14ac:dyDescent="0.2">
      <c r="A2034" s="158"/>
      <c r="D2034" s="138"/>
    </row>
    <row r="2035" spans="1:4" x14ac:dyDescent="0.2">
      <c r="A2035" s="158"/>
      <c r="D2035" s="138"/>
    </row>
    <row r="2036" spans="1:4" x14ac:dyDescent="0.2">
      <c r="A2036" s="158"/>
      <c r="D2036" s="138"/>
    </row>
    <row r="2037" spans="1:4" x14ac:dyDescent="0.2">
      <c r="A2037" s="158"/>
      <c r="D2037" s="138"/>
    </row>
    <row r="2038" spans="1:4" x14ac:dyDescent="0.2">
      <c r="A2038" s="158"/>
      <c r="D2038" s="138"/>
    </row>
    <row r="2039" spans="1:4" x14ac:dyDescent="0.2">
      <c r="A2039" s="158"/>
      <c r="D2039" s="138"/>
    </row>
    <row r="2040" spans="1:4" x14ac:dyDescent="0.2">
      <c r="A2040" s="158"/>
      <c r="D2040" s="138"/>
    </row>
    <row r="2041" spans="1:4" x14ac:dyDescent="0.2">
      <c r="A2041" s="158"/>
      <c r="D2041" s="138"/>
    </row>
    <row r="2042" spans="1:4" x14ac:dyDescent="0.2">
      <c r="A2042" s="158"/>
      <c r="D2042" s="138"/>
    </row>
    <row r="2043" spans="1:4" x14ac:dyDescent="0.2">
      <c r="A2043" s="158"/>
      <c r="D2043" s="138"/>
    </row>
    <row r="2044" spans="1:4" x14ac:dyDescent="0.2">
      <c r="A2044" s="158"/>
      <c r="D2044" s="138"/>
    </row>
    <row r="2045" spans="1:4" x14ac:dyDescent="0.2">
      <c r="A2045" s="158"/>
      <c r="D2045" s="138"/>
    </row>
    <row r="2046" spans="1:4" x14ac:dyDescent="0.2">
      <c r="A2046" s="158"/>
      <c r="D2046" s="138"/>
    </row>
    <row r="2047" spans="1:4" x14ac:dyDescent="0.2">
      <c r="A2047" s="158"/>
      <c r="D2047" s="138"/>
    </row>
    <row r="2048" spans="1:4" x14ac:dyDescent="0.2">
      <c r="A2048" s="158"/>
      <c r="D2048" s="138"/>
    </row>
    <row r="2049" spans="1:4" x14ac:dyDescent="0.2">
      <c r="A2049" s="158"/>
      <c r="D2049" s="138"/>
    </row>
    <row r="2050" spans="1:4" x14ac:dyDescent="0.2">
      <c r="A2050" s="158"/>
      <c r="D2050" s="138"/>
    </row>
    <row r="2051" spans="1:4" x14ac:dyDescent="0.2">
      <c r="A2051" s="158"/>
      <c r="D2051" s="138"/>
    </row>
    <row r="2052" spans="1:4" x14ac:dyDescent="0.2">
      <c r="A2052" s="158"/>
      <c r="D2052" s="138"/>
    </row>
    <row r="2053" spans="1:4" x14ac:dyDescent="0.2">
      <c r="A2053" s="158"/>
      <c r="D2053" s="138"/>
    </row>
    <row r="2054" spans="1:4" x14ac:dyDescent="0.2">
      <c r="A2054" s="158"/>
      <c r="D2054" s="138"/>
    </row>
    <row r="2055" spans="1:4" x14ac:dyDescent="0.2">
      <c r="A2055" s="158"/>
      <c r="D2055" s="138"/>
    </row>
    <row r="2056" spans="1:4" x14ac:dyDescent="0.2">
      <c r="A2056" s="158"/>
      <c r="D2056" s="138"/>
    </row>
    <row r="2057" spans="1:4" x14ac:dyDescent="0.2">
      <c r="A2057" s="158"/>
      <c r="D2057" s="138"/>
    </row>
    <row r="2058" spans="1:4" x14ac:dyDescent="0.2">
      <c r="A2058" s="158"/>
      <c r="D2058" s="138"/>
    </row>
    <row r="2059" spans="1:4" x14ac:dyDescent="0.2">
      <c r="A2059" s="158"/>
      <c r="D2059" s="138"/>
    </row>
    <row r="2060" spans="1:4" x14ac:dyDescent="0.2">
      <c r="A2060" s="158"/>
      <c r="D2060" s="138"/>
    </row>
    <row r="2061" spans="1:4" x14ac:dyDescent="0.2">
      <c r="A2061" s="158"/>
      <c r="D2061" s="138"/>
    </row>
    <row r="2062" spans="1:4" x14ac:dyDescent="0.2">
      <c r="A2062" s="158"/>
      <c r="D2062" s="138"/>
    </row>
    <row r="2063" spans="1:4" x14ac:dyDescent="0.2">
      <c r="A2063" s="158"/>
      <c r="D2063" s="138"/>
    </row>
    <row r="2064" spans="1:4" x14ac:dyDescent="0.2">
      <c r="A2064" s="158"/>
      <c r="D2064" s="138"/>
    </row>
    <row r="2065" spans="1:4" x14ac:dyDescent="0.2">
      <c r="A2065" s="158"/>
      <c r="D2065" s="138"/>
    </row>
    <row r="2066" spans="1:4" x14ac:dyDescent="0.2">
      <c r="A2066" s="158"/>
      <c r="D2066" s="138"/>
    </row>
    <row r="2067" spans="1:4" x14ac:dyDescent="0.2">
      <c r="A2067" s="158"/>
      <c r="D2067" s="138"/>
    </row>
    <row r="2068" spans="1:4" x14ac:dyDescent="0.2">
      <c r="A2068" s="158"/>
      <c r="D2068" s="138"/>
    </row>
    <row r="2069" spans="1:4" x14ac:dyDescent="0.2">
      <c r="A2069" s="158"/>
      <c r="D2069" s="138"/>
    </row>
    <row r="2070" spans="1:4" x14ac:dyDescent="0.2">
      <c r="A2070" s="158"/>
      <c r="D2070" s="138"/>
    </row>
    <row r="2071" spans="1:4" x14ac:dyDescent="0.2">
      <c r="A2071" s="158"/>
      <c r="D2071" s="138"/>
    </row>
    <row r="2072" spans="1:4" x14ac:dyDescent="0.2">
      <c r="A2072" s="158"/>
      <c r="D2072" s="138"/>
    </row>
    <row r="2073" spans="1:4" x14ac:dyDescent="0.2">
      <c r="A2073" s="158"/>
      <c r="D2073" s="138"/>
    </row>
    <row r="2074" spans="1:4" x14ac:dyDescent="0.2">
      <c r="A2074" s="158"/>
      <c r="D2074" s="138"/>
    </row>
    <row r="2075" spans="1:4" x14ac:dyDescent="0.2">
      <c r="A2075" s="158"/>
      <c r="D2075" s="138"/>
    </row>
    <row r="2076" spans="1:4" x14ac:dyDescent="0.2">
      <c r="A2076" s="158"/>
      <c r="D2076" s="138"/>
    </row>
    <row r="2077" spans="1:4" x14ac:dyDescent="0.2">
      <c r="A2077" s="158"/>
      <c r="D2077" s="138"/>
    </row>
    <row r="2078" spans="1:4" x14ac:dyDescent="0.2">
      <c r="A2078" s="158"/>
      <c r="D2078" s="138"/>
    </row>
    <row r="2079" spans="1:4" x14ac:dyDescent="0.2">
      <c r="A2079" s="158"/>
      <c r="D2079" s="138"/>
    </row>
    <row r="2080" spans="1:4" x14ac:dyDescent="0.2">
      <c r="A2080" s="158"/>
      <c r="D2080" s="138"/>
    </row>
    <row r="2081" spans="1:4" x14ac:dyDescent="0.2">
      <c r="A2081" s="158"/>
      <c r="D2081" s="138"/>
    </row>
    <row r="2082" spans="1:4" x14ac:dyDescent="0.2">
      <c r="A2082" s="158"/>
      <c r="D2082" s="138"/>
    </row>
    <row r="2083" spans="1:4" x14ac:dyDescent="0.2">
      <c r="A2083" s="158"/>
      <c r="D2083" s="138"/>
    </row>
    <row r="2084" spans="1:4" x14ac:dyDescent="0.2">
      <c r="A2084" s="158"/>
      <c r="D2084" s="138"/>
    </row>
    <row r="2085" spans="1:4" x14ac:dyDescent="0.2">
      <c r="A2085" s="158"/>
      <c r="D2085" s="138"/>
    </row>
    <row r="2086" spans="1:4" x14ac:dyDescent="0.2">
      <c r="A2086" s="158"/>
      <c r="D2086" s="138"/>
    </row>
    <row r="2087" spans="1:4" x14ac:dyDescent="0.2">
      <c r="A2087" s="158"/>
      <c r="D2087" s="138"/>
    </row>
    <row r="2088" spans="1:4" x14ac:dyDescent="0.2">
      <c r="A2088" s="158"/>
      <c r="D2088" s="138"/>
    </row>
    <row r="2089" spans="1:4" x14ac:dyDescent="0.2">
      <c r="A2089" s="158"/>
      <c r="D2089" s="138"/>
    </row>
    <row r="2090" spans="1:4" x14ac:dyDescent="0.2">
      <c r="A2090" s="158"/>
      <c r="D2090" s="138"/>
    </row>
    <row r="2091" spans="1:4" x14ac:dyDescent="0.2">
      <c r="A2091" s="158"/>
      <c r="D2091" s="138"/>
    </row>
    <row r="2092" spans="1:4" x14ac:dyDescent="0.2">
      <c r="A2092" s="158"/>
      <c r="D2092" s="138"/>
    </row>
    <row r="2093" spans="1:4" x14ac:dyDescent="0.2">
      <c r="A2093" s="158"/>
      <c r="D2093" s="138"/>
    </row>
    <row r="2094" spans="1:4" x14ac:dyDescent="0.2">
      <c r="A2094" s="158"/>
      <c r="D2094" s="138"/>
    </row>
    <row r="2095" spans="1:4" x14ac:dyDescent="0.2">
      <c r="A2095" s="158"/>
      <c r="D2095" s="138"/>
    </row>
    <row r="2096" spans="1:4" x14ac:dyDescent="0.2">
      <c r="A2096" s="158"/>
      <c r="D2096" s="138"/>
    </row>
    <row r="2097" spans="1:4" x14ac:dyDescent="0.2">
      <c r="A2097" s="158"/>
      <c r="D2097" s="138"/>
    </row>
    <row r="2098" spans="1:4" x14ac:dyDescent="0.2">
      <c r="A2098" s="158"/>
      <c r="D2098" s="138"/>
    </row>
    <row r="2099" spans="1:4" x14ac:dyDescent="0.2">
      <c r="A2099" s="158"/>
      <c r="D2099" s="138"/>
    </row>
    <row r="2100" spans="1:4" x14ac:dyDescent="0.2">
      <c r="A2100" s="158"/>
      <c r="D2100" s="138"/>
    </row>
    <row r="2101" spans="1:4" x14ac:dyDescent="0.2">
      <c r="A2101" s="158"/>
      <c r="D2101" s="138"/>
    </row>
    <row r="2102" spans="1:4" x14ac:dyDescent="0.2">
      <c r="A2102" s="158"/>
      <c r="D2102" s="138"/>
    </row>
    <row r="2103" spans="1:4" x14ac:dyDescent="0.2">
      <c r="A2103" s="158"/>
      <c r="D2103" s="138"/>
    </row>
    <row r="2104" spans="1:4" x14ac:dyDescent="0.2">
      <c r="A2104" s="158"/>
      <c r="D2104" s="138"/>
    </row>
    <row r="2105" spans="1:4" x14ac:dyDescent="0.2">
      <c r="A2105" s="158"/>
      <c r="D2105" s="138"/>
    </row>
    <row r="2106" spans="1:4" x14ac:dyDescent="0.2">
      <c r="A2106" s="158"/>
      <c r="D2106" s="138"/>
    </row>
    <row r="2107" spans="1:4" x14ac:dyDescent="0.2">
      <c r="A2107" s="158"/>
      <c r="D2107" s="138"/>
    </row>
    <row r="2108" spans="1:4" x14ac:dyDescent="0.2">
      <c r="A2108" s="158"/>
      <c r="D2108" s="138"/>
    </row>
    <row r="2109" spans="1:4" x14ac:dyDescent="0.2">
      <c r="A2109" s="158"/>
      <c r="D2109" s="138"/>
    </row>
    <row r="2110" spans="1:4" x14ac:dyDescent="0.2">
      <c r="A2110" s="158"/>
      <c r="D2110" s="138"/>
    </row>
    <row r="2111" spans="1:4" x14ac:dyDescent="0.2">
      <c r="A2111" s="158"/>
      <c r="D2111" s="138"/>
    </row>
    <row r="2112" spans="1:4" x14ac:dyDescent="0.2">
      <c r="A2112" s="158"/>
      <c r="D2112" s="138"/>
    </row>
    <row r="2113" spans="1:4" x14ac:dyDescent="0.2">
      <c r="A2113" s="158"/>
      <c r="D2113" s="138"/>
    </row>
    <row r="2114" spans="1:4" x14ac:dyDescent="0.2">
      <c r="A2114" s="158"/>
      <c r="D2114" s="138"/>
    </row>
    <row r="2115" spans="1:4" x14ac:dyDescent="0.2">
      <c r="A2115" s="158"/>
      <c r="D2115" s="138"/>
    </row>
    <row r="2116" spans="1:4" x14ac:dyDescent="0.2">
      <c r="A2116" s="158"/>
      <c r="D2116" s="138"/>
    </row>
    <row r="2117" spans="1:4" x14ac:dyDescent="0.2">
      <c r="A2117" s="158"/>
      <c r="D2117" s="138"/>
    </row>
    <row r="2118" spans="1:4" x14ac:dyDescent="0.2">
      <c r="A2118" s="158"/>
      <c r="D2118" s="138"/>
    </row>
    <row r="2119" spans="1:4" x14ac:dyDescent="0.2">
      <c r="A2119" s="158"/>
      <c r="D2119" s="138"/>
    </row>
    <row r="2120" spans="1:4" x14ac:dyDescent="0.2">
      <c r="A2120" s="158"/>
      <c r="D2120" s="138"/>
    </row>
    <row r="2121" spans="1:4" x14ac:dyDescent="0.2">
      <c r="A2121" s="158"/>
      <c r="D2121" s="138"/>
    </row>
    <row r="2122" spans="1:4" x14ac:dyDescent="0.2">
      <c r="A2122" s="158"/>
      <c r="D2122" s="138"/>
    </row>
    <row r="2123" spans="1:4" x14ac:dyDescent="0.2">
      <c r="A2123" s="158"/>
      <c r="D2123" s="138"/>
    </row>
    <row r="2124" spans="1:4" x14ac:dyDescent="0.2">
      <c r="A2124" s="158"/>
      <c r="D2124" s="138"/>
    </row>
    <row r="2125" spans="1:4" x14ac:dyDescent="0.2">
      <c r="A2125" s="158"/>
      <c r="D2125" s="138"/>
    </row>
    <row r="2126" spans="1:4" x14ac:dyDescent="0.2">
      <c r="A2126" s="158"/>
      <c r="D2126" s="138"/>
    </row>
    <row r="2127" spans="1:4" x14ac:dyDescent="0.2">
      <c r="A2127" s="158"/>
      <c r="D2127" s="138"/>
    </row>
    <row r="2128" spans="1:4" x14ac:dyDescent="0.2">
      <c r="A2128" s="158"/>
      <c r="D2128" s="138"/>
    </row>
    <row r="2129" spans="1:4" x14ac:dyDescent="0.2">
      <c r="A2129" s="158"/>
      <c r="D2129" s="138"/>
    </row>
    <row r="2130" spans="1:4" x14ac:dyDescent="0.2">
      <c r="A2130" s="158"/>
      <c r="D2130" s="138"/>
    </row>
    <row r="2131" spans="1:4" x14ac:dyDescent="0.2">
      <c r="A2131" s="158"/>
      <c r="D2131" s="138"/>
    </row>
    <row r="2132" spans="1:4" x14ac:dyDescent="0.2">
      <c r="A2132" s="158"/>
      <c r="D2132" s="138"/>
    </row>
    <row r="2133" spans="1:4" x14ac:dyDescent="0.2">
      <c r="A2133" s="158"/>
      <c r="D2133" s="138"/>
    </row>
    <row r="2134" spans="1:4" x14ac:dyDescent="0.2">
      <c r="A2134" s="158"/>
      <c r="D2134" s="138"/>
    </row>
    <row r="2135" spans="1:4" x14ac:dyDescent="0.2">
      <c r="A2135" s="158"/>
      <c r="D2135" s="138"/>
    </row>
    <row r="2136" spans="1:4" x14ac:dyDescent="0.2">
      <c r="A2136" s="158"/>
      <c r="D2136" s="138"/>
    </row>
    <row r="2137" spans="1:4" x14ac:dyDescent="0.2">
      <c r="A2137" s="158"/>
      <c r="D2137" s="138"/>
    </row>
    <row r="2138" spans="1:4" x14ac:dyDescent="0.2">
      <c r="A2138" s="158"/>
      <c r="D2138" s="138"/>
    </row>
    <row r="2139" spans="1:4" x14ac:dyDescent="0.2">
      <c r="A2139" s="158"/>
      <c r="D2139" s="138"/>
    </row>
    <row r="2140" spans="1:4" x14ac:dyDescent="0.2">
      <c r="A2140" s="158"/>
      <c r="D2140" s="138"/>
    </row>
    <row r="2141" spans="1:4" x14ac:dyDescent="0.2">
      <c r="A2141" s="158"/>
      <c r="D2141" s="138"/>
    </row>
    <row r="2142" spans="1:4" x14ac:dyDescent="0.2">
      <c r="A2142" s="158"/>
      <c r="D2142" s="138"/>
    </row>
    <row r="2143" spans="1:4" x14ac:dyDescent="0.2">
      <c r="A2143" s="158"/>
      <c r="D2143" s="138"/>
    </row>
    <row r="2144" spans="1:4" x14ac:dyDescent="0.2">
      <c r="A2144" s="158"/>
      <c r="D2144" s="138"/>
    </row>
    <row r="2145" spans="1:4" x14ac:dyDescent="0.2">
      <c r="A2145" s="158"/>
      <c r="D2145" s="138"/>
    </row>
    <row r="2146" spans="1:4" x14ac:dyDescent="0.2">
      <c r="A2146" s="158"/>
      <c r="D2146" s="138"/>
    </row>
    <row r="2147" spans="1:4" x14ac:dyDescent="0.2">
      <c r="A2147" s="158"/>
      <c r="D2147" s="138"/>
    </row>
    <row r="2148" spans="1:4" x14ac:dyDescent="0.2">
      <c r="A2148" s="158"/>
      <c r="D2148" s="138"/>
    </row>
    <row r="2149" spans="1:4" x14ac:dyDescent="0.2">
      <c r="A2149" s="158"/>
      <c r="D2149" s="138"/>
    </row>
    <row r="2150" spans="1:4" x14ac:dyDescent="0.2">
      <c r="A2150" s="158"/>
      <c r="D2150" s="138"/>
    </row>
    <row r="2151" spans="1:4" x14ac:dyDescent="0.2">
      <c r="A2151" s="158"/>
      <c r="D2151" s="138"/>
    </row>
    <row r="2152" spans="1:4" x14ac:dyDescent="0.2">
      <c r="A2152" s="158"/>
      <c r="D2152" s="138"/>
    </row>
    <row r="2153" spans="1:4" x14ac:dyDescent="0.2">
      <c r="A2153" s="158"/>
      <c r="D2153" s="138"/>
    </row>
    <row r="2154" spans="1:4" x14ac:dyDescent="0.2">
      <c r="A2154" s="158"/>
      <c r="D2154" s="138"/>
    </row>
    <row r="2155" spans="1:4" x14ac:dyDescent="0.2">
      <c r="A2155" s="158"/>
      <c r="D2155" s="138"/>
    </row>
    <row r="2156" spans="1:4" x14ac:dyDescent="0.2">
      <c r="A2156" s="158"/>
      <c r="D2156" s="138"/>
    </row>
    <row r="2157" spans="1:4" x14ac:dyDescent="0.2">
      <c r="A2157" s="158"/>
      <c r="D2157" s="138"/>
    </row>
    <row r="2158" spans="1:4" x14ac:dyDescent="0.2">
      <c r="A2158" s="158"/>
      <c r="D2158" s="138"/>
    </row>
    <row r="2159" spans="1:4" x14ac:dyDescent="0.2">
      <c r="A2159" s="158"/>
      <c r="D2159" s="138"/>
    </row>
    <row r="2160" spans="1:4" x14ac:dyDescent="0.2">
      <c r="A2160" s="158"/>
      <c r="D2160" s="138"/>
    </row>
    <row r="2161" spans="1:4" x14ac:dyDescent="0.2">
      <c r="A2161" s="158"/>
      <c r="D2161" s="138"/>
    </row>
    <row r="2162" spans="1:4" x14ac:dyDescent="0.2">
      <c r="A2162" s="158"/>
      <c r="D2162" s="138"/>
    </row>
    <row r="2163" spans="1:4" x14ac:dyDescent="0.2">
      <c r="A2163" s="158"/>
      <c r="D2163" s="138"/>
    </row>
    <row r="2164" spans="1:4" x14ac:dyDescent="0.2">
      <c r="A2164" s="158"/>
      <c r="D2164" s="138"/>
    </row>
    <row r="2165" spans="1:4" x14ac:dyDescent="0.2">
      <c r="A2165" s="158"/>
      <c r="D2165" s="138"/>
    </row>
    <row r="2166" spans="1:4" x14ac:dyDescent="0.2">
      <c r="A2166" s="158"/>
      <c r="D2166" s="138"/>
    </row>
    <row r="2167" spans="1:4" x14ac:dyDescent="0.2">
      <c r="A2167" s="158"/>
      <c r="D2167" s="138"/>
    </row>
    <row r="2168" spans="1:4" x14ac:dyDescent="0.2">
      <c r="A2168" s="158"/>
      <c r="D2168" s="138"/>
    </row>
    <row r="2169" spans="1:4" x14ac:dyDescent="0.2">
      <c r="A2169" s="158"/>
      <c r="D2169" s="138"/>
    </row>
    <row r="2170" spans="1:4" x14ac:dyDescent="0.2">
      <c r="A2170" s="158"/>
      <c r="D2170" s="138"/>
    </row>
    <row r="2171" spans="1:4" x14ac:dyDescent="0.2">
      <c r="A2171" s="158"/>
      <c r="D2171" s="138"/>
    </row>
    <row r="2172" spans="1:4" x14ac:dyDescent="0.2">
      <c r="A2172" s="158"/>
      <c r="D2172" s="138"/>
    </row>
    <row r="2173" spans="1:4" x14ac:dyDescent="0.2">
      <c r="A2173" s="158"/>
      <c r="D2173" s="138"/>
    </row>
    <row r="2174" spans="1:4" x14ac:dyDescent="0.2">
      <c r="A2174" s="158"/>
      <c r="D2174" s="138"/>
    </row>
    <row r="2175" spans="1:4" x14ac:dyDescent="0.2">
      <c r="A2175" s="158"/>
      <c r="D2175" s="138"/>
    </row>
    <row r="2176" spans="1:4" x14ac:dyDescent="0.2">
      <c r="A2176" s="158"/>
      <c r="D2176" s="138"/>
    </row>
    <row r="2177" spans="1:4" x14ac:dyDescent="0.2">
      <c r="A2177" s="158"/>
      <c r="D2177" s="138"/>
    </row>
    <row r="2178" spans="1:4" x14ac:dyDescent="0.2">
      <c r="A2178" s="158"/>
      <c r="D2178" s="138"/>
    </row>
    <row r="2179" spans="1:4" x14ac:dyDescent="0.2">
      <c r="A2179" s="158"/>
      <c r="D2179" s="138"/>
    </row>
    <row r="2180" spans="1:4" x14ac:dyDescent="0.2">
      <c r="A2180" s="158"/>
      <c r="D2180" s="138"/>
    </row>
    <row r="2181" spans="1:4" x14ac:dyDescent="0.2">
      <c r="A2181" s="158"/>
      <c r="D2181" s="138"/>
    </row>
    <row r="2182" spans="1:4" x14ac:dyDescent="0.2">
      <c r="A2182" s="158"/>
      <c r="D2182" s="138"/>
    </row>
    <row r="2183" spans="1:4" x14ac:dyDescent="0.2">
      <c r="A2183" s="158"/>
      <c r="D2183" s="138"/>
    </row>
    <row r="2184" spans="1:4" x14ac:dyDescent="0.2">
      <c r="A2184" s="158"/>
      <c r="D2184" s="138"/>
    </row>
    <row r="2185" spans="1:4" x14ac:dyDescent="0.2">
      <c r="A2185" s="158"/>
      <c r="D2185" s="138"/>
    </row>
    <row r="2186" spans="1:4" x14ac:dyDescent="0.2">
      <c r="A2186" s="158"/>
      <c r="D2186" s="138"/>
    </row>
    <row r="2187" spans="1:4" x14ac:dyDescent="0.2">
      <c r="A2187" s="158"/>
      <c r="D2187" s="138"/>
    </row>
    <row r="2188" spans="1:4" x14ac:dyDescent="0.2">
      <c r="A2188" s="158"/>
      <c r="D2188" s="138"/>
    </row>
    <row r="2189" spans="1:4" x14ac:dyDescent="0.2">
      <c r="A2189" s="158"/>
      <c r="D2189" s="138"/>
    </row>
    <row r="2190" spans="1:4" x14ac:dyDescent="0.2">
      <c r="A2190" s="158"/>
      <c r="D2190" s="138"/>
    </row>
    <row r="2191" spans="1:4" x14ac:dyDescent="0.2">
      <c r="A2191" s="158"/>
      <c r="D2191" s="138"/>
    </row>
    <row r="2192" spans="1:4" x14ac:dyDescent="0.2">
      <c r="A2192" s="158"/>
      <c r="D2192" s="138"/>
    </row>
    <row r="2193" spans="1:4" x14ac:dyDescent="0.2">
      <c r="A2193" s="158"/>
      <c r="D2193" s="138"/>
    </row>
    <row r="2194" spans="1:4" x14ac:dyDescent="0.2">
      <c r="A2194" s="158"/>
      <c r="D2194" s="138"/>
    </row>
    <row r="2195" spans="1:4" x14ac:dyDescent="0.2">
      <c r="A2195" s="158"/>
      <c r="D2195" s="138"/>
    </row>
    <row r="2196" spans="1:4" x14ac:dyDescent="0.2">
      <c r="A2196" s="158"/>
      <c r="D2196" s="138"/>
    </row>
    <row r="2197" spans="1:4" x14ac:dyDescent="0.2">
      <c r="A2197" s="158"/>
      <c r="D2197" s="138"/>
    </row>
    <row r="2198" spans="1:4" x14ac:dyDescent="0.2">
      <c r="A2198" s="158"/>
      <c r="D2198" s="138"/>
    </row>
    <row r="2199" spans="1:4" x14ac:dyDescent="0.2">
      <c r="A2199" s="158"/>
      <c r="D2199" s="138"/>
    </row>
    <row r="2200" spans="1:4" x14ac:dyDescent="0.2">
      <c r="A2200" s="158"/>
      <c r="D2200" s="138"/>
    </row>
    <row r="2201" spans="1:4" x14ac:dyDescent="0.2">
      <c r="A2201" s="158"/>
      <c r="D2201" s="138"/>
    </row>
    <row r="2202" spans="1:4" x14ac:dyDescent="0.2">
      <c r="A2202" s="158"/>
      <c r="D2202" s="138"/>
    </row>
    <row r="2203" spans="1:4" x14ac:dyDescent="0.2">
      <c r="A2203" s="158"/>
      <c r="D2203" s="138"/>
    </row>
    <row r="2204" spans="1:4" x14ac:dyDescent="0.2">
      <c r="A2204" s="158"/>
      <c r="D2204" s="138"/>
    </row>
    <row r="2205" spans="1:4" x14ac:dyDescent="0.2">
      <c r="A2205" s="158"/>
      <c r="D2205" s="138"/>
    </row>
    <row r="2206" spans="1:4" x14ac:dyDescent="0.2">
      <c r="A2206" s="158"/>
      <c r="D2206" s="138"/>
    </row>
    <row r="2207" spans="1:4" x14ac:dyDescent="0.2">
      <c r="A2207" s="158"/>
      <c r="D2207" s="138"/>
    </row>
    <row r="2208" spans="1:4" x14ac:dyDescent="0.2">
      <c r="A2208" s="158"/>
      <c r="D2208" s="138"/>
    </row>
    <row r="2209" spans="1:4" x14ac:dyDescent="0.2">
      <c r="A2209" s="158"/>
      <c r="D2209" s="138"/>
    </row>
    <row r="2210" spans="1:4" x14ac:dyDescent="0.2">
      <c r="A2210" s="158"/>
      <c r="D2210" s="138"/>
    </row>
    <row r="2211" spans="1:4" x14ac:dyDescent="0.2">
      <c r="A2211" s="158"/>
      <c r="D2211" s="138"/>
    </row>
    <row r="2212" spans="1:4" x14ac:dyDescent="0.2">
      <c r="A2212" s="158"/>
      <c r="D2212" s="138"/>
    </row>
    <row r="2213" spans="1:4" x14ac:dyDescent="0.2">
      <c r="A2213" s="158"/>
      <c r="D2213" s="138"/>
    </row>
    <row r="2214" spans="1:4" x14ac:dyDescent="0.2">
      <c r="A2214" s="158"/>
      <c r="D2214" s="138"/>
    </row>
    <row r="2215" spans="1:4" x14ac:dyDescent="0.2">
      <c r="A2215" s="158"/>
      <c r="D2215" s="138"/>
    </row>
    <row r="2216" spans="1:4" x14ac:dyDescent="0.2">
      <c r="A2216" s="158"/>
      <c r="D2216" s="138"/>
    </row>
    <row r="2217" spans="1:4" x14ac:dyDescent="0.2">
      <c r="A2217" s="158"/>
      <c r="D2217" s="138"/>
    </row>
    <row r="2218" spans="1:4" x14ac:dyDescent="0.2">
      <c r="A2218" s="158"/>
      <c r="D2218" s="138"/>
    </row>
    <row r="2219" spans="1:4" x14ac:dyDescent="0.2">
      <c r="A2219" s="158"/>
      <c r="D2219" s="138"/>
    </row>
    <row r="2220" spans="1:4" x14ac:dyDescent="0.2">
      <c r="A2220" s="158"/>
      <c r="D2220" s="138"/>
    </row>
    <row r="2221" spans="1:4" x14ac:dyDescent="0.2">
      <c r="A2221" s="158"/>
      <c r="D2221" s="138"/>
    </row>
    <row r="2222" spans="1:4" x14ac:dyDescent="0.2">
      <c r="A2222" s="158"/>
      <c r="D2222" s="138"/>
    </row>
    <row r="2223" spans="1:4" x14ac:dyDescent="0.2">
      <c r="A2223" s="158"/>
      <c r="D2223" s="138"/>
    </row>
    <row r="2224" spans="1:4" x14ac:dyDescent="0.2">
      <c r="A2224" s="158"/>
      <c r="D2224" s="138"/>
    </row>
    <row r="2225" spans="1:4" x14ac:dyDescent="0.2">
      <c r="A2225" s="158"/>
      <c r="D2225" s="138"/>
    </row>
    <row r="2226" spans="1:4" x14ac:dyDescent="0.2">
      <c r="A2226" s="158"/>
      <c r="D2226" s="138"/>
    </row>
    <row r="2227" spans="1:4" x14ac:dyDescent="0.2">
      <c r="A2227" s="158"/>
      <c r="D2227" s="138"/>
    </row>
    <row r="2228" spans="1:4" x14ac:dyDescent="0.2">
      <c r="A2228" s="158"/>
      <c r="D2228" s="138"/>
    </row>
    <row r="2229" spans="1:4" x14ac:dyDescent="0.2">
      <c r="A2229" s="158"/>
      <c r="D2229" s="138"/>
    </row>
    <row r="2230" spans="1:4" x14ac:dyDescent="0.2">
      <c r="A2230" s="158"/>
      <c r="D2230" s="138"/>
    </row>
    <row r="2231" spans="1:4" x14ac:dyDescent="0.2">
      <c r="A2231" s="158"/>
      <c r="D2231" s="138"/>
    </row>
    <row r="2232" spans="1:4" x14ac:dyDescent="0.2">
      <c r="A2232" s="158"/>
      <c r="D2232" s="138"/>
    </row>
    <row r="2233" spans="1:4" x14ac:dyDescent="0.2">
      <c r="A2233" s="158"/>
      <c r="D2233" s="138"/>
    </row>
    <row r="2234" spans="1:4" x14ac:dyDescent="0.2">
      <c r="A2234" s="158"/>
      <c r="D2234" s="138"/>
    </row>
    <row r="2235" spans="1:4" x14ac:dyDescent="0.2">
      <c r="A2235" s="158"/>
      <c r="D2235" s="138"/>
    </row>
    <row r="2236" spans="1:4" x14ac:dyDescent="0.2">
      <c r="A2236" s="158"/>
      <c r="D2236" s="138"/>
    </row>
    <row r="2237" spans="1:4" x14ac:dyDescent="0.2">
      <c r="A2237" s="158"/>
      <c r="D2237" s="138"/>
    </row>
    <row r="2238" spans="1:4" x14ac:dyDescent="0.2">
      <c r="A2238" s="158"/>
      <c r="D2238" s="138"/>
    </row>
    <row r="2239" spans="1:4" x14ac:dyDescent="0.2">
      <c r="A2239" s="158"/>
      <c r="D2239" s="138"/>
    </row>
    <row r="2240" spans="1:4" x14ac:dyDescent="0.2">
      <c r="A2240" s="158"/>
      <c r="D2240" s="138"/>
    </row>
    <row r="2241" spans="1:4" x14ac:dyDescent="0.2">
      <c r="A2241" s="158"/>
      <c r="D2241" s="138"/>
    </row>
    <row r="2242" spans="1:4" x14ac:dyDescent="0.2">
      <c r="A2242" s="158"/>
      <c r="D2242" s="138"/>
    </row>
    <row r="2243" spans="1:4" x14ac:dyDescent="0.2">
      <c r="A2243" s="158"/>
      <c r="D2243" s="138"/>
    </row>
    <row r="2244" spans="1:4" x14ac:dyDescent="0.2">
      <c r="A2244" s="158"/>
      <c r="D2244" s="138"/>
    </row>
    <row r="2245" spans="1:4" x14ac:dyDescent="0.2">
      <c r="A2245" s="158"/>
      <c r="D2245" s="138"/>
    </row>
    <row r="2246" spans="1:4" x14ac:dyDescent="0.2">
      <c r="A2246" s="158"/>
      <c r="D2246" s="138"/>
    </row>
    <row r="2247" spans="1:4" x14ac:dyDescent="0.2">
      <c r="A2247" s="158"/>
      <c r="D2247" s="138"/>
    </row>
    <row r="2248" spans="1:4" x14ac:dyDescent="0.2">
      <c r="A2248" s="158"/>
      <c r="D2248" s="138"/>
    </row>
    <row r="2249" spans="1:4" x14ac:dyDescent="0.2">
      <c r="A2249" s="158"/>
      <c r="D2249" s="138"/>
    </row>
    <row r="2250" spans="1:4" x14ac:dyDescent="0.2">
      <c r="A2250" s="158"/>
      <c r="D2250" s="138"/>
    </row>
    <row r="2251" spans="1:4" x14ac:dyDescent="0.2">
      <c r="A2251" s="158"/>
      <c r="D2251" s="138"/>
    </row>
    <row r="2252" spans="1:4" x14ac:dyDescent="0.2">
      <c r="A2252" s="158"/>
      <c r="D2252" s="138"/>
    </row>
    <row r="2253" spans="1:4" x14ac:dyDescent="0.2">
      <c r="A2253" s="158"/>
      <c r="D2253" s="138"/>
    </row>
    <row r="2254" spans="1:4" x14ac:dyDescent="0.2">
      <c r="A2254" s="158"/>
      <c r="D2254" s="138"/>
    </row>
    <row r="2255" spans="1:4" x14ac:dyDescent="0.2">
      <c r="A2255" s="158"/>
      <c r="D2255" s="138"/>
    </row>
    <row r="2256" spans="1:4" x14ac:dyDescent="0.2">
      <c r="A2256" s="158"/>
      <c r="D2256" s="138"/>
    </row>
    <row r="2257" spans="1:4" x14ac:dyDescent="0.2">
      <c r="A2257" s="158"/>
      <c r="D2257" s="138"/>
    </row>
    <row r="2258" spans="1:4" x14ac:dyDescent="0.2">
      <c r="A2258" s="158"/>
      <c r="D2258" s="138"/>
    </row>
    <row r="2259" spans="1:4" x14ac:dyDescent="0.2">
      <c r="A2259" s="158"/>
      <c r="D2259" s="138"/>
    </row>
    <row r="2260" spans="1:4" x14ac:dyDescent="0.2">
      <c r="A2260" s="158"/>
      <c r="D2260" s="138"/>
    </row>
    <row r="2261" spans="1:4" x14ac:dyDescent="0.2">
      <c r="A2261" s="158"/>
      <c r="D2261" s="138"/>
    </row>
    <row r="2262" spans="1:4" x14ac:dyDescent="0.2">
      <c r="A2262" s="158"/>
      <c r="D2262" s="138"/>
    </row>
    <row r="2263" spans="1:4" x14ac:dyDescent="0.2">
      <c r="A2263" s="158"/>
      <c r="D2263" s="138"/>
    </row>
    <row r="2264" spans="1:4" x14ac:dyDescent="0.2">
      <c r="A2264" s="158"/>
      <c r="D2264" s="138"/>
    </row>
    <row r="2265" spans="1:4" x14ac:dyDescent="0.2">
      <c r="A2265" s="158"/>
      <c r="D2265" s="138"/>
    </row>
    <row r="2266" spans="1:4" x14ac:dyDescent="0.2">
      <c r="A2266" s="158"/>
      <c r="D2266" s="138"/>
    </row>
    <row r="2267" spans="1:4" x14ac:dyDescent="0.2">
      <c r="A2267" s="158"/>
      <c r="D2267" s="138"/>
    </row>
    <row r="2268" spans="1:4" x14ac:dyDescent="0.2">
      <c r="A2268" s="158"/>
      <c r="D2268" s="138"/>
    </row>
    <row r="2269" spans="1:4" x14ac:dyDescent="0.2">
      <c r="A2269" s="158"/>
      <c r="D2269" s="138"/>
    </row>
    <row r="2270" spans="1:4" x14ac:dyDescent="0.2">
      <c r="A2270" s="158"/>
      <c r="D2270" s="138"/>
    </row>
    <row r="2271" spans="1:4" x14ac:dyDescent="0.2">
      <c r="A2271" s="158"/>
      <c r="D2271" s="138"/>
    </row>
    <row r="2272" spans="1:4" x14ac:dyDescent="0.2">
      <c r="A2272" s="158"/>
      <c r="D2272" s="138"/>
    </row>
    <row r="2273" spans="1:4" x14ac:dyDescent="0.2">
      <c r="A2273" s="158"/>
      <c r="D2273" s="138"/>
    </row>
    <row r="2274" spans="1:4" x14ac:dyDescent="0.2">
      <c r="A2274" s="158"/>
      <c r="D2274" s="138"/>
    </row>
    <row r="2275" spans="1:4" x14ac:dyDescent="0.2">
      <c r="A2275" s="158"/>
      <c r="D2275" s="138"/>
    </row>
    <row r="2276" spans="1:4" x14ac:dyDescent="0.2">
      <c r="A2276" s="158"/>
      <c r="D2276" s="138"/>
    </row>
    <row r="2277" spans="1:4" x14ac:dyDescent="0.2">
      <c r="A2277" s="158"/>
      <c r="D2277" s="138"/>
    </row>
    <row r="2278" spans="1:4" x14ac:dyDescent="0.2">
      <c r="A2278" s="158"/>
      <c r="D2278" s="138"/>
    </row>
    <row r="2279" spans="1:4" x14ac:dyDescent="0.2">
      <c r="A2279" s="158"/>
      <c r="D2279" s="138"/>
    </row>
    <row r="2280" spans="1:4" x14ac:dyDescent="0.2">
      <c r="A2280" s="158"/>
      <c r="D2280" s="138"/>
    </row>
    <row r="2281" spans="1:4" x14ac:dyDescent="0.2">
      <c r="A2281" s="158"/>
      <c r="D2281" s="138"/>
    </row>
    <row r="2282" spans="1:4" x14ac:dyDescent="0.2">
      <c r="A2282" s="158"/>
      <c r="D2282" s="138"/>
    </row>
    <row r="2283" spans="1:4" x14ac:dyDescent="0.2">
      <c r="A2283" s="158"/>
      <c r="D2283" s="138"/>
    </row>
    <row r="2284" spans="1:4" x14ac:dyDescent="0.2">
      <c r="A2284" s="158"/>
      <c r="D2284" s="138"/>
    </row>
    <row r="2285" spans="1:4" x14ac:dyDescent="0.2">
      <c r="A2285" s="158"/>
      <c r="D2285" s="138"/>
    </row>
    <row r="2286" spans="1:4" x14ac:dyDescent="0.2">
      <c r="A2286" s="158"/>
      <c r="D2286" s="138"/>
    </row>
    <row r="2287" spans="1:4" x14ac:dyDescent="0.2">
      <c r="A2287" s="158"/>
      <c r="D2287" s="138"/>
    </row>
    <row r="2288" spans="1:4" x14ac:dyDescent="0.2">
      <c r="A2288" s="158"/>
      <c r="D2288" s="138"/>
    </row>
    <row r="2289" spans="1:4" x14ac:dyDescent="0.2">
      <c r="A2289" s="158"/>
      <c r="D2289" s="138"/>
    </row>
    <row r="2290" spans="1:4" x14ac:dyDescent="0.2">
      <c r="A2290" s="158"/>
      <c r="D2290" s="138"/>
    </row>
    <row r="2291" spans="1:4" x14ac:dyDescent="0.2">
      <c r="A2291" s="158"/>
      <c r="D2291" s="138"/>
    </row>
    <row r="2292" spans="1:4" x14ac:dyDescent="0.2">
      <c r="A2292" s="158"/>
      <c r="D2292" s="138"/>
    </row>
    <row r="2293" spans="1:4" x14ac:dyDescent="0.2">
      <c r="A2293" s="158"/>
      <c r="D2293" s="138"/>
    </row>
    <row r="2294" spans="1:4" x14ac:dyDescent="0.2">
      <c r="A2294" s="158"/>
      <c r="D2294" s="138"/>
    </row>
    <row r="2295" spans="1:4" x14ac:dyDescent="0.2">
      <c r="A2295" s="158"/>
      <c r="D2295" s="138"/>
    </row>
    <row r="2296" spans="1:4" x14ac:dyDescent="0.2">
      <c r="A2296" s="158"/>
      <c r="D2296" s="138"/>
    </row>
    <row r="2297" spans="1:4" x14ac:dyDescent="0.2">
      <c r="A2297" s="158"/>
      <c r="D2297" s="138"/>
    </row>
    <row r="2298" spans="1:4" x14ac:dyDescent="0.2">
      <c r="A2298" s="158"/>
      <c r="D2298" s="138"/>
    </row>
    <row r="2299" spans="1:4" x14ac:dyDescent="0.2">
      <c r="A2299" s="158"/>
      <c r="D2299" s="138"/>
    </row>
    <row r="2300" spans="1:4" x14ac:dyDescent="0.2">
      <c r="A2300" s="158"/>
      <c r="D2300" s="138"/>
    </row>
    <row r="2301" spans="1:4" x14ac:dyDescent="0.2">
      <c r="A2301" s="158"/>
      <c r="D2301" s="138"/>
    </row>
    <row r="2302" spans="1:4" x14ac:dyDescent="0.2">
      <c r="A2302" s="158"/>
      <c r="D2302" s="138"/>
    </row>
    <row r="2303" spans="1:4" x14ac:dyDescent="0.2">
      <c r="A2303" s="158"/>
      <c r="D2303" s="138"/>
    </row>
    <row r="2304" spans="1:4" x14ac:dyDescent="0.2">
      <c r="A2304" s="158"/>
      <c r="D2304" s="138"/>
    </row>
    <row r="2305" spans="1:4" x14ac:dyDescent="0.2">
      <c r="A2305" s="158"/>
      <c r="D2305" s="138"/>
    </row>
    <row r="2306" spans="1:4" x14ac:dyDescent="0.2">
      <c r="A2306" s="158"/>
      <c r="D2306" s="138"/>
    </row>
    <row r="2307" spans="1:4" x14ac:dyDescent="0.2">
      <c r="A2307" s="158"/>
      <c r="D2307" s="138"/>
    </row>
    <row r="2308" spans="1:4" x14ac:dyDescent="0.2">
      <c r="A2308" s="158"/>
      <c r="D2308" s="138"/>
    </row>
    <row r="2309" spans="1:4" x14ac:dyDescent="0.2">
      <c r="A2309" s="158"/>
      <c r="D2309" s="138"/>
    </row>
    <row r="2310" spans="1:4" x14ac:dyDescent="0.2">
      <c r="A2310" s="158"/>
      <c r="D2310" s="138"/>
    </row>
    <row r="2311" spans="1:4" x14ac:dyDescent="0.2">
      <c r="A2311" s="158"/>
      <c r="D2311" s="138"/>
    </row>
    <row r="2312" spans="1:4" x14ac:dyDescent="0.2">
      <c r="A2312" s="158"/>
      <c r="D2312" s="138"/>
    </row>
    <row r="2313" spans="1:4" x14ac:dyDescent="0.2">
      <c r="A2313" s="158"/>
      <c r="D2313" s="138"/>
    </row>
    <row r="2314" spans="1:4" x14ac:dyDescent="0.2">
      <c r="A2314" s="158"/>
      <c r="D2314" s="138"/>
    </row>
    <row r="2315" spans="1:4" x14ac:dyDescent="0.2">
      <c r="A2315" s="158"/>
      <c r="D2315" s="138"/>
    </row>
    <row r="2316" spans="1:4" x14ac:dyDescent="0.2">
      <c r="A2316" s="158"/>
      <c r="D2316" s="138"/>
    </row>
    <row r="2317" spans="1:4" x14ac:dyDescent="0.2">
      <c r="A2317" s="158"/>
      <c r="D2317" s="138"/>
    </row>
    <row r="2318" spans="1:4" x14ac:dyDescent="0.2">
      <c r="A2318" s="158"/>
      <c r="D2318" s="138"/>
    </row>
    <row r="2319" spans="1:4" x14ac:dyDescent="0.2">
      <c r="A2319" s="158"/>
      <c r="D2319" s="138"/>
    </row>
    <row r="2320" spans="1:4" x14ac:dyDescent="0.2">
      <c r="A2320" s="158"/>
      <c r="D2320" s="138"/>
    </row>
    <row r="2321" spans="1:4" x14ac:dyDescent="0.2">
      <c r="A2321" s="158"/>
      <c r="D2321" s="138"/>
    </row>
    <row r="2322" spans="1:4" x14ac:dyDescent="0.2">
      <c r="A2322" s="158"/>
      <c r="D2322" s="138"/>
    </row>
    <row r="2323" spans="1:4" x14ac:dyDescent="0.2">
      <c r="A2323" s="158"/>
      <c r="D2323" s="138"/>
    </row>
    <row r="2324" spans="1:4" x14ac:dyDescent="0.2">
      <c r="A2324" s="158"/>
      <c r="D2324" s="138"/>
    </row>
    <row r="2325" spans="1:4" x14ac:dyDescent="0.2">
      <c r="A2325" s="158"/>
      <c r="D2325" s="138"/>
    </row>
    <row r="2326" spans="1:4" x14ac:dyDescent="0.2">
      <c r="A2326" s="158"/>
      <c r="D2326" s="138"/>
    </row>
    <row r="2327" spans="1:4" x14ac:dyDescent="0.2">
      <c r="A2327" s="158"/>
      <c r="D2327" s="138"/>
    </row>
    <row r="2328" spans="1:4" x14ac:dyDescent="0.2">
      <c r="A2328" s="158"/>
      <c r="D2328" s="138"/>
    </row>
    <row r="2329" spans="1:4" x14ac:dyDescent="0.2">
      <c r="A2329" s="158"/>
      <c r="D2329" s="138"/>
    </row>
    <row r="2330" spans="1:4" x14ac:dyDescent="0.2">
      <c r="A2330" s="158"/>
      <c r="D2330" s="138"/>
    </row>
    <row r="2331" spans="1:4" x14ac:dyDescent="0.2">
      <c r="A2331" s="158"/>
      <c r="D2331" s="138"/>
    </row>
    <row r="2332" spans="1:4" x14ac:dyDescent="0.2">
      <c r="A2332" s="158"/>
      <c r="D2332" s="138"/>
    </row>
    <row r="2333" spans="1:4" x14ac:dyDescent="0.2">
      <c r="A2333" s="158"/>
      <c r="D2333" s="138"/>
    </row>
    <row r="2334" spans="1:4" x14ac:dyDescent="0.2">
      <c r="A2334" s="158"/>
      <c r="D2334" s="138"/>
    </row>
    <row r="2335" spans="1:4" x14ac:dyDescent="0.2">
      <c r="A2335" s="158"/>
      <c r="D2335" s="138"/>
    </row>
    <row r="2336" spans="1:4" x14ac:dyDescent="0.2">
      <c r="A2336" s="158"/>
      <c r="D2336" s="138"/>
    </row>
    <row r="2337" spans="1:4" x14ac:dyDescent="0.2">
      <c r="A2337" s="158"/>
      <c r="D2337" s="138"/>
    </row>
    <row r="2338" spans="1:4" x14ac:dyDescent="0.2">
      <c r="A2338" s="158"/>
      <c r="D2338" s="138"/>
    </row>
    <row r="2339" spans="1:4" x14ac:dyDescent="0.2">
      <c r="A2339" s="158"/>
      <c r="D2339" s="138"/>
    </row>
    <row r="2340" spans="1:4" x14ac:dyDescent="0.2">
      <c r="A2340" s="158"/>
      <c r="D2340" s="138"/>
    </row>
    <row r="2341" spans="1:4" x14ac:dyDescent="0.2">
      <c r="A2341" s="158"/>
      <c r="D2341" s="138"/>
    </row>
    <row r="2342" spans="1:4" x14ac:dyDescent="0.2">
      <c r="A2342" s="158"/>
      <c r="D2342" s="138"/>
    </row>
    <row r="2343" spans="1:4" x14ac:dyDescent="0.2">
      <c r="A2343" s="158"/>
      <c r="D2343" s="138"/>
    </row>
    <row r="2344" spans="1:4" x14ac:dyDescent="0.2">
      <c r="A2344" s="158"/>
      <c r="D2344" s="138"/>
    </row>
    <row r="2345" spans="1:4" x14ac:dyDescent="0.2">
      <c r="A2345" s="158"/>
      <c r="D2345" s="138"/>
    </row>
    <row r="2346" spans="1:4" x14ac:dyDescent="0.2">
      <c r="A2346" s="158"/>
      <c r="D2346" s="138"/>
    </row>
    <row r="2347" spans="1:4" x14ac:dyDescent="0.2">
      <c r="A2347" s="158"/>
      <c r="D2347" s="138"/>
    </row>
    <row r="2348" spans="1:4" x14ac:dyDescent="0.2">
      <c r="A2348" s="158"/>
      <c r="D2348" s="138"/>
    </row>
    <row r="2349" spans="1:4" x14ac:dyDescent="0.2">
      <c r="A2349" s="158"/>
      <c r="D2349" s="138"/>
    </row>
    <row r="2350" spans="1:4" x14ac:dyDescent="0.2">
      <c r="A2350" s="158"/>
      <c r="D2350" s="138"/>
    </row>
    <row r="2351" spans="1:4" x14ac:dyDescent="0.2">
      <c r="A2351" s="158"/>
      <c r="D2351" s="138"/>
    </row>
    <row r="2352" spans="1:4" x14ac:dyDescent="0.2">
      <c r="A2352" s="158"/>
      <c r="D2352" s="138"/>
    </row>
    <row r="2353" spans="1:4" x14ac:dyDescent="0.2">
      <c r="A2353" s="158"/>
      <c r="D2353" s="138"/>
    </row>
    <row r="2354" spans="1:4" x14ac:dyDescent="0.2">
      <c r="A2354" s="158"/>
      <c r="D2354" s="138"/>
    </row>
    <row r="2355" spans="1:4" x14ac:dyDescent="0.2">
      <c r="A2355" s="158"/>
      <c r="D2355" s="138"/>
    </row>
    <row r="2356" spans="1:4" x14ac:dyDescent="0.2">
      <c r="A2356" s="158"/>
      <c r="D2356" s="138"/>
    </row>
    <row r="2357" spans="1:4" x14ac:dyDescent="0.2">
      <c r="A2357" s="158"/>
      <c r="D2357" s="138"/>
    </row>
    <row r="2358" spans="1:4" x14ac:dyDescent="0.2">
      <c r="A2358" s="158"/>
      <c r="D2358" s="138"/>
    </row>
    <row r="2359" spans="1:4" x14ac:dyDescent="0.2">
      <c r="A2359" s="158"/>
      <c r="D2359" s="138"/>
    </row>
    <row r="2360" spans="1:4" x14ac:dyDescent="0.2">
      <c r="A2360" s="158"/>
      <c r="D2360" s="138"/>
    </row>
    <row r="2361" spans="1:4" x14ac:dyDescent="0.2">
      <c r="A2361" s="158"/>
      <c r="D2361" s="138"/>
    </row>
    <row r="2362" spans="1:4" x14ac:dyDescent="0.2">
      <c r="A2362" s="158"/>
      <c r="D2362" s="138"/>
    </row>
    <row r="2363" spans="1:4" x14ac:dyDescent="0.2">
      <c r="A2363" s="158"/>
      <c r="D2363" s="138"/>
    </row>
    <row r="2364" spans="1:4" x14ac:dyDescent="0.2">
      <c r="A2364" s="158"/>
      <c r="D2364" s="138"/>
    </row>
    <row r="2365" spans="1:4" x14ac:dyDescent="0.2">
      <c r="A2365" s="158"/>
      <c r="D2365" s="138"/>
    </row>
    <row r="2366" spans="1:4" x14ac:dyDescent="0.2">
      <c r="A2366" s="158"/>
      <c r="D2366" s="138"/>
    </row>
    <row r="2367" spans="1:4" x14ac:dyDescent="0.2">
      <c r="A2367" s="158"/>
      <c r="D2367" s="138"/>
    </row>
    <row r="2368" spans="1:4" x14ac:dyDescent="0.2">
      <c r="A2368" s="158"/>
      <c r="D2368" s="138"/>
    </row>
    <row r="2369" spans="1:4" x14ac:dyDescent="0.2">
      <c r="A2369" s="158"/>
      <c r="D2369" s="138"/>
    </row>
    <row r="2370" spans="1:4" x14ac:dyDescent="0.2">
      <c r="A2370" s="158"/>
      <c r="D2370" s="138"/>
    </row>
    <row r="2371" spans="1:4" x14ac:dyDescent="0.2">
      <c r="A2371" s="158"/>
      <c r="D2371" s="138"/>
    </row>
    <row r="2372" spans="1:4" x14ac:dyDescent="0.2">
      <c r="A2372" s="158"/>
      <c r="D2372" s="138"/>
    </row>
    <row r="2373" spans="1:4" x14ac:dyDescent="0.2">
      <c r="A2373" s="158"/>
      <c r="D2373" s="138"/>
    </row>
    <row r="2374" spans="1:4" x14ac:dyDescent="0.2">
      <c r="A2374" s="158"/>
      <c r="D2374" s="138"/>
    </row>
    <row r="2375" spans="1:4" x14ac:dyDescent="0.2">
      <c r="A2375" s="158"/>
      <c r="D2375" s="138"/>
    </row>
    <row r="2376" spans="1:4" x14ac:dyDescent="0.2">
      <c r="A2376" s="158"/>
      <c r="D2376" s="138"/>
    </row>
    <row r="2377" spans="1:4" x14ac:dyDescent="0.2">
      <c r="A2377" s="158"/>
      <c r="D2377" s="138"/>
    </row>
    <row r="2378" spans="1:4" x14ac:dyDescent="0.2">
      <c r="A2378" s="158"/>
      <c r="D2378" s="138"/>
    </row>
    <row r="2379" spans="1:4" x14ac:dyDescent="0.2">
      <c r="A2379" s="158"/>
      <c r="D2379" s="138"/>
    </row>
    <row r="2380" spans="1:4" x14ac:dyDescent="0.2">
      <c r="A2380" s="158"/>
      <c r="D2380" s="138"/>
    </row>
    <row r="2381" spans="1:4" x14ac:dyDescent="0.2">
      <c r="A2381" s="158"/>
      <c r="D2381" s="138"/>
    </row>
    <row r="2382" spans="1:4" x14ac:dyDescent="0.2">
      <c r="A2382" s="158"/>
      <c r="D2382" s="138"/>
    </row>
    <row r="2383" spans="1:4" x14ac:dyDescent="0.2">
      <c r="A2383" s="158"/>
      <c r="D2383" s="138"/>
    </row>
    <row r="2384" spans="1:4" x14ac:dyDescent="0.2">
      <c r="A2384" s="158"/>
      <c r="D2384" s="138"/>
    </row>
    <row r="2385" spans="1:4" x14ac:dyDescent="0.2">
      <c r="A2385" s="158"/>
      <c r="D2385" s="138"/>
    </row>
    <row r="2386" spans="1:4" x14ac:dyDescent="0.2">
      <c r="A2386" s="158"/>
      <c r="D2386" s="138"/>
    </row>
    <row r="2387" spans="1:4" x14ac:dyDescent="0.2">
      <c r="A2387" s="158"/>
      <c r="D2387" s="138"/>
    </row>
    <row r="2388" spans="1:4" x14ac:dyDescent="0.2">
      <c r="A2388" s="158"/>
      <c r="D2388" s="138"/>
    </row>
    <row r="2389" spans="1:4" x14ac:dyDescent="0.2">
      <c r="A2389" s="158"/>
      <c r="D2389" s="138"/>
    </row>
    <row r="2390" spans="1:4" x14ac:dyDescent="0.2">
      <c r="A2390" s="158"/>
      <c r="D2390" s="138"/>
    </row>
    <row r="2391" spans="1:4" x14ac:dyDescent="0.2">
      <c r="A2391" s="158"/>
      <c r="D2391" s="138"/>
    </row>
    <row r="2392" spans="1:4" x14ac:dyDescent="0.2">
      <c r="A2392" s="158"/>
      <c r="D2392" s="138"/>
    </row>
    <row r="2393" spans="1:4" x14ac:dyDescent="0.2">
      <c r="A2393" s="158"/>
      <c r="D2393" s="138"/>
    </row>
    <row r="2394" spans="1:4" x14ac:dyDescent="0.2">
      <c r="A2394" s="158"/>
      <c r="D2394" s="138"/>
    </row>
    <row r="2395" spans="1:4" x14ac:dyDescent="0.2">
      <c r="A2395" s="158"/>
      <c r="D2395" s="138"/>
    </row>
    <row r="2396" spans="1:4" x14ac:dyDescent="0.2">
      <c r="A2396" s="158"/>
      <c r="D2396" s="138"/>
    </row>
    <row r="2397" spans="1:4" x14ac:dyDescent="0.2">
      <c r="A2397" s="158"/>
      <c r="D2397" s="138"/>
    </row>
    <row r="2398" spans="1:4" x14ac:dyDescent="0.2">
      <c r="A2398" s="158"/>
      <c r="D2398" s="138"/>
    </row>
    <row r="2399" spans="1:4" x14ac:dyDescent="0.2">
      <c r="A2399" s="158"/>
      <c r="D2399" s="138"/>
    </row>
    <row r="2400" spans="1:4" x14ac:dyDescent="0.2">
      <c r="A2400" s="158"/>
      <c r="D2400" s="138"/>
    </row>
    <row r="2401" spans="1:4" x14ac:dyDescent="0.2">
      <c r="A2401" s="158"/>
      <c r="D2401" s="138"/>
    </row>
    <row r="2402" spans="1:4" x14ac:dyDescent="0.2">
      <c r="A2402" s="158"/>
      <c r="D2402" s="138"/>
    </row>
    <row r="2403" spans="1:4" x14ac:dyDescent="0.2">
      <c r="A2403" s="158"/>
      <c r="D2403" s="138"/>
    </row>
    <row r="2404" spans="1:4" x14ac:dyDescent="0.2">
      <c r="A2404" s="158"/>
      <c r="D2404" s="138"/>
    </row>
    <row r="2405" spans="1:4" x14ac:dyDescent="0.2">
      <c r="A2405" s="158"/>
      <c r="D2405" s="138"/>
    </row>
    <row r="2406" spans="1:4" x14ac:dyDescent="0.2">
      <c r="A2406" s="158"/>
      <c r="D2406" s="138"/>
    </row>
    <row r="2407" spans="1:4" x14ac:dyDescent="0.2">
      <c r="A2407" s="158"/>
      <c r="D2407" s="138"/>
    </row>
    <row r="2408" spans="1:4" x14ac:dyDescent="0.2">
      <c r="A2408" s="158"/>
      <c r="D2408" s="138"/>
    </row>
    <row r="2409" spans="1:4" x14ac:dyDescent="0.2">
      <c r="A2409" s="158"/>
      <c r="D2409" s="138"/>
    </row>
    <row r="2410" spans="1:4" x14ac:dyDescent="0.2">
      <c r="A2410" s="158"/>
      <c r="D2410" s="138"/>
    </row>
    <row r="2411" spans="1:4" x14ac:dyDescent="0.2">
      <c r="A2411" s="158"/>
      <c r="D2411" s="138"/>
    </row>
    <row r="2412" spans="1:4" x14ac:dyDescent="0.2">
      <c r="A2412" s="158"/>
      <c r="D2412" s="138"/>
    </row>
    <row r="2413" spans="1:4" x14ac:dyDescent="0.2">
      <c r="A2413" s="158"/>
      <c r="D2413" s="138"/>
    </row>
    <row r="2414" spans="1:4" x14ac:dyDescent="0.2">
      <c r="A2414" s="158"/>
      <c r="D2414" s="138"/>
    </row>
    <row r="2415" spans="1:4" x14ac:dyDescent="0.2">
      <c r="A2415" s="158"/>
      <c r="D2415" s="138"/>
    </row>
    <row r="2416" spans="1:4" x14ac:dyDescent="0.2">
      <c r="A2416" s="158"/>
      <c r="D2416" s="138"/>
    </row>
    <row r="2417" spans="1:4" x14ac:dyDescent="0.2">
      <c r="A2417" s="158"/>
      <c r="D2417" s="138"/>
    </row>
    <row r="2418" spans="1:4" x14ac:dyDescent="0.2">
      <c r="A2418" s="158"/>
      <c r="D2418" s="138"/>
    </row>
    <row r="2419" spans="1:4" x14ac:dyDescent="0.2">
      <c r="A2419" s="158"/>
      <c r="D2419" s="138"/>
    </row>
    <row r="2420" spans="1:4" x14ac:dyDescent="0.2">
      <c r="A2420" s="158"/>
      <c r="D2420" s="138"/>
    </row>
    <row r="2421" spans="1:4" x14ac:dyDescent="0.2">
      <c r="A2421" s="158"/>
      <c r="D2421" s="138"/>
    </row>
    <row r="2422" spans="1:4" x14ac:dyDescent="0.2">
      <c r="A2422" s="158"/>
      <c r="D2422" s="138"/>
    </row>
    <row r="2423" spans="1:4" x14ac:dyDescent="0.2">
      <c r="A2423" s="158"/>
      <c r="D2423" s="138"/>
    </row>
    <row r="2424" spans="1:4" x14ac:dyDescent="0.2">
      <c r="A2424" s="158"/>
      <c r="D2424" s="138"/>
    </row>
    <row r="2425" spans="1:4" x14ac:dyDescent="0.2">
      <c r="A2425" s="158"/>
      <c r="D2425" s="138"/>
    </row>
    <row r="2426" spans="1:4" x14ac:dyDescent="0.2">
      <c r="A2426" s="158"/>
      <c r="D2426" s="138"/>
    </row>
    <row r="2427" spans="1:4" x14ac:dyDescent="0.2">
      <c r="A2427" s="158"/>
      <c r="D2427" s="138"/>
    </row>
    <row r="2428" spans="1:4" x14ac:dyDescent="0.2">
      <c r="A2428" s="158"/>
      <c r="D2428" s="138"/>
    </row>
    <row r="2429" spans="1:4" x14ac:dyDescent="0.2">
      <c r="A2429" s="158"/>
      <c r="D2429" s="138"/>
    </row>
    <row r="2430" spans="1:4" x14ac:dyDescent="0.2">
      <c r="A2430" s="158"/>
      <c r="D2430" s="138"/>
    </row>
    <row r="2431" spans="1:4" x14ac:dyDescent="0.2">
      <c r="A2431" s="158"/>
      <c r="D2431" s="138"/>
    </row>
    <row r="2432" spans="1:4" x14ac:dyDescent="0.2">
      <c r="A2432" s="158"/>
      <c r="D2432" s="138"/>
    </row>
    <row r="2433" spans="1:4" x14ac:dyDescent="0.2">
      <c r="A2433" s="158"/>
      <c r="D2433" s="138"/>
    </row>
    <row r="2434" spans="1:4" x14ac:dyDescent="0.2">
      <c r="A2434" s="158"/>
      <c r="D2434" s="138"/>
    </row>
    <row r="2435" spans="1:4" x14ac:dyDescent="0.2">
      <c r="A2435" s="158"/>
      <c r="D2435" s="138"/>
    </row>
    <row r="2436" spans="1:4" x14ac:dyDescent="0.2">
      <c r="A2436" s="158"/>
      <c r="D2436" s="138"/>
    </row>
    <row r="2437" spans="1:4" x14ac:dyDescent="0.2">
      <c r="A2437" s="158"/>
      <c r="D2437" s="138"/>
    </row>
    <row r="2438" spans="1:4" x14ac:dyDescent="0.2">
      <c r="A2438" s="158"/>
      <c r="D2438" s="138"/>
    </row>
    <row r="2439" spans="1:4" x14ac:dyDescent="0.2">
      <c r="A2439" s="158"/>
      <c r="D2439" s="138"/>
    </row>
    <row r="2440" spans="1:4" x14ac:dyDescent="0.2">
      <c r="A2440" s="158"/>
      <c r="D2440" s="138"/>
    </row>
    <row r="2441" spans="1:4" x14ac:dyDescent="0.2">
      <c r="A2441" s="158"/>
      <c r="D2441" s="138"/>
    </row>
    <row r="2442" spans="1:4" x14ac:dyDescent="0.2">
      <c r="A2442" s="158"/>
      <c r="D2442" s="138"/>
    </row>
    <row r="2443" spans="1:4" x14ac:dyDescent="0.2">
      <c r="A2443" s="158"/>
      <c r="D2443" s="138"/>
    </row>
    <row r="2444" spans="1:4" x14ac:dyDescent="0.2">
      <c r="A2444" s="158"/>
      <c r="D2444" s="138"/>
    </row>
    <row r="2445" spans="1:4" x14ac:dyDescent="0.2">
      <c r="A2445" s="158"/>
      <c r="D2445" s="138"/>
    </row>
    <row r="2446" spans="1:4" x14ac:dyDescent="0.2">
      <c r="A2446" s="158"/>
      <c r="D2446" s="138"/>
    </row>
    <row r="2447" spans="1:4" x14ac:dyDescent="0.2">
      <c r="A2447" s="158"/>
      <c r="D2447" s="138"/>
    </row>
    <row r="2448" spans="1:4" x14ac:dyDescent="0.2">
      <c r="A2448" s="158"/>
      <c r="D2448" s="138"/>
    </row>
    <row r="2449" spans="1:4" x14ac:dyDescent="0.2">
      <c r="A2449" s="158"/>
      <c r="D2449" s="138"/>
    </row>
    <row r="2450" spans="1:4" x14ac:dyDescent="0.2">
      <c r="A2450" s="158"/>
      <c r="D2450" s="138"/>
    </row>
    <row r="2451" spans="1:4" x14ac:dyDescent="0.2">
      <c r="A2451" s="158"/>
      <c r="D2451" s="138"/>
    </row>
    <row r="2452" spans="1:4" x14ac:dyDescent="0.2">
      <c r="A2452" s="158"/>
      <c r="D2452" s="138"/>
    </row>
    <row r="2453" spans="1:4" x14ac:dyDescent="0.2">
      <c r="A2453" s="158"/>
      <c r="D2453" s="138"/>
    </row>
    <row r="2454" spans="1:4" x14ac:dyDescent="0.2">
      <c r="A2454" s="158"/>
      <c r="D2454" s="138"/>
    </row>
    <row r="2455" spans="1:4" x14ac:dyDescent="0.2">
      <c r="A2455" s="158"/>
      <c r="D2455" s="138"/>
    </row>
    <row r="2456" spans="1:4" x14ac:dyDescent="0.2">
      <c r="A2456" s="158"/>
      <c r="D2456" s="138"/>
    </row>
    <row r="2457" spans="1:4" x14ac:dyDescent="0.2">
      <c r="A2457" s="158"/>
      <c r="D2457" s="138"/>
    </row>
    <row r="2458" spans="1:4" x14ac:dyDescent="0.2">
      <c r="A2458" s="158"/>
      <c r="D2458" s="138"/>
    </row>
    <row r="2459" spans="1:4" x14ac:dyDescent="0.2">
      <c r="A2459" s="158"/>
      <c r="D2459" s="138"/>
    </row>
    <row r="2460" spans="1:4" x14ac:dyDescent="0.2">
      <c r="A2460" s="158"/>
      <c r="D2460" s="138"/>
    </row>
    <row r="2461" spans="1:4" x14ac:dyDescent="0.2">
      <c r="A2461" s="158"/>
      <c r="D2461" s="138"/>
    </row>
    <row r="2462" spans="1:4" x14ac:dyDescent="0.2">
      <c r="A2462" s="158"/>
      <c r="D2462" s="138"/>
    </row>
    <row r="2463" spans="1:4" x14ac:dyDescent="0.2">
      <c r="A2463" s="158"/>
      <c r="D2463" s="138"/>
    </row>
    <row r="2464" spans="1:4" x14ac:dyDescent="0.2">
      <c r="A2464" s="158"/>
      <c r="D2464" s="138"/>
    </row>
    <row r="2465" spans="1:4" x14ac:dyDescent="0.2">
      <c r="A2465" s="158"/>
      <c r="D2465" s="138"/>
    </row>
    <row r="2466" spans="1:4" x14ac:dyDescent="0.2">
      <c r="A2466" s="158"/>
      <c r="D2466" s="138"/>
    </row>
    <row r="2467" spans="1:4" x14ac:dyDescent="0.2">
      <c r="A2467" s="158"/>
      <c r="D2467" s="138"/>
    </row>
    <row r="2468" spans="1:4" x14ac:dyDescent="0.2">
      <c r="A2468" s="158"/>
      <c r="D2468" s="138"/>
    </row>
    <row r="2469" spans="1:4" x14ac:dyDescent="0.2">
      <c r="A2469" s="158"/>
      <c r="D2469" s="138"/>
    </row>
    <row r="2470" spans="1:4" x14ac:dyDescent="0.2">
      <c r="A2470" s="158"/>
      <c r="D2470" s="138"/>
    </row>
    <row r="2471" spans="1:4" x14ac:dyDescent="0.2">
      <c r="A2471" s="158"/>
      <c r="D2471" s="138"/>
    </row>
    <row r="2472" spans="1:4" x14ac:dyDescent="0.2">
      <c r="A2472" s="158"/>
      <c r="D2472" s="138"/>
    </row>
    <row r="2473" spans="1:4" x14ac:dyDescent="0.2">
      <c r="A2473" s="158"/>
      <c r="D2473" s="138"/>
    </row>
    <row r="2474" spans="1:4" x14ac:dyDescent="0.2">
      <c r="A2474" s="158"/>
      <c r="D2474" s="138"/>
    </row>
    <row r="2475" spans="1:4" x14ac:dyDescent="0.2">
      <c r="A2475" s="158"/>
      <c r="D2475" s="138"/>
    </row>
    <row r="2476" spans="1:4" x14ac:dyDescent="0.2">
      <c r="A2476" s="158"/>
      <c r="D2476" s="138"/>
    </row>
    <row r="2477" spans="1:4" x14ac:dyDescent="0.2">
      <c r="A2477" s="158"/>
      <c r="D2477" s="138"/>
    </row>
    <row r="2478" spans="1:4" x14ac:dyDescent="0.2">
      <c r="A2478" s="158"/>
      <c r="D2478" s="138"/>
    </row>
    <row r="2479" spans="1:4" x14ac:dyDescent="0.2">
      <c r="A2479" s="158"/>
      <c r="D2479" s="138"/>
    </row>
    <row r="2480" spans="1:4" x14ac:dyDescent="0.2">
      <c r="A2480" s="158"/>
      <c r="D2480" s="138"/>
    </row>
    <row r="2481" spans="1:4" x14ac:dyDescent="0.2">
      <c r="A2481" s="158"/>
      <c r="D2481" s="138"/>
    </row>
    <row r="2482" spans="1:4" x14ac:dyDescent="0.2">
      <c r="A2482" s="158"/>
      <c r="D2482" s="138"/>
    </row>
    <row r="2483" spans="1:4" x14ac:dyDescent="0.2">
      <c r="A2483" s="158"/>
      <c r="D2483" s="138"/>
    </row>
    <row r="2484" spans="1:4" x14ac:dyDescent="0.2">
      <c r="A2484" s="158"/>
      <c r="D2484" s="138"/>
    </row>
    <row r="2485" spans="1:4" x14ac:dyDescent="0.2">
      <c r="A2485" s="158"/>
      <c r="D2485" s="138"/>
    </row>
    <row r="2486" spans="1:4" x14ac:dyDescent="0.2">
      <c r="A2486" s="158"/>
      <c r="D2486" s="138"/>
    </row>
    <row r="2487" spans="1:4" x14ac:dyDescent="0.2">
      <c r="A2487" s="158"/>
      <c r="D2487" s="138"/>
    </row>
    <row r="2488" spans="1:4" x14ac:dyDescent="0.2">
      <c r="A2488" s="158"/>
      <c r="D2488" s="138"/>
    </row>
    <row r="2489" spans="1:4" x14ac:dyDescent="0.2">
      <c r="A2489" s="158"/>
      <c r="D2489" s="138"/>
    </row>
    <row r="2490" spans="1:4" x14ac:dyDescent="0.2">
      <c r="A2490" s="158"/>
      <c r="D2490" s="138"/>
    </row>
    <row r="2491" spans="1:4" x14ac:dyDescent="0.2">
      <c r="A2491" s="158"/>
      <c r="D2491" s="138"/>
    </row>
    <row r="2492" spans="1:4" x14ac:dyDescent="0.2">
      <c r="A2492" s="158"/>
      <c r="D2492" s="138"/>
    </row>
    <row r="2493" spans="1:4" x14ac:dyDescent="0.2">
      <c r="A2493" s="158"/>
      <c r="D2493" s="138"/>
    </row>
    <row r="2494" spans="1:4" x14ac:dyDescent="0.2">
      <c r="A2494" s="158"/>
      <c r="D2494" s="138"/>
    </row>
    <row r="2495" spans="1:4" x14ac:dyDescent="0.2">
      <c r="A2495" s="158"/>
      <c r="D2495" s="138"/>
    </row>
    <row r="2496" spans="1:4" x14ac:dyDescent="0.2">
      <c r="A2496" s="158"/>
      <c r="D2496" s="138"/>
    </row>
    <row r="2497" spans="1:4" x14ac:dyDescent="0.2">
      <c r="A2497" s="158"/>
      <c r="D2497" s="138"/>
    </row>
    <row r="2498" spans="1:4" x14ac:dyDescent="0.2">
      <c r="A2498" s="158"/>
      <c r="D2498" s="138"/>
    </row>
    <row r="2499" spans="1:4" x14ac:dyDescent="0.2">
      <c r="A2499" s="158"/>
      <c r="D2499" s="138"/>
    </row>
    <row r="2500" spans="1:4" x14ac:dyDescent="0.2">
      <c r="A2500" s="158"/>
      <c r="D2500" s="138"/>
    </row>
    <row r="2501" spans="1:4" x14ac:dyDescent="0.2">
      <c r="A2501" s="158"/>
      <c r="D2501" s="138"/>
    </row>
    <row r="2502" spans="1:4" x14ac:dyDescent="0.2">
      <c r="A2502" s="158"/>
      <c r="D2502" s="138"/>
    </row>
    <row r="2503" spans="1:4" x14ac:dyDescent="0.2">
      <c r="A2503" s="158"/>
      <c r="D2503" s="138"/>
    </row>
    <row r="2504" spans="1:4" x14ac:dyDescent="0.2">
      <c r="A2504" s="158"/>
      <c r="D2504" s="138"/>
    </row>
    <row r="2505" spans="1:4" x14ac:dyDescent="0.2">
      <c r="A2505" s="158"/>
      <c r="D2505" s="138"/>
    </row>
    <row r="2506" spans="1:4" x14ac:dyDescent="0.2">
      <c r="A2506" s="158"/>
      <c r="D2506" s="138"/>
    </row>
    <row r="2507" spans="1:4" x14ac:dyDescent="0.2">
      <c r="A2507" s="158"/>
      <c r="D2507" s="138"/>
    </row>
    <row r="2508" spans="1:4" x14ac:dyDescent="0.2">
      <c r="A2508" s="158"/>
      <c r="D2508" s="138"/>
    </row>
    <row r="2509" spans="1:4" x14ac:dyDescent="0.2">
      <c r="A2509" s="158"/>
      <c r="D2509" s="138"/>
    </row>
    <row r="2510" spans="1:4" x14ac:dyDescent="0.2">
      <c r="A2510" s="158"/>
      <c r="D2510" s="138"/>
    </row>
    <row r="2511" spans="1:4" x14ac:dyDescent="0.2">
      <c r="A2511" s="158"/>
      <c r="D2511" s="138"/>
    </row>
    <row r="2512" spans="1:4" x14ac:dyDescent="0.2">
      <c r="A2512" s="158"/>
      <c r="D2512" s="138"/>
    </row>
    <row r="2513" spans="1:4" x14ac:dyDescent="0.2">
      <c r="A2513" s="158"/>
      <c r="D2513" s="138"/>
    </row>
    <row r="2514" spans="1:4" x14ac:dyDescent="0.2">
      <c r="A2514" s="158"/>
      <c r="D2514" s="138"/>
    </row>
    <row r="2515" spans="1:4" x14ac:dyDescent="0.2">
      <c r="A2515" s="158"/>
      <c r="D2515" s="138"/>
    </row>
    <row r="2516" spans="1:4" x14ac:dyDescent="0.2">
      <c r="A2516" s="158"/>
      <c r="D2516" s="138"/>
    </row>
    <row r="2517" spans="1:4" x14ac:dyDescent="0.2">
      <c r="A2517" s="158"/>
      <c r="D2517" s="138"/>
    </row>
    <row r="2518" spans="1:4" x14ac:dyDescent="0.2">
      <c r="A2518" s="158"/>
      <c r="D2518" s="138"/>
    </row>
    <row r="2519" spans="1:4" x14ac:dyDescent="0.2">
      <c r="A2519" s="158"/>
      <c r="D2519" s="138"/>
    </row>
    <row r="2520" spans="1:4" x14ac:dyDescent="0.2">
      <c r="A2520" s="158"/>
      <c r="D2520" s="138"/>
    </row>
    <row r="2521" spans="1:4" x14ac:dyDescent="0.2">
      <c r="A2521" s="158"/>
      <c r="D2521" s="138"/>
    </row>
    <row r="2522" spans="1:4" x14ac:dyDescent="0.2">
      <c r="A2522" s="158"/>
      <c r="D2522" s="138"/>
    </row>
    <row r="2523" spans="1:4" x14ac:dyDescent="0.2">
      <c r="A2523" s="158"/>
      <c r="D2523" s="138"/>
    </row>
    <row r="2524" spans="1:4" x14ac:dyDescent="0.2">
      <c r="A2524" s="158"/>
      <c r="D2524" s="138"/>
    </row>
    <row r="2525" spans="1:4" x14ac:dyDescent="0.2">
      <c r="A2525" s="158"/>
      <c r="D2525" s="138"/>
    </row>
    <row r="2526" spans="1:4" x14ac:dyDescent="0.2">
      <c r="A2526" s="158"/>
      <c r="D2526" s="138"/>
    </row>
    <row r="2527" spans="1:4" x14ac:dyDescent="0.2">
      <c r="A2527" s="158"/>
      <c r="D2527" s="138"/>
    </row>
    <row r="2528" spans="1:4" x14ac:dyDescent="0.2">
      <c r="A2528" s="158"/>
      <c r="D2528" s="138"/>
    </row>
    <row r="2529" spans="1:4" x14ac:dyDescent="0.2">
      <c r="A2529" s="158"/>
      <c r="D2529" s="138"/>
    </row>
    <row r="2530" spans="1:4" x14ac:dyDescent="0.2">
      <c r="A2530" s="158"/>
      <c r="D2530" s="138"/>
    </row>
    <row r="2531" spans="1:4" x14ac:dyDescent="0.2">
      <c r="A2531" s="158"/>
      <c r="D2531" s="138"/>
    </row>
    <row r="2532" spans="1:4" x14ac:dyDescent="0.2">
      <c r="A2532" s="158"/>
      <c r="D2532" s="138"/>
    </row>
    <row r="2533" spans="1:4" x14ac:dyDescent="0.2">
      <c r="A2533" s="158"/>
      <c r="D2533" s="138"/>
    </row>
    <row r="2534" spans="1:4" x14ac:dyDescent="0.2">
      <c r="A2534" s="158"/>
      <c r="D2534" s="138"/>
    </row>
    <row r="2535" spans="1:4" x14ac:dyDescent="0.2">
      <c r="A2535" s="158"/>
      <c r="D2535" s="138"/>
    </row>
    <row r="2536" spans="1:4" x14ac:dyDescent="0.2">
      <c r="A2536" s="158"/>
      <c r="D2536" s="138"/>
    </row>
    <row r="2537" spans="1:4" x14ac:dyDescent="0.2">
      <c r="A2537" s="158"/>
      <c r="D2537" s="138"/>
    </row>
    <row r="2538" spans="1:4" x14ac:dyDescent="0.2">
      <c r="A2538" s="158"/>
      <c r="D2538" s="138"/>
    </row>
    <row r="2539" spans="1:4" x14ac:dyDescent="0.2">
      <c r="A2539" s="158"/>
      <c r="D2539" s="138"/>
    </row>
    <row r="2540" spans="1:4" x14ac:dyDescent="0.2">
      <c r="A2540" s="158"/>
      <c r="D2540" s="138"/>
    </row>
    <row r="2541" spans="1:4" x14ac:dyDescent="0.2">
      <c r="A2541" s="158"/>
      <c r="D2541" s="138"/>
    </row>
    <row r="2542" spans="1:4" x14ac:dyDescent="0.2">
      <c r="A2542" s="158"/>
      <c r="D2542" s="138"/>
    </row>
    <row r="2543" spans="1:4" x14ac:dyDescent="0.2">
      <c r="A2543" s="158"/>
      <c r="D2543" s="138"/>
    </row>
    <row r="2544" spans="1:4" x14ac:dyDescent="0.2">
      <c r="A2544" s="158"/>
      <c r="D2544" s="138"/>
    </row>
    <row r="2545" spans="1:4" x14ac:dyDescent="0.2">
      <c r="A2545" s="158"/>
      <c r="D2545" s="138"/>
    </row>
    <row r="2546" spans="1:4" x14ac:dyDescent="0.2">
      <c r="A2546" s="158"/>
      <c r="D2546" s="138"/>
    </row>
    <row r="2547" spans="1:4" x14ac:dyDescent="0.2">
      <c r="A2547" s="158"/>
      <c r="D2547" s="138"/>
    </row>
    <row r="2548" spans="1:4" x14ac:dyDescent="0.2">
      <c r="A2548" s="158"/>
      <c r="D2548" s="138"/>
    </row>
    <row r="2549" spans="1:4" x14ac:dyDescent="0.2">
      <c r="A2549" s="158"/>
      <c r="D2549" s="138"/>
    </row>
    <row r="2550" spans="1:4" x14ac:dyDescent="0.2">
      <c r="A2550" s="158"/>
      <c r="D2550" s="138"/>
    </row>
    <row r="2551" spans="1:4" x14ac:dyDescent="0.2">
      <c r="A2551" s="158"/>
      <c r="D2551" s="138"/>
    </row>
    <row r="2552" spans="1:4" x14ac:dyDescent="0.2">
      <c r="A2552" s="158"/>
      <c r="D2552" s="138"/>
    </row>
    <row r="2553" spans="1:4" x14ac:dyDescent="0.2">
      <c r="A2553" s="158"/>
      <c r="D2553" s="138"/>
    </row>
    <row r="2554" spans="1:4" x14ac:dyDescent="0.2">
      <c r="A2554" s="158"/>
      <c r="D2554" s="138"/>
    </row>
    <row r="2555" spans="1:4" x14ac:dyDescent="0.2">
      <c r="A2555" s="158"/>
      <c r="D2555" s="138"/>
    </row>
    <row r="2556" spans="1:4" x14ac:dyDescent="0.2">
      <c r="A2556" s="158"/>
      <c r="D2556" s="138"/>
    </row>
    <row r="2557" spans="1:4" x14ac:dyDescent="0.2">
      <c r="A2557" s="158"/>
      <c r="D2557" s="138"/>
    </row>
    <row r="2558" spans="1:4" x14ac:dyDescent="0.2">
      <c r="A2558" s="158"/>
      <c r="D2558" s="138"/>
    </row>
    <row r="2559" spans="1:4" x14ac:dyDescent="0.2">
      <c r="A2559" s="158"/>
      <c r="D2559" s="138"/>
    </row>
    <row r="2560" spans="1:4" x14ac:dyDescent="0.2">
      <c r="A2560" s="158"/>
      <c r="D2560" s="138"/>
    </row>
    <row r="2561" spans="1:4" x14ac:dyDescent="0.2">
      <c r="A2561" s="158"/>
      <c r="D2561" s="138"/>
    </row>
    <row r="2562" spans="1:4" x14ac:dyDescent="0.2">
      <c r="A2562" s="158"/>
      <c r="D2562" s="138"/>
    </row>
    <row r="2563" spans="1:4" x14ac:dyDescent="0.2">
      <c r="A2563" s="158"/>
      <c r="D2563" s="138"/>
    </row>
    <row r="2564" spans="1:4" x14ac:dyDescent="0.2">
      <c r="A2564" s="158"/>
      <c r="D2564" s="138"/>
    </row>
    <row r="2565" spans="1:4" x14ac:dyDescent="0.2">
      <c r="A2565" s="158"/>
      <c r="D2565" s="138"/>
    </row>
    <row r="2566" spans="1:4" x14ac:dyDescent="0.2">
      <c r="A2566" s="158"/>
      <c r="D2566" s="138"/>
    </row>
    <row r="2567" spans="1:4" x14ac:dyDescent="0.2">
      <c r="A2567" s="158"/>
      <c r="D2567" s="138"/>
    </row>
    <row r="2568" spans="1:4" x14ac:dyDescent="0.2">
      <c r="A2568" s="158"/>
      <c r="D2568" s="138"/>
    </row>
    <row r="2569" spans="1:4" x14ac:dyDescent="0.2">
      <c r="A2569" s="158"/>
      <c r="D2569" s="138"/>
    </row>
    <row r="2570" spans="1:4" x14ac:dyDescent="0.2">
      <c r="A2570" s="158"/>
      <c r="D2570" s="138"/>
    </row>
    <row r="2571" spans="1:4" x14ac:dyDescent="0.2">
      <c r="A2571" s="158"/>
      <c r="D2571" s="138"/>
    </row>
    <row r="2572" spans="1:4" x14ac:dyDescent="0.2">
      <c r="A2572" s="158"/>
      <c r="D2572" s="138"/>
    </row>
    <row r="2573" spans="1:4" x14ac:dyDescent="0.2">
      <c r="A2573" s="158"/>
      <c r="D2573" s="138"/>
    </row>
    <row r="2574" spans="1:4" x14ac:dyDescent="0.2">
      <c r="A2574" s="158"/>
      <c r="D2574" s="138"/>
    </row>
    <row r="2575" spans="1:4" x14ac:dyDescent="0.2">
      <c r="A2575" s="158"/>
      <c r="D2575" s="138"/>
    </row>
    <row r="2576" spans="1:4" x14ac:dyDescent="0.2">
      <c r="A2576" s="158"/>
      <c r="D2576" s="138"/>
    </row>
    <row r="2577" spans="1:4" x14ac:dyDescent="0.2">
      <c r="A2577" s="158"/>
      <c r="D2577" s="138"/>
    </row>
    <row r="2578" spans="1:4" x14ac:dyDescent="0.2">
      <c r="A2578" s="158"/>
      <c r="D2578" s="138"/>
    </row>
    <row r="2579" spans="1:4" x14ac:dyDescent="0.2">
      <c r="A2579" s="158"/>
      <c r="D2579" s="138"/>
    </row>
    <row r="2580" spans="1:4" x14ac:dyDescent="0.2">
      <c r="A2580" s="158"/>
      <c r="D2580" s="138"/>
    </row>
    <row r="2581" spans="1:4" x14ac:dyDescent="0.2">
      <c r="A2581" s="158"/>
      <c r="D2581" s="138"/>
    </row>
    <row r="2582" spans="1:4" x14ac:dyDescent="0.2">
      <c r="A2582" s="158"/>
      <c r="D2582" s="138"/>
    </row>
    <row r="2583" spans="1:4" x14ac:dyDescent="0.2">
      <c r="A2583" s="158"/>
      <c r="D2583" s="138"/>
    </row>
    <row r="2584" spans="1:4" x14ac:dyDescent="0.2">
      <c r="A2584" s="158"/>
      <c r="D2584" s="138"/>
    </row>
    <row r="2585" spans="1:4" x14ac:dyDescent="0.2">
      <c r="A2585" s="158"/>
      <c r="D2585" s="138"/>
    </row>
    <row r="2586" spans="1:4" x14ac:dyDescent="0.2">
      <c r="A2586" s="158"/>
      <c r="D2586" s="138"/>
    </row>
    <row r="2587" spans="1:4" x14ac:dyDescent="0.2">
      <c r="A2587" s="158"/>
      <c r="D2587" s="138"/>
    </row>
    <row r="2588" spans="1:4" x14ac:dyDescent="0.2">
      <c r="A2588" s="158"/>
      <c r="D2588" s="138"/>
    </row>
    <row r="2589" spans="1:4" x14ac:dyDescent="0.2">
      <c r="A2589" s="158"/>
      <c r="D2589" s="138"/>
    </row>
    <row r="2590" spans="1:4" x14ac:dyDescent="0.2">
      <c r="A2590" s="158"/>
      <c r="D2590" s="138"/>
    </row>
    <row r="2591" spans="1:4" x14ac:dyDescent="0.2">
      <c r="A2591" s="158"/>
      <c r="D2591" s="138"/>
    </row>
    <row r="2592" spans="1:4" x14ac:dyDescent="0.2">
      <c r="A2592" s="158"/>
      <c r="D2592" s="138"/>
    </row>
    <row r="2593" spans="1:4" x14ac:dyDescent="0.2">
      <c r="A2593" s="158"/>
      <c r="D2593" s="138"/>
    </row>
    <row r="2594" spans="1:4" x14ac:dyDescent="0.2">
      <c r="A2594" s="158"/>
      <c r="D2594" s="138"/>
    </row>
    <row r="2595" spans="1:4" x14ac:dyDescent="0.2">
      <c r="A2595" s="158"/>
      <c r="D2595" s="138"/>
    </row>
    <row r="2596" spans="1:4" x14ac:dyDescent="0.2">
      <c r="A2596" s="158"/>
      <c r="D2596" s="138"/>
    </row>
    <row r="2597" spans="1:4" x14ac:dyDescent="0.2">
      <c r="A2597" s="158"/>
      <c r="D2597" s="138"/>
    </row>
    <row r="2598" spans="1:4" x14ac:dyDescent="0.2">
      <c r="A2598" s="158"/>
      <c r="D2598" s="138"/>
    </row>
    <row r="2599" spans="1:4" x14ac:dyDescent="0.2">
      <c r="A2599" s="158"/>
      <c r="D2599" s="138"/>
    </row>
    <row r="2600" spans="1:4" x14ac:dyDescent="0.2">
      <c r="A2600" s="158"/>
      <c r="D2600" s="138"/>
    </row>
    <row r="2601" spans="1:4" x14ac:dyDescent="0.2">
      <c r="A2601" s="158"/>
      <c r="D2601" s="138"/>
    </row>
    <row r="2602" spans="1:4" x14ac:dyDescent="0.2">
      <c r="A2602" s="158"/>
      <c r="D2602" s="138"/>
    </row>
    <row r="2603" spans="1:4" x14ac:dyDescent="0.2">
      <c r="A2603" s="158"/>
      <c r="D2603" s="138"/>
    </row>
    <row r="2604" spans="1:4" x14ac:dyDescent="0.2">
      <c r="A2604" s="158"/>
      <c r="D2604" s="138"/>
    </row>
    <row r="2605" spans="1:4" x14ac:dyDescent="0.2">
      <c r="A2605" s="158"/>
      <c r="D2605" s="138"/>
    </row>
    <row r="2606" spans="1:4" x14ac:dyDescent="0.2">
      <c r="A2606" s="158"/>
      <c r="D2606" s="138"/>
    </row>
    <row r="2607" spans="1:4" x14ac:dyDescent="0.2">
      <c r="A2607" s="158"/>
      <c r="D2607" s="138"/>
    </row>
    <row r="2608" spans="1:4" x14ac:dyDescent="0.2">
      <c r="A2608" s="158"/>
      <c r="D2608" s="138"/>
    </row>
    <row r="2609" spans="1:4" x14ac:dyDescent="0.2">
      <c r="A2609" s="158"/>
      <c r="D2609" s="138"/>
    </row>
    <row r="2610" spans="1:4" x14ac:dyDescent="0.2">
      <c r="A2610" s="158"/>
      <c r="D2610" s="138"/>
    </row>
    <row r="2611" spans="1:4" x14ac:dyDescent="0.2">
      <c r="A2611" s="158"/>
      <c r="D2611" s="138"/>
    </row>
    <row r="2612" spans="1:4" x14ac:dyDescent="0.2">
      <c r="A2612" s="158"/>
      <c r="D2612" s="138"/>
    </row>
    <row r="2613" spans="1:4" x14ac:dyDescent="0.2">
      <c r="A2613" s="158"/>
      <c r="D2613" s="138"/>
    </row>
    <row r="2614" spans="1:4" x14ac:dyDescent="0.2">
      <c r="A2614" s="158"/>
      <c r="D2614" s="138"/>
    </row>
    <row r="2615" spans="1:4" x14ac:dyDescent="0.2">
      <c r="A2615" s="158"/>
      <c r="D2615" s="138"/>
    </row>
    <row r="2616" spans="1:4" x14ac:dyDescent="0.2">
      <c r="A2616" s="158"/>
      <c r="D2616" s="138"/>
    </row>
    <row r="2617" spans="1:4" x14ac:dyDescent="0.2">
      <c r="A2617" s="158"/>
      <c r="D2617" s="138"/>
    </row>
    <row r="2618" spans="1:4" x14ac:dyDescent="0.2">
      <c r="A2618" s="158"/>
      <c r="D2618" s="138"/>
    </row>
    <row r="2619" spans="1:4" x14ac:dyDescent="0.2">
      <c r="A2619" s="158"/>
      <c r="D2619" s="138"/>
    </row>
    <row r="2620" spans="1:4" x14ac:dyDescent="0.2">
      <c r="A2620" s="158"/>
      <c r="D2620" s="138"/>
    </row>
    <row r="2621" spans="1:4" x14ac:dyDescent="0.2">
      <c r="A2621" s="158"/>
      <c r="D2621" s="138"/>
    </row>
    <row r="2622" spans="1:4" x14ac:dyDescent="0.2">
      <c r="A2622" s="158"/>
      <c r="D2622" s="138"/>
    </row>
    <row r="2623" spans="1:4" x14ac:dyDescent="0.2">
      <c r="A2623" s="158"/>
      <c r="D2623" s="138"/>
    </row>
    <row r="2624" spans="1:4" x14ac:dyDescent="0.2">
      <c r="A2624" s="158"/>
      <c r="D2624" s="138"/>
    </row>
    <row r="2625" spans="1:4" x14ac:dyDescent="0.2">
      <c r="A2625" s="158"/>
      <c r="D2625" s="138"/>
    </row>
    <row r="2626" spans="1:4" x14ac:dyDescent="0.2">
      <c r="A2626" s="158"/>
      <c r="D2626" s="138"/>
    </row>
    <row r="2627" spans="1:4" x14ac:dyDescent="0.2">
      <c r="A2627" s="158"/>
      <c r="D2627" s="138"/>
    </row>
    <row r="2628" spans="1:4" x14ac:dyDescent="0.2">
      <c r="A2628" s="158"/>
      <c r="D2628" s="138"/>
    </row>
    <row r="2629" spans="1:4" x14ac:dyDescent="0.2">
      <c r="A2629" s="158"/>
      <c r="D2629" s="138"/>
    </row>
    <row r="2630" spans="1:4" x14ac:dyDescent="0.2">
      <c r="A2630" s="158"/>
      <c r="D2630" s="138"/>
    </row>
    <row r="2631" spans="1:4" x14ac:dyDescent="0.2">
      <c r="A2631" s="158"/>
      <c r="D2631" s="138"/>
    </row>
    <row r="2632" spans="1:4" x14ac:dyDescent="0.2">
      <c r="A2632" s="158"/>
      <c r="D2632" s="138"/>
    </row>
    <row r="2633" spans="1:4" x14ac:dyDescent="0.2">
      <c r="A2633" s="158"/>
      <c r="D2633" s="138"/>
    </row>
    <row r="2634" spans="1:4" x14ac:dyDescent="0.2">
      <c r="A2634" s="158"/>
      <c r="D2634" s="138"/>
    </row>
    <row r="2635" spans="1:4" x14ac:dyDescent="0.2">
      <c r="A2635" s="158"/>
      <c r="D2635" s="138"/>
    </row>
    <row r="2636" spans="1:4" x14ac:dyDescent="0.2">
      <c r="A2636" s="158"/>
      <c r="D2636" s="138"/>
    </row>
    <row r="2637" spans="1:4" x14ac:dyDescent="0.2">
      <c r="A2637" s="158"/>
      <c r="D2637" s="138"/>
    </row>
    <row r="2638" spans="1:4" x14ac:dyDescent="0.2">
      <c r="A2638" s="158"/>
      <c r="D2638" s="138"/>
    </row>
    <row r="2639" spans="1:4" x14ac:dyDescent="0.2">
      <c r="A2639" s="158"/>
      <c r="D2639" s="138"/>
    </row>
    <row r="2640" spans="1:4" x14ac:dyDescent="0.2">
      <c r="A2640" s="158"/>
      <c r="D2640" s="138"/>
    </row>
    <row r="2641" spans="1:4" x14ac:dyDescent="0.2">
      <c r="A2641" s="158"/>
      <c r="D2641" s="138"/>
    </row>
    <row r="2642" spans="1:4" x14ac:dyDescent="0.2">
      <c r="A2642" s="158"/>
      <c r="D2642" s="138"/>
    </row>
    <row r="2643" spans="1:4" x14ac:dyDescent="0.2">
      <c r="A2643" s="158"/>
      <c r="D2643" s="138"/>
    </row>
    <row r="2644" spans="1:4" x14ac:dyDescent="0.2">
      <c r="A2644" s="158"/>
      <c r="D2644" s="138"/>
    </row>
    <row r="2645" spans="1:4" x14ac:dyDescent="0.2">
      <c r="A2645" s="158"/>
      <c r="D2645" s="138"/>
    </row>
    <row r="2646" spans="1:4" x14ac:dyDescent="0.2">
      <c r="A2646" s="158"/>
      <c r="D2646" s="138"/>
    </row>
    <row r="2647" spans="1:4" x14ac:dyDescent="0.2">
      <c r="A2647" s="158"/>
      <c r="D2647" s="138"/>
    </row>
    <row r="2648" spans="1:4" x14ac:dyDescent="0.2">
      <c r="A2648" s="158"/>
      <c r="D2648" s="138"/>
    </row>
    <row r="2649" spans="1:4" x14ac:dyDescent="0.2">
      <c r="A2649" s="158"/>
      <c r="D2649" s="138"/>
    </row>
    <row r="2650" spans="1:4" x14ac:dyDescent="0.2">
      <c r="A2650" s="158"/>
      <c r="D2650" s="138"/>
    </row>
    <row r="2651" spans="1:4" x14ac:dyDescent="0.2">
      <c r="A2651" s="158"/>
      <c r="D2651" s="138"/>
    </row>
    <row r="2652" spans="1:4" x14ac:dyDescent="0.2">
      <c r="A2652" s="158"/>
      <c r="D2652" s="138"/>
    </row>
    <row r="2653" spans="1:4" x14ac:dyDescent="0.2">
      <c r="A2653" s="158"/>
      <c r="D2653" s="138"/>
    </row>
    <row r="2654" spans="1:4" x14ac:dyDescent="0.2">
      <c r="A2654" s="158"/>
      <c r="D2654" s="138"/>
    </row>
    <row r="2655" spans="1:4" x14ac:dyDescent="0.2">
      <c r="A2655" s="158"/>
      <c r="D2655" s="138"/>
    </row>
    <row r="2656" spans="1:4" x14ac:dyDescent="0.2">
      <c r="A2656" s="158"/>
      <c r="D2656" s="138"/>
    </row>
    <row r="2657" spans="1:4" x14ac:dyDescent="0.2">
      <c r="A2657" s="158"/>
      <c r="D2657" s="138"/>
    </row>
    <row r="2658" spans="1:4" x14ac:dyDescent="0.2">
      <c r="A2658" s="158"/>
      <c r="D2658" s="138"/>
    </row>
    <row r="2659" spans="1:4" x14ac:dyDescent="0.2">
      <c r="A2659" s="158"/>
      <c r="D2659" s="138"/>
    </row>
    <row r="2660" spans="1:4" x14ac:dyDescent="0.2">
      <c r="A2660" s="158"/>
      <c r="D2660" s="138"/>
    </row>
    <row r="2661" spans="1:4" x14ac:dyDescent="0.2">
      <c r="A2661" s="158"/>
      <c r="D2661" s="138"/>
    </row>
    <row r="2662" spans="1:4" x14ac:dyDescent="0.2">
      <c r="A2662" s="158"/>
      <c r="D2662" s="138"/>
    </row>
    <row r="2663" spans="1:4" x14ac:dyDescent="0.2">
      <c r="A2663" s="158"/>
      <c r="D2663" s="138"/>
    </row>
    <row r="2664" spans="1:4" x14ac:dyDescent="0.2">
      <c r="A2664" s="158"/>
      <c r="D2664" s="138"/>
    </row>
    <row r="2665" spans="1:4" x14ac:dyDescent="0.2">
      <c r="A2665" s="158"/>
      <c r="D2665" s="138"/>
    </row>
    <row r="2666" spans="1:4" x14ac:dyDescent="0.2">
      <c r="A2666" s="158"/>
      <c r="D2666" s="138"/>
    </row>
    <row r="2667" spans="1:4" x14ac:dyDescent="0.2">
      <c r="A2667" s="158"/>
      <c r="D2667" s="138"/>
    </row>
    <row r="2668" spans="1:4" x14ac:dyDescent="0.2">
      <c r="A2668" s="158"/>
      <c r="D2668" s="138"/>
    </row>
    <row r="2669" spans="1:4" x14ac:dyDescent="0.2">
      <c r="A2669" s="158"/>
      <c r="D2669" s="138"/>
    </row>
    <row r="2670" spans="1:4" x14ac:dyDescent="0.2">
      <c r="A2670" s="158"/>
      <c r="D2670" s="138"/>
    </row>
    <row r="2671" spans="1:4" x14ac:dyDescent="0.2">
      <c r="A2671" s="158"/>
      <c r="D2671" s="138"/>
    </row>
    <row r="2672" spans="1:4" x14ac:dyDescent="0.2">
      <c r="A2672" s="158"/>
      <c r="D2672" s="138"/>
    </row>
    <row r="2673" spans="1:4" x14ac:dyDescent="0.2">
      <c r="A2673" s="158"/>
      <c r="D2673" s="138"/>
    </row>
    <row r="2674" spans="1:4" x14ac:dyDescent="0.2">
      <c r="A2674" s="158"/>
      <c r="D2674" s="138"/>
    </row>
    <row r="2675" spans="1:4" x14ac:dyDescent="0.2">
      <c r="A2675" s="158"/>
      <c r="D2675" s="138"/>
    </row>
    <row r="2676" spans="1:4" x14ac:dyDescent="0.2">
      <c r="A2676" s="158"/>
      <c r="D2676" s="138"/>
    </row>
    <row r="2677" spans="1:4" x14ac:dyDescent="0.2">
      <c r="A2677" s="158"/>
      <c r="D2677" s="138"/>
    </row>
    <row r="2678" spans="1:4" x14ac:dyDescent="0.2">
      <c r="A2678" s="158"/>
      <c r="D2678" s="138"/>
    </row>
    <row r="2679" spans="1:4" x14ac:dyDescent="0.2">
      <c r="A2679" s="158"/>
      <c r="D2679" s="138"/>
    </row>
    <row r="2680" spans="1:4" x14ac:dyDescent="0.2">
      <c r="A2680" s="158"/>
      <c r="D2680" s="138"/>
    </row>
    <row r="2681" spans="1:4" x14ac:dyDescent="0.2">
      <c r="A2681" s="158"/>
      <c r="D2681" s="138"/>
    </row>
    <row r="2682" spans="1:4" x14ac:dyDescent="0.2">
      <c r="A2682" s="158"/>
      <c r="D2682" s="138"/>
    </row>
    <row r="2683" spans="1:4" x14ac:dyDescent="0.2">
      <c r="A2683" s="158"/>
      <c r="D2683" s="138"/>
    </row>
    <row r="2684" spans="1:4" x14ac:dyDescent="0.2">
      <c r="A2684" s="158"/>
      <c r="D2684" s="138"/>
    </row>
    <row r="2685" spans="1:4" x14ac:dyDescent="0.2">
      <c r="A2685" s="158"/>
      <c r="D2685" s="138"/>
    </row>
    <row r="2686" spans="1:4" x14ac:dyDescent="0.2">
      <c r="A2686" s="158"/>
      <c r="D2686" s="138"/>
    </row>
    <row r="2687" spans="1:4" x14ac:dyDescent="0.2">
      <c r="A2687" s="158"/>
      <c r="D2687" s="138"/>
    </row>
    <row r="2688" spans="1:4" x14ac:dyDescent="0.2">
      <c r="A2688" s="158"/>
      <c r="D2688" s="138"/>
    </row>
    <row r="2689" spans="1:4" x14ac:dyDescent="0.2">
      <c r="A2689" s="158"/>
      <c r="D2689" s="138"/>
    </row>
    <row r="2690" spans="1:4" x14ac:dyDescent="0.2">
      <c r="A2690" s="158"/>
      <c r="D2690" s="138"/>
    </row>
    <row r="2691" spans="1:4" x14ac:dyDescent="0.2">
      <c r="A2691" s="158"/>
      <c r="D2691" s="138"/>
    </row>
    <row r="2692" spans="1:4" x14ac:dyDescent="0.2">
      <c r="A2692" s="158"/>
      <c r="D2692" s="138"/>
    </row>
    <row r="2693" spans="1:4" x14ac:dyDescent="0.2">
      <c r="A2693" s="158"/>
      <c r="D2693" s="138"/>
    </row>
    <row r="2694" spans="1:4" x14ac:dyDescent="0.2">
      <c r="A2694" s="158"/>
      <c r="D2694" s="138"/>
    </row>
    <row r="2695" spans="1:4" x14ac:dyDescent="0.2">
      <c r="A2695" s="158"/>
      <c r="D2695" s="138"/>
    </row>
    <row r="2696" spans="1:4" x14ac:dyDescent="0.2">
      <c r="A2696" s="158"/>
      <c r="D2696" s="138"/>
    </row>
    <row r="2697" spans="1:4" x14ac:dyDescent="0.2">
      <c r="A2697" s="158"/>
      <c r="D2697" s="138"/>
    </row>
    <row r="2698" spans="1:4" x14ac:dyDescent="0.2">
      <c r="A2698" s="158"/>
      <c r="D2698" s="138"/>
    </row>
    <row r="2699" spans="1:4" x14ac:dyDescent="0.2">
      <c r="A2699" s="158"/>
      <c r="D2699" s="138"/>
    </row>
    <row r="2700" spans="1:4" x14ac:dyDescent="0.2">
      <c r="A2700" s="158"/>
      <c r="D2700" s="138"/>
    </row>
    <row r="2701" spans="1:4" x14ac:dyDescent="0.2">
      <c r="A2701" s="158"/>
      <c r="D2701" s="138"/>
    </row>
    <row r="2702" spans="1:4" x14ac:dyDescent="0.2">
      <c r="A2702" s="158"/>
      <c r="D2702" s="138"/>
    </row>
    <row r="2703" spans="1:4" x14ac:dyDescent="0.2">
      <c r="A2703" s="158"/>
      <c r="D2703" s="138"/>
    </row>
    <row r="2704" spans="1:4" x14ac:dyDescent="0.2">
      <c r="A2704" s="158"/>
      <c r="D2704" s="138"/>
    </row>
    <row r="2705" spans="1:4" x14ac:dyDescent="0.2">
      <c r="A2705" s="158"/>
      <c r="D2705" s="138"/>
    </row>
    <row r="2706" spans="1:4" x14ac:dyDescent="0.2">
      <c r="A2706" s="158"/>
      <c r="D2706" s="138"/>
    </row>
    <row r="2707" spans="1:4" x14ac:dyDescent="0.2">
      <c r="A2707" s="158"/>
      <c r="D2707" s="138"/>
    </row>
    <row r="2708" spans="1:4" x14ac:dyDescent="0.2">
      <c r="A2708" s="158"/>
      <c r="D2708" s="138"/>
    </row>
    <row r="2709" spans="1:4" x14ac:dyDescent="0.2">
      <c r="A2709" s="158"/>
      <c r="D2709" s="138"/>
    </row>
    <row r="2710" spans="1:4" x14ac:dyDescent="0.2">
      <c r="A2710" s="158"/>
      <c r="D2710" s="138"/>
    </row>
    <row r="2711" spans="1:4" x14ac:dyDescent="0.2">
      <c r="A2711" s="158"/>
      <c r="D2711" s="138"/>
    </row>
    <row r="2712" spans="1:4" x14ac:dyDescent="0.2">
      <c r="A2712" s="158"/>
      <c r="D2712" s="138"/>
    </row>
    <row r="2713" spans="1:4" x14ac:dyDescent="0.2">
      <c r="A2713" s="158"/>
      <c r="D2713" s="138"/>
    </row>
    <row r="2714" spans="1:4" x14ac:dyDescent="0.2">
      <c r="A2714" s="158"/>
      <c r="D2714" s="138"/>
    </row>
    <row r="2715" spans="1:4" x14ac:dyDescent="0.2">
      <c r="A2715" s="158"/>
      <c r="D2715" s="138"/>
    </row>
    <row r="2716" spans="1:4" x14ac:dyDescent="0.2">
      <c r="A2716" s="158"/>
      <c r="D2716" s="138"/>
    </row>
    <row r="2717" spans="1:4" x14ac:dyDescent="0.2">
      <c r="A2717" s="158"/>
      <c r="D2717" s="138"/>
    </row>
    <row r="2718" spans="1:4" x14ac:dyDescent="0.2">
      <c r="A2718" s="158"/>
      <c r="D2718" s="138"/>
    </row>
    <row r="2719" spans="1:4" x14ac:dyDescent="0.2">
      <c r="A2719" s="158"/>
      <c r="D2719" s="138"/>
    </row>
    <row r="2720" spans="1:4" x14ac:dyDescent="0.2">
      <c r="A2720" s="158"/>
      <c r="D2720" s="138"/>
    </row>
    <row r="2721" spans="1:4" x14ac:dyDescent="0.2">
      <c r="A2721" s="158"/>
      <c r="D2721" s="138"/>
    </row>
    <row r="2722" spans="1:4" x14ac:dyDescent="0.2">
      <c r="A2722" s="158"/>
      <c r="D2722" s="138"/>
    </row>
    <row r="2723" spans="1:4" x14ac:dyDescent="0.2">
      <c r="A2723" s="158"/>
      <c r="D2723" s="138"/>
    </row>
    <row r="2724" spans="1:4" x14ac:dyDescent="0.2">
      <c r="A2724" s="158"/>
      <c r="D2724" s="138"/>
    </row>
    <row r="2725" spans="1:4" x14ac:dyDescent="0.2">
      <c r="A2725" s="158"/>
      <c r="D2725" s="138"/>
    </row>
    <row r="2726" spans="1:4" x14ac:dyDescent="0.2">
      <c r="A2726" s="158"/>
      <c r="D2726" s="138"/>
    </row>
    <row r="2727" spans="1:4" x14ac:dyDescent="0.2">
      <c r="A2727" s="158"/>
      <c r="D2727" s="138"/>
    </row>
    <row r="2728" spans="1:4" x14ac:dyDescent="0.2">
      <c r="A2728" s="158"/>
      <c r="D2728" s="138"/>
    </row>
    <row r="2729" spans="1:4" x14ac:dyDescent="0.2">
      <c r="A2729" s="158"/>
      <c r="D2729" s="138"/>
    </row>
    <row r="2730" spans="1:4" x14ac:dyDescent="0.2">
      <c r="A2730" s="158"/>
      <c r="D2730" s="138"/>
    </row>
    <row r="2731" spans="1:4" x14ac:dyDescent="0.2">
      <c r="A2731" s="158"/>
      <c r="D2731" s="138"/>
    </row>
    <row r="2732" spans="1:4" x14ac:dyDescent="0.2">
      <c r="A2732" s="158"/>
      <c r="D2732" s="138"/>
    </row>
    <row r="2733" spans="1:4" x14ac:dyDescent="0.2">
      <c r="A2733" s="158"/>
      <c r="D2733" s="138"/>
    </row>
    <row r="2734" spans="1:4" x14ac:dyDescent="0.2">
      <c r="A2734" s="158"/>
      <c r="D2734" s="138"/>
    </row>
    <row r="2735" spans="1:4" x14ac:dyDescent="0.2">
      <c r="A2735" s="158"/>
      <c r="D2735" s="138"/>
    </row>
    <row r="2736" spans="1:4" x14ac:dyDescent="0.2">
      <c r="A2736" s="158"/>
      <c r="D2736" s="138"/>
    </row>
    <row r="2737" spans="1:4" x14ac:dyDescent="0.2">
      <c r="A2737" s="158"/>
      <c r="D2737" s="138"/>
    </row>
    <row r="2738" spans="1:4" x14ac:dyDescent="0.2">
      <c r="A2738" s="158"/>
      <c r="D2738" s="138"/>
    </row>
    <row r="2739" spans="1:4" x14ac:dyDescent="0.2">
      <c r="A2739" s="158"/>
      <c r="D2739" s="138"/>
    </row>
    <row r="2740" spans="1:4" x14ac:dyDescent="0.2">
      <c r="A2740" s="158"/>
      <c r="D2740" s="138"/>
    </row>
    <row r="2741" spans="1:4" x14ac:dyDescent="0.2">
      <c r="A2741" s="158"/>
      <c r="D2741" s="138"/>
    </row>
    <row r="2742" spans="1:4" x14ac:dyDescent="0.2">
      <c r="A2742" s="158"/>
      <c r="D2742" s="138"/>
    </row>
    <row r="2743" spans="1:4" x14ac:dyDescent="0.2">
      <c r="A2743" s="158"/>
      <c r="D2743" s="138"/>
    </row>
    <row r="2744" spans="1:4" x14ac:dyDescent="0.2">
      <c r="A2744" s="158"/>
      <c r="D2744" s="138"/>
    </row>
    <row r="2745" spans="1:4" x14ac:dyDescent="0.2">
      <c r="A2745" s="158"/>
      <c r="D2745" s="138"/>
    </row>
    <row r="2746" spans="1:4" x14ac:dyDescent="0.2">
      <c r="A2746" s="158"/>
      <c r="D2746" s="138"/>
    </row>
    <row r="2747" spans="1:4" x14ac:dyDescent="0.2">
      <c r="A2747" s="158"/>
      <c r="D2747" s="138"/>
    </row>
    <row r="2748" spans="1:4" x14ac:dyDescent="0.2">
      <c r="A2748" s="158"/>
      <c r="D2748" s="138"/>
    </row>
    <row r="2749" spans="1:4" x14ac:dyDescent="0.2">
      <c r="A2749" s="158"/>
      <c r="D2749" s="138"/>
    </row>
    <row r="2750" spans="1:4" x14ac:dyDescent="0.2">
      <c r="A2750" s="158"/>
      <c r="D2750" s="138"/>
    </row>
    <row r="2751" spans="1:4" x14ac:dyDescent="0.2">
      <c r="A2751" s="158"/>
      <c r="D2751" s="138"/>
    </row>
    <row r="2752" spans="1:4" x14ac:dyDescent="0.2">
      <c r="A2752" s="158"/>
      <c r="D2752" s="138"/>
    </row>
    <row r="2753" spans="1:4" x14ac:dyDescent="0.2">
      <c r="A2753" s="158"/>
      <c r="D2753" s="138"/>
    </row>
    <row r="2754" spans="1:4" x14ac:dyDescent="0.2">
      <c r="A2754" s="158"/>
      <c r="D2754" s="138"/>
    </row>
    <row r="2755" spans="1:4" x14ac:dyDescent="0.2">
      <c r="A2755" s="158"/>
      <c r="D2755" s="138"/>
    </row>
    <row r="2756" spans="1:4" x14ac:dyDescent="0.2">
      <c r="A2756" s="158"/>
      <c r="D2756" s="138"/>
    </row>
    <row r="2757" spans="1:4" x14ac:dyDescent="0.2">
      <c r="A2757" s="158"/>
      <c r="D2757" s="138"/>
    </row>
    <row r="2758" spans="1:4" x14ac:dyDescent="0.2">
      <c r="A2758" s="158"/>
      <c r="D2758" s="138"/>
    </row>
    <row r="2759" spans="1:4" x14ac:dyDescent="0.2">
      <c r="A2759" s="158"/>
      <c r="D2759" s="138"/>
    </row>
    <row r="2760" spans="1:4" x14ac:dyDescent="0.2">
      <c r="A2760" s="158"/>
      <c r="D2760" s="138"/>
    </row>
    <row r="2761" spans="1:4" x14ac:dyDescent="0.2">
      <c r="A2761" s="158"/>
      <c r="D2761" s="138"/>
    </row>
    <row r="2762" spans="1:4" x14ac:dyDescent="0.2">
      <c r="A2762" s="158"/>
      <c r="D2762" s="138"/>
    </row>
    <row r="2763" spans="1:4" x14ac:dyDescent="0.2">
      <c r="A2763" s="158"/>
      <c r="D2763" s="138"/>
    </row>
    <row r="2764" spans="1:4" x14ac:dyDescent="0.2">
      <c r="A2764" s="158"/>
      <c r="D2764" s="138"/>
    </row>
    <row r="2765" spans="1:4" x14ac:dyDescent="0.2">
      <c r="A2765" s="158"/>
      <c r="D2765" s="138"/>
    </row>
    <row r="2766" spans="1:4" x14ac:dyDescent="0.2">
      <c r="A2766" s="158"/>
      <c r="D2766" s="138"/>
    </row>
    <row r="2767" spans="1:4" x14ac:dyDescent="0.2">
      <c r="A2767" s="158"/>
      <c r="D2767" s="138"/>
    </row>
    <row r="2768" spans="1:4" x14ac:dyDescent="0.2">
      <c r="A2768" s="158"/>
      <c r="D2768" s="138"/>
    </row>
    <row r="2769" spans="1:4" x14ac:dyDescent="0.2">
      <c r="A2769" s="158"/>
      <c r="D2769" s="138"/>
    </row>
    <row r="2770" spans="1:4" x14ac:dyDescent="0.2">
      <c r="A2770" s="158"/>
      <c r="D2770" s="138"/>
    </row>
    <row r="2771" spans="1:4" x14ac:dyDescent="0.2">
      <c r="A2771" s="158"/>
      <c r="D2771" s="138"/>
    </row>
    <row r="2772" spans="1:4" x14ac:dyDescent="0.2">
      <c r="A2772" s="158"/>
      <c r="D2772" s="138"/>
    </row>
    <row r="2773" spans="1:4" x14ac:dyDescent="0.2">
      <c r="A2773" s="158"/>
      <c r="D2773" s="138"/>
    </row>
    <row r="2774" spans="1:4" x14ac:dyDescent="0.2">
      <c r="A2774" s="158"/>
      <c r="D2774" s="138"/>
    </row>
    <row r="2775" spans="1:4" x14ac:dyDescent="0.2">
      <c r="A2775" s="158"/>
      <c r="D2775" s="138"/>
    </row>
    <row r="2776" spans="1:4" x14ac:dyDescent="0.2">
      <c r="A2776" s="158"/>
      <c r="D2776" s="138"/>
    </row>
    <row r="2777" spans="1:4" x14ac:dyDescent="0.2">
      <c r="A2777" s="158"/>
      <c r="D2777" s="138"/>
    </row>
    <row r="2778" spans="1:4" x14ac:dyDescent="0.2">
      <c r="A2778" s="158"/>
      <c r="D2778" s="138"/>
    </row>
    <row r="2779" spans="1:4" x14ac:dyDescent="0.2">
      <c r="A2779" s="158"/>
      <c r="D2779" s="138"/>
    </row>
    <row r="2780" spans="1:4" x14ac:dyDescent="0.2">
      <c r="A2780" s="158"/>
      <c r="D2780" s="138"/>
    </row>
    <row r="2781" spans="1:4" x14ac:dyDescent="0.2">
      <c r="A2781" s="158"/>
      <c r="D2781" s="138"/>
    </row>
    <row r="2782" spans="1:4" x14ac:dyDescent="0.2">
      <c r="A2782" s="158"/>
      <c r="D2782" s="138"/>
    </row>
    <row r="2783" spans="1:4" x14ac:dyDescent="0.2">
      <c r="A2783" s="158"/>
      <c r="D2783" s="138"/>
    </row>
    <row r="2784" spans="1:4" x14ac:dyDescent="0.2">
      <c r="A2784" s="158"/>
      <c r="D2784" s="138"/>
    </row>
    <row r="2785" spans="1:4" x14ac:dyDescent="0.2">
      <c r="A2785" s="158"/>
      <c r="D2785" s="138"/>
    </row>
    <row r="2786" spans="1:4" x14ac:dyDescent="0.2">
      <c r="A2786" s="158"/>
      <c r="D2786" s="138"/>
    </row>
    <row r="2787" spans="1:4" x14ac:dyDescent="0.2">
      <c r="A2787" s="158"/>
      <c r="D2787" s="138"/>
    </row>
    <row r="2788" spans="1:4" x14ac:dyDescent="0.2">
      <c r="A2788" s="158"/>
      <c r="D2788" s="138"/>
    </row>
    <row r="2789" spans="1:4" x14ac:dyDescent="0.2">
      <c r="A2789" s="158"/>
      <c r="D2789" s="138"/>
    </row>
    <row r="2790" spans="1:4" x14ac:dyDescent="0.2">
      <c r="A2790" s="158"/>
      <c r="D2790" s="138"/>
    </row>
    <row r="2791" spans="1:4" x14ac:dyDescent="0.2">
      <c r="A2791" s="158"/>
      <c r="D2791" s="138"/>
    </row>
    <row r="2792" spans="1:4" x14ac:dyDescent="0.2">
      <c r="A2792" s="158"/>
      <c r="D2792" s="138"/>
    </row>
    <row r="2793" spans="1:4" x14ac:dyDescent="0.2">
      <c r="A2793" s="158"/>
      <c r="D2793" s="138"/>
    </row>
    <row r="2794" spans="1:4" x14ac:dyDescent="0.2">
      <c r="A2794" s="158"/>
      <c r="D2794" s="138"/>
    </row>
    <row r="2795" spans="1:4" x14ac:dyDescent="0.2">
      <c r="A2795" s="158"/>
      <c r="D2795" s="138"/>
    </row>
    <row r="2796" spans="1:4" x14ac:dyDescent="0.2">
      <c r="A2796" s="158"/>
      <c r="D2796" s="138"/>
    </row>
    <row r="2797" spans="1:4" x14ac:dyDescent="0.2">
      <c r="A2797" s="158"/>
      <c r="D2797" s="138"/>
    </row>
    <row r="2798" spans="1:4" x14ac:dyDescent="0.2">
      <c r="A2798" s="158"/>
      <c r="D2798" s="138"/>
    </row>
    <row r="2799" spans="1:4" x14ac:dyDescent="0.2">
      <c r="A2799" s="158"/>
      <c r="D2799" s="138"/>
    </row>
    <row r="2800" spans="1:4" x14ac:dyDescent="0.2">
      <c r="A2800" s="158"/>
      <c r="D2800" s="138"/>
    </row>
    <row r="2801" spans="1:4" x14ac:dyDescent="0.2">
      <c r="A2801" s="158"/>
      <c r="D2801" s="138"/>
    </row>
    <row r="2802" spans="1:4" x14ac:dyDescent="0.2">
      <c r="A2802" s="158"/>
      <c r="D2802" s="138"/>
    </row>
    <row r="2803" spans="1:4" x14ac:dyDescent="0.2">
      <c r="A2803" s="158"/>
      <c r="D2803" s="138"/>
    </row>
    <row r="2804" spans="1:4" x14ac:dyDescent="0.2">
      <c r="A2804" s="158"/>
      <c r="D2804" s="138"/>
    </row>
    <row r="2805" spans="1:4" x14ac:dyDescent="0.2">
      <c r="A2805" s="158"/>
      <c r="D2805" s="138"/>
    </row>
    <row r="2806" spans="1:4" x14ac:dyDescent="0.2">
      <c r="A2806" s="158"/>
      <c r="D2806" s="138"/>
    </row>
    <row r="2807" spans="1:4" x14ac:dyDescent="0.2">
      <c r="A2807" s="158"/>
      <c r="D2807" s="138"/>
    </row>
    <row r="2808" spans="1:4" x14ac:dyDescent="0.2">
      <c r="A2808" s="158"/>
      <c r="D2808" s="138"/>
    </row>
    <row r="2809" spans="1:4" x14ac:dyDescent="0.2">
      <c r="A2809" s="158"/>
      <c r="D2809" s="138"/>
    </row>
    <row r="2810" spans="1:4" x14ac:dyDescent="0.2">
      <c r="A2810" s="158"/>
      <c r="D2810" s="138"/>
    </row>
    <row r="2811" spans="1:4" x14ac:dyDescent="0.2">
      <c r="A2811" s="158"/>
      <c r="D2811" s="138"/>
    </row>
    <row r="2812" spans="1:4" x14ac:dyDescent="0.2">
      <c r="A2812" s="158"/>
      <c r="D2812" s="138"/>
    </row>
    <row r="2813" spans="1:4" x14ac:dyDescent="0.2">
      <c r="A2813" s="158"/>
      <c r="D2813" s="138"/>
    </row>
    <row r="2814" spans="1:4" x14ac:dyDescent="0.2">
      <c r="A2814" s="158"/>
      <c r="D2814" s="138"/>
    </row>
    <row r="2815" spans="1:4" x14ac:dyDescent="0.2">
      <c r="A2815" s="158"/>
      <c r="D2815" s="138"/>
    </row>
    <row r="2816" spans="1:4" x14ac:dyDescent="0.2">
      <c r="A2816" s="158"/>
      <c r="D2816" s="138"/>
    </row>
    <row r="2817" spans="1:4" x14ac:dyDescent="0.2">
      <c r="A2817" s="158"/>
      <c r="D2817" s="138"/>
    </row>
    <row r="2818" spans="1:4" x14ac:dyDescent="0.2">
      <c r="A2818" s="158"/>
      <c r="D2818" s="138"/>
    </row>
    <row r="2819" spans="1:4" x14ac:dyDescent="0.2">
      <c r="A2819" s="158"/>
      <c r="D2819" s="138"/>
    </row>
    <row r="2820" spans="1:4" x14ac:dyDescent="0.2">
      <c r="A2820" s="158"/>
      <c r="D2820" s="138"/>
    </row>
    <row r="2821" spans="1:4" x14ac:dyDescent="0.2">
      <c r="A2821" s="158"/>
      <c r="D2821" s="138"/>
    </row>
    <row r="2822" spans="1:4" x14ac:dyDescent="0.2">
      <c r="A2822" s="158"/>
      <c r="D2822" s="138"/>
    </row>
    <row r="2823" spans="1:4" x14ac:dyDescent="0.2">
      <c r="A2823" s="158"/>
      <c r="D2823" s="138"/>
    </row>
    <row r="2824" spans="1:4" x14ac:dyDescent="0.2">
      <c r="A2824" s="158"/>
      <c r="D2824" s="138"/>
    </row>
    <row r="2825" spans="1:4" x14ac:dyDescent="0.2">
      <c r="A2825" s="158"/>
      <c r="D2825" s="138"/>
    </row>
    <row r="2826" spans="1:4" x14ac:dyDescent="0.2">
      <c r="A2826" s="158"/>
      <c r="D2826" s="138"/>
    </row>
    <row r="2827" spans="1:4" x14ac:dyDescent="0.2">
      <c r="A2827" s="158"/>
      <c r="D2827" s="138"/>
    </row>
    <row r="2828" spans="1:4" x14ac:dyDescent="0.2">
      <c r="A2828" s="158"/>
      <c r="D2828" s="138"/>
    </row>
    <row r="2829" spans="1:4" x14ac:dyDescent="0.2">
      <c r="A2829" s="158"/>
      <c r="D2829" s="138"/>
    </row>
    <row r="2830" spans="1:4" x14ac:dyDescent="0.2">
      <c r="A2830" s="158"/>
      <c r="D2830" s="138"/>
    </row>
    <row r="2831" spans="1:4" x14ac:dyDescent="0.2">
      <c r="A2831" s="158"/>
      <c r="D2831" s="138"/>
    </row>
    <row r="2832" spans="1:4" x14ac:dyDescent="0.2">
      <c r="A2832" s="158"/>
      <c r="D2832" s="138"/>
    </row>
    <row r="2833" spans="1:4" x14ac:dyDescent="0.2">
      <c r="A2833" s="158"/>
      <c r="D2833" s="138"/>
    </row>
    <row r="2834" spans="1:4" x14ac:dyDescent="0.2">
      <c r="A2834" s="158"/>
      <c r="D2834" s="138"/>
    </row>
    <row r="2835" spans="1:4" x14ac:dyDescent="0.2">
      <c r="A2835" s="158"/>
      <c r="D2835" s="138"/>
    </row>
    <row r="2836" spans="1:4" x14ac:dyDescent="0.2">
      <c r="A2836" s="158"/>
      <c r="D2836" s="138"/>
    </row>
    <row r="2837" spans="1:4" x14ac:dyDescent="0.2">
      <c r="A2837" s="158"/>
      <c r="D2837" s="138"/>
    </row>
    <row r="2838" spans="1:4" x14ac:dyDescent="0.2">
      <c r="A2838" s="158"/>
      <c r="D2838" s="138"/>
    </row>
    <row r="2839" spans="1:4" x14ac:dyDescent="0.2">
      <c r="A2839" s="158"/>
      <c r="D2839" s="138"/>
    </row>
    <row r="2840" spans="1:4" x14ac:dyDescent="0.2">
      <c r="A2840" s="158"/>
      <c r="D2840" s="138"/>
    </row>
    <row r="2841" spans="1:4" x14ac:dyDescent="0.2">
      <c r="A2841" s="158"/>
      <c r="D2841" s="138"/>
    </row>
    <row r="2842" spans="1:4" x14ac:dyDescent="0.2">
      <c r="A2842" s="158"/>
      <c r="D2842" s="138"/>
    </row>
    <row r="2843" spans="1:4" x14ac:dyDescent="0.2">
      <c r="A2843" s="158"/>
      <c r="D2843" s="138"/>
    </row>
    <row r="2844" spans="1:4" x14ac:dyDescent="0.2">
      <c r="A2844" s="158"/>
      <c r="D2844" s="138"/>
    </row>
    <row r="2845" spans="1:4" x14ac:dyDescent="0.2">
      <c r="A2845" s="158"/>
      <c r="D2845" s="138"/>
    </row>
    <row r="2846" spans="1:4" x14ac:dyDescent="0.2">
      <c r="A2846" s="158"/>
      <c r="D2846" s="138"/>
    </row>
    <row r="2847" spans="1:4" x14ac:dyDescent="0.2">
      <c r="A2847" s="158"/>
      <c r="D2847" s="138"/>
    </row>
    <row r="2848" spans="1:4" x14ac:dyDescent="0.2">
      <c r="A2848" s="158"/>
      <c r="D2848" s="138"/>
    </row>
    <row r="2849" spans="1:4" x14ac:dyDescent="0.2">
      <c r="A2849" s="158"/>
      <c r="D2849" s="138"/>
    </row>
    <row r="2850" spans="1:4" x14ac:dyDescent="0.2">
      <c r="A2850" s="158"/>
      <c r="D2850" s="138"/>
    </row>
    <row r="2851" spans="1:4" x14ac:dyDescent="0.2">
      <c r="A2851" s="158"/>
      <c r="D2851" s="138"/>
    </row>
    <row r="2852" spans="1:4" x14ac:dyDescent="0.2">
      <c r="A2852" s="158"/>
      <c r="D2852" s="138"/>
    </row>
    <row r="2853" spans="1:4" x14ac:dyDescent="0.2">
      <c r="A2853" s="158"/>
      <c r="D2853" s="138"/>
    </row>
    <row r="2854" spans="1:4" x14ac:dyDescent="0.2">
      <c r="A2854" s="158"/>
      <c r="D2854" s="138"/>
    </row>
    <row r="2855" spans="1:4" x14ac:dyDescent="0.2">
      <c r="A2855" s="158"/>
      <c r="D2855" s="138"/>
    </row>
    <row r="2856" spans="1:4" x14ac:dyDescent="0.2">
      <c r="A2856" s="158"/>
      <c r="D2856" s="138"/>
    </row>
    <row r="2857" spans="1:4" x14ac:dyDescent="0.2">
      <c r="A2857" s="158"/>
      <c r="D2857" s="138"/>
    </row>
    <row r="2858" spans="1:4" x14ac:dyDescent="0.2">
      <c r="A2858" s="158"/>
      <c r="D2858" s="138"/>
    </row>
    <row r="2859" spans="1:4" x14ac:dyDescent="0.2">
      <c r="A2859" s="158"/>
      <c r="D2859" s="138"/>
    </row>
    <row r="2860" spans="1:4" x14ac:dyDescent="0.2">
      <c r="A2860" s="158"/>
      <c r="D2860" s="138"/>
    </row>
    <row r="2861" spans="1:4" x14ac:dyDescent="0.2">
      <c r="A2861" s="158"/>
      <c r="D2861" s="138"/>
    </row>
    <row r="2862" spans="1:4" x14ac:dyDescent="0.2">
      <c r="A2862" s="158"/>
      <c r="D2862" s="138"/>
    </row>
    <row r="2863" spans="1:4" x14ac:dyDescent="0.2">
      <c r="A2863" s="158"/>
      <c r="D2863" s="138"/>
    </row>
    <row r="2864" spans="1:4" x14ac:dyDescent="0.2">
      <c r="A2864" s="158"/>
      <c r="D2864" s="138"/>
    </row>
    <row r="2865" spans="1:4" x14ac:dyDescent="0.2">
      <c r="A2865" s="158"/>
      <c r="D2865" s="138"/>
    </row>
    <row r="2866" spans="1:4" x14ac:dyDescent="0.2">
      <c r="A2866" s="158"/>
      <c r="D2866" s="138"/>
    </row>
    <row r="2867" spans="1:4" x14ac:dyDescent="0.2">
      <c r="A2867" s="158"/>
      <c r="D2867" s="138"/>
    </row>
    <row r="2868" spans="1:4" x14ac:dyDescent="0.2">
      <c r="A2868" s="158"/>
      <c r="D2868" s="138"/>
    </row>
    <row r="2869" spans="1:4" x14ac:dyDescent="0.2">
      <c r="A2869" s="158"/>
      <c r="D2869" s="138"/>
    </row>
    <row r="2870" spans="1:4" x14ac:dyDescent="0.2">
      <c r="A2870" s="158"/>
      <c r="D2870" s="138"/>
    </row>
    <row r="2871" spans="1:4" x14ac:dyDescent="0.2">
      <c r="A2871" s="158"/>
      <c r="D2871" s="138"/>
    </row>
    <row r="2872" spans="1:4" x14ac:dyDescent="0.2">
      <c r="A2872" s="158"/>
      <c r="D2872" s="138"/>
    </row>
    <row r="2873" spans="1:4" x14ac:dyDescent="0.2">
      <c r="A2873" s="158"/>
      <c r="D2873" s="138"/>
    </row>
    <row r="2874" spans="1:4" x14ac:dyDescent="0.2">
      <c r="A2874" s="158"/>
      <c r="D2874" s="138"/>
    </row>
    <row r="2875" spans="1:4" x14ac:dyDescent="0.2">
      <c r="A2875" s="158"/>
      <c r="D2875" s="138"/>
    </row>
    <row r="2876" spans="1:4" x14ac:dyDescent="0.2">
      <c r="A2876" s="158"/>
      <c r="D2876" s="138"/>
    </row>
    <row r="2877" spans="1:4" x14ac:dyDescent="0.2">
      <c r="A2877" s="158"/>
      <c r="D2877" s="138"/>
    </row>
    <row r="2878" spans="1:4" x14ac:dyDescent="0.2">
      <c r="A2878" s="158"/>
      <c r="D2878" s="138"/>
    </row>
    <row r="2879" spans="1:4" x14ac:dyDescent="0.2">
      <c r="A2879" s="158"/>
      <c r="D2879" s="138"/>
    </row>
    <row r="2880" spans="1:4" x14ac:dyDescent="0.2">
      <c r="A2880" s="158"/>
      <c r="D2880" s="138"/>
    </row>
    <row r="2881" spans="1:4" x14ac:dyDescent="0.2">
      <c r="A2881" s="158"/>
      <c r="D2881" s="138"/>
    </row>
    <row r="2882" spans="1:4" x14ac:dyDescent="0.2">
      <c r="A2882" s="158"/>
      <c r="D2882" s="138"/>
    </row>
    <row r="2883" spans="1:4" x14ac:dyDescent="0.2">
      <c r="A2883" s="158"/>
      <c r="D2883" s="138"/>
    </row>
    <row r="2884" spans="1:4" x14ac:dyDescent="0.2">
      <c r="A2884" s="158"/>
      <c r="D2884" s="138"/>
    </row>
    <row r="2885" spans="1:4" x14ac:dyDescent="0.2">
      <c r="A2885" s="158"/>
      <c r="D2885" s="138"/>
    </row>
    <row r="2886" spans="1:4" x14ac:dyDescent="0.2">
      <c r="A2886" s="158"/>
      <c r="D2886" s="138"/>
    </row>
    <row r="2887" spans="1:4" x14ac:dyDescent="0.2">
      <c r="A2887" s="158"/>
      <c r="D2887" s="138"/>
    </row>
    <row r="2888" spans="1:4" x14ac:dyDescent="0.2">
      <c r="A2888" s="158"/>
      <c r="D2888" s="138"/>
    </row>
    <row r="2889" spans="1:4" x14ac:dyDescent="0.2">
      <c r="A2889" s="158"/>
      <c r="D2889" s="138"/>
    </row>
    <row r="2890" spans="1:4" x14ac:dyDescent="0.2">
      <c r="A2890" s="158"/>
      <c r="D2890" s="138"/>
    </row>
    <row r="2891" spans="1:4" x14ac:dyDescent="0.2">
      <c r="A2891" s="158"/>
      <c r="D2891" s="138"/>
    </row>
    <row r="2892" spans="1:4" x14ac:dyDescent="0.2">
      <c r="A2892" s="158"/>
      <c r="D2892" s="138"/>
    </row>
    <row r="2893" spans="1:4" x14ac:dyDescent="0.2">
      <c r="A2893" s="158"/>
      <c r="D2893" s="138"/>
    </row>
    <row r="2894" spans="1:4" x14ac:dyDescent="0.2">
      <c r="A2894" s="158"/>
      <c r="D2894" s="138"/>
    </row>
    <row r="2895" spans="1:4" x14ac:dyDescent="0.2">
      <c r="A2895" s="158"/>
      <c r="D2895" s="138"/>
    </row>
    <row r="2896" spans="1:4" x14ac:dyDescent="0.2">
      <c r="A2896" s="158"/>
      <c r="D2896" s="138"/>
    </row>
    <row r="2897" spans="1:4" x14ac:dyDescent="0.2">
      <c r="A2897" s="158"/>
      <c r="D2897" s="138"/>
    </row>
    <row r="2898" spans="1:4" x14ac:dyDescent="0.2">
      <c r="A2898" s="158"/>
      <c r="D2898" s="138"/>
    </row>
    <row r="2899" spans="1:4" x14ac:dyDescent="0.2">
      <c r="A2899" s="158"/>
      <c r="D2899" s="138"/>
    </row>
    <row r="2900" spans="1:4" x14ac:dyDescent="0.2">
      <c r="A2900" s="158"/>
      <c r="D2900" s="138"/>
    </row>
    <row r="2901" spans="1:4" x14ac:dyDescent="0.2">
      <c r="A2901" s="158"/>
      <c r="D2901" s="138"/>
    </row>
    <row r="2902" spans="1:4" x14ac:dyDescent="0.2">
      <c r="A2902" s="158"/>
      <c r="D2902" s="138"/>
    </row>
    <row r="2903" spans="1:4" x14ac:dyDescent="0.2">
      <c r="A2903" s="158"/>
      <c r="D2903" s="138"/>
    </row>
    <row r="2904" spans="1:4" x14ac:dyDescent="0.2">
      <c r="A2904" s="158"/>
      <c r="D2904" s="138"/>
    </row>
    <row r="2905" spans="1:4" x14ac:dyDescent="0.2">
      <c r="A2905" s="158"/>
      <c r="D2905" s="138"/>
    </row>
    <row r="2906" spans="1:4" x14ac:dyDescent="0.2">
      <c r="A2906" s="158"/>
      <c r="D2906" s="138"/>
    </row>
    <row r="2907" spans="1:4" x14ac:dyDescent="0.2">
      <c r="A2907" s="158"/>
      <c r="D2907" s="138"/>
    </row>
    <row r="2908" spans="1:4" x14ac:dyDescent="0.2">
      <c r="A2908" s="158"/>
      <c r="D2908" s="138"/>
    </row>
    <row r="2909" spans="1:4" x14ac:dyDescent="0.2">
      <c r="A2909" s="158"/>
      <c r="D2909" s="138"/>
    </row>
    <row r="2910" spans="1:4" x14ac:dyDescent="0.2">
      <c r="A2910" s="158"/>
      <c r="D2910" s="138"/>
    </row>
    <row r="2911" spans="1:4" x14ac:dyDescent="0.2">
      <c r="A2911" s="158"/>
      <c r="D2911" s="138"/>
    </row>
    <row r="2912" spans="1:4" x14ac:dyDescent="0.2">
      <c r="A2912" s="158"/>
      <c r="D2912" s="138"/>
    </row>
    <row r="2913" spans="1:4" x14ac:dyDescent="0.2">
      <c r="A2913" s="158"/>
      <c r="D2913" s="138"/>
    </row>
    <row r="2914" spans="1:4" x14ac:dyDescent="0.2">
      <c r="A2914" s="158"/>
      <c r="D2914" s="138"/>
    </row>
    <row r="2915" spans="1:4" x14ac:dyDescent="0.2">
      <c r="A2915" s="158"/>
      <c r="D2915" s="138"/>
    </row>
    <row r="2916" spans="1:4" x14ac:dyDescent="0.2">
      <c r="A2916" s="158"/>
      <c r="D2916" s="138"/>
    </row>
    <row r="2917" spans="1:4" x14ac:dyDescent="0.2">
      <c r="A2917" s="158"/>
      <c r="D2917" s="138"/>
    </row>
    <row r="2918" spans="1:4" x14ac:dyDescent="0.2">
      <c r="A2918" s="158"/>
      <c r="D2918" s="138"/>
    </row>
    <row r="2919" spans="1:4" x14ac:dyDescent="0.2">
      <c r="A2919" s="158"/>
      <c r="D2919" s="138"/>
    </row>
    <row r="2920" spans="1:4" x14ac:dyDescent="0.2">
      <c r="A2920" s="158"/>
      <c r="D2920" s="138"/>
    </row>
    <row r="2921" spans="1:4" x14ac:dyDescent="0.2">
      <c r="A2921" s="158"/>
      <c r="D2921" s="138"/>
    </row>
    <row r="2922" spans="1:4" x14ac:dyDescent="0.2">
      <c r="A2922" s="158"/>
      <c r="D2922" s="138"/>
    </row>
    <row r="2923" spans="1:4" x14ac:dyDescent="0.2">
      <c r="A2923" s="158"/>
      <c r="D2923" s="138"/>
    </row>
    <row r="2924" spans="1:4" x14ac:dyDescent="0.2">
      <c r="A2924" s="158"/>
      <c r="D2924" s="138"/>
    </row>
    <row r="2925" spans="1:4" x14ac:dyDescent="0.2">
      <c r="A2925" s="158"/>
      <c r="D2925" s="138"/>
    </row>
    <row r="2926" spans="1:4" x14ac:dyDescent="0.2">
      <c r="A2926" s="158"/>
      <c r="D2926" s="138"/>
    </row>
    <row r="2927" spans="1:4" x14ac:dyDescent="0.2">
      <c r="A2927" s="158"/>
      <c r="D2927" s="138"/>
    </row>
    <row r="2928" spans="1:4" x14ac:dyDescent="0.2">
      <c r="A2928" s="158"/>
      <c r="D2928" s="138"/>
    </row>
    <row r="2929" spans="1:4" x14ac:dyDescent="0.2">
      <c r="A2929" s="158"/>
      <c r="D2929" s="138"/>
    </row>
    <row r="2930" spans="1:4" x14ac:dyDescent="0.2">
      <c r="A2930" s="158"/>
      <c r="D2930" s="138"/>
    </row>
    <row r="2931" spans="1:4" x14ac:dyDescent="0.2">
      <c r="A2931" s="158"/>
      <c r="D2931" s="138"/>
    </row>
    <row r="2932" spans="1:4" x14ac:dyDescent="0.2">
      <c r="A2932" s="158"/>
      <c r="D2932" s="138"/>
    </row>
    <row r="2933" spans="1:4" x14ac:dyDescent="0.2">
      <c r="A2933" s="158"/>
      <c r="D2933" s="138"/>
    </row>
    <row r="2934" spans="1:4" x14ac:dyDescent="0.2">
      <c r="A2934" s="158"/>
      <c r="D2934" s="138"/>
    </row>
    <row r="2935" spans="1:4" x14ac:dyDescent="0.2">
      <c r="A2935" s="158"/>
      <c r="D2935" s="138"/>
    </row>
    <row r="2936" spans="1:4" x14ac:dyDescent="0.2">
      <c r="A2936" s="158"/>
      <c r="D2936" s="138"/>
    </row>
    <row r="2937" spans="1:4" x14ac:dyDescent="0.2">
      <c r="A2937" s="158"/>
      <c r="D2937" s="138"/>
    </row>
    <row r="2938" spans="1:4" x14ac:dyDescent="0.2">
      <c r="A2938" s="158"/>
      <c r="D2938" s="138"/>
    </row>
    <row r="2939" spans="1:4" x14ac:dyDescent="0.2">
      <c r="A2939" s="158"/>
      <c r="D2939" s="138"/>
    </row>
    <row r="2940" spans="1:4" x14ac:dyDescent="0.2">
      <c r="A2940" s="158"/>
      <c r="D2940" s="138"/>
    </row>
    <row r="2941" spans="1:4" x14ac:dyDescent="0.2">
      <c r="A2941" s="158"/>
      <c r="D2941" s="138"/>
    </row>
    <row r="2942" spans="1:4" x14ac:dyDescent="0.2">
      <c r="A2942" s="158"/>
      <c r="D2942" s="138"/>
    </row>
    <row r="2943" spans="1:4" x14ac:dyDescent="0.2">
      <c r="A2943" s="158"/>
      <c r="D2943" s="138"/>
    </row>
    <row r="2944" spans="1:4" x14ac:dyDescent="0.2">
      <c r="A2944" s="158"/>
      <c r="D2944" s="138"/>
    </row>
    <row r="2945" spans="1:4" x14ac:dyDescent="0.2">
      <c r="A2945" s="158"/>
      <c r="D2945" s="138"/>
    </row>
    <row r="2946" spans="1:4" x14ac:dyDescent="0.2">
      <c r="A2946" s="158"/>
      <c r="D2946" s="138"/>
    </row>
    <row r="2947" spans="1:4" x14ac:dyDescent="0.2">
      <c r="A2947" s="158"/>
      <c r="D2947" s="138"/>
    </row>
    <row r="2948" spans="1:4" x14ac:dyDescent="0.2">
      <c r="A2948" s="158"/>
      <c r="D2948" s="138"/>
    </row>
    <row r="2949" spans="1:4" x14ac:dyDescent="0.2">
      <c r="A2949" s="158"/>
      <c r="D2949" s="138"/>
    </row>
    <row r="2950" spans="1:4" x14ac:dyDescent="0.2">
      <c r="A2950" s="158"/>
      <c r="D2950" s="138"/>
    </row>
    <row r="2951" spans="1:4" x14ac:dyDescent="0.2">
      <c r="A2951" s="158"/>
      <c r="D2951" s="138"/>
    </row>
    <row r="2952" spans="1:4" x14ac:dyDescent="0.2">
      <c r="A2952" s="158"/>
      <c r="D2952" s="138"/>
    </row>
    <row r="2953" spans="1:4" x14ac:dyDescent="0.2">
      <c r="A2953" s="158"/>
      <c r="D2953" s="138"/>
    </row>
    <row r="2954" spans="1:4" x14ac:dyDescent="0.2">
      <c r="A2954" s="158"/>
      <c r="D2954" s="138"/>
    </row>
    <row r="2955" spans="1:4" x14ac:dyDescent="0.2">
      <c r="A2955" s="158"/>
      <c r="D2955" s="138"/>
    </row>
    <row r="2956" spans="1:4" x14ac:dyDescent="0.2">
      <c r="A2956" s="158"/>
      <c r="D2956" s="138"/>
    </row>
    <row r="2957" spans="1:4" x14ac:dyDescent="0.2">
      <c r="A2957" s="158"/>
      <c r="D2957" s="138"/>
    </row>
    <row r="2958" spans="1:4" x14ac:dyDescent="0.2">
      <c r="A2958" s="158"/>
      <c r="D2958" s="138"/>
    </row>
    <row r="2959" spans="1:4" x14ac:dyDescent="0.2">
      <c r="A2959" s="158"/>
      <c r="D2959" s="138"/>
    </row>
    <row r="2960" spans="1:4" x14ac:dyDescent="0.2">
      <c r="A2960" s="158"/>
      <c r="D2960" s="138"/>
    </row>
    <row r="2961" spans="1:4" x14ac:dyDescent="0.2">
      <c r="A2961" s="158"/>
      <c r="D2961" s="138"/>
    </row>
    <row r="2962" spans="1:4" x14ac:dyDescent="0.2">
      <c r="A2962" s="158"/>
      <c r="D2962" s="138"/>
    </row>
    <row r="2963" spans="1:4" x14ac:dyDescent="0.2">
      <c r="A2963" s="158"/>
      <c r="D2963" s="138"/>
    </row>
    <row r="2964" spans="1:4" x14ac:dyDescent="0.2">
      <c r="A2964" s="158"/>
      <c r="D2964" s="138"/>
    </row>
    <row r="2965" spans="1:4" x14ac:dyDescent="0.2">
      <c r="A2965" s="158"/>
      <c r="D2965" s="138"/>
    </row>
    <row r="2966" spans="1:4" x14ac:dyDescent="0.2">
      <c r="A2966" s="158"/>
      <c r="D2966" s="138"/>
    </row>
    <row r="2967" spans="1:4" x14ac:dyDescent="0.2">
      <c r="A2967" s="158"/>
      <c r="D2967" s="138"/>
    </row>
    <row r="2968" spans="1:4" x14ac:dyDescent="0.2">
      <c r="A2968" s="158"/>
      <c r="D2968" s="138"/>
    </row>
    <row r="2969" spans="1:4" x14ac:dyDescent="0.2">
      <c r="A2969" s="158"/>
      <c r="D2969" s="138"/>
    </row>
    <row r="2970" spans="1:4" x14ac:dyDescent="0.2">
      <c r="A2970" s="158"/>
      <c r="D2970" s="138"/>
    </row>
    <row r="2971" spans="1:4" x14ac:dyDescent="0.2">
      <c r="A2971" s="158"/>
      <c r="D2971" s="138"/>
    </row>
    <row r="2972" spans="1:4" x14ac:dyDescent="0.2">
      <c r="A2972" s="158"/>
      <c r="D2972" s="138"/>
    </row>
    <row r="2973" spans="1:4" x14ac:dyDescent="0.2">
      <c r="A2973" s="158"/>
      <c r="D2973" s="138"/>
    </row>
    <row r="2974" spans="1:4" x14ac:dyDescent="0.2">
      <c r="A2974" s="158"/>
      <c r="D2974" s="138"/>
    </row>
    <row r="2975" spans="1:4" x14ac:dyDescent="0.2">
      <c r="A2975" s="158"/>
      <c r="D2975" s="138"/>
    </row>
    <row r="2976" spans="1:4" x14ac:dyDescent="0.2">
      <c r="A2976" s="158"/>
      <c r="D2976" s="138"/>
    </row>
    <row r="2977" spans="1:4" x14ac:dyDescent="0.2">
      <c r="A2977" s="158"/>
      <c r="D2977" s="138"/>
    </row>
    <row r="2978" spans="1:4" x14ac:dyDescent="0.2">
      <c r="A2978" s="158"/>
      <c r="D2978" s="138"/>
    </row>
    <row r="2979" spans="1:4" x14ac:dyDescent="0.2">
      <c r="A2979" s="158"/>
      <c r="D2979" s="138"/>
    </row>
    <row r="2980" spans="1:4" x14ac:dyDescent="0.2">
      <c r="A2980" s="158"/>
      <c r="D2980" s="138"/>
    </row>
    <row r="2981" spans="1:4" x14ac:dyDescent="0.2">
      <c r="A2981" s="158"/>
      <c r="D2981" s="138"/>
    </row>
    <row r="2982" spans="1:4" x14ac:dyDescent="0.2">
      <c r="A2982" s="158"/>
      <c r="D2982" s="138"/>
    </row>
    <row r="2983" spans="1:4" x14ac:dyDescent="0.2">
      <c r="A2983" s="158"/>
      <c r="D2983" s="138"/>
    </row>
    <row r="2984" spans="1:4" x14ac:dyDescent="0.2">
      <c r="A2984" s="158"/>
      <c r="D2984" s="138"/>
    </row>
    <row r="2985" spans="1:4" x14ac:dyDescent="0.2">
      <c r="A2985" s="158"/>
      <c r="D2985" s="138"/>
    </row>
    <row r="2986" spans="1:4" x14ac:dyDescent="0.2">
      <c r="A2986" s="158"/>
      <c r="D2986" s="138"/>
    </row>
    <row r="2987" spans="1:4" x14ac:dyDescent="0.2">
      <c r="A2987" s="158"/>
      <c r="D2987" s="138"/>
    </row>
    <row r="2988" spans="1:4" x14ac:dyDescent="0.2">
      <c r="A2988" s="158"/>
      <c r="D2988" s="138"/>
    </row>
    <row r="2989" spans="1:4" x14ac:dyDescent="0.2">
      <c r="A2989" s="158"/>
      <c r="D2989" s="138"/>
    </row>
    <row r="2990" spans="1:4" x14ac:dyDescent="0.2">
      <c r="A2990" s="158"/>
      <c r="D2990" s="138"/>
    </row>
    <row r="2991" spans="1:4" x14ac:dyDescent="0.2">
      <c r="A2991" s="158"/>
      <c r="D2991" s="138"/>
    </row>
    <row r="2992" spans="1:4" x14ac:dyDescent="0.2">
      <c r="A2992" s="158"/>
      <c r="D2992" s="138"/>
    </row>
    <row r="2993" spans="1:4" x14ac:dyDescent="0.2">
      <c r="A2993" s="158"/>
      <c r="D2993" s="138"/>
    </row>
    <row r="2994" spans="1:4" x14ac:dyDescent="0.2">
      <c r="A2994" s="158"/>
      <c r="D2994" s="138"/>
    </row>
    <row r="2995" spans="1:4" x14ac:dyDescent="0.2">
      <c r="A2995" s="158"/>
      <c r="D2995" s="138"/>
    </row>
    <row r="2996" spans="1:4" x14ac:dyDescent="0.2">
      <c r="A2996" s="158"/>
      <c r="D2996" s="138"/>
    </row>
    <row r="2997" spans="1:4" x14ac:dyDescent="0.2">
      <c r="A2997" s="158"/>
      <c r="D2997" s="138"/>
    </row>
    <row r="2998" spans="1:4" x14ac:dyDescent="0.2">
      <c r="A2998" s="158"/>
      <c r="D2998" s="138"/>
    </row>
    <row r="2999" spans="1:4" x14ac:dyDescent="0.2">
      <c r="A2999" s="158"/>
      <c r="D2999" s="138"/>
    </row>
    <row r="3000" spans="1:4" x14ac:dyDescent="0.2">
      <c r="A3000" s="158"/>
      <c r="D3000" s="138"/>
    </row>
    <row r="3001" spans="1:4" x14ac:dyDescent="0.2">
      <c r="A3001" s="158"/>
      <c r="D3001" s="138"/>
    </row>
    <row r="3002" spans="1:4" x14ac:dyDescent="0.2">
      <c r="A3002" s="158"/>
      <c r="D3002" s="138"/>
    </row>
    <row r="3003" spans="1:4" x14ac:dyDescent="0.2">
      <c r="A3003" s="158"/>
      <c r="D3003" s="138"/>
    </row>
    <row r="3004" spans="1:4" x14ac:dyDescent="0.2">
      <c r="A3004" s="158"/>
      <c r="D3004" s="138"/>
    </row>
    <row r="3005" spans="1:4" x14ac:dyDescent="0.2">
      <c r="A3005" s="158"/>
      <c r="D3005" s="138"/>
    </row>
    <row r="3006" spans="1:4" x14ac:dyDescent="0.2">
      <c r="A3006" s="158"/>
      <c r="D3006" s="138"/>
    </row>
    <row r="3007" spans="1:4" x14ac:dyDescent="0.2">
      <c r="A3007" s="158"/>
      <c r="D3007" s="138"/>
    </row>
    <row r="3008" spans="1:4" x14ac:dyDescent="0.2">
      <c r="A3008" s="158"/>
      <c r="D3008" s="138"/>
    </row>
    <row r="3009" spans="1:4" x14ac:dyDescent="0.2">
      <c r="A3009" s="158"/>
      <c r="D3009" s="138"/>
    </row>
    <row r="3010" spans="1:4" x14ac:dyDescent="0.2">
      <c r="A3010" s="158"/>
      <c r="D3010" s="138"/>
    </row>
    <row r="3011" spans="1:4" x14ac:dyDescent="0.2">
      <c r="A3011" s="158"/>
      <c r="D3011" s="138"/>
    </row>
    <row r="3012" spans="1:4" x14ac:dyDescent="0.2">
      <c r="A3012" s="158"/>
      <c r="D3012" s="138"/>
    </row>
    <row r="3013" spans="1:4" x14ac:dyDescent="0.2">
      <c r="A3013" s="158"/>
      <c r="D3013" s="138"/>
    </row>
    <row r="3014" spans="1:4" x14ac:dyDescent="0.2">
      <c r="A3014" s="158"/>
      <c r="D3014" s="138"/>
    </row>
    <row r="3015" spans="1:4" x14ac:dyDescent="0.2">
      <c r="A3015" s="158"/>
      <c r="D3015" s="138"/>
    </row>
    <row r="3016" spans="1:4" x14ac:dyDescent="0.2">
      <c r="A3016" s="158"/>
      <c r="D3016" s="138"/>
    </row>
    <row r="3017" spans="1:4" x14ac:dyDescent="0.2">
      <c r="A3017" s="158"/>
      <c r="D3017" s="138"/>
    </row>
    <row r="3018" spans="1:4" x14ac:dyDescent="0.2">
      <c r="A3018" s="158"/>
      <c r="D3018" s="138"/>
    </row>
    <row r="3019" spans="1:4" x14ac:dyDescent="0.2">
      <c r="A3019" s="158"/>
      <c r="D3019" s="138"/>
    </row>
    <row r="3020" spans="1:4" x14ac:dyDescent="0.2">
      <c r="A3020" s="158"/>
      <c r="D3020" s="138"/>
    </row>
    <row r="3021" spans="1:4" x14ac:dyDescent="0.2">
      <c r="A3021" s="158"/>
      <c r="D3021" s="138"/>
    </row>
    <row r="3022" spans="1:4" x14ac:dyDescent="0.2">
      <c r="A3022" s="158"/>
      <c r="D3022" s="138"/>
    </row>
    <row r="3023" spans="1:4" x14ac:dyDescent="0.2">
      <c r="A3023" s="158"/>
      <c r="D3023" s="138"/>
    </row>
    <row r="3024" spans="1:4" x14ac:dyDescent="0.2">
      <c r="A3024" s="158"/>
      <c r="D3024" s="138"/>
    </row>
    <row r="3025" spans="1:4" x14ac:dyDescent="0.2">
      <c r="A3025" s="158"/>
      <c r="D3025" s="138"/>
    </row>
    <row r="3026" spans="1:4" x14ac:dyDescent="0.2">
      <c r="A3026" s="158"/>
      <c r="D3026" s="138"/>
    </row>
    <row r="3027" spans="1:4" x14ac:dyDescent="0.2">
      <c r="A3027" s="158"/>
      <c r="D3027" s="138"/>
    </row>
    <row r="3028" spans="1:4" x14ac:dyDescent="0.2">
      <c r="A3028" s="158"/>
      <c r="D3028" s="138"/>
    </row>
    <row r="3029" spans="1:4" x14ac:dyDescent="0.2">
      <c r="A3029" s="158"/>
      <c r="D3029" s="138"/>
    </row>
    <row r="3030" spans="1:4" x14ac:dyDescent="0.2">
      <c r="A3030" s="158"/>
      <c r="D3030" s="138"/>
    </row>
    <row r="3031" spans="1:4" x14ac:dyDescent="0.2">
      <c r="A3031" s="158"/>
      <c r="D3031" s="138"/>
    </row>
    <row r="3032" spans="1:4" x14ac:dyDescent="0.2">
      <c r="A3032" s="158"/>
      <c r="D3032" s="138"/>
    </row>
    <row r="3033" spans="1:4" x14ac:dyDescent="0.2">
      <c r="A3033" s="158"/>
      <c r="D3033" s="138"/>
    </row>
    <row r="3034" spans="1:4" x14ac:dyDescent="0.2">
      <c r="A3034" s="158"/>
      <c r="D3034" s="138"/>
    </row>
    <row r="3035" spans="1:4" x14ac:dyDescent="0.2">
      <c r="A3035" s="158"/>
      <c r="D3035" s="138"/>
    </row>
    <row r="3036" spans="1:4" x14ac:dyDescent="0.2">
      <c r="A3036" s="158"/>
      <c r="D3036" s="138"/>
    </row>
    <row r="3037" spans="1:4" x14ac:dyDescent="0.2">
      <c r="A3037" s="158"/>
      <c r="D3037" s="138"/>
    </row>
    <row r="3038" spans="1:4" x14ac:dyDescent="0.2">
      <c r="A3038" s="158"/>
      <c r="D3038" s="138"/>
    </row>
    <row r="3039" spans="1:4" x14ac:dyDescent="0.2">
      <c r="A3039" s="158"/>
      <c r="D3039" s="138"/>
    </row>
    <row r="3040" spans="1:4" x14ac:dyDescent="0.2">
      <c r="A3040" s="158"/>
      <c r="D3040" s="138"/>
    </row>
    <row r="3041" spans="1:4" x14ac:dyDescent="0.2">
      <c r="A3041" s="158"/>
      <c r="D3041" s="138"/>
    </row>
    <row r="3042" spans="1:4" x14ac:dyDescent="0.2">
      <c r="A3042" s="158"/>
      <c r="D3042" s="138"/>
    </row>
    <row r="3043" spans="1:4" x14ac:dyDescent="0.2">
      <c r="A3043" s="158"/>
      <c r="D3043" s="138"/>
    </row>
    <row r="3044" spans="1:4" x14ac:dyDescent="0.2">
      <c r="A3044" s="158"/>
      <c r="D3044" s="138"/>
    </row>
    <row r="3045" spans="1:4" x14ac:dyDescent="0.2">
      <c r="A3045" s="158"/>
      <c r="D3045" s="138"/>
    </row>
    <row r="3046" spans="1:4" x14ac:dyDescent="0.2">
      <c r="A3046" s="158"/>
      <c r="D3046" s="138"/>
    </row>
    <row r="3047" spans="1:4" x14ac:dyDescent="0.2">
      <c r="A3047" s="158"/>
      <c r="D3047" s="138"/>
    </row>
    <row r="3048" spans="1:4" x14ac:dyDescent="0.2">
      <c r="A3048" s="158"/>
      <c r="D3048" s="138"/>
    </row>
    <row r="3049" spans="1:4" x14ac:dyDescent="0.2">
      <c r="A3049" s="158"/>
      <c r="D3049" s="138"/>
    </row>
    <row r="3050" spans="1:4" x14ac:dyDescent="0.2">
      <c r="A3050" s="158"/>
      <c r="D3050" s="138"/>
    </row>
    <row r="3051" spans="1:4" x14ac:dyDescent="0.2">
      <c r="A3051" s="158"/>
      <c r="D3051" s="138"/>
    </row>
    <row r="3052" spans="1:4" x14ac:dyDescent="0.2">
      <c r="A3052" s="158"/>
      <c r="D3052" s="138"/>
    </row>
    <row r="3053" spans="1:4" x14ac:dyDescent="0.2">
      <c r="A3053" s="158"/>
      <c r="D3053" s="138"/>
    </row>
    <row r="3054" spans="1:4" x14ac:dyDescent="0.2">
      <c r="A3054" s="158"/>
      <c r="D3054" s="138"/>
    </row>
    <row r="3055" spans="1:4" x14ac:dyDescent="0.2">
      <c r="A3055" s="158"/>
      <c r="D3055" s="138"/>
    </row>
    <row r="3056" spans="1:4" x14ac:dyDescent="0.2">
      <c r="A3056" s="158"/>
      <c r="D3056" s="138"/>
    </row>
    <row r="3057" spans="1:4" x14ac:dyDescent="0.2">
      <c r="A3057" s="158"/>
      <c r="D3057" s="138"/>
    </row>
    <row r="3058" spans="1:4" x14ac:dyDescent="0.2">
      <c r="A3058" s="158"/>
      <c r="D3058" s="138"/>
    </row>
    <row r="3059" spans="1:4" x14ac:dyDescent="0.2">
      <c r="A3059" s="158"/>
      <c r="D3059" s="138"/>
    </row>
    <row r="3060" spans="1:4" x14ac:dyDescent="0.2">
      <c r="A3060" s="158"/>
      <c r="D3060" s="138"/>
    </row>
    <row r="3061" spans="1:4" x14ac:dyDescent="0.2">
      <c r="A3061" s="158"/>
      <c r="D3061" s="138"/>
    </row>
    <row r="3062" spans="1:4" x14ac:dyDescent="0.2">
      <c r="A3062" s="158"/>
      <c r="D3062" s="138"/>
    </row>
    <row r="3063" spans="1:4" x14ac:dyDescent="0.2">
      <c r="A3063" s="158"/>
      <c r="D3063" s="138"/>
    </row>
    <row r="3064" spans="1:4" x14ac:dyDescent="0.2">
      <c r="A3064" s="158"/>
      <c r="D3064" s="138"/>
    </row>
    <row r="3065" spans="1:4" x14ac:dyDescent="0.2">
      <c r="A3065" s="158"/>
      <c r="D3065" s="138"/>
    </row>
    <row r="3066" spans="1:4" x14ac:dyDescent="0.2">
      <c r="A3066" s="158"/>
      <c r="D3066" s="138"/>
    </row>
    <row r="3067" spans="1:4" x14ac:dyDescent="0.2">
      <c r="A3067" s="158"/>
      <c r="D3067" s="138"/>
    </row>
    <row r="3068" spans="1:4" x14ac:dyDescent="0.2">
      <c r="A3068" s="158"/>
      <c r="D3068" s="138"/>
    </row>
    <row r="3069" spans="1:4" x14ac:dyDescent="0.2">
      <c r="A3069" s="158"/>
      <c r="D3069" s="138"/>
    </row>
    <row r="3070" spans="1:4" x14ac:dyDescent="0.2">
      <c r="A3070" s="158"/>
      <c r="D3070" s="138"/>
    </row>
    <row r="3071" spans="1:4" x14ac:dyDescent="0.2">
      <c r="A3071" s="158"/>
      <c r="D3071" s="138"/>
    </row>
    <row r="3072" spans="1:4" x14ac:dyDescent="0.2">
      <c r="A3072" s="158"/>
      <c r="D3072" s="138"/>
    </row>
    <row r="3073" spans="1:4" x14ac:dyDescent="0.2">
      <c r="A3073" s="158"/>
      <c r="D3073" s="138"/>
    </row>
    <row r="3074" spans="1:4" x14ac:dyDescent="0.2">
      <c r="A3074" s="158"/>
      <c r="D3074" s="138"/>
    </row>
    <row r="3075" spans="1:4" x14ac:dyDescent="0.2">
      <c r="A3075" s="158"/>
      <c r="D3075" s="138"/>
    </row>
    <row r="3076" spans="1:4" x14ac:dyDescent="0.2">
      <c r="A3076" s="158"/>
      <c r="D3076" s="138"/>
    </row>
    <row r="3077" spans="1:4" x14ac:dyDescent="0.2">
      <c r="A3077" s="158"/>
      <c r="D3077" s="138"/>
    </row>
    <row r="3078" spans="1:4" x14ac:dyDescent="0.2">
      <c r="A3078" s="158"/>
      <c r="D3078" s="138"/>
    </row>
    <row r="3079" spans="1:4" x14ac:dyDescent="0.2">
      <c r="A3079" s="158"/>
      <c r="D3079" s="138"/>
    </row>
    <row r="3080" spans="1:4" x14ac:dyDescent="0.2">
      <c r="A3080" s="158"/>
      <c r="D3080" s="138"/>
    </row>
    <row r="3081" spans="1:4" x14ac:dyDescent="0.2">
      <c r="A3081" s="158"/>
      <c r="D3081" s="138"/>
    </row>
    <row r="3082" spans="1:4" x14ac:dyDescent="0.2">
      <c r="A3082" s="158"/>
      <c r="D3082" s="138"/>
    </row>
    <row r="3083" spans="1:4" x14ac:dyDescent="0.2">
      <c r="A3083" s="158"/>
      <c r="D3083" s="138"/>
    </row>
    <row r="3084" spans="1:4" x14ac:dyDescent="0.2">
      <c r="A3084" s="158"/>
      <c r="D3084" s="138"/>
    </row>
    <row r="3085" spans="1:4" x14ac:dyDescent="0.2">
      <c r="A3085" s="158"/>
      <c r="D3085" s="138"/>
    </row>
    <row r="3086" spans="1:4" x14ac:dyDescent="0.2">
      <c r="A3086" s="158"/>
      <c r="D3086" s="138"/>
    </row>
    <row r="3087" spans="1:4" x14ac:dyDescent="0.2">
      <c r="A3087" s="158"/>
      <c r="D3087" s="138"/>
    </row>
    <row r="3088" spans="1:4" x14ac:dyDescent="0.2">
      <c r="A3088" s="158"/>
      <c r="D3088" s="138"/>
    </row>
    <row r="3089" spans="1:4" x14ac:dyDescent="0.2">
      <c r="A3089" s="158"/>
      <c r="D3089" s="138"/>
    </row>
    <row r="3090" spans="1:4" x14ac:dyDescent="0.2">
      <c r="A3090" s="158"/>
      <c r="D3090" s="138"/>
    </row>
    <row r="3091" spans="1:4" x14ac:dyDescent="0.2">
      <c r="A3091" s="158"/>
      <c r="D3091" s="138"/>
    </row>
    <row r="3092" spans="1:4" x14ac:dyDescent="0.2">
      <c r="A3092" s="158"/>
      <c r="D3092" s="138"/>
    </row>
    <row r="3093" spans="1:4" x14ac:dyDescent="0.2">
      <c r="A3093" s="158"/>
      <c r="D3093" s="138"/>
    </row>
    <row r="3094" spans="1:4" x14ac:dyDescent="0.2">
      <c r="A3094" s="158"/>
      <c r="D3094" s="138"/>
    </row>
    <row r="3095" spans="1:4" x14ac:dyDescent="0.2">
      <c r="A3095" s="158"/>
      <c r="D3095" s="138"/>
    </row>
    <row r="3096" spans="1:4" x14ac:dyDescent="0.2">
      <c r="A3096" s="158"/>
      <c r="D3096" s="138"/>
    </row>
    <row r="3097" spans="1:4" x14ac:dyDescent="0.2">
      <c r="A3097" s="158"/>
      <c r="D3097" s="138"/>
    </row>
    <row r="3098" spans="1:4" x14ac:dyDescent="0.2">
      <c r="A3098" s="158"/>
      <c r="D3098" s="138"/>
    </row>
    <row r="3099" spans="1:4" x14ac:dyDescent="0.2">
      <c r="A3099" s="158"/>
      <c r="D3099" s="138"/>
    </row>
    <row r="3100" spans="1:4" x14ac:dyDescent="0.2">
      <c r="A3100" s="158"/>
      <c r="D3100" s="138"/>
    </row>
    <row r="3101" spans="1:4" x14ac:dyDescent="0.2">
      <c r="A3101" s="158"/>
      <c r="D3101" s="138"/>
    </row>
    <row r="3102" spans="1:4" x14ac:dyDescent="0.2">
      <c r="A3102" s="158"/>
      <c r="D3102" s="138"/>
    </row>
    <row r="3103" spans="1:4" x14ac:dyDescent="0.2">
      <c r="A3103" s="158"/>
      <c r="D3103" s="138"/>
    </row>
    <row r="3104" spans="1:4" x14ac:dyDescent="0.2">
      <c r="A3104" s="158"/>
      <c r="D3104" s="138"/>
    </row>
    <row r="3105" spans="1:4" x14ac:dyDescent="0.2">
      <c r="A3105" s="158"/>
      <c r="D3105" s="138"/>
    </row>
    <row r="3106" spans="1:4" x14ac:dyDescent="0.2">
      <c r="A3106" s="158"/>
      <c r="D3106" s="138"/>
    </row>
    <row r="3107" spans="1:4" x14ac:dyDescent="0.2">
      <c r="A3107" s="158"/>
      <c r="D3107" s="138"/>
    </row>
    <row r="3108" spans="1:4" x14ac:dyDescent="0.2">
      <c r="A3108" s="158"/>
      <c r="D3108" s="138"/>
    </row>
    <row r="3109" spans="1:4" x14ac:dyDescent="0.2">
      <c r="A3109" s="158"/>
      <c r="D3109" s="138"/>
    </row>
    <row r="3110" spans="1:4" x14ac:dyDescent="0.2">
      <c r="A3110" s="158"/>
      <c r="D3110" s="138"/>
    </row>
    <row r="3111" spans="1:4" x14ac:dyDescent="0.2">
      <c r="A3111" s="158"/>
      <c r="D3111" s="138"/>
    </row>
    <row r="3112" spans="1:4" x14ac:dyDescent="0.2">
      <c r="A3112" s="158"/>
      <c r="D3112" s="138"/>
    </row>
    <row r="3113" spans="1:4" x14ac:dyDescent="0.2">
      <c r="A3113" s="158"/>
      <c r="D3113" s="138"/>
    </row>
    <row r="3114" spans="1:4" x14ac:dyDescent="0.2">
      <c r="A3114" s="158"/>
      <c r="D3114" s="138"/>
    </row>
    <row r="3115" spans="1:4" x14ac:dyDescent="0.2">
      <c r="A3115" s="158"/>
      <c r="D3115" s="138"/>
    </row>
    <row r="3116" spans="1:4" x14ac:dyDescent="0.2">
      <c r="A3116" s="158"/>
      <c r="D3116" s="138"/>
    </row>
    <row r="3117" spans="1:4" x14ac:dyDescent="0.2">
      <c r="A3117" s="158"/>
      <c r="D3117" s="138"/>
    </row>
    <row r="3118" spans="1:4" x14ac:dyDescent="0.2">
      <c r="A3118" s="158"/>
      <c r="D3118" s="138"/>
    </row>
    <row r="3119" spans="1:4" x14ac:dyDescent="0.2">
      <c r="A3119" s="158"/>
      <c r="D3119" s="138"/>
    </row>
    <row r="3120" spans="1:4" x14ac:dyDescent="0.2">
      <c r="A3120" s="158"/>
      <c r="D3120" s="138"/>
    </row>
    <row r="3121" spans="1:4" x14ac:dyDescent="0.2">
      <c r="A3121" s="158"/>
      <c r="D3121" s="138"/>
    </row>
    <row r="3122" spans="1:4" x14ac:dyDescent="0.2">
      <c r="A3122" s="158"/>
      <c r="D3122" s="138"/>
    </row>
    <row r="3123" spans="1:4" x14ac:dyDescent="0.2">
      <c r="A3123" s="158"/>
      <c r="D3123" s="138"/>
    </row>
    <row r="3124" spans="1:4" x14ac:dyDescent="0.2">
      <c r="A3124" s="158"/>
      <c r="D3124" s="138"/>
    </row>
    <row r="3125" spans="1:4" x14ac:dyDescent="0.2">
      <c r="A3125" s="158"/>
      <c r="D3125" s="138"/>
    </row>
    <row r="3126" spans="1:4" x14ac:dyDescent="0.2">
      <c r="A3126" s="158"/>
      <c r="D3126" s="138"/>
    </row>
    <row r="3127" spans="1:4" x14ac:dyDescent="0.2">
      <c r="A3127" s="158"/>
      <c r="D3127" s="138"/>
    </row>
    <row r="3128" spans="1:4" x14ac:dyDescent="0.2">
      <c r="A3128" s="158"/>
      <c r="D3128" s="138"/>
    </row>
    <row r="3129" spans="1:4" x14ac:dyDescent="0.2">
      <c r="A3129" s="158"/>
      <c r="D3129" s="138"/>
    </row>
    <row r="3130" spans="1:4" x14ac:dyDescent="0.2">
      <c r="A3130" s="158"/>
      <c r="D3130" s="138"/>
    </row>
    <row r="3131" spans="1:4" x14ac:dyDescent="0.2">
      <c r="A3131" s="158"/>
      <c r="D3131" s="138"/>
    </row>
    <row r="3132" spans="1:4" x14ac:dyDescent="0.2">
      <c r="A3132" s="158"/>
      <c r="D3132" s="138"/>
    </row>
    <row r="3133" spans="1:4" x14ac:dyDescent="0.2">
      <c r="A3133" s="158"/>
      <c r="D3133" s="138"/>
    </row>
    <row r="3134" spans="1:4" x14ac:dyDescent="0.2">
      <c r="A3134" s="158"/>
      <c r="D3134" s="138"/>
    </row>
    <row r="3135" spans="1:4" x14ac:dyDescent="0.2">
      <c r="A3135" s="158"/>
      <c r="D3135" s="138"/>
    </row>
    <row r="3136" spans="1:4" x14ac:dyDescent="0.2">
      <c r="A3136" s="158"/>
      <c r="D3136" s="138"/>
    </row>
    <row r="3137" spans="1:4" x14ac:dyDescent="0.2">
      <c r="A3137" s="158"/>
      <c r="D3137" s="138"/>
    </row>
    <row r="3138" spans="1:4" x14ac:dyDescent="0.2">
      <c r="A3138" s="158"/>
      <c r="D3138" s="138"/>
    </row>
    <row r="3139" spans="1:4" x14ac:dyDescent="0.2">
      <c r="A3139" s="158"/>
      <c r="D3139" s="138"/>
    </row>
    <row r="3140" spans="1:4" x14ac:dyDescent="0.2">
      <c r="A3140" s="158"/>
      <c r="D3140" s="138"/>
    </row>
    <row r="3141" spans="1:4" x14ac:dyDescent="0.2">
      <c r="A3141" s="158"/>
      <c r="D3141" s="138"/>
    </row>
    <row r="3142" spans="1:4" x14ac:dyDescent="0.2">
      <c r="A3142" s="158"/>
      <c r="D3142" s="138"/>
    </row>
    <row r="3143" spans="1:4" x14ac:dyDescent="0.2">
      <c r="A3143" s="158"/>
      <c r="D3143" s="138"/>
    </row>
    <row r="3144" spans="1:4" x14ac:dyDescent="0.2">
      <c r="A3144" s="158"/>
      <c r="D3144" s="138"/>
    </row>
    <row r="3145" spans="1:4" x14ac:dyDescent="0.2">
      <c r="A3145" s="158"/>
      <c r="D3145" s="138"/>
    </row>
    <row r="3146" spans="1:4" x14ac:dyDescent="0.2">
      <c r="A3146" s="158"/>
      <c r="D3146" s="138"/>
    </row>
    <row r="3147" spans="1:4" x14ac:dyDescent="0.2">
      <c r="A3147" s="158"/>
      <c r="D3147" s="138"/>
    </row>
    <row r="3148" spans="1:4" x14ac:dyDescent="0.2">
      <c r="A3148" s="158"/>
      <c r="D3148" s="138"/>
    </row>
    <row r="3149" spans="1:4" x14ac:dyDescent="0.2">
      <c r="A3149" s="158"/>
      <c r="D3149" s="138"/>
    </row>
    <row r="3150" spans="1:4" x14ac:dyDescent="0.2">
      <c r="A3150" s="158"/>
      <c r="D3150" s="138"/>
    </row>
    <row r="3151" spans="1:4" x14ac:dyDescent="0.2">
      <c r="A3151" s="158"/>
      <c r="D3151" s="138"/>
    </row>
    <row r="3152" spans="1:4" x14ac:dyDescent="0.2">
      <c r="A3152" s="158"/>
      <c r="D3152" s="138"/>
    </row>
    <row r="3153" spans="1:4" x14ac:dyDescent="0.2">
      <c r="A3153" s="158"/>
      <c r="D3153" s="138"/>
    </row>
    <row r="3154" spans="1:4" x14ac:dyDescent="0.2">
      <c r="A3154" s="158"/>
      <c r="D3154" s="138"/>
    </row>
    <row r="3155" spans="1:4" x14ac:dyDescent="0.2">
      <c r="A3155" s="158"/>
      <c r="D3155" s="138"/>
    </row>
    <row r="3156" spans="1:4" x14ac:dyDescent="0.2">
      <c r="A3156" s="158"/>
      <c r="D3156" s="138"/>
    </row>
    <row r="3157" spans="1:4" x14ac:dyDescent="0.2">
      <c r="A3157" s="158"/>
      <c r="D3157" s="138"/>
    </row>
    <row r="3158" spans="1:4" x14ac:dyDescent="0.2">
      <c r="A3158" s="158"/>
      <c r="D3158" s="138"/>
    </row>
    <row r="3159" spans="1:4" x14ac:dyDescent="0.2">
      <c r="A3159" s="158"/>
      <c r="D3159" s="138"/>
    </row>
    <row r="3160" spans="1:4" x14ac:dyDescent="0.2">
      <c r="A3160" s="158"/>
      <c r="D3160" s="138"/>
    </row>
    <row r="3161" spans="1:4" x14ac:dyDescent="0.2">
      <c r="A3161" s="158"/>
      <c r="D3161" s="138"/>
    </row>
    <row r="3162" spans="1:4" x14ac:dyDescent="0.2">
      <c r="A3162" s="158"/>
      <c r="D3162" s="138"/>
    </row>
    <row r="3163" spans="1:4" x14ac:dyDescent="0.2">
      <c r="A3163" s="158"/>
      <c r="D3163" s="138"/>
    </row>
    <row r="3164" spans="1:4" x14ac:dyDescent="0.2">
      <c r="A3164" s="158"/>
      <c r="D3164" s="138"/>
    </row>
    <row r="3165" spans="1:4" x14ac:dyDescent="0.2">
      <c r="A3165" s="158"/>
      <c r="D3165" s="138"/>
    </row>
    <row r="3166" spans="1:4" x14ac:dyDescent="0.2">
      <c r="A3166" s="158"/>
      <c r="D3166" s="138"/>
    </row>
    <row r="3167" spans="1:4" x14ac:dyDescent="0.2">
      <c r="A3167" s="158"/>
      <c r="D3167" s="138"/>
    </row>
    <row r="3168" spans="1:4" x14ac:dyDescent="0.2">
      <c r="A3168" s="158"/>
      <c r="D3168" s="138"/>
    </row>
    <row r="3169" spans="1:4" x14ac:dyDescent="0.2">
      <c r="A3169" s="158"/>
      <c r="D3169" s="138"/>
    </row>
    <row r="3170" spans="1:4" x14ac:dyDescent="0.2">
      <c r="A3170" s="158"/>
      <c r="D3170" s="138"/>
    </row>
    <row r="3171" spans="1:4" x14ac:dyDescent="0.2">
      <c r="A3171" s="158"/>
      <c r="D3171" s="138"/>
    </row>
    <row r="3172" spans="1:4" x14ac:dyDescent="0.2">
      <c r="A3172" s="158"/>
      <c r="D3172" s="138"/>
    </row>
    <row r="3173" spans="1:4" x14ac:dyDescent="0.2">
      <c r="A3173" s="158"/>
      <c r="D3173" s="138"/>
    </row>
    <row r="3174" spans="1:4" x14ac:dyDescent="0.2">
      <c r="A3174" s="158"/>
      <c r="D3174" s="138"/>
    </row>
    <row r="3175" spans="1:4" x14ac:dyDescent="0.2">
      <c r="A3175" s="158"/>
      <c r="D3175" s="138"/>
    </row>
    <row r="3176" spans="1:4" x14ac:dyDescent="0.2">
      <c r="A3176" s="158"/>
      <c r="D3176" s="138"/>
    </row>
    <row r="3177" spans="1:4" x14ac:dyDescent="0.2">
      <c r="A3177" s="158"/>
      <c r="D3177" s="138"/>
    </row>
    <row r="3178" spans="1:4" x14ac:dyDescent="0.2">
      <c r="A3178" s="158"/>
      <c r="D3178" s="138"/>
    </row>
    <row r="3179" spans="1:4" x14ac:dyDescent="0.2">
      <c r="A3179" s="158"/>
      <c r="D3179" s="138"/>
    </row>
    <row r="3180" spans="1:4" x14ac:dyDescent="0.2">
      <c r="A3180" s="158"/>
      <c r="D3180" s="138"/>
    </row>
    <row r="3181" spans="1:4" x14ac:dyDescent="0.2">
      <c r="A3181" s="158"/>
      <c r="D3181" s="138"/>
    </row>
    <row r="3182" spans="1:4" x14ac:dyDescent="0.2">
      <c r="A3182" s="158"/>
      <c r="D3182" s="138"/>
    </row>
    <row r="3183" spans="1:4" x14ac:dyDescent="0.2">
      <c r="A3183" s="158"/>
      <c r="D3183" s="138"/>
    </row>
    <row r="3184" spans="1:4" x14ac:dyDescent="0.2">
      <c r="A3184" s="158"/>
      <c r="D3184" s="138"/>
    </row>
    <row r="3185" spans="1:4" x14ac:dyDescent="0.2">
      <c r="A3185" s="158"/>
      <c r="D3185" s="138"/>
    </row>
    <row r="3186" spans="1:4" x14ac:dyDescent="0.2">
      <c r="A3186" s="158"/>
      <c r="D3186" s="138"/>
    </row>
    <row r="3187" spans="1:4" x14ac:dyDescent="0.2">
      <c r="A3187" s="158"/>
      <c r="D3187" s="138"/>
    </row>
    <row r="3188" spans="1:4" x14ac:dyDescent="0.2">
      <c r="A3188" s="158"/>
      <c r="D3188" s="138"/>
    </row>
    <row r="3189" spans="1:4" x14ac:dyDescent="0.2">
      <c r="A3189" s="158"/>
      <c r="D3189" s="138"/>
    </row>
    <row r="3190" spans="1:4" x14ac:dyDescent="0.2">
      <c r="A3190" s="158"/>
      <c r="D3190" s="138"/>
    </row>
    <row r="3191" spans="1:4" x14ac:dyDescent="0.2">
      <c r="A3191" s="158"/>
      <c r="D3191" s="138"/>
    </row>
    <row r="3192" spans="1:4" x14ac:dyDescent="0.2">
      <c r="A3192" s="158"/>
      <c r="D3192" s="138"/>
    </row>
    <row r="3193" spans="1:4" x14ac:dyDescent="0.2">
      <c r="A3193" s="158"/>
      <c r="D3193" s="138"/>
    </row>
    <row r="3194" spans="1:4" x14ac:dyDescent="0.2">
      <c r="A3194" s="158"/>
      <c r="D3194" s="138"/>
    </row>
    <row r="3195" spans="1:4" x14ac:dyDescent="0.2">
      <c r="A3195" s="158"/>
      <c r="D3195" s="138"/>
    </row>
    <row r="3196" spans="1:4" x14ac:dyDescent="0.2">
      <c r="A3196" s="158"/>
      <c r="D3196" s="138"/>
    </row>
    <row r="3197" spans="1:4" x14ac:dyDescent="0.2">
      <c r="A3197" s="158"/>
      <c r="D3197" s="138"/>
    </row>
    <row r="3198" spans="1:4" x14ac:dyDescent="0.2">
      <c r="A3198" s="158"/>
      <c r="D3198" s="138"/>
    </row>
    <row r="3199" spans="1:4" x14ac:dyDescent="0.2">
      <c r="A3199" s="158"/>
      <c r="D3199" s="138"/>
    </row>
    <row r="3200" spans="1:4" x14ac:dyDescent="0.2">
      <c r="A3200" s="158"/>
      <c r="D3200" s="138"/>
    </row>
    <row r="3201" spans="1:4" x14ac:dyDescent="0.2">
      <c r="A3201" s="158"/>
      <c r="D3201" s="138"/>
    </row>
    <row r="3202" spans="1:4" x14ac:dyDescent="0.2">
      <c r="A3202" s="158"/>
      <c r="D3202" s="138"/>
    </row>
    <row r="3203" spans="1:4" x14ac:dyDescent="0.2">
      <c r="A3203" s="158"/>
      <c r="D3203" s="138"/>
    </row>
    <row r="3204" spans="1:4" x14ac:dyDescent="0.2">
      <c r="A3204" s="158"/>
      <c r="D3204" s="138"/>
    </row>
    <row r="3205" spans="1:4" x14ac:dyDescent="0.2">
      <c r="A3205" s="158"/>
      <c r="D3205" s="138"/>
    </row>
    <row r="3206" spans="1:4" x14ac:dyDescent="0.2">
      <c r="A3206" s="158"/>
      <c r="D3206" s="138"/>
    </row>
    <row r="3207" spans="1:4" x14ac:dyDescent="0.2">
      <c r="A3207" s="158"/>
      <c r="D3207" s="138"/>
    </row>
    <row r="3208" spans="1:4" x14ac:dyDescent="0.2">
      <c r="A3208" s="158"/>
      <c r="D3208" s="138"/>
    </row>
    <row r="3209" spans="1:4" x14ac:dyDescent="0.2">
      <c r="A3209" s="158"/>
      <c r="D3209" s="138"/>
    </row>
    <row r="3210" spans="1:4" x14ac:dyDescent="0.2">
      <c r="A3210" s="158"/>
      <c r="D3210" s="138"/>
    </row>
    <row r="3211" spans="1:4" x14ac:dyDescent="0.2">
      <c r="A3211" s="158"/>
      <c r="D3211" s="138"/>
    </row>
    <row r="3212" spans="1:4" x14ac:dyDescent="0.2">
      <c r="A3212" s="158"/>
      <c r="D3212" s="138"/>
    </row>
    <row r="3213" spans="1:4" x14ac:dyDescent="0.2">
      <c r="A3213" s="158"/>
      <c r="D3213" s="138"/>
    </row>
    <row r="3214" spans="1:4" x14ac:dyDescent="0.2">
      <c r="A3214" s="158"/>
      <c r="D3214" s="138"/>
    </row>
    <row r="3215" spans="1:4" x14ac:dyDescent="0.2">
      <c r="A3215" s="158"/>
      <c r="D3215" s="138"/>
    </row>
    <row r="3216" spans="1:4" x14ac:dyDescent="0.2">
      <c r="A3216" s="158"/>
      <c r="D3216" s="138"/>
    </row>
    <row r="3217" spans="1:4" x14ac:dyDescent="0.2">
      <c r="A3217" s="158"/>
      <c r="D3217" s="138"/>
    </row>
    <row r="3218" spans="1:4" x14ac:dyDescent="0.2">
      <c r="A3218" s="158"/>
      <c r="D3218" s="138"/>
    </row>
    <row r="3219" spans="1:4" x14ac:dyDescent="0.2">
      <c r="A3219" s="158"/>
      <c r="D3219" s="138"/>
    </row>
    <row r="3220" spans="1:4" x14ac:dyDescent="0.2">
      <c r="A3220" s="158"/>
      <c r="D3220" s="138"/>
    </row>
    <row r="3221" spans="1:4" x14ac:dyDescent="0.2">
      <c r="A3221" s="158"/>
      <c r="D3221" s="138"/>
    </row>
    <row r="3222" spans="1:4" x14ac:dyDescent="0.2">
      <c r="A3222" s="158"/>
      <c r="D3222" s="138"/>
    </row>
    <row r="3223" spans="1:4" x14ac:dyDescent="0.2">
      <c r="A3223" s="158"/>
      <c r="D3223" s="138"/>
    </row>
    <row r="3224" spans="1:4" x14ac:dyDescent="0.2">
      <c r="A3224" s="158"/>
      <c r="D3224" s="138"/>
    </row>
    <row r="3225" spans="1:4" x14ac:dyDescent="0.2">
      <c r="A3225" s="158"/>
      <c r="D3225" s="138"/>
    </row>
    <row r="3226" spans="1:4" x14ac:dyDescent="0.2">
      <c r="A3226" s="158"/>
      <c r="D3226" s="138"/>
    </row>
    <row r="3227" spans="1:4" x14ac:dyDescent="0.2">
      <c r="A3227" s="158"/>
      <c r="D3227" s="138"/>
    </row>
    <row r="3228" spans="1:4" x14ac:dyDescent="0.2">
      <c r="A3228" s="158"/>
      <c r="D3228" s="138"/>
    </row>
    <row r="3229" spans="1:4" x14ac:dyDescent="0.2">
      <c r="A3229" s="158"/>
      <c r="D3229" s="138"/>
    </row>
    <row r="3230" spans="1:4" x14ac:dyDescent="0.2">
      <c r="A3230" s="158"/>
      <c r="D3230" s="138"/>
    </row>
    <row r="3231" spans="1:4" x14ac:dyDescent="0.2">
      <c r="A3231" s="158"/>
      <c r="D3231" s="138"/>
    </row>
    <row r="3232" spans="1:4" x14ac:dyDescent="0.2">
      <c r="A3232" s="158"/>
      <c r="D3232" s="138"/>
    </row>
    <row r="3233" spans="1:4" x14ac:dyDescent="0.2">
      <c r="A3233" s="158"/>
      <c r="D3233" s="138"/>
    </row>
    <row r="3234" spans="1:4" x14ac:dyDescent="0.2">
      <c r="A3234" s="158"/>
      <c r="D3234" s="138"/>
    </row>
    <row r="3235" spans="1:4" x14ac:dyDescent="0.2">
      <c r="A3235" s="158"/>
      <c r="D3235" s="138"/>
    </row>
    <row r="3236" spans="1:4" x14ac:dyDescent="0.2">
      <c r="A3236" s="158"/>
      <c r="D3236" s="138"/>
    </row>
    <row r="3237" spans="1:4" x14ac:dyDescent="0.2">
      <c r="A3237" s="158"/>
      <c r="D3237" s="138"/>
    </row>
    <row r="3238" spans="1:4" x14ac:dyDescent="0.2">
      <c r="A3238" s="158"/>
      <c r="D3238" s="138"/>
    </row>
    <row r="3239" spans="1:4" x14ac:dyDescent="0.2">
      <c r="A3239" s="158"/>
      <c r="D3239" s="138"/>
    </row>
    <row r="3240" spans="1:4" x14ac:dyDescent="0.2">
      <c r="A3240" s="158"/>
      <c r="D3240" s="138"/>
    </row>
    <row r="3241" spans="1:4" x14ac:dyDescent="0.2">
      <c r="A3241" s="158"/>
      <c r="D3241" s="138"/>
    </row>
    <row r="3242" spans="1:4" x14ac:dyDescent="0.2">
      <c r="A3242" s="158"/>
      <c r="D3242" s="138"/>
    </row>
    <row r="3243" spans="1:4" x14ac:dyDescent="0.2">
      <c r="A3243" s="158"/>
      <c r="D3243" s="138"/>
    </row>
    <row r="3244" spans="1:4" x14ac:dyDescent="0.2">
      <c r="A3244" s="158"/>
      <c r="D3244" s="138"/>
    </row>
    <row r="3245" spans="1:4" x14ac:dyDescent="0.2">
      <c r="A3245" s="158"/>
      <c r="D3245" s="138"/>
    </row>
    <row r="3246" spans="1:4" x14ac:dyDescent="0.2">
      <c r="A3246" s="158"/>
      <c r="D3246" s="138"/>
    </row>
    <row r="3247" spans="1:4" x14ac:dyDescent="0.2">
      <c r="A3247" s="158"/>
      <c r="D3247" s="138"/>
    </row>
    <row r="3248" spans="1:4" x14ac:dyDescent="0.2">
      <c r="A3248" s="158"/>
      <c r="D3248" s="138"/>
    </row>
    <row r="3249" spans="1:4" x14ac:dyDescent="0.2">
      <c r="A3249" s="158"/>
      <c r="D3249" s="138"/>
    </row>
    <row r="3250" spans="1:4" x14ac:dyDescent="0.2">
      <c r="A3250" s="158"/>
      <c r="D3250" s="138"/>
    </row>
    <row r="3251" spans="1:4" x14ac:dyDescent="0.2">
      <c r="A3251" s="158"/>
      <c r="D3251" s="138"/>
    </row>
    <row r="3252" spans="1:4" x14ac:dyDescent="0.2">
      <c r="A3252" s="158"/>
      <c r="D3252" s="138"/>
    </row>
    <row r="3253" spans="1:4" x14ac:dyDescent="0.2">
      <c r="A3253" s="158"/>
      <c r="D3253" s="138"/>
    </row>
    <row r="3254" spans="1:4" x14ac:dyDescent="0.2">
      <c r="A3254" s="158"/>
      <c r="D3254" s="138"/>
    </row>
    <row r="3255" spans="1:4" x14ac:dyDescent="0.2">
      <c r="A3255" s="158"/>
      <c r="D3255" s="138"/>
    </row>
    <row r="3256" spans="1:4" x14ac:dyDescent="0.2">
      <c r="A3256" s="158"/>
      <c r="D3256" s="138"/>
    </row>
    <row r="3257" spans="1:4" x14ac:dyDescent="0.2">
      <c r="A3257" s="158"/>
      <c r="D3257" s="138"/>
    </row>
    <row r="3258" spans="1:4" x14ac:dyDescent="0.2">
      <c r="A3258" s="158"/>
      <c r="D3258" s="138"/>
    </row>
    <row r="3259" spans="1:4" x14ac:dyDescent="0.2">
      <c r="A3259" s="158"/>
      <c r="D3259" s="138"/>
    </row>
    <row r="3260" spans="1:4" x14ac:dyDescent="0.2">
      <c r="A3260" s="158"/>
      <c r="D3260" s="138"/>
    </row>
    <row r="3261" spans="1:4" x14ac:dyDescent="0.2">
      <c r="A3261" s="158"/>
      <c r="D3261" s="138"/>
    </row>
    <row r="3262" spans="1:4" x14ac:dyDescent="0.2">
      <c r="A3262" s="158"/>
      <c r="D3262" s="138"/>
    </row>
    <row r="3263" spans="1:4" x14ac:dyDescent="0.2">
      <c r="A3263" s="158"/>
      <c r="D3263" s="138"/>
    </row>
    <row r="3264" spans="1:4" x14ac:dyDescent="0.2">
      <c r="A3264" s="158"/>
      <c r="D3264" s="138"/>
    </row>
    <row r="3265" spans="1:4" x14ac:dyDescent="0.2">
      <c r="A3265" s="158"/>
      <c r="D3265" s="138"/>
    </row>
    <row r="3266" spans="1:4" x14ac:dyDescent="0.2">
      <c r="A3266" s="158"/>
      <c r="D3266" s="138"/>
    </row>
    <row r="3267" spans="1:4" x14ac:dyDescent="0.2">
      <c r="A3267" s="158"/>
      <c r="D3267" s="138"/>
    </row>
    <row r="3268" spans="1:4" x14ac:dyDescent="0.2">
      <c r="A3268" s="158"/>
      <c r="D3268" s="138"/>
    </row>
    <row r="3269" spans="1:4" x14ac:dyDescent="0.2">
      <c r="A3269" s="158"/>
      <c r="D3269" s="138"/>
    </row>
    <row r="3270" spans="1:4" x14ac:dyDescent="0.2">
      <c r="A3270" s="158"/>
      <c r="D3270" s="138"/>
    </row>
    <row r="3271" spans="1:4" x14ac:dyDescent="0.2">
      <c r="A3271" s="158"/>
      <c r="D3271" s="138"/>
    </row>
    <row r="3272" spans="1:4" x14ac:dyDescent="0.2">
      <c r="A3272" s="158"/>
      <c r="D3272" s="138"/>
    </row>
    <row r="3273" spans="1:4" x14ac:dyDescent="0.2">
      <c r="A3273" s="158"/>
      <c r="D3273" s="138"/>
    </row>
    <row r="3274" spans="1:4" x14ac:dyDescent="0.2">
      <c r="A3274" s="158"/>
      <c r="D3274" s="138"/>
    </row>
    <row r="3275" spans="1:4" x14ac:dyDescent="0.2">
      <c r="A3275" s="158"/>
      <c r="D3275" s="138"/>
    </row>
    <row r="3276" spans="1:4" x14ac:dyDescent="0.2">
      <c r="A3276" s="158"/>
      <c r="D3276" s="138"/>
    </row>
    <row r="3277" spans="1:4" x14ac:dyDescent="0.2">
      <c r="A3277" s="158"/>
      <c r="D3277" s="138"/>
    </row>
    <row r="3278" spans="1:4" x14ac:dyDescent="0.2">
      <c r="A3278" s="158"/>
      <c r="D3278" s="138"/>
    </row>
    <row r="3279" spans="1:4" x14ac:dyDescent="0.2">
      <c r="A3279" s="158"/>
      <c r="D3279" s="138"/>
    </row>
    <row r="3280" spans="1:4" x14ac:dyDescent="0.2">
      <c r="A3280" s="158"/>
      <c r="D3280" s="138"/>
    </row>
    <row r="3281" spans="1:4" x14ac:dyDescent="0.2">
      <c r="A3281" s="158"/>
      <c r="D3281" s="138"/>
    </row>
    <row r="3282" spans="1:4" x14ac:dyDescent="0.2">
      <c r="A3282" s="158"/>
      <c r="D3282" s="138"/>
    </row>
    <row r="3283" spans="1:4" x14ac:dyDescent="0.2">
      <c r="A3283" s="158"/>
      <c r="D3283" s="138"/>
    </row>
    <row r="3284" spans="1:4" x14ac:dyDescent="0.2">
      <c r="A3284" s="158"/>
      <c r="D3284" s="138"/>
    </row>
    <row r="3285" spans="1:4" x14ac:dyDescent="0.2">
      <c r="A3285" s="158"/>
      <c r="D3285" s="138"/>
    </row>
    <row r="3286" spans="1:4" x14ac:dyDescent="0.2">
      <c r="A3286" s="158"/>
      <c r="D3286" s="138"/>
    </row>
    <row r="3287" spans="1:4" x14ac:dyDescent="0.2">
      <c r="A3287" s="158"/>
      <c r="D3287" s="138"/>
    </row>
    <row r="3288" spans="1:4" x14ac:dyDescent="0.2">
      <c r="A3288" s="158"/>
      <c r="D3288" s="138"/>
    </row>
    <row r="3289" spans="1:4" x14ac:dyDescent="0.2">
      <c r="A3289" s="158"/>
      <c r="D3289" s="138"/>
    </row>
    <row r="3290" spans="1:4" x14ac:dyDescent="0.2">
      <c r="A3290" s="158"/>
      <c r="D3290" s="138"/>
    </row>
    <row r="3291" spans="1:4" x14ac:dyDescent="0.2">
      <c r="A3291" s="158"/>
      <c r="D3291" s="138"/>
    </row>
    <row r="3292" spans="1:4" x14ac:dyDescent="0.2">
      <c r="A3292" s="158"/>
      <c r="D3292" s="138"/>
    </row>
    <row r="3293" spans="1:4" x14ac:dyDescent="0.2">
      <c r="A3293" s="158"/>
      <c r="D3293" s="138"/>
    </row>
    <row r="3294" spans="1:4" x14ac:dyDescent="0.2">
      <c r="A3294" s="158"/>
      <c r="D3294" s="138"/>
    </row>
    <row r="3295" spans="1:4" x14ac:dyDescent="0.2">
      <c r="A3295" s="158"/>
      <c r="D3295" s="138"/>
    </row>
    <row r="3296" spans="1:4" x14ac:dyDescent="0.2">
      <c r="A3296" s="158"/>
      <c r="D3296" s="138"/>
    </row>
    <row r="3297" spans="1:4" x14ac:dyDescent="0.2">
      <c r="A3297" s="158"/>
      <c r="D3297" s="138"/>
    </row>
    <row r="3298" spans="1:4" x14ac:dyDescent="0.2">
      <c r="A3298" s="158"/>
      <c r="D3298" s="138"/>
    </row>
    <row r="3299" spans="1:4" x14ac:dyDescent="0.2">
      <c r="A3299" s="158"/>
      <c r="D3299" s="138"/>
    </row>
    <row r="3300" spans="1:4" x14ac:dyDescent="0.2">
      <c r="A3300" s="158"/>
      <c r="D3300" s="138"/>
    </row>
    <row r="3301" spans="1:4" x14ac:dyDescent="0.2">
      <c r="A3301" s="158"/>
      <c r="D3301" s="138"/>
    </row>
    <row r="3302" spans="1:4" x14ac:dyDescent="0.2">
      <c r="A3302" s="158"/>
      <c r="D3302" s="138"/>
    </row>
    <row r="3303" spans="1:4" x14ac:dyDescent="0.2">
      <c r="A3303" s="158"/>
      <c r="D3303" s="138"/>
    </row>
    <row r="3304" spans="1:4" x14ac:dyDescent="0.2">
      <c r="A3304" s="158"/>
      <c r="D3304" s="138"/>
    </row>
    <row r="3305" spans="1:4" x14ac:dyDescent="0.2">
      <c r="A3305" s="158"/>
      <c r="D3305" s="138"/>
    </row>
    <row r="3306" spans="1:4" x14ac:dyDescent="0.2">
      <c r="A3306" s="158"/>
      <c r="D3306" s="138"/>
    </row>
    <row r="3307" spans="1:4" x14ac:dyDescent="0.2">
      <c r="A3307" s="158"/>
      <c r="D3307" s="138"/>
    </row>
    <row r="3308" spans="1:4" x14ac:dyDescent="0.2">
      <c r="A3308" s="158"/>
      <c r="D3308" s="138"/>
    </row>
    <row r="3309" spans="1:4" x14ac:dyDescent="0.2">
      <c r="A3309" s="158"/>
      <c r="D3309" s="138"/>
    </row>
    <row r="3310" spans="1:4" x14ac:dyDescent="0.2">
      <c r="A3310" s="158"/>
      <c r="D3310" s="138"/>
    </row>
    <row r="3311" spans="1:4" x14ac:dyDescent="0.2">
      <c r="A3311" s="158"/>
      <c r="D3311" s="138"/>
    </row>
    <row r="3312" spans="1:4" x14ac:dyDescent="0.2">
      <c r="A3312" s="158"/>
      <c r="D3312" s="138"/>
    </row>
    <row r="3313" spans="1:4" x14ac:dyDescent="0.2">
      <c r="A3313" s="158"/>
      <c r="D3313" s="138"/>
    </row>
    <row r="3314" spans="1:4" x14ac:dyDescent="0.2">
      <c r="A3314" s="158"/>
      <c r="D3314" s="138"/>
    </row>
    <row r="3315" spans="1:4" x14ac:dyDescent="0.2">
      <c r="A3315" s="158"/>
      <c r="D3315" s="138"/>
    </row>
    <row r="3316" spans="1:4" x14ac:dyDescent="0.2">
      <c r="A3316" s="158"/>
      <c r="D3316" s="138"/>
    </row>
    <row r="3317" spans="1:4" x14ac:dyDescent="0.2">
      <c r="A3317" s="158"/>
      <c r="D3317" s="138"/>
    </row>
    <row r="3318" spans="1:4" x14ac:dyDescent="0.2">
      <c r="A3318" s="158"/>
      <c r="D3318" s="138"/>
    </row>
    <row r="3319" spans="1:4" x14ac:dyDescent="0.2">
      <c r="A3319" s="158"/>
      <c r="D3319" s="138"/>
    </row>
    <row r="3320" spans="1:4" x14ac:dyDescent="0.2">
      <c r="A3320" s="158"/>
      <c r="D3320" s="138"/>
    </row>
    <row r="3321" spans="1:4" x14ac:dyDescent="0.2">
      <c r="A3321" s="158"/>
      <c r="D3321" s="138"/>
    </row>
    <row r="3322" spans="1:4" x14ac:dyDescent="0.2">
      <c r="A3322" s="158"/>
      <c r="D3322" s="138"/>
    </row>
    <row r="3323" spans="1:4" x14ac:dyDescent="0.2">
      <c r="A3323" s="158"/>
      <c r="D3323" s="138"/>
    </row>
    <row r="3324" spans="1:4" x14ac:dyDescent="0.2">
      <c r="A3324" s="158"/>
      <c r="D3324" s="138"/>
    </row>
    <row r="3325" spans="1:4" x14ac:dyDescent="0.2">
      <c r="A3325" s="158"/>
      <c r="D3325" s="138"/>
    </row>
    <row r="3326" spans="1:4" x14ac:dyDescent="0.2">
      <c r="A3326" s="158"/>
      <c r="D3326" s="138"/>
    </row>
    <row r="3327" spans="1:4" x14ac:dyDescent="0.2">
      <c r="A3327" s="158"/>
      <c r="D3327" s="138"/>
    </row>
    <row r="3328" spans="1:4" x14ac:dyDescent="0.2">
      <c r="A3328" s="158"/>
      <c r="D3328" s="138"/>
    </row>
    <row r="3329" spans="1:4" x14ac:dyDescent="0.2">
      <c r="A3329" s="158"/>
      <c r="D3329" s="138"/>
    </row>
    <row r="3330" spans="1:4" x14ac:dyDescent="0.2">
      <c r="A3330" s="158"/>
      <c r="D3330" s="138"/>
    </row>
    <row r="3331" spans="1:4" x14ac:dyDescent="0.2">
      <c r="A3331" s="158"/>
      <c r="D3331" s="138"/>
    </row>
    <row r="3332" spans="1:4" x14ac:dyDescent="0.2">
      <c r="A3332" s="158"/>
      <c r="D3332" s="138"/>
    </row>
    <row r="3333" spans="1:4" x14ac:dyDescent="0.2">
      <c r="A3333" s="158"/>
      <c r="D3333" s="138"/>
    </row>
    <row r="3334" spans="1:4" x14ac:dyDescent="0.2">
      <c r="A3334" s="158"/>
      <c r="D3334" s="138"/>
    </row>
    <row r="3335" spans="1:4" x14ac:dyDescent="0.2">
      <c r="A3335" s="158"/>
      <c r="D3335" s="138"/>
    </row>
    <row r="3336" spans="1:4" x14ac:dyDescent="0.2">
      <c r="A3336" s="158"/>
      <c r="D3336" s="138"/>
    </row>
    <row r="3337" spans="1:4" x14ac:dyDescent="0.2">
      <c r="A3337" s="158"/>
      <c r="D3337" s="138"/>
    </row>
    <row r="3338" spans="1:4" x14ac:dyDescent="0.2">
      <c r="A3338" s="158"/>
      <c r="D3338" s="138"/>
    </row>
    <row r="3339" spans="1:4" x14ac:dyDescent="0.2">
      <c r="A3339" s="158"/>
      <c r="D3339" s="138"/>
    </row>
    <row r="3340" spans="1:4" x14ac:dyDescent="0.2">
      <c r="A3340" s="158"/>
      <c r="D3340" s="138"/>
    </row>
    <row r="3341" spans="1:4" x14ac:dyDescent="0.2">
      <c r="A3341" s="158"/>
      <c r="D3341" s="138"/>
    </row>
    <row r="3342" spans="1:4" x14ac:dyDescent="0.2">
      <c r="A3342" s="158"/>
      <c r="D3342" s="138"/>
    </row>
    <row r="3343" spans="1:4" x14ac:dyDescent="0.2">
      <c r="A3343" s="158"/>
      <c r="D3343" s="138"/>
    </row>
    <row r="3344" spans="1:4" x14ac:dyDescent="0.2">
      <c r="A3344" s="158"/>
      <c r="D3344" s="138"/>
    </row>
    <row r="3345" spans="1:4" x14ac:dyDescent="0.2">
      <c r="A3345" s="158"/>
      <c r="D3345" s="138"/>
    </row>
    <row r="3346" spans="1:4" x14ac:dyDescent="0.2">
      <c r="A3346" s="158"/>
      <c r="D3346" s="138"/>
    </row>
    <row r="3347" spans="1:4" x14ac:dyDescent="0.2">
      <c r="A3347" s="158"/>
      <c r="D3347" s="138"/>
    </row>
    <row r="3348" spans="1:4" x14ac:dyDescent="0.2">
      <c r="A3348" s="158"/>
      <c r="D3348" s="138"/>
    </row>
    <row r="3349" spans="1:4" x14ac:dyDescent="0.2">
      <c r="A3349" s="158"/>
      <c r="D3349" s="138"/>
    </row>
    <row r="3350" spans="1:4" x14ac:dyDescent="0.2">
      <c r="A3350" s="158"/>
      <c r="D3350" s="138"/>
    </row>
    <row r="3351" spans="1:4" x14ac:dyDescent="0.2">
      <c r="A3351" s="158"/>
      <c r="D3351" s="138"/>
    </row>
    <row r="3352" spans="1:4" x14ac:dyDescent="0.2">
      <c r="A3352" s="158"/>
      <c r="D3352" s="138"/>
    </row>
    <row r="3353" spans="1:4" x14ac:dyDescent="0.2">
      <c r="A3353" s="158"/>
      <c r="D3353" s="138"/>
    </row>
    <row r="3354" spans="1:4" x14ac:dyDescent="0.2">
      <c r="A3354" s="158"/>
      <c r="D3354" s="138"/>
    </row>
    <row r="3355" spans="1:4" x14ac:dyDescent="0.2">
      <c r="A3355" s="158"/>
      <c r="D3355" s="138"/>
    </row>
    <row r="3356" spans="1:4" x14ac:dyDescent="0.2">
      <c r="A3356" s="158"/>
      <c r="D3356" s="138"/>
    </row>
    <row r="3357" spans="1:4" x14ac:dyDescent="0.2">
      <c r="A3357" s="158"/>
      <c r="D3357" s="138"/>
    </row>
    <row r="3358" spans="1:4" x14ac:dyDescent="0.2">
      <c r="A3358" s="158"/>
      <c r="D3358" s="138"/>
    </row>
    <row r="3359" spans="1:4" x14ac:dyDescent="0.2">
      <c r="A3359" s="158"/>
      <c r="D3359" s="138"/>
    </row>
    <row r="3360" spans="1:4" x14ac:dyDescent="0.2">
      <c r="A3360" s="158"/>
      <c r="D3360" s="138"/>
    </row>
    <row r="3361" spans="1:4" x14ac:dyDescent="0.2">
      <c r="A3361" s="158"/>
      <c r="D3361" s="138"/>
    </row>
    <row r="3362" spans="1:4" x14ac:dyDescent="0.2">
      <c r="A3362" s="158"/>
      <c r="D3362" s="138"/>
    </row>
    <row r="3363" spans="1:4" x14ac:dyDescent="0.2">
      <c r="A3363" s="158"/>
      <c r="D3363" s="138"/>
    </row>
    <row r="3364" spans="1:4" x14ac:dyDescent="0.2">
      <c r="A3364" s="158"/>
      <c r="D3364" s="138"/>
    </row>
    <row r="3365" spans="1:4" x14ac:dyDescent="0.2">
      <c r="A3365" s="158"/>
      <c r="D3365" s="138"/>
    </row>
    <row r="3366" spans="1:4" x14ac:dyDescent="0.2">
      <c r="A3366" s="158"/>
      <c r="D3366" s="138"/>
    </row>
    <row r="3367" spans="1:4" x14ac:dyDescent="0.2">
      <c r="A3367" s="158"/>
      <c r="D3367" s="138"/>
    </row>
    <row r="3368" spans="1:4" x14ac:dyDescent="0.2">
      <c r="A3368" s="158"/>
      <c r="D3368" s="138"/>
    </row>
    <row r="3369" spans="1:4" x14ac:dyDescent="0.2">
      <c r="A3369" s="158"/>
      <c r="D3369" s="138"/>
    </row>
    <row r="3370" spans="1:4" x14ac:dyDescent="0.2">
      <c r="A3370" s="158"/>
      <c r="D3370" s="138"/>
    </row>
    <row r="3371" spans="1:4" x14ac:dyDescent="0.2">
      <c r="A3371" s="158"/>
      <c r="D3371" s="138"/>
    </row>
    <row r="3372" spans="1:4" x14ac:dyDescent="0.2">
      <c r="A3372" s="158"/>
      <c r="D3372" s="138"/>
    </row>
    <row r="3373" spans="1:4" x14ac:dyDescent="0.2">
      <c r="A3373" s="158"/>
      <c r="D3373" s="138"/>
    </row>
    <row r="3374" spans="1:4" x14ac:dyDescent="0.2">
      <c r="A3374" s="158"/>
      <c r="D3374" s="138"/>
    </row>
    <row r="3375" spans="1:4" x14ac:dyDescent="0.2">
      <c r="A3375" s="158"/>
      <c r="D3375" s="138"/>
    </row>
    <row r="3376" spans="1:4" x14ac:dyDescent="0.2">
      <c r="A3376" s="158"/>
      <c r="D3376" s="138"/>
    </row>
    <row r="3377" spans="1:4" x14ac:dyDescent="0.2">
      <c r="A3377" s="158"/>
      <c r="D3377" s="138"/>
    </row>
    <row r="3378" spans="1:4" x14ac:dyDescent="0.2">
      <c r="A3378" s="158"/>
      <c r="D3378" s="138"/>
    </row>
    <row r="3379" spans="1:4" x14ac:dyDescent="0.2">
      <c r="A3379" s="158"/>
      <c r="D3379" s="138"/>
    </row>
    <row r="3380" spans="1:4" x14ac:dyDescent="0.2">
      <c r="A3380" s="158"/>
      <c r="D3380" s="138"/>
    </row>
    <row r="3381" spans="1:4" x14ac:dyDescent="0.2">
      <c r="A3381" s="158"/>
      <c r="D3381" s="138"/>
    </row>
    <row r="3382" spans="1:4" x14ac:dyDescent="0.2">
      <c r="A3382" s="158"/>
      <c r="D3382" s="138"/>
    </row>
    <row r="3383" spans="1:4" x14ac:dyDescent="0.2">
      <c r="A3383" s="158"/>
      <c r="D3383" s="138"/>
    </row>
    <row r="3384" spans="1:4" x14ac:dyDescent="0.2">
      <c r="A3384" s="158"/>
      <c r="D3384" s="138"/>
    </row>
    <row r="3385" spans="1:4" x14ac:dyDescent="0.2">
      <c r="A3385" s="158"/>
      <c r="D3385" s="138"/>
    </row>
    <row r="3386" spans="1:4" x14ac:dyDescent="0.2">
      <c r="A3386" s="158"/>
      <c r="D3386" s="138"/>
    </row>
    <row r="3387" spans="1:4" x14ac:dyDescent="0.2">
      <c r="A3387" s="158"/>
      <c r="D3387" s="138"/>
    </row>
    <row r="3388" spans="1:4" x14ac:dyDescent="0.2">
      <c r="A3388" s="158"/>
      <c r="D3388" s="138"/>
    </row>
    <row r="3389" spans="1:4" x14ac:dyDescent="0.2">
      <c r="A3389" s="158"/>
      <c r="D3389" s="138"/>
    </row>
    <row r="3390" spans="1:4" x14ac:dyDescent="0.2">
      <c r="A3390" s="158"/>
      <c r="D3390" s="138"/>
    </row>
    <row r="3391" spans="1:4" x14ac:dyDescent="0.2">
      <c r="A3391" s="158"/>
      <c r="D3391" s="138"/>
    </row>
    <row r="3392" spans="1:4" x14ac:dyDescent="0.2">
      <c r="A3392" s="158"/>
      <c r="D3392" s="138"/>
    </row>
    <row r="3393" spans="1:4" x14ac:dyDescent="0.2">
      <c r="A3393" s="158"/>
      <c r="D3393" s="138"/>
    </row>
    <row r="3394" spans="1:4" x14ac:dyDescent="0.2">
      <c r="A3394" s="158"/>
      <c r="D3394" s="138"/>
    </row>
    <row r="3395" spans="1:4" x14ac:dyDescent="0.2">
      <c r="A3395" s="158"/>
      <c r="D3395" s="138"/>
    </row>
    <row r="3396" spans="1:4" x14ac:dyDescent="0.2">
      <c r="A3396" s="158"/>
      <c r="D3396" s="138"/>
    </row>
    <row r="3397" spans="1:4" x14ac:dyDescent="0.2">
      <c r="A3397" s="158"/>
      <c r="D3397" s="138"/>
    </row>
    <row r="3398" spans="1:4" x14ac:dyDescent="0.2">
      <c r="A3398" s="158"/>
      <c r="D3398" s="138"/>
    </row>
    <row r="3399" spans="1:4" x14ac:dyDescent="0.2">
      <c r="A3399" s="158"/>
      <c r="D3399" s="138"/>
    </row>
    <row r="3400" spans="1:4" x14ac:dyDescent="0.2">
      <c r="A3400" s="158"/>
      <c r="D3400" s="138"/>
    </row>
    <row r="3401" spans="1:4" x14ac:dyDescent="0.2">
      <c r="A3401" s="158"/>
      <c r="D3401" s="138"/>
    </row>
    <row r="3402" spans="1:4" x14ac:dyDescent="0.2">
      <c r="A3402" s="158"/>
      <c r="D3402" s="138"/>
    </row>
    <row r="3403" spans="1:4" x14ac:dyDescent="0.2">
      <c r="A3403" s="158"/>
      <c r="D3403" s="138"/>
    </row>
    <row r="3404" spans="1:4" x14ac:dyDescent="0.2">
      <c r="A3404" s="158"/>
      <c r="D3404" s="138"/>
    </row>
    <row r="3405" spans="1:4" x14ac:dyDescent="0.2">
      <c r="A3405" s="158"/>
      <c r="D3405" s="138"/>
    </row>
    <row r="3406" spans="1:4" x14ac:dyDescent="0.2">
      <c r="A3406" s="158"/>
      <c r="D3406" s="138"/>
    </row>
    <row r="3407" spans="1:4" x14ac:dyDescent="0.2">
      <c r="A3407" s="158"/>
      <c r="D3407" s="138"/>
    </row>
    <row r="3408" spans="1:4" x14ac:dyDescent="0.2">
      <c r="A3408" s="158"/>
      <c r="D3408" s="138"/>
    </row>
    <row r="3409" spans="1:4" x14ac:dyDescent="0.2">
      <c r="A3409" s="158"/>
      <c r="D3409" s="138"/>
    </row>
    <row r="3410" spans="1:4" x14ac:dyDescent="0.2">
      <c r="A3410" s="158"/>
      <c r="D3410" s="138"/>
    </row>
    <row r="3411" spans="1:4" x14ac:dyDescent="0.2">
      <c r="A3411" s="158"/>
      <c r="D3411" s="138"/>
    </row>
    <row r="3412" spans="1:4" x14ac:dyDescent="0.2">
      <c r="A3412" s="158"/>
      <c r="D3412" s="138"/>
    </row>
    <row r="3413" spans="1:4" x14ac:dyDescent="0.2">
      <c r="A3413" s="158"/>
      <c r="D3413" s="138"/>
    </row>
    <row r="3414" spans="1:4" x14ac:dyDescent="0.2">
      <c r="A3414" s="158"/>
      <c r="D3414" s="138"/>
    </row>
    <row r="3415" spans="1:4" x14ac:dyDescent="0.2">
      <c r="A3415" s="158"/>
      <c r="D3415" s="138"/>
    </row>
    <row r="3416" spans="1:4" x14ac:dyDescent="0.2">
      <c r="A3416" s="158"/>
      <c r="D3416" s="138"/>
    </row>
    <row r="3417" spans="1:4" x14ac:dyDescent="0.2">
      <c r="A3417" s="158"/>
      <c r="D3417" s="138"/>
    </row>
    <row r="3418" spans="1:4" x14ac:dyDescent="0.2">
      <c r="A3418" s="158"/>
      <c r="D3418" s="138"/>
    </row>
    <row r="3419" spans="1:4" x14ac:dyDescent="0.2">
      <c r="A3419" s="158"/>
      <c r="D3419" s="138"/>
    </row>
    <row r="3420" spans="1:4" x14ac:dyDescent="0.2">
      <c r="A3420" s="158"/>
      <c r="D3420" s="138"/>
    </row>
    <row r="3421" spans="1:4" x14ac:dyDescent="0.2">
      <c r="A3421" s="158"/>
      <c r="D3421" s="138"/>
    </row>
    <row r="3422" spans="1:4" x14ac:dyDescent="0.2">
      <c r="A3422" s="158"/>
      <c r="D3422" s="138"/>
    </row>
    <row r="3423" spans="1:4" x14ac:dyDescent="0.2">
      <c r="A3423" s="158"/>
      <c r="D3423" s="138"/>
    </row>
    <row r="3424" spans="1:4" x14ac:dyDescent="0.2">
      <c r="A3424" s="158"/>
      <c r="D3424" s="138"/>
    </row>
    <row r="3425" spans="1:4" x14ac:dyDescent="0.2">
      <c r="A3425" s="158"/>
      <c r="D3425" s="138"/>
    </row>
    <row r="3426" spans="1:4" x14ac:dyDescent="0.2">
      <c r="A3426" s="158"/>
      <c r="D3426" s="138"/>
    </row>
    <row r="3427" spans="1:4" x14ac:dyDescent="0.2">
      <c r="A3427" s="158"/>
      <c r="D3427" s="138"/>
    </row>
    <row r="3428" spans="1:4" x14ac:dyDescent="0.2">
      <c r="A3428" s="158"/>
      <c r="D3428" s="138"/>
    </row>
    <row r="3429" spans="1:4" x14ac:dyDescent="0.2">
      <c r="A3429" s="158"/>
      <c r="D3429" s="138"/>
    </row>
    <row r="3430" spans="1:4" x14ac:dyDescent="0.2">
      <c r="A3430" s="158"/>
      <c r="D3430" s="138"/>
    </row>
    <row r="3431" spans="1:4" x14ac:dyDescent="0.2">
      <c r="A3431" s="158"/>
      <c r="D3431" s="138"/>
    </row>
    <row r="3432" spans="1:4" x14ac:dyDescent="0.2">
      <c r="A3432" s="158"/>
      <c r="D3432" s="138"/>
    </row>
    <row r="3433" spans="1:4" x14ac:dyDescent="0.2">
      <c r="A3433" s="158"/>
      <c r="D3433" s="138"/>
    </row>
    <row r="3434" spans="1:4" x14ac:dyDescent="0.2">
      <c r="A3434" s="158"/>
      <c r="D3434" s="138"/>
    </row>
    <row r="3435" spans="1:4" x14ac:dyDescent="0.2">
      <c r="A3435" s="158"/>
      <c r="D3435" s="138"/>
    </row>
    <row r="3436" spans="1:4" x14ac:dyDescent="0.2">
      <c r="A3436" s="158"/>
      <c r="D3436" s="138"/>
    </row>
    <row r="3437" spans="1:4" x14ac:dyDescent="0.2">
      <c r="A3437" s="158"/>
      <c r="D3437" s="138"/>
    </row>
    <row r="3438" spans="1:4" x14ac:dyDescent="0.2">
      <c r="A3438" s="158"/>
      <c r="D3438" s="138"/>
    </row>
    <row r="3439" spans="1:4" x14ac:dyDescent="0.2">
      <c r="A3439" s="158"/>
      <c r="D3439" s="138"/>
    </row>
    <row r="3440" spans="1:4" x14ac:dyDescent="0.2">
      <c r="A3440" s="158"/>
      <c r="D3440" s="138"/>
    </row>
    <row r="3441" spans="1:4" x14ac:dyDescent="0.2">
      <c r="A3441" s="158"/>
      <c r="D3441" s="138"/>
    </row>
    <row r="3442" spans="1:4" x14ac:dyDescent="0.2">
      <c r="A3442" s="158"/>
      <c r="D3442" s="138"/>
    </row>
    <row r="3443" spans="1:4" x14ac:dyDescent="0.2">
      <c r="A3443" s="158"/>
      <c r="D3443" s="138"/>
    </row>
    <row r="3444" spans="1:4" x14ac:dyDescent="0.2">
      <c r="A3444" s="158"/>
      <c r="D3444" s="138"/>
    </row>
    <row r="3445" spans="1:4" x14ac:dyDescent="0.2">
      <c r="A3445" s="158"/>
      <c r="D3445" s="138"/>
    </row>
    <row r="3446" spans="1:4" x14ac:dyDescent="0.2">
      <c r="A3446" s="158"/>
      <c r="D3446" s="138"/>
    </row>
    <row r="3447" spans="1:4" x14ac:dyDescent="0.2">
      <c r="A3447" s="158"/>
      <c r="D3447" s="138"/>
    </row>
    <row r="3448" spans="1:4" x14ac:dyDescent="0.2">
      <c r="A3448" s="158"/>
      <c r="D3448" s="138"/>
    </row>
    <row r="3449" spans="1:4" x14ac:dyDescent="0.2">
      <c r="A3449" s="158"/>
      <c r="D3449" s="138"/>
    </row>
    <row r="3450" spans="1:4" x14ac:dyDescent="0.2">
      <c r="A3450" s="158"/>
      <c r="D3450" s="138"/>
    </row>
    <row r="3451" spans="1:4" x14ac:dyDescent="0.2">
      <c r="A3451" s="158"/>
      <c r="D3451" s="138"/>
    </row>
    <row r="3452" spans="1:4" x14ac:dyDescent="0.2">
      <c r="A3452" s="158"/>
      <c r="D3452" s="138"/>
    </row>
    <row r="3453" spans="1:4" x14ac:dyDescent="0.2">
      <c r="A3453" s="158"/>
      <c r="D3453" s="138"/>
    </row>
    <row r="3454" spans="1:4" x14ac:dyDescent="0.2">
      <c r="A3454" s="158"/>
      <c r="D3454" s="138"/>
    </row>
    <row r="3455" spans="1:4" x14ac:dyDescent="0.2">
      <c r="A3455" s="158"/>
      <c r="D3455" s="138"/>
    </row>
    <row r="3456" spans="1:4" x14ac:dyDescent="0.2">
      <c r="A3456" s="158"/>
      <c r="D3456" s="138"/>
    </row>
    <row r="3457" spans="1:4" x14ac:dyDescent="0.2">
      <c r="A3457" s="158"/>
      <c r="D3457" s="138"/>
    </row>
    <row r="3458" spans="1:4" x14ac:dyDescent="0.2">
      <c r="A3458" s="158"/>
      <c r="D3458" s="138"/>
    </row>
    <row r="3459" spans="1:4" x14ac:dyDescent="0.2">
      <c r="A3459" s="158"/>
      <c r="D3459" s="138"/>
    </row>
    <row r="3460" spans="1:4" x14ac:dyDescent="0.2">
      <c r="A3460" s="158"/>
      <c r="D3460" s="138"/>
    </row>
    <row r="3461" spans="1:4" x14ac:dyDescent="0.2">
      <c r="A3461" s="158"/>
      <c r="D3461" s="138"/>
    </row>
    <row r="3462" spans="1:4" x14ac:dyDescent="0.2">
      <c r="A3462" s="158"/>
      <c r="D3462" s="138"/>
    </row>
    <row r="3463" spans="1:4" x14ac:dyDescent="0.2">
      <c r="A3463" s="158"/>
      <c r="D3463" s="138"/>
    </row>
    <row r="3464" spans="1:4" x14ac:dyDescent="0.2">
      <c r="A3464" s="158"/>
      <c r="D3464" s="138"/>
    </row>
    <row r="3465" spans="1:4" x14ac:dyDescent="0.2">
      <c r="A3465" s="158"/>
      <c r="D3465" s="138"/>
    </row>
    <row r="3466" spans="1:4" x14ac:dyDescent="0.2">
      <c r="A3466" s="158"/>
      <c r="D3466" s="138"/>
    </row>
    <row r="3467" spans="1:4" x14ac:dyDescent="0.2">
      <c r="A3467" s="158"/>
      <c r="D3467" s="138"/>
    </row>
    <row r="3468" spans="1:4" x14ac:dyDescent="0.2">
      <c r="A3468" s="158"/>
      <c r="D3468" s="138"/>
    </row>
    <row r="3469" spans="1:4" x14ac:dyDescent="0.2">
      <c r="A3469" s="158"/>
      <c r="D3469" s="138"/>
    </row>
    <row r="3470" spans="1:4" x14ac:dyDescent="0.2">
      <c r="A3470" s="158"/>
      <c r="D3470" s="138"/>
    </row>
    <row r="3471" spans="1:4" x14ac:dyDescent="0.2">
      <c r="A3471" s="158"/>
      <c r="D3471" s="138"/>
    </row>
    <row r="3472" spans="1:4" x14ac:dyDescent="0.2">
      <c r="A3472" s="158"/>
      <c r="D3472" s="138"/>
    </row>
    <row r="3473" spans="1:4" x14ac:dyDescent="0.2">
      <c r="A3473" s="158"/>
      <c r="D3473" s="138"/>
    </row>
    <row r="3474" spans="1:4" x14ac:dyDescent="0.2">
      <c r="A3474" s="158"/>
      <c r="D3474" s="138"/>
    </row>
    <row r="3475" spans="1:4" x14ac:dyDescent="0.2">
      <c r="A3475" s="158"/>
      <c r="D3475" s="138"/>
    </row>
    <row r="3476" spans="1:4" x14ac:dyDescent="0.2">
      <c r="A3476" s="158"/>
      <c r="D3476" s="138"/>
    </row>
    <row r="3477" spans="1:4" x14ac:dyDescent="0.2">
      <c r="A3477" s="158"/>
      <c r="D3477" s="138"/>
    </row>
    <row r="3478" spans="1:4" x14ac:dyDescent="0.2">
      <c r="A3478" s="158"/>
      <c r="D3478" s="138"/>
    </row>
    <row r="3479" spans="1:4" x14ac:dyDescent="0.2">
      <c r="A3479" s="158"/>
      <c r="D3479" s="138"/>
    </row>
    <row r="3480" spans="1:4" x14ac:dyDescent="0.2">
      <c r="A3480" s="158"/>
      <c r="D3480" s="138"/>
    </row>
    <row r="3481" spans="1:4" x14ac:dyDescent="0.2">
      <c r="A3481" s="158"/>
      <c r="D3481" s="138"/>
    </row>
    <row r="3482" spans="1:4" x14ac:dyDescent="0.2">
      <c r="A3482" s="158"/>
      <c r="D3482" s="138"/>
    </row>
    <row r="3483" spans="1:4" x14ac:dyDescent="0.2">
      <c r="A3483" s="158"/>
      <c r="D3483" s="138"/>
    </row>
    <row r="3484" spans="1:4" x14ac:dyDescent="0.2">
      <c r="A3484" s="158"/>
      <c r="D3484" s="138"/>
    </row>
    <row r="3485" spans="1:4" x14ac:dyDescent="0.2">
      <c r="A3485" s="158"/>
      <c r="D3485" s="138"/>
    </row>
    <row r="3486" spans="1:4" x14ac:dyDescent="0.2">
      <c r="A3486" s="158"/>
      <c r="D3486" s="138"/>
    </row>
    <row r="3487" spans="1:4" x14ac:dyDescent="0.2">
      <c r="A3487" s="158"/>
      <c r="D3487" s="138"/>
    </row>
    <row r="3488" spans="1:4" x14ac:dyDescent="0.2">
      <c r="A3488" s="158"/>
      <c r="D3488" s="138"/>
    </row>
    <row r="3489" spans="1:4" x14ac:dyDescent="0.2">
      <c r="A3489" s="158"/>
      <c r="D3489" s="138"/>
    </row>
    <row r="3490" spans="1:4" x14ac:dyDescent="0.2">
      <c r="A3490" s="158"/>
      <c r="D3490" s="138"/>
    </row>
    <row r="3491" spans="1:4" x14ac:dyDescent="0.2">
      <c r="A3491" s="158"/>
      <c r="D3491" s="138"/>
    </row>
    <row r="3492" spans="1:4" x14ac:dyDescent="0.2">
      <c r="A3492" s="158"/>
      <c r="D3492" s="138"/>
    </row>
    <row r="3493" spans="1:4" x14ac:dyDescent="0.2">
      <c r="A3493" s="158"/>
      <c r="D3493" s="138"/>
    </row>
    <row r="3494" spans="1:4" x14ac:dyDescent="0.2">
      <c r="A3494" s="158"/>
      <c r="D3494" s="138"/>
    </row>
    <row r="3495" spans="1:4" x14ac:dyDescent="0.2">
      <c r="A3495" s="158"/>
      <c r="D3495" s="138"/>
    </row>
    <row r="3496" spans="1:4" x14ac:dyDescent="0.2">
      <c r="A3496" s="158"/>
      <c r="D3496" s="138"/>
    </row>
    <row r="3497" spans="1:4" x14ac:dyDescent="0.2">
      <c r="A3497" s="158"/>
      <c r="D3497" s="138"/>
    </row>
    <row r="3498" spans="1:4" x14ac:dyDescent="0.2">
      <c r="A3498" s="158"/>
      <c r="D3498" s="138"/>
    </row>
    <row r="3499" spans="1:4" x14ac:dyDescent="0.2">
      <c r="A3499" s="158"/>
      <c r="D3499" s="138"/>
    </row>
    <row r="3500" spans="1:4" x14ac:dyDescent="0.2">
      <c r="A3500" s="158"/>
      <c r="D3500" s="138"/>
    </row>
    <row r="3501" spans="1:4" x14ac:dyDescent="0.2">
      <c r="A3501" s="158"/>
      <c r="D3501" s="138"/>
    </row>
    <row r="3502" spans="1:4" x14ac:dyDescent="0.2">
      <c r="A3502" s="158"/>
      <c r="D3502" s="138"/>
    </row>
    <row r="3503" spans="1:4" x14ac:dyDescent="0.2">
      <c r="A3503" s="158"/>
      <c r="D3503" s="138"/>
    </row>
    <row r="3504" spans="1:4" x14ac:dyDescent="0.2">
      <c r="A3504" s="158"/>
      <c r="D3504" s="138"/>
    </row>
    <row r="3505" spans="1:4" x14ac:dyDescent="0.2">
      <c r="A3505" s="158"/>
      <c r="D3505" s="138"/>
    </row>
    <row r="3506" spans="1:4" x14ac:dyDescent="0.2">
      <c r="A3506" s="158"/>
      <c r="D3506" s="138"/>
    </row>
    <row r="3507" spans="1:4" x14ac:dyDescent="0.2">
      <c r="A3507" s="158"/>
      <c r="D3507" s="138"/>
    </row>
    <row r="3508" spans="1:4" x14ac:dyDescent="0.2">
      <c r="A3508" s="158"/>
      <c r="D3508" s="138"/>
    </row>
    <row r="3509" spans="1:4" x14ac:dyDescent="0.2">
      <c r="A3509" s="158"/>
      <c r="D3509" s="138"/>
    </row>
    <row r="3510" spans="1:4" x14ac:dyDescent="0.2">
      <c r="A3510" s="158"/>
      <c r="D3510" s="138"/>
    </row>
    <row r="3511" spans="1:4" x14ac:dyDescent="0.2">
      <c r="A3511" s="158"/>
      <c r="D3511" s="138"/>
    </row>
    <row r="3512" spans="1:4" x14ac:dyDescent="0.2">
      <c r="A3512" s="158"/>
      <c r="D3512" s="138"/>
    </row>
    <row r="3513" spans="1:4" x14ac:dyDescent="0.2">
      <c r="A3513" s="158"/>
      <c r="D3513" s="138"/>
    </row>
    <row r="3514" spans="1:4" x14ac:dyDescent="0.2">
      <c r="A3514" s="158"/>
      <c r="D3514" s="138"/>
    </row>
    <row r="3515" spans="1:4" x14ac:dyDescent="0.2">
      <c r="A3515" s="158"/>
      <c r="D3515" s="138"/>
    </row>
    <row r="3516" spans="1:4" x14ac:dyDescent="0.2">
      <c r="A3516" s="158"/>
      <c r="D3516" s="138"/>
    </row>
    <row r="3517" spans="1:4" x14ac:dyDescent="0.2">
      <c r="A3517" s="158"/>
      <c r="D3517" s="138"/>
    </row>
    <row r="3518" spans="1:4" x14ac:dyDescent="0.2">
      <c r="A3518" s="158"/>
      <c r="D3518" s="138"/>
    </row>
    <row r="3519" spans="1:4" x14ac:dyDescent="0.2">
      <c r="A3519" s="158"/>
      <c r="D3519" s="138"/>
    </row>
    <row r="3520" spans="1:4" x14ac:dyDescent="0.2">
      <c r="A3520" s="158"/>
      <c r="D3520" s="138"/>
    </row>
    <row r="3521" spans="1:4" x14ac:dyDescent="0.2">
      <c r="A3521" s="158"/>
      <c r="D3521" s="138"/>
    </row>
    <row r="3522" spans="1:4" x14ac:dyDescent="0.2">
      <c r="A3522" s="158"/>
      <c r="D3522" s="138"/>
    </row>
    <row r="3523" spans="1:4" x14ac:dyDescent="0.2">
      <c r="A3523" s="158"/>
      <c r="D3523" s="138"/>
    </row>
    <row r="3524" spans="1:4" x14ac:dyDescent="0.2">
      <c r="A3524" s="158"/>
      <c r="D3524" s="138"/>
    </row>
    <row r="3525" spans="1:4" x14ac:dyDescent="0.2">
      <c r="A3525" s="158"/>
      <c r="D3525" s="138"/>
    </row>
    <row r="3526" spans="1:4" x14ac:dyDescent="0.2">
      <c r="A3526" s="158"/>
      <c r="D3526" s="138"/>
    </row>
    <row r="3527" spans="1:4" x14ac:dyDescent="0.2">
      <c r="A3527" s="158"/>
      <c r="D3527" s="138"/>
    </row>
    <row r="3528" spans="1:4" x14ac:dyDescent="0.2">
      <c r="A3528" s="158"/>
      <c r="D3528" s="138"/>
    </row>
    <row r="3529" spans="1:4" x14ac:dyDescent="0.2">
      <c r="A3529" s="158"/>
      <c r="D3529" s="138"/>
    </row>
    <row r="3530" spans="1:4" x14ac:dyDescent="0.2">
      <c r="A3530" s="158"/>
      <c r="D3530" s="138"/>
    </row>
    <row r="3531" spans="1:4" x14ac:dyDescent="0.2">
      <c r="A3531" s="158"/>
      <c r="D3531" s="138"/>
    </row>
    <row r="3532" spans="1:4" x14ac:dyDescent="0.2">
      <c r="A3532" s="158"/>
      <c r="D3532" s="138"/>
    </row>
    <row r="3533" spans="1:4" x14ac:dyDescent="0.2">
      <c r="A3533" s="158"/>
      <c r="D3533" s="138"/>
    </row>
    <row r="3534" spans="1:4" x14ac:dyDescent="0.2">
      <c r="A3534" s="158"/>
      <c r="D3534" s="138"/>
    </row>
    <row r="3535" spans="1:4" x14ac:dyDescent="0.2">
      <c r="A3535" s="158"/>
      <c r="D3535" s="138"/>
    </row>
    <row r="3536" spans="1:4" x14ac:dyDescent="0.2">
      <c r="A3536" s="158"/>
      <c r="D3536" s="138"/>
    </row>
    <row r="3537" spans="1:4" x14ac:dyDescent="0.2">
      <c r="A3537" s="158"/>
      <c r="D3537" s="138"/>
    </row>
    <row r="3538" spans="1:4" x14ac:dyDescent="0.2">
      <c r="A3538" s="158"/>
      <c r="D3538" s="138"/>
    </row>
    <row r="3539" spans="1:4" x14ac:dyDescent="0.2">
      <c r="A3539" s="158"/>
      <c r="D3539" s="138"/>
    </row>
    <row r="3540" spans="1:4" x14ac:dyDescent="0.2">
      <c r="A3540" s="158"/>
      <c r="D3540" s="138"/>
    </row>
    <row r="3541" spans="1:4" x14ac:dyDescent="0.2">
      <c r="A3541" s="158"/>
      <c r="D3541" s="138"/>
    </row>
    <row r="3542" spans="1:4" x14ac:dyDescent="0.2">
      <c r="A3542" s="158"/>
      <c r="D3542" s="138"/>
    </row>
    <row r="3543" spans="1:4" x14ac:dyDescent="0.2">
      <c r="A3543" s="158"/>
      <c r="D3543" s="138"/>
    </row>
    <row r="3544" spans="1:4" x14ac:dyDescent="0.2">
      <c r="A3544" s="158"/>
      <c r="D3544" s="138"/>
    </row>
    <row r="3545" spans="1:4" x14ac:dyDescent="0.2">
      <c r="A3545" s="158"/>
      <c r="D3545" s="138"/>
    </row>
    <row r="3546" spans="1:4" x14ac:dyDescent="0.2">
      <c r="A3546" s="158"/>
      <c r="D3546" s="138"/>
    </row>
    <row r="3547" spans="1:4" x14ac:dyDescent="0.2">
      <c r="A3547" s="158"/>
      <c r="D3547" s="138"/>
    </row>
    <row r="3548" spans="1:4" x14ac:dyDescent="0.2">
      <c r="A3548" s="158"/>
      <c r="D3548" s="138"/>
    </row>
    <row r="3549" spans="1:4" x14ac:dyDescent="0.2">
      <c r="A3549" s="158"/>
      <c r="D3549" s="138"/>
    </row>
    <row r="3550" spans="1:4" x14ac:dyDescent="0.2">
      <c r="A3550" s="158"/>
      <c r="D3550" s="138"/>
    </row>
    <row r="3551" spans="1:4" x14ac:dyDescent="0.2">
      <c r="A3551" s="158"/>
      <c r="D3551" s="138"/>
    </row>
    <row r="3552" spans="1:4" x14ac:dyDescent="0.2">
      <c r="A3552" s="158"/>
      <c r="D3552" s="138"/>
    </row>
    <row r="3553" spans="1:4" x14ac:dyDescent="0.2">
      <c r="A3553" s="158"/>
      <c r="D3553" s="138"/>
    </row>
    <row r="3554" spans="1:4" x14ac:dyDescent="0.2">
      <c r="A3554" s="158"/>
      <c r="D3554" s="138"/>
    </row>
    <row r="3555" spans="1:4" x14ac:dyDescent="0.2">
      <c r="A3555" s="158"/>
      <c r="D3555" s="138"/>
    </row>
    <row r="3556" spans="1:4" x14ac:dyDescent="0.2">
      <c r="A3556" s="158"/>
      <c r="D3556" s="138"/>
    </row>
    <row r="3557" spans="1:4" x14ac:dyDescent="0.2">
      <c r="A3557" s="158"/>
      <c r="D3557" s="138"/>
    </row>
    <row r="3558" spans="1:4" x14ac:dyDescent="0.2">
      <c r="A3558" s="158"/>
      <c r="D3558" s="138"/>
    </row>
    <row r="3559" spans="1:4" x14ac:dyDescent="0.2">
      <c r="A3559" s="158"/>
      <c r="D3559" s="138"/>
    </row>
    <row r="3560" spans="1:4" x14ac:dyDescent="0.2">
      <c r="A3560" s="158"/>
      <c r="D3560" s="138"/>
    </row>
    <row r="3561" spans="1:4" x14ac:dyDescent="0.2">
      <c r="A3561" s="158"/>
      <c r="D3561" s="138"/>
    </row>
    <row r="3562" spans="1:4" x14ac:dyDescent="0.2">
      <c r="A3562" s="158"/>
      <c r="D3562" s="138"/>
    </row>
    <row r="3563" spans="1:4" x14ac:dyDescent="0.2">
      <c r="A3563" s="158"/>
      <c r="D3563" s="138"/>
    </row>
    <row r="3564" spans="1:4" x14ac:dyDescent="0.2">
      <c r="A3564" s="158"/>
      <c r="D3564" s="138"/>
    </row>
    <row r="3565" spans="1:4" x14ac:dyDescent="0.2">
      <c r="A3565" s="158"/>
      <c r="D3565" s="138"/>
    </row>
    <row r="3566" spans="1:4" x14ac:dyDescent="0.2">
      <c r="A3566" s="158"/>
      <c r="D3566" s="138"/>
    </row>
    <row r="3567" spans="1:4" x14ac:dyDescent="0.2">
      <c r="A3567" s="158"/>
      <c r="D3567" s="138"/>
    </row>
    <row r="3568" spans="1:4" x14ac:dyDescent="0.2">
      <c r="A3568" s="158"/>
      <c r="D3568" s="138"/>
    </row>
    <row r="3569" spans="1:4" x14ac:dyDescent="0.2">
      <c r="A3569" s="158"/>
      <c r="D3569" s="138"/>
    </row>
    <row r="3570" spans="1:4" x14ac:dyDescent="0.2">
      <c r="A3570" s="158"/>
      <c r="D3570" s="138"/>
    </row>
    <row r="3571" spans="1:4" x14ac:dyDescent="0.2">
      <c r="A3571" s="158"/>
      <c r="D3571" s="138"/>
    </row>
    <row r="3572" spans="1:4" x14ac:dyDescent="0.2">
      <c r="A3572" s="158"/>
      <c r="D3572" s="138"/>
    </row>
    <row r="3573" spans="1:4" x14ac:dyDescent="0.2">
      <c r="A3573" s="158"/>
      <c r="D3573" s="138"/>
    </row>
    <row r="3574" spans="1:4" x14ac:dyDescent="0.2">
      <c r="A3574" s="158"/>
      <c r="D3574" s="138"/>
    </row>
    <row r="3575" spans="1:4" x14ac:dyDescent="0.2">
      <c r="A3575" s="158"/>
      <c r="D3575" s="138"/>
    </row>
    <row r="3576" spans="1:4" x14ac:dyDescent="0.2">
      <c r="A3576" s="158"/>
      <c r="D3576" s="138"/>
    </row>
    <row r="3577" spans="1:4" x14ac:dyDescent="0.2">
      <c r="A3577" s="158"/>
      <c r="D3577" s="138"/>
    </row>
    <row r="3578" spans="1:4" x14ac:dyDescent="0.2">
      <c r="A3578" s="158"/>
      <c r="D3578" s="138"/>
    </row>
    <row r="3579" spans="1:4" x14ac:dyDescent="0.2">
      <c r="A3579" s="158"/>
      <c r="D3579" s="138"/>
    </row>
    <row r="3580" spans="1:4" x14ac:dyDescent="0.2">
      <c r="A3580" s="158"/>
      <c r="D3580" s="138"/>
    </row>
    <row r="3581" spans="1:4" x14ac:dyDescent="0.2">
      <c r="A3581" s="158"/>
      <c r="D3581" s="138"/>
    </row>
    <row r="3582" spans="1:4" x14ac:dyDescent="0.2">
      <c r="A3582" s="158"/>
      <c r="D3582" s="138"/>
    </row>
    <row r="3583" spans="1:4" x14ac:dyDescent="0.2">
      <c r="A3583" s="158"/>
      <c r="D3583" s="138"/>
    </row>
    <row r="3584" spans="1:4" x14ac:dyDescent="0.2">
      <c r="A3584" s="158"/>
      <c r="D3584" s="138"/>
    </row>
    <row r="3585" spans="1:4" x14ac:dyDescent="0.2">
      <c r="A3585" s="158"/>
      <c r="D3585" s="138"/>
    </row>
    <row r="3586" spans="1:4" x14ac:dyDescent="0.2">
      <c r="A3586" s="158"/>
      <c r="D3586" s="138"/>
    </row>
    <row r="3587" spans="1:4" x14ac:dyDescent="0.2">
      <c r="A3587" s="158"/>
      <c r="D3587" s="138"/>
    </row>
    <row r="3588" spans="1:4" x14ac:dyDescent="0.2">
      <c r="A3588" s="158"/>
      <c r="D3588" s="138"/>
    </row>
    <row r="3589" spans="1:4" x14ac:dyDescent="0.2">
      <c r="A3589" s="158"/>
      <c r="D3589" s="138"/>
    </row>
    <row r="3590" spans="1:4" x14ac:dyDescent="0.2">
      <c r="A3590" s="158"/>
      <c r="D3590" s="138"/>
    </row>
    <row r="3591" spans="1:4" x14ac:dyDescent="0.2">
      <c r="A3591" s="158"/>
      <c r="D3591" s="138"/>
    </row>
    <row r="3592" spans="1:4" x14ac:dyDescent="0.2">
      <c r="A3592" s="158"/>
      <c r="D3592" s="138"/>
    </row>
    <row r="3593" spans="1:4" x14ac:dyDescent="0.2">
      <c r="A3593" s="158"/>
      <c r="D3593" s="138"/>
    </row>
    <row r="3594" spans="1:4" x14ac:dyDescent="0.2">
      <c r="A3594" s="158"/>
      <c r="D3594" s="138"/>
    </row>
    <row r="3595" spans="1:4" x14ac:dyDescent="0.2">
      <c r="A3595" s="158"/>
      <c r="D3595" s="138"/>
    </row>
    <row r="3596" spans="1:4" x14ac:dyDescent="0.2">
      <c r="A3596" s="158"/>
      <c r="D3596" s="138"/>
    </row>
    <row r="3597" spans="1:4" x14ac:dyDescent="0.2">
      <c r="A3597" s="158"/>
      <c r="D3597" s="138"/>
    </row>
    <row r="3598" spans="1:4" x14ac:dyDescent="0.2">
      <c r="A3598" s="158"/>
      <c r="D3598" s="138"/>
    </row>
    <row r="3599" spans="1:4" x14ac:dyDescent="0.2">
      <c r="A3599" s="158"/>
      <c r="D3599" s="138"/>
    </row>
    <row r="3600" spans="1:4" x14ac:dyDescent="0.2">
      <c r="A3600" s="158"/>
      <c r="D3600" s="138"/>
    </row>
    <row r="3601" spans="1:4" x14ac:dyDescent="0.2">
      <c r="A3601" s="158"/>
      <c r="D3601" s="138"/>
    </row>
    <row r="3602" spans="1:4" x14ac:dyDescent="0.2">
      <c r="A3602" s="158"/>
      <c r="D3602" s="138"/>
    </row>
    <row r="3603" spans="1:4" x14ac:dyDescent="0.2">
      <c r="A3603" s="158"/>
      <c r="D3603" s="138"/>
    </row>
    <row r="3604" spans="1:4" x14ac:dyDescent="0.2">
      <c r="A3604" s="158"/>
      <c r="D3604" s="138"/>
    </row>
    <row r="3605" spans="1:4" x14ac:dyDescent="0.2">
      <c r="A3605" s="158"/>
      <c r="D3605" s="138"/>
    </row>
    <row r="3606" spans="1:4" x14ac:dyDescent="0.2">
      <c r="A3606" s="158"/>
      <c r="D3606" s="138"/>
    </row>
    <row r="3607" spans="1:4" x14ac:dyDescent="0.2">
      <c r="A3607" s="158"/>
      <c r="D3607" s="138"/>
    </row>
    <row r="3608" spans="1:4" x14ac:dyDescent="0.2">
      <c r="A3608" s="158"/>
      <c r="D3608" s="138"/>
    </row>
    <row r="3609" spans="1:4" x14ac:dyDescent="0.2">
      <c r="A3609" s="158"/>
      <c r="D3609" s="138"/>
    </row>
    <row r="3610" spans="1:4" x14ac:dyDescent="0.2">
      <c r="A3610" s="158"/>
      <c r="D3610" s="138"/>
    </row>
    <row r="3611" spans="1:4" x14ac:dyDescent="0.2">
      <c r="A3611" s="158"/>
      <c r="D3611" s="138"/>
    </row>
    <row r="3612" spans="1:4" x14ac:dyDescent="0.2">
      <c r="A3612" s="158"/>
      <c r="D3612" s="138"/>
    </row>
    <row r="3613" spans="1:4" x14ac:dyDescent="0.2">
      <c r="A3613" s="158"/>
      <c r="D3613" s="138"/>
    </row>
    <row r="3614" spans="1:4" x14ac:dyDescent="0.2">
      <c r="A3614" s="158"/>
      <c r="D3614" s="138"/>
    </row>
    <row r="3615" spans="1:4" x14ac:dyDescent="0.2">
      <c r="A3615" s="158"/>
      <c r="D3615" s="138"/>
    </row>
    <row r="3616" spans="1:4" x14ac:dyDescent="0.2">
      <c r="A3616" s="158"/>
      <c r="D3616" s="138"/>
    </row>
    <row r="3617" spans="1:4" x14ac:dyDescent="0.2">
      <c r="A3617" s="158"/>
      <c r="D3617" s="138"/>
    </row>
    <row r="3618" spans="1:4" x14ac:dyDescent="0.2">
      <c r="A3618" s="158"/>
      <c r="D3618" s="138"/>
    </row>
    <row r="3619" spans="1:4" x14ac:dyDescent="0.2">
      <c r="A3619" s="158"/>
      <c r="D3619" s="138"/>
    </row>
    <row r="3620" spans="1:4" x14ac:dyDescent="0.2">
      <c r="A3620" s="158"/>
      <c r="D3620" s="138"/>
    </row>
    <row r="3621" spans="1:4" x14ac:dyDescent="0.2">
      <c r="A3621" s="158"/>
      <c r="D3621" s="138"/>
    </row>
    <row r="3622" spans="1:4" x14ac:dyDescent="0.2">
      <c r="A3622" s="158"/>
      <c r="D3622" s="138"/>
    </row>
    <row r="3623" spans="1:4" x14ac:dyDescent="0.2">
      <c r="A3623" s="158"/>
      <c r="D3623" s="138"/>
    </row>
    <row r="3624" spans="1:4" x14ac:dyDescent="0.2">
      <c r="A3624" s="158"/>
      <c r="D3624" s="138"/>
    </row>
    <row r="3625" spans="1:4" x14ac:dyDescent="0.2">
      <c r="A3625" s="158"/>
      <c r="D3625" s="138"/>
    </row>
    <row r="3626" spans="1:4" x14ac:dyDescent="0.2">
      <c r="A3626" s="158"/>
      <c r="D3626" s="138"/>
    </row>
    <row r="3627" spans="1:4" x14ac:dyDescent="0.2">
      <c r="A3627" s="158"/>
      <c r="D3627" s="138"/>
    </row>
    <row r="3628" spans="1:4" x14ac:dyDescent="0.2">
      <c r="A3628" s="158"/>
      <c r="D3628" s="138"/>
    </row>
    <row r="3629" spans="1:4" x14ac:dyDescent="0.2">
      <c r="A3629" s="158"/>
      <c r="D3629" s="138"/>
    </row>
    <row r="3630" spans="1:4" x14ac:dyDescent="0.2">
      <c r="A3630" s="158"/>
      <c r="D3630" s="138"/>
    </row>
    <row r="3631" spans="1:4" x14ac:dyDescent="0.2">
      <c r="A3631" s="158"/>
      <c r="D3631" s="138"/>
    </row>
    <row r="3632" spans="1:4" x14ac:dyDescent="0.2">
      <c r="A3632" s="158"/>
      <c r="D3632" s="138"/>
    </row>
    <row r="3633" spans="1:4" x14ac:dyDescent="0.2">
      <c r="A3633" s="158"/>
      <c r="D3633" s="138"/>
    </row>
    <row r="3634" spans="1:4" x14ac:dyDescent="0.2">
      <c r="A3634" s="158"/>
      <c r="D3634" s="138"/>
    </row>
    <row r="3635" spans="1:4" x14ac:dyDescent="0.2">
      <c r="A3635" s="158"/>
      <c r="D3635" s="138"/>
    </row>
    <row r="3636" spans="1:4" x14ac:dyDescent="0.2">
      <c r="A3636" s="158"/>
      <c r="D3636" s="138"/>
    </row>
    <row r="3637" spans="1:4" x14ac:dyDescent="0.2">
      <c r="A3637" s="158"/>
      <c r="D3637" s="138"/>
    </row>
    <row r="3638" spans="1:4" x14ac:dyDescent="0.2">
      <c r="A3638" s="158"/>
      <c r="D3638" s="138"/>
    </row>
    <row r="3639" spans="1:4" x14ac:dyDescent="0.2">
      <c r="A3639" s="158"/>
      <c r="D3639" s="138"/>
    </row>
    <row r="3640" spans="1:4" x14ac:dyDescent="0.2">
      <c r="A3640" s="158"/>
      <c r="D3640" s="138"/>
    </row>
    <row r="3641" spans="1:4" x14ac:dyDescent="0.2">
      <c r="A3641" s="158"/>
      <c r="D3641" s="138"/>
    </row>
    <row r="3642" spans="1:4" x14ac:dyDescent="0.2">
      <c r="A3642" s="158"/>
      <c r="D3642" s="138"/>
    </row>
    <row r="3643" spans="1:4" x14ac:dyDescent="0.2">
      <c r="A3643" s="158"/>
      <c r="D3643" s="138"/>
    </row>
    <row r="3644" spans="1:4" x14ac:dyDescent="0.2">
      <c r="A3644" s="158"/>
      <c r="D3644" s="138"/>
    </row>
    <row r="3645" spans="1:4" x14ac:dyDescent="0.2">
      <c r="A3645" s="158"/>
      <c r="D3645" s="138"/>
    </row>
    <row r="3646" spans="1:4" x14ac:dyDescent="0.2">
      <c r="A3646" s="158"/>
      <c r="D3646" s="138"/>
    </row>
    <row r="3647" spans="1:4" x14ac:dyDescent="0.2">
      <c r="A3647" s="158"/>
      <c r="D3647" s="138"/>
    </row>
    <row r="3648" spans="1:4" x14ac:dyDescent="0.2">
      <c r="A3648" s="158"/>
      <c r="D3648" s="138"/>
    </row>
    <row r="3649" spans="1:4" x14ac:dyDescent="0.2">
      <c r="A3649" s="158"/>
      <c r="D3649" s="138"/>
    </row>
    <row r="3650" spans="1:4" x14ac:dyDescent="0.2">
      <c r="A3650" s="158"/>
      <c r="D3650" s="138"/>
    </row>
    <row r="3651" spans="1:4" x14ac:dyDescent="0.2">
      <c r="A3651" s="158"/>
      <c r="D3651" s="138"/>
    </row>
    <row r="3652" spans="1:4" x14ac:dyDescent="0.2">
      <c r="A3652" s="158"/>
      <c r="D3652" s="138"/>
    </row>
    <row r="3653" spans="1:4" x14ac:dyDescent="0.2">
      <c r="A3653" s="158"/>
      <c r="D3653" s="138"/>
    </row>
    <row r="3654" spans="1:4" x14ac:dyDescent="0.2">
      <c r="A3654" s="158"/>
      <c r="D3654" s="138"/>
    </row>
    <row r="3655" spans="1:4" x14ac:dyDescent="0.2">
      <c r="A3655" s="158"/>
      <c r="D3655" s="138"/>
    </row>
    <row r="3656" spans="1:4" x14ac:dyDescent="0.2">
      <c r="A3656" s="158"/>
      <c r="D3656" s="138"/>
    </row>
    <row r="3657" spans="1:4" x14ac:dyDescent="0.2">
      <c r="A3657" s="158"/>
      <c r="D3657" s="138"/>
    </row>
    <row r="3658" spans="1:4" x14ac:dyDescent="0.2">
      <c r="A3658" s="158"/>
      <c r="D3658" s="138"/>
    </row>
    <row r="3659" spans="1:4" x14ac:dyDescent="0.2">
      <c r="A3659" s="158"/>
      <c r="D3659" s="138"/>
    </row>
    <row r="3660" spans="1:4" x14ac:dyDescent="0.2">
      <c r="A3660" s="158"/>
      <c r="D3660" s="138"/>
    </row>
    <row r="3661" spans="1:4" x14ac:dyDescent="0.2">
      <c r="A3661" s="158"/>
      <c r="D3661" s="138"/>
    </row>
    <row r="3662" spans="1:4" x14ac:dyDescent="0.2">
      <c r="A3662" s="158"/>
      <c r="D3662" s="138"/>
    </row>
    <row r="3663" spans="1:4" x14ac:dyDescent="0.2">
      <c r="A3663" s="158"/>
      <c r="D3663" s="138"/>
    </row>
    <row r="3664" spans="1:4" x14ac:dyDescent="0.2">
      <c r="A3664" s="158"/>
      <c r="D3664" s="138"/>
    </row>
    <row r="3665" spans="1:4" x14ac:dyDescent="0.2">
      <c r="A3665" s="158"/>
      <c r="D3665" s="138"/>
    </row>
    <row r="3666" spans="1:4" x14ac:dyDescent="0.2">
      <c r="A3666" s="158"/>
      <c r="D3666" s="138"/>
    </row>
    <row r="3667" spans="1:4" x14ac:dyDescent="0.2">
      <c r="A3667" s="158"/>
      <c r="D3667" s="138"/>
    </row>
    <row r="3668" spans="1:4" x14ac:dyDescent="0.2">
      <c r="A3668" s="158"/>
      <c r="D3668" s="138"/>
    </row>
    <row r="3669" spans="1:4" x14ac:dyDescent="0.2">
      <c r="A3669" s="158"/>
      <c r="D3669" s="138"/>
    </row>
    <row r="3670" spans="1:4" x14ac:dyDescent="0.2">
      <c r="A3670" s="158"/>
      <c r="D3670" s="138"/>
    </row>
    <row r="3671" spans="1:4" x14ac:dyDescent="0.2">
      <c r="A3671" s="158"/>
      <c r="D3671" s="138"/>
    </row>
    <row r="3672" spans="1:4" x14ac:dyDescent="0.2">
      <c r="A3672" s="158"/>
      <c r="D3672" s="138"/>
    </row>
    <row r="3673" spans="1:4" x14ac:dyDescent="0.2">
      <c r="A3673" s="158"/>
      <c r="D3673" s="138"/>
    </row>
    <row r="3674" spans="1:4" x14ac:dyDescent="0.2">
      <c r="A3674" s="158"/>
      <c r="D3674" s="138"/>
    </row>
    <row r="3675" spans="1:4" x14ac:dyDescent="0.2">
      <c r="A3675" s="158"/>
      <c r="D3675" s="138"/>
    </row>
    <row r="3676" spans="1:4" x14ac:dyDescent="0.2">
      <c r="A3676" s="158"/>
      <c r="D3676" s="138"/>
    </row>
    <row r="3677" spans="1:4" x14ac:dyDescent="0.2">
      <c r="A3677" s="158"/>
      <c r="D3677" s="138"/>
    </row>
    <row r="3678" spans="1:4" x14ac:dyDescent="0.2">
      <c r="A3678" s="158"/>
      <c r="D3678" s="138"/>
    </row>
    <row r="3679" spans="1:4" x14ac:dyDescent="0.2">
      <c r="A3679" s="158"/>
      <c r="D3679" s="138"/>
    </row>
    <row r="3680" spans="1:4" x14ac:dyDescent="0.2">
      <c r="A3680" s="158"/>
      <c r="D3680" s="138"/>
    </row>
    <row r="3681" spans="1:4" x14ac:dyDescent="0.2">
      <c r="A3681" s="158"/>
      <c r="D3681" s="138"/>
    </row>
    <row r="3682" spans="1:4" x14ac:dyDescent="0.2">
      <c r="A3682" s="158"/>
      <c r="D3682" s="138"/>
    </row>
    <row r="3683" spans="1:4" x14ac:dyDescent="0.2">
      <c r="A3683" s="158"/>
      <c r="D3683" s="138"/>
    </row>
    <row r="3684" spans="1:4" x14ac:dyDescent="0.2">
      <c r="A3684" s="158"/>
      <c r="D3684" s="138"/>
    </row>
    <row r="3685" spans="1:4" x14ac:dyDescent="0.2">
      <c r="A3685" s="158"/>
      <c r="D3685" s="138"/>
    </row>
    <row r="3686" spans="1:4" x14ac:dyDescent="0.2">
      <c r="A3686" s="158"/>
      <c r="D3686" s="138"/>
    </row>
    <row r="3687" spans="1:4" x14ac:dyDescent="0.2">
      <c r="A3687" s="158"/>
      <c r="D3687" s="138"/>
    </row>
    <row r="3688" spans="1:4" x14ac:dyDescent="0.2">
      <c r="A3688" s="158"/>
      <c r="D3688" s="138"/>
    </row>
    <row r="3689" spans="1:4" x14ac:dyDescent="0.2">
      <c r="A3689" s="158"/>
      <c r="D3689" s="138"/>
    </row>
    <row r="3690" spans="1:4" x14ac:dyDescent="0.2">
      <c r="A3690" s="158"/>
      <c r="D3690" s="138"/>
    </row>
    <row r="3691" spans="1:4" x14ac:dyDescent="0.2">
      <c r="A3691" s="158"/>
      <c r="D3691" s="138"/>
    </row>
    <row r="3692" spans="1:4" x14ac:dyDescent="0.2">
      <c r="A3692" s="158"/>
      <c r="D3692" s="138"/>
    </row>
    <row r="3693" spans="1:4" x14ac:dyDescent="0.2">
      <c r="A3693" s="158"/>
      <c r="D3693" s="138"/>
    </row>
    <row r="3694" spans="1:4" x14ac:dyDescent="0.2">
      <c r="A3694" s="158"/>
      <c r="D3694" s="138"/>
    </row>
    <row r="3695" spans="1:4" x14ac:dyDescent="0.2">
      <c r="A3695" s="158"/>
      <c r="D3695" s="138"/>
    </row>
    <row r="3696" spans="1:4" x14ac:dyDescent="0.2">
      <c r="A3696" s="158"/>
      <c r="D3696" s="138"/>
    </row>
    <row r="3697" spans="1:4" x14ac:dyDescent="0.2">
      <c r="A3697" s="158"/>
      <c r="D3697" s="138"/>
    </row>
    <row r="3698" spans="1:4" x14ac:dyDescent="0.2">
      <c r="A3698" s="158"/>
      <c r="D3698" s="138"/>
    </row>
    <row r="3699" spans="1:4" x14ac:dyDescent="0.2">
      <c r="A3699" s="158"/>
      <c r="D3699" s="138"/>
    </row>
    <row r="3700" spans="1:4" x14ac:dyDescent="0.2">
      <c r="A3700" s="158"/>
      <c r="D3700" s="138"/>
    </row>
    <row r="3701" spans="1:4" x14ac:dyDescent="0.2">
      <c r="A3701" s="158"/>
      <c r="D3701" s="138"/>
    </row>
    <row r="3702" spans="1:4" x14ac:dyDescent="0.2">
      <c r="A3702" s="158"/>
      <c r="D3702" s="138"/>
    </row>
    <row r="3703" spans="1:4" x14ac:dyDescent="0.2">
      <c r="A3703" s="158"/>
      <c r="D3703" s="138"/>
    </row>
    <row r="3704" spans="1:4" x14ac:dyDescent="0.2">
      <c r="A3704" s="158"/>
      <c r="D3704" s="138"/>
    </row>
    <row r="3705" spans="1:4" x14ac:dyDescent="0.2">
      <c r="A3705" s="158"/>
      <c r="D3705" s="138"/>
    </row>
    <row r="3706" spans="1:4" x14ac:dyDescent="0.2">
      <c r="A3706" s="158"/>
      <c r="D3706" s="138"/>
    </row>
    <row r="3707" spans="1:4" x14ac:dyDescent="0.2">
      <c r="A3707" s="158"/>
      <c r="D3707" s="138"/>
    </row>
    <row r="3708" spans="1:4" x14ac:dyDescent="0.2">
      <c r="A3708" s="158"/>
      <c r="D3708" s="138"/>
    </row>
    <row r="3709" spans="1:4" x14ac:dyDescent="0.2">
      <c r="A3709" s="158"/>
      <c r="D3709" s="138"/>
    </row>
    <row r="3710" spans="1:4" x14ac:dyDescent="0.2">
      <c r="A3710" s="158"/>
      <c r="D3710" s="138"/>
    </row>
    <row r="3711" spans="1:4" x14ac:dyDescent="0.2">
      <c r="A3711" s="158"/>
      <c r="D3711" s="138"/>
    </row>
    <row r="3712" spans="1:4" x14ac:dyDescent="0.2">
      <c r="A3712" s="158"/>
      <c r="D3712" s="138"/>
    </row>
    <row r="3713" spans="1:4" x14ac:dyDescent="0.2">
      <c r="A3713" s="158"/>
      <c r="D3713" s="138"/>
    </row>
    <row r="3714" spans="1:4" x14ac:dyDescent="0.2">
      <c r="A3714" s="158"/>
      <c r="D3714" s="138"/>
    </row>
    <row r="3715" spans="1:4" x14ac:dyDescent="0.2">
      <c r="A3715" s="158"/>
      <c r="D3715" s="138"/>
    </row>
    <row r="3716" spans="1:4" x14ac:dyDescent="0.2">
      <c r="A3716" s="158"/>
      <c r="D3716" s="138"/>
    </row>
    <row r="3717" spans="1:4" x14ac:dyDescent="0.2">
      <c r="A3717" s="158"/>
      <c r="D3717" s="138"/>
    </row>
    <row r="3718" spans="1:4" x14ac:dyDescent="0.2">
      <c r="A3718" s="158"/>
      <c r="D3718" s="138"/>
    </row>
    <row r="3719" spans="1:4" x14ac:dyDescent="0.2">
      <c r="A3719" s="158"/>
      <c r="D3719" s="138"/>
    </row>
    <row r="3720" spans="1:4" x14ac:dyDescent="0.2">
      <c r="A3720" s="158"/>
      <c r="D3720" s="138"/>
    </row>
    <row r="3721" spans="1:4" x14ac:dyDescent="0.2">
      <c r="A3721" s="158"/>
      <c r="D3721" s="138"/>
    </row>
    <row r="3722" spans="1:4" x14ac:dyDescent="0.2">
      <c r="A3722" s="158"/>
      <c r="D3722" s="138"/>
    </row>
    <row r="3723" spans="1:4" x14ac:dyDescent="0.2">
      <c r="A3723" s="158"/>
      <c r="D3723" s="138"/>
    </row>
    <row r="3724" spans="1:4" x14ac:dyDescent="0.2">
      <c r="A3724" s="158"/>
      <c r="D3724" s="138"/>
    </row>
    <row r="3725" spans="1:4" x14ac:dyDescent="0.2">
      <c r="A3725" s="158"/>
      <c r="D3725" s="138"/>
    </row>
    <row r="3726" spans="1:4" x14ac:dyDescent="0.2">
      <c r="A3726" s="158"/>
      <c r="D3726" s="138"/>
    </row>
    <row r="3727" spans="1:4" x14ac:dyDescent="0.2">
      <c r="A3727" s="158"/>
      <c r="D3727" s="138"/>
    </row>
    <row r="3728" spans="1:4" x14ac:dyDescent="0.2">
      <c r="A3728" s="158"/>
      <c r="D3728" s="138"/>
    </row>
    <row r="3729" spans="1:4" x14ac:dyDescent="0.2">
      <c r="A3729" s="158"/>
      <c r="D3729" s="138"/>
    </row>
    <row r="3730" spans="1:4" x14ac:dyDescent="0.2">
      <c r="A3730" s="158"/>
      <c r="D3730" s="138"/>
    </row>
    <row r="3731" spans="1:4" x14ac:dyDescent="0.2">
      <c r="A3731" s="158"/>
      <c r="D3731" s="138"/>
    </row>
    <row r="3732" spans="1:4" x14ac:dyDescent="0.2">
      <c r="A3732" s="158"/>
      <c r="D3732" s="138"/>
    </row>
    <row r="3733" spans="1:4" x14ac:dyDescent="0.2">
      <c r="A3733" s="158"/>
      <c r="D3733" s="138"/>
    </row>
    <row r="3734" spans="1:4" x14ac:dyDescent="0.2">
      <c r="A3734" s="158"/>
      <c r="D3734" s="138"/>
    </row>
    <row r="3735" spans="1:4" x14ac:dyDescent="0.2">
      <c r="A3735" s="158"/>
      <c r="D3735" s="138"/>
    </row>
    <row r="3736" spans="1:4" x14ac:dyDescent="0.2">
      <c r="A3736" s="158"/>
      <c r="D3736" s="138"/>
    </row>
    <row r="3737" spans="1:4" x14ac:dyDescent="0.2">
      <c r="A3737" s="158"/>
      <c r="D3737" s="138"/>
    </row>
    <row r="3738" spans="1:4" x14ac:dyDescent="0.2">
      <c r="A3738" s="158"/>
      <c r="D3738" s="138"/>
    </row>
    <row r="3739" spans="1:4" x14ac:dyDescent="0.2">
      <c r="A3739" s="158"/>
      <c r="D3739" s="138"/>
    </row>
    <row r="3740" spans="1:4" x14ac:dyDescent="0.2">
      <c r="A3740" s="158"/>
      <c r="D3740" s="138"/>
    </row>
    <row r="3741" spans="1:4" x14ac:dyDescent="0.2">
      <c r="A3741" s="158"/>
      <c r="D3741" s="138"/>
    </row>
    <row r="3742" spans="1:4" x14ac:dyDescent="0.2">
      <c r="A3742" s="158"/>
      <c r="D3742" s="138"/>
    </row>
    <row r="3743" spans="1:4" x14ac:dyDescent="0.2">
      <c r="A3743" s="158"/>
      <c r="D3743" s="138"/>
    </row>
    <row r="3744" spans="1:4" x14ac:dyDescent="0.2">
      <c r="A3744" s="158"/>
      <c r="D3744" s="138"/>
    </row>
    <row r="3745" spans="1:4" x14ac:dyDescent="0.2">
      <c r="A3745" s="158"/>
      <c r="D3745" s="138"/>
    </row>
    <row r="3746" spans="1:4" x14ac:dyDescent="0.2">
      <c r="A3746" s="158"/>
      <c r="D3746" s="138"/>
    </row>
    <row r="3747" spans="1:4" x14ac:dyDescent="0.2">
      <c r="A3747" s="158"/>
      <c r="D3747" s="138"/>
    </row>
    <row r="3748" spans="1:4" x14ac:dyDescent="0.2">
      <c r="A3748" s="158"/>
      <c r="D3748" s="138"/>
    </row>
    <row r="3749" spans="1:4" x14ac:dyDescent="0.2">
      <c r="A3749" s="158"/>
      <c r="D3749" s="138"/>
    </row>
    <row r="3750" spans="1:4" x14ac:dyDescent="0.2">
      <c r="A3750" s="158"/>
      <c r="D3750" s="138"/>
    </row>
    <row r="3751" spans="1:4" x14ac:dyDescent="0.2">
      <c r="A3751" s="158"/>
      <c r="D3751" s="138"/>
    </row>
    <row r="3752" spans="1:4" x14ac:dyDescent="0.2">
      <c r="A3752" s="158"/>
      <c r="D3752" s="138"/>
    </row>
    <row r="3753" spans="1:4" x14ac:dyDescent="0.2">
      <c r="A3753" s="158"/>
      <c r="D3753" s="138"/>
    </row>
    <row r="3754" spans="1:4" x14ac:dyDescent="0.2">
      <c r="A3754" s="158"/>
      <c r="D3754" s="138"/>
    </row>
    <row r="3755" spans="1:4" x14ac:dyDescent="0.2">
      <c r="A3755" s="158"/>
      <c r="D3755" s="138"/>
    </row>
    <row r="3756" spans="1:4" x14ac:dyDescent="0.2">
      <c r="A3756" s="158"/>
      <c r="D3756" s="138"/>
    </row>
    <row r="3757" spans="1:4" x14ac:dyDescent="0.2">
      <c r="A3757" s="158"/>
      <c r="D3757" s="138"/>
    </row>
    <row r="3758" spans="1:4" x14ac:dyDescent="0.2">
      <c r="A3758" s="158"/>
      <c r="D3758" s="138"/>
    </row>
    <row r="3759" spans="1:4" x14ac:dyDescent="0.2">
      <c r="A3759" s="158"/>
      <c r="D3759" s="138"/>
    </row>
    <row r="3760" spans="1:4" x14ac:dyDescent="0.2">
      <c r="A3760" s="158"/>
      <c r="D3760" s="138"/>
    </row>
    <row r="3761" spans="1:4" x14ac:dyDescent="0.2">
      <c r="A3761" s="158"/>
      <c r="D3761" s="138"/>
    </row>
    <row r="3762" spans="1:4" x14ac:dyDescent="0.2">
      <c r="A3762" s="158"/>
      <c r="D3762" s="138"/>
    </row>
    <row r="3763" spans="1:4" x14ac:dyDescent="0.2">
      <c r="A3763" s="158"/>
      <c r="D3763" s="138"/>
    </row>
    <row r="3764" spans="1:4" x14ac:dyDescent="0.2">
      <c r="A3764" s="158"/>
      <c r="D3764" s="138"/>
    </row>
    <row r="3765" spans="1:4" x14ac:dyDescent="0.2">
      <c r="A3765" s="158"/>
      <c r="D3765" s="138"/>
    </row>
    <row r="3766" spans="1:4" x14ac:dyDescent="0.2">
      <c r="A3766" s="158"/>
      <c r="D3766" s="138"/>
    </row>
    <row r="3767" spans="1:4" x14ac:dyDescent="0.2">
      <c r="A3767" s="158"/>
      <c r="D3767" s="138"/>
    </row>
    <row r="3768" spans="1:4" x14ac:dyDescent="0.2">
      <c r="A3768" s="158"/>
      <c r="D3768" s="138"/>
    </row>
    <row r="3769" spans="1:4" x14ac:dyDescent="0.2">
      <c r="A3769" s="158"/>
      <c r="D3769" s="138"/>
    </row>
    <row r="3770" spans="1:4" x14ac:dyDescent="0.2">
      <c r="A3770" s="158"/>
      <c r="D3770" s="138"/>
    </row>
    <row r="3771" spans="1:4" x14ac:dyDescent="0.2">
      <c r="A3771" s="158"/>
      <c r="D3771" s="138"/>
    </row>
    <row r="3772" spans="1:4" x14ac:dyDescent="0.2">
      <c r="A3772" s="158"/>
      <c r="D3772" s="138"/>
    </row>
    <row r="3773" spans="1:4" x14ac:dyDescent="0.2">
      <c r="A3773" s="158"/>
      <c r="D3773" s="138"/>
    </row>
    <row r="3774" spans="1:4" x14ac:dyDescent="0.2">
      <c r="A3774" s="158"/>
      <c r="D3774" s="138"/>
    </row>
    <row r="3775" spans="1:4" x14ac:dyDescent="0.2">
      <c r="A3775" s="158"/>
      <c r="D3775" s="138"/>
    </row>
    <row r="3776" spans="1:4" x14ac:dyDescent="0.2">
      <c r="A3776" s="158"/>
      <c r="D3776" s="138"/>
    </row>
    <row r="3777" spans="1:4" x14ac:dyDescent="0.2">
      <c r="A3777" s="158"/>
      <c r="D3777" s="138"/>
    </row>
    <row r="3778" spans="1:4" x14ac:dyDescent="0.2">
      <c r="A3778" s="158"/>
      <c r="D3778" s="138"/>
    </row>
    <row r="3779" spans="1:4" x14ac:dyDescent="0.2">
      <c r="A3779" s="158"/>
      <c r="D3779" s="138"/>
    </row>
    <row r="3780" spans="1:4" x14ac:dyDescent="0.2">
      <c r="A3780" s="158"/>
      <c r="D3780" s="138"/>
    </row>
    <row r="3781" spans="1:4" x14ac:dyDescent="0.2">
      <c r="A3781" s="158"/>
      <c r="D3781" s="138"/>
    </row>
    <row r="3782" spans="1:4" x14ac:dyDescent="0.2">
      <c r="A3782" s="158"/>
      <c r="D3782" s="138"/>
    </row>
    <row r="3783" spans="1:4" x14ac:dyDescent="0.2">
      <c r="A3783" s="158"/>
      <c r="D3783" s="138"/>
    </row>
    <row r="3784" spans="1:4" x14ac:dyDescent="0.2">
      <c r="A3784" s="158"/>
      <c r="D3784" s="138"/>
    </row>
    <row r="3785" spans="1:4" x14ac:dyDescent="0.2">
      <c r="A3785" s="158"/>
      <c r="D3785" s="138"/>
    </row>
    <row r="3786" spans="1:4" x14ac:dyDescent="0.2">
      <c r="A3786" s="158"/>
      <c r="D3786" s="138"/>
    </row>
    <row r="3787" spans="1:4" x14ac:dyDescent="0.2">
      <c r="A3787" s="158"/>
      <c r="D3787" s="138"/>
    </row>
    <row r="3788" spans="1:4" x14ac:dyDescent="0.2">
      <c r="A3788" s="158"/>
      <c r="D3788" s="138"/>
    </row>
    <row r="3789" spans="1:4" x14ac:dyDescent="0.2">
      <c r="A3789" s="158"/>
      <c r="D3789" s="138"/>
    </row>
    <row r="3790" spans="1:4" x14ac:dyDescent="0.2">
      <c r="A3790" s="158"/>
      <c r="D3790" s="138"/>
    </row>
    <row r="3791" spans="1:4" x14ac:dyDescent="0.2">
      <c r="A3791" s="158"/>
      <c r="D3791" s="138"/>
    </row>
    <row r="3792" spans="1:4" x14ac:dyDescent="0.2">
      <c r="A3792" s="158"/>
      <c r="D3792" s="138"/>
    </row>
    <row r="3793" spans="1:4" x14ac:dyDescent="0.2">
      <c r="A3793" s="158"/>
      <c r="D3793" s="138"/>
    </row>
    <row r="3794" spans="1:4" x14ac:dyDescent="0.2">
      <c r="A3794" s="158"/>
      <c r="D3794" s="138"/>
    </row>
    <row r="3795" spans="1:4" x14ac:dyDescent="0.2">
      <c r="A3795" s="158"/>
      <c r="D3795" s="138"/>
    </row>
    <row r="3796" spans="1:4" x14ac:dyDescent="0.2">
      <c r="A3796" s="158"/>
      <c r="D3796" s="138"/>
    </row>
    <row r="3797" spans="1:4" x14ac:dyDescent="0.2">
      <c r="A3797" s="158"/>
      <c r="D3797" s="138"/>
    </row>
    <row r="3798" spans="1:4" x14ac:dyDescent="0.2">
      <c r="A3798" s="158"/>
      <c r="D3798" s="138"/>
    </row>
    <row r="3799" spans="1:4" x14ac:dyDescent="0.2">
      <c r="A3799" s="158"/>
      <c r="D3799" s="138"/>
    </row>
    <row r="3800" spans="1:4" x14ac:dyDescent="0.2">
      <c r="A3800" s="158"/>
      <c r="D3800" s="138"/>
    </row>
    <row r="3801" spans="1:4" x14ac:dyDescent="0.2">
      <c r="A3801" s="158"/>
      <c r="D3801" s="138"/>
    </row>
    <row r="3802" spans="1:4" x14ac:dyDescent="0.2">
      <c r="A3802" s="158"/>
      <c r="D3802" s="138"/>
    </row>
    <row r="3803" spans="1:4" x14ac:dyDescent="0.2">
      <c r="A3803" s="158"/>
      <c r="D3803" s="138"/>
    </row>
    <row r="3804" spans="1:4" x14ac:dyDescent="0.2">
      <c r="A3804" s="158"/>
      <c r="D3804" s="138"/>
    </row>
    <row r="3805" spans="1:4" x14ac:dyDescent="0.2">
      <c r="A3805" s="158"/>
      <c r="D3805" s="138"/>
    </row>
    <row r="3806" spans="1:4" x14ac:dyDescent="0.2">
      <c r="A3806" s="158"/>
      <c r="D3806" s="138"/>
    </row>
    <row r="3807" spans="1:4" x14ac:dyDescent="0.2">
      <c r="A3807" s="158"/>
      <c r="D3807" s="138"/>
    </row>
    <row r="3808" spans="1:4" x14ac:dyDescent="0.2">
      <c r="A3808" s="158"/>
      <c r="D3808" s="138"/>
    </row>
    <row r="3809" spans="1:4" x14ac:dyDescent="0.2">
      <c r="A3809" s="158"/>
      <c r="D3809" s="138"/>
    </row>
    <row r="3810" spans="1:4" x14ac:dyDescent="0.2">
      <c r="A3810" s="158"/>
      <c r="D3810" s="138"/>
    </row>
    <row r="3811" spans="1:4" x14ac:dyDescent="0.2">
      <c r="A3811" s="158"/>
      <c r="D3811" s="138"/>
    </row>
    <row r="3812" spans="1:4" x14ac:dyDescent="0.2">
      <c r="A3812" s="158"/>
      <c r="D3812" s="138"/>
    </row>
    <row r="3813" spans="1:4" x14ac:dyDescent="0.2">
      <c r="A3813" s="158"/>
      <c r="D3813" s="138"/>
    </row>
    <row r="3814" spans="1:4" x14ac:dyDescent="0.2">
      <c r="A3814" s="158"/>
      <c r="D3814" s="138"/>
    </row>
    <row r="3815" spans="1:4" x14ac:dyDescent="0.2">
      <c r="A3815" s="158"/>
      <c r="D3815" s="138"/>
    </row>
    <row r="3816" spans="1:4" x14ac:dyDescent="0.2">
      <c r="A3816" s="158"/>
      <c r="D3816" s="138"/>
    </row>
    <row r="3817" spans="1:4" x14ac:dyDescent="0.2">
      <c r="A3817" s="158"/>
      <c r="D3817" s="138"/>
    </row>
    <row r="3818" spans="1:4" x14ac:dyDescent="0.2">
      <c r="A3818" s="158"/>
      <c r="D3818" s="138"/>
    </row>
    <row r="3819" spans="1:4" x14ac:dyDescent="0.2">
      <c r="A3819" s="158"/>
      <c r="D3819" s="138"/>
    </row>
    <row r="3820" spans="1:4" x14ac:dyDescent="0.2">
      <c r="A3820" s="158"/>
      <c r="D3820" s="138"/>
    </row>
    <row r="3821" spans="1:4" x14ac:dyDescent="0.2">
      <c r="A3821" s="158"/>
      <c r="D3821" s="138"/>
    </row>
    <row r="3822" spans="1:4" x14ac:dyDescent="0.2">
      <c r="A3822" s="158"/>
      <c r="D3822" s="138"/>
    </row>
    <row r="3823" spans="1:4" x14ac:dyDescent="0.2">
      <c r="A3823" s="158"/>
      <c r="D3823" s="138"/>
    </row>
    <row r="3824" spans="1:4" x14ac:dyDescent="0.2">
      <c r="A3824" s="158"/>
      <c r="D3824" s="138"/>
    </row>
    <row r="3825" spans="1:4" x14ac:dyDescent="0.2">
      <c r="A3825" s="158"/>
      <c r="D3825" s="138"/>
    </row>
    <row r="3826" spans="1:4" x14ac:dyDescent="0.2">
      <c r="A3826" s="158"/>
      <c r="D3826" s="138"/>
    </row>
    <row r="3827" spans="1:4" x14ac:dyDescent="0.2">
      <c r="A3827" s="158"/>
      <c r="D3827" s="138"/>
    </row>
    <row r="3828" spans="1:4" x14ac:dyDescent="0.2">
      <c r="A3828" s="158"/>
      <c r="D3828" s="138"/>
    </row>
    <row r="3829" spans="1:4" x14ac:dyDescent="0.2">
      <c r="A3829" s="158"/>
      <c r="D3829" s="138"/>
    </row>
    <row r="3830" spans="1:4" x14ac:dyDescent="0.2">
      <c r="A3830" s="158"/>
      <c r="D3830" s="138"/>
    </row>
    <row r="3831" spans="1:4" x14ac:dyDescent="0.2">
      <c r="A3831" s="158"/>
      <c r="D3831" s="138"/>
    </row>
    <row r="3832" spans="1:4" x14ac:dyDescent="0.2">
      <c r="A3832" s="158"/>
      <c r="D3832" s="138"/>
    </row>
    <row r="3833" spans="1:4" x14ac:dyDescent="0.2">
      <c r="A3833" s="158"/>
      <c r="D3833" s="138"/>
    </row>
    <row r="3834" spans="1:4" x14ac:dyDescent="0.2">
      <c r="A3834" s="158"/>
      <c r="D3834" s="138"/>
    </row>
    <row r="3835" spans="1:4" x14ac:dyDescent="0.2">
      <c r="A3835" s="158"/>
      <c r="D3835" s="138"/>
    </row>
    <row r="3836" spans="1:4" x14ac:dyDescent="0.2">
      <c r="A3836" s="158"/>
      <c r="D3836" s="138"/>
    </row>
    <row r="3837" spans="1:4" x14ac:dyDescent="0.2">
      <c r="A3837" s="158"/>
      <c r="D3837" s="138"/>
    </row>
    <row r="3838" spans="1:4" x14ac:dyDescent="0.2">
      <c r="A3838" s="158"/>
      <c r="D3838" s="138"/>
    </row>
    <row r="3839" spans="1:4" x14ac:dyDescent="0.2">
      <c r="A3839" s="158"/>
      <c r="D3839" s="138"/>
    </row>
    <row r="3840" spans="1:4" x14ac:dyDescent="0.2">
      <c r="A3840" s="158"/>
      <c r="D3840" s="138"/>
    </row>
    <row r="3841" spans="1:4" x14ac:dyDescent="0.2">
      <c r="A3841" s="158"/>
      <c r="D3841" s="138"/>
    </row>
    <row r="3842" spans="1:4" x14ac:dyDescent="0.2">
      <c r="A3842" s="158"/>
      <c r="D3842" s="138"/>
    </row>
    <row r="3843" spans="1:4" x14ac:dyDescent="0.2">
      <c r="A3843" s="158"/>
      <c r="D3843" s="138"/>
    </row>
    <row r="3844" spans="1:4" x14ac:dyDescent="0.2">
      <c r="A3844" s="158"/>
      <c r="D3844" s="138"/>
    </row>
    <row r="3845" spans="1:4" x14ac:dyDescent="0.2">
      <c r="A3845" s="158"/>
      <c r="D3845" s="138"/>
    </row>
    <row r="3846" spans="1:4" x14ac:dyDescent="0.2">
      <c r="A3846" s="158"/>
      <c r="D3846" s="138"/>
    </row>
    <row r="3847" spans="1:4" x14ac:dyDescent="0.2">
      <c r="A3847" s="158"/>
      <c r="D3847" s="138"/>
    </row>
    <row r="3848" spans="1:4" x14ac:dyDescent="0.2">
      <c r="A3848" s="158"/>
      <c r="D3848" s="138"/>
    </row>
    <row r="3849" spans="1:4" x14ac:dyDescent="0.2">
      <c r="A3849" s="158"/>
      <c r="D3849" s="138"/>
    </row>
    <row r="3850" spans="1:4" x14ac:dyDescent="0.2">
      <c r="A3850" s="158"/>
      <c r="D3850" s="138"/>
    </row>
    <row r="3851" spans="1:4" x14ac:dyDescent="0.2">
      <c r="A3851" s="158"/>
      <c r="D3851" s="138"/>
    </row>
    <row r="3852" spans="1:4" x14ac:dyDescent="0.2">
      <c r="A3852" s="158"/>
      <c r="D3852" s="138"/>
    </row>
    <row r="3853" spans="1:4" x14ac:dyDescent="0.2">
      <c r="A3853" s="158"/>
      <c r="D3853" s="138"/>
    </row>
    <row r="3854" spans="1:4" x14ac:dyDescent="0.2">
      <c r="A3854" s="158"/>
      <c r="D3854" s="138"/>
    </row>
    <row r="3855" spans="1:4" x14ac:dyDescent="0.2">
      <c r="A3855" s="158"/>
      <c r="D3855" s="138"/>
    </row>
    <row r="3856" spans="1:4" x14ac:dyDescent="0.2">
      <c r="A3856" s="158"/>
      <c r="D3856" s="138"/>
    </row>
    <row r="3857" spans="1:4" x14ac:dyDescent="0.2">
      <c r="A3857" s="158"/>
      <c r="D3857" s="138"/>
    </row>
    <row r="3858" spans="1:4" x14ac:dyDescent="0.2">
      <c r="A3858" s="158"/>
      <c r="D3858" s="138"/>
    </row>
    <row r="3859" spans="1:4" x14ac:dyDescent="0.2">
      <c r="A3859" s="158"/>
      <c r="D3859" s="138"/>
    </row>
    <row r="3860" spans="1:4" x14ac:dyDescent="0.2">
      <c r="A3860" s="158"/>
      <c r="D3860" s="138"/>
    </row>
    <row r="3861" spans="1:4" x14ac:dyDescent="0.2">
      <c r="A3861" s="158"/>
      <c r="D3861" s="138"/>
    </row>
    <row r="3862" spans="1:4" x14ac:dyDescent="0.2">
      <c r="A3862" s="158"/>
      <c r="D3862" s="138"/>
    </row>
    <row r="3863" spans="1:4" x14ac:dyDescent="0.2">
      <c r="A3863" s="158"/>
      <c r="D3863" s="138"/>
    </row>
    <row r="3864" spans="1:4" x14ac:dyDescent="0.2">
      <c r="A3864" s="158"/>
      <c r="D3864" s="138"/>
    </row>
    <row r="3865" spans="1:4" x14ac:dyDescent="0.2">
      <c r="A3865" s="158"/>
      <c r="D3865" s="138"/>
    </row>
    <row r="3866" spans="1:4" x14ac:dyDescent="0.2">
      <c r="A3866" s="158"/>
      <c r="D3866" s="138"/>
    </row>
    <row r="3867" spans="1:4" x14ac:dyDescent="0.2">
      <c r="A3867" s="158"/>
      <c r="D3867" s="138"/>
    </row>
    <row r="3868" spans="1:4" x14ac:dyDescent="0.2">
      <c r="A3868" s="158"/>
      <c r="D3868" s="138"/>
    </row>
    <row r="3869" spans="1:4" x14ac:dyDescent="0.2">
      <c r="A3869" s="158"/>
      <c r="D3869" s="138"/>
    </row>
    <row r="3870" spans="1:4" x14ac:dyDescent="0.2">
      <c r="A3870" s="158"/>
      <c r="D3870" s="138"/>
    </row>
    <row r="3871" spans="1:4" x14ac:dyDescent="0.2">
      <c r="A3871" s="158"/>
      <c r="D3871" s="138"/>
    </row>
    <row r="3872" spans="1:4" x14ac:dyDescent="0.2">
      <c r="A3872" s="158"/>
      <c r="D3872" s="138"/>
    </row>
    <row r="3873" spans="1:4" x14ac:dyDescent="0.2">
      <c r="A3873" s="158"/>
      <c r="D3873" s="138"/>
    </row>
    <row r="3874" spans="1:4" x14ac:dyDescent="0.2">
      <c r="A3874" s="158"/>
      <c r="D3874" s="138"/>
    </row>
    <row r="3875" spans="1:4" x14ac:dyDescent="0.2">
      <c r="A3875" s="158"/>
      <c r="D3875" s="138"/>
    </row>
    <row r="3876" spans="1:4" x14ac:dyDescent="0.2">
      <c r="A3876" s="158"/>
      <c r="D3876" s="138"/>
    </row>
    <row r="3877" spans="1:4" x14ac:dyDescent="0.2">
      <c r="A3877" s="158"/>
      <c r="D3877" s="138"/>
    </row>
    <row r="3878" spans="1:4" x14ac:dyDescent="0.2">
      <c r="A3878" s="158"/>
      <c r="D3878" s="138"/>
    </row>
    <row r="3879" spans="1:4" x14ac:dyDescent="0.2">
      <c r="A3879" s="158"/>
      <c r="D3879" s="138"/>
    </row>
    <row r="3880" spans="1:4" x14ac:dyDescent="0.2">
      <c r="A3880" s="158"/>
      <c r="D3880" s="138"/>
    </row>
    <row r="3881" spans="1:4" x14ac:dyDescent="0.2">
      <c r="A3881" s="158"/>
      <c r="D3881" s="138"/>
    </row>
    <row r="3882" spans="1:4" x14ac:dyDescent="0.2">
      <c r="A3882" s="158"/>
      <c r="D3882" s="138"/>
    </row>
    <row r="3883" spans="1:4" x14ac:dyDescent="0.2">
      <c r="A3883" s="158"/>
      <c r="D3883" s="138"/>
    </row>
    <row r="3884" spans="1:4" x14ac:dyDescent="0.2">
      <c r="A3884" s="158"/>
      <c r="D3884" s="138"/>
    </row>
    <row r="3885" spans="1:4" x14ac:dyDescent="0.2">
      <c r="A3885" s="158"/>
      <c r="D3885" s="138"/>
    </row>
    <row r="3886" spans="1:4" x14ac:dyDescent="0.2">
      <c r="A3886" s="158"/>
      <c r="D3886" s="138"/>
    </row>
    <row r="3887" spans="1:4" x14ac:dyDescent="0.2">
      <c r="A3887" s="158"/>
      <c r="D3887" s="138"/>
    </row>
    <row r="3888" spans="1:4" x14ac:dyDescent="0.2">
      <c r="A3888" s="158"/>
      <c r="D3888" s="138"/>
    </row>
    <row r="3889" spans="1:4" x14ac:dyDescent="0.2">
      <c r="A3889" s="158"/>
      <c r="D3889" s="138"/>
    </row>
    <row r="3890" spans="1:4" x14ac:dyDescent="0.2">
      <c r="A3890" s="158"/>
      <c r="D3890" s="138"/>
    </row>
    <row r="3891" spans="1:4" x14ac:dyDescent="0.2">
      <c r="A3891" s="158"/>
      <c r="D3891" s="138"/>
    </row>
    <row r="3892" spans="1:4" x14ac:dyDescent="0.2">
      <c r="A3892" s="158"/>
      <c r="D3892" s="138"/>
    </row>
    <row r="3893" spans="1:4" x14ac:dyDescent="0.2">
      <c r="A3893" s="158"/>
      <c r="D3893" s="138"/>
    </row>
    <row r="3894" spans="1:4" x14ac:dyDescent="0.2">
      <c r="A3894" s="158"/>
      <c r="D3894" s="138"/>
    </row>
    <row r="3895" spans="1:4" x14ac:dyDescent="0.2">
      <c r="A3895" s="158"/>
      <c r="D3895" s="138"/>
    </row>
    <row r="3896" spans="1:4" x14ac:dyDescent="0.2">
      <c r="A3896" s="158"/>
      <c r="D3896" s="138"/>
    </row>
    <row r="3897" spans="1:4" x14ac:dyDescent="0.2">
      <c r="A3897" s="158"/>
      <c r="D3897" s="138"/>
    </row>
    <row r="3898" spans="1:4" x14ac:dyDescent="0.2">
      <c r="A3898" s="158"/>
      <c r="D3898" s="138"/>
    </row>
    <row r="3899" spans="1:4" x14ac:dyDescent="0.2">
      <c r="A3899" s="158"/>
      <c r="D3899" s="138"/>
    </row>
    <row r="3900" spans="1:4" x14ac:dyDescent="0.2">
      <c r="A3900" s="158"/>
      <c r="D3900" s="138"/>
    </row>
    <row r="3901" spans="1:4" x14ac:dyDescent="0.2">
      <c r="A3901" s="158"/>
      <c r="D3901" s="138"/>
    </row>
    <row r="3902" spans="1:4" x14ac:dyDescent="0.2">
      <c r="A3902" s="158"/>
      <c r="D3902" s="138"/>
    </row>
    <row r="3903" spans="1:4" x14ac:dyDescent="0.2">
      <c r="A3903" s="158"/>
      <c r="D3903" s="138"/>
    </row>
    <row r="3904" spans="1:4" x14ac:dyDescent="0.2">
      <c r="A3904" s="158"/>
      <c r="D3904" s="138"/>
    </row>
    <row r="3905" spans="1:4" x14ac:dyDescent="0.2">
      <c r="A3905" s="158"/>
      <c r="D3905" s="138"/>
    </row>
    <row r="3906" spans="1:4" x14ac:dyDescent="0.2">
      <c r="A3906" s="158"/>
      <c r="D3906" s="138"/>
    </row>
    <row r="3907" spans="1:4" x14ac:dyDescent="0.2">
      <c r="A3907" s="158"/>
      <c r="D3907" s="138"/>
    </row>
    <row r="3908" spans="1:4" x14ac:dyDescent="0.2">
      <c r="A3908" s="158"/>
      <c r="D3908" s="138"/>
    </row>
    <row r="3909" spans="1:4" x14ac:dyDescent="0.2">
      <c r="A3909" s="158"/>
      <c r="D3909" s="138"/>
    </row>
    <row r="3910" spans="1:4" x14ac:dyDescent="0.2">
      <c r="A3910" s="158"/>
      <c r="D3910" s="138"/>
    </row>
    <row r="3911" spans="1:4" x14ac:dyDescent="0.2">
      <c r="A3911" s="158"/>
      <c r="D3911" s="138"/>
    </row>
    <row r="3912" spans="1:4" x14ac:dyDescent="0.2">
      <c r="A3912" s="158"/>
      <c r="D3912" s="138"/>
    </row>
    <row r="3913" spans="1:4" x14ac:dyDescent="0.2">
      <c r="A3913" s="158"/>
      <c r="D3913" s="138"/>
    </row>
    <row r="3914" spans="1:4" x14ac:dyDescent="0.2">
      <c r="A3914" s="158"/>
      <c r="D3914" s="138"/>
    </row>
    <row r="3915" spans="1:4" x14ac:dyDescent="0.2">
      <c r="A3915" s="158"/>
      <c r="D3915" s="138"/>
    </row>
    <row r="3916" spans="1:4" x14ac:dyDescent="0.2">
      <c r="A3916" s="158"/>
      <c r="D3916" s="138"/>
    </row>
    <row r="3917" spans="1:4" x14ac:dyDescent="0.2">
      <c r="A3917" s="158"/>
      <c r="D3917" s="138"/>
    </row>
    <row r="3918" spans="1:4" x14ac:dyDescent="0.2">
      <c r="A3918" s="158"/>
      <c r="D3918" s="138"/>
    </row>
    <row r="3919" spans="1:4" x14ac:dyDescent="0.2">
      <c r="A3919" s="158"/>
      <c r="D3919" s="138"/>
    </row>
    <row r="3920" spans="1:4" x14ac:dyDescent="0.2">
      <c r="A3920" s="158"/>
      <c r="D3920" s="138"/>
    </row>
    <row r="3921" spans="1:4" x14ac:dyDescent="0.2">
      <c r="A3921" s="158"/>
      <c r="D3921" s="138"/>
    </row>
    <row r="3922" spans="1:4" x14ac:dyDescent="0.2">
      <c r="A3922" s="158"/>
      <c r="D3922" s="138"/>
    </row>
    <row r="3923" spans="1:4" x14ac:dyDescent="0.2">
      <c r="A3923" s="158"/>
      <c r="D3923" s="138"/>
    </row>
    <row r="3924" spans="1:4" x14ac:dyDescent="0.2">
      <c r="A3924" s="158"/>
      <c r="D3924" s="138"/>
    </row>
    <row r="3925" spans="1:4" x14ac:dyDescent="0.2">
      <c r="A3925" s="158"/>
      <c r="D3925" s="138"/>
    </row>
    <row r="3926" spans="1:4" x14ac:dyDescent="0.2">
      <c r="A3926" s="158"/>
      <c r="D3926" s="138"/>
    </row>
    <row r="3927" spans="1:4" x14ac:dyDescent="0.2">
      <c r="A3927" s="158"/>
      <c r="D3927" s="138"/>
    </row>
    <row r="3928" spans="1:4" x14ac:dyDescent="0.2">
      <c r="A3928" s="158"/>
      <c r="D3928" s="138"/>
    </row>
    <row r="3929" spans="1:4" x14ac:dyDescent="0.2">
      <c r="A3929" s="158"/>
      <c r="D3929" s="138"/>
    </row>
    <row r="3930" spans="1:4" x14ac:dyDescent="0.2">
      <c r="A3930" s="158"/>
      <c r="D3930" s="138"/>
    </row>
    <row r="3931" spans="1:4" x14ac:dyDescent="0.2">
      <c r="A3931" s="158"/>
      <c r="D3931" s="138"/>
    </row>
    <row r="3932" spans="1:4" x14ac:dyDescent="0.2">
      <c r="A3932" s="158"/>
      <c r="D3932" s="138"/>
    </row>
    <row r="3933" spans="1:4" x14ac:dyDescent="0.2">
      <c r="A3933" s="158"/>
      <c r="D3933" s="138"/>
    </row>
    <row r="3934" spans="1:4" x14ac:dyDescent="0.2">
      <c r="A3934" s="158"/>
      <c r="D3934" s="138"/>
    </row>
    <row r="3935" spans="1:4" x14ac:dyDescent="0.2">
      <c r="A3935" s="158"/>
      <c r="D3935" s="138"/>
    </row>
    <row r="3936" spans="1:4" x14ac:dyDescent="0.2">
      <c r="A3936" s="158"/>
      <c r="D3936" s="138"/>
    </row>
    <row r="3937" spans="1:4" x14ac:dyDescent="0.2">
      <c r="A3937" s="158"/>
      <c r="D3937" s="138"/>
    </row>
    <row r="3938" spans="1:4" x14ac:dyDescent="0.2">
      <c r="A3938" s="158"/>
      <c r="D3938" s="138"/>
    </row>
    <row r="3939" spans="1:4" x14ac:dyDescent="0.2">
      <c r="A3939" s="158"/>
      <c r="D3939" s="138"/>
    </row>
    <row r="3940" spans="1:4" x14ac:dyDescent="0.2">
      <c r="A3940" s="158"/>
      <c r="D3940" s="138"/>
    </row>
    <row r="3941" spans="1:4" x14ac:dyDescent="0.2">
      <c r="A3941" s="158"/>
      <c r="D3941" s="138"/>
    </row>
    <row r="3942" spans="1:4" x14ac:dyDescent="0.2">
      <c r="A3942" s="158"/>
      <c r="D3942" s="138"/>
    </row>
    <row r="3943" spans="1:4" x14ac:dyDescent="0.2">
      <c r="A3943" s="158"/>
      <c r="D3943" s="138"/>
    </row>
    <row r="3944" spans="1:4" x14ac:dyDescent="0.2">
      <c r="A3944" s="158"/>
      <c r="D3944" s="138"/>
    </row>
    <row r="3945" spans="1:4" x14ac:dyDescent="0.2">
      <c r="A3945" s="158"/>
      <c r="D3945" s="138"/>
    </row>
    <row r="3946" spans="1:4" x14ac:dyDescent="0.2">
      <c r="A3946" s="158"/>
      <c r="D3946" s="138"/>
    </row>
    <row r="3947" spans="1:4" x14ac:dyDescent="0.2">
      <c r="A3947" s="158"/>
      <c r="D3947" s="138"/>
    </row>
    <row r="3948" spans="1:4" x14ac:dyDescent="0.2">
      <c r="A3948" s="158"/>
      <c r="D3948" s="138"/>
    </row>
    <row r="3949" spans="1:4" x14ac:dyDescent="0.2">
      <c r="A3949" s="158"/>
      <c r="D3949" s="138"/>
    </row>
    <row r="3950" spans="1:4" x14ac:dyDescent="0.2">
      <c r="A3950" s="158"/>
      <c r="D3950" s="138"/>
    </row>
    <row r="3951" spans="1:4" x14ac:dyDescent="0.2">
      <c r="A3951" s="158"/>
      <c r="D3951" s="138"/>
    </row>
    <row r="3952" spans="1:4" x14ac:dyDescent="0.2">
      <c r="A3952" s="158"/>
      <c r="D3952" s="138"/>
    </row>
    <row r="3953" spans="1:4" x14ac:dyDescent="0.2">
      <c r="A3953" s="158"/>
      <c r="D3953" s="138"/>
    </row>
    <row r="3954" spans="1:4" x14ac:dyDescent="0.2">
      <c r="A3954" s="158"/>
      <c r="D3954" s="138"/>
    </row>
    <row r="3955" spans="1:4" x14ac:dyDescent="0.2">
      <c r="A3955" s="158"/>
      <c r="D3955" s="138"/>
    </row>
    <row r="3956" spans="1:4" x14ac:dyDescent="0.2">
      <c r="A3956" s="158"/>
      <c r="D3956" s="138"/>
    </row>
    <row r="3957" spans="1:4" x14ac:dyDescent="0.2">
      <c r="A3957" s="158"/>
      <c r="D3957" s="138"/>
    </row>
    <row r="3958" spans="1:4" x14ac:dyDescent="0.2">
      <c r="A3958" s="158"/>
      <c r="D3958" s="138"/>
    </row>
    <row r="3959" spans="1:4" x14ac:dyDescent="0.2">
      <c r="A3959" s="158"/>
      <c r="D3959" s="138"/>
    </row>
    <row r="3960" spans="1:4" x14ac:dyDescent="0.2">
      <c r="A3960" s="158"/>
      <c r="D3960" s="138"/>
    </row>
    <row r="3961" spans="1:4" x14ac:dyDescent="0.2">
      <c r="A3961" s="158"/>
      <c r="D3961" s="138"/>
    </row>
    <row r="3962" spans="1:4" x14ac:dyDescent="0.2">
      <c r="A3962" s="158"/>
      <c r="D3962" s="138"/>
    </row>
    <row r="3963" spans="1:4" x14ac:dyDescent="0.2">
      <c r="A3963" s="158"/>
      <c r="D3963" s="138"/>
    </row>
    <row r="3964" spans="1:4" x14ac:dyDescent="0.2">
      <c r="A3964" s="158"/>
      <c r="D3964" s="138"/>
    </row>
    <row r="3965" spans="1:4" x14ac:dyDescent="0.2">
      <c r="A3965" s="158"/>
      <c r="D3965" s="138"/>
    </row>
    <row r="3966" spans="1:4" x14ac:dyDescent="0.2">
      <c r="A3966" s="158"/>
      <c r="D3966" s="138"/>
    </row>
    <row r="3967" spans="1:4" x14ac:dyDescent="0.2">
      <c r="A3967" s="158"/>
      <c r="D3967" s="138"/>
    </row>
    <row r="3968" spans="1:4" x14ac:dyDescent="0.2">
      <c r="A3968" s="158"/>
      <c r="D3968" s="138"/>
    </row>
    <row r="3969" spans="1:4" x14ac:dyDescent="0.2">
      <c r="A3969" s="158"/>
      <c r="D3969" s="138"/>
    </row>
    <row r="3970" spans="1:4" x14ac:dyDescent="0.2">
      <c r="A3970" s="158"/>
      <c r="D3970" s="138"/>
    </row>
    <row r="3971" spans="1:4" x14ac:dyDescent="0.2">
      <c r="A3971" s="158"/>
      <c r="D3971" s="138"/>
    </row>
    <row r="3972" spans="1:4" x14ac:dyDescent="0.2">
      <c r="A3972" s="158"/>
      <c r="D3972" s="138"/>
    </row>
    <row r="3973" spans="1:4" x14ac:dyDescent="0.2">
      <c r="A3973" s="158"/>
      <c r="D3973" s="138"/>
    </row>
    <row r="3974" spans="1:4" x14ac:dyDescent="0.2">
      <c r="A3974" s="158"/>
      <c r="D3974" s="138"/>
    </row>
    <row r="3975" spans="1:4" x14ac:dyDescent="0.2">
      <c r="A3975" s="158"/>
      <c r="D3975" s="138"/>
    </row>
    <row r="3976" spans="1:4" x14ac:dyDescent="0.2">
      <c r="A3976" s="158"/>
      <c r="D3976" s="138"/>
    </row>
    <row r="3977" spans="1:4" x14ac:dyDescent="0.2">
      <c r="A3977" s="158"/>
      <c r="D3977" s="138"/>
    </row>
    <row r="3978" spans="1:4" x14ac:dyDescent="0.2">
      <c r="A3978" s="158"/>
      <c r="D3978" s="138"/>
    </row>
    <row r="3979" spans="1:4" x14ac:dyDescent="0.2">
      <c r="A3979" s="158"/>
      <c r="D3979" s="138"/>
    </row>
    <row r="3980" spans="1:4" x14ac:dyDescent="0.2">
      <c r="A3980" s="158"/>
      <c r="D3980" s="138"/>
    </row>
    <row r="3981" spans="1:4" x14ac:dyDescent="0.2">
      <c r="A3981" s="158"/>
      <c r="D3981" s="138"/>
    </row>
    <row r="3982" spans="1:4" x14ac:dyDescent="0.2">
      <c r="A3982" s="158"/>
      <c r="D3982" s="138"/>
    </row>
    <row r="3983" spans="1:4" x14ac:dyDescent="0.2">
      <c r="A3983" s="158"/>
      <c r="D3983" s="138"/>
    </row>
    <row r="3984" spans="1:4" x14ac:dyDescent="0.2">
      <c r="A3984" s="158"/>
      <c r="D3984" s="138"/>
    </row>
    <row r="3985" spans="1:4" x14ac:dyDescent="0.2">
      <c r="A3985" s="158"/>
      <c r="D3985" s="138"/>
    </row>
    <row r="3986" spans="1:4" x14ac:dyDescent="0.2">
      <c r="A3986" s="158"/>
      <c r="D3986" s="138"/>
    </row>
    <row r="3987" spans="1:4" x14ac:dyDescent="0.2">
      <c r="A3987" s="158"/>
      <c r="D3987" s="138"/>
    </row>
    <row r="3988" spans="1:4" x14ac:dyDescent="0.2">
      <c r="A3988" s="158"/>
      <c r="D3988" s="138"/>
    </row>
    <row r="3989" spans="1:4" x14ac:dyDescent="0.2">
      <c r="A3989" s="158"/>
      <c r="D3989" s="138"/>
    </row>
    <row r="3990" spans="1:4" x14ac:dyDescent="0.2">
      <c r="A3990" s="158"/>
      <c r="D3990" s="138"/>
    </row>
    <row r="3991" spans="1:4" x14ac:dyDescent="0.2">
      <c r="A3991" s="158"/>
      <c r="D3991" s="138"/>
    </row>
    <row r="3992" spans="1:4" x14ac:dyDescent="0.2">
      <c r="A3992" s="158"/>
      <c r="D3992" s="138"/>
    </row>
    <row r="3993" spans="1:4" x14ac:dyDescent="0.2">
      <c r="A3993" s="158"/>
      <c r="D3993" s="138"/>
    </row>
    <row r="3994" spans="1:4" x14ac:dyDescent="0.2">
      <c r="A3994" s="158"/>
      <c r="D3994" s="138"/>
    </row>
    <row r="3995" spans="1:4" x14ac:dyDescent="0.2">
      <c r="A3995" s="158"/>
      <c r="D3995" s="138"/>
    </row>
    <row r="3996" spans="1:4" x14ac:dyDescent="0.2">
      <c r="A3996" s="158"/>
      <c r="D3996" s="138"/>
    </row>
    <row r="3997" spans="1:4" x14ac:dyDescent="0.2">
      <c r="A3997" s="158"/>
      <c r="D3997" s="138"/>
    </row>
    <row r="3998" spans="1:4" x14ac:dyDescent="0.2">
      <c r="A3998" s="158"/>
      <c r="D3998" s="138"/>
    </row>
    <row r="3999" spans="1:4" x14ac:dyDescent="0.2">
      <c r="A3999" s="158"/>
      <c r="D3999" s="138"/>
    </row>
    <row r="4000" spans="1:4" x14ac:dyDescent="0.2">
      <c r="A4000" s="158"/>
      <c r="D4000" s="138"/>
    </row>
    <row r="4001" spans="1:4" x14ac:dyDescent="0.2">
      <c r="A4001" s="158"/>
      <c r="D4001" s="138"/>
    </row>
    <row r="4002" spans="1:4" x14ac:dyDescent="0.2">
      <c r="A4002" s="158"/>
      <c r="D4002" s="138"/>
    </row>
    <row r="4003" spans="1:4" x14ac:dyDescent="0.2">
      <c r="A4003" s="158"/>
      <c r="D4003" s="138"/>
    </row>
    <row r="4004" spans="1:4" x14ac:dyDescent="0.2">
      <c r="A4004" s="158"/>
      <c r="D4004" s="138"/>
    </row>
    <row r="4005" spans="1:4" x14ac:dyDescent="0.2">
      <c r="A4005" s="158"/>
      <c r="D4005" s="138"/>
    </row>
    <row r="4006" spans="1:4" x14ac:dyDescent="0.2">
      <c r="A4006" s="158"/>
      <c r="D4006" s="138"/>
    </row>
    <row r="4007" spans="1:4" x14ac:dyDescent="0.2">
      <c r="A4007" s="158"/>
      <c r="D4007" s="138"/>
    </row>
    <row r="4008" spans="1:4" x14ac:dyDescent="0.2">
      <c r="A4008" s="158"/>
      <c r="D4008" s="138"/>
    </row>
    <row r="4009" spans="1:4" x14ac:dyDescent="0.2">
      <c r="A4009" s="158"/>
      <c r="D4009" s="138"/>
    </row>
    <row r="4010" spans="1:4" x14ac:dyDescent="0.2">
      <c r="A4010" s="158"/>
      <c r="D4010" s="138"/>
    </row>
    <row r="4011" spans="1:4" x14ac:dyDescent="0.2">
      <c r="A4011" s="158"/>
      <c r="D4011" s="138"/>
    </row>
    <row r="4012" spans="1:4" x14ac:dyDescent="0.2">
      <c r="A4012" s="158"/>
      <c r="D4012" s="138"/>
    </row>
    <row r="4013" spans="1:4" x14ac:dyDescent="0.2">
      <c r="A4013" s="158"/>
      <c r="D4013" s="138"/>
    </row>
    <row r="4014" spans="1:4" x14ac:dyDescent="0.2">
      <c r="A4014" s="158"/>
      <c r="D4014" s="138"/>
    </row>
    <row r="4015" spans="1:4" x14ac:dyDescent="0.2">
      <c r="A4015" s="158"/>
      <c r="D4015" s="138"/>
    </row>
    <row r="4016" spans="1:4" x14ac:dyDescent="0.2">
      <c r="A4016" s="158"/>
      <c r="D4016" s="138"/>
    </row>
    <row r="4017" spans="1:4" x14ac:dyDescent="0.2">
      <c r="A4017" s="158"/>
      <c r="D4017" s="138"/>
    </row>
    <row r="4018" spans="1:4" x14ac:dyDescent="0.2">
      <c r="A4018" s="158"/>
      <c r="D4018" s="138"/>
    </row>
    <row r="4019" spans="1:4" x14ac:dyDescent="0.2">
      <c r="A4019" s="158"/>
      <c r="D4019" s="138"/>
    </row>
    <row r="4020" spans="1:4" x14ac:dyDescent="0.2">
      <c r="A4020" s="158"/>
      <c r="D4020" s="138"/>
    </row>
    <row r="4021" spans="1:4" x14ac:dyDescent="0.2">
      <c r="A4021" s="158"/>
      <c r="D4021" s="138"/>
    </row>
    <row r="4022" spans="1:4" x14ac:dyDescent="0.2">
      <c r="A4022" s="158"/>
      <c r="D4022" s="138"/>
    </row>
    <row r="4023" spans="1:4" x14ac:dyDescent="0.2">
      <c r="A4023" s="158"/>
      <c r="D4023" s="138"/>
    </row>
    <row r="4024" spans="1:4" x14ac:dyDescent="0.2">
      <c r="A4024" s="158"/>
      <c r="D4024" s="138"/>
    </row>
    <row r="4025" spans="1:4" x14ac:dyDescent="0.2">
      <c r="A4025" s="158"/>
      <c r="D4025" s="138"/>
    </row>
    <row r="4026" spans="1:4" x14ac:dyDescent="0.2">
      <c r="A4026" s="158"/>
      <c r="D4026" s="138"/>
    </row>
    <row r="4027" spans="1:4" x14ac:dyDescent="0.2">
      <c r="A4027" s="158"/>
      <c r="D4027" s="138"/>
    </row>
    <row r="4028" spans="1:4" x14ac:dyDescent="0.2">
      <c r="A4028" s="158"/>
      <c r="D4028" s="138"/>
    </row>
    <row r="4029" spans="1:4" x14ac:dyDescent="0.2">
      <c r="A4029" s="158"/>
      <c r="D4029" s="138"/>
    </row>
    <row r="4030" spans="1:4" x14ac:dyDescent="0.2">
      <c r="A4030" s="158"/>
      <c r="D4030" s="138"/>
    </row>
    <row r="4031" spans="1:4" x14ac:dyDescent="0.2">
      <c r="A4031" s="158"/>
      <c r="D4031" s="138"/>
    </row>
    <row r="4032" spans="1:4" x14ac:dyDescent="0.2">
      <c r="A4032" s="158"/>
      <c r="D4032" s="138"/>
    </row>
    <row r="4033" spans="1:4" x14ac:dyDescent="0.2">
      <c r="A4033" s="158"/>
      <c r="D4033" s="138"/>
    </row>
    <row r="4034" spans="1:4" x14ac:dyDescent="0.2">
      <c r="A4034" s="158"/>
      <c r="D4034" s="138"/>
    </row>
    <row r="4035" spans="1:4" x14ac:dyDescent="0.2">
      <c r="A4035" s="158"/>
      <c r="D4035" s="138"/>
    </row>
    <row r="4036" spans="1:4" x14ac:dyDescent="0.2">
      <c r="A4036" s="158"/>
      <c r="D4036" s="138"/>
    </row>
    <row r="4037" spans="1:4" x14ac:dyDescent="0.2">
      <c r="A4037" s="158"/>
      <c r="D4037" s="138"/>
    </row>
    <row r="4038" spans="1:4" x14ac:dyDescent="0.2">
      <c r="A4038" s="158"/>
      <c r="D4038" s="138"/>
    </row>
    <row r="4039" spans="1:4" x14ac:dyDescent="0.2">
      <c r="A4039" s="158"/>
      <c r="D4039" s="138"/>
    </row>
    <row r="4040" spans="1:4" x14ac:dyDescent="0.2">
      <c r="A4040" s="158"/>
      <c r="D4040" s="138"/>
    </row>
    <row r="4041" spans="1:4" x14ac:dyDescent="0.2">
      <c r="A4041" s="158"/>
      <c r="D4041" s="138"/>
    </row>
    <row r="4042" spans="1:4" x14ac:dyDescent="0.2">
      <c r="A4042" s="158"/>
      <c r="D4042" s="138"/>
    </row>
    <row r="4043" spans="1:4" x14ac:dyDescent="0.2">
      <c r="A4043" s="158"/>
      <c r="D4043" s="138"/>
    </row>
    <row r="4044" spans="1:4" x14ac:dyDescent="0.2">
      <c r="A4044" s="158"/>
      <c r="D4044" s="138"/>
    </row>
    <row r="4045" spans="1:4" x14ac:dyDescent="0.2">
      <c r="A4045" s="158"/>
      <c r="D4045" s="138"/>
    </row>
    <row r="4046" spans="1:4" x14ac:dyDescent="0.2">
      <c r="A4046" s="158"/>
      <c r="D4046" s="138"/>
    </row>
    <row r="4047" spans="1:4" x14ac:dyDescent="0.2">
      <c r="A4047" s="158"/>
      <c r="D4047" s="138"/>
    </row>
    <row r="4048" spans="1:4" x14ac:dyDescent="0.2">
      <c r="A4048" s="158"/>
      <c r="D4048" s="138"/>
    </row>
    <row r="4049" spans="1:4" x14ac:dyDescent="0.2">
      <c r="A4049" s="158"/>
      <c r="D4049" s="138"/>
    </row>
    <row r="4050" spans="1:4" x14ac:dyDescent="0.2">
      <c r="A4050" s="158"/>
      <c r="D4050" s="138"/>
    </row>
    <row r="4051" spans="1:4" x14ac:dyDescent="0.2">
      <c r="A4051" s="158"/>
      <c r="D4051" s="138"/>
    </row>
    <row r="4052" spans="1:4" x14ac:dyDescent="0.2">
      <c r="A4052" s="158"/>
      <c r="D4052" s="138"/>
    </row>
    <row r="4053" spans="1:4" x14ac:dyDescent="0.2">
      <c r="A4053" s="158"/>
      <c r="D4053" s="138"/>
    </row>
    <row r="4054" spans="1:4" x14ac:dyDescent="0.2">
      <c r="A4054" s="158"/>
      <c r="D4054" s="138"/>
    </row>
    <row r="4055" spans="1:4" x14ac:dyDescent="0.2">
      <c r="A4055" s="158"/>
      <c r="D4055" s="138"/>
    </row>
    <row r="4056" spans="1:4" x14ac:dyDescent="0.2">
      <c r="A4056" s="158"/>
      <c r="D4056" s="138"/>
    </row>
    <row r="4057" spans="1:4" x14ac:dyDescent="0.2">
      <c r="A4057" s="158"/>
      <c r="D4057" s="138"/>
    </row>
    <row r="4058" spans="1:4" x14ac:dyDescent="0.2">
      <c r="A4058" s="158"/>
      <c r="D4058" s="138"/>
    </row>
    <row r="4059" spans="1:4" x14ac:dyDescent="0.2">
      <c r="A4059" s="158"/>
      <c r="D4059" s="138"/>
    </row>
    <row r="4060" spans="1:4" x14ac:dyDescent="0.2">
      <c r="A4060" s="158"/>
      <c r="D4060" s="138"/>
    </row>
    <row r="4061" spans="1:4" x14ac:dyDescent="0.2">
      <c r="A4061" s="158"/>
      <c r="D4061" s="138"/>
    </row>
    <row r="4062" spans="1:4" x14ac:dyDescent="0.2">
      <c r="A4062" s="158"/>
      <c r="D4062" s="138"/>
    </row>
    <row r="4063" spans="1:4" x14ac:dyDescent="0.2">
      <c r="A4063" s="158"/>
      <c r="D4063" s="138"/>
    </row>
    <row r="4064" spans="1:4" x14ac:dyDescent="0.2">
      <c r="A4064" s="158"/>
      <c r="D4064" s="138"/>
    </row>
    <row r="4065" spans="1:4" x14ac:dyDescent="0.2">
      <c r="A4065" s="158"/>
      <c r="D4065" s="138"/>
    </row>
    <row r="4066" spans="1:4" x14ac:dyDescent="0.2">
      <c r="A4066" s="158"/>
      <c r="D4066" s="138"/>
    </row>
    <row r="4067" spans="1:4" x14ac:dyDescent="0.2">
      <c r="A4067" s="158"/>
      <c r="D4067" s="138"/>
    </row>
    <row r="4068" spans="1:4" x14ac:dyDescent="0.2">
      <c r="A4068" s="158"/>
      <c r="D4068" s="138"/>
    </row>
    <row r="4069" spans="1:4" x14ac:dyDescent="0.2">
      <c r="A4069" s="158"/>
      <c r="D4069" s="138"/>
    </row>
    <row r="4070" spans="1:4" x14ac:dyDescent="0.2">
      <c r="A4070" s="158"/>
      <c r="D4070" s="138"/>
    </row>
    <row r="4071" spans="1:4" x14ac:dyDescent="0.2">
      <c r="A4071" s="158"/>
      <c r="D4071" s="138"/>
    </row>
    <row r="4072" spans="1:4" x14ac:dyDescent="0.2">
      <c r="A4072" s="158"/>
      <c r="D4072" s="138"/>
    </row>
    <row r="4073" spans="1:4" x14ac:dyDescent="0.2">
      <c r="A4073" s="158"/>
      <c r="D4073" s="138"/>
    </row>
    <row r="4074" spans="1:4" x14ac:dyDescent="0.2">
      <c r="A4074" s="158"/>
      <c r="D4074" s="138"/>
    </row>
    <row r="4075" spans="1:4" x14ac:dyDescent="0.2">
      <c r="A4075" s="158"/>
      <c r="D4075" s="138"/>
    </row>
    <row r="4076" spans="1:4" x14ac:dyDescent="0.2">
      <c r="A4076" s="158"/>
      <c r="D4076" s="138"/>
    </row>
    <row r="4077" spans="1:4" x14ac:dyDescent="0.2">
      <c r="A4077" s="158"/>
      <c r="D4077" s="138"/>
    </row>
    <row r="4078" spans="1:4" x14ac:dyDescent="0.2">
      <c r="A4078" s="158"/>
      <c r="D4078" s="138"/>
    </row>
    <row r="4079" spans="1:4" x14ac:dyDescent="0.2">
      <c r="A4079" s="158"/>
      <c r="D4079" s="138"/>
    </row>
    <row r="4080" spans="1:4" x14ac:dyDescent="0.2">
      <c r="A4080" s="158"/>
      <c r="D4080" s="138"/>
    </row>
    <row r="4081" spans="1:4" x14ac:dyDescent="0.2">
      <c r="A4081" s="158"/>
      <c r="D4081" s="138"/>
    </row>
    <row r="4082" spans="1:4" x14ac:dyDescent="0.2">
      <c r="A4082" s="158"/>
      <c r="D4082" s="138"/>
    </row>
    <row r="4083" spans="1:4" x14ac:dyDescent="0.2">
      <c r="A4083" s="158"/>
      <c r="D4083" s="138"/>
    </row>
    <row r="4084" spans="1:4" x14ac:dyDescent="0.2">
      <c r="A4084" s="158"/>
      <c r="D4084" s="138"/>
    </row>
    <row r="4085" spans="1:4" x14ac:dyDescent="0.2">
      <c r="A4085" s="158"/>
      <c r="D4085" s="138"/>
    </row>
    <row r="4086" spans="1:4" x14ac:dyDescent="0.2">
      <c r="A4086" s="158"/>
      <c r="D4086" s="138"/>
    </row>
    <row r="4087" spans="1:4" x14ac:dyDescent="0.2">
      <c r="A4087" s="158"/>
      <c r="D4087" s="138"/>
    </row>
    <row r="4088" spans="1:4" x14ac:dyDescent="0.2">
      <c r="A4088" s="158"/>
      <c r="D4088" s="138"/>
    </row>
    <row r="4089" spans="1:4" x14ac:dyDescent="0.2">
      <c r="A4089" s="158"/>
      <c r="D4089" s="138"/>
    </row>
    <row r="4090" spans="1:4" x14ac:dyDescent="0.2">
      <c r="A4090" s="158"/>
      <c r="D4090" s="138"/>
    </row>
    <row r="4091" spans="1:4" x14ac:dyDescent="0.2">
      <c r="A4091" s="158"/>
      <c r="D4091" s="138"/>
    </row>
    <row r="4092" spans="1:4" x14ac:dyDescent="0.2">
      <c r="A4092" s="158"/>
      <c r="D4092" s="138"/>
    </row>
    <row r="4093" spans="1:4" x14ac:dyDescent="0.2">
      <c r="A4093" s="158"/>
      <c r="D4093" s="138"/>
    </row>
    <row r="4094" spans="1:4" x14ac:dyDescent="0.2">
      <c r="A4094" s="158"/>
      <c r="D4094" s="138"/>
    </row>
    <row r="4095" spans="1:4" x14ac:dyDescent="0.2">
      <c r="A4095" s="158"/>
      <c r="D4095" s="138"/>
    </row>
    <row r="4096" spans="1:4" x14ac:dyDescent="0.2">
      <c r="A4096" s="158"/>
      <c r="D4096" s="138"/>
    </row>
    <row r="4097" spans="1:4" x14ac:dyDescent="0.2">
      <c r="A4097" s="158"/>
      <c r="D4097" s="138"/>
    </row>
    <row r="4098" spans="1:4" x14ac:dyDescent="0.2">
      <c r="A4098" s="158"/>
      <c r="D4098" s="138"/>
    </row>
    <row r="4099" spans="1:4" x14ac:dyDescent="0.2">
      <c r="A4099" s="158"/>
      <c r="D4099" s="138"/>
    </row>
    <row r="4100" spans="1:4" x14ac:dyDescent="0.2">
      <c r="A4100" s="158"/>
      <c r="D4100" s="138"/>
    </row>
    <row r="4101" spans="1:4" x14ac:dyDescent="0.2">
      <c r="A4101" s="158"/>
      <c r="D4101" s="138"/>
    </row>
    <row r="4102" spans="1:4" x14ac:dyDescent="0.2">
      <c r="A4102" s="158"/>
      <c r="D4102" s="138"/>
    </row>
    <row r="4103" spans="1:4" x14ac:dyDescent="0.2">
      <c r="A4103" s="158"/>
      <c r="D4103" s="138"/>
    </row>
    <row r="4104" spans="1:4" x14ac:dyDescent="0.2">
      <c r="A4104" s="158"/>
      <c r="D4104" s="138"/>
    </row>
    <row r="4105" spans="1:4" x14ac:dyDescent="0.2">
      <c r="A4105" s="158"/>
      <c r="D4105" s="138"/>
    </row>
    <row r="4106" spans="1:4" x14ac:dyDescent="0.2">
      <c r="A4106" s="158"/>
      <c r="D4106" s="138"/>
    </row>
    <row r="4107" spans="1:4" x14ac:dyDescent="0.2">
      <c r="A4107" s="158"/>
      <c r="D4107" s="138"/>
    </row>
    <row r="4108" spans="1:4" x14ac:dyDescent="0.2">
      <c r="A4108" s="158"/>
      <c r="D4108" s="138"/>
    </row>
    <row r="4109" spans="1:4" x14ac:dyDescent="0.2">
      <c r="A4109" s="158"/>
      <c r="D4109" s="138"/>
    </row>
    <row r="4110" spans="1:4" x14ac:dyDescent="0.2">
      <c r="A4110" s="158"/>
      <c r="D4110" s="138"/>
    </row>
    <row r="4111" spans="1:4" x14ac:dyDescent="0.2">
      <c r="A4111" s="158"/>
      <c r="D4111" s="138"/>
    </row>
    <row r="4112" spans="1:4" x14ac:dyDescent="0.2">
      <c r="A4112" s="158"/>
      <c r="D4112" s="138"/>
    </row>
    <row r="4113" spans="1:4" x14ac:dyDescent="0.2">
      <c r="A4113" s="158"/>
      <c r="D4113" s="138"/>
    </row>
    <row r="4114" spans="1:4" x14ac:dyDescent="0.2">
      <c r="A4114" s="158"/>
      <c r="D4114" s="138"/>
    </row>
    <row r="4115" spans="1:4" x14ac:dyDescent="0.2">
      <c r="A4115" s="158"/>
      <c r="D4115" s="138"/>
    </row>
    <row r="4116" spans="1:4" x14ac:dyDescent="0.2">
      <c r="A4116" s="158"/>
      <c r="D4116" s="138"/>
    </row>
    <row r="4117" spans="1:4" x14ac:dyDescent="0.2">
      <c r="A4117" s="158"/>
      <c r="D4117" s="138"/>
    </row>
    <row r="4118" spans="1:4" x14ac:dyDescent="0.2">
      <c r="A4118" s="158"/>
      <c r="D4118" s="138"/>
    </row>
    <row r="4119" spans="1:4" x14ac:dyDescent="0.2">
      <c r="A4119" s="158"/>
      <c r="D4119" s="138"/>
    </row>
    <row r="4120" spans="1:4" x14ac:dyDescent="0.2">
      <c r="A4120" s="158"/>
      <c r="D4120" s="138"/>
    </row>
    <row r="4121" spans="1:4" x14ac:dyDescent="0.2">
      <c r="A4121" s="158"/>
      <c r="D4121" s="138"/>
    </row>
    <row r="4122" spans="1:4" x14ac:dyDescent="0.2">
      <c r="A4122" s="158"/>
      <c r="D4122" s="138"/>
    </row>
    <row r="4123" spans="1:4" x14ac:dyDescent="0.2">
      <c r="A4123" s="158"/>
      <c r="D4123" s="138"/>
    </row>
    <row r="4124" spans="1:4" x14ac:dyDescent="0.2">
      <c r="A4124" s="158"/>
      <c r="D4124" s="138"/>
    </row>
    <row r="4125" spans="1:4" x14ac:dyDescent="0.2">
      <c r="A4125" s="158"/>
      <c r="D4125" s="138"/>
    </row>
    <row r="4126" spans="1:4" x14ac:dyDescent="0.2">
      <c r="A4126" s="158"/>
      <c r="D4126" s="138"/>
    </row>
    <row r="4127" spans="1:4" x14ac:dyDescent="0.2">
      <c r="A4127" s="158"/>
      <c r="D4127" s="138"/>
    </row>
    <row r="4128" spans="1:4" x14ac:dyDescent="0.2">
      <c r="A4128" s="158"/>
      <c r="D4128" s="138"/>
    </row>
    <row r="4129" spans="1:4" x14ac:dyDescent="0.2">
      <c r="A4129" s="158"/>
      <c r="D4129" s="138"/>
    </row>
    <row r="4130" spans="1:4" x14ac:dyDescent="0.2">
      <c r="A4130" s="158"/>
      <c r="D4130" s="138"/>
    </row>
    <row r="4131" spans="1:4" x14ac:dyDescent="0.2">
      <c r="A4131" s="158"/>
      <c r="D4131" s="138"/>
    </row>
    <row r="4132" spans="1:4" x14ac:dyDescent="0.2">
      <c r="A4132" s="158"/>
      <c r="D4132" s="138"/>
    </row>
    <row r="4133" spans="1:4" x14ac:dyDescent="0.2">
      <c r="A4133" s="158"/>
      <c r="D4133" s="138"/>
    </row>
    <row r="4134" spans="1:4" x14ac:dyDescent="0.2">
      <c r="A4134" s="158"/>
      <c r="D4134" s="138"/>
    </row>
    <row r="4135" spans="1:4" x14ac:dyDescent="0.2">
      <c r="A4135" s="158"/>
      <c r="D4135" s="138"/>
    </row>
    <row r="4136" spans="1:4" x14ac:dyDescent="0.2">
      <c r="A4136" s="158"/>
      <c r="D4136" s="138"/>
    </row>
    <row r="4137" spans="1:4" x14ac:dyDescent="0.2">
      <c r="A4137" s="158"/>
      <c r="D4137" s="138"/>
    </row>
    <row r="4138" spans="1:4" x14ac:dyDescent="0.2">
      <c r="A4138" s="158"/>
      <c r="D4138" s="138"/>
    </row>
    <row r="4139" spans="1:4" x14ac:dyDescent="0.2">
      <c r="A4139" s="158"/>
      <c r="D4139" s="138"/>
    </row>
    <row r="4140" spans="1:4" x14ac:dyDescent="0.2">
      <c r="A4140" s="158"/>
      <c r="D4140" s="138"/>
    </row>
    <row r="4141" spans="1:4" x14ac:dyDescent="0.2">
      <c r="A4141" s="158"/>
      <c r="D4141" s="138"/>
    </row>
    <row r="4142" spans="1:4" x14ac:dyDescent="0.2">
      <c r="A4142" s="158"/>
      <c r="D4142" s="138"/>
    </row>
    <row r="4143" spans="1:4" x14ac:dyDescent="0.2">
      <c r="A4143" s="158"/>
      <c r="D4143" s="138"/>
    </row>
    <row r="4144" spans="1:4" x14ac:dyDescent="0.2">
      <c r="A4144" s="158"/>
      <c r="D4144" s="138"/>
    </row>
    <row r="4145" spans="1:4" x14ac:dyDescent="0.2">
      <c r="A4145" s="158"/>
      <c r="D4145" s="138"/>
    </row>
    <row r="4146" spans="1:4" x14ac:dyDescent="0.2">
      <c r="A4146" s="158"/>
      <c r="D4146" s="138"/>
    </row>
    <row r="4147" spans="1:4" x14ac:dyDescent="0.2">
      <c r="A4147" s="158"/>
      <c r="D4147" s="138"/>
    </row>
    <row r="4148" spans="1:4" x14ac:dyDescent="0.2">
      <c r="A4148" s="158"/>
      <c r="D4148" s="138"/>
    </row>
    <row r="4149" spans="1:4" x14ac:dyDescent="0.2">
      <c r="A4149" s="158"/>
      <c r="D4149" s="138"/>
    </row>
    <row r="4150" spans="1:4" x14ac:dyDescent="0.2">
      <c r="A4150" s="158"/>
      <c r="D4150" s="138"/>
    </row>
    <row r="4151" spans="1:4" x14ac:dyDescent="0.2">
      <c r="A4151" s="158"/>
      <c r="D4151" s="138"/>
    </row>
    <row r="4152" spans="1:4" x14ac:dyDescent="0.2">
      <c r="A4152" s="158"/>
      <c r="D4152" s="138"/>
    </row>
    <row r="4153" spans="1:4" x14ac:dyDescent="0.2">
      <c r="A4153" s="158"/>
      <c r="D4153" s="138"/>
    </row>
    <row r="4154" spans="1:4" x14ac:dyDescent="0.2">
      <c r="A4154" s="158"/>
      <c r="D4154" s="138"/>
    </row>
    <row r="4155" spans="1:4" x14ac:dyDescent="0.2">
      <c r="A4155" s="158"/>
      <c r="D4155" s="138"/>
    </row>
    <row r="4156" spans="1:4" x14ac:dyDescent="0.2">
      <c r="A4156" s="158"/>
      <c r="D4156" s="138"/>
    </row>
    <row r="4157" spans="1:4" x14ac:dyDescent="0.2">
      <c r="A4157" s="158"/>
      <c r="D4157" s="138"/>
    </row>
    <row r="4158" spans="1:4" x14ac:dyDescent="0.2">
      <c r="A4158" s="158"/>
      <c r="D4158" s="138"/>
    </row>
    <row r="4159" spans="1:4" x14ac:dyDescent="0.2">
      <c r="A4159" s="158"/>
      <c r="D4159" s="138"/>
    </row>
    <row r="4160" spans="1:4" x14ac:dyDescent="0.2">
      <c r="A4160" s="158"/>
      <c r="D4160" s="138"/>
    </row>
    <row r="4161" spans="1:4" x14ac:dyDescent="0.2">
      <c r="A4161" s="158"/>
      <c r="D4161" s="138"/>
    </row>
    <row r="4162" spans="1:4" x14ac:dyDescent="0.2">
      <c r="A4162" s="158"/>
      <c r="D4162" s="138"/>
    </row>
    <row r="4163" spans="1:4" x14ac:dyDescent="0.2">
      <c r="A4163" s="158"/>
      <c r="D4163" s="138"/>
    </row>
    <row r="4164" spans="1:4" x14ac:dyDescent="0.2">
      <c r="A4164" s="158"/>
      <c r="D4164" s="138"/>
    </row>
    <row r="4165" spans="1:4" x14ac:dyDescent="0.2">
      <c r="A4165" s="158"/>
      <c r="D4165" s="138"/>
    </row>
    <row r="4166" spans="1:4" x14ac:dyDescent="0.2">
      <c r="A4166" s="158"/>
      <c r="D4166" s="138"/>
    </row>
    <row r="4167" spans="1:4" x14ac:dyDescent="0.2">
      <c r="A4167" s="158"/>
      <c r="D4167" s="138"/>
    </row>
    <row r="4168" spans="1:4" x14ac:dyDescent="0.2">
      <c r="A4168" s="158"/>
      <c r="D4168" s="138"/>
    </row>
    <row r="4169" spans="1:4" x14ac:dyDescent="0.2">
      <c r="A4169" s="158"/>
      <c r="D4169" s="138"/>
    </row>
    <row r="4170" spans="1:4" x14ac:dyDescent="0.2">
      <c r="A4170" s="158"/>
      <c r="D4170" s="138"/>
    </row>
    <row r="4171" spans="1:4" x14ac:dyDescent="0.2">
      <c r="A4171" s="158"/>
      <c r="D4171" s="138"/>
    </row>
    <row r="4172" spans="1:4" x14ac:dyDescent="0.2">
      <c r="A4172" s="158"/>
      <c r="D4172" s="138"/>
    </row>
    <row r="4173" spans="1:4" x14ac:dyDescent="0.2">
      <c r="A4173" s="158"/>
      <c r="D4173" s="138"/>
    </row>
    <row r="4174" spans="1:4" x14ac:dyDescent="0.2">
      <c r="A4174" s="158"/>
      <c r="D4174" s="138"/>
    </row>
    <row r="4175" spans="1:4" x14ac:dyDescent="0.2">
      <c r="A4175" s="158"/>
      <c r="D4175" s="138"/>
    </row>
    <row r="4176" spans="1:4" x14ac:dyDescent="0.2">
      <c r="A4176" s="158"/>
      <c r="D4176" s="138"/>
    </row>
    <row r="4177" spans="1:4" x14ac:dyDescent="0.2">
      <c r="A4177" s="158"/>
      <c r="D4177" s="138"/>
    </row>
    <row r="4178" spans="1:4" x14ac:dyDescent="0.2">
      <c r="A4178" s="158"/>
      <c r="D4178" s="138"/>
    </row>
    <row r="4179" spans="1:4" x14ac:dyDescent="0.2">
      <c r="A4179" s="158"/>
      <c r="D4179" s="138"/>
    </row>
    <row r="4180" spans="1:4" x14ac:dyDescent="0.2">
      <c r="A4180" s="158"/>
      <c r="D4180" s="138"/>
    </row>
    <row r="4181" spans="1:4" x14ac:dyDescent="0.2">
      <c r="A4181" s="158"/>
      <c r="D4181" s="138"/>
    </row>
    <row r="4182" spans="1:4" x14ac:dyDescent="0.2">
      <c r="A4182" s="158"/>
      <c r="D4182" s="138"/>
    </row>
    <row r="4183" spans="1:4" x14ac:dyDescent="0.2">
      <c r="A4183" s="158"/>
      <c r="D4183" s="138"/>
    </row>
    <row r="4184" spans="1:4" x14ac:dyDescent="0.2">
      <c r="A4184" s="158"/>
      <c r="D4184" s="138"/>
    </row>
    <row r="4185" spans="1:4" x14ac:dyDescent="0.2">
      <c r="A4185" s="158"/>
      <c r="D4185" s="138"/>
    </row>
    <row r="4186" spans="1:4" x14ac:dyDescent="0.2">
      <c r="A4186" s="158"/>
      <c r="D4186" s="138"/>
    </row>
    <row r="4187" spans="1:4" x14ac:dyDescent="0.2">
      <c r="A4187" s="158"/>
      <c r="D4187" s="138"/>
    </row>
    <row r="4188" spans="1:4" x14ac:dyDescent="0.2">
      <c r="A4188" s="158"/>
      <c r="D4188" s="138"/>
    </row>
    <row r="4189" spans="1:4" x14ac:dyDescent="0.2">
      <c r="A4189" s="158"/>
      <c r="D4189" s="138"/>
    </row>
    <row r="4190" spans="1:4" x14ac:dyDescent="0.2">
      <c r="A4190" s="158"/>
      <c r="D4190" s="138"/>
    </row>
    <row r="4191" spans="1:4" x14ac:dyDescent="0.2">
      <c r="A4191" s="158"/>
      <c r="D4191" s="138"/>
    </row>
    <row r="4192" spans="1:4" x14ac:dyDescent="0.2">
      <c r="A4192" s="158"/>
      <c r="D4192" s="138"/>
    </row>
    <row r="4193" spans="1:4" x14ac:dyDescent="0.2">
      <c r="A4193" s="158"/>
      <c r="D4193" s="138"/>
    </row>
    <row r="4194" spans="1:4" x14ac:dyDescent="0.2">
      <c r="A4194" s="158"/>
      <c r="D4194" s="138"/>
    </row>
    <row r="4195" spans="1:4" x14ac:dyDescent="0.2">
      <c r="A4195" s="158"/>
      <c r="D4195" s="138"/>
    </row>
    <row r="4196" spans="1:4" x14ac:dyDescent="0.2">
      <c r="A4196" s="158"/>
      <c r="D4196" s="138"/>
    </row>
    <row r="4197" spans="1:4" x14ac:dyDescent="0.2">
      <c r="A4197" s="158"/>
      <c r="D4197" s="138"/>
    </row>
    <row r="4198" spans="1:4" x14ac:dyDescent="0.2">
      <c r="A4198" s="158"/>
      <c r="D4198" s="138"/>
    </row>
    <row r="4199" spans="1:4" x14ac:dyDescent="0.2">
      <c r="A4199" s="158"/>
      <c r="D4199" s="138"/>
    </row>
    <row r="4200" spans="1:4" x14ac:dyDescent="0.2">
      <c r="A4200" s="158"/>
      <c r="D4200" s="138"/>
    </row>
    <row r="4201" spans="1:4" x14ac:dyDescent="0.2">
      <c r="A4201" s="158"/>
      <c r="D4201" s="138"/>
    </row>
    <row r="4202" spans="1:4" x14ac:dyDescent="0.2">
      <c r="A4202" s="158"/>
      <c r="D4202" s="138"/>
    </row>
    <row r="4203" spans="1:4" x14ac:dyDescent="0.2">
      <c r="A4203" s="158"/>
      <c r="D4203" s="138"/>
    </row>
    <row r="4204" spans="1:4" x14ac:dyDescent="0.2">
      <c r="A4204" s="158"/>
      <c r="D4204" s="138"/>
    </row>
    <row r="4205" spans="1:4" x14ac:dyDescent="0.2">
      <c r="A4205" s="158"/>
      <c r="D4205" s="138"/>
    </row>
    <row r="4206" spans="1:4" x14ac:dyDescent="0.2">
      <c r="A4206" s="158"/>
      <c r="D4206" s="138"/>
    </row>
    <row r="4207" spans="1:4" x14ac:dyDescent="0.2">
      <c r="A4207" s="158"/>
      <c r="D4207" s="138"/>
    </row>
    <row r="4208" spans="1:4" x14ac:dyDescent="0.2">
      <c r="A4208" s="158"/>
      <c r="D4208" s="138"/>
    </row>
    <row r="4209" spans="1:4" x14ac:dyDescent="0.2">
      <c r="A4209" s="158"/>
      <c r="D4209" s="138"/>
    </row>
    <row r="4210" spans="1:4" x14ac:dyDescent="0.2">
      <c r="A4210" s="158"/>
      <c r="D4210" s="138"/>
    </row>
    <row r="4211" spans="1:4" x14ac:dyDescent="0.2">
      <c r="A4211" s="158"/>
      <c r="D4211" s="138"/>
    </row>
    <row r="4212" spans="1:4" x14ac:dyDescent="0.2">
      <c r="A4212" s="158"/>
      <c r="D4212" s="138"/>
    </row>
    <row r="4213" spans="1:4" x14ac:dyDescent="0.2">
      <c r="A4213" s="158"/>
      <c r="D4213" s="138"/>
    </row>
    <row r="4214" spans="1:4" x14ac:dyDescent="0.2">
      <c r="A4214" s="158"/>
      <c r="D4214" s="138"/>
    </row>
    <row r="4215" spans="1:4" x14ac:dyDescent="0.2">
      <c r="A4215" s="158"/>
      <c r="D4215" s="138"/>
    </row>
    <row r="4216" spans="1:4" x14ac:dyDescent="0.2">
      <c r="A4216" s="158"/>
      <c r="D4216" s="138"/>
    </row>
    <row r="4217" spans="1:4" x14ac:dyDescent="0.2">
      <c r="A4217" s="158"/>
      <c r="D4217" s="138"/>
    </row>
    <row r="4218" spans="1:4" x14ac:dyDescent="0.2">
      <c r="A4218" s="158"/>
      <c r="D4218" s="138"/>
    </row>
    <row r="4219" spans="1:4" x14ac:dyDescent="0.2">
      <c r="A4219" s="158"/>
      <c r="D4219" s="138"/>
    </row>
    <row r="4220" spans="1:4" x14ac:dyDescent="0.2">
      <c r="A4220" s="158"/>
      <c r="D4220" s="138"/>
    </row>
    <row r="4221" spans="1:4" x14ac:dyDescent="0.2">
      <c r="A4221" s="158"/>
      <c r="D4221" s="138"/>
    </row>
    <row r="4222" spans="1:4" x14ac:dyDescent="0.2">
      <c r="A4222" s="158"/>
      <c r="D4222" s="138"/>
    </row>
    <row r="4223" spans="1:4" x14ac:dyDescent="0.2">
      <c r="A4223" s="158"/>
      <c r="D4223" s="138"/>
    </row>
    <row r="4224" spans="1:4" x14ac:dyDescent="0.2">
      <c r="A4224" s="158"/>
      <c r="D4224" s="138"/>
    </row>
    <row r="4225" spans="1:4" x14ac:dyDescent="0.2">
      <c r="A4225" s="158"/>
      <c r="D4225" s="138"/>
    </row>
    <row r="4226" spans="1:4" x14ac:dyDescent="0.2">
      <c r="A4226" s="158"/>
      <c r="D4226" s="138"/>
    </row>
    <row r="4227" spans="1:4" x14ac:dyDescent="0.2">
      <c r="A4227" s="158"/>
      <c r="D4227" s="138"/>
    </row>
    <row r="4228" spans="1:4" x14ac:dyDescent="0.2">
      <c r="A4228" s="158"/>
      <c r="D4228" s="138"/>
    </row>
    <row r="4229" spans="1:4" x14ac:dyDescent="0.2">
      <c r="A4229" s="158"/>
      <c r="D4229" s="138"/>
    </row>
    <row r="4230" spans="1:4" x14ac:dyDescent="0.2">
      <c r="A4230" s="158"/>
      <c r="D4230" s="138"/>
    </row>
    <row r="4231" spans="1:4" x14ac:dyDescent="0.2">
      <c r="A4231" s="158"/>
      <c r="D4231" s="138"/>
    </row>
    <row r="4232" spans="1:4" x14ac:dyDescent="0.2">
      <c r="A4232" s="158"/>
      <c r="D4232" s="138"/>
    </row>
    <row r="4233" spans="1:4" x14ac:dyDescent="0.2">
      <c r="A4233" s="158"/>
      <c r="D4233" s="138"/>
    </row>
    <row r="4234" spans="1:4" x14ac:dyDescent="0.2">
      <c r="A4234" s="158"/>
      <c r="D4234" s="138"/>
    </row>
    <row r="4235" spans="1:4" x14ac:dyDescent="0.2">
      <c r="A4235" s="158"/>
      <c r="D4235" s="138"/>
    </row>
    <row r="4236" spans="1:4" x14ac:dyDescent="0.2">
      <c r="A4236" s="158"/>
      <c r="D4236" s="138"/>
    </row>
    <row r="4237" spans="1:4" x14ac:dyDescent="0.2">
      <c r="A4237" s="158"/>
      <c r="D4237" s="138"/>
    </row>
    <row r="4238" spans="1:4" x14ac:dyDescent="0.2">
      <c r="A4238" s="158"/>
      <c r="D4238" s="138"/>
    </row>
    <row r="4239" spans="1:4" x14ac:dyDescent="0.2">
      <c r="A4239" s="158"/>
      <c r="D4239" s="138"/>
    </row>
    <row r="4240" spans="1:4" x14ac:dyDescent="0.2">
      <c r="A4240" s="158"/>
      <c r="D4240" s="138"/>
    </row>
    <row r="4241" spans="1:4" x14ac:dyDescent="0.2">
      <c r="A4241" s="158"/>
      <c r="D4241" s="138"/>
    </row>
    <row r="4242" spans="1:4" x14ac:dyDescent="0.2">
      <c r="A4242" s="158"/>
      <c r="D4242" s="138"/>
    </row>
    <row r="4243" spans="1:4" x14ac:dyDescent="0.2">
      <c r="A4243" s="158"/>
      <c r="D4243" s="138"/>
    </row>
    <row r="4244" spans="1:4" x14ac:dyDescent="0.2">
      <c r="A4244" s="158"/>
      <c r="D4244" s="138"/>
    </row>
    <row r="4245" spans="1:4" x14ac:dyDescent="0.2">
      <c r="A4245" s="158"/>
      <c r="D4245" s="138"/>
    </row>
    <row r="4246" spans="1:4" x14ac:dyDescent="0.2">
      <c r="A4246" s="158"/>
      <c r="D4246" s="138"/>
    </row>
    <row r="4247" spans="1:4" x14ac:dyDescent="0.2">
      <c r="A4247" s="158"/>
      <c r="D4247" s="138"/>
    </row>
    <row r="4248" spans="1:4" x14ac:dyDescent="0.2">
      <c r="A4248" s="158"/>
      <c r="D4248" s="138"/>
    </row>
    <row r="4249" spans="1:4" x14ac:dyDescent="0.2">
      <c r="A4249" s="158"/>
      <c r="D4249" s="138"/>
    </row>
    <row r="4250" spans="1:4" x14ac:dyDescent="0.2">
      <c r="A4250" s="158"/>
      <c r="D4250" s="138"/>
    </row>
    <row r="4251" spans="1:4" x14ac:dyDescent="0.2">
      <c r="A4251" s="158"/>
      <c r="D4251" s="138"/>
    </row>
    <row r="4252" spans="1:4" x14ac:dyDescent="0.2">
      <c r="A4252" s="158"/>
      <c r="D4252" s="138"/>
    </row>
    <row r="4253" spans="1:4" x14ac:dyDescent="0.2">
      <c r="A4253" s="158"/>
      <c r="D4253" s="138"/>
    </row>
    <row r="4254" spans="1:4" x14ac:dyDescent="0.2">
      <c r="A4254" s="158"/>
      <c r="D4254" s="138"/>
    </row>
    <row r="4255" spans="1:4" x14ac:dyDescent="0.2">
      <c r="A4255" s="158"/>
      <c r="D4255" s="138"/>
    </row>
    <row r="4256" spans="1:4" x14ac:dyDescent="0.2">
      <c r="A4256" s="158"/>
      <c r="D4256" s="138"/>
    </row>
    <row r="4257" spans="1:4" x14ac:dyDescent="0.2">
      <c r="A4257" s="158"/>
      <c r="D4257" s="138"/>
    </row>
    <row r="4258" spans="1:4" x14ac:dyDescent="0.2">
      <c r="A4258" s="158"/>
      <c r="D4258" s="138"/>
    </row>
    <row r="4259" spans="1:4" x14ac:dyDescent="0.2">
      <c r="A4259" s="158"/>
      <c r="D4259" s="138"/>
    </row>
    <row r="4260" spans="1:4" x14ac:dyDescent="0.2">
      <c r="A4260" s="158"/>
      <c r="D4260" s="138"/>
    </row>
    <row r="4261" spans="1:4" x14ac:dyDescent="0.2">
      <c r="A4261" s="158"/>
      <c r="D4261" s="138"/>
    </row>
    <row r="4262" spans="1:4" x14ac:dyDescent="0.2">
      <c r="A4262" s="158"/>
      <c r="D4262" s="138"/>
    </row>
    <row r="4263" spans="1:4" x14ac:dyDescent="0.2">
      <c r="A4263" s="158"/>
      <c r="D4263" s="138"/>
    </row>
    <row r="4264" spans="1:4" x14ac:dyDescent="0.2">
      <c r="A4264" s="158"/>
      <c r="D4264" s="138"/>
    </row>
    <row r="4265" spans="1:4" x14ac:dyDescent="0.2">
      <c r="A4265" s="158"/>
      <c r="D4265" s="138"/>
    </row>
    <row r="4266" spans="1:4" x14ac:dyDescent="0.2">
      <c r="A4266" s="158"/>
      <c r="D4266" s="138"/>
    </row>
    <row r="4267" spans="1:4" x14ac:dyDescent="0.2">
      <c r="A4267" s="158"/>
      <c r="D4267" s="138"/>
    </row>
    <row r="4268" spans="1:4" x14ac:dyDescent="0.2">
      <c r="A4268" s="158"/>
      <c r="D4268" s="138"/>
    </row>
    <row r="4269" spans="1:4" x14ac:dyDescent="0.2">
      <c r="A4269" s="158"/>
      <c r="D4269" s="138"/>
    </row>
    <row r="4270" spans="1:4" x14ac:dyDescent="0.2">
      <c r="A4270" s="158"/>
      <c r="D4270" s="138"/>
    </row>
    <row r="4271" spans="1:4" x14ac:dyDescent="0.2">
      <c r="A4271" s="158"/>
      <c r="D4271" s="138"/>
    </row>
    <row r="4272" spans="1:4" x14ac:dyDescent="0.2">
      <c r="A4272" s="158"/>
      <c r="D4272" s="138"/>
    </row>
    <row r="4273" spans="1:4" x14ac:dyDescent="0.2">
      <c r="A4273" s="158"/>
      <c r="D4273" s="138"/>
    </row>
    <row r="4274" spans="1:4" x14ac:dyDescent="0.2">
      <c r="A4274" s="158"/>
      <c r="D4274" s="138"/>
    </row>
    <row r="4275" spans="1:4" x14ac:dyDescent="0.2">
      <c r="A4275" s="158"/>
      <c r="D4275" s="138"/>
    </row>
    <row r="4276" spans="1:4" x14ac:dyDescent="0.2">
      <c r="A4276" s="158"/>
      <c r="D4276" s="138"/>
    </row>
    <row r="4277" spans="1:4" x14ac:dyDescent="0.2">
      <c r="A4277" s="158"/>
      <c r="D4277" s="138"/>
    </row>
    <row r="4278" spans="1:4" x14ac:dyDescent="0.2">
      <c r="A4278" s="158"/>
      <c r="D4278" s="138"/>
    </row>
    <row r="4279" spans="1:4" x14ac:dyDescent="0.2">
      <c r="A4279" s="158"/>
      <c r="D4279" s="138"/>
    </row>
    <row r="4280" spans="1:4" x14ac:dyDescent="0.2">
      <c r="A4280" s="158"/>
      <c r="D4280" s="138"/>
    </row>
    <row r="4281" spans="1:4" x14ac:dyDescent="0.2">
      <c r="A4281" s="158"/>
      <c r="D4281" s="138"/>
    </row>
    <row r="4282" spans="1:4" x14ac:dyDescent="0.2">
      <c r="A4282" s="158"/>
      <c r="D4282" s="138"/>
    </row>
    <row r="4283" spans="1:4" x14ac:dyDescent="0.2">
      <c r="A4283" s="158"/>
      <c r="D4283" s="138"/>
    </row>
    <row r="4284" spans="1:4" x14ac:dyDescent="0.2">
      <c r="A4284" s="158"/>
      <c r="D4284" s="138"/>
    </row>
    <row r="4285" spans="1:4" x14ac:dyDescent="0.2">
      <c r="A4285" s="158"/>
      <c r="D4285" s="138"/>
    </row>
    <row r="4286" spans="1:4" x14ac:dyDescent="0.2">
      <c r="A4286" s="158"/>
      <c r="D4286" s="138"/>
    </row>
    <row r="4287" spans="1:4" x14ac:dyDescent="0.2">
      <c r="A4287" s="158"/>
      <c r="D4287" s="138"/>
    </row>
    <row r="4288" spans="1:4" x14ac:dyDescent="0.2">
      <c r="A4288" s="158"/>
      <c r="D4288" s="138"/>
    </row>
    <row r="4289" spans="1:4" x14ac:dyDescent="0.2">
      <c r="A4289" s="158"/>
      <c r="D4289" s="138"/>
    </row>
    <row r="4290" spans="1:4" x14ac:dyDescent="0.2">
      <c r="A4290" s="158"/>
      <c r="D4290" s="138"/>
    </row>
    <row r="4291" spans="1:4" x14ac:dyDescent="0.2">
      <c r="A4291" s="158"/>
      <c r="D4291" s="138"/>
    </row>
    <row r="4292" spans="1:4" x14ac:dyDescent="0.2">
      <c r="A4292" s="158"/>
      <c r="D4292" s="138"/>
    </row>
    <row r="4293" spans="1:4" x14ac:dyDescent="0.2">
      <c r="A4293" s="158"/>
      <c r="D4293" s="138"/>
    </row>
    <row r="4294" spans="1:4" x14ac:dyDescent="0.2">
      <c r="A4294" s="158"/>
      <c r="D4294" s="138"/>
    </row>
    <row r="4295" spans="1:4" x14ac:dyDescent="0.2">
      <c r="A4295" s="158"/>
      <c r="D4295" s="138"/>
    </row>
    <row r="4296" spans="1:4" x14ac:dyDescent="0.2">
      <c r="A4296" s="158"/>
      <c r="D4296" s="138"/>
    </row>
    <row r="4297" spans="1:4" x14ac:dyDescent="0.2">
      <c r="A4297" s="158"/>
      <c r="D4297" s="138"/>
    </row>
    <row r="4298" spans="1:4" x14ac:dyDescent="0.2">
      <c r="A4298" s="158"/>
      <c r="D4298" s="138"/>
    </row>
    <row r="4299" spans="1:4" x14ac:dyDescent="0.2">
      <c r="A4299" s="158"/>
      <c r="D4299" s="138"/>
    </row>
    <row r="4300" spans="1:4" x14ac:dyDescent="0.2">
      <c r="A4300" s="158"/>
      <c r="D4300" s="138"/>
    </row>
    <row r="4301" spans="1:4" x14ac:dyDescent="0.2">
      <c r="A4301" s="158"/>
      <c r="D4301" s="138"/>
    </row>
    <row r="4302" spans="1:4" x14ac:dyDescent="0.2">
      <c r="A4302" s="158"/>
      <c r="D4302" s="138"/>
    </row>
    <row r="4303" spans="1:4" x14ac:dyDescent="0.2">
      <c r="A4303" s="158"/>
      <c r="D4303" s="138"/>
    </row>
    <row r="4304" spans="1:4" x14ac:dyDescent="0.2">
      <c r="A4304" s="158"/>
      <c r="D4304" s="138"/>
    </row>
    <row r="4305" spans="1:4" x14ac:dyDescent="0.2">
      <c r="A4305" s="158"/>
      <c r="D4305" s="138"/>
    </row>
    <row r="4306" spans="1:4" x14ac:dyDescent="0.2">
      <c r="A4306" s="158"/>
      <c r="D4306" s="138"/>
    </row>
    <row r="4307" spans="1:4" x14ac:dyDescent="0.2">
      <c r="A4307" s="158"/>
      <c r="D4307" s="138"/>
    </row>
    <row r="4308" spans="1:4" x14ac:dyDescent="0.2">
      <c r="A4308" s="158"/>
      <c r="D4308" s="138"/>
    </row>
    <row r="4309" spans="1:4" x14ac:dyDescent="0.2">
      <c r="A4309" s="158"/>
      <c r="D4309" s="138"/>
    </row>
    <row r="4310" spans="1:4" x14ac:dyDescent="0.2">
      <c r="A4310" s="158"/>
      <c r="D4310" s="138"/>
    </row>
    <row r="4311" spans="1:4" x14ac:dyDescent="0.2">
      <c r="A4311" s="158"/>
      <c r="D4311" s="138"/>
    </row>
    <row r="4312" spans="1:4" x14ac:dyDescent="0.2">
      <c r="A4312" s="158"/>
      <c r="D4312" s="138"/>
    </row>
    <row r="4313" spans="1:4" x14ac:dyDescent="0.2">
      <c r="A4313" s="158"/>
      <c r="D4313" s="138"/>
    </row>
    <row r="4314" spans="1:4" x14ac:dyDescent="0.2">
      <c r="A4314" s="158"/>
      <c r="D4314" s="138"/>
    </row>
    <row r="4315" spans="1:4" x14ac:dyDescent="0.2">
      <c r="A4315" s="158"/>
      <c r="D4315" s="138"/>
    </row>
    <row r="4316" spans="1:4" x14ac:dyDescent="0.2">
      <c r="A4316" s="158"/>
      <c r="D4316" s="138"/>
    </row>
    <row r="4317" spans="1:4" x14ac:dyDescent="0.2">
      <c r="A4317" s="158"/>
      <c r="D4317" s="138"/>
    </row>
    <row r="4318" spans="1:4" x14ac:dyDescent="0.2">
      <c r="A4318" s="158"/>
      <c r="D4318" s="138"/>
    </row>
    <row r="4319" spans="1:4" x14ac:dyDescent="0.2">
      <c r="A4319" s="158"/>
      <c r="D4319" s="138"/>
    </row>
    <row r="4320" spans="1:4" x14ac:dyDescent="0.2">
      <c r="A4320" s="158"/>
      <c r="D4320" s="138"/>
    </row>
    <row r="4321" spans="1:4" x14ac:dyDescent="0.2">
      <c r="A4321" s="158"/>
      <c r="D4321" s="138"/>
    </row>
    <row r="4322" spans="1:4" x14ac:dyDescent="0.2">
      <c r="A4322" s="158"/>
      <c r="D4322" s="138"/>
    </row>
    <row r="4323" spans="1:4" x14ac:dyDescent="0.2">
      <c r="A4323" s="158"/>
      <c r="D4323" s="138"/>
    </row>
    <row r="4324" spans="1:4" x14ac:dyDescent="0.2">
      <c r="A4324" s="158"/>
      <c r="D4324" s="138"/>
    </row>
    <row r="4325" spans="1:4" x14ac:dyDescent="0.2">
      <c r="A4325" s="158"/>
      <c r="D4325" s="138"/>
    </row>
    <row r="4326" spans="1:4" x14ac:dyDescent="0.2">
      <c r="A4326" s="158"/>
      <c r="D4326" s="138"/>
    </row>
    <row r="4327" spans="1:4" x14ac:dyDescent="0.2">
      <c r="A4327" s="158"/>
      <c r="D4327" s="138"/>
    </row>
    <row r="4328" spans="1:4" x14ac:dyDescent="0.2">
      <c r="A4328" s="158"/>
      <c r="D4328" s="138"/>
    </row>
    <row r="4329" spans="1:4" x14ac:dyDescent="0.2">
      <c r="A4329" s="158"/>
      <c r="D4329" s="138"/>
    </row>
    <row r="4330" spans="1:4" x14ac:dyDescent="0.2">
      <c r="A4330" s="158"/>
      <c r="D4330" s="138"/>
    </row>
    <row r="4331" spans="1:4" x14ac:dyDescent="0.2">
      <c r="A4331" s="158"/>
      <c r="D4331" s="138"/>
    </row>
    <row r="4332" spans="1:4" x14ac:dyDescent="0.2">
      <c r="A4332" s="158"/>
      <c r="D4332" s="138"/>
    </row>
    <row r="4333" spans="1:4" x14ac:dyDescent="0.2">
      <c r="A4333" s="158"/>
      <c r="D4333" s="138"/>
    </row>
    <row r="4334" spans="1:4" x14ac:dyDescent="0.2">
      <c r="A4334" s="158"/>
      <c r="D4334" s="138"/>
    </row>
    <row r="4335" spans="1:4" x14ac:dyDescent="0.2">
      <c r="A4335" s="158"/>
      <c r="D4335" s="138"/>
    </row>
    <row r="4336" spans="1:4" x14ac:dyDescent="0.2">
      <c r="A4336" s="158"/>
      <c r="D4336" s="138"/>
    </row>
    <row r="4337" spans="1:4" x14ac:dyDescent="0.2">
      <c r="A4337" s="158"/>
      <c r="D4337" s="138"/>
    </row>
    <row r="4338" spans="1:4" x14ac:dyDescent="0.2">
      <c r="A4338" s="158"/>
      <c r="D4338" s="138"/>
    </row>
    <row r="4339" spans="1:4" x14ac:dyDescent="0.2">
      <c r="A4339" s="158"/>
      <c r="D4339" s="138"/>
    </row>
    <row r="4340" spans="1:4" x14ac:dyDescent="0.2">
      <c r="A4340" s="158"/>
      <c r="D4340" s="138"/>
    </row>
    <row r="4341" spans="1:4" x14ac:dyDescent="0.2">
      <c r="A4341" s="158"/>
      <c r="D4341" s="138"/>
    </row>
    <row r="4342" spans="1:4" x14ac:dyDescent="0.2">
      <c r="A4342" s="158"/>
      <c r="D4342" s="138"/>
    </row>
    <row r="4343" spans="1:4" x14ac:dyDescent="0.2">
      <c r="A4343" s="158"/>
      <c r="D4343" s="138"/>
    </row>
    <row r="4344" spans="1:4" x14ac:dyDescent="0.2">
      <c r="A4344" s="158"/>
      <c r="D4344" s="138"/>
    </row>
    <row r="4345" spans="1:4" x14ac:dyDescent="0.2">
      <c r="A4345" s="158"/>
      <c r="D4345" s="138"/>
    </row>
    <row r="4346" spans="1:4" x14ac:dyDescent="0.2">
      <c r="A4346" s="158"/>
      <c r="D4346" s="138"/>
    </row>
    <row r="4347" spans="1:4" x14ac:dyDescent="0.2">
      <c r="A4347" s="158"/>
      <c r="D4347" s="138"/>
    </row>
    <row r="4348" spans="1:4" x14ac:dyDescent="0.2">
      <c r="A4348" s="158"/>
      <c r="D4348" s="138"/>
    </row>
    <row r="4349" spans="1:4" x14ac:dyDescent="0.2">
      <c r="A4349" s="158"/>
      <c r="D4349" s="138"/>
    </row>
    <row r="4350" spans="1:4" x14ac:dyDescent="0.2">
      <c r="A4350" s="158"/>
      <c r="D4350" s="138"/>
    </row>
    <row r="4351" spans="1:4" x14ac:dyDescent="0.2">
      <c r="A4351" s="158"/>
      <c r="D4351" s="138"/>
    </row>
    <row r="4352" spans="1:4" x14ac:dyDescent="0.2">
      <c r="A4352" s="158"/>
      <c r="D4352" s="138"/>
    </row>
    <row r="4353" spans="1:4" x14ac:dyDescent="0.2">
      <c r="A4353" s="158"/>
      <c r="D4353" s="138"/>
    </row>
    <row r="4354" spans="1:4" x14ac:dyDescent="0.2">
      <c r="A4354" s="158"/>
      <c r="D4354" s="138"/>
    </row>
    <row r="4355" spans="1:4" x14ac:dyDescent="0.2">
      <c r="A4355" s="158"/>
      <c r="D4355" s="138"/>
    </row>
    <row r="4356" spans="1:4" x14ac:dyDescent="0.2">
      <c r="A4356" s="158"/>
      <c r="D4356" s="138"/>
    </row>
    <row r="4357" spans="1:4" x14ac:dyDescent="0.2">
      <c r="A4357" s="158"/>
      <c r="D4357" s="138"/>
    </row>
    <row r="4358" spans="1:4" x14ac:dyDescent="0.2">
      <c r="A4358" s="158"/>
      <c r="D4358" s="138"/>
    </row>
    <row r="4359" spans="1:4" x14ac:dyDescent="0.2">
      <c r="A4359" s="158"/>
      <c r="D4359" s="138"/>
    </row>
    <row r="4360" spans="1:4" x14ac:dyDescent="0.2">
      <c r="A4360" s="158"/>
      <c r="D4360" s="138"/>
    </row>
    <row r="4361" spans="1:4" x14ac:dyDescent="0.2">
      <c r="A4361" s="158"/>
      <c r="D4361" s="138"/>
    </row>
    <row r="4362" spans="1:4" x14ac:dyDescent="0.2">
      <c r="A4362" s="158"/>
      <c r="D4362" s="138"/>
    </row>
    <row r="4363" spans="1:4" x14ac:dyDescent="0.2">
      <c r="A4363" s="158"/>
      <c r="D4363" s="138"/>
    </row>
    <row r="4364" spans="1:4" x14ac:dyDescent="0.2">
      <c r="A4364" s="158"/>
      <c r="D4364" s="138"/>
    </row>
    <row r="4365" spans="1:4" x14ac:dyDescent="0.2">
      <c r="A4365" s="158"/>
      <c r="D4365" s="138"/>
    </row>
    <row r="4366" spans="1:4" x14ac:dyDescent="0.2">
      <c r="A4366" s="158"/>
      <c r="D4366" s="138"/>
    </row>
    <row r="4367" spans="1:4" x14ac:dyDescent="0.2">
      <c r="A4367" s="158"/>
      <c r="D4367" s="138"/>
    </row>
    <row r="4368" spans="1:4" x14ac:dyDescent="0.2">
      <c r="A4368" s="158"/>
      <c r="D4368" s="138"/>
    </row>
    <row r="4369" spans="1:4" x14ac:dyDescent="0.2">
      <c r="A4369" s="158"/>
      <c r="D4369" s="138"/>
    </row>
    <row r="4370" spans="1:4" x14ac:dyDescent="0.2">
      <c r="A4370" s="158"/>
      <c r="D4370" s="138"/>
    </row>
    <row r="4371" spans="1:4" x14ac:dyDescent="0.2">
      <c r="A4371" s="158"/>
      <c r="D4371" s="138"/>
    </row>
    <row r="4372" spans="1:4" x14ac:dyDescent="0.2">
      <c r="A4372" s="158"/>
      <c r="D4372" s="138"/>
    </row>
    <row r="4373" spans="1:4" x14ac:dyDescent="0.2">
      <c r="A4373" s="158"/>
      <c r="D4373" s="138"/>
    </row>
    <row r="4374" spans="1:4" x14ac:dyDescent="0.2">
      <c r="A4374" s="158"/>
      <c r="D4374" s="138"/>
    </row>
    <row r="4375" spans="1:4" x14ac:dyDescent="0.2">
      <c r="A4375" s="158"/>
      <c r="D4375" s="138"/>
    </row>
    <row r="4376" spans="1:4" x14ac:dyDescent="0.2">
      <c r="A4376" s="158"/>
      <c r="D4376" s="138"/>
    </row>
    <row r="4377" spans="1:4" x14ac:dyDescent="0.2">
      <c r="A4377" s="158"/>
      <c r="D4377" s="138"/>
    </row>
    <row r="4378" spans="1:4" x14ac:dyDescent="0.2">
      <c r="A4378" s="158"/>
      <c r="D4378" s="138"/>
    </row>
    <row r="4379" spans="1:4" x14ac:dyDescent="0.2">
      <c r="A4379" s="158"/>
      <c r="D4379" s="138"/>
    </row>
    <row r="4380" spans="1:4" x14ac:dyDescent="0.2">
      <c r="A4380" s="158"/>
      <c r="D4380" s="138"/>
    </row>
    <row r="4381" spans="1:4" x14ac:dyDescent="0.2">
      <c r="A4381" s="158"/>
      <c r="D4381" s="138"/>
    </row>
    <row r="4382" spans="1:4" x14ac:dyDescent="0.2">
      <c r="A4382" s="158"/>
      <c r="D4382" s="138"/>
    </row>
    <row r="4383" spans="1:4" x14ac:dyDescent="0.2">
      <c r="A4383" s="158"/>
      <c r="D4383" s="138"/>
    </row>
    <row r="4384" spans="1:4" x14ac:dyDescent="0.2">
      <c r="A4384" s="158"/>
      <c r="D4384" s="138"/>
    </row>
    <row r="4385" spans="1:4" x14ac:dyDescent="0.2">
      <c r="A4385" s="158"/>
      <c r="D4385" s="138"/>
    </row>
    <row r="4386" spans="1:4" x14ac:dyDescent="0.2">
      <c r="A4386" s="158"/>
      <c r="D4386" s="138"/>
    </row>
    <row r="4387" spans="1:4" x14ac:dyDescent="0.2">
      <c r="A4387" s="158"/>
      <c r="D4387" s="138"/>
    </row>
    <row r="4388" spans="1:4" x14ac:dyDescent="0.2">
      <c r="A4388" s="158"/>
      <c r="D4388" s="138"/>
    </row>
    <row r="4389" spans="1:4" x14ac:dyDescent="0.2">
      <c r="A4389" s="158"/>
      <c r="D4389" s="138"/>
    </row>
    <row r="4390" spans="1:4" x14ac:dyDescent="0.2">
      <c r="A4390" s="158"/>
      <c r="D4390" s="138"/>
    </row>
    <row r="4391" spans="1:4" x14ac:dyDescent="0.2">
      <c r="A4391" s="158"/>
      <c r="D4391" s="138"/>
    </row>
    <row r="4392" spans="1:4" x14ac:dyDescent="0.2">
      <c r="A4392" s="158"/>
      <c r="D4392" s="138"/>
    </row>
    <row r="4393" spans="1:4" x14ac:dyDescent="0.2">
      <c r="A4393" s="158"/>
      <c r="D4393" s="138"/>
    </row>
    <row r="4394" spans="1:4" x14ac:dyDescent="0.2">
      <c r="A4394" s="158"/>
      <c r="D4394" s="138"/>
    </row>
    <row r="4395" spans="1:4" x14ac:dyDescent="0.2">
      <c r="A4395" s="158"/>
      <c r="D4395" s="138"/>
    </row>
    <row r="4396" spans="1:4" x14ac:dyDescent="0.2">
      <c r="A4396" s="158"/>
      <c r="D4396" s="138"/>
    </row>
    <row r="4397" spans="1:4" x14ac:dyDescent="0.2">
      <c r="A4397" s="158"/>
      <c r="D4397" s="138"/>
    </row>
    <row r="4398" spans="1:4" x14ac:dyDescent="0.2">
      <c r="A4398" s="158"/>
      <c r="D4398" s="138"/>
    </row>
    <row r="4399" spans="1:4" x14ac:dyDescent="0.2">
      <c r="A4399" s="158"/>
      <c r="D4399" s="138"/>
    </row>
    <row r="4400" spans="1:4" x14ac:dyDescent="0.2">
      <c r="A4400" s="158"/>
      <c r="D4400" s="138"/>
    </row>
    <row r="4401" spans="1:4" x14ac:dyDescent="0.2">
      <c r="A4401" s="158"/>
      <c r="D4401" s="138"/>
    </row>
    <row r="4402" spans="1:4" x14ac:dyDescent="0.2">
      <c r="A4402" s="158"/>
      <c r="D4402" s="138"/>
    </row>
    <row r="4403" spans="1:4" x14ac:dyDescent="0.2">
      <c r="A4403" s="158"/>
      <c r="D4403" s="138"/>
    </row>
    <row r="4404" spans="1:4" x14ac:dyDescent="0.2">
      <c r="A4404" s="158"/>
      <c r="D4404" s="138"/>
    </row>
    <row r="4405" spans="1:4" x14ac:dyDescent="0.2">
      <c r="A4405" s="158"/>
      <c r="D4405" s="138"/>
    </row>
    <row r="4406" spans="1:4" x14ac:dyDescent="0.2">
      <c r="A4406" s="158"/>
      <c r="D4406" s="138"/>
    </row>
    <row r="4407" spans="1:4" x14ac:dyDescent="0.2">
      <c r="A4407" s="158"/>
      <c r="D4407" s="138"/>
    </row>
    <row r="4408" spans="1:4" x14ac:dyDescent="0.2">
      <c r="A4408" s="158"/>
      <c r="D4408" s="138"/>
    </row>
    <row r="4409" spans="1:4" x14ac:dyDescent="0.2">
      <c r="A4409" s="158"/>
      <c r="D4409" s="138"/>
    </row>
    <row r="4410" spans="1:4" x14ac:dyDescent="0.2">
      <c r="A4410" s="158"/>
      <c r="D4410" s="138"/>
    </row>
    <row r="4411" spans="1:4" x14ac:dyDescent="0.2">
      <c r="A4411" s="158"/>
      <c r="D4411" s="138"/>
    </row>
    <row r="4412" spans="1:4" x14ac:dyDescent="0.2">
      <c r="A4412" s="158"/>
      <c r="D4412" s="138"/>
    </row>
    <row r="4413" spans="1:4" x14ac:dyDescent="0.2">
      <c r="A4413" s="158"/>
      <c r="D4413" s="138"/>
    </row>
    <row r="4414" spans="1:4" x14ac:dyDescent="0.2">
      <c r="A4414" s="158"/>
      <c r="D4414" s="138"/>
    </row>
    <row r="4415" spans="1:4" x14ac:dyDescent="0.2">
      <c r="A4415" s="158"/>
      <c r="D4415" s="138"/>
    </row>
    <row r="4416" spans="1:4" x14ac:dyDescent="0.2">
      <c r="A4416" s="158"/>
      <c r="D4416" s="138"/>
    </row>
    <row r="4417" spans="1:4" x14ac:dyDescent="0.2">
      <c r="A4417" s="158"/>
      <c r="D4417" s="138"/>
    </row>
    <row r="4418" spans="1:4" x14ac:dyDescent="0.2">
      <c r="A4418" s="158"/>
      <c r="D4418" s="138"/>
    </row>
    <row r="4419" spans="1:4" x14ac:dyDescent="0.2">
      <c r="A4419" s="158"/>
      <c r="D4419" s="138"/>
    </row>
    <row r="4420" spans="1:4" x14ac:dyDescent="0.2">
      <c r="A4420" s="158"/>
      <c r="D4420" s="138"/>
    </row>
    <row r="4421" spans="1:4" x14ac:dyDescent="0.2">
      <c r="A4421" s="158"/>
      <c r="D4421" s="138"/>
    </row>
    <row r="4422" spans="1:4" x14ac:dyDescent="0.2">
      <c r="A4422" s="158"/>
      <c r="D4422" s="138"/>
    </row>
    <row r="4423" spans="1:4" x14ac:dyDescent="0.2">
      <c r="A4423" s="158"/>
      <c r="D4423" s="138"/>
    </row>
    <row r="4424" spans="1:4" x14ac:dyDescent="0.2">
      <c r="A4424" s="158"/>
      <c r="D4424" s="138"/>
    </row>
    <row r="4425" spans="1:4" x14ac:dyDescent="0.2">
      <c r="A4425" s="158"/>
      <c r="D4425" s="138"/>
    </row>
    <row r="4426" spans="1:4" x14ac:dyDescent="0.2">
      <c r="A4426" s="158"/>
      <c r="D4426" s="138"/>
    </row>
    <row r="4427" spans="1:4" x14ac:dyDescent="0.2">
      <c r="A4427" s="158"/>
      <c r="D4427" s="138"/>
    </row>
    <row r="4428" spans="1:4" x14ac:dyDescent="0.2">
      <c r="A4428" s="158"/>
      <c r="D4428" s="138"/>
    </row>
    <row r="4429" spans="1:4" x14ac:dyDescent="0.2">
      <c r="A4429" s="158"/>
      <c r="D4429" s="138"/>
    </row>
    <row r="4430" spans="1:4" x14ac:dyDescent="0.2">
      <c r="A4430" s="158"/>
      <c r="D4430" s="138"/>
    </row>
    <row r="4431" spans="1:4" x14ac:dyDescent="0.2">
      <c r="A4431" s="158"/>
      <c r="D4431" s="138"/>
    </row>
    <row r="4432" spans="1:4" x14ac:dyDescent="0.2">
      <c r="A4432" s="158"/>
      <c r="D4432" s="138"/>
    </row>
    <row r="4433" spans="1:4" x14ac:dyDescent="0.2">
      <c r="A4433" s="158"/>
      <c r="D4433" s="138"/>
    </row>
    <row r="4434" spans="1:4" x14ac:dyDescent="0.2">
      <c r="A4434" s="158"/>
      <c r="D4434" s="138"/>
    </row>
    <row r="4435" spans="1:4" x14ac:dyDescent="0.2">
      <c r="A4435" s="158"/>
      <c r="D4435" s="138"/>
    </row>
    <row r="4436" spans="1:4" x14ac:dyDescent="0.2">
      <c r="A4436" s="158"/>
      <c r="D4436" s="138"/>
    </row>
    <row r="4437" spans="1:4" x14ac:dyDescent="0.2">
      <c r="A4437" s="158"/>
      <c r="D4437" s="138"/>
    </row>
    <row r="4438" spans="1:4" x14ac:dyDescent="0.2">
      <c r="A4438" s="158"/>
      <c r="D4438" s="138"/>
    </row>
    <row r="4439" spans="1:4" x14ac:dyDescent="0.2">
      <c r="A4439" s="158"/>
      <c r="D4439" s="138"/>
    </row>
    <row r="4440" spans="1:4" x14ac:dyDescent="0.2">
      <c r="A4440" s="158"/>
      <c r="D4440" s="138"/>
    </row>
    <row r="4441" spans="1:4" x14ac:dyDescent="0.2">
      <c r="A4441" s="158"/>
      <c r="D4441" s="138"/>
    </row>
    <row r="4442" spans="1:4" x14ac:dyDescent="0.2">
      <c r="A4442" s="158"/>
      <c r="D4442" s="138"/>
    </row>
    <row r="4443" spans="1:4" x14ac:dyDescent="0.2">
      <c r="A4443" s="158"/>
      <c r="D4443" s="138"/>
    </row>
    <row r="4444" spans="1:4" x14ac:dyDescent="0.2">
      <c r="A4444" s="158"/>
      <c r="D4444" s="138"/>
    </row>
    <row r="4445" spans="1:4" x14ac:dyDescent="0.2">
      <c r="A4445" s="158"/>
      <c r="D4445" s="138"/>
    </row>
    <row r="4446" spans="1:4" x14ac:dyDescent="0.2">
      <c r="A4446" s="158"/>
      <c r="D4446" s="138"/>
    </row>
    <row r="4447" spans="1:4" x14ac:dyDescent="0.2">
      <c r="A4447" s="158"/>
      <c r="D4447" s="138"/>
    </row>
    <row r="4448" spans="1:4" x14ac:dyDescent="0.2">
      <c r="A4448" s="158"/>
      <c r="D4448" s="138"/>
    </row>
    <row r="4449" spans="1:4" x14ac:dyDescent="0.2">
      <c r="A4449" s="158"/>
      <c r="D4449" s="138"/>
    </row>
    <row r="4450" spans="1:4" x14ac:dyDescent="0.2">
      <c r="A4450" s="158"/>
      <c r="D4450" s="138"/>
    </row>
    <row r="4451" spans="1:4" x14ac:dyDescent="0.2">
      <c r="A4451" s="158"/>
      <c r="D4451" s="138"/>
    </row>
    <row r="4452" spans="1:4" x14ac:dyDescent="0.2">
      <c r="A4452" s="158"/>
      <c r="D4452" s="138"/>
    </row>
    <row r="4453" spans="1:4" x14ac:dyDescent="0.2">
      <c r="A4453" s="158"/>
      <c r="D4453" s="138"/>
    </row>
    <row r="4454" spans="1:4" x14ac:dyDescent="0.2">
      <c r="A4454" s="158"/>
      <c r="D4454" s="138"/>
    </row>
    <row r="4455" spans="1:4" x14ac:dyDescent="0.2">
      <c r="A4455" s="158"/>
      <c r="D4455" s="138"/>
    </row>
    <row r="4456" spans="1:4" x14ac:dyDescent="0.2">
      <c r="A4456" s="158"/>
      <c r="D4456" s="138"/>
    </row>
    <row r="4457" spans="1:4" x14ac:dyDescent="0.2">
      <c r="A4457" s="158"/>
      <c r="D4457" s="138"/>
    </row>
    <row r="4458" spans="1:4" x14ac:dyDescent="0.2">
      <c r="A4458" s="158"/>
      <c r="D4458" s="138"/>
    </row>
    <row r="4459" spans="1:4" x14ac:dyDescent="0.2">
      <c r="A4459" s="158"/>
      <c r="D4459" s="138"/>
    </row>
    <row r="4460" spans="1:4" x14ac:dyDescent="0.2">
      <c r="A4460" s="158"/>
      <c r="D4460" s="138"/>
    </row>
    <row r="4461" spans="1:4" x14ac:dyDescent="0.2">
      <c r="A4461" s="158"/>
      <c r="D4461" s="138"/>
    </row>
    <row r="4462" spans="1:4" x14ac:dyDescent="0.2">
      <c r="A4462" s="158"/>
      <c r="D4462" s="138"/>
    </row>
    <row r="4463" spans="1:4" x14ac:dyDescent="0.2">
      <c r="A4463" s="158"/>
      <c r="D4463" s="138"/>
    </row>
    <row r="4464" spans="1:4" x14ac:dyDescent="0.2">
      <c r="A4464" s="158"/>
      <c r="D4464" s="138"/>
    </row>
    <row r="4465" spans="1:4" x14ac:dyDescent="0.2">
      <c r="A4465" s="158"/>
      <c r="D4465" s="138"/>
    </row>
    <row r="4466" spans="1:4" x14ac:dyDescent="0.2">
      <c r="A4466" s="158"/>
      <c r="D4466" s="138"/>
    </row>
    <row r="4467" spans="1:4" x14ac:dyDescent="0.2">
      <c r="A4467" s="158"/>
      <c r="D4467" s="138"/>
    </row>
    <row r="4468" spans="1:4" x14ac:dyDescent="0.2">
      <c r="A4468" s="158"/>
      <c r="D4468" s="138"/>
    </row>
    <row r="4469" spans="1:4" x14ac:dyDescent="0.2">
      <c r="A4469" s="158"/>
      <c r="D4469" s="138"/>
    </row>
    <row r="4470" spans="1:4" x14ac:dyDescent="0.2">
      <c r="A4470" s="158"/>
      <c r="D4470" s="138"/>
    </row>
    <row r="4471" spans="1:4" x14ac:dyDescent="0.2">
      <c r="A4471" s="158"/>
      <c r="D4471" s="138"/>
    </row>
    <row r="4472" spans="1:4" x14ac:dyDescent="0.2">
      <c r="A4472" s="158"/>
      <c r="D4472" s="138"/>
    </row>
    <row r="4473" spans="1:4" x14ac:dyDescent="0.2">
      <c r="A4473" s="158"/>
      <c r="D4473" s="138"/>
    </row>
    <row r="4474" spans="1:4" x14ac:dyDescent="0.2">
      <c r="A4474" s="158"/>
      <c r="D4474" s="138"/>
    </row>
    <row r="4475" spans="1:4" x14ac:dyDescent="0.2">
      <c r="A4475" s="158"/>
      <c r="D4475" s="138"/>
    </row>
    <row r="4476" spans="1:4" x14ac:dyDescent="0.2">
      <c r="A4476" s="158"/>
      <c r="D4476" s="138"/>
    </row>
    <row r="4477" spans="1:4" x14ac:dyDescent="0.2">
      <c r="A4477" s="158"/>
      <c r="D4477" s="138"/>
    </row>
    <row r="4478" spans="1:4" x14ac:dyDescent="0.2">
      <c r="A4478" s="158"/>
      <c r="D4478" s="138"/>
    </row>
    <row r="4479" spans="1:4" x14ac:dyDescent="0.2">
      <c r="A4479" s="158"/>
      <c r="D4479" s="138"/>
    </row>
    <row r="4480" spans="1:4" x14ac:dyDescent="0.2">
      <c r="A4480" s="158"/>
      <c r="D4480" s="138"/>
    </row>
    <row r="4481" spans="1:4" x14ac:dyDescent="0.2">
      <c r="A4481" s="158"/>
      <c r="D4481" s="138"/>
    </row>
    <row r="4482" spans="1:4" x14ac:dyDescent="0.2">
      <c r="A4482" s="158"/>
      <c r="D4482" s="138"/>
    </row>
    <row r="4483" spans="1:4" x14ac:dyDescent="0.2">
      <c r="A4483" s="158"/>
      <c r="D4483" s="138"/>
    </row>
    <row r="4484" spans="1:4" x14ac:dyDescent="0.2">
      <c r="A4484" s="158"/>
      <c r="D4484" s="138"/>
    </row>
    <row r="4485" spans="1:4" x14ac:dyDescent="0.2">
      <c r="A4485" s="158"/>
      <c r="D4485" s="138"/>
    </row>
    <row r="4486" spans="1:4" x14ac:dyDescent="0.2">
      <c r="A4486" s="158"/>
      <c r="D4486" s="138"/>
    </row>
    <row r="4487" spans="1:4" x14ac:dyDescent="0.2">
      <c r="A4487" s="158"/>
      <c r="D4487" s="138"/>
    </row>
    <row r="4488" spans="1:4" x14ac:dyDescent="0.2">
      <c r="A4488" s="158"/>
      <c r="D4488" s="138"/>
    </row>
    <row r="4489" spans="1:4" x14ac:dyDescent="0.2">
      <c r="A4489" s="158"/>
      <c r="D4489" s="138"/>
    </row>
    <row r="4490" spans="1:4" x14ac:dyDescent="0.2">
      <c r="A4490" s="158"/>
      <c r="D4490" s="138"/>
    </row>
    <row r="4491" spans="1:4" x14ac:dyDescent="0.2">
      <c r="A4491" s="158"/>
      <c r="D4491" s="138"/>
    </row>
    <row r="4492" spans="1:4" x14ac:dyDescent="0.2">
      <c r="A4492" s="158"/>
      <c r="D4492" s="138"/>
    </row>
    <row r="4493" spans="1:4" x14ac:dyDescent="0.2">
      <c r="A4493" s="158"/>
      <c r="D4493" s="138"/>
    </row>
    <row r="4494" spans="1:4" x14ac:dyDescent="0.2">
      <c r="A4494" s="158"/>
      <c r="D4494" s="138"/>
    </row>
    <row r="4495" spans="1:4" x14ac:dyDescent="0.2">
      <c r="A4495" s="158"/>
      <c r="D4495" s="138"/>
    </row>
    <row r="4496" spans="1:4" x14ac:dyDescent="0.2">
      <c r="A4496" s="158"/>
      <c r="D4496" s="138"/>
    </row>
    <row r="4497" spans="1:4" x14ac:dyDescent="0.2">
      <c r="A4497" s="158"/>
      <c r="D4497" s="138"/>
    </row>
    <row r="4498" spans="1:4" x14ac:dyDescent="0.2">
      <c r="A4498" s="158"/>
      <c r="D4498" s="138"/>
    </row>
    <row r="4499" spans="1:4" x14ac:dyDescent="0.2">
      <c r="A4499" s="158"/>
      <c r="D4499" s="138"/>
    </row>
    <row r="4500" spans="1:4" x14ac:dyDescent="0.2">
      <c r="A4500" s="158"/>
      <c r="D4500" s="138"/>
    </row>
    <row r="4501" spans="1:4" x14ac:dyDescent="0.2">
      <c r="A4501" s="158"/>
      <c r="D4501" s="138"/>
    </row>
    <row r="4502" spans="1:4" x14ac:dyDescent="0.2">
      <c r="A4502" s="158"/>
      <c r="D4502" s="138"/>
    </row>
    <row r="4503" spans="1:4" x14ac:dyDescent="0.2">
      <c r="A4503" s="158"/>
      <c r="D4503" s="138"/>
    </row>
    <row r="4504" spans="1:4" x14ac:dyDescent="0.2">
      <c r="A4504" s="158"/>
      <c r="D4504" s="138"/>
    </row>
    <row r="4505" spans="1:4" x14ac:dyDescent="0.2">
      <c r="A4505" s="158"/>
      <c r="D4505" s="138"/>
    </row>
    <row r="4506" spans="1:4" x14ac:dyDescent="0.2">
      <c r="A4506" s="158"/>
      <c r="D4506" s="138"/>
    </row>
    <row r="4507" spans="1:4" x14ac:dyDescent="0.2">
      <c r="A4507" s="158"/>
      <c r="D4507" s="138"/>
    </row>
    <row r="4508" spans="1:4" x14ac:dyDescent="0.2">
      <c r="A4508" s="158"/>
      <c r="D4508" s="138"/>
    </row>
    <row r="4509" spans="1:4" x14ac:dyDescent="0.2">
      <c r="A4509" s="158"/>
      <c r="D4509" s="138"/>
    </row>
    <row r="4510" spans="1:4" x14ac:dyDescent="0.2">
      <c r="A4510" s="158"/>
      <c r="D4510" s="138"/>
    </row>
    <row r="4511" spans="1:4" x14ac:dyDescent="0.2">
      <c r="A4511" s="158"/>
      <c r="D4511" s="138"/>
    </row>
    <row r="4512" spans="1:4" x14ac:dyDescent="0.2">
      <c r="A4512" s="158"/>
      <c r="D4512" s="138"/>
    </row>
    <row r="4513" spans="1:4" x14ac:dyDescent="0.2">
      <c r="A4513" s="158"/>
      <c r="D4513" s="138"/>
    </row>
    <row r="4514" spans="1:4" x14ac:dyDescent="0.2">
      <c r="A4514" s="158"/>
      <c r="D4514" s="138"/>
    </row>
    <row r="4515" spans="1:4" x14ac:dyDescent="0.2">
      <c r="A4515" s="158"/>
      <c r="D4515" s="138"/>
    </row>
    <row r="4516" spans="1:4" x14ac:dyDescent="0.2">
      <c r="A4516" s="158"/>
      <c r="D4516" s="138"/>
    </row>
    <row r="4517" spans="1:4" x14ac:dyDescent="0.2">
      <c r="A4517" s="158"/>
      <c r="D4517" s="138"/>
    </row>
    <row r="4518" spans="1:4" x14ac:dyDescent="0.2">
      <c r="A4518" s="158"/>
      <c r="D4518" s="138"/>
    </row>
    <row r="4519" spans="1:4" x14ac:dyDescent="0.2">
      <c r="A4519" s="158"/>
      <c r="D4519" s="138"/>
    </row>
    <row r="4520" spans="1:4" x14ac:dyDescent="0.2">
      <c r="A4520" s="158"/>
      <c r="D4520" s="138"/>
    </row>
    <row r="4521" spans="1:4" x14ac:dyDescent="0.2">
      <c r="A4521" s="158"/>
      <c r="D4521" s="138"/>
    </row>
    <row r="4522" spans="1:4" x14ac:dyDescent="0.2">
      <c r="A4522" s="158"/>
      <c r="D4522" s="138"/>
    </row>
    <row r="4523" spans="1:4" x14ac:dyDescent="0.2">
      <c r="A4523" s="158"/>
      <c r="D4523" s="138"/>
    </row>
    <row r="4524" spans="1:4" x14ac:dyDescent="0.2">
      <c r="A4524" s="158"/>
      <c r="D4524" s="138"/>
    </row>
    <row r="4525" spans="1:4" x14ac:dyDescent="0.2">
      <c r="A4525" s="158"/>
      <c r="D4525" s="138"/>
    </row>
    <row r="4526" spans="1:4" x14ac:dyDescent="0.2">
      <c r="A4526" s="158"/>
      <c r="D4526" s="138"/>
    </row>
    <row r="4527" spans="1:4" x14ac:dyDescent="0.2">
      <c r="A4527" s="158"/>
      <c r="D4527" s="138"/>
    </row>
    <row r="4528" spans="1:4" x14ac:dyDescent="0.2">
      <c r="A4528" s="158"/>
      <c r="D4528" s="138"/>
    </row>
    <row r="4529" spans="1:4" x14ac:dyDescent="0.2">
      <c r="A4529" s="158"/>
      <c r="D4529" s="138"/>
    </row>
    <row r="4530" spans="1:4" x14ac:dyDescent="0.2">
      <c r="A4530" s="158"/>
      <c r="D4530" s="138"/>
    </row>
    <row r="4531" spans="1:4" x14ac:dyDescent="0.2">
      <c r="A4531" s="158"/>
      <c r="D4531" s="138"/>
    </row>
    <row r="4532" spans="1:4" x14ac:dyDescent="0.2">
      <c r="A4532" s="158"/>
      <c r="D4532" s="138"/>
    </row>
    <row r="4533" spans="1:4" x14ac:dyDescent="0.2">
      <c r="A4533" s="158"/>
      <c r="D4533" s="138"/>
    </row>
    <row r="4534" spans="1:4" x14ac:dyDescent="0.2">
      <c r="A4534" s="158"/>
      <c r="D4534" s="138"/>
    </row>
    <row r="4535" spans="1:4" x14ac:dyDescent="0.2">
      <c r="A4535" s="158"/>
      <c r="D4535" s="138"/>
    </row>
    <row r="4536" spans="1:4" x14ac:dyDescent="0.2">
      <c r="A4536" s="158"/>
      <c r="D4536" s="138"/>
    </row>
    <row r="4537" spans="1:4" x14ac:dyDescent="0.2">
      <c r="A4537" s="158"/>
      <c r="D4537" s="138"/>
    </row>
    <row r="4538" spans="1:4" x14ac:dyDescent="0.2">
      <c r="A4538" s="158"/>
      <c r="D4538" s="138"/>
    </row>
    <row r="4539" spans="1:4" x14ac:dyDescent="0.2">
      <c r="A4539" s="158"/>
      <c r="D4539" s="138"/>
    </row>
    <row r="4540" spans="1:4" x14ac:dyDescent="0.2">
      <c r="A4540" s="158"/>
      <c r="D4540" s="138"/>
    </row>
    <row r="4541" spans="1:4" x14ac:dyDescent="0.2">
      <c r="A4541" s="158"/>
      <c r="D4541" s="138"/>
    </row>
    <row r="4542" spans="1:4" x14ac:dyDescent="0.2">
      <c r="A4542" s="158"/>
      <c r="D4542" s="138"/>
    </row>
    <row r="4543" spans="1:4" x14ac:dyDescent="0.2">
      <c r="A4543" s="158"/>
      <c r="D4543" s="138"/>
    </row>
    <row r="4544" spans="1:4" x14ac:dyDescent="0.2">
      <c r="A4544" s="158"/>
      <c r="D4544" s="138"/>
    </row>
    <row r="4545" spans="1:4" x14ac:dyDescent="0.2">
      <c r="A4545" s="158"/>
      <c r="D4545" s="138"/>
    </row>
    <row r="4546" spans="1:4" x14ac:dyDescent="0.2">
      <c r="A4546" s="158"/>
      <c r="D4546" s="138"/>
    </row>
    <row r="4547" spans="1:4" x14ac:dyDescent="0.2">
      <c r="A4547" s="158"/>
      <c r="D4547" s="138"/>
    </row>
    <row r="4548" spans="1:4" x14ac:dyDescent="0.2">
      <c r="A4548" s="158"/>
      <c r="D4548" s="138"/>
    </row>
    <row r="4549" spans="1:4" x14ac:dyDescent="0.2">
      <c r="A4549" s="158"/>
      <c r="D4549" s="138"/>
    </row>
    <row r="4550" spans="1:4" x14ac:dyDescent="0.2">
      <c r="A4550" s="158"/>
      <c r="D4550" s="138"/>
    </row>
    <row r="4551" spans="1:4" x14ac:dyDescent="0.2">
      <c r="A4551" s="158"/>
      <c r="D4551" s="138"/>
    </row>
    <row r="4552" spans="1:4" x14ac:dyDescent="0.2">
      <c r="A4552" s="158"/>
      <c r="D4552" s="138"/>
    </row>
    <row r="4553" spans="1:4" x14ac:dyDescent="0.2">
      <c r="A4553" s="158"/>
      <c r="D4553" s="138"/>
    </row>
    <row r="4554" spans="1:4" x14ac:dyDescent="0.2">
      <c r="A4554" s="158"/>
      <c r="D4554" s="138"/>
    </row>
    <row r="4555" spans="1:4" x14ac:dyDescent="0.2">
      <c r="A4555" s="158"/>
      <c r="D4555" s="138"/>
    </row>
    <row r="4556" spans="1:4" x14ac:dyDescent="0.2">
      <c r="A4556" s="158"/>
      <c r="D4556" s="138"/>
    </row>
    <row r="4557" spans="1:4" x14ac:dyDescent="0.2">
      <c r="A4557" s="158"/>
      <c r="D4557" s="138"/>
    </row>
    <row r="4558" spans="1:4" x14ac:dyDescent="0.2">
      <c r="A4558" s="158"/>
      <c r="D4558" s="138"/>
    </row>
    <row r="4559" spans="1:4" x14ac:dyDescent="0.2">
      <c r="A4559" s="158"/>
      <c r="D4559" s="138"/>
    </row>
    <row r="4560" spans="1:4" x14ac:dyDescent="0.2">
      <c r="A4560" s="158"/>
      <c r="D4560" s="138"/>
    </row>
    <row r="4561" spans="1:4" x14ac:dyDescent="0.2">
      <c r="A4561" s="158"/>
      <c r="D4561" s="138"/>
    </row>
    <row r="4562" spans="1:4" x14ac:dyDescent="0.2">
      <c r="A4562" s="158"/>
      <c r="D4562" s="138"/>
    </row>
    <row r="4563" spans="1:4" x14ac:dyDescent="0.2">
      <c r="A4563" s="158"/>
      <c r="D4563" s="138"/>
    </row>
    <row r="4564" spans="1:4" x14ac:dyDescent="0.2">
      <c r="A4564" s="158"/>
      <c r="D4564" s="138"/>
    </row>
    <row r="4565" spans="1:4" x14ac:dyDescent="0.2">
      <c r="A4565" s="158"/>
      <c r="D4565" s="138"/>
    </row>
    <row r="4566" spans="1:4" x14ac:dyDescent="0.2">
      <c r="A4566" s="158"/>
      <c r="D4566" s="138"/>
    </row>
    <row r="4567" spans="1:4" x14ac:dyDescent="0.2">
      <c r="A4567" s="158"/>
      <c r="D4567" s="138"/>
    </row>
    <row r="4568" spans="1:4" x14ac:dyDescent="0.2">
      <c r="A4568" s="158"/>
      <c r="D4568" s="138"/>
    </row>
    <row r="4569" spans="1:4" x14ac:dyDescent="0.2">
      <c r="A4569" s="158"/>
      <c r="D4569" s="138"/>
    </row>
    <row r="4570" spans="1:4" x14ac:dyDescent="0.2">
      <c r="A4570" s="158"/>
      <c r="D4570" s="138"/>
    </row>
    <row r="4571" spans="1:4" x14ac:dyDescent="0.2">
      <c r="A4571" s="158"/>
      <c r="D4571" s="138"/>
    </row>
    <row r="4572" spans="1:4" x14ac:dyDescent="0.2">
      <c r="A4572" s="158"/>
      <c r="D4572" s="138"/>
    </row>
    <row r="4573" spans="1:4" x14ac:dyDescent="0.2">
      <c r="A4573" s="158"/>
      <c r="D4573" s="138"/>
    </row>
    <row r="4574" spans="1:4" x14ac:dyDescent="0.2">
      <c r="A4574" s="158"/>
      <c r="D4574" s="138"/>
    </row>
    <row r="4575" spans="1:4" x14ac:dyDescent="0.2">
      <c r="A4575" s="158"/>
      <c r="D4575" s="138"/>
    </row>
    <row r="4576" spans="1:4" x14ac:dyDescent="0.2">
      <c r="A4576" s="158"/>
      <c r="D4576" s="138"/>
    </row>
    <row r="4577" spans="1:4" x14ac:dyDescent="0.2">
      <c r="A4577" s="158"/>
      <c r="D4577" s="138"/>
    </row>
    <row r="4578" spans="1:4" x14ac:dyDescent="0.2">
      <c r="A4578" s="158"/>
      <c r="D4578" s="138"/>
    </row>
    <row r="4579" spans="1:4" x14ac:dyDescent="0.2">
      <c r="A4579" s="158"/>
      <c r="D4579" s="138"/>
    </row>
    <row r="4580" spans="1:4" x14ac:dyDescent="0.2">
      <c r="A4580" s="158"/>
      <c r="D4580" s="138"/>
    </row>
    <row r="4581" spans="1:4" x14ac:dyDescent="0.2">
      <c r="A4581" s="158"/>
      <c r="D4581" s="138"/>
    </row>
    <row r="4582" spans="1:4" x14ac:dyDescent="0.2">
      <c r="A4582" s="158"/>
      <c r="D4582" s="138"/>
    </row>
    <row r="4583" spans="1:4" x14ac:dyDescent="0.2">
      <c r="A4583" s="158"/>
      <c r="D4583" s="138"/>
    </row>
    <row r="4584" spans="1:4" x14ac:dyDescent="0.2">
      <c r="A4584" s="158"/>
      <c r="D4584" s="138"/>
    </row>
    <row r="4585" spans="1:4" x14ac:dyDescent="0.2">
      <c r="A4585" s="158"/>
      <c r="D4585" s="138"/>
    </row>
    <row r="4586" spans="1:4" x14ac:dyDescent="0.2">
      <c r="A4586" s="158"/>
      <c r="D4586" s="138"/>
    </row>
    <row r="4587" spans="1:4" x14ac:dyDescent="0.2">
      <c r="A4587" s="158"/>
      <c r="D4587" s="138"/>
    </row>
    <row r="4588" spans="1:4" x14ac:dyDescent="0.2">
      <c r="A4588" s="158"/>
      <c r="D4588" s="138"/>
    </row>
    <row r="4589" spans="1:4" x14ac:dyDescent="0.2">
      <c r="A4589" s="158"/>
      <c r="D4589" s="138"/>
    </row>
    <row r="4590" spans="1:4" x14ac:dyDescent="0.2">
      <c r="A4590" s="158"/>
      <c r="D4590" s="138"/>
    </row>
    <row r="4591" spans="1:4" x14ac:dyDescent="0.2">
      <c r="A4591" s="158"/>
      <c r="D4591" s="138"/>
    </row>
    <row r="4592" spans="1:4" x14ac:dyDescent="0.2">
      <c r="A4592" s="158"/>
      <c r="D4592" s="138"/>
    </row>
    <row r="4593" spans="1:4" x14ac:dyDescent="0.2">
      <c r="A4593" s="158"/>
      <c r="D4593" s="138"/>
    </row>
    <row r="4594" spans="1:4" x14ac:dyDescent="0.2">
      <c r="A4594" s="158"/>
      <c r="D4594" s="138"/>
    </row>
    <row r="4595" spans="1:4" x14ac:dyDescent="0.2">
      <c r="A4595" s="158"/>
      <c r="D4595" s="138"/>
    </row>
    <row r="4596" spans="1:4" x14ac:dyDescent="0.2">
      <c r="A4596" s="158"/>
      <c r="D4596" s="138"/>
    </row>
    <row r="4597" spans="1:4" x14ac:dyDescent="0.2">
      <c r="A4597" s="158"/>
      <c r="D4597" s="138"/>
    </row>
    <row r="4598" spans="1:4" x14ac:dyDescent="0.2">
      <c r="A4598" s="158"/>
      <c r="D4598" s="138"/>
    </row>
    <row r="4599" spans="1:4" x14ac:dyDescent="0.2">
      <c r="A4599" s="158"/>
      <c r="D4599" s="138"/>
    </row>
    <row r="4600" spans="1:4" x14ac:dyDescent="0.2">
      <c r="A4600" s="158"/>
      <c r="D4600" s="138"/>
    </row>
    <row r="4601" spans="1:4" x14ac:dyDescent="0.2">
      <c r="A4601" s="158"/>
      <c r="D4601" s="138"/>
    </row>
    <row r="4602" spans="1:4" x14ac:dyDescent="0.2">
      <c r="A4602" s="158"/>
      <c r="D4602" s="138"/>
    </row>
    <row r="4603" spans="1:4" x14ac:dyDescent="0.2">
      <c r="A4603" s="158"/>
      <c r="D4603" s="138"/>
    </row>
    <row r="4604" spans="1:4" x14ac:dyDescent="0.2">
      <c r="A4604" s="158"/>
      <c r="D4604" s="138"/>
    </row>
    <row r="4605" spans="1:4" x14ac:dyDescent="0.2">
      <c r="A4605" s="158"/>
      <c r="D4605" s="138"/>
    </row>
    <row r="4606" spans="1:4" x14ac:dyDescent="0.2">
      <c r="A4606" s="158"/>
      <c r="D4606" s="138"/>
    </row>
    <row r="4607" spans="1:4" x14ac:dyDescent="0.2">
      <c r="A4607" s="158"/>
      <c r="D4607" s="138"/>
    </row>
    <row r="4608" spans="1:4" x14ac:dyDescent="0.2">
      <c r="A4608" s="158"/>
      <c r="D4608" s="138"/>
    </row>
    <row r="4609" spans="1:4" x14ac:dyDescent="0.2">
      <c r="A4609" s="158"/>
      <c r="D4609" s="138"/>
    </row>
    <row r="4610" spans="1:4" x14ac:dyDescent="0.2">
      <c r="A4610" s="158"/>
      <c r="D4610" s="138"/>
    </row>
    <row r="4611" spans="1:4" x14ac:dyDescent="0.2">
      <c r="A4611" s="158"/>
      <c r="D4611" s="138"/>
    </row>
    <row r="4612" spans="1:4" x14ac:dyDescent="0.2">
      <c r="A4612" s="158"/>
      <c r="D4612" s="138"/>
    </row>
    <row r="4613" spans="1:4" x14ac:dyDescent="0.2">
      <c r="A4613" s="158"/>
      <c r="D4613" s="138"/>
    </row>
    <row r="4614" spans="1:4" x14ac:dyDescent="0.2">
      <c r="A4614" s="158"/>
      <c r="D4614" s="138"/>
    </row>
    <row r="4615" spans="1:4" x14ac:dyDescent="0.2">
      <c r="A4615" s="158"/>
      <c r="D4615" s="138"/>
    </row>
    <row r="4616" spans="1:4" x14ac:dyDescent="0.2">
      <c r="A4616" s="158"/>
      <c r="D4616" s="138"/>
    </row>
    <row r="4617" spans="1:4" x14ac:dyDescent="0.2">
      <c r="A4617" s="158"/>
      <c r="D4617" s="138"/>
    </row>
    <row r="4618" spans="1:4" x14ac:dyDescent="0.2">
      <c r="A4618" s="158"/>
      <c r="D4618" s="138"/>
    </row>
    <row r="4619" spans="1:4" x14ac:dyDescent="0.2">
      <c r="A4619" s="158"/>
      <c r="D4619" s="138"/>
    </row>
    <row r="4620" spans="1:4" x14ac:dyDescent="0.2">
      <c r="A4620" s="158"/>
      <c r="D4620" s="138"/>
    </row>
    <row r="4621" spans="1:4" x14ac:dyDescent="0.2">
      <c r="A4621" s="158"/>
      <c r="D4621" s="138"/>
    </row>
    <row r="4622" spans="1:4" x14ac:dyDescent="0.2">
      <c r="A4622" s="158"/>
      <c r="D4622" s="138"/>
    </row>
    <row r="4623" spans="1:4" x14ac:dyDescent="0.2">
      <c r="A4623" s="158"/>
      <c r="D4623" s="138"/>
    </row>
    <row r="4624" spans="1:4" x14ac:dyDescent="0.2">
      <c r="A4624" s="158"/>
      <c r="D4624" s="138"/>
    </row>
    <row r="4625" spans="1:4" x14ac:dyDescent="0.2">
      <c r="A4625" s="158"/>
      <c r="D4625" s="138"/>
    </row>
    <row r="4626" spans="1:4" x14ac:dyDescent="0.2">
      <c r="A4626" s="158"/>
      <c r="D4626" s="138"/>
    </row>
    <row r="4627" spans="1:4" x14ac:dyDescent="0.2">
      <c r="A4627" s="158"/>
      <c r="D4627" s="138"/>
    </row>
    <row r="4628" spans="1:4" x14ac:dyDescent="0.2">
      <c r="A4628" s="158"/>
      <c r="D4628" s="138"/>
    </row>
    <row r="4629" spans="1:4" x14ac:dyDescent="0.2">
      <c r="A4629" s="158"/>
      <c r="D4629" s="138"/>
    </row>
    <row r="4630" spans="1:4" x14ac:dyDescent="0.2">
      <c r="A4630" s="158"/>
      <c r="D4630" s="138"/>
    </row>
    <row r="4631" spans="1:4" x14ac:dyDescent="0.2">
      <c r="A4631" s="158"/>
      <c r="D4631" s="138"/>
    </row>
    <row r="4632" spans="1:4" x14ac:dyDescent="0.2">
      <c r="A4632" s="158"/>
      <c r="D4632" s="138"/>
    </row>
    <row r="4633" spans="1:4" x14ac:dyDescent="0.2">
      <c r="A4633" s="158"/>
      <c r="D4633" s="138"/>
    </row>
    <row r="4634" spans="1:4" x14ac:dyDescent="0.2">
      <c r="A4634" s="158"/>
      <c r="D4634" s="138"/>
    </row>
    <row r="4635" spans="1:4" x14ac:dyDescent="0.2">
      <c r="A4635" s="158"/>
      <c r="D4635" s="138"/>
    </row>
    <row r="4636" spans="1:4" x14ac:dyDescent="0.2">
      <c r="A4636" s="158"/>
      <c r="D4636" s="138"/>
    </row>
    <row r="4637" spans="1:4" x14ac:dyDescent="0.2">
      <c r="A4637" s="158"/>
      <c r="D4637" s="138"/>
    </row>
    <row r="4638" spans="1:4" x14ac:dyDescent="0.2">
      <c r="A4638" s="158"/>
      <c r="D4638" s="138"/>
    </row>
    <row r="4639" spans="1:4" x14ac:dyDescent="0.2">
      <c r="A4639" s="158"/>
      <c r="D4639" s="138"/>
    </row>
    <row r="4640" spans="1:4" x14ac:dyDescent="0.2">
      <c r="A4640" s="158"/>
      <c r="D4640" s="138"/>
    </row>
    <row r="4641" spans="1:4" x14ac:dyDescent="0.2">
      <c r="A4641" s="158"/>
      <c r="D4641" s="138"/>
    </row>
    <row r="4642" spans="1:4" x14ac:dyDescent="0.2">
      <c r="A4642" s="158"/>
      <c r="D4642" s="138"/>
    </row>
    <row r="4643" spans="1:4" x14ac:dyDescent="0.2">
      <c r="A4643" s="158"/>
      <c r="D4643" s="138"/>
    </row>
    <row r="4644" spans="1:4" x14ac:dyDescent="0.2">
      <c r="A4644" s="158"/>
      <c r="D4644" s="138"/>
    </row>
    <row r="4645" spans="1:4" x14ac:dyDescent="0.2">
      <c r="A4645" s="158"/>
      <c r="D4645" s="138"/>
    </row>
    <row r="4646" spans="1:4" x14ac:dyDescent="0.2">
      <c r="A4646" s="158"/>
      <c r="D4646" s="138"/>
    </row>
    <row r="4647" spans="1:4" x14ac:dyDescent="0.2">
      <c r="A4647" s="158"/>
      <c r="D4647" s="138"/>
    </row>
    <row r="4648" spans="1:4" x14ac:dyDescent="0.2">
      <c r="A4648" s="158"/>
      <c r="D4648" s="138"/>
    </row>
    <row r="4649" spans="1:4" x14ac:dyDescent="0.2">
      <c r="A4649" s="158"/>
      <c r="D4649" s="138"/>
    </row>
    <row r="4650" spans="1:4" x14ac:dyDescent="0.2">
      <c r="A4650" s="158"/>
      <c r="D4650" s="138"/>
    </row>
    <row r="4651" spans="1:4" x14ac:dyDescent="0.2">
      <c r="A4651" s="158"/>
      <c r="D4651" s="138"/>
    </row>
    <row r="4652" spans="1:4" x14ac:dyDescent="0.2">
      <c r="A4652" s="158"/>
      <c r="D4652" s="138"/>
    </row>
    <row r="4653" spans="1:4" x14ac:dyDescent="0.2">
      <c r="A4653" s="158"/>
      <c r="D4653" s="138"/>
    </row>
    <row r="4654" spans="1:4" x14ac:dyDescent="0.2">
      <c r="A4654" s="158"/>
      <c r="D4654" s="138"/>
    </row>
    <row r="4655" spans="1:4" x14ac:dyDescent="0.2">
      <c r="A4655" s="158"/>
      <c r="D4655" s="138"/>
    </row>
    <row r="4656" spans="1:4" x14ac:dyDescent="0.2">
      <c r="A4656" s="158"/>
      <c r="D4656" s="138"/>
    </row>
    <row r="4657" spans="1:4" x14ac:dyDescent="0.2">
      <c r="A4657" s="158"/>
      <c r="D4657" s="138"/>
    </row>
    <row r="4658" spans="1:4" x14ac:dyDescent="0.2">
      <c r="A4658" s="158"/>
      <c r="D4658" s="138"/>
    </row>
    <row r="4659" spans="1:4" x14ac:dyDescent="0.2">
      <c r="A4659" s="158"/>
      <c r="D4659" s="138"/>
    </row>
    <row r="4660" spans="1:4" x14ac:dyDescent="0.2">
      <c r="A4660" s="158"/>
      <c r="D4660" s="138"/>
    </row>
    <row r="4661" spans="1:4" x14ac:dyDescent="0.2">
      <c r="A4661" s="158"/>
      <c r="D4661" s="138"/>
    </row>
    <row r="4662" spans="1:4" x14ac:dyDescent="0.2">
      <c r="A4662" s="158"/>
      <c r="D4662" s="138"/>
    </row>
    <row r="4663" spans="1:4" x14ac:dyDescent="0.2">
      <c r="A4663" s="158"/>
      <c r="D4663" s="138"/>
    </row>
    <row r="4664" spans="1:4" x14ac:dyDescent="0.2">
      <c r="A4664" s="158"/>
      <c r="D4664" s="138"/>
    </row>
    <row r="4665" spans="1:4" x14ac:dyDescent="0.2">
      <c r="A4665" s="158"/>
      <c r="D4665" s="138"/>
    </row>
    <row r="4666" spans="1:4" x14ac:dyDescent="0.2">
      <c r="A4666" s="158"/>
      <c r="D4666" s="138"/>
    </row>
    <row r="4667" spans="1:4" x14ac:dyDescent="0.2">
      <c r="A4667" s="158"/>
      <c r="D4667" s="138"/>
    </row>
    <row r="4668" spans="1:4" x14ac:dyDescent="0.2">
      <c r="A4668" s="158"/>
      <c r="D4668" s="138"/>
    </row>
    <row r="4669" spans="1:4" x14ac:dyDescent="0.2">
      <c r="A4669" s="158"/>
      <c r="D4669" s="138"/>
    </row>
    <row r="4670" spans="1:4" x14ac:dyDescent="0.2">
      <c r="A4670" s="158"/>
      <c r="D4670" s="138"/>
    </row>
    <row r="4671" spans="1:4" x14ac:dyDescent="0.2">
      <c r="A4671" s="158"/>
      <c r="D4671" s="138"/>
    </row>
    <row r="4672" spans="1:4" x14ac:dyDescent="0.2">
      <c r="A4672" s="158"/>
      <c r="D4672" s="138"/>
    </row>
    <row r="4673" spans="1:4" x14ac:dyDescent="0.2">
      <c r="A4673" s="158"/>
      <c r="D4673" s="138"/>
    </row>
    <row r="4674" spans="1:4" x14ac:dyDescent="0.2">
      <c r="A4674" s="158"/>
      <c r="D4674" s="138"/>
    </row>
    <row r="4675" spans="1:4" x14ac:dyDescent="0.2">
      <c r="A4675" s="158"/>
      <c r="D4675" s="138"/>
    </row>
    <row r="4676" spans="1:4" x14ac:dyDescent="0.2">
      <c r="A4676" s="158"/>
      <c r="D4676" s="138"/>
    </row>
    <row r="4677" spans="1:4" x14ac:dyDescent="0.2">
      <c r="A4677" s="158"/>
      <c r="D4677" s="138"/>
    </row>
    <row r="4678" spans="1:4" x14ac:dyDescent="0.2">
      <c r="A4678" s="158"/>
      <c r="D4678" s="138"/>
    </row>
    <row r="4679" spans="1:4" x14ac:dyDescent="0.2">
      <c r="A4679" s="158"/>
      <c r="D4679" s="138"/>
    </row>
    <row r="4680" spans="1:4" x14ac:dyDescent="0.2">
      <c r="A4680" s="158"/>
      <c r="D4680" s="138"/>
    </row>
    <row r="4681" spans="1:4" x14ac:dyDescent="0.2">
      <c r="A4681" s="158"/>
      <c r="D4681" s="138"/>
    </row>
    <row r="4682" spans="1:4" x14ac:dyDescent="0.2">
      <c r="A4682" s="158"/>
      <c r="D4682" s="138"/>
    </row>
    <row r="4683" spans="1:4" x14ac:dyDescent="0.2">
      <c r="A4683" s="158"/>
      <c r="D4683" s="138"/>
    </row>
    <row r="4684" spans="1:4" x14ac:dyDescent="0.2">
      <c r="A4684" s="158"/>
      <c r="D4684" s="138"/>
    </row>
    <row r="4685" spans="1:4" x14ac:dyDescent="0.2">
      <c r="A4685" s="158"/>
      <c r="D4685" s="138"/>
    </row>
    <row r="4686" spans="1:4" x14ac:dyDescent="0.2">
      <c r="A4686" s="158"/>
      <c r="D4686" s="138"/>
    </row>
    <row r="4687" spans="1:4" x14ac:dyDescent="0.2">
      <c r="A4687" s="158"/>
      <c r="D4687" s="138"/>
    </row>
    <row r="4688" spans="1:4" x14ac:dyDescent="0.2">
      <c r="A4688" s="158"/>
      <c r="D4688" s="138"/>
    </row>
    <row r="4689" spans="1:4" x14ac:dyDescent="0.2">
      <c r="A4689" s="158"/>
      <c r="D4689" s="138"/>
    </row>
    <row r="4690" spans="1:4" x14ac:dyDescent="0.2">
      <c r="A4690" s="158"/>
      <c r="D4690" s="138"/>
    </row>
    <row r="4691" spans="1:4" x14ac:dyDescent="0.2">
      <c r="A4691" s="158"/>
      <c r="D4691" s="138"/>
    </row>
    <row r="4692" spans="1:4" x14ac:dyDescent="0.2">
      <c r="A4692" s="158"/>
      <c r="D4692" s="138"/>
    </row>
    <row r="4693" spans="1:4" x14ac:dyDescent="0.2">
      <c r="A4693" s="158"/>
      <c r="D4693" s="138"/>
    </row>
    <row r="4694" spans="1:4" x14ac:dyDescent="0.2">
      <c r="A4694" s="158"/>
      <c r="D4694" s="138"/>
    </row>
    <row r="4695" spans="1:4" x14ac:dyDescent="0.2">
      <c r="A4695" s="158"/>
      <c r="D4695" s="138"/>
    </row>
    <row r="4696" spans="1:4" x14ac:dyDescent="0.2">
      <c r="A4696" s="158"/>
      <c r="D4696" s="138"/>
    </row>
    <row r="4697" spans="1:4" x14ac:dyDescent="0.2">
      <c r="A4697" s="158"/>
      <c r="D4697" s="138"/>
    </row>
    <row r="4698" spans="1:4" x14ac:dyDescent="0.2">
      <c r="A4698" s="158"/>
      <c r="D4698" s="138"/>
    </row>
    <row r="4699" spans="1:4" x14ac:dyDescent="0.2">
      <c r="A4699" s="158"/>
      <c r="D4699" s="138"/>
    </row>
    <row r="4700" spans="1:4" x14ac:dyDescent="0.2">
      <c r="A4700" s="158"/>
      <c r="D4700" s="138"/>
    </row>
    <row r="4701" spans="1:4" x14ac:dyDescent="0.2">
      <c r="A4701" s="158"/>
      <c r="D4701" s="138"/>
    </row>
    <row r="4702" spans="1:4" x14ac:dyDescent="0.2">
      <c r="A4702" s="158"/>
      <c r="D4702" s="138"/>
    </row>
    <row r="4703" spans="1:4" x14ac:dyDescent="0.2">
      <c r="A4703" s="158"/>
      <c r="D4703" s="138"/>
    </row>
    <row r="4704" spans="1:4" x14ac:dyDescent="0.2">
      <c r="A4704" s="158"/>
      <c r="D4704" s="138"/>
    </row>
    <row r="4705" spans="1:4" x14ac:dyDescent="0.2">
      <c r="A4705" s="158"/>
      <c r="D4705" s="138"/>
    </row>
    <row r="4706" spans="1:4" x14ac:dyDescent="0.2">
      <c r="A4706" s="158"/>
      <c r="D4706" s="138"/>
    </row>
    <row r="4707" spans="1:4" x14ac:dyDescent="0.2">
      <c r="A4707" s="158"/>
      <c r="D4707" s="138"/>
    </row>
    <row r="4708" spans="1:4" x14ac:dyDescent="0.2">
      <c r="A4708" s="158"/>
      <c r="D4708" s="138"/>
    </row>
    <row r="4709" spans="1:4" x14ac:dyDescent="0.2">
      <c r="A4709" s="158"/>
      <c r="D4709" s="138"/>
    </row>
    <row r="4710" spans="1:4" x14ac:dyDescent="0.2">
      <c r="A4710" s="158"/>
      <c r="D4710" s="138"/>
    </row>
    <row r="4711" spans="1:4" x14ac:dyDescent="0.2">
      <c r="A4711" s="158"/>
      <c r="D4711" s="138"/>
    </row>
    <row r="4712" spans="1:4" x14ac:dyDescent="0.2">
      <c r="A4712" s="158"/>
      <c r="D4712" s="138"/>
    </row>
    <row r="4713" spans="1:4" x14ac:dyDescent="0.2">
      <c r="A4713" s="158"/>
      <c r="D4713" s="138"/>
    </row>
    <row r="4714" spans="1:4" x14ac:dyDescent="0.2">
      <c r="A4714" s="158"/>
      <c r="D4714" s="138"/>
    </row>
    <row r="4715" spans="1:4" x14ac:dyDescent="0.2">
      <c r="A4715" s="158"/>
      <c r="D4715" s="138"/>
    </row>
    <row r="4716" spans="1:4" x14ac:dyDescent="0.2">
      <c r="A4716" s="158"/>
      <c r="D4716" s="138"/>
    </row>
    <row r="4717" spans="1:4" x14ac:dyDescent="0.2">
      <c r="A4717" s="158"/>
      <c r="D4717" s="138"/>
    </row>
    <row r="4718" spans="1:4" x14ac:dyDescent="0.2">
      <c r="A4718" s="158"/>
      <c r="D4718" s="138"/>
    </row>
    <row r="4719" spans="1:4" x14ac:dyDescent="0.2">
      <c r="A4719" s="158"/>
      <c r="D4719" s="138"/>
    </row>
    <row r="4720" spans="1:4" x14ac:dyDescent="0.2">
      <c r="A4720" s="158"/>
      <c r="D4720" s="138"/>
    </row>
    <row r="4721" spans="1:4" x14ac:dyDescent="0.2">
      <c r="A4721" s="158"/>
      <c r="D4721" s="138"/>
    </row>
    <row r="4722" spans="1:4" x14ac:dyDescent="0.2">
      <c r="A4722" s="158"/>
      <c r="D4722" s="138"/>
    </row>
    <row r="4723" spans="1:4" x14ac:dyDescent="0.2">
      <c r="A4723" s="158"/>
      <c r="D4723" s="138"/>
    </row>
    <row r="4724" spans="1:4" x14ac:dyDescent="0.2">
      <c r="A4724" s="158"/>
      <c r="D4724" s="138"/>
    </row>
    <row r="4725" spans="1:4" x14ac:dyDescent="0.2">
      <c r="A4725" s="158"/>
      <c r="D4725" s="138"/>
    </row>
    <row r="4726" spans="1:4" x14ac:dyDescent="0.2">
      <c r="A4726" s="158"/>
      <c r="D4726" s="138"/>
    </row>
    <row r="4727" spans="1:4" x14ac:dyDescent="0.2">
      <c r="A4727" s="158"/>
      <c r="D4727" s="138"/>
    </row>
    <row r="4728" spans="1:4" x14ac:dyDescent="0.2">
      <c r="A4728" s="158"/>
      <c r="D4728" s="138"/>
    </row>
    <row r="4729" spans="1:4" x14ac:dyDescent="0.2">
      <c r="A4729" s="158"/>
      <c r="D4729" s="138"/>
    </row>
    <row r="4730" spans="1:4" x14ac:dyDescent="0.2">
      <c r="A4730" s="158"/>
      <c r="D4730" s="138"/>
    </row>
    <row r="4731" spans="1:4" x14ac:dyDescent="0.2">
      <c r="A4731" s="158"/>
      <c r="D4731" s="138"/>
    </row>
    <row r="4732" spans="1:4" x14ac:dyDescent="0.2">
      <c r="A4732" s="158"/>
      <c r="D4732" s="138"/>
    </row>
    <row r="4733" spans="1:4" x14ac:dyDescent="0.2">
      <c r="A4733" s="158"/>
      <c r="D4733" s="138"/>
    </row>
    <row r="4734" spans="1:4" x14ac:dyDescent="0.2">
      <c r="A4734" s="158"/>
      <c r="D4734" s="138"/>
    </row>
    <row r="4735" spans="1:4" x14ac:dyDescent="0.2">
      <c r="A4735" s="158"/>
      <c r="D4735" s="138"/>
    </row>
    <row r="4736" spans="1:4" x14ac:dyDescent="0.2">
      <c r="A4736" s="158"/>
      <c r="D4736" s="138"/>
    </row>
    <row r="4737" spans="1:4" x14ac:dyDescent="0.2">
      <c r="A4737" s="158"/>
      <c r="D4737" s="138"/>
    </row>
    <row r="4738" spans="1:4" x14ac:dyDescent="0.2">
      <c r="A4738" s="158"/>
      <c r="D4738" s="138"/>
    </row>
    <row r="4739" spans="1:4" x14ac:dyDescent="0.2">
      <c r="A4739" s="158"/>
      <c r="D4739" s="138"/>
    </row>
    <row r="4740" spans="1:4" x14ac:dyDescent="0.2">
      <c r="A4740" s="158"/>
      <c r="D4740" s="138"/>
    </row>
    <row r="4741" spans="1:4" x14ac:dyDescent="0.2">
      <c r="A4741" s="158"/>
      <c r="D4741" s="138"/>
    </row>
    <row r="4742" spans="1:4" x14ac:dyDescent="0.2">
      <c r="A4742" s="158"/>
      <c r="D4742" s="138"/>
    </row>
    <row r="4743" spans="1:4" x14ac:dyDescent="0.2">
      <c r="A4743" s="158"/>
      <c r="D4743" s="138"/>
    </row>
    <row r="4744" spans="1:4" x14ac:dyDescent="0.2">
      <c r="A4744" s="158"/>
      <c r="D4744" s="138"/>
    </row>
    <row r="4745" spans="1:4" x14ac:dyDescent="0.2">
      <c r="A4745" s="158"/>
      <c r="D4745" s="138"/>
    </row>
    <row r="4746" spans="1:4" x14ac:dyDescent="0.2">
      <c r="A4746" s="158"/>
      <c r="D4746" s="138"/>
    </row>
    <row r="4747" spans="1:4" x14ac:dyDescent="0.2">
      <c r="A4747" s="158"/>
      <c r="D4747" s="138"/>
    </row>
    <row r="4748" spans="1:4" x14ac:dyDescent="0.2">
      <c r="A4748" s="158"/>
      <c r="D4748" s="138"/>
    </row>
    <row r="4749" spans="1:4" x14ac:dyDescent="0.2">
      <c r="A4749" s="158"/>
      <c r="D4749" s="138"/>
    </row>
    <row r="4750" spans="1:4" x14ac:dyDescent="0.2">
      <c r="A4750" s="158"/>
      <c r="D4750" s="138"/>
    </row>
    <row r="4751" spans="1:4" x14ac:dyDescent="0.2">
      <c r="A4751" s="158"/>
      <c r="D4751" s="138"/>
    </row>
    <row r="4752" spans="1:4" x14ac:dyDescent="0.2">
      <c r="A4752" s="158"/>
      <c r="D4752" s="138"/>
    </row>
    <row r="4753" spans="1:4" x14ac:dyDescent="0.2">
      <c r="A4753" s="158"/>
      <c r="D4753" s="138"/>
    </row>
    <row r="4754" spans="1:4" x14ac:dyDescent="0.2">
      <c r="A4754" s="158"/>
      <c r="D4754" s="138"/>
    </row>
    <row r="4755" spans="1:4" x14ac:dyDescent="0.2">
      <c r="A4755" s="158"/>
      <c r="D4755" s="138"/>
    </row>
    <row r="4756" spans="1:4" x14ac:dyDescent="0.2">
      <c r="A4756" s="158"/>
      <c r="D4756" s="138"/>
    </row>
    <row r="4757" spans="1:4" x14ac:dyDescent="0.2">
      <c r="A4757" s="158"/>
      <c r="D4757" s="138"/>
    </row>
    <row r="4758" spans="1:4" x14ac:dyDescent="0.2">
      <c r="A4758" s="158"/>
      <c r="D4758" s="138"/>
    </row>
    <row r="4759" spans="1:4" x14ac:dyDescent="0.2">
      <c r="A4759" s="158"/>
      <c r="D4759" s="138"/>
    </row>
    <row r="4760" spans="1:4" x14ac:dyDescent="0.2">
      <c r="A4760" s="158"/>
      <c r="D4760" s="138"/>
    </row>
    <row r="4761" spans="1:4" x14ac:dyDescent="0.2">
      <c r="A4761" s="158"/>
      <c r="D4761" s="138"/>
    </row>
    <row r="4762" spans="1:4" x14ac:dyDescent="0.2">
      <c r="A4762" s="158"/>
      <c r="D4762" s="138"/>
    </row>
    <row r="4763" spans="1:4" x14ac:dyDescent="0.2">
      <c r="A4763" s="158"/>
      <c r="D4763" s="138"/>
    </row>
    <row r="4764" spans="1:4" x14ac:dyDescent="0.2">
      <c r="A4764" s="158"/>
      <c r="D4764" s="138"/>
    </row>
    <row r="4765" spans="1:4" x14ac:dyDescent="0.2">
      <c r="A4765" s="158"/>
      <c r="D4765" s="138"/>
    </row>
    <row r="4766" spans="1:4" x14ac:dyDescent="0.2">
      <c r="A4766" s="158"/>
      <c r="D4766" s="138"/>
    </row>
    <row r="4767" spans="1:4" x14ac:dyDescent="0.2">
      <c r="A4767" s="158"/>
      <c r="D4767" s="138"/>
    </row>
    <row r="4768" spans="1:4" x14ac:dyDescent="0.2">
      <c r="A4768" s="158"/>
      <c r="D4768" s="138"/>
    </row>
    <row r="4769" spans="1:4" x14ac:dyDescent="0.2">
      <c r="A4769" s="158"/>
      <c r="D4769" s="138"/>
    </row>
    <row r="4770" spans="1:4" x14ac:dyDescent="0.2">
      <c r="A4770" s="158"/>
      <c r="D4770" s="138"/>
    </row>
    <row r="4771" spans="1:4" x14ac:dyDescent="0.2">
      <c r="A4771" s="158"/>
      <c r="D4771" s="138"/>
    </row>
    <row r="4772" spans="1:4" x14ac:dyDescent="0.2">
      <c r="A4772" s="158"/>
      <c r="D4772" s="138"/>
    </row>
    <row r="4773" spans="1:4" x14ac:dyDescent="0.2">
      <c r="A4773" s="158"/>
      <c r="D4773" s="138"/>
    </row>
    <row r="4774" spans="1:4" x14ac:dyDescent="0.2">
      <c r="A4774" s="158"/>
      <c r="D4774" s="138"/>
    </row>
    <row r="4775" spans="1:4" x14ac:dyDescent="0.2">
      <c r="A4775" s="158"/>
      <c r="D4775" s="138"/>
    </row>
    <row r="4776" spans="1:4" x14ac:dyDescent="0.2">
      <c r="A4776" s="158"/>
      <c r="D4776" s="138"/>
    </row>
    <row r="4777" spans="1:4" x14ac:dyDescent="0.2">
      <c r="A4777" s="158"/>
      <c r="D4777" s="138"/>
    </row>
    <row r="4778" spans="1:4" x14ac:dyDescent="0.2">
      <c r="A4778" s="158"/>
      <c r="D4778" s="138"/>
    </row>
    <row r="4779" spans="1:4" x14ac:dyDescent="0.2">
      <c r="A4779" s="158"/>
      <c r="D4779" s="138"/>
    </row>
    <row r="4780" spans="1:4" x14ac:dyDescent="0.2">
      <c r="A4780" s="158"/>
      <c r="D4780" s="138"/>
    </row>
    <row r="4781" spans="1:4" x14ac:dyDescent="0.2">
      <c r="A4781" s="158"/>
      <c r="D4781" s="138"/>
    </row>
    <row r="4782" spans="1:4" x14ac:dyDescent="0.2">
      <c r="A4782" s="158"/>
      <c r="D4782" s="138"/>
    </row>
    <row r="4783" spans="1:4" x14ac:dyDescent="0.2">
      <c r="A4783" s="158"/>
      <c r="D4783" s="138"/>
    </row>
    <row r="4784" spans="1:4" x14ac:dyDescent="0.2">
      <c r="A4784" s="158"/>
      <c r="D4784" s="138"/>
    </row>
    <row r="4785" spans="1:4" x14ac:dyDescent="0.2">
      <c r="A4785" s="158"/>
      <c r="D4785" s="138"/>
    </row>
    <row r="4786" spans="1:4" x14ac:dyDescent="0.2">
      <c r="A4786" s="158"/>
      <c r="D4786" s="138"/>
    </row>
    <row r="4787" spans="1:4" x14ac:dyDescent="0.2">
      <c r="A4787" s="158"/>
      <c r="D4787" s="138"/>
    </row>
    <row r="4788" spans="1:4" x14ac:dyDescent="0.2">
      <c r="A4788" s="158"/>
      <c r="D4788" s="138"/>
    </row>
    <row r="4789" spans="1:4" x14ac:dyDescent="0.2">
      <c r="A4789" s="158"/>
      <c r="D4789" s="138"/>
    </row>
    <row r="4790" spans="1:4" x14ac:dyDescent="0.2">
      <c r="A4790" s="158"/>
      <c r="D4790" s="138"/>
    </row>
    <row r="4791" spans="1:4" x14ac:dyDescent="0.2">
      <c r="A4791" s="158"/>
      <c r="D4791" s="138"/>
    </row>
    <row r="4792" spans="1:4" x14ac:dyDescent="0.2">
      <c r="A4792" s="158"/>
      <c r="D4792" s="138"/>
    </row>
    <row r="4793" spans="1:4" x14ac:dyDescent="0.2">
      <c r="A4793" s="158"/>
      <c r="D4793" s="138"/>
    </row>
    <row r="4794" spans="1:4" x14ac:dyDescent="0.2">
      <c r="A4794" s="158"/>
      <c r="D4794" s="138"/>
    </row>
    <row r="4795" spans="1:4" x14ac:dyDescent="0.2">
      <c r="A4795" s="158"/>
      <c r="D4795" s="138"/>
    </row>
    <row r="4796" spans="1:4" x14ac:dyDescent="0.2">
      <c r="A4796" s="158"/>
      <c r="D4796" s="138"/>
    </row>
    <row r="4797" spans="1:4" x14ac:dyDescent="0.2">
      <c r="A4797" s="158"/>
      <c r="D4797" s="138"/>
    </row>
    <row r="4798" spans="1:4" x14ac:dyDescent="0.2">
      <c r="A4798" s="158"/>
      <c r="D4798" s="138"/>
    </row>
    <row r="4799" spans="1:4" x14ac:dyDescent="0.2">
      <c r="A4799" s="158"/>
      <c r="D4799" s="138"/>
    </row>
    <row r="4800" spans="1:4" x14ac:dyDescent="0.2">
      <c r="A4800" s="158"/>
      <c r="D4800" s="138"/>
    </row>
    <row r="4801" spans="1:4" x14ac:dyDescent="0.2">
      <c r="A4801" s="158"/>
      <c r="D4801" s="138"/>
    </row>
    <row r="4802" spans="1:4" x14ac:dyDescent="0.2">
      <c r="A4802" s="158"/>
      <c r="D4802" s="138"/>
    </row>
    <row r="4803" spans="1:4" x14ac:dyDescent="0.2">
      <c r="A4803" s="158"/>
      <c r="D4803" s="138"/>
    </row>
    <row r="4804" spans="1:4" x14ac:dyDescent="0.2">
      <c r="A4804" s="158"/>
      <c r="D4804" s="138"/>
    </row>
    <row r="4805" spans="1:4" x14ac:dyDescent="0.2">
      <c r="A4805" s="158"/>
      <c r="D4805" s="138"/>
    </row>
    <row r="4806" spans="1:4" x14ac:dyDescent="0.2">
      <c r="A4806" s="158"/>
      <c r="D4806" s="138"/>
    </row>
    <row r="4807" spans="1:4" x14ac:dyDescent="0.2">
      <c r="A4807" s="158"/>
      <c r="D4807" s="138"/>
    </row>
    <row r="4808" spans="1:4" x14ac:dyDescent="0.2">
      <c r="A4808" s="158"/>
      <c r="D4808" s="138"/>
    </row>
    <row r="4809" spans="1:4" x14ac:dyDescent="0.2">
      <c r="A4809" s="158"/>
      <c r="D4809" s="138"/>
    </row>
    <row r="4810" spans="1:4" x14ac:dyDescent="0.2">
      <c r="A4810" s="158"/>
      <c r="D4810" s="138"/>
    </row>
    <row r="4811" spans="1:4" x14ac:dyDescent="0.2">
      <c r="A4811" s="158"/>
      <c r="D4811" s="138"/>
    </row>
    <row r="4812" spans="1:4" x14ac:dyDescent="0.2">
      <c r="A4812" s="158"/>
      <c r="D4812" s="138"/>
    </row>
    <row r="4813" spans="1:4" x14ac:dyDescent="0.2">
      <c r="A4813" s="158"/>
      <c r="D4813" s="138"/>
    </row>
    <row r="4814" spans="1:4" x14ac:dyDescent="0.2">
      <c r="A4814" s="158"/>
      <c r="D4814" s="138"/>
    </row>
    <row r="4815" spans="1:4" x14ac:dyDescent="0.2">
      <c r="A4815" s="158"/>
      <c r="D4815" s="138"/>
    </row>
    <row r="4816" spans="1:4" x14ac:dyDescent="0.2">
      <c r="A4816" s="158"/>
      <c r="D4816" s="138"/>
    </row>
    <row r="4817" spans="1:4" x14ac:dyDescent="0.2">
      <c r="A4817" s="158"/>
      <c r="D4817" s="138"/>
    </row>
    <row r="4818" spans="1:4" x14ac:dyDescent="0.2">
      <c r="A4818" s="158"/>
      <c r="D4818" s="138"/>
    </row>
    <row r="4819" spans="1:4" x14ac:dyDescent="0.2">
      <c r="A4819" s="158"/>
      <c r="D4819" s="138"/>
    </row>
    <row r="4820" spans="1:4" x14ac:dyDescent="0.2">
      <c r="A4820" s="158"/>
      <c r="D4820" s="138"/>
    </row>
    <row r="4821" spans="1:4" x14ac:dyDescent="0.2">
      <c r="A4821" s="158"/>
      <c r="D4821" s="138"/>
    </row>
    <row r="4822" spans="1:4" x14ac:dyDescent="0.2">
      <c r="A4822" s="158"/>
      <c r="D4822" s="138"/>
    </row>
    <row r="4823" spans="1:4" x14ac:dyDescent="0.2">
      <c r="A4823" s="158"/>
      <c r="D4823" s="138"/>
    </row>
    <row r="4824" spans="1:4" x14ac:dyDescent="0.2">
      <c r="A4824" s="158"/>
      <c r="D4824" s="138"/>
    </row>
    <row r="4825" spans="1:4" x14ac:dyDescent="0.2">
      <c r="A4825" s="158"/>
      <c r="D4825" s="138"/>
    </row>
    <row r="4826" spans="1:4" x14ac:dyDescent="0.2">
      <c r="A4826" s="158"/>
      <c r="D4826" s="138"/>
    </row>
    <row r="4827" spans="1:4" x14ac:dyDescent="0.2">
      <c r="A4827" s="158"/>
      <c r="D4827" s="138"/>
    </row>
    <row r="4828" spans="1:4" x14ac:dyDescent="0.2">
      <c r="A4828" s="158"/>
      <c r="D4828" s="138"/>
    </row>
    <row r="4829" spans="1:4" x14ac:dyDescent="0.2">
      <c r="A4829" s="158"/>
      <c r="D4829" s="138"/>
    </row>
    <row r="4830" spans="1:4" x14ac:dyDescent="0.2">
      <c r="A4830" s="158"/>
      <c r="D4830" s="138"/>
    </row>
    <row r="4831" spans="1:4" x14ac:dyDescent="0.2">
      <c r="A4831" s="158"/>
      <c r="D4831" s="138"/>
    </row>
    <row r="4832" spans="1:4" x14ac:dyDescent="0.2">
      <c r="A4832" s="158"/>
      <c r="D4832" s="138"/>
    </row>
    <row r="4833" spans="1:4" x14ac:dyDescent="0.2">
      <c r="A4833" s="158"/>
      <c r="D4833" s="138"/>
    </row>
    <row r="4834" spans="1:4" x14ac:dyDescent="0.2">
      <c r="A4834" s="158"/>
      <c r="D4834" s="138"/>
    </row>
    <row r="4835" spans="1:4" x14ac:dyDescent="0.2">
      <c r="A4835" s="158"/>
      <c r="D4835" s="138"/>
    </row>
    <row r="4836" spans="1:4" x14ac:dyDescent="0.2">
      <c r="A4836" s="158"/>
      <c r="D4836" s="138"/>
    </row>
    <row r="4837" spans="1:4" x14ac:dyDescent="0.2">
      <c r="A4837" s="158"/>
      <c r="D4837" s="138"/>
    </row>
    <row r="4838" spans="1:4" x14ac:dyDescent="0.2">
      <c r="A4838" s="158"/>
      <c r="D4838" s="138"/>
    </row>
    <row r="4839" spans="1:4" x14ac:dyDescent="0.2">
      <c r="A4839" s="158"/>
      <c r="D4839" s="138"/>
    </row>
    <row r="4840" spans="1:4" x14ac:dyDescent="0.2">
      <c r="A4840" s="158"/>
      <c r="D4840" s="138"/>
    </row>
    <row r="4841" spans="1:4" x14ac:dyDescent="0.2">
      <c r="A4841" s="158"/>
      <c r="D4841" s="138"/>
    </row>
    <row r="4842" spans="1:4" x14ac:dyDescent="0.2">
      <c r="A4842" s="158"/>
      <c r="D4842" s="138"/>
    </row>
    <row r="4843" spans="1:4" x14ac:dyDescent="0.2">
      <c r="A4843" s="158"/>
      <c r="D4843" s="138"/>
    </row>
    <row r="4844" spans="1:4" x14ac:dyDescent="0.2">
      <c r="A4844" s="158"/>
      <c r="D4844" s="138"/>
    </row>
    <row r="4845" spans="1:4" x14ac:dyDescent="0.2">
      <c r="A4845" s="158"/>
      <c r="D4845" s="138"/>
    </row>
    <row r="4846" spans="1:4" x14ac:dyDescent="0.2">
      <c r="A4846" s="158"/>
      <c r="D4846" s="138"/>
    </row>
    <row r="4847" spans="1:4" x14ac:dyDescent="0.2">
      <c r="A4847" s="158"/>
      <c r="D4847" s="138"/>
    </row>
    <row r="4848" spans="1:4" x14ac:dyDescent="0.2">
      <c r="A4848" s="158"/>
      <c r="D4848" s="138"/>
    </row>
    <row r="4849" spans="1:4" x14ac:dyDescent="0.2">
      <c r="A4849" s="158"/>
      <c r="D4849" s="138"/>
    </row>
    <row r="4850" spans="1:4" x14ac:dyDescent="0.2">
      <c r="A4850" s="158"/>
      <c r="D4850" s="138"/>
    </row>
    <row r="4851" spans="1:4" x14ac:dyDescent="0.2">
      <c r="A4851" s="158"/>
      <c r="D4851" s="138"/>
    </row>
    <row r="4852" spans="1:4" x14ac:dyDescent="0.2">
      <c r="A4852" s="158"/>
      <c r="D4852" s="138"/>
    </row>
    <row r="4853" spans="1:4" x14ac:dyDescent="0.2">
      <c r="A4853" s="158"/>
      <c r="D4853" s="138"/>
    </row>
    <row r="4854" spans="1:4" x14ac:dyDescent="0.2">
      <c r="A4854" s="158"/>
      <c r="D4854" s="138"/>
    </row>
    <row r="4855" spans="1:4" x14ac:dyDescent="0.2">
      <c r="A4855" s="158"/>
      <c r="D4855" s="138"/>
    </row>
    <row r="4856" spans="1:4" x14ac:dyDescent="0.2">
      <c r="A4856" s="158"/>
      <c r="D4856" s="138"/>
    </row>
    <row r="4857" spans="1:4" x14ac:dyDescent="0.2">
      <c r="A4857" s="158"/>
      <c r="D4857" s="138"/>
    </row>
    <row r="4858" spans="1:4" x14ac:dyDescent="0.2">
      <c r="A4858" s="158"/>
      <c r="D4858" s="138"/>
    </row>
    <row r="4859" spans="1:4" x14ac:dyDescent="0.2">
      <c r="A4859" s="158"/>
      <c r="D4859" s="138"/>
    </row>
    <row r="4860" spans="1:4" x14ac:dyDescent="0.2">
      <c r="A4860" s="158"/>
      <c r="D4860" s="138"/>
    </row>
    <row r="4861" spans="1:4" x14ac:dyDescent="0.2">
      <c r="A4861" s="158"/>
      <c r="D4861" s="138"/>
    </row>
    <row r="4862" spans="1:4" x14ac:dyDescent="0.2">
      <c r="A4862" s="158"/>
      <c r="D4862" s="138"/>
    </row>
    <row r="4863" spans="1:4" x14ac:dyDescent="0.2">
      <c r="A4863" s="158"/>
      <c r="D4863" s="138"/>
    </row>
    <row r="4864" spans="1:4" x14ac:dyDescent="0.2">
      <c r="A4864" s="158"/>
      <c r="D4864" s="138"/>
    </row>
    <row r="4865" spans="1:4" x14ac:dyDescent="0.2">
      <c r="A4865" s="158"/>
      <c r="D4865" s="138"/>
    </row>
    <row r="4866" spans="1:4" x14ac:dyDescent="0.2">
      <c r="A4866" s="158"/>
      <c r="D4866" s="138"/>
    </row>
    <row r="4867" spans="1:4" x14ac:dyDescent="0.2">
      <c r="A4867" s="158"/>
      <c r="D4867" s="138"/>
    </row>
    <row r="4868" spans="1:4" x14ac:dyDescent="0.2">
      <c r="A4868" s="158"/>
      <c r="D4868" s="138"/>
    </row>
    <row r="4869" spans="1:4" x14ac:dyDescent="0.2">
      <c r="A4869" s="158"/>
      <c r="D4869" s="138"/>
    </row>
    <row r="4870" spans="1:4" x14ac:dyDescent="0.2">
      <c r="A4870" s="158"/>
      <c r="D4870" s="138"/>
    </row>
    <row r="4871" spans="1:4" x14ac:dyDescent="0.2">
      <c r="A4871" s="158"/>
      <c r="D4871" s="138"/>
    </row>
    <row r="4872" spans="1:4" x14ac:dyDescent="0.2">
      <c r="A4872" s="158"/>
      <c r="D4872" s="138"/>
    </row>
    <row r="4873" spans="1:4" x14ac:dyDescent="0.2">
      <c r="A4873" s="158"/>
      <c r="D4873" s="138"/>
    </row>
    <row r="4874" spans="1:4" x14ac:dyDescent="0.2">
      <c r="A4874" s="158"/>
      <c r="D4874" s="138"/>
    </row>
    <row r="4875" spans="1:4" x14ac:dyDescent="0.2">
      <c r="A4875" s="158"/>
      <c r="D4875" s="138"/>
    </row>
    <row r="4876" spans="1:4" x14ac:dyDescent="0.2">
      <c r="A4876" s="158"/>
      <c r="D4876" s="138"/>
    </row>
    <row r="4877" spans="1:4" x14ac:dyDescent="0.2">
      <c r="A4877" s="158"/>
      <c r="D4877" s="138"/>
    </row>
    <row r="4878" spans="1:4" x14ac:dyDescent="0.2">
      <c r="A4878" s="158"/>
      <c r="D4878" s="138"/>
    </row>
    <row r="4879" spans="1:4" x14ac:dyDescent="0.2">
      <c r="A4879" s="158"/>
      <c r="D4879" s="138"/>
    </row>
    <row r="4880" spans="1:4" x14ac:dyDescent="0.2">
      <c r="A4880" s="158"/>
      <c r="D4880" s="138"/>
    </row>
    <row r="4881" spans="1:4" x14ac:dyDescent="0.2">
      <c r="A4881" s="158"/>
      <c r="D4881" s="138"/>
    </row>
    <row r="4882" spans="1:4" x14ac:dyDescent="0.2">
      <c r="A4882" s="158"/>
      <c r="D4882" s="138"/>
    </row>
    <row r="4883" spans="1:4" x14ac:dyDescent="0.2">
      <c r="A4883" s="158"/>
      <c r="D4883" s="138"/>
    </row>
    <row r="4884" spans="1:4" x14ac:dyDescent="0.2">
      <c r="A4884" s="158"/>
      <c r="D4884" s="138"/>
    </row>
    <row r="4885" spans="1:4" x14ac:dyDescent="0.2">
      <c r="A4885" s="158"/>
      <c r="D4885" s="138"/>
    </row>
    <row r="4886" spans="1:4" x14ac:dyDescent="0.2">
      <c r="A4886" s="158"/>
      <c r="D4886" s="138"/>
    </row>
    <row r="4887" spans="1:4" x14ac:dyDescent="0.2">
      <c r="A4887" s="158"/>
      <c r="D4887" s="138"/>
    </row>
    <row r="4888" spans="1:4" x14ac:dyDescent="0.2">
      <c r="A4888" s="158"/>
      <c r="D4888" s="138"/>
    </row>
    <row r="4889" spans="1:4" x14ac:dyDescent="0.2">
      <c r="A4889" s="158"/>
      <c r="D4889" s="138"/>
    </row>
    <row r="4890" spans="1:4" x14ac:dyDescent="0.2">
      <c r="A4890" s="158"/>
      <c r="D4890" s="138"/>
    </row>
    <row r="4891" spans="1:4" x14ac:dyDescent="0.2">
      <c r="A4891" s="158"/>
      <c r="D4891" s="138"/>
    </row>
    <row r="4892" spans="1:4" x14ac:dyDescent="0.2">
      <c r="A4892" s="158"/>
      <c r="D4892" s="138"/>
    </row>
    <row r="4893" spans="1:4" x14ac:dyDescent="0.2">
      <c r="A4893" s="158"/>
      <c r="D4893" s="138"/>
    </row>
    <row r="4894" spans="1:4" x14ac:dyDescent="0.2">
      <c r="A4894" s="158"/>
      <c r="D4894" s="138"/>
    </row>
    <row r="4895" spans="1:4" x14ac:dyDescent="0.2">
      <c r="A4895" s="158"/>
      <c r="D4895" s="138"/>
    </row>
    <row r="4896" spans="1:4" x14ac:dyDescent="0.2">
      <c r="A4896" s="158"/>
      <c r="D4896" s="138"/>
    </row>
    <row r="4897" spans="1:4" x14ac:dyDescent="0.2">
      <c r="A4897" s="158"/>
      <c r="D4897" s="138"/>
    </row>
    <row r="4898" spans="1:4" x14ac:dyDescent="0.2">
      <c r="A4898" s="158"/>
      <c r="D4898" s="138"/>
    </row>
    <row r="4899" spans="1:4" x14ac:dyDescent="0.2">
      <c r="A4899" s="158"/>
      <c r="D4899" s="138"/>
    </row>
    <row r="4900" spans="1:4" x14ac:dyDescent="0.2">
      <c r="A4900" s="158"/>
      <c r="D4900" s="138"/>
    </row>
    <row r="4901" spans="1:4" x14ac:dyDescent="0.2">
      <c r="A4901" s="158"/>
      <c r="D4901" s="138"/>
    </row>
    <row r="4902" spans="1:4" x14ac:dyDescent="0.2">
      <c r="A4902" s="158"/>
      <c r="D4902" s="138"/>
    </row>
    <row r="4903" spans="1:4" x14ac:dyDescent="0.2">
      <c r="A4903" s="158"/>
      <c r="D4903" s="138"/>
    </row>
    <row r="4904" spans="1:4" x14ac:dyDescent="0.2">
      <c r="A4904" s="158"/>
      <c r="D4904" s="138"/>
    </row>
    <row r="4905" spans="1:4" x14ac:dyDescent="0.2">
      <c r="A4905" s="158"/>
      <c r="D4905" s="138"/>
    </row>
    <row r="4906" spans="1:4" x14ac:dyDescent="0.2">
      <c r="A4906" s="158"/>
      <c r="D4906" s="138"/>
    </row>
    <row r="4907" spans="1:4" x14ac:dyDescent="0.2">
      <c r="A4907" s="158"/>
      <c r="D4907" s="138"/>
    </row>
    <row r="4908" spans="1:4" x14ac:dyDescent="0.2">
      <c r="A4908" s="158"/>
      <c r="D4908" s="138"/>
    </row>
    <row r="4909" spans="1:4" x14ac:dyDescent="0.2">
      <c r="A4909" s="158"/>
      <c r="D4909" s="138"/>
    </row>
    <row r="4910" spans="1:4" x14ac:dyDescent="0.2">
      <c r="A4910" s="158"/>
      <c r="D4910" s="138"/>
    </row>
    <row r="4911" spans="1:4" x14ac:dyDescent="0.2">
      <c r="A4911" s="158"/>
      <c r="D4911" s="138"/>
    </row>
    <row r="4912" spans="1:4" x14ac:dyDescent="0.2">
      <c r="A4912" s="158"/>
      <c r="D4912" s="138"/>
    </row>
    <row r="4913" spans="1:4" x14ac:dyDescent="0.2">
      <c r="A4913" s="158"/>
      <c r="D4913" s="138"/>
    </row>
    <row r="4914" spans="1:4" x14ac:dyDescent="0.2">
      <c r="A4914" s="158"/>
      <c r="D4914" s="138"/>
    </row>
    <row r="4915" spans="1:4" x14ac:dyDescent="0.2">
      <c r="A4915" s="158"/>
      <c r="D4915" s="138"/>
    </row>
    <row r="4916" spans="1:4" x14ac:dyDescent="0.2">
      <c r="A4916" s="158"/>
      <c r="D4916" s="138"/>
    </row>
    <row r="4917" spans="1:4" x14ac:dyDescent="0.2">
      <c r="A4917" s="158"/>
      <c r="D4917" s="138"/>
    </row>
    <row r="4918" spans="1:4" x14ac:dyDescent="0.2">
      <c r="A4918" s="158"/>
      <c r="D4918" s="138"/>
    </row>
    <row r="4919" spans="1:4" x14ac:dyDescent="0.2">
      <c r="A4919" s="158"/>
      <c r="D4919" s="138"/>
    </row>
    <row r="4920" spans="1:4" x14ac:dyDescent="0.2">
      <c r="A4920" s="158"/>
      <c r="D4920" s="138"/>
    </row>
    <row r="4921" spans="1:4" x14ac:dyDescent="0.2">
      <c r="A4921" s="158"/>
      <c r="D4921" s="138"/>
    </row>
    <row r="4922" spans="1:4" x14ac:dyDescent="0.2">
      <c r="A4922" s="158"/>
      <c r="D4922" s="138"/>
    </row>
    <row r="4923" spans="1:4" x14ac:dyDescent="0.2">
      <c r="A4923" s="158"/>
      <c r="D4923" s="138"/>
    </row>
    <row r="4924" spans="1:4" x14ac:dyDescent="0.2">
      <c r="A4924" s="158"/>
      <c r="D4924" s="138"/>
    </row>
    <row r="4925" spans="1:4" x14ac:dyDescent="0.2">
      <c r="A4925" s="158"/>
      <c r="D4925" s="138"/>
    </row>
    <row r="4926" spans="1:4" x14ac:dyDescent="0.2">
      <c r="A4926" s="158"/>
      <c r="D4926" s="138"/>
    </row>
    <row r="4927" spans="1:4" x14ac:dyDescent="0.2">
      <c r="A4927" s="158"/>
      <c r="D4927" s="138"/>
    </row>
    <row r="4928" spans="1:4" x14ac:dyDescent="0.2">
      <c r="A4928" s="158"/>
      <c r="D4928" s="138"/>
    </row>
    <row r="4929" spans="1:4" x14ac:dyDescent="0.2">
      <c r="A4929" s="158"/>
      <c r="D4929" s="138"/>
    </row>
    <row r="4930" spans="1:4" x14ac:dyDescent="0.2">
      <c r="A4930" s="158"/>
      <c r="D4930" s="138"/>
    </row>
    <row r="4931" spans="1:4" x14ac:dyDescent="0.2">
      <c r="A4931" s="158"/>
      <c r="D4931" s="138"/>
    </row>
    <row r="4932" spans="1:4" x14ac:dyDescent="0.2">
      <c r="A4932" s="158"/>
      <c r="D4932" s="138"/>
    </row>
    <row r="4933" spans="1:4" x14ac:dyDescent="0.2">
      <c r="A4933" s="158"/>
      <c r="D4933" s="138"/>
    </row>
    <row r="4934" spans="1:4" x14ac:dyDescent="0.2">
      <c r="A4934" s="158"/>
      <c r="D4934" s="138"/>
    </row>
    <row r="4935" spans="1:4" x14ac:dyDescent="0.2">
      <c r="A4935" s="158"/>
      <c r="D4935" s="138"/>
    </row>
    <row r="4936" spans="1:4" x14ac:dyDescent="0.2">
      <c r="A4936" s="158"/>
      <c r="D4936" s="138"/>
    </row>
    <row r="4937" spans="1:4" x14ac:dyDescent="0.2">
      <c r="A4937" s="158"/>
      <c r="D4937" s="138"/>
    </row>
    <row r="4938" spans="1:4" x14ac:dyDescent="0.2">
      <c r="A4938" s="158"/>
      <c r="D4938" s="138"/>
    </row>
    <row r="4939" spans="1:4" x14ac:dyDescent="0.2">
      <c r="A4939" s="158"/>
      <c r="D4939" s="138"/>
    </row>
    <row r="4940" spans="1:4" x14ac:dyDescent="0.2">
      <c r="A4940" s="158"/>
      <c r="D4940" s="138"/>
    </row>
    <row r="4941" spans="1:4" x14ac:dyDescent="0.2">
      <c r="A4941" s="158"/>
      <c r="D4941" s="138"/>
    </row>
    <row r="4942" spans="1:4" x14ac:dyDescent="0.2">
      <c r="A4942" s="158"/>
      <c r="D4942" s="138"/>
    </row>
    <row r="4943" spans="1:4" x14ac:dyDescent="0.2">
      <c r="A4943" s="158"/>
      <c r="D4943" s="138"/>
    </row>
    <row r="4944" spans="1:4" x14ac:dyDescent="0.2">
      <c r="A4944" s="158"/>
      <c r="D4944" s="138"/>
    </row>
    <row r="4945" spans="1:4" x14ac:dyDescent="0.2">
      <c r="A4945" s="158"/>
      <c r="D4945" s="138"/>
    </row>
    <row r="4946" spans="1:4" x14ac:dyDescent="0.2">
      <c r="A4946" s="158"/>
      <c r="D4946" s="138"/>
    </row>
    <row r="4947" spans="1:4" x14ac:dyDescent="0.2">
      <c r="A4947" s="158"/>
      <c r="D4947" s="138"/>
    </row>
    <row r="4948" spans="1:4" x14ac:dyDescent="0.2">
      <c r="A4948" s="158"/>
      <c r="D4948" s="138"/>
    </row>
    <row r="4949" spans="1:4" x14ac:dyDescent="0.2">
      <c r="A4949" s="158"/>
      <c r="D4949" s="138"/>
    </row>
    <row r="4950" spans="1:4" x14ac:dyDescent="0.2">
      <c r="A4950" s="158"/>
      <c r="D4950" s="138"/>
    </row>
    <row r="4951" spans="1:4" x14ac:dyDescent="0.2">
      <c r="A4951" s="158"/>
      <c r="D4951" s="138"/>
    </row>
    <row r="4952" spans="1:4" x14ac:dyDescent="0.2">
      <c r="A4952" s="158"/>
      <c r="D4952" s="138"/>
    </row>
    <row r="4953" spans="1:4" x14ac:dyDescent="0.2">
      <c r="A4953" s="158"/>
      <c r="D4953" s="138"/>
    </row>
    <row r="4954" spans="1:4" x14ac:dyDescent="0.2">
      <c r="A4954" s="158"/>
      <c r="D4954" s="138"/>
    </row>
    <row r="4955" spans="1:4" x14ac:dyDescent="0.2">
      <c r="A4955" s="158"/>
      <c r="D4955" s="138"/>
    </row>
    <row r="4956" spans="1:4" x14ac:dyDescent="0.2">
      <c r="A4956" s="158"/>
      <c r="D4956" s="138"/>
    </row>
    <row r="4957" spans="1:4" x14ac:dyDescent="0.2">
      <c r="A4957" s="158"/>
      <c r="D4957" s="138"/>
    </row>
    <row r="4958" spans="1:4" x14ac:dyDescent="0.2">
      <c r="A4958" s="158"/>
      <c r="D4958" s="138"/>
    </row>
    <row r="4959" spans="1:4" x14ac:dyDescent="0.2">
      <c r="A4959" s="158"/>
      <c r="D4959" s="138"/>
    </row>
    <row r="4960" spans="1:4" x14ac:dyDescent="0.2">
      <c r="A4960" s="158"/>
      <c r="D4960" s="138"/>
    </row>
    <row r="4961" spans="1:4" x14ac:dyDescent="0.2">
      <c r="A4961" s="158"/>
      <c r="D4961" s="138"/>
    </row>
    <row r="4962" spans="1:4" x14ac:dyDescent="0.2">
      <c r="A4962" s="158"/>
      <c r="D4962" s="138"/>
    </row>
    <row r="4963" spans="1:4" x14ac:dyDescent="0.2">
      <c r="A4963" s="158"/>
      <c r="D4963" s="138"/>
    </row>
    <row r="4964" spans="1:4" x14ac:dyDescent="0.2">
      <c r="A4964" s="158"/>
      <c r="D4964" s="138"/>
    </row>
    <row r="4965" spans="1:4" x14ac:dyDescent="0.2">
      <c r="A4965" s="158"/>
      <c r="D4965" s="138"/>
    </row>
    <row r="4966" spans="1:4" x14ac:dyDescent="0.2">
      <c r="A4966" s="158"/>
      <c r="D4966" s="138"/>
    </row>
    <row r="4967" spans="1:4" x14ac:dyDescent="0.2">
      <c r="A4967" s="158"/>
      <c r="D4967" s="138"/>
    </row>
    <row r="4968" spans="1:4" x14ac:dyDescent="0.2">
      <c r="A4968" s="158"/>
      <c r="D4968" s="138"/>
    </row>
    <row r="4969" spans="1:4" x14ac:dyDescent="0.2">
      <c r="A4969" s="158"/>
      <c r="D4969" s="138"/>
    </row>
    <row r="4970" spans="1:4" x14ac:dyDescent="0.2">
      <c r="A4970" s="158"/>
      <c r="D4970" s="138"/>
    </row>
    <row r="4971" spans="1:4" x14ac:dyDescent="0.2">
      <c r="A4971" s="158"/>
      <c r="D4971" s="138"/>
    </row>
    <row r="4972" spans="1:4" x14ac:dyDescent="0.2">
      <c r="A4972" s="158"/>
      <c r="D4972" s="138"/>
    </row>
    <row r="4973" spans="1:4" x14ac:dyDescent="0.2">
      <c r="A4973" s="158"/>
      <c r="D4973" s="138"/>
    </row>
    <row r="4974" spans="1:4" x14ac:dyDescent="0.2">
      <c r="A4974" s="158"/>
      <c r="D4974" s="138"/>
    </row>
    <row r="4975" spans="1:4" x14ac:dyDescent="0.2">
      <c r="A4975" s="158"/>
      <c r="D4975" s="138"/>
    </row>
    <row r="4976" spans="1:4" x14ac:dyDescent="0.2">
      <c r="A4976" s="158"/>
      <c r="D4976" s="138"/>
    </row>
    <row r="4977" spans="1:4" x14ac:dyDescent="0.2">
      <c r="A4977" s="158"/>
      <c r="D4977" s="138"/>
    </row>
    <row r="4978" spans="1:4" x14ac:dyDescent="0.2">
      <c r="A4978" s="158"/>
      <c r="D4978" s="138"/>
    </row>
    <row r="4979" spans="1:4" x14ac:dyDescent="0.2">
      <c r="A4979" s="158"/>
      <c r="D4979" s="138"/>
    </row>
    <row r="4980" spans="1:4" x14ac:dyDescent="0.2">
      <c r="A4980" s="158"/>
      <c r="D4980" s="138"/>
    </row>
    <row r="4981" spans="1:4" x14ac:dyDescent="0.2">
      <c r="A4981" s="158"/>
      <c r="D4981" s="138"/>
    </row>
    <row r="4982" spans="1:4" x14ac:dyDescent="0.2">
      <c r="A4982" s="158"/>
      <c r="D4982" s="138"/>
    </row>
    <row r="4983" spans="1:4" x14ac:dyDescent="0.2">
      <c r="A4983" s="158"/>
      <c r="D4983" s="138"/>
    </row>
    <row r="4984" spans="1:4" x14ac:dyDescent="0.2">
      <c r="A4984" s="158"/>
      <c r="D4984" s="138"/>
    </row>
    <row r="4985" spans="1:4" x14ac:dyDescent="0.2">
      <c r="A4985" s="158"/>
      <c r="D4985" s="138"/>
    </row>
    <row r="4986" spans="1:4" x14ac:dyDescent="0.2">
      <c r="A4986" s="158"/>
      <c r="D4986" s="138"/>
    </row>
    <row r="4987" spans="1:4" x14ac:dyDescent="0.2">
      <c r="A4987" s="158"/>
      <c r="D4987" s="138"/>
    </row>
    <row r="4988" spans="1:4" x14ac:dyDescent="0.2">
      <c r="A4988" s="158"/>
      <c r="D4988" s="138"/>
    </row>
    <row r="4989" spans="1:4" x14ac:dyDescent="0.2">
      <c r="A4989" s="158"/>
      <c r="D4989" s="138"/>
    </row>
    <row r="4990" spans="1:4" x14ac:dyDescent="0.2">
      <c r="A4990" s="158"/>
      <c r="D4990" s="138"/>
    </row>
    <row r="4991" spans="1:4" x14ac:dyDescent="0.2">
      <c r="A4991" s="158"/>
      <c r="D4991" s="138"/>
    </row>
    <row r="4992" spans="1:4" x14ac:dyDescent="0.2">
      <c r="A4992" s="158"/>
      <c r="D4992" s="138"/>
    </row>
    <row r="4993" spans="1:4" x14ac:dyDescent="0.2">
      <c r="A4993" s="158"/>
      <c r="D4993" s="138"/>
    </row>
    <row r="4994" spans="1:4" x14ac:dyDescent="0.2">
      <c r="A4994" s="158"/>
      <c r="D4994" s="138"/>
    </row>
    <row r="4995" spans="1:4" x14ac:dyDescent="0.2">
      <c r="A4995" s="158"/>
      <c r="D4995" s="138"/>
    </row>
    <row r="4996" spans="1:4" x14ac:dyDescent="0.2">
      <c r="A4996" s="158"/>
      <c r="D4996" s="138"/>
    </row>
  </sheetData>
  <mergeCells count="8">
    <mergeCell ref="C7:G7"/>
    <mergeCell ref="B39:G39"/>
    <mergeCell ref="A1:G1"/>
    <mergeCell ref="C2:G2"/>
    <mergeCell ref="C3:G3"/>
    <mergeCell ref="C4:G4"/>
    <mergeCell ref="C5:G5"/>
    <mergeCell ref="C6:G6"/>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4997"/>
  <sheetViews>
    <sheetView topLeftCell="A9" workbookViewId="0">
      <selection activeCell="F26" sqref="F26"/>
    </sheetView>
  </sheetViews>
  <sheetFormatPr defaultRowHeight="12.75" x14ac:dyDescent="0.2"/>
  <cols>
    <col min="1" max="1" width="4.28515625" customWidth="1"/>
    <col min="2" max="2" width="14.42578125" style="161" customWidth="1"/>
    <col min="3" max="3" width="63.7109375" style="161" customWidth="1"/>
    <col min="4" max="4" width="4.5703125" customWidth="1"/>
    <col min="5" max="5" width="10.5703125" customWidth="1"/>
    <col min="6" max="6" width="9.85546875" customWidth="1"/>
    <col min="7" max="7" width="12.7109375" customWidth="1"/>
    <col min="8" max="17" width="0" hidden="1" customWidth="1"/>
    <col min="20" max="23" width="0" hidden="1" customWidth="1"/>
    <col min="29" max="33" width="0" hidden="1" customWidth="1"/>
    <col min="34" max="34" width="112.5703125" hidden="1" customWidth="1"/>
    <col min="35" max="36" width="81.42578125" hidden="1" customWidth="1"/>
    <col min="37" max="39" width="0" hidden="1" customWidth="1"/>
  </cols>
  <sheetData>
    <row r="1" spans="1:36" ht="15.95" customHeight="1" x14ac:dyDescent="0.25">
      <c r="A1" s="301" t="s">
        <v>156</v>
      </c>
      <c r="B1" s="301"/>
      <c r="C1" s="301"/>
      <c r="D1" s="301"/>
      <c r="E1" s="301"/>
      <c r="F1" s="301"/>
      <c r="G1" s="301"/>
      <c r="AE1" t="s">
        <v>157</v>
      </c>
    </row>
    <row r="2" spans="1:36" ht="15.95" customHeight="1" x14ac:dyDescent="0.2">
      <c r="A2" s="159" t="s">
        <v>7</v>
      </c>
      <c r="B2" s="251" t="s">
        <v>45</v>
      </c>
      <c r="C2" s="302" t="s">
        <v>44</v>
      </c>
      <c r="D2" s="303"/>
      <c r="E2" s="303"/>
      <c r="F2" s="303"/>
      <c r="G2" s="304"/>
      <c r="AE2" t="s">
        <v>158</v>
      </c>
    </row>
    <row r="3" spans="1:36" ht="15.95" hidden="1" customHeight="1" x14ac:dyDescent="0.2">
      <c r="A3" s="159" t="s">
        <v>8</v>
      </c>
      <c r="B3" s="251"/>
      <c r="C3" s="303"/>
      <c r="D3" s="303"/>
      <c r="E3" s="303"/>
      <c r="F3" s="303"/>
      <c r="G3" s="304"/>
      <c r="AE3" t="s">
        <v>159</v>
      </c>
    </row>
    <row r="4" spans="1:36" ht="15.95" hidden="1" customHeight="1" x14ac:dyDescent="0.2">
      <c r="A4" s="159" t="s">
        <v>9</v>
      </c>
      <c r="B4" s="251" t="s">
        <v>2641</v>
      </c>
      <c r="C4" s="302" t="s">
        <v>44</v>
      </c>
      <c r="D4" s="303"/>
      <c r="E4" s="303"/>
      <c r="F4" s="303"/>
      <c r="G4" s="304"/>
      <c r="AE4" t="s">
        <v>160</v>
      </c>
    </row>
    <row r="5" spans="1:36" ht="15.95" hidden="1" customHeight="1" x14ac:dyDescent="0.2">
      <c r="A5" s="159" t="s">
        <v>161</v>
      </c>
      <c r="B5" s="251" t="s">
        <v>2641</v>
      </c>
      <c r="C5" s="302" t="s">
        <v>44</v>
      </c>
      <c r="D5" s="302"/>
      <c r="E5" s="302"/>
      <c r="F5" s="302"/>
      <c r="G5" s="305"/>
      <c r="H5" s="163"/>
      <c r="I5" s="163"/>
      <c r="J5" s="163"/>
      <c r="K5" s="163"/>
      <c r="L5" s="163"/>
      <c r="M5" s="163"/>
      <c r="N5" s="163"/>
      <c r="O5" s="163"/>
      <c r="P5" s="163"/>
      <c r="Q5" s="163"/>
      <c r="R5" s="163"/>
      <c r="S5" s="163"/>
      <c r="T5" s="163"/>
      <c r="U5" s="163"/>
      <c r="V5" s="163"/>
      <c r="W5" s="163"/>
      <c r="X5" s="163"/>
      <c r="Y5" s="163"/>
      <c r="Z5" s="163"/>
      <c r="AA5" s="163"/>
      <c r="AB5" s="163"/>
      <c r="AC5" s="163"/>
      <c r="AD5" s="163"/>
      <c r="AE5" s="163" t="s">
        <v>162</v>
      </c>
    </row>
    <row r="6" spans="1:36" ht="15.95" customHeight="1" x14ac:dyDescent="0.2">
      <c r="A6" s="159" t="s">
        <v>161</v>
      </c>
      <c r="B6" s="164" t="s">
        <v>46</v>
      </c>
      <c r="C6" s="302" t="s">
        <v>47</v>
      </c>
      <c r="D6" s="302"/>
      <c r="E6" s="302"/>
      <c r="F6" s="302"/>
      <c r="G6" s="305"/>
      <c r="H6" s="163"/>
      <c r="I6" s="163"/>
      <c r="J6" s="163"/>
      <c r="K6" s="163"/>
      <c r="L6" s="163"/>
      <c r="M6" s="163"/>
      <c r="N6" s="163"/>
      <c r="O6" s="163"/>
      <c r="P6" s="163"/>
      <c r="Q6" s="163"/>
      <c r="R6" s="163"/>
      <c r="S6" s="163"/>
      <c r="T6" s="163"/>
      <c r="U6" s="163"/>
      <c r="V6" s="163"/>
      <c r="W6" s="163"/>
      <c r="X6" s="163"/>
      <c r="Y6" s="163"/>
      <c r="Z6" s="163"/>
      <c r="AA6" s="163"/>
      <c r="AB6" s="163"/>
      <c r="AC6" s="163"/>
      <c r="AD6" s="163"/>
      <c r="AE6" s="163" t="s">
        <v>163</v>
      </c>
    </row>
    <row r="7" spans="1:36" ht="15.95" customHeight="1" x14ac:dyDescent="0.2">
      <c r="A7" s="165" t="s">
        <v>161</v>
      </c>
      <c r="B7" s="166" t="s">
        <v>62</v>
      </c>
      <c r="C7" s="306" t="s">
        <v>2645</v>
      </c>
      <c r="D7" s="306"/>
      <c r="E7" s="306"/>
      <c r="F7" s="306"/>
      <c r="G7" s="307"/>
      <c r="H7" s="163"/>
      <c r="I7" s="163"/>
      <c r="J7" s="163"/>
      <c r="K7" s="163"/>
      <c r="L7" s="163"/>
      <c r="M7" s="163"/>
      <c r="N7" s="163"/>
      <c r="O7" s="163"/>
      <c r="P7" s="163"/>
      <c r="Q7" s="163"/>
      <c r="R7" s="163"/>
      <c r="S7" s="163"/>
      <c r="T7" s="163"/>
      <c r="U7" s="163"/>
      <c r="V7" s="163"/>
      <c r="W7" s="163"/>
      <c r="X7" s="163"/>
      <c r="Y7" s="163"/>
      <c r="Z7" s="163"/>
      <c r="AA7" s="163"/>
      <c r="AB7" s="163"/>
      <c r="AC7" s="163"/>
      <c r="AD7" s="163"/>
      <c r="AE7" s="163" t="s">
        <v>164</v>
      </c>
    </row>
    <row r="8" spans="1:36" x14ac:dyDescent="0.2">
      <c r="A8" s="158"/>
      <c r="D8" s="138"/>
    </row>
    <row r="9" spans="1:36" ht="38.25" x14ac:dyDescent="0.2">
      <c r="A9" s="167" t="s">
        <v>165</v>
      </c>
      <c r="B9" s="170" t="s">
        <v>166</v>
      </c>
      <c r="C9" s="170" t="s">
        <v>167</v>
      </c>
      <c r="D9" s="168" t="s">
        <v>168</v>
      </c>
      <c r="E9" s="169" t="s">
        <v>169</v>
      </c>
      <c r="F9" s="171" t="s">
        <v>170</v>
      </c>
      <c r="G9" s="169" t="s">
        <v>28</v>
      </c>
      <c r="H9" s="172" t="s">
        <v>29</v>
      </c>
      <c r="I9" s="172" t="s">
        <v>174</v>
      </c>
      <c r="J9" s="172" t="s">
        <v>30</v>
      </c>
      <c r="K9" s="172" t="s">
        <v>175</v>
      </c>
      <c r="L9" s="172" t="s">
        <v>176</v>
      </c>
      <c r="M9" s="172" t="s">
        <v>177</v>
      </c>
      <c r="N9" s="172" t="s">
        <v>178</v>
      </c>
      <c r="O9" s="172" t="s">
        <v>179</v>
      </c>
      <c r="P9" s="172" t="s">
        <v>180</v>
      </c>
      <c r="Q9" s="172" t="s">
        <v>181</v>
      </c>
      <c r="R9" s="172" t="s">
        <v>182</v>
      </c>
      <c r="S9" s="172" t="s">
        <v>183</v>
      </c>
      <c r="T9" s="172" t="s">
        <v>184</v>
      </c>
      <c r="U9" s="172" t="s">
        <v>185</v>
      </c>
      <c r="V9" s="172" t="s">
        <v>186</v>
      </c>
      <c r="W9" s="172" t="s">
        <v>187</v>
      </c>
      <c r="X9" s="163"/>
      <c r="Y9" s="163"/>
      <c r="Z9" s="163"/>
      <c r="AA9" s="163"/>
      <c r="AB9" s="163"/>
      <c r="AC9" s="163"/>
      <c r="AD9" s="163" t="s">
        <v>173</v>
      </c>
      <c r="AE9" s="163" t="s">
        <v>171</v>
      </c>
      <c r="AF9" t="s">
        <v>172</v>
      </c>
    </row>
    <row r="10" spans="1:36" x14ac:dyDescent="0.2">
      <c r="A10" s="162"/>
      <c r="B10" s="178"/>
      <c r="C10" s="178"/>
      <c r="D10" s="180"/>
      <c r="E10" s="181"/>
      <c r="F10" s="182"/>
      <c r="G10" s="182"/>
      <c r="H10" s="182"/>
      <c r="I10" s="182"/>
      <c r="J10" s="182"/>
      <c r="K10" s="182"/>
      <c r="L10" s="182"/>
      <c r="M10" s="182"/>
      <c r="N10" s="182"/>
      <c r="O10" s="182"/>
      <c r="P10" s="182"/>
      <c r="Q10" s="182"/>
      <c r="R10" s="183"/>
      <c r="S10" s="183"/>
      <c r="T10" s="182"/>
      <c r="U10" s="182"/>
      <c r="V10" s="183"/>
      <c r="W10" s="183"/>
      <c r="AH10" s="210"/>
      <c r="AI10" s="210"/>
      <c r="AJ10" s="213"/>
    </row>
    <row r="11" spans="1:36" x14ac:dyDescent="0.2">
      <c r="A11" s="179" t="s">
        <v>188</v>
      </c>
      <c r="B11" s="186" t="s">
        <v>123</v>
      </c>
      <c r="C11" s="186" t="s">
        <v>124</v>
      </c>
      <c r="D11" s="187"/>
      <c r="E11" s="188"/>
      <c r="F11" s="189"/>
      <c r="G11" s="190"/>
      <c r="H11" s="189"/>
      <c r="I11" s="189" t="e">
        <f>SUM(#REF!)</f>
        <v>#REF!</v>
      </c>
      <c r="J11" s="189"/>
      <c r="K11" s="189" t="e">
        <f>SUM(#REF!)</f>
        <v>#REF!</v>
      </c>
      <c r="L11" s="189"/>
      <c r="M11" s="189" t="e">
        <f>SUM(#REF!)</f>
        <v>#REF!</v>
      </c>
      <c r="N11" s="189"/>
      <c r="O11" s="189" t="e">
        <f>SUM(#REF!)</f>
        <v>#REF!</v>
      </c>
      <c r="P11" s="189"/>
      <c r="Q11" s="189" t="e">
        <f>SUM(#REF!)</f>
        <v>#REF!</v>
      </c>
      <c r="R11" s="191"/>
      <c r="S11" s="191"/>
      <c r="T11" s="189"/>
      <c r="U11" s="189" t="e">
        <f>SUM(#REF!)</f>
        <v>#REF!</v>
      </c>
      <c r="V11" s="191"/>
      <c r="W11" s="192"/>
      <c r="AE11" t="s">
        <v>189</v>
      </c>
      <c r="AH11" s="210"/>
      <c r="AI11" s="210"/>
      <c r="AJ11" s="213"/>
    </row>
    <row r="12" spans="1:36" x14ac:dyDescent="0.2">
      <c r="A12" s="179" t="s">
        <v>188</v>
      </c>
      <c r="B12" s="229" t="s">
        <v>885</v>
      </c>
      <c r="C12" s="229" t="s">
        <v>2749</v>
      </c>
      <c r="D12" s="187"/>
      <c r="E12" s="188"/>
      <c r="F12" s="189"/>
      <c r="G12" s="190">
        <f>SUMIF(AE13:AE22,"&lt;&gt;NOR",G13:G22)</f>
        <v>0</v>
      </c>
      <c r="H12" s="189"/>
      <c r="I12" s="189">
        <f>SUM(I13:I22)</f>
        <v>12794.25</v>
      </c>
      <c r="J12" s="189"/>
      <c r="K12" s="189">
        <f>SUM(K13:K22)</f>
        <v>7103.25</v>
      </c>
      <c r="L12" s="189"/>
      <c r="M12" s="189">
        <f>SUM(M13:M22)</f>
        <v>0</v>
      </c>
      <c r="N12" s="189"/>
      <c r="O12" s="189">
        <f>SUM(O13:O22)</f>
        <v>106.30000000000001</v>
      </c>
      <c r="P12" s="189"/>
      <c r="Q12" s="189">
        <f>SUM(Q13:Q22)</f>
        <v>0</v>
      </c>
      <c r="R12" s="191"/>
      <c r="S12" s="191"/>
      <c r="T12" s="182"/>
      <c r="U12" s="182"/>
      <c r="V12" s="183"/>
      <c r="W12" s="183"/>
      <c r="AC12">
        <f>SUMIF(L7:L11,#REF!,G7:G11)</f>
        <v>0</v>
      </c>
      <c r="AD12">
        <f>SUMIF(L7:L11,#REF!,G7:G11)</f>
        <v>0</v>
      </c>
      <c r="AE12" t="s">
        <v>663</v>
      </c>
      <c r="AH12" s="210"/>
      <c r="AI12" s="210"/>
      <c r="AJ12" s="213"/>
    </row>
    <row r="13" spans="1:36" x14ac:dyDescent="0.2">
      <c r="A13" s="193">
        <v>1</v>
      </c>
      <c r="B13" s="230" t="s">
        <v>887</v>
      </c>
      <c r="C13" s="230" t="s">
        <v>2750</v>
      </c>
      <c r="D13" s="195" t="s">
        <v>610</v>
      </c>
      <c r="E13" s="196">
        <v>1</v>
      </c>
      <c r="F13" s="199"/>
      <c r="G13" s="197">
        <f t="shared" ref="G13:G22" si="0">ROUND(E13*F13,2)</f>
        <v>0</v>
      </c>
      <c r="H13" s="199">
        <v>1659</v>
      </c>
      <c r="I13" s="197">
        <f t="shared" ref="I13:I22" si="1">ROUND(E13*H13,2)</f>
        <v>1659</v>
      </c>
      <c r="J13" s="199">
        <v>210</v>
      </c>
      <c r="K13" s="197">
        <f t="shared" ref="K13:K22" si="2">ROUND(E13*J13,2)</f>
        <v>210</v>
      </c>
      <c r="L13" s="197">
        <v>21</v>
      </c>
      <c r="M13" s="197">
        <f t="shared" ref="M13:M22" si="3">G13*(1+L13/100)</f>
        <v>0</v>
      </c>
      <c r="N13" s="197">
        <v>2.7</v>
      </c>
      <c r="O13" s="197">
        <f t="shared" ref="O13:O22" si="4">ROUND(E13*N13,2)</f>
        <v>2.7</v>
      </c>
      <c r="P13" s="197">
        <v>0</v>
      </c>
      <c r="Q13" s="197">
        <f t="shared" ref="Q13:Q22" si="5">ROUND(E13*P13,2)</f>
        <v>0</v>
      </c>
      <c r="R13" s="198"/>
      <c r="S13" s="198" t="s">
        <v>339</v>
      </c>
      <c r="AE13" t="s">
        <v>664</v>
      </c>
    </row>
    <row r="14" spans="1:36" x14ac:dyDescent="0.2">
      <c r="A14" s="193">
        <v>2</v>
      </c>
      <c r="B14" s="230" t="s">
        <v>889</v>
      </c>
      <c r="C14" s="230" t="s">
        <v>2751</v>
      </c>
      <c r="D14" s="195" t="s">
        <v>610</v>
      </c>
      <c r="E14" s="196">
        <v>2</v>
      </c>
      <c r="F14" s="199"/>
      <c r="G14" s="197">
        <f t="shared" si="0"/>
        <v>0</v>
      </c>
      <c r="H14" s="199">
        <v>134.4</v>
      </c>
      <c r="I14" s="197">
        <f t="shared" si="1"/>
        <v>268.8</v>
      </c>
      <c r="J14" s="199">
        <v>42</v>
      </c>
      <c r="K14" s="197">
        <f t="shared" si="2"/>
        <v>84</v>
      </c>
      <c r="L14" s="197">
        <v>21</v>
      </c>
      <c r="M14" s="197">
        <f t="shared" si="3"/>
        <v>0</v>
      </c>
      <c r="N14" s="197">
        <v>0.2</v>
      </c>
      <c r="O14" s="197">
        <f t="shared" si="4"/>
        <v>0.4</v>
      </c>
      <c r="P14" s="197">
        <v>0</v>
      </c>
      <c r="Q14" s="197">
        <f t="shared" si="5"/>
        <v>0</v>
      </c>
      <c r="R14" s="198"/>
      <c r="S14" s="198" t="s">
        <v>339</v>
      </c>
    </row>
    <row r="15" spans="1:36" x14ac:dyDescent="0.2">
      <c r="A15" s="193">
        <v>3</v>
      </c>
      <c r="B15" s="230" t="s">
        <v>891</v>
      </c>
      <c r="C15" s="230" t="s">
        <v>2752</v>
      </c>
      <c r="D15" s="195" t="s">
        <v>610</v>
      </c>
      <c r="E15" s="196">
        <v>1</v>
      </c>
      <c r="F15" s="199"/>
      <c r="G15" s="197">
        <f t="shared" si="0"/>
        <v>0</v>
      </c>
      <c r="H15" s="199">
        <v>99.75</v>
      </c>
      <c r="I15" s="197">
        <f t="shared" si="1"/>
        <v>99.75</v>
      </c>
      <c r="J15" s="199">
        <v>84</v>
      </c>
      <c r="K15" s="197">
        <f t="shared" si="2"/>
        <v>84</v>
      </c>
      <c r="L15" s="197">
        <v>21</v>
      </c>
      <c r="M15" s="197">
        <f t="shared" si="3"/>
        <v>0</v>
      </c>
      <c r="N15" s="197">
        <v>1.2</v>
      </c>
      <c r="O15" s="197">
        <f t="shared" si="4"/>
        <v>1.2</v>
      </c>
      <c r="P15" s="197">
        <v>0</v>
      </c>
      <c r="Q15" s="197">
        <f t="shared" si="5"/>
        <v>0</v>
      </c>
      <c r="R15" s="198"/>
      <c r="S15" s="198" t="s">
        <v>339</v>
      </c>
    </row>
    <row r="16" spans="1:36" x14ac:dyDescent="0.2">
      <c r="A16" s="193">
        <v>4</v>
      </c>
      <c r="B16" s="230" t="s">
        <v>893</v>
      </c>
      <c r="C16" s="230" t="s">
        <v>2753</v>
      </c>
      <c r="D16" s="195" t="s">
        <v>610</v>
      </c>
      <c r="E16" s="196">
        <v>2</v>
      </c>
      <c r="F16" s="199"/>
      <c r="G16" s="197">
        <f t="shared" si="0"/>
        <v>0</v>
      </c>
      <c r="H16" s="199">
        <v>1645.35</v>
      </c>
      <c r="I16" s="197">
        <f t="shared" si="1"/>
        <v>3290.7</v>
      </c>
      <c r="J16" s="199">
        <v>210</v>
      </c>
      <c r="K16" s="197">
        <f t="shared" si="2"/>
        <v>420</v>
      </c>
      <c r="L16" s="197">
        <v>21</v>
      </c>
      <c r="M16" s="197">
        <f t="shared" si="3"/>
        <v>0</v>
      </c>
      <c r="N16" s="197">
        <v>6.5</v>
      </c>
      <c r="O16" s="197">
        <f t="shared" si="4"/>
        <v>13</v>
      </c>
      <c r="P16" s="197">
        <v>0</v>
      </c>
      <c r="Q16" s="197">
        <f t="shared" si="5"/>
        <v>0</v>
      </c>
      <c r="R16" s="198"/>
      <c r="S16" s="198" t="s">
        <v>339</v>
      </c>
    </row>
    <row r="17" spans="1:19" x14ac:dyDescent="0.2">
      <c r="A17" s="193">
        <v>5</v>
      </c>
      <c r="B17" s="230" t="s">
        <v>895</v>
      </c>
      <c r="C17" s="230" t="s">
        <v>2754</v>
      </c>
      <c r="D17" s="195" t="s">
        <v>610</v>
      </c>
      <c r="E17" s="196">
        <v>4</v>
      </c>
      <c r="F17" s="199"/>
      <c r="G17" s="197">
        <f t="shared" si="0"/>
        <v>0</v>
      </c>
      <c r="H17" s="199">
        <v>11.55</v>
      </c>
      <c r="I17" s="197">
        <f t="shared" si="1"/>
        <v>46.2</v>
      </c>
      <c r="J17" s="199">
        <v>52.5</v>
      </c>
      <c r="K17" s="197">
        <f t="shared" si="2"/>
        <v>210</v>
      </c>
      <c r="L17" s="197">
        <v>21</v>
      </c>
      <c r="M17" s="197">
        <f t="shared" si="3"/>
        <v>0</v>
      </c>
      <c r="N17" s="197">
        <v>0.3</v>
      </c>
      <c r="O17" s="197">
        <f t="shared" si="4"/>
        <v>1.2</v>
      </c>
      <c r="P17" s="197">
        <v>0</v>
      </c>
      <c r="Q17" s="197">
        <f t="shared" si="5"/>
        <v>0</v>
      </c>
      <c r="R17" s="198"/>
      <c r="S17" s="198" t="s">
        <v>339</v>
      </c>
    </row>
    <row r="18" spans="1:19" x14ac:dyDescent="0.2">
      <c r="A18" s="193">
        <v>6</v>
      </c>
      <c r="B18" s="230" t="s">
        <v>897</v>
      </c>
      <c r="C18" s="230" t="s">
        <v>959</v>
      </c>
      <c r="D18" s="195" t="s">
        <v>610</v>
      </c>
      <c r="E18" s="196">
        <v>4</v>
      </c>
      <c r="F18" s="199"/>
      <c r="G18" s="197">
        <f t="shared" si="0"/>
        <v>0</v>
      </c>
      <c r="H18" s="199">
        <v>136.5</v>
      </c>
      <c r="I18" s="197">
        <f t="shared" si="1"/>
        <v>546</v>
      </c>
      <c r="J18" s="199">
        <v>157.5</v>
      </c>
      <c r="K18" s="197">
        <f t="shared" si="2"/>
        <v>630</v>
      </c>
      <c r="L18" s="197">
        <v>21</v>
      </c>
      <c r="M18" s="197">
        <f t="shared" si="3"/>
        <v>0</v>
      </c>
      <c r="N18" s="197">
        <v>0.4</v>
      </c>
      <c r="O18" s="197">
        <f t="shared" si="4"/>
        <v>1.6</v>
      </c>
      <c r="P18" s="197">
        <v>0</v>
      </c>
      <c r="Q18" s="197">
        <f t="shared" si="5"/>
        <v>0</v>
      </c>
      <c r="R18" s="198"/>
      <c r="S18" s="198" t="s">
        <v>339</v>
      </c>
    </row>
    <row r="19" spans="1:19" x14ac:dyDescent="0.2">
      <c r="A19" s="193">
        <v>7</v>
      </c>
      <c r="B19" s="230" t="s">
        <v>899</v>
      </c>
      <c r="C19" s="230" t="s">
        <v>2755</v>
      </c>
      <c r="D19" s="195" t="s">
        <v>901</v>
      </c>
      <c r="E19" s="196">
        <v>4</v>
      </c>
      <c r="F19" s="199"/>
      <c r="G19" s="197">
        <f t="shared" si="0"/>
        <v>0</v>
      </c>
      <c r="H19" s="199">
        <v>82.95</v>
      </c>
      <c r="I19" s="197">
        <f t="shared" si="1"/>
        <v>331.8</v>
      </c>
      <c r="J19" s="199">
        <v>105</v>
      </c>
      <c r="K19" s="197">
        <f t="shared" si="2"/>
        <v>420</v>
      </c>
      <c r="L19" s="197">
        <v>21</v>
      </c>
      <c r="M19" s="197">
        <f t="shared" si="3"/>
        <v>0</v>
      </c>
      <c r="N19" s="197">
        <v>0.25</v>
      </c>
      <c r="O19" s="197">
        <f t="shared" si="4"/>
        <v>1</v>
      </c>
      <c r="P19" s="197">
        <v>0</v>
      </c>
      <c r="Q19" s="197">
        <f t="shared" si="5"/>
        <v>0</v>
      </c>
      <c r="R19" s="198"/>
      <c r="S19" s="198" t="s">
        <v>339</v>
      </c>
    </row>
    <row r="20" spans="1:19" x14ac:dyDescent="0.2">
      <c r="A20" s="193">
        <v>8</v>
      </c>
      <c r="B20" s="230" t="s">
        <v>902</v>
      </c>
      <c r="C20" s="230" t="s">
        <v>2756</v>
      </c>
      <c r="D20" s="195" t="s">
        <v>901</v>
      </c>
      <c r="E20" s="196">
        <v>19</v>
      </c>
      <c r="F20" s="199"/>
      <c r="G20" s="197">
        <f t="shared" si="0"/>
        <v>0</v>
      </c>
      <c r="H20" s="199">
        <v>168</v>
      </c>
      <c r="I20" s="197">
        <f t="shared" si="1"/>
        <v>3192</v>
      </c>
      <c r="J20" s="199">
        <v>183.75</v>
      </c>
      <c r="K20" s="197">
        <f t="shared" si="2"/>
        <v>3491.25</v>
      </c>
      <c r="L20" s="197">
        <v>21</v>
      </c>
      <c r="M20" s="197">
        <f t="shared" si="3"/>
        <v>0</v>
      </c>
      <c r="N20" s="197">
        <v>2.8</v>
      </c>
      <c r="O20" s="197">
        <f t="shared" si="4"/>
        <v>53.2</v>
      </c>
      <c r="P20" s="197">
        <v>0</v>
      </c>
      <c r="Q20" s="197">
        <f t="shared" si="5"/>
        <v>0</v>
      </c>
      <c r="R20" s="198"/>
      <c r="S20" s="198" t="s">
        <v>339</v>
      </c>
    </row>
    <row r="21" spans="1:19" x14ac:dyDescent="0.2">
      <c r="A21" s="193">
        <v>9</v>
      </c>
      <c r="B21" s="230" t="s">
        <v>904</v>
      </c>
      <c r="C21" s="230" t="s">
        <v>2757</v>
      </c>
      <c r="D21" s="195" t="s">
        <v>901</v>
      </c>
      <c r="E21" s="196">
        <v>8</v>
      </c>
      <c r="F21" s="199"/>
      <c r="G21" s="197">
        <f t="shared" si="0"/>
        <v>0</v>
      </c>
      <c r="H21" s="199">
        <v>315</v>
      </c>
      <c r="I21" s="197">
        <f t="shared" si="1"/>
        <v>2520</v>
      </c>
      <c r="J21" s="199">
        <v>183.75</v>
      </c>
      <c r="K21" s="197">
        <f t="shared" si="2"/>
        <v>1470</v>
      </c>
      <c r="L21" s="197">
        <v>21</v>
      </c>
      <c r="M21" s="197">
        <f t="shared" si="3"/>
        <v>0</v>
      </c>
      <c r="N21" s="197">
        <v>3</v>
      </c>
      <c r="O21" s="197">
        <f t="shared" si="4"/>
        <v>24</v>
      </c>
      <c r="P21" s="197">
        <v>0</v>
      </c>
      <c r="Q21" s="197">
        <f t="shared" si="5"/>
        <v>0</v>
      </c>
      <c r="R21" s="198"/>
      <c r="S21" s="198" t="s">
        <v>339</v>
      </c>
    </row>
    <row r="22" spans="1:19" x14ac:dyDescent="0.2">
      <c r="A22" s="193">
        <v>10</v>
      </c>
      <c r="B22" s="230" t="s">
        <v>906</v>
      </c>
      <c r="C22" s="230" t="s">
        <v>2758</v>
      </c>
      <c r="D22" s="195" t="s">
        <v>918</v>
      </c>
      <c r="E22" s="196">
        <v>1</v>
      </c>
      <c r="F22" s="199"/>
      <c r="G22" s="197">
        <f t="shared" si="0"/>
        <v>0</v>
      </c>
      <c r="H22" s="199">
        <v>840</v>
      </c>
      <c r="I22" s="197">
        <f t="shared" si="1"/>
        <v>840</v>
      </c>
      <c r="J22" s="199">
        <v>84</v>
      </c>
      <c r="K22" s="197">
        <f t="shared" si="2"/>
        <v>84</v>
      </c>
      <c r="L22" s="197">
        <v>21</v>
      </c>
      <c r="M22" s="197">
        <f t="shared" si="3"/>
        <v>0</v>
      </c>
      <c r="N22" s="197">
        <v>8</v>
      </c>
      <c r="O22" s="197">
        <f t="shared" si="4"/>
        <v>8</v>
      </c>
      <c r="P22" s="197">
        <v>0</v>
      </c>
      <c r="Q22" s="197">
        <f t="shared" si="5"/>
        <v>0</v>
      </c>
      <c r="R22" s="198"/>
      <c r="S22" s="198" t="s">
        <v>339</v>
      </c>
    </row>
    <row r="23" spans="1:19" x14ac:dyDescent="0.2">
      <c r="A23" s="162"/>
      <c r="B23" s="231"/>
      <c r="C23" s="231"/>
      <c r="D23" s="180"/>
      <c r="E23" s="181"/>
      <c r="F23" s="182"/>
      <c r="G23" s="182"/>
      <c r="H23" s="182"/>
      <c r="I23" s="182"/>
      <c r="J23" s="182"/>
      <c r="K23" s="182"/>
      <c r="L23" s="182"/>
      <c r="M23" s="182"/>
      <c r="N23" s="182"/>
      <c r="O23" s="182"/>
      <c r="P23" s="182"/>
      <c r="Q23" s="182"/>
      <c r="R23" s="183"/>
      <c r="S23" s="183"/>
    </row>
    <row r="24" spans="1:19" x14ac:dyDescent="0.2">
      <c r="A24" s="179" t="s">
        <v>188</v>
      </c>
      <c r="B24" s="229" t="s">
        <v>919</v>
      </c>
      <c r="C24" s="229" t="s">
        <v>886</v>
      </c>
      <c r="D24" s="187"/>
      <c r="E24" s="188"/>
      <c r="F24" s="189"/>
      <c r="G24" s="190">
        <f>SUMIF(AE25:AE55,"&lt;&gt;NOR",G25:G55)</f>
        <v>0</v>
      </c>
      <c r="H24" s="189"/>
      <c r="I24" s="189">
        <f>SUM(I25:I55)</f>
        <v>163276.04999999999</v>
      </c>
      <c r="J24" s="189"/>
      <c r="K24" s="189">
        <f>SUM(K25:K55)</f>
        <v>20397.300000000003</v>
      </c>
      <c r="L24" s="189"/>
      <c r="M24" s="189">
        <f>SUM(M25:M55)</f>
        <v>0</v>
      </c>
      <c r="N24" s="189"/>
      <c r="O24" s="189">
        <f>SUM(O25:O55)</f>
        <v>248.79</v>
      </c>
      <c r="P24" s="189"/>
      <c r="Q24" s="189">
        <f>SUM(Q25:Q55)</f>
        <v>0</v>
      </c>
      <c r="R24" s="191"/>
      <c r="S24" s="191"/>
    </row>
    <row r="25" spans="1:19" x14ac:dyDescent="0.2">
      <c r="A25" s="193">
        <v>11</v>
      </c>
      <c r="B25" s="230" t="s">
        <v>908</v>
      </c>
      <c r="C25" s="230" t="s">
        <v>888</v>
      </c>
      <c r="D25" s="195" t="s">
        <v>610</v>
      </c>
      <c r="E25" s="196">
        <v>9</v>
      </c>
      <c r="F25" s="199"/>
      <c r="G25" s="197">
        <f t="shared" ref="G25:G55" si="6">ROUND(E25*F25,2)</f>
        <v>0</v>
      </c>
      <c r="H25" s="199">
        <v>7161</v>
      </c>
      <c r="I25" s="197">
        <f t="shared" ref="I25:I55" si="7">ROUND(E25*H25,2)</f>
        <v>64449</v>
      </c>
      <c r="J25" s="199">
        <v>210</v>
      </c>
      <c r="K25" s="197">
        <f t="shared" ref="K25:K55" si="8">ROUND(E25*J25,2)</f>
        <v>1890</v>
      </c>
      <c r="L25" s="197">
        <v>21</v>
      </c>
      <c r="M25" s="197">
        <f t="shared" ref="M25:M55" si="9">G25*(1+L25/100)</f>
        <v>0</v>
      </c>
      <c r="N25" s="197">
        <v>2.2000000000000002</v>
      </c>
      <c r="O25" s="197">
        <f t="shared" ref="O25:O55" si="10">ROUND(E25*N25,2)</f>
        <v>19.8</v>
      </c>
      <c r="P25" s="197">
        <v>0</v>
      </c>
      <c r="Q25" s="197">
        <f t="shared" ref="Q25:Q55" si="11">ROUND(E25*P25,2)</f>
        <v>0</v>
      </c>
      <c r="R25" s="198"/>
      <c r="S25" s="198" t="s">
        <v>339</v>
      </c>
    </row>
    <row r="26" spans="1:19" ht="22.5" x14ac:dyDescent="0.2">
      <c r="A26" s="193">
        <v>12</v>
      </c>
      <c r="B26" s="230" t="s">
        <v>910</v>
      </c>
      <c r="C26" s="230" t="s">
        <v>890</v>
      </c>
      <c r="D26" s="195" t="s">
        <v>610</v>
      </c>
      <c r="E26" s="196">
        <v>2</v>
      </c>
      <c r="F26" s="199"/>
      <c r="G26" s="197">
        <f t="shared" si="6"/>
        <v>0</v>
      </c>
      <c r="H26" s="199">
        <v>7608.3</v>
      </c>
      <c r="I26" s="197">
        <f t="shared" si="7"/>
        <v>15216.6</v>
      </c>
      <c r="J26" s="199">
        <v>210</v>
      </c>
      <c r="K26" s="197">
        <f t="shared" si="8"/>
        <v>420</v>
      </c>
      <c r="L26" s="197">
        <v>21</v>
      </c>
      <c r="M26" s="197">
        <f t="shared" si="9"/>
        <v>0</v>
      </c>
      <c r="N26" s="197">
        <v>2.2000000000000002</v>
      </c>
      <c r="O26" s="197">
        <f t="shared" si="10"/>
        <v>4.4000000000000004</v>
      </c>
      <c r="P26" s="197">
        <v>0</v>
      </c>
      <c r="Q26" s="197">
        <f t="shared" si="11"/>
        <v>0</v>
      </c>
      <c r="R26" s="198"/>
      <c r="S26" s="198" t="s">
        <v>339</v>
      </c>
    </row>
    <row r="27" spans="1:19" x14ac:dyDescent="0.2">
      <c r="A27" s="193">
        <v>13</v>
      </c>
      <c r="B27" s="230" t="s">
        <v>912</v>
      </c>
      <c r="C27" s="230" t="s">
        <v>2759</v>
      </c>
      <c r="D27" s="195" t="s">
        <v>610</v>
      </c>
      <c r="E27" s="196">
        <v>2</v>
      </c>
      <c r="F27" s="199"/>
      <c r="G27" s="197">
        <f t="shared" si="6"/>
        <v>0</v>
      </c>
      <c r="H27" s="199">
        <v>6594</v>
      </c>
      <c r="I27" s="197">
        <f t="shared" si="7"/>
        <v>13188</v>
      </c>
      <c r="J27" s="199">
        <v>210</v>
      </c>
      <c r="K27" s="197">
        <f t="shared" si="8"/>
        <v>420</v>
      </c>
      <c r="L27" s="197">
        <v>21</v>
      </c>
      <c r="M27" s="197">
        <f t="shared" si="9"/>
        <v>0</v>
      </c>
      <c r="N27" s="197">
        <v>2.2000000000000002</v>
      </c>
      <c r="O27" s="197">
        <f t="shared" si="10"/>
        <v>4.4000000000000004</v>
      </c>
      <c r="P27" s="197">
        <v>0</v>
      </c>
      <c r="Q27" s="197">
        <f t="shared" si="11"/>
        <v>0</v>
      </c>
      <c r="R27" s="198"/>
      <c r="S27" s="198" t="s">
        <v>339</v>
      </c>
    </row>
    <row r="28" spans="1:19" x14ac:dyDescent="0.2">
      <c r="A28" s="193">
        <v>14</v>
      </c>
      <c r="B28" s="230" t="s">
        <v>914</v>
      </c>
      <c r="C28" s="230" t="s">
        <v>2760</v>
      </c>
      <c r="D28" s="195" t="s">
        <v>610</v>
      </c>
      <c r="E28" s="196">
        <v>1</v>
      </c>
      <c r="F28" s="199"/>
      <c r="G28" s="197">
        <f t="shared" si="6"/>
        <v>0</v>
      </c>
      <c r="H28" s="199">
        <v>6489</v>
      </c>
      <c r="I28" s="197">
        <f t="shared" si="7"/>
        <v>6489</v>
      </c>
      <c r="J28" s="199">
        <v>210</v>
      </c>
      <c r="K28" s="197">
        <f t="shared" si="8"/>
        <v>210</v>
      </c>
      <c r="L28" s="197">
        <v>21</v>
      </c>
      <c r="M28" s="197">
        <f t="shared" si="9"/>
        <v>0</v>
      </c>
      <c r="N28" s="197">
        <v>2.2000000000000002</v>
      </c>
      <c r="O28" s="197">
        <f t="shared" si="10"/>
        <v>2.2000000000000002</v>
      </c>
      <c r="P28" s="197">
        <v>0</v>
      </c>
      <c r="Q28" s="197">
        <f t="shared" si="11"/>
        <v>0</v>
      </c>
      <c r="R28" s="198"/>
      <c r="S28" s="198" t="s">
        <v>339</v>
      </c>
    </row>
    <row r="29" spans="1:19" ht="22.5" x14ac:dyDescent="0.2">
      <c r="A29" s="193">
        <v>15</v>
      </c>
      <c r="B29" s="230" t="s">
        <v>916</v>
      </c>
      <c r="C29" s="230" t="s">
        <v>2761</v>
      </c>
      <c r="D29" s="195" t="s">
        <v>610</v>
      </c>
      <c r="E29" s="196">
        <v>11</v>
      </c>
      <c r="F29" s="199"/>
      <c r="G29" s="197">
        <f t="shared" si="6"/>
        <v>0</v>
      </c>
      <c r="H29" s="199">
        <v>1539.3</v>
      </c>
      <c r="I29" s="197">
        <f t="shared" si="7"/>
        <v>16932.3</v>
      </c>
      <c r="J29" s="199">
        <v>105</v>
      </c>
      <c r="K29" s="197">
        <f t="shared" si="8"/>
        <v>1155</v>
      </c>
      <c r="L29" s="197">
        <v>21</v>
      </c>
      <c r="M29" s="197">
        <f t="shared" si="9"/>
        <v>0</v>
      </c>
      <c r="N29" s="197">
        <v>0.8</v>
      </c>
      <c r="O29" s="197">
        <f t="shared" si="10"/>
        <v>8.8000000000000007</v>
      </c>
      <c r="P29" s="197">
        <v>0</v>
      </c>
      <c r="Q29" s="197">
        <f t="shared" si="11"/>
        <v>0</v>
      </c>
      <c r="R29" s="198"/>
      <c r="S29" s="198" t="s">
        <v>339</v>
      </c>
    </row>
    <row r="30" spans="1:19" ht="22.5" x14ac:dyDescent="0.2">
      <c r="A30" s="193">
        <v>16</v>
      </c>
      <c r="B30" s="230" t="s">
        <v>921</v>
      </c>
      <c r="C30" s="230" t="s">
        <v>2762</v>
      </c>
      <c r="D30" s="195" t="s">
        <v>610</v>
      </c>
      <c r="E30" s="196">
        <v>11</v>
      </c>
      <c r="F30" s="199"/>
      <c r="G30" s="197">
        <f t="shared" si="6"/>
        <v>0</v>
      </c>
      <c r="H30" s="199">
        <v>261.45</v>
      </c>
      <c r="I30" s="197">
        <f t="shared" si="7"/>
        <v>2875.95</v>
      </c>
      <c r="J30" s="199">
        <v>52.5</v>
      </c>
      <c r="K30" s="197">
        <f t="shared" si="8"/>
        <v>577.5</v>
      </c>
      <c r="L30" s="197">
        <v>21</v>
      </c>
      <c r="M30" s="197">
        <f t="shared" si="9"/>
        <v>0</v>
      </c>
      <c r="N30" s="197">
        <v>0.1</v>
      </c>
      <c r="O30" s="197">
        <f t="shared" si="10"/>
        <v>1.1000000000000001</v>
      </c>
      <c r="P30" s="197">
        <v>0</v>
      </c>
      <c r="Q30" s="197">
        <f t="shared" si="11"/>
        <v>0</v>
      </c>
      <c r="R30" s="198"/>
      <c r="S30" s="198" t="s">
        <v>339</v>
      </c>
    </row>
    <row r="31" spans="1:19" ht="22.5" x14ac:dyDescent="0.2">
      <c r="A31" s="193">
        <v>17</v>
      </c>
      <c r="B31" s="230" t="s">
        <v>923</v>
      </c>
      <c r="C31" s="230" t="s">
        <v>2763</v>
      </c>
      <c r="D31" s="195" t="s">
        <v>610</v>
      </c>
      <c r="E31" s="196">
        <v>2</v>
      </c>
      <c r="F31" s="199"/>
      <c r="G31" s="197">
        <f t="shared" si="6"/>
        <v>0</v>
      </c>
      <c r="H31" s="199">
        <v>1458.45</v>
      </c>
      <c r="I31" s="197">
        <f t="shared" si="7"/>
        <v>2916.9</v>
      </c>
      <c r="J31" s="199">
        <v>105</v>
      </c>
      <c r="K31" s="197">
        <f t="shared" si="8"/>
        <v>210</v>
      </c>
      <c r="L31" s="197">
        <v>21</v>
      </c>
      <c r="M31" s="197">
        <f t="shared" si="9"/>
        <v>0</v>
      </c>
      <c r="N31" s="197">
        <v>0.8</v>
      </c>
      <c r="O31" s="197">
        <f t="shared" si="10"/>
        <v>1.6</v>
      </c>
      <c r="P31" s="197">
        <v>0</v>
      </c>
      <c r="Q31" s="197">
        <f t="shared" si="11"/>
        <v>0</v>
      </c>
      <c r="R31" s="198"/>
      <c r="S31" s="198" t="s">
        <v>339</v>
      </c>
    </row>
    <row r="32" spans="1:19" ht="22.5" x14ac:dyDescent="0.2">
      <c r="A32" s="193">
        <v>18</v>
      </c>
      <c r="B32" s="230" t="s">
        <v>925</v>
      </c>
      <c r="C32" s="230" t="s">
        <v>2764</v>
      </c>
      <c r="D32" s="195" t="s">
        <v>610</v>
      </c>
      <c r="E32" s="196">
        <v>2</v>
      </c>
      <c r="F32" s="199"/>
      <c r="G32" s="197">
        <f t="shared" si="6"/>
        <v>0</v>
      </c>
      <c r="H32" s="199">
        <v>707.7</v>
      </c>
      <c r="I32" s="197">
        <f t="shared" si="7"/>
        <v>1415.4</v>
      </c>
      <c r="J32" s="199">
        <v>105</v>
      </c>
      <c r="K32" s="197">
        <f t="shared" si="8"/>
        <v>210</v>
      </c>
      <c r="L32" s="197">
        <v>21</v>
      </c>
      <c r="M32" s="197">
        <f t="shared" si="9"/>
        <v>0</v>
      </c>
      <c r="N32" s="197">
        <v>5</v>
      </c>
      <c r="O32" s="197">
        <f t="shared" si="10"/>
        <v>10</v>
      </c>
      <c r="P32" s="197">
        <v>0</v>
      </c>
      <c r="Q32" s="197">
        <f t="shared" si="11"/>
        <v>0</v>
      </c>
      <c r="R32" s="198"/>
      <c r="S32" s="198" t="s">
        <v>339</v>
      </c>
    </row>
    <row r="33" spans="1:19" ht="22.5" x14ac:dyDescent="0.2">
      <c r="A33" s="193">
        <v>19</v>
      </c>
      <c r="B33" s="230" t="s">
        <v>927</v>
      </c>
      <c r="C33" s="230" t="s">
        <v>2765</v>
      </c>
      <c r="D33" s="195" t="s">
        <v>610</v>
      </c>
      <c r="E33" s="196">
        <v>1</v>
      </c>
      <c r="F33" s="199"/>
      <c r="G33" s="197">
        <f t="shared" si="6"/>
        <v>0</v>
      </c>
      <c r="H33" s="199">
        <v>2604</v>
      </c>
      <c r="I33" s="197">
        <f t="shared" si="7"/>
        <v>2604</v>
      </c>
      <c r="J33" s="199">
        <v>260.39999999999998</v>
      </c>
      <c r="K33" s="197">
        <f t="shared" si="8"/>
        <v>260.39999999999998</v>
      </c>
      <c r="L33" s="197">
        <v>21</v>
      </c>
      <c r="M33" s="197">
        <f t="shared" si="9"/>
        <v>0</v>
      </c>
      <c r="N33" s="197">
        <v>0.6</v>
      </c>
      <c r="O33" s="197">
        <f t="shared" si="10"/>
        <v>0.6</v>
      </c>
      <c r="P33" s="197">
        <v>0</v>
      </c>
      <c r="Q33" s="197">
        <f t="shared" si="11"/>
        <v>0</v>
      </c>
      <c r="R33" s="198"/>
      <c r="S33" s="198" t="s">
        <v>339</v>
      </c>
    </row>
    <row r="34" spans="1:19" x14ac:dyDescent="0.2">
      <c r="A34" s="193">
        <v>20</v>
      </c>
      <c r="B34" s="230" t="s">
        <v>929</v>
      </c>
      <c r="C34" s="230" t="s">
        <v>2766</v>
      </c>
      <c r="D34" s="195" t="s">
        <v>610</v>
      </c>
      <c r="E34" s="196">
        <v>1</v>
      </c>
      <c r="F34" s="199"/>
      <c r="G34" s="197">
        <f t="shared" si="6"/>
        <v>0</v>
      </c>
      <c r="H34" s="199">
        <v>896.7</v>
      </c>
      <c r="I34" s="197">
        <f t="shared" si="7"/>
        <v>896.7</v>
      </c>
      <c r="J34" s="199">
        <v>90.3</v>
      </c>
      <c r="K34" s="197">
        <f t="shared" si="8"/>
        <v>90.3</v>
      </c>
      <c r="L34" s="197">
        <v>21</v>
      </c>
      <c r="M34" s="197">
        <f t="shared" si="9"/>
        <v>0</v>
      </c>
      <c r="N34" s="197">
        <v>0.5</v>
      </c>
      <c r="O34" s="197">
        <f t="shared" si="10"/>
        <v>0.5</v>
      </c>
      <c r="P34" s="197">
        <v>0</v>
      </c>
      <c r="Q34" s="197">
        <f t="shared" si="11"/>
        <v>0</v>
      </c>
      <c r="R34" s="198"/>
      <c r="S34" s="198" t="s">
        <v>339</v>
      </c>
    </row>
    <row r="35" spans="1:19" x14ac:dyDescent="0.2">
      <c r="A35" s="193">
        <v>21</v>
      </c>
      <c r="B35" s="230" t="s">
        <v>931</v>
      </c>
      <c r="C35" s="230" t="s">
        <v>2767</v>
      </c>
      <c r="D35" s="195" t="s">
        <v>610</v>
      </c>
      <c r="E35" s="196">
        <v>1</v>
      </c>
      <c r="F35" s="199"/>
      <c r="G35" s="197">
        <f t="shared" si="6"/>
        <v>0</v>
      </c>
      <c r="H35" s="199">
        <v>279.3</v>
      </c>
      <c r="I35" s="197">
        <f t="shared" si="7"/>
        <v>279.3</v>
      </c>
      <c r="J35" s="199">
        <v>84</v>
      </c>
      <c r="K35" s="197">
        <f t="shared" si="8"/>
        <v>84</v>
      </c>
      <c r="L35" s="197">
        <v>21</v>
      </c>
      <c r="M35" s="197">
        <f t="shared" si="9"/>
        <v>0</v>
      </c>
      <c r="N35" s="197">
        <v>0.5</v>
      </c>
      <c r="O35" s="197">
        <f t="shared" si="10"/>
        <v>0.5</v>
      </c>
      <c r="P35" s="197">
        <v>0</v>
      </c>
      <c r="Q35" s="197">
        <f t="shared" si="11"/>
        <v>0</v>
      </c>
      <c r="R35" s="198"/>
      <c r="S35" s="198" t="s">
        <v>339</v>
      </c>
    </row>
    <row r="36" spans="1:19" x14ac:dyDescent="0.2">
      <c r="A36" s="193">
        <v>22</v>
      </c>
      <c r="B36" s="230" t="s">
        <v>933</v>
      </c>
      <c r="C36" s="230" t="s">
        <v>2768</v>
      </c>
      <c r="D36" s="195" t="s">
        <v>610</v>
      </c>
      <c r="E36" s="196">
        <v>1</v>
      </c>
      <c r="F36" s="199"/>
      <c r="G36" s="197">
        <f t="shared" si="6"/>
        <v>0</v>
      </c>
      <c r="H36" s="199">
        <v>299.25</v>
      </c>
      <c r="I36" s="197">
        <f t="shared" si="7"/>
        <v>299.25</v>
      </c>
      <c r="J36" s="199">
        <v>84</v>
      </c>
      <c r="K36" s="197">
        <f t="shared" si="8"/>
        <v>84</v>
      </c>
      <c r="L36" s="197">
        <v>21</v>
      </c>
      <c r="M36" s="197">
        <f t="shared" si="9"/>
        <v>0</v>
      </c>
      <c r="N36" s="197">
        <v>0.6</v>
      </c>
      <c r="O36" s="197">
        <f t="shared" si="10"/>
        <v>0.6</v>
      </c>
      <c r="P36" s="197">
        <v>0</v>
      </c>
      <c r="Q36" s="197">
        <f t="shared" si="11"/>
        <v>0</v>
      </c>
      <c r="R36" s="198"/>
      <c r="S36" s="198" t="s">
        <v>339</v>
      </c>
    </row>
    <row r="37" spans="1:19" x14ac:dyDescent="0.2">
      <c r="A37" s="193">
        <v>23</v>
      </c>
      <c r="B37" s="230" t="s">
        <v>935</v>
      </c>
      <c r="C37" s="230" t="s">
        <v>896</v>
      </c>
      <c r="D37" s="195" t="s">
        <v>610</v>
      </c>
      <c r="E37" s="196">
        <v>22</v>
      </c>
      <c r="F37" s="199"/>
      <c r="G37" s="197">
        <f t="shared" si="6"/>
        <v>0</v>
      </c>
      <c r="H37" s="199">
        <v>126</v>
      </c>
      <c r="I37" s="197">
        <f t="shared" si="7"/>
        <v>2772</v>
      </c>
      <c r="J37" s="199">
        <v>157.5</v>
      </c>
      <c r="K37" s="197">
        <f t="shared" si="8"/>
        <v>3465</v>
      </c>
      <c r="L37" s="197">
        <v>21</v>
      </c>
      <c r="M37" s="197">
        <f t="shared" si="9"/>
        <v>0</v>
      </c>
      <c r="N37" s="197">
        <v>0.4</v>
      </c>
      <c r="O37" s="197">
        <f t="shared" si="10"/>
        <v>8.8000000000000007</v>
      </c>
      <c r="P37" s="197">
        <v>0</v>
      </c>
      <c r="Q37" s="197">
        <f t="shared" si="11"/>
        <v>0</v>
      </c>
      <c r="R37" s="198"/>
      <c r="S37" s="198" t="s">
        <v>339</v>
      </c>
    </row>
    <row r="38" spans="1:19" x14ac:dyDescent="0.2">
      <c r="A38" s="193">
        <v>24</v>
      </c>
      <c r="B38" s="230" t="s">
        <v>937</v>
      </c>
      <c r="C38" s="230" t="s">
        <v>2769</v>
      </c>
      <c r="D38" s="195" t="s">
        <v>610</v>
      </c>
      <c r="E38" s="196">
        <v>2</v>
      </c>
      <c r="F38" s="199"/>
      <c r="G38" s="197">
        <f t="shared" si="6"/>
        <v>0</v>
      </c>
      <c r="H38" s="199">
        <v>950.25</v>
      </c>
      <c r="I38" s="197">
        <f t="shared" si="7"/>
        <v>1900.5</v>
      </c>
      <c r="J38" s="199">
        <v>210</v>
      </c>
      <c r="K38" s="197">
        <f t="shared" si="8"/>
        <v>420</v>
      </c>
      <c r="L38" s="197">
        <v>21</v>
      </c>
      <c r="M38" s="197">
        <f t="shared" si="9"/>
        <v>0</v>
      </c>
      <c r="N38" s="197">
        <v>3.05</v>
      </c>
      <c r="O38" s="197">
        <f t="shared" si="10"/>
        <v>6.1</v>
      </c>
      <c r="P38" s="197">
        <v>0</v>
      </c>
      <c r="Q38" s="197">
        <f t="shared" si="11"/>
        <v>0</v>
      </c>
      <c r="R38" s="198"/>
      <c r="S38" s="198" t="s">
        <v>339</v>
      </c>
    </row>
    <row r="39" spans="1:19" x14ac:dyDescent="0.2">
      <c r="A39" s="193">
        <v>25</v>
      </c>
      <c r="B39" s="230" t="s">
        <v>939</v>
      </c>
      <c r="C39" s="230" t="s">
        <v>898</v>
      </c>
      <c r="D39" s="195" t="s">
        <v>610</v>
      </c>
      <c r="E39" s="196">
        <v>1</v>
      </c>
      <c r="F39" s="199"/>
      <c r="G39" s="197">
        <f t="shared" si="6"/>
        <v>0</v>
      </c>
      <c r="H39" s="199">
        <v>997.5</v>
      </c>
      <c r="I39" s="197">
        <f t="shared" si="7"/>
        <v>997.5</v>
      </c>
      <c r="J39" s="199">
        <v>210</v>
      </c>
      <c r="K39" s="197">
        <f t="shared" si="8"/>
        <v>210</v>
      </c>
      <c r="L39" s="197">
        <v>21</v>
      </c>
      <c r="M39" s="197">
        <f t="shared" si="9"/>
        <v>0</v>
      </c>
      <c r="N39" s="197">
        <v>3.3</v>
      </c>
      <c r="O39" s="197">
        <f t="shared" si="10"/>
        <v>3.3</v>
      </c>
      <c r="P39" s="197">
        <v>0</v>
      </c>
      <c r="Q39" s="197">
        <f t="shared" si="11"/>
        <v>0</v>
      </c>
      <c r="R39" s="198"/>
      <c r="S39" s="198" t="s">
        <v>339</v>
      </c>
    </row>
    <row r="40" spans="1:19" x14ac:dyDescent="0.2">
      <c r="A40" s="193">
        <v>26</v>
      </c>
      <c r="B40" s="230" t="s">
        <v>941</v>
      </c>
      <c r="C40" s="230" t="s">
        <v>2770</v>
      </c>
      <c r="D40" s="195" t="s">
        <v>901</v>
      </c>
      <c r="E40" s="196">
        <v>7</v>
      </c>
      <c r="F40" s="199"/>
      <c r="G40" s="197">
        <f t="shared" si="6"/>
        <v>0</v>
      </c>
      <c r="H40" s="199">
        <v>44.1</v>
      </c>
      <c r="I40" s="197">
        <f t="shared" si="7"/>
        <v>308.7</v>
      </c>
      <c r="J40" s="199">
        <v>105</v>
      </c>
      <c r="K40" s="197">
        <f t="shared" si="8"/>
        <v>735</v>
      </c>
      <c r="L40" s="197">
        <v>21</v>
      </c>
      <c r="M40" s="197">
        <f t="shared" si="9"/>
        <v>0</v>
      </c>
      <c r="N40" s="197">
        <v>0.17</v>
      </c>
      <c r="O40" s="197">
        <f t="shared" si="10"/>
        <v>1.19</v>
      </c>
      <c r="P40" s="197">
        <v>0</v>
      </c>
      <c r="Q40" s="197">
        <f t="shared" si="11"/>
        <v>0</v>
      </c>
      <c r="R40" s="198"/>
      <c r="S40" s="198" t="s">
        <v>339</v>
      </c>
    </row>
    <row r="41" spans="1:19" x14ac:dyDescent="0.2">
      <c r="A41" s="193">
        <v>27</v>
      </c>
      <c r="B41" s="230" t="s">
        <v>943</v>
      </c>
      <c r="C41" s="230" t="s">
        <v>2771</v>
      </c>
      <c r="D41" s="195" t="s">
        <v>610</v>
      </c>
      <c r="E41" s="196">
        <v>2</v>
      </c>
      <c r="F41" s="199"/>
      <c r="G41" s="197">
        <f t="shared" si="6"/>
        <v>0</v>
      </c>
      <c r="H41" s="199">
        <v>918.75</v>
      </c>
      <c r="I41" s="197">
        <f t="shared" si="7"/>
        <v>1837.5</v>
      </c>
      <c r="J41" s="199">
        <v>241.5</v>
      </c>
      <c r="K41" s="197">
        <f t="shared" si="8"/>
        <v>483</v>
      </c>
      <c r="L41" s="197">
        <v>21</v>
      </c>
      <c r="M41" s="197">
        <f t="shared" si="9"/>
        <v>0</v>
      </c>
      <c r="N41" s="197">
        <v>1.5</v>
      </c>
      <c r="O41" s="197">
        <f t="shared" si="10"/>
        <v>3</v>
      </c>
      <c r="P41" s="197">
        <v>0</v>
      </c>
      <c r="Q41" s="197">
        <f t="shared" si="11"/>
        <v>0</v>
      </c>
      <c r="R41" s="198"/>
      <c r="S41" s="198" t="s">
        <v>339</v>
      </c>
    </row>
    <row r="42" spans="1:19" x14ac:dyDescent="0.2">
      <c r="A42" s="193">
        <v>28</v>
      </c>
      <c r="B42" s="230" t="s">
        <v>944</v>
      </c>
      <c r="C42" s="230" t="s">
        <v>2772</v>
      </c>
      <c r="D42" s="195" t="s">
        <v>610</v>
      </c>
      <c r="E42" s="196">
        <v>2</v>
      </c>
      <c r="F42" s="199"/>
      <c r="G42" s="197">
        <f t="shared" si="6"/>
        <v>0</v>
      </c>
      <c r="H42" s="199">
        <v>558.6</v>
      </c>
      <c r="I42" s="197">
        <f t="shared" si="7"/>
        <v>1117.2</v>
      </c>
      <c r="J42" s="199">
        <v>52.5</v>
      </c>
      <c r="K42" s="197">
        <f t="shared" si="8"/>
        <v>105</v>
      </c>
      <c r="L42" s="197">
        <v>21</v>
      </c>
      <c r="M42" s="197">
        <f t="shared" si="9"/>
        <v>0</v>
      </c>
      <c r="N42" s="197">
        <v>1.2</v>
      </c>
      <c r="O42" s="197">
        <f t="shared" si="10"/>
        <v>2.4</v>
      </c>
      <c r="P42" s="197">
        <v>0</v>
      </c>
      <c r="Q42" s="197">
        <f t="shared" si="11"/>
        <v>0</v>
      </c>
      <c r="R42" s="198"/>
      <c r="S42" s="198" t="s">
        <v>339</v>
      </c>
    </row>
    <row r="43" spans="1:19" x14ac:dyDescent="0.2">
      <c r="A43" s="193">
        <v>29</v>
      </c>
      <c r="B43" s="230" t="s">
        <v>948</v>
      </c>
      <c r="C43" s="230" t="s">
        <v>903</v>
      </c>
      <c r="D43" s="195" t="s">
        <v>610</v>
      </c>
      <c r="E43" s="196">
        <v>1</v>
      </c>
      <c r="F43" s="199"/>
      <c r="G43" s="197">
        <f t="shared" si="6"/>
        <v>0</v>
      </c>
      <c r="H43" s="199">
        <v>1140.3</v>
      </c>
      <c r="I43" s="197">
        <f t="shared" si="7"/>
        <v>1140.3</v>
      </c>
      <c r="J43" s="199">
        <v>241.5</v>
      </c>
      <c r="K43" s="197">
        <f t="shared" si="8"/>
        <v>241.5</v>
      </c>
      <c r="L43" s="197">
        <v>21</v>
      </c>
      <c r="M43" s="197">
        <f t="shared" si="9"/>
        <v>0</v>
      </c>
      <c r="N43" s="197">
        <v>1.8</v>
      </c>
      <c r="O43" s="197">
        <f t="shared" si="10"/>
        <v>1.8</v>
      </c>
      <c r="P43" s="197">
        <v>0</v>
      </c>
      <c r="Q43" s="197">
        <f t="shared" si="11"/>
        <v>0</v>
      </c>
      <c r="R43" s="198"/>
      <c r="S43" s="198" t="s">
        <v>339</v>
      </c>
    </row>
    <row r="44" spans="1:19" x14ac:dyDescent="0.2">
      <c r="A44" s="193">
        <v>30</v>
      </c>
      <c r="B44" s="230" t="s">
        <v>950</v>
      </c>
      <c r="C44" s="230" t="s">
        <v>905</v>
      </c>
      <c r="D44" s="195" t="s">
        <v>610</v>
      </c>
      <c r="E44" s="196">
        <v>1</v>
      </c>
      <c r="F44" s="199"/>
      <c r="G44" s="197">
        <f t="shared" si="6"/>
        <v>0</v>
      </c>
      <c r="H44" s="199">
        <v>827.4</v>
      </c>
      <c r="I44" s="197">
        <f t="shared" si="7"/>
        <v>827.4</v>
      </c>
      <c r="J44" s="199">
        <v>52.5</v>
      </c>
      <c r="K44" s="197">
        <f t="shared" si="8"/>
        <v>52.5</v>
      </c>
      <c r="L44" s="197">
        <v>21</v>
      </c>
      <c r="M44" s="197">
        <f t="shared" si="9"/>
        <v>0</v>
      </c>
      <c r="N44" s="197">
        <v>1.8</v>
      </c>
      <c r="O44" s="197">
        <f t="shared" si="10"/>
        <v>1.8</v>
      </c>
      <c r="P44" s="197">
        <v>0</v>
      </c>
      <c r="Q44" s="197">
        <f t="shared" si="11"/>
        <v>0</v>
      </c>
      <c r="R44" s="198"/>
      <c r="S44" s="198" t="s">
        <v>339</v>
      </c>
    </row>
    <row r="45" spans="1:19" ht="22.5" x14ac:dyDescent="0.2">
      <c r="A45" s="193">
        <v>31</v>
      </c>
      <c r="B45" s="230" t="s">
        <v>952</v>
      </c>
      <c r="C45" s="230" t="s">
        <v>2773</v>
      </c>
      <c r="D45" s="195" t="s">
        <v>901</v>
      </c>
      <c r="E45" s="196">
        <v>12</v>
      </c>
      <c r="F45" s="199"/>
      <c r="G45" s="197">
        <f t="shared" si="6"/>
        <v>0</v>
      </c>
      <c r="H45" s="199">
        <v>218.4</v>
      </c>
      <c r="I45" s="197">
        <f t="shared" si="7"/>
        <v>2620.8000000000002</v>
      </c>
      <c r="J45" s="199">
        <v>105</v>
      </c>
      <c r="K45" s="197">
        <f t="shared" si="8"/>
        <v>1260</v>
      </c>
      <c r="L45" s="197">
        <v>21</v>
      </c>
      <c r="M45" s="197">
        <f t="shared" si="9"/>
        <v>0</v>
      </c>
      <c r="N45" s="197">
        <v>1.3</v>
      </c>
      <c r="O45" s="197">
        <f t="shared" si="10"/>
        <v>15.6</v>
      </c>
      <c r="P45" s="197">
        <v>0</v>
      </c>
      <c r="Q45" s="197">
        <f t="shared" si="11"/>
        <v>0</v>
      </c>
      <c r="R45" s="198"/>
      <c r="S45" s="198" t="s">
        <v>339</v>
      </c>
    </row>
    <row r="46" spans="1:19" ht="22.5" x14ac:dyDescent="0.2">
      <c r="A46" s="193">
        <v>32</v>
      </c>
      <c r="B46" s="230" t="s">
        <v>954</v>
      </c>
      <c r="C46" s="230" t="s">
        <v>2774</v>
      </c>
      <c r="D46" s="195" t="s">
        <v>901</v>
      </c>
      <c r="E46" s="196">
        <v>34</v>
      </c>
      <c r="F46" s="199"/>
      <c r="G46" s="197">
        <f t="shared" si="6"/>
        <v>0</v>
      </c>
      <c r="H46" s="199">
        <v>241.5</v>
      </c>
      <c r="I46" s="197">
        <f t="shared" si="7"/>
        <v>8211</v>
      </c>
      <c r="J46" s="199">
        <v>105</v>
      </c>
      <c r="K46" s="197">
        <f t="shared" si="8"/>
        <v>3570</v>
      </c>
      <c r="L46" s="197">
        <v>21</v>
      </c>
      <c r="M46" s="197">
        <f t="shared" si="9"/>
        <v>0</v>
      </c>
      <c r="N46" s="197">
        <v>1.95</v>
      </c>
      <c r="O46" s="197">
        <f t="shared" si="10"/>
        <v>66.3</v>
      </c>
      <c r="P46" s="197">
        <v>0</v>
      </c>
      <c r="Q46" s="197">
        <f t="shared" si="11"/>
        <v>0</v>
      </c>
      <c r="R46" s="198"/>
      <c r="S46" s="198" t="s">
        <v>339</v>
      </c>
    </row>
    <row r="47" spans="1:19" ht="22.5" x14ac:dyDescent="0.2">
      <c r="A47" s="193">
        <v>33</v>
      </c>
      <c r="B47" s="230" t="s">
        <v>958</v>
      </c>
      <c r="C47" s="230" t="s">
        <v>2775</v>
      </c>
      <c r="D47" s="195" t="s">
        <v>610</v>
      </c>
      <c r="E47" s="196">
        <v>2</v>
      </c>
      <c r="F47" s="199"/>
      <c r="G47" s="197">
        <f t="shared" si="6"/>
        <v>0</v>
      </c>
      <c r="H47" s="199">
        <v>220.5</v>
      </c>
      <c r="I47" s="197">
        <f t="shared" si="7"/>
        <v>441</v>
      </c>
      <c r="J47" s="199">
        <v>77.7</v>
      </c>
      <c r="K47" s="197">
        <f t="shared" si="8"/>
        <v>155.4</v>
      </c>
      <c r="L47" s="197">
        <v>21</v>
      </c>
      <c r="M47" s="197">
        <f t="shared" si="9"/>
        <v>0</v>
      </c>
      <c r="N47" s="197">
        <v>1.8</v>
      </c>
      <c r="O47" s="197">
        <f t="shared" si="10"/>
        <v>3.6</v>
      </c>
      <c r="P47" s="197">
        <v>0</v>
      </c>
      <c r="Q47" s="197">
        <f t="shared" si="11"/>
        <v>0</v>
      </c>
      <c r="R47" s="198"/>
      <c r="S47" s="198" t="s">
        <v>339</v>
      </c>
    </row>
    <row r="48" spans="1:19" ht="22.5" x14ac:dyDescent="0.2">
      <c r="A48" s="193">
        <v>34</v>
      </c>
      <c r="B48" s="230" t="s">
        <v>960</v>
      </c>
      <c r="C48" s="230" t="s">
        <v>2776</v>
      </c>
      <c r="D48" s="195" t="s">
        <v>610</v>
      </c>
      <c r="E48" s="196">
        <v>1</v>
      </c>
      <c r="F48" s="199"/>
      <c r="G48" s="197">
        <f t="shared" si="6"/>
        <v>0</v>
      </c>
      <c r="H48" s="199">
        <v>257.25</v>
      </c>
      <c r="I48" s="197">
        <f t="shared" si="7"/>
        <v>257.25</v>
      </c>
      <c r="J48" s="199">
        <v>90.3</v>
      </c>
      <c r="K48" s="197">
        <f t="shared" si="8"/>
        <v>90.3</v>
      </c>
      <c r="L48" s="197">
        <v>21</v>
      </c>
      <c r="M48" s="197">
        <f t="shared" si="9"/>
        <v>0</v>
      </c>
      <c r="N48" s="197">
        <v>2</v>
      </c>
      <c r="O48" s="197">
        <f t="shared" si="10"/>
        <v>2</v>
      </c>
      <c r="P48" s="197">
        <v>0</v>
      </c>
      <c r="Q48" s="197">
        <f t="shared" si="11"/>
        <v>0</v>
      </c>
      <c r="R48" s="198"/>
      <c r="S48" s="198" t="s">
        <v>339</v>
      </c>
    </row>
    <row r="49" spans="1:19" ht="22.5" x14ac:dyDescent="0.2">
      <c r="A49" s="193">
        <v>35</v>
      </c>
      <c r="B49" s="230" t="s">
        <v>2777</v>
      </c>
      <c r="C49" s="230" t="s">
        <v>2778</v>
      </c>
      <c r="D49" s="195" t="s">
        <v>610</v>
      </c>
      <c r="E49" s="196">
        <v>1</v>
      </c>
      <c r="F49" s="199"/>
      <c r="G49" s="197">
        <f t="shared" si="6"/>
        <v>0</v>
      </c>
      <c r="H49" s="199">
        <v>577.5</v>
      </c>
      <c r="I49" s="197">
        <f t="shared" si="7"/>
        <v>577.5</v>
      </c>
      <c r="J49" s="199">
        <v>202.65</v>
      </c>
      <c r="K49" s="197">
        <f t="shared" si="8"/>
        <v>202.65</v>
      </c>
      <c r="L49" s="197">
        <v>21</v>
      </c>
      <c r="M49" s="197">
        <f t="shared" si="9"/>
        <v>0</v>
      </c>
      <c r="N49" s="197">
        <v>1.5</v>
      </c>
      <c r="O49" s="197">
        <f t="shared" si="10"/>
        <v>1.5</v>
      </c>
      <c r="P49" s="197">
        <v>0</v>
      </c>
      <c r="Q49" s="197">
        <f t="shared" si="11"/>
        <v>0</v>
      </c>
      <c r="R49" s="198"/>
      <c r="S49" s="198" t="s">
        <v>339</v>
      </c>
    </row>
    <row r="50" spans="1:19" ht="22.5" x14ac:dyDescent="0.2">
      <c r="A50" s="193">
        <v>36</v>
      </c>
      <c r="B50" s="230" t="s">
        <v>2779</v>
      </c>
      <c r="C50" s="230" t="s">
        <v>2780</v>
      </c>
      <c r="D50" s="195" t="s">
        <v>610</v>
      </c>
      <c r="E50" s="196">
        <v>5</v>
      </c>
      <c r="F50" s="199"/>
      <c r="G50" s="197">
        <f t="shared" si="6"/>
        <v>0</v>
      </c>
      <c r="H50" s="199">
        <v>420</v>
      </c>
      <c r="I50" s="197">
        <f t="shared" si="7"/>
        <v>2100</v>
      </c>
      <c r="J50" s="199">
        <v>147</v>
      </c>
      <c r="K50" s="197">
        <f t="shared" si="8"/>
        <v>735</v>
      </c>
      <c r="L50" s="197">
        <v>21</v>
      </c>
      <c r="M50" s="197">
        <f t="shared" si="9"/>
        <v>0</v>
      </c>
      <c r="N50" s="197">
        <v>0.8</v>
      </c>
      <c r="O50" s="197">
        <f t="shared" si="10"/>
        <v>4</v>
      </c>
      <c r="P50" s="197">
        <v>0</v>
      </c>
      <c r="Q50" s="197">
        <f t="shared" si="11"/>
        <v>0</v>
      </c>
      <c r="R50" s="198"/>
      <c r="S50" s="198" t="s">
        <v>339</v>
      </c>
    </row>
    <row r="51" spans="1:19" ht="22.5" x14ac:dyDescent="0.2">
      <c r="A51" s="193">
        <v>37</v>
      </c>
      <c r="B51" s="230" t="s">
        <v>2781</v>
      </c>
      <c r="C51" s="230" t="s">
        <v>913</v>
      </c>
      <c r="D51" s="195" t="s">
        <v>610</v>
      </c>
      <c r="E51" s="196">
        <v>2</v>
      </c>
      <c r="F51" s="199"/>
      <c r="G51" s="197">
        <f t="shared" si="6"/>
        <v>0</v>
      </c>
      <c r="H51" s="199">
        <v>630</v>
      </c>
      <c r="I51" s="197">
        <f t="shared" si="7"/>
        <v>1260</v>
      </c>
      <c r="J51" s="199">
        <v>220.5</v>
      </c>
      <c r="K51" s="197">
        <f t="shared" si="8"/>
        <v>441</v>
      </c>
      <c r="L51" s="197">
        <v>21</v>
      </c>
      <c r="M51" s="197">
        <f t="shared" si="9"/>
        <v>0</v>
      </c>
      <c r="N51" s="197">
        <v>1.6</v>
      </c>
      <c r="O51" s="197">
        <f t="shared" si="10"/>
        <v>3.2</v>
      </c>
      <c r="P51" s="197">
        <v>0</v>
      </c>
      <c r="Q51" s="197">
        <f t="shared" si="11"/>
        <v>0</v>
      </c>
      <c r="R51" s="198"/>
      <c r="S51" s="198" t="s">
        <v>339</v>
      </c>
    </row>
    <row r="52" spans="1:19" ht="22.5" x14ac:dyDescent="0.2">
      <c r="A52" s="193">
        <v>38</v>
      </c>
      <c r="B52" s="230" t="s">
        <v>2782</v>
      </c>
      <c r="C52" s="230" t="s">
        <v>2783</v>
      </c>
      <c r="D52" s="195" t="s">
        <v>610</v>
      </c>
      <c r="E52" s="196">
        <v>2</v>
      </c>
      <c r="F52" s="199"/>
      <c r="G52" s="197">
        <f t="shared" si="6"/>
        <v>0</v>
      </c>
      <c r="H52" s="199">
        <v>420</v>
      </c>
      <c r="I52" s="197">
        <f t="shared" si="7"/>
        <v>840</v>
      </c>
      <c r="J52" s="199">
        <v>147</v>
      </c>
      <c r="K52" s="197">
        <f t="shared" si="8"/>
        <v>294</v>
      </c>
      <c r="L52" s="197">
        <v>21</v>
      </c>
      <c r="M52" s="197">
        <f t="shared" si="9"/>
        <v>0</v>
      </c>
      <c r="N52" s="197">
        <v>0.9</v>
      </c>
      <c r="O52" s="197">
        <f t="shared" si="10"/>
        <v>1.8</v>
      </c>
      <c r="P52" s="197">
        <v>0</v>
      </c>
      <c r="Q52" s="197">
        <f t="shared" si="11"/>
        <v>0</v>
      </c>
      <c r="R52" s="198"/>
      <c r="S52" s="198" t="s">
        <v>339</v>
      </c>
    </row>
    <row r="53" spans="1:19" ht="22.5" x14ac:dyDescent="0.2">
      <c r="A53" s="193">
        <v>39</v>
      </c>
      <c r="B53" s="230" t="s">
        <v>2784</v>
      </c>
      <c r="C53" s="230" t="s">
        <v>2785</v>
      </c>
      <c r="D53" s="195" t="s">
        <v>610</v>
      </c>
      <c r="E53" s="196">
        <v>1</v>
      </c>
      <c r="F53" s="199"/>
      <c r="G53" s="197">
        <f t="shared" si="6"/>
        <v>0</v>
      </c>
      <c r="H53" s="199">
        <v>525</v>
      </c>
      <c r="I53" s="197">
        <f t="shared" si="7"/>
        <v>525</v>
      </c>
      <c r="J53" s="199">
        <v>183.75</v>
      </c>
      <c r="K53" s="197">
        <f t="shared" si="8"/>
        <v>183.75</v>
      </c>
      <c r="L53" s="197">
        <v>21</v>
      </c>
      <c r="M53" s="197">
        <f t="shared" si="9"/>
        <v>0</v>
      </c>
      <c r="N53" s="197">
        <v>0.9</v>
      </c>
      <c r="O53" s="197">
        <f t="shared" si="10"/>
        <v>0.9</v>
      </c>
      <c r="P53" s="197">
        <v>0</v>
      </c>
      <c r="Q53" s="197">
        <f t="shared" si="11"/>
        <v>0</v>
      </c>
      <c r="R53" s="198"/>
      <c r="S53" s="198" t="s">
        <v>339</v>
      </c>
    </row>
    <row r="54" spans="1:19" x14ac:dyDescent="0.2">
      <c r="A54" s="193">
        <v>40</v>
      </c>
      <c r="B54" s="230" t="s">
        <v>2786</v>
      </c>
      <c r="C54" s="230" t="s">
        <v>915</v>
      </c>
      <c r="D54" s="195" t="s">
        <v>207</v>
      </c>
      <c r="E54" s="196">
        <v>8</v>
      </c>
      <c r="F54" s="199"/>
      <c r="G54" s="197">
        <f t="shared" si="6"/>
        <v>0</v>
      </c>
      <c r="H54" s="199">
        <v>210</v>
      </c>
      <c r="I54" s="197">
        <f t="shared" si="7"/>
        <v>1680</v>
      </c>
      <c r="J54" s="199">
        <v>157.5</v>
      </c>
      <c r="K54" s="197">
        <f t="shared" si="8"/>
        <v>1260</v>
      </c>
      <c r="L54" s="197">
        <v>21</v>
      </c>
      <c r="M54" s="197">
        <f t="shared" si="9"/>
        <v>0</v>
      </c>
      <c r="N54" s="197">
        <v>2</v>
      </c>
      <c r="O54" s="197">
        <f t="shared" si="10"/>
        <v>16</v>
      </c>
      <c r="P54" s="197">
        <v>0</v>
      </c>
      <c r="Q54" s="197">
        <f t="shared" si="11"/>
        <v>0</v>
      </c>
      <c r="R54" s="198"/>
      <c r="S54" s="198" t="s">
        <v>339</v>
      </c>
    </row>
    <row r="55" spans="1:19" x14ac:dyDescent="0.2">
      <c r="A55" s="193">
        <v>41</v>
      </c>
      <c r="B55" s="230" t="s">
        <v>2787</v>
      </c>
      <c r="C55" s="230" t="s">
        <v>917</v>
      </c>
      <c r="D55" s="195" t="s">
        <v>918</v>
      </c>
      <c r="E55" s="196">
        <v>1</v>
      </c>
      <c r="F55" s="199"/>
      <c r="G55" s="197">
        <f t="shared" si="6"/>
        <v>0</v>
      </c>
      <c r="H55" s="199">
        <v>6300</v>
      </c>
      <c r="I55" s="197">
        <f t="shared" si="7"/>
        <v>6300</v>
      </c>
      <c r="J55" s="199">
        <v>882</v>
      </c>
      <c r="K55" s="197">
        <f t="shared" si="8"/>
        <v>882</v>
      </c>
      <c r="L55" s="197">
        <v>21</v>
      </c>
      <c r="M55" s="197">
        <f t="shared" si="9"/>
        <v>0</v>
      </c>
      <c r="N55" s="197">
        <v>51</v>
      </c>
      <c r="O55" s="197">
        <f t="shared" si="10"/>
        <v>51</v>
      </c>
      <c r="P55" s="197">
        <v>0</v>
      </c>
      <c r="Q55" s="197">
        <f t="shared" si="11"/>
        <v>0</v>
      </c>
      <c r="R55" s="198"/>
      <c r="S55" s="198" t="s">
        <v>339</v>
      </c>
    </row>
    <row r="56" spans="1:19" x14ac:dyDescent="0.2">
      <c r="A56" s="162"/>
      <c r="B56" s="231"/>
      <c r="C56" s="231"/>
      <c r="D56" s="180"/>
      <c r="E56" s="181"/>
      <c r="F56" s="182"/>
      <c r="G56" s="182"/>
      <c r="H56" s="182"/>
      <c r="I56" s="182"/>
      <c r="J56" s="182"/>
      <c r="K56" s="182"/>
      <c r="L56" s="182"/>
      <c r="M56" s="182"/>
      <c r="N56" s="182"/>
      <c r="O56" s="182"/>
      <c r="P56" s="182"/>
      <c r="Q56" s="182"/>
      <c r="R56" s="183"/>
      <c r="S56" s="183"/>
    </row>
    <row r="57" spans="1:19" x14ac:dyDescent="0.2">
      <c r="A57" s="179" t="s">
        <v>188</v>
      </c>
      <c r="B57" s="229" t="s">
        <v>946</v>
      </c>
      <c r="C57" s="229" t="s">
        <v>920</v>
      </c>
      <c r="D57" s="187"/>
      <c r="E57" s="188"/>
      <c r="F57" s="189"/>
      <c r="G57" s="190">
        <f>SUMIF(AE58:AE81,"&lt;&gt;NOR",G58:G81)</f>
        <v>0</v>
      </c>
      <c r="H57" s="189"/>
      <c r="I57" s="189">
        <f>SUM(I58:I81)</f>
        <v>71967</v>
      </c>
      <c r="J57" s="189"/>
      <c r="K57" s="189">
        <f>SUM(K58:K81)</f>
        <v>23764.65</v>
      </c>
      <c r="L57" s="189"/>
      <c r="M57" s="189">
        <f>SUM(M58:M81)</f>
        <v>0</v>
      </c>
      <c r="N57" s="189"/>
      <c r="O57" s="189">
        <f>SUM(O58:O81)</f>
        <v>294.59999999999997</v>
      </c>
      <c r="P57" s="189"/>
      <c r="Q57" s="189">
        <f>SUM(Q58:Q81)</f>
        <v>0</v>
      </c>
      <c r="R57" s="191"/>
      <c r="S57" s="191"/>
    </row>
    <row r="58" spans="1:19" ht="22.5" x14ac:dyDescent="0.2">
      <c r="A58" s="193">
        <v>42</v>
      </c>
      <c r="B58" s="230" t="s">
        <v>2788</v>
      </c>
      <c r="C58" s="230" t="s">
        <v>922</v>
      </c>
      <c r="D58" s="195" t="s">
        <v>610</v>
      </c>
      <c r="E58" s="196">
        <v>12</v>
      </c>
      <c r="F58" s="199"/>
      <c r="G58" s="197">
        <f t="shared" ref="G58:G81" si="12">ROUND(E58*F58,2)</f>
        <v>0</v>
      </c>
      <c r="H58" s="199">
        <v>1785</v>
      </c>
      <c r="I58" s="197">
        <f t="shared" ref="I58:I81" si="13">ROUND(E58*H58,2)</f>
        <v>21420</v>
      </c>
      <c r="J58" s="199">
        <v>210</v>
      </c>
      <c r="K58" s="197">
        <f t="shared" ref="K58:K81" si="14">ROUND(E58*J58,2)</f>
        <v>2520</v>
      </c>
      <c r="L58" s="197">
        <v>21</v>
      </c>
      <c r="M58" s="197">
        <f t="shared" ref="M58:M81" si="15">G58*(1+L58/100)</f>
        <v>0</v>
      </c>
      <c r="N58" s="197">
        <v>2</v>
      </c>
      <c r="O58" s="197">
        <f t="shared" ref="O58:O81" si="16">ROUND(E58*N58,2)</f>
        <v>24</v>
      </c>
      <c r="P58" s="197">
        <v>0</v>
      </c>
      <c r="Q58" s="197">
        <f t="shared" ref="Q58:Q81" si="17">ROUND(E58*P58,2)</f>
        <v>0</v>
      </c>
      <c r="R58" s="198"/>
      <c r="S58" s="198" t="s">
        <v>339</v>
      </c>
    </row>
    <row r="59" spans="1:19" x14ac:dyDescent="0.2">
      <c r="A59" s="193">
        <v>43</v>
      </c>
      <c r="B59" s="230" t="s">
        <v>2789</v>
      </c>
      <c r="C59" s="230" t="s">
        <v>2790</v>
      </c>
      <c r="D59" s="195" t="s">
        <v>610</v>
      </c>
      <c r="E59" s="196">
        <v>2</v>
      </c>
      <c r="F59" s="199"/>
      <c r="G59" s="197">
        <f t="shared" si="12"/>
        <v>0</v>
      </c>
      <c r="H59" s="199">
        <v>299.25</v>
      </c>
      <c r="I59" s="197">
        <f t="shared" si="13"/>
        <v>598.5</v>
      </c>
      <c r="J59" s="199">
        <v>84</v>
      </c>
      <c r="K59" s="197">
        <f t="shared" si="14"/>
        <v>168</v>
      </c>
      <c r="L59" s="197">
        <v>21</v>
      </c>
      <c r="M59" s="197">
        <f t="shared" si="15"/>
        <v>0</v>
      </c>
      <c r="N59" s="197">
        <v>0.6</v>
      </c>
      <c r="O59" s="197">
        <f t="shared" si="16"/>
        <v>1.2</v>
      </c>
      <c r="P59" s="197">
        <v>0</v>
      </c>
      <c r="Q59" s="197">
        <f t="shared" si="17"/>
        <v>0</v>
      </c>
      <c r="R59" s="198"/>
      <c r="S59" s="198" t="s">
        <v>339</v>
      </c>
    </row>
    <row r="60" spans="1:19" x14ac:dyDescent="0.2">
      <c r="A60" s="193">
        <v>44</v>
      </c>
      <c r="B60" s="230" t="s">
        <v>2791</v>
      </c>
      <c r="C60" s="230" t="s">
        <v>2792</v>
      </c>
      <c r="D60" s="195" t="s">
        <v>610</v>
      </c>
      <c r="E60" s="196">
        <v>2</v>
      </c>
      <c r="F60" s="199"/>
      <c r="G60" s="197">
        <f t="shared" si="12"/>
        <v>0</v>
      </c>
      <c r="H60" s="199">
        <v>929.25</v>
      </c>
      <c r="I60" s="197">
        <f t="shared" si="13"/>
        <v>1858.5</v>
      </c>
      <c r="J60" s="199">
        <v>210</v>
      </c>
      <c r="K60" s="197">
        <f t="shared" si="14"/>
        <v>420</v>
      </c>
      <c r="L60" s="197">
        <v>21</v>
      </c>
      <c r="M60" s="197">
        <f t="shared" si="15"/>
        <v>0</v>
      </c>
      <c r="N60" s="197">
        <v>2.15</v>
      </c>
      <c r="O60" s="197">
        <f t="shared" si="16"/>
        <v>4.3</v>
      </c>
      <c r="P60" s="197">
        <v>0</v>
      </c>
      <c r="Q60" s="197">
        <f t="shared" si="17"/>
        <v>0</v>
      </c>
      <c r="R60" s="198"/>
      <c r="S60" s="198" t="s">
        <v>339</v>
      </c>
    </row>
    <row r="61" spans="1:19" x14ac:dyDescent="0.2">
      <c r="A61" s="193">
        <v>45</v>
      </c>
      <c r="B61" s="230" t="s">
        <v>2793</v>
      </c>
      <c r="C61" s="230" t="s">
        <v>2794</v>
      </c>
      <c r="D61" s="195" t="s">
        <v>610</v>
      </c>
      <c r="E61" s="196">
        <v>3</v>
      </c>
      <c r="F61" s="199"/>
      <c r="G61" s="197">
        <f t="shared" si="12"/>
        <v>0</v>
      </c>
      <c r="H61" s="199">
        <v>1101.45</v>
      </c>
      <c r="I61" s="197">
        <f t="shared" si="13"/>
        <v>3304.35</v>
      </c>
      <c r="J61" s="199">
        <v>210</v>
      </c>
      <c r="K61" s="197">
        <f t="shared" si="14"/>
        <v>630</v>
      </c>
      <c r="L61" s="197">
        <v>21</v>
      </c>
      <c r="M61" s="197">
        <f t="shared" si="15"/>
        <v>0</v>
      </c>
      <c r="N61" s="197">
        <v>6.1</v>
      </c>
      <c r="O61" s="197">
        <f t="shared" si="16"/>
        <v>18.3</v>
      </c>
      <c r="P61" s="197">
        <v>0</v>
      </c>
      <c r="Q61" s="197">
        <f t="shared" si="17"/>
        <v>0</v>
      </c>
      <c r="R61" s="198"/>
      <c r="S61" s="198" t="s">
        <v>339</v>
      </c>
    </row>
    <row r="62" spans="1:19" x14ac:dyDescent="0.2">
      <c r="A62" s="193">
        <v>46</v>
      </c>
      <c r="B62" s="230" t="s">
        <v>2795</v>
      </c>
      <c r="C62" s="230" t="s">
        <v>2796</v>
      </c>
      <c r="D62" s="195" t="s">
        <v>610</v>
      </c>
      <c r="E62" s="196">
        <v>1</v>
      </c>
      <c r="F62" s="199"/>
      <c r="G62" s="197">
        <f t="shared" si="12"/>
        <v>0</v>
      </c>
      <c r="H62" s="199">
        <v>299.25</v>
      </c>
      <c r="I62" s="197">
        <f t="shared" si="13"/>
        <v>299.25</v>
      </c>
      <c r="J62" s="199">
        <v>210</v>
      </c>
      <c r="K62" s="197">
        <f t="shared" si="14"/>
        <v>210</v>
      </c>
      <c r="L62" s="197">
        <v>21</v>
      </c>
      <c r="M62" s="197">
        <f t="shared" si="15"/>
        <v>0</v>
      </c>
      <c r="N62" s="197">
        <v>0.2</v>
      </c>
      <c r="O62" s="197">
        <f t="shared" si="16"/>
        <v>0.2</v>
      </c>
      <c r="P62" s="197">
        <v>0</v>
      </c>
      <c r="Q62" s="197">
        <f t="shared" si="17"/>
        <v>0</v>
      </c>
      <c r="R62" s="198"/>
      <c r="S62" s="198" t="s">
        <v>339</v>
      </c>
    </row>
    <row r="63" spans="1:19" x14ac:dyDescent="0.2">
      <c r="A63" s="193">
        <v>47</v>
      </c>
      <c r="B63" s="230" t="s">
        <v>2797</v>
      </c>
      <c r="C63" s="230" t="s">
        <v>926</v>
      </c>
      <c r="D63" s="195" t="s">
        <v>901</v>
      </c>
      <c r="E63" s="196">
        <v>8</v>
      </c>
      <c r="F63" s="199"/>
      <c r="G63" s="197">
        <f t="shared" si="12"/>
        <v>0</v>
      </c>
      <c r="H63" s="199">
        <v>78.75</v>
      </c>
      <c r="I63" s="197">
        <f t="shared" si="13"/>
        <v>630</v>
      </c>
      <c r="J63" s="199">
        <v>105</v>
      </c>
      <c r="K63" s="197">
        <f t="shared" si="14"/>
        <v>840</v>
      </c>
      <c r="L63" s="197">
        <v>21</v>
      </c>
      <c r="M63" s="197">
        <f t="shared" si="15"/>
        <v>0</v>
      </c>
      <c r="N63" s="197">
        <v>0.2</v>
      </c>
      <c r="O63" s="197">
        <f t="shared" si="16"/>
        <v>1.6</v>
      </c>
      <c r="P63" s="197">
        <v>0</v>
      </c>
      <c r="Q63" s="197">
        <f t="shared" si="17"/>
        <v>0</v>
      </c>
      <c r="R63" s="198"/>
      <c r="S63" s="198" t="s">
        <v>339</v>
      </c>
    </row>
    <row r="64" spans="1:19" x14ac:dyDescent="0.2">
      <c r="A64" s="193">
        <v>48</v>
      </c>
      <c r="B64" s="230" t="s">
        <v>2798</v>
      </c>
      <c r="C64" s="230" t="s">
        <v>2799</v>
      </c>
      <c r="D64" s="195" t="s">
        <v>610</v>
      </c>
      <c r="E64" s="196">
        <v>2</v>
      </c>
      <c r="F64" s="199"/>
      <c r="G64" s="197">
        <f t="shared" si="12"/>
        <v>0</v>
      </c>
      <c r="H64" s="199">
        <v>926.1</v>
      </c>
      <c r="I64" s="197">
        <f t="shared" si="13"/>
        <v>1852.2</v>
      </c>
      <c r="J64" s="199">
        <v>241.5</v>
      </c>
      <c r="K64" s="197">
        <f t="shared" si="14"/>
        <v>483</v>
      </c>
      <c r="L64" s="197">
        <v>21</v>
      </c>
      <c r="M64" s="197">
        <f t="shared" si="15"/>
        <v>0</v>
      </c>
      <c r="N64" s="197">
        <v>1.4</v>
      </c>
      <c r="O64" s="197">
        <f t="shared" si="16"/>
        <v>2.8</v>
      </c>
      <c r="P64" s="197">
        <v>0</v>
      </c>
      <c r="Q64" s="197">
        <f t="shared" si="17"/>
        <v>0</v>
      </c>
      <c r="R64" s="198"/>
      <c r="S64" s="198" t="s">
        <v>339</v>
      </c>
    </row>
    <row r="65" spans="1:19" x14ac:dyDescent="0.2">
      <c r="A65" s="193">
        <v>49</v>
      </c>
      <c r="B65" s="230" t="s">
        <v>2800</v>
      </c>
      <c r="C65" s="230" t="s">
        <v>2801</v>
      </c>
      <c r="D65" s="195" t="s">
        <v>610</v>
      </c>
      <c r="E65" s="196">
        <v>2</v>
      </c>
      <c r="F65" s="199"/>
      <c r="G65" s="197">
        <f t="shared" si="12"/>
        <v>0</v>
      </c>
      <c r="H65" s="199">
        <v>558.6</v>
      </c>
      <c r="I65" s="197">
        <f t="shared" si="13"/>
        <v>1117.2</v>
      </c>
      <c r="J65" s="199">
        <v>52.5</v>
      </c>
      <c r="K65" s="197">
        <f t="shared" si="14"/>
        <v>105</v>
      </c>
      <c r="L65" s="197">
        <v>21</v>
      </c>
      <c r="M65" s="197">
        <f t="shared" si="15"/>
        <v>0</v>
      </c>
      <c r="N65" s="197">
        <v>1.1000000000000001</v>
      </c>
      <c r="O65" s="197">
        <f t="shared" si="16"/>
        <v>2.2000000000000002</v>
      </c>
      <c r="P65" s="197">
        <v>0</v>
      </c>
      <c r="Q65" s="197">
        <f t="shared" si="17"/>
        <v>0</v>
      </c>
      <c r="R65" s="198"/>
      <c r="S65" s="198" t="s">
        <v>339</v>
      </c>
    </row>
    <row r="66" spans="1:19" x14ac:dyDescent="0.2">
      <c r="A66" s="193">
        <v>50</v>
      </c>
      <c r="B66" s="230" t="s">
        <v>2802</v>
      </c>
      <c r="C66" s="230" t="s">
        <v>928</v>
      </c>
      <c r="D66" s="195" t="s">
        <v>610</v>
      </c>
      <c r="E66" s="196">
        <v>3</v>
      </c>
      <c r="F66" s="199"/>
      <c r="G66" s="197">
        <f t="shared" si="12"/>
        <v>0</v>
      </c>
      <c r="H66" s="199">
        <v>1210.6500000000001</v>
      </c>
      <c r="I66" s="197">
        <f t="shared" si="13"/>
        <v>3631.95</v>
      </c>
      <c r="J66" s="199">
        <v>241.5</v>
      </c>
      <c r="K66" s="197">
        <f t="shared" si="14"/>
        <v>724.5</v>
      </c>
      <c r="L66" s="197">
        <v>21</v>
      </c>
      <c r="M66" s="197">
        <f t="shared" si="15"/>
        <v>0</v>
      </c>
      <c r="N66" s="197">
        <v>2</v>
      </c>
      <c r="O66" s="197">
        <f t="shared" si="16"/>
        <v>6</v>
      </c>
      <c r="P66" s="197">
        <v>0</v>
      </c>
      <c r="Q66" s="197">
        <f t="shared" si="17"/>
        <v>0</v>
      </c>
      <c r="R66" s="198"/>
      <c r="S66" s="198" t="s">
        <v>339</v>
      </c>
    </row>
    <row r="67" spans="1:19" x14ac:dyDescent="0.2">
      <c r="A67" s="193">
        <v>51</v>
      </c>
      <c r="B67" s="230" t="s">
        <v>2803</v>
      </c>
      <c r="C67" s="230" t="s">
        <v>930</v>
      </c>
      <c r="D67" s="195" t="s">
        <v>610</v>
      </c>
      <c r="E67" s="196">
        <v>3</v>
      </c>
      <c r="F67" s="199"/>
      <c r="G67" s="197">
        <f t="shared" si="12"/>
        <v>0</v>
      </c>
      <c r="H67" s="199">
        <v>827.4</v>
      </c>
      <c r="I67" s="197">
        <f t="shared" si="13"/>
        <v>2482.1999999999998</v>
      </c>
      <c r="J67" s="199">
        <v>52.5</v>
      </c>
      <c r="K67" s="197">
        <f t="shared" si="14"/>
        <v>157.5</v>
      </c>
      <c r="L67" s="197">
        <v>21</v>
      </c>
      <c r="M67" s="197">
        <f t="shared" si="15"/>
        <v>0</v>
      </c>
      <c r="N67" s="197">
        <v>1.8</v>
      </c>
      <c r="O67" s="197">
        <f t="shared" si="16"/>
        <v>5.4</v>
      </c>
      <c r="P67" s="197">
        <v>0</v>
      </c>
      <c r="Q67" s="197">
        <f t="shared" si="17"/>
        <v>0</v>
      </c>
      <c r="R67" s="198"/>
      <c r="S67" s="198" t="s">
        <v>339</v>
      </c>
    </row>
    <row r="68" spans="1:19" x14ac:dyDescent="0.2">
      <c r="A68" s="193">
        <v>52</v>
      </c>
      <c r="B68" s="230" t="s">
        <v>2804</v>
      </c>
      <c r="C68" s="230" t="s">
        <v>2799</v>
      </c>
      <c r="D68" s="195" t="s">
        <v>610</v>
      </c>
      <c r="E68" s="196">
        <v>1</v>
      </c>
      <c r="F68" s="199"/>
      <c r="G68" s="197">
        <f t="shared" si="12"/>
        <v>0</v>
      </c>
      <c r="H68" s="199">
        <v>1644.3</v>
      </c>
      <c r="I68" s="197">
        <f t="shared" si="13"/>
        <v>1644.3</v>
      </c>
      <c r="J68" s="199">
        <v>241.5</v>
      </c>
      <c r="K68" s="197">
        <f t="shared" si="14"/>
        <v>241.5</v>
      </c>
      <c r="L68" s="197">
        <v>21</v>
      </c>
      <c r="M68" s="197">
        <f t="shared" si="15"/>
        <v>0</v>
      </c>
      <c r="N68" s="197">
        <v>1.5</v>
      </c>
      <c r="O68" s="197">
        <f t="shared" si="16"/>
        <v>1.5</v>
      </c>
      <c r="P68" s="197">
        <v>0</v>
      </c>
      <c r="Q68" s="197">
        <f t="shared" si="17"/>
        <v>0</v>
      </c>
      <c r="R68" s="198"/>
      <c r="S68" s="198" t="s">
        <v>339</v>
      </c>
    </row>
    <row r="69" spans="1:19" x14ac:dyDescent="0.2">
      <c r="A69" s="193">
        <v>53</v>
      </c>
      <c r="B69" s="230" t="s">
        <v>2805</v>
      </c>
      <c r="C69" s="230" t="s">
        <v>2806</v>
      </c>
      <c r="D69" s="195" t="s">
        <v>901</v>
      </c>
      <c r="E69" s="196">
        <v>8</v>
      </c>
      <c r="F69" s="199"/>
      <c r="G69" s="197">
        <f t="shared" si="12"/>
        <v>0</v>
      </c>
      <c r="H69" s="199">
        <v>357</v>
      </c>
      <c r="I69" s="197">
        <f t="shared" si="13"/>
        <v>2856</v>
      </c>
      <c r="J69" s="199">
        <v>105</v>
      </c>
      <c r="K69" s="197">
        <f t="shared" si="14"/>
        <v>840</v>
      </c>
      <c r="L69" s="197">
        <v>21</v>
      </c>
      <c r="M69" s="197">
        <f t="shared" si="15"/>
        <v>0</v>
      </c>
      <c r="N69" s="197">
        <v>2.5</v>
      </c>
      <c r="O69" s="197">
        <f t="shared" si="16"/>
        <v>20</v>
      </c>
      <c r="P69" s="197">
        <v>0</v>
      </c>
      <c r="Q69" s="197">
        <f t="shared" si="17"/>
        <v>0</v>
      </c>
      <c r="R69" s="198"/>
      <c r="S69" s="198" t="s">
        <v>339</v>
      </c>
    </row>
    <row r="70" spans="1:19" x14ac:dyDescent="0.2">
      <c r="A70" s="193">
        <v>54</v>
      </c>
      <c r="B70" s="230" t="s">
        <v>2807</v>
      </c>
      <c r="C70" s="230" t="s">
        <v>2808</v>
      </c>
      <c r="D70" s="195" t="s">
        <v>901</v>
      </c>
      <c r="E70" s="196">
        <v>28</v>
      </c>
      <c r="F70" s="199"/>
      <c r="G70" s="197">
        <f t="shared" si="12"/>
        <v>0</v>
      </c>
      <c r="H70" s="199">
        <v>273</v>
      </c>
      <c r="I70" s="197">
        <f t="shared" si="13"/>
        <v>7644</v>
      </c>
      <c r="J70" s="199">
        <v>105</v>
      </c>
      <c r="K70" s="197">
        <f t="shared" si="14"/>
        <v>2940</v>
      </c>
      <c r="L70" s="197">
        <v>21</v>
      </c>
      <c r="M70" s="197">
        <f t="shared" si="15"/>
        <v>0</v>
      </c>
      <c r="N70" s="197">
        <v>3.5</v>
      </c>
      <c r="O70" s="197">
        <f t="shared" si="16"/>
        <v>98</v>
      </c>
      <c r="P70" s="197">
        <v>0</v>
      </c>
      <c r="Q70" s="197">
        <f t="shared" si="17"/>
        <v>0</v>
      </c>
      <c r="R70" s="198"/>
      <c r="S70" s="198" t="s">
        <v>339</v>
      </c>
    </row>
    <row r="71" spans="1:19" x14ac:dyDescent="0.2">
      <c r="A71" s="193">
        <v>55</v>
      </c>
      <c r="B71" s="230" t="s">
        <v>2809</v>
      </c>
      <c r="C71" s="230" t="s">
        <v>2810</v>
      </c>
      <c r="D71" s="195" t="s">
        <v>610</v>
      </c>
      <c r="E71" s="196">
        <v>2</v>
      </c>
      <c r="F71" s="199"/>
      <c r="G71" s="197">
        <f t="shared" si="12"/>
        <v>0</v>
      </c>
      <c r="H71" s="199">
        <v>194.25</v>
      </c>
      <c r="I71" s="197">
        <f t="shared" si="13"/>
        <v>388.5</v>
      </c>
      <c r="J71" s="199">
        <v>68.25</v>
      </c>
      <c r="K71" s="197">
        <f t="shared" si="14"/>
        <v>136.5</v>
      </c>
      <c r="L71" s="197">
        <v>21</v>
      </c>
      <c r="M71" s="197">
        <f t="shared" si="15"/>
        <v>0</v>
      </c>
      <c r="N71" s="197">
        <v>1.6</v>
      </c>
      <c r="O71" s="197">
        <f t="shared" si="16"/>
        <v>3.2</v>
      </c>
      <c r="P71" s="197">
        <v>0</v>
      </c>
      <c r="Q71" s="197">
        <f t="shared" si="17"/>
        <v>0</v>
      </c>
      <c r="R71" s="198"/>
      <c r="S71" s="198" t="s">
        <v>339</v>
      </c>
    </row>
    <row r="72" spans="1:19" x14ac:dyDescent="0.2">
      <c r="A72" s="193">
        <v>56</v>
      </c>
      <c r="B72" s="230" t="s">
        <v>2811</v>
      </c>
      <c r="C72" s="230" t="s">
        <v>2812</v>
      </c>
      <c r="D72" s="195" t="s">
        <v>610</v>
      </c>
      <c r="E72" s="196">
        <v>3</v>
      </c>
      <c r="F72" s="199"/>
      <c r="G72" s="197">
        <f t="shared" si="12"/>
        <v>0</v>
      </c>
      <c r="H72" s="199">
        <v>315</v>
      </c>
      <c r="I72" s="197">
        <f t="shared" si="13"/>
        <v>945</v>
      </c>
      <c r="J72" s="199">
        <v>110.25</v>
      </c>
      <c r="K72" s="197">
        <f t="shared" si="14"/>
        <v>330.75</v>
      </c>
      <c r="L72" s="197">
        <v>21</v>
      </c>
      <c r="M72" s="197">
        <f t="shared" si="15"/>
        <v>0</v>
      </c>
      <c r="N72" s="197">
        <v>2.5</v>
      </c>
      <c r="O72" s="197">
        <f t="shared" si="16"/>
        <v>7.5</v>
      </c>
      <c r="P72" s="197">
        <v>0</v>
      </c>
      <c r="Q72" s="197">
        <f t="shared" si="17"/>
        <v>0</v>
      </c>
      <c r="R72" s="198"/>
      <c r="S72" s="198" t="s">
        <v>339</v>
      </c>
    </row>
    <row r="73" spans="1:19" x14ac:dyDescent="0.2">
      <c r="A73" s="193">
        <v>57</v>
      </c>
      <c r="B73" s="230" t="s">
        <v>2813</v>
      </c>
      <c r="C73" s="230" t="s">
        <v>2814</v>
      </c>
      <c r="D73" s="195" t="s">
        <v>610</v>
      </c>
      <c r="E73" s="196">
        <v>2</v>
      </c>
      <c r="F73" s="199"/>
      <c r="G73" s="197">
        <f t="shared" si="12"/>
        <v>0</v>
      </c>
      <c r="H73" s="199">
        <v>591.15</v>
      </c>
      <c r="I73" s="197">
        <f t="shared" si="13"/>
        <v>1182.3</v>
      </c>
      <c r="J73" s="199">
        <v>89.25</v>
      </c>
      <c r="K73" s="197">
        <f t="shared" si="14"/>
        <v>178.5</v>
      </c>
      <c r="L73" s="197">
        <v>21</v>
      </c>
      <c r="M73" s="197">
        <f t="shared" si="15"/>
        <v>0</v>
      </c>
      <c r="N73" s="197">
        <v>1.5</v>
      </c>
      <c r="O73" s="197">
        <f t="shared" si="16"/>
        <v>3</v>
      </c>
      <c r="P73" s="197">
        <v>0</v>
      </c>
      <c r="Q73" s="197">
        <f t="shared" si="17"/>
        <v>0</v>
      </c>
      <c r="R73" s="198"/>
      <c r="S73" s="198" t="s">
        <v>339</v>
      </c>
    </row>
    <row r="74" spans="1:19" x14ac:dyDescent="0.2">
      <c r="A74" s="193">
        <v>58</v>
      </c>
      <c r="B74" s="230" t="s">
        <v>2815</v>
      </c>
      <c r="C74" s="230" t="s">
        <v>2816</v>
      </c>
      <c r="D74" s="195" t="s">
        <v>610</v>
      </c>
      <c r="E74" s="196">
        <v>1</v>
      </c>
      <c r="F74" s="199"/>
      <c r="G74" s="197">
        <f t="shared" si="12"/>
        <v>0</v>
      </c>
      <c r="H74" s="199">
        <v>162.75</v>
      </c>
      <c r="I74" s="197">
        <f t="shared" si="13"/>
        <v>162.75</v>
      </c>
      <c r="J74" s="199">
        <v>25.2</v>
      </c>
      <c r="K74" s="197">
        <f t="shared" si="14"/>
        <v>25.2</v>
      </c>
      <c r="L74" s="197">
        <v>21</v>
      </c>
      <c r="M74" s="197">
        <f t="shared" si="15"/>
        <v>0</v>
      </c>
      <c r="N74" s="197">
        <v>0.4</v>
      </c>
      <c r="O74" s="197">
        <f t="shared" si="16"/>
        <v>0.4</v>
      </c>
      <c r="P74" s="197">
        <v>0</v>
      </c>
      <c r="Q74" s="197">
        <f t="shared" si="17"/>
        <v>0</v>
      </c>
      <c r="R74" s="198"/>
      <c r="S74" s="198" t="s">
        <v>339</v>
      </c>
    </row>
    <row r="75" spans="1:19" x14ac:dyDescent="0.2">
      <c r="A75" s="193">
        <v>59</v>
      </c>
      <c r="B75" s="230" t="s">
        <v>2817</v>
      </c>
      <c r="C75" s="230" t="s">
        <v>936</v>
      </c>
      <c r="D75" s="195" t="s">
        <v>901</v>
      </c>
      <c r="E75" s="196">
        <v>10</v>
      </c>
      <c r="F75" s="199"/>
      <c r="G75" s="197">
        <f t="shared" si="12"/>
        <v>0</v>
      </c>
      <c r="H75" s="199">
        <v>336</v>
      </c>
      <c r="I75" s="197">
        <f t="shared" si="13"/>
        <v>3360</v>
      </c>
      <c r="J75" s="199">
        <v>367.5</v>
      </c>
      <c r="K75" s="197">
        <f t="shared" si="14"/>
        <v>3675</v>
      </c>
      <c r="L75" s="197">
        <v>21</v>
      </c>
      <c r="M75" s="197">
        <f t="shared" si="15"/>
        <v>0</v>
      </c>
      <c r="N75" s="197">
        <v>1</v>
      </c>
      <c r="O75" s="197">
        <f t="shared" si="16"/>
        <v>10</v>
      </c>
      <c r="P75" s="197">
        <v>0</v>
      </c>
      <c r="Q75" s="197">
        <f t="shared" si="17"/>
        <v>0</v>
      </c>
      <c r="R75" s="198"/>
      <c r="S75" s="198" t="s">
        <v>339</v>
      </c>
    </row>
    <row r="76" spans="1:19" x14ac:dyDescent="0.2">
      <c r="A76" s="193">
        <v>60</v>
      </c>
      <c r="B76" s="230" t="s">
        <v>2818</v>
      </c>
      <c r="C76" s="230" t="s">
        <v>938</v>
      </c>
      <c r="D76" s="195" t="s">
        <v>901</v>
      </c>
      <c r="E76" s="196">
        <v>12</v>
      </c>
      <c r="F76" s="199"/>
      <c r="G76" s="197">
        <f t="shared" si="12"/>
        <v>0</v>
      </c>
      <c r="H76" s="199">
        <v>357</v>
      </c>
      <c r="I76" s="197">
        <f t="shared" si="13"/>
        <v>4284</v>
      </c>
      <c r="J76" s="199">
        <v>367.5</v>
      </c>
      <c r="K76" s="197">
        <f t="shared" si="14"/>
        <v>4410</v>
      </c>
      <c r="L76" s="197">
        <v>21</v>
      </c>
      <c r="M76" s="197">
        <f t="shared" si="15"/>
        <v>0</v>
      </c>
      <c r="N76" s="197">
        <v>2.6</v>
      </c>
      <c r="O76" s="197">
        <f t="shared" si="16"/>
        <v>31.2</v>
      </c>
      <c r="P76" s="197">
        <v>0</v>
      </c>
      <c r="Q76" s="197">
        <f t="shared" si="17"/>
        <v>0</v>
      </c>
      <c r="R76" s="198"/>
      <c r="S76" s="198" t="s">
        <v>339</v>
      </c>
    </row>
    <row r="77" spans="1:19" x14ac:dyDescent="0.2">
      <c r="A77" s="193">
        <v>61</v>
      </c>
      <c r="B77" s="230" t="s">
        <v>2819</v>
      </c>
      <c r="C77" s="230" t="s">
        <v>2820</v>
      </c>
      <c r="D77" s="195" t="s">
        <v>610</v>
      </c>
      <c r="E77" s="196">
        <v>8</v>
      </c>
      <c r="F77" s="199"/>
      <c r="G77" s="197">
        <f t="shared" si="12"/>
        <v>0</v>
      </c>
      <c r="H77" s="199">
        <v>472.5</v>
      </c>
      <c r="I77" s="197">
        <f t="shared" si="13"/>
        <v>3780</v>
      </c>
      <c r="J77" s="199">
        <v>165.9</v>
      </c>
      <c r="K77" s="197">
        <f t="shared" si="14"/>
        <v>1327.2</v>
      </c>
      <c r="L77" s="197">
        <v>21</v>
      </c>
      <c r="M77" s="197">
        <f t="shared" si="15"/>
        <v>0</v>
      </c>
      <c r="N77" s="197">
        <v>1.5</v>
      </c>
      <c r="O77" s="197">
        <f t="shared" si="16"/>
        <v>12</v>
      </c>
      <c r="P77" s="197">
        <v>0</v>
      </c>
      <c r="Q77" s="197">
        <f t="shared" si="17"/>
        <v>0</v>
      </c>
      <c r="R77" s="198"/>
      <c r="S77" s="198" t="s">
        <v>339</v>
      </c>
    </row>
    <row r="78" spans="1:19" ht="22.5" x14ac:dyDescent="0.2">
      <c r="A78" s="193">
        <v>62</v>
      </c>
      <c r="B78" s="230" t="s">
        <v>2821</v>
      </c>
      <c r="C78" s="230" t="s">
        <v>2822</v>
      </c>
      <c r="D78" s="195" t="s">
        <v>610</v>
      </c>
      <c r="E78" s="196">
        <v>4</v>
      </c>
      <c r="F78" s="199"/>
      <c r="G78" s="197">
        <f t="shared" si="12"/>
        <v>0</v>
      </c>
      <c r="H78" s="199">
        <v>735</v>
      </c>
      <c r="I78" s="197">
        <f t="shared" si="13"/>
        <v>2940</v>
      </c>
      <c r="J78" s="199">
        <v>257.25</v>
      </c>
      <c r="K78" s="197">
        <f t="shared" si="14"/>
        <v>1029</v>
      </c>
      <c r="L78" s="197">
        <v>21</v>
      </c>
      <c r="M78" s="197">
        <f t="shared" si="15"/>
        <v>0</v>
      </c>
      <c r="N78" s="197">
        <v>0.8</v>
      </c>
      <c r="O78" s="197">
        <f t="shared" si="16"/>
        <v>3.2</v>
      </c>
      <c r="P78" s="197">
        <v>0</v>
      </c>
      <c r="Q78" s="197">
        <f t="shared" si="17"/>
        <v>0</v>
      </c>
      <c r="R78" s="198"/>
      <c r="S78" s="198" t="s">
        <v>339</v>
      </c>
    </row>
    <row r="79" spans="1:19" ht="22.5" x14ac:dyDescent="0.2">
      <c r="A79" s="193">
        <v>63</v>
      </c>
      <c r="B79" s="230" t="s">
        <v>2823</v>
      </c>
      <c r="C79" s="230" t="s">
        <v>2822</v>
      </c>
      <c r="D79" s="195" t="s">
        <v>610</v>
      </c>
      <c r="E79" s="196">
        <v>2</v>
      </c>
      <c r="F79" s="199"/>
      <c r="G79" s="197">
        <f t="shared" si="12"/>
        <v>0</v>
      </c>
      <c r="H79" s="199">
        <v>735</v>
      </c>
      <c r="I79" s="197">
        <f t="shared" si="13"/>
        <v>1470</v>
      </c>
      <c r="J79" s="199">
        <v>257.25</v>
      </c>
      <c r="K79" s="197">
        <f t="shared" si="14"/>
        <v>514.5</v>
      </c>
      <c r="L79" s="197">
        <v>21</v>
      </c>
      <c r="M79" s="197">
        <f t="shared" si="15"/>
        <v>0</v>
      </c>
      <c r="N79" s="197">
        <v>0.8</v>
      </c>
      <c r="O79" s="197">
        <f t="shared" si="16"/>
        <v>1.6</v>
      </c>
      <c r="P79" s="197">
        <v>0</v>
      </c>
      <c r="Q79" s="197">
        <f t="shared" si="17"/>
        <v>0</v>
      </c>
      <c r="R79" s="198"/>
      <c r="S79" s="198" t="s">
        <v>339</v>
      </c>
    </row>
    <row r="80" spans="1:19" x14ac:dyDescent="0.2">
      <c r="A80" s="193">
        <v>64</v>
      </c>
      <c r="B80" s="230" t="s">
        <v>2824</v>
      </c>
      <c r="C80" s="230" t="s">
        <v>915</v>
      </c>
      <c r="D80" s="195" t="s">
        <v>207</v>
      </c>
      <c r="E80" s="196">
        <v>10</v>
      </c>
      <c r="F80" s="199"/>
      <c r="G80" s="197">
        <f t="shared" si="12"/>
        <v>0</v>
      </c>
      <c r="H80" s="199">
        <v>210</v>
      </c>
      <c r="I80" s="197">
        <f t="shared" si="13"/>
        <v>2100</v>
      </c>
      <c r="J80" s="199">
        <v>157.5</v>
      </c>
      <c r="K80" s="197">
        <f t="shared" si="14"/>
        <v>1575</v>
      </c>
      <c r="L80" s="197">
        <v>21</v>
      </c>
      <c r="M80" s="197">
        <f t="shared" si="15"/>
        <v>0</v>
      </c>
      <c r="N80" s="197">
        <v>2</v>
      </c>
      <c r="O80" s="197">
        <f t="shared" si="16"/>
        <v>20</v>
      </c>
      <c r="P80" s="197">
        <v>0</v>
      </c>
      <c r="Q80" s="197">
        <f t="shared" si="17"/>
        <v>0</v>
      </c>
      <c r="R80" s="198"/>
      <c r="S80" s="198" t="s">
        <v>339</v>
      </c>
    </row>
    <row r="81" spans="1:19" x14ac:dyDescent="0.2">
      <c r="A81" s="193">
        <v>65</v>
      </c>
      <c r="B81" s="230" t="s">
        <v>2825</v>
      </c>
      <c r="C81" s="230" t="s">
        <v>945</v>
      </c>
      <c r="D81" s="195" t="s">
        <v>918</v>
      </c>
      <c r="E81" s="196">
        <v>1</v>
      </c>
      <c r="F81" s="199"/>
      <c r="G81" s="197">
        <f t="shared" si="12"/>
        <v>0</v>
      </c>
      <c r="H81" s="199">
        <v>2016</v>
      </c>
      <c r="I81" s="197">
        <f t="shared" si="13"/>
        <v>2016</v>
      </c>
      <c r="J81" s="199">
        <v>283.5</v>
      </c>
      <c r="K81" s="197">
        <f t="shared" si="14"/>
        <v>283.5</v>
      </c>
      <c r="L81" s="197">
        <v>21</v>
      </c>
      <c r="M81" s="197">
        <f t="shared" si="15"/>
        <v>0</v>
      </c>
      <c r="N81" s="197">
        <v>17</v>
      </c>
      <c r="O81" s="197">
        <f t="shared" si="16"/>
        <v>17</v>
      </c>
      <c r="P81" s="197">
        <v>0</v>
      </c>
      <c r="Q81" s="197">
        <f t="shared" si="17"/>
        <v>0</v>
      </c>
      <c r="R81" s="198"/>
      <c r="S81" s="198" t="s">
        <v>339</v>
      </c>
    </row>
    <row r="82" spans="1:19" x14ac:dyDescent="0.2">
      <c r="A82" s="162"/>
      <c r="B82" s="231"/>
      <c r="C82" s="231"/>
      <c r="D82" s="180"/>
      <c r="E82" s="181"/>
      <c r="F82" s="182"/>
      <c r="G82" s="182"/>
      <c r="H82" s="182"/>
      <c r="I82" s="182"/>
      <c r="J82" s="182"/>
      <c r="K82" s="182"/>
      <c r="L82" s="182"/>
      <c r="M82" s="182"/>
      <c r="N82" s="182"/>
      <c r="O82" s="182"/>
      <c r="P82" s="182"/>
      <c r="Q82" s="182"/>
      <c r="R82" s="183"/>
      <c r="S82" s="183"/>
    </row>
    <row r="83" spans="1:19" x14ac:dyDescent="0.2">
      <c r="A83" s="179" t="s">
        <v>188</v>
      </c>
      <c r="B83" s="229" t="s">
        <v>956</v>
      </c>
      <c r="C83" s="229" t="s">
        <v>947</v>
      </c>
      <c r="D83" s="187"/>
      <c r="E83" s="188"/>
      <c r="F83" s="189"/>
      <c r="G83" s="190">
        <f>SUMIF(AE84:AE89,"&lt;&gt;NOR",G84:G89)</f>
        <v>0</v>
      </c>
      <c r="H83" s="189"/>
      <c r="I83" s="189">
        <f>SUM(I84:I89)</f>
        <v>48678</v>
      </c>
      <c r="J83" s="189"/>
      <c r="K83" s="189">
        <f>SUM(K84:K89)</f>
        <v>7035</v>
      </c>
      <c r="L83" s="189"/>
      <c r="M83" s="189">
        <f>SUM(M84:M89)</f>
        <v>0</v>
      </c>
      <c r="N83" s="189"/>
      <c r="O83" s="189">
        <f>SUM(O84:O89)</f>
        <v>18.39</v>
      </c>
      <c r="P83" s="189"/>
      <c r="Q83" s="189">
        <f>SUM(Q84:Q89)</f>
        <v>0</v>
      </c>
      <c r="R83" s="191"/>
      <c r="S83" s="191"/>
    </row>
    <row r="84" spans="1:19" x14ac:dyDescent="0.2">
      <c r="A84" s="193">
        <v>66</v>
      </c>
      <c r="B84" s="230" t="s">
        <v>2826</v>
      </c>
      <c r="C84" s="230" t="s">
        <v>2827</v>
      </c>
      <c r="D84" s="195" t="s">
        <v>610</v>
      </c>
      <c r="E84" s="196">
        <v>11</v>
      </c>
      <c r="F84" s="199"/>
      <c r="G84" s="197">
        <f t="shared" ref="G84:G89" si="18">ROUND(E84*F84,2)</f>
        <v>0</v>
      </c>
      <c r="H84" s="199">
        <v>821.1</v>
      </c>
      <c r="I84" s="197">
        <f t="shared" ref="I84:I89" si="19">ROUND(E84*H84,2)</f>
        <v>9032.1</v>
      </c>
      <c r="J84" s="199">
        <v>105</v>
      </c>
      <c r="K84" s="197">
        <f t="shared" ref="K84:K89" si="20">ROUND(E84*J84,2)</f>
        <v>1155</v>
      </c>
      <c r="L84" s="197">
        <v>21</v>
      </c>
      <c r="M84" s="197">
        <f t="shared" ref="M84:M89" si="21">G84*(1+L84/100)</f>
        <v>0</v>
      </c>
      <c r="N84" s="197">
        <v>0.16</v>
      </c>
      <c r="O84" s="197">
        <f t="shared" ref="O84:O89" si="22">ROUND(E84*N84,2)</f>
        <v>1.76</v>
      </c>
      <c r="P84" s="197">
        <v>0</v>
      </c>
      <c r="Q84" s="197">
        <f t="shared" ref="Q84:Q89" si="23">ROUND(E84*P84,2)</f>
        <v>0</v>
      </c>
      <c r="R84" s="198"/>
      <c r="S84" s="198" t="s">
        <v>339</v>
      </c>
    </row>
    <row r="85" spans="1:19" x14ac:dyDescent="0.2">
      <c r="A85" s="193">
        <v>67</v>
      </c>
      <c r="B85" s="230" t="s">
        <v>2828</v>
      </c>
      <c r="C85" s="230" t="s">
        <v>949</v>
      </c>
      <c r="D85" s="195" t="s">
        <v>610</v>
      </c>
      <c r="E85" s="196">
        <v>13</v>
      </c>
      <c r="F85" s="199"/>
      <c r="G85" s="197">
        <f t="shared" si="18"/>
        <v>0</v>
      </c>
      <c r="H85" s="199">
        <v>821.1</v>
      </c>
      <c r="I85" s="197">
        <f t="shared" si="19"/>
        <v>10674.3</v>
      </c>
      <c r="J85" s="199">
        <v>105</v>
      </c>
      <c r="K85" s="197">
        <f t="shared" si="20"/>
        <v>1365</v>
      </c>
      <c r="L85" s="197">
        <v>21</v>
      </c>
      <c r="M85" s="197">
        <f t="shared" si="21"/>
        <v>0</v>
      </c>
      <c r="N85" s="197">
        <v>0.19</v>
      </c>
      <c r="O85" s="197">
        <f t="shared" si="22"/>
        <v>2.4700000000000002</v>
      </c>
      <c r="P85" s="197">
        <v>0</v>
      </c>
      <c r="Q85" s="197">
        <f t="shared" si="23"/>
        <v>0</v>
      </c>
      <c r="R85" s="198"/>
      <c r="S85" s="198" t="s">
        <v>339</v>
      </c>
    </row>
    <row r="86" spans="1:19" x14ac:dyDescent="0.2">
      <c r="A86" s="193">
        <v>68</v>
      </c>
      <c r="B86" s="230" t="s">
        <v>2829</v>
      </c>
      <c r="C86" s="230" t="s">
        <v>951</v>
      </c>
      <c r="D86" s="195" t="s">
        <v>610</v>
      </c>
      <c r="E86" s="196">
        <v>2</v>
      </c>
      <c r="F86" s="199"/>
      <c r="G86" s="197">
        <f t="shared" si="18"/>
        <v>0</v>
      </c>
      <c r="H86" s="199">
        <v>943.95</v>
      </c>
      <c r="I86" s="197">
        <f t="shared" si="19"/>
        <v>1887.9</v>
      </c>
      <c r="J86" s="199">
        <v>105</v>
      </c>
      <c r="K86" s="197">
        <f t="shared" si="20"/>
        <v>210</v>
      </c>
      <c r="L86" s="197">
        <v>21</v>
      </c>
      <c r="M86" s="197">
        <f t="shared" si="21"/>
        <v>0</v>
      </c>
      <c r="N86" s="197">
        <v>0.2</v>
      </c>
      <c r="O86" s="197">
        <f t="shared" si="22"/>
        <v>0.4</v>
      </c>
      <c r="P86" s="197">
        <v>0</v>
      </c>
      <c r="Q86" s="197">
        <f t="shared" si="23"/>
        <v>0</v>
      </c>
      <c r="R86" s="198"/>
      <c r="S86" s="198" t="s">
        <v>339</v>
      </c>
    </row>
    <row r="87" spans="1:19" x14ac:dyDescent="0.2">
      <c r="A87" s="193">
        <v>69</v>
      </c>
      <c r="B87" s="230" t="s">
        <v>2830</v>
      </c>
      <c r="C87" s="230" t="s">
        <v>953</v>
      </c>
      <c r="D87" s="195" t="s">
        <v>610</v>
      </c>
      <c r="E87" s="196">
        <v>26</v>
      </c>
      <c r="F87" s="199"/>
      <c r="G87" s="197">
        <f t="shared" si="18"/>
        <v>0</v>
      </c>
      <c r="H87" s="199">
        <v>943.95</v>
      </c>
      <c r="I87" s="197">
        <f t="shared" si="19"/>
        <v>24542.7</v>
      </c>
      <c r="J87" s="199">
        <v>157.5</v>
      </c>
      <c r="K87" s="197">
        <f t="shared" si="20"/>
        <v>4095</v>
      </c>
      <c r="L87" s="197">
        <v>21</v>
      </c>
      <c r="M87" s="197">
        <f t="shared" si="21"/>
        <v>0</v>
      </c>
      <c r="N87" s="197">
        <v>0.21</v>
      </c>
      <c r="O87" s="197">
        <f t="shared" si="22"/>
        <v>5.46</v>
      </c>
      <c r="P87" s="197">
        <v>0</v>
      </c>
      <c r="Q87" s="197">
        <f t="shared" si="23"/>
        <v>0</v>
      </c>
      <c r="R87" s="198"/>
      <c r="S87" s="198" t="s">
        <v>339</v>
      </c>
    </row>
    <row r="88" spans="1:19" x14ac:dyDescent="0.2">
      <c r="A88" s="193">
        <v>70</v>
      </c>
      <c r="B88" s="230" t="s">
        <v>2831</v>
      </c>
      <c r="C88" s="230" t="s">
        <v>2832</v>
      </c>
      <c r="D88" s="195" t="s">
        <v>610</v>
      </c>
      <c r="E88" s="196">
        <v>1</v>
      </c>
      <c r="F88" s="199"/>
      <c r="G88" s="197">
        <f t="shared" si="18"/>
        <v>0</v>
      </c>
      <c r="H88" s="199">
        <v>1995</v>
      </c>
      <c r="I88" s="197">
        <f t="shared" si="19"/>
        <v>1995</v>
      </c>
      <c r="J88" s="199">
        <v>210</v>
      </c>
      <c r="K88" s="197">
        <f t="shared" si="20"/>
        <v>210</v>
      </c>
      <c r="L88" s="197">
        <v>21</v>
      </c>
      <c r="M88" s="197">
        <f t="shared" si="21"/>
        <v>0</v>
      </c>
      <c r="N88" s="197">
        <v>3.3</v>
      </c>
      <c r="O88" s="197">
        <f t="shared" si="22"/>
        <v>3.3</v>
      </c>
      <c r="P88" s="197">
        <v>0</v>
      </c>
      <c r="Q88" s="197">
        <f t="shared" si="23"/>
        <v>0</v>
      </c>
      <c r="R88" s="198"/>
      <c r="S88" s="198" t="s">
        <v>339</v>
      </c>
    </row>
    <row r="89" spans="1:19" x14ac:dyDescent="0.2">
      <c r="A89" s="193">
        <v>71</v>
      </c>
      <c r="B89" s="230" t="s">
        <v>2833</v>
      </c>
      <c r="C89" s="230" t="s">
        <v>2834</v>
      </c>
      <c r="D89" s="195" t="s">
        <v>918</v>
      </c>
      <c r="E89" s="196">
        <v>1</v>
      </c>
      <c r="F89" s="199"/>
      <c r="G89" s="197">
        <f t="shared" si="18"/>
        <v>0</v>
      </c>
      <c r="H89" s="199">
        <v>546</v>
      </c>
      <c r="I89" s="197">
        <f t="shared" si="19"/>
        <v>546</v>
      </c>
      <c r="J89" s="199">
        <v>0</v>
      </c>
      <c r="K89" s="197">
        <f t="shared" si="20"/>
        <v>0</v>
      </c>
      <c r="L89" s="197">
        <v>21</v>
      </c>
      <c r="M89" s="197">
        <f t="shared" si="21"/>
        <v>0</v>
      </c>
      <c r="N89" s="197">
        <v>5</v>
      </c>
      <c r="O89" s="197">
        <f t="shared" si="22"/>
        <v>5</v>
      </c>
      <c r="P89" s="197">
        <v>0</v>
      </c>
      <c r="Q89" s="197">
        <f t="shared" si="23"/>
        <v>0</v>
      </c>
      <c r="R89" s="198"/>
      <c r="S89" s="198" t="s">
        <v>339</v>
      </c>
    </row>
    <row r="90" spans="1:19" x14ac:dyDescent="0.2">
      <c r="A90" s="162"/>
      <c r="B90" s="231"/>
      <c r="C90" s="231"/>
      <c r="D90" s="180"/>
      <c r="E90" s="181"/>
      <c r="F90" s="182"/>
      <c r="G90" s="182"/>
      <c r="H90" s="182"/>
      <c r="I90" s="182"/>
      <c r="J90" s="182"/>
      <c r="K90" s="182"/>
      <c r="L90" s="182"/>
      <c r="M90" s="182"/>
      <c r="N90" s="182"/>
      <c r="O90" s="182"/>
      <c r="P90" s="182"/>
      <c r="Q90" s="182"/>
      <c r="R90" s="183"/>
      <c r="S90" s="183"/>
    </row>
    <row r="91" spans="1:19" x14ac:dyDescent="0.2">
      <c r="A91" s="179" t="s">
        <v>188</v>
      </c>
      <c r="B91" s="229" t="s">
        <v>2835</v>
      </c>
      <c r="C91" s="229" t="s">
        <v>957</v>
      </c>
      <c r="D91" s="187"/>
      <c r="E91" s="188"/>
      <c r="F91" s="189"/>
      <c r="G91" s="190">
        <f>SUMIF(AE92:AE93,"&lt;&gt;NOR",G92:G93)</f>
        <v>0</v>
      </c>
      <c r="H91" s="189"/>
      <c r="I91" s="189">
        <f>SUM(I92:I93)</f>
        <v>1186.5</v>
      </c>
      <c r="J91" s="189"/>
      <c r="K91" s="189">
        <f>SUM(K92:K93)</f>
        <v>1260</v>
      </c>
      <c r="L91" s="189"/>
      <c r="M91" s="189">
        <f>SUM(M92:M93)</f>
        <v>0</v>
      </c>
      <c r="N91" s="189"/>
      <c r="O91" s="189">
        <f>SUM(O92:O93)</f>
        <v>5</v>
      </c>
      <c r="P91" s="189"/>
      <c r="Q91" s="189">
        <f>SUM(Q92:Q93)</f>
        <v>0</v>
      </c>
      <c r="R91" s="191"/>
      <c r="S91" s="191"/>
    </row>
    <row r="92" spans="1:19" x14ac:dyDescent="0.2">
      <c r="A92" s="193">
        <v>72</v>
      </c>
      <c r="B92" s="230" t="s">
        <v>2836</v>
      </c>
      <c r="C92" s="230" t="s">
        <v>959</v>
      </c>
      <c r="D92" s="195" t="s">
        <v>610</v>
      </c>
      <c r="E92" s="196">
        <v>8</v>
      </c>
      <c r="F92" s="199"/>
      <c r="G92" s="197">
        <f>ROUND(E92*F92,2)</f>
        <v>0</v>
      </c>
      <c r="H92" s="199">
        <v>136.5</v>
      </c>
      <c r="I92" s="197">
        <f>ROUND(E92*H92,2)</f>
        <v>1092</v>
      </c>
      <c r="J92" s="199">
        <v>157.5</v>
      </c>
      <c r="K92" s="197">
        <f>ROUND(E92*J92,2)</f>
        <v>1260</v>
      </c>
      <c r="L92" s="197">
        <v>21</v>
      </c>
      <c r="M92" s="197">
        <f>G92*(1+L92/100)</f>
        <v>0</v>
      </c>
      <c r="N92" s="197">
        <v>0.4</v>
      </c>
      <c r="O92" s="197">
        <f>ROUND(E92*N92,2)</f>
        <v>3.2</v>
      </c>
      <c r="P92" s="197">
        <v>0</v>
      </c>
      <c r="Q92" s="197">
        <f>ROUND(E92*P92,2)</f>
        <v>0</v>
      </c>
      <c r="R92" s="198"/>
      <c r="S92" s="198" t="s">
        <v>339</v>
      </c>
    </row>
    <row r="93" spans="1:19" x14ac:dyDescent="0.2">
      <c r="A93" s="193">
        <v>73</v>
      </c>
      <c r="B93" s="230" t="s">
        <v>2837</v>
      </c>
      <c r="C93" s="230" t="s">
        <v>955</v>
      </c>
      <c r="D93" s="195" t="s">
        <v>918</v>
      </c>
      <c r="E93" s="196">
        <v>1</v>
      </c>
      <c r="F93" s="199"/>
      <c r="G93" s="197">
        <f>ROUND(E93*F93,2)</f>
        <v>0</v>
      </c>
      <c r="H93" s="199">
        <v>94.5</v>
      </c>
      <c r="I93" s="197">
        <f>ROUND(E93*H93,2)</f>
        <v>94.5</v>
      </c>
      <c r="J93" s="199">
        <v>0</v>
      </c>
      <c r="K93" s="197">
        <f>ROUND(E93*J93,2)</f>
        <v>0</v>
      </c>
      <c r="L93" s="197">
        <v>21</v>
      </c>
      <c r="M93" s="197">
        <f>G93*(1+L93/100)</f>
        <v>0</v>
      </c>
      <c r="N93" s="197">
        <v>1.8</v>
      </c>
      <c r="O93" s="197">
        <f>ROUND(E93*N93,2)</f>
        <v>1.8</v>
      </c>
      <c r="P93" s="197">
        <v>0</v>
      </c>
      <c r="Q93" s="197">
        <f>ROUND(E93*P93,2)</f>
        <v>0</v>
      </c>
      <c r="R93" s="198"/>
      <c r="S93" s="198" t="s">
        <v>339</v>
      </c>
    </row>
    <row r="94" spans="1:19" x14ac:dyDescent="0.2">
      <c r="A94" s="162"/>
      <c r="B94" s="231"/>
      <c r="C94" s="231"/>
      <c r="D94" s="180"/>
      <c r="E94" s="181"/>
      <c r="F94" s="182"/>
      <c r="G94" s="182"/>
      <c r="H94" s="182"/>
      <c r="I94" s="182"/>
      <c r="J94" s="182"/>
      <c r="K94" s="182"/>
      <c r="L94" s="182"/>
      <c r="M94" s="182"/>
      <c r="N94" s="182"/>
      <c r="O94" s="182"/>
      <c r="P94" s="182"/>
      <c r="Q94" s="182"/>
      <c r="R94" s="183"/>
      <c r="S94" s="183"/>
    </row>
    <row r="95" spans="1:19" x14ac:dyDescent="0.2">
      <c r="A95" s="158"/>
      <c r="D95" s="138"/>
    </row>
    <row r="96" spans="1:19" x14ac:dyDescent="0.2">
      <c r="A96" s="158"/>
      <c r="D96" s="138"/>
    </row>
    <row r="97" spans="1:4" x14ac:dyDescent="0.2">
      <c r="A97" s="158"/>
      <c r="D97" s="138"/>
    </row>
    <row r="98" spans="1:4" x14ac:dyDescent="0.2">
      <c r="A98" s="158"/>
      <c r="D98" s="138"/>
    </row>
    <row r="99" spans="1:4" x14ac:dyDescent="0.2">
      <c r="A99" s="158"/>
      <c r="D99" s="138"/>
    </row>
    <row r="100" spans="1:4" x14ac:dyDescent="0.2">
      <c r="A100" s="158"/>
      <c r="D100" s="138"/>
    </row>
    <row r="101" spans="1:4" x14ac:dyDescent="0.2">
      <c r="A101" s="158"/>
      <c r="D101" s="138"/>
    </row>
    <row r="102" spans="1:4" x14ac:dyDescent="0.2">
      <c r="A102" s="158"/>
      <c r="D102" s="138"/>
    </row>
    <row r="103" spans="1:4" x14ac:dyDescent="0.2">
      <c r="A103" s="158"/>
      <c r="D103" s="138"/>
    </row>
    <row r="104" spans="1:4" x14ac:dyDescent="0.2">
      <c r="A104" s="158"/>
      <c r="D104" s="138"/>
    </row>
    <row r="105" spans="1:4" x14ac:dyDescent="0.2">
      <c r="A105" s="158"/>
      <c r="D105" s="138"/>
    </row>
    <row r="106" spans="1:4" x14ac:dyDescent="0.2">
      <c r="A106" s="158"/>
      <c r="D106" s="138"/>
    </row>
    <row r="107" spans="1:4" x14ac:dyDescent="0.2">
      <c r="A107" s="158"/>
      <c r="D107" s="138"/>
    </row>
    <row r="108" spans="1:4" x14ac:dyDescent="0.2">
      <c r="A108" s="158"/>
      <c r="D108" s="138"/>
    </row>
    <row r="109" spans="1:4" x14ac:dyDescent="0.2">
      <c r="A109" s="158"/>
      <c r="D109" s="138"/>
    </row>
    <row r="110" spans="1:4" x14ac:dyDescent="0.2">
      <c r="A110" s="158"/>
      <c r="D110" s="138"/>
    </row>
    <row r="111" spans="1:4" x14ac:dyDescent="0.2">
      <c r="A111" s="158"/>
      <c r="D111" s="138"/>
    </row>
    <row r="112" spans="1:4" x14ac:dyDescent="0.2">
      <c r="A112" s="158"/>
      <c r="D112" s="138"/>
    </row>
    <row r="113" spans="1:4" x14ac:dyDescent="0.2">
      <c r="A113" s="158"/>
      <c r="D113" s="138"/>
    </row>
    <row r="114" spans="1:4" x14ac:dyDescent="0.2">
      <c r="A114" s="158"/>
      <c r="D114" s="138"/>
    </row>
    <row r="115" spans="1:4" x14ac:dyDescent="0.2">
      <c r="A115" s="158"/>
      <c r="D115" s="138"/>
    </row>
    <row r="116" spans="1:4" x14ac:dyDescent="0.2">
      <c r="A116" s="158"/>
      <c r="D116" s="138"/>
    </row>
    <row r="117" spans="1:4" x14ac:dyDescent="0.2">
      <c r="A117" s="158"/>
      <c r="D117" s="138"/>
    </row>
    <row r="118" spans="1:4" x14ac:dyDescent="0.2">
      <c r="A118" s="158"/>
      <c r="D118" s="138"/>
    </row>
    <row r="119" spans="1:4" x14ac:dyDescent="0.2">
      <c r="A119" s="158"/>
      <c r="D119" s="138"/>
    </row>
    <row r="120" spans="1:4" x14ac:dyDescent="0.2">
      <c r="A120" s="158"/>
      <c r="D120" s="138"/>
    </row>
    <row r="121" spans="1:4" x14ac:dyDescent="0.2">
      <c r="A121" s="158"/>
      <c r="D121" s="138"/>
    </row>
    <row r="122" spans="1:4" x14ac:dyDescent="0.2">
      <c r="A122" s="158"/>
      <c r="D122" s="138"/>
    </row>
    <row r="123" spans="1:4" x14ac:dyDescent="0.2">
      <c r="A123" s="158"/>
      <c r="D123" s="138"/>
    </row>
    <row r="124" spans="1:4" x14ac:dyDescent="0.2">
      <c r="A124" s="158"/>
      <c r="D124" s="138"/>
    </row>
    <row r="125" spans="1:4" x14ac:dyDescent="0.2">
      <c r="A125" s="158"/>
      <c r="D125" s="138"/>
    </row>
    <row r="126" spans="1:4" x14ac:dyDescent="0.2">
      <c r="A126" s="158"/>
      <c r="D126" s="138"/>
    </row>
    <row r="127" spans="1:4" x14ac:dyDescent="0.2">
      <c r="A127" s="158"/>
      <c r="D127" s="138"/>
    </row>
    <row r="128" spans="1:4" x14ac:dyDescent="0.2">
      <c r="A128" s="158"/>
      <c r="D128" s="138"/>
    </row>
    <row r="129" spans="1:4" x14ac:dyDescent="0.2">
      <c r="A129" s="158"/>
      <c r="D129" s="138"/>
    </row>
    <row r="130" spans="1:4" x14ac:dyDescent="0.2">
      <c r="A130" s="158"/>
      <c r="D130" s="138"/>
    </row>
    <row r="131" spans="1:4" x14ac:dyDescent="0.2">
      <c r="A131" s="158"/>
      <c r="D131" s="138"/>
    </row>
    <row r="132" spans="1:4" x14ac:dyDescent="0.2">
      <c r="A132" s="158"/>
      <c r="D132" s="138"/>
    </row>
    <row r="133" spans="1:4" x14ac:dyDescent="0.2">
      <c r="A133" s="158"/>
      <c r="D133" s="138"/>
    </row>
    <row r="134" spans="1:4" x14ac:dyDescent="0.2">
      <c r="A134" s="158"/>
      <c r="D134" s="138"/>
    </row>
    <row r="135" spans="1:4" x14ac:dyDescent="0.2">
      <c r="A135" s="158"/>
      <c r="D135" s="138"/>
    </row>
    <row r="136" spans="1:4" x14ac:dyDescent="0.2">
      <c r="A136" s="158"/>
      <c r="D136" s="138"/>
    </row>
    <row r="137" spans="1:4" x14ac:dyDescent="0.2">
      <c r="A137" s="158"/>
      <c r="D137" s="138"/>
    </row>
    <row r="138" spans="1:4" x14ac:dyDescent="0.2">
      <c r="A138" s="158"/>
      <c r="D138" s="138"/>
    </row>
    <row r="139" spans="1:4" x14ac:dyDescent="0.2">
      <c r="A139" s="158"/>
      <c r="D139" s="138"/>
    </row>
    <row r="140" spans="1:4" x14ac:dyDescent="0.2">
      <c r="A140" s="158"/>
      <c r="D140" s="138"/>
    </row>
    <row r="141" spans="1:4" x14ac:dyDescent="0.2">
      <c r="A141" s="158"/>
      <c r="D141" s="138"/>
    </row>
    <row r="142" spans="1:4" x14ac:dyDescent="0.2">
      <c r="A142" s="158"/>
      <c r="D142" s="138"/>
    </row>
    <row r="143" spans="1:4" x14ac:dyDescent="0.2">
      <c r="A143" s="158"/>
      <c r="D143" s="138"/>
    </row>
    <row r="144" spans="1:4" x14ac:dyDescent="0.2">
      <c r="A144" s="158"/>
      <c r="D144" s="138"/>
    </row>
    <row r="145" spans="1:4" x14ac:dyDescent="0.2">
      <c r="A145" s="158"/>
      <c r="D145" s="138"/>
    </row>
    <row r="146" spans="1:4" x14ac:dyDescent="0.2">
      <c r="A146" s="158"/>
      <c r="D146" s="138"/>
    </row>
    <row r="147" spans="1:4" x14ac:dyDescent="0.2">
      <c r="A147" s="158"/>
      <c r="D147" s="138"/>
    </row>
    <row r="148" spans="1:4" x14ac:dyDescent="0.2">
      <c r="A148" s="158"/>
      <c r="D148" s="138"/>
    </row>
    <row r="149" spans="1:4" x14ac:dyDescent="0.2">
      <c r="A149" s="158"/>
      <c r="D149" s="138"/>
    </row>
    <row r="150" spans="1:4" x14ac:dyDescent="0.2">
      <c r="A150" s="158"/>
      <c r="D150" s="138"/>
    </row>
    <row r="151" spans="1:4" x14ac:dyDescent="0.2">
      <c r="A151" s="158"/>
      <c r="D151" s="138"/>
    </row>
    <row r="152" spans="1:4" x14ac:dyDescent="0.2">
      <c r="A152" s="158"/>
      <c r="D152" s="138"/>
    </row>
    <row r="153" spans="1:4" x14ac:dyDescent="0.2">
      <c r="A153" s="158"/>
      <c r="D153" s="138"/>
    </row>
    <row r="154" spans="1:4" x14ac:dyDescent="0.2">
      <c r="A154" s="158"/>
      <c r="D154" s="138"/>
    </row>
    <row r="155" spans="1:4" x14ac:dyDescent="0.2">
      <c r="A155" s="158"/>
      <c r="D155" s="138"/>
    </row>
    <row r="156" spans="1:4" x14ac:dyDescent="0.2">
      <c r="A156" s="158"/>
      <c r="D156" s="138"/>
    </row>
    <row r="157" spans="1:4" x14ac:dyDescent="0.2">
      <c r="A157" s="158"/>
      <c r="D157" s="138"/>
    </row>
    <row r="158" spans="1:4" x14ac:dyDescent="0.2">
      <c r="A158" s="158"/>
      <c r="D158" s="138"/>
    </row>
    <row r="159" spans="1:4" x14ac:dyDescent="0.2">
      <c r="A159" s="158"/>
      <c r="D159" s="138"/>
    </row>
    <row r="160" spans="1:4" x14ac:dyDescent="0.2">
      <c r="A160" s="158"/>
      <c r="D160" s="138"/>
    </row>
    <row r="161" spans="1:4" x14ac:dyDescent="0.2">
      <c r="A161" s="158"/>
      <c r="D161" s="138"/>
    </row>
    <row r="162" spans="1:4" x14ac:dyDescent="0.2">
      <c r="A162" s="158"/>
      <c r="D162" s="138"/>
    </row>
    <row r="163" spans="1:4" x14ac:dyDescent="0.2">
      <c r="A163" s="158"/>
      <c r="D163" s="138"/>
    </row>
    <row r="164" spans="1:4" x14ac:dyDescent="0.2">
      <c r="A164" s="158"/>
      <c r="D164" s="138"/>
    </row>
    <row r="165" spans="1:4" x14ac:dyDescent="0.2">
      <c r="A165" s="158"/>
      <c r="D165" s="138"/>
    </row>
    <row r="166" spans="1:4" x14ac:dyDescent="0.2">
      <c r="A166" s="158"/>
      <c r="D166" s="138"/>
    </row>
    <row r="167" spans="1:4" x14ac:dyDescent="0.2">
      <c r="A167" s="158"/>
      <c r="D167" s="138"/>
    </row>
    <row r="168" spans="1:4" x14ac:dyDescent="0.2">
      <c r="A168" s="158"/>
      <c r="D168" s="138"/>
    </row>
    <row r="169" spans="1:4" x14ac:dyDescent="0.2">
      <c r="A169" s="158"/>
      <c r="D169" s="138"/>
    </row>
    <row r="170" spans="1:4" x14ac:dyDescent="0.2">
      <c r="A170" s="158"/>
      <c r="D170" s="138"/>
    </row>
    <row r="171" spans="1:4" x14ac:dyDescent="0.2">
      <c r="A171" s="158"/>
      <c r="D171" s="138"/>
    </row>
    <row r="172" spans="1:4" x14ac:dyDescent="0.2">
      <c r="A172" s="158"/>
      <c r="D172" s="138"/>
    </row>
    <row r="173" spans="1:4" x14ac:dyDescent="0.2">
      <c r="A173" s="158"/>
      <c r="D173" s="138"/>
    </row>
    <row r="174" spans="1:4" x14ac:dyDescent="0.2">
      <c r="A174" s="158"/>
      <c r="D174" s="138"/>
    </row>
    <row r="175" spans="1:4" x14ac:dyDescent="0.2">
      <c r="A175" s="158"/>
      <c r="D175" s="138"/>
    </row>
    <row r="176" spans="1:4" x14ac:dyDescent="0.2">
      <c r="A176" s="158"/>
      <c r="D176" s="138"/>
    </row>
    <row r="177" spans="1:4" x14ac:dyDescent="0.2">
      <c r="A177" s="158"/>
      <c r="D177" s="138"/>
    </row>
    <row r="178" spans="1:4" x14ac:dyDescent="0.2">
      <c r="A178" s="158"/>
      <c r="D178" s="138"/>
    </row>
    <row r="179" spans="1:4" x14ac:dyDescent="0.2">
      <c r="A179" s="158"/>
      <c r="D179" s="138"/>
    </row>
    <row r="180" spans="1:4" x14ac:dyDescent="0.2">
      <c r="A180" s="158"/>
      <c r="D180" s="138"/>
    </row>
    <row r="181" spans="1:4" x14ac:dyDescent="0.2">
      <c r="A181" s="158"/>
      <c r="D181" s="138"/>
    </row>
    <row r="182" spans="1:4" x14ac:dyDescent="0.2">
      <c r="A182" s="158"/>
      <c r="D182" s="138"/>
    </row>
    <row r="183" spans="1:4" x14ac:dyDescent="0.2">
      <c r="A183" s="158"/>
      <c r="D183" s="138"/>
    </row>
    <row r="184" spans="1:4" x14ac:dyDescent="0.2">
      <c r="A184" s="158"/>
      <c r="D184" s="138"/>
    </row>
    <row r="185" spans="1:4" x14ac:dyDescent="0.2">
      <c r="A185" s="158"/>
      <c r="D185" s="138"/>
    </row>
    <row r="186" spans="1:4" x14ac:dyDescent="0.2">
      <c r="A186" s="158"/>
      <c r="D186" s="138"/>
    </row>
    <row r="187" spans="1:4" x14ac:dyDescent="0.2">
      <c r="A187" s="158"/>
      <c r="D187" s="138"/>
    </row>
    <row r="188" spans="1:4" x14ac:dyDescent="0.2">
      <c r="A188" s="158"/>
      <c r="D188" s="138"/>
    </row>
    <row r="189" spans="1:4" x14ac:dyDescent="0.2">
      <c r="A189" s="158"/>
      <c r="D189" s="138"/>
    </row>
    <row r="190" spans="1:4" x14ac:dyDescent="0.2">
      <c r="A190" s="158"/>
      <c r="D190" s="138"/>
    </row>
    <row r="191" spans="1:4" x14ac:dyDescent="0.2">
      <c r="A191" s="158"/>
      <c r="D191" s="138"/>
    </row>
    <row r="192" spans="1:4" x14ac:dyDescent="0.2">
      <c r="A192" s="158"/>
      <c r="D192" s="138"/>
    </row>
    <row r="193" spans="1:4" x14ac:dyDescent="0.2">
      <c r="A193" s="158"/>
      <c r="D193" s="138"/>
    </row>
    <row r="194" spans="1:4" x14ac:dyDescent="0.2">
      <c r="A194" s="158"/>
      <c r="D194" s="138"/>
    </row>
    <row r="195" spans="1:4" x14ac:dyDescent="0.2">
      <c r="A195" s="158"/>
      <c r="D195" s="138"/>
    </row>
    <row r="196" spans="1:4" x14ac:dyDescent="0.2">
      <c r="A196" s="158"/>
      <c r="D196" s="138"/>
    </row>
    <row r="197" spans="1:4" x14ac:dyDescent="0.2">
      <c r="A197" s="158"/>
      <c r="D197" s="138"/>
    </row>
    <row r="198" spans="1:4" x14ac:dyDescent="0.2">
      <c r="A198" s="158"/>
      <c r="D198" s="138"/>
    </row>
    <row r="199" spans="1:4" x14ac:dyDescent="0.2">
      <c r="A199" s="158"/>
      <c r="D199" s="138"/>
    </row>
    <row r="200" spans="1:4" x14ac:dyDescent="0.2">
      <c r="A200" s="158"/>
      <c r="D200" s="138"/>
    </row>
    <row r="201" spans="1:4" x14ac:dyDescent="0.2">
      <c r="A201" s="158"/>
      <c r="D201" s="138"/>
    </row>
    <row r="202" spans="1:4" x14ac:dyDescent="0.2">
      <c r="A202" s="158"/>
      <c r="D202" s="138"/>
    </row>
    <row r="203" spans="1:4" x14ac:dyDescent="0.2">
      <c r="A203" s="158"/>
      <c r="D203" s="138"/>
    </row>
    <row r="204" spans="1:4" x14ac:dyDescent="0.2">
      <c r="A204" s="158"/>
      <c r="D204" s="138"/>
    </row>
    <row r="205" spans="1:4" x14ac:dyDescent="0.2">
      <c r="A205" s="158"/>
      <c r="D205" s="138"/>
    </row>
    <row r="206" spans="1:4" x14ac:dyDescent="0.2">
      <c r="A206" s="158"/>
      <c r="D206" s="138"/>
    </row>
    <row r="207" spans="1:4" x14ac:dyDescent="0.2">
      <c r="A207" s="158"/>
      <c r="D207" s="138"/>
    </row>
    <row r="208" spans="1:4" x14ac:dyDescent="0.2">
      <c r="A208" s="158"/>
      <c r="D208" s="138"/>
    </row>
    <row r="209" spans="1:4" x14ac:dyDescent="0.2">
      <c r="A209" s="158"/>
      <c r="D209" s="138"/>
    </row>
    <row r="210" spans="1:4" x14ac:dyDescent="0.2">
      <c r="A210" s="158"/>
      <c r="D210" s="138"/>
    </row>
    <row r="211" spans="1:4" x14ac:dyDescent="0.2">
      <c r="A211" s="158"/>
      <c r="D211" s="138"/>
    </row>
    <row r="212" spans="1:4" x14ac:dyDescent="0.2">
      <c r="A212" s="158"/>
      <c r="D212" s="138"/>
    </row>
    <row r="213" spans="1:4" x14ac:dyDescent="0.2">
      <c r="A213" s="158"/>
      <c r="D213" s="138"/>
    </row>
    <row r="214" spans="1:4" x14ac:dyDescent="0.2">
      <c r="A214" s="158"/>
      <c r="D214" s="138"/>
    </row>
    <row r="215" spans="1:4" x14ac:dyDescent="0.2">
      <c r="A215" s="158"/>
      <c r="D215" s="138"/>
    </row>
    <row r="216" spans="1:4" x14ac:dyDescent="0.2">
      <c r="A216" s="158"/>
      <c r="D216" s="138"/>
    </row>
    <row r="217" spans="1:4" x14ac:dyDescent="0.2">
      <c r="A217" s="158"/>
      <c r="D217" s="138"/>
    </row>
    <row r="218" spans="1:4" x14ac:dyDescent="0.2">
      <c r="A218" s="158"/>
      <c r="D218" s="138"/>
    </row>
    <row r="219" spans="1:4" x14ac:dyDescent="0.2">
      <c r="A219" s="158"/>
      <c r="D219" s="138"/>
    </row>
    <row r="220" spans="1:4" x14ac:dyDescent="0.2">
      <c r="A220" s="158"/>
      <c r="D220" s="138"/>
    </row>
    <row r="221" spans="1:4" x14ac:dyDescent="0.2">
      <c r="A221" s="158"/>
      <c r="D221" s="138"/>
    </row>
    <row r="222" spans="1:4" x14ac:dyDescent="0.2">
      <c r="A222" s="158"/>
      <c r="D222" s="138"/>
    </row>
    <row r="223" spans="1:4" x14ac:dyDescent="0.2">
      <c r="A223" s="158"/>
      <c r="D223" s="138"/>
    </row>
    <row r="224" spans="1:4" x14ac:dyDescent="0.2">
      <c r="A224" s="158"/>
      <c r="D224" s="138"/>
    </row>
    <row r="225" spans="1:4" x14ac:dyDescent="0.2">
      <c r="A225" s="158"/>
      <c r="D225" s="138"/>
    </row>
    <row r="226" spans="1:4" x14ac:dyDescent="0.2">
      <c r="A226" s="158"/>
      <c r="D226" s="138"/>
    </row>
    <row r="227" spans="1:4" x14ac:dyDescent="0.2">
      <c r="A227" s="158"/>
      <c r="D227" s="138"/>
    </row>
    <row r="228" spans="1:4" x14ac:dyDescent="0.2">
      <c r="A228" s="158"/>
      <c r="D228" s="138"/>
    </row>
    <row r="229" spans="1:4" x14ac:dyDescent="0.2">
      <c r="A229" s="158"/>
      <c r="D229" s="138"/>
    </row>
    <row r="230" spans="1:4" x14ac:dyDescent="0.2">
      <c r="A230" s="158"/>
      <c r="D230" s="138"/>
    </row>
    <row r="231" spans="1:4" x14ac:dyDescent="0.2">
      <c r="A231" s="158"/>
      <c r="D231" s="138"/>
    </row>
    <row r="232" spans="1:4" x14ac:dyDescent="0.2">
      <c r="A232" s="158"/>
      <c r="D232" s="138"/>
    </row>
    <row r="233" spans="1:4" x14ac:dyDescent="0.2">
      <c r="A233" s="158"/>
      <c r="D233" s="138"/>
    </row>
    <row r="234" spans="1:4" x14ac:dyDescent="0.2">
      <c r="A234" s="158"/>
      <c r="D234" s="138"/>
    </row>
    <row r="235" spans="1:4" x14ac:dyDescent="0.2">
      <c r="A235" s="158"/>
      <c r="D235" s="138"/>
    </row>
    <row r="236" spans="1:4" x14ac:dyDescent="0.2">
      <c r="A236" s="158"/>
      <c r="D236" s="138"/>
    </row>
    <row r="237" spans="1:4" x14ac:dyDescent="0.2">
      <c r="A237" s="158"/>
      <c r="D237" s="138"/>
    </row>
    <row r="238" spans="1:4" x14ac:dyDescent="0.2">
      <c r="A238" s="158"/>
      <c r="D238" s="138"/>
    </row>
    <row r="239" spans="1:4" x14ac:dyDescent="0.2">
      <c r="A239" s="158"/>
      <c r="D239" s="138"/>
    </row>
    <row r="240" spans="1:4" x14ac:dyDescent="0.2">
      <c r="A240" s="158"/>
      <c r="D240" s="138"/>
    </row>
    <row r="241" spans="1:4" x14ac:dyDescent="0.2">
      <c r="A241" s="158"/>
      <c r="D241" s="138"/>
    </row>
    <row r="242" spans="1:4" x14ac:dyDescent="0.2">
      <c r="A242" s="158"/>
      <c r="D242" s="138"/>
    </row>
    <row r="243" spans="1:4" x14ac:dyDescent="0.2">
      <c r="A243" s="158"/>
      <c r="D243" s="138"/>
    </row>
    <row r="244" spans="1:4" x14ac:dyDescent="0.2">
      <c r="A244" s="158"/>
      <c r="D244" s="138"/>
    </row>
    <row r="245" spans="1:4" x14ac:dyDescent="0.2">
      <c r="A245" s="158"/>
      <c r="D245" s="138"/>
    </row>
    <row r="246" spans="1:4" x14ac:dyDescent="0.2">
      <c r="A246" s="158"/>
      <c r="D246" s="138"/>
    </row>
    <row r="247" spans="1:4" x14ac:dyDescent="0.2">
      <c r="A247" s="158"/>
      <c r="D247" s="138"/>
    </row>
    <row r="248" spans="1:4" x14ac:dyDescent="0.2">
      <c r="A248" s="158"/>
      <c r="D248" s="138"/>
    </row>
    <row r="249" spans="1:4" x14ac:dyDescent="0.2">
      <c r="A249" s="158"/>
      <c r="D249" s="138"/>
    </row>
    <row r="250" spans="1:4" x14ac:dyDescent="0.2">
      <c r="A250" s="158"/>
      <c r="D250" s="138"/>
    </row>
    <row r="251" spans="1:4" x14ac:dyDescent="0.2">
      <c r="A251" s="158"/>
      <c r="D251" s="138"/>
    </row>
    <row r="252" spans="1:4" x14ac:dyDescent="0.2">
      <c r="A252" s="158"/>
      <c r="D252" s="138"/>
    </row>
    <row r="253" spans="1:4" x14ac:dyDescent="0.2">
      <c r="A253" s="158"/>
      <c r="D253" s="138"/>
    </row>
    <row r="254" spans="1:4" x14ac:dyDescent="0.2">
      <c r="A254" s="158"/>
      <c r="D254" s="138"/>
    </row>
    <row r="255" spans="1:4" x14ac:dyDescent="0.2">
      <c r="A255" s="158"/>
      <c r="D255" s="138"/>
    </row>
    <row r="256" spans="1:4" x14ac:dyDescent="0.2">
      <c r="A256" s="158"/>
      <c r="D256" s="138"/>
    </row>
    <row r="257" spans="1:4" x14ac:dyDescent="0.2">
      <c r="A257" s="158"/>
      <c r="D257" s="138"/>
    </row>
    <row r="258" spans="1:4" x14ac:dyDescent="0.2">
      <c r="A258" s="158"/>
      <c r="D258" s="138"/>
    </row>
    <row r="259" spans="1:4" x14ac:dyDescent="0.2">
      <c r="A259" s="158"/>
      <c r="D259" s="138"/>
    </row>
    <row r="260" spans="1:4" x14ac:dyDescent="0.2">
      <c r="A260" s="158"/>
      <c r="D260" s="138"/>
    </row>
    <row r="261" spans="1:4" x14ac:dyDescent="0.2">
      <c r="A261" s="158"/>
      <c r="D261" s="138"/>
    </row>
    <row r="262" spans="1:4" x14ac:dyDescent="0.2">
      <c r="A262" s="158"/>
      <c r="D262" s="138"/>
    </row>
    <row r="263" spans="1:4" x14ac:dyDescent="0.2">
      <c r="A263" s="158"/>
      <c r="D263" s="138"/>
    </row>
    <row r="264" spans="1:4" x14ac:dyDescent="0.2">
      <c r="A264" s="158"/>
      <c r="D264" s="138"/>
    </row>
    <row r="265" spans="1:4" x14ac:dyDescent="0.2">
      <c r="A265" s="158"/>
      <c r="D265" s="138"/>
    </row>
    <row r="266" spans="1:4" x14ac:dyDescent="0.2">
      <c r="A266" s="158"/>
      <c r="D266" s="138"/>
    </row>
    <row r="267" spans="1:4" x14ac:dyDescent="0.2">
      <c r="A267" s="158"/>
      <c r="D267" s="138"/>
    </row>
    <row r="268" spans="1:4" x14ac:dyDescent="0.2">
      <c r="A268" s="158"/>
      <c r="D268" s="138"/>
    </row>
    <row r="269" spans="1:4" x14ac:dyDescent="0.2">
      <c r="A269" s="158"/>
      <c r="D269" s="138"/>
    </row>
    <row r="270" spans="1:4" x14ac:dyDescent="0.2">
      <c r="A270" s="158"/>
      <c r="D270" s="138"/>
    </row>
    <row r="271" spans="1:4" x14ac:dyDescent="0.2">
      <c r="A271" s="158"/>
      <c r="D271" s="138"/>
    </row>
    <row r="272" spans="1:4" x14ac:dyDescent="0.2">
      <c r="A272" s="158"/>
      <c r="D272" s="138"/>
    </row>
    <row r="273" spans="1:4" x14ac:dyDescent="0.2">
      <c r="A273" s="158"/>
      <c r="D273" s="138"/>
    </row>
    <row r="274" spans="1:4" x14ac:dyDescent="0.2">
      <c r="A274" s="158"/>
      <c r="D274" s="138"/>
    </row>
    <row r="275" spans="1:4" x14ac:dyDescent="0.2">
      <c r="A275" s="158"/>
      <c r="D275" s="138"/>
    </row>
    <row r="276" spans="1:4" x14ac:dyDescent="0.2">
      <c r="A276" s="158"/>
      <c r="D276" s="138"/>
    </row>
    <row r="277" spans="1:4" x14ac:dyDescent="0.2">
      <c r="A277" s="158"/>
      <c r="D277" s="138"/>
    </row>
    <row r="278" spans="1:4" x14ac:dyDescent="0.2">
      <c r="A278" s="158"/>
      <c r="D278" s="138"/>
    </row>
    <row r="279" spans="1:4" x14ac:dyDescent="0.2">
      <c r="A279" s="158"/>
      <c r="D279" s="138"/>
    </row>
    <row r="280" spans="1:4" x14ac:dyDescent="0.2">
      <c r="A280" s="158"/>
      <c r="D280" s="138"/>
    </row>
    <row r="281" spans="1:4" x14ac:dyDescent="0.2">
      <c r="A281" s="158"/>
      <c r="D281" s="138"/>
    </row>
    <row r="282" spans="1:4" x14ac:dyDescent="0.2">
      <c r="A282" s="158"/>
      <c r="D282" s="138"/>
    </row>
    <row r="283" spans="1:4" x14ac:dyDescent="0.2">
      <c r="A283" s="158"/>
      <c r="D283" s="138"/>
    </row>
    <row r="284" spans="1:4" x14ac:dyDescent="0.2">
      <c r="A284" s="158"/>
      <c r="D284" s="138"/>
    </row>
    <row r="285" spans="1:4" x14ac:dyDescent="0.2">
      <c r="A285" s="158"/>
      <c r="D285" s="138"/>
    </row>
    <row r="286" spans="1:4" x14ac:dyDescent="0.2">
      <c r="A286" s="158"/>
      <c r="D286" s="138"/>
    </row>
    <row r="287" spans="1:4" x14ac:dyDescent="0.2">
      <c r="A287" s="158"/>
      <c r="D287" s="138"/>
    </row>
    <row r="288" spans="1:4" x14ac:dyDescent="0.2">
      <c r="A288" s="158"/>
      <c r="D288" s="138"/>
    </row>
    <row r="289" spans="1:4" x14ac:dyDescent="0.2">
      <c r="A289" s="158"/>
      <c r="D289" s="138"/>
    </row>
    <row r="290" spans="1:4" x14ac:dyDescent="0.2">
      <c r="A290" s="158"/>
      <c r="D290" s="138"/>
    </row>
    <row r="291" spans="1:4" x14ac:dyDescent="0.2">
      <c r="A291" s="158"/>
      <c r="D291" s="138"/>
    </row>
    <row r="292" spans="1:4" x14ac:dyDescent="0.2">
      <c r="A292" s="158"/>
      <c r="D292" s="138"/>
    </row>
    <row r="293" spans="1:4" x14ac:dyDescent="0.2">
      <c r="A293" s="158"/>
      <c r="D293" s="138"/>
    </row>
    <row r="294" spans="1:4" x14ac:dyDescent="0.2">
      <c r="A294" s="158"/>
      <c r="D294" s="138"/>
    </row>
    <row r="295" spans="1:4" x14ac:dyDescent="0.2">
      <c r="A295" s="158"/>
      <c r="D295" s="138"/>
    </row>
    <row r="296" spans="1:4" x14ac:dyDescent="0.2">
      <c r="A296" s="158"/>
      <c r="D296" s="138"/>
    </row>
    <row r="297" spans="1:4" x14ac:dyDescent="0.2">
      <c r="A297" s="158"/>
      <c r="D297" s="138"/>
    </row>
    <row r="298" spans="1:4" x14ac:dyDescent="0.2">
      <c r="A298" s="158"/>
      <c r="D298" s="138"/>
    </row>
    <row r="299" spans="1:4" x14ac:dyDescent="0.2">
      <c r="A299" s="158"/>
      <c r="D299" s="138"/>
    </row>
    <row r="300" spans="1:4" x14ac:dyDescent="0.2">
      <c r="A300" s="158"/>
      <c r="D300" s="138"/>
    </row>
    <row r="301" spans="1:4" x14ac:dyDescent="0.2">
      <c r="A301" s="158"/>
      <c r="D301" s="138"/>
    </row>
    <row r="302" spans="1:4" x14ac:dyDescent="0.2">
      <c r="A302" s="158"/>
      <c r="D302" s="138"/>
    </row>
    <row r="303" spans="1:4" x14ac:dyDescent="0.2">
      <c r="A303" s="158"/>
      <c r="D303" s="138"/>
    </row>
    <row r="304" spans="1:4" x14ac:dyDescent="0.2">
      <c r="A304" s="158"/>
      <c r="D304" s="138"/>
    </row>
    <row r="305" spans="1:4" x14ac:dyDescent="0.2">
      <c r="A305" s="158"/>
      <c r="D305" s="138"/>
    </row>
    <row r="306" spans="1:4" x14ac:dyDescent="0.2">
      <c r="A306" s="158"/>
      <c r="D306" s="138"/>
    </row>
    <row r="307" spans="1:4" x14ac:dyDescent="0.2">
      <c r="A307" s="158"/>
      <c r="D307" s="138"/>
    </row>
    <row r="308" spans="1:4" x14ac:dyDescent="0.2">
      <c r="A308" s="158"/>
      <c r="D308" s="138"/>
    </row>
    <row r="309" spans="1:4" x14ac:dyDescent="0.2">
      <c r="A309" s="158"/>
      <c r="D309" s="138"/>
    </row>
    <row r="310" spans="1:4" x14ac:dyDescent="0.2">
      <c r="A310" s="158"/>
      <c r="D310" s="138"/>
    </row>
    <row r="311" spans="1:4" x14ac:dyDescent="0.2">
      <c r="A311" s="158"/>
      <c r="D311" s="138"/>
    </row>
    <row r="312" spans="1:4" x14ac:dyDescent="0.2">
      <c r="A312" s="158"/>
      <c r="D312" s="138"/>
    </row>
    <row r="313" spans="1:4" x14ac:dyDescent="0.2">
      <c r="A313" s="158"/>
      <c r="D313" s="138"/>
    </row>
    <row r="314" spans="1:4" x14ac:dyDescent="0.2">
      <c r="A314" s="158"/>
      <c r="D314" s="138"/>
    </row>
    <row r="315" spans="1:4" x14ac:dyDescent="0.2">
      <c r="A315" s="158"/>
      <c r="D315" s="138"/>
    </row>
    <row r="316" spans="1:4" x14ac:dyDescent="0.2">
      <c r="A316" s="158"/>
      <c r="D316" s="138"/>
    </row>
    <row r="317" spans="1:4" x14ac:dyDescent="0.2">
      <c r="A317" s="158"/>
      <c r="D317" s="138"/>
    </row>
    <row r="318" spans="1:4" x14ac:dyDescent="0.2">
      <c r="A318" s="158"/>
      <c r="D318" s="138"/>
    </row>
    <row r="319" spans="1:4" x14ac:dyDescent="0.2">
      <c r="A319" s="158"/>
      <c r="D319" s="138"/>
    </row>
    <row r="320" spans="1:4" x14ac:dyDescent="0.2">
      <c r="A320" s="158"/>
      <c r="D320" s="138"/>
    </row>
    <row r="321" spans="1:4" x14ac:dyDescent="0.2">
      <c r="A321" s="158"/>
      <c r="D321" s="138"/>
    </row>
    <row r="322" spans="1:4" x14ac:dyDescent="0.2">
      <c r="A322" s="158"/>
      <c r="D322" s="138"/>
    </row>
    <row r="323" spans="1:4" x14ac:dyDescent="0.2">
      <c r="A323" s="158"/>
      <c r="D323" s="138"/>
    </row>
    <row r="324" spans="1:4" x14ac:dyDescent="0.2">
      <c r="A324" s="158"/>
      <c r="D324" s="138"/>
    </row>
    <row r="325" spans="1:4" x14ac:dyDescent="0.2">
      <c r="A325" s="158"/>
      <c r="D325" s="138"/>
    </row>
    <row r="326" spans="1:4" x14ac:dyDescent="0.2">
      <c r="A326" s="158"/>
      <c r="D326" s="138"/>
    </row>
    <row r="327" spans="1:4" x14ac:dyDescent="0.2">
      <c r="A327" s="158"/>
      <c r="D327" s="138"/>
    </row>
    <row r="328" spans="1:4" x14ac:dyDescent="0.2">
      <c r="A328" s="158"/>
      <c r="D328" s="138"/>
    </row>
    <row r="329" spans="1:4" x14ac:dyDescent="0.2">
      <c r="A329" s="158"/>
      <c r="D329" s="138"/>
    </row>
    <row r="330" spans="1:4" x14ac:dyDescent="0.2">
      <c r="A330" s="158"/>
      <c r="D330" s="138"/>
    </row>
    <row r="331" spans="1:4" x14ac:dyDescent="0.2">
      <c r="A331" s="158"/>
      <c r="D331" s="138"/>
    </row>
    <row r="332" spans="1:4" x14ac:dyDescent="0.2">
      <c r="A332" s="158"/>
      <c r="D332" s="138"/>
    </row>
    <row r="333" spans="1:4" x14ac:dyDescent="0.2">
      <c r="A333" s="158"/>
      <c r="D333" s="138"/>
    </row>
    <row r="334" spans="1:4" x14ac:dyDescent="0.2">
      <c r="A334" s="158"/>
      <c r="D334" s="138"/>
    </row>
    <row r="335" spans="1:4" x14ac:dyDescent="0.2">
      <c r="A335" s="158"/>
      <c r="D335" s="138"/>
    </row>
    <row r="336" spans="1:4" x14ac:dyDescent="0.2">
      <c r="A336" s="158"/>
      <c r="D336" s="138"/>
    </row>
    <row r="337" spans="1:4" x14ac:dyDescent="0.2">
      <c r="A337" s="158"/>
      <c r="D337" s="138"/>
    </row>
    <row r="338" spans="1:4" x14ac:dyDescent="0.2">
      <c r="A338" s="158"/>
      <c r="D338" s="138"/>
    </row>
    <row r="339" spans="1:4" x14ac:dyDescent="0.2">
      <c r="A339" s="158"/>
      <c r="D339" s="138"/>
    </row>
    <row r="340" spans="1:4" x14ac:dyDescent="0.2">
      <c r="A340" s="158"/>
      <c r="D340" s="138"/>
    </row>
    <row r="341" spans="1:4" x14ac:dyDescent="0.2">
      <c r="A341" s="158"/>
      <c r="D341" s="138"/>
    </row>
    <row r="342" spans="1:4" x14ac:dyDescent="0.2">
      <c r="A342" s="158"/>
      <c r="D342" s="138"/>
    </row>
    <row r="343" spans="1:4" x14ac:dyDescent="0.2">
      <c r="A343" s="158"/>
      <c r="D343" s="138"/>
    </row>
    <row r="344" spans="1:4" x14ac:dyDescent="0.2">
      <c r="A344" s="158"/>
      <c r="D344" s="138"/>
    </row>
    <row r="345" spans="1:4" x14ac:dyDescent="0.2">
      <c r="A345" s="158"/>
      <c r="D345" s="138"/>
    </row>
    <row r="346" spans="1:4" x14ac:dyDescent="0.2">
      <c r="A346" s="158"/>
      <c r="D346" s="138"/>
    </row>
    <row r="347" spans="1:4" x14ac:dyDescent="0.2">
      <c r="A347" s="158"/>
      <c r="D347" s="138"/>
    </row>
    <row r="348" spans="1:4" x14ac:dyDescent="0.2">
      <c r="A348" s="158"/>
      <c r="D348" s="138"/>
    </row>
    <row r="349" spans="1:4" x14ac:dyDescent="0.2">
      <c r="A349" s="158"/>
      <c r="D349" s="138"/>
    </row>
    <row r="350" spans="1:4" x14ac:dyDescent="0.2">
      <c r="A350" s="158"/>
      <c r="D350" s="138"/>
    </row>
    <row r="351" spans="1:4" x14ac:dyDescent="0.2">
      <c r="A351" s="158"/>
      <c r="D351" s="138"/>
    </row>
    <row r="352" spans="1:4" x14ac:dyDescent="0.2">
      <c r="A352" s="158"/>
      <c r="D352" s="138"/>
    </row>
    <row r="353" spans="1:4" x14ac:dyDescent="0.2">
      <c r="A353" s="158"/>
      <c r="D353" s="138"/>
    </row>
    <row r="354" spans="1:4" x14ac:dyDescent="0.2">
      <c r="A354" s="158"/>
      <c r="D354" s="138"/>
    </row>
    <row r="355" spans="1:4" x14ac:dyDescent="0.2">
      <c r="A355" s="158"/>
      <c r="D355" s="138"/>
    </row>
    <row r="356" spans="1:4" x14ac:dyDescent="0.2">
      <c r="A356" s="158"/>
      <c r="D356" s="138"/>
    </row>
    <row r="357" spans="1:4" x14ac:dyDescent="0.2">
      <c r="A357" s="158"/>
      <c r="D357" s="138"/>
    </row>
    <row r="358" spans="1:4" x14ac:dyDescent="0.2">
      <c r="A358" s="158"/>
      <c r="D358" s="138"/>
    </row>
    <row r="359" spans="1:4" x14ac:dyDescent="0.2">
      <c r="A359" s="158"/>
      <c r="D359" s="138"/>
    </row>
    <row r="360" spans="1:4" x14ac:dyDescent="0.2">
      <c r="A360" s="158"/>
      <c r="D360" s="138"/>
    </row>
    <row r="361" spans="1:4" x14ac:dyDescent="0.2">
      <c r="A361" s="158"/>
      <c r="D361" s="138"/>
    </row>
    <row r="362" spans="1:4" x14ac:dyDescent="0.2">
      <c r="A362" s="158"/>
      <c r="D362" s="138"/>
    </row>
    <row r="363" spans="1:4" x14ac:dyDescent="0.2">
      <c r="A363" s="158"/>
      <c r="D363" s="138"/>
    </row>
    <row r="364" spans="1:4" x14ac:dyDescent="0.2">
      <c r="A364" s="158"/>
      <c r="D364" s="138"/>
    </row>
    <row r="365" spans="1:4" x14ac:dyDescent="0.2">
      <c r="A365" s="158"/>
      <c r="D365" s="138"/>
    </row>
    <row r="366" spans="1:4" x14ac:dyDescent="0.2">
      <c r="A366" s="158"/>
      <c r="D366" s="138"/>
    </row>
    <row r="367" spans="1:4" x14ac:dyDescent="0.2">
      <c r="A367" s="158"/>
      <c r="D367" s="138"/>
    </row>
    <row r="368" spans="1:4" x14ac:dyDescent="0.2">
      <c r="A368" s="158"/>
      <c r="D368" s="138"/>
    </row>
    <row r="369" spans="1:4" x14ac:dyDescent="0.2">
      <c r="A369" s="158"/>
      <c r="D369" s="138"/>
    </row>
    <row r="370" spans="1:4" x14ac:dyDescent="0.2">
      <c r="A370" s="158"/>
      <c r="D370" s="138"/>
    </row>
    <row r="371" spans="1:4" x14ac:dyDescent="0.2">
      <c r="A371" s="158"/>
      <c r="D371" s="138"/>
    </row>
    <row r="372" spans="1:4" x14ac:dyDescent="0.2">
      <c r="A372" s="158"/>
      <c r="D372" s="138"/>
    </row>
    <row r="373" spans="1:4" x14ac:dyDescent="0.2">
      <c r="A373" s="158"/>
      <c r="D373" s="138"/>
    </row>
    <row r="374" spans="1:4" x14ac:dyDescent="0.2">
      <c r="A374" s="158"/>
      <c r="D374" s="138"/>
    </row>
    <row r="375" spans="1:4" x14ac:dyDescent="0.2">
      <c r="A375" s="158"/>
      <c r="D375" s="138"/>
    </row>
    <row r="376" spans="1:4" x14ac:dyDescent="0.2">
      <c r="A376" s="158"/>
      <c r="D376" s="138"/>
    </row>
    <row r="377" spans="1:4" x14ac:dyDescent="0.2">
      <c r="A377" s="158"/>
      <c r="D377" s="138"/>
    </row>
    <row r="378" spans="1:4" x14ac:dyDescent="0.2">
      <c r="A378" s="158"/>
      <c r="D378" s="138"/>
    </row>
    <row r="379" spans="1:4" x14ac:dyDescent="0.2">
      <c r="A379" s="158"/>
      <c r="D379" s="138"/>
    </row>
    <row r="380" spans="1:4" x14ac:dyDescent="0.2">
      <c r="A380" s="158"/>
      <c r="D380" s="138"/>
    </row>
    <row r="381" spans="1:4" x14ac:dyDescent="0.2">
      <c r="A381" s="158"/>
      <c r="D381" s="138"/>
    </row>
    <row r="382" spans="1:4" x14ac:dyDescent="0.2">
      <c r="A382" s="158"/>
      <c r="D382" s="138"/>
    </row>
    <row r="383" spans="1:4" x14ac:dyDescent="0.2">
      <c r="A383" s="158"/>
      <c r="D383" s="138"/>
    </row>
    <row r="384" spans="1:4" x14ac:dyDescent="0.2">
      <c r="A384" s="158"/>
      <c r="D384" s="138"/>
    </row>
    <row r="385" spans="1:4" x14ac:dyDescent="0.2">
      <c r="A385" s="158"/>
      <c r="D385" s="138"/>
    </row>
    <row r="386" spans="1:4" x14ac:dyDescent="0.2">
      <c r="A386" s="158"/>
      <c r="D386" s="138"/>
    </row>
    <row r="387" spans="1:4" x14ac:dyDescent="0.2">
      <c r="A387" s="158"/>
      <c r="D387" s="138"/>
    </row>
    <row r="388" spans="1:4" x14ac:dyDescent="0.2">
      <c r="A388" s="158"/>
      <c r="D388" s="138"/>
    </row>
    <row r="389" spans="1:4" x14ac:dyDescent="0.2">
      <c r="A389" s="158"/>
      <c r="D389" s="138"/>
    </row>
    <row r="390" spans="1:4" x14ac:dyDescent="0.2">
      <c r="A390" s="158"/>
      <c r="D390" s="138"/>
    </row>
    <row r="391" spans="1:4" x14ac:dyDescent="0.2">
      <c r="A391" s="158"/>
      <c r="D391" s="138"/>
    </row>
    <row r="392" spans="1:4" x14ac:dyDescent="0.2">
      <c r="A392" s="158"/>
      <c r="D392" s="138"/>
    </row>
    <row r="393" spans="1:4" x14ac:dyDescent="0.2">
      <c r="A393" s="158"/>
      <c r="D393" s="138"/>
    </row>
    <row r="394" spans="1:4" x14ac:dyDescent="0.2">
      <c r="A394" s="158"/>
      <c r="D394" s="138"/>
    </row>
    <row r="395" spans="1:4" x14ac:dyDescent="0.2">
      <c r="A395" s="158"/>
      <c r="D395" s="138"/>
    </row>
    <row r="396" spans="1:4" x14ac:dyDescent="0.2">
      <c r="A396" s="158"/>
      <c r="D396" s="138"/>
    </row>
    <row r="397" spans="1:4" x14ac:dyDescent="0.2">
      <c r="A397" s="158"/>
      <c r="D397" s="138"/>
    </row>
    <row r="398" spans="1:4" x14ac:dyDescent="0.2">
      <c r="A398" s="158"/>
      <c r="D398" s="138"/>
    </row>
    <row r="399" spans="1:4" x14ac:dyDescent="0.2">
      <c r="A399" s="158"/>
      <c r="D399" s="138"/>
    </row>
    <row r="400" spans="1:4" x14ac:dyDescent="0.2">
      <c r="A400" s="158"/>
      <c r="D400" s="138"/>
    </row>
    <row r="401" spans="1:4" x14ac:dyDescent="0.2">
      <c r="A401" s="158"/>
      <c r="D401" s="138"/>
    </row>
    <row r="402" spans="1:4" x14ac:dyDescent="0.2">
      <c r="A402" s="158"/>
      <c r="D402" s="138"/>
    </row>
    <row r="403" spans="1:4" x14ac:dyDescent="0.2">
      <c r="A403" s="158"/>
      <c r="D403" s="138"/>
    </row>
    <row r="404" spans="1:4" x14ac:dyDescent="0.2">
      <c r="A404" s="158"/>
      <c r="D404" s="138"/>
    </row>
    <row r="405" spans="1:4" x14ac:dyDescent="0.2">
      <c r="A405" s="158"/>
      <c r="D405" s="138"/>
    </row>
    <row r="406" spans="1:4" x14ac:dyDescent="0.2">
      <c r="A406" s="158"/>
      <c r="D406" s="138"/>
    </row>
    <row r="407" spans="1:4" x14ac:dyDescent="0.2">
      <c r="A407" s="158"/>
      <c r="D407" s="138"/>
    </row>
    <row r="408" spans="1:4" x14ac:dyDescent="0.2">
      <c r="A408" s="158"/>
      <c r="D408" s="138"/>
    </row>
    <row r="409" spans="1:4" x14ac:dyDescent="0.2">
      <c r="A409" s="158"/>
      <c r="D409" s="138"/>
    </row>
    <row r="410" spans="1:4" x14ac:dyDescent="0.2">
      <c r="A410" s="158"/>
      <c r="D410" s="138"/>
    </row>
    <row r="411" spans="1:4" x14ac:dyDescent="0.2">
      <c r="A411" s="158"/>
      <c r="D411" s="138"/>
    </row>
    <row r="412" spans="1:4" x14ac:dyDescent="0.2">
      <c r="A412" s="158"/>
      <c r="D412" s="138"/>
    </row>
    <row r="413" spans="1:4" x14ac:dyDescent="0.2">
      <c r="A413" s="158"/>
      <c r="D413" s="138"/>
    </row>
    <row r="414" spans="1:4" x14ac:dyDescent="0.2">
      <c r="A414" s="158"/>
      <c r="D414" s="138"/>
    </row>
    <row r="415" spans="1:4" x14ac:dyDescent="0.2">
      <c r="A415" s="158"/>
      <c r="D415" s="138"/>
    </row>
    <row r="416" spans="1:4" x14ac:dyDescent="0.2">
      <c r="A416" s="158"/>
      <c r="D416" s="138"/>
    </row>
    <row r="417" spans="1:4" x14ac:dyDescent="0.2">
      <c r="A417" s="158"/>
      <c r="D417" s="138"/>
    </row>
    <row r="418" spans="1:4" x14ac:dyDescent="0.2">
      <c r="A418" s="158"/>
      <c r="D418" s="138"/>
    </row>
    <row r="419" spans="1:4" x14ac:dyDescent="0.2">
      <c r="A419" s="158"/>
      <c r="D419" s="138"/>
    </row>
    <row r="420" spans="1:4" x14ac:dyDescent="0.2">
      <c r="A420" s="158"/>
      <c r="D420" s="138"/>
    </row>
    <row r="421" spans="1:4" x14ac:dyDescent="0.2">
      <c r="A421" s="158"/>
      <c r="D421" s="138"/>
    </row>
    <row r="422" spans="1:4" x14ac:dyDescent="0.2">
      <c r="A422" s="158"/>
      <c r="D422" s="138"/>
    </row>
    <row r="423" spans="1:4" x14ac:dyDescent="0.2">
      <c r="A423" s="158"/>
      <c r="D423" s="138"/>
    </row>
    <row r="424" spans="1:4" x14ac:dyDescent="0.2">
      <c r="A424" s="158"/>
      <c r="D424" s="138"/>
    </row>
    <row r="425" spans="1:4" x14ac:dyDescent="0.2">
      <c r="A425" s="158"/>
      <c r="D425" s="138"/>
    </row>
    <row r="426" spans="1:4" x14ac:dyDescent="0.2">
      <c r="A426" s="158"/>
      <c r="D426" s="138"/>
    </row>
    <row r="427" spans="1:4" x14ac:dyDescent="0.2">
      <c r="A427" s="158"/>
      <c r="D427" s="138"/>
    </row>
    <row r="428" spans="1:4" x14ac:dyDescent="0.2">
      <c r="A428" s="158"/>
      <c r="D428" s="138"/>
    </row>
    <row r="429" spans="1:4" x14ac:dyDescent="0.2">
      <c r="A429" s="158"/>
      <c r="D429" s="138"/>
    </row>
    <row r="430" spans="1:4" x14ac:dyDescent="0.2">
      <c r="A430" s="158"/>
      <c r="D430" s="138"/>
    </row>
    <row r="431" spans="1:4" x14ac:dyDescent="0.2">
      <c r="A431" s="158"/>
      <c r="D431" s="138"/>
    </row>
    <row r="432" spans="1:4" x14ac:dyDescent="0.2">
      <c r="A432" s="158"/>
      <c r="D432" s="138"/>
    </row>
    <row r="433" spans="1:4" x14ac:dyDescent="0.2">
      <c r="A433" s="158"/>
      <c r="D433" s="138"/>
    </row>
    <row r="434" spans="1:4" x14ac:dyDescent="0.2">
      <c r="A434" s="158"/>
      <c r="D434" s="138"/>
    </row>
    <row r="435" spans="1:4" x14ac:dyDescent="0.2">
      <c r="A435" s="158"/>
      <c r="D435" s="138"/>
    </row>
    <row r="436" spans="1:4" x14ac:dyDescent="0.2">
      <c r="A436" s="158"/>
      <c r="D436" s="138"/>
    </row>
    <row r="437" spans="1:4" x14ac:dyDescent="0.2">
      <c r="A437" s="158"/>
      <c r="D437" s="138"/>
    </row>
    <row r="438" spans="1:4" x14ac:dyDescent="0.2">
      <c r="A438" s="158"/>
      <c r="D438" s="138"/>
    </row>
    <row r="439" spans="1:4" x14ac:dyDescent="0.2">
      <c r="A439" s="158"/>
      <c r="D439" s="138"/>
    </row>
    <row r="440" spans="1:4" x14ac:dyDescent="0.2">
      <c r="A440" s="158"/>
      <c r="D440" s="138"/>
    </row>
    <row r="441" spans="1:4" x14ac:dyDescent="0.2">
      <c r="A441" s="158"/>
      <c r="D441" s="138"/>
    </row>
    <row r="442" spans="1:4" x14ac:dyDescent="0.2">
      <c r="A442" s="158"/>
      <c r="D442" s="138"/>
    </row>
    <row r="443" spans="1:4" x14ac:dyDescent="0.2">
      <c r="A443" s="158"/>
      <c r="D443" s="138"/>
    </row>
    <row r="444" spans="1:4" x14ac:dyDescent="0.2">
      <c r="A444" s="158"/>
      <c r="D444" s="138"/>
    </row>
    <row r="445" spans="1:4" x14ac:dyDescent="0.2">
      <c r="A445" s="158"/>
      <c r="D445" s="138"/>
    </row>
    <row r="446" spans="1:4" x14ac:dyDescent="0.2">
      <c r="A446" s="158"/>
      <c r="D446" s="138"/>
    </row>
    <row r="447" spans="1:4" x14ac:dyDescent="0.2">
      <c r="A447" s="158"/>
      <c r="D447" s="138"/>
    </row>
    <row r="448" spans="1:4" x14ac:dyDescent="0.2">
      <c r="A448" s="158"/>
      <c r="D448" s="138"/>
    </row>
    <row r="449" spans="1:4" x14ac:dyDescent="0.2">
      <c r="A449" s="158"/>
      <c r="D449" s="138"/>
    </row>
    <row r="450" spans="1:4" x14ac:dyDescent="0.2">
      <c r="A450" s="158"/>
      <c r="D450" s="138"/>
    </row>
    <row r="451" spans="1:4" x14ac:dyDescent="0.2">
      <c r="A451" s="158"/>
      <c r="D451" s="138"/>
    </row>
    <row r="452" spans="1:4" x14ac:dyDescent="0.2">
      <c r="A452" s="158"/>
      <c r="D452" s="138"/>
    </row>
    <row r="453" spans="1:4" x14ac:dyDescent="0.2">
      <c r="A453" s="158"/>
      <c r="D453" s="138"/>
    </row>
    <row r="454" spans="1:4" x14ac:dyDescent="0.2">
      <c r="A454" s="158"/>
      <c r="D454" s="138"/>
    </row>
    <row r="455" spans="1:4" x14ac:dyDescent="0.2">
      <c r="A455" s="158"/>
      <c r="D455" s="138"/>
    </row>
    <row r="456" spans="1:4" x14ac:dyDescent="0.2">
      <c r="A456" s="158"/>
      <c r="D456" s="138"/>
    </row>
    <row r="457" spans="1:4" x14ac:dyDescent="0.2">
      <c r="A457" s="158"/>
      <c r="D457" s="138"/>
    </row>
    <row r="458" spans="1:4" x14ac:dyDescent="0.2">
      <c r="A458" s="158"/>
      <c r="D458" s="138"/>
    </row>
    <row r="459" spans="1:4" x14ac:dyDescent="0.2">
      <c r="A459" s="158"/>
      <c r="D459" s="138"/>
    </row>
    <row r="460" spans="1:4" x14ac:dyDescent="0.2">
      <c r="A460" s="158"/>
      <c r="D460" s="138"/>
    </row>
    <row r="461" spans="1:4" x14ac:dyDescent="0.2">
      <c r="A461" s="158"/>
      <c r="D461" s="138"/>
    </row>
    <row r="462" spans="1:4" x14ac:dyDescent="0.2">
      <c r="A462" s="158"/>
      <c r="D462" s="138"/>
    </row>
    <row r="463" spans="1:4" x14ac:dyDescent="0.2">
      <c r="A463" s="158"/>
      <c r="D463" s="138"/>
    </row>
    <row r="464" spans="1:4" x14ac:dyDescent="0.2">
      <c r="A464" s="158"/>
      <c r="D464" s="138"/>
    </row>
    <row r="465" spans="1:4" x14ac:dyDescent="0.2">
      <c r="A465" s="158"/>
      <c r="D465" s="138"/>
    </row>
    <row r="466" spans="1:4" x14ac:dyDescent="0.2">
      <c r="A466" s="158"/>
      <c r="D466" s="138"/>
    </row>
    <row r="467" spans="1:4" x14ac:dyDescent="0.2">
      <c r="A467" s="158"/>
      <c r="D467" s="138"/>
    </row>
    <row r="468" spans="1:4" x14ac:dyDescent="0.2">
      <c r="A468" s="158"/>
      <c r="D468" s="138"/>
    </row>
    <row r="469" spans="1:4" x14ac:dyDescent="0.2">
      <c r="A469" s="158"/>
      <c r="D469" s="138"/>
    </row>
    <row r="470" spans="1:4" x14ac:dyDescent="0.2">
      <c r="A470" s="158"/>
      <c r="D470" s="138"/>
    </row>
    <row r="471" spans="1:4" x14ac:dyDescent="0.2">
      <c r="A471" s="158"/>
      <c r="D471" s="138"/>
    </row>
    <row r="472" spans="1:4" x14ac:dyDescent="0.2">
      <c r="A472" s="158"/>
      <c r="D472" s="138"/>
    </row>
    <row r="473" spans="1:4" x14ac:dyDescent="0.2">
      <c r="A473" s="158"/>
      <c r="D473" s="138"/>
    </row>
    <row r="474" spans="1:4" x14ac:dyDescent="0.2">
      <c r="A474" s="158"/>
      <c r="D474" s="138"/>
    </row>
    <row r="475" spans="1:4" x14ac:dyDescent="0.2">
      <c r="A475" s="158"/>
      <c r="D475" s="138"/>
    </row>
    <row r="476" spans="1:4" x14ac:dyDescent="0.2">
      <c r="A476" s="158"/>
      <c r="D476" s="138"/>
    </row>
    <row r="477" spans="1:4" x14ac:dyDescent="0.2">
      <c r="A477" s="158"/>
      <c r="D477" s="138"/>
    </row>
    <row r="478" spans="1:4" x14ac:dyDescent="0.2">
      <c r="A478" s="158"/>
      <c r="D478" s="138"/>
    </row>
    <row r="479" spans="1:4" x14ac:dyDescent="0.2">
      <c r="A479" s="158"/>
      <c r="D479" s="138"/>
    </row>
    <row r="480" spans="1:4" x14ac:dyDescent="0.2">
      <c r="A480" s="158"/>
      <c r="D480" s="138"/>
    </row>
    <row r="481" spans="1:4" x14ac:dyDescent="0.2">
      <c r="A481" s="158"/>
      <c r="D481" s="138"/>
    </row>
    <row r="482" spans="1:4" x14ac:dyDescent="0.2">
      <c r="A482" s="158"/>
      <c r="D482" s="138"/>
    </row>
    <row r="483" spans="1:4" x14ac:dyDescent="0.2">
      <c r="A483" s="158"/>
      <c r="D483" s="138"/>
    </row>
    <row r="484" spans="1:4" x14ac:dyDescent="0.2">
      <c r="A484" s="158"/>
      <c r="D484" s="138"/>
    </row>
    <row r="485" spans="1:4" x14ac:dyDescent="0.2">
      <c r="A485" s="158"/>
      <c r="D485" s="138"/>
    </row>
    <row r="486" spans="1:4" x14ac:dyDescent="0.2">
      <c r="A486" s="158"/>
      <c r="D486" s="138"/>
    </row>
    <row r="487" spans="1:4" x14ac:dyDescent="0.2">
      <c r="A487" s="158"/>
      <c r="D487" s="138"/>
    </row>
    <row r="488" spans="1:4" x14ac:dyDescent="0.2">
      <c r="A488" s="158"/>
      <c r="D488" s="138"/>
    </row>
    <row r="489" spans="1:4" x14ac:dyDescent="0.2">
      <c r="A489" s="158"/>
      <c r="D489" s="138"/>
    </row>
    <row r="490" spans="1:4" x14ac:dyDescent="0.2">
      <c r="A490" s="158"/>
      <c r="D490" s="138"/>
    </row>
    <row r="491" spans="1:4" x14ac:dyDescent="0.2">
      <c r="A491" s="158"/>
      <c r="D491" s="138"/>
    </row>
    <row r="492" spans="1:4" x14ac:dyDescent="0.2">
      <c r="A492" s="158"/>
      <c r="D492" s="138"/>
    </row>
    <row r="493" spans="1:4" x14ac:dyDescent="0.2">
      <c r="A493" s="158"/>
      <c r="D493" s="138"/>
    </row>
    <row r="494" spans="1:4" x14ac:dyDescent="0.2">
      <c r="A494" s="158"/>
      <c r="D494" s="138"/>
    </row>
    <row r="495" spans="1:4" x14ac:dyDescent="0.2">
      <c r="A495" s="158"/>
      <c r="D495" s="138"/>
    </row>
    <row r="496" spans="1:4" x14ac:dyDescent="0.2">
      <c r="A496" s="158"/>
      <c r="D496" s="138"/>
    </row>
    <row r="497" spans="1:4" x14ac:dyDescent="0.2">
      <c r="A497" s="158"/>
      <c r="D497" s="138"/>
    </row>
    <row r="498" spans="1:4" x14ac:dyDescent="0.2">
      <c r="A498" s="158"/>
      <c r="D498" s="138"/>
    </row>
    <row r="499" spans="1:4" x14ac:dyDescent="0.2">
      <c r="A499" s="158"/>
      <c r="D499" s="138"/>
    </row>
    <row r="500" spans="1:4" x14ac:dyDescent="0.2">
      <c r="A500" s="158"/>
      <c r="D500" s="138"/>
    </row>
    <row r="501" spans="1:4" x14ac:dyDescent="0.2">
      <c r="A501" s="158"/>
      <c r="D501" s="138"/>
    </row>
    <row r="502" spans="1:4" x14ac:dyDescent="0.2">
      <c r="A502" s="158"/>
      <c r="D502" s="138"/>
    </row>
    <row r="503" spans="1:4" x14ac:dyDescent="0.2">
      <c r="A503" s="158"/>
      <c r="D503" s="138"/>
    </row>
    <row r="504" spans="1:4" x14ac:dyDescent="0.2">
      <c r="A504" s="158"/>
      <c r="D504" s="138"/>
    </row>
    <row r="505" spans="1:4" x14ac:dyDescent="0.2">
      <c r="A505" s="158"/>
      <c r="D505" s="138"/>
    </row>
    <row r="506" spans="1:4" x14ac:dyDescent="0.2">
      <c r="A506" s="158"/>
      <c r="D506" s="138"/>
    </row>
    <row r="507" spans="1:4" x14ac:dyDescent="0.2">
      <c r="A507" s="158"/>
      <c r="D507" s="138"/>
    </row>
    <row r="508" spans="1:4" x14ac:dyDescent="0.2">
      <c r="A508" s="158"/>
      <c r="D508" s="138"/>
    </row>
    <row r="509" spans="1:4" x14ac:dyDescent="0.2">
      <c r="A509" s="158"/>
      <c r="D509" s="138"/>
    </row>
    <row r="510" spans="1:4" x14ac:dyDescent="0.2">
      <c r="A510" s="158"/>
      <c r="D510" s="138"/>
    </row>
    <row r="511" spans="1:4" x14ac:dyDescent="0.2">
      <c r="A511" s="158"/>
      <c r="D511" s="138"/>
    </row>
    <row r="512" spans="1:4" x14ac:dyDescent="0.2">
      <c r="A512" s="158"/>
      <c r="D512" s="138"/>
    </row>
    <row r="513" spans="1:4" x14ac:dyDescent="0.2">
      <c r="A513" s="158"/>
      <c r="D513" s="138"/>
    </row>
    <row r="514" spans="1:4" x14ac:dyDescent="0.2">
      <c r="A514" s="158"/>
      <c r="D514" s="138"/>
    </row>
    <row r="515" spans="1:4" x14ac:dyDescent="0.2">
      <c r="A515" s="158"/>
      <c r="D515" s="138"/>
    </row>
    <row r="516" spans="1:4" x14ac:dyDescent="0.2">
      <c r="A516" s="158"/>
      <c r="D516" s="138"/>
    </row>
    <row r="517" spans="1:4" x14ac:dyDescent="0.2">
      <c r="A517" s="158"/>
      <c r="D517" s="138"/>
    </row>
    <row r="518" spans="1:4" x14ac:dyDescent="0.2">
      <c r="A518" s="158"/>
      <c r="D518" s="138"/>
    </row>
    <row r="519" spans="1:4" x14ac:dyDescent="0.2">
      <c r="A519" s="158"/>
      <c r="D519" s="138"/>
    </row>
    <row r="520" spans="1:4" x14ac:dyDescent="0.2">
      <c r="A520" s="158"/>
      <c r="D520" s="138"/>
    </row>
    <row r="521" spans="1:4" x14ac:dyDescent="0.2">
      <c r="A521" s="158"/>
      <c r="D521" s="138"/>
    </row>
    <row r="522" spans="1:4" x14ac:dyDescent="0.2">
      <c r="A522" s="158"/>
      <c r="D522" s="138"/>
    </row>
    <row r="523" spans="1:4" x14ac:dyDescent="0.2">
      <c r="A523" s="158"/>
      <c r="D523" s="138"/>
    </row>
    <row r="524" spans="1:4" x14ac:dyDescent="0.2">
      <c r="A524" s="158"/>
      <c r="D524" s="138"/>
    </row>
    <row r="525" spans="1:4" x14ac:dyDescent="0.2">
      <c r="A525" s="158"/>
      <c r="D525" s="138"/>
    </row>
    <row r="526" spans="1:4" x14ac:dyDescent="0.2">
      <c r="A526" s="158"/>
      <c r="D526" s="138"/>
    </row>
    <row r="527" spans="1:4" x14ac:dyDescent="0.2">
      <c r="A527" s="158"/>
      <c r="D527" s="138"/>
    </row>
    <row r="528" spans="1:4" x14ac:dyDescent="0.2">
      <c r="A528" s="158"/>
      <c r="D528" s="138"/>
    </row>
    <row r="529" spans="1:4" x14ac:dyDescent="0.2">
      <c r="A529" s="158"/>
      <c r="D529" s="138"/>
    </row>
    <row r="530" spans="1:4" x14ac:dyDescent="0.2">
      <c r="A530" s="158"/>
      <c r="D530" s="138"/>
    </row>
    <row r="531" spans="1:4" x14ac:dyDescent="0.2">
      <c r="A531" s="158"/>
      <c r="D531" s="138"/>
    </row>
    <row r="532" spans="1:4" x14ac:dyDescent="0.2">
      <c r="A532" s="158"/>
      <c r="D532" s="138"/>
    </row>
    <row r="533" spans="1:4" x14ac:dyDescent="0.2">
      <c r="A533" s="158"/>
      <c r="D533" s="138"/>
    </row>
    <row r="534" spans="1:4" x14ac:dyDescent="0.2">
      <c r="A534" s="158"/>
      <c r="D534" s="138"/>
    </row>
    <row r="535" spans="1:4" x14ac:dyDescent="0.2">
      <c r="A535" s="158"/>
      <c r="D535" s="138"/>
    </row>
    <row r="536" spans="1:4" x14ac:dyDescent="0.2">
      <c r="A536" s="158"/>
      <c r="D536" s="138"/>
    </row>
    <row r="537" spans="1:4" x14ac:dyDescent="0.2">
      <c r="A537" s="158"/>
      <c r="D537" s="138"/>
    </row>
    <row r="538" spans="1:4" x14ac:dyDescent="0.2">
      <c r="A538" s="158"/>
      <c r="D538" s="138"/>
    </row>
    <row r="539" spans="1:4" x14ac:dyDescent="0.2">
      <c r="A539" s="158"/>
      <c r="D539" s="138"/>
    </row>
    <row r="540" spans="1:4" x14ac:dyDescent="0.2">
      <c r="A540" s="158"/>
      <c r="D540" s="138"/>
    </row>
    <row r="541" spans="1:4" x14ac:dyDescent="0.2">
      <c r="A541" s="158"/>
      <c r="D541" s="138"/>
    </row>
    <row r="542" spans="1:4" x14ac:dyDescent="0.2">
      <c r="A542" s="158"/>
      <c r="D542" s="138"/>
    </row>
    <row r="543" spans="1:4" x14ac:dyDescent="0.2">
      <c r="A543" s="158"/>
      <c r="D543" s="138"/>
    </row>
    <row r="544" spans="1:4" x14ac:dyDescent="0.2">
      <c r="A544" s="158"/>
      <c r="D544" s="138"/>
    </row>
    <row r="545" spans="1:4" x14ac:dyDescent="0.2">
      <c r="A545" s="158"/>
      <c r="D545" s="138"/>
    </row>
    <row r="546" spans="1:4" x14ac:dyDescent="0.2">
      <c r="A546" s="158"/>
      <c r="D546" s="138"/>
    </row>
    <row r="547" spans="1:4" x14ac:dyDescent="0.2">
      <c r="A547" s="158"/>
      <c r="D547" s="138"/>
    </row>
    <row r="548" spans="1:4" x14ac:dyDescent="0.2">
      <c r="A548" s="158"/>
      <c r="D548" s="138"/>
    </row>
    <row r="549" spans="1:4" x14ac:dyDescent="0.2">
      <c r="A549" s="158"/>
      <c r="D549" s="138"/>
    </row>
    <row r="550" spans="1:4" x14ac:dyDescent="0.2">
      <c r="A550" s="158"/>
      <c r="D550" s="138"/>
    </row>
    <row r="551" spans="1:4" x14ac:dyDescent="0.2">
      <c r="A551" s="158"/>
      <c r="D551" s="138"/>
    </row>
    <row r="552" spans="1:4" x14ac:dyDescent="0.2">
      <c r="A552" s="158"/>
      <c r="D552" s="138"/>
    </row>
    <row r="553" spans="1:4" x14ac:dyDescent="0.2">
      <c r="A553" s="158"/>
      <c r="D553" s="138"/>
    </row>
    <row r="554" spans="1:4" x14ac:dyDescent="0.2">
      <c r="A554" s="158"/>
      <c r="D554" s="138"/>
    </row>
    <row r="555" spans="1:4" x14ac:dyDescent="0.2">
      <c r="A555" s="158"/>
      <c r="D555" s="138"/>
    </row>
    <row r="556" spans="1:4" x14ac:dyDescent="0.2">
      <c r="A556" s="158"/>
      <c r="D556" s="138"/>
    </row>
    <row r="557" spans="1:4" x14ac:dyDescent="0.2">
      <c r="A557" s="158"/>
      <c r="D557" s="138"/>
    </row>
    <row r="558" spans="1:4" x14ac:dyDescent="0.2">
      <c r="A558" s="158"/>
      <c r="D558" s="138"/>
    </row>
    <row r="559" spans="1:4" x14ac:dyDescent="0.2">
      <c r="A559" s="158"/>
      <c r="D559" s="138"/>
    </row>
    <row r="560" spans="1:4" x14ac:dyDescent="0.2">
      <c r="A560" s="158"/>
      <c r="D560" s="138"/>
    </row>
    <row r="561" spans="1:4" x14ac:dyDescent="0.2">
      <c r="A561" s="158"/>
      <c r="D561" s="138"/>
    </row>
    <row r="562" spans="1:4" x14ac:dyDescent="0.2">
      <c r="A562" s="158"/>
      <c r="D562" s="138"/>
    </row>
    <row r="563" spans="1:4" x14ac:dyDescent="0.2">
      <c r="A563" s="158"/>
      <c r="D563" s="138"/>
    </row>
    <row r="564" spans="1:4" x14ac:dyDescent="0.2">
      <c r="A564" s="158"/>
      <c r="D564" s="138"/>
    </row>
    <row r="565" spans="1:4" x14ac:dyDescent="0.2">
      <c r="A565" s="158"/>
      <c r="D565" s="138"/>
    </row>
    <row r="566" spans="1:4" x14ac:dyDescent="0.2">
      <c r="A566" s="158"/>
      <c r="D566" s="138"/>
    </row>
    <row r="567" spans="1:4" x14ac:dyDescent="0.2">
      <c r="A567" s="158"/>
      <c r="D567" s="138"/>
    </row>
    <row r="568" spans="1:4" x14ac:dyDescent="0.2">
      <c r="A568" s="158"/>
      <c r="D568" s="138"/>
    </row>
    <row r="569" spans="1:4" x14ac:dyDescent="0.2">
      <c r="A569" s="158"/>
      <c r="D569" s="138"/>
    </row>
    <row r="570" spans="1:4" x14ac:dyDescent="0.2">
      <c r="A570" s="158"/>
      <c r="D570" s="138"/>
    </row>
    <row r="571" spans="1:4" x14ac:dyDescent="0.2">
      <c r="A571" s="158"/>
      <c r="D571" s="138"/>
    </row>
    <row r="572" spans="1:4" x14ac:dyDescent="0.2">
      <c r="A572" s="158"/>
      <c r="D572" s="138"/>
    </row>
    <row r="573" spans="1:4" x14ac:dyDescent="0.2">
      <c r="A573" s="158"/>
      <c r="D573" s="138"/>
    </row>
    <row r="574" spans="1:4" x14ac:dyDescent="0.2">
      <c r="A574" s="158"/>
      <c r="D574" s="138"/>
    </row>
    <row r="575" spans="1:4" x14ac:dyDescent="0.2">
      <c r="A575" s="158"/>
      <c r="D575" s="138"/>
    </row>
    <row r="576" spans="1:4" x14ac:dyDescent="0.2">
      <c r="A576" s="158"/>
      <c r="D576" s="138"/>
    </row>
    <row r="577" spans="1:4" x14ac:dyDescent="0.2">
      <c r="A577" s="158"/>
      <c r="D577" s="138"/>
    </row>
    <row r="578" spans="1:4" x14ac:dyDescent="0.2">
      <c r="A578" s="158"/>
      <c r="D578" s="138"/>
    </row>
    <row r="579" spans="1:4" x14ac:dyDescent="0.2">
      <c r="A579" s="158"/>
      <c r="D579" s="138"/>
    </row>
    <row r="580" spans="1:4" x14ac:dyDescent="0.2">
      <c r="A580" s="158"/>
      <c r="D580" s="138"/>
    </row>
    <row r="581" spans="1:4" x14ac:dyDescent="0.2">
      <c r="A581" s="158"/>
      <c r="D581" s="138"/>
    </row>
    <row r="582" spans="1:4" x14ac:dyDescent="0.2">
      <c r="A582" s="158"/>
      <c r="D582" s="138"/>
    </row>
    <row r="583" spans="1:4" x14ac:dyDescent="0.2">
      <c r="A583" s="158"/>
      <c r="D583" s="138"/>
    </row>
    <row r="584" spans="1:4" x14ac:dyDescent="0.2">
      <c r="A584" s="158"/>
      <c r="D584" s="138"/>
    </row>
    <row r="585" spans="1:4" x14ac:dyDescent="0.2">
      <c r="A585" s="158"/>
      <c r="D585" s="138"/>
    </row>
    <row r="586" spans="1:4" x14ac:dyDescent="0.2">
      <c r="A586" s="158"/>
      <c r="D586" s="138"/>
    </row>
    <row r="587" spans="1:4" x14ac:dyDescent="0.2">
      <c r="A587" s="158"/>
      <c r="D587" s="138"/>
    </row>
    <row r="588" spans="1:4" x14ac:dyDescent="0.2">
      <c r="A588" s="158"/>
      <c r="D588" s="138"/>
    </row>
    <row r="589" spans="1:4" x14ac:dyDescent="0.2">
      <c r="A589" s="158"/>
      <c r="D589" s="138"/>
    </row>
    <row r="590" spans="1:4" x14ac:dyDescent="0.2">
      <c r="A590" s="158"/>
      <c r="D590" s="138"/>
    </row>
    <row r="591" spans="1:4" x14ac:dyDescent="0.2">
      <c r="A591" s="158"/>
      <c r="D591" s="138"/>
    </row>
    <row r="592" spans="1:4" x14ac:dyDescent="0.2">
      <c r="A592" s="158"/>
      <c r="D592" s="138"/>
    </row>
    <row r="593" spans="1:4" x14ac:dyDescent="0.2">
      <c r="A593" s="158"/>
      <c r="D593" s="138"/>
    </row>
    <row r="594" spans="1:4" x14ac:dyDescent="0.2">
      <c r="A594" s="158"/>
      <c r="D594" s="138"/>
    </row>
    <row r="595" spans="1:4" x14ac:dyDescent="0.2">
      <c r="A595" s="158"/>
      <c r="D595" s="138"/>
    </row>
    <row r="596" spans="1:4" x14ac:dyDescent="0.2">
      <c r="A596" s="158"/>
      <c r="D596" s="138"/>
    </row>
    <row r="597" spans="1:4" x14ac:dyDescent="0.2">
      <c r="A597" s="158"/>
      <c r="D597" s="138"/>
    </row>
    <row r="598" spans="1:4" x14ac:dyDescent="0.2">
      <c r="A598" s="158"/>
      <c r="D598" s="138"/>
    </row>
    <row r="599" spans="1:4" x14ac:dyDescent="0.2">
      <c r="A599" s="158"/>
      <c r="D599" s="138"/>
    </row>
    <row r="600" spans="1:4" x14ac:dyDescent="0.2">
      <c r="A600" s="158"/>
      <c r="D600" s="138"/>
    </row>
    <row r="601" spans="1:4" x14ac:dyDescent="0.2">
      <c r="A601" s="158"/>
      <c r="D601" s="138"/>
    </row>
    <row r="602" spans="1:4" x14ac:dyDescent="0.2">
      <c r="A602" s="158"/>
      <c r="D602" s="138"/>
    </row>
    <row r="603" spans="1:4" x14ac:dyDescent="0.2">
      <c r="A603" s="158"/>
      <c r="D603" s="138"/>
    </row>
    <row r="604" spans="1:4" x14ac:dyDescent="0.2">
      <c r="A604" s="158"/>
      <c r="D604" s="138"/>
    </row>
    <row r="605" spans="1:4" x14ac:dyDescent="0.2">
      <c r="A605" s="158"/>
      <c r="D605" s="138"/>
    </row>
    <row r="606" spans="1:4" x14ac:dyDescent="0.2">
      <c r="A606" s="158"/>
      <c r="D606" s="138"/>
    </row>
    <row r="607" spans="1:4" x14ac:dyDescent="0.2">
      <c r="A607" s="158"/>
      <c r="D607" s="138"/>
    </row>
    <row r="608" spans="1:4" x14ac:dyDescent="0.2">
      <c r="A608" s="158"/>
      <c r="D608" s="138"/>
    </row>
    <row r="609" spans="1:4" x14ac:dyDescent="0.2">
      <c r="A609" s="158"/>
      <c r="D609" s="138"/>
    </row>
    <row r="610" spans="1:4" x14ac:dyDescent="0.2">
      <c r="A610" s="158"/>
      <c r="D610" s="138"/>
    </row>
    <row r="611" spans="1:4" x14ac:dyDescent="0.2">
      <c r="A611" s="158"/>
      <c r="D611" s="138"/>
    </row>
    <row r="612" spans="1:4" x14ac:dyDescent="0.2">
      <c r="A612" s="158"/>
      <c r="D612" s="138"/>
    </row>
    <row r="613" spans="1:4" x14ac:dyDescent="0.2">
      <c r="A613" s="158"/>
      <c r="D613" s="138"/>
    </row>
    <row r="614" spans="1:4" x14ac:dyDescent="0.2">
      <c r="A614" s="158"/>
      <c r="D614" s="138"/>
    </row>
    <row r="615" spans="1:4" x14ac:dyDescent="0.2">
      <c r="A615" s="158"/>
      <c r="D615" s="138"/>
    </row>
    <row r="616" spans="1:4" x14ac:dyDescent="0.2">
      <c r="A616" s="158"/>
      <c r="D616" s="138"/>
    </row>
    <row r="617" spans="1:4" x14ac:dyDescent="0.2">
      <c r="A617" s="158"/>
      <c r="D617" s="138"/>
    </row>
    <row r="618" spans="1:4" x14ac:dyDescent="0.2">
      <c r="A618" s="158"/>
      <c r="D618" s="138"/>
    </row>
    <row r="619" spans="1:4" x14ac:dyDescent="0.2">
      <c r="A619" s="158"/>
      <c r="D619" s="138"/>
    </row>
    <row r="620" spans="1:4" x14ac:dyDescent="0.2">
      <c r="A620" s="158"/>
      <c r="D620" s="138"/>
    </row>
    <row r="621" spans="1:4" x14ac:dyDescent="0.2">
      <c r="A621" s="158"/>
      <c r="D621" s="138"/>
    </row>
    <row r="622" spans="1:4" x14ac:dyDescent="0.2">
      <c r="A622" s="158"/>
      <c r="D622" s="138"/>
    </row>
    <row r="623" spans="1:4" x14ac:dyDescent="0.2">
      <c r="A623" s="158"/>
      <c r="D623" s="138"/>
    </row>
    <row r="624" spans="1:4" x14ac:dyDescent="0.2">
      <c r="A624" s="158"/>
      <c r="D624" s="138"/>
    </row>
    <row r="625" spans="1:4" x14ac:dyDescent="0.2">
      <c r="A625" s="158"/>
      <c r="D625" s="138"/>
    </row>
    <row r="626" spans="1:4" x14ac:dyDescent="0.2">
      <c r="A626" s="158"/>
      <c r="D626" s="138"/>
    </row>
    <row r="627" spans="1:4" x14ac:dyDescent="0.2">
      <c r="A627" s="158"/>
      <c r="D627" s="138"/>
    </row>
    <row r="628" spans="1:4" x14ac:dyDescent="0.2">
      <c r="A628" s="158"/>
      <c r="D628" s="138"/>
    </row>
    <row r="629" spans="1:4" x14ac:dyDescent="0.2">
      <c r="A629" s="158"/>
      <c r="D629" s="138"/>
    </row>
    <row r="630" spans="1:4" x14ac:dyDescent="0.2">
      <c r="A630" s="158"/>
      <c r="D630" s="138"/>
    </row>
    <row r="631" spans="1:4" x14ac:dyDescent="0.2">
      <c r="A631" s="158"/>
      <c r="D631" s="138"/>
    </row>
    <row r="632" spans="1:4" x14ac:dyDescent="0.2">
      <c r="A632" s="158"/>
      <c r="D632" s="138"/>
    </row>
    <row r="633" spans="1:4" x14ac:dyDescent="0.2">
      <c r="A633" s="158"/>
      <c r="D633" s="138"/>
    </row>
    <row r="634" spans="1:4" x14ac:dyDescent="0.2">
      <c r="A634" s="158"/>
      <c r="D634" s="138"/>
    </row>
    <row r="635" spans="1:4" x14ac:dyDescent="0.2">
      <c r="A635" s="158"/>
      <c r="D635" s="138"/>
    </row>
    <row r="636" spans="1:4" x14ac:dyDescent="0.2">
      <c r="A636" s="158"/>
      <c r="D636" s="138"/>
    </row>
    <row r="637" spans="1:4" x14ac:dyDescent="0.2">
      <c r="A637" s="158"/>
      <c r="D637" s="138"/>
    </row>
    <row r="638" spans="1:4" x14ac:dyDescent="0.2">
      <c r="A638" s="158"/>
      <c r="D638" s="138"/>
    </row>
    <row r="639" spans="1:4" x14ac:dyDescent="0.2">
      <c r="A639" s="158"/>
      <c r="D639" s="138"/>
    </row>
    <row r="640" spans="1:4" x14ac:dyDescent="0.2">
      <c r="A640" s="158"/>
      <c r="D640" s="138"/>
    </row>
    <row r="641" spans="1:4" x14ac:dyDescent="0.2">
      <c r="A641" s="158"/>
      <c r="D641" s="138"/>
    </row>
    <row r="642" spans="1:4" x14ac:dyDescent="0.2">
      <c r="A642" s="158"/>
      <c r="D642" s="138"/>
    </row>
    <row r="643" spans="1:4" x14ac:dyDescent="0.2">
      <c r="A643" s="158"/>
      <c r="D643" s="138"/>
    </row>
    <row r="644" spans="1:4" x14ac:dyDescent="0.2">
      <c r="A644" s="158"/>
      <c r="D644" s="138"/>
    </row>
    <row r="645" spans="1:4" x14ac:dyDescent="0.2">
      <c r="A645" s="158"/>
      <c r="D645" s="138"/>
    </row>
    <row r="646" spans="1:4" x14ac:dyDescent="0.2">
      <c r="A646" s="158"/>
      <c r="D646" s="138"/>
    </row>
    <row r="647" spans="1:4" x14ac:dyDescent="0.2">
      <c r="A647" s="158"/>
      <c r="D647" s="138"/>
    </row>
    <row r="648" spans="1:4" x14ac:dyDescent="0.2">
      <c r="A648" s="158"/>
      <c r="D648" s="138"/>
    </row>
    <row r="649" spans="1:4" x14ac:dyDescent="0.2">
      <c r="A649" s="158"/>
      <c r="D649" s="138"/>
    </row>
    <row r="650" spans="1:4" x14ac:dyDescent="0.2">
      <c r="A650" s="158"/>
      <c r="D650" s="138"/>
    </row>
    <row r="651" spans="1:4" x14ac:dyDescent="0.2">
      <c r="A651" s="158"/>
      <c r="D651" s="138"/>
    </row>
    <row r="652" spans="1:4" x14ac:dyDescent="0.2">
      <c r="A652" s="158"/>
      <c r="D652" s="138"/>
    </row>
    <row r="653" spans="1:4" x14ac:dyDescent="0.2">
      <c r="A653" s="158"/>
      <c r="D653" s="138"/>
    </row>
    <row r="654" spans="1:4" x14ac:dyDescent="0.2">
      <c r="A654" s="158"/>
      <c r="D654" s="138"/>
    </row>
    <row r="655" spans="1:4" x14ac:dyDescent="0.2">
      <c r="A655" s="158"/>
      <c r="D655" s="138"/>
    </row>
    <row r="656" spans="1:4" x14ac:dyDescent="0.2">
      <c r="A656" s="158"/>
      <c r="D656" s="138"/>
    </row>
    <row r="657" spans="1:4" x14ac:dyDescent="0.2">
      <c r="A657" s="158"/>
      <c r="D657" s="138"/>
    </row>
    <row r="658" spans="1:4" x14ac:dyDescent="0.2">
      <c r="A658" s="158"/>
      <c r="D658" s="138"/>
    </row>
    <row r="659" spans="1:4" x14ac:dyDescent="0.2">
      <c r="A659" s="158"/>
      <c r="D659" s="138"/>
    </row>
    <row r="660" spans="1:4" x14ac:dyDescent="0.2">
      <c r="A660" s="158"/>
      <c r="D660" s="138"/>
    </row>
    <row r="661" spans="1:4" x14ac:dyDescent="0.2">
      <c r="A661" s="158"/>
      <c r="D661" s="138"/>
    </row>
    <row r="662" spans="1:4" x14ac:dyDescent="0.2">
      <c r="A662" s="158"/>
      <c r="D662" s="138"/>
    </row>
    <row r="663" spans="1:4" x14ac:dyDescent="0.2">
      <c r="A663" s="158"/>
      <c r="D663" s="138"/>
    </row>
    <row r="664" spans="1:4" x14ac:dyDescent="0.2">
      <c r="A664" s="158"/>
      <c r="D664" s="138"/>
    </row>
    <row r="665" spans="1:4" x14ac:dyDescent="0.2">
      <c r="A665" s="158"/>
      <c r="D665" s="138"/>
    </row>
    <row r="666" spans="1:4" x14ac:dyDescent="0.2">
      <c r="A666" s="158"/>
      <c r="D666" s="138"/>
    </row>
    <row r="667" spans="1:4" x14ac:dyDescent="0.2">
      <c r="A667" s="158"/>
      <c r="D667" s="138"/>
    </row>
    <row r="668" spans="1:4" x14ac:dyDescent="0.2">
      <c r="A668" s="158"/>
      <c r="D668" s="138"/>
    </row>
    <row r="669" spans="1:4" x14ac:dyDescent="0.2">
      <c r="A669" s="158"/>
      <c r="D669" s="138"/>
    </row>
    <row r="670" spans="1:4" x14ac:dyDescent="0.2">
      <c r="A670" s="158"/>
      <c r="D670" s="138"/>
    </row>
    <row r="671" spans="1:4" x14ac:dyDescent="0.2">
      <c r="A671" s="158"/>
      <c r="D671" s="138"/>
    </row>
    <row r="672" spans="1:4" x14ac:dyDescent="0.2">
      <c r="A672" s="158"/>
      <c r="D672" s="138"/>
    </row>
    <row r="673" spans="1:4" x14ac:dyDescent="0.2">
      <c r="A673" s="158"/>
      <c r="D673" s="138"/>
    </row>
    <row r="674" spans="1:4" x14ac:dyDescent="0.2">
      <c r="A674" s="158"/>
      <c r="D674" s="138"/>
    </row>
    <row r="675" spans="1:4" x14ac:dyDescent="0.2">
      <c r="A675" s="158"/>
      <c r="D675" s="138"/>
    </row>
    <row r="676" spans="1:4" x14ac:dyDescent="0.2">
      <c r="A676" s="158"/>
      <c r="D676" s="138"/>
    </row>
    <row r="677" spans="1:4" x14ac:dyDescent="0.2">
      <c r="A677" s="158"/>
      <c r="D677" s="138"/>
    </row>
    <row r="678" spans="1:4" x14ac:dyDescent="0.2">
      <c r="A678" s="158"/>
      <c r="D678" s="138"/>
    </row>
    <row r="679" spans="1:4" x14ac:dyDescent="0.2">
      <c r="A679" s="158"/>
      <c r="D679" s="138"/>
    </row>
    <row r="680" spans="1:4" x14ac:dyDescent="0.2">
      <c r="A680" s="158"/>
      <c r="D680" s="138"/>
    </row>
    <row r="681" spans="1:4" x14ac:dyDescent="0.2">
      <c r="A681" s="158"/>
      <c r="D681" s="138"/>
    </row>
    <row r="682" spans="1:4" x14ac:dyDescent="0.2">
      <c r="A682" s="158"/>
      <c r="D682" s="138"/>
    </row>
    <row r="683" spans="1:4" x14ac:dyDescent="0.2">
      <c r="A683" s="158"/>
      <c r="D683" s="138"/>
    </row>
    <row r="684" spans="1:4" x14ac:dyDescent="0.2">
      <c r="A684" s="158"/>
      <c r="D684" s="138"/>
    </row>
    <row r="685" spans="1:4" x14ac:dyDescent="0.2">
      <c r="A685" s="158"/>
      <c r="D685" s="138"/>
    </row>
    <row r="686" spans="1:4" x14ac:dyDescent="0.2">
      <c r="A686" s="158"/>
      <c r="D686" s="138"/>
    </row>
    <row r="687" spans="1:4" x14ac:dyDescent="0.2">
      <c r="A687" s="158"/>
      <c r="D687" s="138"/>
    </row>
    <row r="688" spans="1:4" x14ac:dyDescent="0.2">
      <c r="A688" s="158"/>
      <c r="D688" s="138"/>
    </row>
    <row r="689" spans="1:4" x14ac:dyDescent="0.2">
      <c r="A689" s="158"/>
      <c r="D689" s="138"/>
    </row>
    <row r="690" spans="1:4" x14ac:dyDescent="0.2">
      <c r="A690" s="158"/>
      <c r="D690" s="138"/>
    </row>
    <row r="691" spans="1:4" x14ac:dyDescent="0.2">
      <c r="A691" s="158"/>
      <c r="D691" s="138"/>
    </row>
    <row r="692" spans="1:4" x14ac:dyDescent="0.2">
      <c r="A692" s="158"/>
      <c r="D692" s="138"/>
    </row>
    <row r="693" spans="1:4" x14ac:dyDescent="0.2">
      <c r="A693" s="158"/>
      <c r="D693" s="138"/>
    </row>
    <row r="694" spans="1:4" x14ac:dyDescent="0.2">
      <c r="A694" s="158"/>
      <c r="D694" s="138"/>
    </row>
    <row r="695" spans="1:4" x14ac:dyDescent="0.2">
      <c r="A695" s="158"/>
      <c r="D695" s="138"/>
    </row>
    <row r="696" spans="1:4" x14ac:dyDescent="0.2">
      <c r="A696" s="158"/>
      <c r="D696" s="138"/>
    </row>
    <row r="697" spans="1:4" x14ac:dyDescent="0.2">
      <c r="A697" s="158"/>
      <c r="D697" s="138"/>
    </row>
    <row r="698" spans="1:4" x14ac:dyDescent="0.2">
      <c r="A698" s="158"/>
      <c r="D698" s="138"/>
    </row>
    <row r="699" spans="1:4" x14ac:dyDescent="0.2">
      <c r="A699" s="158"/>
      <c r="D699" s="138"/>
    </row>
    <row r="700" spans="1:4" x14ac:dyDescent="0.2">
      <c r="A700" s="158"/>
      <c r="D700" s="138"/>
    </row>
    <row r="701" spans="1:4" x14ac:dyDescent="0.2">
      <c r="A701" s="158"/>
      <c r="D701" s="138"/>
    </row>
    <row r="702" spans="1:4" x14ac:dyDescent="0.2">
      <c r="A702" s="158"/>
      <c r="D702" s="138"/>
    </row>
    <row r="703" spans="1:4" x14ac:dyDescent="0.2">
      <c r="A703" s="158"/>
      <c r="D703" s="138"/>
    </row>
    <row r="704" spans="1:4" x14ac:dyDescent="0.2">
      <c r="A704" s="158"/>
      <c r="D704" s="138"/>
    </row>
    <row r="705" spans="1:4" x14ac:dyDescent="0.2">
      <c r="A705" s="158"/>
      <c r="D705" s="138"/>
    </row>
    <row r="706" spans="1:4" x14ac:dyDescent="0.2">
      <c r="A706" s="158"/>
      <c r="D706" s="138"/>
    </row>
    <row r="707" spans="1:4" x14ac:dyDescent="0.2">
      <c r="A707" s="158"/>
      <c r="D707" s="138"/>
    </row>
    <row r="708" spans="1:4" x14ac:dyDescent="0.2">
      <c r="A708" s="158"/>
      <c r="D708" s="138"/>
    </row>
    <row r="709" spans="1:4" x14ac:dyDescent="0.2">
      <c r="A709" s="158"/>
      <c r="D709" s="138"/>
    </row>
    <row r="710" spans="1:4" x14ac:dyDescent="0.2">
      <c r="A710" s="158"/>
      <c r="D710" s="138"/>
    </row>
    <row r="711" spans="1:4" x14ac:dyDescent="0.2">
      <c r="A711" s="158"/>
      <c r="D711" s="138"/>
    </row>
    <row r="712" spans="1:4" x14ac:dyDescent="0.2">
      <c r="A712" s="158"/>
      <c r="D712" s="138"/>
    </row>
    <row r="713" spans="1:4" x14ac:dyDescent="0.2">
      <c r="A713" s="158"/>
      <c r="D713" s="138"/>
    </row>
    <row r="714" spans="1:4" x14ac:dyDescent="0.2">
      <c r="A714" s="158"/>
      <c r="D714" s="138"/>
    </row>
    <row r="715" spans="1:4" x14ac:dyDescent="0.2">
      <c r="A715" s="158"/>
      <c r="D715" s="138"/>
    </row>
    <row r="716" spans="1:4" x14ac:dyDescent="0.2">
      <c r="A716" s="158"/>
      <c r="D716" s="138"/>
    </row>
    <row r="717" spans="1:4" x14ac:dyDescent="0.2">
      <c r="A717" s="158"/>
      <c r="D717" s="138"/>
    </row>
    <row r="718" spans="1:4" x14ac:dyDescent="0.2">
      <c r="A718" s="158"/>
      <c r="D718" s="138"/>
    </row>
    <row r="719" spans="1:4" x14ac:dyDescent="0.2">
      <c r="A719" s="158"/>
      <c r="D719" s="138"/>
    </row>
    <row r="720" spans="1:4" x14ac:dyDescent="0.2">
      <c r="A720" s="158"/>
      <c r="D720" s="138"/>
    </row>
    <row r="721" spans="1:4" x14ac:dyDescent="0.2">
      <c r="A721" s="158"/>
      <c r="D721" s="138"/>
    </row>
    <row r="722" spans="1:4" x14ac:dyDescent="0.2">
      <c r="A722" s="158"/>
      <c r="D722" s="138"/>
    </row>
    <row r="723" spans="1:4" x14ac:dyDescent="0.2">
      <c r="A723" s="158"/>
      <c r="D723" s="138"/>
    </row>
    <row r="724" spans="1:4" x14ac:dyDescent="0.2">
      <c r="A724" s="158"/>
      <c r="D724" s="138"/>
    </row>
    <row r="725" spans="1:4" x14ac:dyDescent="0.2">
      <c r="A725" s="158"/>
      <c r="D725" s="138"/>
    </row>
    <row r="726" spans="1:4" x14ac:dyDescent="0.2">
      <c r="A726" s="158"/>
      <c r="D726" s="138"/>
    </row>
    <row r="727" spans="1:4" x14ac:dyDescent="0.2">
      <c r="A727" s="158"/>
      <c r="D727" s="138"/>
    </row>
    <row r="728" spans="1:4" x14ac:dyDescent="0.2">
      <c r="A728" s="158"/>
      <c r="D728" s="138"/>
    </row>
    <row r="729" spans="1:4" x14ac:dyDescent="0.2">
      <c r="A729" s="158"/>
      <c r="D729" s="138"/>
    </row>
    <row r="730" spans="1:4" x14ac:dyDescent="0.2">
      <c r="A730" s="158"/>
      <c r="D730" s="138"/>
    </row>
    <row r="731" spans="1:4" x14ac:dyDescent="0.2">
      <c r="A731" s="158"/>
      <c r="D731" s="138"/>
    </row>
    <row r="732" spans="1:4" x14ac:dyDescent="0.2">
      <c r="A732" s="158"/>
      <c r="D732" s="138"/>
    </row>
    <row r="733" spans="1:4" x14ac:dyDescent="0.2">
      <c r="A733" s="158"/>
      <c r="D733" s="138"/>
    </row>
    <row r="734" spans="1:4" x14ac:dyDescent="0.2">
      <c r="A734" s="158"/>
      <c r="D734" s="138"/>
    </row>
    <row r="735" spans="1:4" x14ac:dyDescent="0.2">
      <c r="A735" s="158"/>
      <c r="D735" s="138"/>
    </row>
    <row r="736" spans="1:4" x14ac:dyDescent="0.2">
      <c r="A736" s="158"/>
      <c r="D736" s="138"/>
    </row>
    <row r="737" spans="1:4" x14ac:dyDescent="0.2">
      <c r="A737" s="158"/>
      <c r="D737" s="138"/>
    </row>
    <row r="738" spans="1:4" x14ac:dyDescent="0.2">
      <c r="A738" s="158"/>
      <c r="D738" s="138"/>
    </row>
    <row r="739" spans="1:4" x14ac:dyDescent="0.2">
      <c r="A739" s="158"/>
      <c r="D739" s="138"/>
    </row>
    <row r="740" spans="1:4" x14ac:dyDescent="0.2">
      <c r="A740" s="158"/>
      <c r="D740" s="138"/>
    </row>
    <row r="741" spans="1:4" x14ac:dyDescent="0.2">
      <c r="A741" s="158"/>
      <c r="D741" s="138"/>
    </row>
    <row r="742" spans="1:4" x14ac:dyDescent="0.2">
      <c r="A742" s="158"/>
      <c r="D742" s="138"/>
    </row>
    <row r="743" spans="1:4" x14ac:dyDescent="0.2">
      <c r="A743" s="158"/>
      <c r="D743" s="138"/>
    </row>
    <row r="744" spans="1:4" x14ac:dyDescent="0.2">
      <c r="A744" s="158"/>
      <c r="D744" s="138"/>
    </row>
    <row r="745" spans="1:4" x14ac:dyDescent="0.2">
      <c r="A745" s="158"/>
      <c r="D745" s="138"/>
    </row>
    <row r="746" spans="1:4" x14ac:dyDescent="0.2">
      <c r="A746" s="158"/>
      <c r="D746" s="138"/>
    </row>
    <row r="747" spans="1:4" x14ac:dyDescent="0.2">
      <c r="A747" s="158"/>
      <c r="D747" s="138"/>
    </row>
    <row r="748" spans="1:4" x14ac:dyDescent="0.2">
      <c r="A748" s="158"/>
      <c r="D748" s="138"/>
    </row>
    <row r="749" spans="1:4" x14ac:dyDescent="0.2">
      <c r="A749" s="158"/>
      <c r="D749" s="138"/>
    </row>
    <row r="750" spans="1:4" x14ac:dyDescent="0.2">
      <c r="A750" s="158"/>
      <c r="D750" s="138"/>
    </row>
    <row r="751" spans="1:4" x14ac:dyDescent="0.2">
      <c r="A751" s="158"/>
      <c r="D751" s="138"/>
    </row>
    <row r="752" spans="1:4" x14ac:dyDescent="0.2">
      <c r="A752" s="158"/>
      <c r="D752" s="138"/>
    </row>
    <row r="753" spans="1:4" x14ac:dyDescent="0.2">
      <c r="A753" s="158"/>
      <c r="D753" s="138"/>
    </row>
    <row r="754" spans="1:4" x14ac:dyDescent="0.2">
      <c r="A754" s="158"/>
      <c r="D754" s="138"/>
    </row>
    <row r="755" spans="1:4" x14ac:dyDescent="0.2">
      <c r="A755" s="158"/>
      <c r="D755" s="138"/>
    </row>
    <row r="756" spans="1:4" x14ac:dyDescent="0.2">
      <c r="A756" s="158"/>
      <c r="D756" s="138"/>
    </row>
    <row r="757" spans="1:4" x14ac:dyDescent="0.2">
      <c r="A757" s="158"/>
      <c r="D757" s="138"/>
    </row>
    <row r="758" spans="1:4" x14ac:dyDescent="0.2">
      <c r="A758" s="158"/>
      <c r="D758" s="138"/>
    </row>
    <row r="759" spans="1:4" x14ac:dyDescent="0.2">
      <c r="A759" s="158"/>
      <c r="D759" s="138"/>
    </row>
    <row r="760" spans="1:4" x14ac:dyDescent="0.2">
      <c r="A760" s="158"/>
      <c r="D760" s="138"/>
    </row>
    <row r="761" spans="1:4" x14ac:dyDescent="0.2">
      <c r="A761" s="158"/>
      <c r="D761" s="138"/>
    </row>
    <row r="762" spans="1:4" x14ac:dyDescent="0.2">
      <c r="A762" s="158"/>
      <c r="D762" s="138"/>
    </row>
    <row r="763" spans="1:4" x14ac:dyDescent="0.2">
      <c r="A763" s="158"/>
      <c r="D763" s="138"/>
    </row>
    <row r="764" spans="1:4" x14ac:dyDescent="0.2">
      <c r="A764" s="158"/>
      <c r="D764" s="138"/>
    </row>
    <row r="765" spans="1:4" x14ac:dyDescent="0.2">
      <c r="A765" s="158"/>
      <c r="D765" s="138"/>
    </row>
    <row r="766" spans="1:4" x14ac:dyDescent="0.2">
      <c r="A766" s="158"/>
      <c r="D766" s="138"/>
    </row>
    <row r="767" spans="1:4" x14ac:dyDescent="0.2">
      <c r="A767" s="158"/>
      <c r="D767" s="138"/>
    </row>
    <row r="768" spans="1:4" x14ac:dyDescent="0.2">
      <c r="A768" s="158"/>
      <c r="D768" s="138"/>
    </row>
    <row r="769" spans="1:4" x14ac:dyDescent="0.2">
      <c r="A769" s="158"/>
      <c r="D769" s="138"/>
    </row>
    <row r="770" spans="1:4" x14ac:dyDescent="0.2">
      <c r="A770" s="158"/>
      <c r="D770" s="138"/>
    </row>
    <row r="771" spans="1:4" x14ac:dyDescent="0.2">
      <c r="A771" s="158"/>
      <c r="D771" s="138"/>
    </row>
    <row r="772" spans="1:4" x14ac:dyDescent="0.2">
      <c r="A772" s="158"/>
      <c r="D772" s="138"/>
    </row>
    <row r="773" spans="1:4" x14ac:dyDescent="0.2">
      <c r="A773" s="158"/>
      <c r="D773" s="138"/>
    </row>
    <row r="774" spans="1:4" x14ac:dyDescent="0.2">
      <c r="A774" s="158"/>
      <c r="D774" s="138"/>
    </row>
    <row r="775" spans="1:4" x14ac:dyDescent="0.2">
      <c r="A775" s="158"/>
      <c r="D775" s="138"/>
    </row>
    <row r="776" spans="1:4" x14ac:dyDescent="0.2">
      <c r="A776" s="158"/>
      <c r="D776" s="138"/>
    </row>
    <row r="777" spans="1:4" x14ac:dyDescent="0.2">
      <c r="A777" s="158"/>
      <c r="D777" s="138"/>
    </row>
    <row r="778" spans="1:4" x14ac:dyDescent="0.2">
      <c r="A778" s="158"/>
      <c r="D778" s="138"/>
    </row>
    <row r="779" spans="1:4" x14ac:dyDescent="0.2">
      <c r="A779" s="158"/>
      <c r="D779" s="138"/>
    </row>
    <row r="780" spans="1:4" x14ac:dyDescent="0.2">
      <c r="A780" s="158"/>
      <c r="D780" s="138"/>
    </row>
    <row r="781" spans="1:4" x14ac:dyDescent="0.2">
      <c r="A781" s="158"/>
      <c r="D781" s="138"/>
    </row>
    <row r="782" spans="1:4" x14ac:dyDescent="0.2">
      <c r="A782" s="158"/>
      <c r="D782" s="138"/>
    </row>
    <row r="783" spans="1:4" x14ac:dyDescent="0.2">
      <c r="A783" s="158"/>
      <c r="D783" s="138"/>
    </row>
    <row r="784" spans="1:4" x14ac:dyDescent="0.2">
      <c r="A784" s="158"/>
      <c r="D784" s="138"/>
    </row>
    <row r="785" spans="1:4" x14ac:dyDescent="0.2">
      <c r="A785" s="158"/>
      <c r="D785" s="138"/>
    </row>
    <row r="786" spans="1:4" x14ac:dyDescent="0.2">
      <c r="A786" s="158"/>
      <c r="D786" s="138"/>
    </row>
    <row r="787" spans="1:4" x14ac:dyDescent="0.2">
      <c r="A787" s="158"/>
      <c r="D787" s="138"/>
    </row>
    <row r="788" spans="1:4" x14ac:dyDescent="0.2">
      <c r="A788" s="158"/>
      <c r="D788" s="138"/>
    </row>
    <row r="789" spans="1:4" x14ac:dyDescent="0.2">
      <c r="A789" s="158"/>
      <c r="D789" s="138"/>
    </row>
    <row r="790" spans="1:4" x14ac:dyDescent="0.2">
      <c r="A790" s="158"/>
      <c r="D790" s="138"/>
    </row>
    <row r="791" spans="1:4" x14ac:dyDescent="0.2">
      <c r="A791" s="158"/>
      <c r="D791" s="138"/>
    </row>
    <row r="792" spans="1:4" x14ac:dyDescent="0.2">
      <c r="A792" s="158"/>
      <c r="D792" s="138"/>
    </row>
    <row r="793" spans="1:4" x14ac:dyDescent="0.2">
      <c r="A793" s="158"/>
      <c r="D793" s="138"/>
    </row>
    <row r="794" spans="1:4" x14ac:dyDescent="0.2">
      <c r="A794" s="158"/>
      <c r="D794" s="138"/>
    </row>
    <row r="795" spans="1:4" x14ac:dyDescent="0.2">
      <c r="A795" s="158"/>
      <c r="D795" s="138"/>
    </row>
    <row r="796" spans="1:4" x14ac:dyDescent="0.2">
      <c r="A796" s="158"/>
      <c r="D796" s="138"/>
    </row>
    <row r="797" spans="1:4" x14ac:dyDescent="0.2">
      <c r="A797" s="158"/>
      <c r="D797" s="138"/>
    </row>
    <row r="798" spans="1:4" x14ac:dyDescent="0.2">
      <c r="A798" s="158"/>
      <c r="D798" s="138"/>
    </row>
    <row r="799" spans="1:4" x14ac:dyDescent="0.2">
      <c r="A799" s="158"/>
      <c r="D799" s="138"/>
    </row>
    <row r="800" spans="1:4" x14ac:dyDescent="0.2">
      <c r="A800" s="158"/>
      <c r="D800" s="138"/>
    </row>
    <row r="801" spans="1:4" x14ac:dyDescent="0.2">
      <c r="A801" s="158"/>
      <c r="D801" s="138"/>
    </row>
    <row r="802" spans="1:4" x14ac:dyDescent="0.2">
      <c r="A802" s="158"/>
      <c r="D802" s="138"/>
    </row>
    <row r="803" spans="1:4" x14ac:dyDescent="0.2">
      <c r="A803" s="158"/>
      <c r="D803" s="138"/>
    </row>
    <row r="804" spans="1:4" x14ac:dyDescent="0.2">
      <c r="A804" s="158"/>
      <c r="D804" s="138"/>
    </row>
    <row r="805" spans="1:4" x14ac:dyDescent="0.2">
      <c r="A805" s="158"/>
      <c r="D805" s="138"/>
    </row>
    <row r="806" spans="1:4" x14ac:dyDescent="0.2">
      <c r="A806" s="158"/>
      <c r="D806" s="138"/>
    </row>
    <row r="807" spans="1:4" x14ac:dyDescent="0.2">
      <c r="A807" s="158"/>
      <c r="D807" s="138"/>
    </row>
    <row r="808" spans="1:4" x14ac:dyDescent="0.2">
      <c r="A808" s="158"/>
      <c r="D808" s="138"/>
    </row>
    <row r="809" spans="1:4" x14ac:dyDescent="0.2">
      <c r="A809" s="158"/>
      <c r="D809" s="138"/>
    </row>
    <row r="810" spans="1:4" x14ac:dyDescent="0.2">
      <c r="A810" s="158"/>
      <c r="D810" s="138"/>
    </row>
    <row r="811" spans="1:4" x14ac:dyDescent="0.2">
      <c r="A811" s="158"/>
      <c r="D811" s="138"/>
    </row>
    <row r="812" spans="1:4" x14ac:dyDescent="0.2">
      <c r="A812" s="158"/>
      <c r="D812" s="138"/>
    </row>
    <row r="813" spans="1:4" x14ac:dyDescent="0.2">
      <c r="A813" s="158"/>
      <c r="D813" s="138"/>
    </row>
    <row r="814" spans="1:4" x14ac:dyDescent="0.2">
      <c r="A814" s="158"/>
      <c r="D814" s="138"/>
    </row>
    <row r="815" spans="1:4" x14ac:dyDescent="0.2">
      <c r="A815" s="158"/>
      <c r="D815" s="138"/>
    </row>
    <row r="816" spans="1:4" x14ac:dyDescent="0.2">
      <c r="A816" s="158"/>
      <c r="D816" s="138"/>
    </row>
    <row r="817" spans="1:4" x14ac:dyDescent="0.2">
      <c r="A817" s="158"/>
      <c r="D817" s="138"/>
    </row>
    <row r="818" spans="1:4" x14ac:dyDescent="0.2">
      <c r="A818" s="158"/>
      <c r="D818" s="138"/>
    </row>
    <row r="819" spans="1:4" x14ac:dyDescent="0.2">
      <c r="A819" s="158"/>
      <c r="D819" s="138"/>
    </row>
    <row r="820" spans="1:4" x14ac:dyDescent="0.2">
      <c r="A820" s="158"/>
      <c r="D820" s="138"/>
    </row>
    <row r="821" spans="1:4" x14ac:dyDescent="0.2">
      <c r="A821" s="158"/>
      <c r="D821" s="138"/>
    </row>
    <row r="822" spans="1:4" x14ac:dyDescent="0.2">
      <c r="A822" s="158"/>
      <c r="D822" s="138"/>
    </row>
    <row r="823" spans="1:4" x14ac:dyDescent="0.2">
      <c r="A823" s="158"/>
      <c r="D823" s="138"/>
    </row>
    <row r="824" spans="1:4" x14ac:dyDescent="0.2">
      <c r="A824" s="158"/>
      <c r="D824" s="138"/>
    </row>
    <row r="825" spans="1:4" x14ac:dyDescent="0.2">
      <c r="A825" s="158"/>
      <c r="D825" s="138"/>
    </row>
    <row r="826" spans="1:4" x14ac:dyDescent="0.2">
      <c r="A826" s="158"/>
      <c r="D826" s="138"/>
    </row>
    <row r="827" spans="1:4" x14ac:dyDescent="0.2">
      <c r="A827" s="158"/>
      <c r="D827" s="138"/>
    </row>
    <row r="828" spans="1:4" x14ac:dyDescent="0.2">
      <c r="A828" s="158"/>
      <c r="D828" s="138"/>
    </row>
    <row r="829" spans="1:4" x14ac:dyDescent="0.2">
      <c r="A829" s="158"/>
      <c r="D829" s="138"/>
    </row>
    <row r="830" spans="1:4" x14ac:dyDescent="0.2">
      <c r="A830" s="158"/>
      <c r="D830" s="138"/>
    </row>
    <row r="831" spans="1:4" x14ac:dyDescent="0.2">
      <c r="A831" s="158"/>
      <c r="D831" s="138"/>
    </row>
    <row r="832" spans="1:4" x14ac:dyDescent="0.2">
      <c r="A832" s="158"/>
      <c r="D832" s="138"/>
    </row>
    <row r="833" spans="1:4" x14ac:dyDescent="0.2">
      <c r="A833" s="158"/>
      <c r="D833" s="138"/>
    </row>
    <row r="834" spans="1:4" x14ac:dyDescent="0.2">
      <c r="A834" s="158"/>
      <c r="D834" s="138"/>
    </row>
    <row r="835" spans="1:4" x14ac:dyDescent="0.2">
      <c r="A835" s="158"/>
      <c r="D835" s="138"/>
    </row>
    <row r="836" spans="1:4" x14ac:dyDescent="0.2">
      <c r="A836" s="158"/>
      <c r="D836" s="138"/>
    </row>
    <row r="837" spans="1:4" x14ac:dyDescent="0.2">
      <c r="A837" s="158"/>
      <c r="D837" s="138"/>
    </row>
    <row r="838" spans="1:4" x14ac:dyDescent="0.2">
      <c r="A838" s="158"/>
      <c r="D838" s="138"/>
    </row>
    <row r="839" spans="1:4" x14ac:dyDescent="0.2">
      <c r="A839" s="158"/>
      <c r="D839" s="138"/>
    </row>
    <row r="840" spans="1:4" x14ac:dyDescent="0.2">
      <c r="A840" s="158"/>
      <c r="D840" s="138"/>
    </row>
    <row r="841" spans="1:4" x14ac:dyDescent="0.2">
      <c r="A841" s="158"/>
      <c r="D841" s="138"/>
    </row>
    <row r="842" spans="1:4" x14ac:dyDescent="0.2">
      <c r="A842" s="158"/>
      <c r="D842" s="138"/>
    </row>
    <row r="843" spans="1:4" x14ac:dyDescent="0.2">
      <c r="A843" s="158"/>
      <c r="D843" s="138"/>
    </row>
    <row r="844" spans="1:4" x14ac:dyDescent="0.2">
      <c r="A844" s="158"/>
      <c r="D844" s="138"/>
    </row>
    <row r="845" spans="1:4" x14ac:dyDescent="0.2">
      <c r="A845" s="158"/>
      <c r="D845" s="138"/>
    </row>
    <row r="846" spans="1:4" x14ac:dyDescent="0.2">
      <c r="A846" s="158"/>
      <c r="D846" s="138"/>
    </row>
    <row r="847" spans="1:4" x14ac:dyDescent="0.2">
      <c r="A847" s="158"/>
      <c r="D847" s="138"/>
    </row>
    <row r="848" spans="1:4" x14ac:dyDescent="0.2">
      <c r="A848" s="158"/>
      <c r="D848" s="138"/>
    </row>
    <row r="849" spans="1:4" x14ac:dyDescent="0.2">
      <c r="A849" s="158"/>
      <c r="D849" s="138"/>
    </row>
    <row r="850" spans="1:4" x14ac:dyDescent="0.2">
      <c r="A850" s="158"/>
      <c r="D850" s="138"/>
    </row>
    <row r="851" spans="1:4" x14ac:dyDescent="0.2">
      <c r="A851" s="158"/>
      <c r="D851" s="138"/>
    </row>
    <row r="852" spans="1:4" x14ac:dyDescent="0.2">
      <c r="A852" s="158"/>
      <c r="D852" s="138"/>
    </row>
    <row r="853" spans="1:4" x14ac:dyDescent="0.2">
      <c r="A853" s="158"/>
      <c r="D853" s="138"/>
    </row>
    <row r="854" spans="1:4" x14ac:dyDescent="0.2">
      <c r="A854" s="158"/>
      <c r="D854" s="138"/>
    </row>
    <row r="855" spans="1:4" x14ac:dyDescent="0.2">
      <c r="A855" s="158"/>
      <c r="D855" s="138"/>
    </row>
    <row r="856" spans="1:4" x14ac:dyDescent="0.2">
      <c r="A856" s="158"/>
      <c r="D856" s="138"/>
    </row>
    <row r="857" spans="1:4" x14ac:dyDescent="0.2">
      <c r="A857" s="158"/>
      <c r="D857" s="138"/>
    </row>
    <row r="858" spans="1:4" x14ac:dyDescent="0.2">
      <c r="A858" s="158"/>
      <c r="D858" s="138"/>
    </row>
    <row r="859" spans="1:4" x14ac:dyDescent="0.2">
      <c r="A859" s="158"/>
      <c r="D859" s="138"/>
    </row>
    <row r="860" spans="1:4" x14ac:dyDescent="0.2">
      <c r="A860" s="158"/>
      <c r="D860" s="138"/>
    </row>
    <row r="861" spans="1:4" x14ac:dyDescent="0.2">
      <c r="A861" s="158"/>
      <c r="D861" s="138"/>
    </row>
    <row r="862" spans="1:4" x14ac:dyDescent="0.2">
      <c r="A862" s="158"/>
      <c r="D862" s="138"/>
    </row>
    <row r="863" spans="1:4" x14ac:dyDescent="0.2">
      <c r="A863" s="158"/>
      <c r="D863" s="138"/>
    </row>
    <row r="864" spans="1:4" x14ac:dyDescent="0.2">
      <c r="A864" s="158"/>
      <c r="D864" s="138"/>
    </row>
    <row r="865" spans="1:4" x14ac:dyDescent="0.2">
      <c r="A865" s="158"/>
      <c r="D865" s="138"/>
    </row>
    <row r="866" spans="1:4" x14ac:dyDescent="0.2">
      <c r="A866" s="158"/>
      <c r="D866" s="138"/>
    </row>
    <row r="867" spans="1:4" x14ac:dyDescent="0.2">
      <c r="A867" s="158"/>
      <c r="D867" s="138"/>
    </row>
    <row r="868" spans="1:4" x14ac:dyDescent="0.2">
      <c r="A868" s="158"/>
      <c r="D868" s="138"/>
    </row>
    <row r="869" spans="1:4" x14ac:dyDescent="0.2">
      <c r="A869" s="158"/>
      <c r="D869" s="138"/>
    </row>
    <row r="870" spans="1:4" x14ac:dyDescent="0.2">
      <c r="A870" s="158"/>
      <c r="D870" s="138"/>
    </row>
    <row r="871" spans="1:4" x14ac:dyDescent="0.2">
      <c r="A871" s="158"/>
      <c r="D871" s="138"/>
    </row>
    <row r="872" spans="1:4" x14ac:dyDescent="0.2">
      <c r="A872" s="158"/>
      <c r="D872" s="138"/>
    </row>
    <row r="873" spans="1:4" x14ac:dyDescent="0.2">
      <c r="A873" s="158"/>
      <c r="D873" s="138"/>
    </row>
    <row r="874" spans="1:4" x14ac:dyDescent="0.2">
      <c r="A874" s="158"/>
      <c r="D874" s="138"/>
    </row>
    <row r="875" spans="1:4" x14ac:dyDescent="0.2">
      <c r="A875" s="158"/>
      <c r="D875" s="138"/>
    </row>
    <row r="876" spans="1:4" x14ac:dyDescent="0.2">
      <c r="A876" s="158"/>
      <c r="D876" s="138"/>
    </row>
    <row r="877" spans="1:4" x14ac:dyDescent="0.2">
      <c r="A877" s="158"/>
      <c r="D877" s="138"/>
    </row>
    <row r="878" spans="1:4" x14ac:dyDescent="0.2">
      <c r="A878" s="158"/>
      <c r="D878" s="138"/>
    </row>
    <row r="879" spans="1:4" x14ac:dyDescent="0.2">
      <c r="A879" s="158"/>
      <c r="D879" s="138"/>
    </row>
    <row r="880" spans="1:4" x14ac:dyDescent="0.2">
      <c r="A880" s="158"/>
      <c r="D880" s="138"/>
    </row>
    <row r="881" spans="1:4" x14ac:dyDescent="0.2">
      <c r="A881" s="158"/>
      <c r="D881" s="138"/>
    </row>
    <row r="882" spans="1:4" x14ac:dyDescent="0.2">
      <c r="A882" s="158"/>
      <c r="D882" s="138"/>
    </row>
    <row r="883" spans="1:4" x14ac:dyDescent="0.2">
      <c r="A883" s="158"/>
      <c r="D883" s="138"/>
    </row>
    <row r="884" spans="1:4" x14ac:dyDescent="0.2">
      <c r="A884" s="158"/>
      <c r="D884" s="138"/>
    </row>
    <row r="885" spans="1:4" x14ac:dyDescent="0.2">
      <c r="A885" s="158"/>
      <c r="D885" s="138"/>
    </row>
    <row r="886" spans="1:4" x14ac:dyDescent="0.2">
      <c r="A886" s="158"/>
      <c r="D886" s="138"/>
    </row>
    <row r="887" spans="1:4" x14ac:dyDescent="0.2">
      <c r="A887" s="158"/>
      <c r="D887" s="138"/>
    </row>
    <row r="888" spans="1:4" x14ac:dyDescent="0.2">
      <c r="A888" s="158"/>
      <c r="D888" s="138"/>
    </row>
    <row r="889" spans="1:4" x14ac:dyDescent="0.2">
      <c r="A889" s="158"/>
      <c r="D889" s="138"/>
    </row>
    <row r="890" spans="1:4" x14ac:dyDescent="0.2">
      <c r="A890" s="158"/>
      <c r="D890" s="138"/>
    </row>
    <row r="891" spans="1:4" x14ac:dyDescent="0.2">
      <c r="A891" s="158"/>
      <c r="D891" s="138"/>
    </row>
    <row r="892" spans="1:4" x14ac:dyDescent="0.2">
      <c r="A892" s="158"/>
      <c r="D892" s="138"/>
    </row>
    <row r="893" spans="1:4" x14ac:dyDescent="0.2">
      <c r="A893" s="158"/>
      <c r="D893" s="138"/>
    </row>
    <row r="894" spans="1:4" x14ac:dyDescent="0.2">
      <c r="A894" s="158"/>
      <c r="D894" s="138"/>
    </row>
    <row r="895" spans="1:4" x14ac:dyDescent="0.2">
      <c r="A895" s="158"/>
      <c r="D895" s="138"/>
    </row>
    <row r="896" spans="1:4" x14ac:dyDescent="0.2">
      <c r="A896" s="158"/>
      <c r="D896" s="138"/>
    </row>
    <row r="897" spans="1:4" x14ac:dyDescent="0.2">
      <c r="A897" s="158"/>
      <c r="D897" s="138"/>
    </row>
    <row r="898" spans="1:4" x14ac:dyDescent="0.2">
      <c r="A898" s="158"/>
      <c r="D898" s="138"/>
    </row>
    <row r="899" spans="1:4" x14ac:dyDescent="0.2">
      <c r="A899" s="158"/>
      <c r="D899" s="138"/>
    </row>
    <row r="900" spans="1:4" x14ac:dyDescent="0.2">
      <c r="A900" s="158"/>
      <c r="D900" s="138"/>
    </row>
    <row r="901" spans="1:4" x14ac:dyDescent="0.2">
      <c r="A901" s="158"/>
      <c r="D901" s="138"/>
    </row>
    <row r="902" spans="1:4" x14ac:dyDescent="0.2">
      <c r="A902" s="158"/>
      <c r="D902" s="138"/>
    </row>
    <row r="903" spans="1:4" x14ac:dyDescent="0.2">
      <c r="A903" s="158"/>
      <c r="D903" s="138"/>
    </row>
    <row r="904" spans="1:4" x14ac:dyDescent="0.2">
      <c r="A904" s="158"/>
      <c r="D904" s="138"/>
    </row>
    <row r="905" spans="1:4" x14ac:dyDescent="0.2">
      <c r="A905" s="158"/>
      <c r="D905" s="138"/>
    </row>
    <row r="906" spans="1:4" x14ac:dyDescent="0.2">
      <c r="A906" s="158"/>
      <c r="D906" s="138"/>
    </row>
    <row r="907" spans="1:4" x14ac:dyDescent="0.2">
      <c r="A907" s="158"/>
      <c r="D907" s="138"/>
    </row>
    <row r="908" spans="1:4" x14ac:dyDescent="0.2">
      <c r="A908" s="158"/>
      <c r="D908" s="138"/>
    </row>
    <row r="909" spans="1:4" x14ac:dyDescent="0.2">
      <c r="A909" s="158"/>
      <c r="D909" s="138"/>
    </row>
    <row r="910" spans="1:4" x14ac:dyDescent="0.2">
      <c r="A910" s="158"/>
      <c r="D910" s="138"/>
    </row>
    <row r="911" spans="1:4" x14ac:dyDescent="0.2">
      <c r="A911" s="158"/>
      <c r="D911" s="138"/>
    </row>
    <row r="912" spans="1:4" x14ac:dyDescent="0.2">
      <c r="A912" s="158"/>
      <c r="D912" s="138"/>
    </row>
    <row r="913" spans="1:4" x14ac:dyDescent="0.2">
      <c r="A913" s="158"/>
      <c r="D913" s="138"/>
    </row>
    <row r="914" spans="1:4" x14ac:dyDescent="0.2">
      <c r="A914" s="158"/>
      <c r="D914" s="138"/>
    </row>
    <row r="915" spans="1:4" x14ac:dyDescent="0.2">
      <c r="A915" s="158"/>
      <c r="D915" s="138"/>
    </row>
    <row r="916" spans="1:4" x14ac:dyDescent="0.2">
      <c r="A916" s="158"/>
      <c r="D916" s="138"/>
    </row>
    <row r="917" spans="1:4" x14ac:dyDescent="0.2">
      <c r="A917" s="158"/>
      <c r="D917" s="138"/>
    </row>
    <row r="918" spans="1:4" x14ac:dyDescent="0.2">
      <c r="A918" s="158"/>
      <c r="D918" s="138"/>
    </row>
    <row r="919" spans="1:4" x14ac:dyDescent="0.2">
      <c r="A919" s="158"/>
      <c r="D919" s="138"/>
    </row>
    <row r="920" spans="1:4" x14ac:dyDescent="0.2">
      <c r="A920" s="158"/>
      <c r="D920" s="138"/>
    </row>
    <row r="921" spans="1:4" x14ac:dyDescent="0.2">
      <c r="A921" s="158"/>
      <c r="D921" s="138"/>
    </row>
    <row r="922" spans="1:4" x14ac:dyDescent="0.2">
      <c r="A922" s="158"/>
      <c r="D922" s="138"/>
    </row>
    <row r="923" spans="1:4" x14ac:dyDescent="0.2">
      <c r="A923" s="158"/>
      <c r="D923" s="138"/>
    </row>
    <row r="924" spans="1:4" x14ac:dyDescent="0.2">
      <c r="A924" s="158"/>
      <c r="D924" s="138"/>
    </row>
    <row r="925" spans="1:4" x14ac:dyDescent="0.2">
      <c r="A925" s="158"/>
      <c r="D925" s="138"/>
    </row>
    <row r="926" spans="1:4" x14ac:dyDescent="0.2">
      <c r="A926" s="158"/>
      <c r="D926" s="138"/>
    </row>
    <row r="927" spans="1:4" x14ac:dyDescent="0.2">
      <c r="A927" s="158"/>
      <c r="D927" s="138"/>
    </row>
    <row r="928" spans="1:4" x14ac:dyDescent="0.2">
      <c r="A928" s="158"/>
      <c r="D928" s="138"/>
    </row>
    <row r="929" spans="1:4" x14ac:dyDescent="0.2">
      <c r="A929" s="158"/>
      <c r="D929" s="138"/>
    </row>
    <row r="930" spans="1:4" x14ac:dyDescent="0.2">
      <c r="A930" s="158"/>
      <c r="D930" s="138"/>
    </row>
    <row r="931" spans="1:4" x14ac:dyDescent="0.2">
      <c r="A931" s="158"/>
      <c r="D931" s="138"/>
    </row>
    <row r="932" spans="1:4" x14ac:dyDescent="0.2">
      <c r="A932" s="158"/>
      <c r="D932" s="138"/>
    </row>
    <row r="933" spans="1:4" x14ac:dyDescent="0.2">
      <c r="A933" s="158"/>
      <c r="D933" s="138"/>
    </row>
    <row r="934" spans="1:4" x14ac:dyDescent="0.2">
      <c r="A934" s="158"/>
      <c r="D934" s="138"/>
    </row>
    <row r="935" spans="1:4" x14ac:dyDescent="0.2">
      <c r="A935" s="158"/>
      <c r="D935" s="138"/>
    </row>
    <row r="936" spans="1:4" x14ac:dyDescent="0.2">
      <c r="A936" s="158"/>
      <c r="D936" s="138"/>
    </row>
    <row r="937" spans="1:4" x14ac:dyDescent="0.2">
      <c r="A937" s="158"/>
      <c r="D937" s="138"/>
    </row>
    <row r="938" spans="1:4" x14ac:dyDescent="0.2">
      <c r="A938" s="158"/>
      <c r="D938" s="138"/>
    </row>
    <row r="939" spans="1:4" x14ac:dyDescent="0.2">
      <c r="A939" s="158"/>
      <c r="D939" s="138"/>
    </row>
    <row r="940" spans="1:4" x14ac:dyDescent="0.2">
      <c r="A940" s="158"/>
      <c r="D940" s="138"/>
    </row>
    <row r="941" spans="1:4" x14ac:dyDescent="0.2">
      <c r="A941" s="158"/>
      <c r="D941" s="138"/>
    </row>
    <row r="942" spans="1:4" x14ac:dyDescent="0.2">
      <c r="A942" s="158"/>
      <c r="D942" s="138"/>
    </row>
    <row r="943" spans="1:4" x14ac:dyDescent="0.2">
      <c r="A943" s="158"/>
      <c r="D943" s="138"/>
    </row>
    <row r="944" spans="1:4" x14ac:dyDescent="0.2">
      <c r="A944" s="158"/>
      <c r="D944" s="138"/>
    </row>
    <row r="945" spans="1:4" x14ac:dyDescent="0.2">
      <c r="A945" s="158"/>
      <c r="D945" s="138"/>
    </row>
    <row r="946" spans="1:4" x14ac:dyDescent="0.2">
      <c r="A946" s="158"/>
      <c r="D946" s="138"/>
    </row>
    <row r="947" spans="1:4" x14ac:dyDescent="0.2">
      <c r="A947" s="158"/>
      <c r="D947" s="138"/>
    </row>
    <row r="948" spans="1:4" x14ac:dyDescent="0.2">
      <c r="A948" s="158"/>
      <c r="D948" s="138"/>
    </row>
    <row r="949" spans="1:4" x14ac:dyDescent="0.2">
      <c r="A949" s="158"/>
      <c r="D949" s="138"/>
    </row>
    <row r="950" spans="1:4" x14ac:dyDescent="0.2">
      <c r="A950" s="158"/>
      <c r="D950" s="138"/>
    </row>
    <row r="951" spans="1:4" x14ac:dyDescent="0.2">
      <c r="A951" s="158"/>
      <c r="D951" s="138"/>
    </row>
    <row r="952" spans="1:4" x14ac:dyDescent="0.2">
      <c r="A952" s="158"/>
      <c r="D952" s="138"/>
    </row>
    <row r="953" spans="1:4" x14ac:dyDescent="0.2">
      <c r="A953" s="158"/>
      <c r="D953" s="138"/>
    </row>
    <row r="954" spans="1:4" x14ac:dyDescent="0.2">
      <c r="A954" s="158"/>
      <c r="D954" s="138"/>
    </row>
    <row r="955" spans="1:4" x14ac:dyDescent="0.2">
      <c r="A955" s="158"/>
      <c r="D955" s="138"/>
    </row>
    <row r="956" spans="1:4" x14ac:dyDescent="0.2">
      <c r="A956" s="158"/>
      <c r="D956" s="138"/>
    </row>
    <row r="957" spans="1:4" x14ac:dyDescent="0.2">
      <c r="A957" s="158"/>
      <c r="D957" s="138"/>
    </row>
    <row r="958" spans="1:4" x14ac:dyDescent="0.2">
      <c r="A958" s="158"/>
      <c r="D958" s="138"/>
    </row>
    <row r="959" spans="1:4" x14ac:dyDescent="0.2">
      <c r="A959" s="158"/>
      <c r="D959" s="138"/>
    </row>
    <row r="960" spans="1:4" x14ac:dyDescent="0.2">
      <c r="A960" s="158"/>
      <c r="D960" s="138"/>
    </row>
    <row r="961" spans="1:4" x14ac:dyDescent="0.2">
      <c r="A961" s="158"/>
      <c r="D961" s="138"/>
    </row>
    <row r="962" spans="1:4" x14ac:dyDescent="0.2">
      <c r="A962" s="158"/>
      <c r="D962" s="138"/>
    </row>
    <row r="963" spans="1:4" x14ac:dyDescent="0.2">
      <c r="A963" s="158"/>
      <c r="D963" s="138"/>
    </row>
    <row r="964" spans="1:4" x14ac:dyDescent="0.2">
      <c r="A964" s="158"/>
      <c r="D964" s="138"/>
    </row>
    <row r="965" spans="1:4" x14ac:dyDescent="0.2">
      <c r="A965" s="158"/>
      <c r="D965" s="138"/>
    </row>
    <row r="966" spans="1:4" x14ac:dyDescent="0.2">
      <c r="A966" s="158"/>
      <c r="D966" s="138"/>
    </row>
    <row r="967" spans="1:4" x14ac:dyDescent="0.2">
      <c r="A967" s="158"/>
      <c r="D967" s="138"/>
    </row>
    <row r="968" spans="1:4" x14ac:dyDescent="0.2">
      <c r="A968" s="158"/>
      <c r="D968" s="138"/>
    </row>
    <row r="969" spans="1:4" x14ac:dyDescent="0.2">
      <c r="A969" s="158"/>
      <c r="D969" s="138"/>
    </row>
    <row r="970" spans="1:4" x14ac:dyDescent="0.2">
      <c r="A970" s="158"/>
      <c r="D970" s="138"/>
    </row>
    <row r="971" spans="1:4" x14ac:dyDescent="0.2">
      <c r="A971" s="158"/>
      <c r="D971" s="138"/>
    </row>
    <row r="972" spans="1:4" x14ac:dyDescent="0.2">
      <c r="A972" s="158"/>
      <c r="D972" s="138"/>
    </row>
    <row r="973" spans="1:4" x14ac:dyDescent="0.2">
      <c r="A973" s="158"/>
      <c r="D973" s="138"/>
    </row>
    <row r="974" spans="1:4" x14ac:dyDescent="0.2">
      <c r="A974" s="158"/>
      <c r="D974" s="138"/>
    </row>
    <row r="975" spans="1:4" x14ac:dyDescent="0.2">
      <c r="A975" s="158"/>
      <c r="D975" s="138"/>
    </row>
    <row r="976" spans="1:4" x14ac:dyDescent="0.2">
      <c r="A976" s="158"/>
      <c r="D976" s="138"/>
    </row>
    <row r="977" spans="1:4" x14ac:dyDescent="0.2">
      <c r="A977" s="158"/>
      <c r="D977" s="138"/>
    </row>
    <row r="978" spans="1:4" x14ac:dyDescent="0.2">
      <c r="A978" s="158"/>
      <c r="D978" s="138"/>
    </row>
    <row r="979" spans="1:4" x14ac:dyDescent="0.2">
      <c r="A979" s="158"/>
      <c r="D979" s="138"/>
    </row>
    <row r="980" spans="1:4" x14ac:dyDescent="0.2">
      <c r="A980" s="158"/>
      <c r="D980" s="138"/>
    </row>
    <row r="981" spans="1:4" x14ac:dyDescent="0.2">
      <c r="A981" s="158"/>
      <c r="D981" s="138"/>
    </row>
    <row r="982" spans="1:4" x14ac:dyDescent="0.2">
      <c r="A982" s="158"/>
      <c r="D982" s="138"/>
    </row>
    <row r="983" spans="1:4" x14ac:dyDescent="0.2">
      <c r="A983" s="158"/>
      <c r="D983" s="138"/>
    </row>
    <row r="984" spans="1:4" x14ac:dyDescent="0.2">
      <c r="A984" s="158"/>
      <c r="D984" s="138"/>
    </row>
    <row r="985" spans="1:4" x14ac:dyDescent="0.2">
      <c r="A985" s="158"/>
      <c r="D985" s="138"/>
    </row>
    <row r="986" spans="1:4" x14ac:dyDescent="0.2">
      <c r="A986" s="158"/>
      <c r="D986" s="138"/>
    </row>
    <row r="987" spans="1:4" x14ac:dyDescent="0.2">
      <c r="A987" s="158"/>
      <c r="D987" s="138"/>
    </row>
    <row r="988" spans="1:4" x14ac:dyDescent="0.2">
      <c r="A988" s="158"/>
      <c r="D988" s="138"/>
    </row>
    <row r="989" spans="1:4" x14ac:dyDescent="0.2">
      <c r="A989" s="158"/>
      <c r="D989" s="138"/>
    </row>
    <row r="990" spans="1:4" x14ac:dyDescent="0.2">
      <c r="A990" s="158"/>
      <c r="D990" s="138"/>
    </row>
    <row r="991" spans="1:4" x14ac:dyDescent="0.2">
      <c r="A991" s="158"/>
      <c r="D991" s="138"/>
    </row>
    <row r="992" spans="1:4" x14ac:dyDescent="0.2">
      <c r="A992" s="158"/>
      <c r="D992" s="138"/>
    </row>
    <row r="993" spans="1:4" x14ac:dyDescent="0.2">
      <c r="A993" s="158"/>
      <c r="D993" s="138"/>
    </row>
    <row r="994" spans="1:4" x14ac:dyDescent="0.2">
      <c r="A994" s="158"/>
      <c r="D994" s="138"/>
    </row>
    <row r="995" spans="1:4" x14ac:dyDescent="0.2">
      <c r="A995" s="158"/>
      <c r="D995" s="138"/>
    </row>
    <row r="996" spans="1:4" x14ac:dyDescent="0.2">
      <c r="A996" s="158"/>
      <c r="D996" s="138"/>
    </row>
    <row r="997" spans="1:4" x14ac:dyDescent="0.2">
      <c r="A997" s="158"/>
      <c r="D997" s="138"/>
    </row>
    <row r="998" spans="1:4" x14ac:dyDescent="0.2">
      <c r="A998" s="158"/>
      <c r="D998" s="138"/>
    </row>
    <row r="999" spans="1:4" x14ac:dyDescent="0.2">
      <c r="A999" s="158"/>
      <c r="D999" s="138"/>
    </row>
    <row r="1000" spans="1:4" x14ac:dyDescent="0.2">
      <c r="A1000" s="158"/>
      <c r="D1000" s="138"/>
    </row>
    <row r="1001" spans="1:4" x14ac:dyDescent="0.2">
      <c r="A1001" s="158"/>
      <c r="D1001" s="138"/>
    </row>
    <row r="1002" spans="1:4" x14ac:dyDescent="0.2">
      <c r="A1002" s="158"/>
      <c r="D1002" s="138"/>
    </row>
    <row r="1003" spans="1:4" x14ac:dyDescent="0.2">
      <c r="A1003" s="158"/>
      <c r="D1003" s="138"/>
    </row>
    <row r="1004" spans="1:4" x14ac:dyDescent="0.2">
      <c r="A1004" s="158"/>
      <c r="D1004" s="138"/>
    </row>
    <row r="1005" spans="1:4" x14ac:dyDescent="0.2">
      <c r="A1005" s="158"/>
      <c r="D1005" s="138"/>
    </row>
    <row r="1006" spans="1:4" x14ac:dyDescent="0.2">
      <c r="A1006" s="158"/>
      <c r="D1006" s="138"/>
    </row>
    <row r="1007" spans="1:4" x14ac:dyDescent="0.2">
      <c r="A1007" s="158"/>
      <c r="D1007" s="138"/>
    </row>
    <row r="1008" spans="1:4" x14ac:dyDescent="0.2">
      <c r="A1008" s="158"/>
      <c r="D1008" s="138"/>
    </row>
    <row r="1009" spans="1:4" x14ac:dyDescent="0.2">
      <c r="A1009" s="158"/>
      <c r="D1009" s="138"/>
    </row>
    <row r="1010" spans="1:4" x14ac:dyDescent="0.2">
      <c r="A1010" s="158"/>
      <c r="D1010" s="138"/>
    </row>
    <row r="1011" spans="1:4" x14ac:dyDescent="0.2">
      <c r="A1011" s="158"/>
      <c r="D1011" s="138"/>
    </row>
    <row r="1012" spans="1:4" x14ac:dyDescent="0.2">
      <c r="A1012" s="158"/>
      <c r="D1012" s="138"/>
    </row>
    <row r="1013" spans="1:4" x14ac:dyDescent="0.2">
      <c r="A1013" s="158"/>
      <c r="D1013" s="138"/>
    </row>
    <row r="1014" spans="1:4" x14ac:dyDescent="0.2">
      <c r="A1014" s="158"/>
      <c r="D1014" s="138"/>
    </row>
    <row r="1015" spans="1:4" x14ac:dyDescent="0.2">
      <c r="A1015" s="158"/>
      <c r="D1015" s="138"/>
    </row>
    <row r="1016" spans="1:4" x14ac:dyDescent="0.2">
      <c r="A1016" s="158"/>
      <c r="D1016" s="138"/>
    </row>
    <row r="1017" spans="1:4" x14ac:dyDescent="0.2">
      <c r="A1017" s="158"/>
      <c r="D1017" s="138"/>
    </row>
    <row r="1018" spans="1:4" x14ac:dyDescent="0.2">
      <c r="A1018" s="158"/>
      <c r="D1018" s="138"/>
    </row>
    <row r="1019" spans="1:4" x14ac:dyDescent="0.2">
      <c r="A1019" s="158"/>
      <c r="D1019" s="138"/>
    </row>
    <row r="1020" spans="1:4" x14ac:dyDescent="0.2">
      <c r="A1020" s="158"/>
      <c r="D1020" s="138"/>
    </row>
    <row r="1021" spans="1:4" x14ac:dyDescent="0.2">
      <c r="A1021" s="158"/>
      <c r="D1021" s="138"/>
    </row>
    <row r="1022" spans="1:4" x14ac:dyDescent="0.2">
      <c r="A1022" s="158"/>
      <c r="D1022" s="138"/>
    </row>
    <row r="1023" spans="1:4" x14ac:dyDescent="0.2">
      <c r="A1023" s="158"/>
      <c r="D1023" s="138"/>
    </row>
    <row r="1024" spans="1:4" x14ac:dyDescent="0.2">
      <c r="A1024" s="158"/>
      <c r="D1024" s="138"/>
    </row>
    <row r="1025" spans="1:4" x14ac:dyDescent="0.2">
      <c r="A1025" s="158"/>
      <c r="D1025" s="138"/>
    </row>
    <row r="1026" spans="1:4" x14ac:dyDescent="0.2">
      <c r="A1026" s="158"/>
      <c r="D1026" s="138"/>
    </row>
    <row r="1027" spans="1:4" x14ac:dyDescent="0.2">
      <c r="A1027" s="158"/>
      <c r="D1027" s="138"/>
    </row>
    <row r="1028" spans="1:4" x14ac:dyDescent="0.2">
      <c r="A1028" s="158"/>
      <c r="D1028" s="138"/>
    </row>
    <row r="1029" spans="1:4" x14ac:dyDescent="0.2">
      <c r="A1029" s="158"/>
      <c r="D1029" s="138"/>
    </row>
    <row r="1030" spans="1:4" x14ac:dyDescent="0.2">
      <c r="A1030" s="158"/>
      <c r="D1030" s="138"/>
    </row>
    <row r="1031" spans="1:4" x14ac:dyDescent="0.2">
      <c r="A1031" s="158"/>
      <c r="D1031" s="138"/>
    </row>
    <row r="1032" spans="1:4" x14ac:dyDescent="0.2">
      <c r="A1032" s="158"/>
      <c r="D1032" s="138"/>
    </row>
    <row r="1033" spans="1:4" x14ac:dyDescent="0.2">
      <c r="A1033" s="158"/>
      <c r="D1033" s="138"/>
    </row>
    <row r="1034" spans="1:4" x14ac:dyDescent="0.2">
      <c r="A1034" s="158"/>
      <c r="D1034" s="138"/>
    </row>
    <row r="1035" spans="1:4" x14ac:dyDescent="0.2">
      <c r="A1035" s="158"/>
      <c r="D1035" s="138"/>
    </row>
    <row r="1036" spans="1:4" x14ac:dyDescent="0.2">
      <c r="A1036" s="158"/>
      <c r="D1036" s="138"/>
    </row>
    <row r="1037" spans="1:4" x14ac:dyDescent="0.2">
      <c r="A1037" s="158"/>
      <c r="D1037" s="138"/>
    </row>
    <row r="1038" spans="1:4" x14ac:dyDescent="0.2">
      <c r="A1038" s="158"/>
      <c r="D1038" s="138"/>
    </row>
    <row r="1039" spans="1:4" x14ac:dyDescent="0.2">
      <c r="A1039" s="158"/>
      <c r="D1039" s="138"/>
    </row>
    <row r="1040" spans="1:4" x14ac:dyDescent="0.2">
      <c r="A1040" s="158"/>
      <c r="D1040" s="138"/>
    </row>
    <row r="1041" spans="1:4" x14ac:dyDescent="0.2">
      <c r="A1041" s="158"/>
      <c r="D1041" s="138"/>
    </row>
    <row r="1042" spans="1:4" x14ac:dyDescent="0.2">
      <c r="A1042" s="158"/>
      <c r="D1042" s="138"/>
    </row>
    <row r="1043" spans="1:4" x14ac:dyDescent="0.2">
      <c r="A1043" s="158"/>
      <c r="D1043" s="138"/>
    </row>
    <row r="1044" spans="1:4" x14ac:dyDescent="0.2">
      <c r="A1044" s="158"/>
      <c r="D1044" s="138"/>
    </row>
    <row r="1045" spans="1:4" x14ac:dyDescent="0.2">
      <c r="A1045" s="158"/>
      <c r="D1045" s="138"/>
    </row>
    <row r="1046" spans="1:4" x14ac:dyDescent="0.2">
      <c r="A1046" s="158"/>
      <c r="D1046" s="138"/>
    </row>
    <row r="1047" spans="1:4" x14ac:dyDescent="0.2">
      <c r="A1047" s="158"/>
      <c r="D1047" s="138"/>
    </row>
    <row r="1048" spans="1:4" x14ac:dyDescent="0.2">
      <c r="A1048" s="158"/>
      <c r="D1048" s="138"/>
    </row>
    <row r="1049" spans="1:4" x14ac:dyDescent="0.2">
      <c r="A1049" s="158"/>
      <c r="D1049" s="138"/>
    </row>
    <row r="1050" spans="1:4" x14ac:dyDescent="0.2">
      <c r="A1050" s="158"/>
      <c r="D1050" s="138"/>
    </row>
    <row r="1051" spans="1:4" x14ac:dyDescent="0.2">
      <c r="A1051" s="158"/>
      <c r="D1051" s="138"/>
    </row>
    <row r="1052" spans="1:4" x14ac:dyDescent="0.2">
      <c r="A1052" s="158"/>
      <c r="D1052" s="138"/>
    </row>
    <row r="1053" spans="1:4" x14ac:dyDescent="0.2">
      <c r="A1053" s="158"/>
      <c r="D1053" s="138"/>
    </row>
    <row r="1054" spans="1:4" x14ac:dyDescent="0.2">
      <c r="A1054" s="158"/>
      <c r="D1054" s="138"/>
    </row>
    <row r="1055" spans="1:4" x14ac:dyDescent="0.2">
      <c r="A1055" s="158"/>
      <c r="D1055" s="138"/>
    </row>
    <row r="1056" spans="1:4" x14ac:dyDescent="0.2">
      <c r="A1056" s="158"/>
      <c r="D1056" s="138"/>
    </row>
    <row r="1057" spans="1:4" x14ac:dyDescent="0.2">
      <c r="A1057" s="158"/>
      <c r="D1057" s="138"/>
    </row>
    <row r="1058" spans="1:4" x14ac:dyDescent="0.2">
      <c r="A1058" s="158"/>
      <c r="D1058" s="138"/>
    </row>
    <row r="1059" spans="1:4" x14ac:dyDescent="0.2">
      <c r="A1059" s="158"/>
      <c r="D1059" s="138"/>
    </row>
    <row r="1060" spans="1:4" x14ac:dyDescent="0.2">
      <c r="A1060" s="158"/>
      <c r="D1060" s="138"/>
    </row>
    <row r="1061" spans="1:4" x14ac:dyDescent="0.2">
      <c r="A1061" s="158"/>
      <c r="D1061" s="138"/>
    </row>
    <row r="1062" spans="1:4" x14ac:dyDescent="0.2">
      <c r="A1062" s="158"/>
      <c r="D1062" s="138"/>
    </row>
    <row r="1063" spans="1:4" x14ac:dyDescent="0.2">
      <c r="A1063" s="158"/>
      <c r="D1063" s="138"/>
    </row>
    <row r="1064" spans="1:4" x14ac:dyDescent="0.2">
      <c r="A1064" s="158"/>
      <c r="D1064" s="138"/>
    </row>
    <row r="1065" spans="1:4" x14ac:dyDescent="0.2">
      <c r="A1065" s="158"/>
      <c r="D1065" s="138"/>
    </row>
    <row r="1066" spans="1:4" x14ac:dyDescent="0.2">
      <c r="A1066" s="158"/>
      <c r="D1066" s="138"/>
    </row>
    <row r="1067" spans="1:4" x14ac:dyDescent="0.2">
      <c r="A1067" s="158"/>
      <c r="D1067" s="138"/>
    </row>
    <row r="1068" spans="1:4" x14ac:dyDescent="0.2">
      <c r="A1068" s="158"/>
      <c r="D1068" s="138"/>
    </row>
    <row r="1069" spans="1:4" x14ac:dyDescent="0.2">
      <c r="A1069" s="158"/>
      <c r="D1069" s="138"/>
    </row>
    <row r="1070" spans="1:4" x14ac:dyDescent="0.2">
      <c r="A1070" s="158"/>
      <c r="D1070" s="138"/>
    </row>
    <row r="1071" spans="1:4" x14ac:dyDescent="0.2">
      <c r="A1071" s="158"/>
      <c r="D1071" s="138"/>
    </row>
    <row r="1072" spans="1:4" x14ac:dyDescent="0.2">
      <c r="A1072" s="158"/>
      <c r="D1072" s="138"/>
    </row>
    <row r="1073" spans="1:4" x14ac:dyDescent="0.2">
      <c r="A1073" s="158"/>
      <c r="D1073" s="138"/>
    </row>
    <row r="1074" spans="1:4" x14ac:dyDescent="0.2">
      <c r="A1074" s="158"/>
      <c r="D1074" s="138"/>
    </row>
    <row r="1075" spans="1:4" x14ac:dyDescent="0.2">
      <c r="A1075" s="158"/>
      <c r="D1075" s="138"/>
    </row>
    <row r="1076" spans="1:4" x14ac:dyDescent="0.2">
      <c r="A1076" s="158"/>
      <c r="D1076" s="138"/>
    </row>
    <row r="1077" spans="1:4" x14ac:dyDescent="0.2">
      <c r="A1077" s="158"/>
      <c r="D1077" s="138"/>
    </row>
    <row r="1078" spans="1:4" x14ac:dyDescent="0.2">
      <c r="A1078" s="158"/>
      <c r="D1078" s="138"/>
    </row>
    <row r="1079" spans="1:4" x14ac:dyDescent="0.2">
      <c r="A1079" s="158"/>
      <c r="D1079" s="138"/>
    </row>
    <row r="1080" spans="1:4" x14ac:dyDescent="0.2">
      <c r="A1080" s="158"/>
      <c r="D1080" s="138"/>
    </row>
    <row r="1081" spans="1:4" x14ac:dyDescent="0.2">
      <c r="A1081" s="158"/>
      <c r="D1081" s="138"/>
    </row>
    <row r="1082" spans="1:4" x14ac:dyDescent="0.2">
      <c r="A1082" s="158"/>
      <c r="D1082" s="138"/>
    </row>
    <row r="1083" spans="1:4" x14ac:dyDescent="0.2">
      <c r="A1083" s="158"/>
      <c r="D1083" s="138"/>
    </row>
    <row r="1084" spans="1:4" x14ac:dyDescent="0.2">
      <c r="A1084" s="158"/>
      <c r="D1084" s="138"/>
    </row>
    <row r="1085" spans="1:4" x14ac:dyDescent="0.2">
      <c r="A1085" s="158"/>
      <c r="D1085" s="138"/>
    </row>
    <row r="1086" spans="1:4" x14ac:dyDescent="0.2">
      <c r="A1086" s="158"/>
      <c r="D1086" s="138"/>
    </row>
    <row r="1087" spans="1:4" x14ac:dyDescent="0.2">
      <c r="A1087" s="158"/>
      <c r="D1087" s="138"/>
    </row>
    <row r="1088" spans="1:4" x14ac:dyDescent="0.2">
      <c r="A1088" s="158"/>
      <c r="D1088" s="138"/>
    </row>
    <row r="1089" spans="1:4" x14ac:dyDescent="0.2">
      <c r="A1089" s="158"/>
      <c r="D1089" s="138"/>
    </row>
    <row r="1090" spans="1:4" x14ac:dyDescent="0.2">
      <c r="A1090" s="158"/>
      <c r="D1090" s="138"/>
    </row>
    <row r="1091" spans="1:4" x14ac:dyDescent="0.2">
      <c r="A1091" s="158"/>
      <c r="D1091" s="138"/>
    </row>
    <row r="1092" spans="1:4" x14ac:dyDescent="0.2">
      <c r="A1092" s="158"/>
      <c r="D1092" s="138"/>
    </row>
    <row r="1093" spans="1:4" x14ac:dyDescent="0.2">
      <c r="A1093" s="158"/>
      <c r="D1093" s="138"/>
    </row>
    <row r="1094" spans="1:4" x14ac:dyDescent="0.2">
      <c r="A1094" s="158"/>
      <c r="D1094" s="138"/>
    </row>
    <row r="1095" spans="1:4" x14ac:dyDescent="0.2">
      <c r="A1095" s="158"/>
      <c r="D1095" s="138"/>
    </row>
    <row r="1096" spans="1:4" x14ac:dyDescent="0.2">
      <c r="A1096" s="158"/>
      <c r="D1096" s="138"/>
    </row>
    <row r="1097" spans="1:4" x14ac:dyDescent="0.2">
      <c r="A1097" s="158"/>
      <c r="D1097" s="138"/>
    </row>
    <row r="1098" spans="1:4" x14ac:dyDescent="0.2">
      <c r="A1098" s="158"/>
      <c r="D1098" s="138"/>
    </row>
    <row r="1099" spans="1:4" x14ac:dyDescent="0.2">
      <c r="A1099" s="158"/>
      <c r="D1099" s="138"/>
    </row>
    <row r="1100" spans="1:4" x14ac:dyDescent="0.2">
      <c r="A1100" s="158"/>
      <c r="D1100" s="138"/>
    </row>
    <row r="1101" spans="1:4" x14ac:dyDescent="0.2">
      <c r="A1101" s="158"/>
      <c r="D1101" s="138"/>
    </row>
    <row r="1102" spans="1:4" x14ac:dyDescent="0.2">
      <c r="A1102" s="158"/>
      <c r="D1102" s="138"/>
    </row>
    <row r="1103" spans="1:4" x14ac:dyDescent="0.2">
      <c r="A1103" s="158"/>
      <c r="D1103" s="138"/>
    </row>
    <row r="1104" spans="1:4" x14ac:dyDescent="0.2">
      <c r="A1104" s="158"/>
      <c r="D1104" s="138"/>
    </row>
    <row r="1105" spans="1:4" x14ac:dyDescent="0.2">
      <c r="A1105" s="158"/>
      <c r="D1105" s="138"/>
    </row>
    <row r="1106" spans="1:4" x14ac:dyDescent="0.2">
      <c r="A1106" s="158"/>
      <c r="D1106" s="138"/>
    </row>
    <row r="1107" spans="1:4" x14ac:dyDescent="0.2">
      <c r="A1107" s="158"/>
      <c r="D1107" s="138"/>
    </row>
    <row r="1108" spans="1:4" x14ac:dyDescent="0.2">
      <c r="A1108" s="158"/>
      <c r="D1108" s="138"/>
    </row>
    <row r="1109" spans="1:4" x14ac:dyDescent="0.2">
      <c r="A1109" s="158"/>
      <c r="D1109" s="138"/>
    </row>
    <row r="1110" spans="1:4" x14ac:dyDescent="0.2">
      <c r="A1110" s="158"/>
      <c r="D1110" s="138"/>
    </row>
    <row r="1111" spans="1:4" x14ac:dyDescent="0.2">
      <c r="A1111" s="158"/>
      <c r="D1111" s="138"/>
    </row>
    <row r="1112" spans="1:4" x14ac:dyDescent="0.2">
      <c r="A1112" s="158"/>
      <c r="D1112" s="138"/>
    </row>
    <row r="1113" spans="1:4" x14ac:dyDescent="0.2">
      <c r="A1113" s="158"/>
      <c r="D1113" s="138"/>
    </row>
    <row r="1114" spans="1:4" x14ac:dyDescent="0.2">
      <c r="A1114" s="158"/>
      <c r="D1114" s="138"/>
    </row>
    <row r="1115" spans="1:4" x14ac:dyDescent="0.2">
      <c r="A1115" s="158"/>
      <c r="D1115" s="138"/>
    </row>
    <row r="1116" spans="1:4" x14ac:dyDescent="0.2">
      <c r="A1116" s="158"/>
      <c r="D1116" s="138"/>
    </row>
    <row r="1117" spans="1:4" x14ac:dyDescent="0.2">
      <c r="A1117" s="158"/>
      <c r="D1117" s="138"/>
    </row>
    <row r="1118" spans="1:4" x14ac:dyDescent="0.2">
      <c r="A1118" s="158"/>
      <c r="D1118" s="138"/>
    </row>
    <row r="1119" spans="1:4" x14ac:dyDescent="0.2">
      <c r="A1119" s="158"/>
      <c r="D1119" s="138"/>
    </row>
    <row r="1120" spans="1:4" x14ac:dyDescent="0.2">
      <c r="A1120" s="158"/>
      <c r="D1120" s="138"/>
    </row>
    <row r="1121" spans="1:4" x14ac:dyDescent="0.2">
      <c r="A1121" s="158"/>
      <c r="D1121" s="138"/>
    </row>
    <row r="1122" spans="1:4" x14ac:dyDescent="0.2">
      <c r="A1122" s="158"/>
      <c r="D1122" s="138"/>
    </row>
    <row r="1123" spans="1:4" x14ac:dyDescent="0.2">
      <c r="A1123" s="158"/>
      <c r="D1123" s="138"/>
    </row>
    <row r="1124" spans="1:4" x14ac:dyDescent="0.2">
      <c r="A1124" s="158"/>
      <c r="D1124" s="138"/>
    </row>
    <row r="1125" spans="1:4" x14ac:dyDescent="0.2">
      <c r="A1125" s="158"/>
      <c r="D1125" s="138"/>
    </row>
    <row r="1126" spans="1:4" x14ac:dyDescent="0.2">
      <c r="A1126" s="158"/>
      <c r="D1126" s="138"/>
    </row>
    <row r="1127" spans="1:4" x14ac:dyDescent="0.2">
      <c r="A1127" s="158"/>
      <c r="D1127" s="138"/>
    </row>
    <row r="1128" spans="1:4" x14ac:dyDescent="0.2">
      <c r="A1128" s="158"/>
      <c r="D1128" s="138"/>
    </row>
    <row r="1129" spans="1:4" x14ac:dyDescent="0.2">
      <c r="A1129" s="158"/>
      <c r="D1129" s="138"/>
    </row>
    <row r="1130" spans="1:4" x14ac:dyDescent="0.2">
      <c r="A1130" s="158"/>
      <c r="D1130" s="138"/>
    </row>
    <row r="1131" spans="1:4" x14ac:dyDescent="0.2">
      <c r="A1131" s="158"/>
      <c r="D1131" s="138"/>
    </row>
    <row r="1132" spans="1:4" x14ac:dyDescent="0.2">
      <c r="A1132" s="158"/>
      <c r="D1132" s="138"/>
    </row>
    <row r="1133" spans="1:4" x14ac:dyDescent="0.2">
      <c r="A1133" s="158"/>
      <c r="D1133" s="138"/>
    </row>
    <row r="1134" spans="1:4" x14ac:dyDescent="0.2">
      <c r="A1134" s="158"/>
      <c r="D1134" s="138"/>
    </row>
    <row r="1135" spans="1:4" x14ac:dyDescent="0.2">
      <c r="A1135" s="158"/>
      <c r="D1135" s="138"/>
    </row>
    <row r="1136" spans="1:4" x14ac:dyDescent="0.2">
      <c r="A1136" s="158"/>
      <c r="D1136" s="138"/>
    </row>
    <row r="1137" spans="1:4" x14ac:dyDescent="0.2">
      <c r="A1137" s="158"/>
      <c r="D1137" s="138"/>
    </row>
    <row r="1138" spans="1:4" x14ac:dyDescent="0.2">
      <c r="A1138" s="158"/>
      <c r="D1138" s="138"/>
    </row>
    <row r="1139" spans="1:4" x14ac:dyDescent="0.2">
      <c r="A1139" s="158"/>
      <c r="D1139" s="138"/>
    </row>
    <row r="1140" spans="1:4" x14ac:dyDescent="0.2">
      <c r="A1140" s="158"/>
      <c r="D1140" s="138"/>
    </row>
    <row r="1141" spans="1:4" x14ac:dyDescent="0.2">
      <c r="A1141" s="158"/>
      <c r="D1141" s="138"/>
    </row>
    <row r="1142" spans="1:4" x14ac:dyDescent="0.2">
      <c r="A1142" s="158"/>
      <c r="D1142" s="138"/>
    </row>
    <row r="1143" spans="1:4" x14ac:dyDescent="0.2">
      <c r="A1143" s="158"/>
      <c r="D1143" s="138"/>
    </row>
    <row r="1144" spans="1:4" x14ac:dyDescent="0.2">
      <c r="A1144" s="158"/>
      <c r="D1144" s="138"/>
    </row>
    <row r="1145" spans="1:4" x14ac:dyDescent="0.2">
      <c r="A1145" s="158"/>
      <c r="D1145" s="138"/>
    </row>
    <row r="1146" spans="1:4" x14ac:dyDescent="0.2">
      <c r="A1146" s="158"/>
      <c r="D1146" s="138"/>
    </row>
    <row r="1147" spans="1:4" x14ac:dyDescent="0.2">
      <c r="A1147" s="158"/>
      <c r="D1147" s="138"/>
    </row>
    <row r="1148" spans="1:4" x14ac:dyDescent="0.2">
      <c r="A1148" s="158"/>
      <c r="D1148" s="138"/>
    </row>
    <row r="1149" spans="1:4" x14ac:dyDescent="0.2">
      <c r="A1149" s="158"/>
      <c r="D1149" s="138"/>
    </row>
    <row r="1150" spans="1:4" x14ac:dyDescent="0.2">
      <c r="A1150" s="158"/>
      <c r="D1150" s="138"/>
    </row>
    <row r="1151" spans="1:4" x14ac:dyDescent="0.2">
      <c r="A1151" s="158"/>
      <c r="D1151" s="138"/>
    </row>
    <row r="1152" spans="1:4" x14ac:dyDescent="0.2">
      <c r="A1152" s="158"/>
      <c r="D1152" s="138"/>
    </row>
    <row r="1153" spans="1:4" x14ac:dyDescent="0.2">
      <c r="A1153" s="158"/>
      <c r="D1153" s="138"/>
    </row>
    <row r="1154" spans="1:4" x14ac:dyDescent="0.2">
      <c r="A1154" s="158"/>
      <c r="D1154" s="138"/>
    </row>
    <row r="1155" spans="1:4" x14ac:dyDescent="0.2">
      <c r="A1155" s="158"/>
      <c r="D1155" s="138"/>
    </row>
    <row r="1156" spans="1:4" x14ac:dyDescent="0.2">
      <c r="A1156" s="158"/>
      <c r="D1156" s="138"/>
    </row>
    <row r="1157" spans="1:4" x14ac:dyDescent="0.2">
      <c r="A1157" s="158"/>
      <c r="D1157" s="138"/>
    </row>
    <row r="1158" spans="1:4" x14ac:dyDescent="0.2">
      <c r="A1158" s="158"/>
      <c r="D1158" s="138"/>
    </row>
    <row r="1159" spans="1:4" x14ac:dyDescent="0.2">
      <c r="A1159" s="158"/>
      <c r="D1159" s="138"/>
    </row>
    <row r="1160" spans="1:4" x14ac:dyDescent="0.2">
      <c r="A1160" s="158"/>
      <c r="D1160" s="138"/>
    </row>
    <row r="1161" spans="1:4" x14ac:dyDescent="0.2">
      <c r="A1161" s="158"/>
      <c r="D1161" s="138"/>
    </row>
    <row r="1162" spans="1:4" x14ac:dyDescent="0.2">
      <c r="A1162" s="158"/>
      <c r="D1162" s="138"/>
    </row>
    <row r="1163" spans="1:4" x14ac:dyDescent="0.2">
      <c r="A1163" s="158"/>
      <c r="D1163" s="138"/>
    </row>
    <row r="1164" spans="1:4" x14ac:dyDescent="0.2">
      <c r="A1164" s="158"/>
      <c r="D1164" s="138"/>
    </row>
    <row r="1165" spans="1:4" x14ac:dyDescent="0.2">
      <c r="A1165" s="158"/>
      <c r="D1165" s="138"/>
    </row>
    <row r="1166" spans="1:4" x14ac:dyDescent="0.2">
      <c r="A1166" s="158"/>
      <c r="D1166" s="138"/>
    </row>
    <row r="1167" spans="1:4" x14ac:dyDescent="0.2">
      <c r="A1167" s="158"/>
      <c r="D1167" s="138"/>
    </row>
    <row r="1168" spans="1:4" x14ac:dyDescent="0.2">
      <c r="A1168" s="158"/>
      <c r="D1168" s="138"/>
    </row>
    <row r="1169" spans="1:4" x14ac:dyDescent="0.2">
      <c r="A1169" s="158"/>
      <c r="D1169" s="138"/>
    </row>
    <row r="1170" spans="1:4" x14ac:dyDescent="0.2">
      <c r="A1170" s="158"/>
      <c r="D1170" s="138"/>
    </row>
    <row r="1171" spans="1:4" x14ac:dyDescent="0.2">
      <c r="A1171" s="158"/>
      <c r="D1171" s="138"/>
    </row>
    <row r="1172" spans="1:4" x14ac:dyDescent="0.2">
      <c r="A1172" s="158"/>
      <c r="D1172" s="138"/>
    </row>
    <row r="1173" spans="1:4" x14ac:dyDescent="0.2">
      <c r="A1173" s="158"/>
      <c r="D1173" s="138"/>
    </row>
    <row r="1174" spans="1:4" x14ac:dyDescent="0.2">
      <c r="A1174" s="158"/>
      <c r="D1174" s="138"/>
    </row>
    <row r="1175" spans="1:4" x14ac:dyDescent="0.2">
      <c r="A1175" s="158"/>
      <c r="D1175" s="138"/>
    </row>
    <row r="1176" spans="1:4" x14ac:dyDescent="0.2">
      <c r="A1176" s="158"/>
      <c r="D1176" s="138"/>
    </row>
    <row r="1177" spans="1:4" x14ac:dyDescent="0.2">
      <c r="A1177" s="158"/>
      <c r="D1177" s="138"/>
    </row>
    <row r="1178" spans="1:4" x14ac:dyDescent="0.2">
      <c r="A1178" s="158"/>
      <c r="D1178" s="138"/>
    </row>
    <row r="1179" spans="1:4" x14ac:dyDescent="0.2">
      <c r="A1179" s="158"/>
      <c r="D1179" s="138"/>
    </row>
    <row r="1180" spans="1:4" x14ac:dyDescent="0.2">
      <c r="A1180" s="158"/>
      <c r="D1180" s="138"/>
    </row>
    <row r="1181" spans="1:4" x14ac:dyDescent="0.2">
      <c r="A1181" s="158"/>
      <c r="D1181" s="138"/>
    </row>
    <row r="1182" spans="1:4" x14ac:dyDescent="0.2">
      <c r="A1182" s="158"/>
      <c r="D1182" s="138"/>
    </row>
    <row r="1183" spans="1:4" x14ac:dyDescent="0.2">
      <c r="A1183" s="158"/>
      <c r="D1183" s="138"/>
    </row>
    <row r="1184" spans="1:4" x14ac:dyDescent="0.2">
      <c r="A1184" s="158"/>
      <c r="D1184" s="138"/>
    </row>
    <row r="1185" spans="1:4" x14ac:dyDescent="0.2">
      <c r="A1185" s="158"/>
      <c r="D1185" s="138"/>
    </row>
    <row r="1186" spans="1:4" x14ac:dyDescent="0.2">
      <c r="A1186" s="158"/>
      <c r="D1186" s="138"/>
    </row>
    <row r="1187" spans="1:4" x14ac:dyDescent="0.2">
      <c r="A1187" s="158"/>
      <c r="D1187" s="138"/>
    </row>
    <row r="1188" spans="1:4" x14ac:dyDescent="0.2">
      <c r="A1188" s="158"/>
      <c r="D1188" s="138"/>
    </row>
    <row r="1189" spans="1:4" x14ac:dyDescent="0.2">
      <c r="A1189" s="158"/>
      <c r="D1189" s="138"/>
    </row>
    <row r="1190" spans="1:4" x14ac:dyDescent="0.2">
      <c r="A1190" s="158"/>
      <c r="D1190" s="138"/>
    </row>
    <row r="1191" spans="1:4" x14ac:dyDescent="0.2">
      <c r="A1191" s="158"/>
      <c r="D1191" s="138"/>
    </row>
    <row r="1192" spans="1:4" x14ac:dyDescent="0.2">
      <c r="A1192" s="158"/>
      <c r="D1192" s="138"/>
    </row>
    <row r="1193" spans="1:4" x14ac:dyDescent="0.2">
      <c r="A1193" s="158"/>
      <c r="D1193" s="138"/>
    </row>
    <row r="1194" spans="1:4" x14ac:dyDescent="0.2">
      <c r="A1194" s="158"/>
      <c r="D1194" s="138"/>
    </row>
    <row r="1195" spans="1:4" x14ac:dyDescent="0.2">
      <c r="A1195" s="158"/>
      <c r="D1195" s="138"/>
    </row>
    <row r="1196" spans="1:4" x14ac:dyDescent="0.2">
      <c r="A1196" s="158"/>
      <c r="D1196" s="138"/>
    </row>
    <row r="1197" spans="1:4" x14ac:dyDescent="0.2">
      <c r="A1197" s="158"/>
      <c r="D1197" s="138"/>
    </row>
    <row r="1198" spans="1:4" x14ac:dyDescent="0.2">
      <c r="A1198" s="158"/>
      <c r="D1198" s="138"/>
    </row>
    <row r="1199" spans="1:4" x14ac:dyDescent="0.2">
      <c r="A1199" s="158"/>
      <c r="D1199" s="138"/>
    </row>
    <row r="1200" spans="1:4" x14ac:dyDescent="0.2">
      <c r="A1200" s="158"/>
      <c r="D1200" s="138"/>
    </row>
    <row r="1201" spans="1:4" x14ac:dyDescent="0.2">
      <c r="A1201" s="158"/>
      <c r="D1201" s="138"/>
    </row>
    <row r="1202" spans="1:4" x14ac:dyDescent="0.2">
      <c r="A1202" s="158"/>
      <c r="D1202" s="138"/>
    </row>
    <row r="1203" spans="1:4" x14ac:dyDescent="0.2">
      <c r="A1203" s="158"/>
      <c r="D1203" s="138"/>
    </row>
    <row r="1204" spans="1:4" x14ac:dyDescent="0.2">
      <c r="A1204" s="158"/>
      <c r="D1204" s="138"/>
    </row>
    <row r="1205" spans="1:4" x14ac:dyDescent="0.2">
      <c r="A1205" s="158"/>
      <c r="D1205" s="138"/>
    </row>
    <row r="1206" spans="1:4" x14ac:dyDescent="0.2">
      <c r="A1206" s="158"/>
      <c r="D1206" s="138"/>
    </row>
    <row r="1207" spans="1:4" x14ac:dyDescent="0.2">
      <c r="A1207" s="158"/>
      <c r="D1207" s="138"/>
    </row>
    <row r="1208" spans="1:4" x14ac:dyDescent="0.2">
      <c r="A1208" s="158"/>
      <c r="D1208" s="138"/>
    </row>
    <row r="1209" spans="1:4" x14ac:dyDescent="0.2">
      <c r="A1209" s="158"/>
      <c r="D1209" s="138"/>
    </row>
    <row r="1210" spans="1:4" x14ac:dyDescent="0.2">
      <c r="A1210" s="158"/>
      <c r="D1210" s="138"/>
    </row>
    <row r="1211" spans="1:4" x14ac:dyDescent="0.2">
      <c r="A1211" s="158"/>
      <c r="D1211" s="138"/>
    </row>
    <row r="1212" spans="1:4" x14ac:dyDescent="0.2">
      <c r="A1212" s="158"/>
      <c r="D1212" s="138"/>
    </row>
    <row r="1213" spans="1:4" x14ac:dyDescent="0.2">
      <c r="A1213" s="158"/>
      <c r="D1213" s="138"/>
    </row>
    <row r="1214" spans="1:4" x14ac:dyDescent="0.2">
      <c r="A1214" s="158"/>
      <c r="D1214" s="138"/>
    </row>
    <row r="1215" spans="1:4" x14ac:dyDescent="0.2">
      <c r="A1215" s="158"/>
      <c r="D1215" s="138"/>
    </row>
    <row r="1216" spans="1:4" x14ac:dyDescent="0.2">
      <c r="A1216" s="158"/>
      <c r="D1216" s="138"/>
    </row>
    <row r="1217" spans="1:4" x14ac:dyDescent="0.2">
      <c r="A1217" s="158"/>
      <c r="D1217" s="138"/>
    </row>
    <row r="1218" spans="1:4" x14ac:dyDescent="0.2">
      <c r="A1218" s="158"/>
      <c r="D1218" s="138"/>
    </row>
    <row r="1219" spans="1:4" x14ac:dyDescent="0.2">
      <c r="A1219" s="158"/>
      <c r="D1219" s="138"/>
    </row>
    <row r="1220" spans="1:4" x14ac:dyDescent="0.2">
      <c r="A1220" s="158"/>
      <c r="D1220" s="138"/>
    </row>
    <row r="1221" spans="1:4" x14ac:dyDescent="0.2">
      <c r="A1221" s="158"/>
      <c r="D1221" s="138"/>
    </row>
    <row r="1222" spans="1:4" x14ac:dyDescent="0.2">
      <c r="A1222" s="158"/>
      <c r="D1222" s="138"/>
    </row>
    <row r="1223" spans="1:4" x14ac:dyDescent="0.2">
      <c r="A1223" s="158"/>
      <c r="D1223" s="138"/>
    </row>
    <row r="1224" spans="1:4" x14ac:dyDescent="0.2">
      <c r="A1224" s="158"/>
      <c r="D1224" s="138"/>
    </row>
    <row r="1225" spans="1:4" x14ac:dyDescent="0.2">
      <c r="A1225" s="158"/>
      <c r="D1225" s="138"/>
    </row>
    <row r="1226" spans="1:4" x14ac:dyDescent="0.2">
      <c r="A1226" s="158"/>
      <c r="D1226" s="138"/>
    </row>
    <row r="1227" spans="1:4" x14ac:dyDescent="0.2">
      <c r="A1227" s="158"/>
      <c r="D1227" s="138"/>
    </row>
    <row r="1228" spans="1:4" x14ac:dyDescent="0.2">
      <c r="A1228" s="158"/>
      <c r="D1228" s="138"/>
    </row>
    <row r="1229" spans="1:4" x14ac:dyDescent="0.2">
      <c r="A1229" s="158"/>
      <c r="D1229" s="138"/>
    </row>
    <row r="1230" spans="1:4" x14ac:dyDescent="0.2">
      <c r="A1230" s="158"/>
      <c r="D1230" s="138"/>
    </row>
    <row r="1231" spans="1:4" x14ac:dyDescent="0.2">
      <c r="A1231" s="158"/>
      <c r="D1231" s="138"/>
    </row>
    <row r="1232" spans="1:4" x14ac:dyDescent="0.2">
      <c r="A1232" s="158"/>
      <c r="D1232" s="138"/>
    </row>
    <row r="1233" spans="1:4" x14ac:dyDescent="0.2">
      <c r="A1233" s="158"/>
      <c r="D1233" s="138"/>
    </row>
    <row r="1234" spans="1:4" x14ac:dyDescent="0.2">
      <c r="A1234" s="158"/>
      <c r="D1234" s="138"/>
    </row>
    <row r="1235" spans="1:4" x14ac:dyDescent="0.2">
      <c r="A1235" s="158"/>
      <c r="D1235" s="138"/>
    </row>
    <row r="1236" spans="1:4" x14ac:dyDescent="0.2">
      <c r="A1236" s="158"/>
      <c r="D1236" s="138"/>
    </row>
    <row r="1237" spans="1:4" x14ac:dyDescent="0.2">
      <c r="A1237" s="158"/>
      <c r="D1237" s="138"/>
    </row>
    <row r="1238" spans="1:4" x14ac:dyDescent="0.2">
      <c r="A1238" s="158"/>
      <c r="D1238" s="138"/>
    </row>
    <row r="1239" spans="1:4" x14ac:dyDescent="0.2">
      <c r="A1239" s="158"/>
      <c r="D1239" s="138"/>
    </row>
    <row r="1240" spans="1:4" x14ac:dyDescent="0.2">
      <c r="A1240" s="158"/>
      <c r="D1240" s="138"/>
    </row>
    <row r="1241" spans="1:4" x14ac:dyDescent="0.2">
      <c r="A1241" s="158"/>
      <c r="D1241" s="138"/>
    </row>
    <row r="1242" spans="1:4" x14ac:dyDescent="0.2">
      <c r="A1242" s="158"/>
      <c r="D1242" s="138"/>
    </row>
    <row r="1243" spans="1:4" x14ac:dyDescent="0.2">
      <c r="A1243" s="158"/>
      <c r="D1243" s="138"/>
    </row>
    <row r="1244" spans="1:4" x14ac:dyDescent="0.2">
      <c r="A1244" s="158"/>
      <c r="D1244" s="138"/>
    </row>
    <row r="1245" spans="1:4" x14ac:dyDescent="0.2">
      <c r="A1245" s="158"/>
      <c r="D1245" s="138"/>
    </row>
    <row r="1246" spans="1:4" x14ac:dyDescent="0.2">
      <c r="A1246" s="158"/>
      <c r="D1246" s="138"/>
    </row>
    <row r="1247" spans="1:4" x14ac:dyDescent="0.2">
      <c r="A1247" s="158"/>
      <c r="D1247" s="138"/>
    </row>
    <row r="1248" spans="1:4" x14ac:dyDescent="0.2">
      <c r="A1248" s="158"/>
      <c r="D1248" s="138"/>
    </row>
    <row r="1249" spans="1:4" x14ac:dyDescent="0.2">
      <c r="A1249" s="158"/>
      <c r="D1249" s="138"/>
    </row>
    <row r="1250" spans="1:4" x14ac:dyDescent="0.2">
      <c r="A1250" s="158"/>
      <c r="D1250" s="138"/>
    </row>
    <row r="1251" spans="1:4" x14ac:dyDescent="0.2">
      <c r="A1251" s="158"/>
      <c r="D1251" s="138"/>
    </row>
    <row r="1252" spans="1:4" x14ac:dyDescent="0.2">
      <c r="A1252" s="158"/>
      <c r="D1252" s="138"/>
    </row>
    <row r="1253" spans="1:4" x14ac:dyDescent="0.2">
      <c r="A1253" s="158"/>
      <c r="D1253" s="138"/>
    </row>
    <row r="1254" spans="1:4" x14ac:dyDescent="0.2">
      <c r="A1254" s="158"/>
      <c r="D1254" s="138"/>
    </row>
    <row r="1255" spans="1:4" x14ac:dyDescent="0.2">
      <c r="A1255" s="158"/>
      <c r="D1255" s="138"/>
    </row>
    <row r="1256" spans="1:4" x14ac:dyDescent="0.2">
      <c r="A1256" s="158"/>
      <c r="D1256" s="138"/>
    </row>
    <row r="1257" spans="1:4" x14ac:dyDescent="0.2">
      <c r="A1257" s="158"/>
      <c r="D1257" s="138"/>
    </row>
    <row r="1258" spans="1:4" x14ac:dyDescent="0.2">
      <c r="A1258" s="158"/>
      <c r="D1258" s="138"/>
    </row>
    <row r="1259" spans="1:4" x14ac:dyDescent="0.2">
      <c r="A1259" s="158"/>
      <c r="D1259" s="138"/>
    </row>
    <row r="1260" spans="1:4" x14ac:dyDescent="0.2">
      <c r="A1260" s="158"/>
      <c r="D1260" s="138"/>
    </row>
    <row r="1261" spans="1:4" x14ac:dyDescent="0.2">
      <c r="A1261" s="158"/>
      <c r="D1261" s="138"/>
    </row>
    <row r="1262" spans="1:4" x14ac:dyDescent="0.2">
      <c r="A1262" s="158"/>
      <c r="D1262" s="138"/>
    </row>
    <row r="1263" spans="1:4" x14ac:dyDescent="0.2">
      <c r="A1263" s="158"/>
      <c r="D1263" s="138"/>
    </row>
    <row r="1264" spans="1:4" x14ac:dyDescent="0.2">
      <c r="A1264" s="158"/>
      <c r="D1264" s="138"/>
    </row>
    <row r="1265" spans="1:4" x14ac:dyDescent="0.2">
      <c r="A1265" s="158"/>
      <c r="D1265" s="138"/>
    </row>
    <row r="1266" spans="1:4" x14ac:dyDescent="0.2">
      <c r="A1266" s="158"/>
      <c r="D1266" s="138"/>
    </row>
    <row r="1267" spans="1:4" x14ac:dyDescent="0.2">
      <c r="A1267" s="158"/>
      <c r="D1267" s="138"/>
    </row>
    <row r="1268" spans="1:4" x14ac:dyDescent="0.2">
      <c r="A1268" s="158"/>
      <c r="D1268" s="138"/>
    </row>
    <row r="1269" spans="1:4" x14ac:dyDescent="0.2">
      <c r="A1269" s="158"/>
      <c r="D1269" s="138"/>
    </row>
    <row r="1270" spans="1:4" x14ac:dyDescent="0.2">
      <c r="A1270" s="158"/>
      <c r="D1270" s="138"/>
    </row>
    <row r="1271" spans="1:4" x14ac:dyDescent="0.2">
      <c r="A1271" s="158"/>
      <c r="D1271" s="138"/>
    </row>
    <row r="1272" spans="1:4" x14ac:dyDescent="0.2">
      <c r="A1272" s="158"/>
      <c r="D1272" s="138"/>
    </row>
    <row r="1273" spans="1:4" x14ac:dyDescent="0.2">
      <c r="A1273" s="158"/>
      <c r="D1273" s="138"/>
    </row>
    <row r="1274" spans="1:4" x14ac:dyDescent="0.2">
      <c r="A1274" s="158"/>
      <c r="D1274" s="138"/>
    </row>
    <row r="1275" spans="1:4" x14ac:dyDescent="0.2">
      <c r="A1275" s="158"/>
      <c r="D1275" s="138"/>
    </row>
    <row r="1276" spans="1:4" x14ac:dyDescent="0.2">
      <c r="A1276" s="158"/>
      <c r="D1276" s="138"/>
    </row>
    <row r="1277" spans="1:4" x14ac:dyDescent="0.2">
      <c r="A1277" s="158"/>
      <c r="D1277" s="138"/>
    </row>
    <row r="1278" spans="1:4" x14ac:dyDescent="0.2">
      <c r="A1278" s="158"/>
      <c r="D1278" s="138"/>
    </row>
    <row r="1279" spans="1:4" x14ac:dyDescent="0.2">
      <c r="A1279" s="158"/>
      <c r="D1279" s="138"/>
    </row>
    <row r="1280" spans="1:4" x14ac:dyDescent="0.2">
      <c r="A1280" s="158"/>
      <c r="D1280" s="138"/>
    </row>
    <row r="1281" spans="1:4" x14ac:dyDescent="0.2">
      <c r="A1281" s="158"/>
      <c r="D1281" s="138"/>
    </row>
    <row r="1282" spans="1:4" x14ac:dyDescent="0.2">
      <c r="A1282" s="158"/>
      <c r="D1282" s="138"/>
    </row>
    <row r="1283" spans="1:4" x14ac:dyDescent="0.2">
      <c r="A1283" s="158"/>
      <c r="D1283" s="138"/>
    </row>
    <row r="1284" spans="1:4" x14ac:dyDescent="0.2">
      <c r="A1284" s="158"/>
      <c r="D1284" s="138"/>
    </row>
    <row r="1285" spans="1:4" x14ac:dyDescent="0.2">
      <c r="A1285" s="158"/>
      <c r="D1285" s="138"/>
    </row>
    <row r="1286" spans="1:4" x14ac:dyDescent="0.2">
      <c r="A1286" s="158"/>
      <c r="D1286" s="138"/>
    </row>
    <row r="1287" spans="1:4" x14ac:dyDescent="0.2">
      <c r="A1287" s="158"/>
      <c r="D1287" s="138"/>
    </row>
    <row r="1288" spans="1:4" x14ac:dyDescent="0.2">
      <c r="A1288" s="158"/>
      <c r="D1288" s="138"/>
    </row>
    <row r="1289" spans="1:4" x14ac:dyDescent="0.2">
      <c r="A1289" s="158"/>
      <c r="D1289" s="138"/>
    </row>
    <row r="1290" spans="1:4" x14ac:dyDescent="0.2">
      <c r="A1290" s="158"/>
      <c r="D1290" s="138"/>
    </row>
    <row r="1291" spans="1:4" x14ac:dyDescent="0.2">
      <c r="A1291" s="158"/>
      <c r="D1291" s="138"/>
    </row>
    <row r="1292" spans="1:4" x14ac:dyDescent="0.2">
      <c r="A1292" s="158"/>
      <c r="D1292" s="138"/>
    </row>
    <row r="1293" spans="1:4" x14ac:dyDescent="0.2">
      <c r="A1293" s="158"/>
      <c r="D1293" s="138"/>
    </row>
    <row r="1294" spans="1:4" x14ac:dyDescent="0.2">
      <c r="A1294" s="158"/>
      <c r="D1294" s="138"/>
    </row>
    <row r="1295" spans="1:4" x14ac:dyDescent="0.2">
      <c r="A1295" s="158"/>
      <c r="D1295" s="138"/>
    </row>
    <row r="1296" spans="1:4" x14ac:dyDescent="0.2">
      <c r="A1296" s="158"/>
      <c r="D1296" s="138"/>
    </row>
    <row r="1297" spans="1:4" x14ac:dyDescent="0.2">
      <c r="A1297" s="158"/>
      <c r="D1297" s="138"/>
    </row>
    <row r="1298" spans="1:4" x14ac:dyDescent="0.2">
      <c r="A1298" s="158"/>
      <c r="D1298" s="138"/>
    </row>
    <row r="1299" spans="1:4" x14ac:dyDescent="0.2">
      <c r="A1299" s="158"/>
      <c r="D1299" s="138"/>
    </row>
    <row r="1300" spans="1:4" x14ac:dyDescent="0.2">
      <c r="A1300" s="158"/>
      <c r="D1300" s="138"/>
    </row>
    <row r="1301" spans="1:4" x14ac:dyDescent="0.2">
      <c r="A1301" s="158"/>
      <c r="D1301" s="138"/>
    </row>
    <row r="1302" spans="1:4" x14ac:dyDescent="0.2">
      <c r="A1302" s="158"/>
      <c r="D1302" s="138"/>
    </row>
    <row r="1303" spans="1:4" x14ac:dyDescent="0.2">
      <c r="A1303" s="158"/>
      <c r="D1303" s="138"/>
    </row>
    <row r="1304" spans="1:4" x14ac:dyDescent="0.2">
      <c r="A1304" s="158"/>
      <c r="D1304" s="138"/>
    </row>
    <row r="1305" spans="1:4" x14ac:dyDescent="0.2">
      <c r="A1305" s="158"/>
      <c r="D1305" s="138"/>
    </row>
    <row r="1306" spans="1:4" x14ac:dyDescent="0.2">
      <c r="A1306" s="158"/>
      <c r="D1306" s="138"/>
    </row>
    <row r="1307" spans="1:4" x14ac:dyDescent="0.2">
      <c r="A1307" s="158"/>
      <c r="D1307" s="138"/>
    </row>
    <row r="1308" spans="1:4" x14ac:dyDescent="0.2">
      <c r="A1308" s="158"/>
      <c r="D1308" s="138"/>
    </row>
    <row r="1309" spans="1:4" x14ac:dyDescent="0.2">
      <c r="A1309" s="158"/>
      <c r="D1309" s="138"/>
    </row>
    <row r="1310" spans="1:4" x14ac:dyDescent="0.2">
      <c r="A1310" s="158"/>
      <c r="D1310" s="138"/>
    </row>
    <row r="1311" spans="1:4" x14ac:dyDescent="0.2">
      <c r="A1311" s="158"/>
      <c r="D1311" s="138"/>
    </row>
    <row r="1312" spans="1:4" x14ac:dyDescent="0.2">
      <c r="A1312" s="158"/>
      <c r="D1312" s="138"/>
    </row>
    <row r="1313" spans="1:4" x14ac:dyDescent="0.2">
      <c r="A1313" s="158"/>
      <c r="D1313" s="138"/>
    </row>
    <row r="1314" spans="1:4" x14ac:dyDescent="0.2">
      <c r="A1314" s="158"/>
      <c r="D1314" s="138"/>
    </row>
    <row r="1315" spans="1:4" x14ac:dyDescent="0.2">
      <c r="A1315" s="158"/>
      <c r="D1315" s="138"/>
    </row>
    <row r="1316" spans="1:4" x14ac:dyDescent="0.2">
      <c r="A1316" s="158"/>
      <c r="D1316" s="138"/>
    </row>
    <row r="1317" spans="1:4" x14ac:dyDescent="0.2">
      <c r="A1317" s="158"/>
      <c r="D1317" s="138"/>
    </row>
    <row r="1318" spans="1:4" x14ac:dyDescent="0.2">
      <c r="A1318" s="158"/>
      <c r="D1318" s="138"/>
    </row>
    <row r="1319" spans="1:4" x14ac:dyDescent="0.2">
      <c r="A1319" s="158"/>
      <c r="D1319" s="138"/>
    </row>
    <row r="1320" spans="1:4" x14ac:dyDescent="0.2">
      <c r="A1320" s="158"/>
      <c r="D1320" s="138"/>
    </row>
    <row r="1321" spans="1:4" x14ac:dyDescent="0.2">
      <c r="A1321" s="158"/>
      <c r="D1321" s="138"/>
    </row>
    <row r="1322" spans="1:4" x14ac:dyDescent="0.2">
      <c r="A1322" s="158"/>
      <c r="D1322" s="138"/>
    </row>
    <row r="1323" spans="1:4" x14ac:dyDescent="0.2">
      <c r="A1323" s="158"/>
      <c r="D1323" s="138"/>
    </row>
    <row r="1324" spans="1:4" x14ac:dyDescent="0.2">
      <c r="A1324" s="158"/>
      <c r="D1324" s="138"/>
    </row>
    <row r="1325" spans="1:4" x14ac:dyDescent="0.2">
      <c r="A1325" s="158"/>
      <c r="D1325" s="138"/>
    </row>
    <row r="1326" spans="1:4" x14ac:dyDescent="0.2">
      <c r="A1326" s="158"/>
      <c r="D1326" s="138"/>
    </row>
    <row r="1327" spans="1:4" x14ac:dyDescent="0.2">
      <c r="A1327" s="158"/>
      <c r="D1327" s="138"/>
    </row>
    <row r="1328" spans="1:4" x14ac:dyDescent="0.2">
      <c r="A1328" s="158"/>
      <c r="D1328" s="138"/>
    </row>
    <row r="1329" spans="1:4" x14ac:dyDescent="0.2">
      <c r="A1329" s="158"/>
      <c r="D1329" s="138"/>
    </row>
    <row r="1330" spans="1:4" x14ac:dyDescent="0.2">
      <c r="A1330" s="158"/>
      <c r="D1330" s="138"/>
    </row>
    <row r="1331" spans="1:4" x14ac:dyDescent="0.2">
      <c r="A1331" s="158"/>
      <c r="D1331" s="138"/>
    </row>
    <row r="1332" spans="1:4" x14ac:dyDescent="0.2">
      <c r="A1332" s="158"/>
      <c r="D1332" s="138"/>
    </row>
    <row r="1333" spans="1:4" x14ac:dyDescent="0.2">
      <c r="A1333" s="158"/>
      <c r="D1333" s="138"/>
    </row>
    <row r="1334" spans="1:4" x14ac:dyDescent="0.2">
      <c r="A1334" s="158"/>
      <c r="D1334" s="138"/>
    </row>
    <row r="1335" spans="1:4" x14ac:dyDescent="0.2">
      <c r="A1335" s="158"/>
      <c r="D1335" s="138"/>
    </row>
    <row r="1336" spans="1:4" x14ac:dyDescent="0.2">
      <c r="A1336" s="158"/>
      <c r="D1336" s="138"/>
    </row>
    <row r="1337" spans="1:4" x14ac:dyDescent="0.2">
      <c r="A1337" s="158"/>
      <c r="D1337" s="138"/>
    </row>
    <row r="1338" spans="1:4" x14ac:dyDescent="0.2">
      <c r="A1338" s="158"/>
      <c r="D1338" s="138"/>
    </row>
    <row r="1339" spans="1:4" x14ac:dyDescent="0.2">
      <c r="A1339" s="158"/>
      <c r="D1339" s="138"/>
    </row>
    <row r="1340" spans="1:4" x14ac:dyDescent="0.2">
      <c r="A1340" s="158"/>
      <c r="D1340" s="138"/>
    </row>
    <row r="1341" spans="1:4" x14ac:dyDescent="0.2">
      <c r="A1341" s="158"/>
      <c r="D1341" s="138"/>
    </row>
    <row r="1342" spans="1:4" x14ac:dyDescent="0.2">
      <c r="A1342" s="158"/>
      <c r="D1342" s="138"/>
    </row>
    <row r="1343" spans="1:4" x14ac:dyDescent="0.2">
      <c r="A1343" s="158"/>
      <c r="D1343" s="138"/>
    </row>
    <row r="1344" spans="1:4" x14ac:dyDescent="0.2">
      <c r="A1344" s="158"/>
      <c r="D1344" s="138"/>
    </row>
    <row r="1345" spans="1:4" x14ac:dyDescent="0.2">
      <c r="A1345" s="158"/>
      <c r="D1345" s="138"/>
    </row>
    <row r="1346" spans="1:4" x14ac:dyDescent="0.2">
      <c r="A1346" s="158"/>
      <c r="D1346" s="138"/>
    </row>
    <row r="1347" spans="1:4" x14ac:dyDescent="0.2">
      <c r="A1347" s="158"/>
      <c r="D1347" s="138"/>
    </row>
    <row r="1348" spans="1:4" x14ac:dyDescent="0.2">
      <c r="A1348" s="158"/>
      <c r="D1348" s="138"/>
    </row>
    <row r="1349" spans="1:4" x14ac:dyDescent="0.2">
      <c r="A1349" s="158"/>
      <c r="D1349" s="138"/>
    </row>
    <row r="1350" spans="1:4" x14ac:dyDescent="0.2">
      <c r="A1350" s="158"/>
      <c r="D1350" s="138"/>
    </row>
    <row r="1351" spans="1:4" x14ac:dyDescent="0.2">
      <c r="A1351" s="158"/>
      <c r="D1351" s="138"/>
    </row>
    <row r="1352" spans="1:4" x14ac:dyDescent="0.2">
      <c r="A1352" s="158"/>
      <c r="D1352" s="138"/>
    </row>
    <row r="1353" spans="1:4" x14ac:dyDescent="0.2">
      <c r="A1353" s="158"/>
      <c r="D1353" s="138"/>
    </row>
    <row r="1354" spans="1:4" x14ac:dyDescent="0.2">
      <c r="A1354" s="158"/>
      <c r="D1354" s="138"/>
    </row>
    <row r="1355" spans="1:4" x14ac:dyDescent="0.2">
      <c r="A1355" s="158"/>
      <c r="D1355" s="138"/>
    </row>
    <row r="1356" spans="1:4" x14ac:dyDescent="0.2">
      <c r="A1356" s="158"/>
      <c r="D1356" s="138"/>
    </row>
    <row r="1357" spans="1:4" x14ac:dyDescent="0.2">
      <c r="A1357" s="158"/>
      <c r="D1357" s="138"/>
    </row>
    <row r="1358" spans="1:4" x14ac:dyDescent="0.2">
      <c r="A1358" s="158"/>
      <c r="D1358" s="138"/>
    </row>
    <row r="1359" spans="1:4" x14ac:dyDescent="0.2">
      <c r="A1359" s="158"/>
      <c r="D1359" s="138"/>
    </row>
    <row r="1360" spans="1:4" x14ac:dyDescent="0.2">
      <c r="A1360" s="158"/>
      <c r="D1360" s="138"/>
    </row>
    <row r="1361" spans="1:4" x14ac:dyDescent="0.2">
      <c r="A1361" s="158"/>
      <c r="D1361" s="138"/>
    </row>
    <row r="1362" spans="1:4" x14ac:dyDescent="0.2">
      <c r="A1362" s="158"/>
      <c r="D1362" s="138"/>
    </row>
    <row r="1363" spans="1:4" x14ac:dyDescent="0.2">
      <c r="A1363" s="158"/>
      <c r="D1363" s="138"/>
    </row>
    <row r="1364" spans="1:4" x14ac:dyDescent="0.2">
      <c r="A1364" s="158"/>
      <c r="D1364" s="138"/>
    </row>
    <row r="1365" spans="1:4" x14ac:dyDescent="0.2">
      <c r="A1365" s="158"/>
      <c r="D1365" s="138"/>
    </row>
    <row r="1366" spans="1:4" x14ac:dyDescent="0.2">
      <c r="A1366" s="158"/>
      <c r="D1366" s="138"/>
    </row>
    <row r="1367" spans="1:4" x14ac:dyDescent="0.2">
      <c r="A1367" s="158"/>
      <c r="D1367" s="138"/>
    </row>
    <row r="1368" spans="1:4" x14ac:dyDescent="0.2">
      <c r="A1368" s="158"/>
      <c r="D1368" s="138"/>
    </row>
    <row r="1369" spans="1:4" x14ac:dyDescent="0.2">
      <c r="A1369" s="158"/>
      <c r="D1369" s="138"/>
    </row>
    <row r="1370" spans="1:4" x14ac:dyDescent="0.2">
      <c r="A1370" s="158"/>
      <c r="D1370" s="138"/>
    </row>
    <row r="1371" spans="1:4" x14ac:dyDescent="0.2">
      <c r="A1371" s="158"/>
      <c r="D1371" s="138"/>
    </row>
    <row r="1372" spans="1:4" x14ac:dyDescent="0.2">
      <c r="A1372" s="158"/>
      <c r="D1372" s="138"/>
    </row>
    <row r="1373" spans="1:4" x14ac:dyDescent="0.2">
      <c r="A1373" s="158"/>
      <c r="D1373" s="138"/>
    </row>
    <row r="1374" spans="1:4" x14ac:dyDescent="0.2">
      <c r="A1374" s="158"/>
      <c r="D1374" s="138"/>
    </row>
    <row r="1375" spans="1:4" x14ac:dyDescent="0.2">
      <c r="A1375" s="158"/>
      <c r="D1375" s="138"/>
    </row>
    <row r="1376" spans="1:4" x14ac:dyDescent="0.2">
      <c r="A1376" s="158"/>
      <c r="D1376" s="138"/>
    </row>
    <row r="1377" spans="1:4" x14ac:dyDescent="0.2">
      <c r="A1377" s="158"/>
      <c r="D1377" s="138"/>
    </row>
    <row r="1378" spans="1:4" x14ac:dyDescent="0.2">
      <c r="A1378" s="158"/>
      <c r="D1378" s="138"/>
    </row>
    <row r="1379" spans="1:4" x14ac:dyDescent="0.2">
      <c r="A1379" s="158"/>
      <c r="D1379" s="138"/>
    </row>
    <row r="1380" spans="1:4" x14ac:dyDescent="0.2">
      <c r="A1380" s="158"/>
      <c r="D1380" s="138"/>
    </row>
    <row r="1381" spans="1:4" x14ac:dyDescent="0.2">
      <c r="A1381" s="158"/>
      <c r="D1381" s="138"/>
    </row>
    <row r="1382" spans="1:4" x14ac:dyDescent="0.2">
      <c r="A1382" s="158"/>
      <c r="D1382" s="138"/>
    </row>
    <row r="1383" spans="1:4" x14ac:dyDescent="0.2">
      <c r="A1383" s="158"/>
      <c r="D1383" s="138"/>
    </row>
    <row r="1384" spans="1:4" x14ac:dyDescent="0.2">
      <c r="A1384" s="158"/>
      <c r="D1384" s="138"/>
    </row>
    <row r="1385" spans="1:4" x14ac:dyDescent="0.2">
      <c r="A1385" s="158"/>
      <c r="D1385" s="138"/>
    </row>
    <row r="1386" spans="1:4" x14ac:dyDescent="0.2">
      <c r="A1386" s="158"/>
      <c r="D1386" s="138"/>
    </row>
    <row r="1387" spans="1:4" x14ac:dyDescent="0.2">
      <c r="A1387" s="158"/>
      <c r="D1387" s="138"/>
    </row>
    <row r="1388" spans="1:4" x14ac:dyDescent="0.2">
      <c r="A1388" s="158"/>
      <c r="D1388" s="138"/>
    </row>
    <row r="1389" spans="1:4" x14ac:dyDescent="0.2">
      <c r="A1389" s="158"/>
      <c r="D1389" s="138"/>
    </row>
    <row r="1390" spans="1:4" x14ac:dyDescent="0.2">
      <c r="A1390" s="158"/>
      <c r="D1390" s="138"/>
    </row>
    <row r="1391" spans="1:4" x14ac:dyDescent="0.2">
      <c r="A1391" s="158"/>
      <c r="D1391" s="138"/>
    </row>
    <row r="1392" spans="1:4" x14ac:dyDescent="0.2">
      <c r="A1392" s="158"/>
      <c r="D1392" s="138"/>
    </row>
    <row r="1393" spans="1:4" x14ac:dyDescent="0.2">
      <c r="A1393" s="158"/>
      <c r="D1393" s="138"/>
    </row>
    <row r="1394" spans="1:4" x14ac:dyDescent="0.2">
      <c r="A1394" s="158"/>
      <c r="D1394" s="138"/>
    </row>
    <row r="1395" spans="1:4" x14ac:dyDescent="0.2">
      <c r="A1395" s="158"/>
      <c r="D1395" s="138"/>
    </row>
    <row r="1396" spans="1:4" x14ac:dyDescent="0.2">
      <c r="A1396" s="158"/>
      <c r="D1396" s="138"/>
    </row>
    <row r="1397" spans="1:4" x14ac:dyDescent="0.2">
      <c r="A1397" s="158"/>
      <c r="D1397" s="138"/>
    </row>
    <row r="1398" spans="1:4" x14ac:dyDescent="0.2">
      <c r="A1398" s="158"/>
      <c r="D1398" s="138"/>
    </row>
    <row r="1399" spans="1:4" x14ac:dyDescent="0.2">
      <c r="A1399" s="158"/>
      <c r="D1399" s="138"/>
    </row>
    <row r="1400" spans="1:4" x14ac:dyDescent="0.2">
      <c r="A1400" s="158"/>
      <c r="D1400" s="138"/>
    </row>
    <row r="1401" spans="1:4" x14ac:dyDescent="0.2">
      <c r="A1401" s="158"/>
      <c r="D1401" s="138"/>
    </row>
    <row r="1402" spans="1:4" x14ac:dyDescent="0.2">
      <c r="A1402" s="158"/>
      <c r="D1402" s="138"/>
    </row>
    <row r="1403" spans="1:4" x14ac:dyDescent="0.2">
      <c r="A1403" s="158"/>
      <c r="D1403" s="138"/>
    </row>
    <row r="1404" spans="1:4" x14ac:dyDescent="0.2">
      <c r="A1404" s="158"/>
      <c r="D1404" s="138"/>
    </row>
    <row r="1405" spans="1:4" x14ac:dyDescent="0.2">
      <c r="A1405" s="158"/>
      <c r="D1405" s="138"/>
    </row>
    <row r="1406" spans="1:4" x14ac:dyDescent="0.2">
      <c r="A1406" s="158"/>
      <c r="D1406" s="138"/>
    </row>
    <row r="1407" spans="1:4" x14ac:dyDescent="0.2">
      <c r="A1407" s="158"/>
      <c r="D1407" s="138"/>
    </row>
    <row r="1408" spans="1:4" x14ac:dyDescent="0.2">
      <c r="A1408" s="158"/>
      <c r="D1408" s="138"/>
    </row>
    <row r="1409" spans="1:4" x14ac:dyDescent="0.2">
      <c r="A1409" s="158"/>
      <c r="D1409" s="138"/>
    </row>
    <row r="1410" spans="1:4" x14ac:dyDescent="0.2">
      <c r="A1410" s="158"/>
      <c r="D1410" s="138"/>
    </row>
    <row r="1411" spans="1:4" x14ac:dyDescent="0.2">
      <c r="A1411" s="158"/>
      <c r="D1411" s="138"/>
    </row>
    <row r="1412" spans="1:4" x14ac:dyDescent="0.2">
      <c r="A1412" s="158"/>
      <c r="D1412" s="138"/>
    </row>
    <row r="1413" spans="1:4" x14ac:dyDescent="0.2">
      <c r="A1413" s="158"/>
      <c r="D1413" s="138"/>
    </row>
    <row r="1414" spans="1:4" x14ac:dyDescent="0.2">
      <c r="A1414" s="158"/>
      <c r="D1414" s="138"/>
    </row>
    <row r="1415" spans="1:4" x14ac:dyDescent="0.2">
      <c r="A1415" s="158"/>
      <c r="D1415" s="138"/>
    </row>
    <row r="1416" spans="1:4" x14ac:dyDescent="0.2">
      <c r="A1416" s="158"/>
      <c r="D1416" s="138"/>
    </row>
    <row r="1417" spans="1:4" x14ac:dyDescent="0.2">
      <c r="A1417" s="158"/>
      <c r="D1417" s="138"/>
    </row>
    <row r="1418" spans="1:4" x14ac:dyDescent="0.2">
      <c r="A1418" s="158"/>
      <c r="D1418" s="138"/>
    </row>
    <row r="1419" spans="1:4" x14ac:dyDescent="0.2">
      <c r="A1419" s="158"/>
      <c r="D1419" s="138"/>
    </row>
    <row r="1420" spans="1:4" x14ac:dyDescent="0.2">
      <c r="A1420" s="158"/>
      <c r="D1420" s="138"/>
    </row>
    <row r="1421" spans="1:4" x14ac:dyDescent="0.2">
      <c r="A1421" s="158"/>
      <c r="D1421" s="138"/>
    </row>
    <row r="1422" spans="1:4" x14ac:dyDescent="0.2">
      <c r="A1422" s="158"/>
      <c r="D1422" s="138"/>
    </row>
    <row r="1423" spans="1:4" x14ac:dyDescent="0.2">
      <c r="A1423" s="158"/>
      <c r="D1423" s="138"/>
    </row>
    <row r="1424" spans="1:4" x14ac:dyDescent="0.2">
      <c r="A1424" s="158"/>
      <c r="D1424" s="138"/>
    </row>
    <row r="1425" spans="1:4" x14ac:dyDescent="0.2">
      <c r="A1425" s="158"/>
      <c r="D1425" s="138"/>
    </row>
    <row r="1426" spans="1:4" x14ac:dyDescent="0.2">
      <c r="A1426" s="158"/>
      <c r="D1426" s="138"/>
    </row>
    <row r="1427" spans="1:4" x14ac:dyDescent="0.2">
      <c r="A1427" s="158"/>
      <c r="D1427" s="138"/>
    </row>
    <row r="1428" spans="1:4" x14ac:dyDescent="0.2">
      <c r="A1428" s="158"/>
      <c r="D1428" s="138"/>
    </row>
    <row r="1429" spans="1:4" x14ac:dyDescent="0.2">
      <c r="A1429" s="158"/>
      <c r="D1429" s="138"/>
    </row>
    <row r="1430" spans="1:4" x14ac:dyDescent="0.2">
      <c r="A1430" s="158"/>
      <c r="D1430" s="138"/>
    </row>
    <row r="1431" spans="1:4" x14ac:dyDescent="0.2">
      <c r="A1431" s="158"/>
      <c r="D1431" s="138"/>
    </row>
    <row r="1432" spans="1:4" x14ac:dyDescent="0.2">
      <c r="A1432" s="158"/>
      <c r="D1432" s="138"/>
    </row>
    <row r="1433" spans="1:4" x14ac:dyDescent="0.2">
      <c r="A1433" s="158"/>
      <c r="D1433" s="138"/>
    </row>
    <row r="1434" spans="1:4" x14ac:dyDescent="0.2">
      <c r="A1434" s="158"/>
      <c r="D1434" s="138"/>
    </row>
    <row r="1435" spans="1:4" x14ac:dyDescent="0.2">
      <c r="A1435" s="158"/>
      <c r="D1435" s="138"/>
    </row>
    <row r="1436" spans="1:4" x14ac:dyDescent="0.2">
      <c r="A1436" s="158"/>
      <c r="D1436" s="138"/>
    </row>
    <row r="1437" spans="1:4" x14ac:dyDescent="0.2">
      <c r="A1437" s="158"/>
      <c r="D1437" s="138"/>
    </row>
    <row r="1438" spans="1:4" x14ac:dyDescent="0.2">
      <c r="A1438" s="158"/>
      <c r="D1438" s="138"/>
    </row>
    <row r="1439" spans="1:4" x14ac:dyDescent="0.2">
      <c r="A1439" s="158"/>
      <c r="D1439" s="138"/>
    </row>
    <row r="1440" spans="1:4" x14ac:dyDescent="0.2">
      <c r="A1440" s="158"/>
      <c r="D1440" s="138"/>
    </row>
    <row r="1441" spans="1:4" x14ac:dyDescent="0.2">
      <c r="A1441" s="158"/>
      <c r="D1441" s="138"/>
    </row>
    <row r="1442" spans="1:4" x14ac:dyDescent="0.2">
      <c r="A1442" s="158"/>
      <c r="D1442" s="138"/>
    </row>
    <row r="1443" spans="1:4" x14ac:dyDescent="0.2">
      <c r="A1443" s="158"/>
      <c r="D1443" s="138"/>
    </row>
    <row r="1444" spans="1:4" x14ac:dyDescent="0.2">
      <c r="A1444" s="158"/>
      <c r="D1444" s="138"/>
    </row>
    <row r="1445" spans="1:4" x14ac:dyDescent="0.2">
      <c r="A1445" s="158"/>
      <c r="D1445" s="138"/>
    </row>
    <row r="1446" spans="1:4" x14ac:dyDescent="0.2">
      <c r="A1446" s="158"/>
      <c r="D1446" s="138"/>
    </row>
    <row r="1447" spans="1:4" x14ac:dyDescent="0.2">
      <c r="A1447" s="158"/>
      <c r="D1447" s="138"/>
    </row>
    <row r="1448" spans="1:4" x14ac:dyDescent="0.2">
      <c r="A1448" s="158"/>
      <c r="D1448" s="138"/>
    </row>
    <row r="1449" spans="1:4" x14ac:dyDescent="0.2">
      <c r="A1449" s="158"/>
      <c r="D1449" s="138"/>
    </row>
    <row r="1450" spans="1:4" x14ac:dyDescent="0.2">
      <c r="A1450" s="158"/>
      <c r="D1450" s="138"/>
    </row>
    <row r="1451" spans="1:4" x14ac:dyDescent="0.2">
      <c r="A1451" s="158"/>
      <c r="D1451" s="138"/>
    </row>
    <row r="1452" spans="1:4" x14ac:dyDescent="0.2">
      <c r="A1452" s="158"/>
      <c r="D1452" s="138"/>
    </row>
    <row r="1453" spans="1:4" x14ac:dyDescent="0.2">
      <c r="A1453" s="158"/>
      <c r="D1453" s="138"/>
    </row>
    <row r="1454" spans="1:4" x14ac:dyDescent="0.2">
      <c r="A1454" s="158"/>
      <c r="D1454" s="138"/>
    </row>
    <row r="1455" spans="1:4" x14ac:dyDescent="0.2">
      <c r="A1455" s="158"/>
      <c r="D1455" s="138"/>
    </row>
    <row r="1456" spans="1:4" x14ac:dyDescent="0.2">
      <c r="A1456" s="158"/>
      <c r="D1456" s="138"/>
    </row>
    <row r="1457" spans="1:4" x14ac:dyDescent="0.2">
      <c r="A1457" s="158"/>
      <c r="D1457" s="138"/>
    </row>
    <row r="1458" spans="1:4" x14ac:dyDescent="0.2">
      <c r="A1458" s="158"/>
      <c r="D1458" s="138"/>
    </row>
    <row r="1459" spans="1:4" x14ac:dyDescent="0.2">
      <c r="A1459" s="158"/>
      <c r="D1459" s="138"/>
    </row>
    <row r="1460" spans="1:4" x14ac:dyDescent="0.2">
      <c r="A1460" s="158"/>
      <c r="D1460" s="138"/>
    </row>
    <row r="1461" spans="1:4" x14ac:dyDescent="0.2">
      <c r="A1461" s="158"/>
      <c r="D1461" s="138"/>
    </row>
    <row r="1462" spans="1:4" x14ac:dyDescent="0.2">
      <c r="A1462" s="158"/>
      <c r="D1462" s="138"/>
    </row>
    <row r="1463" spans="1:4" x14ac:dyDescent="0.2">
      <c r="A1463" s="158"/>
      <c r="D1463" s="138"/>
    </row>
    <row r="1464" spans="1:4" x14ac:dyDescent="0.2">
      <c r="A1464" s="158"/>
      <c r="D1464" s="138"/>
    </row>
    <row r="1465" spans="1:4" x14ac:dyDescent="0.2">
      <c r="A1465" s="158"/>
      <c r="D1465" s="138"/>
    </row>
    <row r="1466" spans="1:4" x14ac:dyDescent="0.2">
      <c r="A1466" s="158"/>
      <c r="D1466" s="138"/>
    </row>
    <row r="1467" spans="1:4" x14ac:dyDescent="0.2">
      <c r="A1467" s="158"/>
      <c r="D1467" s="138"/>
    </row>
    <row r="1468" spans="1:4" x14ac:dyDescent="0.2">
      <c r="A1468" s="158"/>
      <c r="D1468" s="138"/>
    </row>
    <row r="1469" spans="1:4" x14ac:dyDescent="0.2">
      <c r="A1469" s="158"/>
      <c r="D1469" s="138"/>
    </row>
    <row r="1470" spans="1:4" x14ac:dyDescent="0.2">
      <c r="A1470" s="158"/>
      <c r="D1470" s="138"/>
    </row>
    <row r="1471" spans="1:4" x14ac:dyDescent="0.2">
      <c r="A1471" s="158"/>
      <c r="D1471" s="138"/>
    </row>
    <row r="1472" spans="1:4" x14ac:dyDescent="0.2">
      <c r="A1472" s="158"/>
      <c r="D1472" s="138"/>
    </row>
    <row r="1473" spans="1:4" x14ac:dyDescent="0.2">
      <c r="A1473" s="158"/>
      <c r="D1473" s="138"/>
    </row>
    <row r="1474" spans="1:4" x14ac:dyDescent="0.2">
      <c r="A1474" s="158"/>
      <c r="D1474" s="138"/>
    </row>
    <row r="1475" spans="1:4" x14ac:dyDescent="0.2">
      <c r="A1475" s="158"/>
      <c r="D1475" s="138"/>
    </row>
    <row r="1476" spans="1:4" x14ac:dyDescent="0.2">
      <c r="A1476" s="158"/>
      <c r="D1476" s="138"/>
    </row>
    <row r="1477" spans="1:4" x14ac:dyDescent="0.2">
      <c r="A1477" s="158"/>
      <c r="D1477" s="138"/>
    </row>
    <row r="1478" spans="1:4" x14ac:dyDescent="0.2">
      <c r="A1478" s="158"/>
      <c r="D1478" s="138"/>
    </row>
    <row r="1479" spans="1:4" x14ac:dyDescent="0.2">
      <c r="A1479" s="158"/>
      <c r="D1479" s="138"/>
    </row>
    <row r="1480" spans="1:4" x14ac:dyDescent="0.2">
      <c r="A1480" s="158"/>
      <c r="D1480" s="138"/>
    </row>
    <row r="1481" spans="1:4" x14ac:dyDescent="0.2">
      <c r="A1481" s="158"/>
      <c r="D1481" s="138"/>
    </row>
    <row r="1482" spans="1:4" x14ac:dyDescent="0.2">
      <c r="A1482" s="158"/>
      <c r="D1482" s="138"/>
    </row>
    <row r="1483" spans="1:4" x14ac:dyDescent="0.2">
      <c r="A1483" s="158"/>
      <c r="D1483" s="138"/>
    </row>
    <row r="1484" spans="1:4" x14ac:dyDescent="0.2">
      <c r="A1484" s="158"/>
      <c r="D1484" s="138"/>
    </row>
    <row r="1485" spans="1:4" x14ac:dyDescent="0.2">
      <c r="A1485" s="158"/>
      <c r="D1485" s="138"/>
    </row>
    <row r="1486" spans="1:4" x14ac:dyDescent="0.2">
      <c r="A1486" s="158"/>
      <c r="D1486" s="138"/>
    </row>
    <row r="1487" spans="1:4" x14ac:dyDescent="0.2">
      <c r="A1487" s="158"/>
      <c r="D1487" s="138"/>
    </row>
    <row r="1488" spans="1:4" x14ac:dyDescent="0.2">
      <c r="A1488" s="158"/>
      <c r="D1488" s="138"/>
    </row>
    <row r="1489" spans="1:4" x14ac:dyDescent="0.2">
      <c r="A1489" s="158"/>
      <c r="D1489" s="138"/>
    </row>
    <row r="1490" spans="1:4" x14ac:dyDescent="0.2">
      <c r="A1490" s="158"/>
      <c r="D1490" s="138"/>
    </row>
    <row r="1491" spans="1:4" x14ac:dyDescent="0.2">
      <c r="A1491" s="158"/>
      <c r="D1491" s="138"/>
    </row>
    <row r="1492" spans="1:4" x14ac:dyDescent="0.2">
      <c r="A1492" s="158"/>
      <c r="D1492" s="138"/>
    </row>
    <row r="1493" spans="1:4" x14ac:dyDescent="0.2">
      <c r="A1493" s="158"/>
      <c r="D1493" s="138"/>
    </row>
    <row r="1494" spans="1:4" x14ac:dyDescent="0.2">
      <c r="A1494" s="158"/>
      <c r="D1494" s="138"/>
    </row>
    <row r="1495" spans="1:4" x14ac:dyDescent="0.2">
      <c r="A1495" s="158"/>
      <c r="D1495" s="138"/>
    </row>
    <row r="1496" spans="1:4" x14ac:dyDescent="0.2">
      <c r="A1496" s="158"/>
      <c r="D1496" s="138"/>
    </row>
    <row r="1497" spans="1:4" x14ac:dyDescent="0.2">
      <c r="A1497" s="158"/>
      <c r="D1497" s="138"/>
    </row>
    <row r="1498" spans="1:4" x14ac:dyDescent="0.2">
      <c r="A1498" s="158"/>
      <c r="D1498" s="138"/>
    </row>
    <row r="1499" spans="1:4" x14ac:dyDescent="0.2">
      <c r="A1499" s="158"/>
      <c r="D1499" s="138"/>
    </row>
    <row r="1500" spans="1:4" x14ac:dyDescent="0.2">
      <c r="A1500" s="158"/>
      <c r="D1500" s="138"/>
    </row>
    <row r="1501" spans="1:4" x14ac:dyDescent="0.2">
      <c r="A1501" s="158"/>
      <c r="D1501" s="138"/>
    </row>
    <row r="1502" spans="1:4" x14ac:dyDescent="0.2">
      <c r="A1502" s="158"/>
      <c r="D1502" s="138"/>
    </row>
    <row r="1503" spans="1:4" x14ac:dyDescent="0.2">
      <c r="A1503" s="158"/>
      <c r="D1503" s="138"/>
    </row>
    <row r="1504" spans="1:4" x14ac:dyDescent="0.2">
      <c r="A1504" s="158"/>
      <c r="D1504" s="138"/>
    </row>
    <row r="1505" spans="1:4" x14ac:dyDescent="0.2">
      <c r="A1505" s="158"/>
      <c r="D1505" s="138"/>
    </row>
    <row r="1506" spans="1:4" x14ac:dyDescent="0.2">
      <c r="A1506" s="158"/>
      <c r="D1506" s="138"/>
    </row>
    <row r="1507" spans="1:4" x14ac:dyDescent="0.2">
      <c r="A1507" s="158"/>
      <c r="D1507" s="138"/>
    </row>
    <row r="1508" spans="1:4" x14ac:dyDescent="0.2">
      <c r="A1508" s="158"/>
      <c r="D1508" s="138"/>
    </row>
    <row r="1509" spans="1:4" x14ac:dyDescent="0.2">
      <c r="A1509" s="158"/>
      <c r="D1509" s="138"/>
    </row>
    <row r="1510" spans="1:4" x14ac:dyDescent="0.2">
      <c r="A1510" s="158"/>
      <c r="D1510" s="138"/>
    </row>
    <row r="1511" spans="1:4" x14ac:dyDescent="0.2">
      <c r="A1511" s="158"/>
      <c r="D1511" s="138"/>
    </row>
    <row r="1512" spans="1:4" x14ac:dyDescent="0.2">
      <c r="A1512" s="158"/>
      <c r="D1512" s="138"/>
    </row>
    <row r="1513" spans="1:4" x14ac:dyDescent="0.2">
      <c r="A1513" s="158"/>
      <c r="D1513" s="138"/>
    </row>
    <row r="1514" spans="1:4" x14ac:dyDescent="0.2">
      <c r="A1514" s="158"/>
      <c r="D1514" s="138"/>
    </row>
    <row r="1515" spans="1:4" x14ac:dyDescent="0.2">
      <c r="A1515" s="158"/>
      <c r="D1515" s="138"/>
    </row>
    <row r="1516" spans="1:4" x14ac:dyDescent="0.2">
      <c r="A1516" s="158"/>
      <c r="D1516" s="138"/>
    </row>
    <row r="1517" spans="1:4" x14ac:dyDescent="0.2">
      <c r="A1517" s="158"/>
      <c r="D1517" s="138"/>
    </row>
    <row r="1518" spans="1:4" x14ac:dyDescent="0.2">
      <c r="A1518" s="158"/>
      <c r="D1518" s="138"/>
    </row>
    <row r="1519" spans="1:4" x14ac:dyDescent="0.2">
      <c r="A1519" s="158"/>
      <c r="D1519" s="138"/>
    </row>
    <row r="1520" spans="1:4" x14ac:dyDescent="0.2">
      <c r="A1520" s="158"/>
      <c r="D1520" s="138"/>
    </row>
    <row r="1521" spans="1:4" x14ac:dyDescent="0.2">
      <c r="A1521" s="158"/>
      <c r="D1521" s="138"/>
    </row>
    <row r="1522" spans="1:4" x14ac:dyDescent="0.2">
      <c r="A1522" s="158"/>
      <c r="D1522" s="138"/>
    </row>
    <row r="1523" spans="1:4" x14ac:dyDescent="0.2">
      <c r="A1523" s="158"/>
      <c r="D1523" s="138"/>
    </row>
    <row r="1524" spans="1:4" x14ac:dyDescent="0.2">
      <c r="A1524" s="158"/>
      <c r="D1524" s="138"/>
    </row>
    <row r="1525" spans="1:4" x14ac:dyDescent="0.2">
      <c r="A1525" s="158"/>
      <c r="D1525" s="138"/>
    </row>
    <row r="1526" spans="1:4" x14ac:dyDescent="0.2">
      <c r="A1526" s="158"/>
      <c r="D1526" s="138"/>
    </row>
    <row r="1527" spans="1:4" x14ac:dyDescent="0.2">
      <c r="A1527" s="158"/>
      <c r="D1527" s="138"/>
    </row>
    <row r="1528" spans="1:4" x14ac:dyDescent="0.2">
      <c r="A1528" s="158"/>
      <c r="D1528" s="138"/>
    </row>
    <row r="1529" spans="1:4" x14ac:dyDescent="0.2">
      <c r="A1529" s="158"/>
      <c r="D1529" s="138"/>
    </row>
    <row r="1530" spans="1:4" x14ac:dyDescent="0.2">
      <c r="A1530" s="158"/>
      <c r="D1530" s="138"/>
    </row>
    <row r="1531" spans="1:4" x14ac:dyDescent="0.2">
      <c r="A1531" s="158"/>
      <c r="D1531" s="138"/>
    </row>
    <row r="1532" spans="1:4" x14ac:dyDescent="0.2">
      <c r="A1532" s="158"/>
      <c r="D1532" s="138"/>
    </row>
    <row r="1533" spans="1:4" x14ac:dyDescent="0.2">
      <c r="A1533" s="158"/>
      <c r="D1533" s="138"/>
    </row>
    <row r="1534" spans="1:4" x14ac:dyDescent="0.2">
      <c r="A1534" s="158"/>
      <c r="D1534" s="138"/>
    </row>
    <row r="1535" spans="1:4" x14ac:dyDescent="0.2">
      <c r="A1535" s="158"/>
      <c r="D1535" s="138"/>
    </row>
    <row r="1536" spans="1:4" x14ac:dyDescent="0.2">
      <c r="A1536" s="158"/>
      <c r="D1536" s="138"/>
    </row>
    <row r="1537" spans="1:4" x14ac:dyDescent="0.2">
      <c r="A1537" s="158"/>
      <c r="D1537" s="138"/>
    </row>
    <row r="1538" spans="1:4" x14ac:dyDescent="0.2">
      <c r="A1538" s="158"/>
      <c r="D1538" s="138"/>
    </row>
    <row r="1539" spans="1:4" x14ac:dyDescent="0.2">
      <c r="A1539" s="158"/>
      <c r="D1539" s="138"/>
    </row>
    <row r="1540" spans="1:4" x14ac:dyDescent="0.2">
      <c r="A1540" s="158"/>
      <c r="D1540" s="138"/>
    </row>
    <row r="1541" spans="1:4" x14ac:dyDescent="0.2">
      <c r="A1541" s="158"/>
      <c r="D1541" s="138"/>
    </row>
    <row r="1542" spans="1:4" x14ac:dyDescent="0.2">
      <c r="A1542" s="158"/>
      <c r="D1542" s="138"/>
    </row>
    <row r="1543" spans="1:4" x14ac:dyDescent="0.2">
      <c r="A1543" s="158"/>
      <c r="D1543" s="138"/>
    </row>
    <row r="1544" spans="1:4" x14ac:dyDescent="0.2">
      <c r="A1544" s="158"/>
      <c r="D1544" s="138"/>
    </row>
    <row r="1545" spans="1:4" x14ac:dyDescent="0.2">
      <c r="A1545" s="158"/>
      <c r="D1545" s="138"/>
    </row>
    <row r="1546" spans="1:4" x14ac:dyDescent="0.2">
      <c r="A1546" s="158"/>
      <c r="D1546" s="138"/>
    </row>
    <row r="1547" spans="1:4" x14ac:dyDescent="0.2">
      <c r="A1547" s="158"/>
      <c r="D1547" s="138"/>
    </row>
    <row r="1548" spans="1:4" x14ac:dyDescent="0.2">
      <c r="A1548" s="158"/>
      <c r="D1548" s="138"/>
    </row>
    <row r="1549" spans="1:4" x14ac:dyDescent="0.2">
      <c r="A1549" s="158"/>
      <c r="D1549" s="138"/>
    </row>
    <row r="1550" spans="1:4" x14ac:dyDescent="0.2">
      <c r="A1550" s="158"/>
      <c r="D1550" s="138"/>
    </row>
    <row r="1551" spans="1:4" x14ac:dyDescent="0.2">
      <c r="A1551" s="158"/>
      <c r="D1551" s="138"/>
    </row>
    <row r="1552" spans="1:4" x14ac:dyDescent="0.2">
      <c r="A1552" s="158"/>
      <c r="D1552" s="138"/>
    </row>
    <row r="1553" spans="1:4" x14ac:dyDescent="0.2">
      <c r="A1553" s="158"/>
      <c r="D1553" s="138"/>
    </row>
    <row r="1554" spans="1:4" x14ac:dyDescent="0.2">
      <c r="A1554" s="158"/>
      <c r="D1554" s="138"/>
    </row>
    <row r="1555" spans="1:4" x14ac:dyDescent="0.2">
      <c r="A1555" s="158"/>
      <c r="D1555" s="138"/>
    </row>
    <row r="1556" spans="1:4" x14ac:dyDescent="0.2">
      <c r="A1556" s="158"/>
      <c r="D1556" s="138"/>
    </row>
    <row r="1557" spans="1:4" x14ac:dyDescent="0.2">
      <c r="A1557" s="158"/>
      <c r="D1557" s="138"/>
    </row>
    <row r="1558" spans="1:4" x14ac:dyDescent="0.2">
      <c r="A1558" s="158"/>
      <c r="D1558" s="138"/>
    </row>
    <row r="1559" spans="1:4" x14ac:dyDescent="0.2">
      <c r="A1559" s="158"/>
      <c r="D1559" s="138"/>
    </row>
    <row r="1560" spans="1:4" x14ac:dyDescent="0.2">
      <c r="A1560" s="158"/>
      <c r="D1560" s="138"/>
    </row>
    <row r="1561" spans="1:4" x14ac:dyDescent="0.2">
      <c r="A1561" s="158"/>
      <c r="D1561" s="138"/>
    </row>
    <row r="1562" spans="1:4" x14ac:dyDescent="0.2">
      <c r="A1562" s="158"/>
      <c r="D1562" s="138"/>
    </row>
    <row r="1563" spans="1:4" x14ac:dyDescent="0.2">
      <c r="A1563" s="158"/>
      <c r="D1563" s="138"/>
    </row>
    <row r="1564" spans="1:4" x14ac:dyDescent="0.2">
      <c r="A1564" s="158"/>
      <c r="D1564" s="138"/>
    </row>
    <row r="1565" spans="1:4" x14ac:dyDescent="0.2">
      <c r="A1565" s="158"/>
      <c r="D1565" s="138"/>
    </row>
    <row r="1566" spans="1:4" x14ac:dyDescent="0.2">
      <c r="A1566" s="158"/>
      <c r="D1566" s="138"/>
    </row>
    <row r="1567" spans="1:4" x14ac:dyDescent="0.2">
      <c r="A1567" s="158"/>
      <c r="D1567" s="138"/>
    </row>
    <row r="1568" spans="1:4" x14ac:dyDescent="0.2">
      <c r="A1568" s="158"/>
      <c r="D1568" s="138"/>
    </row>
    <row r="1569" spans="1:4" x14ac:dyDescent="0.2">
      <c r="A1569" s="158"/>
      <c r="D1569" s="138"/>
    </row>
    <row r="1570" spans="1:4" x14ac:dyDescent="0.2">
      <c r="A1570" s="158"/>
      <c r="D1570" s="138"/>
    </row>
    <row r="1571" spans="1:4" x14ac:dyDescent="0.2">
      <c r="A1571" s="158"/>
      <c r="D1571" s="138"/>
    </row>
    <row r="1572" spans="1:4" x14ac:dyDescent="0.2">
      <c r="A1572" s="158"/>
      <c r="D1572" s="138"/>
    </row>
    <row r="1573" spans="1:4" x14ac:dyDescent="0.2">
      <c r="A1573" s="158"/>
      <c r="D1573" s="138"/>
    </row>
    <row r="1574" spans="1:4" x14ac:dyDescent="0.2">
      <c r="A1574" s="158"/>
      <c r="D1574" s="138"/>
    </row>
    <row r="1575" spans="1:4" x14ac:dyDescent="0.2">
      <c r="A1575" s="158"/>
      <c r="D1575" s="138"/>
    </row>
    <row r="1576" spans="1:4" x14ac:dyDescent="0.2">
      <c r="A1576" s="158"/>
      <c r="D1576" s="138"/>
    </row>
    <row r="1577" spans="1:4" x14ac:dyDescent="0.2">
      <c r="A1577" s="158"/>
      <c r="D1577" s="138"/>
    </row>
    <row r="1578" spans="1:4" x14ac:dyDescent="0.2">
      <c r="A1578" s="158"/>
      <c r="D1578" s="138"/>
    </row>
    <row r="1579" spans="1:4" x14ac:dyDescent="0.2">
      <c r="A1579" s="158"/>
      <c r="D1579" s="138"/>
    </row>
    <row r="1580" spans="1:4" x14ac:dyDescent="0.2">
      <c r="A1580" s="158"/>
      <c r="D1580" s="138"/>
    </row>
    <row r="1581" spans="1:4" x14ac:dyDescent="0.2">
      <c r="A1581" s="158"/>
      <c r="D1581" s="138"/>
    </row>
    <row r="1582" spans="1:4" x14ac:dyDescent="0.2">
      <c r="A1582" s="158"/>
      <c r="D1582" s="138"/>
    </row>
    <row r="1583" spans="1:4" x14ac:dyDescent="0.2">
      <c r="A1583" s="158"/>
      <c r="D1583" s="138"/>
    </row>
    <row r="1584" spans="1:4" x14ac:dyDescent="0.2">
      <c r="A1584" s="158"/>
      <c r="D1584" s="138"/>
    </row>
    <row r="1585" spans="1:4" x14ac:dyDescent="0.2">
      <c r="A1585" s="158"/>
      <c r="D1585" s="138"/>
    </row>
    <row r="1586" spans="1:4" x14ac:dyDescent="0.2">
      <c r="A1586" s="158"/>
      <c r="D1586" s="138"/>
    </row>
    <row r="1587" spans="1:4" x14ac:dyDescent="0.2">
      <c r="A1587" s="158"/>
      <c r="D1587" s="138"/>
    </row>
    <row r="1588" spans="1:4" x14ac:dyDescent="0.2">
      <c r="A1588" s="158"/>
      <c r="D1588" s="138"/>
    </row>
    <row r="1589" spans="1:4" x14ac:dyDescent="0.2">
      <c r="A1589" s="158"/>
      <c r="D1589" s="138"/>
    </row>
    <row r="1590" spans="1:4" x14ac:dyDescent="0.2">
      <c r="A1590" s="158"/>
      <c r="D1590" s="138"/>
    </row>
    <row r="1591" spans="1:4" x14ac:dyDescent="0.2">
      <c r="A1591" s="158"/>
      <c r="D1591" s="138"/>
    </row>
    <row r="1592" spans="1:4" x14ac:dyDescent="0.2">
      <c r="A1592" s="158"/>
      <c r="D1592" s="138"/>
    </row>
    <row r="1593" spans="1:4" x14ac:dyDescent="0.2">
      <c r="A1593" s="158"/>
      <c r="D1593" s="138"/>
    </row>
    <row r="1594" spans="1:4" x14ac:dyDescent="0.2">
      <c r="A1594" s="158"/>
      <c r="D1594" s="138"/>
    </row>
    <row r="1595" spans="1:4" x14ac:dyDescent="0.2">
      <c r="A1595" s="158"/>
      <c r="D1595" s="138"/>
    </row>
    <row r="1596" spans="1:4" x14ac:dyDescent="0.2">
      <c r="A1596" s="158"/>
      <c r="D1596" s="138"/>
    </row>
    <row r="1597" spans="1:4" x14ac:dyDescent="0.2">
      <c r="A1597" s="158"/>
      <c r="D1597" s="138"/>
    </row>
    <row r="1598" spans="1:4" x14ac:dyDescent="0.2">
      <c r="A1598" s="158"/>
      <c r="D1598" s="138"/>
    </row>
    <row r="1599" spans="1:4" x14ac:dyDescent="0.2">
      <c r="A1599" s="158"/>
      <c r="D1599" s="138"/>
    </row>
    <row r="1600" spans="1:4" x14ac:dyDescent="0.2">
      <c r="A1600" s="158"/>
      <c r="D1600" s="138"/>
    </row>
    <row r="1601" spans="1:4" x14ac:dyDescent="0.2">
      <c r="A1601" s="158"/>
      <c r="D1601" s="138"/>
    </row>
    <row r="1602" spans="1:4" x14ac:dyDescent="0.2">
      <c r="A1602" s="158"/>
      <c r="D1602" s="138"/>
    </row>
    <row r="1603" spans="1:4" x14ac:dyDescent="0.2">
      <c r="A1603" s="158"/>
      <c r="D1603" s="138"/>
    </row>
    <row r="1604" spans="1:4" x14ac:dyDescent="0.2">
      <c r="A1604" s="158"/>
      <c r="D1604" s="138"/>
    </row>
    <row r="1605" spans="1:4" x14ac:dyDescent="0.2">
      <c r="A1605" s="158"/>
      <c r="D1605" s="138"/>
    </row>
    <row r="1606" spans="1:4" x14ac:dyDescent="0.2">
      <c r="A1606" s="158"/>
      <c r="D1606" s="138"/>
    </row>
    <row r="1607" spans="1:4" x14ac:dyDescent="0.2">
      <c r="A1607" s="158"/>
      <c r="D1607" s="138"/>
    </row>
    <row r="1608" spans="1:4" x14ac:dyDescent="0.2">
      <c r="A1608" s="158"/>
      <c r="D1608" s="138"/>
    </row>
    <row r="1609" spans="1:4" x14ac:dyDescent="0.2">
      <c r="A1609" s="158"/>
      <c r="D1609" s="138"/>
    </row>
    <row r="1610" spans="1:4" x14ac:dyDescent="0.2">
      <c r="A1610" s="158"/>
      <c r="D1610" s="138"/>
    </row>
    <row r="1611" spans="1:4" x14ac:dyDescent="0.2">
      <c r="A1611" s="158"/>
      <c r="D1611" s="138"/>
    </row>
    <row r="1612" spans="1:4" x14ac:dyDescent="0.2">
      <c r="A1612" s="158"/>
      <c r="D1612" s="138"/>
    </row>
    <row r="1613" spans="1:4" x14ac:dyDescent="0.2">
      <c r="A1613" s="158"/>
      <c r="D1613" s="138"/>
    </row>
    <row r="1614" spans="1:4" x14ac:dyDescent="0.2">
      <c r="A1614" s="158"/>
      <c r="D1614" s="138"/>
    </row>
    <row r="1615" spans="1:4" x14ac:dyDescent="0.2">
      <c r="A1615" s="158"/>
      <c r="D1615" s="138"/>
    </row>
    <row r="1616" spans="1:4" x14ac:dyDescent="0.2">
      <c r="A1616" s="158"/>
      <c r="D1616" s="138"/>
    </row>
    <row r="1617" spans="1:4" x14ac:dyDescent="0.2">
      <c r="A1617" s="158"/>
      <c r="D1617" s="138"/>
    </row>
    <row r="1618" spans="1:4" x14ac:dyDescent="0.2">
      <c r="A1618" s="158"/>
      <c r="D1618" s="138"/>
    </row>
    <row r="1619" spans="1:4" x14ac:dyDescent="0.2">
      <c r="A1619" s="158"/>
      <c r="D1619" s="138"/>
    </row>
    <row r="1620" spans="1:4" x14ac:dyDescent="0.2">
      <c r="A1620" s="158"/>
      <c r="D1620" s="138"/>
    </row>
    <row r="1621" spans="1:4" x14ac:dyDescent="0.2">
      <c r="A1621" s="158"/>
      <c r="D1621" s="138"/>
    </row>
    <row r="1622" spans="1:4" x14ac:dyDescent="0.2">
      <c r="A1622" s="158"/>
      <c r="D1622" s="138"/>
    </row>
    <row r="1623" spans="1:4" x14ac:dyDescent="0.2">
      <c r="A1623" s="158"/>
      <c r="D1623" s="138"/>
    </row>
    <row r="1624" spans="1:4" x14ac:dyDescent="0.2">
      <c r="A1624" s="158"/>
      <c r="D1624" s="138"/>
    </row>
    <row r="1625" spans="1:4" x14ac:dyDescent="0.2">
      <c r="A1625" s="158"/>
      <c r="D1625" s="138"/>
    </row>
    <row r="1626" spans="1:4" x14ac:dyDescent="0.2">
      <c r="A1626" s="158"/>
      <c r="D1626" s="138"/>
    </row>
    <row r="1627" spans="1:4" x14ac:dyDescent="0.2">
      <c r="A1627" s="158"/>
      <c r="D1627" s="138"/>
    </row>
    <row r="1628" spans="1:4" x14ac:dyDescent="0.2">
      <c r="A1628" s="158"/>
      <c r="D1628" s="138"/>
    </row>
    <row r="1629" spans="1:4" x14ac:dyDescent="0.2">
      <c r="A1629" s="158"/>
      <c r="D1629" s="138"/>
    </row>
    <row r="1630" spans="1:4" x14ac:dyDescent="0.2">
      <c r="A1630" s="158"/>
      <c r="D1630" s="138"/>
    </row>
    <row r="1631" spans="1:4" x14ac:dyDescent="0.2">
      <c r="A1631" s="158"/>
      <c r="D1631" s="138"/>
    </row>
    <row r="1632" spans="1:4" x14ac:dyDescent="0.2">
      <c r="A1632" s="158"/>
      <c r="D1632" s="138"/>
    </row>
    <row r="1633" spans="1:4" x14ac:dyDescent="0.2">
      <c r="A1633" s="158"/>
      <c r="D1633" s="138"/>
    </row>
    <row r="1634" spans="1:4" x14ac:dyDescent="0.2">
      <c r="A1634" s="158"/>
      <c r="D1634" s="138"/>
    </row>
    <row r="1635" spans="1:4" x14ac:dyDescent="0.2">
      <c r="A1635" s="158"/>
      <c r="D1635" s="138"/>
    </row>
    <row r="1636" spans="1:4" x14ac:dyDescent="0.2">
      <c r="A1636" s="158"/>
      <c r="D1636" s="138"/>
    </row>
    <row r="1637" spans="1:4" x14ac:dyDescent="0.2">
      <c r="A1637" s="158"/>
      <c r="D1637" s="138"/>
    </row>
    <row r="1638" spans="1:4" x14ac:dyDescent="0.2">
      <c r="A1638" s="158"/>
      <c r="D1638" s="138"/>
    </row>
    <row r="1639" spans="1:4" x14ac:dyDescent="0.2">
      <c r="A1639" s="158"/>
      <c r="D1639" s="138"/>
    </row>
    <row r="1640" spans="1:4" x14ac:dyDescent="0.2">
      <c r="A1640" s="158"/>
      <c r="D1640" s="138"/>
    </row>
    <row r="1641" spans="1:4" x14ac:dyDescent="0.2">
      <c r="A1641" s="158"/>
      <c r="D1641" s="138"/>
    </row>
    <row r="1642" spans="1:4" x14ac:dyDescent="0.2">
      <c r="A1642" s="158"/>
      <c r="D1642" s="138"/>
    </row>
    <row r="1643" spans="1:4" x14ac:dyDescent="0.2">
      <c r="A1643" s="158"/>
      <c r="D1643" s="138"/>
    </row>
    <row r="1644" spans="1:4" x14ac:dyDescent="0.2">
      <c r="A1644" s="158"/>
      <c r="D1644" s="138"/>
    </row>
    <row r="1645" spans="1:4" x14ac:dyDescent="0.2">
      <c r="A1645" s="158"/>
      <c r="D1645" s="138"/>
    </row>
    <row r="1646" spans="1:4" x14ac:dyDescent="0.2">
      <c r="A1646" s="158"/>
      <c r="D1646" s="138"/>
    </row>
    <row r="1647" spans="1:4" x14ac:dyDescent="0.2">
      <c r="A1647" s="158"/>
      <c r="D1647" s="138"/>
    </row>
    <row r="1648" spans="1:4" x14ac:dyDescent="0.2">
      <c r="A1648" s="158"/>
      <c r="D1648" s="138"/>
    </row>
    <row r="1649" spans="1:4" x14ac:dyDescent="0.2">
      <c r="A1649" s="158"/>
      <c r="D1649" s="138"/>
    </row>
    <row r="1650" spans="1:4" x14ac:dyDescent="0.2">
      <c r="A1650" s="158"/>
      <c r="D1650" s="138"/>
    </row>
    <row r="1651" spans="1:4" x14ac:dyDescent="0.2">
      <c r="A1651" s="158"/>
      <c r="D1651" s="138"/>
    </row>
    <row r="1652" spans="1:4" x14ac:dyDescent="0.2">
      <c r="A1652" s="158"/>
      <c r="D1652" s="138"/>
    </row>
    <row r="1653" spans="1:4" x14ac:dyDescent="0.2">
      <c r="A1653" s="158"/>
      <c r="D1653" s="138"/>
    </row>
    <row r="1654" spans="1:4" x14ac:dyDescent="0.2">
      <c r="A1654" s="158"/>
      <c r="D1654" s="138"/>
    </row>
    <row r="1655" spans="1:4" x14ac:dyDescent="0.2">
      <c r="A1655" s="158"/>
      <c r="D1655" s="138"/>
    </row>
    <row r="1656" spans="1:4" x14ac:dyDescent="0.2">
      <c r="A1656" s="158"/>
      <c r="D1656" s="138"/>
    </row>
    <row r="1657" spans="1:4" x14ac:dyDescent="0.2">
      <c r="A1657" s="158"/>
      <c r="D1657" s="138"/>
    </row>
    <row r="1658" spans="1:4" x14ac:dyDescent="0.2">
      <c r="A1658" s="158"/>
      <c r="D1658" s="138"/>
    </row>
    <row r="1659" spans="1:4" x14ac:dyDescent="0.2">
      <c r="A1659" s="158"/>
      <c r="D1659" s="138"/>
    </row>
    <row r="1660" spans="1:4" x14ac:dyDescent="0.2">
      <c r="A1660" s="158"/>
      <c r="D1660" s="138"/>
    </row>
    <row r="1661" spans="1:4" x14ac:dyDescent="0.2">
      <c r="A1661" s="158"/>
      <c r="D1661" s="138"/>
    </row>
    <row r="1662" spans="1:4" x14ac:dyDescent="0.2">
      <c r="A1662" s="158"/>
      <c r="D1662" s="138"/>
    </row>
    <row r="1663" spans="1:4" x14ac:dyDescent="0.2">
      <c r="A1663" s="158"/>
      <c r="D1663" s="138"/>
    </row>
    <row r="1664" spans="1:4" x14ac:dyDescent="0.2">
      <c r="A1664" s="158"/>
      <c r="D1664" s="138"/>
    </row>
    <row r="1665" spans="1:4" x14ac:dyDescent="0.2">
      <c r="A1665" s="158"/>
      <c r="D1665" s="138"/>
    </row>
    <row r="1666" spans="1:4" x14ac:dyDescent="0.2">
      <c r="A1666" s="158"/>
      <c r="D1666" s="138"/>
    </row>
    <row r="1667" spans="1:4" x14ac:dyDescent="0.2">
      <c r="A1667" s="158"/>
      <c r="D1667" s="138"/>
    </row>
    <row r="1668" spans="1:4" x14ac:dyDescent="0.2">
      <c r="A1668" s="158"/>
      <c r="D1668" s="138"/>
    </row>
    <row r="1669" spans="1:4" x14ac:dyDescent="0.2">
      <c r="A1669" s="158"/>
      <c r="D1669" s="138"/>
    </row>
    <row r="1670" spans="1:4" x14ac:dyDescent="0.2">
      <c r="A1670" s="158"/>
      <c r="D1670" s="138"/>
    </row>
    <row r="1671" spans="1:4" x14ac:dyDescent="0.2">
      <c r="A1671" s="158"/>
      <c r="D1671" s="138"/>
    </row>
    <row r="1672" spans="1:4" x14ac:dyDescent="0.2">
      <c r="A1672" s="158"/>
      <c r="D1672" s="138"/>
    </row>
    <row r="1673" spans="1:4" x14ac:dyDescent="0.2">
      <c r="A1673" s="158"/>
      <c r="D1673" s="138"/>
    </row>
    <row r="1674" spans="1:4" x14ac:dyDescent="0.2">
      <c r="A1674" s="158"/>
      <c r="D1674" s="138"/>
    </row>
    <row r="1675" spans="1:4" x14ac:dyDescent="0.2">
      <c r="A1675" s="158"/>
      <c r="D1675" s="138"/>
    </row>
    <row r="1676" spans="1:4" x14ac:dyDescent="0.2">
      <c r="A1676" s="158"/>
      <c r="D1676" s="138"/>
    </row>
    <row r="1677" spans="1:4" x14ac:dyDescent="0.2">
      <c r="A1677" s="158"/>
      <c r="D1677" s="138"/>
    </row>
    <row r="1678" spans="1:4" x14ac:dyDescent="0.2">
      <c r="A1678" s="158"/>
      <c r="D1678" s="138"/>
    </row>
    <row r="1679" spans="1:4" x14ac:dyDescent="0.2">
      <c r="A1679" s="158"/>
      <c r="D1679" s="138"/>
    </row>
    <row r="1680" spans="1:4" x14ac:dyDescent="0.2">
      <c r="A1680" s="158"/>
      <c r="D1680" s="138"/>
    </row>
    <row r="1681" spans="1:4" x14ac:dyDescent="0.2">
      <c r="A1681" s="158"/>
      <c r="D1681" s="138"/>
    </row>
    <row r="1682" spans="1:4" x14ac:dyDescent="0.2">
      <c r="A1682" s="158"/>
      <c r="D1682" s="138"/>
    </row>
    <row r="1683" spans="1:4" x14ac:dyDescent="0.2">
      <c r="A1683" s="158"/>
      <c r="D1683" s="138"/>
    </row>
    <row r="1684" spans="1:4" x14ac:dyDescent="0.2">
      <c r="A1684" s="158"/>
      <c r="D1684" s="138"/>
    </row>
    <row r="1685" spans="1:4" x14ac:dyDescent="0.2">
      <c r="A1685" s="158"/>
      <c r="D1685" s="138"/>
    </row>
    <row r="1686" spans="1:4" x14ac:dyDescent="0.2">
      <c r="A1686" s="158"/>
      <c r="D1686" s="138"/>
    </row>
    <row r="1687" spans="1:4" x14ac:dyDescent="0.2">
      <c r="A1687" s="158"/>
      <c r="D1687" s="138"/>
    </row>
    <row r="1688" spans="1:4" x14ac:dyDescent="0.2">
      <c r="A1688" s="158"/>
      <c r="D1688" s="138"/>
    </row>
    <row r="1689" spans="1:4" x14ac:dyDescent="0.2">
      <c r="A1689" s="158"/>
      <c r="D1689" s="138"/>
    </row>
    <row r="1690" spans="1:4" x14ac:dyDescent="0.2">
      <c r="A1690" s="158"/>
      <c r="D1690" s="138"/>
    </row>
    <row r="1691" spans="1:4" x14ac:dyDescent="0.2">
      <c r="A1691" s="158"/>
      <c r="D1691" s="138"/>
    </row>
    <row r="1692" spans="1:4" x14ac:dyDescent="0.2">
      <c r="A1692" s="158"/>
      <c r="D1692" s="138"/>
    </row>
    <row r="1693" spans="1:4" x14ac:dyDescent="0.2">
      <c r="A1693" s="158"/>
      <c r="D1693" s="138"/>
    </row>
    <row r="1694" spans="1:4" x14ac:dyDescent="0.2">
      <c r="A1694" s="158"/>
      <c r="D1694" s="138"/>
    </row>
    <row r="1695" spans="1:4" x14ac:dyDescent="0.2">
      <c r="A1695" s="158"/>
      <c r="D1695" s="138"/>
    </row>
    <row r="1696" spans="1:4" x14ac:dyDescent="0.2">
      <c r="A1696" s="158"/>
      <c r="D1696" s="138"/>
    </row>
    <row r="1697" spans="1:4" x14ac:dyDescent="0.2">
      <c r="A1697" s="158"/>
      <c r="D1697" s="138"/>
    </row>
    <row r="1698" spans="1:4" x14ac:dyDescent="0.2">
      <c r="A1698" s="158"/>
      <c r="D1698" s="138"/>
    </row>
    <row r="1699" spans="1:4" x14ac:dyDescent="0.2">
      <c r="A1699" s="158"/>
      <c r="D1699" s="138"/>
    </row>
    <row r="1700" spans="1:4" x14ac:dyDescent="0.2">
      <c r="A1700" s="158"/>
      <c r="D1700" s="138"/>
    </row>
    <row r="1701" spans="1:4" x14ac:dyDescent="0.2">
      <c r="A1701" s="158"/>
      <c r="D1701" s="138"/>
    </row>
    <row r="1702" spans="1:4" x14ac:dyDescent="0.2">
      <c r="A1702" s="158"/>
      <c r="D1702" s="138"/>
    </row>
    <row r="1703" spans="1:4" x14ac:dyDescent="0.2">
      <c r="A1703" s="158"/>
      <c r="D1703" s="138"/>
    </row>
    <row r="1704" spans="1:4" x14ac:dyDescent="0.2">
      <c r="A1704" s="158"/>
      <c r="D1704" s="138"/>
    </row>
    <row r="1705" spans="1:4" x14ac:dyDescent="0.2">
      <c r="A1705" s="158"/>
      <c r="D1705" s="138"/>
    </row>
    <row r="1706" spans="1:4" x14ac:dyDescent="0.2">
      <c r="A1706" s="158"/>
      <c r="D1706" s="138"/>
    </row>
    <row r="1707" spans="1:4" x14ac:dyDescent="0.2">
      <c r="A1707" s="158"/>
      <c r="D1707" s="138"/>
    </row>
    <row r="1708" spans="1:4" x14ac:dyDescent="0.2">
      <c r="A1708" s="158"/>
      <c r="D1708" s="138"/>
    </row>
    <row r="1709" spans="1:4" x14ac:dyDescent="0.2">
      <c r="A1709" s="158"/>
      <c r="D1709" s="138"/>
    </row>
    <row r="1710" spans="1:4" x14ac:dyDescent="0.2">
      <c r="A1710" s="158"/>
      <c r="D1710" s="138"/>
    </row>
    <row r="1711" spans="1:4" x14ac:dyDescent="0.2">
      <c r="A1711" s="158"/>
      <c r="D1711" s="138"/>
    </row>
    <row r="1712" spans="1:4" x14ac:dyDescent="0.2">
      <c r="A1712" s="158"/>
      <c r="D1712" s="138"/>
    </row>
    <row r="1713" spans="1:4" x14ac:dyDescent="0.2">
      <c r="A1713" s="158"/>
      <c r="D1713" s="138"/>
    </row>
    <row r="1714" spans="1:4" x14ac:dyDescent="0.2">
      <c r="A1714" s="158"/>
      <c r="D1714" s="138"/>
    </row>
    <row r="1715" spans="1:4" x14ac:dyDescent="0.2">
      <c r="A1715" s="158"/>
      <c r="D1715" s="138"/>
    </row>
    <row r="1716" spans="1:4" x14ac:dyDescent="0.2">
      <c r="A1716" s="158"/>
      <c r="D1716" s="138"/>
    </row>
    <row r="1717" spans="1:4" x14ac:dyDescent="0.2">
      <c r="A1717" s="158"/>
      <c r="D1717" s="138"/>
    </row>
    <row r="1718" spans="1:4" x14ac:dyDescent="0.2">
      <c r="A1718" s="158"/>
      <c r="D1718" s="138"/>
    </row>
    <row r="1719" spans="1:4" x14ac:dyDescent="0.2">
      <c r="A1719" s="158"/>
      <c r="D1719" s="138"/>
    </row>
    <row r="1720" spans="1:4" x14ac:dyDescent="0.2">
      <c r="A1720" s="158"/>
      <c r="D1720" s="138"/>
    </row>
    <row r="1721" spans="1:4" x14ac:dyDescent="0.2">
      <c r="A1721" s="158"/>
      <c r="D1721" s="138"/>
    </row>
    <row r="1722" spans="1:4" x14ac:dyDescent="0.2">
      <c r="A1722" s="158"/>
      <c r="D1722" s="138"/>
    </row>
    <row r="1723" spans="1:4" x14ac:dyDescent="0.2">
      <c r="A1723" s="158"/>
      <c r="D1723" s="138"/>
    </row>
    <row r="1724" spans="1:4" x14ac:dyDescent="0.2">
      <c r="A1724" s="158"/>
      <c r="D1724" s="138"/>
    </row>
    <row r="1725" spans="1:4" x14ac:dyDescent="0.2">
      <c r="A1725" s="158"/>
      <c r="D1725" s="138"/>
    </row>
    <row r="1726" spans="1:4" x14ac:dyDescent="0.2">
      <c r="A1726" s="158"/>
      <c r="D1726" s="138"/>
    </row>
    <row r="1727" spans="1:4" x14ac:dyDescent="0.2">
      <c r="A1727" s="158"/>
      <c r="D1727" s="138"/>
    </row>
    <row r="1728" spans="1:4" x14ac:dyDescent="0.2">
      <c r="A1728" s="158"/>
      <c r="D1728" s="138"/>
    </row>
    <row r="1729" spans="1:4" x14ac:dyDescent="0.2">
      <c r="A1729" s="158"/>
      <c r="D1729" s="138"/>
    </row>
    <row r="1730" spans="1:4" x14ac:dyDescent="0.2">
      <c r="A1730" s="158"/>
      <c r="D1730" s="138"/>
    </row>
    <row r="1731" spans="1:4" x14ac:dyDescent="0.2">
      <c r="A1731" s="158"/>
      <c r="D1731" s="138"/>
    </row>
    <row r="1732" spans="1:4" x14ac:dyDescent="0.2">
      <c r="A1732" s="158"/>
      <c r="D1732" s="138"/>
    </row>
    <row r="1733" spans="1:4" x14ac:dyDescent="0.2">
      <c r="A1733" s="158"/>
      <c r="D1733" s="138"/>
    </row>
    <row r="1734" spans="1:4" x14ac:dyDescent="0.2">
      <c r="A1734" s="158"/>
      <c r="D1734" s="138"/>
    </row>
    <row r="1735" spans="1:4" x14ac:dyDescent="0.2">
      <c r="A1735" s="158"/>
      <c r="D1735" s="138"/>
    </row>
    <row r="1736" spans="1:4" x14ac:dyDescent="0.2">
      <c r="A1736" s="158"/>
      <c r="D1736" s="138"/>
    </row>
    <row r="1737" spans="1:4" x14ac:dyDescent="0.2">
      <c r="A1737" s="158"/>
      <c r="D1737" s="138"/>
    </row>
    <row r="1738" spans="1:4" x14ac:dyDescent="0.2">
      <c r="A1738" s="158"/>
      <c r="D1738" s="138"/>
    </row>
    <row r="1739" spans="1:4" x14ac:dyDescent="0.2">
      <c r="A1739" s="158"/>
      <c r="D1739" s="138"/>
    </row>
    <row r="1740" spans="1:4" x14ac:dyDescent="0.2">
      <c r="A1740" s="158"/>
      <c r="D1740" s="138"/>
    </row>
    <row r="1741" spans="1:4" x14ac:dyDescent="0.2">
      <c r="A1741" s="158"/>
      <c r="D1741" s="138"/>
    </row>
    <row r="1742" spans="1:4" x14ac:dyDescent="0.2">
      <c r="A1742" s="158"/>
      <c r="D1742" s="138"/>
    </row>
    <row r="1743" spans="1:4" x14ac:dyDescent="0.2">
      <c r="A1743" s="158"/>
      <c r="D1743" s="138"/>
    </row>
    <row r="1744" spans="1:4" x14ac:dyDescent="0.2">
      <c r="A1744" s="158"/>
      <c r="D1744" s="138"/>
    </row>
    <row r="1745" spans="1:4" x14ac:dyDescent="0.2">
      <c r="A1745" s="158"/>
      <c r="D1745" s="138"/>
    </row>
    <row r="1746" spans="1:4" x14ac:dyDescent="0.2">
      <c r="A1746" s="158"/>
      <c r="D1746" s="138"/>
    </row>
    <row r="1747" spans="1:4" x14ac:dyDescent="0.2">
      <c r="A1747" s="158"/>
      <c r="D1747" s="138"/>
    </row>
    <row r="1748" spans="1:4" x14ac:dyDescent="0.2">
      <c r="A1748" s="158"/>
      <c r="D1748" s="138"/>
    </row>
    <row r="1749" spans="1:4" x14ac:dyDescent="0.2">
      <c r="A1749" s="158"/>
      <c r="D1749" s="138"/>
    </row>
    <row r="1750" spans="1:4" x14ac:dyDescent="0.2">
      <c r="A1750" s="158"/>
      <c r="D1750" s="138"/>
    </row>
    <row r="1751" spans="1:4" x14ac:dyDescent="0.2">
      <c r="A1751" s="158"/>
      <c r="D1751" s="138"/>
    </row>
    <row r="1752" spans="1:4" x14ac:dyDescent="0.2">
      <c r="A1752" s="158"/>
      <c r="D1752" s="138"/>
    </row>
    <row r="1753" spans="1:4" x14ac:dyDescent="0.2">
      <c r="A1753" s="158"/>
      <c r="D1753" s="138"/>
    </row>
    <row r="1754" spans="1:4" x14ac:dyDescent="0.2">
      <c r="A1754" s="158"/>
      <c r="D1754" s="138"/>
    </row>
    <row r="1755" spans="1:4" x14ac:dyDescent="0.2">
      <c r="A1755" s="158"/>
      <c r="D1755" s="138"/>
    </row>
    <row r="1756" spans="1:4" x14ac:dyDescent="0.2">
      <c r="A1756" s="158"/>
      <c r="D1756" s="138"/>
    </row>
    <row r="1757" spans="1:4" x14ac:dyDescent="0.2">
      <c r="A1757" s="158"/>
      <c r="D1757" s="138"/>
    </row>
    <row r="1758" spans="1:4" x14ac:dyDescent="0.2">
      <c r="A1758" s="158"/>
      <c r="D1758" s="138"/>
    </row>
    <row r="1759" spans="1:4" x14ac:dyDescent="0.2">
      <c r="A1759" s="158"/>
      <c r="D1759" s="138"/>
    </row>
    <row r="1760" spans="1:4" x14ac:dyDescent="0.2">
      <c r="A1760" s="158"/>
      <c r="D1760" s="138"/>
    </row>
    <row r="1761" spans="1:4" x14ac:dyDescent="0.2">
      <c r="A1761" s="158"/>
      <c r="D1761" s="138"/>
    </row>
    <row r="1762" spans="1:4" x14ac:dyDescent="0.2">
      <c r="A1762" s="158"/>
      <c r="D1762" s="138"/>
    </row>
    <row r="1763" spans="1:4" x14ac:dyDescent="0.2">
      <c r="A1763" s="158"/>
      <c r="D1763" s="138"/>
    </row>
    <row r="1764" spans="1:4" x14ac:dyDescent="0.2">
      <c r="A1764" s="158"/>
      <c r="D1764" s="138"/>
    </row>
    <row r="1765" spans="1:4" x14ac:dyDescent="0.2">
      <c r="A1765" s="158"/>
      <c r="D1765" s="138"/>
    </row>
    <row r="1766" spans="1:4" x14ac:dyDescent="0.2">
      <c r="A1766" s="158"/>
      <c r="D1766" s="138"/>
    </row>
    <row r="1767" spans="1:4" x14ac:dyDescent="0.2">
      <c r="A1767" s="158"/>
      <c r="D1767" s="138"/>
    </row>
    <row r="1768" spans="1:4" x14ac:dyDescent="0.2">
      <c r="A1768" s="158"/>
      <c r="D1768" s="138"/>
    </row>
    <row r="1769" spans="1:4" x14ac:dyDescent="0.2">
      <c r="A1769" s="158"/>
      <c r="D1769" s="138"/>
    </row>
    <row r="1770" spans="1:4" x14ac:dyDescent="0.2">
      <c r="A1770" s="158"/>
      <c r="D1770" s="138"/>
    </row>
    <row r="1771" spans="1:4" x14ac:dyDescent="0.2">
      <c r="A1771" s="158"/>
      <c r="D1771" s="138"/>
    </row>
    <row r="1772" spans="1:4" x14ac:dyDescent="0.2">
      <c r="A1772" s="158"/>
      <c r="D1772" s="138"/>
    </row>
    <row r="1773" spans="1:4" x14ac:dyDescent="0.2">
      <c r="A1773" s="158"/>
      <c r="D1773" s="138"/>
    </row>
    <row r="1774" spans="1:4" x14ac:dyDescent="0.2">
      <c r="A1774" s="158"/>
      <c r="D1774" s="138"/>
    </row>
    <row r="1775" spans="1:4" x14ac:dyDescent="0.2">
      <c r="A1775" s="158"/>
      <c r="D1775" s="138"/>
    </row>
    <row r="1776" spans="1:4" x14ac:dyDescent="0.2">
      <c r="A1776" s="158"/>
      <c r="D1776" s="138"/>
    </row>
    <row r="1777" spans="1:4" x14ac:dyDescent="0.2">
      <c r="A1777" s="158"/>
      <c r="D1777" s="138"/>
    </row>
    <row r="1778" spans="1:4" x14ac:dyDescent="0.2">
      <c r="A1778" s="158"/>
      <c r="D1778" s="138"/>
    </row>
    <row r="1779" spans="1:4" x14ac:dyDescent="0.2">
      <c r="A1779" s="158"/>
      <c r="D1779" s="138"/>
    </row>
    <row r="1780" spans="1:4" x14ac:dyDescent="0.2">
      <c r="A1780" s="158"/>
      <c r="D1780" s="138"/>
    </row>
    <row r="1781" spans="1:4" x14ac:dyDescent="0.2">
      <c r="A1781" s="158"/>
      <c r="D1781" s="138"/>
    </row>
    <row r="1782" spans="1:4" x14ac:dyDescent="0.2">
      <c r="A1782" s="158"/>
      <c r="D1782" s="138"/>
    </row>
    <row r="1783" spans="1:4" x14ac:dyDescent="0.2">
      <c r="A1783" s="158"/>
      <c r="D1783" s="138"/>
    </row>
    <row r="1784" spans="1:4" x14ac:dyDescent="0.2">
      <c r="A1784" s="158"/>
      <c r="D1784" s="138"/>
    </row>
    <row r="1785" spans="1:4" x14ac:dyDescent="0.2">
      <c r="A1785" s="158"/>
      <c r="D1785" s="138"/>
    </row>
    <row r="1786" spans="1:4" x14ac:dyDescent="0.2">
      <c r="A1786" s="158"/>
      <c r="D1786" s="138"/>
    </row>
    <row r="1787" spans="1:4" x14ac:dyDescent="0.2">
      <c r="A1787" s="158"/>
      <c r="D1787" s="138"/>
    </row>
    <row r="1788" spans="1:4" x14ac:dyDescent="0.2">
      <c r="A1788" s="158"/>
      <c r="D1788" s="138"/>
    </row>
    <row r="1789" spans="1:4" x14ac:dyDescent="0.2">
      <c r="A1789" s="158"/>
      <c r="D1789" s="138"/>
    </row>
    <row r="1790" spans="1:4" x14ac:dyDescent="0.2">
      <c r="A1790" s="158"/>
      <c r="D1790" s="138"/>
    </row>
    <row r="1791" spans="1:4" x14ac:dyDescent="0.2">
      <c r="A1791" s="158"/>
      <c r="D1791" s="138"/>
    </row>
    <row r="1792" spans="1:4" x14ac:dyDescent="0.2">
      <c r="A1792" s="158"/>
      <c r="D1792" s="138"/>
    </row>
    <row r="1793" spans="1:4" x14ac:dyDescent="0.2">
      <c r="A1793" s="158"/>
      <c r="D1793" s="138"/>
    </row>
    <row r="1794" spans="1:4" x14ac:dyDescent="0.2">
      <c r="A1794" s="158"/>
      <c r="D1794" s="138"/>
    </row>
    <row r="1795" spans="1:4" x14ac:dyDescent="0.2">
      <c r="A1795" s="158"/>
      <c r="D1795" s="138"/>
    </row>
    <row r="1796" spans="1:4" x14ac:dyDescent="0.2">
      <c r="A1796" s="158"/>
      <c r="D1796" s="138"/>
    </row>
    <row r="1797" spans="1:4" x14ac:dyDescent="0.2">
      <c r="A1797" s="158"/>
      <c r="D1797" s="138"/>
    </row>
    <row r="1798" spans="1:4" x14ac:dyDescent="0.2">
      <c r="A1798" s="158"/>
      <c r="D1798" s="138"/>
    </row>
    <row r="1799" spans="1:4" x14ac:dyDescent="0.2">
      <c r="A1799" s="158"/>
      <c r="D1799" s="138"/>
    </row>
    <row r="1800" spans="1:4" x14ac:dyDescent="0.2">
      <c r="A1800" s="158"/>
      <c r="D1800" s="138"/>
    </row>
    <row r="1801" spans="1:4" x14ac:dyDescent="0.2">
      <c r="A1801" s="158"/>
      <c r="D1801" s="138"/>
    </row>
    <row r="1802" spans="1:4" x14ac:dyDescent="0.2">
      <c r="A1802" s="158"/>
      <c r="D1802" s="138"/>
    </row>
    <row r="1803" spans="1:4" x14ac:dyDescent="0.2">
      <c r="A1803" s="158"/>
      <c r="D1803" s="138"/>
    </row>
    <row r="1804" spans="1:4" x14ac:dyDescent="0.2">
      <c r="A1804" s="158"/>
      <c r="D1804" s="138"/>
    </row>
    <row r="1805" spans="1:4" x14ac:dyDescent="0.2">
      <c r="A1805" s="158"/>
      <c r="D1805" s="138"/>
    </row>
    <row r="1806" spans="1:4" x14ac:dyDescent="0.2">
      <c r="A1806" s="158"/>
      <c r="D1806" s="138"/>
    </row>
    <row r="1807" spans="1:4" x14ac:dyDescent="0.2">
      <c r="A1807" s="158"/>
      <c r="D1807" s="138"/>
    </row>
    <row r="1808" spans="1:4" x14ac:dyDescent="0.2">
      <c r="A1808" s="158"/>
      <c r="D1808" s="138"/>
    </row>
    <row r="1809" spans="1:4" x14ac:dyDescent="0.2">
      <c r="A1809" s="158"/>
      <c r="D1809" s="138"/>
    </row>
    <row r="1810" spans="1:4" x14ac:dyDescent="0.2">
      <c r="A1810" s="158"/>
      <c r="D1810" s="138"/>
    </row>
    <row r="1811" spans="1:4" x14ac:dyDescent="0.2">
      <c r="A1811" s="158"/>
      <c r="D1811" s="138"/>
    </row>
    <row r="1812" spans="1:4" x14ac:dyDescent="0.2">
      <c r="A1812" s="158"/>
      <c r="D1812" s="138"/>
    </row>
    <row r="1813" spans="1:4" x14ac:dyDescent="0.2">
      <c r="A1813" s="158"/>
      <c r="D1813" s="138"/>
    </row>
    <row r="1814" spans="1:4" x14ac:dyDescent="0.2">
      <c r="A1814" s="158"/>
      <c r="D1814" s="138"/>
    </row>
    <row r="1815" spans="1:4" x14ac:dyDescent="0.2">
      <c r="A1815" s="158"/>
      <c r="D1815" s="138"/>
    </row>
    <row r="1816" spans="1:4" x14ac:dyDescent="0.2">
      <c r="A1816" s="158"/>
      <c r="D1816" s="138"/>
    </row>
    <row r="1817" spans="1:4" x14ac:dyDescent="0.2">
      <c r="A1817" s="158"/>
      <c r="D1817" s="138"/>
    </row>
    <row r="1818" spans="1:4" x14ac:dyDescent="0.2">
      <c r="A1818" s="158"/>
      <c r="D1818" s="138"/>
    </row>
    <row r="1819" spans="1:4" x14ac:dyDescent="0.2">
      <c r="A1819" s="158"/>
      <c r="D1819" s="138"/>
    </row>
    <row r="1820" spans="1:4" x14ac:dyDescent="0.2">
      <c r="A1820" s="158"/>
      <c r="D1820" s="138"/>
    </row>
    <row r="1821" spans="1:4" x14ac:dyDescent="0.2">
      <c r="A1821" s="158"/>
      <c r="D1821" s="138"/>
    </row>
    <row r="1822" spans="1:4" x14ac:dyDescent="0.2">
      <c r="A1822" s="158"/>
      <c r="D1822" s="138"/>
    </row>
    <row r="1823" spans="1:4" x14ac:dyDescent="0.2">
      <c r="A1823" s="158"/>
      <c r="D1823" s="138"/>
    </row>
    <row r="1824" spans="1:4" x14ac:dyDescent="0.2">
      <c r="A1824" s="158"/>
      <c r="D1824" s="138"/>
    </row>
    <row r="1825" spans="1:4" x14ac:dyDescent="0.2">
      <c r="A1825" s="158"/>
      <c r="D1825" s="138"/>
    </row>
    <row r="1826" spans="1:4" x14ac:dyDescent="0.2">
      <c r="A1826" s="158"/>
      <c r="D1826" s="138"/>
    </row>
    <row r="1827" spans="1:4" x14ac:dyDescent="0.2">
      <c r="A1827" s="158"/>
      <c r="D1827" s="138"/>
    </row>
    <row r="1828" spans="1:4" x14ac:dyDescent="0.2">
      <c r="A1828" s="158"/>
      <c r="D1828" s="138"/>
    </row>
    <row r="1829" spans="1:4" x14ac:dyDescent="0.2">
      <c r="A1829" s="158"/>
      <c r="D1829" s="138"/>
    </row>
    <row r="1830" spans="1:4" x14ac:dyDescent="0.2">
      <c r="A1830" s="158"/>
      <c r="D1830" s="138"/>
    </row>
    <row r="1831" spans="1:4" x14ac:dyDescent="0.2">
      <c r="A1831" s="158"/>
      <c r="D1831" s="138"/>
    </row>
    <row r="1832" spans="1:4" x14ac:dyDescent="0.2">
      <c r="A1832" s="158"/>
      <c r="D1832" s="138"/>
    </row>
    <row r="1833" spans="1:4" x14ac:dyDescent="0.2">
      <c r="A1833" s="158"/>
      <c r="D1833" s="138"/>
    </row>
    <row r="1834" spans="1:4" x14ac:dyDescent="0.2">
      <c r="A1834" s="158"/>
      <c r="D1834" s="138"/>
    </row>
    <row r="1835" spans="1:4" x14ac:dyDescent="0.2">
      <c r="A1835" s="158"/>
      <c r="D1835" s="138"/>
    </row>
    <row r="1836" spans="1:4" x14ac:dyDescent="0.2">
      <c r="A1836" s="158"/>
      <c r="D1836" s="138"/>
    </row>
    <row r="1837" spans="1:4" x14ac:dyDescent="0.2">
      <c r="A1837" s="158"/>
      <c r="D1837" s="138"/>
    </row>
    <row r="1838" spans="1:4" x14ac:dyDescent="0.2">
      <c r="A1838" s="158"/>
      <c r="D1838" s="138"/>
    </row>
    <row r="1839" spans="1:4" x14ac:dyDescent="0.2">
      <c r="A1839" s="158"/>
      <c r="D1839" s="138"/>
    </row>
    <row r="1840" spans="1:4" x14ac:dyDescent="0.2">
      <c r="A1840" s="158"/>
      <c r="D1840" s="138"/>
    </row>
    <row r="1841" spans="1:4" x14ac:dyDescent="0.2">
      <c r="A1841" s="158"/>
      <c r="D1841" s="138"/>
    </row>
    <row r="1842" spans="1:4" x14ac:dyDescent="0.2">
      <c r="A1842" s="158"/>
      <c r="D1842" s="138"/>
    </row>
    <row r="1843" spans="1:4" x14ac:dyDescent="0.2">
      <c r="A1843" s="158"/>
      <c r="D1843" s="138"/>
    </row>
    <row r="1844" spans="1:4" x14ac:dyDescent="0.2">
      <c r="A1844" s="158"/>
      <c r="D1844" s="138"/>
    </row>
    <row r="1845" spans="1:4" x14ac:dyDescent="0.2">
      <c r="A1845" s="158"/>
      <c r="D1845" s="138"/>
    </row>
    <row r="1846" spans="1:4" x14ac:dyDescent="0.2">
      <c r="A1846" s="158"/>
      <c r="D1846" s="138"/>
    </row>
    <row r="1847" spans="1:4" x14ac:dyDescent="0.2">
      <c r="A1847" s="158"/>
      <c r="D1847" s="138"/>
    </row>
    <row r="1848" spans="1:4" x14ac:dyDescent="0.2">
      <c r="A1848" s="158"/>
      <c r="D1848" s="138"/>
    </row>
    <row r="1849" spans="1:4" x14ac:dyDescent="0.2">
      <c r="A1849" s="158"/>
      <c r="D1849" s="138"/>
    </row>
    <row r="1850" spans="1:4" x14ac:dyDescent="0.2">
      <c r="A1850" s="158"/>
      <c r="D1850" s="138"/>
    </row>
    <row r="1851" spans="1:4" x14ac:dyDescent="0.2">
      <c r="A1851" s="158"/>
      <c r="D1851" s="138"/>
    </row>
    <row r="1852" spans="1:4" x14ac:dyDescent="0.2">
      <c r="A1852" s="158"/>
      <c r="D1852" s="138"/>
    </row>
    <row r="1853" spans="1:4" x14ac:dyDescent="0.2">
      <c r="A1853" s="158"/>
      <c r="D1853" s="138"/>
    </row>
    <row r="1854" spans="1:4" x14ac:dyDescent="0.2">
      <c r="A1854" s="158"/>
      <c r="D1854" s="138"/>
    </row>
    <row r="1855" spans="1:4" x14ac:dyDescent="0.2">
      <c r="A1855" s="158"/>
      <c r="D1855" s="138"/>
    </row>
    <row r="1856" spans="1:4" x14ac:dyDescent="0.2">
      <c r="A1856" s="158"/>
      <c r="D1856" s="138"/>
    </row>
    <row r="1857" spans="1:4" x14ac:dyDescent="0.2">
      <c r="A1857" s="158"/>
      <c r="D1857" s="138"/>
    </row>
    <row r="1858" spans="1:4" x14ac:dyDescent="0.2">
      <c r="A1858" s="158"/>
      <c r="D1858" s="138"/>
    </row>
    <row r="1859" spans="1:4" x14ac:dyDescent="0.2">
      <c r="A1859" s="158"/>
      <c r="D1859" s="138"/>
    </row>
    <row r="1860" spans="1:4" x14ac:dyDescent="0.2">
      <c r="A1860" s="158"/>
      <c r="D1860" s="138"/>
    </row>
    <row r="1861" spans="1:4" x14ac:dyDescent="0.2">
      <c r="A1861" s="158"/>
      <c r="D1861" s="138"/>
    </row>
    <row r="1862" spans="1:4" x14ac:dyDescent="0.2">
      <c r="A1862" s="158"/>
      <c r="D1862" s="138"/>
    </row>
    <row r="1863" spans="1:4" x14ac:dyDescent="0.2">
      <c r="A1863" s="158"/>
      <c r="D1863" s="138"/>
    </row>
    <row r="1864" spans="1:4" x14ac:dyDescent="0.2">
      <c r="A1864" s="158"/>
      <c r="D1864" s="138"/>
    </row>
    <row r="1865" spans="1:4" x14ac:dyDescent="0.2">
      <c r="A1865" s="158"/>
      <c r="D1865" s="138"/>
    </row>
    <row r="1866" spans="1:4" x14ac:dyDescent="0.2">
      <c r="A1866" s="158"/>
      <c r="D1866" s="138"/>
    </row>
    <row r="1867" spans="1:4" x14ac:dyDescent="0.2">
      <c r="A1867" s="158"/>
      <c r="D1867" s="138"/>
    </row>
    <row r="1868" spans="1:4" x14ac:dyDescent="0.2">
      <c r="A1868" s="158"/>
      <c r="D1868" s="138"/>
    </row>
    <row r="1869" spans="1:4" x14ac:dyDescent="0.2">
      <c r="A1869" s="158"/>
      <c r="D1869" s="138"/>
    </row>
    <row r="1870" spans="1:4" x14ac:dyDescent="0.2">
      <c r="A1870" s="158"/>
      <c r="D1870" s="138"/>
    </row>
    <row r="1871" spans="1:4" x14ac:dyDescent="0.2">
      <c r="A1871" s="158"/>
      <c r="D1871" s="138"/>
    </row>
    <row r="1872" spans="1:4" x14ac:dyDescent="0.2">
      <c r="A1872" s="158"/>
      <c r="D1872" s="138"/>
    </row>
    <row r="1873" spans="1:4" x14ac:dyDescent="0.2">
      <c r="A1873" s="158"/>
      <c r="D1873" s="138"/>
    </row>
    <row r="1874" spans="1:4" x14ac:dyDescent="0.2">
      <c r="A1874" s="158"/>
      <c r="D1874" s="138"/>
    </row>
    <row r="1875" spans="1:4" x14ac:dyDescent="0.2">
      <c r="A1875" s="158"/>
      <c r="D1875" s="138"/>
    </row>
    <row r="1876" spans="1:4" x14ac:dyDescent="0.2">
      <c r="A1876" s="158"/>
      <c r="D1876" s="138"/>
    </row>
    <row r="1877" spans="1:4" x14ac:dyDescent="0.2">
      <c r="A1877" s="158"/>
      <c r="D1877" s="138"/>
    </row>
    <row r="1878" spans="1:4" x14ac:dyDescent="0.2">
      <c r="A1878" s="158"/>
      <c r="D1878" s="138"/>
    </row>
    <row r="1879" spans="1:4" x14ac:dyDescent="0.2">
      <c r="A1879" s="158"/>
      <c r="D1879" s="138"/>
    </row>
    <row r="1880" spans="1:4" x14ac:dyDescent="0.2">
      <c r="A1880" s="158"/>
      <c r="D1880" s="138"/>
    </row>
    <row r="1881" spans="1:4" x14ac:dyDescent="0.2">
      <c r="A1881" s="158"/>
      <c r="D1881" s="138"/>
    </row>
    <row r="1882" spans="1:4" x14ac:dyDescent="0.2">
      <c r="A1882" s="158"/>
      <c r="D1882" s="138"/>
    </row>
    <row r="1883" spans="1:4" x14ac:dyDescent="0.2">
      <c r="A1883" s="158"/>
      <c r="D1883" s="138"/>
    </row>
    <row r="1884" spans="1:4" x14ac:dyDescent="0.2">
      <c r="A1884" s="158"/>
      <c r="D1884" s="138"/>
    </row>
    <row r="1885" spans="1:4" x14ac:dyDescent="0.2">
      <c r="A1885" s="158"/>
      <c r="D1885" s="138"/>
    </row>
    <row r="1886" spans="1:4" x14ac:dyDescent="0.2">
      <c r="A1886" s="158"/>
      <c r="D1886" s="138"/>
    </row>
    <row r="1887" spans="1:4" x14ac:dyDescent="0.2">
      <c r="A1887" s="158"/>
      <c r="D1887" s="138"/>
    </row>
    <row r="1888" spans="1:4" x14ac:dyDescent="0.2">
      <c r="A1888" s="158"/>
      <c r="D1888" s="138"/>
    </row>
    <row r="1889" spans="1:4" x14ac:dyDescent="0.2">
      <c r="A1889" s="158"/>
      <c r="D1889" s="138"/>
    </row>
    <row r="1890" spans="1:4" x14ac:dyDescent="0.2">
      <c r="A1890" s="158"/>
      <c r="D1890" s="138"/>
    </row>
    <row r="1891" spans="1:4" x14ac:dyDescent="0.2">
      <c r="A1891" s="158"/>
      <c r="D1891" s="138"/>
    </row>
    <row r="1892" spans="1:4" x14ac:dyDescent="0.2">
      <c r="A1892" s="158"/>
      <c r="D1892" s="138"/>
    </row>
    <row r="1893" spans="1:4" x14ac:dyDescent="0.2">
      <c r="A1893" s="158"/>
      <c r="D1893" s="138"/>
    </row>
    <row r="1894" spans="1:4" x14ac:dyDescent="0.2">
      <c r="A1894" s="158"/>
      <c r="D1894" s="138"/>
    </row>
    <row r="1895" spans="1:4" x14ac:dyDescent="0.2">
      <c r="A1895" s="158"/>
      <c r="D1895" s="138"/>
    </row>
    <row r="1896" spans="1:4" x14ac:dyDescent="0.2">
      <c r="A1896" s="158"/>
      <c r="D1896" s="138"/>
    </row>
    <row r="1897" spans="1:4" x14ac:dyDescent="0.2">
      <c r="A1897" s="158"/>
      <c r="D1897" s="138"/>
    </row>
    <row r="1898" spans="1:4" x14ac:dyDescent="0.2">
      <c r="A1898" s="158"/>
      <c r="D1898" s="138"/>
    </row>
    <row r="1899" spans="1:4" x14ac:dyDescent="0.2">
      <c r="A1899" s="158"/>
      <c r="D1899" s="138"/>
    </row>
    <row r="1900" spans="1:4" x14ac:dyDescent="0.2">
      <c r="A1900" s="158"/>
      <c r="D1900" s="138"/>
    </row>
    <row r="1901" spans="1:4" x14ac:dyDescent="0.2">
      <c r="A1901" s="158"/>
      <c r="D1901" s="138"/>
    </row>
    <row r="1902" spans="1:4" x14ac:dyDescent="0.2">
      <c r="A1902" s="158"/>
      <c r="D1902" s="138"/>
    </row>
    <row r="1903" spans="1:4" x14ac:dyDescent="0.2">
      <c r="A1903" s="158"/>
      <c r="D1903" s="138"/>
    </row>
    <row r="1904" spans="1:4" x14ac:dyDescent="0.2">
      <c r="A1904" s="158"/>
      <c r="D1904" s="138"/>
    </row>
    <row r="1905" spans="1:4" x14ac:dyDescent="0.2">
      <c r="A1905" s="158"/>
      <c r="D1905" s="138"/>
    </row>
    <row r="1906" spans="1:4" x14ac:dyDescent="0.2">
      <c r="A1906" s="158"/>
      <c r="D1906" s="138"/>
    </row>
    <row r="1907" spans="1:4" x14ac:dyDescent="0.2">
      <c r="A1907" s="158"/>
      <c r="D1907" s="138"/>
    </row>
    <row r="1908" spans="1:4" x14ac:dyDescent="0.2">
      <c r="A1908" s="158"/>
      <c r="D1908" s="138"/>
    </row>
    <row r="1909" spans="1:4" x14ac:dyDescent="0.2">
      <c r="A1909" s="158"/>
      <c r="D1909" s="138"/>
    </row>
    <row r="1910" spans="1:4" x14ac:dyDescent="0.2">
      <c r="A1910" s="158"/>
      <c r="D1910" s="138"/>
    </row>
    <row r="1911" spans="1:4" x14ac:dyDescent="0.2">
      <c r="A1911" s="158"/>
      <c r="D1911" s="138"/>
    </row>
    <row r="1912" spans="1:4" x14ac:dyDescent="0.2">
      <c r="A1912" s="158"/>
      <c r="D1912" s="138"/>
    </row>
    <row r="1913" spans="1:4" x14ac:dyDescent="0.2">
      <c r="A1913" s="158"/>
      <c r="D1913" s="138"/>
    </row>
    <row r="1914" spans="1:4" x14ac:dyDescent="0.2">
      <c r="A1914" s="158"/>
      <c r="D1914" s="138"/>
    </row>
    <row r="1915" spans="1:4" x14ac:dyDescent="0.2">
      <c r="A1915" s="158"/>
      <c r="D1915" s="138"/>
    </row>
    <row r="1916" spans="1:4" x14ac:dyDescent="0.2">
      <c r="A1916" s="158"/>
      <c r="D1916" s="138"/>
    </row>
    <row r="1917" spans="1:4" x14ac:dyDescent="0.2">
      <c r="A1917" s="158"/>
      <c r="D1917" s="138"/>
    </row>
    <row r="1918" spans="1:4" x14ac:dyDescent="0.2">
      <c r="A1918" s="158"/>
      <c r="D1918" s="138"/>
    </row>
    <row r="1919" spans="1:4" x14ac:dyDescent="0.2">
      <c r="A1919" s="158"/>
      <c r="D1919" s="138"/>
    </row>
    <row r="1920" spans="1:4" x14ac:dyDescent="0.2">
      <c r="A1920" s="158"/>
      <c r="D1920" s="138"/>
    </row>
    <row r="1921" spans="1:4" x14ac:dyDescent="0.2">
      <c r="A1921" s="158"/>
      <c r="D1921" s="138"/>
    </row>
    <row r="1922" spans="1:4" x14ac:dyDescent="0.2">
      <c r="A1922" s="158"/>
      <c r="D1922" s="138"/>
    </row>
    <row r="1923" spans="1:4" x14ac:dyDescent="0.2">
      <c r="A1923" s="158"/>
      <c r="D1923" s="138"/>
    </row>
    <row r="1924" spans="1:4" x14ac:dyDescent="0.2">
      <c r="A1924" s="158"/>
      <c r="D1924" s="138"/>
    </row>
    <row r="1925" spans="1:4" x14ac:dyDescent="0.2">
      <c r="A1925" s="158"/>
      <c r="D1925" s="138"/>
    </row>
    <row r="1926" spans="1:4" x14ac:dyDescent="0.2">
      <c r="A1926" s="158"/>
      <c r="D1926" s="138"/>
    </row>
    <row r="1927" spans="1:4" x14ac:dyDescent="0.2">
      <c r="A1927" s="158"/>
      <c r="D1927" s="138"/>
    </row>
    <row r="1928" spans="1:4" x14ac:dyDescent="0.2">
      <c r="A1928" s="158"/>
      <c r="D1928" s="138"/>
    </row>
    <row r="1929" spans="1:4" x14ac:dyDescent="0.2">
      <c r="A1929" s="158"/>
      <c r="D1929" s="138"/>
    </row>
    <row r="1930" spans="1:4" x14ac:dyDescent="0.2">
      <c r="A1930" s="158"/>
      <c r="D1930" s="138"/>
    </row>
    <row r="1931" spans="1:4" x14ac:dyDescent="0.2">
      <c r="A1931" s="158"/>
      <c r="D1931" s="138"/>
    </row>
    <row r="1932" spans="1:4" x14ac:dyDescent="0.2">
      <c r="A1932" s="158"/>
      <c r="D1932" s="138"/>
    </row>
    <row r="1933" spans="1:4" x14ac:dyDescent="0.2">
      <c r="A1933" s="158"/>
      <c r="D1933" s="138"/>
    </row>
    <row r="1934" spans="1:4" x14ac:dyDescent="0.2">
      <c r="A1934" s="158"/>
      <c r="D1934" s="138"/>
    </row>
    <row r="1935" spans="1:4" x14ac:dyDescent="0.2">
      <c r="A1935" s="158"/>
      <c r="D1935" s="138"/>
    </row>
    <row r="1936" spans="1:4" x14ac:dyDescent="0.2">
      <c r="A1936" s="158"/>
      <c r="D1936" s="138"/>
    </row>
    <row r="1937" spans="1:4" x14ac:dyDescent="0.2">
      <c r="A1937" s="158"/>
      <c r="D1937" s="138"/>
    </row>
    <row r="1938" spans="1:4" x14ac:dyDescent="0.2">
      <c r="A1938" s="158"/>
      <c r="D1938" s="138"/>
    </row>
    <row r="1939" spans="1:4" x14ac:dyDescent="0.2">
      <c r="A1939" s="158"/>
      <c r="D1939" s="138"/>
    </row>
    <row r="1940" spans="1:4" x14ac:dyDescent="0.2">
      <c r="A1940" s="158"/>
      <c r="D1940" s="138"/>
    </row>
    <row r="1941" spans="1:4" x14ac:dyDescent="0.2">
      <c r="A1941" s="158"/>
      <c r="D1941" s="138"/>
    </row>
    <row r="1942" spans="1:4" x14ac:dyDescent="0.2">
      <c r="A1942" s="158"/>
      <c r="D1942" s="138"/>
    </row>
    <row r="1943" spans="1:4" x14ac:dyDescent="0.2">
      <c r="A1943" s="158"/>
      <c r="D1943" s="138"/>
    </row>
    <row r="1944" spans="1:4" x14ac:dyDescent="0.2">
      <c r="A1944" s="158"/>
      <c r="D1944" s="138"/>
    </row>
    <row r="1945" spans="1:4" x14ac:dyDescent="0.2">
      <c r="A1945" s="158"/>
      <c r="D1945" s="138"/>
    </row>
    <row r="1946" spans="1:4" x14ac:dyDescent="0.2">
      <c r="A1946" s="158"/>
      <c r="D1946" s="138"/>
    </row>
    <row r="1947" spans="1:4" x14ac:dyDescent="0.2">
      <c r="A1947" s="158"/>
      <c r="D1947" s="138"/>
    </row>
    <row r="1948" spans="1:4" x14ac:dyDescent="0.2">
      <c r="A1948" s="158"/>
      <c r="D1948" s="138"/>
    </row>
    <row r="1949" spans="1:4" x14ac:dyDescent="0.2">
      <c r="A1949" s="158"/>
      <c r="D1949" s="138"/>
    </row>
    <row r="1950" spans="1:4" x14ac:dyDescent="0.2">
      <c r="A1950" s="158"/>
      <c r="D1950" s="138"/>
    </row>
    <row r="1951" spans="1:4" x14ac:dyDescent="0.2">
      <c r="A1951" s="158"/>
      <c r="D1951" s="138"/>
    </row>
    <row r="1952" spans="1:4" x14ac:dyDescent="0.2">
      <c r="A1952" s="158"/>
      <c r="D1952" s="138"/>
    </row>
    <row r="1953" spans="1:4" x14ac:dyDescent="0.2">
      <c r="A1953" s="158"/>
      <c r="D1953" s="138"/>
    </row>
    <row r="1954" spans="1:4" x14ac:dyDescent="0.2">
      <c r="A1954" s="158"/>
      <c r="D1954" s="138"/>
    </row>
    <row r="1955" spans="1:4" x14ac:dyDescent="0.2">
      <c r="A1955" s="158"/>
      <c r="D1955" s="138"/>
    </row>
    <row r="1956" spans="1:4" x14ac:dyDescent="0.2">
      <c r="A1956" s="158"/>
      <c r="D1956" s="138"/>
    </row>
    <row r="1957" spans="1:4" x14ac:dyDescent="0.2">
      <c r="A1957" s="158"/>
      <c r="D1957" s="138"/>
    </row>
    <row r="1958" spans="1:4" x14ac:dyDescent="0.2">
      <c r="A1958" s="158"/>
      <c r="D1958" s="138"/>
    </row>
    <row r="1959" spans="1:4" x14ac:dyDescent="0.2">
      <c r="A1959" s="158"/>
      <c r="D1959" s="138"/>
    </row>
    <row r="1960" spans="1:4" x14ac:dyDescent="0.2">
      <c r="A1960" s="158"/>
      <c r="D1960" s="138"/>
    </row>
    <row r="1961" spans="1:4" x14ac:dyDescent="0.2">
      <c r="A1961" s="158"/>
      <c r="D1961" s="138"/>
    </row>
    <row r="1962" spans="1:4" x14ac:dyDescent="0.2">
      <c r="A1962" s="158"/>
      <c r="D1962" s="138"/>
    </row>
    <row r="1963" spans="1:4" x14ac:dyDescent="0.2">
      <c r="A1963" s="158"/>
      <c r="D1963" s="138"/>
    </row>
    <row r="1964" spans="1:4" x14ac:dyDescent="0.2">
      <c r="A1964" s="158"/>
      <c r="D1964" s="138"/>
    </row>
    <row r="1965" spans="1:4" x14ac:dyDescent="0.2">
      <c r="A1965" s="158"/>
      <c r="D1965" s="138"/>
    </row>
    <row r="1966" spans="1:4" x14ac:dyDescent="0.2">
      <c r="A1966" s="158"/>
      <c r="D1966" s="138"/>
    </row>
    <row r="1967" spans="1:4" x14ac:dyDescent="0.2">
      <c r="A1967" s="158"/>
      <c r="D1967" s="138"/>
    </row>
    <row r="1968" spans="1:4" x14ac:dyDescent="0.2">
      <c r="A1968" s="158"/>
      <c r="D1968" s="138"/>
    </row>
    <row r="1969" spans="1:4" x14ac:dyDescent="0.2">
      <c r="A1969" s="158"/>
      <c r="D1969" s="138"/>
    </row>
    <row r="1970" spans="1:4" x14ac:dyDescent="0.2">
      <c r="A1970" s="158"/>
      <c r="D1970" s="138"/>
    </row>
    <row r="1971" spans="1:4" x14ac:dyDescent="0.2">
      <c r="A1971" s="158"/>
      <c r="D1971" s="138"/>
    </row>
    <row r="1972" spans="1:4" x14ac:dyDescent="0.2">
      <c r="A1972" s="158"/>
      <c r="D1972" s="138"/>
    </row>
    <row r="1973" spans="1:4" x14ac:dyDescent="0.2">
      <c r="A1973" s="158"/>
      <c r="D1973" s="138"/>
    </row>
    <row r="1974" spans="1:4" x14ac:dyDescent="0.2">
      <c r="A1974" s="158"/>
      <c r="D1974" s="138"/>
    </row>
    <row r="1975" spans="1:4" x14ac:dyDescent="0.2">
      <c r="A1975" s="158"/>
      <c r="D1975" s="138"/>
    </row>
    <row r="1976" spans="1:4" x14ac:dyDescent="0.2">
      <c r="A1976" s="158"/>
      <c r="D1976" s="138"/>
    </row>
    <row r="1977" spans="1:4" x14ac:dyDescent="0.2">
      <c r="A1977" s="158"/>
      <c r="D1977" s="138"/>
    </row>
    <row r="1978" spans="1:4" x14ac:dyDescent="0.2">
      <c r="A1978" s="158"/>
      <c r="D1978" s="138"/>
    </row>
    <row r="1979" spans="1:4" x14ac:dyDescent="0.2">
      <c r="A1979" s="158"/>
      <c r="D1979" s="138"/>
    </row>
    <row r="1980" spans="1:4" x14ac:dyDescent="0.2">
      <c r="A1980" s="158"/>
      <c r="D1980" s="138"/>
    </row>
    <row r="1981" spans="1:4" x14ac:dyDescent="0.2">
      <c r="A1981" s="158"/>
      <c r="D1981" s="138"/>
    </row>
    <row r="1982" spans="1:4" x14ac:dyDescent="0.2">
      <c r="A1982" s="158"/>
      <c r="D1982" s="138"/>
    </row>
    <row r="1983" spans="1:4" x14ac:dyDescent="0.2">
      <c r="A1983" s="158"/>
      <c r="D1983" s="138"/>
    </row>
    <row r="1984" spans="1:4" x14ac:dyDescent="0.2">
      <c r="A1984" s="158"/>
      <c r="D1984" s="138"/>
    </row>
    <row r="1985" spans="1:4" x14ac:dyDescent="0.2">
      <c r="A1985" s="158"/>
      <c r="D1985" s="138"/>
    </row>
    <row r="1986" spans="1:4" x14ac:dyDescent="0.2">
      <c r="A1986" s="158"/>
      <c r="D1986" s="138"/>
    </row>
    <row r="1987" spans="1:4" x14ac:dyDescent="0.2">
      <c r="A1987" s="158"/>
      <c r="D1987" s="138"/>
    </row>
    <row r="1988" spans="1:4" x14ac:dyDescent="0.2">
      <c r="A1988" s="158"/>
      <c r="D1988" s="138"/>
    </row>
    <row r="1989" spans="1:4" x14ac:dyDescent="0.2">
      <c r="A1989" s="158"/>
      <c r="D1989" s="138"/>
    </row>
    <row r="1990" spans="1:4" x14ac:dyDescent="0.2">
      <c r="A1990" s="158"/>
      <c r="D1990" s="138"/>
    </row>
    <row r="1991" spans="1:4" x14ac:dyDescent="0.2">
      <c r="A1991" s="158"/>
      <c r="D1991" s="138"/>
    </row>
    <row r="1992" spans="1:4" x14ac:dyDescent="0.2">
      <c r="A1992" s="158"/>
      <c r="D1992" s="138"/>
    </row>
    <row r="1993" spans="1:4" x14ac:dyDescent="0.2">
      <c r="A1993" s="158"/>
      <c r="D1993" s="138"/>
    </row>
    <row r="1994" spans="1:4" x14ac:dyDescent="0.2">
      <c r="A1994" s="158"/>
      <c r="D1994" s="138"/>
    </row>
    <row r="1995" spans="1:4" x14ac:dyDescent="0.2">
      <c r="A1995" s="158"/>
      <c r="D1995" s="138"/>
    </row>
    <row r="1996" spans="1:4" x14ac:dyDescent="0.2">
      <c r="A1996" s="158"/>
      <c r="D1996" s="138"/>
    </row>
    <row r="1997" spans="1:4" x14ac:dyDescent="0.2">
      <c r="A1997" s="158"/>
      <c r="D1997" s="138"/>
    </row>
    <row r="1998" spans="1:4" x14ac:dyDescent="0.2">
      <c r="A1998" s="158"/>
      <c r="D1998" s="138"/>
    </row>
    <row r="1999" spans="1:4" x14ac:dyDescent="0.2">
      <c r="A1999" s="158"/>
      <c r="D1999" s="138"/>
    </row>
    <row r="2000" spans="1:4" x14ac:dyDescent="0.2">
      <c r="A2000" s="158"/>
      <c r="D2000" s="138"/>
    </row>
    <row r="2001" spans="1:4" x14ac:dyDescent="0.2">
      <c r="A2001" s="158"/>
      <c r="D2001" s="138"/>
    </row>
    <row r="2002" spans="1:4" x14ac:dyDescent="0.2">
      <c r="A2002" s="158"/>
      <c r="D2002" s="138"/>
    </row>
    <row r="2003" spans="1:4" x14ac:dyDescent="0.2">
      <c r="A2003" s="158"/>
      <c r="D2003" s="138"/>
    </row>
    <row r="2004" spans="1:4" x14ac:dyDescent="0.2">
      <c r="A2004" s="158"/>
      <c r="D2004" s="138"/>
    </row>
    <row r="2005" spans="1:4" x14ac:dyDescent="0.2">
      <c r="A2005" s="158"/>
      <c r="D2005" s="138"/>
    </row>
    <row r="2006" spans="1:4" x14ac:dyDescent="0.2">
      <c r="A2006" s="158"/>
      <c r="D2006" s="138"/>
    </row>
    <row r="2007" spans="1:4" x14ac:dyDescent="0.2">
      <c r="A2007" s="158"/>
      <c r="D2007" s="138"/>
    </row>
    <row r="2008" spans="1:4" x14ac:dyDescent="0.2">
      <c r="A2008" s="158"/>
      <c r="D2008" s="138"/>
    </row>
    <row r="2009" spans="1:4" x14ac:dyDescent="0.2">
      <c r="A2009" s="158"/>
      <c r="D2009" s="138"/>
    </row>
    <row r="2010" spans="1:4" x14ac:dyDescent="0.2">
      <c r="A2010" s="158"/>
      <c r="D2010" s="138"/>
    </row>
    <row r="2011" spans="1:4" x14ac:dyDescent="0.2">
      <c r="A2011" s="158"/>
      <c r="D2011" s="138"/>
    </row>
    <row r="2012" spans="1:4" x14ac:dyDescent="0.2">
      <c r="A2012" s="158"/>
      <c r="D2012" s="138"/>
    </row>
    <row r="2013" spans="1:4" x14ac:dyDescent="0.2">
      <c r="A2013" s="158"/>
      <c r="D2013" s="138"/>
    </row>
    <row r="2014" spans="1:4" x14ac:dyDescent="0.2">
      <c r="A2014" s="158"/>
      <c r="D2014" s="138"/>
    </row>
    <row r="2015" spans="1:4" x14ac:dyDescent="0.2">
      <c r="A2015" s="158"/>
      <c r="D2015" s="138"/>
    </row>
    <row r="2016" spans="1:4" x14ac:dyDescent="0.2">
      <c r="A2016" s="158"/>
      <c r="D2016" s="138"/>
    </row>
    <row r="2017" spans="1:4" x14ac:dyDescent="0.2">
      <c r="A2017" s="158"/>
      <c r="D2017" s="138"/>
    </row>
    <row r="2018" spans="1:4" x14ac:dyDescent="0.2">
      <c r="A2018" s="158"/>
      <c r="D2018" s="138"/>
    </row>
    <row r="2019" spans="1:4" x14ac:dyDescent="0.2">
      <c r="A2019" s="158"/>
      <c r="D2019" s="138"/>
    </row>
    <row r="2020" spans="1:4" x14ac:dyDescent="0.2">
      <c r="A2020" s="158"/>
      <c r="D2020" s="138"/>
    </row>
    <row r="2021" spans="1:4" x14ac:dyDescent="0.2">
      <c r="A2021" s="158"/>
      <c r="D2021" s="138"/>
    </row>
    <row r="2022" spans="1:4" x14ac:dyDescent="0.2">
      <c r="A2022" s="158"/>
      <c r="D2022" s="138"/>
    </row>
    <row r="2023" spans="1:4" x14ac:dyDescent="0.2">
      <c r="A2023" s="158"/>
      <c r="D2023" s="138"/>
    </row>
    <row r="2024" spans="1:4" x14ac:dyDescent="0.2">
      <c r="A2024" s="158"/>
      <c r="D2024" s="138"/>
    </row>
    <row r="2025" spans="1:4" x14ac:dyDescent="0.2">
      <c r="A2025" s="158"/>
      <c r="D2025" s="138"/>
    </row>
    <row r="2026" spans="1:4" x14ac:dyDescent="0.2">
      <c r="A2026" s="158"/>
      <c r="D2026" s="138"/>
    </row>
    <row r="2027" spans="1:4" x14ac:dyDescent="0.2">
      <c r="A2027" s="158"/>
      <c r="D2027" s="138"/>
    </row>
    <row r="2028" spans="1:4" x14ac:dyDescent="0.2">
      <c r="A2028" s="158"/>
      <c r="D2028" s="138"/>
    </row>
    <row r="2029" spans="1:4" x14ac:dyDescent="0.2">
      <c r="A2029" s="158"/>
      <c r="D2029" s="138"/>
    </row>
    <row r="2030" spans="1:4" x14ac:dyDescent="0.2">
      <c r="A2030" s="158"/>
      <c r="D2030" s="138"/>
    </row>
    <row r="2031" spans="1:4" x14ac:dyDescent="0.2">
      <c r="A2031" s="158"/>
      <c r="D2031" s="138"/>
    </row>
    <row r="2032" spans="1:4" x14ac:dyDescent="0.2">
      <c r="A2032" s="158"/>
      <c r="D2032" s="138"/>
    </row>
    <row r="2033" spans="1:4" x14ac:dyDescent="0.2">
      <c r="A2033" s="158"/>
      <c r="D2033" s="138"/>
    </row>
    <row r="2034" spans="1:4" x14ac:dyDescent="0.2">
      <c r="A2034" s="158"/>
      <c r="D2034" s="138"/>
    </row>
    <row r="2035" spans="1:4" x14ac:dyDescent="0.2">
      <c r="A2035" s="158"/>
      <c r="D2035" s="138"/>
    </row>
    <row r="2036" spans="1:4" x14ac:dyDescent="0.2">
      <c r="A2036" s="158"/>
      <c r="D2036" s="138"/>
    </row>
    <row r="2037" spans="1:4" x14ac:dyDescent="0.2">
      <c r="A2037" s="158"/>
      <c r="D2037" s="138"/>
    </row>
    <row r="2038" spans="1:4" x14ac:dyDescent="0.2">
      <c r="A2038" s="158"/>
      <c r="D2038" s="138"/>
    </row>
    <row r="2039" spans="1:4" x14ac:dyDescent="0.2">
      <c r="A2039" s="158"/>
      <c r="D2039" s="138"/>
    </row>
    <row r="2040" spans="1:4" x14ac:dyDescent="0.2">
      <c r="A2040" s="158"/>
      <c r="D2040" s="138"/>
    </row>
    <row r="2041" spans="1:4" x14ac:dyDescent="0.2">
      <c r="A2041" s="158"/>
      <c r="D2041" s="138"/>
    </row>
    <row r="2042" spans="1:4" x14ac:dyDescent="0.2">
      <c r="A2042" s="158"/>
      <c r="D2042" s="138"/>
    </row>
    <row r="2043" spans="1:4" x14ac:dyDescent="0.2">
      <c r="A2043" s="158"/>
      <c r="D2043" s="138"/>
    </row>
    <row r="2044" spans="1:4" x14ac:dyDescent="0.2">
      <c r="A2044" s="158"/>
      <c r="D2044" s="138"/>
    </row>
    <row r="2045" spans="1:4" x14ac:dyDescent="0.2">
      <c r="A2045" s="158"/>
      <c r="D2045" s="138"/>
    </row>
    <row r="2046" spans="1:4" x14ac:dyDescent="0.2">
      <c r="A2046" s="158"/>
      <c r="D2046" s="138"/>
    </row>
    <row r="2047" spans="1:4" x14ac:dyDescent="0.2">
      <c r="A2047" s="158"/>
      <c r="D2047" s="138"/>
    </row>
    <row r="2048" spans="1:4" x14ac:dyDescent="0.2">
      <c r="A2048" s="158"/>
      <c r="D2048" s="138"/>
    </row>
    <row r="2049" spans="1:4" x14ac:dyDescent="0.2">
      <c r="A2049" s="158"/>
      <c r="D2049" s="138"/>
    </row>
    <row r="2050" spans="1:4" x14ac:dyDescent="0.2">
      <c r="A2050" s="158"/>
      <c r="D2050" s="138"/>
    </row>
    <row r="2051" spans="1:4" x14ac:dyDescent="0.2">
      <c r="A2051" s="158"/>
      <c r="D2051" s="138"/>
    </row>
    <row r="2052" spans="1:4" x14ac:dyDescent="0.2">
      <c r="A2052" s="158"/>
      <c r="D2052" s="138"/>
    </row>
    <row r="2053" spans="1:4" x14ac:dyDescent="0.2">
      <c r="A2053" s="158"/>
      <c r="D2053" s="138"/>
    </row>
    <row r="2054" spans="1:4" x14ac:dyDescent="0.2">
      <c r="A2054" s="158"/>
      <c r="D2054" s="138"/>
    </row>
    <row r="2055" spans="1:4" x14ac:dyDescent="0.2">
      <c r="A2055" s="158"/>
      <c r="D2055" s="138"/>
    </row>
    <row r="2056" spans="1:4" x14ac:dyDescent="0.2">
      <c r="A2056" s="158"/>
      <c r="D2056" s="138"/>
    </row>
    <row r="2057" spans="1:4" x14ac:dyDescent="0.2">
      <c r="A2057" s="158"/>
      <c r="D2057" s="138"/>
    </row>
    <row r="2058" spans="1:4" x14ac:dyDescent="0.2">
      <c r="A2058" s="158"/>
      <c r="D2058" s="138"/>
    </row>
    <row r="2059" spans="1:4" x14ac:dyDescent="0.2">
      <c r="A2059" s="158"/>
      <c r="D2059" s="138"/>
    </row>
    <row r="2060" spans="1:4" x14ac:dyDescent="0.2">
      <c r="A2060" s="158"/>
      <c r="D2060" s="138"/>
    </row>
    <row r="2061" spans="1:4" x14ac:dyDescent="0.2">
      <c r="A2061" s="158"/>
      <c r="D2061" s="138"/>
    </row>
    <row r="2062" spans="1:4" x14ac:dyDescent="0.2">
      <c r="A2062" s="158"/>
      <c r="D2062" s="138"/>
    </row>
    <row r="2063" spans="1:4" x14ac:dyDescent="0.2">
      <c r="A2063" s="158"/>
      <c r="D2063" s="138"/>
    </row>
    <row r="2064" spans="1:4" x14ac:dyDescent="0.2">
      <c r="A2064" s="158"/>
      <c r="D2064" s="138"/>
    </row>
    <row r="2065" spans="1:4" x14ac:dyDescent="0.2">
      <c r="A2065" s="158"/>
      <c r="D2065" s="138"/>
    </row>
    <row r="2066" spans="1:4" x14ac:dyDescent="0.2">
      <c r="A2066" s="158"/>
      <c r="D2066" s="138"/>
    </row>
    <row r="2067" spans="1:4" x14ac:dyDescent="0.2">
      <c r="A2067" s="158"/>
      <c r="D2067" s="138"/>
    </row>
    <row r="2068" spans="1:4" x14ac:dyDescent="0.2">
      <c r="A2068" s="158"/>
      <c r="D2068" s="138"/>
    </row>
    <row r="2069" spans="1:4" x14ac:dyDescent="0.2">
      <c r="A2069" s="158"/>
      <c r="D2069" s="138"/>
    </row>
    <row r="2070" spans="1:4" x14ac:dyDescent="0.2">
      <c r="A2070" s="158"/>
      <c r="D2070" s="138"/>
    </row>
    <row r="2071" spans="1:4" x14ac:dyDescent="0.2">
      <c r="A2071" s="158"/>
      <c r="D2071" s="138"/>
    </row>
    <row r="2072" spans="1:4" x14ac:dyDescent="0.2">
      <c r="A2072" s="158"/>
      <c r="D2072" s="138"/>
    </row>
    <row r="2073" spans="1:4" x14ac:dyDescent="0.2">
      <c r="A2073" s="158"/>
      <c r="D2073" s="138"/>
    </row>
    <row r="2074" spans="1:4" x14ac:dyDescent="0.2">
      <c r="A2074" s="158"/>
      <c r="D2074" s="138"/>
    </row>
    <row r="2075" spans="1:4" x14ac:dyDescent="0.2">
      <c r="A2075" s="158"/>
      <c r="D2075" s="138"/>
    </row>
    <row r="2076" spans="1:4" x14ac:dyDescent="0.2">
      <c r="A2076" s="158"/>
      <c r="D2076" s="138"/>
    </row>
    <row r="2077" spans="1:4" x14ac:dyDescent="0.2">
      <c r="A2077" s="158"/>
      <c r="D2077" s="138"/>
    </row>
    <row r="2078" spans="1:4" x14ac:dyDescent="0.2">
      <c r="A2078" s="158"/>
      <c r="D2078" s="138"/>
    </row>
    <row r="2079" spans="1:4" x14ac:dyDescent="0.2">
      <c r="A2079" s="158"/>
      <c r="D2079" s="138"/>
    </row>
    <row r="2080" spans="1:4" x14ac:dyDescent="0.2">
      <c r="A2080" s="158"/>
      <c r="D2080" s="138"/>
    </row>
    <row r="2081" spans="1:4" x14ac:dyDescent="0.2">
      <c r="A2081" s="158"/>
      <c r="D2081" s="138"/>
    </row>
    <row r="2082" spans="1:4" x14ac:dyDescent="0.2">
      <c r="A2082" s="158"/>
      <c r="D2082" s="138"/>
    </row>
    <row r="2083" spans="1:4" x14ac:dyDescent="0.2">
      <c r="A2083" s="158"/>
      <c r="D2083" s="138"/>
    </row>
    <row r="2084" spans="1:4" x14ac:dyDescent="0.2">
      <c r="A2084" s="158"/>
      <c r="D2084" s="138"/>
    </row>
    <row r="2085" spans="1:4" x14ac:dyDescent="0.2">
      <c r="A2085" s="158"/>
      <c r="D2085" s="138"/>
    </row>
    <row r="2086" spans="1:4" x14ac:dyDescent="0.2">
      <c r="A2086" s="158"/>
      <c r="D2086" s="138"/>
    </row>
    <row r="2087" spans="1:4" x14ac:dyDescent="0.2">
      <c r="A2087" s="158"/>
      <c r="D2087" s="138"/>
    </row>
    <row r="2088" spans="1:4" x14ac:dyDescent="0.2">
      <c r="A2088" s="158"/>
      <c r="D2088" s="138"/>
    </row>
    <row r="2089" spans="1:4" x14ac:dyDescent="0.2">
      <c r="A2089" s="158"/>
      <c r="D2089" s="138"/>
    </row>
    <row r="2090" spans="1:4" x14ac:dyDescent="0.2">
      <c r="A2090" s="158"/>
      <c r="D2090" s="138"/>
    </row>
    <row r="2091" spans="1:4" x14ac:dyDescent="0.2">
      <c r="A2091" s="158"/>
      <c r="D2091" s="138"/>
    </row>
    <row r="2092" spans="1:4" x14ac:dyDescent="0.2">
      <c r="A2092" s="158"/>
      <c r="D2092" s="138"/>
    </row>
    <row r="2093" spans="1:4" x14ac:dyDescent="0.2">
      <c r="A2093" s="158"/>
      <c r="D2093" s="138"/>
    </row>
    <row r="2094" spans="1:4" x14ac:dyDescent="0.2">
      <c r="A2094" s="158"/>
      <c r="D2094" s="138"/>
    </row>
    <row r="2095" spans="1:4" x14ac:dyDescent="0.2">
      <c r="A2095" s="158"/>
      <c r="D2095" s="138"/>
    </row>
    <row r="2096" spans="1:4" x14ac:dyDescent="0.2">
      <c r="A2096" s="158"/>
      <c r="D2096" s="138"/>
    </row>
    <row r="2097" spans="1:4" x14ac:dyDescent="0.2">
      <c r="A2097" s="158"/>
      <c r="D2097" s="138"/>
    </row>
    <row r="2098" spans="1:4" x14ac:dyDescent="0.2">
      <c r="A2098" s="158"/>
      <c r="D2098" s="138"/>
    </row>
    <row r="2099" spans="1:4" x14ac:dyDescent="0.2">
      <c r="A2099" s="158"/>
      <c r="D2099" s="138"/>
    </row>
    <row r="2100" spans="1:4" x14ac:dyDescent="0.2">
      <c r="A2100" s="158"/>
      <c r="D2100" s="138"/>
    </row>
    <row r="2101" spans="1:4" x14ac:dyDescent="0.2">
      <c r="A2101" s="158"/>
      <c r="D2101" s="138"/>
    </row>
    <row r="2102" spans="1:4" x14ac:dyDescent="0.2">
      <c r="A2102" s="158"/>
      <c r="D2102" s="138"/>
    </row>
    <row r="2103" spans="1:4" x14ac:dyDescent="0.2">
      <c r="A2103" s="158"/>
      <c r="D2103" s="138"/>
    </row>
    <row r="2104" spans="1:4" x14ac:dyDescent="0.2">
      <c r="A2104" s="158"/>
      <c r="D2104" s="138"/>
    </row>
    <row r="2105" spans="1:4" x14ac:dyDescent="0.2">
      <c r="A2105" s="158"/>
      <c r="D2105" s="138"/>
    </row>
    <row r="2106" spans="1:4" x14ac:dyDescent="0.2">
      <c r="A2106" s="158"/>
      <c r="D2106" s="138"/>
    </row>
    <row r="2107" spans="1:4" x14ac:dyDescent="0.2">
      <c r="A2107" s="158"/>
      <c r="D2107" s="138"/>
    </row>
    <row r="2108" spans="1:4" x14ac:dyDescent="0.2">
      <c r="A2108" s="158"/>
      <c r="D2108" s="138"/>
    </row>
    <row r="2109" spans="1:4" x14ac:dyDescent="0.2">
      <c r="A2109" s="158"/>
      <c r="D2109" s="138"/>
    </row>
    <row r="2110" spans="1:4" x14ac:dyDescent="0.2">
      <c r="A2110" s="158"/>
      <c r="D2110" s="138"/>
    </row>
    <row r="2111" spans="1:4" x14ac:dyDescent="0.2">
      <c r="A2111" s="158"/>
      <c r="D2111" s="138"/>
    </row>
    <row r="2112" spans="1:4" x14ac:dyDescent="0.2">
      <c r="A2112" s="158"/>
      <c r="D2112" s="138"/>
    </row>
    <row r="2113" spans="1:4" x14ac:dyDescent="0.2">
      <c r="A2113" s="158"/>
      <c r="D2113" s="138"/>
    </row>
    <row r="2114" spans="1:4" x14ac:dyDescent="0.2">
      <c r="A2114" s="158"/>
      <c r="D2114" s="138"/>
    </row>
    <row r="2115" spans="1:4" x14ac:dyDescent="0.2">
      <c r="A2115" s="158"/>
      <c r="D2115" s="138"/>
    </row>
    <row r="2116" spans="1:4" x14ac:dyDescent="0.2">
      <c r="A2116" s="158"/>
      <c r="D2116" s="138"/>
    </row>
    <row r="2117" spans="1:4" x14ac:dyDescent="0.2">
      <c r="A2117" s="158"/>
      <c r="D2117" s="138"/>
    </row>
    <row r="2118" spans="1:4" x14ac:dyDescent="0.2">
      <c r="A2118" s="158"/>
      <c r="D2118" s="138"/>
    </row>
    <row r="2119" spans="1:4" x14ac:dyDescent="0.2">
      <c r="A2119" s="158"/>
      <c r="D2119" s="138"/>
    </row>
    <row r="2120" spans="1:4" x14ac:dyDescent="0.2">
      <c r="A2120" s="158"/>
      <c r="D2120" s="138"/>
    </row>
    <row r="2121" spans="1:4" x14ac:dyDescent="0.2">
      <c r="A2121" s="158"/>
      <c r="D2121" s="138"/>
    </row>
    <row r="2122" spans="1:4" x14ac:dyDescent="0.2">
      <c r="A2122" s="158"/>
      <c r="D2122" s="138"/>
    </row>
    <row r="2123" spans="1:4" x14ac:dyDescent="0.2">
      <c r="A2123" s="158"/>
      <c r="D2123" s="138"/>
    </row>
    <row r="2124" spans="1:4" x14ac:dyDescent="0.2">
      <c r="A2124" s="158"/>
      <c r="D2124" s="138"/>
    </row>
    <row r="2125" spans="1:4" x14ac:dyDescent="0.2">
      <c r="A2125" s="158"/>
      <c r="D2125" s="138"/>
    </row>
    <row r="2126" spans="1:4" x14ac:dyDescent="0.2">
      <c r="A2126" s="158"/>
      <c r="D2126" s="138"/>
    </row>
    <row r="2127" spans="1:4" x14ac:dyDescent="0.2">
      <c r="A2127" s="158"/>
      <c r="D2127" s="138"/>
    </row>
    <row r="2128" spans="1:4" x14ac:dyDescent="0.2">
      <c r="A2128" s="158"/>
      <c r="D2128" s="138"/>
    </row>
    <row r="2129" spans="1:4" x14ac:dyDescent="0.2">
      <c r="A2129" s="158"/>
      <c r="D2129" s="138"/>
    </row>
    <row r="2130" spans="1:4" x14ac:dyDescent="0.2">
      <c r="A2130" s="158"/>
      <c r="D2130" s="138"/>
    </row>
    <row r="2131" spans="1:4" x14ac:dyDescent="0.2">
      <c r="A2131" s="158"/>
      <c r="D2131" s="138"/>
    </row>
    <row r="2132" spans="1:4" x14ac:dyDescent="0.2">
      <c r="A2132" s="158"/>
      <c r="D2132" s="138"/>
    </row>
    <row r="2133" spans="1:4" x14ac:dyDescent="0.2">
      <c r="A2133" s="158"/>
      <c r="D2133" s="138"/>
    </row>
    <row r="2134" spans="1:4" x14ac:dyDescent="0.2">
      <c r="A2134" s="158"/>
      <c r="D2134" s="138"/>
    </row>
    <row r="2135" spans="1:4" x14ac:dyDescent="0.2">
      <c r="A2135" s="158"/>
      <c r="D2135" s="138"/>
    </row>
    <row r="2136" spans="1:4" x14ac:dyDescent="0.2">
      <c r="A2136" s="158"/>
      <c r="D2136" s="138"/>
    </row>
    <row r="2137" spans="1:4" x14ac:dyDescent="0.2">
      <c r="A2137" s="158"/>
      <c r="D2137" s="138"/>
    </row>
    <row r="2138" spans="1:4" x14ac:dyDescent="0.2">
      <c r="A2138" s="158"/>
      <c r="D2138" s="138"/>
    </row>
    <row r="2139" spans="1:4" x14ac:dyDescent="0.2">
      <c r="A2139" s="158"/>
      <c r="D2139" s="138"/>
    </row>
    <row r="2140" spans="1:4" x14ac:dyDescent="0.2">
      <c r="A2140" s="158"/>
      <c r="D2140" s="138"/>
    </row>
    <row r="2141" spans="1:4" x14ac:dyDescent="0.2">
      <c r="A2141" s="158"/>
      <c r="D2141" s="138"/>
    </row>
    <row r="2142" spans="1:4" x14ac:dyDescent="0.2">
      <c r="A2142" s="158"/>
      <c r="D2142" s="138"/>
    </row>
    <row r="2143" spans="1:4" x14ac:dyDescent="0.2">
      <c r="A2143" s="158"/>
      <c r="D2143" s="138"/>
    </row>
    <row r="2144" spans="1:4" x14ac:dyDescent="0.2">
      <c r="A2144" s="158"/>
      <c r="D2144" s="138"/>
    </row>
    <row r="2145" spans="1:4" x14ac:dyDescent="0.2">
      <c r="A2145" s="158"/>
      <c r="D2145" s="138"/>
    </row>
    <row r="2146" spans="1:4" x14ac:dyDescent="0.2">
      <c r="A2146" s="158"/>
      <c r="D2146" s="138"/>
    </row>
    <row r="2147" spans="1:4" x14ac:dyDescent="0.2">
      <c r="A2147" s="158"/>
      <c r="D2147" s="138"/>
    </row>
    <row r="2148" spans="1:4" x14ac:dyDescent="0.2">
      <c r="A2148" s="158"/>
      <c r="D2148" s="138"/>
    </row>
    <row r="2149" spans="1:4" x14ac:dyDescent="0.2">
      <c r="A2149" s="158"/>
      <c r="D2149" s="138"/>
    </row>
    <row r="2150" spans="1:4" x14ac:dyDescent="0.2">
      <c r="A2150" s="158"/>
      <c r="D2150" s="138"/>
    </row>
    <row r="2151" spans="1:4" x14ac:dyDescent="0.2">
      <c r="A2151" s="158"/>
      <c r="D2151" s="138"/>
    </row>
    <row r="2152" spans="1:4" x14ac:dyDescent="0.2">
      <c r="A2152" s="158"/>
      <c r="D2152" s="138"/>
    </row>
    <row r="2153" spans="1:4" x14ac:dyDescent="0.2">
      <c r="A2153" s="158"/>
      <c r="D2153" s="138"/>
    </row>
    <row r="2154" spans="1:4" x14ac:dyDescent="0.2">
      <c r="A2154" s="158"/>
      <c r="D2154" s="138"/>
    </row>
    <row r="2155" spans="1:4" x14ac:dyDescent="0.2">
      <c r="A2155" s="158"/>
      <c r="D2155" s="138"/>
    </row>
    <row r="2156" spans="1:4" x14ac:dyDescent="0.2">
      <c r="A2156" s="158"/>
      <c r="D2156" s="138"/>
    </row>
    <row r="2157" spans="1:4" x14ac:dyDescent="0.2">
      <c r="A2157" s="158"/>
      <c r="D2157" s="138"/>
    </row>
    <row r="2158" spans="1:4" x14ac:dyDescent="0.2">
      <c r="A2158" s="158"/>
      <c r="D2158" s="138"/>
    </row>
    <row r="2159" spans="1:4" x14ac:dyDescent="0.2">
      <c r="A2159" s="158"/>
      <c r="D2159" s="138"/>
    </row>
    <row r="2160" spans="1:4" x14ac:dyDescent="0.2">
      <c r="A2160" s="158"/>
      <c r="D2160" s="138"/>
    </row>
    <row r="2161" spans="1:4" x14ac:dyDescent="0.2">
      <c r="A2161" s="158"/>
      <c r="D2161" s="138"/>
    </row>
    <row r="2162" spans="1:4" x14ac:dyDescent="0.2">
      <c r="A2162" s="158"/>
      <c r="D2162" s="138"/>
    </row>
    <row r="2163" spans="1:4" x14ac:dyDescent="0.2">
      <c r="A2163" s="158"/>
      <c r="D2163" s="138"/>
    </row>
    <row r="2164" spans="1:4" x14ac:dyDescent="0.2">
      <c r="A2164" s="158"/>
      <c r="D2164" s="138"/>
    </row>
    <row r="2165" spans="1:4" x14ac:dyDescent="0.2">
      <c r="A2165" s="158"/>
      <c r="D2165" s="138"/>
    </row>
    <row r="2166" spans="1:4" x14ac:dyDescent="0.2">
      <c r="A2166" s="158"/>
      <c r="D2166" s="138"/>
    </row>
    <row r="2167" spans="1:4" x14ac:dyDescent="0.2">
      <c r="A2167" s="158"/>
      <c r="D2167" s="138"/>
    </row>
    <row r="2168" spans="1:4" x14ac:dyDescent="0.2">
      <c r="A2168" s="158"/>
      <c r="D2168" s="138"/>
    </row>
    <row r="2169" spans="1:4" x14ac:dyDescent="0.2">
      <c r="A2169" s="158"/>
      <c r="D2169" s="138"/>
    </row>
    <row r="2170" spans="1:4" x14ac:dyDescent="0.2">
      <c r="A2170" s="158"/>
      <c r="D2170" s="138"/>
    </row>
    <row r="2171" spans="1:4" x14ac:dyDescent="0.2">
      <c r="A2171" s="158"/>
      <c r="D2171" s="138"/>
    </row>
    <row r="2172" spans="1:4" x14ac:dyDescent="0.2">
      <c r="A2172" s="158"/>
      <c r="D2172" s="138"/>
    </row>
    <row r="2173" spans="1:4" x14ac:dyDescent="0.2">
      <c r="A2173" s="158"/>
      <c r="D2173" s="138"/>
    </row>
    <row r="2174" spans="1:4" x14ac:dyDescent="0.2">
      <c r="A2174" s="158"/>
      <c r="D2174" s="138"/>
    </row>
    <row r="2175" spans="1:4" x14ac:dyDescent="0.2">
      <c r="A2175" s="158"/>
      <c r="D2175" s="138"/>
    </row>
    <row r="2176" spans="1:4" x14ac:dyDescent="0.2">
      <c r="A2176" s="158"/>
      <c r="D2176" s="138"/>
    </row>
    <row r="2177" spans="1:4" x14ac:dyDescent="0.2">
      <c r="A2177" s="158"/>
      <c r="D2177" s="138"/>
    </row>
    <row r="2178" spans="1:4" x14ac:dyDescent="0.2">
      <c r="A2178" s="158"/>
      <c r="D2178" s="138"/>
    </row>
    <row r="2179" spans="1:4" x14ac:dyDescent="0.2">
      <c r="A2179" s="158"/>
      <c r="D2179" s="138"/>
    </row>
    <row r="2180" spans="1:4" x14ac:dyDescent="0.2">
      <c r="A2180" s="158"/>
      <c r="D2180" s="138"/>
    </row>
    <row r="2181" spans="1:4" x14ac:dyDescent="0.2">
      <c r="A2181" s="158"/>
      <c r="D2181" s="138"/>
    </row>
    <row r="2182" spans="1:4" x14ac:dyDescent="0.2">
      <c r="A2182" s="158"/>
      <c r="D2182" s="138"/>
    </row>
    <row r="2183" spans="1:4" x14ac:dyDescent="0.2">
      <c r="A2183" s="158"/>
      <c r="D2183" s="138"/>
    </row>
    <row r="2184" spans="1:4" x14ac:dyDescent="0.2">
      <c r="A2184" s="158"/>
      <c r="D2184" s="138"/>
    </row>
    <row r="2185" spans="1:4" x14ac:dyDescent="0.2">
      <c r="A2185" s="158"/>
      <c r="D2185" s="138"/>
    </row>
    <row r="2186" spans="1:4" x14ac:dyDescent="0.2">
      <c r="A2186" s="158"/>
      <c r="D2186" s="138"/>
    </row>
    <row r="2187" spans="1:4" x14ac:dyDescent="0.2">
      <c r="A2187" s="158"/>
      <c r="D2187" s="138"/>
    </row>
    <row r="2188" spans="1:4" x14ac:dyDescent="0.2">
      <c r="A2188" s="158"/>
      <c r="D2188" s="138"/>
    </row>
    <row r="2189" spans="1:4" x14ac:dyDescent="0.2">
      <c r="A2189" s="158"/>
      <c r="D2189" s="138"/>
    </row>
    <row r="2190" spans="1:4" x14ac:dyDescent="0.2">
      <c r="A2190" s="158"/>
      <c r="D2190" s="138"/>
    </row>
    <row r="2191" spans="1:4" x14ac:dyDescent="0.2">
      <c r="A2191" s="158"/>
      <c r="D2191" s="138"/>
    </row>
    <row r="2192" spans="1:4" x14ac:dyDescent="0.2">
      <c r="A2192" s="158"/>
      <c r="D2192" s="138"/>
    </row>
    <row r="2193" spans="1:4" x14ac:dyDescent="0.2">
      <c r="A2193" s="158"/>
      <c r="D2193" s="138"/>
    </row>
    <row r="2194" spans="1:4" x14ac:dyDescent="0.2">
      <c r="A2194" s="158"/>
      <c r="D2194" s="138"/>
    </row>
    <row r="2195" spans="1:4" x14ac:dyDescent="0.2">
      <c r="A2195" s="158"/>
      <c r="D2195" s="138"/>
    </row>
    <row r="2196" spans="1:4" x14ac:dyDescent="0.2">
      <c r="A2196" s="158"/>
      <c r="D2196" s="138"/>
    </row>
    <row r="2197" spans="1:4" x14ac:dyDescent="0.2">
      <c r="A2197" s="158"/>
      <c r="D2197" s="138"/>
    </row>
    <row r="2198" spans="1:4" x14ac:dyDescent="0.2">
      <c r="A2198" s="158"/>
      <c r="D2198" s="138"/>
    </row>
    <row r="2199" spans="1:4" x14ac:dyDescent="0.2">
      <c r="A2199" s="158"/>
      <c r="D2199" s="138"/>
    </row>
    <row r="2200" spans="1:4" x14ac:dyDescent="0.2">
      <c r="A2200" s="158"/>
      <c r="D2200" s="138"/>
    </row>
    <row r="2201" spans="1:4" x14ac:dyDescent="0.2">
      <c r="A2201" s="158"/>
      <c r="D2201" s="138"/>
    </row>
    <row r="2202" spans="1:4" x14ac:dyDescent="0.2">
      <c r="A2202" s="158"/>
      <c r="D2202" s="138"/>
    </row>
    <row r="2203" spans="1:4" x14ac:dyDescent="0.2">
      <c r="A2203" s="158"/>
      <c r="D2203" s="138"/>
    </row>
    <row r="2204" spans="1:4" x14ac:dyDescent="0.2">
      <c r="A2204" s="158"/>
      <c r="D2204" s="138"/>
    </row>
    <row r="2205" spans="1:4" x14ac:dyDescent="0.2">
      <c r="A2205" s="158"/>
      <c r="D2205" s="138"/>
    </row>
    <row r="2206" spans="1:4" x14ac:dyDescent="0.2">
      <c r="A2206" s="158"/>
      <c r="D2206" s="138"/>
    </row>
    <row r="2207" spans="1:4" x14ac:dyDescent="0.2">
      <c r="A2207" s="158"/>
      <c r="D2207" s="138"/>
    </row>
    <row r="2208" spans="1:4" x14ac:dyDescent="0.2">
      <c r="A2208" s="158"/>
      <c r="D2208" s="138"/>
    </row>
    <row r="2209" spans="1:4" x14ac:dyDescent="0.2">
      <c r="A2209" s="158"/>
      <c r="D2209" s="138"/>
    </row>
    <row r="2210" spans="1:4" x14ac:dyDescent="0.2">
      <c r="A2210" s="158"/>
      <c r="D2210" s="138"/>
    </row>
    <row r="2211" spans="1:4" x14ac:dyDescent="0.2">
      <c r="A2211" s="158"/>
      <c r="D2211" s="138"/>
    </row>
    <row r="2212" spans="1:4" x14ac:dyDescent="0.2">
      <c r="A2212" s="158"/>
      <c r="D2212" s="138"/>
    </row>
    <row r="2213" spans="1:4" x14ac:dyDescent="0.2">
      <c r="A2213" s="158"/>
      <c r="D2213" s="138"/>
    </row>
    <row r="2214" spans="1:4" x14ac:dyDescent="0.2">
      <c r="A2214" s="158"/>
      <c r="D2214" s="138"/>
    </row>
    <row r="2215" spans="1:4" x14ac:dyDescent="0.2">
      <c r="A2215" s="158"/>
      <c r="D2215" s="138"/>
    </row>
    <row r="2216" spans="1:4" x14ac:dyDescent="0.2">
      <c r="A2216" s="158"/>
      <c r="D2216" s="138"/>
    </row>
    <row r="2217" spans="1:4" x14ac:dyDescent="0.2">
      <c r="A2217" s="158"/>
      <c r="D2217" s="138"/>
    </row>
    <row r="2218" spans="1:4" x14ac:dyDescent="0.2">
      <c r="A2218" s="158"/>
      <c r="D2218" s="138"/>
    </row>
    <row r="2219" spans="1:4" x14ac:dyDescent="0.2">
      <c r="A2219" s="158"/>
      <c r="D2219" s="138"/>
    </row>
    <row r="2220" spans="1:4" x14ac:dyDescent="0.2">
      <c r="A2220" s="158"/>
      <c r="D2220" s="138"/>
    </row>
    <row r="2221" spans="1:4" x14ac:dyDescent="0.2">
      <c r="A2221" s="158"/>
      <c r="D2221" s="138"/>
    </row>
    <row r="2222" spans="1:4" x14ac:dyDescent="0.2">
      <c r="A2222" s="158"/>
      <c r="D2222" s="138"/>
    </row>
    <row r="2223" spans="1:4" x14ac:dyDescent="0.2">
      <c r="A2223" s="158"/>
      <c r="D2223" s="138"/>
    </row>
    <row r="2224" spans="1:4" x14ac:dyDescent="0.2">
      <c r="A2224" s="158"/>
      <c r="D2224" s="138"/>
    </row>
    <row r="2225" spans="1:4" x14ac:dyDescent="0.2">
      <c r="A2225" s="158"/>
      <c r="D2225" s="138"/>
    </row>
    <row r="2226" spans="1:4" x14ac:dyDescent="0.2">
      <c r="A2226" s="158"/>
      <c r="D2226" s="138"/>
    </row>
    <row r="2227" spans="1:4" x14ac:dyDescent="0.2">
      <c r="A2227" s="158"/>
      <c r="D2227" s="138"/>
    </row>
    <row r="2228" spans="1:4" x14ac:dyDescent="0.2">
      <c r="A2228" s="158"/>
      <c r="D2228" s="138"/>
    </row>
    <row r="2229" spans="1:4" x14ac:dyDescent="0.2">
      <c r="A2229" s="158"/>
      <c r="D2229" s="138"/>
    </row>
    <row r="2230" spans="1:4" x14ac:dyDescent="0.2">
      <c r="A2230" s="158"/>
      <c r="D2230" s="138"/>
    </row>
    <row r="2231" spans="1:4" x14ac:dyDescent="0.2">
      <c r="A2231" s="158"/>
      <c r="D2231" s="138"/>
    </row>
    <row r="2232" spans="1:4" x14ac:dyDescent="0.2">
      <c r="A2232" s="158"/>
      <c r="D2232" s="138"/>
    </row>
    <row r="2233" spans="1:4" x14ac:dyDescent="0.2">
      <c r="A2233" s="158"/>
      <c r="D2233" s="138"/>
    </row>
    <row r="2234" spans="1:4" x14ac:dyDescent="0.2">
      <c r="A2234" s="158"/>
      <c r="D2234" s="138"/>
    </row>
    <row r="2235" spans="1:4" x14ac:dyDescent="0.2">
      <c r="A2235" s="158"/>
      <c r="D2235" s="138"/>
    </row>
    <row r="2236" spans="1:4" x14ac:dyDescent="0.2">
      <c r="A2236" s="158"/>
      <c r="D2236" s="138"/>
    </row>
    <row r="2237" spans="1:4" x14ac:dyDescent="0.2">
      <c r="A2237" s="158"/>
      <c r="D2237" s="138"/>
    </row>
    <row r="2238" spans="1:4" x14ac:dyDescent="0.2">
      <c r="A2238" s="158"/>
      <c r="D2238" s="138"/>
    </row>
    <row r="2239" spans="1:4" x14ac:dyDescent="0.2">
      <c r="A2239" s="158"/>
      <c r="D2239" s="138"/>
    </row>
    <row r="2240" spans="1:4" x14ac:dyDescent="0.2">
      <c r="A2240" s="158"/>
      <c r="D2240" s="138"/>
    </row>
    <row r="2241" spans="1:4" x14ac:dyDescent="0.2">
      <c r="A2241" s="158"/>
      <c r="D2241" s="138"/>
    </row>
    <row r="2242" spans="1:4" x14ac:dyDescent="0.2">
      <c r="A2242" s="158"/>
      <c r="D2242" s="138"/>
    </row>
    <row r="2243" spans="1:4" x14ac:dyDescent="0.2">
      <c r="A2243" s="158"/>
      <c r="D2243" s="138"/>
    </row>
    <row r="2244" spans="1:4" x14ac:dyDescent="0.2">
      <c r="A2244" s="158"/>
      <c r="D2244" s="138"/>
    </row>
    <row r="2245" spans="1:4" x14ac:dyDescent="0.2">
      <c r="A2245" s="158"/>
      <c r="D2245" s="138"/>
    </row>
    <row r="2246" spans="1:4" x14ac:dyDescent="0.2">
      <c r="A2246" s="158"/>
      <c r="D2246" s="138"/>
    </row>
    <row r="2247" spans="1:4" x14ac:dyDescent="0.2">
      <c r="A2247" s="158"/>
      <c r="D2247" s="138"/>
    </row>
    <row r="2248" spans="1:4" x14ac:dyDescent="0.2">
      <c r="A2248" s="158"/>
      <c r="D2248" s="138"/>
    </row>
    <row r="2249" spans="1:4" x14ac:dyDescent="0.2">
      <c r="A2249" s="158"/>
      <c r="D2249" s="138"/>
    </row>
    <row r="2250" spans="1:4" x14ac:dyDescent="0.2">
      <c r="A2250" s="158"/>
      <c r="D2250" s="138"/>
    </row>
    <row r="2251" spans="1:4" x14ac:dyDescent="0.2">
      <c r="A2251" s="158"/>
      <c r="D2251" s="138"/>
    </row>
    <row r="2252" spans="1:4" x14ac:dyDescent="0.2">
      <c r="A2252" s="158"/>
      <c r="D2252" s="138"/>
    </row>
    <row r="2253" spans="1:4" x14ac:dyDescent="0.2">
      <c r="A2253" s="158"/>
      <c r="D2253" s="138"/>
    </row>
    <row r="2254" spans="1:4" x14ac:dyDescent="0.2">
      <c r="A2254" s="158"/>
      <c r="D2254" s="138"/>
    </row>
    <row r="2255" spans="1:4" x14ac:dyDescent="0.2">
      <c r="A2255" s="158"/>
      <c r="D2255" s="138"/>
    </row>
    <row r="2256" spans="1:4" x14ac:dyDescent="0.2">
      <c r="A2256" s="158"/>
      <c r="D2256" s="138"/>
    </row>
    <row r="2257" spans="1:4" x14ac:dyDescent="0.2">
      <c r="A2257" s="158"/>
      <c r="D2257" s="138"/>
    </row>
    <row r="2258" spans="1:4" x14ac:dyDescent="0.2">
      <c r="A2258" s="158"/>
      <c r="D2258" s="138"/>
    </row>
    <row r="2259" spans="1:4" x14ac:dyDescent="0.2">
      <c r="A2259" s="158"/>
      <c r="D2259" s="138"/>
    </row>
    <row r="2260" spans="1:4" x14ac:dyDescent="0.2">
      <c r="A2260" s="158"/>
      <c r="D2260" s="138"/>
    </row>
    <row r="2261" spans="1:4" x14ac:dyDescent="0.2">
      <c r="A2261" s="158"/>
      <c r="D2261" s="138"/>
    </row>
    <row r="2262" spans="1:4" x14ac:dyDescent="0.2">
      <c r="A2262" s="158"/>
      <c r="D2262" s="138"/>
    </row>
    <row r="2263" spans="1:4" x14ac:dyDescent="0.2">
      <c r="A2263" s="158"/>
      <c r="D2263" s="138"/>
    </row>
    <row r="2264" spans="1:4" x14ac:dyDescent="0.2">
      <c r="A2264" s="158"/>
      <c r="D2264" s="138"/>
    </row>
    <row r="2265" spans="1:4" x14ac:dyDescent="0.2">
      <c r="A2265" s="158"/>
      <c r="D2265" s="138"/>
    </row>
    <row r="2266" spans="1:4" x14ac:dyDescent="0.2">
      <c r="A2266" s="158"/>
      <c r="D2266" s="138"/>
    </row>
    <row r="2267" spans="1:4" x14ac:dyDescent="0.2">
      <c r="A2267" s="158"/>
      <c r="D2267" s="138"/>
    </row>
    <row r="2268" spans="1:4" x14ac:dyDescent="0.2">
      <c r="A2268" s="158"/>
      <c r="D2268" s="138"/>
    </row>
    <row r="2269" spans="1:4" x14ac:dyDescent="0.2">
      <c r="A2269" s="158"/>
      <c r="D2269" s="138"/>
    </row>
    <row r="2270" spans="1:4" x14ac:dyDescent="0.2">
      <c r="A2270" s="158"/>
      <c r="D2270" s="138"/>
    </row>
    <row r="2271" spans="1:4" x14ac:dyDescent="0.2">
      <c r="A2271" s="158"/>
      <c r="D2271" s="138"/>
    </row>
    <row r="2272" spans="1:4" x14ac:dyDescent="0.2">
      <c r="A2272" s="158"/>
      <c r="D2272" s="138"/>
    </row>
    <row r="2273" spans="1:4" x14ac:dyDescent="0.2">
      <c r="A2273" s="158"/>
      <c r="D2273" s="138"/>
    </row>
    <row r="2274" spans="1:4" x14ac:dyDescent="0.2">
      <c r="A2274" s="158"/>
      <c r="D2274" s="138"/>
    </row>
    <row r="2275" spans="1:4" x14ac:dyDescent="0.2">
      <c r="A2275" s="158"/>
      <c r="D2275" s="138"/>
    </row>
    <row r="2276" spans="1:4" x14ac:dyDescent="0.2">
      <c r="A2276" s="158"/>
      <c r="D2276" s="138"/>
    </row>
    <row r="2277" spans="1:4" x14ac:dyDescent="0.2">
      <c r="A2277" s="158"/>
      <c r="D2277" s="138"/>
    </row>
    <row r="2278" spans="1:4" x14ac:dyDescent="0.2">
      <c r="A2278" s="158"/>
      <c r="D2278" s="138"/>
    </row>
    <row r="2279" spans="1:4" x14ac:dyDescent="0.2">
      <c r="A2279" s="158"/>
      <c r="D2279" s="138"/>
    </row>
    <row r="2280" spans="1:4" x14ac:dyDescent="0.2">
      <c r="A2280" s="158"/>
      <c r="D2280" s="138"/>
    </row>
    <row r="2281" spans="1:4" x14ac:dyDescent="0.2">
      <c r="A2281" s="158"/>
      <c r="D2281" s="138"/>
    </row>
    <row r="2282" spans="1:4" x14ac:dyDescent="0.2">
      <c r="A2282" s="158"/>
      <c r="D2282" s="138"/>
    </row>
    <row r="2283" spans="1:4" x14ac:dyDescent="0.2">
      <c r="A2283" s="158"/>
      <c r="D2283" s="138"/>
    </row>
    <row r="2284" spans="1:4" x14ac:dyDescent="0.2">
      <c r="A2284" s="158"/>
      <c r="D2284" s="138"/>
    </row>
    <row r="2285" spans="1:4" x14ac:dyDescent="0.2">
      <c r="A2285" s="158"/>
      <c r="D2285" s="138"/>
    </row>
    <row r="2286" spans="1:4" x14ac:dyDescent="0.2">
      <c r="A2286" s="158"/>
      <c r="D2286" s="138"/>
    </row>
    <row r="2287" spans="1:4" x14ac:dyDescent="0.2">
      <c r="A2287" s="158"/>
      <c r="D2287" s="138"/>
    </row>
    <row r="2288" spans="1:4" x14ac:dyDescent="0.2">
      <c r="A2288" s="158"/>
      <c r="D2288" s="138"/>
    </row>
    <row r="2289" spans="1:4" x14ac:dyDescent="0.2">
      <c r="A2289" s="158"/>
      <c r="D2289" s="138"/>
    </row>
    <row r="2290" spans="1:4" x14ac:dyDescent="0.2">
      <c r="A2290" s="158"/>
      <c r="D2290" s="138"/>
    </row>
    <row r="2291" spans="1:4" x14ac:dyDescent="0.2">
      <c r="A2291" s="158"/>
      <c r="D2291" s="138"/>
    </row>
    <row r="2292" spans="1:4" x14ac:dyDescent="0.2">
      <c r="A2292" s="158"/>
      <c r="D2292" s="138"/>
    </row>
    <row r="2293" spans="1:4" x14ac:dyDescent="0.2">
      <c r="A2293" s="158"/>
      <c r="D2293" s="138"/>
    </row>
    <row r="2294" spans="1:4" x14ac:dyDescent="0.2">
      <c r="A2294" s="158"/>
      <c r="D2294" s="138"/>
    </row>
    <row r="2295" spans="1:4" x14ac:dyDescent="0.2">
      <c r="A2295" s="158"/>
      <c r="D2295" s="138"/>
    </row>
    <row r="2296" spans="1:4" x14ac:dyDescent="0.2">
      <c r="A2296" s="158"/>
      <c r="D2296" s="138"/>
    </row>
    <row r="2297" spans="1:4" x14ac:dyDescent="0.2">
      <c r="A2297" s="158"/>
      <c r="D2297" s="138"/>
    </row>
    <row r="2298" spans="1:4" x14ac:dyDescent="0.2">
      <c r="A2298" s="158"/>
      <c r="D2298" s="138"/>
    </row>
    <row r="2299" spans="1:4" x14ac:dyDescent="0.2">
      <c r="A2299" s="158"/>
      <c r="D2299" s="138"/>
    </row>
    <row r="2300" spans="1:4" x14ac:dyDescent="0.2">
      <c r="A2300" s="158"/>
      <c r="D2300" s="138"/>
    </row>
    <row r="2301" spans="1:4" x14ac:dyDescent="0.2">
      <c r="A2301" s="158"/>
      <c r="D2301" s="138"/>
    </row>
    <row r="2302" spans="1:4" x14ac:dyDescent="0.2">
      <c r="A2302" s="158"/>
      <c r="D2302" s="138"/>
    </row>
    <row r="2303" spans="1:4" x14ac:dyDescent="0.2">
      <c r="A2303" s="158"/>
      <c r="D2303" s="138"/>
    </row>
    <row r="2304" spans="1:4" x14ac:dyDescent="0.2">
      <c r="A2304" s="158"/>
      <c r="D2304" s="138"/>
    </row>
    <row r="2305" spans="1:4" x14ac:dyDescent="0.2">
      <c r="A2305" s="158"/>
      <c r="D2305" s="138"/>
    </row>
    <row r="2306" spans="1:4" x14ac:dyDescent="0.2">
      <c r="A2306" s="158"/>
      <c r="D2306" s="138"/>
    </row>
    <row r="2307" spans="1:4" x14ac:dyDescent="0.2">
      <c r="A2307" s="158"/>
      <c r="D2307" s="138"/>
    </row>
    <row r="2308" spans="1:4" x14ac:dyDescent="0.2">
      <c r="A2308" s="158"/>
      <c r="D2308" s="138"/>
    </row>
    <row r="2309" spans="1:4" x14ac:dyDescent="0.2">
      <c r="A2309" s="158"/>
      <c r="D2309" s="138"/>
    </row>
    <row r="2310" spans="1:4" x14ac:dyDescent="0.2">
      <c r="A2310" s="158"/>
      <c r="D2310" s="138"/>
    </row>
    <row r="2311" spans="1:4" x14ac:dyDescent="0.2">
      <c r="A2311" s="158"/>
      <c r="D2311" s="138"/>
    </row>
    <row r="2312" spans="1:4" x14ac:dyDescent="0.2">
      <c r="A2312" s="158"/>
      <c r="D2312" s="138"/>
    </row>
    <row r="2313" spans="1:4" x14ac:dyDescent="0.2">
      <c r="A2313" s="158"/>
      <c r="D2313" s="138"/>
    </row>
    <row r="2314" spans="1:4" x14ac:dyDescent="0.2">
      <c r="A2314" s="158"/>
      <c r="D2314" s="138"/>
    </row>
    <row r="2315" spans="1:4" x14ac:dyDescent="0.2">
      <c r="A2315" s="158"/>
      <c r="D2315" s="138"/>
    </row>
    <row r="2316" spans="1:4" x14ac:dyDescent="0.2">
      <c r="A2316" s="158"/>
      <c r="D2316" s="138"/>
    </row>
    <row r="2317" spans="1:4" x14ac:dyDescent="0.2">
      <c r="A2317" s="158"/>
      <c r="D2317" s="138"/>
    </row>
    <row r="2318" spans="1:4" x14ac:dyDescent="0.2">
      <c r="A2318" s="158"/>
      <c r="D2318" s="138"/>
    </row>
    <row r="2319" spans="1:4" x14ac:dyDescent="0.2">
      <c r="A2319" s="158"/>
      <c r="D2319" s="138"/>
    </row>
    <row r="2320" spans="1:4" x14ac:dyDescent="0.2">
      <c r="A2320" s="158"/>
      <c r="D2320" s="138"/>
    </row>
    <row r="2321" spans="1:4" x14ac:dyDescent="0.2">
      <c r="A2321" s="158"/>
      <c r="D2321" s="138"/>
    </row>
    <row r="2322" spans="1:4" x14ac:dyDescent="0.2">
      <c r="A2322" s="158"/>
      <c r="D2322" s="138"/>
    </row>
    <row r="2323" spans="1:4" x14ac:dyDescent="0.2">
      <c r="A2323" s="158"/>
      <c r="D2323" s="138"/>
    </row>
    <row r="2324" spans="1:4" x14ac:dyDescent="0.2">
      <c r="A2324" s="158"/>
      <c r="D2324" s="138"/>
    </row>
    <row r="2325" spans="1:4" x14ac:dyDescent="0.2">
      <c r="A2325" s="158"/>
      <c r="D2325" s="138"/>
    </row>
    <row r="2326" spans="1:4" x14ac:dyDescent="0.2">
      <c r="A2326" s="158"/>
      <c r="D2326" s="138"/>
    </row>
    <row r="2327" spans="1:4" x14ac:dyDescent="0.2">
      <c r="A2327" s="158"/>
      <c r="D2327" s="138"/>
    </row>
    <row r="2328" spans="1:4" x14ac:dyDescent="0.2">
      <c r="A2328" s="158"/>
      <c r="D2328" s="138"/>
    </row>
    <row r="2329" spans="1:4" x14ac:dyDescent="0.2">
      <c r="A2329" s="158"/>
      <c r="D2329" s="138"/>
    </row>
    <row r="2330" spans="1:4" x14ac:dyDescent="0.2">
      <c r="A2330" s="158"/>
      <c r="D2330" s="138"/>
    </row>
    <row r="2331" spans="1:4" x14ac:dyDescent="0.2">
      <c r="A2331" s="158"/>
      <c r="D2331" s="138"/>
    </row>
    <row r="2332" spans="1:4" x14ac:dyDescent="0.2">
      <c r="A2332" s="158"/>
      <c r="D2332" s="138"/>
    </row>
    <row r="2333" spans="1:4" x14ac:dyDescent="0.2">
      <c r="A2333" s="158"/>
      <c r="D2333" s="138"/>
    </row>
    <row r="2334" spans="1:4" x14ac:dyDescent="0.2">
      <c r="A2334" s="158"/>
      <c r="D2334" s="138"/>
    </row>
    <row r="2335" spans="1:4" x14ac:dyDescent="0.2">
      <c r="A2335" s="158"/>
      <c r="D2335" s="138"/>
    </row>
    <row r="2336" spans="1:4" x14ac:dyDescent="0.2">
      <c r="A2336" s="158"/>
      <c r="D2336" s="138"/>
    </row>
    <row r="2337" spans="1:4" x14ac:dyDescent="0.2">
      <c r="A2337" s="158"/>
      <c r="D2337" s="138"/>
    </row>
    <row r="2338" spans="1:4" x14ac:dyDescent="0.2">
      <c r="A2338" s="158"/>
      <c r="D2338" s="138"/>
    </row>
    <row r="2339" spans="1:4" x14ac:dyDescent="0.2">
      <c r="A2339" s="158"/>
      <c r="D2339" s="138"/>
    </row>
    <row r="2340" spans="1:4" x14ac:dyDescent="0.2">
      <c r="A2340" s="158"/>
      <c r="D2340" s="138"/>
    </row>
    <row r="2341" spans="1:4" x14ac:dyDescent="0.2">
      <c r="A2341" s="158"/>
      <c r="D2341" s="138"/>
    </row>
    <row r="2342" spans="1:4" x14ac:dyDescent="0.2">
      <c r="A2342" s="158"/>
      <c r="D2342" s="138"/>
    </row>
    <row r="2343" spans="1:4" x14ac:dyDescent="0.2">
      <c r="A2343" s="158"/>
      <c r="D2343" s="138"/>
    </row>
    <row r="2344" spans="1:4" x14ac:dyDescent="0.2">
      <c r="A2344" s="158"/>
      <c r="D2344" s="138"/>
    </row>
    <row r="2345" spans="1:4" x14ac:dyDescent="0.2">
      <c r="A2345" s="158"/>
      <c r="D2345" s="138"/>
    </row>
    <row r="2346" spans="1:4" x14ac:dyDescent="0.2">
      <c r="A2346" s="158"/>
      <c r="D2346" s="138"/>
    </row>
    <row r="2347" spans="1:4" x14ac:dyDescent="0.2">
      <c r="A2347" s="158"/>
      <c r="D2347" s="138"/>
    </row>
    <row r="2348" spans="1:4" x14ac:dyDescent="0.2">
      <c r="A2348" s="158"/>
      <c r="D2348" s="138"/>
    </row>
    <row r="2349" spans="1:4" x14ac:dyDescent="0.2">
      <c r="A2349" s="158"/>
      <c r="D2349" s="138"/>
    </row>
    <row r="2350" spans="1:4" x14ac:dyDescent="0.2">
      <c r="A2350" s="158"/>
      <c r="D2350" s="138"/>
    </row>
    <row r="2351" spans="1:4" x14ac:dyDescent="0.2">
      <c r="A2351" s="158"/>
      <c r="D2351" s="138"/>
    </row>
    <row r="2352" spans="1:4" x14ac:dyDescent="0.2">
      <c r="A2352" s="158"/>
      <c r="D2352" s="138"/>
    </row>
    <row r="2353" spans="1:4" x14ac:dyDescent="0.2">
      <c r="A2353" s="158"/>
      <c r="D2353" s="138"/>
    </row>
    <row r="2354" spans="1:4" x14ac:dyDescent="0.2">
      <c r="A2354" s="158"/>
      <c r="D2354" s="138"/>
    </row>
    <row r="2355" spans="1:4" x14ac:dyDescent="0.2">
      <c r="A2355" s="158"/>
      <c r="D2355" s="138"/>
    </row>
    <row r="2356" spans="1:4" x14ac:dyDescent="0.2">
      <c r="A2356" s="158"/>
      <c r="D2356" s="138"/>
    </row>
    <row r="2357" spans="1:4" x14ac:dyDescent="0.2">
      <c r="A2357" s="158"/>
      <c r="D2357" s="138"/>
    </row>
    <row r="2358" spans="1:4" x14ac:dyDescent="0.2">
      <c r="A2358" s="158"/>
      <c r="D2358" s="138"/>
    </row>
    <row r="2359" spans="1:4" x14ac:dyDescent="0.2">
      <c r="A2359" s="158"/>
      <c r="D2359" s="138"/>
    </row>
    <row r="2360" spans="1:4" x14ac:dyDescent="0.2">
      <c r="A2360" s="158"/>
      <c r="D2360" s="138"/>
    </row>
    <row r="2361" spans="1:4" x14ac:dyDescent="0.2">
      <c r="A2361" s="158"/>
      <c r="D2361" s="138"/>
    </row>
    <row r="2362" spans="1:4" x14ac:dyDescent="0.2">
      <c r="A2362" s="158"/>
      <c r="D2362" s="138"/>
    </row>
    <row r="2363" spans="1:4" x14ac:dyDescent="0.2">
      <c r="A2363" s="158"/>
      <c r="D2363" s="138"/>
    </row>
    <row r="2364" spans="1:4" x14ac:dyDescent="0.2">
      <c r="A2364" s="158"/>
      <c r="D2364" s="138"/>
    </row>
    <row r="2365" spans="1:4" x14ac:dyDescent="0.2">
      <c r="A2365" s="158"/>
      <c r="D2365" s="138"/>
    </row>
    <row r="2366" spans="1:4" x14ac:dyDescent="0.2">
      <c r="A2366" s="158"/>
      <c r="D2366" s="138"/>
    </row>
    <row r="2367" spans="1:4" x14ac:dyDescent="0.2">
      <c r="A2367" s="158"/>
      <c r="D2367" s="138"/>
    </row>
    <row r="2368" spans="1:4" x14ac:dyDescent="0.2">
      <c r="A2368" s="158"/>
      <c r="D2368" s="138"/>
    </row>
    <row r="2369" spans="1:4" x14ac:dyDescent="0.2">
      <c r="A2369" s="158"/>
      <c r="D2369" s="138"/>
    </row>
    <row r="2370" spans="1:4" x14ac:dyDescent="0.2">
      <c r="A2370" s="158"/>
      <c r="D2370" s="138"/>
    </row>
    <row r="2371" spans="1:4" x14ac:dyDescent="0.2">
      <c r="A2371" s="158"/>
      <c r="D2371" s="138"/>
    </row>
    <row r="2372" spans="1:4" x14ac:dyDescent="0.2">
      <c r="A2372" s="158"/>
      <c r="D2372" s="138"/>
    </row>
    <row r="2373" spans="1:4" x14ac:dyDescent="0.2">
      <c r="A2373" s="158"/>
      <c r="D2373" s="138"/>
    </row>
    <row r="2374" spans="1:4" x14ac:dyDescent="0.2">
      <c r="A2374" s="158"/>
      <c r="D2374" s="138"/>
    </row>
    <row r="2375" spans="1:4" x14ac:dyDescent="0.2">
      <c r="A2375" s="158"/>
      <c r="D2375" s="138"/>
    </row>
    <row r="2376" spans="1:4" x14ac:dyDescent="0.2">
      <c r="A2376" s="158"/>
      <c r="D2376" s="138"/>
    </row>
    <row r="2377" spans="1:4" x14ac:dyDescent="0.2">
      <c r="A2377" s="158"/>
      <c r="D2377" s="138"/>
    </row>
    <row r="2378" spans="1:4" x14ac:dyDescent="0.2">
      <c r="A2378" s="158"/>
      <c r="D2378" s="138"/>
    </row>
    <row r="2379" spans="1:4" x14ac:dyDescent="0.2">
      <c r="A2379" s="158"/>
      <c r="D2379" s="138"/>
    </row>
    <row r="2380" spans="1:4" x14ac:dyDescent="0.2">
      <c r="A2380" s="158"/>
      <c r="D2380" s="138"/>
    </row>
    <row r="2381" spans="1:4" x14ac:dyDescent="0.2">
      <c r="A2381" s="158"/>
      <c r="D2381" s="138"/>
    </row>
    <row r="2382" spans="1:4" x14ac:dyDescent="0.2">
      <c r="A2382" s="158"/>
      <c r="D2382" s="138"/>
    </row>
    <row r="2383" spans="1:4" x14ac:dyDescent="0.2">
      <c r="A2383" s="158"/>
      <c r="D2383" s="138"/>
    </row>
    <row r="2384" spans="1:4" x14ac:dyDescent="0.2">
      <c r="A2384" s="158"/>
      <c r="D2384" s="138"/>
    </row>
    <row r="2385" spans="1:4" x14ac:dyDescent="0.2">
      <c r="A2385" s="158"/>
      <c r="D2385" s="138"/>
    </row>
    <row r="2386" spans="1:4" x14ac:dyDescent="0.2">
      <c r="A2386" s="158"/>
      <c r="D2386" s="138"/>
    </row>
    <row r="2387" spans="1:4" x14ac:dyDescent="0.2">
      <c r="A2387" s="158"/>
      <c r="D2387" s="138"/>
    </row>
    <row r="2388" spans="1:4" x14ac:dyDescent="0.2">
      <c r="A2388" s="158"/>
      <c r="D2388" s="138"/>
    </row>
    <row r="2389" spans="1:4" x14ac:dyDescent="0.2">
      <c r="A2389" s="158"/>
      <c r="D2389" s="138"/>
    </row>
    <row r="2390" spans="1:4" x14ac:dyDescent="0.2">
      <c r="A2390" s="158"/>
      <c r="D2390" s="138"/>
    </row>
    <row r="2391" spans="1:4" x14ac:dyDescent="0.2">
      <c r="A2391" s="158"/>
      <c r="D2391" s="138"/>
    </row>
    <row r="2392" spans="1:4" x14ac:dyDescent="0.2">
      <c r="A2392" s="158"/>
      <c r="D2392" s="138"/>
    </row>
    <row r="2393" spans="1:4" x14ac:dyDescent="0.2">
      <c r="A2393" s="158"/>
      <c r="D2393" s="138"/>
    </row>
    <row r="2394" spans="1:4" x14ac:dyDescent="0.2">
      <c r="A2394" s="158"/>
      <c r="D2394" s="138"/>
    </row>
    <row r="2395" spans="1:4" x14ac:dyDescent="0.2">
      <c r="A2395" s="158"/>
      <c r="D2395" s="138"/>
    </row>
    <row r="2396" spans="1:4" x14ac:dyDescent="0.2">
      <c r="A2396" s="158"/>
      <c r="D2396" s="138"/>
    </row>
    <row r="2397" spans="1:4" x14ac:dyDescent="0.2">
      <c r="A2397" s="158"/>
      <c r="D2397" s="138"/>
    </row>
    <row r="2398" spans="1:4" x14ac:dyDescent="0.2">
      <c r="A2398" s="158"/>
      <c r="D2398" s="138"/>
    </row>
    <row r="2399" spans="1:4" x14ac:dyDescent="0.2">
      <c r="A2399" s="158"/>
      <c r="D2399" s="138"/>
    </row>
    <row r="2400" spans="1:4" x14ac:dyDescent="0.2">
      <c r="A2400" s="158"/>
      <c r="D2400" s="138"/>
    </row>
    <row r="2401" spans="1:4" x14ac:dyDescent="0.2">
      <c r="A2401" s="158"/>
      <c r="D2401" s="138"/>
    </row>
    <row r="2402" spans="1:4" x14ac:dyDescent="0.2">
      <c r="A2402" s="158"/>
      <c r="D2402" s="138"/>
    </row>
    <row r="2403" spans="1:4" x14ac:dyDescent="0.2">
      <c r="A2403" s="158"/>
      <c r="D2403" s="138"/>
    </row>
    <row r="2404" spans="1:4" x14ac:dyDescent="0.2">
      <c r="A2404" s="158"/>
      <c r="D2404" s="138"/>
    </row>
    <row r="2405" spans="1:4" x14ac:dyDescent="0.2">
      <c r="A2405" s="158"/>
      <c r="D2405" s="138"/>
    </row>
    <row r="2406" spans="1:4" x14ac:dyDescent="0.2">
      <c r="A2406" s="158"/>
      <c r="D2406" s="138"/>
    </row>
    <row r="2407" spans="1:4" x14ac:dyDescent="0.2">
      <c r="A2407" s="158"/>
      <c r="D2407" s="138"/>
    </row>
    <row r="2408" spans="1:4" x14ac:dyDescent="0.2">
      <c r="A2408" s="158"/>
      <c r="D2408" s="138"/>
    </row>
    <row r="2409" spans="1:4" x14ac:dyDescent="0.2">
      <c r="A2409" s="158"/>
      <c r="D2409" s="138"/>
    </row>
    <row r="2410" spans="1:4" x14ac:dyDescent="0.2">
      <c r="A2410" s="158"/>
      <c r="D2410" s="138"/>
    </row>
    <row r="2411" spans="1:4" x14ac:dyDescent="0.2">
      <c r="A2411" s="158"/>
      <c r="D2411" s="138"/>
    </row>
    <row r="2412" spans="1:4" x14ac:dyDescent="0.2">
      <c r="A2412" s="158"/>
      <c r="D2412" s="138"/>
    </row>
    <row r="2413" spans="1:4" x14ac:dyDescent="0.2">
      <c r="A2413" s="158"/>
      <c r="D2413" s="138"/>
    </row>
    <row r="2414" spans="1:4" x14ac:dyDescent="0.2">
      <c r="A2414" s="158"/>
      <c r="D2414" s="138"/>
    </row>
    <row r="2415" spans="1:4" x14ac:dyDescent="0.2">
      <c r="A2415" s="158"/>
      <c r="D2415" s="138"/>
    </row>
    <row r="2416" spans="1:4" x14ac:dyDescent="0.2">
      <c r="A2416" s="158"/>
      <c r="D2416" s="138"/>
    </row>
    <row r="2417" spans="1:4" x14ac:dyDescent="0.2">
      <c r="A2417" s="158"/>
      <c r="D2417" s="138"/>
    </row>
    <row r="2418" spans="1:4" x14ac:dyDescent="0.2">
      <c r="A2418" s="158"/>
      <c r="D2418" s="138"/>
    </row>
    <row r="2419" spans="1:4" x14ac:dyDescent="0.2">
      <c r="A2419" s="158"/>
      <c r="D2419" s="138"/>
    </row>
    <row r="2420" spans="1:4" x14ac:dyDescent="0.2">
      <c r="A2420" s="158"/>
      <c r="D2420" s="138"/>
    </row>
    <row r="2421" spans="1:4" x14ac:dyDescent="0.2">
      <c r="A2421" s="158"/>
      <c r="D2421" s="138"/>
    </row>
    <row r="2422" spans="1:4" x14ac:dyDescent="0.2">
      <c r="A2422" s="158"/>
      <c r="D2422" s="138"/>
    </row>
    <row r="2423" spans="1:4" x14ac:dyDescent="0.2">
      <c r="A2423" s="158"/>
      <c r="D2423" s="138"/>
    </row>
    <row r="2424" spans="1:4" x14ac:dyDescent="0.2">
      <c r="A2424" s="158"/>
      <c r="D2424" s="138"/>
    </row>
    <row r="2425" spans="1:4" x14ac:dyDescent="0.2">
      <c r="A2425" s="158"/>
      <c r="D2425" s="138"/>
    </row>
    <row r="2426" spans="1:4" x14ac:dyDescent="0.2">
      <c r="A2426" s="158"/>
      <c r="D2426" s="138"/>
    </row>
    <row r="2427" spans="1:4" x14ac:dyDescent="0.2">
      <c r="A2427" s="158"/>
      <c r="D2427" s="138"/>
    </row>
    <row r="2428" spans="1:4" x14ac:dyDescent="0.2">
      <c r="A2428" s="158"/>
      <c r="D2428" s="138"/>
    </row>
    <row r="2429" spans="1:4" x14ac:dyDescent="0.2">
      <c r="A2429" s="158"/>
      <c r="D2429" s="138"/>
    </row>
    <row r="2430" spans="1:4" x14ac:dyDescent="0.2">
      <c r="A2430" s="158"/>
      <c r="D2430" s="138"/>
    </row>
    <row r="2431" spans="1:4" x14ac:dyDescent="0.2">
      <c r="A2431" s="158"/>
      <c r="D2431" s="138"/>
    </row>
    <row r="2432" spans="1:4" x14ac:dyDescent="0.2">
      <c r="A2432" s="158"/>
      <c r="D2432" s="138"/>
    </row>
    <row r="2433" spans="1:4" x14ac:dyDescent="0.2">
      <c r="A2433" s="158"/>
      <c r="D2433" s="138"/>
    </row>
    <row r="2434" spans="1:4" x14ac:dyDescent="0.2">
      <c r="A2434" s="158"/>
      <c r="D2434" s="138"/>
    </row>
    <row r="2435" spans="1:4" x14ac:dyDescent="0.2">
      <c r="A2435" s="158"/>
      <c r="D2435" s="138"/>
    </row>
    <row r="2436" spans="1:4" x14ac:dyDescent="0.2">
      <c r="A2436" s="158"/>
      <c r="D2436" s="138"/>
    </row>
    <row r="2437" spans="1:4" x14ac:dyDescent="0.2">
      <c r="A2437" s="158"/>
      <c r="D2437" s="138"/>
    </row>
    <row r="2438" spans="1:4" x14ac:dyDescent="0.2">
      <c r="A2438" s="158"/>
      <c r="D2438" s="138"/>
    </row>
    <row r="2439" spans="1:4" x14ac:dyDescent="0.2">
      <c r="A2439" s="158"/>
      <c r="D2439" s="138"/>
    </row>
    <row r="2440" spans="1:4" x14ac:dyDescent="0.2">
      <c r="A2440" s="158"/>
      <c r="D2440" s="138"/>
    </row>
    <row r="2441" spans="1:4" x14ac:dyDescent="0.2">
      <c r="A2441" s="158"/>
      <c r="D2441" s="138"/>
    </row>
    <row r="2442" spans="1:4" x14ac:dyDescent="0.2">
      <c r="A2442" s="158"/>
      <c r="D2442" s="138"/>
    </row>
    <row r="2443" spans="1:4" x14ac:dyDescent="0.2">
      <c r="A2443" s="158"/>
      <c r="D2443" s="138"/>
    </row>
    <row r="2444" spans="1:4" x14ac:dyDescent="0.2">
      <c r="A2444" s="158"/>
      <c r="D2444" s="138"/>
    </row>
    <row r="2445" spans="1:4" x14ac:dyDescent="0.2">
      <c r="A2445" s="158"/>
      <c r="D2445" s="138"/>
    </row>
    <row r="2446" spans="1:4" x14ac:dyDescent="0.2">
      <c r="A2446" s="158"/>
      <c r="D2446" s="138"/>
    </row>
    <row r="2447" spans="1:4" x14ac:dyDescent="0.2">
      <c r="A2447" s="158"/>
      <c r="D2447" s="138"/>
    </row>
    <row r="2448" spans="1:4" x14ac:dyDescent="0.2">
      <c r="A2448" s="158"/>
      <c r="D2448" s="138"/>
    </row>
    <row r="2449" spans="1:4" x14ac:dyDescent="0.2">
      <c r="A2449" s="158"/>
      <c r="D2449" s="138"/>
    </row>
    <row r="2450" spans="1:4" x14ac:dyDescent="0.2">
      <c r="A2450" s="158"/>
      <c r="D2450" s="138"/>
    </row>
    <row r="2451" spans="1:4" x14ac:dyDescent="0.2">
      <c r="A2451" s="158"/>
      <c r="D2451" s="138"/>
    </row>
    <row r="2452" spans="1:4" x14ac:dyDescent="0.2">
      <c r="A2452" s="158"/>
      <c r="D2452" s="138"/>
    </row>
    <row r="2453" spans="1:4" x14ac:dyDescent="0.2">
      <c r="A2453" s="158"/>
      <c r="D2453" s="138"/>
    </row>
    <row r="2454" spans="1:4" x14ac:dyDescent="0.2">
      <c r="A2454" s="158"/>
      <c r="D2454" s="138"/>
    </row>
    <row r="2455" spans="1:4" x14ac:dyDescent="0.2">
      <c r="A2455" s="158"/>
      <c r="D2455" s="138"/>
    </row>
    <row r="2456" spans="1:4" x14ac:dyDescent="0.2">
      <c r="A2456" s="158"/>
      <c r="D2456" s="138"/>
    </row>
    <row r="2457" spans="1:4" x14ac:dyDescent="0.2">
      <c r="A2457" s="158"/>
      <c r="D2457" s="138"/>
    </row>
    <row r="2458" spans="1:4" x14ac:dyDescent="0.2">
      <c r="A2458" s="158"/>
      <c r="D2458" s="138"/>
    </row>
    <row r="2459" spans="1:4" x14ac:dyDescent="0.2">
      <c r="A2459" s="158"/>
      <c r="D2459" s="138"/>
    </row>
    <row r="2460" spans="1:4" x14ac:dyDescent="0.2">
      <c r="A2460" s="158"/>
      <c r="D2460" s="138"/>
    </row>
    <row r="2461" spans="1:4" x14ac:dyDescent="0.2">
      <c r="A2461" s="158"/>
      <c r="D2461" s="138"/>
    </row>
    <row r="2462" spans="1:4" x14ac:dyDescent="0.2">
      <c r="A2462" s="158"/>
      <c r="D2462" s="138"/>
    </row>
    <row r="2463" spans="1:4" x14ac:dyDescent="0.2">
      <c r="A2463" s="158"/>
      <c r="D2463" s="138"/>
    </row>
    <row r="2464" spans="1:4" x14ac:dyDescent="0.2">
      <c r="A2464" s="158"/>
      <c r="D2464" s="138"/>
    </row>
    <row r="2465" spans="1:4" x14ac:dyDescent="0.2">
      <c r="A2465" s="158"/>
      <c r="D2465" s="138"/>
    </row>
    <row r="2466" spans="1:4" x14ac:dyDescent="0.2">
      <c r="A2466" s="158"/>
      <c r="D2466" s="138"/>
    </row>
    <row r="2467" spans="1:4" x14ac:dyDescent="0.2">
      <c r="A2467" s="158"/>
      <c r="D2467" s="138"/>
    </row>
    <row r="2468" spans="1:4" x14ac:dyDescent="0.2">
      <c r="A2468" s="158"/>
      <c r="D2468" s="138"/>
    </row>
    <row r="2469" spans="1:4" x14ac:dyDescent="0.2">
      <c r="A2469" s="158"/>
      <c r="D2469" s="138"/>
    </row>
    <row r="2470" spans="1:4" x14ac:dyDescent="0.2">
      <c r="A2470" s="158"/>
      <c r="D2470" s="138"/>
    </row>
    <row r="2471" spans="1:4" x14ac:dyDescent="0.2">
      <c r="A2471" s="158"/>
      <c r="D2471" s="138"/>
    </row>
    <row r="2472" spans="1:4" x14ac:dyDescent="0.2">
      <c r="A2472" s="158"/>
      <c r="D2472" s="138"/>
    </row>
    <row r="2473" spans="1:4" x14ac:dyDescent="0.2">
      <c r="A2473" s="158"/>
      <c r="D2473" s="138"/>
    </row>
    <row r="2474" spans="1:4" x14ac:dyDescent="0.2">
      <c r="A2474" s="158"/>
      <c r="D2474" s="138"/>
    </row>
    <row r="2475" spans="1:4" x14ac:dyDescent="0.2">
      <c r="A2475" s="158"/>
      <c r="D2475" s="138"/>
    </row>
    <row r="2476" spans="1:4" x14ac:dyDescent="0.2">
      <c r="A2476" s="158"/>
      <c r="D2476" s="138"/>
    </row>
    <row r="2477" spans="1:4" x14ac:dyDescent="0.2">
      <c r="A2477" s="158"/>
      <c r="D2477" s="138"/>
    </row>
    <row r="2478" spans="1:4" x14ac:dyDescent="0.2">
      <c r="A2478" s="158"/>
      <c r="D2478" s="138"/>
    </row>
    <row r="2479" spans="1:4" x14ac:dyDescent="0.2">
      <c r="A2479" s="158"/>
      <c r="D2479" s="138"/>
    </row>
    <row r="2480" spans="1:4" x14ac:dyDescent="0.2">
      <c r="A2480" s="158"/>
      <c r="D2480" s="138"/>
    </row>
    <row r="2481" spans="1:4" x14ac:dyDescent="0.2">
      <c r="A2481" s="158"/>
      <c r="D2481" s="138"/>
    </row>
    <row r="2482" spans="1:4" x14ac:dyDescent="0.2">
      <c r="A2482" s="158"/>
      <c r="D2482" s="138"/>
    </row>
    <row r="2483" spans="1:4" x14ac:dyDescent="0.2">
      <c r="A2483" s="158"/>
      <c r="D2483" s="138"/>
    </row>
    <row r="2484" spans="1:4" x14ac:dyDescent="0.2">
      <c r="A2484" s="158"/>
      <c r="D2484" s="138"/>
    </row>
    <row r="2485" spans="1:4" x14ac:dyDescent="0.2">
      <c r="A2485" s="158"/>
      <c r="D2485" s="138"/>
    </row>
    <row r="2486" spans="1:4" x14ac:dyDescent="0.2">
      <c r="A2486" s="158"/>
      <c r="D2486" s="138"/>
    </row>
    <row r="2487" spans="1:4" x14ac:dyDescent="0.2">
      <c r="A2487" s="158"/>
      <c r="D2487" s="138"/>
    </row>
    <row r="2488" spans="1:4" x14ac:dyDescent="0.2">
      <c r="A2488" s="158"/>
      <c r="D2488" s="138"/>
    </row>
    <row r="2489" spans="1:4" x14ac:dyDescent="0.2">
      <c r="A2489" s="158"/>
      <c r="D2489" s="138"/>
    </row>
    <row r="2490" spans="1:4" x14ac:dyDescent="0.2">
      <c r="A2490" s="158"/>
      <c r="D2490" s="138"/>
    </row>
    <row r="2491" spans="1:4" x14ac:dyDescent="0.2">
      <c r="A2491" s="158"/>
      <c r="D2491" s="138"/>
    </row>
    <row r="2492" spans="1:4" x14ac:dyDescent="0.2">
      <c r="A2492" s="158"/>
      <c r="D2492" s="138"/>
    </row>
    <row r="2493" spans="1:4" x14ac:dyDescent="0.2">
      <c r="A2493" s="158"/>
      <c r="D2493" s="138"/>
    </row>
    <row r="2494" spans="1:4" x14ac:dyDescent="0.2">
      <c r="A2494" s="158"/>
      <c r="D2494" s="138"/>
    </row>
    <row r="2495" spans="1:4" x14ac:dyDescent="0.2">
      <c r="A2495" s="158"/>
      <c r="D2495" s="138"/>
    </row>
    <row r="2496" spans="1:4" x14ac:dyDescent="0.2">
      <c r="A2496" s="158"/>
      <c r="D2496" s="138"/>
    </row>
    <row r="2497" spans="1:4" x14ac:dyDescent="0.2">
      <c r="A2497" s="158"/>
      <c r="D2497" s="138"/>
    </row>
    <row r="2498" spans="1:4" x14ac:dyDescent="0.2">
      <c r="A2498" s="158"/>
      <c r="D2498" s="138"/>
    </row>
    <row r="2499" spans="1:4" x14ac:dyDescent="0.2">
      <c r="A2499" s="158"/>
      <c r="D2499" s="138"/>
    </row>
    <row r="2500" spans="1:4" x14ac:dyDescent="0.2">
      <c r="A2500" s="158"/>
      <c r="D2500" s="138"/>
    </row>
    <row r="2501" spans="1:4" x14ac:dyDescent="0.2">
      <c r="A2501" s="158"/>
      <c r="D2501" s="138"/>
    </row>
    <row r="2502" spans="1:4" x14ac:dyDescent="0.2">
      <c r="A2502" s="158"/>
      <c r="D2502" s="138"/>
    </row>
    <row r="2503" spans="1:4" x14ac:dyDescent="0.2">
      <c r="A2503" s="158"/>
      <c r="D2503" s="138"/>
    </row>
    <row r="2504" spans="1:4" x14ac:dyDescent="0.2">
      <c r="A2504" s="158"/>
      <c r="D2504" s="138"/>
    </row>
    <row r="2505" spans="1:4" x14ac:dyDescent="0.2">
      <c r="A2505" s="158"/>
      <c r="D2505" s="138"/>
    </row>
    <row r="2506" spans="1:4" x14ac:dyDescent="0.2">
      <c r="A2506" s="158"/>
      <c r="D2506" s="138"/>
    </row>
    <row r="2507" spans="1:4" x14ac:dyDescent="0.2">
      <c r="A2507" s="158"/>
      <c r="D2507" s="138"/>
    </row>
    <row r="2508" spans="1:4" x14ac:dyDescent="0.2">
      <c r="A2508" s="158"/>
      <c r="D2508" s="138"/>
    </row>
    <row r="2509" spans="1:4" x14ac:dyDescent="0.2">
      <c r="A2509" s="158"/>
      <c r="D2509" s="138"/>
    </row>
    <row r="2510" spans="1:4" x14ac:dyDescent="0.2">
      <c r="A2510" s="158"/>
      <c r="D2510" s="138"/>
    </row>
    <row r="2511" spans="1:4" x14ac:dyDescent="0.2">
      <c r="A2511" s="158"/>
      <c r="D2511" s="138"/>
    </row>
    <row r="2512" spans="1:4" x14ac:dyDescent="0.2">
      <c r="A2512" s="158"/>
      <c r="D2512" s="138"/>
    </row>
    <row r="2513" spans="1:4" x14ac:dyDescent="0.2">
      <c r="A2513" s="158"/>
      <c r="D2513" s="138"/>
    </row>
    <row r="2514" spans="1:4" x14ac:dyDescent="0.2">
      <c r="A2514" s="158"/>
      <c r="D2514" s="138"/>
    </row>
    <row r="2515" spans="1:4" x14ac:dyDescent="0.2">
      <c r="A2515" s="158"/>
      <c r="D2515" s="138"/>
    </row>
    <row r="2516" spans="1:4" x14ac:dyDescent="0.2">
      <c r="A2516" s="158"/>
      <c r="D2516" s="138"/>
    </row>
    <row r="2517" spans="1:4" x14ac:dyDescent="0.2">
      <c r="A2517" s="158"/>
      <c r="D2517" s="138"/>
    </row>
    <row r="2518" spans="1:4" x14ac:dyDescent="0.2">
      <c r="A2518" s="158"/>
      <c r="D2518" s="138"/>
    </row>
    <row r="2519" spans="1:4" x14ac:dyDescent="0.2">
      <c r="A2519" s="158"/>
      <c r="D2519" s="138"/>
    </row>
    <row r="2520" spans="1:4" x14ac:dyDescent="0.2">
      <c r="A2520" s="158"/>
      <c r="D2520" s="138"/>
    </row>
    <row r="2521" spans="1:4" x14ac:dyDescent="0.2">
      <c r="A2521" s="158"/>
      <c r="D2521" s="138"/>
    </row>
    <row r="2522" spans="1:4" x14ac:dyDescent="0.2">
      <c r="A2522" s="158"/>
      <c r="D2522" s="138"/>
    </row>
    <row r="2523" spans="1:4" x14ac:dyDescent="0.2">
      <c r="A2523" s="158"/>
      <c r="D2523" s="138"/>
    </row>
    <row r="2524" spans="1:4" x14ac:dyDescent="0.2">
      <c r="A2524" s="158"/>
      <c r="D2524" s="138"/>
    </row>
    <row r="2525" spans="1:4" x14ac:dyDescent="0.2">
      <c r="A2525" s="158"/>
      <c r="D2525" s="138"/>
    </row>
    <row r="2526" spans="1:4" x14ac:dyDescent="0.2">
      <c r="A2526" s="158"/>
      <c r="D2526" s="138"/>
    </row>
    <row r="2527" spans="1:4" x14ac:dyDescent="0.2">
      <c r="A2527" s="158"/>
      <c r="D2527" s="138"/>
    </row>
    <row r="2528" spans="1:4" x14ac:dyDescent="0.2">
      <c r="A2528" s="158"/>
      <c r="D2528" s="138"/>
    </row>
    <row r="2529" spans="1:4" x14ac:dyDescent="0.2">
      <c r="A2529" s="158"/>
      <c r="D2529" s="138"/>
    </row>
    <row r="2530" spans="1:4" x14ac:dyDescent="0.2">
      <c r="A2530" s="158"/>
      <c r="D2530" s="138"/>
    </row>
    <row r="2531" spans="1:4" x14ac:dyDescent="0.2">
      <c r="A2531" s="158"/>
      <c r="D2531" s="138"/>
    </row>
    <row r="2532" spans="1:4" x14ac:dyDescent="0.2">
      <c r="A2532" s="158"/>
      <c r="D2532" s="138"/>
    </row>
    <row r="2533" spans="1:4" x14ac:dyDescent="0.2">
      <c r="A2533" s="158"/>
      <c r="D2533" s="138"/>
    </row>
    <row r="2534" spans="1:4" x14ac:dyDescent="0.2">
      <c r="A2534" s="158"/>
      <c r="D2534" s="138"/>
    </row>
    <row r="2535" spans="1:4" x14ac:dyDescent="0.2">
      <c r="A2535" s="158"/>
      <c r="D2535" s="138"/>
    </row>
    <row r="2536" spans="1:4" x14ac:dyDescent="0.2">
      <c r="A2536" s="158"/>
      <c r="D2536" s="138"/>
    </row>
    <row r="2537" spans="1:4" x14ac:dyDescent="0.2">
      <c r="A2537" s="158"/>
      <c r="D2537" s="138"/>
    </row>
    <row r="2538" spans="1:4" x14ac:dyDescent="0.2">
      <c r="A2538" s="158"/>
      <c r="D2538" s="138"/>
    </row>
    <row r="2539" spans="1:4" x14ac:dyDescent="0.2">
      <c r="A2539" s="158"/>
      <c r="D2539" s="138"/>
    </row>
    <row r="2540" spans="1:4" x14ac:dyDescent="0.2">
      <c r="A2540" s="158"/>
      <c r="D2540" s="138"/>
    </row>
    <row r="2541" spans="1:4" x14ac:dyDescent="0.2">
      <c r="A2541" s="158"/>
      <c r="D2541" s="138"/>
    </row>
    <row r="2542" spans="1:4" x14ac:dyDescent="0.2">
      <c r="A2542" s="158"/>
      <c r="D2542" s="138"/>
    </row>
    <row r="2543" spans="1:4" x14ac:dyDescent="0.2">
      <c r="A2543" s="158"/>
      <c r="D2543" s="138"/>
    </row>
    <row r="2544" spans="1:4" x14ac:dyDescent="0.2">
      <c r="A2544" s="158"/>
      <c r="D2544" s="138"/>
    </row>
    <row r="2545" spans="1:4" x14ac:dyDescent="0.2">
      <c r="A2545" s="158"/>
      <c r="D2545" s="138"/>
    </row>
    <row r="2546" spans="1:4" x14ac:dyDescent="0.2">
      <c r="A2546" s="158"/>
      <c r="D2546" s="138"/>
    </row>
    <row r="2547" spans="1:4" x14ac:dyDescent="0.2">
      <c r="A2547" s="158"/>
      <c r="D2547" s="138"/>
    </row>
    <row r="2548" spans="1:4" x14ac:dyDescent="0.2">
      <c r="A2548" s="158"/>
      <c r="D2548" s="138"/>
    </row>
    <row r="2549" spans="1:4" x14ac:dyDescent="0.2">
      <c r="A2549" s="158"/>
      <c r="D2549" s="138"/>
    </row>
    <row r="2550" spans="1:4" x14ac:dyDescent="0.2">
      <c r="A2550" s="158"/>
      <c r="D2550" s="138"/>
    </row>
    <row r="2551" spans="1:4" x14ac:dyDescent="0.2">
      <c r="A2551" s="158"/>
      <c r="D2551" s="138"/>
    </row>
    <row r="2552" spans="1:4" x14ac:dyDescent="0.2">
      <c r="A2552" s="158"/>
      <c r="D2552" s="138"/>
    </row>
    <row r="2553" spans="1:4" x14ac:dyDescent="0.2">
      <c r="A2553" s="158"/>
      <c r="D2553" s="138"/>
    </row>
    <row r="2554" spans="1:4" x14ac:dyDescent="0.2">
      <c r="A2554" s="158"/>
      <c r="D2554" s="138"/>
    </row>
    <row r="2555" spans="1:4" x14ac:dyDescent="0.2">
      <c r="A2555" s="158"/>
      <c r="D2555" s="138"/>
    </row>
    <row r="2556" spans="1:4" x14ac:dyDescent="0.2">
      <c r="A2556" s="158"/>
      <c r="D2556" s="138"/>
    </row>
    <row r="2557" spans="1:4" x14ac:dyDescent="0.2">
      <c r="A2557" s="158"/>
      <c r="D2557" s="138"/>
    </row>
    <row r="2558" spans="1:4" x14ac:dyDescent="0.2">
      <c r="A2558" s="158"/>
      <c r="D2558" s="138"/>
    </row>
    <row r="2559" spans="1:4" x14ac:dyDescent="0.2">
      <c r="A2559" s="158"/>
      <c r="D2559" s="138"/>
    </row>
    <row r="2560" spans="1:4" x14ac:dyDescent="0.2">
      <c r="A2560" s="158"/>
      <c r="D2560" s="138"/>
    </row>
    <row r="2561" spans="1:4" x14ac:dyDescent="0.2">
      <c r="A2561" s="158"/>
      <c r="D2561" s="138"/>
    </row>
    <row r="2562" spans="1:4" x14ac:dyDescent="0.2">
      <c r="A2562" s="158"/>
      <c r="D2562" s="138"/>
    </row>
    <row r="2563" spans="1:4" x14ac:dyDescent="0.2">
      <c r="A2563" s="158"/>
      <c r="D2563" s="138"/>
    </row>
    <row r="2564" spans="1:4" x14ac:dyDescent="0.2">
      <c r="A2564" s="158"/>
      <c r="D2564" s="138"/>
    </row>
    <row r="2565" spans="1:4" x14ac:dyDescent="0.2">
      <c r="A2565" s="158"/>
      <c r="D2565" s="138"/>
    </row>
    <row r="2566" spans="1:4" x14ac:dyDescent="0.2">
      <c r="A2566" s="158"/>
      <c r="D2566" s="138"/>
    </row>
    <row r="2567" spans="1:4" x14ac:dyDescent="0.2">
      <c r="A2567" s="158"/>
      <c r="D2567" s="138"/>
    </row>
    <row r="2568" spans="1:4" x14ac:dyDescent="0.2">
      <c r="A2568" s="158"/>
      <c r="D2568" s="138"/>
    </row>
    <row r="2569" spans="1:4" x14ac:dyDescent="0.2">
      <c r="A2569" s="158"/>
      <c r="D2569" s="138"/>
    </row>
    <row r="2570" spans="1:4" x14ac:dyDescent="0.2">
      <c r="A2570" s="158"/>
      <c r="D2570" s="138"/>
    </row>
    <row r="2571" spans="1:4" x14ac:dyDescent="0.2">
      <c r="A2571" s="158"/>
      <c r="D2571" s="138"/>
    </row>
    <row r="2572" spans="1:4" x14ac:dyDescent="0.2">
      <c r="A2572" s="158"/>
      <c r="D2572" s="138"/>
    </row>
    <row r="2573" spans="1:4" x14ac:dyDescent="0.2">
      <c r="A2573" s="158"/>
      <c r="D2573" s="138"/>
    </row>
    <row r="2574" spans="1:4" x14ac:dyDescent="0.2">
      <c r="A2574" s="158"/>
      <c r="D2574" s="138"/>
    </row>
    <row r="2575" spans="1:4" x14ac:dyDescent="0.2">
      <c r="A2575" s="158"/>
      <c r="D2575" s="138"/>
    </row>
    <row r="2576" spans="1:4" x14ac:dyDescent="0.2">
      <c r="A2576" s="158"/>
      <c r="D2576" s="138"/>
    </row>
    <row r="2577" spans="1:4" x14ac:dyDescent="0.2">
      <c r="A2577" s="158"/>
      <c r="D2577" s="138"/>
    </row>
    <row r="2578" spans="1:4" x14ac:dyDescent="0.2">
      <c r="A2578" s="158"/>
      <c r="D2578" s="138"/>
    </row>
    <row r="2579" spans="1:4" x14ac:dyDescent="0.2">
      <c r="A2579" s="158"/>
      <c r="D2579" s="138"/>
    </row>
    <row r="2580" spans="1:4" x14ac:dyDescent="0.2">
      <c r="A2580" s="158"/>
      <c r="D2580" s="138"/>
    </row>
    <row r="2581" spans="1:4" x14ac:dyDescent="0.2">
      <c r="A2581" s="158"/>
      <c r="D2581" s="138"/>
    </row>
    <row r="2582" spans="1:4" x14ac:dyDescent="0.2">
      <c r="A2582" s="158"/>
      <c r="D2582" s="138"/>
    </row>
    <row r="2583" spans="1:4" x14ac:dyDescent="0.2">
      <c r="A2583" s="158"/>
      <c r="D2583" s="138"/>
    </row>
    <row r="2584" spans="1:4" x14ac:dyDescent="0.2">
      <c r="A2584" s="158"/>
      <c r="D2584" s="138"/>
    </row>
    <row r="2585" spans="1:4" x14ac:dyDescent="0.2">
      <c r="A2585" s="158"/>
      <c r="D2585" s="138"/>
    </row>
    <row r="2586" spans="1:4" x14ac:dyDescent="0.2">
      <c r="A2586" s="158"/>
      <c r="D2586" s="138"/>
    </row>
    <row r="2587" spans="1:4" x14ac:dyDescent="0.2">
      <c r="A2587" s="158"/>
      <c r="D2587" s="138"/>
    </row>
    <row r="2588" spans="1:4" x14ac:dyDescent="0.2">
      <c r="A2588" s="158"/>
      <c r="D2588" s="138"/>
    </row>
    <row r="2589" spans="1:4" x14ac:dyDescent="0.2">
      <c r="A2589" s="158"/>
      <c r="D2589" s="138"/>
    </row>
    <row r="2590" spans="1:4" x14ac:dyDescent="0.2">
      <c r="A2590" s="158"/>
      <c r="D2590" s="138"/>
    </row>
    <row r="2591" spans="1:4" x14ac:dyDescent="0.2">
      <c r="A2591" s="158"/>
      <c r="D2591" s="138"/>
    </row>
    <row r="2592" spans="1:4" x14ac:dyDescent="0.2">
      <c r="A2592" s="158"/>
      <c r="D2592" s="138"/>
    </row>
    <row r="2593" spans="1:4" x14ac:dyDescent="0.2">
      <c r="A2593" s="158"/>
      <c r="D2593" s="138"/>
    </row>
    <row r="2594" spans="1:4" x14ac:dyDescent="0.2">
      <c r="A2594" s="158"/>
      <c r="D2594" s="138"/>
    </row>
    <row r="2595" spans="1:4" x14ac:dyDescent="0.2">
      <c r="A2595" s="158"/>
      <c r="D2595" s="138"/>
    </row>
    <row r="2596" spans="1:4" x14ac:dyDescent="0.2">
      <c r="A2596" s="158"/>
      <c r="D2596" s="138"/>
    </row>
    <row r="2597" spans="1:4" x14ac:dyDescent="0.2">
      <c r="A2597" s="158"/>
      <c r="D2597" s="138"/>
    </row>
    <row r="2598" spans="1:4" x14ac:dyDescent="0.2">
      <c r="A2598" s="158"/>
      <c r="D2598" s="138"/>
    </row>
    <row r="2599" spans="1:4" x14ac:dyDescent="0.2">
      <c r="A2599" s="158"/>
      <c r="D2599" s="138"/>
    </row>
    <row r="2600" spans="1:4" x14ac:dyDescent="0.2">
      <c r="A2600" s="158"/>
      <c r="D2600" s="138"/>
    </row>
    <row r="2601" spans="1:4" x14ac:dyDescent="0.2">
      <c r="A2601" s="158"/>
      <c r="D2601" s="138"/>
    </row>
    <row r="2602" spans="1:4" x14ac:dyDescent="0.2">
      <c r="A2602" s="158"/>
      <c r="D2602" s="138"/>
    </row>
    <row r="2603" spans="1:4" x14ac:dyDescent="0.2">
      <c r="A2603" s="158"/>
      <c r="D2603" s="138"/>
    </row>
    <row r="2604" spans="1:4" x14ac:dyDescent="0.2">
      <c r="A2604" s="158"/>
      <c r="D2604" s="138"/>
    </row>
    <row r="2605" spans="1:4" x14ac:dyDescent="0.2">
      <c r="A2605" s="158"/>
      <c r="D2605" s="138"/>
    </row>
    <row r="2606" spans="1:4" x14ac:dyDescent="0.2">
      <c r="A2606" s="158"/>
      <c r="D2606" s="138"/>
    </row>
    <row r="2607" spans="1:4" x14ac:dyDescent="0.2">
      <c r="A2607" s="158"/>
      <c r="D2607" s="138"/>
    </row>
    <row r="2608" spans="1:4" x14ac:dyDescent="0.2">
      <c r="A2608" s="158"/>
      <c r="D2608" s="138"/>
    </row>
    <row r="2609" spans="1:4" x14ac:dyDescent="0.2">
      <c r="A2609" s="158"/>
      <c r="D2609" s="138"/>
    </row>
    <row r="2610" spans="1:4" x14ac:dyDescent="0.2">
      <c r="A2610" s="158"/>
      <c r="D2610" s="138"/>
    </row>
    <row r="2611" spans="1:4" x14ac:dyDescent="0.2">
      <c r="A2611" s="158"/>
      <c r="D2611" s="138"/>
    </row>
    <row r="2612" spans="1:4" x14ac:dyDescent="0.2">
      <c r="A2612" s="158"/>
      <c r="D2612" s="138"/>
    </row>
    <row r="2613" spans="1:4" x14ac:dyDescent="0.2">
      <c r="A2613" s="158"/>
      <c r="D2613" s="138"/>
    </row>
    <row r="2614" spans="1:4" x14ac:dyDescent="0.2">
      <c r="A2614" s="158"/>
      <c r="D2614" s="138"/>
    </row>
    <row r="2615" spans="1:4" x14ac:dyDescent="0.2">
      <c r="A2615" s="158"/>
      <c r="D2615" s="138"/>
    </row>
    <row r="2616" spans="1:4" x14ac:dyDescent="0.2">
      <c r="A2616" s="158"/>
      <c r="D2616" s="138"/>
    </row>
    <row r="2617" spans="1:4" x14ac:dyDescent="0.2">
      <c r="A2617" s="158"/>
      <c r="D2617" s="138"/>
    </row>
    <row r="2618" spans="1:4" x14ac:dyDescent="0.2">
      <c r="A2618" s="158"/>
      <c r="D2618" s="138"/>
    </row>
    <row r="2619" spans="1:4" x14ac:dyDescent="0.2">
      <c r="A2619" s="158"/>
      <c r="D2619" s="138"/>
    </row>
    <row r="2620" spans="1:4" x14ac:dyDescent="0.2">
      <c r="A2620" s="158"/>
      <c r="D2620" s="138"/>
    </row>
    <row r="2621" spans="1:4" x14ac:dyDescent="0.2">
      <c r="A2621" s="158"/>
      <c r="D2621" s="138"/>
    </row>
    <row r="2622" spans="1:4" x14ac:dyDescent="0.2">
      <c r="A2622" s="158"/>
      <c r="D2622" s="138"/>
    </row>
    <row r="2623" spans="1:4" x14ac:dyDescent="0.2">
      <c r="A2623" s="158"/>
      <c r="D2623" s="138"/>
    </row>
    <row r="2624" spans="1:4" x14ac:dyDescent="0.2">
      <c r="A2624" s="158"/>
      <c r="D2624" s="138"/>
    </row>
    <row r="2625" spans="1:4" x14ac:dyDescent="0.2">
      <c r="A2625" s="158"/>
      <c r="D2625" s="138"/>
    </row>
    <row r="2626" spans="1:4" x14ac:dyDescent="0.2">
      <c r="A2626" s="158"/>
      <c r="D2626" s="138"/>
    </row>
    <row r="2627" spans="1:4" x14ac:dyDescent="0.2">
      <c r="A2627" s="158"/>
      <c r="D2627" s="138"/>
    </row>
    <row r="2628" spans="1:4" x14ac:dyDescent="0.2">
      <c r="A2628" s="158"/>
      <c r="D2628" s="138"/>
    </row>
    <row r="2629" spans="1:4" x14ac:dyDescent="0.2">
      <c r="A2629" s="158"/>
      <c r="D2629" s="138"/>
    </row>
    <row r="2630" spans="1:4" x14ac:dyDescent="0.2">
      <c r="A2630" s="158"/>
      <c r="D2630" s="138"/>
    </row>
    <row r="2631" spans="1:4" x14ac:dyDescent="0.2">
      <c r="A2631" s="158"/>
      <c r="D2631" s="138"/>
    </row>
    <row r="2632" spans="1:4" x14ac:dyDescent="0.2">
      <c r="A2632" s="158"/>
      <c r="D2632" s="138"/>
    </row>
    <row r="2633" spans="1:4" x14ac:dyDescent="0.2">
      <c r="A2633" s="158"/>
      <c r="D2633" s="138"/>
    </row>
    <row r="2634" spans="1:4" x14ac:dyDescent="0.2">
      <c r="A2634" s="158"/>
      <c r="D2634" s="138"/>
    </row>
    <row r="2635" spans="1:4" x14ac:dyDescent="0.2">
      <c r="A2635" s="158"/>
      <c r="D2635" s="138"/>
    </row>
    <row r="2636" spans="1:4" x14ac:dyDescent="0.2">
      <c r="A2636" s="158"/>
      <c r="D2636" s="138"/>
    </row>
    <row r="2637" spans="1:4" x14ac:dyDescent="0.2">
      <c r="A2637" s="158"/>
      <c r="D2637" s="138"/>
    </row>
    <row r="2638" spans="1:4" x14ac:dyDescent="0.2">
      <c r="A2638" s="158"/>
      <c r="D2638" s="138"/>
    </row>
    <row r="2639" spans="1:4" x14ac:dyDescent="0.2">
      <c r="A2639" s="158"/>
      <c r="D2639" s="138"/>
    </row>
    <row r="2640" spans="1:4" x14ac:dyDescent="0.2">
      <c r="A2640" s="158"/>
      <c r="D2640" s="138"/>
    </row>
    <row r="2641" spans="1:4" x14ac:dyDescent="0.2">
      <c r="A2641" s="158"/>
      <c r="D2641" s="138"/>
    </row>
    <row r="2642" spans="1:4" x14ac:dyDescent="0.2">
      <c r="A2642" s="158"/>
      <c r="D2642" s="138"/>
    </row>
    <row r="2643" spans="1:4" x14ac:dyDescent="0.2">
      <c r="A2643" s="158"/>
      <c r="D2643" s="138"/>
    </row>
    <row r="2644" spans="1:4" x14ac:dyDescent="0.2">
      <c r="A2644" s="158"/>
      <c r="D2644" s="138"/>
    </row>
    <row r="2645" spans="1:4" x14ac:dyDescent="0.2">
      <c r="A2645" s="158"/>
      <c r="D2645" s="138"/>
    </row>
    <row r="2646" spans="1:4" x14ac:dyDescent="0.2">
      <c r="A2646" s="158"/>
      <c r="D2646" s="138"/>
    </row>
    <row r="2647" spans="1:4" x14ac:dyDescent="0.2">
      <c r="A2647" s="158"/>
      <c r="D2647" s="138"/>
    </row>
    <row r="2648" spans="1:4" x14ac:dyDescent="0.2">
      <c r="A2648" s="158"/>
      <c r="D2648" s="138"/>
    </row>
    <row r="2649" spans="1:4" x14ac:dyDescent="0.2">
      <c r="A2649" s="158"/>
      <c r="D2649" s="138"/>
    </row>
    <row r="2650" spans="1:4" x14ac:dyDescent="0.2">
      <c r="A2650" s="158"/>
      <c r="D2650" s="138"/>
    </row>
    <row r="2651" spans="1:4" x14ac:dyDescent="0.2">
      <c r="A2651" s="158"/>
      <c r="D2651" s="138"/>
    </row>
    <row r="2652" spans="1:4" x14ac:dyDescent="0.2">
      <c r="A2652" s="158"/>
      <c r="D2652" s="138"/>
    </row>
    <row r="2653" spans="1:4" x14ac:dyDescent="0.2">
      <c r="A2653" s="158"/>
      <c r="D2653" s="138"/>
    </row>
    <row r="2654" spans="1:4" x14ac:dyDescent="0.2">
      <c r="A2654" s="158"/>
      <c r="D2654" s="138"/>
    </row>
    <row r="2655" spans="1:4" x14ac:dyDescent="0.2">
      <c r="A2655" s="158"/>
      <c r="D2655" s="138"/>
    </row>
    <row r="2656" spans="1:4" x14ac:dyDescent="0.2">
      <c r="A2656" s="158"/>
      <c r="D2656" s="138"/>
    </row>
    <row r="2657" spans="1:4" x14ac:dyDescent="0.2">
      <c r="A2657" s="158"/>
      <c r="D2657" s="138"/>
    </row>
    <row r="2658" spans="1:4" x14ac:dyDescent="0.2">
      <c r="A2658" s="158"/>
      <c r="D2658" s="138"/>
    </row>
    <row r="2659" spans="1:4" x14ac:dyDescent="0.2">
      <c r="A2659" s="158"/>
      <c r="D2659" s="138"/>
    </row>
    <row r="2660" spans="1:4" x14ac:dyDescent="0.2">
      <c r="A2660" s="158"/>
      <c r="D2660" s="138"/>
    </row>
    <row r="2661" spans="1:4" x14ac:dyDescent="0.2">
      <c r="A2661" s="158"/>
      <c r="D2661" s="138"/>
    </row>
    <row r="2662" spans="1:4" x14ac:dyDescent="0.2">
      <c r="A2662" s="158"/>
      <c r="D2662" s="138"/>
    </row>
    <row r="2663" spans="1:4" x14ac:dyDescent="0.2">
      <c r="A2663" s="158"/>
      <c r="D2663" s="138"/>
    </row>
    <row r="2664" spans="1:4" x14ac:dyDescent="0.2">
      <c r="A2664" s="158"/>
      <c r="D2664" s="138"/>
    </row>
    <row r="2665" spans="1:4" x14ac:dyDescent="0.2">
      <c r="A2665" s="158"/>
      <c r="D2665" s="138"/>
    </row>
    <row r="2666" spans="1:4" x14ac:dyDescent="0.2">
      <c r="A2666" s="158"/>
      <c r="D2666" s="138"/>
    </row>
    <row r="2667" spans="1:4" x14ac:dyDescent="0.2">
      <c r="A2667" s="158"/>
      <c r="D2667" s="138"/>
    </row>
    <row r="2668" spans="1:4" x14ac:dyDescent="0.2">
      <c r="A2668" s="158"/>
      <c r="D2668" s="138"/>
    </row>
    <row r="2669" spans="1:4" x14ac:dyDescent="0.2">
      <c r="A2669" s="158"/>
      <c r="D2669" s="138"/>
    </row>
    <row r="2670" spans="1:4" x14ac:dyDescent="0.2">
      <c r="A2670" s="158"/>
      <c r="D2670" s="138"/>
    </row>
    <row r="2671" spans="1:4" x14ac:dyDescent="0.2">
      <c r="A2671" s="158"/>
      <c r="D2671" s="138"/>
    </row>
    <row r="2672" spans="1:4" x14ac:dyDescent="0.2">
      <c r="A2672" s="158"/>
      <c r="D2672" s="138"/>
    </row>
    <row r="2673" spans="1:4" x14ac:dyDescent="0.2">
      <c r="A2673" s="158"/>
      <c r="D2673" s="138"/>
    </row>
    <row r="2674" spans="1:4" x14ac:dyDescent="0.2">
      <c r="A2674" s="158"/>
      <c r="D2674" s="138"/>
    </row>
    <row r="2675" spans="1:4" x14ac:dyDescent="0.2">
      <c r="A2675" s="158"/>
      <c r="D2675" s="138"/>
    </row>
    <row r="2676" spans="1:4" x14ac:dyDescent="0.2">
      <c r="A2676" s="158"/>
      <c r="D2676" s="138"/>
    </row>
    <row r="2677" spans="1:4" x14ac:dyDescent="0.2">
      <c r="A2677" s="158"/>
      <c r="D2677" s="138"/>
    </row>
    <row r="2678" spans="1:4" x14ac:dyDescent="0.2">
      <c r="A2678" s="158"/>
      <c r="D2678" s="138"/>
    </row>
    <row r="2679" spans="1:4" x14ac:dyDescent="0.2">
      <c r="A2679" s="158"/>
      <c r="D2679" s="138"/>
    </row>
    <row r="2680" spans="1:4" x14ac:dyDescent="0.2">
      <c r="A2680" s="158"/>
      <c r="D2680" s="138"/>
    </row>
    <row r="2681" spans="1:4" x14ac:dyDescent="0.2">
      <c r="A2681" s="158"/>
      <c r="D2681" s="138"/>
    </row>
    <row r="2682" spans="1:4" x14ac:dyDescent="0.2">
      <c r="A2682" s="158"/>
      <c r="D2682" s="138"/>
    </row>
    <row r="2683" spans="1:4" x14ac:dyDescent="0.2">
      <c r="A2683" s="158"/>
      <c r="D2683" s="138"/>
    </row>
    <row r="2684" spans="1:4" x14ac:dyDescent="0.2">
      <c r="A2684" s="158"/>
      <c r="D2684" s="138"/>
    </row>
    <row r="2685" spans="1:4" x14ac:dyDescent="0.2">
      <c r="A2685" s="158"/>
      <c r="D2685" s="138"/>
    </row>
    <row r="2686" spans="1:4" x14ac:dyDescent="0.2">
      <c r="A2686" s="158"/>
      <c r="D2686" s="138"/>
    </row>
    <row r="2687" spans="1:4" x14ac:dyDescent="0.2">
      <c r="A2687" s="158"/>
      <c r="D2687" s="138"/>
    </row>
    <row r="2688" spans="1:4" x14ac:dyDescent="0.2">
      <c r="A2688" s="158"/>
      <c r="D2688" s="138"/>
    </row>
    <row r="2689" spans="1:4" x14ac:dyDescent="0.2">
      <c r="A2689" s="158"/>
      <c r="D2689" s="138"/>
    </row>
    <row r="2690" spans="1:4" x14ac:dyDescent="0.2">
      <c r="A2690" s="158"/>
      <c r="D2690" s="138"/>
    </row>
    <row r="2691" spans="1:4" x14ac:dyDescent="0.2">
      <c r="A2691" s="158"/>
      <c r="D2691" s="138"/>
    </row>
    <row r="2692" spans="1:4" x14ac:dyDescent="0.2">
      <c r="A2692" s="158"/>
      <c r="D2692" s="138"/>
    </row>
    <row r="2693" spans="1:4" x14ac:dyDescent="0.2">
      <c r="A2693" s="158"/>
      <c r="D2693" s="138"/>
    </row>
    <row r="2694" spans="1:4" x14ac:dyDescent="0.2">
      <c r="A2694" s="158"/>
      <c r="D2694" s="138"/>
    </row>
    <row r="2695" spans="1:4" x14ac:dyDescent="0.2">
      <c r="A2695" s="158"/>
      <c r="D2695" s="138"/>
    </row>
    <row r="2696" spans="1:4" x14ac:dyDescent="0.2">
      <c r="A2696" s="158"/>
      <c r="D2696" s="138"/>
    </row>
    <row r="2697" spans="1:4" x14ac:dyDescent="0.2">
      <c r="A2697" s="158"/>
      <c r="D2697" s="138"/>
    </row>
    <row r="2698" spans="1:4" x14ac:dyDescent="0.2">
      <c r="A2698" s="158"/>
      <c r="D2698" s="138"/>
    </row>
    <row r="2699" spans="1:4" x14ac:dyDescent="0.2">
      <c r="A2699" s="158"/>
      <c r="D2699" s="138"/>
    </row>
    <row r="2700" spans="1:4" x14ac:dyDescent="0.2">
      <c r="A2700" s="158"/>
      <c r="D2700" s="138"/>
    </row>
    <row r="2701" spans="1:4" x14ac:dyDescent="0.2">
      <c r="A2701" s="158"/>
      <c r="D2701" s="138"/>
    </row>
    <row r="2702" spans="1:4" x14ac:dyDescent="0.2">
      <c r="A2702" s="158"/>
      <c r="D2702" s="138"/>
    </row>
    <row r="2703" spans="1:4" x14ac:dyDescent="0.2">
      <c r="A2703" s="158"/>
      <c r="D2703" s="138"/>
    </row>
    <row r="2704" spans="1:4" x14ac:dyDescent="0.2">
      <c r="A2704" s="158"/>
      <c r="D2704" s="138"/>
    </row>
    <row r="2705" spans="1:4" x14ac:dyDescent="0.2">
      <c r="A2705" s="158"/>
      <c r="D2705" s="138"/>
    </row>
    <row r="2706" spans="1:4" x14ac:dyDescent="0.2">
      <c r="A2706" s="158"/>
      <c r="D2706" s="138"/>
    </row>
    <row r="2707" spans="1:4" x14ac:dyDescent="0.2">
      <c r="A2707" s="158"/>
      <c r="D2707" s="138"/>
    </row>
    <row r="2708" spans="1:4" x14ac:dyDescent="0.2">
      <c r="A2708" s="158"/>
      <c r="D2708" s="138"/>
    </row>
    <row r="2709" spans="1:4" x14ac:dyDescent="0.2">
      <c r="A2709" s="158"/>
      <c r="D2709" s="138"/>
    </row>
    <row r="2710" spans="1:4" x14ac:dyDescent="0.2">
      <c r="A2710" s="158"/>
      <c r="D2710" s="138"/>
    </row>
    <row r="2711" spans="1:4" x14ac:dyDescent="0.2">
      <c r="A2711" s="158"/>
      <c r="D2711" s="138"/>
    </row>
    <row r="2712" spans="1:4" x14ac:dyDescent="0.2">
      <c r="A2712" s="158"/>
      <c r="D2712" s="138"/>
    </row>
    <row r="2713" spans="1:4" x14ac:dyDescent="0.2">
      <c r="A2713" s="158"/>
      <c r="D2713" s="138"/>
    </row>
    <row r="2714" spans="1:4" x14ac:dyDescent="0.2">
      <c r="A2714" s="158"/>
      <c r="D2714" s="138"/>
    </row>
    <row r="2715" spans="1:4" x14ac:dyDescent="0.2">
      <c r="A2715" s="158"/>
      <c r="D2715" s="138"/>
    </row>
    <row r="2716" spans="1:4" x14ac:dyDescent="0.2">
      <c r="A2716" s="158"/>
      <c r="D2716" s="138"/>
    </row>
    <row r="2717" spans="1:4" x14ac:dyDescent="0.2">
      <c r="A2717" s="158"/>
      <c r="D2717" s="138"/>
    </row>
    <row r="2718" spans="1:4" x14ac:dyDescent="0.2">
      <c r="A2718" s="158"/>
      <c r="D2718" s="138"/>
    </row>
    <row r="2719" spans="1:4" x14ac:dyDescent="0.2">
      <c r="A2719" s="158"/>
      <c r="D2719" s="138"/>
    </row>
    <row r="2720" spans="1:4" x14ac:dyDescent="0.2">
      <c r="A2720" s="158"/>
      <c r="D2720" s="138"/>
    </row>
    <row r="2721" spans="1:4" x14ac:dyDescent="0.2">
      <c r="A2721" s="158"/>
      <c r="D2721" s="138"/>
    </row>
    <row r="2722" spans="1:4" x14ac:dyDescent="0.2">
      <c r="A2722" s="158"/>
      <c r="D2722" s="138"/>
    </row>
    <row r="2723" spans="1:4" x14ac:dyDescent="0.2">
      <c r="A2723" s="158"/>
      <c r="D2723" s="138"/>
    </row>
    <row r="2724" spans="1:4" x14ac:dyDescent="0.2">
      <c r="A2724" s="158"/>
      <c r="D2724" s="138"/>
    </row>
    <row r="2725" spans="1:4" x14ac:dyDescent="0.2">
      <c r="A2725" s="158"/>
      <c r="D2725" s="138"/>
    </row>
    <row r="2726" spans="1:4" x14ac:dyDescent="0.2">
      <c r="A2726" s="158"/>
      <c r="D2726" s="138"/>
    </row>
    <row r="2727" spans="1:4" x14ac:dyDescent="0.2">
      <c r="A2727" s="158"/>
      <c r="D2727" s="138"/>
    </row>
    <row r="2728" spans="1:4" x14ac:dyDescent="0.2">
      <c r="A2728" s="158"/>
      <c r="D2728" s="138"/>
    </row>
    <row r="2729" spans="1:4" x14ac:dyDescent="0.2">
      <c r="A2729" s="158"/>
      <c r="D2729" s="138"/>
    </row>
    <row r="2730" spans="1:4" x14ac:dyDescent="0.2">
      <c r="A2730" s="158"/>
      <c r="D2730" s="138"/>
    </row>
    <row r="2731" spans="1:4" x14ac:dyDescent="0.2">
      <c r="A2731" s="158"/>
      <c r="D2731" s="138"/>
    </row>
    <row r="2732" spans="1:4" x14ac:dyDescent="0.2">
      <c r="A2732" s="158"/>
      <c r="D2732" s="138"/>
    </row>
    <row r="2733" spans="1:4" x14ac:dyDescent="0.2">
      <c r="A2733" s="158"/>
      <c r="D2733" s="138"/>
    </row>
    <row r="2734" spans="1:4" x14ac:dyDescent="0.2">
      <c r="A2734" s="158"/>
      <c r="D2734" s="138"/>
    </row>
    <row r="2735" spans="1:4" x14ac:dyDescent="0.2">
      <c r="A2735" s="158"/>
      <c r="D2735" s="138"/>
    </row>
    <row r="2736" spans="1:4" x14ac:dyDescent="0.2">
      <c r="A2736" s="158"/>
      <c r="D2736" s="138"/>
    </row>
    <row r="2737" spans="1:4" x14ac:dyDescent="0.2">
      <c r="A2737" s="158"/>
      <c r="D2737" s="138"/>
    </row>
    <row r="2738" spans="1:4" x14ac:dyDescent="0.2">
      <c r="A2738" s="158"/>
      <c r="D2738" s="138"/>
    </row>
    <row r="2739" spans="1:4" x14ac:dyDescent="0.2">
      <c r="A2739" s="158"/>
      <c r="D2739" s="138"/>
    </row>
    <row r="2740" spans="1:4" x14ac:dyDescent="0.2">
      <c r="A2740" s="158"/>
      <c r="D2740" s="138"/>
    </row>
    <row r="2741" spans="1:4" x14ac:dyDescent="0.2">
      <c r="A2741" s="158"/>
      <c r="D2741" s="138"/>
    </row>
    <row r="2742" spans="1:4" x14ac:dyDescent="0.2">
      <c r="A2742" s="158"/>
      <c r="D2742" s="138"/>
    </row>
    <row r="2743" spans="1:4" x14ac:dyDescent="0.2">
      <c r="A2743" s="158"/>
      <c r="D2743" s="138"/>
    </row>
    <row r="2744" spans="1:4" x14ac:dyDescent="0.2">
      <c r="A2744" s="158"/>
      <c r="D2744" s="138"/>
    </row>
    <row r="2745" spans="1:4" x14ac:dyDescent="0.2">
      <c r="A2745" s="158"/>
      <c r="D2745" s="138"/>
    </row>
    <row r="2746" spans="1:4" x14ac:dyDescent="0.2">
      <c r="A2746" s="158"/>
      <c r="D2746" s="138"/>
    </row>
    <row r="2747" spans="1:4" x14ac:dyDescent="0.2">
      <c r="A2747" s="158"/>
      <c r="D2747" s="138"/>
    </row>
    <row r="2748" spans="1:4" x14ac:dyDescent="0.2">
      <c r="A2748" s="158"/>
      <c r="D2748" s="138"/>
    </row>
    <row r="2749" spans="1:4" x14ac:dyDescent="0.2">
      <c r="A2749" s="158"/>
      <c r="D2749" s="138"/>
    </row>
    <row r="2750" spans="1:4" x14ac:dyDescent="0.2">
      <c r="A2750" s="158"/>
      <c r="D2750" s="138"/>
    </row>
    <row r="2751" spans="1:4" x14ac:dyDescent="0.2">
      <c r="A2751" s="158"/>
      <c r="D2751" s="138"/>
    </row>
    <row r="2752" spans="1:4" x14ac:dyDescent="0.2">
      <c r="A2752" s="158"/>
      <c r="D2752" s="138"/>
    </row>
    <row r="2753" spans="1:4" x14ac:dyDescent="0.2">
      <c r="A2753" s="158"/>
      <c r="D2753" s="138"/>
    </row>
    <row r="2754" spans="1:4" x14ac:dyDescent="0.2">
      <c r="A2754" s="158"/>
      <c r="D2754" s="138"/>
    </row>
    <row r="2755" spans="1:4" x14ac:dyDescent="0.2">
      <c r="A2755" s="158"/>
      <c r="D2755" s="138"/>
    </row>
    <row r="2756" spans="1:4" x14ac:dyDescent="0.2">
      <c r="A2756" s="158"/>
      <c r="D2756" s="138"/>
    </row>
    <row r="2757" spans="1:4" x14ac:dyDescent="0.2">
      <c r="A2757" s="158"/>
      <c r="D2757" s="138"/>
    </row>
    <row r="2758" spans="1:4" x14ac:dyDescent="0.2">
      <c r="A2758" s="158"/>
      <c r="D2758" s="138"/>
    </row>
    <row r="2759" spans="1:4" x14ac:dyDescent="0.2">
      <c r="A2759" s="158"/>
      <c r="D2759" s="138"/>
    </row>
    <row r="2760" spans="1:4" x14ac:dyDescent="0.2">
      <c r="A2760" s="158"/>
      <c r="D2760" s="138"/>
    </row>
    <row r="2761" spans="1:4" x14ac:dyDescent="0.2">
      <c r="A2761" s="158"/>
      <c r="D2761" s="138"/>
    </row>
    <row r="2762" spans="1:4" x14ac:dyDescent="0.2">
      <c r="A2762" s="158"/>
      <c r="D2762" s="138"/>
    </row>
    <row r="2763" spans="1:4" x14ac:dyDescent="0.2">
      <c r="A2763" s="158"/>
      <c r="D2763" s="138"/>
    </row>
    <row r="2764" spans="1:4" x14ac:dyDescent="0.2">
      <c r="A2764" s="158"/>
      <c r="D2764" s="138"/>
    </row>
    <row r="2765" spans="1:4" x14ac:dyDescent="0.2">
      <c r="A2765" s="158"/>
      <c r="D2765" s="138"/>
    </row>
    <row r="2766" spans="1:4" x14ac:dyDescent="0.2">
      <c r="A2766" s="158"/>
      <c r="D2766" s="138"/>
    </row>
    <row r="2767" spans="1:4" x14ac:dyDescent="0.2">
      <c r="A2767" s="158"/>
      <c r="D2767" s="138"/>
    </row>
    <row r="2768" spans="1:4" x14ac:dyDescent="0.2">
      <c r="A2768" s="158"/>
      <c r="D2768" s="138"/>
    </row>
    <row r="2769" spans="1:4" x14ac:dyDescent="0.2">
      <c r="A2769" s="158"/>
      <c r="D2769" s="138"/>
    </row>
    <row r="2770" spans="1:4" x14ac:dyDescent="0.2">
      <c r="A2770" s="158"/>
      <c r="D2770" s="138"/>
    </row>
    <row r="2771" spans="1:4" x14ac:dyDescent="0.2">
      <c r="A2771" s="158"/>
      <c r="D2771" s="138"/>
    </row>
    <row r="2772" spans="1:4" x14ac:dyDescent="0.2">
      <c r="A2772" s="158"/>
      <c r="D2772" s="138"/>
    </row>
    <row r="2773" spans="1:4" x14ac:dyDescent="0.2">
      <c r="A2773" s="158"/>
      <c r="D2773" s="138"/>
    </row>
    <row r="2774" spans="1:4" x14ac:dyDescent="0.2">
      <c r="A2774" s="158"/>
      <c r="D2774" s="138"/>
    </row>
    <row r="2775" spans="1:4" x14ac:dyDescent="0.2">
      <c r="A2775" s="158"/>
      <c r="D2775" s="138"/>
    </row>
    <row r="2776" spans="1:4" x14ac:dyDescent="0.2">
      <c r="A2776" s="158"/>
      <c r="D2776" s="138"/>
    </row>
    <row r="2777" spans="1:4" x14ac:dyDescent="0.2">
      <c r="A2777" s="158"/>
      <c r="D2777" s="138"/>
    </row>
    <row r="2778" spans="1:4" x14ac:dyDescent="0.2">
      <c r="A2778" s="158"/>
      <c r="D2778" s="138"/>
    </row>
    <row r="2779" spans="1:4" x14ac:dyDescent="0.2">
      <c r="A2779" s="158"/>
      <c r="D2779" s="138"/>
    </row>
    <row r="2780" spans="1:4" x14ac:dyDescent="0.2">
      <c r="A2780" s="158"/>
      <c r="D2780" s="138"/>
    </row>
    <row r="2781" spans="1:4" x14ac:dyDescent="0.2">
      <c r="A2781" s="158"/>
      <c r="D2781" s="138"/>
    </row>
    <row r="2782" spans="1:4" x14ac:dyDescent="0.2">
      <c r="A2782" s="158"/>
      <c r="D2782" s="138"/>
    </row>
    <row r="2783" spans="1:4" x14ac:dyDescent="0.2">
      <c r="A2783" s="158"/>
      <c r="D2783" s="138"/>
    </row>
    <row r="2784" spans="1:4" x14ac:dyDescent="0.2">
      <c r="A2784" s="158"/>
      <c r="D2784" s="138"/>
    </row>
    <row r="2785" spans="1:4" x14ac:dyDescent="0.2">
      <c r="A2785" s="158"/>
      <c r="D2785" s="138"/>
    </row>
    <row r="2786" spans="1:4" x14ac:dyDescent="0.2">
      <c r="A2786" s="158"/>
      <c r="D2786" s="138"/>
    </row>
    <row r="2787" spans="1:4" x14ac:dyDescent="0.2">
      <c r="A2787" s="158"/>
      <c r="D2787" s="138"/>
    </row>
    <row r="2788" spans="1:4" x14ac:dyDescent="0.2">
      <c r="A2788" s="158"/>
      <c r="D2788" s="138"/>
    </row>
    <row r="2789" spans="1:4" x14ac:dyDescent="0.2">
      <c r="A2789" s="158"/>
      <c r="D2789" s="138"/>
    </row>
    <row r="2790" spans="1:4" x14ac:dyDescent="0.2">
      <c r="A2790" s="158"/>
      <c r="D2790" s="138"/>
    </row>
    <row r="2791" spans="1:4" x14ac:dyDescent="0.2">
      <c r="A2791" s="158"/>
      <c r="D2791" s="138"/>
    </row>
    <row r="2792" spans="1:4" x14ac:dyDescent="0.2">
      <c r="A2792" s="158"/>
      <c r="D2792" s="138"/>
    </row>
    <row r="2793" spans="1:4" x14ac:dyDescent="0.2">
      <c r="A2793" s="158"/>
      <c r="D2793" s="138"/>
    </row>
    <row r="2794" spans="1:4" x14ac:dyDescent="0.2">
      <c r="A2794" s="158"/>
      <c r="D2794" s="138"/>
    </row>
    <row r="2795" spans="1:4" x14ac:dyDescent="0.2">
      <c r="A2795" s="158"/>
      <c r="D2795" s="138"/>
    </row>
    <row r="2796" spans="1:4" x14ac:dyDescent="0.2">
      <c r="A2796" s="158"/>
      <c r="D2796" s="138"/>
    </row>
    <row r="2797" spans="1:4" x14ac:dyDescent="0.2">
      <c r="A2797" s="158"/>
      <c r="D2797" s="138"/>
    </row>
    <row r="2798" spans="1:4" x14ac:dyDescent="0.2">
      <c r="A2798" s="158"/>
      <c r="D2798" s="138"/>
    </row>
    <row r="2799" spans="1:4" x14ac:dyDescent="0.2">
      <c r="A2799" s="158"/>
      <c r="D2799" s="138"/>
    </row>
    <row r="2800" spans="1:4" x14ac:dyDescent="0.2">
      <c r="A2800" s="158"/>
      <c r="D2800" s="138"/>
    </row>
    <row r="2801" spans="1:4" x14ac:dyDescent="0.2">
      <c r="A2801" s="158"/>
      <c r="D2801" s="138"/>
    </row>
    <row r="2802" spans="1:4" x14ac:dyDescent="0.2">
      <c r="A2802" s="158"/>
      <c r="D2802" s="138"/>
    </row>
    <row r="2803" spans="1:4" x14ac:dyDescent="0.2">
      <c r="A2803" s="158"/>
      <c r="D2803" s="138"/>
    </row>
    <row r="2804" spans="1:4" x14ac:dyDescent="0.2">
      <c r="A2804" s="158"/>
      <c r="D2804" s="138"/>
    </row>
    <row r="2805" spans="1:4" x14ac:dyDescent="0.2">
      <c r="A2805" s="158"/>
      <c r="D2805" s="138"/>
    </row>
    <row r="2806" spans="1:4" x14ac:dyDescent="0.2">
      <c r="A2806" s="158"/>
      <c r="D2806" s="138"/>
    </row>
    <row r="2807" spans="1:4" x14ac:dyDescent="0.2">
      <c r="A2807" s="158"/>
      <c r="D2807" s="138"/>
    </row>
    <row r="2808" spans="1:4" x14ac:dyDescent="0.2">
      <c r="A2808" s="158"/>
      <c r="D2808" s="138"/>
    </row>
    <row r="2809" spans="1:4" x14ac:dyDescent="0.2">
      <c r="A2809" s="158"/>
      <c r="D2809" s="138"/>
    </row>
    <row r="2810" spans="1:4" x14ac:dyDescent="0.2">
      <c r="A2810" s="158"/>
      <c r="D2810" s="138"/>
    </row>
    <row r="2811" spans="1:4" x14ac:dyDescent="0.2">
      <c r="A2811" s="158"/>
      <c r="D2811" s="138"/>
    </row>
    <row r="2812" spans="1:4" x14ac:dyDescent="0.2">
      <c r="A2812" s="158"/>
      <c r="D2812" s="138"/>
    </row>
    <row r="2813" spans="1:4" x14ac:dyDescent="0.2">
      <c r="A2813" s="158"/>
      <c r="D2813" s="138"/>
    </row>
    <row r="2814" spans="1:4" x14ac:dyDescent="0.2">
      <c r="A2814" s="158"/>
      <c r="D2814" s="138"/>
    </row>
    <row r="2815" spans="1:4" x14ac:dyDescent="0.2">
      <c r="A2815" s="158"/>
      <c r="D2815" s="138"/>
    </row>
    <row r="2816" spans="1:4" x14ac:dyDescent="0.2">
      <c r="A2816" s="158"/>
      <c r="D2816" s="138"/>
    </row>
    <row r="2817" spans="1:4" x14ac:dyDescent="0.2">
      <c r="A2817" s="158"/>
      <c r="D2817" s="138"/>
    </row>
    <row r="2818" spans="1:4" x14ac:dyDescent="0.2">
      <c r="A2818" s="158"/>
      <c r="D2818" s="138"/>
    </row>
    <row r="2819" spans="1:4" x14ac:dyDescent="0.2">
      <c r="A2819" s="158"/>
      <c r="D2819" s="138"/>
    </row>
    <row r="2820" spans="1:4" x14ac:dyDescent="0.2">
      <c r="A2820" s="158"/>
      <c r="D2820" s="138"/>
    </row>
    <row r="2821" spans="1:4" x14ac:dyDescent="0.2">
      <c r="A2821" s="158"/>
      <c r="D2821" s="138"/>
    </row>
    <row r="2822" spans="1:4" x14ac:dyDescent="0.2">
      <c r="A2822" s="158"/>
      <c r="D2822" s="138"/>
    </row>
    <row r="2823" spans="1:4" x14ac:dyDescent="0.2">
      <c r="A2823" s="158"/>
      <c r="D2823" s="138"/>
    </row>
    <row r="2824" spans="1:4" x14ac:dyDescent="0.2">
      <c r="A2824" s="158"/>
      <c r="D2824" s="138"/>
    </row>
    <row r="2825" spans="1:4" x14ac:dyDescent="0.2">
      <c r="A2825" s="158"/>
      <c r="D2825" s="138"/>
    </row>
    <row r="2826" spans="1:4" x14ac:dyDescent="0.2">
      <c r="A2826" s="158"/>
      <c r="D2826" s="138"/>
    </row>
    <row r="2827" spans="1:4" x14ac:dyDescent="0.2">
      <c r="A2827" s="158"/>
      <c r="D2827" s="138"/>
    </row>
    <row r="2828" spans="1:4" x14ac:dyDescent="0.2">
      <c r="A2828" s="158"/>
      <c r="D2828" s="138"/>
    </row>
    <row r="2829" spans="1:4" x14ac:dyDescent="0.2">
      <c r="A2829" s="158"/>
      <c r="D2829" s="138"/>
    </row>
    <row r="2830" spans="1:4" x14ac:dyDescent="0.2">
      <c r="A2830" s="158"/>
      <c r="D2830" s="138"/>
    </row>
    <row r="2831" spans="1:4" x14ac:dyDescent="0.2">
      <c r="A2831" s="158"/>
      <c r="D2831" s="138"/>
    </row>
    <row r="2832" spans="1:4" x14ac:dyDescent="0.2">
      <c r="A2832" s="158"/>
      <c r="D2832" s="138"/>
    </row>
    <row r="2833" spans="1:4" x14ac:dyDescent="0.2">
      <c r="A2833" s="158"/>
      <c r="D2833" s="138"/>
    </row>
    <row r="2834" spans="1:4" x14ac:dyDescent="0.2">
      <c r="A2834" s="158"/>
      <c r="D2834" s="138"/>
    </row>
    <row r="2835" spans="1:4" x14ac:dyDescent="0.2">
      <c r="A2835" s="158"/>
      <c r="D2835" s="138"/>
    </row>
    <row r="2836" spans="1:4" x14ac:dyDescent="0.2">
      <c r="A2836" s="158"/>
      <c r="D2836" s="138"/>
    </row>
    <row r="2837" spans="1:4" x14ac:dyDescent="0.2">
      <c r="A2837" s="158"/>
      <c r="D2837" s="138"/>
    </row>
    <row r="2838" spans="1:4" x14ac:dyDescent="0.2">
      <c r="A2838" s="158"/>
      <c r="D2838" s="138"/>
    </row>
    <row r="2839" spans="1:4" x14ac:dyDescent="0.2">
      <c r="A2839" s="158"/>
      <c r="D2839" s="138"/>
    </row>
    <row r="2840" spans="1:4" x14ac:dyDescent="0.2">
      <c r="A2840" s="158"/>
      <c r="D2840" s="138"/>
    </row>
    <row r="2841" spans="1:4" x14ac:dyDescent="0.2">
      <c r="A2841" s="158"/>
      <c r="D2841" s="138"/>
    </row>
    <row r="2842" spans="1:4" x14ac:dyDescent="0.2">
      <c r="A2842" s="158"/>
      <c r="D2842" s="138"/>
    </row>
    <row r="2843" spans="1:4" x14ac:dyDescent="0.2">
      <c r="A2843" s="158"/>
      <c r="D2843" s="138"/>
    </row>
    <row r="2844" spans="1:4" x14ac:dyDescent="0.2">
      <c r="A2844" s="158"/>
      <c r="D2844" s="138"/>
    </row>
    <row r="2845" spans="1:4" x14ac:dyDescent="0.2">
      <c r="A2845" s="158"/>
      <c r="D2845" s="138"/>
    </row>
    <row r="2846" spans="1:4" x14ac:dyDescent="0.2">
      <c r="A2846" s="158"/>
      <c r="D2846" s="138"/>
    </row>
    <row r="2847" spans="1:4" x14ac:dyDescent="0.2">
      <c r="A2847" s="158"/>
      <c r="D2847" s="138"/>
    </row>
    <row r="2848" spans="1:4" x14ac:dyDescent="0.2">
      <c r="A2848" s="158"/>
      <c r="D2848" s="138"/>
    </row>
    <row r="2849" spans="1:4" x14ac:dyDescent="0.2">
      <c r="A2849" s="158"/>
      <c r="D2849" s="138"/>
    </row>
    <row r="2850" spans="1:4" x14ac:dyDescent="0.2">
      <c r="A2850" s="158"/>
      <c r="D2850" s="138"/>
    </row>
    <row r="2851" spans="1:4" x14ac:dyDescent="0.2">
      <c r="A2851" s="158"/>
      <c r="D2851" s="138"/>
    </row>
    <row r="2852" spans="1:4" x14ac:dyDescent="0.2">
      <c r="A2852" s="158"/>
      <c r="D2852" s="138"/>
    </row>
    <row r="2853" spans="1:4" x14ac:dyDescent="0.2">
      <c r="A2853" s="158"/>
      <c r="D2853" s="138"/>
    </row>
    <row r="2854" spans="1:4" x14ac:dyDescent="0.2">
      <c r="A2854" s="158"/>
      <c r="D2854" s="138"/>
    </row>
    <row r="2855" spans="1:4" x14ac:dyDescent="0.2">
      <c r="A2855" s="158"/>
      <c r="D2855" s="138"/>
    </row>
    <row r="2856" spans="1:4" x14ac:dyDescent="0.2">
      <c r="A2856" s="158"/>
      <c r="D2856" s="138"/>
    </row>
    <row r="2857" spans="1:4" x14ac:dyDescent="0.2">
      <c r="A2857" s="158"/>
      <c r="D2857" s="138"/>
    </row>
    <row r="2858" spans="1:4" x14ac:dyDescent="0.2">
      <c r="A2858" s="158"/>
      <c r="D2858" s="138"/>
    </row>
    <row r="2859" spans="1:4" x14ac:dyDescent="0.2">
      <c r="A2859" s="158"/>
      <c r="D2859" s="138"/>
    </row>
    <row r="2860" spans="1:4" x14ac:dyDescent="0.2">
      <c r="A2860" s="158"/>
      <c r="D2860" s="138"/>
    </row>
    <row r="2861" spans="1:4" x14ac:dyDescent="0.2">
      <c r="A2861" s="158"/>
      <c r="D2861" s="138"/>
    </row>
    <row r="2862" spans="1:4" x14ac:dyDescent="0.2">
      <c r="A2862" s="158"/>
      <c r="D2862" s="138"/>
    </row>
    <row r="2863" spans="1:4" x14ac:dyDescent="0.2">
      <c r="A2863" s="158"/>
      <c r="D2863" s="138"/>
    </row>
    <row r="2864" spans="1:4" x14ac:dyDescent="0.2">
      <c r="A2864" s="158"/>
      <c r="D2864" s="138"/>
    </row>
    <row r="2865" spans="1:4" x14ac:dyDescent="0.2">
      <c r="A2865" s="158"/>
      <c r="D2865" s="138"/>
    </row>
    <row r="2866" spans="1:4" x14ac:dyDescent="0.2">
      <c r="A2866" s="158"/>
      <c r="D2866" s="138"/>
    </row>
    <row r="2867" spans="1:4" x14ac:dyDescent="0.2">
      <c r="A2867" s="158"/>
      <c r="D2867" s="138"/>
    </row>
    <row r="2868" spans="1:4" x14ac:dyDescent="0.2">
      <c r="A2868" s="158"/>
      <c r="D2868" s="138"/>
    </row>
    <row r="2869" spans="1:4" x14ac:dyDescent="0.2">
      <c r="A2869" s="158"/>
      <c r="D2869" s="138"/>
    </row>
    <row r="2870" spans="1:4" x14ac:dyDescent="0.2">
      <c r="A2870" s="158"/>
      <c r="D2870" s="138"/>
    </row>
    <row r="2871" spans="1:4" x14ac:dyDescent="0.2">
      <c r="A2871" s="158"/>
      <c r="D2871" s="138"/>
    </row>
    <row r="2872" spans="1:4" x14ac:dyDescent="0.2">
      <c r="A2872" s="158"/>
      <c r="D2872" s="138"/>
    </row>
    <row r="2873" spans="1:4" x14ac:dyDescent="0.2">
      <c r="A2873" s="158"/>
      <c r="D2873" s="138"/>
    </row>
    <row r="2874" spans="1:4" x14ac:dyDescent="0.2">
      <c r="A2874" s="158"/>
      <c r="D2874" s="138"/>
    </row>
    <row r="2875" spans="1:4" x14ac:dyDescent="0.2">
      <c r="A2875" s="158"/>
      <c r="D2875" s="138"/>
    </row>
    <row r="2876" spans="1:4" x14ac:dyDescent="0.2">
      <c r="A2876" s="158"/>
      <c r="D2876" s="138"/>
    </row>
    <row r="2877" spans="1:4" x14ac:dyDescent="0.2">
      <c r="A2877" s="158"/>
      <c r="D2877" s="138"/>
    </row>
    <row r="2878" spans="1:4" x14ac:dyDescent="0.2">
      <c r="A2878" s="158"/>
      <c r="D2878" s="138"/>
    </row>
    <row r="2879" spans="1:4" x14ac:dyDescent="0.2">
      <c r="A2879" s="158"/>
      <c r="D2879" s="138"/>
    </row>
    <row r="2880" spans="1:4" x14ac:dyDescent="0.2">
      <c r="A2880" s="158"/>
      <c r="D2880" s="138"/>
    </row>
    <row r="2881" spans="1:4" x14ac:dyDescent="0.2">
      <c r="A2881" s="158"/>
      <c r="D2881" s="138"/>
    </row>
    <row r="2882" spans="1:4" x14ac:dyDescent="0.2">
      <c r="A2882" s="158"/>
      <c r="D2882" s="138"/>
    </row>
    <row r="2883" spans="1:4" x14ac:dyDescent="0.2">
      <c r="A2883" s="158"/>
      <c r="D2883" s="138"/>
    </row>
    <row r="2884" spans="1:4" x14ac:dyDescent="0.2">
      <c r="A2884" s="158"/>
      <c r="D2884" s="138"/>
    </row>
    <row r="2885" spans="1:4" x14ac:dyDescent="0.2">
      <c r="A2885" s="158"/>
      <c r="D2885" s="138"/>
    </row>
    <row r="2886" spans="1:4" x14ac:dyDescent="0.2">
      <c r="A2886" s="158"/>
      <c r="D2886" s="138"/>
    </row>
    <row r="2887" spans="1:4" x14ac:dyDescent="0.2">
      <c r="A2887" s="158"/>
      <c r="D2887" s="138"/>
    </row>
    <row r="2888" spans="1:4" x14ac:dyDescent="0.2">
      <c r="A2888" s="158"/>
      <c r="D2888" s="138"/>
    </row>
    <row r="2889" spans="1:4" x14ac:dyDescent="0.2">
      <c r="A2889" s="158"/>
      <c r="D2889" s="138"/>
    </row>
    <row r="2890" spans="1:4" x14ac:dyDescent="0.2">
      <c r="A2890" s="158"/>
      <c r="D2890" s="138"/>
    </row>
    <row r="2891" spans="1:4" x14ac:dyDescent="0.2">
      <c r="A2891" s="158"/>
      <c r="D2891" s="138"/>
    </row>
    <row r="2892" spans="1:4" x14ac:dyDescent="0.2">
      <c r="A2892" s="158"/>
      <c r="D2892" s="138"/>
    </row>
    <row r="2893" spans="1:4" x14ac:dyDescent="0.2">
      <c r="A2893" s="158"/>
      <c r="D2893" s="138"/>
    </row>
    <row r="2894" spans="1:4" x14ac:dyDescent="0.2">
      <c r="A2894" s="158"/>
      <c r="D2894" s="138"/>
    </row>
    <row r="2895" spans="1:4" x14ac:dyDescent="0.2">
      <c r="A2895" s="158"/>
      <c r="D2895" s="138"/>
    </row>
    <row r="2896" spans="1:4" x14ac:dyDescent="0.2">
      <c r="A2896" s="158"/>
      <c r="D2896" s="138"/>
    </row>
    <row r="2897" spans="1:4" x14ac:dyDescent="0.2">
      <c r="A2897" s="158"/>
      <c r="D2897" s="138"/>
    </row>
    <row r="2898" spans="1:4" x14ac:dyDescent="0.2">
      <c r="A2898" s="158"/>
      <c r="D2898" s="138"/>
    </row>
    <row r="2899" spans="1:4" x14ac:dyDescent="0.2">
      <c r="A2899" s="158"/>
      <c r="D2899" s="138"/>
    </row>
    <row r="2900" spans="1:4" x14ac:dyDescent="0.2">
      <c r="A2900" s="158"/>
      <c r="D2900" s="138"/>
    </row>
    <row r="2901" spans="1:4" x14ac:dyDescent="0.2">
      <c r="A2901" s="158"/>
      <c r="D2901" s="138"/>
    </row>
    <row r="2902" spans="1:4" x14ac:dyDescent="0.2">
      <c r="A2902" s="158"/>
      <c r="D2902" s="138"/>
    </row>
    <row r="2903" spans="1:4" x14ac:dyDescent="0.2">
      <c r="A2903" s="158"/>
      <c r="D2903" s="138"/>
    </row>
    <row r="2904" spans="1:4" x14ac:dyDescent="0.2">
      <c r="A2904" s="158"/>
      <c r="D2904" s="138"/>
    </row>
    <row r="2905" spans="1:4" x14ac:dyDescent="0.2">
      <c r="A2905" s="158"/>
      <c r="D2905" s="138"/>
    </row>
    <row r="2906" spans="1:4" x14ac:dyDescent="0.2">
      <c r="A2906" s="158"/>
      <c r="D2906" s="138"/>
    </row>
    <row r="2907" spans="1:4" x14ac:dyDescent="0.2">
      <c r="A2907" s="158"/>
      <c r="D2907" s="138"/>
    </row>
    <row r="2908" spans="1:4" x14ac:dyDescent="0.2">
      <c r="A2908" s="158"/>
      <c r="D2908" s="138"/>
    </row>
    <row r="2909" spans="1:4" x14ac:dyDescent="0.2">
      <c r="A2909" s="158"/>
      <c r="D2909" s="138"/>
    </row>
    <row r="2910" spans="1:4" x14ac:dyDescent="0.2">
      <c r="A2910" s="158"/>
      <c r="D2910" s="138"/>
    </row>
    <row r="2911" spans="1:4" x14ac:dyDescent="0.2">
      <c r="A2911" s="158"/>
      <c r="D2911" s="138"/>
    </row>
    <row r="2912" spans="1:4" x14ac:dyDescent="0.2">
      <c r="A2912" s="158"/>
      <c r="D2912" s="138"/>
    </row>
    <row r="2913" spans="1:4" x14ac:dyDescent="0.2">
      <c r="A2913" s="158"/>
      <c r="D2913" s="138"/>
    </row>
    <row r="2914" spans="1:4" x14ac:dyDescent="0.2">
      <c r="A2914" s="158"/>
      <c r="D2914" s="138"/>
    </row>
    <row r="2915" spans="1:4" x14ac:dyDescent="0.2">
      <c r="A2915" s="158"/>
      <c r="D2915" s="138"/>
    </row>
    <row r="2916" spans="1:4" x14ac:dyDescent="0.2">
      <c r="A2916" s="158"/>
      <c r="D2916" s="138"/>
    </row>
    <row r="2917" spans="1:4" x14ac:dyDescent="0.2">
      <c r="A2917" s="158"/>
      <c r="D2917" s="138"/>
    </row>
    <row r="2918" spans="1:4" x14ac:dyDescent="0.2">
      <c r="A2918" s="158"/>
      <c r="D2918" s="138"/>
    </row>
    <row r="2919" spans="1:4" x14ac:dyDescent="0.2">
      <c r="A2919" s="158"/>
      <c r="D2919" s="138"/>
    </row>
    <row r="2920" spans="1:4" x14ac:dyDescent="0.2">
      <c r="A2920" s="158"/>
      <c r="D2920" s="138"/>
    </row>
    <row r="2921" spans="1:4" x14ac:dyDescent="0.2">
      <c r="A2921" s="158"/>
      <c r="D2921" s="138"/>
    </row>
    <row r="2922" spans="1:4" x14ac:dyDescent="0.2">
      <c r="A2922" s="158"/>
      <c r="D2922" s="138"/>
    </row>
    <row r="2923" spans="1:4" x14ac:dyDescent="0.2">
      <c r="A2923" s="158"/>
      <c r="D2923" s="138"/>
    </row>
    <row r="2924" spans="1:4" x14ac:dyDescent="0.2">
      <c r="A2924" s="158"/>
      <c r="D2924" s="138"/>
    </row>
    <row r="2925" spans="1:4" x14ac:dyDescent="0.2">
      <c r="A2925" s="158"/>
      <c r="D2925" s="138"/>
    </row>
    <row r="2926" spans="1:4" x14ac:dyDescent="0.2">
      <c r="A2926" s="158"/>
      <c r="D2926" s="138"/>
    </row>
    <row r="2927" spans="1:4" x14ac:dyDescent="0.2">
      <c r="A2927" s="158"/>
      <c r="D2927" s="138"/>
    </row>
    <row r="2928" spans="1:4" x14ac:dyDescent="0.2">
      <c r="A2928" s="158"/>
      <c r="D2928" s="138"/>
    </row>
    <row r="2929" spans="1:4" x14ac:dyDescent="0.2">
      <c r="A2929" s="158"/>
      <c r="D2929" s="138"/>
    </row>
    <row r="2930" spans="1:4" x14ac:dyDescent="0.2">
      <c r="A2930" s="158"/>
      <c r="D2930" s="138"/>
    </row>
    <row r="2931" spans="1:4" x14ac:dyDescent="0.2">
      <c r="A2931" s="158"/>
      <c r="D2931" s="138"/>
    </row>
    <row r="2932" spans="1:4" x14ac:dyDescent="0.2">
      <c r="A2932" s="158"/>
      <c r="D2932" s="138"/>
    </row>
    <row r="2933" spans="1:4" x14ac:dyDescent="0.2">
      <c r="A2933" s="158"/>
      <c r="D2933" s="138"/>
    </row>
    <row r="2934" spans="1:4" x14ac:dyDescent="0.2">
      <c r="A2934" s="158"/>
      <c r="D2934" s="138"/>
    </row>
    <row r="2935" spans="1:4" x14ac:dyDescent="0.2">
      <c r="A2935" s="158"/>
      <c r="D2935" s="138"/>
    </row>
    <row r="2936" spans="1:4" x14ac:dyDescent="0.2">
      <c r="A2936" s="158"/>
      <c r="D2936" s="138"/>
    </row>
    <row r="2937" spans="1:4" x14ac:dyDescent="0.2">
      <c r="A2937" s="158"/>
      <c r="D2937" s="138"/>
    </row>
    <row r="2938" spans="1:4" x14ac:dyDescent="0.2">
      <c r="A2938" s="158"/>
      <c r="D2938" s="138"/>
    </row>
    <row r="2939" spans="1:4" x14ac:dyDescent="0.2">
      <c r="A2939" s="158"/>
      <c r="D2939" s="138"/>
    </row>
    <row r="2940" spans="1:4" x14ac:dyDescent="0.2">
      <c r="A2940" s="158"/>
      <c r="D2940" s="138"/>
    </row>
    <row r="2941" spans="1:4" x14ac:dyDescent="0.2">
      <c r="A2941" s="158"/>
      <c r="D2941" s="138"/>
    </row>
    <row r="2942" spans="1:4" x14ac:dyDescent="0.2">
      <c r="A2942" s="158"/>
      <c r="D2942" s="138"/>
    </row>
    <row r="2943" spans="1:4" x14ac:dyDescent="0.2">
      <c r="A2943" s="158"/>
      <c r="D2943" s="138"/>
    </row>
    <row r="2944" spans="1:4" x14ac:dyDescent="0.2">
      <c r="A2944" s="158"/>
      <c r="D2944" s="138"/>
    </row>
    <row r="2945" spans="1:4" x14ac:dyDescent="0.2">
      <c r="A2945" s="158"/>
      <c r="D2945" s="138"/>
    </row>
    <row r="2946" spans="1:4" x14ac:dyDescent="0.2">
      <c r="A2946" s="158"/>
      <c r="D2946" s="138"/>
    </row>
    <row r="2947" spans="1:4" x14ac:dyDescent="0.2">
      <c r="A2947" s="158"/>
      <c r="D2947" s="138"/>
    </row>
    <row r="2948" spans="1:4" x14ac:dyDescent="0.2">
      <c r="A2948" s="158"/>
      <c r="D2948" s="138"/>
    </row>
    <row r="2949" spans="1:4" x14ac:dyDescent="0.2">
      <c r="A2949" s="158"/>
      <c r="D2949" s="138"/>
    </row>
    <row r="2950" spans="1:4" x14ac:dyDescent="0.2">
      <c r="A2950" s="158"/>
      <c r="D2950" s="138"/>
    </row>
    <row r="2951" spans="1:4" x14ac:dyDescent="0.2">
      <c r="A2951" s="158"/>
      <c r="D2951" s="138"/>
    </row>
    <row r="2952" spans="1:4" x14ac:dyDescent="0.2">
      <c r="A2952" s="158"/>
      <c r="D2952" s="138"/>
    </row>
    <row r="2953" spans="1:4" x14ac:dyDescent="0.2">
      <c r="A2953" s="158"/>
      <c r="D2953" s="138"/>
    </row>
    <row r="2954" spans="1:4" x14ac:dyDescent="0.2">
      <c r="A2954" s="158"/>
      <c r="D2954" s="138"/>
    </row>
    <row r="2955" spans="1:4" x14ac:dyDescent="0.2">
      <c r="A2955" s="158"/>
      <c r="D2955" s="138"/>
    </row>
    <row r="2956" spans="1:4" x14ac:dyDescent="0.2">
      <c r="A2956" s="158"/>
      <c r="D2956" s="138"/>
    </row>
    <row r="2957" spans="1:4" x14ac:dyDescent="0.2">
      <c r="A2957" s="158"/>
      <c r="D2957" s="138"/>
    </row>
    <row r="2958" spans="1:4" x14ac:dyDescent="0.2">
      <c r="A2958" s="158"/>
      <c r="D2958" s="138"/>
    </row>
    <row r="2959" spans="1:4" x14ac:dyDescent="0.2">
      <c r="A2959" s="158"/>
      <c r="D2959" s="138"/>
    </row>
    <row r="2960" spans="1:4" x14ac:dyDescent="0.2">
      <c r="A2960" s="158"/>
      <c r="D2960" s="138"/>
    </row>
    <row r="2961" spans="1:4" x14ac:dyDescent="0.2">
      <c r="A2961" s="158"/>
      <c r="D2961" s="138"/>
    </row>
    <row r="2962" spans="1:4" x14ac:dyDescent="0.2">
      <c r="A2962" s="158"/>
      <c r="D2962" s="138"/>
    </row>
    <row r="2963" spans="1:4" x14ac:dyDescent="0.2">
      <c r="A2963" s="158"/>
      <c r="D2963" s="138"/>
    </row>
    <row r="2964" spans="1:4" x14ac:dyDescent="0.2">
      <c r="A2964" s="158"/>
      <c r="D2964" s="138"/>
    </row>
    <row r="2965" spans="1:4" x14ac:dyDescent="0.2">
      <c r="A2965" s="158"/>
      <c r="D2965" s="138"/>
    </row>
    <row r="2966" spans="1:4" x14ac:dyDescent="0.2">
      <c r="A2966" s="158"/>
      <c r="D2966" s="138"/>
    </row>
    <row r="2967" spans="1:4" x14ac:dyDescent="0.2">
      <c r="A2967" s="158"/>
      <c r="D2967" s="138"/>
    </row>
    <row r="2968" spans="1:4" x14ac:dyDescent="0.2">
      <c r="A2968" s="158"/>
      <c r="D2968" s="138"/>
    </row>
    <row r="2969" spans="1:4" x14ac:dyDescent="0.2">
      <c r="A2969" s="158"/>
      <c r="D2969" s="138"/>
    </row>
    <row r="2970" spans="1:4" x14ac:dyDescent="0.2">
      <c r="A2970" s="158"/>
      <c r="D2970" s="138"/>
    </row>
    <row r="2971" spans="1:4" x14ac:dyDescent="0.2">
      <c r="A2971" s="158"/>
      <c r="D2971" s="138"/>
    </row>
    <row r="2972" spans="1:4" x14ac:dyDescent="0.2">
      <c r="A2972" s="158"/>
      <c r="D2972" s="138"/>
    </row>
    <row r="2973" spans="1:4" x14ac:dyDescent="0.2">
      <c r="A2973" s="158"/>
      <c r="D2973" s="138"/>
    </row>
    <row r="2974" spans="1:4" x14ac:dyDescent="0.2">
      <c r="A2974" s="158"/>
      <c r="D2974" s="138"/>
    </row>
    <row r="2975" spans="1:4" x14ac:dyDescent="0.2">
      <c r="A2975" s="158"/>
      <c r="D2975" s="138"/>
    </row>
    <row r="2976" spans="1:4" x14ac:dyDescent="0.2">
      <c r="A2976" s="158"/>
      <c r="D2976" s="138"/>
    </row>
    <row r="2977" spans="1:4" x14ac:dyDescent="0.2">
      <c r="A2977" s="158"/>
      <c r="D2977" s="138"/>
    </row>
    <row r="2978" spans="1:4" x14ac:dyDescent="0.2">
      <c r="A2978" s="158"/>
      <c r="D2978" s="138"/>
    </row>
    <row r="2979" spans="1:4" x14ac:dyDescent="0.2">
      <c r="A2979" s="158"/>
      <c r="D2979" s="138"/>
    </row>
    <row r="2980" spans="1:4" x14ac:dyDescent="0.2">
      <c r="A2980" s="158"/>
      <c r="D2980" s="138"/>
    </row>
    <row r="2981" spans="1:4" x14ac:dyDescent="0.2">
      <c r="A2981" s="158"/>
      <c r="D2981" s="138"/>
    </row>
    <row r="2982" spans="1:4" x14ac:dyDescent="0.2">
      <c r="A2982" s="158"/>
      <c r="D2982" s="138"/>
    </row>
    <row r="2983" spans="1:4" x14ac:dyDescent="0.2">
      <c r="A2983" s="158"/>
      <c r="D2983" s="138"/>
    </row>
    <row r="2984" spans="1:4" x14ac:dyDescent="0.2">
      <c r="A2984" s="158"/>
      <c r="D2984" s="138"/>
    </row>
    <row r="2985" spans="1:4" x14ac:dyDescent="0.2">
      <c r="A2985" s="158"/>
      <c r="D2985" s="138"/>
    </row>
    <row r="2986" spans="1:4" x14ac:dyDescent="0.2">
      <c r="A2986" s="158"/>
      <c r="D2986" s="138"/>
    </row>
    <row r="2987" spans="1:4" x14ac:dyDescent="0.2">
      <c r="A2987" s="158"/>
      <c r="D2987" s="138"/>
    </row>
    <row r="2988" spans="1:4" x14ac:dyDescent="0.2">
      <c r="A2988" s="158"/>
      <c r="D2988" s="138"/>
    </row>
    <row r="2989" spans="1:4" x14ac:dyDescent="0.2">
      <c r="A2989" s="158"/>
      <c r="D2989" s="138"/>
    </row>
    <row r="2990" spans="1:4" x14ac:dyDescent="0.2">
      <c r="A2990" s="158"/>
      <c r="D2990" s="138"/>
    </row>
    <row r="2991" spans="1:4" x14ac:dyDescent="0.2">
      <c r="A2991" s="158"/>
      <c r="D2991" s="138"/>
    </row>
    <row r="2992" spans="1:4" x14ac:dyDescent="0.2">
      <c r="A2992" s="158"/>
      <c r="D2992" s="138"/>
    </row>
    <row r="2993" spans="1:4" x14ac:dyDescent="0.2">
      <c r="A2993" s="158"/>
      <c r="D2993" s="138"/>
    </row>
    <row r="2994" spans="1:4" x14ac:dyDescent="0.2">
      <c r="A2994" s="158"/>
      <c r="D2994" s="138"/>
    </row>
    <row r="2995" spans="1:4" x14ac:dyDescent="0.2">
      <c r="A2995" s="158"/>
      <c r="D2995" s="138"/>
    </row>
    <row r="2996" spans="1:4" x14ac:dyDescent="0.2">
      <c r="A2996" s="158"/>
      <c r="D2996" s="138"/>
    </row>
    <row r="2997" spans="1:4" x14ac:dyDescent="0.2">
      <c r="A2997" s="158"/>
      <c r="D2997" s="138"/>
    </row>
    <row r="2998" spans="1:4" x14ac:dyDescent="0.2">
      <c r="A2998" s="158"/>
      <c r="D2998" s="138"/>
    </row>
    <row r="2999" spans="1:4" x14ac:dyDescent="0.2">
      <c r="A2999" s="158"/>
      <c r="D2999" s="138"/>
    </row>
    <row r="3000" spans="1:4" x14ac:dyDescent="0.2">
      <c r="A3000" s="158"/>
      <c r="D3000" s="138"/>
    </row>
    <row r="3001" spans="1:4" x14ac:dyDescent="0.2">
      <c r="A3001" s="158"/>
      <c r="D3001" s="138"/>
    </row>
    <row r="3002" spans="1:4" x14ac:dyDescent="0.2">
      <c r="A3002" s="158"/>
      <c r="D3002" s="138"/>
    </row>
    <row r="3003" spans="1:4" x14ac:dyDescent="0.2">
      <c r="A3003" s="158"/>
      <c r="D3003" s="138"/>
    </row>
    <row r="3004" spans="1:4" x14ac:dyDescent="0.2">
      <c r="A3004" s="158"/>
      <c r="D3004" s="138"/>
    </row>
    <row r="3005" spans="1:4" x14ac:dyDescent="0.2">
      <c r="A3005" s="158"/>
      <c r="D3005" s="138"/>
    </row>
    <row r="3006" spans="1:4" x14ac:dyDescent="0.2">
      <c r="A3006" s="158"/>
      <c r="D3006" s="138"/>
    </row>
    <row r="3007" spans="1:4" x14ac:dyDescent="0.2">
      <c r="A3007" s="158"/>
      <c r="D3007" s="138"/>
    </row>
    <row r="3008" spans="1:4" x14ac:dyDescent="0.2">
      <c r="A3008" s="158"/>
      <c r="D3008" s="138"/>
    </row>
    <row r="3009" spans="1:4" x14ac:dyDescent="0.2">
      <c r="A3009" s="158"/>
      <c r="D3009" s="138"/>
    </row>
    <row r="3010" spans="1:4" x14ac:dyDescent="0.2">
      <c r="A3010" s="158"/>
      <c r="D3010" s="138"/>
    </row>
    <row r="3011" spans="1:4" x14ac:dyDescent="0.2">
      <c r="A3011" s="158"/>
      <c r="D3011" s="138"/>
    </row>
    <row r="3012" spans="1:4" x14ac:dyDescent="0.2">
      <c r="A3012" s="158"/>
      <c r="D3012" s="138"/>
    </row>
    <row r="3013" spans="1:4" x14ac:dyDescent="0.2">
      <c r="A3013" s="158"/>
      <c r="D3013" s="138"/>
    </row>
    <row r="3014" spans="1:4" x14ac:dyDescent="0.2">
      <c r="A3014" s="158"/>
      <c r="D3014" s="138"/>
    </row>
    <row r="3015" spans="1:4" x14ac:dyDescent="0.2">
      <c r="A3015" s="158"/>
      <c r="D3015" s="138"/>
    </row>
    <row r="3016" spans="1:4" x14ac:dyDescent="0.2">
      <c r="A3016" s="158"/>
      <c r="D3016" s="138"/>
    </row>
    <row r="3017" spans="1:4" x14ac:dyDescent="0.2">
      <c r="A3017" s="158"/>
      <c r="D3017" s="138"/>
    </row>
    <row r="3018" spans="1:4" x14ac:dyDescent="0.2">
      <c r="A3018" s="158"/>
      <c r="D3018" s="138"/>
    </row>
    <row r="3019" spans="1:4" x14ac:dyDescent="0.2">
      <c r="A3019" s="158"/>
      <c r="D3019" s="138"/>
    </row>
    <row r="3020" spans="1:4" x14ac:dyDescent="0.2">
      <c r="A3020" s="158"/>
      <c r="D3020" s="138"/>
    </row>
    <row r="3021" spans="1:4" x14ac:dyDescent="0.2">
      <c r="A3021" s="158"/>
      <c r="D3021" s="138"/>
    </row>
    <row r="3022" spans="1:4" x14ac:dyDescent="0.2">
      <c r="A3022" s="158"/>
      <c r="D3022" s="138"/>
    </row>
    <row r="3023" spans="1:4" x14ac:dyDescent="0.2">
      <c r="A3023" s="158"/>
      <c r="D3023" s="138"/>
    </row>
    <row r="3024" spans="1:4" x14ac:dyDescent="0.2">
      <c r="A3024" s="158"/>
      <c r="D3024" s="138"/>
    </row>
    <row r="3025" spans="1:4" x14ac:dyDescent="0.2">
      <c r="A3025" s="158"/>
      <c r="D3025" s="138"/>
    </row>
    <row r="3026" spans="1:4" x14ac:dyDescent="0.2">
      <c r="A3026" s="158"/>
      <c r="D3026" s="138"/>
    </row>
    <row r="3027" spans="1:4" x14ac:dyDescent="0.2">
      <c r="A3027" s="158"/>
      <c r="D3027" s="138"/>
    </row>
    <row r="3028" spans="1:4" x14ac:dyDescent="0.2">
      <c r="A3028" s="158"/>
      <c r="D3028" s="138"/>
    </row>
    <row r="3029" spans="1:4" x14ac:dyDescent="0.2">
      <c r="A3029" s="158"/>
      <c r="D3029" s="138"/>
    </row>
    <row r="3030" spans="1:4" x14ac:dyDescent="0.2">
      <c r="A3030" s="158"/>
      <c r="D3030" s="138"/>
    </row>
    <row r="3031" spans="1:4" x14ac:dyDescent="0.2">
      <c r="A3031" s="158"/>
      <c r="D3031" s="138"/>
    </row>
    <row r="3032" spans="1:4" x14ac:dyDescent="0.2">
      <c r="A3032" s="158"/>
      <c r="D3032" s="138"/>
    </row>
    <row r="3033" spans="1:4" x14ac:dyDescent="0.2">
      <c r="A3033" s="158"/>
      <c r="D3033" s="138"/>
    </row>
    <row r="3034" spans="1:4" x14ac:dyDescent="0.2">
      <c r="A3034" s="158"/>
      <c r="D3034" s="138"/>
    </row>
    <row r="3035" spans="1:4" x14ac:dyDescent="0.2">
      <c r="A3035" s="158"/>
      <c r="D3035" s="138"/>
    </row>
    <row r="3036" spans="1:4" x14ac:dyDescent="0.2">
      <c r="A3036" s="158"/>
      <c r="D3036" s="138"/>
    </row>
    <row r="3037" spans="1:4" x14ac:dyDescent="0.2">
      <c r="A3037" s="158"/>
      <c r="D3037" s="138"/>
    </row>
    <row r="3038" spans="1:4" x14ac:dyDescent="0.2">
      <c r="A3038" s="158"/>
      <c r="D3038" s="138"/>
    </row>
    <row r="3039" spans="1:4" x14ac:dyDescent="0.2">
      <c r="A3039" s="158"/>
      <c r="D3039" s="138"/>
    </row>
    <row r="3040" spans="1:4" x14ac:dyDescent="0.2">
      <c r="A3040" s="158"/>
      <c r="D3040" s="138"/>
    </row>
    <row r="3041" spans="1:4" x14ac:dyDescent="0.2">
      <c r="A3041" s="158"/>
      <c r="D3041" s="138"/>
    </row>
    <row r="3042" spans="1:4" x14ac:dyDescent="0.2">
      <c r="A3042" s="158"/>
      <c r="D3042" s="138"/>
    </row>
    <row r="3043" spans="1:4" x14ac:dyDescent="0.2">
      <c r="A3043" s="158"/>
      <c r="D3043" s="138"/>
    </row>
    <row r="3044" spans="1:4" x14ac:dyDescent="0.2">
      <c r="A3044" s="158"/>
      <c r="D3044" s="138"/>
    </row>
    <row r="3045" spans="1:4" x14ac:dyDescent="0.2">
      <c r="A3045" s="158"/>
      <c r="D3045" s="138"/>
    </row>
    <row r="3046" spans="1:4" x14ac:dyDescent="0.2">
      <c r="A3046" s="158"/>
      <c r="D3046" s="138"/>
    </row>
    <row r="3047" spans="1:4" x14ac:dyDescent="0.2">
      <c r="A3047" s="158"/>
      <c r="D3047" s="138"/>
    </row>
    <row r="3048" spans="1:4" x14ac:dyDescent="0.2">
      <c r="A3048" s="158"/>
      <c r="D3048" s="138"/>
    </row>
    <row r="3049" spans="1:4" x14ac:dyDescent="0.2">
      <c r="A3049" s="158"/>
      <c r="D3049" s="138"/>
    </row>
    <row r="3050" spans="1:4" x14ac:dyDescent="0.2">
      <c r="A3050" s="158"/>
      <c r="D3050" s="138"/>
    </row>
    <row r="3051" spans="1:4" x14ac:dyDescent="0.2">
      <c r="A3051" s="158"/>
      <c r="D3051" s="138"/>
    </row>
    <row r="3052" spans="1:4" x14ac:dyDescent="0.2">
      <c r="A3052" s="158"/>
      <c r="D3052" s="138"/>
    </row>
    <row r="3053" spans="1:4" x14ac:dyDescent="0.2">
      <c r="A3053" s="158"/>
      <c r="D3053" s="138"/>
    </row>
    <row r="3054" spans="1:4" x14ac:dyDescent="0.2">
      <c r="A3054" s="158"/>
      <c r="D3054" s="138"/>
    </row>
    <row r="3055" spans="1:4" x14ac:dyDescent="0.2">
      <c r="A3055" s="158"/>
      <c r="D3055" s="138"/>
    </row>
    <row r="3056" spans="1:4" x14ac:dyDescent="0.2">
      <c r="A3056" s="158"/>
      <c r="D3056" s="138"/>
    </row>
    <row r="3057" spans="1:4" x14ac:dyDescent="0.2">
      <c r="A3057" s="158"/>
      <c r="D3057" s="138"/>
    </row>
    <row r="3058" spans="1:4" x14ac:dyDescent="0.2">
      <c r="A3058" s="158"/>
      <c r="D3058" s="138"/>
    </row>
    <row r="3059" spans="1:4" x14ac:dyDescent="0.2">
      <c r="A3059" s="158"/>
      <c r="D3059" s="138"/>
    </row>
    <row r="3060" spans="1:4" x14ac:dyDescent="0.2">
      <c r="A3060" s="158"/>
      <c r="D3060" s="138"/>
    </row>
    <row r="3061" spans="1:4" x14ac:dyDescent="0.2">
      <c r="A3061" s="158"/>
      <c r="D3061" s="138"/>
    </row>
    <row r="3062" spans="1:4" x14ac:dyDescent="0.2">
      <c r="A3062" s="158"/>
      <c r="D3062" s="138"/>
    </row>
    <row r="3063" spans="1:4" x14ac:dyDescent="0.2">
      <c r="A3063" s="158"/>
      <c r="D3063" s="138"/>
    </row>
    <row r="3064" spans="1:4" x14ac:dyDescent="0.2">
      <c r="A3064" s="158"/>
      <c r="D3064" s="138"/>
    </row>
    <row r="3065" spans="1:4" x14ac:dyDescent="0.2">
      <c r="A3065" s="158"/>
      <c r="D3065" s="138"/>
    </row>
    <row r="3066" spans="1:4" x14ac:dyDescent="0.2">
      <c r="A3066" s="158"/>
      <c r="D3066" s="138"/>
    </row>
    <row r="3067" spans="1:4" x14ac:dyDescent="0.2">
      <c r="A3067" s="158"/>
      <c r="D3067" s="138"/>
    </row>
    <row r="3068" spans="1:4" x14ac:dyDescent="0.2">
      <c r="A3068" s="158"/>
      <c r="D3068" s="138"/>
    </row>
    <row r="3069" spans="1:4" x14ac:dyDescent="0.2">
      <c r="A3069" s="158"/>
      <c r="D3069" s="138"/>
    </row>
    <row r="3070" spans="1:4" x14ac:dyDescent="0.2">
      <c r="A3070" s="158"/>
      <c r="D3070" s="138"/>
    </row>
    <row r="3071" spans="1:4" x14ac:dyDescent="0.2">
      <c r="A3071" s="158"/>
      <c r="D3071" s="138"/>
    </row>
    <row r="3072" spans="1:4" x14ac:dyDescent="0.2">
      <c r="A3072" s="158"/>
      <c r="D3072" s="138"/>
    </row>
    <row r="3073" spans="1:4" x14ac:dyDescent="0.2">
      <c r="A3073" s="158"/>
      <c r="D3073" s="138"/>
    </row>
    <row r="3074" spans="1:4" x14ac:dyDescent="0.2">
      <c r="A3074" s="158"/>
      <c r="D3074" s="138"/>
    </row>
    <row r="3075" spans="1:4" x14ac:dyDescent="0.2">
      <c r="A3075" s="158"/>
      <c r="D3075" s="138"/>
    </row>
    <row r="3076" spans="1:4" x14ac:dyDescent="0.2">
      <c r="A3076" s="158"/>
      <c r="D3076" s="138"/>
    </row>
    <row r="3077" spans="1:4" x14ac:dyDescent="0.2">
      <c r="A3077" s="158"/>
      <c r="D3077" s="138"/>
    </row>
    <row r="3078" spans="1:4" x14ac:dyDescent="0.2">
      <c r="A3078" s="158"/>
      <c r="D3078" s="138"/>
    </row>
    <row r="3079" spans="1:4" x14ac:dyDescent="0.2">
      <c r="A3079" s="158"/>
      <c r="D3079" s="138"/>
    </row>
    <row r="3080" spans="1:4" x14ac:dyDescent="0.2">
      <c r="A3080" s="158"/>
      <c r="D3080" s="138"/>
    </row>
    <row r="3081" spans="1:4" x14ac:dyDescent="0.2">
      <c r="A3081" s="158"/>
      <c r="D3081" s="138"/>
    </row>
    <row r="3082" spans="1:4" x14ac:dyDescent="0.2">
      <c r="A3082" s="158"/>
      <c r="D3082" s="138"/>
    </row>
    <row r="3083" spans="1:4" x14ac:dyDescent="0.2">
      <c r="A3083" s="158"/>
      <c r="D3083" s="138"/>
    </row>
    <row r="3084" spans="1:4" x14ac:dyDescent="0.2">
      <c r="A3084" s="158"/>
      <c r="D3084" s="138"/>
    </row>
    <row r="3085" spans="1:4" x14ac:dyDescent="0.2">
      <c r="A3085" s="158"/>
      <c r="D3085" s="138"/>
    </row>
    <row r="3086" spans="1:4" x14ac:dyDescent="0.2">
      <c r="A3086" s="158"/>
      <c r="D3086" s="138"/>
    </row>
    <row r="3087" spans="1:4" x14ac:dyDescent="0.2">
      <c r="A3087" s="158"/>
      <c r="D3087" s="138"/>
    </row>
    <row r="3088" spans="1:4" x14ac:dyDescent="0.2">
      <c r="A3088" s="158"/>
      <c r="D3088" s="138"/>
    </row>
    <row r="3089" spans="1:4" x14ac:dyDescent="0.2">
      <c r="A3089" s="158"/>
      <c r="D3089" s="138"/>
    </row>
    <row r="3090" spans="1:4" x14ac:dyDescent="0.2">
      <c r="A3090" s="158"/>
      <c r="D3090" s="138"/>
    </row>
    <row r="3091" spans="1:4" x14ac:dyDescent="0.2">
      <c r="A3091" s="158"/>
      <c r="D3091" s="138"/>
    </row>
    <row r="3092" spans="1:4" x14ac:dyDescent="0.2">
      <c r="A3092" s="158"/>
      <c r="D3092" s="138"/>
    </row>
    <row r="3093" spans="1:4" x14ac:dyDescent="0.2">
      <c r="A3093" s="158"/>
      <c r="D3093" s="138"/>
    </row>
    <row r="3094" spans="1:4" x14ac:dyDescent="0.2">
      <c r="A3094" s="158"/>
      <c r="D3094" s="138"/>
    </row>
    <row r="3095" spans="1:4" x14ac:dyDescent="0.2">
      <c r="A3095" s="158"/>
      <c r="D3095" s="138"/>
    </row>
    <row r="3096" spans="1:4" x14ac:dyDescent="0.2">
      <c r="A3096" s="158"/>
      <c r="D3096" s="138"/>
    </row>
    <row r="3097" spans="1:4" x14ac:dyDescent="0.2">
      <c r="A3097" s="158"/>
      <c r="D3097" s="138"/>
    </row>
    <row r="3098" spans="1:4" x14ac:dyDescent="0.2">
      <c r="A3098" s="158"/>
      <c r="D3098" s="138"/>
    </row>
    <row r="3099" spans="1:4" x14ac:dyDescent="0.2">
      <c r="A3099" s="158"/>
      <c r="D3099" s="138"/>
    </row>
    <row r="3100" spans="1:4" x14ac:dyDescent="0.2">
      <c r="A3100" s="158"/>
      <c r="D3100" s="138"/>
    </row>
    <row r="3101" spans="1:4" x14ac:dyDescent="0.2">
      <c r="A3101" s="158"/>
      <c r="D3101" s="138"/>
    </row>
    <row r="3102" spans="1:4" x14ac:dyDescent="0.2">
      <c r="A3102" s="158"/>
      <c r="D3102" s="138"/>
    </row>
    <row r="3103" spans="1:4" x14ac:dyDescent="0.2">
      <c r="A3103" s="158"/>
      <c r="D3103" s="138"/>
    </row>
    <row r="3104" spans="1:4" x14ac:dyDescent="0.2">
      <c r="A3104" s="158"/>
      <c r="D3104" s="138"/>
    </row>
    <row r="3105" spans="1:4" x14ac:dyDescent="0.2">
      <c r="A3105" s="158"/>
      <c r="D3105" s="138"/>
    </row>
    <row r="3106" spans="1:4" x14ac:dyDescent="0.2">
      <c r="A3106" s="158"/>
      <c r="D3106" s="138"/>
    </row>
    <row r="3107" spans="1:4" x14ac:dyDescent="0.2">
      <c r="A3107" s="158"/>
      <c r="D3107" s="138"/>
    </row>
    <row r="3108" spans="1:4" x14ac:dyDescent="0.2">
      <c r="A3108" s="158"/>
      <c r="D3108" s="138"/>
    </row>
    <row r="3109" spans="1:4" x14ac:dyDescent="0.2">
      <c r="A3109" s="158"/>
      <c r="D3109" s="138"/>
    </row>
    <row r="3110" spans="1:4" x14ac:dyDescent="0.2">
      <c r="A3110" s="158"/>
      <c r="D3110" s="138"/>
    </row>
    <row r="3111" spans="1:4" x14ac:dyDescent="0.2">
      <c r="A3111" s="158"/>
      <c r="D3111" s="138"/>
    </row>
    <row r="3112" spans="1:4" x14ac:dyDescent="0.2">
      <c r="A3112" s="158"/>
      <c r="D3112" s="138"/>
    </row>
    <row r="3113" spans="1:4" x14ac:dyDescent="0.2">
      <c r="A3113" s="158"/>
      <c r="D3113" s="138"/>
    </row>
    <row r="3114" spans="1:4" x14ac:dyDescent="0.2">
      <c r="A3114" s="158"/>
      <c r="D3114" s="138"/>
    </row>
    <row r="3115" spans="1:4" x14ac:dyDescent="0.2">
      <c r="A3115" s="158"/>
      <c r="D3115" s="138"/>
    </row>
    <row r="3116" spans="1:4" x14ac:dyDescent="0.2">
      <c r="A3116" s="158"/>
      <c r="D3116" s="138"/>
    </row>
    <row r="3117" spans="1:4" x14ac:dyDescent="0.2">
      <c r="A3117" s="158"/>
      <c r="D3117" s="138"/>
    </row>
    <row r="3118" spans="1:4" x14ac:dyDescent="0.2">
      <c r="A3118" s="158"/>
      <c r="D3118" s="138"/>
    </row>
    <row r="3119" spans="1:4" x14ac:dyDescent="0.2">
      <c r="A3119" s="158"/>
      <c r="D3119" s="138"/>
    </row>
    <row r="3120" spans="1:4" x14ac:dyDescent="0.2">
      <c r="A3120" s="158"/>
      <c r="D3120" s="138"/>
    </row>
    <row r="3121" spans="1:4" x14ac:dyDescent="0.2">
      <c r="A3121" s="158"/>
      <c r="D3121" s="138"/>
    </row>
    <row r="3122" spans="1:4" x14ac:dyDescent="0.2">
      <c r="A3122" s="158"/>
      <c r="D3122" s="138"/>
    </row>
    <row r="3123" spans="1:4" x14ac:dyDescent="0.2">
      <c r="A3123" s="158"/>
      <c r="D3123" s="138"/>
    </row>
    <row r="3124" spans="1:4" x14ac:dyDescent="0.2">
      <c r="A3124" s="158"/>
      <c r="D3124" s="138"/>
    </row>
    <row r="3125" spans="1:4" x14ac:dyDescent="0.2">
      <c r="A3125" s="158"/>
      <c r="D3125" s="138"/>
    </row>
    <row r="3126" spans="1:4" x14ac:dyDescent="0.2">
      <c r="A3126" s="158"/>
      <c r="D3126" s="138"/>
    </row>
    <row r="3127" spans="1:4" x14ac:dyDescent="0.2">
      <c r="A3127" s="158"/>
      <c r="D3127" s="138"/>
    </row>
    <row r="3128" spans="1:4" x14ac:dyDescent="0.2">
      <c r="A3128" s="158"/>
      <c r="D3128" s="138"/>
    </row>
    <row r="3129" spans="1:4" x14ac:dyDescent="0.2">
      <c r="A3129" s="158"/>
      <c r="D3129" s="138"/>
    </row>
    <row r="3130" spans="1:4" x14ac:dyDescent="0.2">
      <c r="A3130" s="158"/>
      <c r="D3130" s="138"/>
    </row>
    <row r="3131" spans="1:4" x14ac:dyDescent="0.2">
      <c r="A3131" s="158"/>
      <c r="D3131" s="138"/>
    </row>
    <row r="3132" spans="1:4" x14ac:dyDescent="0.2">
      <c r="A3132" s="158"/>
      <c r="D3132" s="138"/>
    </row>
    <row r="3133" spans="1:4" x14ac:dyDescent="0.2">
      <c r="A3133" s="158"/>
      <c r="D3133" s="138"/>
    </row>
    <row r="3134" spans="1:4" x14ac:dyDescent="0.2">
      <c r="A3134" s="158"/>
      <c r="D3134" s="138"/>
    </row>
    <row r="3135" spans="1:4" x14ac:dyDescent="0.2">
      <c r="A3135" s="158"/>
      <c r="D3135" s="138"/>
    </row>
    <row r="3136" spans="1:4" x14ac:dyDescent="0.2">
      <c r="A3136" s="158"/>
      <c r="D3136" s="138"/>
    </row>
    <row r="3137" spans="1:4" x14ac:dyDescent="0.2">
      <c r="A3137" s="158"/>
      <c r="D3137" s="138"/>
    </row>
    <row r="3138" spans="1:4" x14ac:dyDescent="0.2">
      <c r="A3138" s="158"/>
      <c r="D3138" s="138"/>
    </row>
    <row r="3139" spans="1:4" x14ac:dyDescent="0.2">
      <c r="A3139" s="158"/>
      <c r="D3139" s="138"/>
    </row>
    <row r="3140" spans="1:4" x14ac:dyDescent="0.2">
      <c r="A3140" s="158"/>
      <c r="D3140" s="138"/>
    </row>
    <row r="3141" spans="1:4" x14ac:dyDescent="0.2">
      <c r="A3141" s="158"/>
      <c r="D3141" s="138"/>
    </row>
    <row r="3142" spans="1:4" x14ac:dyDescent="0.2">
      <c r="A3142" s="158"/>
      <c r="D3142" s="138"/>
    </row>
    <row r="3143" spans="1:4" x14ac:dyDescent="0.2">
      <c r="A3143" s="158"/>
      <c r="D3143" s="138"/>
    </row>
    <row r="3144" spans="1:4" x14ac:dyDescent="0.2">
      <c r="A3144" s="158"/>
      <c r="D3144" s="138"/>
    </row>
    <row r="3145" spans="1:4" x14ac:dyDescent="0.2">
      <c r="A3145" s="158"/>
      <c r="D3145" s="138"/>
    </row>
    <row r="3146" spans="1:4" x14ac:dyDescent="0.2">
      <c r="A3146" s="158"/>
      <c r="D3146" s="138"/>
    </row>
    <row r="3147" spans="1:4" x14ac:dyDescent="0.2">
      <c r="A3147" s="158"/>
      <c r="D3147" s="138"/>
    </row>
    <row r="3148" spans="1:4" x14ac:dyDescent="0.2">
      <c r="A3148" s="158"/>
      <c r="D3148" s="138"/>
    </row>
    <row r="3149" spans="1:4" x14ac:dyDescent="0.2">
      <c r="A3149" s="158"/>
      <c r="D3149" s="138"/>
    </row>
    <row r="3150" spans="1:4" x14ac:dyDescent="0.2">
      <c r="A3150" s="158"/>
      <c r="D3150" s="138"/>
    </row>
    <row r="3151" spans="1:4" x14ac:dyDescent="0.2">
      <c r="A3151" s="158"/>
      <c r="D3151" s="138"/>
    </row>
    <row r="3152" spans="1:4" x14ac:dyDescent="0.2">
      <c r="A3152" s="158"/>
      <c r="D3152" s="138"/>
    </row>
    <row r="3153" spans="1:4" x14ac:dyDescent="0.2">
      <c r="A3153" s="158"/>
      <c r="D3153" s="138"/>
    </row>
    <row r="3154" spans="1:4" x14ac:dyDescent="0.2">
      <c r="A3154" s="158"/>
      <c r="D3154" s="138"/>
    </row>
    <row r="3155" spans="1:4" x14ac:dyDescent="0.2">
      <c r="A3155" s="158"/>
      <c r="D3155" s="138"/>
    </row>
    <row r="3156" spans="1:4" x14ac:dyDescent="0.2">
      <c r="A3156" s="158"/>
      <c r="D3156" s="138"/>
    </row>
    <row r="3157" spans="1:4" x14ac:dyDescent="0.2">
      <c r="A3157" s="158"/>
      <c r="D3157" s="138"/>
    </row>
    <row r="3158" spans="1:4" x14ac:dyDescent="0.2">
      <c r="A3158" s="158"/>
      <c r="D3158" s="138"/>
    </row>
    <row r="3159" spans="1:4" x14ac:dyDescent="0.2">
      <c r="A3159" s="158"/>
      <c r="D3159" s="138"/>
    </row>
    <row r="3160" spans="1:4" x14ac:dyDescent="0.2">
      <c r="A3160" s="158"/>
      <c r="D3160" s="138"/>
    </row>
    <row r="3161" spans="1:4" x14ac:dyDescent="0.2">
      <c r="A3161" s="158"/>
      <c r="D3161" s="138"/>
    </row>
    <row r="3162" spans="1:4" x14ac:dyDescent="0.2">
      <c r="A3162" s="158"/>
      <c r="D3162" s="138"/>
    </row>
    <row r="3163" spans="1:4" x14ac:dyDescent="0.2">
      <c r="A3163" s="158"/>
      <c r="D3163" s="138"/>
    </row>
    <row r="3164" spans="1:4" x14ac:dyDescent="0.2">
      <c r="A3164" s="158"/>
      <c r="D3164" s="138"/>
    </row>
    <row r="3165" spans="1:4" x14ac:dyDescent="0.2">
      <c r="A3165" s="158"/>
      <c r="D3165" s="138"/>
    </row>
    <row r="3166" spans="1:4" x14ac:dyDescent="0.2">
      <c r="A3166" s="158"/>
      <c r="D3166" s="138"/>
    </row>
    <row r="3167" spans="1:4" x14ac:dyDescent="0.2">
      <c r="A3167" s="158"/>
      <c r="D3167" s="138"/>
    </row>
    <row r="3168" spans="1:4" x14ac:dyDescent="0.2">
      <c r="A3168" s="158"/>
      <c r="D3168" s="138"/>
    </row>
    <row r="3169" spans="1:4" x14ac:dyDescent="0.2">
      <c r="A3169" s="158"/>
      <c r="D3169" s="138"/>
    </row>
    <row r="3170" spans="1:4" x14ac:dyDescent="0.2">
      <c r="A3170" s="158"/>
      <c r="D3170" s="138"/>
    </row>
    <row r="3171" spans="1:4" x14ac:dyDescent="0.2">
      <c r="A3171" s="158"/>
      <c r="D3171" s="138"/>
    </row>
    <row r="3172" spans="1:4" x14ac:dyDescent="0.2">
      <c r="A3172" s="158"/>
      <c r="D3172" s="138"/>
    </row>
    <row r="3173" spans="1:4" x14ac:dyDescent="0.2">
      <c r="A3173" s="158"/>
      <c r="D3173" s="138"/>
    </row>
    <row r="3174" spans="1:4" x14ac:dyDescent="0.2">
      <c r="A3174" s="158"/>
      <c r="D3174" s="138"/>
    </row>
    <row r="3175" spans="1:4" x14ac:dyDescent="0.2">
      <c r="A3175" s="158"/>
      <c r="D3175" s="138"/>
    </row>
    <row r="3176" spans="1:4" x14ac:dyDescent="0.2">
      <c r="A3176" s="158"/>
      <c r="D3176" s="138"/>
    </row>
    <row r="3177" spans="1:4" x14ac:dyDescent="0.2">
      <c r="A3177" s="158"/>
      <c r="D3177" s="138"/>
    </row>
    <row r="3178" spans="1:4" x14ac:dyDescent="0.2">
      <c r="A3178" s="158"/>
      <c r="D3178" s="138"/>
    </row>
    <row r="3179" spans="1:4" x14ac:dyDescent="0.2">
      <c r="A3179" s="158"/>
      <c r="D3179" s="138"/>
    </row>
    <row r="3180" spans="1:4" x14ac:dyDescent="0.2">
      <c r="A3180" s="158"/>
      <c r="D3180" s="138"/>
    </row>
    <row r="3181" spans="1:4" x14ac:dyDescent="0.2">
      <c r="A3181" s="158"/>
      <c r="D3181" s="138"/>
    </row>
    <row r="3182" spans="1:4" x14ac:dyDescent="0.2">
      <c r="A3182" s="158"/>
      <c r="D3182" s="138"/>
    </row>
    <row r="3183" spans="1:4" x14ac:dyDescent="0.2">
      <c r="A3183" s="158"/>
      <c r="D3183" s="138"/>
    </row>
    <row r="3184" spans="1:4" x14ac:dyDescent="0.2">
      <c r="A3184" s="158"/>
      <c r="D3184" s="138"/>
    </row>
    <row r="3185" spans="1:4" x14ac:dyDescent="0.2">
      <c r="A3185" s="158"/>
      <c r="D3185" s="138"/>
    </row>
    <row r="3186" spans="1:4" x14ac:dyDescent="0.2">
      <c r="A3186" s="158"/>
      <c r="D3186" s="138"/>
    </row>
    <row r="3187" spans="1:4" x14ac:dyDescent="0.2">
      <c r="A3187" s="158"/>
      <c r="D3187" s="138"/>
    </row>
    <row r="3188" spans="1:4" x14ac:dyDescent="0.2">
      <c r="A3188" s="158"/>
      <c r="D3188" s="138"/>
    </row>
    <row r="3189" spans="1:4" x14ac:dyDescent="0.2">
      <c r="A3189" s="158"/>
      <c r="D3189" s="138"/>
    </row>
    <row r="3190" spans="1:4" x14ac:dyDescent="0.2">
      <c r="A3190" s="158"/>
      <c r="D3190" s="138"/>
    </row>
    <row r="3191" spans="1:4" x14ac:dyDescent="0.2">
      <c r="A3191" s="158"/>
      <c r="D3191" s="138"/>
    </row>
    <row r="3192" spans="1:4" x14ac:dyDescent="0.2">
      <c r="A3192" s="158"/>
      <c r="D3192" s="138"/>
    </row>
    <row r="3193" spans="1:4" x14ac:dyDescent="0.2">
      <c r="A3193" s="158"/>
      <c r="D3193" s="138"/>
    </row>
    <row r="3194" spans="1:4" x14ac:dyDescent="0.2">
      <c r="A3194" s="158"/>
      <c r="D3194" s="138"/>
    </row>
    <row r="3195" spans="1:4" x14ac:dyDescent="0.2">
      <c r="A3195" s="158"/>
      <c r="D3195" s="138"/>
    </row>
    <row r="3196" spans="1:4" x14ac:dyDescent="0.2">
      <c r="A3196" s="158"/>
      <c r="D3196" s="138"/>
    </row>
    <row r="3197" spans="1:4" x14ac:dyDescent="0.2">
      <c r="A3197" s="158"/>
      <c r="D3197" s="138"/>
    </row>
    <row r="3198" spans="1:4" x14ac:dyDescent="0.2">
      <c r="A3198" s="158"/>
      <c r="D3198" s="138"/>
    </row>
    <row r="3199" spans="1:4" x14ac:dyDescent="0.2">
      <c r="A3199" s="158"/>
      <c r="D3199" s="138"/>
    </row>
    <row r="3200" spans="1:4" x14ac:dyDescent="0.2">
      <c r="A3200" s="158"/>
      <c r="D3200" s="138"/>
    </row>
    <row r="3201" spans="1:4" x14ac:dyDescent="0.2">
      <c r="A3201" s="158"/>
      <c r="D3201" s="138"/>
    </row>
    <row r="3202" spans="1:4" x14ac:dyDescent="0.2">
      <c r="A3202" s="158"/>
      <c r="D3202" s="138"/>
    </row>
    <row r="3203" spans="1:4" x14ac:dyDescent="0.2">
      <c r="A3203" s="158"/>
      <c r="D3203" s="138"/>
    </row>
    <row r="3204" spans="1:4" x14ac:dyDescent="0.2">
      <c r="A3204" s="158"/>
      <c r="D3204" s="138"/>
    </row>
    <row r="3205" spans="1:4" x14ac:dyDescent="0.2">
      <c r="A3205" s="158"/>
      <c r="D3205" s="138"/>
    </row>
    <row r="3206" spans="1:4" x14ac:dyDescent="0.2">
      <c r="A3206" s="158"/>
      <c r="D3206" s="138"/>
    </row>
    <row r="3207" spans="1:4" x14ac:dyDescent="0.2">
      <c r="A3207" s="158"/>
      <c r="D3207" s="138"/>
    </row>
    <row r="3208" spans="1:4" x14ac:dyDescent="0.2">
      <c r="A3208" s="158"/>
      <c r="D3208" s="138"/>
    </row>
    <row r="3209" spans="1:4" x14ac:dyDescent="0.2">
      <c r="A3209" s="158"/>
      <c r="D3209" s="138"/>
    </row>
    <row r="3210" spans="1:4" x14ac:dyDescent="0.2">
      <c r="A3210" s="158"/>
      <c r="D3210" s="138"/>
    </row>
    <row r="3211" spans="1:4" x14ac:dyDescent="0.2">
      <c r="A3211" s="158"/>
      <c r="D3211" s="138"/>
    </row>
    <row r="3212" spans="1:4" x14ac:dyDescent="0.2">
      <c r="A3212" s="158"/>
      <c r="D3212" s="138"/>
    </row>
    <row r="3213" spans="1:4" x14ac:dyDescent="0.2">
      <c r="A3213" s="158"/>
      <c r="D3213" s="138"/>
    </row>
    <row r="3214" spans="1:4" x14ac:dyDescent="0.2">
      <c r="A3214" s="158"/>
      <c r="D3214" s="138"/>
    </row>
    <row r="3215" spans="1:4" x14ac:dyDescent="0.2">
      <c r="A3215" s="158"/>
      <c r="D3215" s="138"/>
    </row>
    <row r="3216" spans="1:4" x14ac:dyDescent="0.2">
      <c r="A3216" s="158"/>
      <c r="D3216" s="138"/>
    </row>
    <row r="3217" spans="1:4" x14ac:dyDescent="0.2">
      <c r="A3217" s="158"/>
      <c r="D3217" s="138"/>
    </row>
    <row r="3218" spans="1:4" x14ac:dyDescent="0.2">
      <c r="A3218" s="158"/>
      <c r="D3218" s="138"/>
    </row>
    <row r="3219" spans="1:4" x14ac:dyDescent="0.2">
      <c r="A3219" s="158"/>
      <c r="D3219" s="138"/>
    </row>
    <row r="3220" spans="1:4" x14ac:dyDescent="0.2">
      <c r="A3220" s="158"/>
      <c r="D3220" s="138"/>
    </row>
    <row r="3221" spans="1:4" x14ac:dyDescent="0.2">
      <c r="A3221" s="158"/>
      <c r="D3221" s="138"/>
    </row>
    <row r="3222" spans="1:4" x14ac:dyDescent="0.2">
      <c r="A3222" s="158"/>
      <c r="D3222" s="138"/>
    </row>
    <row r="3223" spans="1:4" x14ac:dyDescent="0.2">
      <c r="A3223" s="158"/>
      <c r="D3223" s="138"/>
    </row>
    <row r="3224" spans="1:4" x14ac:dyDescent="0.2">
      <c r="A3224" s="158"/>
      <c r="D3224" s="138"/>
    </row>
    <row r="3225" spans="1:4" x14ac:dyDescent="0.2">
      <c r="A3225" s="158"/>
      <c r="D3225" s="138"/>
    </row>
    <row r="3226" spans="1:4" x14ac:dyDescent="0.2">
      <c r="A3226" s="158"/>
      <c r="D3226" s="138"/>
    </row>
    <row r="3227" spans="1:4" x14ac:dyDescent="0.2">
      <c r="A3227" s="158"/>
      <c r="D3227" s="138"/>
    </row>
    <row r="3228" spans="1:4" x14ac:dyDescent="0.2">
      <c r="A3228" s="158"/>
      <c r="D3228" s="138"/>
    </row>
    <row r="3229" spans="1:4" x14ac:dyDescent="0.2">
      <c r="A3229" s="158"/>
      <c r="D3229" s="138"/>
    </row>
    <row r="3230" spans="1:4" x14ac:dyDescent="0.2">
      <c r="A3230" s="158"/>
      <c r="D3230" s="138"/>
    </row>
    <row r="3231" spans="1:4" x14ac:dyDescent="0.2">
      <c r="A3231" s="158"/>
      <c r="D3231" s="138"/>
    </row>
    <row r="3232" spans="1:4" x14ac:dyDescent="0.2">
      <c r="A3232" s="158"/>
      <c r="D3232" s="138"/>
    </row>
    <row r="3233" spans="1:4" x14ac:dyDescent="0.2">
      <c r="A3233" s="158"/>
      <c r="D3233" s="138"/>
    </row>
    <row r="3234" spans="1:4" x14ac:dyDescent="0.2">
      <c r="A3234" s="158"/>
      <c r="D3234" s="138"/>
    </row>
    <row r="3235" spans="1:4" x14ac:dyDescent="0.2">
      <c r="A3235" s="158"/>
      <c r="D3235" s="138"/>
    </row>
    <row r="3236" spans="1:4" x14ac:dyDescent="0.2">
      <c r="A3236" s="158"/>
      <c r="D3236" s="138"/>
    </row>
    <row r="3237" spans="1:4" x14ac:dyDescent="0.2">
      <c r="A3237" s="158"/>
      <c r="D3237" s="138"/>
    </row>
    <row r="3238" spans="1:4" x14ac:dyDescent="0.2">
      <c r="A3238" s="158"/>
      <c r="D3238" s="138"/>
    </row>
    <row r="3239" spans="1:4" x14ac:dyDescent="0.2">
      <c r="A3239" s="158"/>
      <c r="D3239" s="138"/>
    </row>
    <row r="3240" spans="1:4" x14ac:dyDescent="0.2">
      <c r="A3240" s="158"/>
      <c r="D3240" s="138"/>
    </row>
    <row r="3241" spans="1:4" x14ac:dyDescent="0.2">
      <c r="A3241" s="158"/>
      <c r="D3241" s="138"/>
    </row>
    <row r="3242" spans="1:4" x14ac:dyDescent="0.2">
      <c r="A3242" s="158"/>
      <c r="D3242" s="138"/>
    </row>
    <row r="3243" spans="1:4" x14ac:dyDescent="0.2">
      <c r="A3243" s="158"/>
      <c r="D3243" s="138"/>
    </row>
    <row r="3244" spans="1:4" x14ac:dyDescent="0.2">
      <c r="A3244" s="158"/>
      <c r="D3244" s="138"/>
    </row>
    <row r="3245" spans="1:4" x14ac:dyDescent="0.2">
      <c r="A3245" s="158"/>
      <c r="D3245" s="138"/>
    </row>
    <row r="3246" spans="1:4" x14ac:dyDescent="0.2">
      <c r="A3246" s="158"/>
      <c r="D3246" s="138"/>
    </row>
    <row r="3247" spans="1:4" x14ac:dyDescent="0.2">
      <c r="A3247" s="158"/>
      <c r="D3247" s="138"/>
    </row>
    <row r="3248" spans="1:4" x14ac:dyDescent="0.2">
      <c r="A3248" s="158"/>
      <c r="D3248" s="138"/>
    </row>
    <row r="3249" spans="1:4" x14ac:dyDescent="0.2">
      <c r="A3249" s="158"/>
      <c r="D3249" s="138"/>
    </row>
    <row r="3250" spans="1:4" x14ac:dyDescent="0.2">
      <c r="A3250" s="158"/>
      <c r="D3250" s="138"/>
    </row>
    <row r="3251" spans="1:4" x14ac:dyDescent="0.2">
      <c r="A3251" s="158"/>
      <c r="D3251" s="138"/>
    </row>
    <row r="3252" spans="1:4" x14ac:dyDescent="0.2">
      <c r="A3252" s="158"/>
      <c r="D3252" s="138"/>
    </row>
    <row r="3253" spans="1:4" x14ac:dyDescent="0.2">
      <c r="A3253" s="158"/>
      <c r="D3253" s="138"/>
    </row>
    <row r="3254" spans="1:4" x14ac:dyDescent="0.2">
      <c r="A3254" s="158"/>
      <c r="D3254" s="138"/>
    </row>
    <row r="3255" spans="1:4" x14ac:dyDescent="0.2">
      <c r="A3255" s="158"/>
      <c r="D3255" s="138"/>
    </row>
    <row r="3256" spans="1:4" x14ac:dyDescent="0.2">
      <c r="A3256" s="158"/>
      <c r="D3256" s="138"/>
    </row>
    <row r="3257" spans="1:4" x14ac:dyDescent="0.2">
      <c r="A3257" s="158"/>
      <c r="D3257" s="138"/>
    </row>
    <row r="3258" spans="1:4" x14ac:dyDescent="0.2">
      <c r="A3258" s="158"/>
      <c r="D3258" s="138"/>
    </row>
    <row r="3259" spans="1:4" x14ac:dyDescent="0.2">
      <c r="A3259" s="158"/>
      <c r="D3259" s="138"/>
    </row>
    <row r="3260" spans="1:4" x14ac:dyDescent="0.2">
      <c r="A3260" s="158"/>
      <c r="D3260" s="138"/>
    </row>
    <row r="3261" spans="1:4" x14ac:dyDescent="0.2">
      <c r="A3261" s="158"/>
      <c r="D3261" s="138"/>
    </row>
    <row r="3262" spans="1:4" x14ac:dyDescent="0.2">
      <c r="A3262" s="158"/>
      <c r="D3262" s="138"/>
    </row>
    <row r="3263" spans="1:4" x14ac:dyDescent="0.2">
      <c r="A3263" s="158"/>
      <c r="D3263" s="138"/>
    </row>
    <row r="3264" spans="1:4" x14ac:dyDescent="0.2">
      <c r="A3264" s="158"/>
      <c r="D3264" s="138"/>
    </row>
    <row r="3265" spans="1:4" x14ac:dyDescent="0.2">
      <c r="A3265" s="158"/>
      <c r="D3265" s="138"/>
    </row>
    <row r="3266" spans="1:4" x14ac:dyDescent="0.2">
      <c r="A3266" s="158"/>
      <c r="D3266" s="138"/>
    </row>
    <row r="3267" spans="1:4" x14ac:dyDescent="0.2">
      <c r="A3267" s="158"/>
      <c r="D3267" s="138"/>
    </row>
    <row r="3268" spans="1:4" x14ac:dyDescent="0.2">
      <c r="A3268" s="158"/>
      <c r="D3268" s="138"/>
    </row>
    <row r="3269" spans="1:4" x14ac:dyDescent="0.2">
      <c r="A3269" s="158"/>
      <c r="D3269" s="138"/>
    </row>
    <row r="3270" spans="1:4" x14ac:dyDescent="0.2">
      <c r="A3270" s="158"/>
      <c r="D3270" s="138"/>
    </row>
    <row r="3271" spans="1:4" x14ac:dyDescent="0.2">
      <c r="A3271" s="158"/>
      <c r="D3271" s="138"/>
    </row>
    <row r="3272" spans="1:4" x14ac:dyDescent="0.2">
      <c r="A3272" s="158"/>
      <c r="D3272" s="138"/>
    </row>
    <row r="3273" spans="1:4" x14ac:dyDescent="0.2">
      <c r="A3273" s="158"/>
      <c r="D3273" s="138"/>
    </row>
    <row r="3274" spans="1:4" x14ac:dyDescent="0.2">
      <c r="A3274" s="158"/>
      <c r="D3274" s="138"/>
    </row>
    <row r="3275" spans="1:4" x14ac:dyDescent="0.2">
      <c r="A3275" s="158"/>
      <c r="D3275" s="138"/>
    </row>
    <row r="3276" spans="1:4" x14ac:dyDescent="0.2">
      <c r="A3276" s="158"/>
      <c r="D3276" s="138"/>
    </row>
    <row r="3277" spans="1:4" x14ac:dyDescent="0.2">
      <c r="A3277" s="158"/>
      <c r="D3277" s="138"/>
    </row>
    <row r="3278" spans="1:4" x14ac:dyDescent="0.2">
      <c r="A3278" s="158"/>
      <c r="D3278" s="138"/>
    </row>
    <row r="3279" spans="1:4" x14ac:dyDescent="0.2">
      <c r="A3279" s="158"/>
      <c r="D3279" s="138"/>
    </row>
    <row r="3280" spans="1:4" x14ac:dyDescent="0.2">
      <c r="A3280" s="158"/>
      <c r="D3280" s="138"/>
    </row>
    <row r="3281" spans="1:4" x14ac:dyDescent="0.2">
      <c r="A3281" s="158"/>
      <c r="D3281" s="138"/>
    </row>
    <row r="3282" spans="1:4" x14ac:dyDescent="0.2">
      <c r="A3282" s="158"/>
      <c r="D3282" s="138"/>
    </row>
    <row r="3283" spans="1:4" x14ac:dyDescent="0.2">
      <c r="A3283" s="158"/>
      <c r="D3283" s="138"/>
    </row>
    <row r="3284" spans="1:4" x14ac:dyDescent="0.2">
      <c r="A3284" s="158"/>
      <c r="D3284" s="138"/>
    </row>
    <row r="3285" spans="1:4" x14ac:dyDescent="0.2">
      <c r="A3285" s="158"/>
      <c r="D3285" s="138"/>
    </row>
    <row r="3286" spans="1:4" x14ac:dyDescent="0.2">
      <c r="A3286" s="158"/>
      <c r="D3286" s="138"/>
    </row>
    <row r="3287" spans="1:4" x14ac:dyDescent="0.2">
      <c r="A3287" s="158"/>
      <c r="D3287" s="138"/>
    </row>
    <row r="3288" spans="1:4" x14ac:dyDescent="0.2">
      <c r="A3288" s="158"/>
      <c r="D3288" s="138"/>
    </row>
    <row r="3289" spans="1:4" x14ac:dyDescent="0.2">
      <c r="A3289" s="158"/>
      <c r="D3289" s="138"/>
    </row>
    <row r="3290" spans="1:4" x14ac:dyDescent="0.2">
      <c r="A3290" s="158"/>
      <c r="D3290" s="138"/>
    </row>
    <row r="3291" spans="1:4" x14ac:dyDescent="0.2">
      <c r="A3291" s="158"/>
      <c r="D3291" s="138"/>
    </row>
    <row r="3292" spans="1:4" x14ac:dyDescent="0.2">
      <c r="A3292" s="158"/>
      <c r="D3292" s="138"/>
    </row>
    <row r="3293" spans="1:4" x14ac:dyDescent="0.2">
      <c r="A3293" s="158"/>
      <c r="D3293" s="138"/>
    </row>
    <row r="3294" spans="1:4" x14ac:dyDescent="0.2">
      <c r="A3294" s="158"/>
      <c r="D3294" s="138"/>
    </row>
    <row r="3295" spans="1:4" x14ac:dyDescent="0.2">
      <c r="A3295" s="158"/>
      <c r="D3295" s="138"/>
    </row>
    <row r="3296" spans="1:4" x14ac:dyDescent="0.2">
      <c r="A3296" s="158"/>
      <c r="D3296" s="138"/>
    </row>
    <row r="3297" spans="1:4" x14ac:dyDescent="0.2">
      <c r="A3297" s="158"/>
      <c r="D3297" s="138"/>
    </row>
    <row r="3298" spans="1:4" x14ac:dyDescent="0.2">
      <c r="A3298" s="158"/>
      <c r="D3298" s="138"/>
    </row>
    <row r="3299" spans="1:4" x14ac:dyDescent="0.2">
      <c r="A3299" s="158"/>
      <c r="D3299" s="138"/>
    </row>
    <row r="3300" spans="1:4" x14ac:dyDescent="0.2">
      <c r="A3300" s="158"/>
      <c r="D3300" s="138"/>
    </row>
    <row r="3301" spans="1:4" x14ac:dyDescent="0.2">
      <c r="A3301" s="158"/>
      <c r="D3301" s="138"/>
    </row>
    <row r="3302" spans="1:4" x14ac:dyDescent="0.2">
      <c r="A3302" s="158"/>
      <c r="D3302" s="138"/>
    </row>
    <row r="3303" spans="1:4" x14ac:dyDescent="0.2">
      <c r="A3303" s="158"/>
      <c r="D3303" s="138"/>
    </row>
    <row r="3304" spans="1:4" x14ac:dyDescent="0.2">
      <c r="A3304" s="158"/>
      <c r="D3304" s="138"/>
    </row>
    <row r="3305" spans="1:4" x14ac:dyDescent="0.2">
      <c r="A3305" s="158"/>
      <c r="D3305" s="138"/>
    </row>
    <row r="3306" spans="1:4" x14ac:dyDescent="0.2">
      <c r="A3306" s="158"/>
      <c r="D3306" s="138"/>
    </row>
    <row r="3307" spans="1:4" x14ac:dyDescent="0.2">
      <c r="A3307" s="158"/>
      <c r="D3307" s="138"/>
    </row>
    <row r="3308" spans="1:4" x14ac:dyDescent="0.2">
      <c r="A3308" s="158"/>
      <c r="D3308" s="138"/>
    </row>
    <row r="3309" spans="1:4" x14ac:dyDescent="0.2">
      <c r="A3309" s="158"/>
      <c r="D3309" s="138"/>
    </row>
    <row r="3310" spans="1:4" x14ac:dyDescent="0.2">
      <c r="A3310" s="158"/>
      <c r="D3310" s="138"/>
    </row>
    <row r="3311" spans="1:4" x14ac:dyDescent="0.2">
      <c r="A3311" s="158"/>
      <c r="D3311" s="138"/>
    </row>
    <row r="3312" spans="1:4" x14ac:dyDescent="0.2">
      <c r="A3312" s="158"/>
      <c r="D3312" s="138"/>
    </row>
    <row r="3313" spans="1:4" x14ac:dyDescent="0.2">
      <c r="A3313" s="158"/>
      <c r="D3313" s="138"/>
    </row>
    <row r="3314" spans="1:4" x14ac:dyDescent="0.2">
      <c r="A3314" s="158"/>
      <c r="D3314" s="138"/>
    </row>
    <row r="3315" spans="1:4" x14ac:dyDescent="0.2">
      <c r="A3315" s="158"/>
      <c r="D3315" s="138"/>
    </row>
    <row r="3316" spans="1:4" x14ac:dyDescent="0.2">
      <c r="A3316" s="158"/>
      <c r="D3316" s="138"/>
    </row>
    <row r="3317" spans="1:4" x14ac:dyDescent="0.2">
      <c r="A3317" s="158"/>
      <c r="D3317" s="138"/>
    </row>
    <row r="3318" spans="1:4" x14ac:dyDescent="0.2">
      <c r="A3318" s="158"/>
      <c r="D3318" s="138"/>
    </row>
    <row r="3319" spans="1:4" x14ac:dyDescent="0.2">
      <c r="A3319" s="158"/>
      <c r="D3319" s="138"/>
    </row>
    <row r="3320" spans="1:4" x14ac:dyDescent="0.2">
      <c r="A3320" s="158"/>
      <c r="D3320" s="138"/>
    </row>
    <row r="3321" spans="1:4" x14ac:dyDescent="0.2">
      <c r="A3321" s="158"/>
      <c r="D3321" s="138"/>
    </row>
    <row r="3322" spans="1:4" x14ac:dyDescent="0.2">
      <c r="A3322" s="158"/>
      <c r="D3322" s="138"/>
    </row>
    <row r="3323" spans="1:4" x14ac:dyDescent="0.2">
      <c r="A3323" s="158"/>
      <c r="D3323" s="138"/>
    </row>
    <row r="3324" spans="1:4" x14ac:dyDescent="0.2">
      <c r="A3324" s="158"/>
      <c r="D3324" s="138"/>
    </row>
    <row r="3325" spans="1:4" x14ac:dyDescent="0.2">
      <c r="A3325" s="158"/>
      <c r="D3325" s="138"/>
    </row>
    <row r="3326" spans="1:4" x14ac:dyDescent="0.2">
      <c r="A3326" s="158"/>
      <c r="D3326" s="138"/>
    </row>
    <row r="3327" spans="1:4" x14ac:dyDescent="0.2">
      <c r="A3327" s="158"/>
      <c r="D3327" s="138"/>
    </row>
    <row r="3328" spans="1:4" x14ac:dyDescent="0.2">
      <c r="A3328" s="158"/>
      <c r="D3328" s="138"/>
    </row>
    <row r="3329" spans="1:4" x14ac:dyDescent="0.2">
      <c r="A3329" s="158"/>
      <c r="D3329" s="138"/>
    </row>
    <row r="3330" spans="1:4" x14ac:dyDescent="0.2">
      <c r="A3330" s="158"/>
      <c r="D3330" s="138"/>
    </row>
    <row r="3331" spans="1:4" x14ac:dyDescent="0.2">
      <c r="A3331" s="158"/>
      <c r="D3331" s="138"/>
    </row>
    <row r="3332" spans="1:4" x14ac:dyDescent="0.2">
      <c r="A3332" s="158"/>
      <c r="D3332" s="138"/>
    </row>
    <row r="3333" spans="1:4" x14ac:dyDescent="0.2">
      <c r="A3333" s="158"/>
      <c r="D3333" s="138"/>
    </row>
    <row r="3334" spans="1:4" x14ac:dyDescent="0.2">
      <c r="A3334" s="158"/>
      <c r="D3334" s="138"/>
    </row>
    <row r="3335" spans="1:4" x14ac:dyDescent="0.2">
      <c r="A3335" s="158"/>
      <c r="D3335" s="138"/>
    </row>
    <row r="3336" spans="1:4" x14ac:dyDescent="0.2">
      <c r="A3336" s="158"/>
      <c r="D3336" s="138"/>
    </row>
    <row r="3337" spans="1:4" x14ac:dyDescent="0.2">
      <c r="A3337" s="158"/>
      <c r="D3337" s="138"/>
    </row>
    <row r="3338" spans="1:4" x14ac:dyDescent="0.2">
      <c r="A3338" s="158"/>
      <c r="D3338" s="138"/>
    </row>
    <row r="3339" spans="1:4" x14ac:dyDescent="0.2">
      <c r="A3339" s="158"/>
      <c r="D3339" s="138"/>
    </row>
    <row r="3340" spans="1:4" x14ac:dyDescent="0.2">
      <c r="A3340" s="158"/>
      <c r="D3340" s="138"/>
    </row>
    <row r="3341" spans="1:4" x14ac:dyDescent="0.2">
      <c r="A3341" s="158"/>
      <c r="D3341" s="138"/>
    </row>
    <row r="3342" spans="1:4" x14ac:dyDescent="0.2">
      <c r="A3342" s="158"/>
      <c r="D3342" s="138"/>
    </row>
    <row r="3343" spans="1:4" x14ac:dyDescent="0.2">
      <c r="A3343" s="158"/>
      <c r="D3343" s="138"/>
    </row>
    <row r="3344" spans="1:4" x14ac:dyDescent="0.2">
      <c r="A3344" s="158"/>
      <c r="D3344" s="138"/>
    </row>
    <row r="3345" spans="1:4" x14ac:dyDescent="0.2">
      <c r="A3345" s="158"/>
      <c r="D3345" s="138"/>
    </row>
    <row r="3346" spans="1:4" x14ac:dyDescent="0.2">
      <c r="A3346" s="158"/>
      <c r="D3346" s="138"/>
    </row>
    <row r="3347" spans="1:4" x14ac:dyDescent="0.2">
      <c r="A3347" s="158"/>
      <c r="D3347" s="138"/>
    </row>
    <row r="3348" spans="1:4" x14ac:dyDescent="0.2">
      <c r="A3348" s="158"/>
      <c r="D3348" s="138"/>
    </row>
    <row r="3349" spans="1:4" x14ac:dyDescent="0.2">
      <c r="A3349" s="158"/>
      <c r="D3349" s="138"/>
    </row>
    <row r="3350" spans="1:4" x14ac:dyDescent="0.2">
      <c r="A3350" s="158"/>
      <c r="D3350" s="138"/>
    </row>
    <row r="3351" spans="1:4" x14ac:dyDescent="0.2">
      <c r="A3351" s="158"/>
      <c r="D3351" s="138"/>
    </row>
    <row r="3352" spans="1:4" x14ac:dyDescent="0.2">
      <c r="A3352" s="158"/>
      <c r="D3352" s="138"/>
    </row>
    <row r="3353" spans="1:4" x14ac:dyDescent="0.2">
      <c r="A3353" s="158"/>
      <c r="D3353" s="138"/>
    </row>
    <row r="3354" spans="1:4" x14ac:dyDescent="0.2">
      <c r="A3354" s="158"/>
      <c r="D3354" s="138"/>
    </row>
    <row r="3355" spans="1:4" x14ac:dyDescent="0.2">
      <c r="A3355" s="158"/>
      <c r="D3355" s="138"/>
    </row>
    <row r="3356" spans="1:4" x14ac:dyDescent="0.2">
      <c r="A3356" s="158"/>
      <c r="D3356" s="138"/>
    </row>
    <row r="3357" spans="1:4" x14ac:dyDescent="0.2">
      <c r="A3357" s="158"/>
      <c r="D3357" s="138"/>
    </row>
    <row r="3358" spans="1:4" x14ac:dyDescent="0.2">
      <c r="A3358" s="158"/>
      <c r="D3358" s="138"/>
    </row>
    <row r="3359" spans="1:4" x14ac:dyDescent="0.2">
      <c r="A3359" s="158"/>
      <c r="D3359" s="138"/>
    </row>
    <row r="3360" spans="1:4" x14ac:dyDescent="0.2">
      <c r="A3360" s="158"/>
      <c r="D3360" s="138"/>
    </row>
    <row r="3361" spans="1:4" x14ac:dyDescent="0.2">
      <c r="A3361" s="158"/>
      <c r="D3361" s="138"/>
    </row>
    <row r="3362" spans="1:4" x14ac:dyDescent="0.2">
      <c r="A3362" s="158"/>
      <c r="D3362" s="138"/>
    </row>
    <row r="3363" spans="1:4" x14ac:dyDescent="0.2">
      <c r="A3363" s="158"/>
      <c r="D3363" s="138"/>
    </row>
    <row r="3364" spans="1:4" x14ac:dyDescent="0.2">
      <c r="A3364" s="158"/>
      <c r="D3364" s="138"/>
    </row>
    <row r="3365" spans="1:4" x14ac:dyDescent="0.2">
      <c r="A3365" s="158"/>
      <c r="D3365" s="138"/>
    </row>
    <row r="3366" spans="1:4" x14ac:dyDescent="0.2">
      <c r="A3366" s="158"/>
      <c r="D3366" s="138"/>
    </row>
    <row r="3367" spans="1:4" x14ac:dyDescent="0.2">
      <c r="A3367" s="158"/>
      <c r="D3367" s="138"/>
    </row>
    <row r="3368" spans="1:4" x14ac:dyDescent="0.2">
      <c r="A3368" s="158"/>
      <c r="D3368" s="138"/>
    </row>
    <row r="3369" spans="1:4" x14ac:dyDescent="0.2">
      <c r="A3369" s="158"/>
      <c r="D3369" s="138"/>
    </row>
    <row r="3370" spans="1:4" x14ac:dyDescent="0.2">
      <c r="A3370" s="158"/>
      <c r="D3370" s="138"/>
    </row>
    <row r="3371" spans="1:4" x14ac:dyDescent="0.2">
      <c r="A3371" s="158"/>
      <c r="D3371" s="138"/>
    </row>
    <row r="3372" spans="1:4" x14ac:dyDescent="0.2">
      <c r="A3372" s="158"/>
      <c r="D3372" s="138"/>
    </row>
    <row r="3373" spans="1:4" x14ac:dyDescent="0.2">
      <c r="A3373" s="158"/>
      <c r="D3373" s="138"/>
    </row>
    <row r="3374" spans="1:4" x14ac:dyDescent="0.2">
      <c r="A3374" s="158"/>
      <c r="D3374" s="138"/>
    </row>
    <row r="3375" spans="1:4" x14ac:dyDescent="0.2">
      <c r="A3375" s="158"/>
      <c r="D3375" s="138"/>
    </row>
    <row r="3376" spans="1:4" x14ac:dyDescent="0.2">
      <c r="A3376" s="158"/>
      <c r="D3376" s="138"/>
    </row>
    <row r="3377" spans="1:4" x14ac:dyDescent="0.2">
      <c r="A3377" s="158"/>
      <c r="D3377" s="138"/>
    </row>
    <row r="3378" spans="1:4" x14ac:dyDescent="0.2">
      <c r="A3378" s="158"/>
      <c r="D3378" s="138"/>
    </row>
    <row r="3379" spans="1:4" x14ac:dyDescent="0.2">
      <c r="A3379" s="158"/>
      <c r="D3379" s="138"/>
    </row>
    <row r="3380" spans="1:4" x14ac:dyDescent="0.2">
      <c r="A3380" s="158"/>
      <c r="D3380" s="138"/>
    </row>
    <row r="3381" spans="1:4" x14ac:dyDescent="0.2">
      <c r="A3381" s="158"/>
      <c r="D3381" s="138"/>
    </row>
    <row r="3382" spans="1:4" x14ac:dyDescent="0.2">
      <c r="A3382" s="158"/>
      <c r="D3382" s="138"/>
    </row>
    <row r="3383" spans="1:4" x14ac:dyDescent="0.2">
      <c r="A3383" s="158"/>
      <c r="D3383" s="138"/>
    </row>
    <row r="3384" spans="1:4" x14ac:dyDescent="0.2">
      <c r="A3384" s="158"/>
      <c r="D3384" s="138"/>
    </row>
    <row r="3385" spans="1:4" x14ac:dyDescent="0.2">
      <c r="A3385" s="158"/>
      <c r="D3385" s="138"/>
    </row>
    <row r="3386" spans="1:4" x14ac:dyDescent="0.2">
      <c r="A3386" s="158"/>
      <c r="D3386" s="138"/>
    </row>
    <row r="3387" spans="1:4" x14ac:dyDescent="0.2">
      <c r="A3387" s="158"/>
      <c r="D3387" s="138"/>
    </row>
    <row r="3388" spans="1:4" x14ac:dyDescent="0.2">
      <c r="A3388" s="158"/>
      <c r="D3388" s="138"/>
    </row>
    <row r="3389" spans="1:4" x14ac:dyDescent="0.2">
      <c r="A3389" s="158"/>
      <c r="D3389" s="138"/>
    </row>
    <row r="3390" spans="1:4" x14ac:dyDescent="0.2">
      <c r="A3390" s="158"/>
      <c r="D3390" s="138"/>
    </row>
    <row r="3391" spans="1:4" x14ac:dyDescent="0.2">
      <c r="A3391" s="158"/>
      <c r="D3391" s="138"/>
    </row>
    <row r="3392" spans="1:4" x14ac:dyDescent="0.2">
      <c r="A3392" s="158"/>
      <c r="D3392" s="138"/>
    </row>
    <row r="3393" spans="1:4" x14ac:dyDescent="0.2">
      <c r="A3393" s="158"/>
      <c r="D3393" s="138"/>
    </row>
    <row r="3394" spans="1:4" x14ac:dyDescent="0.2">
      <c r="A3394" s="158"/>
      <c r="D3394" s="138"/>
    </row>
    <row r="3395" spans="1:4" x14ac:dyDescent="0.2">
      <c r="A3395" s="158"/>
      <c r="D3395" s="138"/>
    </row>
    <row r="3396" spans="1:4" x14ac:dyDescent="0.2">
      <c r="A3396" s="158"/>
      <c r="D3396" s="138"/>
    </row>
    <row r="3397" spans="1:4" x14ac:dyDescent="0.2">
      <c r="A3397" s="158"/>
      <c r="D3397" s="138"/>
    </row>
    <row r="3398" spans="1:4" x14ac:dyDescent="0.2">
      <c r="A3398" s="158"/>
      <c r="D3398" s="138"/>
    </row>
    <row r="3399" spans="1:4" x14ac:dyDescent="0.2">
      <c r="A3399" s="158"/>
      <c r="D3399" s="138"/>
    </row>
    <row r="3400" spans="1:4" x14ac:dyDescent="0.2">
      <c r="A3400" s="158"/>
      <c r="D3400" s="138"/>
    </row>
    <row r="3401" spans="1:4" x14ac:dyDescent="0.2">
      <c r="A3401" s="158"/>
      <c r="D3401" s="138"/>
    </row>
    <row r="3402" spans="1:4" x14ac:dyDescent="0.2">
      <c r="A3402" s="158"/>
      <c r="D3402" s="138"/>
    </row>
    <row r="3403" spans="1:4" x14ac:dyDescent="0.2">
      <c r="A3403" s="158"/>
      <c r="D3403" s="138"/>
    </row>
    <row r="3404" spans="1:4" x14ac:dyDescent="0.2">
      <c r="A3404" s="158"/>
      <c r="D3404" s="138"/>
    </row>
    <row r="3405" spans="1:4" x14ac:dyDescent="0.2">
      <c r="A3405" s="158"/>
      <c r="D3405" s="138"/>
    </row>
    <row r="3406" spans="1:4" x14ac:dyDescent="0.2">
      <c r="A3406" s="158"/>
      <c r="D3406" s="138"/>
    </row>
    <row r="3407" spans="1:4" x14ac:dyDescent="0.2">
      <c r="A3407" s="158"/>
      <c r="D3407" s="138"/>
    </row>
    <row r="3408" spans="1:4" x14ac:dyDescent="0.2">
      <c r="A3408" s="158"/>
      <c r="D3408" s="138"/>
    </row>
    <row r="3409" spans="1:4" x14ac:dyDescent="0.2">
      <c r="A3409" s="158"/>
      <c r="D3409" s="138"/>
    </row>
    <row r="3410" spans="1:4" x14ac:dyDescent="0.2">
      <c r="A3410" s="158"/>
      <c r="D3410" s="138"/>
    </row>
    <row r="3411" spans="1:4" x14ac:dyDescent="0.2">
      <c r="A3411" s="158"/>
      <c r="D3411" s="138"/>
    </row>
    <row r="3412" spans="1:4" x14ac:dyDescent="0.2">
      <c r="A3412" s="158"/>
      <c r="D3412" s="138"/>
    </row>
    <row r="3413" spans="1:4" x14ac:dyDescent="0.2">
      <c r="A3413" s="158"/>
      <c r="D3413" s="138"/>
    </row>
    <row r="3414" spans="1:4" x14ac:dyDescent="0.2">
      <c r="A3414" s="158"/>
      <c r="D3414" s="138"/>
    </row>
    <row r="3415" spans="1:4" x14ac:dyDescent="0.2">
      <c r="A3415" s="158"/>
      <c r="D3415" s="138"/>
    </row>
    <row r="3416" spans="1:4" x14ac:dyDescent="0.2">
      <c r="A3416" s="158"/>
      <c r="D3416" s="138"/>
    </row>
    <row r="3417" spans="1:4" x14ac:dyDescent="0.2">
      <c r="A3417" s="158"/>
      <c r="D3417" s="138"/>
    </row>
    <row r="3418" spans="1:4" x14ac:dyDescent="0.2">
      <c r="A3418" s="158"/>
      <c r="D3418" s="138"/>
    </row>
    <row r="3419" spans="1:4" x14ac:dyDescent="0.2">
      <c r="A3419" s="158"/>
      <c r="D3419" s="138"/>
    </row>
    <row r="3420" spans="1:4" x14ac:dyDescent="0.2">
      <c r="A3420" s="158"/>
      <c r="D3420" s="138"/>
    </row>
    <row r="3421" spans="1:4" x14ac:dyDescent="0.2">
      <c r="A3421" s="158"/>
      <c r="D3421" s="138"/>
    </row>
    <row r="3422" spans="1:4" x14ac:dyDescent="0.2">
      <c r="A3422" s="158"/>
      <c r="D3422" s="138"/>
    </row>
    <row r="3423" spans="1:4" x14ac:dyDescent="0.2">
      <c r="A3423" s="158"/>
      <c r="D3423" s="138"/>
    </row>
    <row r="3424" spans="1:4" x14ac:dyDescent="0.2">
      <c r="A3424" s="158"/>
      <c r="D3424" s="138"/>
    </row>
    <row r="3425" spans="1:4" x14ac:dyDescent="0.2">
      <c r="A3425" s="158"/>
      <c r="D3425" s="138"/>
    </row>
    <row r="3426" spans="1:4" x14ac:dyDescent="0.2">
      <c r="A3426" s="158"/>
      <c r="D3426" s="138"/>
    </row>
    <row r="3427" spans="1:4" x14ac:dyDescent="0.2">
      <c r="A3427" s="158"/>
      <c r="D3427" s="138"/>
    </row>
    <row r="3428" spans="1:4" x14ac:dyDescent="0.2">
      <c r="A3428" s="158"/>
      <c r="D3428" s="138"/>
    </row>
    <row r="3429" spans="1:4" x14ac:dyDescent="0.2">
      <c r="A3429" s="158"/>
      <c r="D3429" s="138"/>
    </row>
    <row r="3430" spans="1:4" x14ac:dyDescent="0.2">
      <c r="A3430" s="158"/>
      <c r="D3430" s="138"/>
    </row>
    <row r="3431" spans="1:4" x14ac:dyDescent="0.2">
      <c r="A3431" s="158"/>
      <c r="D3431" s="138"/>
    </row>
    <row r="3432" spans="1:4" x14ac:dyDescent="0.2">
      <c r="A3432" s="158"/>
      <c r="D3432" s="138"/>
    </row>
    <row r="3433" spans="1:4" x14ac:dyDescent="0.2">
      <c r="A3433" s="158"/>
      <c r="D3433" s="138"/>
    </row>
    <row r="3434" spans="1:4" x14ac:dyDescent="0.2">
      <c r="A3434" s="158"/>
      <c r="D3434" s="138"/>
    </row>
    <row r="3435" spans="1:4" x14ac:dyDescent="0.2">
      <c r="A3435" s="158"/>
      <c r="D3435" s="138"/>
    </row>
    <row r="3436" spans="1:4" x14ac:dyDescent="0.2">
      <c r="A3436" s="158"/>
      <c r="D3436" s="138"/>
    </row>
    <row r="3437" spans="1:4" x14ac:dyDescent="0.2">
      <c r="A3437" s="158"/>
      <c r="D3437" s="138"/>
    </row>
    <row r="3438" spans="1:4" x14ac:dyDescent="0.2">
      <c r="A3438" s="158"/>
      <c r="D3438" s="138"/>
    </row>
    <row r="3439" spans="1:4" x14ac:dyDescent="0.2">
      <c r="A3439" s="158"/>
      <c r="D3439" s="138"/>
    </row>
    <row r="3440" spans="1:4" x14ac:dyDescent="0.2">
      <c r="A3440" s="158"/>
      <c r="D3440" s="138"/>
    </row>
    <row r="3441" spans="1:4" x14ac:dyDescent="0.2">
      <c r="A3441" s="158"/>
      <c r="D3441" s="138"/>
    </row>
    <row r="3442" spans="1:4" x14ac:dyDescent="0.2">
      <c r="A3442" s="158"/>
      <c r="D3442" s="138"/>
    </row>
    <row r="3443" spans="1:4" x14ac:dyDescent="0.2">
      <c r="A3443" s="158"/>
      <c r="D3443" s="138"/>
    </row>
    <row r="3444" spans="1:4" x14ac:dyDescent="0.2">
      <c r="A3444" s="158"/>
      <c r="D3444" s="138"/>
    </row>
    <row r="3445" spans="1:4" x14ac:dyDescent="0.2">
      <c r="A3445" s="158"/>
      <c r="D3445" s="138"/>
    </row>
    <row r="3446" spans="1:4" x14ac:dyDescent="0.2">
      <c r="A3446" s="158"/>
      <c r="D3446" s="138"/>
    </row>
    <row r="3447" spans="1:4" x14ac:dyDescent="0.2">
      <c r="A3447" s="158"/>
      <c r="D3447" s="138"/>
    </row>
    <row r="3448" spans="1:4" x14ac:dyDescent="0.2">
      <c r="A3448" s="158"/>
      <c r="D3448" s="138"/>
    </row>
    <row r="3449" spans="1:4" x14ac:dyDescent="0.2">
      <c r="A3449" s="158"/>
      <c r="D3449" s="138"/>
    </row>
    <row r="3450" spans="1:4" x14ac:dyDescent="0.2">
      <c r="A3450" s="158"/>
      <c r="D3450" s="138"/>
    </row>
    <row r="3451" spans="1:4" x14ac:dyDescent="0.2">
      <c r="A3451" s="158"/>
      <c r="D3451" s="138"/>
    </row>
    <row r="3452" spans="1:4" x14ac:dyDescent="0.2">
      <c r="A3452" s="158"/>
      <c r="D3452" s="138"/>
    </row>
    <row r="3453" spans="1:4" x14ac:dyDescent="0.2">
      <c r="A3453" s="158"/>
      <c r="D3453" s="138"/>
    </row>
    <row r="3454" spans="1:4" x14ac:dyDescent="0.2">
      <c r="A3454" s="158"/>
      <c r="D3454" s="138"/>
    </row>
    <row r="3455" spans="1:4" x14ac:dyDescent="0.2">
      <c r="A3455" s="158"/>
      <c r="D3455" s="138"/>
    </row>
    <row r="3456" spans="1:4" x14ac:dyDescent="0.2">
      <c r="A3456" s="158"/>
      <c r="D3456" s="138"/>
    </row>
    <row r="3457" spans="1:4" x14ac:dyDescent="0.2">
      <c r="A3457" s="158"/>
      <c r="D3457" s="138"/>
    </row>
    <row r="3458" spans="1:4" x14ac:dyDescent="0.2">
      <c r="A3458" s="158"/>
      <c r="D3458" s="138"/>
    </row>
    <row r="3459" spans="1:4" x14ac:dyDescent="0.2">
      <c r="A3459" s="158"/>
      <c r="D3459" s="138"/>
    </row>
    <row r="3460" spans="1:4" x14ac:dyDescent="0.2">
      <c r="A3460" s="158"/>
      <c r="D3460" s="138"/>
    </row>
    <row r="3461" spans="1:4" x14ac:dyDescent="0.2">
      <c r="A3461" s="158"/>
      <c r="D3461" s="138"/>
    </row>
    <row r="3462" spans="1:4" x14ac:dyDescent="0.2">
      <c r="A3462" s="158"/>
      <c r="D3462" s="138"/>
    </row>
    <row r="3463" spans="1:4" x14ac:dyDescent="0.2">
      <c r="A3463" s="158"/>
      <c r="D3463" s="138"/>
    </row>
    <row r="3464" spans="1:4" x14ac:dyDescent="0.2">
      <c r="A3464" s="158"/>
      <c r="D3464" s="138"/>
    </row>
    <row r="3465" spans="1:4" x14ac:dyDescent="0.2">
      <c r="A3465" s="158"/>
      <c r="D3465" s="138"/>
    </row>
    <row r="3466" spans="1:4" x14ac:dyDescent="0.2">
      <c r="A3466" s="158"/>
      <c r="D3466" s="138"/>
    </row>
    <row r="3467" spans="1:4" x14ac:dyDescent="0.2">
      <c r="A3467" s="158"/>
      <c r="D3467" s="138"/>
    </row>
    <row r="3468" spans="1:4" x14ac:dyDescent="0.2">
      <c r="A3468" s="158"/>
      <c r="D3468" s="138"/>
    </row>
    <row r="3469" spans="1:4" x14ac:dyDescent="0.2">
      <c r="A3469" s="158"/>
      <c r="D3469" s="138"/>
    </row>
    <row r="3470" spans="1:4" x14ac:dyDescent="0.2">
      <c r="A3470" s="158"/>
      <c r="D3470" s="138"/>
    </row>
    <row r="3471" spans="1:4" x14ac:dyDescent="0.2">
      <c r="A3471" s="158"/>
      <c r="D3471" s="138"/>
    </row>
    <row r="3472" spans="1:4" x14ac:dyDescent="0.2">
      <c r="A3472" s="158"/>
      <c r="D3472" s="138"/>
    </row>
    <row r="3473" spans="1:4" x14ac:dyDescent="0.2">
      <c r="A3473" s="158"/>
      <c r="D3473" s="138"/>
    </row>
    <row r="3474" spans="1:4" x14ac:dyDescent="0.2">
      <c r="A3474" s="158"/>
      <c r="D3474" s="138"/>
    </row>
    <row r="3475" spans="1:4" x14ac:dyDescent="0.2">
      <c r="A3475" s="158"/>
      <c r="D3475" s="138"/>
    </row>
    <row r="3476" spans="1:4" x14ac:dyDescent="0.2">
      <c r="A3476" s="158"/>
      <c r="D3476" s="138"/>
    </row>
    <row r="3477" spans="1:4" x14ac:dyDescent="0.2">
      <c r="A3477" s="158"/>
      <c r="D3477" s="138"/>
    </row>
    <row r="3478" spans="1:4" x14ac:dyDescent="0.2">
      <c r="A3478" s="158"/>
      <c r="D3478" s="138"/>
    </row>
    <row r="3479" spans="1:4" x14ac:dyDescent="0.2">
      <c r="A3479" s="158"/>
      <c r="D3479" s="138"/>
    </row>
    <row r="3480" spans="1:4" x14ac:dyDescent="0.2">
      <c r="A3480" s="158"/>
      <c r="D3480" s="138"/>
    </row>
    <row r="3481" spans="1:4" x14ac:dyDescent="0.2">
      <c r="A3481" s="158"/>
      <c r="D3481" s="138"/>
    </row>
    <row r="3482" spans="1:4" x14ac:dyDescent="0.2">
      <c r="A3482" s="158"/>
      <c r="D3482" s="138"/>
    </row>
    <row r="3483" spans="1:4" x14ac:dyDescent="0.2">
      <c r="A3483" s="158"/>
      <c r="D3483" s="138"/>
    </row>
    <row r="3484" spans="1:4" x14ac:dyDescent="0.2">
      <c r="A3484" s="158"/>
      <c r="D3484" s="138"/>
    </row>
    <row r="3485" spans="1:4" x14ac:dyDescent="0.2">
      <c r="A3485" s="158"/>
      <c r="D3485" s="138"/>
    </row>
    <row r="3486" spans="1:4" x14ac:dyDescent="0.2">
      <c r="A3486" s="158"/>
      <c r="D3486" s="138"/>
    </row>
    <row r="3487" spans="1:4" x14ac:dyDescent="0.2">
      <c r="A3487" s="158"/>
      <c r="D3487" s="138"/>
    </row>
    <row r="3488" spans="1:4" x14ac:dyDescent="0.2">
      <c r="A3488" s="158"/>
      <c r="D3488" s="138"/>
    </row>
    <row r="3489" spans="1:4" x14ac:dyDescent="0.2">
      <c r="A3489" s="158"/>
      <c r="D3489" s="138"/>
    </row>
    <row r="3490" spans="1:4" x14ac:dyDescent="0.2">
      <c r="A3490" s="158"/>
      <c r="D3490" s="138"/>
    </row>
    <row r="3491" spans="1:4" x14ac:dyDescent="0.2">
      <c r="A3491" s="158"/>
      <c r="D3491" s="138"/>
    </row>
    <row r="3492" spans="1:4" x14ac:dyDescent="0.2">
      <c r="A3492" s="158"/>
      <c r="D3492" s="138"/>
    </row>
    <row r="3493" spans="1:4" x14ac:dyDescent="0.2">
      <c r="A3493" s="158"/>
      <c r="D3493" s="138"/>
    </row>
    <row r="3494" spans="1:4" x14ac:dyDescent="0.2">
      <c r="A3494" s="158"/>
      <c r="D3494" s="138"/>
    </row>
    <row r="3495" spans="1:4" x14ac:dyDescent="0.2">
      <c r="A3495" s="158"/>
      <c r="D3495" s="138"/>
    </row>
    <row r="3496" spans="1:4" x14ac:dyDescent="0.2">
      <c r="A3496" s="158"/>
      <c r="D3496" s="138"/>
    </row>
    <row r="3497" spans="1:4" x14ac:dyDescent="0.2">
      <c r="A3497" s="158"/>
      <c r="D3497" s="138"/>
    </row>
    <row r="3498" spans="1:4" x14ac:dyDescent="0.2">
      <c r="A3498" s="158"/>
      <c r="D3498" s="138"/>
    </row>
    <row r="3499" spans="1:4" x14ac:dyDescent="0.2">
      <c r="A3499" s="158"/>
      <c r="D3499" s="138"/>
    </row>
    <row r="3500" spans="1:4" x14ac:dyDescent="0.2">
      <c r="A3500" s="158"/>
      <c r="D3500" s="138"/>
    </row>
    <row r="3501" spans="1:4" x14ac:dyDescent="0.2">
      <c r="A3501" s="158"/>
      <c r="D3501" s="138"/>
    </row>
    <row r="3502" spans="1:4" x14ac:dyDescent="0.2">
      <c r="A3502" s="158"/>
      <c r="D3502" s="138"/>
    </row>
    <row r="3503" spans="1:4" x14ac:dyDescent="0.2">
      <c r="A3503" s="158"/>
      <c r="D3503" s="138"/>
    </row>
    <row r="3504" spans="1:4" x14ac:dyDescent="0.2">
      <c r="A3504" s="158"/>
      <c r="D3504" s="138"/>
    </row>
    <row r="3505" spans="1:4" x14ac:dyDescent="0.2">
      <c r="A3505" s="158"/>
      <c r="D3505" s="138"/>
    </row>
    <row r="3506" spans="1:4" x14ac:dyDescent="0.2">
      <c r="A3506" s="158"/>
      <c r="D3506" s="138"/>
    </row>
    <row r="3507" spans="1:4" x14ac:dyDescent="0.2">
      <c r="A3507" s="158"/>
      <c r="D3507" s="138"/>
    </row>
    <row r="3508" spans="1:4" x14ac:dyDescent="0.2">
      <c r="A3508" s="158"/>
      <c r="D3508" s="138"/>
    </row>
    <row r="3509" spans="1:4" x14ac:dyDescent="0.2">
      <c r="A3509" s="158"/>
      <c r="D3509" s="138"/>
    </row>
    <row r="3510" spans="1:4" x14ac:dyDescent="0.2">
      <c r="A3510" s="158"/>
      <c r="D3510" s="138"/>
    </row>
    <row r="3511" spans="1:4" x14ac:dyDescent="0.2">
      <c r="A3511" s="158"/>
      <c r="D3511" s="138"/>
    </row>
    <row r="3512" spans="1:4" x14ac:dyDescent="0.2">
      <c r="A3512" s="158"/>
      <c r="D3512" s="138"/>
    </row>
    <row r="3513" spans="1:4" x14ac:dyDescent="0.2">
      <c r="A3513" s="158"/>
      <c r="D3513" s="138"/>
    </row>
    <row r="3514" spans="1:4" x14ac:dyDescent="0.2">
      <c r="A3514" s="158"/>
      <c r="D3514" s="138"/>
    </row>
    <row r="3515" spans="1:4" x14ac:dyDescent="0.2">
      <c r="A3515" s="158"/>
      <c r="D3515" s="138"/>
    </row>
    <row r="3516" spans="1:4" x14ac:dyDescent="0.2">
      <c r="A3516" s="158"/>
      <c r="D3516" s="138"/>
    </row>
    <row r="3517" spans="1:4" x14ac:dyDescent="0.2">
      <c r="A3517" s="158"/>
      <c r="D3517" s="138"/>
    </row>
    <row r="3518" spans="1:4" x14ac:dyDescent="0.2">
      <c r="A3518" s="158"/>
      <c r="D3518" s="138"/>
    </row>
    <row r="3519" spans="1:4" x14ac:dyDescent="0.2">
      <c r="A3519" s="158"/>
      <c r="D3519" s="138"/>
    </row>
    <row r="3520" spans="1:4" x14ac:dyDescent="0.2">
      <c r="A3520" s="158"/>
      <c r="D3520" s="138"/>
    </row>
    <row r="3521" spans="1:4" x14ac:dyDescent="0.2">
      <c r="A3521" s="158"/>
      <c r="D3521" s="138"/>
    </row>
    <row r="3522" spans="1:4" x14ac:dyDescent="0.2">
      <c r="A3522" s="158"/>
      <c r="D3522" s="138"/>
    </row>
    <row r="3523" spans="1:4" x14ac:dyDescent="0.2">
      <c r="A3523" s="158"/>
      <c r="D3523" s="138"/>
    </row>
    <row r="3524" spans="1:4" x14ac:dyDescent="0.2">
      <c r="A3524" s="158"/>
      <c r="D3524" s="138"/>
    </row>
    <row r="3525" spans="1:4" x14ac:dyDescent="0.2">
      <c r="A3525" s="158"/>
      <c r="D3525" s="138"/>
    </row>
    <row r="3526" spans="1:4" x14ac:dyDescent="0.2">
      <c r="A3526" s="158"/>
      <c r="D3526" s="138"/>
    </row>
    <row r="3527" spans="1:4" x14ac:dyDescent="0.2">
      <c r="A3527" s="158"/>
      <c r="D3527" s="138"/>
    </row>
    <row r="3528" spans="1:4" x14ac:dyDescent="0.2">
      <c r="A3528" s="158"/>
      <c r="D3528" s="138"/>
    </row>
    <row r="3529" spans="1:4" x14ac:dyDescent="0.2">
      <c r="A3529" s="158"/>
      <c r="D3529" s="138"/>
    </row>
    <row r="3530" spans="1:4" x14ac:dyDescent="0.2">
      <c r="A3530" s="158"/>
      <c r="D3530" s="138"/>
    </row>
    <row r="3531" spans="1:4" x14ac:dyDescent="0.2">
      <c r="A3531" s="158"/>
      <c r="D3531" s="138"/>
    </row>
    <row r="3532" spans="1:4" x14ac:dyDescent="0.2">
      <c r="A3532" s="158"/>
      <c r="D3532" s="138"/>
    </row>
    <row r="3533" spans="1:4" x14ac:dyDescent="0.2">
      <c r="A3533" s="158"/>
      <c r="D3533" s="138"/>
    </row>
    <row r="3534" spans="1:4" x14ac:dyDescent="0.2">
      <c r="A3534" s="158"/>
      <c r="D3534" s="138"/>
    </row>
    <row r="3535" spans="1:4" x14ac:dyDescent="0.2">
      <c r="A3535" s="158"/>
      <c r="D3535" s="138"/>
    </row>
    <row r="3536" spans="1:4" x14ac:dyDescent="0.2">
      <c r="A3536" s="158"/>
      <c r="D3536" s="138"/>
    </row>
    <row r="3537" spans="1:4" x14ac:dyDescent="0.2">
      <c r="A3537" s="158"/>
      <c r="D3537" s="138"/>
    </row>
    <row r="3538" spans="1:4" x14ac:dyDescent="0.2">
      <c r="A3538" s="158"/>
      <c r="D3538" s="138"/>
    </row>
    <row r="3539" spans="1:4" x14ac:dyDescent="0.2">
      <c r="A3539" s="158"/>
      <c r="D3539" s="138"/>
    </row>
    <row r="3540" spans="1:4" x14ac:dyDescent="0.2">
      <c r="A3540" s="158"/>
      <c r="D3540" s="138"/>
    </row>
    <row r="3541" spans="1:4" x14ac:dyDescent="0.2">
      <c r="A3541" s="158"/>
      <c r="D3541" s="138"/>
    </row>
    <row r="3542" spans="1:4" x14ac:dyDescent="0.2">
      <c r="A3542" s="158"/>
      <c r="D3542" s="138"/>
    </row>
    <row r="3543" spans="1:4" x14ac:dyDescent="0.2">
      <c r="A3543" s="158"/>
      <c r="D3543" s="138"/>
    </row>
    <row r="3544" spans="1:4" x14ac:dyDescent="0.2">
      <c r="A3544" s="158"/>
      <c r="D3544" s="138"/>
    </row>
    <row r="3545" spans="1:4" x14ac:dyDescent="0.2">
      <c r="A3545" s="158"/>
      <c r="D3545" s="138"/>
    </row>
    <row r="3546" spans="1:4" x14ac:dyDescent="0.2">
      <c r="A3546" s="158"/>
      <c r="D3546" s="138"/>
    </row>
    <row r="3547" spans="1:4" x14ac:dyDescent="0.2">
      <c r="A3547" s="158"/>
      <c r="D3547" s="138"/>
    </row>
    <row r="3548" spans="1:4" x14ac:dyDescent="0.2">
      <c r="A3548" s="158"/>
      <c r="D3548" s="138"/>
    </row>
    <row r="3549" spans="1:4" x14ac:dyDescent="0.2">
      <c r="A3549" s="158"/>
      <c r="D3549" s="138"/>
    </row>
    <row r="3550" spans="1:4" x14ac:dyDescent="0.2">
      <c r="A3550" s="158"/>
      <c r="D3550" s="138"/>
    </row>
    <row r="3551" spans="1:4" x14ac:dyDescent="0.2">
      <c r="A3551" s="158"/>
      <c r="D3551" s="138"/>
    </row>
    <row r="3552" spans="1:4" x14ac:dyDescent="0.2">
      <c r="A3552" s="158"/>
      <c r="D3552" s="138"/>
    </row>
    <row r="3553" spans="1:4" x14ac:dyDescent="0.2">
      <c r="A3553" s="158"/>
      <c r="D3553" s="138"/>
    </row>
    <row r="3554" spans="1:4" x14ac:dyDescent="0.2">
      <c r="A3554" s="158"/>
      <c r="D3554" s="138"/>
    </row>
    <row r="3555" spans="1:4" x14ac:dyDescent="0.2">
      <c r="A3555" s="158"/>
      <c r="D3555" s="138"/>
    </row>
    <row r="3556" spans="1:4" x14ac:dyDescent="0.2">
      <c r="A3556" s="158"/>
      <c r="D3556" s="138"/>
    </row>
    <row r="3557" spans="1:4" x14ac:dyDescent="0.2">
      <c r="A3557" s="158"/>
      <c r="D3557" s="138"/>
    </row>
    <row r="3558" spans="1:4" x14ac:dyDescent="0.2">
      <c r="A3558" s="158"/>
      <c r="D3558" s="138"/>
    </row>
    <row r="3559" spans="1:4" x14ac:dyDescent="0.2">
      <c r="A3559" s="158"/>
      <c r="D3559" s="138"/>
    </row>
    <row r="3560" spans="1:4" x14ac:dyDescent="0.2">
      <c r="A3560" s="158"/>
      <c r="D3560" s="138"/>
    </row>
    <row r="3561" spans="1:4" x14ac:dyDescent="0.2">
      <c r="A3561" s="158"/>
      <c r="D3561" s="138"/>
    </row>
    <row r="3562" spans="1:4" x14ac:dyDescent="0.2">
      <c r="A3562" s="158"/>
      <c r="D3562" s="138"/>
    </row>
    <row r="3563" spans="1:4" x14ac:dyDescent="0.2">
      <c r="A3563" s="158"/>
      <c r="D3563" s="138"/>
    </row>
    <row r="3564" spans="1:4" x14ac:dyDescent="0.2">
      <c r="A3564" s="158"/>
      <c r="D3564" s="138"/>
    </row>
    <row r="3565" spans="1:4" x14ac:dyDescent="0.2">
      <c r="A3565" s="158"/>
      <c r="D3565" s="138"/>
    </row>
    <row r="3566" spans="1:4" x14ac:dyDescent="0.2">
      <c r="A3566" s="158"/>
      <c r="D3566" s="138"/>
    </row>
    <row r="3567" spans="1:4" x14ac:dyDescent="0.2">
      <c r="A3567" s="158"/>
      <c r="D3567" s="138"/>
    </row>
    <row r="3568" spans="1:4" x14ac:dyDescent="0.2">
      <c r="A3568" s="158"/>
      <c r="D3568" s="138"/>
    </row>
    <row r="3569" spans="1:4" x14ac:dyDescent="0.2">
      <c r="A3569" s="158"/>
      <c r="D3569" s="138"/>
    </row>
    <row r="3570" spans="1:4" x14ac:dyDescent="0.2">
      <c r="A3570" s="158"/>
      <c r="D3570" s="138"/>
    </row>
    <row r="3571" spans="1:4" x14ac:dyDescent="0.2">
      <c r="A3571" s="158"/>
      <c r="D3571" s="138"/>
    </row>
    <row r="3572" spans="1:4" x14ac:dyDescent="0.2">
      <c r="A3572" s="158"/>
      <c r="D3572" s="138"/>
    </row>
    <row r="3573" spans="1:4" x14ac:dyDescent="0.2">
      <c r="A3573" s="158"/>
      <c r="D3573" s="138"/>
    </row>
    <row r="3574" spans="1:4" x14ac:dyDescent="0.2">
      <c r="A3574" s="158"/>
      <c r="D3574" s="138"/>
    </row>
    <row r="3575" spans="1:4" x14ac:dyDescent="0.2">
      <c r="A3575" s="158"/>
      <c r="D3575" s="138"/>
    </row>
    <row r="3576" spans="1:4" x14ac:dyDescent="0.2">
      <c r="A3576" s="158"/>
      <c r="D3576" s="138"/>
    </row>
    <row r="3577" spans="1:4" x14ac:dyDescent="0.2">
      <c r="A3577" s="158"/>
      <c r="D3577" s="138"/>
    </row>
    <row r="3578" spans="1:4" x14ac:dyDescent="0.2">
      <c r="A3578" s="158"/>
      <c r="D3578" s="138"/>
    </row>
    <row r="3579" spans="1:4" x14ac:dyDescent="0.2">
      <c r="A3579" s="158"/>
      <c r="D3579" s="138"/>
    </row>
    <row r="3580" spans="1:4" x14ac:dyDescent="0.2">
      <c r="A3580" s="158"/>
      <c r="D3580" s="138"/>
    </row>
    <row r="3581" spans="1:4" x14ac:dyDescent="0.2">
      <c r="A3581" s="158"/>
      <c r="D3581" s="138"/>
    </row>
    <row r="3582" spans="1:4" x14ac:dyDescent="0.2">
      <c r="A3582" s="158"/>
      <c r="D3582" s="138"/>
    </row>
    <row r="3583" spans="1:4" x14ac:dyDescent="0.2">
      <c r="A3583" s="158"/>
      <c r="D3583" s="138"/>
    </row>
    <row r="3584" spans="1:4" x14ac:dyDescent="0.2">
      <c r="A3584" s="158"/>
      <c r="D3584" s="138"/>
    </row>
    <row r="3585" spans="1:4" x14ac:dyDescent="0.2">
      <c r="A3585" s="158"/>
      <c r="D3585" s="138"/>
    </row>
    <row r="3586" spans="1:4" x14ac:dyDescent="0.2">
      <c r="A3586" s="158"/>
      <c r="D3586" s="138"/>
    </row>
    <row r="3587" spans="1:4" x14ac:dyDescent="0.2">
      <c r="A3587" s="158"/>
      <c r="D3587" s="138"/>
    </row>
    <row r="3588" spans="1:4" x14ac:dyDescent="0.2">
      <c r="A3588" s="158"/>
      <c r="D3588" s="138"/>
    </row>
    <row r="3589" spans="1:4" x14ac:dyDescent="0.2">
      <c r="A3589" s="158"/>
      <c r="D3589" s="138"/>
    </row>
    <row r="3590" spans="1:4" x14ac:dyDescent="0.2">
      <c r="A3590" s="158"/>
      <c r="D3590" s="138"/>
    </row>
    <row r="3591" spans="1:4" x14ac:dyDescent="0.2">
      <c r="A3591" s="158"/>
      <c r="D3591" s="138"/>
    </row>
    <row r="3592" spans="1:4" x14ac:dyDescent="0.2">
      <c r="A3592" s="158"/>
      <c r="D3592" s="138"/>
    </row>
    <row r="3593" spans="1:4" x14ac:dyDescent="0.2">
      <c r="A3593" s="158"/>
      <c r="D3593" s="138"/>
    </row>
    <row r="3594" spans="1:4" x14ac:dyDescent="0.2">
      <c r="A3594" s="158"/>
      <c r="D3594" s="138"/>
    </row>
    <row r="3595" spans="1:4" x14ac:dyDescent="0.2">
      <c r="A3595" s="158"/>
      <c r="D3595" s="138"/>
    </row>
    <row r="3596" spans="1:4" x14ac:dyDescent="0.2">
      <c r="A3596" s="158"/>
      <c r="D3596" s="138"/>
    </row>
    <row r="3597" spans="1:4" x14ac:dyDescent="0.2">
      <c r="A3597" s="158"/>
      <c r="D3597" s="138"/>
    </row>
    <row r="3598" spans="1:4" x14ac:dyDescent="0.2">
      <c r="A3598" s="158"/>
      <c r="D3598" s="138"/>
    </row>
    <row r="3599" spans="1:4" x14ac:dyDescent="0.2">
      <c r="A3599" s="158"/>
      <c r="D3599" s="138"/>
    </row>
    <row r="3600" spans="1:4" x14ac:dyDescent="0.2">
      <c r="A3600" s="158"/>
      <c r="D3600" s="138"/>
    </row>
    <row r="3601" spans="1:4" x14ac:dyDescent="0.2">
      <c r="A3601" s="158"/>
      <c r="D3601" s="138"/>
    </row>
    <row r="3602" spans="1:4" x14ac:dyDescent="0.2">
      <c r="A3602" s="158"/>
      <c r="D3602" s="138"/>
    </row>
    <row r="3603" spans="1:4" x14ac:dyDescent="0.2">
      <c r="A3603" s="158"/>
      <c r="D3603" s="138"/>
    </row>
    <row r="3604" spans="1:4" x14ac:dyDescent="0.2">
      <c r="A3604" s="158"/>
      <c r="D3604" s="138"/>
    </row>
    <row r="3605" spans="1:4" x14ac:dyDescent="0.2">
      <c r="A3605" s="158"/>
      <c r="D3605" s="138"/>
    </row>
    <row r="3606" spans="1:4" x14ac:dyDescent="0.2">
      <c r="A3606" s="158"/>
      <c r="D3606" s="138"/>
    </row>
    <row r="3607" spans="1:4" x14ac:dyDescent="0.2">
      <c r="A3607" s="158"/>
      <c r="D3607" s="138"/>
    </row>
    <row r="3608" spans="1:4" x14ac:dyDescent="0.2">
      <c r="A3608" s="158"/>
      <c r="D3608" s="138"/>
    </row>
    <row r="3609" spans="1:4" x14ac:dyDescent="0.2">
      <c r="A3609" s="158"/>
      <c r="D3609" s="138"/>
    </row>
    <row r="3610" spans="1:4" x14ac:dyDescent="0.2">
      <c r="A3610" s="158"/>
      <c r="D3610" s="138"/>
    </row>
    <row r="3611" spans="1:4" x14ac:dyDescent="0.2">
      <c r="A3611" s="158"/>
      <c r="D3611" s="138"/>
    </row>
    <row r="3612" spans="1:4" x14ac:dyDescent="0.2">
      <c r="A3612" s="158"/>
      <c r="D3612" s="138"/>
    </row>
    <row r="3613" spans="1:4" x14ac:dyDescent="0.2">
      <c r="A3613" s="158"/>
      <c r="D3613" s="138"/>
    </row>
    <row r="3614" spans="1:4" x14ac:dyDescent="0.2">
      <c r="A3614" s="158"/>
      <c r="D3614" s="138"/>
    </row>
    <row r="3615" spans="1:4" x14ac:dyDescent="0.2">
      <c r="A3615" s="158"/>
      <c r="D3615" s="138"/>
    </row>
    <row r="3616" spans="1:4" x14ac:dyDescent="0.2">
      <c r="A3616" s="158"/>
      <c r="D3616" s="138"/>
    </row>
    <row r="3617" spans="1:4" x14ac:dyDescent="0.2">
      <c r="A3617" s="158"/>
      <c r="D3617" s="138"/>
    </row>
    <row r="3618" spans="1:4" x14ac:dyDescent="0.2">
      <c r="A3618" s="158"/>
      <c r="D3618" s="138"/>
    </row>
    <row r="3619" spans="1:4" x14ac:dyDescent="0.2">
      <c r="A3619" s="158"/>
      <c r="D3619" s="138"/>
    </row>
    <row r="3620" spans="1:4" x14ac:dyDescent="0.2">
      <c r="A3620" s="158"/>
      <c r="D3620" s="138"/>
    </row>
    <row r="3621" spans="1:4" x14ac:dyDescent="0.2">
      <c r="A3621" s="158"/>
      <c r="D3621" s="138"/>
    </row>
    <row r="3622" spans="1:4" x14ac:dyDescent="0.2">
      <c r="A3622" s="158"/>
      <c r="D3622" s="138"/>
    </row>
    <row r="3623" spans="1:4" x14ac:dyDescent="0.2">
      <c r="A3623" s="158"/>
      <c r="D3623" s="138"/>
    </row>
    <row r="3624" spans="1:4" x14ac:dyDescent="0.2">
      <c r="A3624" s="158"/>
      <c r="D3624" s="138"/>
    </row>
    <row r="3625" spans="1:4" x14ac:dyDescent="0.2">
      <c r="A3625" s="158"/>
      <c r="D3625" s="138"/>
    </row>
    <row r="3626" spans="1:4" x14ac:dyDescent="0.2">
      <c r="A3626" s="158"/>
      <c r="D3626" s="138"/>
    </row>
    <row r="3627" spans="1:4" x14ac:dyDescent="0.2">
      <c r="A3627" s="158"/>
      <c r="D3627" s="138"/>
    </row>
    <row r="3628" spans="1:4" x14ac:dyDescent="0.2">
      <c r="A3628" s="158"/>
      <c r="D3628" s="138"/>
    </row>
    <row r="3629" spans="1:4" x14ac:dyDescent="0.2">
      <c r="A3629" s="158"/>
      <c r="D3629" s="138"/>
    </row>
    <row r="3630" spans="1:4" x14ac:dyDescent="0.2">
      <c r="A3630" s="158"/>
      <c r="D3630" s="138"/>
    </row>
    <row r="3631" spans="1:4" x14ac:dyDescent="0.2">
      <c r="A3631" s="158"/>
      <c r="D3631" s="138"/>
    </row>
    <row r="3632" spans="1:4" x14ac:dyDescent="0.2">
      <c r="A3632" s="158"/>
      <c r="D3632" s="138"/>
    </row>
    <row r="3633" spans="1:4" x14ac:dyDescent="0.2">
      <c r="A3633" s="158"/>
      <c r="D3633" s="138"/>
    </row>
    <row r="3634" spans="1:4" x14ac:dyDescent="0.2">
      <c r="A3634" s="158"/>
      <c r="D3634" s="138"/>
    </row>
    <row r="3635" spans="1:4" x14ac:dyDescent="0.2">
      <c r="A3635" s="158"/>
      <c r="D3635" s="138"/>
    </row>
    <row r="3636" spans="1:4" x14ac:dyDescent="0.2">
      <c r="A3636" s="158"/>
      <c r="D3636" s="138"/>
    </row>
    <row r="3637" spans="1:4" x14ac:dyDescent="0.2">
      <c r="A3637" s="158"/>
      <c r="D3637" s="138"/>
    </row>
    <row r="3638" spans="1:4" x14ac:dyDescent="0.2">
      <c r="A3638" s="158"/>
      <c r="D3638" s="138"/>
    </row>
    <row r="3639" spans="1:4" x14ac:dyDescent="0.2">
      <c r="A3639" s="158"/>
      <c r="D3639" s="138"/>
    </row>
    <row r="3640" spans="1:4" x14ac:dyDescent="0.2">
      <c r="A3640" s="158"/>
      <c r="D3640" s="138"/>
    </row>
    <row r="3641" spans="1:4" x14ac:dyDescent="0.2">
      <c r="A3641" s="158"/>
      <c r="D3641" s="138"/>
    </row>
    <row r="3642" spans="1:4" x14ac:dyDescent="0.2">
      <c r="A3642" s="158"/>
      <c r="D3642" s="138"/>
    </row>
    <row r="3643" spans="1:4" x14ac:dyDescent="0.2">
      <c r="A3643" s="158"/>
      <c r="D3643" s="138"/>
    </row>
    <row r="3644" spans="1:4" x14ac:dyDescent="0.2">
      <c r="A3644" s="158"/>
      <c r="D3644" s="138"/>
    </row>
    <row r="3645" spans="1:4" x14ac:dyDescent="0.2">
      <c r="A3645" s="158"/>
      <c r="D3645" s="138"/>
    </row>
    <row r="3646" spans="1:4" x14ac:dyDescent="0.2">
      <c r="A3646" s="158"/>
      <c r="D3646" s="138"/>
    </row>
    <row r="3647" spans="1:4" x14ac:dyDescent="0.2">
      <c r="A3647" s="158"/>
      <c r="D3647" s="138"/>
    </row>
    <row r="3648" spans="1:4" x14ac:dyDescent="0.2">
      <c r="A3648" s="158"/>
      <c r="D3648" s="138"/>
    </row>
    <row r="3649" spans="1:4" x14ac:dyDescent="0.2">
      <c r="A3649" s="158"/>
      <c r="D3649" s="138"/>
    </row>
    <row r="3650" spans="1:4" x14ac:dyDescent="0.2">
      <c r="A3650" s="158"/>
      <c r="D3650" s="138"/>
    </row>
    <row r="3651" spans="1:4" x14ac:dyDescent="0.2">
      <c r="A3651" s="158"/>
      <c r="D3651" s="138"/>
    </row>
    <row r="3652" spans="1:4" x14ac:dyDescent="0.2">
      <c r="A3652" s="158"/>
      <c r="D3652" s="138"/>
    </row>
    <row r="3653" spans="1:4" x14ac:dyDescent="0.2">
      <c r="A3653" s="158"/>
      <c r="D3653" s="138"/>
    </row>
    <row r="3654" spans="1:4" x14ac:dyDescent="0.2">
      <c r="A3654" s="158"/>
      <c r="D3654" s="138"/>
    </row>
    <row r="3655" spans="1:4" x14ac:dyDescent="0.2">
      <c r="A3655" s="158"/>
      <c r="D3655" s="138"/>
    </row>
    <row r="3656" spans="1:4" x14ac:dyDescent="0.2">
      <c r="A3656" s="158"/>
      <c r="D3656" s="138"/>
    </row>
    <row r="3657" spans="1:4" x14ac:dyDescent="0.2">
      <c r="A3657" s="158"/>
      <c r="D3657" s="138"/>
    </row>
    <row r="3658" spans="1:4" x14ac:dyDescent="0.2">
      <c r="A3658" s="158"/>
      <c r="D3658" s="138"/>
    </row>
    <row r="3659" spans="1:4" x14ac:dyDescent="0.2">
      <c r="A3659" s="158"/>
      <c r="D3659" s="138"/>
    </row>
    <row r="3660" spans="1:4" x14ac:dyDescent="0.2">
      <c r="A3660" s="158"/>
      <c r="D3660" s="138"/>
    </row>
    <row r="3661" spans="1:4" x14ac:dyDescent="0.2">
      <c r="A3661" s="158"/>
      <c r="D3661" s="138"/>
    </row>
    <row r="3662" spans="1:4" x14ac:dyDescent="0.2">
      <c r="A3662" s="158"/>
      <c r="D3662" s="138"/>
    </row>
    <row r="3663" spans="1:4" x14ac:dyDescent="0.2">
      <c r="A3663" s="158"/>
      <c r="D3663" s="138"/>
    </row>
    <row r="3664" spans="1:4" x14ac:dyDescent="0.2">
      <c r="A3664" s="158"/>
      <c r="D3664" s="138"/>
    </row>
    <row r="3665" spans="1:4" x14ac:dyDescent="0.2">
      <c r="A3665" s="158"/>
      <c r="D3665" s="138"/>
    </row>
    <row r="3666" spans="1:4" x14ac:dyDescent="0.2">
      <c r="A3666" s="158"/>
      <c r="D3666" s="138"/>
    </row>
    <row r="3667" spans="1:4" x14ac:dyDescent="0.2">
      <c r="A3667" s="158"/>
      <c r="D3667" s="138"/>
    </row>
    <row r="3668" spans="1:4" x14ac:dyDescent="0.2">
      <c r="A3668" s="158"/>
      <c r="D3668" s="138"/>
    </row>
    <row r="3669" spans="1:4" x14ac:dyDescent="0.2">
      <c r="A3669" s="158"/>
      <c r="D3669" s="138"/>
    </row>
    <row r="3670" spans="1:4" x14ac:dyDescent="0.2">
      <c r="A3670" s="158"/>
      <c r="D3670" s="138"/>
    </row>
    <row r="3671" spans="1:4" x14ac:dyDescent="0.2">
      <c r="A3671" s="158"/>
      <c r="D3671" s="138"/>
    </row>
    <row r="3672" spans="1:4" x14ac:dyDescent="0.2">
      <c r="A3672" s="158"/>
      <c r="D3672" s="138"/>
    </row>
    <row r="3673" spans="1:4" x14ac:dyDescent="0.2">
      <c r="A3673" s="158"/>
      <c r="D3673" s="138"/>
    </row>
    <row r="3674" spans="1:4" x14ac:dyDescent="0.2">
      <c r="A3674" s="158"/>
      <c r="D3674" s="138"/>
    </row>
    <row r="3675" spans="1:4" x14ac:dyDescent="0.2">
      <c r="A3675" s="158"/>
      <c r="D3675" s="138"/>
    </row>
    <row r="3676" spans="1:4" x14ac:dyDescent="0.2">
      <c r="A3676" s="158"/>
      <c r="D3676" s="138"/>
    </row>
    <row r="3677" spans="1:4" x14ac:dyDescent="0.2">
      <c r="A3677" s="158"/>
      <c r="D3677" s="138"/>
    </row>
    <row r="3678" spans="1:4" x14ac:dyDescent="0.2">
      <c r="A3678" s="158"/>
      <c r="D3678" s="138"/>
    </row>
    <row r="3679" spans="1:4" x14ac:dyDescent="0.2">
      <c r="A3679" s="158"/>
      <c r="D3679" s="138"/>
    </row>
    <row r="3680" spans="1:4" x14ac:dyDescent="0.2">
      <c r="A3680" s="158"/>
      <c r="D3680" s="138"/>
    </row>
    <row r="3681" spans="1:4" x14ac:dyDescent="0.2">
      <c r="A3681" s="158"/>
      <c r="D3681" s="138"/>
    </row>
    <row r="3682" spans="1:4" x14ac:dyDescent="0.2">
      <c r="A3682" s="158"/>
      <c r="D3682" s="138"/>
    </row>
    <row r="3683" spans="1:4" x14ac:dyDescent="0.2">
      <c r="A3683" s="158"/>
      <c r="D3683" s="138"/>
    </row>
    <row r="3684" spans="1:4" x14ac:dyDescent="0.2">
      <c r="A3684" s="158"/>
      <c r="D3684" s="138"/>
    </row>
    <row r="3685" spans="1:4" x14ac:dyDescent="0.2">
      <c r="A3685" s="158"/>
      <c r="D3685" s="138"/>
    </row>
    <row r="3686" spans="1:4" x14ac:dyDescent="0.2">
      <c r="A3686" s="158"/>
      <c r="D3686" s="138"/>
    </row>
    <row r="3687" spans="1:4" x14ac:dyDescent="0.2">
      <c r="A3687" s="158"/>
      <c r="D3687" s="138"/>
    </row>
    <row r="3688" spans="1:4" x14ac:dyDescent="0.2">
      <c r="A3688" s="158"/>
      <c r="D3688" s="138"/>
    </row>
    <row r="3689" spans="1:4" x14ac:dyDescent="0.2">
      <c r="A3689" s="158"/>
      <c r="D3689" s="138"/>
    </row>
    <row r="3690" spans="1:4" x14ac:dyDescent="0.2">
      <c r="A3690" s="158"/>
      <c r="D3690" s="138"/>
    </row>
    <row r="3691" spans="1:4" x14ac:dyDescent="0.2">
      <c r="A3691" s="158"/>
      <c r="D3691" s="138"/>
    </row>
    <row r="3692" spans="1:4" x14ac:dyDescent="0.2">
      <c r="A3692" s="158"/>
      <c r="D3692" s="138"/>
    </row>
    <row r="3693" spans="1:4" x14ac:dyDescent="0.2">
      <c r="A3693" s="158"/>
      <c r="D3693" s="138"/>
    </row>
    <row r="3694" spans="1:4" x14ac:dyDescent="0.2">
      <c r="A3694" s="158"/>
      <c r="D3694" s="138"/>
    </row>
    <row r="3695" spans="1:4" x14ac:dyDescent="0.2">
      <c r="A3695" s="158"/>
      <c r="D3695" s="138"/>
    </row>
    <row r="3696" spans="1:4" x14ac:dyDescent="0.2">
      <c r="A3696" s="158"/>
      <c r="D3696" s="138"/>
    </row>
    <row r="3697" spans="1:4" x14ac:dyDescent="0.2">
      <c r="A3697" s="158"/>
      <c r="D3697" s="138"/>
    </row>
    <row r="3698" spans="1:4" x14ac:dyDescent="0.2">
      <c r="A3698" s="158"/>
      <c r="D3698" s="138"/>
    </row>
    <row r="3699" spans="1:4" x14ac:dyDescent="0.2">
      <c r="A3699" s="158"/>
      <c r="D3699" s="138"/>
    </row>
    <row r="3700" spans="1:4" x14ac:dyDescent="0.2">
      <c r="A3700" s="158"/>
      <c r="D3700" s="138"/>
    </row>
    <row r="3701" spans="1:4" x14ac:dyDescent="0.2">
      <c r="A3701" s="158"/>
      <c r="D3701" s="138"/>
    </row>
    <row r="3702" spans="1:4" x14ac:dyDescent="0.2">
      <c r="A3702" s="158"/>
      <c r="D3702" s="138"/>
    </row>
    <row r="3703" spans="1:4" x14ac:dyDescent="0.2">
      <c r="A3703" s="158"/>
      <c r="D3703" s="138"/>
    </row>
    <row r="3704" spans="1:4" x14ac:dyDescent="0.2">
      <c r="A3704" s="158"/>
      <c r="D3704" s="138"/>
    </row>
    <row r="3705" spans="1:4" x14ac:dyDescent="0.2">
      <c r="A3705" s="158"/>
      <c r="D3705" s="138"/>
    </row>
    <row r="3706" spans="1:4" x14ac:dyDescent="0.2">
      <c r="A3706" s="158"/>
      <c r="D3706" s="138"/>
    </row>
    <row r="3707" spans="1:4" x14ac:dyDescent="0.2">
      <c r="A3707" s="158"/>
      <c r="D3707" s="138"/>
    </row>
    <row r="3708" spans="1:4" x14ac:dyDescent="0.2">
      <c r="A3708" s="158"/>
      <c r="D3708" s="138"/>
    </row>
    <row r="3709" spans="1:4" x14ac:dyDescent="0.2">
      <c r="A3709" s="158"/>
      <c r="D3709" s="138"/>
    </row>
    <row r="3710" spans="1:4" x14ac:dyDescent="0.2">
      <c r="A3710" s="158"/>
      <c r="D3710" s="138"/>
    </row>
    <row r="3711" spans="1:4" x14ac:dyDescent="0.2">
      <c r="A3711" s="158"/>
      <c r="D3711" s="138"/>
    </row>
    <row r="3712" spans="1:4" x14ac:dyDescent="0.2">
      <c r="A3712" s="158"/>
      <c r="D3712" s="138"/>
    </row>
    <row r="3713" spans="1:4" x14ac:dyDescent="0.2">
      <c r="A3713" s="158"/>
      <c r="D3713" s="138"/>
    </row>
    <row r="3714" spans="1:4" x14ac:dyDescent="0.2">
      <c r="A3714" s="158"/>
      <c r="D3714" s="138"/>
    </row>
    <row r="3715" spans="1:4" x14ac:dyDescent="0.2">
      <c r="A3715" s="158"/>
      <c r="D3715" s="138"/>
    </row>
    <row r="3716" spans="1:4" x14ac:dyDescent="0.2">
      <c r="A3716" s="158"/>
      <c r="D3716" s="138"/>
    </row>
    <row r="3717" spans="1:4" x14ac:dyDescent="0.2">
      <c r="A3717" s="158"/>
      <c r="D3717" s="138"/>
    </row>
    <row r="3718" spans="1:4" x14ac:dyDescent="0.2">
      <c r="A3718" s="158"/>
      <c r="D3718" s="138"/>
    </row>
    <row r="3719" spans="1:4" x14ac:dyDescent="0.2">
      <c r="A3719" s="158"/>
      <c r="D3719" s="138"/>
    </row>
    <row r="3720" spans="1:4" x14ac:dyDescent="0.2">
      <c r="A3720" s="158"/>
      <c r="D3720" s="138"/>
    </row>
    <row r="3721" spans="1:4" x14ac:dyDescent="0.2">
      <c r="A3721" s="158"/>
      <c r="D3721" s="138"/>
    </row>
    <row r="3722" spans="1:4" x14ac:dyDescent="0.2">
      <c r="A3722" s="158"/>
      <c r="D3722" s="138"/>
    </row>
    <row r="3723" spans="1:4" x14ac:dyDescent="0.2">
      <c r="A3723" s="158"/>
      <c r="D3723" s="138"/>
    </row>
    <row r="3724" spans="1:4" x14ac:dyDescent="0.2">
      <c r="A3724" s="158"/>
      <c r="D3724" s="138"/>
    </row>
    <row r="3725" spans="1:4" x14ac:dyDescent="0.2">
      <c r="A3725" s="158"/>
      <c r="D3725" s="138"/>
    </row>
    <row r="3726" spans="1:4" x14ac:dyDescent="0.2">
      <c r="A3726" s="158"/>
      <c r="D3726" s="138"/>
    </row>
    <row r="3727" spans="1:4" x14ac:dyDescent="0.2">
      <c r="A3727" s="158"/>
      <c r="D3727" s="138"/>
    </row>
    <row r="3728" spans="1:4" x14ac:dyDescent="0.2">
      <c r="A3728" s="158"/>
      <c r="D3728" s="138"/>
    </row>
    <row r="3729" spans="1:4" x14ac:dyDescent="0.2">
      <c r="A3729" s="158"/>
      <c r="D3729" s="138"/>
    </row>
    <row r="3730" spans="1:4" x14ac:dyDescent="0.2">
      <c r="A3730" s="158"/>
      <c r="D3730" s="138"/>
    </row>
    <row r="3731" spans="1:4" x14ac:dyDescent="0.2">
      <c r="A3731" s="158"/>
      <c r="D3731" s="138"/>
    </row>
    <row r="3732" spans="1:4" x14ac:dyDescent="0.2">
      <c r="A3732" s="158"/>
      <c r="D3732" s="138"/>
    </row>
    <row r="3733" spans="1:4" x14ac:dyDescent="0.2">
      <c r="A3733" s="158"/>
      <c r="D3733" s="138"/>
    </row>
    <row r="3734" spans="1:4" x14ac:dyDescent="0.2">
      <c r="A3734" s="158"/>
      <c r="D3734" s="138"/>
    </row>
    <row r="3735" spans="1:4" x14ac:dyDescent="0.2">
      <c r="A3735" s="158"/>
      <c r="D3735" s="138"/>
    </row>
    <row r="3736" spans="1:4" x14ac:dyDescent="0.2">
      <c r="A3736" s="158"/>
      <c r="D3736" s="138"/>
    </row>
    <row r="3737" spans="1:4" x14ac:dyDescent="0.2">
      <c r="A3737" s="158"/>
      <c r="D3737" s="138"/>
    </row>
    <row r="3738" spans="1:4" x14ac:dyDescent="0.2">
      <c r="A3738" s="158"/>
      <c r="D3738" s="138"/>
    </row>
    <row r="3739" spans="1:4" x14ac:dyDescent="0.2">
      <c r="A3739" s="158"/>
      <c r="D3739" s="138"/>
    </row>
    <row r="3740" spans="1:4" x14ac:dyDescent="0.2">
      <c r="A3740" s="158"/>
      <c r="D3740" s="138"/>
    </row>
    <row r="3741" spans="1:4" x14ac:dyDescent="0.2">
      <c r="A3741" s="158"/>
      <c r="D3741" s="138"/>
    </row>
    <row r="3742" spans="1:4" x14ac:dyDescent="0.2">
      <c r="A3742" s="158"/>
      <c r="D3742" s="138"/>
    </row>
    <row r="3743" spans="1:4" x14ac:dyDescent="0.2">
      <c r="A3743" s="158"/>
      <c r="D3743" s="138"/>
    </row>
    <row r="3744" spans="1:4" x14ac:dyDescent="0.2">
      <c r="A3744" s="158"/>
      <c r="D3744" s="138"/>
    </row>
    <row r="3745" spans="1:4" x14ac:dyDescent="0.2">
      <c r="A3745" s="158"/>
      <c r="D3745" s="138"/>
    </row>
    <row r="3746" spans="1:4" x14ac:dyDescent="0.2">
      <c r="A3746" s="158"/>
      <c r="D3746" s="138"/>
    </row>
    <row r="3747" spans="1:4" x14ac:dyDescent="0.2">
      <c r="A3747" s="158"/>
      <c r="D3747" s="138"/>
    </row>
    <row r="3748" spans="1:4" x14ac:dyDescent="0.2">
      <c r="A3748" s="158"/>
      <c r="D3748" s="138"/>
    </row>
    <row r="3749" spans="1:4" x14ac:dyDescent="0.2">
      <c r="A3749" s="158"/>
      <c r="D3749" s="138"/>
    </row>
    <row r="3750" spans="1:4" x14ac:dyDescent="0.2">
      <c r="A3750" s="158"/>
      <c r="D3750" s="138"/>
    </row>
    <row r="3751" spans="1:4" x14ac:dyDescent="0.2">
      <c r="A3751" s="158"/>
      <c r="D3751" s="138"/>
    </row>
    <row r="3752" spans="1:4" x14ac:dyDescent="0.2">
      <c r="A3752" s="158"/>
      <c r="D3752" s="138"/>
    </row>
    <row r="3753" spans="1:4" x14ac:dyDescent="0.2">
      <c r="A3753" s="158"/>
      <c r="D3753" s="138"/>
    </row>
    <row r="3754" spans="1:4" x14ac:dyDescent="0.2">
      <c r="A3754" s="158"/>
      <c r="D3754" s="138"/>
    </row>
    <row r="3755" spans="1:4" x14ac:dyDescent="0.2">
      <c r="A3755" s="158"/>
      <c r="D3755" s="138"/>
    </row>
    <row r="3756" spans="1:4" x14ac:dyDescent="0.2">
      <c r="A3756" s="158"/>
      <c r="D3756" s="138"/>
    </row>
    <row r="3757" spans="1:4" x14ac:dyDescent="0.2">
      <c r="A3757" s="158"/>
      <c r="D3757" s="138"/>
    </row>
    <row r="3758" spans="1:4" x14ac:dyDescent="0.2">
      <c r="A3758" s="158"/>
      <c r="D3758" s="138"/>
    </row>
    <row r="3759" spans="1:4" x14ac:dyDescent="0.2">
      <c r="A3759" s="158"/>
      <c r="D3759" s="138"/>
    </row>
    <row r="3760" spans="1:4" x14ac:dyDescent="0.2">
      <c r="A3760" s="158"/>
      <c r="D3760" s="138"/>
    </row>
    <row r="3761" spans="1:4" x14ac:dyDescent="0.2">
      <c r="A3761" s="158"/>
      <c r="D3761" s="138"/>
    </row>
    <row r="3762" spans="1:4" x14ac:dyDescent="0.2">
      <c r="A3762" s="158"/>
      <c r="D3762" s="138"/>
    </row>
    <row r="3763" spans="1:4" x14ac:dyDescent="0.2">
      <c r="A3763" s="158"/>
      <c r="D3763" s="138"/>
    </row>
    <row r="3764" spans="1:4" x14ac:dyDescent="0.2">
      <c r="A3764" s="158"/>
      <c r="D3764" s="138"/>
    </row>
    <row r="3765" spans="1:4" x14ac:dyDescent="0.2">
      <c r="A3765" s="158"/>
      <c r="D3765" s="138"/>
    </row>
    <row r="3766" spans="1:4" x14ac:dyDescent="0.2">
      <c r="A3766" s="158"/>
      <c r="D3766" s="138"/>
    </row>
    <row r="3767" spans="1:4" x14ac:dyDescent="0.2">
      <c r="A3767" s="158"/>
      <c r="D3767" s="138"/>
    </row>
    <row r="3768" spans="1:4" x14ac:dyDescent="0.2">
      <c r="A3768" s="158"/>
      <c r="D3768" s="138"/>
    </row>
    <row r="3769" spans="1:4" x14ac:dyDescent="0.2">
      <c r="A3769" s="158"/>
      <c r="D3769" s="138"/>
    </row>
    <row r="3770" spans="1:4" x14ac:dyDescent="0.2">
      <c r="A3770" s="158"/>
      <c r="D3770" s="138"/>
    </row>
    <row r="3771" spans="1:4" x14ac:dyDescent="0.2">
      <c r="A3771" s="158"/>
      <c r="D3771" s="138"/>
    </row>
    <row r="3772" spans="1:4" x14ac:dyDescent="0.2">
      <c r="A3772" s="158"/>
      <c r="D3772" s="138"/>
    </row>
    <row r="3773" spans="1:4" x14ac:dyDescent="0.2">
      <c r="A3773" s="158"/>
      <c r="D3773" s="138"/>
    </row>
    <row r="3774" spans="1:4" x14ac:dyDescent="0.2">
      <c r="A3774" s="158"/>
      <c r="D3774" s="138"/>
    </row>
    <row r="3775" spans="1:4" x14ac:dyDescent="0.2">
      <c r="A3775" s="158"/>
      <c r="D3775" s="138"/>
    </row>
    <row r="3776" spans="1:4" x14ac:dyDescent="0.2">
      <c r="A3776" s="158"/>
      <c r="D3776" s="138"/>
    </row>
    <row r="3777" spans="1:4" x14ac:dyDescent="0.2">
      <c r="A3777" s="158"/>
      <c r="D3777" s="138"/>
    </row>
    <row r="3778" spans="1:4" x14ac:dyDescent="0.2">
      <c r="A3778" s="158"/>
      <c r="D3778" s="138"/>
    </row>
    <row r="3779" spans="1:4" x14ac:dyDescent="0.2">
      <c r="A3779" s="158"/>
      <c r="D3779" s="138"/>
    </row>
    <row r="3780" spans="1:4" x14ac:dyDescent="0.2">
      <c r="A3780" s="158"/>
      <c r="D3780" s="138"/>
    </row>
    <row r="3781" spans="1:4" x14ac:dyDescent="0.2">
      <c r="A3781" s="158"/>
      <c r="D3781" s="138"/>
    </row>
    <row r="3782" spans="1:4" x14ac:dyDescent="0.2">
      <c r="A3782" s="158"/>
      <c r="D3782" s="138"/>
    </row>
    <row r="3783" spans="1:4" x14ac:dyDescent="0.2">
      <c r="A3783" s="158"/>
      <c r="D3783" s="138"/>
    </row>
    <row r="3784" spans="1:4" x14ac:dyDescent="0.2">
      <c r="A3784" s="158"/>
      <c r="D3784" s="138"/>
    </row>
    <row r="3785" spans="1:4" x14ac:dyDescent="0.2">
      <c r="A3785" s="158"/>
      <c r="D3785" s="138"/>
    </row>
    <row r="3786" spans="1:4" x14ac:dyDescent="0.2">
      <c r="A3786" s="158"/>
      <c r="D3786" s="138"/>
    </row>
    <row r="3787" spans="1:4" x14ac:dyDescent="0.2">
      <c r="A3787" s="158"/>
      <c r="D3787" s="138"/>
    </row>
    <row r="3788" spans="1:4" x14ac:dyDescent="0.2">
      <c r="A3788" s="158"/>
      <c r="D3788" s="138"/>
    </row>
    <row r="3789" spans="1:4" x14ac:dyDescent="0.2">
      <c r="A3789" s="158"/>
      <c r="D3789" s="138"/>
    </row>
    <row r="3790" spans="1:4" x14ac:dyDescent="0.2">
      <c r="A3790" s="158"/>
      <c r="D3790" s="138"/>
    </row>
    <row r="3791" spans="1:4" x14ac:dyDescent="0.2">
      <c r="A3791" s="158"/>
      <c r="D3791" s="138"/>
    </row>
    <row r="3792" spans="1:4" x14ac:dyDescent="0.2">
      <c r="A3792" s="158"/>
      <c r="D3792" s="138"/>
    </row>
    <row r="3793" spans="1:4" x14ac:dyDescent="0.2">
      <c r="A3793" s="158"/>
      <c r="D3793" s="138"/>
    </row>
    <row r="3794" spans="1:4" x14ac:dyDescent="0.2">
      <c r="A3794" s="158"/>
      <c r="D3794" s="138"/>
    </row>
    <row r="3795" spans="1:4" x14ac:dyDescent="0.2">
      <c r="A3795" s="158"/>
      <c r="D3795" s="138"/>
    </row>
    <row r="3796" spans="1:4" x14ac:dyDescent="0.2">
      <c r="A3796" s="158"/>
      <c r="D3796" s="138"/>
    </row>
    <row r="3797" spans="1:4" x14ac:dyDescent="0.2">
      <c r="A3797" s="158"/>
      <c r="D3797" s="138"/>
    </row>
    <row r="3798" spans="1:4" x14ac:dyDescent="0.2">
      <c r="A3798" s="158"/>
      <c r="D3798" s="138"/>
    </row>
    <row r="3799" spans="1:4" x14ac:dyDescent="0.2">
      <c r="A3799" s="158"/>
      <c r="D3799" s="138"/>
    </row>
    <row r="3800" spans="1:4" x14ac:dyDescent="0.2">
      <c r="A3800" s="158"/>
      <c r="D3800" s="138"/>
    </row>
    <row r="3801" spans="1:4" x14ac:dyDescent="0.2">
      <c r="A3801" s="158"/>
      <c r="D3801" s="138"/>
    </row>
    <row r="3802" spans="1:4" x14ac:dyDescent="0.2">
      <c r="A3802" s="158"/>
      <c r="D3802" s="138"/>
    </row>
    <row r="3803" spans="1:4" x14ac:dyDescent="0.2">
      <c r="A3803" s="158"/>
      <c r="D3803" s="138"/>
    </row>
    <row r="3804" spans="1:4" x14ac:dyDescent="0.2">
      <c r="A3804" s="158"/>
      <c r="D3804" s="138"/>
    </row>
    <row r="3805" spans="1:4" x14ac:dyDescent="0.2">
      <c r="A3805" s="158"/>
      <c r="D3805" s="138"/>
    </row>
    <row r="3806" spans="1:4" x14ac:dyDescent="0.2">
      <c r="A3806" s="158"/>
      <c r="D3806" s="138"/>
    </row>
    <row r="3807" spans="1:4" x14ac:dyDescent="0.2">
      <c r="A3807" s="158"/>
      <c r="D3807" s="138"/>
    </row>
    <row r="3808" spans="1:4" x14ac:dyDescent="0.2">
      <c r="A3808" s="158"/>
      <c r="D3808" s="138"/>
    </row>
    <row r="3809" spans="1:4" x14ac:dyDescent="0.2">
      <c r="A3809" s="158"/>
      <c r="D3809" s="138"/>
    </row>
    <row r="3810" spans="1:4" x14ac:dyDescent="0.2">
      <c r="A3810" s="158"/>
      <c r="D3810" s="138"/>
    </row>
    <row r="3811" spans="1:4" x14ac:dyDescent="0.2">
      <c r="A3811" s="158"/>
      <c r="D3811" s="138"/>
    </row>
    <row r="3812" spans="1:4" x14ac:dyDescent="0.2">
      <c r="A3812" s="158"/>
      <c r="D3812" s="138"/>
    </row>
    <row r="3813" spans="1:4" x14ac:dyDescent="0.2">
      <c r="A3813" s="158"/>
      <c r="D3813" s="138"/>
    </row>
    <row r="3814" spans="1:4" x14ac:dyDescent="0.2">
      <c r="A3814" s="158"/>
      <c r="D3814" s="138"/>
    </row>
    <row r="3815" spans="1:4" x14ac:dyDescent="0.2">
      <c r="A3815" s="158"/>
      <c r="D3815" s="138"/>
    </row>
    <row r="3816" spans="1:4" x14ac:dyDescent="0.2">
      <c r="A3816" s="158"/>
      <c r="D3816" s="138"/>
    </row>
    <row r="3817" spans="1:4" x14ac:dyDescent="0.2">
      <c r="A3817" s="158"/>
      <c r="D3817" s="138"/>
    </row>
    <row r="3818" spans="1:4" x14ac:dyDescent="0.2">
      <c r="A3818" s="158"/>
      <c r="D3818" s="138"/>
    </row>
    <row r="3819" spans="1:4" x14ac:dyDescent="0.2">
      <c r="A3819" s="158"/>
      <c r="D3819" s="138"/>
    </row>
    <row r="3820" spans="1:4" x14ac:dyDescent="0.2">
      <c r="A3820" s="158"/>
      <c r="D3820" s="138"/>
    </row>
    <row r="3821" spans="1:4" x14ac:dyDescent="0.2">
      <c r="A3821" s="158"/>
      <c r="D3821" s="138"/>
    </row>
    <row r="3822" spans="1:4" x14ac:dyDescent="0.2">
      <c r="A3822" s="158"/>
      <c r="D3822" s="138"/>
    </row>
    <row r="3823" spans="1:4" x14ac:dyDescent="0.2">
      <c r="A3823" s="158"/>
      <c r="D3823" s="138"/>
    </row>
    <row r="3824" spans="1:4" x14ac:dyDescent="0.2">
      <c r="A3824" s="158"/>
      <c r="D3824" s="138"/>
    </row>
    <row r="3825" spans="1:4" x14ac:dyDescent="0.2">
      <c r="A3825" s="158"/>
      <c r="D3825" s="138"/>
    </row>
    <row r="3826" spans="1:4" x14ac:dyDescent="0.2">
      <c r="A3826" s="158"/>
      <c r="D3826" s="138"/>
    </row>
    <row r="3827" spans="1:4" x14ac:dyDescent="0.2">
      <c r="A3827" s="158"/>
      <c r="D3827" s="138"/>
    </row>
    <row r="3828" spans="1:4" x14ac:dyDescent="0.2">
      <c r="A3828" s="158"/>
      <c r="D3828" s="138"/>
    </row>
    <row r="3829" spans="1:4" x14ac:dyDescent="0.2">
      <c r="A3829" s="158"/>
      <c r="D3829" s="138"/>
    </row>
    <row r="3830" spans="1:4" x14ac:dyDescent="0.2">
      <c r="A3830" s="158"/>
      <c r="D3830" s="138"/>
    </row>
    <row r="3831" spans="1:4" x14ac:dyDescent="0.2">
      <c r="A3831" s="158"/>
      <c r="D3831" s="138"/>
    </row>
    <row r="3832" spans="1:4" x14ac:dyDescent="0.2">
      <c r="A3832" s="158"/>
      <c r="D3832" s="138"/>
    </row>
    <row r="3833" spans="1:4" x14ac:dyDescent="0.2">
      <c r="A3833" s="158"/>
      <c r="D3833" s="138"/>
    </row>
    <row r="3834" spans="1:4" x14ac:dyDescent="0.2">
      <c r="A3834" s="158"/>
      <c r="D3834" s="138"/>
    </row>
    <row r="3835" spans="1:4" x14ac:dyDescent="0.2">
      <c r="A3835" s="158"/>
      <c r="D3835" s="138"/>
    </row>
    <row r="3836" spans="1:4" x14ac:dyDescent="0.2">
      <c r="A3836" s="158"/>
      <c r="D3836" s="138"/>
    </row>
    <row r="3837" spans="1:4" x14ac:dyDescent="0.2">
      <c r="A3837" s="158"/>
      <c r="D3837" s="138"/>
    </row>
    <row r="3838" spans="1:4" x14ac:dyDescent="0.2">
      <c r="A3838" s="158"/>
      <c r="D3838" s="138"/>
    </row>
    <row r="3839" spans="1:4" x14ac:dyDescent="0.2">
      <c r="A3839" s="158"/>
      <c r="D3839" s="138"/>
    </row>
    <row r="3840" spans="1:4" x14ac:dyDescent="0.2">
      <c r="A3840" s="158"/>
      <c r="D3840" s="138"/>
    </row>
    <row r="3841" spans="1:4" x14ac:dyDescent="0.2">
      <c r="A3841" s="158"/>
      <c r="D3841" s="138"/>
    </row>
    <row r="3842" spans="1:4" x14ac:dyDescent="0.2">
      <c r="A3842" s="158"/>
      <c r="D3842" s="138"/>
    </row>
    <row r="3843" spans="1:4" x14ac:dyDescent="0.2">
      <c r="A3843" s="158"/>
      <c r="D3843" s="138"/>
    </row>
    <row r="3844" spans="1:4" x14ac:dyDescent="0.2">
      <c r="A3844" s="158"/>
      <c r="D3844" s="138"/>
    </row>
    <row r="3845" spans="1:4" x14ac:dyDescent="0.2">
      <c r="A3845" s="158"/>
      <c r="D3845" s="138"/>
    </row>
    <row r="3846" spans="1:4" x14ac:dyDescent="0.2">
      <c r="A3846" s="158"/>
      <c r="D3846" s="138"/>
    </row>
    <row r="3847" spans="1:4" x14ac:dyDescent="0.2">
      <c r="A3847" s="158"/>
      <c r="D3847" s="138"/>
    </row>
    <row r="3848" spans="1:4" x14ac:dyDescent="0.2">
      <c r="A3848" s="158"/>
      <c r="D3848" s="138"/>
    </row>
    <row r="3849" spans="1:4" x14ac:dyDescent="0.2">
      <c r="A3849" s="158"/>
      <c r="D3849" s="138"/>
    </row>
    <row r="3850" spans="1:4" x14ac:dyDescent="0.2">
      <c r="A3850" s="158"/>
      <c r="D3850" s="138"/>
    </row>
    <row r="3851" spans="1:4" x14ac:dyDescent="0.2">
      <c r="A3851" s="158"/>
      <c r="D3851" s="138"/>
    </row>
    <row r="3852" spans="1:4" x14ac:dyDescent="0.2">
      <c r="A3852" s="158"/>
      <c r="D3852" s="138"/>
    </row>
    <row r="3853" spans="1:4" x14ac:dyDescent="0.2">
      <c r="A3853" s="158"/>
      <c r="D3853" s="138"/>
    </row>
    <row r="3854" spans="1:4" x14ac:dyDescent="0.2">
      <c r="A3854" s="158"/>
      <c r="D3854" s="138"/>
    </row>
    <row r="3855" spans="1:4" x14ac:dyDescent="0.2">
      <c r="A3855" s="158"/>
      <c r="D3855" s="138"/>
    </row>
    <row r="3856" spans="1:4" x14ac:dyDescent="0.2">
      <c r="A3856" s="158"/>
      <c r="D3856" s="138"/>
    </row>
    <row r="3857" spans="1:4" x14ac:dyDescent="0.2">
      <c r="A3857" s="158"/>
      <c r="D3857" s="138"/>
    </row>
    <row r="3858" spans="1:4" x14ac:dyDescent="0.2">
      <c r="A3858" s="158"/>
      <c r="D3858" s="138"/>
    </row>
    <row r="3859" spans="1:4" x14ac:dyDescent="0.2">
      <c r="A3859" s="158"/>
      <c r="D3859" s="138"/>
    </row>
    <row r="3860" spans="1:4" x14ac:dyDescent="0.2">
      <c r="A3860" s="158"/>
      <c r="D3860" s="138"/>
    </row>
    <row r="3861" spans="1:4" x14ac:dyDescent="0.2">
      <c r="A3861" s="158"/>
      <c r="D3861" s="138"/>
    </row>
    <row r="3862" spans="1:4" x14ac:dyDescent="0.2">
      <c r="A3862" s="158"/>
      <c r="D3862" s="138"/>
    </row>
    <row r="3863" spans="1:4" x14ac:dyDescent="0.2">
      <c r="A3863" s="158"/>
      <c r="D3863" s="138"/>
    </row>
    <row r="3864" spans="1:4" x14ac:dyDescent="0.2">
      <c r="A3864" s="158"/>
      <c r="D3864" s="138"/>
    </row>
    <row r="3865" spans="1:4" x14ac:dyDescent="0.2">
      <c r="A3865" s="158"/>
      <c r="D3865" s="138"/>
    </row>
    <row r="3866" spans="1:4" x14ac:dyDescent="0.2">
      <c r="A3866" s="158"/>
      <c r="D3866" s="138"/>
    </row>
    <row r="3867" spans="1:4" x14ac:dyDescent="0.2">
      <c r="A3867" s="158"/>
      <c r="D3867" s="138"/>
    </row>
    <row r="3868" spans="1:4" x14ac:dyDescent="0.2">
      <c r="A3868" s="158"/>
      <c r="D3868" s="138"/>
    </row>
    <row r="3869" spans="1:4" x14ac:dyDescent="0.2">
      <c r="A3869" s="158"/>
      <c r="D3869" s="138"/>
    </row>
    <row r="3870" spans="1:4" x14ac:dyDescent="0.2">
      <c r="A3870" s="158"/>
      <c r="D3870" s="138"/>
    </row>
    <row r="3871" spans="1:4" x14ac:dyDescent="0.2">
      <c r="A3871" s="158"/>
      <c r="D3871" s="138"/>
    </row>
    <row r="3872" spans="1:4" x14ac:dyDescent="0.2">
      <c r="A3872" s="158"/>
      <c r="D3872" s="138"/>
    </row>
    <row r="3873" spans="1:4" x14ac:dyDescent="0.2">
      <c r="A3873" s="158"/>
      <c r="D3873" s="138"/>
    </row>
    <row r="3874" spans="1:4" x14ac:dyDescent="0.2">
      <c r="A3874" s="158"/>
      <c r="D3874" s="138"/>
    </row>
    <row r="3875" spans="1:4" x14ac:dyDescent="0.2">
      <c r="A3875" s="158"/>
      <c r="D3875" s="138"/>
    </row>
    <row r="3876" spans="1:4" x14ac:dyDescent="0.2">
      <c r="A3876" s="158"/>
      <c r="D3876" s="138"/>
    </row>
    <row r="3877" spans="1:4" x14ac:dyDescent="0.2">
      <c r="A3877" s="158"/>
      <c r="D3877" s="138"/>
    </row>
    <row r="3878" spans="1:4" x14ac:dyDescent="0.2">
      <c r="A3878" s="158"/>
      <c r="D3878" s="138"/>
    </row>
    <row r="3879" spans="1:4" x14ac:dyDescent="0.2">
      <c r="A3879" s="158"/>
      <c r="D3879" s="138"/>
    </row>
    <row r="3880" spans="1:4" x14ac:dyDescent="0.2">
      <c r="A3880" s="158"/>
      <c r="D3880" s="138"/>
    </row>
    <row r="3881" spans="1:4" x14ac:dyDescent="0.2">
      <c r="A3881" s="158"/>
      <c r="D3881" s="138"/>
    </row>
    <row r="3882" spans="1:4" x14ac:dyDescent="0.2">
      <c r="A3882" s="158"/>
      <c r="D3882" s="138"/>
    </row>
    <row r="3883" spans="1:4" x14ac:dyDescent="0.2">
      <c r="A3883" s="158"/>
      <c r="D3883" s="138"/>
    </row>
    <row r="3884" spans="1:4" x14ac:dyDescent="0.2">
      <c r="A3884" s="158"/>
      <c r="D3884" s="138"/>
    </row>
    <row r="3885" spans="1:4" x14ac:dyDescent="0.2">
      <c r="A3885" s="158"/>
      <c r="D3885" s="138"/>
    </row>
    <row r="3886" spans="1:4" x14ac:dyDescent="0.2">
      <c r="A3886" s="158"/>
      <c r="D3886" s="138"/>
    </row>
    <row r="3887" spans="1:4" x14ac:dyDescent="0.2">
      <c r="A3887" s="158"/>
      <c r="D3887" s="138"/>
    </row>
    <row r="3888" spans="1:4" x14ac:dyDescent="0.2">
      <c r="A3888" s="158"/>
      <c r="D3888" s="138"/>
    </row>
    <row r="3889" spans="1:4" x14ac:dyDescent="0.2">
      <c r="A3889" s="158"/>
      <c r="D3889" s="138"/>
    </row>
    <row r="3890" spans="1:4" x14ac:dyDescent="0.2">
      <c r="A3890" s="158"/>
      <c r="D3890" s="138"/>
    </row>
    <row r="3891" spans="1:4" x14ac:dyDescent="0.2">
      <c r="A3891" s="158"/>
      <c r="D3891" s="138"/>
    </row>
    <row r="3892" spans="1:4" x14ac:dyDescent="0.2">
      <c r="A3892" s="158"/>
      <c r="D3892" s="138"/>
    </row>
    <row r="3893" spans="1:4" x14ac:dyDescent="0.2">
      <c r="A3893" s="158"/>
      <c r="D3893" s="138"/>
    </row>
    <row r="3894" spans="1:4" x14ac:dyDescent="0.2">
      <c r="A3894" s="158"/>
      <c r="D3894" s="138"/>
    </row>
    <row r="3895" spans="1:4" x14ac:dyDescent="0.2">
      <c r="A3895" s="158"/>
      <c r="D3895" s="138"/>
    </row>
    <row r="3896" spans="1:4" x14ac:dyDescent="0.2">
      <c r="A3896" s="158"/>
      <c r="D3896" s="138"/>
    </row>
    <row r="3897" spans="1:4" x14ac:dyDescent="0.2">
      <c r="A3897" s="158"/>
      <c r="D3897" s="138"/>
    </row>
    <row r="3898" spans="1:4" x14ac:dyDescent="0.2">
      <c r="A3898" s="158"/>
      <c r="D3898" s="138"/>
    </row>
    <row r="3899" spans="1:4" x14ac:dyDescent="0.2">
      <c r="A3899" s="158"/>
      <c r="D3899" s="138"/>
    </row>
    <row r="3900" spans="1:4" x14ac:dyDescent="0.2">
      <c r="A3900" s="158"/>
      <c r="D3900" s="138"/>
    </row>
    <row r="3901" spans="1:4" x14ac:dyDescent="0.2">
      <c r="A3901" s="158"/>
      <c r="D3901" s="138"/>
    </row>
    <row r="3902" spans="1:4" x14ac:dyDescent="0.2">
      <c r="A3902" s="158"/>
      <c r="D3902" s="138"/>
    </row>
    <row r="3903" spans="1:4" x14ac:dyDescent="0.2">
      <c r="A3903" s="158"/>
      <c r="D3903" s="138"/>
    </row>
    <row r="3904" spans="1:4" x14ac:dyDescent="0.2">
      <c r="A3904" s="158"/>
      <c r="D3904" s="138"/>
    </row>
    <row r="3905" spans="1:4" x14ac:dyDescent="0.2">
      <c r="A3905" s="158"/>
      <c r="D3905" s="138"/>
    </row>
    <row r="3906" spans="1:4" x14ac:dyDescent="0.2">
      <c r="A3906" s="158"/>
      <c r="D3906" s="138"/>
    </row>
    <row r="3907" spans="1:4" x14ac:dyDescent="0.2">
      <c r="A3907" s="158"/>
      <c r="D3907" s="138"/>
    </row>
    <row r="3908" spans="1:4" x14ac:dyDescent="0.2">
      <c r="A3908" s="158"/>
      <c r="D3908" s="138"/>
    </row>
    <row r="3909" spans="1:4" x14ac:dyDescent="0.2">
      <c r="A3909" s="158"/>
      <c r="D3909" s="138"/>
    </row>
    <row r="3910" spans="1:4" x14ac:dyDescent="0.2">
      <c r="A3910" s="158"/>
      <c r="D3910" s="138"/>
    </row>
    <row r="3911" spans="1:4" x14ac:dyDescent="0.2">
      <c r="A3911" s="158"/>
      <c r="D3911" s="138"/>
    </row>
    <row r="3912" spans="1:4" x14ac:dyDescent="0.2">
      <c r="A3912" s="158"/>
      <c r="D3912" s="138"/>
    </row>
    <row r="3913" spans="1:4" x14ac:dyDescent="0.2">
      <c r="A3913" s="158"/>
      <c r="D3913" s="138"/>
    </row>
    <row r="3914" spans="1:4" x14ac:dyDescent="0.2">
      <c r="A3914" s="158"/>
      <c r="D3914" s="138"/>
    </row>
    <row r="3915" spans="1:4" x14ac:dyDescent="0.2">
      <c r="A3915" s="158"/>
      <c r="D3915" s="138"/>
    </row>
    <row r="3916" spans="1:4" x14ac:dyDescent="0.2">
      <c r="A3916" s="158"/>
      <c r="D3916" s="138"/>
    </row>
    <row r="3917" spans="1:4" x14ac:dyDescent="0.2">
      <c r="A3917" s="158"/>
      <c r="D3917" s="138"/>
    </row>
    <row r="3918" spans="1:4" x14ac:dyDescent="0.2">
      <c r="A3918" s="158"/>
      <c r="D3918" s="138"/>
    </row>
    <row r="3919" spans="1:4" x14ac:dyDescent="0.2">
      <c r="A3919" s="158"/>
      <c r="D3919" s="138"/>
    </row>
    <row r="3920" spans="1:4" x14ac:dyDescent="0.2">
      <c r="A3920" s="158"/>
      <c r="D3920" s="138"/>
    </row>
    <row r="3921" spans="1:4" x14ac:dyDescent="0.2">
      <c r="A3921" s="158"/>
      <c r="D3921" s="138"/>
    </row>
    <row r="3922" spans="1:4" x14ac:dyDescent="0.2">
      <c r="A3922" s="158"/>
      <c r="D3922" s="138"/>
    </row>
    <row r="3923" spans="1:4" x14ac:dyDescent="0.2">
      <c r="A3923" s="158"/>
      <c r="D3923" s="138"/>
    </row>
    <row r="3924" spans="1:4" x14ac:dyDescent="0.2">
      <c r="A3924" s="158"/>
      <c r="D3924" s="138"/>
    </row>
    <row r="3925" spans="1:4" x14ac:dyDescent="0.2">
      <c r="A3925" s="158"/>
      <c r="D3925" s="138"/>
    </row>
    <row r="3926" spans="1:4" x14ac:dyDescent="0.2">
      <c r="A3926" s="158"/>
      <c r="D3926" s="138"/>
    </row>
    <row r="3927" spans="1:4" x14ac:dyDescent="0.2">
      <c r="A3927" s="158"/>
      <c r="D3927" s="138"/>
    </row>
    <row r="3928" spans="1:4" x14ac:dyDescent="0.2">
      <c r="A3928" s="158"/>
      <c r="D3928" s="138"/>
    </row>
    <row r="3929" spans="1:4" x14ac:dyDescent="0.2">
      <c r="A3929" s="158"/>
      <c r="D3929" s="138"/>
    </row>
    <row r="3930" spans="1:4" x14ac:dyDescent="0.2">
      <c r="A3930" s="158"/>
      <c r="D3930" s="138"/>
    </row>
    <row r="3931" spans="1:4" x14ac:dyDescent="0.2">
      <c r="A3931" s="158"/>
      <c r="D3931" s="138"/>
    </row>
    <row r="3932" spans="1:4" x14ac:dyDescent="0.2">
      <c r="A3932" s="158"/>
      <c r="D3932" s="138"/>
    </row>
    <row r="3933" spans="1:4" x14ac:dyDescent="0.2">
      <c r="A3933" s="158"/>
      <c r="D3933" s="138"/>
    </row>
    <row r="3934" spans="1:4" x14ac:dyDescent="0.2">
      <c r="A3934" s="158"/>
      <c r="D3934" s="138"/>
    </row>
    <row r="3935" spans="1:4" x14ac:dyDescent="0.2">
      <c r="A3935" s="158"/>
      <c r="D3935" s="138"/>
    </row>
    <row r="3936" spans="1:4" x14ac:dyDescent="0.2">
      <c r="A3936" s="158"/>
      <c r="D3936" s="138"/>
    </row>
    <row r="3937" spans="1:4" x14ac:dyDescent="0.2">
      <c r="A3937" s="158"/>
      <c r="D3937" s="138"/>
    </row>
    <row r="3938" spans="1:4" x14ac:dyDescent="0.2">
      <c r="A3938" s="158"/>
      <c r="D3938" s="138"/>
    </row>
    <row r="3939" spans="1:4" x14ac:dyDescent="0.2">
      <c r="A3939" s="158"/>
      <c r="D3939" s="138"/>
    </row>
    <row r="3940" spans="1:4" x14ac:dyDescent="0.2">
      <c r="A3940" s="158"/>
      <c r="D3940" s="138"/>
    </row>
    <row r="3941" spans="1:4" x14ac:dyDescent="0.2">
      <c r="A3941" s="158"/>
      <c r="D3941" s="138"/>
    </row>
    <row r="3942" spans="1:4" x14ac:dyDescent="0.2">
      <c r="A3942" s="158"/>
      <c r="D3942" s="138"/>
    </row>
    <row r="3943" spans="1:4" x14ac:dyDescent="0.2">
      <c r="A3943" s="158"/>
      <c r="D3943" s="138"/>
    </row>
    <row r="3944" spans="1:4" x14ac:dyDescent="0.2">
      <c r="A3944" s="158"/>
      <c r="D3944" s="138"/>
    </row>
    <row r="3945" spans="1:4" x14ac:dyDescent="0.2">
      <c r="A3945" s="158"/>
      <c r="D3945" s="138"/>
    </row>
    <row r="3946" spans="1:4" x14ac:dyDescent="0.2">
      <c r="A3946" s="158"/>
      <c r="D3946" s="138"/>
    </row>
    <row r="3947" spans="1:4" x14ac:dyDescent="0.2">
      <c r="A3947" s="158"/>
      <c r="D3947" s="138"/>
    </row>
    <row r="3948" spans="1:4" x14ac:dyDescent="0.2">
      <c r="A3948" s="158"/>
      <c r="D3948" s="138"/>
    </row>
    <row r="3949" spans="1:4" x14ac:dyDescent="0.2">
      <c r="A3949" s="158"/>
      <c r="D3949" s="138"/>
    </row>
    <row r="3950" spans="1:4" x14ac:dyDescent="0.2">
      <c r="A3950" s="158"/>
      <c r="D3950" s="138"/>
    </row>
    <row r="3951" spans="1:4" x14ac:dyDescent="0.2">
      <c r="A3951" s="158"/>
      <c r="D3951" s="138"/>
    </row>
    <row r="3952" spans="1:4" x14ac:dyDescent="0.2">
      <c r="A3952" s="158"/>
      <c r="D3952" s="138"/>
    </row>
    <row r="3953" spans="1:4" x14ac:dyDescent="0.2">
      <c r="A3953" s="158"/>
      <c r="D3953" s="138"/>
    </row>
    <row r="3954" spans="1:4" x14ac:dyDescent="0.2">
      <c r="A3954" s="158"/>
      <c r="D3954" s="138"/>
    </row>
    <row r="3955" spans="1:4" x14ac:dyDescent="0.2">
      <c r="A3955" s="158"/>
      <c r="D3955" s="138"/>
    </row>
    <row r="3956" spans="1:4" x14ac:dyDescent="0.2">
      <c r="A3956" s="158"/>
      <c r="D3956" s="138"/>
    </row>
    <row r="3957" spans="1:4" x14ac:dyDescent="0.2">
      <c r="A3957" s="158"/>
      <c r="D3957" s="138"/>
    </row>
    <row r="3958" spans="1:4" x14ac:dyDescent="0.2">
      <c r="A3958" s="158"/>
      <c r="D3958" s="138"/>
    </row>
    <row r="3959" spans="1:4" x14ac:dyDescent="0.2">
      <c r="A3959" s="158"/>
      <c r="D3959" s="138"/>
    </row>
    <row r="3960" spans="1:4" x14ac:dyDescent="0.2">
      <c r="A3960" s="158"/>
      <c r="D3960" s="138"/>
    </row>
    <row r="3961" spans="1:4" x14ac:dyDescent="0.2">
      <c r="A3961" s="158"/>
      <c r="D3961" s="138"/>
    </row>
    <row r="3962" spans="1:4" x14ac:dyDescent="0.2">
      <c r="A3962" s="158"/>
      <c r="D3962" s="138"/>
    </row>
    <row r="3963" spans="1:4" x14ac:dyDescent="0.2">
      <c r="A3963" s="158"/>
      <c r="D3963" s="138"/>
    </row>
    <row r="3964" spans="1:4" x14ac:dyDescent="0.2">
      <c r="A3964" s="158"/>
      <c r="D3964" s="138"/>
    </row>
    <row r="3965" spans="1:4" x14ac:dyDescent="0.2">
      <c r="A3965" s="158"/>
      <c r="D3965" s="138"/>
    </row>
    <row r="3966" spans="1:4" x14ac:dyDescent="0.2">
      <c r="A3966" s="158"/>
      <c r="D3966" s="138"/>
    </row>
    <row r="3967" spans="1:4" x14ac:dyDescent="0.2">
      <c r="A3967" s="158"/>
      <c r="D3967" s="138"/>
    </row>
    <row r="3968" spans="1:4" x14ac:dyDescent="0.2">
      <c r="A3968" s="158"/>
      <c r="D3968" s="138"/>
    </row>
    <row r="3969" spans="1:4" x14ac:dyDescent="0.2">
      <c r="A3969" s="158"/>
      <c r="D3969" s="138"/>
    </row>
    <row r="3970" spans="1:4" x14ac:dyDescent="0.2">
      <c r="A3970" s="158"/>
      <c r="D3970" s="138"/>
    </row>
    <row r="3971" spans="1:4" x14ac:dyDescent="0.2">
      <c r="A3971" s="158"/>
      <c r="D3971" s="138"/>
    </row>
    <row r="3972" spans="1:4" x14ac:dyDescent="0.2">
      <c r="A3972" s="158"/>
      <c r="D3972" s="138"/>
    </row>
    <row r="3973" spans="1:4" x14ac:dyDescent="0.2">
      <c r="A3973" s="158"/>
      <c r="D3973" s="138"/>
    </row>
    <row r="3974" spans="1:4" x14ac:dyDescent="0.2">
      <c r="A3974" s="158"/>
      <c r="D3974" s="138"/>
    </row>
    <row r="3975" spans="1:4" x14ac:dyDescent="0.2">
      <c r="A3975" s="158"/>
      <c r="D3975" s="138"/>
    </row>
    <row r="3976" spans="1:4" x14ac:dyDescent="0.2">
      <c r="A3976" s="158"/>
      <c r="D3976" s="138"/>
    </row>
    <row r="3977" spans="1:4" x14ac:dyDescent="0.2">
      <c r="A3977" s="158"/>
      <c r="D3977" s="138"/>
    </row>
    <row r="3978" spans="1:4" x14ac:dyDescent="0.2">
      <c r="A3978" s="158"/>
      <c r="D3978" s="138"/>
    </row>
    <row r="3979" spans="1:4" x14ac:dyDescent="0.2">
      <c r="A3979" s="158"/>
      <c r="D3979" s="138"/>
    </row>
    <row r="3980" spans="1:4" x14ac:dyDescent="0.2">
      <c r="A3980" s="158"/>
      <c r="D3980" s="138"/>
    </row>
    <row r="3981" spans="1:4" x14ac:dyDescent="0.2">
      <c r="A3981" s="158"/>
      <c r="D3981" s="138"/>
    </row>
    <row r="3982" spans="1:4" x14ac:dyDescent="0.2">
      <c r="A3982" s="158"/>
      <c r="D3982" s="138"/>
    </row>
    <row r="3983" spans="1:4" x14ac:dyDescent="0.2">
      <c r="A3983" s="158"/>
      <c r="D3983" s="138"/>
    </row>
    <row r="3984" spans="1:4" x14ac:dyDescent="0.2">
      <c r="A3984" s="158"/>
      <c r="D3984" s="138"/>
    </row>
    <row r="3985" spans="1:4" x14ac:dyDescent="0.2">
      <c r="A3985" s="158"/>
      <c r="D3985" s="138"/>
    </row>
    <row r="3986" spans="1:4" x14ac:dyDescent="0.2">
      <c r="A3986" s="158"/>
      <c r="D3986" s="138"/>
    </row>
    <row r="3987" spans="1:4" x14ac:dyDescent="0.2">
      <c r="A3987" s="158"/>
      <c r="D3987" s="138"/>
    </row>
    <row r="3988" spans="1:4" x14ac:dyDescent="0.2">
      <c r="A3988" s="158"/>
      <c r="D3988" s="138"/>
    </row>
    <row r="3989" spans="1:4" x14ac:dyDescent="0.2">
      <c r="A3989" s="158"/>
      <c r="D3989" s="138"/>
    </row>
    <row r="3990" spans="1:4" x14ac:dyDescent="0.2">
      <c r="A3990" s="158"/>
      <c r="D3990" s="138"/>
    </row>
    <row r="3991" spans="1:4" x14ac:dyDescent="0.2">
      <c r="A3991" s="158"/>
      <c r="D3991" s="138"/>
    </row>
    <row r="3992" spans="1:4" x14ac:dyDescent="0.2">
      <c r="A3992" s="158"/>
      <c r="D3992" s="138"/>
    </row>
    <row r="3993" spans="1:4" x14ac:dyDescent="0.2">
      <c r="A3993" s="158"/>
      <c r="D3993" s="138"/>
    </row>
    <row r="3994" spans="1:4" x14ac:dyDescent="0.2">
      <c r="A3994" s="158"/>
      <c r="D3994" s="138"/>
    </row>
    <row r="3995" spans="1:4" x14ac:dyDescent="0.2">
      <c r="A3995" s="158"/>
      <c r="D3995" s="138"/>
    </row>
    <row r="3996" spans="1:4" x14ac:dyDescent="0.2">
      <c r="A3996" s="158"/>
      <c r="D3996" s="138"/>
    </row>
    <row r="3997" spans="1:4" x14ac:dyDescent="0.2">
      <c r="A3997" s="158"/>
      <c r="D3997" s="138"/>
    </row>
    <row r="3998" spans="1:4" x14ac:dyDescent="0.2">
      <c r="A3998" s="158"/>
      <c r="D3998" s="138"/>
    </row>
    <row r="3999" spans="1:4" x14ac:dyDescent="0.2">
      <c r="A3999" s="158"/>
      <c r="D3999" s="138"/>
    </row>
    <row r="4000" spans="1:4" x14ac:dyDescent="0.2">
      <c r="A4000" s="158"/>
      <c r="D4000" s="138"/>
    </row>
    <row r="4001" spans="1:4" x14ac:dyDescent="0.2">
      <c r="A4001" s="158"/>
      <c r="D4001" s="138"/>
    </row>
    <row r="4002" spans="1:4" x14ac:dyDescent="0.2">
      <c r="A4002" s="158"/>
      <c r="D4002" s="138"/>
    </row>
    <row r="4003" spans="1:4" x14ac:dyDescent="0.2">
      <c r="A4003" s="158"/>
      <c r="D4003" s="138"/>
    </row>
    <row r="4004" spans="1:4" x14ac:dyDescent="0.2">
      <c r="A4004" s="158"/>
      <c r="D4004" s="138"/>
    </row>
    <row r="4005" spans="1:4" x14ac:dyDescent="0.2">
      <c r="A4005" s="158"/>
      <c r="D4005" s="138"/>
    </row>
    <row r="4006" spans="1:4" x14ac:dyDescent="0.2">
      <c r="A4006" s="158"/>
      <c r="D4006" s="138"/>
    </row>
    <row r="4007" spans="1:4" x14ac:dyDescent="0.2">
      <c r="A4007" s="158"/>
      <c r="D4007" s="138"/>
    </row>
    <row r="4008" spans="1:4" x14ac:dyDescent="0.2">
      <c r="A4008" s="158"/>
      <c r="D4008" s="138"/>
    </row>
    <row r="4009" spans="1:4" x14ac:dyDescent="0.2">
      <c r="A4009" s="158"/>
      <c r="D4009" s="138"/>
    </row>
    <row r="4010" spans="1:4" x14ac:dyDescent="0.2">
      <c r="A4010" s="158"/>
      <c r="D4010" s="138"/>
    </row>
    <row r="4011" spans="1:4" x14ac:dyDescent="0.2">
      <c r="A4011" s="158"/>
      <c r="D4011" s="138"/>
    </row>
    <row r="4012" spans="1:4" x14ac:dyDescent="0.2">
      <c r="A4012" s="158"/>
      <c r="D4012" s="138"/>
    </row>
    <row r="4013" spans="1:4" x14ac:dyDescent="0.2">
      <c r="A4013" s="158"/>
      <c r="D4013" s="138"/>
    </row>
    <row r="4014" spans="1:4" x14ac:dyDescent="0.2">
      <c r="A4014" s="158"/>
      <c r="D4014" s="138"/>
    </row>
    <row r="4015" spans="1:4" x14ac:dyDescent="0.2">
      <c r="A4015" s="158"/>
      <c r="D4015" s="138"/>
    </row>
    <row r="4016" spans="1:4" x14ac:dyDescent="0.2">
      <c r="A4016" s="158"/>
      <c r="D4016" s="138"/>
    </row>
    <row r="4017" spans="1:4" x14ac:dyDescent="0.2">
      <c r="A4017" s="158"/>
      <c r="D4017" s="138"/>
    </row>
    <row r="4018" spans="1:4" x14ac:dyDescent="0.2">
      <c r="A4018" s="158"/>
      <c r="D4018" s="138"/>
    </row>
    <row r="4019" spans="1:4" x14ac:dyDescent="0.2">
      <c r="A4019" s="158"/>
      <c r="D4019" s="138"/>
    </row>
    <row r="4020" spans="1:4" x14ac:dyDescent="0.2">
      <c r="A4020" s="158"/>
      <c r="D4020" s="138"/>
    </row>
    <row r="4021" spans="1:4" x14ac:dyDescent="0.2">
      <c r="A4021" s="158"/>
      <c r="D4021" s="138"/>
    </row>
    <row r="4022" spans="1:4" x14ac:dyDescent="0.2">
      <c r="A4022" s="158"/>
      <c r="D4022" s="138"/>
    </row>
    <row r="4023" spans="1:4" x14ac:dyDescent="0.2">
      <c r="A4023" s="158"/>
      <c r="D4023" s="138"/>
    </row>
    <row r="4024" spans="1:4" x14ac:dyDescent="0.2">
      <c r="A4024" s="158"/>
      <c r="D4024" s="138"/>
    </row>
    <row r="4025" spans="1:4" x14ac:dyDescent="0.2">
      <c r="A4025" s="158"/>
      <c r="D4025" s="138"/>
    </row>
    <row r="4026" spans="1:4" x14ac:dyDescent="0.2">
      <c r="A4026" s="158"/>
      <c r="D4026" s="138"/>
    </row>
    <row r="4027" spans="1:4" x14ac:dyDescent="0.2">
      <c r="A4027" s="158"/>
      <c r="D4027" s="138"/>
    </row>
    <row r="4028" spans="1:4" x14ac:dyDescent="0.2">
      <c r="A4028" s="158"/>
      <c r="D4028" s="138"/>
    </row>
    <row r="4029" spans="1:4" x14ac:dyDescent="0.2">
      <c r="A4029" s="158"/>
      <c r="D4029" s="138"/>
    </row>
    <row r="4030" spans="1:4" x14ac:dyDescent="0.2">
      <c r="A4030" s="158"/>
      <c r="D4030" s="138"/>
    </row>
    <row r="4031" spans="1:4" x14ac:dyDescent="0.2">
      <c r="A4031" s="158"/>
      <c r="D4031" s="138"/>
    </row>
    <row r="4032" spans="1:4" x14ac:dyDescent="0.2">
      <c r="A4032" s="158"/>
      <c r="D4032" s="138"/>
    </row>
    <row r="4033" spans="1:4" x14ac:dyDescent="0.2">
      <c r="A4033" s="158"/>
      <c r="D4033" s="138"/>
    </row>
    <row r="4034" spans="1:4" x14ac:dyDescent="0.2">
      <c r="A4034" s="158"/>
      <c r="D4034" s="138"/>
    </row>
    <row r="4035" spans="1:4" x14ac:dyDescent="0.2">
      <c r="A4035" s="158"/>
      <c r="D4035" s="138"/>
    </row>
    <row r="4036" spans="1:4" x14ac:dyDescent="0.2">
      <c r="A4036" s="158"/>
      <c r="D4036" s="138"/>
    </row>
    <row r="4037" spans="1:4" x14ac:dyDescent="0.2">
      <c r="A4037" s="158"/>
      <c r="D4037" s="138"/>
    </row>
    <row r="4038" spans="1:4" x14ac:dyDescent="0.2">
      <c r="A4038" s="158"/>
      <c r="D4038" s="138"/>
    </row>
    <row r="4039" spans="1:4" x14ac:dyDescent="0.2">
      <c r="A4039" s="158"/>
      <c r="D4039" s="138"/>
    </row>
    <row r="4040" spans="1:4" x14ac:dyDescent="0.2">
      <c r="A4040" s="158"/>
      <c r="D4040" s="138"/>
    </row>
    <row r="4041" spans="1:4" x14ac:dyDescent="0.2">
      <c r="A4041" s="158"/>
      <c r="D4041" s="138"/>
    </row>
    <row r="4042" spans="1:4" x14ac:dyDescent="0.2">
      <c r="A4042" s="158"/>
      <c r="D4042" s="138"/>
    </row>
    <row r="4043" spans="1:4" x14ac:dyDescent="0.2">
      <c r="A4043" s="158"/>
      <c r="D4043" s="138"/>
    </row>
    <row r="4044" spans="1:4" x14ac:dyDescent="0.2">
      <c r="A4044" s="158"/>
      <c r="D4044" s="138"/>
    </row>
    <row r="4045" spans="1:4" x14ac:dyDescent="0.2">
      <c r="A4045" s="158"/>
      <c r="D4045" s="138"/>
    </row>
    <row r="4046" spans="1:4" x14ac:dyDescent="0.2">
      <c r="A4046" s="158"/>
      <c r="D4046" s="138"/>
    </row>
    <row r="4047" spans="1:4" x14ac:dyDescent="0.2">
      <c r="A4047" s="158"/>
      <c r="D4047" s="138"/>
    </row>
    <row r="4048" spans="1:4" x14ac:dyDescent="0.2">
      <c r="A4048" s="158"/>
      <c r="D4048" s="138"/>
    </row>
    <row r="4049" spans="1:4" x14ac:dyDescent="0.2">
      <c r="A4049" s="158"/>
      <c r="D4049" s="138"/>
    </row>
    <row r="4050" spans="1:4" x14ac:dyDescent="0.2">
      <c r="A4050" s="158"/>
      <c r="D4050" s="138"/>
    </row>
    <row r="4051" spans="1:4" x14ac:dyDescent="0.2">
      <c r="A4051" s="158"/>
      <c r="D4051" s="138"/>
    </row>
    <row r="4052" spans="1:4" x14ac:dyDescent="0.2">
      <c r="A4052" s="158"/>
      <c r="D4052" s="138"/>
    </row>
    <row r="4053" spans="1:4" x14ac:dyDescent="0.2">
      <c r="A4053" s="158"/>
      <c r="D4053" s="138"/>
    </row>
    <row r="4054" spans="1:4" x14ac:dyDescent="0.2">
      <c r="A4054" s="158"/>
      <c r="D4054" s="138"/>
    </row>
    <row r="4055" spans="1:4" x14ac:dyDescent="0.2">
      <c r="A4055" s="158"/>
      <c r="D4055" s="138"/>
    </row>
    <row r="4056" spans="1:4" x14ac:dyDescent="0.2">
      <c r="A4056" s="158"/>
      <c r="D4056" s="138"/>
    </row>
    <row r="4057" spans="1:4" x14ac:dyDescent="0.2">
      <c r="A4057" s="158"/>
      <c r="D4057" s="138"/>
    </row>
    <row r="4058" spans="1:4" x14ac:dyDescent="0.2">
      <c r="A4058" s="158"/>
      <c r="D4058" s="138"/>
    </row>
    <row r="4059" spans="1:4" x14ac:dyDescent="0.2">
      <c r="A4059" s="158"/>
      <c r="D4059" s="138"/>
    </row>
    <row r="4060" spans="1:4" x14ac:dyDescent="0.2">
      <c r="A4060" s="158"/>
      <c r="D4060" s="138"/>
    </row>
    <row r="4061" spans="1:4" x14ac:dyDescent="0.2">
      <c r="A4061" s="158"/>
      <c r="D4061" s="138"/>
    </row>
    <row r="4062" spans="1:4" x14ac:dyDescent="0.2">
      <c r="A4062" s="158"/>
      <c r="D4062" s="138"/>
    </row>
    <row r="4063" spans="1:4" x14ac:dyDescent="0.2">
      <c r="A4063" s="158"/>
      <c r="D4063" s="138"/>
    </row>
    <row r="4064" spans="1:4" x14ac:dyDescent="0.2">
      <c r="A4064" s="158"/>
      <c r="D4064" s="138"/>
    </row>
    <row r="4065" spans="1:4" x14ac:dyDescent="0.2">
      <c r="A4065" s="158"/>
      <c r="D4065" s="138"/>
    </row>
    <row r="4066" spans="1:4" x14ac:dyDescent="0.2">
      <c r="A4066" s="158"/>
      <c r="D4066" s="138"/>
    </row>
    <row r="4067" spans="1:4" x14ac:dyDescent="0.2">
      <c r="A4067" s="158"/>
      <c r="D4067" s="138"/>
    </row>
    <row r="4068" spans="1:4" x14ac:dyDescent="0.2">
      <c r="A4068" s="158"/>
      <c r="D4068" s="138"/>
    </row>
    <row r="4069" spans="1:4" x14ac:dyDescent="0.2">
      <c r="A4069" s="158"/>
      <c r="D4069" s="138"/>
    </row>
    <row r="4070" spans="1:4" x14ac:dyDescent="0.2">
      <c r="A4070" s="158"/>
      <c r="D4070" s="138"/>
    </row>
    <row r="4071" spans="1:4" x14ac:dyDescent="0.2">
      <c r="A4071" s="158"/>
      <c r="D4071" s="138"/>
    </row>
    <row r="4072" spans="1:4" x14ac:dyDescent="0.2">
      <c r="A4072" s="158"/>
      <c r="D4072" s="138"/>
    </row>
    <row r="4073" spans="1:4" x14ac:dyDescent="0.2">
      <c r="A4073" s="158"/>
      <c r="D4073" s="138"/>
    </row>
    <row r="4074" spans="1:4" x14ac:dyDescent="0.2">
      <c r="A4074" s="158"/>
      <c r="D4074" s="138"/>
    </row>
    <row r="4075" spans="1:4" x14ac:dyDescent="0.2">
      <c r="A4075" s="158"/>
      <c r="D4075" s="138"/>
    </row>
    <row r="4076" spans="1:4" x14ac:dyDescent="0.2">
      <c r="A4076" s="158"/>
      <c r="D4076" s="138"/>
    </row>
    <row r="4077" spans="1:4" x14ac:dyDescent="0.2">
      <c r="A4077" s="158"/>
      <c r="D4077" s="138"/>
    </row>
    <row r="4078" spans="1:4" x14ac:dyDescent="0.2">
      <c r="A4078" s="158"/>
      <c r="D4078" s="138"/>
    </row>
    <row r="4079" spans="1:4" x14ac:dyDescent="0.2">
      <c r="A4079" s="158"/>
      <c r="D4079" s="138"/>
    </row>
    <row r="4080" spans="1:4" x14ac:dyDescent="0.2">
      <c r="A4080" s="158"/>
      <c r="D4080" s="138"/>
    </row>
    <row r="4081" spans="1:4" x14ac:dyDescent="0.2">
      <c r="A4081" s="158"/>
      <c r="D4081" s="138"/>
    </row>
    <row r="4082" spans="1:4" x14ac:dyDescent="0.2">
      <c r="A4082" s="158"/>
      <c r="D4082" s="138"/>
    </row>
    <row r="4083" spans="1:4" x14ac:dyDescent="0.2">
      <c r="A4083" s="158"/>
      <c r="D4083" s="138"/>
    </row>
    <row r="4084" spans="1:4" x14ac:dyDescent="0.2">
      <c r="A4084" s="158"/>
      <c r="D4084" s="138"/>
    </row>
    <row r="4085" spans="1:4" x14ac:dyDescent="0.2">
      <c r="A4085" s="158"/>
      <c r="D4085" s="138"/>
    </row>
    <row r="4086" spans="1:4" x14ac:dyDescent="0.2">
      <c r="A4086" s="158"/>
      <c r="D4086" s="138"/>
    </row>
    <row r="4087" spans="1:4" x14ac:dyDescent="0.2">
      <c r="A4087" s="158"/>
      <c r="D4087" s="138"/>
    </row>
    <row r="4088" spans="1:4" x14ac:dyDescent="0.2">
      <c r="A4088" s="158"/>
      <c r="D4088" s="138"/>
    </row>
    <row r="4089" spans="1:4" x14ac:dyDescent="0.2">
      <c r="A4089" s="158"/>
      <c r="D4089" s="138"/>
    </row>
    <row r="4090" spans="1:4" x14ac:dyDescent="0.2">
      <c r="A4090" s="158"/>
      <c r="D4090" s="138"/>
    </row>
    <row r="4091" spans="1:4" x14ac:dyDescent="0.2">
      <c r="A4091" s="158"/>
      <c r="D4091" s="138"/>
    </row>
    <row r="4092" spans="1:4" x14ac:dyDescent="0.2">
      <c r="A4092" s="158"/>
      <c r="D4092" s="138"/>
    </row>
    <row r="4093" spans="1:4" x14ac:dyDescent="0.2">
      <c r="A4093" s="158"/>
      <c r="D4093" s="138"/>
    </row>
    <row r="4094" spans="1:4" x14ac:dyDescent="0.2">
      <c r="A4094" s="158"/>
      <c r="D4094" s="138"/>
    </row>
    <row r="4095" spans="1:4" x14ac:dyDescent="0.2">
      <c r="A4095" s="158"/>
      <c r="D4095" s="138"/>
    </row>
    <row r="4096" spans="1:4" x14ac:dyDescent="0.2">
      <c r="A4096" s="158"/>
      <c r="D4096" s="138"/>
    </row>
    <row r="4097" spans="1:4" x14ac:dyDescent="0.2">
      <c r="A4097" s="158"/>
      <c r="D4097" s="138"/>
    </row>
    <row r="4098" spans="1:4" x14ac:dyDescent="0.2">
      <c r="A4098" s="158"/>
      <c r="D4098" s="138"/>
    </row>
    <row r="4099" spans="1:4" x14ac:dyDescent="0.2">
      <c r="A4099" s="158"/>
      <c r="D4099" s="138"/>
    </row>
    <row r="4100" spans="1:4" x14ac:dyDescent="0.2">
      <c r="A4100" s="158"/>
      <c r="D4100" s="138"/>
    </row>
    <row r="4101" spans="1:4" x14ac:dyDescent="0.2">
      <c r="A4101" s="158"/>
      <c r="D4101" s="138"/>
    </row>
    <row r="4102" spans="1:4" x14ac:dyDescent="0.2">
      <c r="A4102" s="158"/>
      <c r="D4102" s="138"/>
    </row>
    <row r="4103" spans="1:4" x14ac:dyDescent="0.2">
      <c r="A4103" s="158"/>
      <c r="D4103" s="138"/>
    </row>
    <row r="4104" spans="1:4" x14ac:dyDescent="0.2">
      <c r="A4104" s="158"/>
      <c r="D4104" s="138"/>
    </row>
    <row r="4105" spans="1:4" x14ac:dyDescent="0.2">
      <c r="A4105" s="158"/>
      <c r="D4105" s="138"/>
    </row>
    <row r="4106" spans="1:4" x14ac:dyDescent="0.2">
      <c r="A4106" s="158"/>
      <c r="D4106" s="138"/>
    </row>
    <row r="4107" spans="1:4" x14ac:dyDescent="0.2">
      <c r="A4107" s="158"/>
      <c r="D4107" s="138"/>
    </row>
    <row r="4108" spans="1:4" x14ac:dyDescent="0.2">
      <c r="A4108" s="158"/>
      <c r="D4108" s="138"/>
    </row>
    <row r="4109" spans="1:4" x14ac:dyDescent="0.2">
      <c r="A4109" s="158"/>
      <c r="D4109" s="138"/>
    </row>
    <row r="4110" spans="1:4" x14ac:dyDescent="0.2">
      <c r="A4110" s="158"/>
      <c r="D4110" s="138"/>
    </row>
    <row r="4111" spans="1:4" x14ac:dyDescent="0.2">
      <c r="A4111" s="158"/>
      <c r="D4111" s="138"/>
    </row>
    <row r="4112" spans="1:4" x14ac:dyDescent="0.2">
      <c r="A4112" s="158"/>
      <c r="D4112" s="138"/>
    </row>
    <row r="4113" spans="1:4" x14ac:dyDescent="0.2">
      <c r="A4113" s="158"/>
      <c r="D4113" s="138"/>
    </row>
    <row r="4114" spans="1:4" x14ac:dyDescent="0.2">
      <c r="A4114" s="158"/>
      <c r="D4114" s="138"/>
    </row>
    <row r="4115" spans="1:4" x14ac:dyDescent="0.2">
      <c r="A4115" s="158"/>
      <c r="D4115" s="138"/>
    </row>
    <row r="4116" spans="1:4" x14ac:dyDescent="0.2">
      <c r="A4116" s="158"/>
      <c r="D4116" s="138"/>
    </row>
    <row r="4117" spans="1:4" x14ac:dyDescent="0.2">
      <c r="A4117" s="158"/>
      <c r="D4117" s="138"/>
    </row>
    <row r="4118" spans="1:4" x14ac:dyDescent="0.2">
      <c r="A4118" s="158"/>
      <c r="D4118" s="138"/>
    </row>
    <row r="4119" spans="1:4" x14ac:dyDescent="0.2">
      <c r="A4119" s="158"/>
      <c r="D4119" s="138"/>
    </row>
    <row r="4120" spans="1:4" x14ac:dyDescent="0.2">
      <c r="A4120" s="158"/>
      <c r="D4120" s="138"/>
    </row>
    <row r="4121" spans="1:4" x14ac:dyDescent="0.2">
      <c r="A4121" s="158"/>
      <c r="D4121" s="138"/>
    </row>
    <row r="4122" spans="1:4" x14ac:dyDescent="0.2">
      <c r="A4122" s="158"/>
      <c r="D4122" s="138"/>
    </row>
    <row r="4123" spans="1:4" x14ac:dyDescent="0.2">
      <c r="A4123" s="158"/>
      <c r="D4123" s="138"/>
    </row>
    <row r="4124" spans="1:4" x14ac:dyDescent="0.2">
      <c r="A4124" s="158"/>
      <c r="D4124" s="138"/>
    </row>
    <row r="4125" spans="1:4" x14ac:dyDescent="0.2">
      <c r="A4125" s="158"/>
      <c r="D4125" s="138"/>
    </row>
    <row r="4126" spans="1:4" x14ac:dyDescent="0.2">
      <c r="A4126" s="158"/>
      <c r="D4126" s="138"/>
    </row>
    <row r="4127" spans="1:4" x14ac:dyDescent="0.2">
      <c r="A4127" s="158"/>
      <c r="D4127" s="138"/>
    </row>
    <row r="4128" spans="1:4" x14ac:dyDescent="0.2">
      <c r="A4128" s="158"/>
      <c r="D4128" s="138"/>
    </row>
    <row r="4129" spans="1:4" x14ac:dyDescent="0.2">
      <c r="A4129" s="158"/>
      <c r="D4129" s="138"/>
    </row>
    <row r="4130" spans="1:4" x14ac:dyDescent="0.2">
      <c r="A4130" s="158"/>
      <c r="D4130" s="138"/>
    </row>
    <row r="4131" spans="1:4" x14ac:dyDescent="0.2">
      <c r="A4131" s="158"/>
      <c r="D4131" s="138"/>
    </row>
    <row r="4132" spans="1:4" x14ac:dyDescent="0.2">
      <c r="A4132" s="158"/>
      <c r="D4132" s="138"/>
    </row>
    <row r="4133" spans="1:4" x14ac:dyDescent="0.2">
      <c r="A4133" s="158"/>
      <c r="D4133" s="138"/>
    </row>
    <row r="4134" spans="1:4" x14ac:dyDescent="0.2">
      <c r="A4134" s="158"/>
      <c r="D4134" s="138"/>
    </row>
    <row r="4135" spans="1:4" x14ac:dyDescent="0.2">
      <c r="A4135" s="158"/>
      <c r="D4135" s="138"/>
    </row>
    <row r="4136" spans="1:4" x14ac:dyDescent="0.2">
      <c r="A4136" s="158"/>
      <c r="D4136" s="138"/>
    </row>
    <row r="4137" spans="1:4" x14ac:dyDescent="0.2">
      <c r="A4137" s="158"/>
      <c r="D4137" s="138"/>
    </row>
    <row r="4138" spans="1:4" x14ac:dyDescent="0.2">
      <c r="A4138" s="158"/>
      <c r="D4138" s="138"/>
    </row>
    <row r="4139" spans="1:4" x14ac:dyDescent="0.2">
      <c r="A4139" s="158"/>
      <c r="D4139" s="138"/>
    </row>
    <row r="4140" spans="1:4" x14ac:dyDescent="0.2">
      <c r="A4140" s="158"/>
      <c r="D4140" s="138"/>
    </row>
    <row r="4141" spans="1:4" x14ac:dyDescent="0.2">
      <c r="A4141" s="158"/>
      <c r="D4141" s="138"/>
    </row>
    <row r="4142" spans="1:4" x14ac:dyDescent="0.2">
      <c r="A4142" s="158"/>
      <c r="D4142" s="138"/>
    </row>
    <row r="4143" spans="1:4" x14ac:dyDescent="0.2">
      <c r="A4143" s="158"/>
      <c r="D4143" s="138"/>
    </row>
    <row r="4144" spans="1:4" x14ac:dyDescent="0.2">
      <c r="A4144" s="158"/>
      <c r="D4144" s="138"/>
    </row>
    <row r="4145" spans="1:4" x14ac:dyDescent="0.2">
      <c r="A4145" s="158"/>
      <c r="D4145" s="138"/>
    </row>
    <row r="4146" spans="1:4" x14ac:dyDescent="0.2">
      <c r="A4146" s="158"/>
      <c r="D4146" s="138"/>
    </row>
    <row r="4147" spans="1:4" x14ac:dyDescent="0.2">
      <c r="A4147" s="158"/>
      <c r="D4147" s="138"/>
    </row>
    <row r="4148" spans="1:4" x14ac:dyDescent="0.2">
      <c r="A4148" s="158"/>
      <c r="D4148" s="138"/>
    </row>
    <row r="4149" spans="1:4" x14ac:dyDescent="0.2">
      <c r="A4149" s="158"/>
      <c r="D4149" s="138"/>
    </row>
    <row r="4150" spans="1:4" x14ac:dyDescent="0.2">
      <c r="A4150" s="158"/>
      <c r="D4150" s="138"/>
    </row>
    <row r="4151" spans="1:4" x14ac:dyDescent="0.2">
      <c r="A4151" s="158"/>
      <c r="D4151" s="138"/>
    </row>
    <row r="4152" spans="1:4" x14ac:dyDescent="0.2">
      <c r="A4152" s="158"/>
      <c r="D4152" s="138"/>
    </row>
    <row r="4153" spans="1:4" x14ac:dyDescent="0.2">
      <c r="A4153" s="158"/>
      <c r="D4153" s="138"/>
    </row>
    <row r="4154" spans="1:4" x14ac:dyDescent="0.2">
      <c r="A4154" s="158"/>
      <c r="D4154" s="138"/>
    </row>
    <row r="4155" spans="1:4" x14ac:dyDescent="0.2">
      <c r="A4155" s="158"/>
      <c r="D4155" s="138"/>
    </row>
    <row r="4156" spans="1:4" x14ac:dyDescent="0.2">
      <c r="A4156" s="158"/>
      <c r="D4156" s="138"/>
    </row>
    <row r="4157" spans="1:4" x14ac:dyDescent="0.2">
      <c r="A4157" s="158"/>
      <c r="D4157" s="138"/>
    </row>
    <row r="4158" spans="1:4" x14ac:dyDescent="0.2">
      <c r="A4158" s="158"/>
      <c r="D4158" s="138"/>
    </row>
    <row r="4159" spans="1:4" x14ac:dyDescent="0.2">
      <c r="A4159" s="158"/>
      <c r="D4159" s="138"/>
    </row>
    <row r="4160" spans="1:4" x14ac:dyDescent="0.2">
      <c r="A4160" s="158"/>
      <c r="D4160" s="138"/>
    </row>
    <row r="4161" spans="1:4" x14ac:dyDescent="0.2">
      <c r="A4161" s="158"/>
      <c r="D4161" s="138"/>
    </row>
    <row r="4162" spans="1:4" x14ac:dyDescent="0.2">
      <c r="A4162" s="158"/>
      <c r="D4162" s="138"/>
    </row>
    <row r="4163" spans="1:4" x14ac:dyDescent="0.2">
      <c r="A4163" s="158"/>
      <c r="D4163" s="138"/>
    </row>
    <row r="4164" spans="1:4" x14ac:dyDescent="0.2">
      <c r="A4164" s="158"/>
      <c r="D4164" s="138"/>
    </row>
    <row r="4165" spans="1:4" x14ac:dyDescent="0.2">
      <c r="A4165" s="158"/>
      <c r="D4165" s="138"/>
    </row>
    <row r="4166" spans="1:4" x14ac:dyDescent="0.2">
      <c r="A4166" s="158"/>
      <c r="D4166" s="138"/>
    </row>
    <row r="4167" spans="1:4" x14ac:dyDescent="0.2">
      <c r="A4167" s="158"/>
      <c r="D4167" s="138"/>
    </row>
    <row r="4168" spans="1:4" x14ac:dyDescent="0.2">
      <c r="A4168" s="158"/>
      <c r="D4168" s="138"/>
    </row>
    <row r="4169" spans="1:4" x14ac:dyDescent="0.2">
      <c r="A4169" s="158"/>
      <c r="D4169" s="138"/>
    </row>
    <row r="4170" spans="1:4" x14ac:dyDescent="0.2">
      <c r="A4170" s="158"/>
      <c r="D4170" s="138"/>
    </row>
    <row r="4171" spans="1:4" x14ac:dyDescent="0.2">
      <c r="A4171" s="158"/>
      <c r="D4171" s="138"/>
    </row>
    <row r="4172" spans="1:4" x14ac:dyDescent="0.2">
      <c r="A4172" s="158"/>
      <c r="D4172" s="138"/>
    </row>
    <row r="4173" spans="1:4" x14ac:dyDescent="0.2">
      <c r="A4173" s="158"/>
      <c r="D4173" s="138"/>
    </row>
    <row r="4174" spans="1:4" x14ac:dyDescent="0.2">
      <c r="A4174" s="158"/>
      <c r="D4174" s="138"/>
    </row>
    <row r="4175" spans="1:4" x14ac:dyDescent="0.2">
      <c r="A4175" s="158"/>
      <c r="D4175" s="138"/>
    </row>
    <row r="4176" spans="1:4" x14ac:dyDescent="0.2">
      <c r="A4176" s="158"/>
      <c r="D4176" s="138"/>
    </row>
    <row r="4177" spans="1:4" x14ac:dyDescent="0.2">
      <c r="A4177" s="158"/>
      <c r="D4177" s="138"/>
    </row>
    <row r="4178" spans="1:4" x14ac:dyDescent="0.2">
      <c r="A4178" s="158"/>
      <c r="D4178" s="138"/>
    </row>
    <row r="4179" spans="1:4" x14ac:dyDescent="0.2">
      <c r="A4179" s="158"/>
      <c r="D4179" s="138"/>
    </row>
    <row r="4180" spans="1:4" x14ac:dyDescent="0.2">
      <c r="A4180" s="158"/>
      <c r="D4180" s="138"/>
    </row>
    <row r="4181" spans="1:4" x14ac:dyDescent="0.2">
      <c r="A4181" s="158"/>
      <c r="D4181" s="138"/>
    </row>
    <row r="4182" spans="1:4" x14ac:dyDescent="0.2">
      <c r="A4182" s="158"/>
      <c r="D4182" s="138"/>
    </row>
    <row r="4183" spans="1:4" x14ac:dyDescent="0.2">
      <c r="A4183" s="158"/>
      <c r="D4183" s="138"/>
    </row>
    <row r="4184" spans="1:4" x14ac:dyDescent="0.2">
      <c r="A4184" s="158"/>
      <c r="D4184" s="138"/>
    </row>
    <row r="4185" spans="1:4" x14ac:dyDescent="0.2">
      <c r="A4185" s="158"/>
      <c r="D4185" s="138"/>
    </row>
    <row r="4186" spans="1:4" x14ac:dyDescent="0.2">
      <c r="A4186" s="158"/>
      <c r="D4186" s="138"/>
    </row>
    <row r="4187" spans="1:4" x14ac:dyDescent="0.2">
      <c r="A4187" s="158"/>
      <c r="D4187" s="138"/>
    </row>
    <row r="4188" spans="1:4" x14ac:dyDescent="0.2">
      <c r="A4188" s="158"/>
      <c r="D4188" s="138"/>
    </row>
    <row r="4189" spans="1:4" x14ac:dyDescent="0.2">
      <c r="A4189" s="158"/>
      <c r="D4189" s="138"/>
    </row>
    <row r="4190" spans="1:4" x14ac:dyDescent="0.2">
      <c r="A4190" s="158"/>
      <c r="D4190" s="138"/>
    </row>
    <row r="4191" spans="1:4" x14ac:dyDescent="0.2">
      <c r="A4191" s="158"/>
      <c r="D4191" s="138"/>
    </row>
    <row r="4192" spans="1:4" x14ac:dyDescent="0.2">
      <c r="A4192" s="158"/>
      <c r="D4192" s="138"/>
    </row>
    <row r="4193" spans="1:4" x14ac:dyDescent="0.2">
      <c r="A4193" s="158"/>
      <c r="D4193" s="138"/>
    </row>
    <row r="4194" spans="1:4" x14ac:dyDescent="0.2">
      <c r="A4194" s="158"/>
      <c r="D4194" s="138"/>
    </row>
    <row r="4195" spans="1:4" x14ac:dyDescent="0.2">
      <c r="A4195" s="158"/>
      <c r="D4195" s="138"/>
    </row>
    <row r="4196" spans="1:4" x14ac:dyDescent="0.2">
      <c r="A4196" s="158"/>
      <c r="D4196" s="138"/>
    </row>
    <row r="4197" spans="1:4" x14ac:dyDescent="0.2">
      <c r="A4197" s="158"/>
      <c r="D4197" s="138"/>
    </row>
    <row r="4198" spans="1:4" x14ac:dyDescent="0.2">
      <c r="A4198" s="158"/>
      <c r="D4198" s="138"/>
    </row>
    <row r="4199" spans="1:4" x14ac:dyDescent="0.2">
      <c r="A4199" s="158"/>
      <c r="D4199" s="138"/>
    </row>
    <row r="4200" spans="1:4" x14ac:dyDescent="0.2">
      <c r="A4200" s="158"/>
      <c r="D4200" s="138"/>
    </row>
    <row r="4201" spans="1:4" x14ac:dyDescent="0.2">
      <c r="A4201" s="158"/>
      <c r="D4201" s="138"/>
    </row>
    <row r="4202" spans="1:4" x14ac:dyDescent="0.2">
      <c r="A4202" s="158"/>
      <c r="D4202" s="138"/>
    </row>
    <row r="4203" spans="1:4" x14ac:dyDescent="0.2">
      <c r="A4203" s="158"/>
      <c r="D4203" s="138"/>
    </row>
    <row r="4204" spans="1:4" x14ac:dyDescent="0.2">
      <c r="A4204" s="158"/>
      <c r="D4204" s="138"/>
    </row>
    <row r="4205" spans="1:4" x14ac:dyDescent="0.2">
      <c r="A4205" s="158"/>
      <c r="D4205" s="138"/>
    </row>
    <row r="4206" spans="1:4" x14ac:dyDescent="0.2">
      <c r="A4206" s="158"/>
      <c r="D4206" s="138"/>
    </row>
    <row r="4207" spans="1:4" x14ac:dyDescent="0.2">
      <c r="A4207" s="158"/>
      <c r="D4207" s="138"/>
    </row>
    <row r="4208" spans="1:4" x14ac:dyDescent="0.2">
      <c r="A4208" s="158"/>
      <c r="D4208" s="138"/>
    </row>
    <row r="4209" spans="1:4" x14ac:dyDescent="0.2">
      <c r="A4209" s="158"/>
      <c r="D4209" s="138"/>
    </row>
    <row r="4210" spans="1:4" x14ac:dyDescent="0.2">
      <c r="A4210" s="158"/>
      <c r="D4210" s="138"/>
    </row>
    <row r="4211" spans="1:4" x14ac:dyDescent="0.2">
      <c r="A4211" s="158"/>
      <c r="D4211" s="138"/>
    </row>
    <row r="4212" spans="1:4" x14ac:dyDescent="0.2">
      <c r="A4212" s="158"/>
      <c r="D4212" s="138"/>
    </row>
    <row r="4213" spans="1:4" x14ac:dyDescent="0.2">
      <c r="A4213" s="158"/>
      <c r="D4213" s="138"/>
    </row>
    <row r="4214" spans="1:4" x14ac:dyDescent="0.2">
      <c r="A4214" s="158"/>
      <c r="D4214" s="138"/>
    </row>
    <row r="4215" spans="1:4" x14ac:dyDescent="0.2">
      <c r="A4215" s="158"/>
      <c r="D4215" s="138"/>
    </row>
    <row r="4216" spans="1:4" x14ac:dyDescent="0.2">
      <c r="A4216" s="158"/>
      <c r="D4216" s="138"/>
    </row>
    <row r="4217" spans="1:4" x14ac:dyDescent="0.2">
      <c r="A4217" s="158"/>
      <c r="D4217" s="138"/>
    </row>
    <row r="4218" spans="1:4" x14ac:dyDescent="0.2">
      <c r="A4218" s="158"/>
      <c r="D4218" s="138"/>
    </row>
    <row r="4219" spans="1:4" x14ac:dyDescent="0.2">
      <c r="A4219" s="158"/>
      <c r="D4219" s="138"/>
    </row>
    <row r="4220" spans="1:4" x14ac:dyDescent="0.2">
      <c r="A4220" s="158"/>
      <c r="D4220" s="138"/>
    </row>
    <row r="4221" spans="1:4" x14ac:dyDescent="0.2">
      <c r="A4221" s="158"/>
      <c r="D4221" s="138"/>
    </row>
    <row r="4222" spans="1:4" x14ac:dyDescent="0.2">
      <c r="A4222" s="158"/>
      <c r="D4222" s="138"/>
    </row>
    <row r="4223" spans="1:4" x14ac:dyDescent="0.2">
      <c r="A4223" s="158"/>
      <c r="D4223" s="138"/>
    </row>
    <row r="4224" spans="1:4" x14ac:dyDescent="0.2">
      <c r="A4224" s="158"/>
      <c r="D4224" s="138"/>
    </row>
    <row r="4225" spans="1:4" x14ac:dyDescent="0.2">
      <c r="A4225" s="158"/>
      <c r="D4225" s="138"/>
    </row>
    <row r="4226" spans="1:4" x14ac:dyDescent="0.2">
      <c r="A4226" s="158"/>
      <c r="D4226" s="138"/>
    </row>
    <row r="4227" spans="1:4" x14ac:dyDescent="0.2">
      <c r="A4227" s="158"/>
      <c r="D4227" s="138"/>
    </row>
    <row r="4228" spans="1:4" x14ac:dyDescent="0.2">
      <c r="A4228" s="158"/>
      <c r="D4228" s="138"/>
    </row>
    <row r="4229" spans="1:4" x14ac:dyDescent="0.2">
      <c r="A4229" s="158"/>
      <c r="D4229" s="138"/>
    </row>
    <row r="4230" spans="1:4" x14ac:dyDescent="0.2">
      <c r="A4230" s="158"/>
      <c r="D4230" s="138"/>
    </row>
    <row r="4231" spans="1:4" x14ac:dyDescent="0.2">
      <c r="A4231" s="158"/>
      <c r="D4231" s="138"/>
    </row>
    <row r="4232" spans="1:4" x14ac:dyDescent="0.2">
      <c r="A4232" s="158"/>
      <c r="D4232" s="138"/>
    </row>
    <row r="4233" spans="1:4" x14ac:dyDescent="0.2">
      <c r="A4233" s="158"/>
      <c r="D4233" s="138"/>
    </row>
    <row r="4234" spans="1:4" x14ac:dyDescent="0.2">
      <c r="A4234" s="158"/>
      <c r="D4234" s="138"/>
    </row>
    <row r="4235" spans="1:4" x14ac:dyDescent="0.2">
      <c r="A4235" s="158"/>
      <c r="D4235" s="138"/>
    </row>
    <row r="4236" spans="1:4" x14ac:dyDescent="0.2">
      <c r="A4236" s="158"/>
      <c r="D4236" s="138"/>
    </row>
    <row r="4237" spans="1:4" x14ac:dyDescent="0.2">
      <c r="A4237" s="158"/>
      <c r="D4237" s="138"/>
    </row>
    <row r="4238" spans="1:4" x14ac:dyDescent="0.2">
      <c r="A4238" s="158"/>
      <c r="D4238" s="138"/>
    </row>
    <row r="4239" spans="1:4" x14ac:dyDescent="0.2">
      <c r="A4239" s="158"/>
      <c r="D4239" s="138"/>
    </row>
    <row r="4240" spans="1:4" x14ac:dyDescent="0.2">
      <c r="A4240" s="158"/>
      <c r="D4240" s="138"/>
    </row>
    <row r="4241" spans="1:4" x14ac:dyDescent="0.2">
      <c r="A4241" s="158"/>
      <c r="D4241" s="138"/>
    </row>
    <row r="4242" spans="1:4" x14ac:dyDescent="0.2">
      <c r="A4242" s="158"/>
      <c r="D4242" s="138"/>
    </row>
    <row r="4243" spans="1:4" x14ac:dyDescent="0.2">
      <c r="A4243" s="158"/>
      <c r="D4243" s="138"/>
    </row>
    <row r="4244" spans="1:4" x14ac:dyDescent="0.2">
      <c r="A4244" s="158"/>
      <c r="D4244" s="138"/>
    </row>
    <row r="4245" spans="1:4" x14ac:dyDescent="0.2">
      <c r="A4245" s="158"/>
      <c r="D4245" s="138"/>
    </row>
    <row r="4246" spans="1:4" x14ac:dyDescent="0.2">
      <c r="A4246" s="158"/>
      <c r="D4246" s="138"/>
    </row>
    <row r="4247" spans="1:4" x14ac:dyDescent="0.2">
      <c r="A4247" s="158"/>
      <c r="D4247" s="138"/>
    </row>
    <row r="4248" spans="1:4" x14ac:dyDescent="0.2">
      <c r="A4248" s="158"/>
      <c r="D4248" s="138"/>
    </row>
    <row r="4249" spans="1:4" x14ac:dyDescent="0.2">
      <c r="A4249" s="158"/>
      <c r="D4249" s="138"/>
    </row>
    <row r="4250" spans="1:4" x14ac:dyDescent="0.2">
      <c r="A4250" s="158"/>
      <c r="D4250" s="138"/>
    </row>
    <row r="4251" spans="1:4" x14ac:dyDescent="0.2">
      <c r="A4251" s="158"/>
      <c r="D4251" s="138"/>
    </row>
    <row r="4252" spans="1:4" x14ac:dyDescent="0.2">
      <c r="A4252" s="158"/>
      <c r="D4252" s="138"/>
    </row>
    <row r="4253" spans="1:4" x14ac:dyDescent="0.2">
      <c r="A4253" s="158"/>
      <c r="D4253" s="138"/>
    </row>
    <row r="4254" spans="1:4" x14ac:dyDescent="0.2">
      <c r="A4254" s="158"/>
      <c r="D4254" s="138"/>
    </row>
    <row r="4255" spans="1:4" x14ac:dyDescent="0.2">
      <c r="A4255" s="158"/>
      <c r="D4255" s="138"/>
    </row>
    <row r="4256" spans="1:4" x14ac:dyDescent="0.2">
      <c r="A4256" s="158"/>
      <c r="D4256" s="138"/>
    </row>
    <row r="4257" spans="1:4" x14ac:dyDescent="0.2">
      <c r="A4257" s="158"/>
      <c r="D4257" s="138"/>
    </row>
    <row r="4258" spans="1:4" x14ac:dyDescent="0.2">
      <c r="A4258" s="158"/>
      <c r="D4258" s="138"/>
    </row>
    <row r="4259" spans="1:4" x14ac:dyDescent="0.2">
      <c r="A4259" s="158"/>
      <c r="D4259" s="138"/>
    </row>
    <row r="4260" spans="1:4" x14ac:dyDescent="0.2">
      <c r="A4260" s="158"/>
      <c r="D4260" s="138"/>
    </row>
    <row r="4261" spans="1:4" x14ac:dyDescent="0.2">
      <c r="A4261" s="158"/>
      <c r="D4261" s="138"/>
    </row>
    <row r="4262" spans="1:4" x14ac:dyDescent="0.2">
      <c r="A4262" s="158"/>
      <c r="D4262" s="138"/>
    </row>
    <row r="4263" spans="1:4" x14ac:dyDescent="0.2">
      <c r="A4263" s="158"/>
      <c r="D4263" s="138"/>
    </row>
    <row r="4264" spans="1:4" x14ac:dyDescent="0.2">
      <c r="A4264" s="158"/>
      <c r="D4264" s="138"/>
    </row>
    <row r="4265" spans="1:4" x14ac:dyDescent="0.2">
      <c r="A4265" s="158"/>
      <c r="D4265" s="138"/>
    </row>
    <row r="4266" spans="1:4" x14ac:dyDescent="0.2">
      <c r="A4266" s="158"/>
      <c r="D4266" s="138"/>
    </row>
    <row r="4267" spans="1:4" x14ac:dyDescent="0.2">
      <c r="A4267" s="158"/>
      <c r="D4267" s="138"/>
    </row>
    <row r="4268" spans="1:4" x14ac:dyDescent="0.2">
      <c r="A4268" s="158"/>
      <c r="D4268" s="138"/>
    </row>
    <row r="4269" spans="1:4" x14ac:dyDescent="0.2">
      <c r="A4269" s="158"/>
      <c r="D4269" s="138"/>
    </row>
    <row r="4270" spans="1:4" x14ac:dyDescent="0.2">
      <c r="A4270" s="158"/>
      <c r="D4270" s="138"/>
    </row>
    <row r="4271" spans="1:4" x14ac:dyDescent="0.2">
      <c r="A4271" s="158"/>
      <c r="D4271" s="138"/>
    </row>
    <row r="4272" spans="1:4" x14ac:dyDescent="0.2">
      <c r="A4272" s="158"/>
      <c r="D4272" s="138"/>
    </row>
    <row r="4273" spans="1:4" x14ac:dyDescent="0.2">
      <c r="A4273" s="158"/>
      <c r="D4273" s="138"/>
    </row>
    <row r="4274" spans="1:4" x14ac:dyDescent="0.2">
      <c r="A4274" s="158"/>
      <c r="D4274" s="138"/>
    </row>
    <row r="4275" spans="1:4" x14ac:dyDescent="0.2">
      <c r="A4275" s="158"/>
      <c r="D4275" s="138"/>
    </row>
    <row r="4276" spans="1:4" x14ac:dyDescent="0.2">
      <c r="A4276" s="158"/>
      <c r="D4276" s="138"/>
    </row>
    <row r="4277" spans="1:4" x14ac:dyDescent="0.2">
      <c r="A4277" s="158"/>
      <c r="D4277" s="138"/>
    </row>
    <row r="4278" spans="1:4" x14ac:dyDescent="0.2">
      <c r="A4278" s="158"/>
      <c r="D4278" s="138"/>
    </row>
    <row r="4279" spans="1:4" x14ac:dyDescent="0.2">
      <c r="A4279" s="158"/>
      <c r="D4279" s="138"/>
    </row>
    <row r="4280" spans="1:4" x14ac:dyDescent="0.2">
      <c r="A4280" s="158"/>
      <c r="D4280" s="138"/>
    </row>
    <row r="4281" spans="1:4" x14ac:dyDescent="0.2">
      <c r="A4281" s="158"/>
      <c r="D4281" s="138"/>
    </row>
    <row r="4282" spans="1:4" x14ac:dyDescent="0.2">
      <c r="A4282" s="158"/>
      <c r="D4282" s="138"/>
    </row>
    <row r="4283" spans="1:4" x14ac:dyDescent="0.2">
      <c r="A4283" s="158"/>
      <c r="D4283" s="138"/>
    </row>
    <row r="4284" spans="1:4" x14ac:dyDescent="0.2">
      <c r="A4284" s="158"/>
      <c r="D4284" s="138"/>
    </row>
    <row r="4285" spans="1:4" x14ac:dyDescent="0.2">
      <c r="A4285" s="158"/>
      <c r="D4285" s="138"/>
    </row>
    <row r="4286" spans="1:4" x14ac:dyDescent="0.2">
      <c r="A4286" s="158"/>
      <c r="D4286" s="138"/>
    </row>
    <row r="4287" spans="1:4" x14ac:dyDescent="0.2">
      <c r="A4287" s="158"/>
      <c r="D4287" s="138"/>
    </row>
    <row r="4288" spans="1:4" x14ac:dyDescent="0.2">
      <c r="A4288" s="158"/>
      <c r="D4288" s="138"/>
    </row>
    <row r="4289" spans="1:4" x14ac:dyDescent="0.2">
      <c r="A4289" s="158"/>
      <c r="D4289" s="138"/>
    </row>
    <row r="4290" spans="1:4" x14ac:dyDescent="0.2">
      <c r="A4290" s="158"/>
      <c r="D4290" s="138"/>
    </row>
    <row r="4291" spans="1:4" x14ac:dyDescent="0.2">
      <c r="A4291" s="158"/>
      <c r="D4291" s="138"/>
    </row>
    <row r="4292" spans="1:4" x14ac:dyDescent="0.2">
      <c r="A4292" s="158"/>
      <c r="D4292" s="138"/>
    </row>
    <row r="4293" spans="1:4" x14ac:dyDescent="0.2">
      <c r="A4293" s="158"/>
      <c r="D4293" s="138"/>
    </row>
    <row r="4294" spans="1:4" x14ac:dyDescent="0.2">
      <c r="A4294" s="158"/>
      <c r="D4294" s="138"/>
    </row>
    <row r="4295" spans="1:4" x14ac:dyDescent="0.2">
      <c r="A4295" s="158"/>
      <c r="D4295" s="138"/>
    </row>
    <row r="4296" spans="1:4" x14ac:dyDescent="0.2">
      <c r="A4296" s="158"/>
      <c r="D4296" s="138"/>
    </row>
    <row r="4297" spans="1:4" x14ac:dyDescent="0.2">
      <c r="A4297" s="158"/>
      <c r="D4297" s="138"/>
    </row>
    <row r="4298" spans="1:4" x14ac:dyDescent="0.2">
      <c r="A4298" s="158"/>
      <c r="D4298" s="138"/>
    </row>
    <row r="4299" spans="1:4" x14ac:dyDescent="0.2">
      <c r="A4299" s="158"/>
      <c r="D4299" s="138"/>
    </row>
    <row r="4300" spans="1:4" x14ac:dyDescent="0.2">
      <c r="A4300" s="158"/>
      <c r="D4300" s="138"/>
    </row>
    <row r="4301" spans="1:4" x14ac:dyDescent="0.2">
      <c r="A4301" s="158"/>
      <c r="D4301" s="138"/>
    </row>
    <row r="4302" spans="1:4" x14ac:dyDescent="0.2">
      <c r="A4302" s="158"/>
      <c r="D4302" s="138"/>
    </row>
    <row r="4303" spans="1:4" x14ac:dyDescent="0.2">
      <c r="A4303" s="158"/>
      <c r="D4303" s="138"/>
    </row>
    <row r="4304" spans="1:4" x14ac:dyDescent="0.2">
      <c r="A4304" s="158"/>
      <c r="D4304" s="138"/>
    </row>
    <row r="4305" spans="1:4" x14ac:dyDescent="0.2">
      <c r="A4305" s="158"/>
      <c r="D4305" s="138"/>
    </row>
    <row r="4306" spans="1:4" x14ac:dyDescent="0.2">
      <c r="A4306" s="158"/>
      <c r="D4306" s="138"/>
    </row>
    <row r="4307" spans="1:4" x14ac:dyDescent="0.2">
      <c r="A4307" s="158"/>
      <c r="D4307" s="138"/>
    </row>
    <row r="4308" spans="1:4" x14ac:dyDescent="0.2">
      <c r="A4308" s="158"/>
      <c r="D4308" s="138"/>
    </row>
    <row r="4309" spans="1:4" x14ac:dyDescent="0.2">
      <c r="A4309" s="158"/>
      <c r="D4309" s="138"/>
    </row>
    <row r="4310" spans="1:4" x14ac:dyDescent="0.2">
      <c r="A4310" s="158"/>
      <c r="D4310" s="138"/>
    </row>
    <row r="4311" spans="1:4" x14ac:dyDescent="0.2">
      <c r="A4311" s="158"/>
      <c r="D4311" s="138"/>
    </row>
    <row r="4312" spans="1:4" x14ac:dyDescent="0.2">
      <c r="A4312" s="158"/>
      <c r="D4312" s="138"/>
    </row>
    <row r="4313" spans="1:4" x14ac:dyDescent="0.2">
      <c r="A4313" s="158"/>
      <c r="D4313" s="138"/>
    </row>
    <row r="4314" spans="1:4" x14ac:dyDescent="0.2">
      <c r="A4314" s="158"/>
      <c r="D4314" s="138"/>
    </row>
    <row r="4315" spans="1:4" x14ac:dyDescent="0.2">
      <c r="A4315" s="158"/>
      <c r="D4315" s="138"/>
    </row>
    <row r="4316" spans="1:4" x14ac:dyDescent="0.2">
      <c r="A4316" s="158"/>
      <c r="D4316" s="138"/>
    </row>
    <row r="4317" spans="1:4" x14ac:dyDescent="0.2">
      <c r="A4317" s="158"/>
      <c r="D4317" s="138"/>
    </row>
    <row r="4318" spans="1:4" x14ac:dyDescent="0.2">
      <c r="A4318" s="158"/>
      <c r="D4318" s="138"/>
    </row>
    <row r="4319" spans="1:4" x14ac:dyDescent="0.2">
      <c r="A4319" s="158"/>
      <c r="D4319" s="138"/>
    </row>
    <row r="4320" spans="1:4" x14ac:dyDescent="0.2">
      <c r="A4320" s="158"/>
      <c r="D4320" s="138"/>
    </row>
    <row r="4321" spans="1:4" x14ac:dyDescent="0.2">
      <c r="A4321" s="158"/>
      <c r="D4321" s="138"/>
    </row>
    <row r="4322" spans="1:4" x14ac:dyDescent="0.2">
      <c r="A4322" s="158"/>
      <c r="D4322" s="138"/>
    </row>
    <row r="4323" spans="1:4" x14ac:dyDescent="0.2">
      <c r="A4323" s="158"/>
      <c r="D4323" s="138"/>
    </row>
    <row r="4324" spans="1:4" x14ac:dyDescent="0.2">
      <c r="A4324" s="158"/>
      <c r="D4324" s="138"/>
    </row>
    <row r="4325" spans="1:4" x14ac:dyDescent="0.2">
      <c r="A4325" s="158"/>
      <c r="D4325" s="138"/>
    </row>
    <row r="4326" spans="1:4" x14ac:dyDescent="0.2">
      <c r="A4326" s="158"/>
      <c r="D4326" s="138"/>
    </row>
    <row r="4327" spans="1:4" x14ac:dyDescent="0.2">
      <c r="A4327" s="158"/>
      <c r="D4327" s="138"/>
    </row>
    <row r="4328" spans="1:4" x14ac:dyDescent="0.2">
      <c r="A4328" s="158"/>
      <c r="D4328" s="138"/>
    </row>
    <row r="4329" spans="1:4" x14ac:dyDescent="0.2">
      <c r="A4329" s="158"/>
      <c r="D4329" s="138"/>
    </row>
    <row r="4330" spans="1:4" x14ac:dyDescent="0.2">
      <c r="A4330" s="158"/>
      <c r="D4330" s="138"/>
    </row>
    <row r="4331" spans="1:4" x14ac:dyDescent="0.2">
      <c r="A4331" s="158"/>
      <c r="D4331" s="138"/>
    </row>
    <row r="4332" spans="1:4" x14ac:dyDescent="0.2">
      <c r="A4332" s="158"/>
      <c r="D4332" s="138"/>
    </row>
    <row r="4333" spans="1:4" x14ac:dyDescent="0.2">
      <c r="A4333" s="158"/>
      <c r="D4333" s="138"/>
    </row>
    <row r="4334" spans="1:4" x14ac:dyDescent="0.2">
      <c r="A4334" s="158"/>
      <c r="D4334" s="138"/>
    </row>
    <row r="4335" spans="1:4" x14ac:dyDescent="0.2">
      <c r="A4335" s="158"/>
      <c r="D4335" s="138"/>
    </row>
    <row r="4336" spans="1:4" x14ac:dyDescent="0.2">
      <c r="A4336" s="158"/>
      <c r="D4336" s="138"/>
    </row>
    <row r="4337" spans="1:4" x14ac:dyDescent="0.2">
      <c r="A4337" s="158"/>
      <c r="D4337" s="138"/>
    </row>
    <row r="4338" spans="1:4" x14ac:dyDescent="0.2">
      <c r="A4338" s="158"/>
      <c r="D4338" s="138"/>
    </row>
    <row r="4339" spans="1:4" x14ac:dyDescent="0.2">
      <c r="A4339" s="158"/>
      <c r="D4339" s="138"/>
    </row>
    <row r="4340" spans="1:4" x14ac:dyDescent="0.2">
      <c r="A4340" s="158"/>
      <c r="D4340" s="138"/>
    </row>
    <row r="4341" spans="1:4" x14ac:dyDescent="0.2">
      <c r="A4341" s="158"/>
      <c r="D4341" s="138"/>
    </row>
    <row r="4342" spans="1:4" x14ac:dyDescent="0.2">
      <c r="A4342" s="158"/>
      <c r="D4342" s="138"/>
    </row>
    <row r="4343" spans="1:4" x14ac:dyDescent="0.2">
      <c r="A4343" s="158"/>
      <c r="D4343" s="138"/>
    </row>
    <row r="4344" spans="1:4" x14ac:dyDescent="0.2">
      <c r="A4344" s="158"/>
      <c r="D4344" s="138"/>
    </row>
    <row r="4345" spans="1:4" x14ac:dyDescent="0.2">
      <c r="A4345" s="158"/>
      <c r="D4345" s="138"/>
    </row>
    <row r="4346" spans="1:4" x14ac:dyDescent="0.2">
      <c r="A4346" s="158"/>
      <c r="D4346" s="138"/>
    </row>
    <row r="4347" spans="1:4" x14ac:dyDescent="0.2">
      <c r="A4347" s="158"/>
      <c r="D4347" s="138"/>
    </row>
    <row r="4348" spans="1:4" x14ac:dyDescent="0.2">
      <c r="A4348" s="158"/>
      <c r="D4348" s="138"/>
    </row>
    <row r="4349" spans="1:4" x14ac:dyDescent="0.2">
      <c r="A4349" s="158"/>
      <c r="D4349" s="138"/>
    </row>
    <row r="4350" spans="1:4" x14ac:dyDescent="0.2">
      <c r="A4350" s="158"/>
      <c r="D4350" s="138"/>
    </row>
    <row r="4351" spans="1:4" x14ac:dyDescent="0.2">
      <c r="A4351" s="158"/>
      <c r="D4351" s="138"/>
    </row>
    <row r="4352" spans="1:4" x14ac:dyDescent="0.2">
      <c r="A4352" s="158"/>
      <c r="D4352" s="138"/>
    </row>
    <row r="4353" spans="1:4" x14ac:dyDescent="0.2">
      <c r="A4353" s="158"/>
      <c r="D4353" s="138"/>
    </row>
    <row r="4354" spans="1:4" x14ac:dyDescent="0.2">
      <c r="A4354" s="158"/>
      <c r="D4354" s="138"/>
    </row>
    <row r="4355" spans="1:4" x14ac:dyDescent="0.2">
      <c r="A4355" s="158"/>
      <c r="D4355" s="138"/>
    </row>
    <row r="4356" spans="1:4" x14ac:dyDescent="0.2">
      <c r="A4356" s="158"/>
      <c r="D4356" s="138"/>
    </row>
    <row r="4357" spans="1:4" x14ac:dyDescent="0.2">
      <c r="A4357" s="158"/>
      <c r="D4357" s="138"/>
    </row>
    <row r="4358" spans="1:4" x14ac:dyDescent="0.2">
      <c r="A4358" s="158"/>
      <c r="D4358" s="138"/>
    </row>
    <row r="4359" spans="1:4" x14ac:dyDescent="0.2">
      <c r="A4359" s="158"/>
      <c r="D4359" s="138"/>
    </row>
    <row r="4360" spans="1:4" x14ac:dyDescent="0.2">
      <c r="A4360" s="158"/>
      <c r="D4360" s="138"/>
    </row>
    <row r="4361" spans="1:4" x14ac:dyDescent="0.2">
      <c r="A4361" s="158"/>
      <c r="D4361" s="138"/>
    </row>
    <row r="4362" spans="1:4" x14ac:dyDescent="0.2">
      <c r="A4362" s="158"/>
      <c r="D4362" s="138"/>
    </row>
    <row r="4363" spans="1:4" x14ac:dyDescent="0.2">
      <c r="A4363" s="158"/>
      <c r="D4363" s="138"/>
    </row>
    <row r="4364" spans="1:4" x14ac:dyDescent="0.2">
      <c r="A4364" s="158"/>
      <c r="D4364" s="138"/>
    </row>
    <row r="4365" spans="1:4" x14ac:dyDescent="0.2">
      <c r="A4365" s="158"/>
      <c r="D4365" s="138"/>
    </row>
    <row r="4366" spans="1:4" x14ac:dyDescent="0.2">
      <c r="A4366" s="158"/>
      <c r="D4366" s="138"/>
    </row>
    <row r="4367" spans="1:4" x14ac:dyDescent="0.2">
      <c r="A4367" s="158"/>
      <c r="D4367" s="138"/>
    </row>
    <row r="4368" spans="1:4" x14ac:dyDescent="0.2">
      <c r="A4368" s="158"/>
      <c r="D4368" s="138"/>
    </row>
    <row r="4369" spans="1:4" x14ac:dyDescent="0.2">
      <c r="A4369" s="158"/>
      <c r="D4369" s="138"/>
    </row>
    <row r="4370" spans="1:4" x14ac:dyDescent="0.2">
      <c r="A4370" s="158"/>
      <c r="D4370" s="138"/>
    </row>
    <row r="4371" spans="1:4" x14ac:dyDescent="0.2">
      <c r="A4371" s="158"/>
      <c r="D4371" s="138"/>
    </row>
    <row r="4372" spans="1:4" x14ac:dyDescent="0.2">
      <c r="A4372" s="158"/>
      <c r="D4372" s="138"/>
    </row>
    <row r="4373" spans="1:4" x14ac:dyDescent="0.2">
      <c r="A4373" s="158"/>
      <c r="D4373" s="138"/>
    </row>
    <row r="4374" spans="1:4" x14ac:dyDescent="0.2">
      <c r="A4374" s="158"/>
      <c r="D4374" s="138"/>
    </row>
    <row r="4375" spans="1:4" x14ac:dyDescent="0.2">
      <c r="A4375" s="158"/>
      <c r="D4375" s="138"/>
    </row>
    <row r="4376" spans="1:4" x14ac:dyDescent="0.2">
      <c r="A4376" s="158"/>
      <c r="D4376" s="138"/>
    </row>
    <row r="4377" spans="1:4" x14ac:dyDescent="0.2">
      <c r="A4377" s="158"/>
      <c r="D4377" s="138"/>
    </row>
    <row r="4378" spans="1:4" x14ac:dyDescent="0.2">
      <c r="A4378" s="158"/>
      <c r="D4378" s="138"/>
    </row>
    <row r="4379" spans="1:4" x14ac:dyDescent="0.2">
      <c r="A4379" s="158"/>
      <c r="D4379" s="138"/>
    </row>
    <row r="4380" spans="1:4" x14ac:dyDescent="0.2">
      <c r="A4380" s="158"/>
      <c r="D4380" s="138"/>
    </row>
    <row r="4381" spans="1:4" x14ac:dyDescent="0.2">
      <c r="A4381" s="158"/>
      <c r="D4381" s="138"/>
    </row>
    <row r="4382" spans="1:4" x14ac:dyDescent="0.2">
      <c r="A4382" s="158"/>
      <c r="D4382" s="138"/>
    </row>
    <row r="4383" spans="1:4" x14ac:dyDescent="0.2">
      <c r="A4383" s="158"/>
      <c r="D4383" s="138"/>
    </row>
    <row r="4384" spans="1:4" x14ac:dyDescent="0.2">
      <c r="A4384" s="158"/>
      <c r="D4384" s="138"/>
    </row>
    <row r="4385" spans="1:4" x14ac:dyDescent="0.2">
      <c r="A4385" s="158"/>
      <c r="D4385" s="138"/>
    </row>
    <row r="4386" spans="1:4" x14ac:dyDescent="0.2">
      <c r="A4386" s="158"/>
      <c r="D4386" s="138"/>
    </row>
    <row r="4387" spans="1:4" x14ac:dyDescent="0.2">
      <c r="A4387" s="158"/>
      <c r="D4387" s="138"/>
    </row>
    <row r="4388" spans="1:4" x14ac:dyDescent="0.2">
      <c r="A4388" s="158"/>
      <c r="D4388" s="138"/>
    </row>
    <row r="4389" spans="1:4" x14ac:dyDescent="0.2">
      <c r="A4389" s="158"/>
      <c r="D4389" s="138"/>
    </row>
    <row r="4390" spans="1:4" x14ac:dyDescent="0.2">
      <c r="A4390" s="158"/>
      <c r="D4390" s="138"/>
    </row>
    <row r="4391" spans="1:4" x14ac:dyDescent="0.2">
      <c r="A4391" s="158"/>
      <c r="D4391" s="138"/>
    </row>
    <row r="4392" spans="1:4" x14ac:dyDescent="0.2">
      <c r="A4392" s="158"/>
      <c r="D4392" s="138"/>
    </row>
    <row r="4393" spans="1:4" x14ac:dyDescent="0.2">
      <c r="A4393" s="158"/>
      <c r="D4393" s="138"/>
    </row>
    <row r="4394" spans="1:4" x14ac:dyDescent="0.2">
      <c r="A4394" s="158"/>
      <c r="D4394" s="138"/>
    </row>
    <row r="4395" spans="1:4" x14ac:dyDescent="0.2">
      <c r="A4395" s="158"/>
      <c r="D4395" s="138"/>
    </row>
    <row r="4396" spans="1:4" x14ac:dyDescent="0.2">
      <c r="A4396" s="158"/>
      <c r="D4396" s="138"/>
    </row>
    <row r="4397" spans="1:4" x14ac:dyDescent="0.2">
      <c r="A4397" s="158"/>
      <c r="D4397" s="138"/>
    </row>
    <row r="4398" spans="1:4" x14ac:dyDescent="0.2">
      <c r="A4398" s="158"/>
      <c r="D4398" s="138"/>
    </row>
    <row r="4399" spans="1:4" x14ac:dyDescent="0.2">
      <c r="A4399" s="158"/>
      <c r="D4399" s="138"/>
    </row>
    <row r="4400" spans="1:4" x14ac:dyDescent="0.2">
      <c r="A4400" s="158"/>
      <c r="D4400" s="138"/>
    </row>
    <row r="4401" spans="1:4" x14ac:dyDescent="0.2">
      <c r="A4401" s="158"/>
      <c r="D4401" s="138"/>
    </row>
    <row r="4402" spans="1:4" x14ac:dyDescent="0.2">
      <c r="A4402" s="158"/>
      <c r="D4402" s="138"/>
    </row>
    <row r="4403" spans="1:4" x14ac:dyDescent="0.2">
      <c r="A4403" s="158"/>
      <c r="D4403" s="138"/>
    </row>
    <row r="4404" spans="1:4" x14ac:dyDescent="0.2">
      <c r="A4404" s="158"/>
      <c r="D4404" s="138"/>
    </row>
    <row r="4405" spans="1:4" x14ac:dyDescent="0.2">
      <c r="A4405" s="158"/>
      <c r="D4405" s="138"/>
    </row>
    <row r="4406" spans="1:4" x14ac:dyDescent="0.2">
      <c r="A4406" s="158"/>
      <c r="D4406" s="138"/>
    </row>
    <row r="4407" spans="1:4" x14ac:dyDescent="0.2">
      <c r="A4407" s="158"/>
      <c r="D4407" s="138"/>
    </row>
    <row r="4408" spans="1:4" x14ac:dyDescent="0.2">
      <c r="A4408" s="158"/>
      <c r="D4408" s="138"/>
    </row>
    <row r="4409" spans="1:4" x14ac:dyDescent="0.2">
      <c r="A4409" s="158"/>
      <c r="D4409" s="138"/>
    </row>
    <row r="4410" spans="1:4" x14ac:dyDescent="0.2">
      <c r="A4410" s="158"/>
      <c r="D4410" s="138"/>
    </row>
    <row r="4411" spans="1:4" x14ac:dyDescent="0.2">
      <c r="A4411" s="158"/>
      <c r="D4411" s="138"/>
    </row>
    <row r="4412" spans="1:4" x14ac:dyDescent="0.2">
      <c r="A4412" s="158"/>
      <c r="D4412" s="138"/>
    </row>
    <row r="4413" spans="1:4" x14ac:dyDescent="0.2">
      <c r="A4413" s="158"/>
      <c r="D4413" s="138"/>
    </row>
    <row r="4414" spans="1:4" x14ac:dyDescent="0.2">
      <c r="A4414" s="158"/>
      <c r="D4414" s="138"/>
    </row>
    <row r="4415" spans="1:4" x14ac:dyDescent="0.2">
      <c r="A4415" s="158"/>
      <c r="D4415" s="138"/>
    </row>
    <row r="4416" spans="1:4" x14ac:dyDescent="0.2">
      <c r="A4416" s="158"/>
      <c r="D4416" s="138"/>
    </row>
    <row r="4417" spans="1:4" x14ac:dyDescent="0.2">
      <c r="A4417" s="158"/>
      <c r="D4417" s="138"/>
    </row>
    <row r="4418" spans="1:4" x14ac:dyDescent="0.2">
      <c r="A4418" s="158"/>
      <c r="D4418" s="138"/>
    </row>
    <row r="4419" spans="1:4" x14ac:dyDescent="0.2">
      <c r="A4419" s="158"/>
      <c r="D4419" s="138"/>
    </row>
    <row r="4420" spans="1:4" x14ac:dyDescent="0.2">
      <c r="A4420" s="158"/>
      <c r="D4420" s="138"/>
    </row>
    <row r="4421" spans="1:4" x14ac:dyDescent="0.2">
      <c r="A4421" s="158"/>
      <c r="D4421" s="138"/>
    </row>
    <row r="4422" spans="1:4" x14ac:dyDescent="0.2">
      <c r="A4422" s="158"/>
      <c r="D4422" s="138"/>
    </row>
    <row r="4423" spans="1:4" x14ac:dyDescent="0.2">
      <c r="A4423" s="158"/>
      <c r="D4423" s="138"/>
    </row>
    <row r="4424" spans="1:4" x14ac:dyDescent="0.2">
      <c r="A4424" s="158"/>
      <c r="D4424" s="138"/>
    </row>
    <row r="4425" spans="1:4" x14ac:dyDescent="0.2">
      <c r="A4425" s="158"/>
      <c r="D4425" s="138"/>
    </row>
    <row r="4426" spans="1:4" x14ac:dyDescent="0.2">
      <c r="A4426" s="158"/>
      <c r="D4426" s="138"/>
    </row>
    <row r="4427" spans="1:4" x14ac:dyDescent="0.2">
      <c r="A4427" s="158"/>
      <c r="D4427" s="138"/>
    </row>
    <row r="4428" spans="1:4" x14ac:dyDescent="0.2">
      <c r="A4428" s="158"/>
      <c r="D4428" s="138"/>
    </row>
    <row r="4429" spans="1:4" x14ac:dyDescent="0.2">
      <c r="A4429" s="158"/>
      <c r="D4429" s="138"/>
    </row>
    <row r="4430" spans="1:4" x14ac:dyDescent="0.2">
      <c r="A4430" s="158"/>
      <c r="D4430" s="138"/>
    </row>
    <row r="4431" spans="1:4" x14ac:dyDescent="0.2">
      <c r="A4431" s="158"/>
      <c r="D4431" s="138"/>
    </row>
    <row r="4432" spans="1:4" x14ac:dyDescent="0.2">
      <c r="A4432" s="158"/>
      <c r="D4432" s="138"/>
    </row>
    <row r="4433" spans="1:4" x14ac:dyDescent="0.2">
      <c r="A4433" s="158"/>
      <c r="D4433" s="138"/>
    </row>
    <row r="4434" spans="1:4" x14ac:dyDescent="0.2">
      <c r="A4434" s="158"/>
      <c r="D4434" s="138"/>
    </row>
    <row r="4435" spans="1:4" x14ac:dyDescent="0.2">
      <c r="A4435" s="158"/>
      <c r="D4435" s="138"/>
    </row>
    <row r="4436" spans="1:4" x14ac:dyDescent="0.2">
      <c r="A4436" s="158"/>
      <c r="D4436" s="138"/>
    </row>
    <row r="4437" spans="1:4" x14ac:dyDescent="0.2">
      <c r="A4437" s="158"/>
      <c r="D4437" s="138"/>
    </row>
    <row r="4438" spans="1:4" x14ac:dyDescent="0.2">
      <c r="A4438" s="158"/>
      <c r="D4438" s="138"/>
    </row>
    <row r="4439" spans="1:4" x14ac:dyDescent="0.2">
      <c r="A4439" s="158"/>
      <c r="D4439" s="138"/>
    </row>
    <row r="4440" spans="1:4" x14ac:dyDescent="0.2">
      <c r="A4440" s="158"/>
      <c r="D4440" s="138"/>
    </row>
    <row r="4441" spans="1:4" x14ac:dyDescent="0.2">
      <c r="A4441" s="158"/>
      <c r="D4441" s="138"/>
    </row>
    <row r="4442" spans="1:4" x14ac:dyDescent="0.2">
      <c r="A4442" s="158"/>
      <c r="D4442" s="138"/>
    </row>
    <row r="4443" spans="1:4" x14ac:dyDescent="0.2">
      <c r="A4443" s="158"/>
      <c r="D4443" s="138"/>
    </row>
    <row r="4444" spans="1:4" x14ac:dyDescent="0.2">
      <c r="A4444" s="158"/>
      <c r="D4444" s="138"/>
    </row>
    <row r="4445" spans="1:4" x14ac:dyDescent="0.2">
      <c r="A4445" s="158"/>
      <c r="D4445" s="138"/>
    </row>
    <row r="4446" spans="1:4" x14ac:dyDescent="0.2">
      <c r="A4446" s="158"/>
      <c r="D4446" s="138"/>
    </row>
    <row r="4447" spans="1:4" x14ac:dyDescent="0.2">
      <c r="A4447" s="158"/>
      <c r="D4447" s="138"/>
    </row>
    <row r="4448" spans="1:4" x14ac:dyDescent="0.2">
      <c r="A4448" s="158"/>
      <c r="D4448" s="138"/>
    </row>
    <row r="4449" spans="1:4" x14ac:dyDescent="0.2">
      <c r="A4449" s="158"/>
      <c r="D4449" s="138"/>
    </row>
    <row r="4450" spans="1:4" x14ac:dyDescent="0.2">
      <c r="A4450" s="158"/>
      <c r="D4450" s="138"/>
    </row>
    <row r="4451" spans="1:4" x14ac:dyDescent="0.2">
      <c r="A4451" s="158"/>
      <c r="D4451" s="138"/>
    </row>
    <row r="4452" spans="1:4" x14ac:dyDescent="0.2">
      <c r="A4452" s="158"/>
      <c r="D4452" s="138"/>
    </row>
    <row r="4453" spans="1:4" x14ac:dyDescent="0.2">
      <c r="A4453" s="158"/>
      <c r="D4453" s="138"/>
    </row>
    <row r="4454" spans="1:4" x14ac:dyDescent="0.2">
      <c r="A4454" s="158"/>
      <c r="D4454" s="138"/>
    </row>
    <row r="4455" spans="1:4" x14ac:dyDescent="0.2">
      <c r="A4455" s="158"/>
      <c r="D4455" s="138"/>
    </row>
    <row r="4456" spans="1:4" x14ac:dyDescent="0.2">
      <c r="A4456" s="158"/>
      <c r="D4456" s="138"/>
    </row>
    <row r="4457" spans="1:4" x14ac:dyDescent="0.2">
      <c r="A4457" s="158"/>
      <c r="D4457" s="138"/>
    </row>
    <row r="4458" spans="1:4" x14ac:dyDescent="0.2">
      <c r="A4458" s="158"/>
      <c r="D4458" s="138"/>
    </row>
    <row r="4459" spans="1:4" x14ac:dyDescent="0.2">
      <c r="A4459" s="158"/>
      <c r="D4459" s="138"/>
    </row>
    <row r="4460" spans="1:4" x14ac:dyDescent="0.2">
      <c r="A4460" s="158"/>
      <c r="D4460" s="138"/>
    </row>
    <row r="4461" spans="1:4" x14ac:dyDescent="0.2">
      <c r="A4461" s="158"/>
      <c r="D4461" s="138"/>
    </row>
    <row r="4462" spans="1:4" x14ac:dyDescent="0.2">
      <c r="A4462" s="158"/>
      <c r="D4462" s="138"/>
    </row>
    <row r="4463" spans="1:4" x14ac:dyDescent="0.2">
      <c r="A4463" s="158"/>
      <c r="D4463" s="138"/>
    </row>
    <row r="4464" spans="1:4" x14ac:dyDescent="0.2">
      <c r="A4464" s="158"/>
      <c r="D4464" s="138"/>
    </row>
    <row r="4465" spans="1:4" x14ac:dyDescent="0.2">
      <c r="A4465" s="158"/>
      <c r="D4465" s="138"/>
    </row>
    <row r="4466" spans="1:4" x14ac:dyDescent="0.2">
      <c r="A4466" s="158"/>
      <c r="D4466" s="138"/>
    </row>
    <row r="4467" spans="1:4" x14ac:dyDescent="0.2">
      <c r="A4467" s="158"/>
      <c r="D4467" s="138"/>
    </row>
    <row r="4468" spans="1:4" x14ac:dyDescent="0.2">
      <c r="A4468" s="158"/>
      <c r="D4468" s="138"/>
    </row>
    <row r="4469" spans="1:4" x14ac:dyDescent="0.2">
      <c r="A4469" s="158"/>
      <c r="D4469" s="138"/>
    </row>
    <row r="4470" spans="1:4" x14ac:dyDescent="0.2">
      <c r="A4470" s="158"/>
      <c r="D4470" s="138"/>
    </row>
    <row r="4471" spans="1:4" x14ac:dyDescent="0.2">
      <c r="A4471" s="158"/>
      <c r="D4471" s="138"/>
    </row>
    <row r="4472" spans="1:4" x14ac:dyDescent="0.2">
      <c r="A4472" s="158"/>
      <c r="D4472" s="138"/>
    </row>
    <row r="4473" spans="1:4" x14ac:dyDescent="0.2">
      <c r="A4473" s="158"/>
      <c r="D4473" s="138"/>
    </row>
    <row r="4474" spans="1:4" x14ac:dyDescent="0.2">
      <c r="A4474" s="158"/>
      <c r="D4474" s="138"/>
    </row>
    <row r="4475" spans="1:4" x14ac:dyDescent="0.2">
      <c r="A4475" s="158"/>
      <c r="D4475" s="138"/>
    </row>
    <row r="4476" spans="1:4" x14ac:dyDescent="0.2">
      <c r="A4476" s="158"/>
      <c r="D4476" s="138"/>
    </row>
    <row r="4477" spans="1:4" x14ac:dyDescent="0.2">
      <c r="A4477" s="158"/>
      <c r="D4477" s="138"/>
    </row>
    <row r="4478" spans="1:4" x14ac:dyDescent="0.2">
      <c r="A4478" s="158"/>
      <c r="D4478" s="138"/>
    </row>
    <row r="4479" spans="1:4" x14ac:dyDescent="0.2">
      <c r="A4479" s="158"/>
      <c r="D4479" s="138"/>
    </row>
    <row r="4480" spans="1:4" x14ac:dyDescent="0.2">
      <c r="A4480" s="158"/>
      <c r="D4480" s="138"/>
    </row>
    <row r="4481" spans="1:4" x14ac:dyDescent="0.2">
      <c r="A4481" s="158"/>
      <c r="D4481" s="138"/>
    </row>
    <row r="4482" spans="1:4" x14ac:dyDescent="0.2">
      <c r="A4482" s="158"/>
      <c r="D4482" s="138"/>
    </row>
    <row r="4483" spans="1:4" x14ac:dyDescent="0.2">
      <c r="A4483" s="158"/>
      <c r="D4483" s="138"/>
    </row>
    <row r="4484" spans="1:4" x14ac:dyDescent="0.2">
      <c r="A4484" s="158"/>
      <c r="D4484" s="138"/>
    </row>
    <row r="4485" spans="1:4" x14ac:dyDescent="0.2">
      <c r="A4485" s="158"/>
      <c r="D4485" s="138"/>
    </row>
    <row r="4486" spans="1:4" x14ac:dyDescent="0.2">
      <c r="A4486" s="158"/>
      <c r="D4486" s="138"/>
    </row>
    <row r="4487" spans="1:4" x14ac:dyDescent="0.2">
      <c r="A4487" s="158"/>
      <c r="D4487" s="138"/>
    </row>
    <row r="4488" spans="1:4" x14ac:dyDescent="0.2">
      <c r="A4488" s="158"/>
      <c r="D4488" s="138"/>
    </row>
    <row r="4489" spans="1:4" x14ac:dyDescent="0.2">
      <c r="A4489" s="158"/>
      <c r="D4489" s="138"/>
    </row>
    <row r="4490" spans="1:4" x14ac:dyDescent="0.2">
      <c r="A4490" s="158"/>
      <c r="D4490" s="138"/>
    </row>
    <row r="4491" spans="1:4" x14ac:dyDescent="0.2">
      <c r="A4491" s="158"/>
      <c r="D4491" s="138"/>
    </row>
    <row r="4492" spans="1:4" x14ac:dyDescent="0.2">
      <c r="A4492" s="158"/>
      <c r="D4492" s="138"/>
    </row>
    <row r="4493" spans="1:4" x14ac:dyDescent="0.2">
      <c r="A4493" s="158"/>
      <c r="D4493" s="138"/>
    </row>
    <row r="4494" spans="1:4" x14ac:dyDescent="0.2">
      <c r="A4494" s="158"/>
      <c r="D4494" s="138"/>
    </row>
    <row r="4495" spans="1:4" x14ac:dyDescent="0.2">
      <c r="A4495" s="158"/>
      <c r="D4495" s="138"/>
    </row>
    <row r="4496" spans="1:4" x14ac:dyDescent="0.2">
      <c r="A4496" s="158"/>
      <c r="D4496" s="138"/>
    </row>
    <row r="4497" spans="1:4" x14ac:dyDescent="0.2">
      <c r="A4497" s="158"/>
      <c r="D4497" s="138"/>
    </row>
    <row r="4498" spans="1:4" x14ac:dyDescent="0.2">
      <c r="A4498" s="158"/>
      <c r="D4498" s="138"/>
    </row>
    <row r="4499" spans="1:4" x14ac:dyDescent="0.2">
      <c r="A4499" s="158"/>
      <c r="D4499" s="138"/>
    </row>
    <row r="4500" spans="1:4" x14ac:dyDescent="0.2">
      <c r="A4500" s="158"/>
      <c r="D4500" s="138"/>
    </row>
    <row r="4501" spans="1:4" x14ac:dyDescent="0.2">
      <c r="A4501" s="158"/>
      <c r="D4501" s="138"/>
    </row>
    <row r="4502" spans="1:4" x14ac:dyDescent="0.2">
      <c r="A4502" s="158"/>
      <c r="D4502" s="138"/>
    </row>
    <row r="4503" spans="1:4" x14ac:dyDescent="0.2">
      <c r="A4503" s="158"/>
      <c r="D4503" s="138"/>
    </row>
    <row r="4504" spans="1:4" x14ac:dyDescent="0.2">
      <c r="A4504" s="158"/>
      <c r="D4504" s="138"/>
    </row>
    <row r="4505" spans="1:4" x14ac:dyDescent="0.2">
      <c r="A4505" s="158"/>
      <c r="D4505" s="138"/>
    </row>
    <row r="4506" spans="1:4" x14ac:dyDescent="0.2">
      <c r="A4506" s="158"/>
      <c r="D4506" s="138"/>
    </row>
    <row r="4507" spans="1:4" x14ac:dyDescent="0.2">
      <c r="A4507" s="158"/>
      <c r="D4507" s="138"/>
    </row>
    <row r="4508" spans="1:4" x14ac:dyDescent="0.2">
      <c r="A4508" s="158"/>
      <c r="D4508" s="138"/>
    </row>
    <row r="4509" spans="1:4" x14ac:dyDescent="0.2">
      <c r="A4509" s="158"/>
      <c r="D4509" s="138"/>
    </row>
    <row r="4510" spans="1:4" x14ac:dyDescent="0.2">
      <c r="A4510" s="158"/>
      <c r="D4510" s="138"/>
    </row>
    <row r="4511" spans="1:4" x14ac:dyDescent="0.2">
      <c r="A4511" s="158"/>
      <c r="D4511" s="138"/>
    </row>
    <row r="4512" spans="1:4" x14ac:dyDescent="0.2">
      <c r="A4512" s="158"/>
      <c r="D4512" s="138"/>
    </row>
    <row r="4513" spans="1:4" x14ac:dyDescent="0.2">
      <c r="A4513" s="158"/>
      <c r="D4513" s="138"/>
    </row>
    <row r="4514" spans="1:4" x14ac:dyDescent="0.2">
      <c r="A4514" s="158"/>
      <c r="D4514" s="138"/>
    </row>
    <row r="4515" spans="1:4" x14ac:dyDescent="0.2">
      <c r="A4515" s="158"/>
      <c r="D4515" s="138"/>
    </row>
    <row r="4516" spans="1:4" x14ac:dyDescent="0.2">
      <c r="A4516" s="158"/>
      <c r="D4516" s="138"/>
    </row>
    <row r="4517" spans="1:4" x14ac:dyDescent="0.2">
      <c r="A4517" s="158"/>
      <c r="D4517" s="138"/>
    </row>
    <row r="4518" spans="1:4" x14ac:dyDescent="0.2">
      <c r="A4518" s="158"/>
      <c r="D4518" s="138"/>
    </row>
    <row r="4519" spans="1:4" x14ac:dyDescent="0.2">
      <c r="A4519" s="158"/>
      <c r="D4519" s="138"/>
    </row>
    <row r="4520" spans="1:4" x14ac:dyDescent="0.2">
      <c r="A4520" s="158"/>
      <c r="D4520" s="138"/>
    </row>
    <row r="4521" spans="1:4" x14ac:dyDescent="0.2">
      <c r="A4521" s="158"/>
      <c r="D4521" s="138"/>
    </row>
    <row r="4522" spans="1:4" x14ac:dyDescent="0.2">
      <c r="A4522" s="158"/>
      <c r="D4522" s="138"/>
    </row>
    <row r="4523" spans="1:4" x14ac:dyDescent="0.2">
      <c r="A4523" s="158"/>
      <c r="D4523" s="138"/>
    </row>
    <row r="4524" spans="1:4" x14ac:dyDescent="0.2">
      <c r="A4524" s="158"/>
      <c r="D4524" s="138"/>
    </row>
    <row r="4525" spans="1:4" x14ac:dyDescent="0.2">
      <c r="A4525" s="158"/>
      <c r="D4525" s="138"/>
    </row>
    <row r="4526" spans="1:4" x14ac:dyDescent="0.2">
      <c r="A4526" s="158"/>
      <c r="D4526" s="138"/>
    </row>
    <row r="4527" spans="1:4" x14ac:dyDescent="0.2">
      <c r="A4527" s="158"/>
      <c r="D4527" s="138"/>
    </row>
    <row r="4528" spans="1:4" x14ac:dyDescent="0.2">
      <c r="A4528" s="158"/>
      <c r="D4528" s="138"/>
    </row>
    <row r="4529" spans="1:4" x14ac:dyDescent="0.2">
      <c r="A4529" s="158"/>
      <c r="D4529" s="138"/>
    </row>
    <row r="4530" spans="1:4" x14ac:dyDescent="0.2">
      <c r="A4530" s="158"/>
      <c r="D4530" s="138"/>
    </row>
    <row r="4531" spans="1:4" x14ac:dyDescent="0.2">
      <c r="A4531" s="158"/>
      <c r="D4531" s="138"/>
    </row>
    <row r="4532" spans="1:4" x14ac:dyDescent="0.2">
      <c r="A4532" s="158"/>
      <c r="D4532" s="138"/>
    </row>
    <row r="4533" spans="1:4" x14ac:dyDescent="0.2">
      <c r="A4533" s="158"/>
      <c r="D4533" s="138"/>
    </row>
    <row r="4534" spans="1:4" x14ac:dyDescent="0.2">
      <c r="A4534" s="158"/>
      <c r="D4534" s="138"/>
    </row>
    <row r="4535" spans="1:4" x14ac:dyDescent="0.2">
      <c r="A4535" s="158"/>
      <c r="D4535" s="138"/>
    </row>
    <row r="4536" spans="1:4" x14ac:dyDescent="0.2">
      <c r="A4536" s="158"/>
      <c r="D4536" s="138"/>
    </row>
    <row r="4537" spans="1:4" x14ac:dyDescent="0.2">
      <c r="A4537" s="158"/>
      <c r="D4537" s="138"/>
    </row>
    <row r="4538" spans="1:4" x14ac:dyDescent="0.2">
      <c r="A4538" s="158"/>
      <c r="D4538" s="138"/>
    </row>
    <row r="4539" spans="1:4" x14ac:dyDescent="0.2">
      <c r="A4539" s="158"/>
      <c r="D4539" s="138"/>
    </row>
    <row r="4540" spans="1:4" x14ac:dyDescent="0.2">
      <c r="A4540" s="158"/>
      <c r="D4540" s="138"/>
    </row>
    <row r="4541" spans="1:4" x14ac:dyDescent="0.2">
      <c r="A4541" s="158"/>
      <c r="D4541" s="138"/>
    </row>
    <row r="4542" spans="1:4" x14ac:dyDescent="0.2">
      <c r="A4542" s="158"/>
      <c r="D4542" s="138"/>
    </row>
    <row r="4543" spans="1:4" x14ac:dyDescent="0.2">
      <c r="A4543" s="158"/>
      <c r="D4543" s="138"/>
    </row>
    <row r="4544" spans="1:4" x14ac:dyDescent="0.2">
      <c r="A4544" s="158"/>
      <c r="D4544" s="138"/>
    </row>
    <row r="4545" spans="1:4" x14ac:dyDescent="0.2">
      <c r="A4545" s="158"/>
      <c r="D4545" s="138"/>
    </row>
    <row r="4546" spans="1:4" x14ac:dyDescent="0.2">
      <c r="A4546" s="158"/>
      <c r="D4546" s="138"/>
    </row>
    <row r="4547" spans="1:4" x14ac:dyDescent="0.2">
      <c r="A4547" s="158"/>
      <c r="D4547" s="138"/>
    </row>
    <row r="4548" spans="1:4" x14ac:dyDescent="0.2">
      <c r="A4548" s="158"/>
      <c r="D4548" s="138"/>
    </row>
    <row r="4549" spans="1:4" x14ac:dyDescent="0.2">
      <c r="A4549" s="158"/>
      <c r="D4549" s="138"/>
    </row>
    <row r="4550" spans="1:4" x14ac:dyDescent="0.2">
      <c r="A4550" s="158"/>
      <c r="D4550" s="138"/>
    </row>
    <row r="4551" spans="1:4" x14ac:dyDescent="0.2">
      <c r="A4551" s="158"/>
      <c r="D4551" s="138"/>
    </row>
    <row r="4552" spans="1:4" x14ac:dyDescent="0.2">
      <c r="A4552" s="158"/>
      <c r="D4552" s="138"/>
    </row>
    <row r="4553" spans="1:4" x14ac:dyDescent="0.2">
      <c r="A4553" s="158"/>
      <c r="D4553" s="138"/>
    </row>
    <row r="4554" spans="1:4" x14ac:dyDescent="0.2">
      <c r="A4554" s="158"/>
      <c r="D4554" s="138"/>
    </row>
    <row r="4555" spans="1:4" x14ac:dyDescent="0.2">
      <c r="A4555" s="158"/>
      <c r="D4555" s="138"/>
    </row>
    <row r="4556" spans="1:4" x14ac:dyDescent="0.2">
      <c r="A4556" s="158"/>
      <c r="D4556" s="138"/>
    </row>
    <row r="4557" spans="1:4" x14ac:dyDescent="0.2">
      <c r="A4557" s="158"/>
      <c r="D4557" s="138"/>
    </row>
    <row r="4558" spans="1:4" x14ac:dyDescent="0.2">
      <c r="A4558" s="158"/>
      <c r="D4558" s="138"/>
    </row>
    <row r="4559" spans="1:4" x14ac:dyDescent="0.2">
      <c r="A4559" s="158"/>
      <c r="D4559" s="138"/>
    </row>
    <row r="4560" spans="1:4" x14ac:dyDescent="0.2">
      <c r="A4560" s="158"/>
      <c r="D4560" s="138"/>
    </row>
    <row r="4561" spans="1:4" x14ac:dyDescent="0.2">
      <c r="A4561" s="158"/>
      <c r="D4561" s="138"/>
    </row>
    <row r="4562" spans="1:4" x14ac:dyDescent="0.2">
      <c r="A4562" s="158"/>
      <c r="D4562" s="138"/>
    </row>
    <row r="4563" spans="1:4" x14ac:dyDescent="0.2">
      <c r="A4563" s="158"/>
      <c r="D4563" s="138"/>
    </row>
    <row r="4564" spans="1:4" x14ac:dyDescent="0.2">
      <c r="A4564" s="158"/>
      <c r="D4564" s="138"/>
    </row>
    <row r="4565" spans="1:4" x14ac:dyDescent="0.2">
      <c r="A4565" s="158"/>
      <c r="D4565" s="138"/>
    </row>
    <row r="4566" spans="1:4" x14ac:dyDescent="0.2">
      <c r="A4566" s="158"/>
      <c r="D4566" s="138"/>
    </row>
    <row r="4567" spans="1:4" x14ac:dyDescent="0.2">
      <c r="A4567" s="158"/>
      <c r="D4567" s="138"/>
    </row>
    <row r="4568" spans="1:4" x14ac:dyDescent="0.2">
      <c r="A4568" s="158"/>
      <c r="D4568" s="138"/>
    </row>
    <row r="4569" spans="1:4" x14ac:dyDescent="0.2">
      <c r="A4569" s="158"/>
      <c r="D4569" s="138"/>
    </row>
    <row r="4570" spans="1:4" x14ac:dyDescent="0.2">
      <c r="A4570" s="158"/>
      <c r="D4570" s="138"/>
    </row>
    <row r="4571" spans="1:4" x14ac:dyDescent="0.2">
      <c r="A4571" s="158"/>
      <c r="D4571" s="138"/>
    </row>
    <row r="4572" spans="1:4" x14ac:dyDescent="0.2">
      <c r="A4572" s="158"/>
      <c r="D4572" s="138"/>
    </row>
    <row r="4573" spans="1:4" x14ac:dyDescent="0.2">
      <c r="A4573" s="158"/>
      <c r="D4573" s="138"/>
    </row>
    <row r="4574" spans="1:4" x14ac:dyDescent="0.2">
      <c r="A4574" s="158"/>
      <c r="D4574" s="138"/>
    </row>
    <row r="4575" spans="1:4" x14ac:dyDescent="0.2">
      <c r="A4575" s="158"/>
      <c r="D4575" s="138"/>
    </row>
    <row r="4576" spans="1:4" x14ac:dyDescent="0.2">
      <c r="A4576" s="158"/>
      <c r="D4576" s="138"/>
    </row>
    <row r="4577" spans="1:4" x14ac:dyDescent="0.2">
      <c r="A4577" s="158"/>
      <c r="D4577" s="138"/>
    </row>
    <row r="4578" spans="1:4" x14ac:dyDescent="0.2">
      <c r="A4578" s="158"/>
      <c r="D4578" s="138"/>
    </row>
    <row r="4579" spans="1:4" x14ac:dyDescent="0.2">
      <c r="A4579" s="158"/>
      <c r="D4579" s="138"/>
    </row>
    <row r="4580" spans="1:4" x14ac:dyDescent="0.2">
      <c r="A4580" s="158"/>
      <c r="D4580" s="138"/>
    </row>
    <row r="4581" spans="1:4" x14ac:dyDescent="0.2">
      <c r="A4581" s="158"/>
      <c r="D4581" s="138"/>
    </row>
    <row r="4582" spans="1:4" x14ac:dyDescent="0.2">
      <c r="A4582" s="158"/>
      <c r="D4582" s="138"/>
    </row>
    <row r="4583" spans="1:4" x14ac:dyDescent="0.2">
      <c r="A4583" s="158"/>
      <c r="D4583" s="138"/>
    </row>
    <row r="4584" spans="1:4" x14ac:dyDescent="0.2">
      <c r="A4584" s="158"/>
      <c r="D4584" s="138"/>
    </row>
    <row r="4585" spans="1:4" x14ac:dyDescent="0.2">
      <c r="A4585" s="158"/>
      <c r="D4585" s="138"/>
    </row>
    <row r="4586" spans="1:4" x14ac:dyDescent="0.2">
      <c r="A4586" s="158"/>
      <c r="D4586" s="138"/>
    </row>
    <row r="4587" spans="1:4" x14ac:dyDescent="0.2">
      <c r="A4587" s="158"/>
      <c r="D4587" s="138"/>
    </row>
    <row r="4588" spans="1:4" x14ac:dyDescent="0.2">
      <c r="A4588" s="158"/>
      <c r="D4588" s="138"/>
    </row>
    <row r="4589" spans="1:4" x14ac:dyDescent="0.2">
      <c r="A4589" s="158"/>
      <c r="D4589" s="138"/>
    </row>
    <row r="4590" spans="1:4" x14ac:dyDescent="0.2">
      <c r="A4590" s="158"/>
      <c r="D4590" s="138"/>
    </row>
    <row r="4591" spans="1:4" x14ac:dyDescent="0.2">
      <c r="A4591" s="158"/>
      <c r="D4591" s="138"/>
    </row>
    <row r="4592" spans="1:4" x14ac:dyDescent="0.2">
      <c r="A4592" s="158"/>
      <c r="D4592" s="138"/>
    </row>
    <row r="4593" spans="1:4" x14ac:dyDescent="0.2">
      <c r="A4593" s="158"/>
      <c r="D4593" s="138"/>
    </row>
    <row r="4594" spans="1:4" x14ac:dyDescent="0.2">
      <c r="A4594" s="158"/>
      <c r="D4594" s="138"/>
    </row>
    <row r="4595" spans="1:4" x14ac:dyDescent="0.2">
      <c r="A4595" s="158"/>
      <c r="D4595" s="138"/>
    </row>
    <row r="4596" spans="1:4" x14ac:dyDescent="0.2">
      <c r="A4596" s="158"/>
      <c r="D4596" s="138"/>
    </row>
    <row r="4597" spans="1:4" x14ac:dyDescent="0.2">
      <c r="A4597" s="158"/>
      <c r="D4597" s="138"/>
    </row>
    <row r="4598" spans="1:4" x14ac:dyDescent="0.2">
      <c r="A4598" s="158"/>
      <c r="D4598" s="138"/>
    </row>
    <row r="4599" spans="1:4" x14ac:dyDescent="0.2">
      <c r="A4599" s="158"/>
      <c r="D4599" s="138"/>
    </row>
    <row r="4600" spans="1:4" x14ac:dyDescent="0.2">
      <c r="A4600" s="158"/>
      <c r="D4600" s="138"/>
    </row>
    <row r="4601" spans="1:4" x14ac:dyDescent="0.2">
      <c r="A4601" s="158"/>
      <c r="D4601" s="138"/>
    </row>
    <row r="4602" spans="1:4" x14ac:dyDescent="0.2">
      <c r="A4602" s="158"/>
      <c r="D4602" s="138"/>
    </row>
    <row r="4603" spans="1:4" x14ac:dyDescent="0.2">
      <c r="A4603" s="158"/>
      <c r="D4603" s="138"/>
    </row>
    <row r="4604" spans="1:4" x14ac:dyDescent="0.2">
      <c r="A4604" s="158"/>
      <c r="D4604" s="138"/>
    </row>
    <row r="4605" spans="1:4" x14ac:dyDescent="0.2">
      <c r="A4605" s="158"/>
      <c r="D4605" s="138"/>
    </row>
    <row r="4606" spans="1:4" x14ac:dyDescent="0.2">
      <c r="A4606" s="158"/>
      <c r="D4606" s="138"/>
    </row>
    <row r="4607" spans="1:4" x14ac:dyDescent="0.2">
      <c r="A4607" s="158"/>
      <c r="D4607" s="138"/>
    </row>
    <row r="4608" spans="1:4" x14ac:dyDescent="0.2">
      <c r="A4608" s="158"/>
      <c r="D4608" s="138"/>
    </row>
    <row r="4609" spans="1:4" x14ac:dyDescent="0.2">
      <c r="A4609" s="158"/>
      <c r="D4609" s="138"/>
    </row>
    <row r="4610" spans="1:4" x14ac:dyDescent="0.2">
      <c r="A4610" s="158"/>
      <c r="D4610" s="138"/>
    </row>
    <row r="4611" spans="1:4" x14ac:dyDescent="0.2">
      <c r="A4611" s="158"/>
      <c r="D4611" s="138"/>
    </row>
    <row r="4612" spans="1:4" x14ac:dyDescent="0.2">
      <c r="A4612" s="158"/>
      <c r="D4612" s="138"/>
    </row>
    <row r="4613" spans="1:4" x14ac:dyDescent="0.2">
      <c r="A4613" s="158"/>
      <c r="D4613" s="138"/>
    </row>
    <row r="4614" spans="1:4" x14ac:dyDescent="0.2">
      <c r="A4614" s="158"/>
      <c r="D4614" s="138"/>
    </row>
    <row r="4615" spans="1:4" x14ac:dyDescent="0.2">
      <c r="A4615" s="158"/>
      <c r="D4615" s="138"/>
    </row>
    <row r="4616" spans="1:4" x14ac:dyDescent="0.2">
      <c r="A4616" s="158"/>
      <c r="D4616" s="138"/>
    </row>
    <row r="4617" spans="1:4" x14ac:dyDescent="0.2">
      <c r="A4617" s="158"/>
      <c r="D4617" s="138"/>
    </row>
    <row r="4618" spans="1:4" x14ac:dyDescent="0.2">
      <c r="A4618" s="158"/>
      <c r="D4618" s="138"/>
    </row>
    <row r="4619" spans="1:4" x14ac:dyDescent="0.2">
      <c r="A4619" s="158"/>
      <c r="D4619" s="138"/>
    </row>
    <row r="4620" spans="1:4" x14ac:dyDescent="0.2">
      <c r="A4620" s="158"/>
      <c r="D4620" s="138"/>
    </row>
    <row r="4621" spans="1:4" x14ac:dyDescent="0.2">
      <c r="A4621" s="158"/>
      <c r="D4621" s="138"/>
    </row>
    <row r="4622" spans="1:4" x14ac:dyDescent="0.2">
      <c r="A4622" s="158"/>
      <c r="D4622" s="138"/>
    </row>
    <row r="4623" spans="1:4" x14ac:dyDescent="0.2">
      <c r="A4623" s="158"/>
      <c r="D4623" s="138"/>
    </row>
    <row r="4624" spans="1:4" x14ac:dyDescent="0.2">
      <c r="A4624" s="158"/>
      <c r="D4624" s="138"/>
    </row>
    <row r="4625" spans="1:4" x14ac:dyDescent="0.2">
      <c r="A4625" s="158"/>
      <c r="D4625" s="138"/>
    </row>
    <row r="4626" spans="1:4" x14ac:dyDescent="0.2">
      <c r="A4626" s="158"/>
      <c r="D4626" s="138"/>
    </row>
    <row r="4627" spans="1:4" x14ac:dyDescent="0.2">
      <c r="A4627" s="158"/>
      <c r="D4627" s="138"/>
    </row>
    <row r="4628" spans="1:4" x14ac:dyDescent="0.2">
      <c r="A4628" s="158"/>
      <c r="D4628" s="138"/>
    </row>
    <row r="4629" spans="1:4" x14ac:dyDescent="0.2">
      <c r="A4629" s="158"/>
      <c r="D4629" s="138"/>
    </row>
    <row r="4630" spans="1:4" x14ac:dyDescent="0.2">
      <c r="A4630" s="158"/>
      <c r="D4630" s="138"/>
    </row>
    <row r="4631" spans="1:4" x14ac:dyDescent="0.2">
      <c r="A4631" s="158"/>
      <c r="D4631" s="138"/>
    </row>
    <row r="4632" spans="1:4" x14ac:dyDescent="0.2">
      <c r="A4632" s="158"/>
      <c r="D4632" s="138"/>
    </row>
    <row r="4633" spans="1:4" x14ac:dyDescent="0.2">
      <c r="A4633" s="158"/>
      <c r="D4633" s="138"/>
    </row>
    <row r="4634" spans="1:4" x14ac:dyDescent="0.2">
      <c r="A4634" s="158"/>
      <c r="D4634" s="138"/>
    </row>
    <row r="4635" spans="1:4" x14ac:dyDescent="0.2">
      <c r="A4635" s="158"/>
      <c r="D4635" s="138"/>
    </row>
    <row r="4636" spans="1:4" x14ac:dyDescent="0.2">
      <c r="A4636" s="158"/>
      <c r="D4636" s="138"/>
    </row>
    <row r="4637" spans="1:4" x14ac:dyDescent="0.2">
      <c r="A4637" s="158"/>
      <c r="D4637" s="138"/>
    </row>
    <row r="4638" spans="1:4" x14ac:dyDescent="0.2">
      <c r="A4638" s="158"/>
      <c r="D4638" s="138"/>
    </row>
    <row r="4639" spans="1:4" x14ac:dyDescent="0.2">
      <c r="A4639" s="158"/>
      <c r="D4639" s="138"/>
    </row>
    <row r="4640" spans="1:4" x14ac:dyDescent="0.2">
      <c r="A4640" s="158"/>
      <c r="D4640" s="138"/>
    </row>
    <row r="4641" spans="1:4" x14ac:dyDescent="0.2">
      <c r="A4641" s="158"/>
      <c r="D4641" s="138"/>
    </row>
    <row r="4642" spans="1:4" x14ac:dyDescent="0.2">
      <c r="A4642" s="158"/>
      <c r="D4642" s="138"/>
    </row>
    <row r="4643" spans="1:4" x14ac:dyDescent="0.2">
      <c r="A4643" s="158"/>
      <c r="D4643" s="138"/>
    </row>
    <row r="4644" spans="1:4" x14ac:dyDescent="0.2">
      <c r="A4644" s="158"/>
      <c r="D4644" s="138"/>
    </row>
    <row r="4645" spans="1:4" x14ac:dyDescent="0.2">
      <c r="A4645" s="158"/>
      <c r="D4645" s="138"/>
    </row>
    <row r="4646" spans="1:4" x14ac:dyDescent="0.2">
      <c r="A4646" s="158"/>
      <c r="D4646" s="138"/>
    </row>
    <row r="4647" spans="1:4" x14ac:dyDescent="0.2">
      <c r="A4647" s="158"/>
      <c r="D4647" s="138"/>
    </row>
    <row r="4648" spans="1:4" x14ac:dyDescent="0.2">
      <c r="A4648" s="158"/>
      <c r="D4648" s="138"/>
    </row>
    <row r="4649" spans="1:4" x14ac:dyDescent="0.2">
      <c r="A4649" s="158"/>
      <c r="D4649" s="138"/>
    </row>
    <row r="4650" spans="1:4" x14ac:dyDescent="0.2">
      <c r="A4650" s="158"/>
      <c r="D4650" s="138"/>
    </row>
    <row r="4651" spans="1:4" x14ac:dyDescent="0.2">
      <c r="A4651" s="158"/>
      <c r="D4651" s="138"/>
    </row>
    <row r="4652" spans="1:4" x14ac:dyDescent="0.2">
      <c r="A4652" s="158"/>
      <c r="D4652" s="138"/>
    </row>
    <row r="4653" spans="1:4" x14ac:dyDescent="0.2">
      <c r="A4653" s="158"/>
      <c r="D4653" s="138"/>
    </row>
    <row r="4654" spans="1:4" x14ac:dyDescent="0.2">
      <c r="A4654" s="158"/>
      <c r="D4654" s="138"/>
    </row>
    <row r="4655" spans="1:4" x14ac:dyDescent="0.2">
      <c r="A4655" s="158"/>
      <c r="D4655" s="138"/>
    </row>
    <row r="4656" spans="1:4" x14ac:dyDescent="0.2">
      <c r="A4656" s="158"/>
      <c r="D4656" s="138"/>
    </row>
    <row r="4657" spans="1:4" x14ac:dyDescent="0.2">
      <c r="A4657" s="158"/>
      <c r="D4657" s="138"/>
    </row>
    <row r="4658" spans="1:4" x14ac:dyDescent="0.2">
      <c r="A4658" s="158"/>
      <c r="D4658" s="138"/>
    </row>
    <row r="4659" spans="1:4" x14ac:dyDescent="0.2">
      <c r="A4659" s="158"/>
      <c r="D4659" s="138"/>
    </row>
    <row r="4660" spans="1:4" x14ac:dyDescent="0.2">
      <c r="A4660" s="158"/>
      <c r="D4660" s="138"/>
    </row>
    <row r="4661" spans="1:4" x14ac:dyDescent="0.2">
      <c r="A4661" s="158"/>
      <c r="D4661" s="138"/>
    </row>
    <row r="4662" spans="1:4" x14ac:dyDescent="0.2">
      <c r="A4662" s="158"/>
      <c r="D4662" s="138"/>
    </row>
    <row r="4663" spans="1:4" x14ac:dyDescent="0.2">
      <c r="A4663" s="158"/>
      <c r="D4663" s="138"/>
    </row>
    <row r="4664" spans="1:4" x14ac:dyDescent="0.2">
      <c r="A4664" s="158"/>
      <c r="D4664" s="138"/>
    </row>
    <row r="4665" spans="1:4" x14ac:dyDescent="0.2">
      <c r="A4665" s="158"/>
      <c r="D4665" s="138"/>
    </row>
    <row r="4666" spans="1:4" x14ac:dyDescent="0.2">
      <c r="A4666" s="158"/>
      <c r="D4666" s="138"/>
    </row>
    <row r="4667" spans="1:4" x14ac:dyDescent="0.2">
      <c r="A4667" s="158"/>
      <c r="D4667" s="138"/>
    </row>
    <row r="4668" spans="1:4" x14ac:dyDescent="0.2">
      <c r="A4668" s="158"/>
      <c r="D4668" s="138"/>
    </row>
    <row r="4669" spans="1:4" x14ac:dyDescent="0.2">
      <c r="A4669" s="158"/>
      <c r="D4669" s="138"/>
    </row>
    <row r="4670" spans="1:4" x14ac:dyDescent="0.2">
      <c r="A4670" s="158"/>
      <c r="D4670" s="138"/>
    </row>
    <row r="4671" spans="1:4" x14ac:dyDescent="0.2">
      <c r="A4671" s="158"/>
      <c r="D4671" s="138"/>
    </row>
    <row r="4672" spans="1:4" x14ac:dyDescent="0.2">
      <c r="A4672" s="158"/>
      <c r="D4672" s="138"/>
    </row>
    <row r="4673" spans="1:4" x14ac:dyDescent="0.2">
      <c r="A4673" s="158"/>
      <c r="D4673" s="138"/>
    </row>
    <row r="4674" spans="1:4" x14ac:dyDescent="0.2">
      <c r="A4674" s="158"/>
      <c r="D4674" s="138"/>
    </row>
    <row r="4675" spans="1:4" x14ac:dyDescent="0.2">
      <c r="A4675" s="158"/>
      <c r="D4675" s="138"/>
    </row>
    <row r="4676" spans="1:4" x14ac:dyDescent="0.2">
      <c r="A4676" s="158"/>
      <c r="D4676" s="138"/>
    </row>
    <row r="4677" spans="1:4" x14ac:dyDescent="0.2">
      <c r="A4677" s="158"/>
      <c r="D4677" s="138"/>
    </row>
    <row r="4678" spans="1:4" x14ac:dyDescent="0.2">
      <c r="A4678" s="158"/>
      <c r="D4678" s="138"/>
    </row>
    <row r="4679" spans="1:4" x14ac:dyDescent="0.2">
      <c r="A4679" s="158"/>
      <c r="D4679" s="138"/>
    </row>
    <row r="4680" spans="1:4" x14ac:dyDescent="0.2">
      <c r="A4680" s="158"/>
      <c r="D4680" s="138"/>
    </row>
    <row r="4681" spans="1:4" x14ac:dyDescent="0.2">
      <c r="A4681" s="158"/>
      <c r="D4681" s="138"/>
    </row>
    <row r="4682" spans="1:4" x14ac:dyDescent="0.2">
      <c r="A4682" s="158"/>
      <c r="D4682" s="138"/>
    </row>
    <row r="4683" spans="1:4" x14ac:dyDescent="0.2">
      <c r="A4683" s="158"/>
      <c r="D4683" s="138"/>
    </row>
    <row r="4684" spans="1:4" x14ac:dyDescent="0.2">
      <c r="A4684" s="158"/>
      <c r="D4684" s="138"/>
    </row>
    <row r="4685" spans="1:4" x14ac:dyDescent="0.2">
      <c r="A4685" s="158"/>
      <c r="D4685" s="138"/>
    </row>
    <row r="4686" spans="1:4" x14ac:dyDescent="0.2">
      <c r="A4686" s="158"/>
      <c r="D4686" s="138"/>
    </row>
    <row r="4687" spans="1:4" x14ac:dyDescent="0.2">
      <c r="A4687" s="158"/>
      <c r="D4687" s="138"/>
    </row>
    <row r="4688" spans="1:4" x14ac:dyDescent="0.2">
      <c r="A4688" s="158"/>
      <c r="D4688" s="138"/>
    </row>
    <row r="4689" spans="1:4" x14ac:dyDescent="0.2">
      <c r="A4689" s="158"/>
      <c r="D4689" s="138"/>
    </row>
    <row r="4690" spans="1:4" x14ac:dyDescent="0.2">
      <c r="A4690" s="158"/>
      <c r="D4690" s="138"/>
    </row>
    <row r="4691" spans="1:4" x14ac:dyDescent="0.2">
      <c r="A4691" s="158"/>
      <c r="D4691" s="138"/>
    </row>
    <row r="4692" spans="1:4" x14ac:dyDescent="0.2">
      <c r="A4692" s="158"/>
      <c r="D4692" s="138"/>
    </row>
    <row r="4693" spans="1:4" x14ac:dyDescent="0.2">
      <c r="A4693" s="158"/>
      <c r="D4693" s="138"/>
    </row>
    <row r="4694" spans="1:4" x14ac:dyDescent="0.2">
      <c r="A4694" s="158"/>
      <c r="D4694" s="138"/>
    </row>
    <row r="4695" spans="1:4" x14ac:dyDescent="0.2">
      <c r="A4695" s="158"/>
      <c r="D4695" s="138"/>
    </row>
    <row r="4696" spans="1:4" x14ac:dyDescent="0.2">
      <c r="A4696" s="158"/>
      <c r="D4696" s="138"/>
    </row>
    <row r="4697" spans="1:4" x14ac:dyDescent="0.2">
      <c r="A4697" s="158"/>
      <c r="D4697" s="138"/>
    </row>
    <row r="4698" spans="1:4" x14ac:dyDescent="0.2">
      <c r="A4698" s="158"/>
      <c r="D4698" s="138"/>
    </row>
    <row r="4699" spans="1:4" x14ac:dyDescent="0.2">
      <c r="A4699" s="158"/>
      <c r="D4699" s="138"/>
    </row>
    <row r="4700" spans="1:4" x14ac:dyDescent="0.2">
      <c r="A4700" s="158"/>
      <c r="D4700" s="138"/>
    </row>
    <row r="4701" spans="1:4" x14ac:dyDescent="0.2">
      <c r="A4701" s="158"/>
      <c r="D4701" s="138"/>
    </row>
    <row r="4702" spans="1:4" x14ac:dyDescent="0.2">
      <c r="A4702" s="158"/>
      <c r="D4702" s="138"/>
    </row>
    <row r="4703" spans="1:4" x14ac:dyDescent="0.2">
      <c r="A4703" s="158"/>
      <c r="D4703" s="138"/>
    </row>
    <row r="4704" spans="1:4" x14ac:dyDescent="0.2">
      <c r="A4704" s="158"/>
      <c r="D4704" s="138"/>
    </row>
    <row r="4705" spans="1:4" x14ac:dyDescent="0.2">
      <c r="A4705" s="158"/>
      <c r="D4705" s="138"/>
    </row>
    <row r="4706" spans="1:4" x14ac:dyDescent="0.2">
      <c r="A4706" s="158"/>
      <c r="D4706" s="138"/>
    </row>
    <row r="4707" spans="1:4" x14ac:dyDescent="0.2">
      <c r="A4707" s="158"/>
      <c r="D4707" s="138"/>
    </row>
    <row r="4708" spans="1:4" x14ac:dyDescent="0.2">
      <c r="A4708" s="158"/>
      <c r="D4708" s="138"/>
    </row>
    <row r="4709" spans="1:4" x14ac:dyDescent="0.2">
      <c r="A4709" s="158"/>
      <c r="D4709" s="138"/>
    </row>
    <row r="4710" spans="1:4" x14ac:dyDescent="0.2">
      <c r="A4710" s="158"/>
      <c r="D4710" s="138"/>
    </row>
    <row r="4711" spans="1:4" x14ac:dyDescent="0.2">
      <c r="A4711" s="158"/>
      <c r="D4711" s="138"/>
    </row>
    <row r="4712" spans="1:4" x14ac:dyDescent="0.2">
      <c r="A4712" s="158"/>
      <c r="D4712" s="138"/>
    </row>
    <row r="4713" spans="1:4" x14ac:dyDescent="0.2">
      <c r="A4713" s="158"/>
      <c r="D4713" s="138"/>
    </row>
    <row r="4714" spans="1:4" x14ac:dyDescent="0.2">
      <c r="A4714" s="158"/>
      <c r="D4714" s="138"/>
    </row>
    <row r="4715" spans="1:4" x14ac:dyDescent="0.2">
      <c r="A4715" s="158"/>
      <c r="D4715" s="138"/>
    </row>
    <row r="4716" spans="1:4" x14ac:dyDescent="0.2">
      <c r="A4716" s="158"/>
      <c r="D4716" s="138"/>
    </row>
    <row r="4717" spans="1:4" x14ac:dyDescent="0.2">
      <c r="A4717" s="158"/>
      <c r="D4717" s="138"/>
    </row>
    <row r="4718" spans="1:4" x14ac:dyDescent="0.2">
      <c r="A4718" s="158"/>
      <c r="D4718" s="138"/>
    </row>
    <row r="4719" spans="1:4" x14ac:dyDescent="0.2">
      <c r="A4719" s="158"/>
      <c r="D4719" s="138"/>
    </row>
    <row r="4720" spans="1:4" x14ac:dyDescent="0.2">
      <c r="A4720" s="158"/>
      <c r="D4720" s="138"/>
    </row>
    <row r="4721" spans="1:4" x14ac:dyDescent="0.2">
      <c r="A4721" s="158"/>
      <c r="D4721" s="138"/>
    </row>
    <row r="4722" spans="1:4" x14ac:dyDescent="0.2">
      <c r="A4722" s="158"/>
      <c r="D4722" s="138"/>
    </row>
    <row r="4723" spans="1:4" x14ac:dyDescent="0.2">
      <c r="A4723" s="158"/>
      <c r="D4723" s="138"/>
    </row>
    <row r="4724" spans="1:4" x14ac:dyDescent="0.2">
      <c r="A4724" s="158"/>
      <c r="D4724" s="138"/>
    </row>
    <row r="4725" spans="1:4" x14ac:dyDescent="0.2">
      <c r="A4725" s="158"/>
      <c r="D4725" s="138"/>
    </row>
    <row r="4726" spans="1:4" x14ac:dyDescent="0.2">
      <c r="A4726" s="158"/>
      <c r="D4726" s="138"/>
    </row>
    <row r="4727" spans="1:4" x14ac:dyDescent="0.2">
      <c r="A4727" s="158"/>
      <c r="D4727" s="138"/>
    </row>
    <row r="4728" spans="1:4" x14ac:dyDescent="0.2">
      <c r="A4728" s="158"/>
      <c r="D4728" s="138"/>
    </row>
    <row r="4729" spans="1:4" x14ac:dyDescent="0.2">
      <c r="A4729" s="158"/>
      <c r="D4729" s="138"/>
    </row>
    <row r="4730" spans="1:4" x14ac:dyDescent="0.2">
      <c r="A4730" s="158"/>
      <c r="D4730" s="138"/>
    </row>
    <row r="4731" spans="1:4" x14ac:dyDescent="0.2">
      <c r="A4731" s="158"/>
      <c r="D4731" s="138"/>
    </row>
    <row r="4732" spans="1:4" x14ac:dyDescent="0.2">
      <c r="A4732" s="158"/>
      <c r="D4732" s="138"/>
    </row>
    <row r="4733" spans="1:4" x14ac:dyDescent="0.2">
      <c r="A4733" s="158"/>
      <c r="D4733" s="138"/>
    </row>
    <row r="4734" spans="1:4" x14ac:dyDescent="0.2">
      <c r="A4734" s="158"/>
      <c r="D4734" s="138"/>
    </row>
    <row r="4735" spans="1:4" x14ac:dyDescent="0.2">
      <c r="A4735" s="158"/>
      <c r="D4735" s="138"/>
    </row>
    <row r="4736" spans="1:4" x14ac:dyDescent="0.2">
      <c r="A4736" s="158"/>
      <c r="D4736" s="138"/>
    </row>
    <row r="4737" spans="1:4" x14ac:dyDescent="0.2">
      <c r="A4737" s="158"/>
      <c r="D4737" s="138"/>
    </row>
    <row r="4738" spans="1:4" x14ac:dyDescent="0.2">
      <c r="A4738" s="158"/>
      <c r="D4738" s="138"/>
    </row>
    <row r="4739" spans="1:4" x14ac:dyDescent="0.2">
      <c r="A4739" s="158"/>
      <c r="D4739" s="138"/>
    </row>
    <row r="4740" spans="1:4" x14ac:dyDescent="0.2">
      <c r="A4740" s="158"/>
      <c r="D4740" s="138"/>
    </row>
    <row r="4741" spans="1:4" x14ac:dyDescent="0.2">
      <c r="A4741" s="158"/>
      <c r="D4741" s="138"/>
    </row>
    <row r="4742" spans="1:4" x14ac:dyDescent="0.2">
      <c r="A4742" s="158"/>
      <c r="D4742" s="138"/>
    </row>
    <row r="4743" spans="1:4" x14ac:dyDescent="0.2">
      <c r="A4743" s="158"/>
      <c r="D4743" s="138"/>
    </row>
    <row r="4744" spans="1:4" x14ac:dyDescent="0.2">
      <c r="A4744" s="158"/>
      <c r="D4744" s="138"/>
    </row>
    <row r="4745" spans="1:4" x14ac:dyDescent="0.2">
      <c r="A4745" s="158"/>
      <c r="D4745" s="138"/>
    </row>
    <row r="4746" spans="1:4" x14ac:dyDescent="0.2">
      <c r="A4746" s="158"/>
      <c r="D4746" s="138"/>
    </row>
    <row r="4747" spans="1:4" x14ac:dyDescent="0.2">
      <c r="A4747" s="158"/>
      <c r="D4747" s="138"/>
    </row>
    <row r="4748" spans="1:4" x14ac:dyDescent="0.2">
      <c r="A4748" s="158"/>
      <c r="D4748" s="138"/>
    </row>
    <row r="4749" spans="1:4" x14ac:dyDescent="0.2">
      <c r="A4749" s="158"/>
      <c r="D4749" s="138"/>
    </row>
    <row r="4750" spans="1:4" x14ac:dyDescent="0.2">
      <c r="A4750" s="158"/>
      <c r="D4750" s="138"/>
    </row>
    <row r="4751" spans="1:4" x14ac:dyDescent="0.2">
      <c r="A4751" s="158"/>
      <c r="D4751" s="138"/>
    </row>
    <row r="4752" spans="1:4" x14ac:dyDescent="0.2">
      <c r="A4752" s="158"/>
      <c r="D4752" s="138"/>
    </row>
    <row r="4753" spans="1:4" x14ac:dyDescent="0.2">
      <c r="A4753" s="158"/>
      <c r="D4753" s="138"/>
    </row>
    <row r="4754" spans="1:4" x14ac:dyDescent="0.2">
      <c r="A4754" s="158"/>
      <c r="D4754" s="138"/>
    </row>
    <row r="4755" spans="1:4" x14ac:dyDescent="0.2">
      <c r="A4755" s="158"/>
      <c r="D4755" s="138"/>
    </row>
    <row r="4756" spans="1:4" x14ac:dyDescent="0.2">
      <c r="A4756" s="158"/>
      <c r="D4756" s="138"/>
    </row>
    <row r="4757" spans="1:4" x14ac:dyDescent="0.2">
      <c r="A4757" s="158"/>
      <c r="D4757" s="138"/>
    </row>
    <row r="4758" spans="1:4" x14ac:dyDescent="0.2">
      <c r="A4758" s="158"/>
      <c r="D4758" s="138"/>
    </row>
    <row r="4759" spans="1:4" x14ac:dyDescent="0.2">
      <c r="A4759" s="158"/>
      <c r="D4759" s="138"/>
    </row>
    <row r="4760" spans="1:4" x14ac:dyDescent="0.2">
      <c r="A4760" s="158"/>
      <c r="D4760" s="138"/>
    </row>
    <row r="4761" spans="1:4" x14ac:dyDescent="0.2">
      <c r="A4761" s="158"/>
      <c r="D4761" s="138"/>
    </row>
    <row r="4762" spans="1:4" x14ac:dyDescent="0.2">
      <c r="A4762" s="158"/>
      <c r="D4762" s="138"/>
    </row>
    <row r="4763" spans="1:4" x14ac:dyDescent="0.2">
      <c r="A4763" s="158"/>
      <c r="D4763" s="138"/>
    </row>
    <row r="4764" spans="1:4" x14ac:dyDescent="0.2">
      <c r="A4764" s="158"/>
      <c r="D4764" s="138"/>
    </row>
    <row r="4765" spans="1:4" x14ac:dyDescent="0.2">
      <c r="A4765" s="158"/>
      <c r="D4765" s="138"/>
    </row>
    <row r="4766" spans="1:4" x14ac:dyDescent="0.2">
      <c r="A4766" s="158"/>
      <c r="D4766" s="138"/>
    </row>
    <row r="4767" spans="1:4" x14ac:dyDescent="0.2">
      <c r="A4767" s="158"/>
      <c r="D4767" s="138"/>
    </row>
    <row r="4768" spans="1:4" x14ac:dyDescent="0.2">
      <c r="A4768" s="158"/>
      <c r="D4768" s="138"/>
    </row>
    <row r="4769" spans="1:4" x14ac:dyDescent="0.2">
      <c r="A4769" s="158"/>
      <c r="D4769" s="138"/>
    </row>
    <row r="4770" spans="1:4" x14ac:dyDescent="0.2">
      <c r="A4770" s="158"/>
      <c r="D4770" s="138"/>
    </row>
    <row r="4771" spans="1:4" x14ac:dyDescent="0.2">
      <c r="A4771" s="158"/>
      <c r="D4771" s="138"/>
    </row>
    <row r="4772" spans="1:4" x14ac:dyDescent="0.2">
      <c r="A4772" s="158"/>
      <c r="D4772" s="138"/>
    </row>
    <row r="4773" spans="1:4" x14ac:dyDescent="0.2">
      <c r="A4773" s="158"/>
      <c r="D4773" s="138"/>
    </row>
    <row r="4774" spans="1:4" x14ac:dyDescent="0.2">
      <c r="A4774" s="158"/>
      <c r="D4774" s="138"/>
    </row>
    <row r="4775" spans="1:4" x14ac:dyDescent="0.2">
      <c r="A4775" s="158"/>
      <c r="D4775" s="138"/>
    </row>
    <row r="4776" spans="1:4" x14ac:dyDescent="0.2">
      <c r="A4776" s="158"/>
      <c r="D4776" s="138"/>
    </row>
    <row r="4777" spans="1:4" x14ac:dyDescent="0.2">
      <c r="A4777" s="158"/>
      <c r="D4777" s="138"/>
    </row>
    <row r="4778" spans="1:4" x14ac:dyDescent="0.2">
      <c r="A4778" s="158"/>
      <c r="D4778" s="138"/>
    </row>
    <row r="4779" spans="1:4" x14ac:dyDescent="0.2">
      <c r="A4779" s="158"/>
      <c r="D4779" s="138"/>
    </row>
    <row r="4780" spans="1:4" x14ac:dyDescent="0.2">
      <c r="A4780" s="158"/>
      <c r="D4780" s="138"/>
    </row>
    <row r="4781" spans="1:4" x14ac:dyDescent="0.2">
      <c r="A4781" s="158"/>
      <c r="D4781" s="138"/>
    </row>
    <row r="4782" spans="1:4" x14ac:dyDescent="0.2">
      <c r="A4782" s="158"/>
      <c r="D4782" s="138"/>
    </row>
    <row r="4783" spans="1:4" x14ac:dyDescent="0.2">
      <c r="A4783" s="158"/>
      <c r="D4783" s="138"/>
    </row>
    <row r="4784" spans="1:4" x14ac:dyDescent="0.2">
      <c r="A4784" s="158"/>
      <c r="D4784" s="138"/>
    </row>
    <row r="4785" spans="1:4" x14ac:dyDescent="0.2">
      <c r="A4785" s="158"/>
      <c r="D4785" s="138"/>
    </row>
    <row r="4786" spans="1:4" x14ac:dyDescent="0.2">
      <c r="A4786" s="158"/>
      <c r="D4786" s="138"/>
    </row>
    <row r="4787" spans="1:4" x14ac:dyDescent="0.2">
      <c r="A4787" s="158"/>
      <c r="D4787" s="138"/>
    </row>
    <row r="4788" spans="1:4" x14ac:dyDescent="0.2">
      <c r="A4788" s="158"/>
      <c r="D4788" s="138"/>
    </row>
    <row r="4789" spans="1:4" x14ac:dyDescent="0.2">
      <c r="A4789" s="158"/>
      <c r="D4789" s="138"/>
    </row>
    <row r="4790" spans="1:4" x14ac:dyDescent="0.2">
      <c r="A4790" s="158"/>
      <c r="D4790" s="138"/>
    </row>
    <row r="4791" spans="1:4" x14ac:dyDescent="0.2">
      <c r="A4791" s="158"/>
      <c r="D4791" s="138"/>
    </row>
    <row r="4792" spans="1:4" x14ac:dyDescent="0.2">
      <c r="A4792" s="158"/>
      <c r="D4792" s="138"/>
    </row>
    <row r="4793" spans="1:4" x14ac:dyDescent="0.2">
      <c r="A4793" s="158"/>
      <c r="D4793" s="138"/>
    </row>
    <row r="4794" spans="1:4" x14ac:dyDescent="0.2">
      <c r="A4794" s="158"/>
      <c r="D4794" s="138"/>
    </row>
    <row r="4795" spans="1:4" x14ac:dyDescent="0.2">
      <c r="A4795" s="158"/>
      <c r="D4795" s="138"/>
    </row>
    <row r="4796" spans="1:4" x14ac:dyDescent="0.2">
      <c r="A4796" s="158"/>
      <c r="D4796" s="138"/>
    </row>
    <row r="4797" spans="1:4" x14ac:dyDescent="0.2">
      <c r="A4797" s="158"/>
      <c r="D4797" s="138"/>
    </row>
    <row r="4798" spans="1:4" x14ac:dyDescent="0.2">
      <c r="A4798" s="158"/>
      <c r="D4798" s="138"/>
    </row>
    <row r="4799" spans="1:4" x14ac:dyDescent="0.2">
      <c r="A4799" s="158"/>
      <c r="D4799" s="138"/>
    </row>
    <row r="4800" spans="1:4" x14ac:dyDescent="0.2">
      <c r="A4800" s="158"/>
      <c r="D4800" s="138"/>
    </row>
    <row r="4801" spans="1:4" x14ac:dyDescent="0.2">
      <c r="A4801" s="158"/>
      <c r="D4801" s="138"/>
    </row>
    <row r="4802" spans="1:4" x14ac:dyDescent="0.2">
      <c r="A4802" s="158"/>
      <c r="D4802" s="138"/>
    </row>
    <row r="4803" spans="1:4" x14ac:dyDescent="0.2">
      <c r="A4803" s="158"/>
      <c r="D4803" s="138"/>
    </row>
    <row r="4804" spans="1:4" x14ac:dyDescent="0.2">
      <c r="A4804" s="158"/>
      <c r="D4804" s="138"/>
    </row>
    <row r="4805" spans="1:4" x14ac:dyDescent="0.2">
      <c r="A4805" s="158"/>
      <c r="D4805" s="138"/>
    </row>
    <row r="4806" spans="1:4" x14ac:dyDescent="0.2">
      <c r="A4806" s="158"/>
      <c r="D4806" s="138"/>
    </row>
    <row r="4807" spans="1:4" x14ac:dyDescent="0.2">
      <c r="A4807" s="158"/>
      <c r="D4807" s="138"/>
    </row>
    <row r="4808" spans="1:4" x14ac:dyDescent="0.2">
      <c r="A4808" s="158"/>
      <c r="D4808" s="138"/>
    </row>
    <row r="4809" spans="1:4" x14ac:dyDescent="0.2">
      <c r="A4809" s="158"/>
      <c r="D4809" s="138"/>
    </row>
    <row r="4810" spans="1:4" x14ac:dyDescent="0.2">
      <c r="A4810" s="158"/>
      <c r="D4810" s="138"/>
    </row>
    <row r="4811" spans="1:4" x14ac:dyDescent="0.2">
      <c r="A4811" s="158"/>
      <c r="D4811" s="138"/>
    </row>
    <row r="4812" spans="1:4" x14ac:dyDescent="0.2">
      <c r="A4812" s="158"/>
      <c r="D4812" s="138"/>
    </row>
    <row r="4813" spans="1:4" x14ac:dyDescent="0.2">
      <c r="A4813" s="158"/>
      <c r="D4813" s="138"/>
    </row>
    <row r="4814" spans="1:4" x14ac:dyDescent="0.2">
      <c r="A4814" s="158"/>
      <c r="D4814" s="138"/>
    </row>
    <row r="4815" spans="1:4" x14ac:dyDescent="0.2">
      <c r="A4815" s="158"/>
      <c r="D4815" s="138"/>
    </row>
    <row r="4816" spans="1:4" x14ac:dyDescent="0.2">
      <c r="A4816" s="158"/>
      <c r="D4816" s="138"/>
    </row>
    <row r="4817" spans="1:4" x14ac:dyDescent="0.2">
      <c r="A4817" s="158"/>
      <c r="D4817" s="138"/>
    </row>
    <row r="4818" spans="1:4" x14ac:dyDescent="0.2">
      <c r="A4818" s="158"/>
      <c r="D4818" s="138"/>
    </row>
    <row r="4819" spans="1:4" x14ac:dyDescent="0.2">
      <c r="A4819" s="158"/>
      <c r="D4819" s="138"/>
    </row>
    <row r="4820" spans="1:4" x14ac:dyDescent="0.2">
      <c r="A4820" s="158"/>
      <c r="D4820" s="138"/>
    </row>
    <row r="4821" spans="1:4" x14ac:dyDescent="0.2">
      <c r="A4821" s="158"/>
      <c r="D4821" s="138"/>
    </row>
    <row r="4822" spans="1:4" x14ac:dyDescent="0.2">
      <c r="A4822" s="158"/>
      <c r="D4822" s="138"/>
    </row>
    <row r="4823" spans="1:4" x14ac:dyDescent="0.2">
      <c r="A4823" s="158"/>
      <c r="D4823" s="138"/>
    </row>
    <row r="4824" spans="1:4" x14ac:dyDescent="0.2">
      <c r="A4824" s="158"/>
      <c r="D4824" s="138"/>
    </row>
    <row r="4825" spans="1:4" x14ac:dyDescent="0.2">
      <c r="A4825" s="158"/>
      <c r="D4825" s="138"/>
    </row>
    <row r="4826" spans="1:4" x14ac:dyDescent="0.2">
      <c r="A4826" s="158"/>
      <c r="D4826" s="138"/>
    </row>
    <row r="4827" spans="1:4" x14ac:dyDescent="0.2">
      <c r="A4827" s="158"/>
      <c r="D4827" s="138"/>
    </row>
    <row r="4828" spans="1:4" x14ac:dyDescent="0.2">
      <c r="A4828" s="158"/>
      <c r="D4828" s="138"/>
    </row>
    <row r="4829" spans="1:4" x14ac:dyDescent="0.2">
      <c r="A4829" s="158"/>
      <c r="D4829" s="138"/>
    </row>
    <row r="4830" spans="1:4" x14ac:dyDescent="0.2">
      <c r="A4830" s="158"/>
      <c r="D4830" s="138"/>
    </row>
    <row r="4831" spans="1:4" x14ac:dyDescent="0.2">
      <c r="A4831" s="158"/>
      <c r="D4831" s="138"/>
    </row>
    <row r="4832" spans="1:4" x14ac:dyDescent="0.2">
      <c r="A4832" s="158"/>
      <c r="D4832" s="138"/>
    </row>
    <row r="4833" spans="1:4" x14ac:dyDescent="0.2">
      <c r="A4833" s="158"/>
      <c r="D4833" s="138"/>
    </row>
    <row r="4834" spans="1:4" x14ac:dyDescent="0.2">
      <c r="A4834" s="158"/>
      <c r="D4834" s="138"/>
    </row>
    <row r="4835" spans="1:4" x14ac:dyDescent="0.2">
      <c r="A4835" s="158"/>
      <c r="D4835" s="138"/>
    </row>
    <row r="4836" spans="1:4" x14ac:dyDescent="0.2">
      <c r="A4836" s="158"/>
      <c r="D4836" s="138"/>
    </row>
    <row r="4837" spans="1:4" x14ac:dyDescent="0.2">
      <c r="A4837" s="158"/>
      <c r="D4837" s="138"/>
    </row>
    <row r="4838" spans="1:4" x14ac:dyDescent="0.2">
      <c r="A4838" s="158"/>
      <c r="D4838" s="138"/>
    </row>
    <row r="4839" spans="1:4" x14ac:dyDescent="0.2">
      <c r="A4839" s="158"/>
      <c r="D4839" s="138"/>
    </row>
    <row r="4840" spans="1:4" x14ac:dyDescent="0.2">
      <c r="A4840" s="158"/>
      <c r="D4840" s="138"/>
    </row>
    <row r="4841" spans="1:4" x14ac:dyDescent="0.2">
      <c r="A4841" s="158"/>
      <c r="D4841" s="138"/>
    </row>
    <row r="4842" spans="1:4" x14ac:dyDescent="0.2">
      <c r="A4842" s="158"/>
      <c r="D4842" s="138"/>
    </row>
    <row r="4843" spans="1:4" x14ac:dyDescent="0.2">
      <c r="A4843" s="158"/>
      <c r="D4843" s="138"/>
    </row>
    <row r="4844" spans="1:4" x14ac:dyDescent="0.2">
      <c r="A4844" s="158"/>
      <c r="D4844" s="138"/>
    </row>
    <row r="4845" spans="1:4" x14ac:dyDescent="0.2">
      <c r="A4845" s="158"/>
      <c r="D4845" s="138"/>
    </row>
    <row r="4846" spans="1:4" x14ac:dyDescent="0.2">
      <c r="A4846" s="158"/>
      <c r="D4846" s="138"/>
    </row>
    <row r="4847" spans="1:4" x14ac:dyDescent="0.2">
      <c r="A4847" s="158"/>
      <c r="D4847" s="138"/>
    </row>
    <row r="4848" spans="1:4" x14ac:dyDescent="0.2">
      <c r="A4848" s="158"/>
      <c r="D4848" s="138"/>
    </row>
    <row r="4849" spans="1:4" x14ac:dyDescent="0.2">
      <c r="A4849" s="158"/>
      <c r="D4849" s="138"/>
    </row>
    <row r="4850" spans="1:4" x14ac:dyDescent="0.2">
      <c r="A4850" s="158"/>
      <c r="D4850" s="138"/>
    </row>
    <row r="4851" spans="1:4" x14ac:dyDescent="0.2">
      <c r="A4851" s="158"/>
      <c r="D4851" s="138"/>
    </row>
    <row r="4852" spans="1:4" x14ac:dyDescent="0.2">
      <c r="A4852" s="158"/>
      <c r="D4852" s="138"/>
    </row>
    <row r="4853" spans="1:4" x14ac:dyDescent="0.2">
      <c r="A4853" s="158"/>
      <c r="D4853" s="138"/>
    </row>
    <row r="4854" spans="1:4" x14ac:dyDescent="0.2">
      <c r="A4854" s="158"/>
      <c r="D4854" s="138"/>
    </row>
    <row r="4855" spans="1:4" x14ac:dyDescent="0.2">
      <c r="A4855" s="158"/>
      <c r="D4855" s="138"/>
    </row>
    <row r="4856" spans="1:4" x14ac:dyDescent="0.2">
      <c r="A4856" s="158"/>
      <c r="D4856" s="138"/>
    </row>
    <row r="4857" spans="1:4" x14ac:dyDescent="0.2">
      <c r="A4857" s="158"/>
      <c r="D4857" s="138"/>
    </row>
    <row r="4858" spans="1:4" x14ac:dyDescent="0.2">
      <c r="A4858" s="158"/>
      <c r="D4858" s="138"/>
    </row>
    <row r="4859" spans="1:4" x14ac:dyDescent="0.2">
      <c r="A4859" s="158"/>
      <c r="D4859" s="138"/>
    </row>
    <row r="4860" spans="1:4" x14ac:dyDescent="0.2">
      <c r="A4860" s="158"/>
      <c r="D4860" s="138"/>
    </row>
    <row r="4861" spans="1:4" x14ac:dyDescent="0.2">
      <c r="A4861" s="158"/>
      <c r="D4861" s="138"/>
    </row>
    <row r="4862" spans="1:4" x14ac:dyDescent="0.2">
      <c r="A4862" s="158"/>
      <c r="D4862" s="138"/>
    </row>
    <row r="4863" spans="1:4" x14ac:dyDescent="0.2">
      <c r="A4863" s="158"/>
      <c r="D4863" s="138"/>
    </row>
    <row r="4864" spans="1:4" x14ac:dyDescent="0.2">
      <c r="A4864" s="158"/>
      <c r="D4864" s="138"/>
    </row>
    <row r="4865" spans="1:4" x14ac:dyDescent="0.2">
      <c r="A4865" s="158"/>
      <c r="D4865" s="138"/>
    </row>
    <row r="4866" spans="1:4" x14ac:dyDescent="0.2">
      <c r="A4866" s="158"/>
      <c r="D4866" s="138"/>
    </row>
    <row r="4867" spans="1:4" x14ac:dyDescent="0.2">
      <c r="A4867" s="158"/>
      <c r="D4867" s="138"/>
    </row>
    <row r="4868" spans="1:4" x14ac:dyDescent="0.2">
      <c r="A4868" s="158"/>
      <c r="D4868" s="138"/>
    </row>
    <row r="4869" spans="1:4" x14ac:dyDescent="0.2">
      <c r="A4869" s="158"/>
      <c r="D4869" s="138"/>
    </row>
    <row r="4870" spans="1:4" x14ac:dyDescent="0.2">
      <c r="A4870" s="158"/>
      <c r="D4870" s="138"/>
    </row>
    <row r="4871" spans="1:4" x14ac:dyDescent="0.2">
      <c r="A4871" s="158"/>
      <c r="D4871" s="138"/>
    </row>
    <row r="4872" spans="1:4" x14ac:dyDescent="0.2">
      <c r="A4872" s="158"/>
      <c r="D4872" s="138"/>
    </row>
    <row r="4873" spans="1:4" x14ac:dyDescent="0.2">
      <c r="A4873" s="158"/>
      <c r="D4873" s="138"/>
    </row>
    <row r="4874" spans="1:4" x14ac:dyDescent="0.2">
      <c r="A4874" s="158"/>
      <c r="D4874" s="138"/>
    </row>
    <row r="4875" spans="1:4" x14ac:dyDescent="0.2">
      <c r="A4875" s="158"/>
      <c r="D4875" s="138"/>
    </row>
    <row r="4876" spans="1:4" x14ac:dyDescent="0.2">
      <c r="A4876" s="158"/>
      <c r="D4876" s="138"/>
    </row>
    <row r="4877" spans="1:4" x14ac:dyDescent="0.2">
      <c r="A4877" s="158"/>
      <c r="D4877" s="138"/>
    </row>
    <row r="4878" spans="1:4" x14ac:dyDescent="0.2">
      <c r="A4878" s="158"/>
      <c r="D4878" s="138"/>
    </row>
    <row r="4879" spans="1:4" x14ac:dyDescent="0.2">
      <c r="A4879" s="158"/>
      <c r="D4879" s="138"/>
    </row>
    <row r="4880" spans="1:4" x14ac:dyDescent="0.2">
      <c r="A4880" s="158"/>
      <c r="D4880" s="138"/>
    </row>
    <row r="4881" spans="1:4" x14ac:dyDescent="0.2">
      <c r="A4881" s="158"/>
      <c r="D4881" s="138"/>
    </row>
    <row r="4882" spans="1:4" x14ac:dyDescent="0.2">
      <c r="A4882" s="158"/>
      <c r="D4882" s="138"/>
    </row>
    <row r="4883" spans="1:4" x14ac:dyDescent="0.2">
      <c r="A4883" s="158"/>
      <c r="D4883" s="138"/>
    </row>
    <row r="4884" spans="1:4" x14ac:dyDescent="0.2">
      <c r="A4884" s="158"/>
      <c r="D4884" s="138"/>
    </row>
    <row r="4885" spans="1:4" x14ac:dyDescent="0.2">
      <c r="A4885" s="158"/>
      <c r="D4885" s="138"/>
    </row>
    <row r="4886" spans="1:4" x14ac:dyDescent="0.2">
      <c r="A4886" s="158"/>
      <c r="D4886" s="138"/>
    </row>
    <row r="4887" spans="1:4" x14ac:dyDescent="0.2">
      <c r="A4887" s="158"/>
      <c r="D4887" s="138"/>
    </row>
    <row r="4888" spans="1:4" x14ac:dyDescent="0.2">
      <c r="A4888" s="158"/>
      <c r="D4888" s="138"/>
    </row>
    <row r="4889" spans="1:4" x14ac:dyDescent="0.2">
      <c r="A4889" s="158"/>
      <c r="D4889" s="138"/>
    </row>
    <row r="4890" spans="1:4" x14ac:dyDescent="0.2">
      <c r="A4890" s="158"/>
      <c r="D4890" s="138"/>
    </row>
    <row r="4891" spans="1:4" x14ac:dyDescent="0.2">
      <c r="A4891" s="158"/>
      <c r="D4891" s="138"/>
    </row>
    <row r="4892" spans="1:4" x14ac:dyDescent="0.2">
      <c r="A4892" s="158"/>
      <c r="D4892" s="138"/>
    </row>
    <row r="4893" spans="1:4" x14ac:dyDescent="0.2">
      <c r="A4893" s="158"/>
      <c r="D4893" s="138"/>
    </row>
    <row r="4894" spans="1:4" x14ac:dyDescent="0.2">
      <c r="A4894" s="158"/>
      <c r="D4894" s="138"/>
    </row>
    <row r="4895" spans="1:4" x14ac:dyDescent="0.2">
      <c r="A4895" s="158"/>
      <c r="D4895" s="138"/>
    </row>
    <row r="4896" spans="1:4" x14ac:dyDescent="0.2">
      <c r="A4896" s="158"/>
      <c r="D4896" s="138"/>
    </row>
    <row r="4897" spans="1:4" x14ac:dyDescent="0.2">
      <c r="A4897" s="158"/>
      <c r="D4897" s="138"/>
    </row>
    <row r="4898" spans="1:4" x14ac:dyDescent="0.2">
      <c r="A4898" s="158"/>
      <c r="D4898" s="138"/>
    </row>
    <row r="4899" spans="1:4" x14ac:dyDescent="0.2">
      <c r="A4899" s="158"/>
      <c r="D4899" s="138"/>
    </row>
    <row r="4900" spans="1:4" x14ac:dyDescent="0.2">
      <c r="A4900" s="158"/>
      <c r="D4900" s="138"/>
    </row>
    <row r="4901" spans="1:4" x14ac:dyDescent="0.2">
      <c r="A4901" s="158"/>
      <c r="D4901" s="138"/>
    </row>
    <row r="4902" spans="1:4" x14ac:dyDescent="0.2">
      <c r="A4902" s="158"/>
      <c r="D4902" s="138"/>
    </row>
    <row r="4903" spans="1:4" x14ac:dyDescent="0.2">
      <c r="A4903" s="158"/>
      <c r="D4903" s="138"/>
    </row>
    <row r="4904" spans="1:4" x14ac:dyDescent="0.2">
      <c r="A4904" s="158"/>
      <c r="D4904" s="138"/>
    </row>
    <row r="4905" spans="1:4" x14ac:dyDescent="0.2">
      <c r="A4905" s="158"/>
      <c r="D4905" s="138"/>
    </row>
    <row r="4906" spans="1:4" x14ac:dyDescent="0.2">
      <c r="A4906" s="158"/>
      <c r="D4906" s="138"/>
    </row>
    <row r="4907" spans="1:4" x14ac:dyDescent="0.2">
      <c r="A4907" s="158"/>
      <c r="D4907" s="138"/>
    </row>
    <row r="4908" spans="1:4" x14ac:dyDescent="0.2">
      <c r="A4908" s="158"/>
      <c r="D4908" s="138"/>
    </row>
    <row r="4909" spans="1:4" x14ac:dyDescent="0.2">
      <c r="A4909" s="158"/>
      <c r="D4909" s="138"/>
    </row>
    <row r="4910" spans="1:4" x14ac:dyDescent="0.2">
      <c r="A4910" s="158"/>
      <c r="D4910" s="138"/>
    </row>
    <row r="4911" spans="1:4" x14ac:dyDescent="0.2">
      <c r="A4911" s="158"/>
      <c r="D4911" s="138"/>
    </row>
    <row r="4912" spans="1:4" x14ac:dyDescent="0.2">
      <c r="A4912" s="158"/>
      <c r="D4912" s="138"/>
    </row>
    <row r="4913" spans="1:4" x14ac:dyDescent="0.2">
      <c r="A4913" s="158"/>
      <c r="D4913" s="138"/>
    </row>
    <row r="4914" spans="1:4" x14ac:dyDescent="0.2">
      <c r="A4914" s="158"/>
      <c r="D4914" s="138"/>
    </row>
    <row r="4915" spans="1:4" x14ac:dyDescent="0.2">
      <c r="A4915" s="158"/>
      <c r="D4915" s="138"/>
    </row>
    <row r="4916" spans="1:4" x14ac:dyDescent="0.2">
      <c r="A4916" s="158"/>
      <c r="D4916" s="138"/>
    </row>
    <row r="4917" spans="1:4" x14ac:dyDescent="0.2">
      <c r="A4917" s="158"/>
      <c r="D4917" s="138"/>
    </row>
    <row r="4918" spans="1:4" x14ac:dyDescent="0.2">
      <c r="A4918" s="158"/>
      <c r="D4918" s="138"/>
    </row>
    <row r="4919" spans="1:4" x14ac:dyDescent="0.2">
      <c r="A4919" s="158"/>
      <c r="D4919" s="138"/>
    </row>
    <row r="4920" spans="1:4" x14ac:dyDescent="0.2">
      <c r="A4920" s="158"/>
      <c r="D4920" s="138"/>
    </row>
    <row r="4921" spans="1:4" x14ac:dyDescent="0.2">
      <c r="A4921" s="158"/>
      <c r="D4921" s="138"/>
    </row>
    <row r="4922" spans="1:4" x14ac:dyDescent="0.2">
      <c r="A4922" s="158"/>
      <c r="D4922" s="138"/>
    </row>
    <row r="4923" spans="1:4" x14ac:dyDescent="0.2">
      <c r="A4923" s="158"/>
      <c r="D4923" s="138"/>
    </row>
    <row r="4924" spans="1:4" x14ac:dyDescent="0.2">
      <c r="A4924" s="158"/>
      <c r="D4924" s="138"/>
    </row>
    <row r="4925" spans="1:4" x14ac:dyDescent="0.2">
      <c r="A4925" s="158"/>
      <c r="D4925" s="138"/>
    </row>
    <row r="4926" spans="1:4" x14ac:dyDescent="0.2">
      <c r="A4926" s="158"/>
      <c r="D4926" s="138"/>
    </row>
    <row r="4927" spans="1:4" x14ac:dyDescent="0.2">
      <c r="A4927" s="158"/>
      <c r="D4927" s="138"/>
    </row>
    <row r="4928" spans="1:4" x14ac:dyDescent="0.2">
      <c r="A4928" s="158"/>
      <c r="D4928" s="138"/>
    </row>
    <row r="4929" spans="1:4" x14ac:dyDescent="0.2">
      <c r="A4929" s="158"/>
      <c r="D4929" s="138"/>
    </row>
    <row r="4930" spans="1:4" x14ac:dyDescent="0.2">
      <c r="A4930" s="158"/>
      <c r="D4930" s="138"/>
    </row>
    <row r="4931" spans="1:4" x14ac:dyDescent="0.2">
      <c r="A4931" s="158"/>
      <c r="D4931" s="138"/>
    </row>
    <row r="4932" spans="1:4" x14ac:dyDescent="0.2">
      <c r="A4932" s="158"/>
      <c r="D4932" s="138"/>
    </row>
    <row r="4933" spans="1:4" x14ac:dyDescent="0.2">
      <c r="A4933" s="158"/>
      <c r="D4933" s="138"/>
    </row>
    <row r="4934" spans="1:4" x14ac:dyDescent="0.2">
      <c r="A4934" s="158"/>
      <c r="D4934" s="138"/>
    </row>
    <row r="4935" spans="1:4" x14ac:dyDescent="0.2">
      <c r="A4935" s="158"/>
      <c r="D4935" s="138"/>
    </row>
    <row r="4936" spans="1:4" x14ac:dyDescent="0.2">
      <c r="A4936" s="158"/>
      <c r="D4936" s="138"/>
    </row>
    <row r="4937" spans="1:4" x14ac:dyDescent="0.2">
      <c r="A4937" s="158"/>
      <c r="D4937" s="138"/>
    </row>
    <row r="4938" spans="1:4" x14ac:dyDescent="0.2">
      <c r="A4938" s="158"/>
      <c r="D4938" s="138"/>
    </row>
    <row r="4939" spans="1:4" x14ac:dyDescent="0.2">
      <c r="A4939" s="158"/>
      <c r="D4939" s="138"/>
    </row>
    <row r="4940" spans="1:4" x14ac:dyDescent="0.2">
      <c r="A4940" s="158"/>
      <c r="D4940" s="138"/>
    </row>
    <row r="4941" spans="1:4" x14ac:dyDescent="0.2">
      <c r="A4941" s="158"/>
      <c r="D4941" s="138"/>
    </row>
    <row r="4942" spans="1:4" x14ac:dyDescent="0.2">
      <c r="A4942" s="158"/>
      <c r="D4942" s="138"/>
    </row>
    <row r="4943" spans="1:4" x14ac:dyDescent="0.2">
      <c r="A4943" s="158"/>
      <c r="D4943" s="138"/>
    </row>
    <row r="4944" spans="1:4" x14ac:dyDescent="0.2">
      <c r="A4944" s="158"/>
      <c r="D4944" s="138"/>
    </row>
    <row r="4945" spans="1:4" x14ac:dyDescent="0.2">
      <c r="A4945" s="158"/>
      <c r="D4945" s="138"/>
    </row>
    <row r="4946" spans="1:4" x14ac:dyDescent="0.2">
      <c r="A4946" s="158"/>
      <c r="D4946" s="138"/>
    </row>
    <row r="4947" spans="1:4" x14ac:dyDescent="0.2">
      <c r="A4947" s="158"/>
      <c r="D4947" s="138"/>
    </row>
    <row r="4948" spans="1:4" x14ac:dyDescent="0.2">
      <c r="A4948" s="158"/>
      <c r="D4948" s="138"/>
    </row>
    <row r="4949" spans="1:4" x14ac:dyDescent="0.2">
      <c r="A4949" s="158"/>
      <c r="D4949" s="138"/>
    </row>
    <row r="4950" spans="1:4" x14ac:dyDescent="0.2">
      <c r="A4950" s="158"/>
      <c r="D4950" s="138"/>
    </row>
    <row r="4951" spans="1:4" x14ac:dyDescent="0.2">
      <c r="A4951" s="158"/>
      <c r="D4951" s="138"/>
    </row>
    <row r="4952" spans="1:4" x14ac:dyDescent="0.2">
      <c r="A4952" s="158"/>
      <c r="D4952" s="138"/>
    </row>
    <row r="4953" spans="1:4" x14ac:dyDescent="0.2">
      <c r="A4953" s="158"/>
      <c r="D4953" s="138"/>
    </row>
    <row r="4954" spans="1:4" x14ac:dyDescent="0.2">
      <c r="A4954" s="158"/>
      <c r="D4954" s="138"/>
    </row>
    <row r="4955" spans="1:4" x14ac:dyDescent="0.2">
      <c r="A4955" s="158"/>
      <c r="D4955" s="138"/>
    </row>
    <row r="4956" spans="1:4" x14ac:dyDescent="0.2">
      <c r="A4956" s="158"/>
      <c r="D4956" s="138"/>
    </row>
    <row r="4957" spans="1:4" x14ac:dyDescent="0.2">
      <c r="A4957" s="158"/>
      <c r="D4957" s="138"/>
    </row>
    <row r="4958" spans="1:4" x14ac:dyDescent="0.2">
      <c r="A4958" s="158"/>
      <c r="D4958" s="138"/>
    </row>
    <row r="4959" spans="1:4" x14ac:dyDescent="0.2">
      <c r="A4959" s="158"/>
      <c r="D4959" s="138"/>
    </row>
    <row r="4960" spans="1:4" x14ac:dyDescent="0.2">
      <c r="A4960" s="158"/>
      <c r="D4960" s="138"/>
    </row>
    <row r="4961" spans="1:4" x14ac:dyDescent="0.2">
      <c r="A4961" s="158"/>
      <c r="D4961" s="138"/>
    </row>
    <row r="4962" spans="1:4" x14ac:dyDescent="0.2">
      <c r="A4962" s="158"/>
      <c r="D4962" s="138"/>
    </row>
    <row r="4963" spans="1:4" x14ac:dyDescent="0.2">
      <c r="A4963" s="158"/>
      <c r="D4963" s="138"/>
    </row>
    <row r="4964" spans="1:4" x14ac:dyDescent="0.2">
      <c r="A4964" s="158"/>
      <c r="D4964" s="138"/>
    </row>
    <row r="4965" spans="1:4" x14ac:dyDescent="0.2">
      <c r="A4965" s="158"/>
      <c r="D4965" s="138"/>
    </row>
    <row r="4966" spans="1:4" x14ac:dyDescent="0.2">
      <c r="A4966" s="158"/>
      <c r="D4966" s="138"/>
    </row>
    <row r="4967" spans="1:4" x14ac:dyDescent="0.2">
      <c r="A4967" s="158"/>
      <c r="D4967" s="138"/>
    </row>
    <row r="4968" spans="1:4" x14ac:dyDescent="0.2">
      <c r="A4968" s="158"/>
      <c r="D4968" s="138"/>
    </row>
    <row r="4969" spans="1:4" x14ac:dyDescent="0.2">
      <c r="A4969" s="158"/>
      <c r="D4969" s="138"/>
    </row>
    <row r="4970" spans="1:4" x14ac:dyDescent="0.2">
      <c r="A4970" s="158"/>
      <c r="D4970" s="138"/>
    </row>
    <row r="4971" spans="1:4" x14ac:dyDescent="0.2">
      <c r="A4971" s="158"/>
      <c r="D4971" s="138"/>
    </row>
    <row r="4972" spans="1:4" x14ac:dyDescent="0.2">
      <c r="A4972" s="158"/>
      <c r="D4972" s="138"/>
    </row>
    <row r="4973" spans="1:4" x14ac:dyDescent="0.2">
      <c r="A4973" s="158"/>
      <c r="D4973" s="138"/>
    </row>
    <row r="4974" spans="1:4" x14ac:dyDescent="0.2">
      <c r="A4974" s="158"/>
      <c r="D4974" s="138"/>
    </row>
    <row r="4975" spans="1:4" x14ac:dyDescent="0.2">
      <c r="A4975" s="158"/>
      <c r="D4975" s="138"/>
    </row>
    <row r="4976" spans="1:4" x14ac:dyDescent="0.2">
      <c r="A4976" s="158"/>
      <c r="D4976" s="138"/>
    </row>
    <row r="4977" spans="1:4" x14ac:dyDescent="0.2">
      <c r="A4977" s="158"/>
      <c r="D4977" s="138"/>
    </row>
    <row r="4978" spans="1:4" x14ac:dyDescent="0.2">
      <c r="A4978" s="158"/>
      <c r="D4978" s="138"/>
    </row>
    <row r="4979" spans="1:4" x14ac:dyDescent="0.2">
      <c r="A4979" s="158"/>
      <c r="D4979" s="138"/>
    </row>
    <row r="4980" spans="1:4" x14ac:dyDescent="0.2">
      <c r="A4980" s="158"/>
      <c r="D4980" s="138"/>
    </row>
    <row r="4981" spans="1:4" x14ac:dyDescent="0.2">
      <c r="A4981" s="158"/>
      <c r="D4981" s="138"/>
    </row>
    <row r="4982" spans="1:4" x14ac:dyDescent="0.2">
      <c r="A4982" s="158"/>
      <c r="D4982" s="138"/>
    </row>
    <row r="4983" spans="1:4" x14ac:dyDescent="0.2">
      <c r="A4983" s="158"/>
      <c r="D4983" s="138"/>
    </row>
    <row r="4984" spans="1:4" x14ac:dyDescent="0.2">
      <c r="A4984" s="158"/>
      <c r="D4984" s="138"/>
    </row>
    <row r="4985" spans="1:4" x14ac:dyDescent="0.2">
      <c r="A4985" s="158"/>
      <c r="D4985" s="138"/>
    </row>
    <row r="4986" spans="1:4" x14ac:dyDescent="0.2">
      <c r="A4986" s="158"/>
      <c r="D4986" s="138"/>
    </row>
    <row r="4987" spans="1:4" x14ac:dyDescent="0.2">
      <c r="A4987" s="158"/>
      <c r="D4987" s="138"/>
    </row>
    <row r="4988" spans="1:4" x14ac:dyDescent="0.2">
      <c r="A4988" s="158"/>
      <c r="D4988" s="138"/>
    </row>
    <row r="4989" spans="1:4" x14ac:dyDescent="0.2">
      <c r="A4989" s="158"/>
      <c r="D4989" s="138"/>
    </row>
    <row r="4990" spans="1:4" x14ac:dyDescent="0.2">
      <c r="A4990" s="158"/>
      <c r="D4990" s="138"/>
    </row>
    <row r="4991" spans="1:4" x14ac:dyDescent="0.2">
      <c r="A4991" s="158"/>
      <c r="D4991" s="138"/>
    </row>
    <row r="4992" spans="1:4" x14ac:dyDescent="0.2">
      <c r="A4992" s="158"/>
      <c r="D4992" s="138"/>
    </row>
    <row r="4993" spans="1:4" x14ac:dyDescent="0.2">
      <c r="A4993" s="158"/>
      <c r="D4993" s="138"/>
    </row>
    <row r="4994" spans="1:4" x14ac:dyDescent="0.2">
      <c r="A4994" s="158"/>
      <c r="D4994" s="138"/>
    </row>
    <row r="4995" spans="1:4" x14ac:dyDescent="0.2">
      <c r="A4995" s="158"/>
      <c r="D4995" s="138"/>
    </row>
    <row r="4996" spans="1:4" x14ac:dyDescent="0.2">
      <c r="A4996" s="158"/>
      <c r="D4996" s="138"/>
    </row>
    <row r="4997" spans="1:4" x14ac:dyDescent="0.2">
      <c r="A4997" s="158"/>
      <c r="D4997" s="138"/>
    </row>
  </sheetData>
  <mergeCells count="7">
    <mergeCell ref="C7:G7"/>
    <mergeCell ref="A1:G1"/>
    <mergeCell ref="C2:G2"/>
    <mergeCell ref="C3:G3"/>
    <mergeCell ref="C4:G4"/>
    <mergeCell ref="C5:G5"/>
    <mergeCell ref="C6:G6"/>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H4999"/>
  <sheetViews>
    <sheetView workbookViewId="0">
      <selection activeCell="F26" sqref="F26"/>
    </sheetView>
  </sheetViews>
  <sheetFormatPr defaultRowHeight="12.75" outlineLevelRow="1" x14ac:dyDescent="0.2"/>
  <cols>
    <col min="1" max="1" width="4.28515625" customWidth="1"/>
    <col min="2" max="2" width="14.42578125" style="161" customWidth="1"/>
    <col min="3" max="3" width="63.7109375" style="161" customWidth="1"/>
    <col min="4" max="4" width="4.5703125" customWidth="1"/>
    <col min="5" max="5" width="10.5703125" customWidth="1"/>
    <col min="6" max="6" width="9.85546875" customWidth="1"/>
    <col min="7" max="7" width="12.7109375" customWidth="1"/>
    <col min="8" max="17" width="0" hidden="1" customWidth="1"/>
    <col min="20" max="23" width="0" hidden="1" customWidth="1"/>
    <col min="29" max="33" width="0" hidden="1" customWidth="1"/>
    <col min="34" max="34" width="112.5703125" hidden="1" customWidth="1"/>
    <col min="35" max="36" width="81.42578125" hidden="1" customWidth="1"/>
    <col min="37" max="39" width="0" hidden="1" customWidth="1"/>
  </cols>
  <sheetData>
    <row r="1" spans="1:60" ht="15.95" customHeight="1" x14ac:dyDescent="0.25">
      <c r="A1" s="301" t="s">
        <v>156</v>
      </c>
      <c r="B1" s="301"/>
      <c r="C1" s="301"/>
      <c r="D1" s="301"/>
      <c r="E1" s="301"/>
      <c r="F1" s="301"/>
      <c r="G1" s="301"/>
      <c r="AE1" t="s">
        <v>157</v>
      </c>
    </row>
    <row r="2" spans="1:60" ht="15.95" customHeight="1" x14ac:dyDescent="0.2">
      <c r="A2" s="159" t="s">
        <v>7</v>
      </c>
      <c r="B2" s="251" t="s">
        <v>45</v>
      </c>
      <c r="C2" s="302" t="s">
        <v>44</v>
      </c>
      <c r="D2" s="303"/>
      <c r="E2" s="303"/>
      <c r="F2" s="303"/>
      <c r="G2" s="304"/>
      <c r="AE2" t="s">
        <v>158</v>
      </c>
    </row>
    <row r="3" spans="1:60" ht="15.95" hidden="1" customHeight="1" x14ac:dyDescent="0.2">
      <c r="A3" s="159" t="s">
        <v>8</v>
      </c>
      <c r="B3" s="251"/>
      <c r="C3" s="303"/>
      <c r="D3" s="303"/>
      <c r="E3" s="303"/>
      <c r="F3" s="303"/>
      <c r="G3" s="304"/>
      <c r="AE3" t="s">
        <v>159</v>
      </c>
    </row>
    <row r="4" spans="1:60" ht="15.95" hidden="1" customHeight="1" x14ac:dyDescent="0.2">
      <c r="A4" s="159" t="s">
        <v>9</v>
      </c>
      <c r="B4" s="251" t="s">
        <v>2641</v>
      </c>
      <c r="C4" s="302" t="s">
        <v>44</v>
      </c>
      <c r="D4" s="303"/>
      <c r="E4" s="303"/>
      <c r="F4" s="303"/>
      <c r="G4" s="304"/>
      <c r="AE4" t="s">
        <v>160</v>
      </c>
    </row>
    <row r="5" spans="1:60" ht="15.95" hidden="1" customHeight="1" x14ac:dyDescent="0.2">
      <c r="A5" s="159" t="s">
        <v>161</v>
      </c>
      <c r="B5" s="251" t="s">
        <v>2641</v>
      </c>
      <c r="C5" s="302" t="s">
        <v>44</v>
      </c>
      <c r="D5" s="302"/>
      <c r="E5" s="302"/>
      <c r="F5" s="302"/>
      <c r="G5" s="305"/>
      <c r="H5" s="163"/>
      <c r="I5" s="163"/>
      <c r="J5" s="163"/>
      <c r="K5" s="163"/>
      <c r="L5" s="163"/>
      <c r="M5" s="163"/>
      <c r="N5" s="163"/>
      <c r="O5" s="163"/>
      <c r="P5" s="163"/>
      <c r="Q5" s="163"/>
      <c r="R5" s="163"/>
      <c r="S5" s="163"/>
      <c r="T5" s="163"/>
      <c r="U5" s="163"/>
      <c r="V5" s="163"/>
      <c r="W5" s="163"/>
      <c r="X5" s="163"/>
      <c r="Y5" s="163"/>
      <c r="Z5" s="163"/>
      <c r="AA5" s="163"/>
      <c r="AB5" s="163"/>
      <c r="AC5" s="163"/>
      <c r="AD5" s="163"/>
      <c r="AE5" s="163" t="s">
        <v>162</v>
      </c>
    </row>
    <row r="6" spans="1:60" ht="15.95" customHeight="1" x14ac:dyDescent="0.2">
      <c r="A6" s="159" t="s">
        <v>161</v>
      </c>
      <c r="B6" s="164" t="s">
        <v>69</v>
      </c>
      <c r="C6" s="302" t="s">
        <v>70</v>
      </c>
      <c r="D6" s="302"/>
      <c r="E6" s="302"/>
      <c r="F6" s="302"/>
      <c r="G6" s="305"/>
      <c r="H6" s="163"/>
      <c r="I6" s="163"/>
      <c r="J6" s="163"/>
      <c r="K6" s="163"/>
      <c r="L6" s="163"/>
      <c r="M6" s="163"/>
      <c r="N6" s="163"/>
      <c r="O6" s="163"/>
      <c r="P6" s="163"/>
      <c r="Q6" s="163"/>
      <c r="R6" s="163"/>
      <c r="S6" s="163"/>
      <c r="T6" s="163"/>
      <c r="U6" s="163"/>
      <c r="V6" s="163"/>
      <c r="W6" s="163"/>
      <c r="X6" s="163"/>
      <c r="Y6" s="163"/>
      <c r="Z6" s="163"/>
      <c r="AA6" s="163"/>
      <c r="AB6" s="163"/>
      <c r="AC6" s="163"/>
      <c r="AD6" s="163"/>
      <c r="AE6" s="163" t="s">
        <v>163</v>
      </c>
    </row>
    <row r="7" spans="1:60" ht="15.95" customHeight="1" x14ac:dyDescent="0.2">
      <c r="A7" s="165" t="s">
        <v>161</v>
      </c>
      <c r="B7" s="166" t="s">
        <v>69</v>
      </c>
      <c r="C7" s="306" t="s">
        <v>70</v>
      </c>
      <c r="D7" s="306"/>
      <c r="E7" s="306"/>
      <c r="F7" s="306"/>
      <c r="G7" s="307"/>
      <c r="H7" s="163"/>
      <c r="I7" s="163"/>
      <c r="J7" s="163"/>
      <c r="K7" s="163"/>
      <c r="L7" s="163"/>
      <c r="M7" s="163"/>
      <c r="N7" s="163"/>
      <c r="O7" s="163"/>
      <c r="P7" s="163"/>
      <c r="Q7" s="163"/>
      <c r="R7" s="163"/>
      <c r="S7" s="163"/>
      <c r="T7" s="163"/>
      <c r="U7" s="163"/>
      <c r="V7" s="163"/>
      <c r="W7" s="163"/>
      <c r="X7" s="163"/>
      <c r="Y7" s="163"/>
      <c r="Z7" s="163"/>
      <c r="AA7" s="163"/>
      <c r="AB7" s="163"/>
      <c r="AC7" s="163"/>
      <c r="AD7" s="163"/>
      <c r="AE7" s="163" t="s">
        <v>164</v>
      </c>
    </row>
    <row r="8" spans="1:60" x14ac:dyDescent="0.2">
      <c r="A8" s="158"/>
      <c r="D8" s="138"/>
    </row>
    <row r="9" spans="1:60" ht="38.25" x14ac:dyDescent="0.2">
      <c r="A9" s="167" t="s">
        <v>165</v>
      </c>
      <c r="B9" s="170" t="s">
        <v>166</v>
      </c>
      <c r="C9" s="170" t="s">
        <v>167</v>
      </c>
      <c r="D9" s="168" t="s">
        <v>168</v>
      </c>
      <c r="E9" s="169" t="s">
        <v>169</v>
      </c>
      <c r="F9" s="171" t="s">
        <v>170</v>
      </c>
      <c r="G9" s="169" t="s">
        <v>28</v>
      </c>
      <c r="H9" s="172" t="s">
        <v>29</v>
      </c>
      <c r="I9" s="172" t="s">
        <v>174</v>
      </c>
      <c r="J9" s="172" t="s">
        <v>30</v>
      </c>
      <c r="K9" s="172" t="s">
        <v>175</v>
      </c>
      <c r="L9" s="172" t="s">
        <v>176</v>
      </c>
      <c r="M9" s="172" t="s">
        <v>177</v>
      </c>
      <c r="N9" s="172" t="s">
        <v>178</v>
      </c>
      <c r="O9" s="172" t="s">
        <v>179</v>
      </c>
      <c r="P9" s="172" t="s">
        <v>180</v>
      </c>
      <c r="Q9" s="172" t="s">
        <v>181</v>
      </c>
      <c r="R9" s="172" t="s">
        <v>182</v>
      </c>
      <c r="S9" s="172" t="s">
        <v>183</v>
      </c>
      <c r="T9" s="172" t="s">
        <v>184</v>
      </c>
      <c r="U9" s="172" t="s">
        <v>185</v>
      </c>
      <c r="V9" s="172" t="s">
        <v>186</v>
      </c>
      <c r="W9" s="172" t="s">
        <v>187</v>
      </c>
      <c r="X9" s="163"/>
      <c r="Y9" s="163"/>
      <c r="Z9" s="163"/>
      <c r="AA9" s="163"/>
      <c r="AB9" s="163"/>
      <c r="AC9" s="163"/>
      <c r="AD9" s="163" t="s">
        <v>173</v>
      </c>
      <c r="AE9" s="163" t="s">
        <v>171</v>
      </c>
      <c r="AF9" t="s">
        <v>172</v>
      </c>
    </row>
    <row r="10" spans="1:60" x14ac:dyDescent="0.2">
      <c r="A10" s="162"/>
      <c r="B10" s="178"/>
      <c r="C10" s="178"/>
      <c r="D10" s="180"/>
      <c r="E10" s="181"/>
      <c r="F10" s="182"/>
      <c r="G10" s="182"/>
      <c r="H10" s="182"/>
      <c r="I10" s="182"/>
      <c r="J10" s="182"/>
      <c r="K10" s="182"/>
      <c r="L10" s="182"/>
      <c r="M10" s="182"/>
      <c r="N10" s="182"/>
      <c r="O10" s="182"/>
      <c r="P10" s="182"/>
      <c r="Q10" s="182"/>
      <c r="R10" s="183"/>
      <c r="S10" s="183"/>
      <c r="T10" s="182"/>
      <c r="U10" s="182"/>
      <c r="V10" s="183"/>
      <c r="W10" s="183"/>
      <c r="AH10" s="210"/>
      <c r="AI10" s="210"/>
      <c r="AJ10" s="213"/>
    </row>
    <row r="11" spans="1:60" x14ac:dyDescent="0.2">
      <c r="A11" s="179" t="s">
        <v>188</v>
      </c>
      <c r="B11" s="186" t="s">
        <v>154</v>
      </c>
      <c r="C11" s="186" t="s">
        <v>26</v>
      </c>
      <c r="D11" s="187"/>
      <c r="E11" s="188"/>
      <c r="F11" s="189"/>
      <c r="G11" s="190">
        <f>SUMIF(AE12:AE17,"&lt;&gt;NOR",G12:G17)</f>
        <v>0</v>
      </c>
      <c r="H11" s="189"/>
      <c r="I11" s="189">
        <f>SUM(I12:I17)</f>
        <v>0</v>
      </c>
      <c r="J11" s="189"/>
      <c r="K11" s="189">
        <f>SUM(K12:K17)</f>
        <v>222000</v>
      </c>
      <c r="L11" s="189"/>
      <c r="M11" s="189">
        <f>SUM(M12:M17)</f>
        <v>0</v>
      </c>
      <c r="N11" s="189"/>
      <c r="O11" s="189">
        <f>SUM(O12:O17)</f>
        <v>0</v>
      </c>
      <c r="P11" s="189"/>
      <c r="Q11" s="189">
        <f>SUM(Q12:Q17)</f>
        <v>0</v>
      </c>
      <c r="R11" s="191"/>
      <c r="S11" s="191"/>
      <c r="T11" s="189"/>
      <c r="U11" s="189">
        <f>SUM(U12:U17)</f>
        <v>0</v>
      </c>
      <c r="V11" s="191"/>
      <c r="W11" s="192"/>
      <c r="AE11" t="s">
        <v>189</v>
      </c>
      <c r="AH11" s="210"/>
      <c r="AI11" s="210"/>
      <c r="AJ11" s="213"/>
    </row>
    <row r="12" spans="1:60" outlineLevel="1" x14ac:dyDescent="0.2">
      <c r="A12" s="193">
        <v>1</v>
      </c>
      <c r="B12" s="194" t="s">
        <v>865</v>
      </c>
      <c r="C12" s="194" t="s">
        <v>866</v>
      </c>
      <c r="D12" s="195" t="s">
        <v>867</v>
      </c>
      <c r="E12" s="196">
        <v>1</v>
      </c>
      <c r="F12" s="199"/>
      <c r="G12" s="197">
        <f>ROUND(E12*F12,2)</f>
        <v>0</v>
      </c>
      <c r="H12" s="199">
        <v>0</v>
      </c>
      <c r="I12" s="197">
        <f>ROUND(E12*H12,2)</f>
        <v>0</v>
      </c>
      <c r="J12" s="199">
        <v>25000</v>
      </c>
      <c r="K12" s="197">
        <f>ROUND(E12*J12,2)</f>
        <v>25000</v>
      </c>
      <c r="L12" s="197">
        <v>21</v>
      </c>
      <c r="M12" s="197">
        <f>G12*(1+L12/100)</f>
        <v>0</v>
      </c>
      <c r="N12" s="197">
        <v>0</v>
      </c>
      <c r="O12" s="197">
        <f>ROUND(E12*N12,2)</f>
        <v>0</v>
      </c>
      <c r="P12" s="197">
        <v>0</v>
      </c>
      <c r="Q12" s="197">
        <f>ROUND(E12*P12,2)</f>
        <v>0</v>
      </c>
      <c r="R12" s="198"/>
      <c r="S12" s="198" t="s">
        <v>339</v>
      </c>
      <c r="T12" s="197">
        <v>0</v>
      </c>
      <c r="U12" s="197">
        <f>ROUND(E12*T12,2)</f>
        <v>0</v>
      </c>
      <c r="V12" s="198"/>
      <c r="W12" s="198"/>
      <c r="X12" s="176"/>
      <c r="Y12" s="176"/>
      <c r="Z12" s="176"/>
      <c r="AA12" s="176"/>
      <c r="AB12" s="176"/>
      <c r="AC12" s="176"/>
      <c r="AD12" s="176"/>
      <c r="AE12" s="176" t="s">
        <v>634</v>
      </c>
      <c r="AF12" s="176">
        <v>9</v>
      </c>
      <c r="AG12" s="176"/>
      <c r="AH12" s="211"/>
      <c r="AI12" s="211"/>
      <c r="AJ12" s="214"/>
      <c r="AK12" s="176"/>
      <c r="AL12" s="176"/>
      <c r="AM12" s="176"/>
      <c r="AN12" s="176"/>
      <c r="AO12" s="176"/>
      <c r="AP12" s="176"/>
      <c r="AQ12" s="176"/>
      <c r="AR12" s="176"/>
      <c r="AS12" s="176"/>
      <c r="AT12" s="176"/>
      <c r="AU12" s="176"/>
      <c r="AV12" s="176"/>
      <c r="AW12" s="176"/>
      <c r="AX12" s="176"/>
      <c r="AY12" s="176"/>
      <c r="AZ12" s="176"/>
      <c r="BA12" s="176"/>
      <c r="BB12" s="176"/>
      <c r="BC12" s="176"/>
      <c r="BD12" s="176"/>
      <c r="BE12" s="176"/>
      <c r="BF12" s="176"/>
      <c r="BG12" s="176"/>
      <c r="BH12" s="176"/>
    </row>
    <row r="13" spans="1:60" outlineLevel="1" x14ac:dyDescent="0.2">
      <c r="A13" s="193">
        <v>2</v>
      </c>
      <c r="B13" s="194" t="s">
        <v>868</v>
      </c>
      <c r="C13" s="194" t="s">
        <v>869</v>
      </c>
      <c r="D13" s="195" t="s">
        <v>867</v>
      </c>
      <c r="E13" s="196">
        <v>1</v>
      </c>
      <c r="F13" s="199"/>
      <c r="G13" s="197">
        <f>ROUND(E13*F13,2)</f>
        <v>0</v>
      </c>
      <c r="H13" s="199">
        <v>0</v>
      </c>
      <c r="I13" s="197">
        <f>ROUND(E13*H13,2)</f>
        <v>0</v>
      </c>
      <c r="J13" s="199">
        <v>15000</v>
      </c>
      <c r="K13" s="197">
        <f>ROUND(E13*J13,2)</f>
        <v>15000</v>
      </c>
      <c r="L13" s="197">
        <v>21</v>
      </c>
      <c r="M13" s="197">
        <f>G13*(1+L13/100)</f>
        <v>0</v>
      </c>
      <c r="N13" s="197">
        <v>0</v>
      </c>
      <c r="O13" s="197">
        <f>ROUND(E13*N13,2)</f>
        <v>0</v>
      </c>
      <c r="P13" s="197">
        <v>0</v>
      </c>
      <c r="Q13" s="197">
        <f>ROUND(E13*P13,2)</f>
        <v>0</v>
      </c>
      <c r="R13" s="198"/>
      <c r="S13" s="198" t="s">
        <v>194</v>
      </c>
      <c r="T13" s="197">
        <v>0</v>
      </c>
      <c r="U13" s="197">
        <f>ROUND(E13*T13,2)</f>
        <v>0</v>
      </c>
      <c r="V13" s="198"/>
      <c r="W13" s="198"/>
      <c r="X13" s="176"/>
      <c r="Y13" s="176"/>
      <c r="Z13" s="176"/>
      <c r="AA13" s="176"/>
      <c r="AB13" s="176"/>
      <c r="AC13" s="176"/>
      <c r="AD13" s="176"/>
      <c r="AE13" s="176" t="s">
        <v>634</v>
      </c>
      <c r="AF13" s="176">
        <v>10</v>
      </c>
      <c r="AG13" s="176"/>
      <c r="AH13" s="211"/>
      <c r="AI13" s="211"/>
      <c r="AJ13" s="214"/>
      <c r="AK13" s="176"/>
      <c r="AL13" s="176"/>
      <c r="AM13" s="176"/>
      <c r="AN13" s="176"/>
      <c r="AO13" s="176"/>
      <c r="AP13" s="176"/>
      <c r="AQ13" s="176"/>
      <c r="AR13" s="176"/>
      <c r="AS13" s="176"/>
      <c r="AT13" s="176"/>
      <c r="AU13" s="176"/>
      <c r="AV13" s="176"/>
      <c r="AW13" s="176"/>
      <c r="AX13" s="176"/>
      <c r="AY13" s="176"/>
      <c r="AZ13" s="176"/>
      <c r="BA13" s="176"/>
      <c r="BB13" s="176"/>
      <c r="BC13" s="176"/>
      <c r="BD13" s="176"/>
      <c r="BE13" s="176"/>
      <c r="BF13" s="176"/>
      <c r="BG13" s="176"/>
      <c r="BH13" s="176"/>
    </row>
    <row r="14" spans="1:60" outlineLevel="1" x14ac:dyDescent="0.2">
      <c r="A14" s="177"/>
      <c r="B14" s="308" t="s">
        <v>870</v>
      </c>
      <c r="C14" s="308"/>
      <c r="D14" s="309"/>
      <c r="E14" s="309"/>
      <c r="F14" s="309"/>
      <c r="G14" s="309"/>
      <c r="H14" s="184"/>
      <c r="I14" s="184"/>
      <c r="J14" s="184"/>
      <c r="K14" s="184"/>
      <c r="L14" s="184"/>
      <c r="M14" s="184"/>
      <c r="N14" s="184"/>
      <c r="O14" s="184"/>
      <c r="P14" s="184"/>
      <c r="Q14" s="184"/>
      <c r="R14" s="185"/>
      <c r="S14" s="185"/>
      <c r="T14" s="184"/>
      <c r="U14" s="184"/>
      <c r="V14" s="185"/>
      <c r="W14" s="185"/>
      <c r="X14" s="176"/>
      <c r="Y14" s="176"/>
      <c r="Z14" s="176"/>
      <c r="AA14" s="176"/>
      <c r="AB14" s="176"/>
      <c r="AC14" s="176"/>
      <c r="AD14" s="176"/>
      <c r="AE14" s="176" t="s">
        <v>221</v>
      </c>
      <c r="AF14" s="176"/>
      <c r="AG14" s="176"/>
      <c r="AH14" s="211" t="str">
        <f>B14</f>
        <v>Zaměření a vytýčení stávajících inženýrských sítí v místě stavby z hlediska jejich ochrany při provádění stavby.</v>
      </c>
      <c r="AI14" s="211"/>
      <c r="AJ14" s="214"/>
      <c r="AK14" s="176"/>
      <c r="AL14" s="176"/>
      <c r="AM14" s="176"/>
      <c r="AN14" s="176"/>
      <c r="AO14" s="176"/>
      <c r="AP14" s="176"/>
      <c r="AQ14" s="176"/>
      <c r="AR14" s="176"/>
      <c r="AS14" s="176"/>
      <c r="AT14" s="176"/>
      <c r="AU14" s="176"/>
      <c r="AV14" s="176"/>
      <c r="AW14" s="176"/>
      <c r="AX14" s="176"/>
      <c r="AY14" s="176"/>
      <c r="AZ14" s="176"/>
      <c r="BA14" s="176"/>
      <c r="BB14" s="176"/>
      <c r="BC14" s="176"/>
      <c r="BD14" s="176"/>
      <c r="BE14" s="176"/>
      <c r="BF14" s="176"/>
      <c r="BG14" s="176"/>
      <c r="BH14" s="176"/>
    </row>
    <row r="15" spans="1:60" outlineLevel="1" x14ac:dyDescent="0.2">
      <c r="A15" s="193">
        <v>3</v>
      </c>
      <c r="B15" s="194" t="s">
        <v>871</v>
      </c>
      <c r="C15" s="194" t="s">
        <v>872</v>
      </c>
      <c r="D15" s="195" t="s">
        <v>867</v>
      </c>
      <c r="E15" s="196">
        <v>1</v>
      </c>
      <c r="F15" s="199"/>
      <c r="G15" s="197">
        <f>ROUND(E15*F15,2)</f>
        <v>0</v>
      </c>
      <c r="H15" s="199">
        <v>0</v>
      </c>
      <c r="I15" s="197">
        <f>ROUND(E15*H15,2)</f>
        <v>0</v>
      </c>
      <c r="J15" s="199">
        <v>167000</v>
      </c>
      <c r="K15" s="197">
        <f>ROUND(E15*J15,2)</f>
        <v>167000</v>
      </c>
      <c r="L15" s="197">
        <v>21</v>
      </c>
      <c r="M15" s="197">
        <f>G15*(1+L15/100)</f>
        <v>0</v>
      </c>
      <c r="N15" s="197">
        <v>0</v>
      </c>
      <c r="O15" s="197">
        <f>ROUND(E15*N15,2)</f>
        <v>0</v>
      </c>
      <c r="P15" s="197">
        <v>0</v>
      </c>
      <c r="Q15" s="197">
        <f>ROUND(E15*P15,2)</f>
        <v>0</v>
      </c>
      <c r="R15" s="198"/>
      <c r="S15" s="198" t="s">
        <v>194</v>
      </c>
      <c r="T15" s="197">
        <v>0</v>
      </c>
      <c r="U15" s="197">
        <f>ROUND(E15*T15,2)</f>
        <v>0</v>
      </c>
      <c r="V15" s="198"/>
      <c r="W15" s="198"/>
      <c r="X15" s="176"/>
      <c r="Y15" s="176"/>
      <c r="Z15" s="176"/>
      <c r="AA15" s="176"/>
      <c r="AB15" s="176"/>
      <c r="AC15" s="176"/>
      <c r="AD15" s="176"/>
      <c r="AE15" s="176" t="s">
        <v>634</v>
      </c>
      <c r="AF15" s="176">
        <v>11</v>
      </c>
      <c r="AG15" s="176"/>
      <c r="AH15" s="211"/>
      <c r="AI15" s="211"/>
      <c r="AJ15" s="214"/>
      <c r="AK15" s="176"/>
      <c r="AL15" s="176"/>
      <c r="AM15" s="176"/>
      <c r="AN15" s="176"/>
      <c r="AO15" s="176"/>
      <c r="AP15" s="176"/>
      <c r="AQ15" s="176"/>
      <c r="AR15" s="176"/>
      <c r="AS15" s="176"/>
      <c r="AT15" s="176"/>
      <c r="AU15" s="176"/>
      <c r="AV15" s="176"/>
      <c r="AW15" s="176"/>
      <c r="AX15" s="176"/>
      <c r="AY15" s="176"/>
      <c r="AZ15" s="176"/>
      <c r="BA15" s="176"/>
      <c r="BB15" s="176"/>
      <c r="BC15" s="176"/>
      <c r="BD15" s="176"/>
      <c r="BE15" s="176"/>
      <c r="BF15" s="176"/>
      <c r="BG15" s="176"/>
      <c r="BH15" s="176"/>
    </row>
    <row r="16" spans="1:60" outlineLevel="1" x14ac:dyDescent="0.2">
      <c r="A16" s="177"/>
      <c r="B16" s="308" t="s">
        <v>873</v>
      </c>
      <c r="C16" s="308"/>
      <c r="D16" s="309"/>
      <c r="E16" s="309"/>
      <c r="F16" s="309"/>
      <c r="G16" s="309"/>
      <c r="H16" s="184"/>
      <c r="I16" s="184"/>
      <c r="J16" s="184"/>
      <c r="K16" s="184"/>
      <c r="L16" s="184"/>
      <c r="M16" s="184"/>
      <c r="N16" s="184"/>
      <c r="O16" s="184"/>
      <c r="P16" s="184"/>
      <c r="Q16" s="184"/>
      <c r="R16" s="185"/>
      <c r="S16" s="185"/>
      <c r="T16" s="184"/>
      <c r="U16" s="184"/>
      <c r="V16" s="185"/>
      <c r="W16" s="185"/>
      <c r="X16" s="176"/>
      <c r="Y16" s="176"/>
      <c r="Z16" s="176"/>
      <c r="AA16" s="176"/>
      <c r="AB16" s="176"/>
      <c r="AC16" s="176"/>
      <c r="AD16" s="176"/>
      <c r="AE16" s="176" t="s">
        <v>221</v>
      </c>
      <c r="AF16" s="176"/>
      <c r="AG16" s="176"/>
      <c r="AH16" s="211" t="str">
        <f>B16</f>
        <v>Veškeré náklady spojené s vybudováním, provozem a odstraněním zařízení staveniště.</v>
      </c>
      <c r="AI16" s="211"/>
      <c r="AJ16" s="214"/>
      <c r="AK16" s="176"/>
      <c r="AL16" s="176"/>
      <c r="AM16" s="176"/>
      <c r="AN16" s="176"/>
      <c r="AO16" s="176"/>
      <c r="AP16" s="176"/>
      <c r="AQ16" s="176"/>
      <c r="AR16" s="176"/>
      <c r="AS16" s="176"/>
      <c r="AT16" s="176"/>
      <c r="AU16" s="176"/>
      <c r="AV16" s="176"/>
      <c r="AW16" s="176"/>
      <c r="AX16" s="176"/>
      <c r="AY16" s="176"/>
      <c r="AZ16" s="176"/>
      <c r="BA16" s="176"/>
      <c r="BB16" s="176"/>
      <c r="BC16" s="176"/>
      <c r="BD16" s="176"/>
      <c r="BE16" s="176"/>
      <c r="BF16" s="176"/>
      <c r="BG16" s="176"/>
      <c r="BH16" s="176"/>
    </row>
    <row r="17" spans="1:60" outlineLevel="1" x14ac:dyDescent="0.2">
      <c r="A17" s="193">
        <v>4</v>
      </c>
      <c r="B17" s="194" t="s">
        <v>874</v>
      </c>
      <c r="C17" s="194" t="s">
        <v>875</v>
      </c>
      <c r="D17" s="195" t="s">
        <v>867</v>
      </c>
      <c r="E17" s="196">
        <v>1</v>
      </c>
      <c r="F17" s="199"/>
      <c r="G17" s="197">
        <f>ROUND(E17*F17,2)</f>
        <v>0</v>
      </c>
      <c r="H17" s="199">
        <v>0</v>
      </c>
      <c r="I17" s="197">
        <f>ROUND(E17*H17,2)</f>
        <v>0</v>
      </c>
      <c r="J17" s="199">
        <v>15000</v>
      </c>
      <c r="K17" s="197">
        <f>ROUND(E17*J17,2)</f>
        <v>15000</v>
      </c>
      <c r="L17" s="197">
        <v>21</v>
      </c>
      <c r="M17" s="197">
        <f>G17*(1+L17/100)</f>
        <v>0</v>
      </c>
      <c r="N17" s="197">
        <v>0</v>
      </c>
      <c r="O17" s="197">
        <f>ROUND(E17*N17,2)</f>
        <v>0</v>
      </c>
      <c r="P17" s="197">
        <v>0</v>
      </c>
      <c r="Q17" s="197">
        <f>ROUND(E17*P17,2)</f>
        <v>0</v>
      </c>
      <c r="R17" s="198"/>
      <c r="S17" s="198" t="s">
        <v>339</v>
      </c>
      <c r="T17" s="197">
        <v>0</v>
      </c>
      <c r="U17" s="197">
        <f>ROUND(E17*T17,2)</f>
        <v>0</v>
      </c>
      <c r="V17" s="198"/>
      <c r="W17" s="198"/>
      <c r="X17" s="176"/>
      <c r="Y17" s="176"/>
      <c r="Z17" s="176"/>
      <c r="AA17" s="176"/>
      <c r="AB17" s="176"/>
      <c r="AC17" s="176"/>
      <c r="AD17" s="176"/>
      <c r="AE17" s="176" t="s">
        <v>634</v>
      </c>
      <c r="AF17" s="176">
        <v>12</v>
      </c>
      <c r="AG17" s="176"/>
      <c r="AH17" s="211"/>
      <c r="AI17" s="211"/>
      <c r="AJ17" s="214"/>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row>
    <row r="18" spans="1:60" x14ac:dyDescent="0.2">
      <c r="A18" s="162"/>
      <c r="B18" s="178"/>
      <c r="C18" s="178"/>
      <c r="D18" s="180"/>
      <c r="E18" s="181"/>
      <c r="F18" s="182"/>
      <c r="G18" s="182"/>
      <c r="H18" s="182"/>
      <c r="I18" s="182"/>
      <c r="J18" s="182"/>
      <c r="K18" s="182"/>
      <c r="L18" s="182"/>
      <c r="M18" s="182"/>
      <c r="N18" s="182"/>
      <c r="O18" s="182"/>
      <c r="P18" s="182"/>
      <c r="Q18" s="182"/>
      <c r="R18" s="183"/>
      <c r="S18" s="183"/>
      <c r="T18" s="182"/>
      <c r="U18" s="182"/>
      <c r="V18" s="183"/>
      <c r="W18" s="183"/>
      <c r="AH18" s="210"/>
      <c r="AI18" s="210"/>
      <c r="AJ18" s="213"/>
    </row>
    <row r="19" spans="1:60" x14ac:dyDescent="0.2">
      <c r="A19" s="179" t="s">
        <v>188</v>
      </c>
      <c r="B19" s="186" t="s">
        <v>155</v>
      </c>
      <c r="C19" s="186" t="s">
        <v>27</v>
      </c>
      <c r="D19" s="187"/>
      <c r="E19" s="188"/>
      <c r="F19" s="189"/>
      <c r="G19" s="190">
        <f>SUMIF(AE20:AE27,"&lt;&gt;NOR",G20:G27)</f>
        <v>0</v>
      </c>
      <c r="H19" s="189"/>
      <c r="I19" s="189">
        <f>SUM(I20:I27)</f>
        <v>0</v>
      </c>
      <c r="J19" s="189"/>
      <c r="K19" s="189">
        <f>SUM(K20:K27)</f>
        <v>78000</v>
      </c>
      <c r="L19" s="189"/>
      <c r="M19" s="189">
        <f>SUM(M20:M27)</f>
        <v>0</v>
      </c>
      <c r="N19" s="189"/>
      <c r="O19" s="189">
        <f>SUM(O20:O27)</f>
        <v>0</v>
      </c>
      <c r="P19" s="189"/>
      <c r="Q19" s="189">
        <f>SUM(Q20:Q27)</f>
        <v>0</v>
      </c>
      <c r="R19" s="191"/>
      <c r="S19" s="191"/>
      <c r="T19" s="189"/>
      <c r="U19" s="189">
        <f>SUM(U20:U27)</f>
        <v>0</v>
      </c>
      <c r="V19" s="191"/>
      <c r="W19" s="192"/>
      <c r="AE19" t="s">
        <v>189</v>
      </c>
      <c r="AH19" s="210"/>
      <c r="AI19" s="210"/>
      <c r="AJ19" s="213"/>
    </row>
    <row r="20" spans="1:60" outlineLevel="1" x14ac:dyDescent="0.2">
      <c r="A20" s="193">
        <v>5</v>
      </c>
      <c r="B20" s="194" t="s">
        <v>876</v>
      </c>
      <c r="C20" s="194" t="s">
        <v>877</v>
      </c>
      <c r="D20" s="195" t="s">
        <v>867</v>
      </c>
      <c r="E20" s="196">
        <v>1</v>
      </c>
      <c r="F20" s="199"/>
      <c r="G20" s="197">
        <f>ROUND(E20*F20,2)</f>
        <v>0</v>
      </c>
      <c r="H20" s="199">
        <v>0</v>
      </c>
      <c r="I20" s="197">
        <f>ROUND(E20*H20,2)</f>
        <v>0</v>
      </c>
      <c r="J20" s="199">
        <v>20000</v>
      </c>
      <c r="K20" s="197">
        <f>ROUND(E20*J20,2)</f>
        <v>20000</v>
      </c>
      <c r="L20" s="197">
        <v>21</v>
      </c>
      <c r="M20" s="197">
        <f>G20*(1+L20/100)</f>
        <v>0</v>
      </c>
      <c r="N20" s="197">
        <v>0</v>
      </c>
      <c r="O20" s="197">
        <f>ROUND(E20*N20,2)</f>
        <v>0</v>
      </c>
      <c r="P20" s="197">
        <v>0</v>
      </c>
      <c r="Q20" s="197">
        <f>ROUND(E20*P20,2)</f>
        <v>0</v>
      </c>
      <c r="R20" s="198"/>
      <c r="S20" s="198" t="s">
        <v>194</v>
      </c>
      <c r="T20" s="197">
        <v>0</v>
      </c>
      <c r="U20" s="197">
        <f>ROUND(E20*T20,2)</f>
        <v>0</v>
      </c>
      <c r="V20" s="198"/>
      <c r="W20" s="198"/>
      <c r="X20" s="176"/>
      <c r="Y20" s="176"/>
      <c r="Z20" s="176"/>
      <c r="AA20" s="176"/>
      <c r="AB20" s="176"/>
      <c r="AC20" s="176"/>
      <c r="AD20" s="176"/>
      <c r="AE20" s="176" t="s">
        <v>634</v>
      </c>
      <c r="AF20" s="176">
        <v>14</v>
      </c>
      <c r="AG20" s="176"/>
      <c r="AH20" s="211"/>
      <c r="AI20" s="211"/>
      <c r="AJ20" s="214"/>
      <c r="AK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BG20" s="176"/>
      <c r="BH20" s="176"/>
    </row>
    <row r="21" spans="1:60" ht="33.75" outlineLevel="1" x14ac:dyDescent="0.2">
      <c r="A21" s="177"/>
      <c r="B21" s="308" t="s">
        <v>878</v>
      </c>
      <c r="C21" s="308"/>
      <c r="D21" s="309"/>
      <c r="E21" s="309"/>
      <c r="F21" s="309"/>
      <c r="G21" s="309"/>
      <c r="H21" s="184"/>
      <c r="I21" s="184"/>
      <c r="J21" s="184"/>
      <c r="K21" s="184"/>
      <c r="L21" s="184"/>
      <c r="M21" s="184"/>
      <c r="N21" s="184"/>
      <c r="O21" s="184"/>
      <c r="P21" s="184"/>
      <c r="Q21" s="184"/>
      <c r="R21" s="185"/>
      <c r="S21" s="185"/>
      <c r="T21" s="184"/>
      <c r="U21" s="184"/>
      <c r="V21" s="185"/>
      <c r="W21" s="185"/>
      <c r="X21" s="176"/>
      <c r="Y21" s="176"/>
      <c r="Z21" s="176"/>
      <c r="AA21" s="176"/>
      <c r="AB21" s="176"/>
      <c r="AC21" s="176"/>
      <c r="AD21" s="176"/>
      <c r="AE21" s="176" t="s">
        <v>221</v>
      </c>
      <c r="AF21" s="176"/>
      <c r="AG21" s="176"/>
      <c r="AH21" s="211" t="str">
        <f>B21</f>
        <v>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v>
      </c>
      <c r="AI21" s="211"/>
      <c r="AJ21" s="214"/>
      <c r="AK21" s="176"/>
      <c r="AL21" s="176"/>
      <c r="AM21" s="176"/>
      <c r="AN21" s="176"/>
      <c r="AO21" s="176"/>
      <c r="AP21" s="176"/>
      <c r="AQ21" s="176"/>
      <c r="AR21" s="176"/>
      <c r="AS21" s="176"/>
      <c r="AT21" s="176"/>
      <c r="AU21" s="176"/>
      <c r="AV21" s="176"/>
      <c r="AW21" s="176"/>
      <c r="AX21" s="176"/>
      <c r="AY21" s="176"/>
      <c r="AZ21" s="176"/>
      <c r="BA21" s="176"/>
      <c r="BB21" s="176"/>
      <c r="BC21" s="176"/>
      <c r="BD21" s="176"/>
      <c r="BE21" s="176"/>
      <c r="BF21" s="176"/>
      <c r="BG21" s="176"/>
      <c r="BH21" s="176"/>
    </row>
    <row r="22" spans="1:60" outlineLevel="1" x14ac:dyDescent="0.2">
      <c r="A22" s="193">
        <v>6</v>
      </c>
      <c r="B22" s="194" t="s">
        <v>879</v>
      </c>
      <c r="C22" s="194" t="s">
        <v>880</v>
      </c>
      <c r="D22" s="195" t="s">
        <v>867</v>
      </c>
      <c r="E22" s="196">
        <v>1</v>
      </c>
      <c r="F22" s="199"/>
      <c r="G22" s="197">
        <f>ROUND(E22*F22,2)</f>
        <v>0</v>
      </c>
      <c r="H22" s="199">
        <v>0</v>
      </c>
      <c r="I22" s="197">
        <f>ROUND(E22*H22,2)</f>
        <v>0</v>
      </c>
      <c r="J22" s="199">
        <v>35000</v>
      </c>
      <c r="K22" s="197">
        <f>ROUND(E22*J22,2)</f>
        <v>35000</v>
      </c>
      <c r="L22" s="197">
        <v>21</v>
      </c>
      <c r="M22" s="197">
        <f>G22*(1+L22/100)</f>
        <v>0</v>
      </c>
      <c r="N22" s="197">
        <v>0</v>
      </c>
      <c r="O22" s="197">
        <f>ROUND(E22*N22,2)</f>
        <v>0</v>
      </c>
      <c r="P22" s="197">
        <v>0</v>
      </c>
      <c r="Q22" s="197">
        <f>ROUND(E22*P22,2)</f>
        <v>0</v>
      </c>
      <c r="R22" s="198"/>
      <c r="S22" s="198" t="s">
        <v>194</v>
      </c>
      <c r="T22" s="197">
        <v>0</v>
      </c>
      <c r="U22" s="197">
        <f>ROUND(E22*T22,2)</f>
        <v>0</v>
      </c>
      <c r="V22" s="198"/>
      <c r="W22" s="198"/>
      <c r="X22" s="176"/>
      <c r="Y22" s="176"/>
      <c r="Z22" s="176"/>
      <c r="AA22" s="176"/>
      <c r="AB22" s="176"/>
      <c r="AC22" s="176"/>
      <c r="AD22" s="176"/>
      <c r="AE22" s="176" t="s">
        <v>634</v>
      </c>
      <c r="AF22" s="176">
        <v>15</v>
      </c>
      <c r="AG22" s="176"/>
      <c r="AH22" s="211"/>
      <c r="AI22" s="211"/>
      <c r="AJ22" s="214"/>
      <c r="AK22" s="176"/>
      <c r="AL22" s="176"/>
      <c r="AM22" s="176"/>
      <c r="AN22" s="176"/>
      <c r="AO22" s="176"/>
      <c r="AP22" s="176"/>
      <c r="AQ22" s="176"/>
      <c r="AR22" s="176"/>
      <c r="AS22" s="176"/>
      <c r="AT22" s="176"/>
      <c r="AU22" s="176"/>
      <c r="AV22" s="176"/>
      <c r="AW22" s="176"/>
      <c r="AX22" s="176"/>
      <c r="AY22" s="176"/>
      <c r="AZ22" s="176"/>
      <c r="BA22" s="176"/>
      <c r="BB22" s="176"/>
      <c r="BC22" s="176"/>
      <c r="BD22" s="176"/>
      <c r="BE22" s="176"/>
      <c r="BF22" s="176"/>
      <c r="BG22" s="176"/>
      <c r="BH22" s="176"/>
    </row>
    <row r="23" spans="1:60" outlineLevel="1" x14ac:dyDescent="0.2">
      <c r="A23" s="177"/>
      <c r="B23" s="308" t="s">
        <v>881</v>
      </c>
      <c r="C23" s="308"/>
      <c r="D23" s="309"/>
      <c r="E23" s="309"/>
      <c r="F23" s="309"/>
      <c r="G23" s="309"/>
      <c r="H23" s="184"/>
      <c r="I23" s="184"/>
      <c r="J23" s="184"/>
      <c r="K23" s="184"/>
      <c r="L23" s="184"/>
      <c r="M23" s="184"/>
      <c r="N23" s="184"/>
      <c r="O23" s="184"/>
      <c r="P23" s="184"/>
      <c r="Q23" s="184"/>
      <c r="R23" s="185"/>
      <c r="S23" s="185"/>
      <c r="T23" s="184"/>
      <c r="U23" s="184"/>
      <c r="V23" s="185"/>
      <c r="W23" s="185"/>
      <c r="X23" s="176"/>
      <c r="Y23" s="176"/>
      <c r="Z23" s="176"/>
      <c r="AA23" s="176"/>
      <c r="AB23" s="176"/>
      <c r="AC23" s="176"/>
      <c r="AD23" s="176"/>
      <c r="AE23" s="176" t="s">
        <v>221</v>
      </c>
      <c r="AF23" s="176"/>
      <c r="AG23" s="176"/>
      <c r="AH23" s="211" t="str">
        <f>B23</f>
        <v>Náklady na vyhotovení dokumentace skutečného provedení stavby a její předání objednateli v požadované formě a požadovaném počtu.</v>
      </c>
      <c r="AI23" s="211"/>
      <c r="AJ23" s="214"/>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row>
    <row r="24" spans="1:60" outlineLevel="1" x14ac:dyDescent="0.2">
      <c r="A24" s="193">
        <v>7</v>
      </c>
      <c r="B24" s="194" t="s">
        <v>882</v>
      </c>
      <c r="C24" s="194" t="s">
        <v>883</v>
      </c>
      <c r="D24" s="195" t="s">
        <v>867</v>
      </c>
      <c r="E24" s="196">
        <v>1</v>
      </c>
      <c r="F24" s="199"/>
      <c r="G24" s="197">
        <f>ROUND(E24*F24,2)</f>
        <v>0</v>
      </c>
      <c r="H24" s="199">
        <v>0</v>
      </c>
      <c r="I24" s="197">
        <f>ROUND(E24*H24,2)</f>
        <v>0</v>
      </c>
      <c r="J24" s="199">
        <v>15000</v>
      </c>
      <c r="K24" s="197">
        <f>ROUND(E24*J24,2)</f>
        <v>15000</v>
      </c>
      <c r="L24" s="197">
        <v>21</v>
      </c>
      <c r="M24" s="197">
        <f>G24*(1+L24/100)</f>
        <v>0</v>
      </c>
      <c r="N24" s="197">
        <v>0</v>
      </c>
      <c r="O24" s="197">
        <f>ROUND(E24*N24,2)</f>
        <v>0</v>
      </c>
      <c r="P24" s="197">
        <v>0</v>
      </c>
      <c r="Q24" s="197">
        <f>ROUND(E24*P24,2)</f>
        <v>0</v>
      </c>
      <c r="R24" s="198"/>
      <c r="S24" s="198" t="s">
        <v>194</v>
      </c>
      <c r="T24" s="197">
        <v>0</v>
      </c>
      <c r="U24" s="197">
        <f>ROUND(E24*T24,2)</f>
        <v>0</v>
      </c>
      <c r="V24" s="198"/>
      <c r="W24" s="198"/>
      <c r="X24" s="176"/>
      <c r="Y24" s="176"/>
      <c r="Z24" s="176"/>
      <c r="AA24" s="176"/>
      <c r="AB24" s="176"/>
      <c r="AC24" s="176"/>
      <c r="AD24" s="176"/>
      <c r="AE24" s="176" t="s">
        <v>634</v>
      </c>
      <c r="AF24" s="176">
        <v>16</v>
      </c>
      <c r="AG24" s="176"/>
      <c r="AH24" s="211"/>
      <c r="AI24" s="211"/>
      <c r="AJ24" s="214"/>
      <c r="AK24" s="176"/>
      <c r="AL24" s="176"/>
      <c r="AM24" s="176"/>
      <c r="AN24" s="176"/>
      <c r="AO24" s="176"/>
      <c r="AP24" s="176"/>
      <c r="AQ24" s="176"/>
      <c r="AR24" s="176"/>
      <c r="AS24" s="176"/>
      <c r="AT24" s="176"/>
      <c r="AU24" s="176"/>
      <c r="AV24" s="176"/>
      <c r="AW24" s="176"/>
      <c r="AX24" s="176"/>
      <c r="AY24" s="176"/>
      <c r="AZ24" s="176"/>
      <c r="BA24" s="176"/>
      <c r="BB24" s="176"/>
      <c r="BC24" s="176"/>
      <c r="BD24" s="176"/>
      <c r="BE24" s="176"/>
      <c r="BF24" s="176"/>
      <c r="BG24" s="176"/>
      <c r="BH24" s="176"/>
    </row>
    <row r="25" spans="1:60" outlineLevel="1" x14ac:dyDescent="0.2">
      <c r="A25" s="177"/>
      <c r="B25" s="308" t="s">
        <v>884</v>
      </c>
      <c r="C25" s="308"/>
      <c r="D25" s="309"/>
      <c r="E25" s="309"/>
      <c r="F25" s="309"/>
      <c r="G25" s="309"/>
      <c r="H25" s="184"/>
      <c r="I25" s="184"/>
      <c r="J25" s="184"/>
      <c r="K25" s="184"/>
      <c r="L25" s="184"/>
      <c r="M25" s="184"/>
      <c r="N25" s="184"/>
      <c r="O25" s="184"/>
      <c r="P25" s="184"/>
      <c r="Q25" s="184"/>
      <c r="R25" s="185"/>
      <c r="S25" s="185"/>
      <c r="T25" s="184"/>
      <c r="U25" s="184"/>
      <c r="V25" s="185"/>
      <c r="W25" s="185"/>
      <c r="X25" s="176"/>
      <c r="Y25" s="176"/>
      <c r="Z25" s="176"/>
      <c r="AA25" s="176"/>
      <c r="AB25" s="176"/>
      <c r="AC25" s="176"/>
      <c r="AD25" s="176"/>
      <c r="AE25" s="176" t="s">
        <v>221</v>
      </c>
      <c r="AF25" s="176"/>
      <c r="AG25" s="176"/>
      <c r="AH25" s="211" t="str">
        <f>B25</f>
        <v>Náklady na provedení skutečného zaměření stavby v rozsahu nezbytném pro zápis změny do katastru nemovitostí.</v>
      </c>
      <c r="AI25" s="211"/>
      <c r="AJ25" s="214"/>
      <c r="AK25" s="176"/>
      <c r="AL25" s="176"/>
      <c r="AM25" s="176"/>
      <c r="AN25" s="176"/>
      <c r="AO25" s="176"/>
      <c r="AP25" s="176"/>
      <c r="AQ25" s="176"/>
      <c r="AR25" s="176"/>
      <c r="AS25" s="176"/>
      <c r="AT25" s="176"/>
      <c r="AU25" s="176"/>
      <c r="AV25" s="176"/>
      <c r="AW25" s="176"/>
      <c r="AX25" s="176"/>
      <c r="AY25" s="176"/>
      <c r="AZ25" s="176"/>
      <c r="BA25" s="176"/>
      <c r="BB25" s="176"/>
      <c r="BC25" s="176"/>
      <c r="BD25" s="176"/>
      <c r="BE25" s="176"/>
      <c r="BF25" s="176"/>
      <c r="BG25" s="176"/>
      <c r="BH25" s="176"/>
    </row>
    <row r="26" spans="1:60" outlineLevel="1" x14ac:dyDescent="0.2">
      <c r="A26" s="193">
        <v>8</v>
      </c>
      <c r="B26" s="194" t="s">
        <v>2838</v>
      </c>
      <c r="C26" s="194" t="s">
        <v>2839</v>
      </c>
      <c r="D26" s="195" t="s">
        <v>867</v>
      </c>
      <c r="E26" s="196">
        <v>1</v>
      </c>
      <c r="F26" s="199"/>
      <c r="G26" s="197">
        <f>ROUND(E26*F26,2)</f>
        <v>0</v>
      </c>
      <c r="H26" s="199">
        <v>0</v>
      </c>
      <c r="I26" s="197">
        <f>ROUND(E26*H26,2)</f>
        <v>0</v>
      </c>
      <c r="J26" s="199">
        <v>8000</v>
      </c>
      <c r="K26" s="197">
        <f>ROUND(E26*J26,2)</f>
        <v>8000</v>
      </c>
      <c r="L26" s="197">
        <v>21</v>
      </c>
      <c r="M26" s="197">
        <f>G26*(1+L26/100)</f>
        <v>0</v>
      </c>
      <c r="N26" s="197">
        <v>0</v>
      </c>
      <c r="O26" s="197">
        <f>ROUND(E26*N26,2)</f>
        <v>0</v>
      </c>
      <c r="P26" s="197">
        <v>0</v>
      </c>
      <c r="Q26" s="197">
        <f>ROUND(E26*P26,2)</f>
        <v>0</v>
      </c>
      <c r="R26" s="198"/>
      <c r="S26" s="198" t="s">
        <v>194</v>
      </c>
      <c r="T26" s="197">
        <v>0</v>
      </c>
      <c r="U26" s="197">
        <f>ROUND(E26*T26,2)</f>
        <v>0</v>
      </c>
      <c r="V26" s="198"/>
      <c r="W26" s="198"/>
      <c r="X26" s="176"/>
      <c r="Y26" s="176"/>
      <c r="Z26" s="176"/>
      <c r="AA26" s="176"/>
      <c r="AB26" s="176"/>
      <c r="AC26" s="176"/>
      <c r="AD26" s="176"/>
      <c r="AE26" s="176" t="s">
        <v>634</v>
      </c>
      <c r="AF26" s="176">
        <v>17</v>
      </c>
      <c r="AG26" s="176"/>
      <c r="AH26" s="211"/>
      <c r="AI26" s="211"/>
      <c r="AJ26" s="214"/>
      <c r="AK26" s="176"/>
      <c r="AL26" s="176"/>
      <c r="AM26" s="176"/>
      <c r="AN26" s="176"/>
      <c r="AO26" s="176"/>
      <c r="AP26" s="176"/>
      <c r="AQ26" s="176"/>
      <c r="AR26" s="176"/>
      <c r="AS26" s="176"/>
      <c r="AT26" s="176"/>
      <c r="AU26" s="176"/>
      <c r="AV26" s="176"/>
      <c r="AW26" s="176"/>
      <c r="AX26" s="176"/>
      <c r="AY26" s="176"/>
      <c r="AZ26" s="176"/>
      <c r="BA26" s="176"/>
      <c r="BB26" s="176"/>
      <c r="BC26" s="176"/>
      <c r="BD26" s="176"/>
      <c r="BE26" s="176"/>
      <c r="BF26" s="176"/>
      <c r="BG26" s="176"/>
      <c r="BH26" s="176"/>
    </row>
    <row r="27" spans="1:60" ht="22.5" outlineLevel="1" x14ac:dyDescent="0.2">
      <c r="A27" s="177"/>
      <c r="B27" s="308" t="s">
        <v>2840</v>
      </c>
      <c r="C27" s="308"/>
      <c r="D27" s="309"/>
      <c r="E27" s="309"/>
      <c r="F27" s="309"/>
      <c r="G27" s="309"/>
      <c r="H27" s="184"/>
      <c r="I27" s="184"/>
      <c r="J27" s="184"/>
      <c r="K27" s="184"/>
      <c r="L27" s="184"/>
      <c r="M27" s="184"/>
      <c r="N27" s="184"/>
      <c r="O27" s="184"/>
      <c r="P27" s="184"/>
      <c r="Q27" s="184"/>
      <c r="R27" s="185"/>
      <c r="S27" s="185"/>
      <c r="T27" s="184"/>
      <c r="U27" s="184"/>
      <c r="V27" s="185"/>
      <c r="W27" s="185"/>
      <c r="X27" s="176"/>
      <c r="Y27" s="176"/>
      <c r="Z27" s="176"/>
      <c r="AA27" s="176"/>
      <c r="AB27" s="176"/>
      <c r="AC27" s="176"/>
      <c r="AD27" s="176"/>
      <c r="AE27" s="176" t="s">
        <v>221</v>
      </c>
      <c r="AF27" s="176"/>
      <c r="AG27" s="176"/>
      <c r="AH27" s="211" t="str">
        <f>B27</f>
        <v>Náklady spojené s povinnou publicitou, pokud ji objednatel požaduje. Zahrnuje zejména náklady na propagační a informační billboardy, tabule, internetovou propagaci, tiskoviny apod.</v>
      </c>
      <c r="AI27" s="211"/>
      <c r="AJ27" s="214"/>
      <c r="AK27" s="176"/>
      <c r="AL27" s="176"/>
      <c r="AM27" s="176"/>
      <c r="AN27" s="176"/>
      <c r="AO27" s="176"/>
      <c r="AP27" s="176"/>
      <c r="AQ27" s="176"/>
      <c r="AR27" s="176"/>
      <c r="AS27" s="176"/>
      <c r="AT27" s="176"/>
      <c r="AU27" s="176"/>
      <c r="AV27" s="176"/>
      <c r="AW27" s="176"/>
      <c r="AX27" s="176"/>
      <c r="AY27" s="176"/>
      <c r="AZ27" s="176"/>
      <c r="BA27" s="176"/>
      <c r="BB27" s="176"/>
      <c r="BC27" s="176"/>
      <c r="BD27" s="176"/>
      <c r="BE27" s="176"/>
      <c r="BF27" s="176"/>
      <c r="BG27" s="176"/>
      <c r="BH27" s="176"/>
    </row>
    <row r="28" spans="1:60" x14ac:dyDescent="0.2">
      <c r="A28" s="162"/>
      <c r="B28" s="178"/>
      <c r="C28" s="178"/>
      <c r="D28" s="180"/>
      <c r="E28" s="181"/>
      <c r="F28" s="182"/>
      <c r="G28" s="182"/>
      <c r="H28" s="182"/>
      <c r="I28" s="182"/>
      <c r="J28" s="182"/>
      <c r="K28" s="182"/>
      <c r="L28" s="182"/>
      <c r="M28" s="182"/>
      <c r="N28" s="182"/>
      <c r="O28" s="182"/>
      <c r="P28" s="182"/>
      <c r="Q28" s="182"/>
      <c r="R28" s="183"/>
      <c r="S28" s="183"/>
      <c r="T28" s="182"/>
      <c r="U28" s="182"/>
      <c r="V28" s="183"/>
      <c r="W28" s="183"/>
      <c r="AC28">
        <v>15</v>
      </c>
      <c r="AD28">
        <v>21</v>
      </c>
      <c r="AH28" s="210"/>
      <c r="AI28" s="210"/>
      <c r="AJ28" s="213"/>
    </row>
    <row r="29" spans="1:60" x14ac:dyDescent="0.2">
      <c r="A29" s="173"/>
      <c r="B29" s="174"/>
      <c r="C29" s="174"/>
      <c r="D29" s="175"/>
      <c r="E29" s="176"/>
      <c r="F29" s="176"/>
      <c r="G29" s="176"/>
      <c r="AE29" t="s">
        <v>664</v>
      </c>
    </row>
    <row r="30" spans="1:60" x14ac:dyDescent="0.2">
      <c r="A30" s="158"/>
      <c r="D30" s="138"/>
    </row>
    <row r="31" spans="1:60" x14ac:dyDescent="0.2">
      <c r="A31" s="158"/>
      <c r="D31" s="138"/>
    </row>
    <row r="32" spans="1:60" x14ac:dyDescent="0.2">
      <c r="A32" s="158"/>
      <c r="D32" s="138"/>
    </row>
    <row r="33" spans="1:4" x14ac:dyDescent="0.2">
      <c r="A33" s="158"/>
      <c r="D33" s="138"/>
    </row>
    <row r="34" spans="1:4" x14ac:dyDescent="0.2">
      <c r="A34" s="158"/>
      <c r="D34" s="138"/>
    </row>
    <row r="35" spans="1:4" x14ac:dyDescent="0.2">
      <c r="A35" s="158"/>
      <c r="D35" s="138"/>
    </row>
    <row r="36" spans="1:4" x14ac:dyDescent="0.2">
      <c r="A36" s="158"/>
      <c r="D36" s="138"/>
    </row>
    <row r="37" spans="1:4" x14ac:dyDescent="0.2">
      <c r="A37" s="158"/>
      <c r="D37" s="138"/>
    </row>
    <row r="38" spans="1:4" x14ac:dyDescent="0.2">
      <c r="A38" s="158"/>
      <c r="D38" s="138"/>
    </row>
    <row r="39" spans="1:4" x14ac:dyDescent="0.2">
      <c r="A39" s="158"/>
      <c r="D39" s="138"/>
    </row>
    <row r="40" spans="1:4" x14ac:dyDescent="0.2">
      <c r="A40" s="158"/>
      <c r="D40" s="138"/>
    </row>
    <row r="41" spans="1:4" x14ac:dyDescent="0.2">
      <c r="A41" s="158"/>
      <c r="D41" s="138"/>
    </row>
    <row r="42" spans="1:4" x14ac:dyDescent="0.2">
      <c r="A42" s="158"/>
      <c r="D42" s="138"/>
    </row>
    <row r="43" spans="1:4" x14ac:dyDescent="0.2">
      <c r="A43" s="158"/>
      <c r="D43" s="138"/>
    </row>
    <row r="44" spans="1:4" x14ac:dyDescent="0.2">
      <c r="A44" s="158"/>
      <c r="D44" s="138"/>
    </row>
    <row r="45" spans="1:4" x14ac:dyDescent="0.2">
      <c r="A45" s="158"/>
      <c r="D45" s="138"/>
    </row>
    <row r="46" spans="1:4" x14ac:dyDescent="0.2">
      <c r="A46" s="158"/>
      <c r="D46" s="138"/>
    </row>
    <row r="47" spans="1:4" x14ac:dyDescent="0.2">
      <c r="A47" s="158"/>
      <c r="D47" s="138"/>
    </row>
    <row r="48" spans="1:4" x14ac:dyDescent="0.2">
      <c r="A48" s="158"/>
      <c r="D48" s="138"/>
    </row>
    <row r="49" spans="1:4" x14ac:dyDescent="0.2">
      <c r="A49" s="158"/>
      <c r="D49" s="138"/>
    </row>
    <row r="50" spans="1:4" x14ac:dyDescent="0.2">
      <c r="A50" s="158"/>
      <c r="D50" s="138"/>
    </row>
    <row r="51" spans="1:4" x14ac:dyDescent="0.2">
      <c r="A51" s="158"/>
      <c r="D51" s="138"/>
    </row>
    <row r="52" spans="1:4" x14ac:dyDescent="0.2">
      <c r="A52" s="158"/>
      <c r="D52" s="138"/>
    </row>
    <row r="53" spans="1:4" x14ac:dyDescent="0.2">
      <c r="A53" s="158"/>
      <c r="D53" s="138"/>
    </row>
    <row r="54" spans="1:4" x14ac:dyDescent="0.2">
      <c r="A54" s="158"/>
      <c r="D54" s="138"/>
    </row>
    <row r="55" spans="1:4" x14ac:dyDescent="0.2">
      <c r="A55" s="158"/>
      <c r="D55" s="138"/>
    </row>
    <row r="56" spans="1:4" x14ac:dyDescent="0.2">
      <c r="A56" s="158"/>
      <c r="D56" s="138"/>
    </row>
    <row r="57" spans="1:4" x14ac:dyDescent="0.2">
      <c r="A57" s="158"/>
      <c r="D57" s="138"/>
    </row>
    <row r="58" spans="1:4" x14ac:dyDescent="0.2">
      <c r="A58" s="158"/>
      <c r="D58" s="138"/>
    </row>
    <row r="59" spans="1:4" x14ac:dyDescent="0.2">
      <c r="A59" s="158"/>
      <c r="D59" s="138"/>
    </row>
    <row r="60" spans="1:4" x14ac:dyDescent="0.2">
      <c r="A60" s="158"/>
      <c r="D60" s="138"/>
    </row>
    <row r="61" spans="1:4" x14ac:dyDescent="0.2">
      <c r="A61" s="158"/>
      <c r="D61" s="138"/>
    </row>
    <row r="62" spans="1:4" x14ac:dyDescent="0.2">
      <c r="A62" s="158"/>
      <c r="D62" s="138"/>
    </row>
    <row r="63" spans="1:4" x14ac:dyDescent="0.2">
      <c r="A63" s="158"/>
      <c r="D63" s="138"/>
    </row>
    <row r="64" spans="1:4" x14ac:dyDescent="0.2">
      <c r="A64" s="158"/>
      <c r="D64" s="138"/>
    </row>
    <row r="65" spans="1:4" x14ac:dyDescent="0.2">
      <c r="A65" s="158"/>
      <c r="D65" s="138"/>
    </row>
    <row r="66" spans="1:4" x14ac:dyDescent="0.2">
      <c r="A66" s="158"/>
      <c r="D66" s="138"/>
    </row>
    <row r="67" spans="1:4" x14ac:dyDescent="0.2">
      <c r="A67" s="158"/>
      <c r="D67" s="138"/>
    </row>
    <row r="68" spans="1:4" x14ac:dyDescent="0.2">
      <c r="A68" s="158"/>
      <c r="D68" s="138"/>
    </row>
    <row r="69" spans="1:4" x14ac:dyDescent="0.2">
      <c r="A69" s="158"/>
      <c r="D69" s="138"/>
    </row>
    <row r="70" spans="1:4" x14ac:dyDescent="0.2">
      <c r="A70" s="158"/>
      <c r="D70" s="138"/>
    </row>
    <row r="71" spans="1:4" x14ac:dyDescent="0.2">
      <c r="A71" s="158"/>
      <c r="D71" s="138"/>
    </row>
    <row r="72" spans="1:4" x14ac:dyDescent="0.2">
      <c r="A72" s="158"/>
      <c r="D72" s="138"/>
    </row>
    <row r="73" spans="1:4" x14ac:dyDescent="0.2">
      <c r="A73" s="158"/>
      <c r="D73" s="138"/>
    </row>
    <row r="74" spans="1:4" x14ac:dyDescent="0.2">
      <c r="A74" s="158"/>
      <c r="D74" s="138"/>
    </row>
    <row r="75" spans="1:4" x14ac:dyDescent="0.2">
      <c r="A75" s="158"/>
      <c r="D75" s="138"/>
    </row>
    <row r="76" spans="1:4" x14ac:dyDescent="0.2">
      <c r="A76" s="158"/>
      <c r="D76" s="138"/>
    </row>
    <row r="77" spans="1:4" x14ac:dyDescent="0.2">
      <c r="A77" s="158"/>
      <c r="D77" s="138"/>
    </row>
    <row r="78" spans="1:4" x14ac:dyDescent="0.2">
      <c r="A78" s="158"/>
      <c r="D78" s="138"/>
    </row>
    <row r="79" spans="1:4" x14ac:dyDescent="0.2">
      <c r="A79" s="158"/>
      <c r="D79" s="138"/>
    </row>
    <row r="80" spans="1:4" x14ac:dyDescent="0.2">
      <c r="A80" s="158"/>
      <c r="D80" s="138"/>
    </row>
    <row r="81" spans="1:4" x14ac:dyDescent="0.2">
      <c r="A81" s="158"/>
      <c r="D81" s="138"/>
    </row>
    <row r="82" spans="1:4" x14ac:dyDescent="0.2">
      <c r="A82" s="158"/>
      <c r="D82" s="138"/>
    </row>
    <row r="83" spans="1:4" x14ac:dyDescent="0.2">
      <c r="A83" s="158"/>
      <c r="D83" s="138"/>
    </row>
    <row r="84" spans="1:4" x14ac:dyDescent="0.2">
      <c r="A84" s="158"/>
      <c r="D84" s="138"/>
    </row>
    <row r="85" spans="1:4" x14ac:dyDescent="0.2">
      <c r="A85" s="158"/>
      <c r="D85" s="138"/>
    </row>
    <row r="86" spans="1:4" x14ac:dyDescent="0.2">
      <c r="A86" s="158"/>
      <c r="D86" s="138"/>
    </row>
    <row r="87" spans="1:4" x14ac:dyDescent="0.2">
      <c r="A87" s="158"/>
      <c r="D87" s="138"/>
    </row>
    <row r="88" spans="1:4" x14ac:dyDescent="0.2">
      <c r="A88" s="158"/>
      <c r="D88" s="138"/>
    </row>
    <row r="89" spans="1:4" x14ac:dyDescent="0.2">
      <c r="A89" s="158"/>
      <c r="D89" s="138"/>
    </row>
    <row r="90" spans="1:4" x14ac:dyDescent="0.2">
      <c r="A90" s="158"/>
      <c r="D90" s="138"/>
    </row>
    <row r="91" spans="1:4" x14ac:dyDescent="0.2">
      <c r="A91" s="158"/>
      <c r="D91" s="138"/>
    </row>
    <row r="92" spans="1:4" x14ac:dyDescent="0.2">
      <c r="A92" s="158"/>
      <c r="D92" s="138"/>
    </row>
    <row r="93" spans="1:4" x14ac:dyDescent="0.2">
      <c r="A93" s="158"/>
      <c r="D93" s="138"/>
    </row>
    <row r="94" spans="1:4" x14ac:dyDescent="0.2">
      <c r="A94" s="158"/>
      <c r="D94" s="138"/>
    </row>
    <row r="95" spans="1:4" x14ac:dyDescent="0.2">
      <c r="A95" s="158"/>
      <c r="D95" s="138"/>
    </row>
    <row r="96" spans="1:4" x14ac:dyDescent="0.2">
      <c r="A96" s="158"/>
      <c r="D96" s="138"/>
    </row>
    <row r="97" spans="1:4" x14ac:dyDescent="0.2">
      <c r="A97" s="158"/>
      <c r="D97" s="138"/>
    </row>
    <row r="98" spans="1:4" x14ac:dyDescent="0.2">
      <c r="A98" s="158"/>
      <c r="D98" s="138"/>
    </row>
    <row r="99" spans="1:4" x14ac:dyDescent="0.2">
      <c r="A99" s="158"/>
      <c r="D99" s="138"/>
    </row>
    <row r="100" spans="1:4" x14ac:dyDescent="0.2">
      <c r="A100" s="158"/>
      <c r="D100" s="138"/>
    </row>
    <row r="101" spans="1:4" x14ac:dyDescent="0.2">
      <c r="A101" s="158"/>
      <c r="D101" s="138"/>
    </row>
    <row r="102" spans="1:4" x14ac:dyDescent="0.2">
      <c r="A102" s="158"/>
      <c r="D102" s="138"/>
    </row>
    <row r="103" spans="1:4" x14ac:dyDescent="0.2">
      <c r="A103" s="158"/>
      <c r="D103" s="138"/>
    </row>
    <row r="104" spans="1:4" x14ac:dyDescent="0.2">
      <c r="A104" s="158"/>
      <c r="D104" s="138"/>
    </row>
    <row r="105" spans="1:4" x14ac:dyDescent="0.2">
      <c r="A105" s="158"/>
      <c r="D105" s="138"/>
    </row>
    <row r="106" spans="1:4" x14ac:dyDescent="0.2">
      <c r="A106" s="158"/>
      <c r="D106" s="138"/>
    </row>
    <row r="107" spans="1:4" x14ac:dyDescent="0.2">
      <c r="A107" s="158"/>
      <c r="D107" s="138"/>
    </row>
    <row r="108" spans="1:4" x14ac:dyDescent="0.2">
      <c r="A108" s="158"/>
      <c r="D108" s="138"/>
    </row>
    <row r="109" spans="1:4" x14ac:dyDescent="0.2">
      <c r="A109" s="158"/>
      <c r="D109" s="138"/>
    </row>
    <row r="110" spans="1:4" x14ac:dyDescent="0.2">
      <c r="A110" s="158"/>
      <c r="D110" s="138"/>
    </row>
    <row r="111" spans="1:4" x14ac:dyDescent="0.2">
      <c r="A111" s="158"/>
      <c r="D111" s="138"/>
    </row>
    <row r="112" spans="1:4" x14ac:dyDescent="0.2">
      <c r="A112" s="158"/>
      <c r="D112" s="138"/>
    </row>
    <row r="113" spans="1:4" x14ac:dyDescent="0.2">
      <c r="A113" s="158"/>
      <c r="D113" s="138"/>
    </row>
    <row r="114" spans="1:4" x14ac:dyDescent="0.2">
      <c r="A114" s="158"/>
      <c r="D114" s="138"/>
    </row>
    <row r="115" spans="1:4" x14ac:dyDescent="0.2">
      <c r="A115" s="158"/>
      <c r="D115" s="138"/>
    </row>
    <row r="116" spans="1:4" x14ac:dyDescent="0.2">
      <c r="A116" s="158"/>
      <c r="D116" s="138"/>
    </row>
    <row r="117" spans="1:4" x14ac:dyDescent="0.2">
      <c r="A117" s="158"/>
      <c r="D117" s="138"/>
    </row>
    <row r="118" spans="1:4" x14ac:dyDescent="0.2">
      <c r="A118" s="158"/>
      <c r="D118" s="138"/>
    </row>
    <row r="119" spans="1:4" x14ac:dyDescent="0.2">
      <c r="A119" s="158"/>
      <c r="D119" s="138"/>
    </row>
    <row r="120" spans="1:4" x14ac:dyDescent="0.2">
      <c r="A120" s="158"/>
      <c r="D120" s="138"/>
    </row>
    <row r="121" spans="1:4" x14ac:dyDescent="0.2">
      <c r="A121" s="158"/>
      <c r="D121" s="138"/>
    </row>
    <row r="122" spans="1:4" x14ac:dyDescent="0.2">
      <c r="A122" s="158"/>
      <c r="D122" s="138"/>
    </row>
    <row r="123" spans="1:4" x14ac:dyDescent="0.2">
      <c r="A123" s="158"/>
      <c r="D123" s="138"/>
    </row>
    <row r="124" spans="1:4" x14ac:dyDescent="0.2">
      <c r="A124" s="158"/>
      <c r="D124" s="138"/>
    </row>
    <row r="125" spans="1:4" x14ac:dyDescent="0.2">
      <c r="A125" s="158"/>
      <c r="D125" s="138"/>
    </row>
    <row r="126" spans="1:4" x14ac:dyDescent="0.2">
      <c r="A126" s="158"/>
      <c r="D126" s="138"/>
    </row>
    <row r="127" spans="1:4" x14ac:dyDescent="0.2">
      <c r="A127" s="158"/>
      <c r="D127" s="138"/>
    </row>
    <row r="128" spans="1:4" x14ac:dyDescent="0.2">
      <c r="A128" s="158"/>
      <c r="D128" s="138"/>
    </row>
    <row r="129" spans="1:4" x14ac:dyDescent="0.2">
      <c r="A129" s="158"/>
      <c r="D129" s="138"/>
    </row>
    <row r="130" spans="1:4" x14ac:dyDescent="0.2">
      <c r="A130" s="158"/>
      <c r="D130" s="138"/>
    </row>
    <row r="131" spans="1:4" x14ac:dyDescent="0.2">
      <c r="A131" s="158"/>
      <c r="D131" s="138"/>
    </row>
    <row r="132" spans="1:4" x14ac:dyDescent="0.2">
      <c r="A132" s="158"/>
      <c r="D132" s="138"/>
    </row>
    <row r="133" spans="1:4" x14ac:dyDescent="0.2">
      <c r="A133" s="158"/>
      <c r="D133" s="138"/>
    </row>
    <row r="134" spans="1:4" x14ac:dyDescent="0.2">
      <c r="A134" s="158"/>
      <c r="D134" s="138"/>
    </row>
    <row r="135" spans="1:4" x14ac:dyDescent="0.2">
      <c r="A135" s="158"/>
      <c r="D135" s="138"/>
    </row>
    <row r="136" spans="1:4" x14ac:dyDescent="0.2">
      <c r="A136" s="158"/>
      <c r="D136" s="138"/>
    </row>
    <row r="137" spans="1:4" x14ac:dyDescent="0.2">
      <c r="A137" s="158"/>
      <c r="D137" s="138"/>
    </row>
    <row r="138" spans="1:4" x14ac:dyDescent="0.2">
      <c r="A138" s="158"/>
      <c r="D138" s="138"/>
    </row>
    <row r="139" spans="1:4" x14ac:dyDescent="0.2">
      <c r="A139" s="158"/>
      <c r="D139" s="138"/>
    </row>
    <row r="140" spans="1:4" x14ac:dyDescent="0.2">
      <c r="A140" s="158"/>
      <c r="D140" s="138"/>
    </row>
    <row r="141" spans="1:4" x14ac:dyDescent="0.2">
      <c r="A141" s="158"/>
      <c r="D141" s="138"/>
    </row>
    <row r="142" spans="1:4" x14ac:dyDescent="0.2">
      <c r="A142" s="158"/>
      <c r="D142" s="138"/>
    </row>
    <row r="143" spans="1:4" x14ac:dyDescent="0.2">
      <c r="A143" s="158"/>
      <c r="D143" s="138"/>
    </row>
    <row r="144" spans="1:4" x14ac:dyDescent="0.2">
      <c r="A144" s="158"/>
      <c r="D144" s="138"/>
    </row>
    <row r="145" spans="1:4" x14ac:dyDescent="0.2">
      <c r="A145" s="158"/>
      <c r="D145" s="138"/>
    </row>
    <row r="146" spans="1:4" x14ac:dyDescent="0.2">
      <c r="A146" s="158"/>
      <c r="D146" s="138"/>
    </row>
    <row r="147" spans="1:4" x14ac:dyDescent="0.2">
      <c r="A147" s="158"/>
      <c r="D147" s="138"/>
    </row>
    <row r="148" spans="1:4" x14ac:dyDescent="0.2">
      <c r="A148" s="158"/>
      <c r="D148" s="138"/>
    </row>
    <row r="149" spans="1:4" x14ac:dyDescent="0.2">
      <c r="A149" s="158"/>
      <c r="D149" s="138"/>
    </row>
    <row r="150" spans="1:4" x14ac:dyDescent="0.2">
      <c r="A150" s="158"/>
      <c r="D150" s="138"/>
    </row>
    <row r="151" spans="1:4" x14ac:dyDescent="0.2">
      <c r="A151" s="158"/>
      <c r="D151" s="138"/>
    </row>
    <row r="152" spans="1:4" x14ac:dyDescent="0.2">
      <c r="A152" s="158"/>
      <c r="D152" s="138"/>
    </row>
    <row r="153" spans="1:4" x14ac:dyDescent="0.2">
      <c r="A153" s="158"/>
      <c r="D153" s="138"/>
    </row>
    <row r="154" spans="1:4" x14ac:dyDescent="0.2">
      <c r="A154" s="158"/>
      <c r="D154" s="138"/>
    </row>
    <row r="155" spans="1:4" x14ac:dyDescent="0.2">
      <c r="A155" s="158"/>
      <c r="D155" s="138"/>
    </row>
    <row r="156" spans="1:4" x14ac:dyDescent="0.2">
      <c r="A156" s="158"/>
      <c r="D156" s="138"/>
    </row>
    <row r="157" spans="1:4" x14ac:dyDescent="0.2">
      <c r="A157" s="158"/>
      <c r="D157" s="138"/>
    </row>
    <row r="158" spans="1:4" x14ac:dyDescent="0.2">
      <c r="A158" s="158"/>
      <c r="D158" s="138"/>
    </row>
    <row r="159" spans="1:4" x14ac:dyDescent="0.2">
      <c r="A159" s="158"/>
      <c r="D159" s="138"/>
    </row>
    <row r="160" spans="1:4" x14ac:dyDescent="0.2">
      <c r="A160" s="158"/>
      <c r="D160" s="138"/>
    </row>
    <row r="161" spans="1:4" x14ac:dyDescent="0.2">
      <c r="A161" s="158"/>
      <c r="D161" s="138"/>
    </row>
    <row r="162" spans="1:4" x14ac:dyDescent="0.2">
      <c r="A162" s="158"/>
      <c r="D162" s="138"/>
    </row>
    <row r="163" spans="1:4" x14ac:dyDescent="0.2">
      <c r="A163" s="158"/>
      <c r="D163" s="138"/>
    </row>
    <row r="164" spans="1:4" x14ac:dyDescent="0.2">
      <c r="A164" s="158"/>
      <c r="D164" s="138"/>
    </row>
    <row r="165" spans="1:4" x14ac:dyDescent="0.2">
      <c r="A165" s="158"/>
      <c r="D165" s="138"/>
    </row>
    <row r="166" spans="1:4" x14ac:dyDescent="0.2">
      <c r="A166" s="158"/>
      <c r="D166" s="138"/>
    </row>
    <row r="167" spans="1:4" x14ac:dyDescent="0.2">
      <c r="A167" s="158"/>
      <c r="D167" s="138"/>
    </row>
    <row r="168" spans="1:4" x14ac:dyDescent="0.2">
      <c r="A168" s="158"/>
      <c r="D168" s="138"/>
    </row>
    <row r="169" spans="1:4" x14ac:dyDescent="0.2">
      <c r="A169" s="158"/>
      <c r="D169" s="138"/>
    </row>
    <row r="170" spans="1:4" x14ac:dyDescent="0.2">
      <c r="A170" s="158"/>
      <c r="D170" s="138"/>
    </row>
    <row r="171" spans="1:4" x14ac:dyDescent="0.2">
      <c r="A171" s="158"/>
      <c r="D171" s="138"/>
    </row>
    <row r="172" spans="1:4" x14ac:dyDescent="0.2">
      <c r="A172" s="158"/>
      <c r="D172" s="138"/>
    </row>
    <row r="173" spans="1:4" x14ac:dyDescent="0.2">
      <c r="A173" s="158"/>
      <c r="D173" s="138"/>
    </row>
    <row r="174" spans="1:4" x14ac:dyDescent="0.2">
      <c r="A174" s="158"/>
      <c r="D174" s="138"/>
    </row>
    <row r="175" spans="1:4" x14ac:dyDescent="0.2">
      <c r="A175" s="158"/>
      <c r="D175" s="138"/>
    </row>
    <row r="176" spans="1:4" x14ac:dyDescent="0.2">
      <c r="A176" s="158"/>
      <c r="D176" s="138"/>
    </row>
    <row r="177" spans="1:4" x14ac:dyDescent="0.2">
      <c r="A177" s="158"/>
      <c r="D177" s="138"/>
    </row>
    <row r="178" spans="1:4" x14ac:dyDescent="0.2">
      <c r="A178" s="158"/>
      <c r="D178" s="138"/>
    </row>
    <row r="179" spans="1:4" x14ac:dyDescent="0.2">
      <c r="A179" s="158"/>
      <c r="D179" s="138"/>
    </row>
    <row r="180" spans="1:4" x14ac:dyDescent="0.2">
      <c r="A180" s="158"/>
      <c r="D180" s="138"/>
    </row>
    <row r="181" spans="1:4" x14ac:dyDescent="0.2">
      <c r="A181" s="158"/>
      <c r="D181" s="138"/>
    </row>
    <row r="182" spans="1:4" x14ac:dyDescent="0.2">
      <c r="A182" s="158"/>
      <c r="D182" s="138"/>
    </row>
    <row r="183" spans="1:4" x14ac:dyDescent="0.2">
      <c r="A183" s="158"/>
      <c r="D183" s="138"/>
    </row>
    <row r="184" spans="1:4" x14ac:dyDescent="0.2">
      <c r="A184" s="158"/>
      <c r="D184" s="138"/>
    </row>
    <row r="185" spans="1:4" x14ac:dyDescent="0.2">
      <c r="A185" s="158"/>
      <c r="D185" s="138"/>
    </row>
    <row r="186" spans="1:4" x14ac:dyDescent="0.2">
      <c r="A186" s="158"/>
      <c r="D186" s="138"/>
    </row>
    <row r="187" spans="1:4" x14ac:dyDescent="0.2">
      <c r="A187" s="158"/>
      <c r="D187" s="138"/>
    </row>
    <row r="188" spans="1:4" x14ac:dyDescent="0.2">
      <c r="A188" s="158"/>
      <c r="D188" s="138"/>
    </row>
    <row r="189" spans="1:4" x14ac:dyDescent="0.2">
      <c r="A189" s="158"/>
      <c r="D189" s="138"/>
    </row>
    <row r="190" spans="1:4" x14ac:dyDescent="0.2">
      <c r="A190" s="158"/>
      <c r="D190" s="138"/>
    </row>
    <row r="191" spans="1:4" x14ac:dyDescent="0.2">
      <c r="A191" s="158"/>
      <c r="D191" s="138"/>
    </row>
    <row r="192" spans="1:4" x14ac:dyDescent="0.2">
      <c r="A192" s="158"/>
      <c r="D192" s="138"/>
    </row>
    <row r="193" spans="1:4" x14ac:dyDescent="0.2">
      <c r="A193" s="158"/>
      <c r="D193" s="138"/>
    </row>
    <row r="194" spans="1:4" x14ac:dyDescent="0.2">
      <c r="A194" s="158"/>
      <c r="D194" s="138"/>
    </row>
    <row r="195" spans="1:4" x14ac:dyDescent="0.2">
      <c r="A195" s="158"/>
      <c r="D195" s="138"/>
    </row>
    <row r="196" spans="1:4" x14ac:dyDescent="0.2">
      <c r="A196" s="158"/>
      <c r="D196" s="138"/>
    </row>
    <row r="197" spans="1:4" x14ac:dyDescent="0.2">
      <c r="A197" s="158"/>
      <c r="D197" s="138"/>
    </row>
    <row r="198" spans="1:4" x14ac:dyDescent="0.2">
      <c r="A198" s="158"/>
      <c r="D198" s="138"/>
    </row>
    <row r="199" spans="1:4" x14ac:dyDescent="0.2">
      <c r="A199" s="158"/>
      <c r="D199" s="138"/>
    </row>
    <row r="200" spans="1:4" x14ac:dyDescent="0.2">
      <c r="A200" s="158"/>
      <c r="D200" s="138"/>
    </row>
    <row r="201" spans="1:4" x14ac:dyDescent="0.2">
      <c r="A201" s="158"/>
      <c r="D201" s="138"/>
    </row>
    <row r="202" spans="1:4" x14ac:dyDescent="0.2">
      <c r="A202" s="158"/>
      <c r="D202" s="138"/>
    </row>
    <row r="203" spans="1:4" x14ac:dyDescent="0.2">
      <c r="A203" s="158"/>
      <c r="D203" s="138"/>
    </row>
    <row r="204" spans="1:4" x14ac:dyDescent="0.2">
      <c r="A204" s="158"/>
      <c r="D204" s="138"/>
    </row>
    <row r="205" spans="1:4" x14ac:dyDescent="0.2">
      <c r="A205" s="158"/>
      <c r="D205" s="138"/>
    </row>
    <row r="206" spans="1:4" x14ac:dyDescent="0.2">
      <c r="A206" s="158"/>
      <c r="D206" s="138"/>
    </row>
    <row r="207" spans="1:4" x14ac:dyDescent="0.2">
      <c r="A207" s="158"/>
      <c r="D207" s="138"/>
    </row>
    <row r="208" spans="1:4" x14ac:dyDescent="0.2">
      <c r="A208" s="158"/>
      <c r="D208" s="138"/>
    </row>
    <row r="209" spans="1:4" x14ac:dyDescent="0.2">
      <c r="A209" s="158"/>
      <c r="D209" s="138"/>
    </row>
    <row r="210" spans="1:4" x14ac:dyDescent="0.2">
      <c r="A210" s="158"/>
      <c r="D210" s="138"/>
    </row>
    <row r="211" spans="1:4" x14ac:dyDescent="0.2">
      <c r="A211" s="158"/>
      <c r="D211" s="138"/>
    </row>
    <row r="212" spans="1:4" x14ac:dyDescent="0.2">
      <c r="A212" s="158"/>
      <c r="D212" s="138"/>
    </row>
    <row r="213" spans="1:4" x14ac:dyDescent="0.2">
      <c r="A213" s="158"/>
      <c r="D213" s="138"/>
    </row>
    <row r="214" spans="1:4" x14ac:dyDescent="0.2">
      <c r="A214" s="158"/>
      <c r="D214" s="138"/>
    </row>
    <row r="215" spans="1:4" x14ac:dyDescent="0.2">
      <c r="A215" s="158"/>
      <c r="D215" s="138"/>
    </row>
    <row r="216" spans="1:4" x14ac:dyDescent="0.2">
      <c r="A216" s="158"/>
      <c r="D216" s="138"/>
    </row>
    <row r="217" spans="1:4" x14ac:dyDescent="0.2">
      <c r="A217" s="158"/>
      <c r="D217" s="138"/>
    </row>
    <row r="218" spans="1:4" x14ac:dyDescent="0.2">
      <c r="A218" s="158"/>
      <c r="D218" s="138"/>
    </row>
    <row r="219" spans="1:4" x14ac:dyDescent="0.2">
      <c r="A219" s="158"/>
      <c r="D219" s="138"/>
    </row>
    <row r="220" spans="1:4" x14ac:dyDescent="0.2">
      <c r="A220" s="158"/>
      <c r="D220" s="138"/>
    </row>
    <row r="221" spans="1:4" x14ac:dyDescent="0.2">
      <c r="A221" s="158"/>
      <c r="D221" s="138"/>
    </row>
    <row r="222" spans="1:4" x14ac:dyDescent="0.2">
      <c r="A222" s="158"/>
      <c r="D222" s="138"/>
    </row>
    <row r="223" spans="1:4" x14ac:dyDescent="0.2">
      <c r="A223" s="158"/>
      <c r="D223" s="138"/>
    </row>
    <row r="224" spans="1:4" x14ac:dyDescent="0.2">
      <c r="A224" s="158"/>
      <c r="D224" s="138"/>
    </row>
    <row r="225" spans="1:4" x14ac:dyDescent="0.2">
      <c r="A225" s="158"/>
      <c r="D225" s="138"/>
    </row>
    <row r="226" spans="1:4" x14ac:dyDescent="0.2">
      <c r="A226" s="158"/>
      <c r="D226" s="138"/>
    </row>
    <row r="227" spans="1:4" x14ac:dyDescent="0.2">
      <c r="A227" s="158"/>
      <c r="D227" s="138"/>
    </row>
    <row r="228" spans="1:4" x14ac:dyDescent="0.2">
      <c r="A228" s="158"/>
      <c r="D228" s="138"/>
    </row>
    <row r="229" spans="1:4" x14ac:dyDescent="0.2">
      <c r="A229" s="158"/>
      <c r="D229" s="138"/>
    </row>
    <row r="230" spans="1:4" x14ac:dyDescent="0.2">
      <c r="A230" s="158"/>
      <c r="D230" s="138"/>
    </row>
    <row r="231" spans="1:4" x14ac:dyDescent="0.2">
      <c r="A231" s="158"/>
      <c r="D231" s="138"/>
    </row>
    <row r="232" spans="1:4" x14ac:dyDescent="0.2">
      <c r="A232" s="158"/>
      <c r="D232" s="138"/>
    </row>
    <row r="233" spans="1:4" x14ac:dyDescent="0.2">
      <c r="A233" s="158"/>
      <c r="D233" s="138"/>
    </row>
    <row r="234" spans="1:4" x14ac:dyDescent="0.2">
      <c r="A234" s="158"/>
      <c r="D234" s="138"/>
    </row>
    <row r="235" spans="1:4" x14ac:dyDescent="0.2">
      <c r="A235" s="158"/>
      <c r="D235" s="138"/>
    </row>
    <row r="236" spans="1:4" x14ac:dyDescent="0.2">
      <c r="A236" s="158"/>
      <c r="D236" s="138"/>
    </row>
    <row r="237" spans="1:4" x14ac:dyDescent="0.2">
      <c r="A237" s="158"/>
      <c r="D237" s="138"/>
    </row>
    <row r="238" spans="1:4" x14ac:dyDescent="0.2">
      <c r="A238" s="158"/>
      <c r="D238" s="138"/>
    </row>
    <row r="239" spans="1:4" x14ac:dyDescent="0.2">
      <c r="A239" s="158"/>
      <c r="D239" s="138"/>
    </row>
    <row r="240" spans="1:4" x14ac:dyDescent="0.2">
      <c r="A240" s="158"/>
      <c r="D240" s="138"/>
    </row>
    <row r="241" spans="1:4" x14ac:dyDescent="0.2">
      <c r="A241" s="158"/>
      <c r="D241" s="138"/>
    </row>
    <row r="242" spans="1:4" x14ac:dyDescent="0.2">
      <c r="A242" s="158"/>
      <c r="D242" s="138"/>
    </row>
    <row r="243" spans="1:4" x14ac:dyDescent="0.2">
      <c r="A243" s="158"/>
      <c r="D243" s="138"/>
    </row>
    <row r="244" spans="1:4" x14ac:dyDescent="0.2">
      <c r="A244" s="158"/>
      <c r="D244" s="138"/>
    </row>
    <row r="245" spans="1:4" x14ac:dyDescent="0.2">
      <c r="A245" s="158"/>
      <c r="D245" s="138"/>
    </row>
    <row r="246" spans="1:4" x14ac:dyDescent="0.2">
      <c r="A246" s="158"/>
      <c r="D246" s="138"/>
    </row>
    <row r="247" spans="1:4" x14ac:dyDescent="0.2">
      <c r="A247" s="158"/>
      <c r="D247" s="138"/>
    </row>
    <row r="248" spans="1:4" x14ac:dyDescent="0.2">
      <c r="A248" s="158"/>
      <c r="D248" s="138"/>
    </row>
    <row r="249" spans="1:4" x14ac:dyDescent="0.2">
      <c r="A249" s="158"/>
      <c r="D249" s="138"/>
    </row>
    <row r="250" spans="1:4" x14ac:dyDescent="0.2">
      <c r="A250" s="158"/>
      <c r="D250" s="138"/>
    </row>
    <row r="251" spans="1:4" x14ac:dyDescent="0.2">
      <c r="A251" s="158"/>
      <c r="D251" s="138"/>
    </row>
    <row r="252" spans="1:4" x14ac:dyDescent="0.2">
      <c r="A252" s="158"/>
      <c r="D252" s="138"/>
    </row>
    <row r="253" spans="1:4" x14ac:dyDescent="0.2">
      <c r="A253" s="158"/>
      <c r="D253" s="138"/>
    </row>
    <row r="254" spans="1:4" x14ac:dyDescent="0.2">
      <c r="A254" s="158"/>
      <c r="D254" s="138"/>
    </row>
    <row r="255" spans="1:4" x14ac:dyDescent="0.2">
      <c r="A255" s="158"/>
      <c r="D255" s="138"/>
    </row>
    <row r="256" spans="1:4" x14ac:dyDescent="0.2">
      <c r="A256" s="158"/>
      <c r="D256" s="138"/>
    </row>
    <row r="257" spans="1:4" x14ac:dyDescent="0.2">
      <c r="A257" s="158"/>
      <c r="D257" s="138"/>
    </row>
    <row r="258" spans="1:4" x14ac:dyDescent="0.2">
      <c r="A258" s="158"/>
      <c r="D258" s="138"/>
    </row>
    <row r="259" spans="1:4" x14ac:dyDescent="0.2">
      <c r="A259" s="158"/>
      <c r="D259" s="138"/>
    </row>
    <row r="260" spans="1:4" x14ac:dyDescent="0.2">
      <c r="A260" s="158"/>
      <c r="D260" s="138"/>
    </row>
    <row r="261" spans="1:4" x14ac:dyDescent="0.2">
      <c r="A261" s="158"/>
      <c r="D261" s="138"/>
    </row>
    <row r="262" spans="1:4" x14ac:dyDescent="0.2">
      <c r="A262" s="158"/>
      <c r="D262" s="138"/>
    </row>
    <row r="263" spans="1:4" x14ac:dyDescent="0.2">
      <c r="A263" s="158"/>
      <c r="D263" s="138"/>
    </row>
    <row r="264" spans="1:4" x14ac:dyDescent="0.2">
      <c r="A264" s="158"/>
      <c r="D264" s="138"/>
    </row>
    <row r="265" spans="1:4" x14ac:dyDescent="0.2">
      <c r="A265" s="158"/>
      <c r="D265" s="138"/>
    </row>
    <row r="266" spans="1:4" x14ac:dyDescent="0.2">
      <c r="A266" s="158"/>
      <c r="D266" s="138"/>
    </row>
    <row r="267" spans="1:4" x14ac:dyDescent="0.2">
      <c r="A267" s="158"/>
      <c r="D267" s="138"/>
    </row>
    <row r="268" spans="1:4" x14ac:dyDescent="0.2">
      <c r="A268" s="158"/>
      <c r="D268" s="138"/>
    </row>
    <row r="269" spans="1:4" x14ac:dyDescent="0.2">
      <c r="A269" s="158"/>
      <c r="D269" s="138"/>
    </row>
    <row r="270" spans="1:4" x14ac:dyDescent="0.2">
      <c r="A270" s="158"/>
      <c r="D270" s="138"/>
    </row>
    <row r="271" spans="1:4" x14ac:dyDescent="0.2">
      <c r="A271" s="158"/>
      <c r="D271" s="138"/>
    </row>
    <row r="272" spans="1:4" x14ac:dyDescent="0.2">
      <c r="A272" s="158"/>
      <c r="D272" s="138"/>
    </row>
    <row r="273" spans="1:4" x14ac:dyDescent="0.2">
      <c r="A273" s="158"/>
      <c r="D273" s="138"/>
    </row>
    <row r="274" spans="1:4" x14ac:dyDescent="0.2">
      <c r="A274" s="158"/>
      <c r="D274" s="138"/>
    </row>
    <row r="275" spans="1:4" x14ac:dyDescent="0.2">
      <c r="A275" s="158"/>
      <c r="D275" s="138"/>
    </row>
    <row r="276" spans="1:4" x14ac:dyDescent="0.2">
      <c r="A276" s="158"/>
      <c r="D276" s="138"/>
    </row>
    <row r="277" spans="1:4" x14ac:dyDescent="0.2">
      <c r="A277" s="158"/>
      <c r="D277" s="138"/>
    </row>
    <row r="278" spans="1:4" x14ac:dyDescent="0.2">
      <c r="A278" s="158"/>
      <c r="D278" s="138"/>
    </row>
    <row r="279" spans="1:4" x14ac:dyDescent="0.2">
      <c r="A279" s="158"/>
      <c r="D279" s="138"/>
    </row>
    <row r="280" spans="1:4" x14ac:dyDescent="0.2">
      <c r="A280" s="158"/>
      <c r="D280" s="138"/>
    </row>
    <row r="281" spans="1:4" x14ac:dyDescent="0.2">
      <c r="A281" s="158"/>
      <c r="D281" s="138"/>
    </row>
    <row r="282" spans="1:4" x14ac:dyDescent="0.2">
      <c r="A282" s="158"/>
      <c r="D282" s="138"/>
    </row>
    <row r="283" spans="1:4" x14ac:dyDescent="0.2">
      <c r="A283" s="158"/>
      <c r="D283" s="138"/>
    </row>
    <row r="284" spans="1:4" x14ac:dyDescent="0.2">
      <c r="A284" s="158"/>
      <c r="D284" s="138"/>
    </row>
    <row r="285" spans="1:4" x14ac:dyDescent="0.2">
      <c r="A285" s="158"/>
      <c r="D285" s="138"/>
    </row>
    <row r="286" spans="1:4" x14ac:dyDescent="0.2">
      <c r="A286" s="158"/>
      <c r="D286" s="138"/>
    </row>
    <row r="287" spans="1:4" x14ac:dyDescent="0.2">
      <c r="A287" s="158"/>
      <c r="D287" s="138"/>
    </row>
    <row r="288" spans="1:4" x14ac:dyDescent="0.2">
      <c r="A288" s="158"/>
      <c r="D288" s="138"/>
    </row>
    <row r="289" spans="1:4" x14ac:dyDescent="0.2">
      <c r="A289" s="158"/>
      <c r="D289" s="138"/>
    </row>
    <row r="290" spans="1:4" x14ac:dyDescent="0.2">
      <c r="A290" s="158"/>
      <c r="D290" s="138"/>
    </row>
    <row r="291" spans="1:4" x14ac:dyDescent="0.2">
      <c r="A291" s="158"/>
      <c r="D291" s="138"/>
    </row>
    <row r="292" spans="1:4" x14ac:dyDescent="0.2">
      <c r="A292" s="158"/>
      <c r="D292" s="138"/>
    </row>
    <row r="293" spans="1:4" x14ac:dyDescent="0.2">
      <c r="A293" s="158"/>
      <c r="D293" s="138"/>
    </row>
    <row r="294" spans="1:4" x14ac:dyDescent="0.2">
      <c r="A294" s="158"/>
      <c r="D294" s="138"/>
    </row>
    <row r="295" spans="1:4" x14ac:dyDescent="0.2">
      <c r="A295" s="158"/>
      <c r="D295" s="138"/>
    </row>
    <row r="296" spans="1:4" x14ac:dyDescent="0.2">
      <c r="A296" s="158"/>
      <c r="D296" s="138"/>
    </row>
    <row r="297" spans="1:4" x14ac:dyDescent="0.2">
      <c r="A297" s="158"/>
      <c r="D297" s="138"/>
    </row>
    <row r="298" spans="1:4" x14ac:dyDescent="0.2">
      <c r="A298" s="158"/>
      <c r="D298" s="138"/>
    </row>
    <row r="299" spans="1:4" x14ac:dyDescent="0.2">
      <c r="A299" s="158"/>
      <c r="D299" s="138"/>
    </row>
    <row r="300" spans="1:4" x14ac:dyDescent="0.2">
      <c r="A300" s="158"/>
      <c r="D300" s="138"/>
    </row>
    <row r="301" spans="1:4" x14ac:dyDescent="0.2">
      <c r="A301" s="158"/>
      <c r="D301" s="138"/>
    </row>
    <row r="302" spans="1:4" x14ac:dyDescent="0.2">
      <c r="A302" s="158"/>
      <c r="D302" s="138"/>
    </row>
    <row r="303" spans="1:4" x14ac:dyDescent="0.2">
      <c r="A303" s="158"/>
      <c r="D303" s="138"/>
    </row>
    <row r="304" spans="1:4" x14ac:dyDescent="0.2">
      <c r="A304" s="158"/>
      <c r="D304" s="138"/>
    </row>
    <row r="305" spans="1:4" x14ac:dyDescent="0.2">
      <c r="A305" s="158"/>
      <c r="D305" s="138"/>
    </row>
    <row r="306" spans="1:4" x14ac:dyDescent="0.2">
      <c r="A306" s="158"/>
      <c r="D306" s="138"/>
    </row>
    <row r="307" spans="1:4" x14ac:dyDescent="0.2">
      <c r="A307" s="158"/>
      <c r="D307" s="138"/>
    </row>
    <row r="308" spans="1:4" x14ac:dyDescent="0.2">
      <c r="A308" s="158"/>
      <c r="D308" s="138"/>
    </row>
    <row r="309" spans="1:4" x14ac:dyDescent="0.2">
      <c r="A309" s="158"/>
      <c r="D309" s="138"/>
    </row>
    <row r="310" spans="1:4" x14ac:dyDescent="0.2">
      <c r="A310" s="158"/>
      <c r="D310" s="138"/>
    </row>
    <row r="311" spans="1:4" x14ac:dyDescent="0.2">
      <c r="A311" s="158"/>
      <c r="D311" s="138"/>
    </row>
    <row r="312" spans="1:4" x14ac:dyDescent="0.2">
      <c r="A312" s="158"/>
      <c r="D312" s="138"/>
    </row>
    <row r="313" spans="1:4" x14ac:dyDescent="0.2">
      <c r="A313" s="158"/>
      <c r="D313" s="138"/>
    </row>
    <row r="314" spans="1:4" x14ac:dyDescent="0.2">
      <c r="A314" s="158"/>
      <c r="D314" s="138"/>
    </row>
    <row r="315" spans="1:4" x14ac:dyDescent="0.2">
      <c r="A315" s="158"/>
      <c r="D315" s="138"/>
    </row>
    <row r="316" spans="1:4" x14ac:dyDescent="0.2">
      <c r="A316" s="158"/>
      <c r="D316" s="138"/>
    </row>
    <row r="317" spans="1:4" x14ac:dyDescent="0.2">
      <c r="A317" s="158"/>
      <c r="D317" s="138"/>
    </row>
    <row r="318" spans="1:4" x14ac:dyDescent="0.2">
      <c r="A318" s="158"/>
      <c r="D318" s="138"/>
    </row>
    <row r="319" spans="1:4" x14ac:dyDescent="0.2">
      <c r="A319" s="158"/>
      <c r="D319" s="138"/>
    </row>
    <row r="320" spans="1:4" x14ac:dyDescent="0.2">
      <c r="A320" s="158"/>
      <c r="D320" s="138"/>
    </row>
    <row r="321" spans="1:4" x14ac:dyDescent="0.2">
      <c r="A321" s="158"/>
      <c r="D321" s="138"/>
    </row>
    <row r="322" spans="1:4" x14ac:dyDescent="0.2">
      <c r="A322" s="158"/>
      <c r="D322" s="138"/>
    </row>
    <row r="323" spans="1:4" x14ac:dyDescent="0.2">
      <c r="A323" s="158"/>
      <c r="D323" s="138"/>
    </row>
    <row r="324" spans="1:4" x14ac:dyDescent="0.2">
      <c r="A324" s="158"/>
      <c r="D324" s="138"/>
    </row>
    <row r="325" spans="1:4" x14ac:dyDescent="0.2">
      <c r="A325" s="158"/>
      <c r="D325" s="138"/>
    </row>
    <row r="326" spans="1:4" x14ac:dyDescent="0.2">
      <c r="A326" s="158"/>
      <c r="D326" s="138"/>
    </row>
    <row r="327" spans="1:4" x14ac:dyDescent="0.2">
      <c r="A327" s="158"/>
      <c r="D327" s="138"/>
    </row>
    <row r="328" spans="1:4" x14ac:dyDescent="0.2">
      <c r="A328" s="158"/>
      <c r="D328" s="138"/>
    </row>
    <row r="329" spans="1:4" x14ac:dyDescent="0.2">
      <c r="A329" s="158"/>
      <c r="D329" s="138"/>
    </row>
    <row r="330" spans="1:4" x14ac:dyDescent="0.2">
      <c r="A330" s="158"/>
      <c r="D330" s="138"/>
    </row>
    <row r="331" spans="1:4" x14ac:dyDescent="0.2">
      <c r="A331" s="158"/>
      <c r="D331" s="138"/>
    </row>
    <row r="332" spans="1:4" x14ac:dyDescent="0.2">
      <c r="A332" s="158"/>
      <c r="D332" s="138"/>
    </row>
    <row r="333" spans="1:4" x14ac:dyDescent="0.2">
      <c r="A333" s="158"/>
      <c r="D333" s="138"/>
    </row>
    <row r="334" spans="1:4" x14ac:dyDescent="0.2">
      <c r="A334" s="158"/>
      <c r="D334" s="138"/>
    </row>
    <row r="335" spans="1:4" x14ac:dyDescent="0.2">
      <c r="A335" s="158"/>
      <c r="D335" s="138"/>
    </row>
    <row r="336" spans="1:4" x14ac:dyDescent="0.2">
      <c r="A336" s="158"/>
      <c r="D336" s="138"/>
    </row>
    <row r="337" spans="1:4" x14ac:dyDescent="0.2">
      <c r="A337" s="158"/>
      <c r="D337" s="138"/>
    </row>
    <row r="338" spans="1:4" x14ac:dyDescent="0.2">
      <c r="A338" s="158"/>
      <c r="D338" s="138"/>
    </row>
    <row r="339" spans="1:4" x14ac:dyDescent="0.2">
      <c r="A339" s="158"/>
      <c r="D339" s="138"/>
    </row>
    <row r="340" spans="1:4" x14ac:dyDescent="0.2">
      <c r="A340" s="158"/>
      <c r="D340" s="138"/>
    </row>
    <row r="341" spans="1:4" x14ac:dyDescent="0.2">
      <c r="A341" s="158"/>
      <c r="D341" s="138"/>
    </row>
    <row r="342" spans="1:4" x14ac:dyDescent="0.2">
      <c r="A342" s="158"/>
      <c r="D342" s="138"/>
    </row>
    <row r="343" spans="1:4" x14ac:dyDescent="0.2">
      <c r="A343" s="158"/>
      <c r="D343" s="138"/>
    </row>
    <row r="344" spans="1:4" x14ac:dyDescent="0.2">
      <c r="A344" s="158"/>
      <c r="D344" s="138"/>
    </row>
    <row r="345" spans="1:4" x14ac:dyDescent="0.2">
      <c r="A345" s="158"/>
      <c r="D345" s="138"/>
    </row>
    <row r="346" spans="1:4" x14ac:dyDescent="0.2">
      <c r="A346" s="158"/>
      <c r="D346" s="138"/>
    </row>
    <row r="347" spans="1:4" x14ac:dyDescent="0.2">
      <c r="A347" s="158"/>
      <c r="D347" s="138"/>
    </row>
    <row r="348" spans="1:4" x14ac:dyDescent="0.2">
      <c r="A348" s="158"/>
      <c r="D348" s="138"/>
    </row>
    <row r="349" spans="1:4" x14ac:dyDescent="0.2">
      <c r="A349" s="158"/>
      <c r="D349" s="138"/>
    </row>
    <row r="350" spans="1:4" x14ac:dyDescent="0.2">
      <c r="A350" s="158"/>
      <c r="D350" s="138"/>
    </row>
    <row r="351" spans="1:4" x14ac:dyDescent="0.2">
      <c r="A351" s="158"/>
      <c r="D351" s="138"/>
    </row>
    <row r="352" spans="1:4" x14ac:dyDescent="0.2">
      <c r="A352" s="158"/>
      <c r="D352" s="138"/>
    </row>
    <row r="353" spans="1:4" x14ac:dyDescent="0.2">
      <c r="A353" s="158"/>
      <c r="D353" s="138"/>
    </row>
    <row r="354" spans="1:4" x14ac:dyDescent="0.2">
      <c r="A354" s="158"/>
      <c r="D354" s="138"/>
    </row>
    <row r="355" spans="1:4" x14ac:dyDescent="0.2">
      <c r="A355" s="158"/>
      <c r="D355" s="138"/>
    </row>
    <row r="356" spans="1:4" x14ac:dyDescent="0.2">
      <c r="A356" s="158"/>
      <c r="D356" s="138"/>
    </row>
    <row r="357" spans="1:4" x14ac:dyDescent="0.2">
      <c r="A357" s="158"/>
      <c r="D357" s="138"/>
    </row>
    <row r="358" spans="1:4" x14ac:dyDescent="0.2">
      <c r="A358" s="158"/>
      <c r="D358" s="138"/>
    </row>
    <row r="359" spans="1:4" x14ac:dyDescent="0.2">
      <c r="A359" s="158"/>
      <c r="D359" s="138"/>
    </row>
    <row r="360" spans="1:4" x14ac:dyDescent="0.2">
      <c r="A360" s="158"/>
      <c r="D360" s="138"/>
    </row>
    <row r="361" spans="1:4" x14ac:dyDescent="0.2">
      <c r="A361" s="158"/>
      <c r="D361" s="138"/>
    </row>
    <row r="362" spans="1:4" x14ac:dyDescent="0.2">
      <c r="A362" s="158"/>
      <c r="D362" s="138"/>
    </row>
    <row r="363" spans="1:4" x14ac:dyDescent="0.2">
      <c r="A363" s="158"/>
      <c r="D363" s="138"/>
    </row>
    <row r="364" spans="1:4" x14ac:dyDescent="0.2">
      <c r="A364" s="158"/>
      <c r="D364" s="138"/>
    </row>
    <row r="365" spans="1:4" x14ac:dyDescent="0.2">
      <c r="A365" s="158"/>
      <c r="D365" s="138"/>
    </row>
    <row r="366" spans="1:4" x14ac:dyDescent="0.2">
      <c r="A366" s="158"/>
      <c r="D366" s="138"/>
    </row>
    <row r="367" spans="1:4" x14ac:dyDescent="0.2">
      <c r="A367" s="158"/>
      <c r="D367" s="138"/>
    </row>
    <row r="368" spans="1:4" x14ac:dyDescent="0.2">
      <c r="A368" s="158"/>
      <c r="D368" s="138"/>
    </row>
    <row r="369" spans="1:4" x14ac:dyDescent="0.2">
      <c r="A369" s="158"/>
      <c r="D369" s="138"/>
    </row>
    <row r="370" spans="1:4" x14ac:dyDescent="0.2">
      <c r="A370" s="158"/>
      <c r="D370" s="138"/>
    </row>
    <row r="371" spans="1:4" x14ac:dyDescent="0.2">
      <c r="A371" s="158"/>
      <c r="D371" s="138"/>
    </row>
    <row r="372" spans="1:4" x14ac:dyDescent="0.2">
      <c r="A372" s="158"/>
      <c r="D372" s="138"/>
    </row>
    <row r="373" spans="1:4" x14ac:dyDescent="0.2">
      <c r="A373" s="158"/>
      <c r="D373" s="138"/>
    </row>
    <row r="374" spans="1:4" x14ac:dyDescent="0.2">
      <c r="A374" s="158"/>
      <c r="D374" s="138"/>
    </row>
    <row r="375" spans="1:4" x14ac:dyDescent="0.2">
      <c r="A375" s="158"/>
      <c r="D375" s="138"/>
    </row>
    <row r="376" spans="1:4" x14ac:dyDescent="0.2">
      <c r="A376" s="158"/>
      <c r="D376" s="138"/>
    </row>
    <row r="377" spans="1:4" x14ac:dyDescent="0.2">
      <c r="A377" s="158"/>
      <c r="D377" s="138"/>
    </row>
    <row r="378" spans="1:4" x14ac:dyDescent="0.2">
      <c r="A378" s="158"/>
      <c r="D378" s="138"/>
    </row>
    <row r="379" spans="1:4" x14ac:dyDescent="0.2">
      <c r="A379" s="158"/>
      <c r="D379" s="138"/>
    </row>
    <row r="380" spans="1:4" x14ac:dyDescent="0.2">
      <c r="A380" s="158"/>
      <c r="D380" s="138"/>
    </row>
    <row r="381" spans="1:4" x14ac:dyDescent="0.2">
      <c r="A381" s="158"/>
      <c r="D381" s="138"/>
    </row>
    <row r="382" spans="1:4" x14ac:dyDescent="0.2">
      <c r="A382" s="158"/>
      <c r="D382" s="138"/>
    </row>
    <row r="383" spans="1:4" x14ac:dyDescent="0.2">
      <c r="A383" s="158"/>
      <c r="D383" s="138"/>
    </row>
    <row r="384" spans="1:4" x14ac:dyDescent="0.2">
      <c r="A384" s="158"/>
      <c r="D384" s="138"/>
    </row>
    <row r="385" spans="1:4" x14ac:dyDescent="0.2">
      <c r="A385" s="158"/>
      <c r="D385" s="138"/>
    </row>
    <row r="386" spans="1:4" x14ac:dyDescent="0.2">
      <c r="A386" s="158"/>
      <c r="D386" s="138"/>
    </row>
    <row r="387" spans="1:4" x14ac:dyDescent="0.2">
      <c r="A387" s="158"/>
      <c r="D387" s="138"/>
    </row>
    <row r="388" spans="1:4" x14ac:dyDescent="0.2">
      <c r="A388" s="158"/>
      <c r="D388" s="138"/>
    </row>
    <row r="389" spans="1:4" x14ac:dyDescent="0.2">
      <c r="A389" s="158"/>
      <c r="D389" s="138"/>
    </row>
    <row r="390" spans="1:4" x14ac:dyDescent="0.2">
      <c r="A390" s="158"/>
      <c r="D390" s="138"/>
    </row>
    <row r="391" spans="1:4" x14ac:dyDescent="0.2">
      <c r="A391" s="158"/>
      <c r="D391" s="138"/>
    </row>
    <row r="392" spans="1:4" x14ac:dyDescent="0.2">
      <c r="A392" s="158"/>
      <c r="D392" s="138"/>
    </row>
    <row r="393" spans="1:4" x14ac:dyDescent="0.2">
      <c r="A393" s="158"/>
      <c r="D393" s="138"/>
    </row>
    <row r="394" spans="1:4" x14ac:dyDescent="0.2">
      <c r="A394" s="158"/>
      <c r="D394" s="138"/>
    </row>
    <row r="395" spans="1:4" x14ac:dyDescent="0.2">
      <c r="A395" s="158"/>
      <c r="D395" s="138"/>
    </row>
    <row r="396" spans="1:4" x14ac:dyDescent="0.2">
      <c r="A396" s="158"/>
      <c r="D396" s="138"/>
    </row>
    <row r="397" spans="1:4" x14ac:dyDescent="0.2">
      <c r="A397" s="158"/>
      <c r="D397" s="138"/>
    </row>
    <row r="398" spans="1:4" x14ac:dyDescent="0.2">
      <c r="A398" s="158"/>
      <c r="D398" s="138"/>
    </row>
    <row r="399" spans="1:4" x14ac:dyDescent="0.2">
      <c r="A399" s="158"/>
      <c r="D399" s="138"/>
    </row>
    <row r="400" spans="1:4" x14ac:dyDescent="0.2">
      <c r="A400" s="158"/>
      <c r="D400" s="138"/>
    </row>
    <row r="401" spans="1:4" x14ac:dyDescent="0.2">
      <c r="A401" s="158"/>
      <c r="D401" s="138"/>
    </row>
    <row r="402" spans="1:4" x14ac:dyDescent="0.2">
      <c r="A402" s="158"/>
      <c r="D402" s="138"/>
    </row>
    <row r="403" spans="1:4" x14ac:dyDescent="0.2">
      <c r="A403" s="158"/>
      <c r="D403" s="138"/>
    </row>
    <row r="404" spans="1:4" x14ac:dyDescent="0.2">
      <c r="A404" s="158"/>
      <c r="D404" s="138"/>
    </row>
    <row r="405" spans="1:4" x14ac:dyDescent="0.2">
      <c r="A405" s="158"/>
      <c r="D405" s="138"/>
    </row>
    <row r="406" spans="1:4" x14ac:dyDescent="0.2">
      <c r="A406" s="158"/>
      <c r="D406" s="138"/>
    </row>
    <row r="407" spans="1:4" x14ac:dyDescent="0.2">
      <c r="A407" s="158"/>
      <c r="D407" s="138"/>
    </row>
    <row r="408" spans="1:4" x14ac:dyDescent="0.2">
      <c r="A408" s="158"/>
      <c r="D408" s="138"/>
    </row>
    <row r="409" spans="1:4" x14ac:dyDescent="0.2">
      <c r="A409" s="158"/>
      <c r="D409" s="138"/>
    </row>
    <row r="410" spans="1:4" x14ac:dyDescent="0.2">
      <c r="A410" s="158"/>
      <c r="D410" s="138"/>
    </row>
    <row r="411" spans="1:4" x14ac:dyDescent="0.2">
      <c r="A411" s="158"/>
      <c r="D411" s="138"/>
    </row>
    <row r="412" spans="1:4" x14ac:dyDescent="0.2">
      <c r="A412" s="158"/>
      <c r="D412" s="138"/>
    </row>
    <row r="413" spans="1:4" x14ac:dyDescent="0.2">
      <c r="A413" s="158"/>
      <c r="D413" s="138"/>
    </row>
    <row r="414" spans="1:4" x14ac:dyDescent="0.2">
      <c r="A414" s="158"/>
      <c r="D414" s="138"/>
    </row>
    <row r="415" spans="1:4" x14ac:dyDescent="0.2">
      <c r="A415" s="158"/>
      <c r="D415" s="138"/>
    </row>
    <row r="416" spans="1:4" x14ac:dyDescent="0.2">
      <c r="A416" s="158"/>
      <c r="D416" s="138"/>
    </row>
    <row r="417" spans="1:4" x14ac:dyDescent="0.2">
      <c r="A417" s="158"/>
      <c r="D417" s="138"/>
    </row>
    <row r="418" spans="1:4" x14ac:dyDescent="0.2">
      <c r="A418" s="158"/>
      <c r="D418" s="138"/>
    </row>
    <row r="419" spans="1:4" x14ac:dyDescent="0.2">
      <c r="A419" s="158"/>
      <c r="D419" s="138"/>
    </row>
    <row r="420" spans="1:4" x14ac:dyDescent="0.2">
      <c r="A420" s="158"/>
      <c r="D420" s="138"/>
    </row>
    <row r="421" spans="1:4" x14ac:dyDescent="0.2">
      <c r="A421" s="158"/>
      <c r="D421" s="138"/>
    </row>
    <row r="422" spans="1:4" x14ac:dyDescent="0.2">
      <c r="A422" s="158"/>
      <c r="D422" s="138"/>
    </row>
    <row r="423" spans="1:4" x14ac:dyDescent="0.2">
      <c r="A423" s="158"/>
      <c r="D423" s="138"/>
    </row>
    <row r="424" spans="1:4" x14ac:dyDescent="0.2">
      <c r="A424" s="158"/>
      <c r="D424" s="138"/>
    </row>
    <row r="425" spans="1:4" x14ac:dyDescent="0.2">
      <c r="A425" s="158"/>
      <c r="D425" s="138"/>
    </row>
    <row r="426" spans="1:4" x14ac:dyDescent="0.2">
      <c r="A426" s="158"/>
      <c r="D426" s="138"/>
    </row>
    <row r="427" spans="1:4" x14ac:dyDescent="0.2">
      <c r="A427" s="158"/>
      <c r="D427" s="138"/>
    </row>
    <row r="428" spans="1:4" x14ac:dyDescent="0.2">
      <c r="A428" s="158"/>
      <c r="D428" s="138"/>
    </row>
    <row r="429" spans="1:4" x14ac:dyDescent="0.2">
      <c r="A429" s="158"/>
      <c r="D429" s="138"/>
    </row>
    <row r="430" spans="1:4" x14ac:dyDescent="0.2">
      <c r="A430" s="158"/>
      <c r="D430" s="138"/>
    </row>
    <row r="431" spans="1:4" x14ac:dyDescent="0.2">
      <c r="A431" s="158"/>
      <c r="D431" s="138"/>
    </row>
    <row r="432" spans="1:4" x14ac:dyDescent="0.2">
      <c r="A432" s="158"/>
      <c r="D432" s="138"/>
    </row>
    <row r="433" spans="1:4" x14ac:dyDescent="0.2">
      <c r="A433" s="158"/>
      <c r="D433" s="138"/>
    </row>
    <row r="434" spans="1:4" x14ac:dyDescent="0.2">
      <c r="A434" s="158"/>
      <c r="D434" s="138"/>
    </row>
    <row r="435" spans="1:4" x14ac:dyDescent="0.2">
      <c r="A435" s="158"/>
      <c r="D435" s="138"/>
    </row>
    <row r="436" spans="1:4" x14ac:dyDescent="0.2">
      <c r="A436" s="158"/>
      <c r="D436" s="138"/>
    </row>
    <row r="437" spans="1:4" x14ac:dyDescent="0.2">
      <c r="A437" s="158"/>
      <c r="D437" s="138"/>
    </row>
    <row r="438" spans="1:4" x14ac:dyDescent="0.2">
      <c r="A438" s="158"/>
      <c r="D438" s="138"/>
    </row>
    <row r="439" spans="1:4" x14ac:dyDescent="0.2">
      <c r="A439" s="158"/>
      <c r="D439" s="138"/>
    </row>
    <row r="440" spans="1:4" x14ac:dyDescent="0.2">
      <c r="A440" s="158"/>
      <c r="D440" s="138"/>
    </row>
    <row r="441" spans="1:4" x14ac:dyDescent="0.2">
      <c r="A441" s="158"/>
      <c r="D441" s="138"/>
    </row>
    <row r="442" spans="1:4" x14ac:dyDescent="0.2">
      <c r="A442" s="158"/>
      <c r="D442" s="138"/>
    </row>
    <row r="443" spans="1:4" x14ac:dyDescent="0.2">
      <c r="A443" s="158"/>
      <c r="D443" s="138"/>
    </row>
    <row r="444" spans="1:4" x14ac:dyDescent="0.2">
      <c r="A444" s="158"/>
      <c r="D444" s="138"/>
    </row>
    <row r="445" spans="1:4" x14ac:dyDescent="0.2">
      <c r="A445" s="158"/>
      <c r="D445" s="138"/>
    </row>
    <row r="446" spans="1:4" x14ac:dyDescent="0.2">
      <c r="A446" s="158"/>
      <c r="D446" s="138"/>
    </row>
    <row r="447" spans="1:4" x14ac:dyDescent="0.2">
      <c r="A447" s="158"/>
      <c r="D447" s="138"/>
    </row>
    <row r="448" spans="1:4" x14ac:dyDescent="0.2">
      <c r="A448" s="158"/>
      <c r="D448" s="138"/>
    </row>
    <row r="449" spans="1:4" x14ac:dyDescent="0.2">
      <c r="A449" s="158"/>
      <c r="D449" s="138"/>
    </row>
    <row r="450" spans="1:4" x14ac:dyDescent="0.2">
      <c r="A450" s="158"/>
      <c r="D450" s="138"/>
    </row>
    <row r="451" spans="1:4" x14ac:dyDescent="0.2">
      <c r="A451" s="158"/>
      <c r="D451" s="138"/>
    </row>
    <row r="452" spans="1:4" x14ac:dyDescent="0.2">
      <c r="A452" s="158"/>
      <c r="D452" s="138"/>
    </row>
    <row r="453" spans="1:4" x14ac:dyDescent="0.2">
      <c r="A453" s="158"/>
      <c r="D453" s="138"/>
    </row>
    <row r="454" spans="1:4" x14ac:dyDescent="0.2">
      <c r="A454" s="158"/>
      <c r="D454" s="138"/>
    </row>
    <row r="455" spans="1:4" x14ac:dyDescent="0.2">
      <c r="A455" s="158"/>
      <c r="D455" s="138"/>
    </row>
    <row r="456" spans="1:4" x14ac:dyDescent="0.2">
      <c r="A456" s="158"/>
      <c r="D456" s="138"/>
    </row>
    <row r="457" spans="1:4" x14ac:dyDescent="0.2">
      <c r="A457" s="158"/>
      <c r="D457" s="138"/>
    </row>
    <row r="458" spans="1:4" x14ac:dyDescent="0.2">
      <c r="A458" s="158"/>
      <c r="D458" s="138"/>
    </row>
    <row r="459" spans="1:4" x14ac:dyDescent="0.2">
      <c r="A459" s="158"/>
      <c r="D459" s="138"/>
    </row>
    <row r="460" spans="1:4" x14ac:dyDescent="0.2">
      <c r="A460" s="158"/>
      <c r="D460" s="138"/>
    </row>
    <row r="461" spans="1:4" x14ac:dyDescent="0.2">
      <c r="A461" s="158"/>
      <c r="D461" s="138"/>
    </row>
    <row r="462" spans="1:4" x14ac:dyDescent="0.2">
      <c r="A462" s="158"/>
      <c r="D462" s="138"/>
    </row>
    <row r="463" spans="1:4" x14ac:dyDescent="0.2">
      <c r="A463" s="158"/>
      <c r="D463" s="138"/>
    </row>
    <row r="464" spans="1:4" x14ac:dyDescent="0.2">
      <c r="A464" s="158"/>
      <c r="D464" s="138"/>
    </row>
    <row r="465" spans="1:4" x14ac:dyDescent="0.2">
      <c r="A465" s="158"/>
      <c r="D465" s="138"/>
    </row>
    <row r="466" spans="1:4" x14ac:dyDescent="0.2">
      <c r="A466" s="158"/>
      <c r="D466" s="138"/>
    </row>
    <row r="467" spans="1:4" x14ac:dyDescent="0.2">
      <c r="A467" s="158"/>
      <c r="D467" s="138"/>
    </row>
    <row r="468" spans="1:4" x14ac:dyDescent="0.2">
      <c r="A468" s="158"/>
      <c r="D468" s="138"/>
    </row>
    <row r="469" spans="1:4" x14ac:dyDescent="0.2">
      <c r="A469" s="158"/>
      <c r="D469" s="138"/>
    </row>
    <row r="470" spans="1:4" x14ac:dyDescent="0.2">
      <c r="A470" s="158"/>
      <c r="D470" s="138"/>
    </row>
    <row r="471" spans="1:4" x14ac:dyDescent="0.2">
      <c r="A471" s="158"/>
      <c r="D471" s="138"/>
    </row>
    <row r="472" spans="1:4" x14ac:dyDescent="0.2">
      <c r="A472" s="158"/>
      <c r="D472" s="138"/>
    </row>
    <row r="473" spans="1:4" x14ac:dyDescent="0.2">
      <c r="A473" s="158"/>
      <c r="D473" s="138"/>
    </row>
    <row r="474" spans="1:4" x14ac:dyDescent="0.2">
      <c r="A474" s="158"/>
      <c r="D474" s="138"/>
    </row>
    <row r="475" spans="1:4" x14ac:dyDescent="0.2">
      <c r="A475" s="158"/>
      <c r="D475" s="138"/>
    </row>
    <row r="476" spans="1:4" x14ac:dyDescent="0.2">
      <c r="A476" s="158"/>
      <c r="D476" s="138"/>
    </row>
    <row r="477" spans="1:4" x14ac:dyDescent="0.2">
      <c r="A477" s="158"/>
      <c r="D477" s="138"/>
    </row>
    <row r="478" spans="1:4" x14ac:dyDescent="0.2">
      <c r="A478" s="158"/>
      <c r="D478" s="138"/>
    </row>
    <row r="479" spans="1:4" x14ac:dyDescent="0.2">
      <c r="A479" s="158"/>
      <c r="D479" s="138"/>
    </row>
    <row r="480" spans="1:4" x14ac:dyDescent="0.2">
      <c r="A480" s="158"/>
      <c r="D480" s="138"/>
    </row>
    <row r="481" spans="1:4" x14ac:dyDescent="0.2">
      <c r="A481" s="158"/>
      <c r="D481" s="138"/>
    </row>
    <row r="482" spans="1:4" x14ac:dyDescent="0.2">
      <c r="A482" s="158"/>
      <c r="D482" s="138"/>
    </row>
    <row r="483" spans="1:4" x14ac:dyDescent="0.2">
      <c r="A483" s="158"/>
      <c r="D483" s="138"/>
    </row>
    <row r="484" spans="1:4" x14ac:dyDescent="0.2">
      <c r="A484" s="158"/>
      <c r="D484" s="138"/>
    </row>
    <row r="485" spans="1:4" x14ac:dyDescent="0.2">
      <c r="A485" s="158"/>
      <c r="D485" s="138"/>
    </row>
    <row r="486" spans="1:4" x14ac:dyDescent="0.2">
      <c r="A486" s="158"/>
      <c r="D486" s="138"/>
    </row>
    <row r="487" spans="1:4" x14ac:dyDescent="0.2">
      <c r="A487" s="158"/>
      <c r="D487" s="138"/>
    </row>
    <row r="488" spans="1:4" x14ac:dyDescent="0.2">
      <c r="A488" s="158"/>
      <c r="D488" s="138"/>
    </row>
    <row r="489" spans="1:4" x14ac:dyDescent="0.2">
      <c r="A489" s="158"/>
      <c r="D489" s="138"/>
    </row>
    <row r="490" spans="1:4" x14ac:dyDescent="0.2">
      <c r="A490" s="158"/>
      <c r="D490" s="138"/>
    </row>
    <row r="491" spans="1:4" x14ac:dyDescent="0.2">
      <c r="A491" s="158"/>
      <c r="D491" s="138"/>
    </row>
    <row r="492" spans="1:4" x14ac:dyDescent="0.2">
      <c r="A492" s="158"/>
      <c r="D492" s="138"/>
    </row>
    <row r="493" spans="1:4" x14ac:dyDescent="0.2">
      <c r="A493" s="158"/>
      <c r="D493" s="138"/>
    </row>
    <row r="494" spans="1:4" x14ac:dyDescent="0.2">
      <c r="A494" s="158"/>
      <c r="D494" s="138"/>
    </row>
    <row r="495" spans="1:4" x14ac:dyDescent="0.2">
      <c r="A495" s="158"/>
      <c r="D495" s="138"/>
    </row>
    <row r="496" spans="1:4" x14ac:dyDescent="0.2">
      <c r="A496" s="158"/>
      <c r="D496" s="138"/>
    </row>
    <row r="497" spans="1:4" x14ac:dyDescent="0.2">
      <c r="A497" s="158"/>
      <c r="D497" s="138"/>
    </row>
    <row r="498" spans="1:4" x14ac:dyDescent="0.2">
      <c r="A498" s="158"/>
      <c r="D498" s="138"/>
    </row>
    <row r="499" spans="1:4" x14ac:dyDescent="0.2">
      <c r="A499" s="158"/>
      <c r="D499" s="138"/>
    </row>
    <row r="500" spans="1:4" x14ac:dyDescent="0.2">
      <c r="A500" s="158"/>
      <c r="D500" s="138"/>
    </row>
    <row r="501" spans="1:4" x14ac:dyDescent="0.2">
      <c r="A501" s="158"/>
      <c r="D501" s="138"/>
    </row>
    <row r="502" spans="1:4" x14ac:dyDescent="0.2">
      <c r="A502" s="158"/>
      <c r="D502" s="138"/>
    </row>
    <row r="503" spans="1:4" x14ac:dyDescent="0.2">
      <c r="A503" s="158"/>
      <c r="D503" s="138"/>
    </row>
    <row r="504" spans="1:4" x14ac:dyDescent="0.2">
      <c r="A504" s="158"/>
      <c r="D504" s="138"/>
    </row>
    <row r="505" spans="1:4" x14ac:dyDescent="0.2">
      <c r="A505" s="158"/>
      <c r="D505" s="138"/>
    </row>
    <row r="506" spans="1:4" x14ac:dyDescent="0.2">
      <c r="A506" s="158"/>
      <c r="D506" s="138"/>
    </row>
    <row r="507" spans="1:4" x14ac:dyDescent="0.2">
      <c r="A507" s="158"/>
      <c r="D507" s="138"/>
    </row>
    <row r="508" spans="1:4" x14ac:dyDescent="0.2">
      <c r="A508" s="158"/>
      <c r="D508" s="138"/>
    </row>
    <row r="509" spans="1:4" x14ac:dyDescent="0.2">
      <c r="A509" s="158"/>
      <c r="D509" s="138"/>
    </row>
    <row r="510" spans="1:4" x14ac:dyDescent="0.2">
      <c r="A510" s="158"/>
      <c r="D510" s="138"/>
    </row>
    <row r="511" spans="1:4" x14ac:dyDescent="0.2">
      <c r="A511" s="158"/>
      <c r="D511" s="138"/>
    </row>
    <row r="512" spans="1:4" x14ac:dyDescent="0.2">
      <c r="A512" s="158"/>
      <c r="D512" s="138"/>
    </row>
    <row r="513" spans="1:4" x14ac:dyDescent="0.2">
      <c r="A513" s="158"/>
      <c r="D513" s="138"/>
    </row>
    <row r="514" spans="1:4" x14ac:dyDescent="0.2">
      <c r="A514" s="158"/>
      <c r="D514" s="138"/>
    </row>
    <row r="515" spans="1:4" x14ac:dyDescent="0.2">
      <c r="A515" s="158"/>
      <c r="D515" s="138"/>
    </row>
    <row r="516" spans="1:4" x14ac:dyDescent="0.2">
      <c r="A516" s="158"/>
      <c r="D516" s="138"/>
    </row>
    <row r="517" spans="1:4" x14ac:dyDescent="0.2">
      <c r="A517" s="158"/>
      <c r="D517" s="138"/>
    </row>
    <row r="518" spans="1:4" x14ac:dyDescent="0.2">
      <c r="A518" s="158"/>
      <c r="D518" s="138"/>
    </row>
    <row r="519" spans="1:4" x14ac:dyDescent="0.2">
      <c r="A519" s="158"/>
      <c r="D519" s="138"/>
    </row>
    <row r="520" spans="1:4" x14ac:dyDescent="0.2">
      <c r="A520" s="158"/>
      <c r="D520" s="138"/>
    </row>
    <row r="521" spans="1:4" x14ac:dyDescent="0.2">
      <c r="A521" s="158"/>
      <c r="D521" s="138"/>
    </row>
    <row r="522" spans="1:4" x14ac:dyDescent="0.2">
      <c r="A522" s="158"/>
      <c r="D522" s="138"/>
    </row>
    <row r="523" spans="1:4" x14ac:dyDescent="0.2">
      <c r="A523" s="158"/>
      <c r="D523" s="138"/>
    </row>
    <row r="524" spans="1:4" x14ac:dyDescent="0.2">
      <c r="A524" s="158"/>
      <c r="D524" s="138"/>
    </row>
    <row r="525" spans="1:4" x14ac:dyDescent="0.2">
      <c r="A525" s="158"/>
      <c r="D525" s="138"/>
    </row>
    <row r="526" spans="1:4" x14ac:dyDescent="0.2">
      <c r="A526" s="158"/>
      <c r="D526" s="138"/>
    </row>
    <row r="527" spans="1:4" x14ac:dyDescent="0.2">
      <c r="A527" s="158"/>
      <c r="D527" s="138"/>
    </row>
    <row r="528" spans="1:4" x14ac:dyDescent="0.2">
      <c r="A528" s="158"/>
      <c r="D528" s="138"/>
    </row>
    <row r="529" spans="1:4" x14ac:dyDescent="0.2">
      <c r="A529" s="158"/>
      <c r="D529" s="138"/>
    </row>
    <row r="530" spans="1:4" x14ac:dyDescent="0.2">
      <c r="A530" s="158"/>
      <c r="D530" s="138"/>
    </row>
    <row r="531" spans="1:4" x14ac:dyDescent="0.2">
      <c r="A531" s="158"/>
      <c r="D531" s="138"/>
    </row>
    <row r="532" spans="1:4" x14ac:dyDescent="0.2">
      <c r="A532" s="158"/>
      <c r="D532" s="138"/>
    </row>
    <row r="533" spans="1:4" x14ac:dyDescent="0.2">
      <c r="A533" s="158"/>
      <c r="D533" s="138"/>
    </row>
    <row r="534" spans="1:4" x14ac:dyDescent="0.2">
      <c r="A534" s="158"/>
      <c r="D534" s="138"/>
    </row>
    <row r="535" spans="1:4" x14ac:dyDescent="0.2">
      <c r="A535" s="158"/>
      <c r="D535" s="138"/>
    </row>
    <row r="536" spans="1:4" x14ac:dyDescent="0.2">
      <c r="A536" s="158"/>
      <c r="D536" s="138"/>
    </row>
    <row r="537" spans="1:4" x14ac:dyDescent="0.2">
      <c r="A537" s="158"/>
      <c r="D537" s="138"/>
    </row>
    <row r="538" spans="1:4" x14ac:dyDescent="0.2">
      <c r="A538" s="158"/>
      <c r="D538" s="138"/>
    </row>
    <row r="539" spans="1:4" x14ac:dyDescent="0.2">
      <c r="A539" s="158"/>
      <c r="D539" s="138"/>
    </row>
    <row r="540" spans="1:4" x14ac:dyDescent="0.2">
      <c r="A540" s="158"/>
      <c r="D540" s="138"/>
    </row>
    <row r="541" spans="1:4" x14ac:dyDescent="0.2">
      <c r="A541" s="158"/>
      <c r="D541" s="138"/>
    </row>
    <row r="542" spans="1:4" x14ac:dyDescent="0.2">
      <c r="A542" s="158"/>
      <c r="D542" s="138"/>
    </row>
    <row r="543" spans="1:4" x14ac:dyDescent="0.2">
      <c r="A543" s="158"/>
      <c r="D543" s="138"/>
    </row>
    <row r="544" spans="1:4" x14ac:dyDescent="0.2">
      <c r="A544" s="158"/>
      <c r="D544" s="138"/>
    </row>
    <row r="545" spans="1:4" x14ac:dyDescent="0.2">
      <c r="A545" s="158"/>
      <c r="D545" s="138"/>
    </row>
    <row r="546" spans="1:4" x14ac:dyDescent="0.2">
      <c r="A546" s="158"/>
      <c r="D546" s="138"/>
    </row>
    <row r="547" spans="1:4" x14ac:dyDescent="0.2">
      <c r="A547" s="158"/>
      <c r="D547" s="138"/>
    </row>
    <row r="548" spans="1:4" x14ac:dyDescent="0.2">
      <c r="A548" s="158"/>
      <c r="D548" s="138"/>
    </row>
    <row r="549" spans="1:4" x14ac:dyDescent="0.2">
      <c r="A549" s="158"/>
      <c r="D549" s="138"/>
    </row>
    <row r="550" spans="1:4" x14ac:dyDescent="0.2">
      <c r="A550" s="158"/>
      <c r="D550" s="138"/>
    </row>
    <row r="551" spans="1:4" x14ac:dyDescent="0.2">
      <c r="A551" s="158"/>
      <c r="D551" s="138"/>
    </row>
    <row r="552" spans="1:4" x14ac:dyDescent="0.2">
      <c r="A552" s="158"/>
      <c r="D552" s="138"/>
    </row>
    <row r="553" spans="1:4" x14ac:dyDescent="0.2">
      <c r="A553" s="158"/>
      <c r="D553" s="138"/>
    </row>
    <row r="554" spans="1:4" x14ac:dyDescent="0.2">
      <c r="A554" s="158"/>
      <c r="D554" s="138"/>
    </row>
    <row r="555" spans="1:4" x14ac:dyDescent="0.2">
      <c r="A555" s="158"/>
      <c r="D555" s="138"/>
    </row>
    <row r="556" spans="1:4" x14ac:dyDescent="0.2">
      <c r="A556" s="158"/>
      <c r="D556" s="138"/>
    </row>
    <row r="557" spans="1:4" x14ac:dyDescent="0.2">
      <c r="A557" s="158"/>
      <c r="D557" s="138"/>
    </row>
    <row r="558" spans="1:4" x14ac:dyDescent="0.2">
      <c r="A558" s="158"/>
      <c r="D558" s="138"/>
    </row>
    <row r="559" spans="1:4" x14ac:dyDescent="0.2">
      <c r="A559" s="158"/>
      <c r="D559" s="138"/>
    </row>
    <row r="560" spans="1:4" x14ac:dyDescent="0.2">
      <c r="A560" s="158"/>
      <c r="D560" s="138"/>
    </row>
    <row r="561" spans="1:4" x14ac:dyDescent="0.2">
      <c r="A561" s="158"/>
      <c r="D561" s="138"/>
    </row>
    <row r="562" spans="1:4" x14ac:dyDescent="0.2">
      <c r="A562" s="158"/>
      <c r="D562" s="138"/>
    </row>
    <row r="563" spans="1:4" x14ac:dyDescent="0.2">
      <c r="A563" s="158"/>
      <c r="D563" s="138"/>
    </row>
    <row r="564" spans="1:4" x14ac:dyDescent="0.2">
      <c r="A564" s="158"/>
      <c r="D564" s="138"/>
    </row>
    <row r="565" spans="1:4" x14ac:dyDescent="0.2">
      <c r="A565" s="158"/>
      <c r="D565" s="138"/>
    </row>
    <row r="566" spans="1:4" x14ac:dyDescent="0.2">
      <c r="A566" s="158"/>
      <c r="D566" s="138"/>
    </row>
    <row r="567" spans="1:4" x14ac:dyDescent="0.2">
      <c r="A567" s="158"/>
      <c r="D567" s="138"/>
    </row>
    <row r="568" spans="1:4" x14ac:dyDescent="0.2">
      <c r="A568" s="158"/>
      <c r="D568" s="138"/>
    </row>
    <row r="569" spans="1:4" x14ac:dyDescent="0.2">
      <c r="A569" s="158"/>
      <c r="D569" s="138"/>
    </row>
    <row r="570" spans="1:4" x14ac:dyDescent="0.2">
      <c r="A570" s="158"/>
      <c r="D570" s="138"/>
    </row>
    <row r="571" spans="1:4" x14ac:dyDescent="0.2">
      <c r="A571" s="158"/>
      <c r="D571" s="138"/>
    </row>
    <row r="572" spans="1:4" x14ac:dyDescent="0.2">
      <c r="A572" s="158"/>
      <c r="D572" s="138"/>
    </row>
    <row r="573" spans="1:4" x14ac:dyDescent="0.2">
      <c r="A573" s="158"/>
      <c r="D573" s="138"/>
    </row>
    <row r="574" spans="1:4" x14ac:dyDescent="0.2">
      <c r="A574" s="158"/>
      <c r="D574" s="138"/>
    </row>
    <row r="575" spans="1:4" x14ac:dyDescent="0.2">
      <c r="A575" s="158"/>
      <c r="D575" s="138"/>
    </row>
    <row r="576" spans="1:4" x14ac:dyDescent="0.2">
      <c r="A576" s="158"/>
      <c r="D576" s="138"/>
    </row>
    <row r="577" spans="1:4" x14ac:dyDescent="0.2">
      <c r="A577" s="158"/>
      <c r="D577" s="138"/>
    </row>
    <row r="578" spans="1:4" x14ac:dyDescent="0.2">
      <c r="A578" s="158"/>
      <c r="D578" s="138"/>
    </row>
    <row r="579" spans="1:4" x14ac:dyDescent="0.2">
      <c r="A579" s="158"/>
      <c r="D579" s="138"/>
    </row>
    <row r="580" spans="1:4" x14ac:dyDescent="0.2">
      <c r="A580" s="158"/>
      <c r="D580" s="138"/>
    </row>
    <row r="581" spans="1:4" x14ac:dyDescent="0.2">
      <c r="A581" s="158"/>
      <c r="D581" s="138"/>
    </row>
    <row r="582" spans="1:4" x14ac:dyDescent="0.2">
      <c r="A582" s="158"/>
      <c r="D582" s="138"/>
    </row>
    <row r="583" spans="1:4" x14ac:dyDescent="0.2">
      <c r="A583" s="158"/>
      <c r="D583" s="138"/>
    </row>
    <row r="584" spans="1:4" x14ac:dyDescent="0.2">
      <c r="A584" s="158"/>
      <c r="D584" s="138"/>
    </row>
    <row r="585" spans="1:4" x14ac:dyDescent="0.2">
      <c r="A585" s="158"/>
      <c r="D585" s="138"/>
    </row>
    <row r="586" spans="1:4" x14ac:dyDescent="0.2">
      <c r="A586" s="158"/>
      <c r="D586" s="138"/>
    </row>
    <row r="587" spans="1:4" x14ac:dyDescent="0.2">
      <c r="A587" s="158"/>
      <c r="D587" s="138"/>
    </row>
    <row r="588" spans="1:4" x14ac:dyDescent="0.2">
      <c r="A588" s="158"/>
      <c r="D588" s="138"/>
    </row>
    <row r="589" spans="1:4" x14ac:dyDescent="0.2">
      <c r="A589" s="158"/>
      <c r="D589" s="138"/>
    </row>
    <row r="590" spans="1:4" x14ac:dyDescent="0.2">
      <c r="A590" s="158"/>
      <c r="D590" s="138"/>
    </row>
    <row r="591" spans="1:4" x14ac:dyDescent="0.2">
      <c r="A591" s="158"/>
      <c r="D591" s="138"/>
    </row>
    <row r="592" spans="1:4" x14ac:dyDescent="0.2">
      <c r="A592" s="158"/>
      <c r="D592" s="138"/>
    </row>
    <row r="593" spans="1:4" x14ac:dyDescent="0.2">
      <c r="A593" s="158"/>
      <c r="D593" s="138"/>
    </row>
    <row r="594" spans="1:4" x14ac:dyDescent="0.2">
      <c r="A594" s="158"/>
      <c r="D594" s="138"/>
    </row>
    <row r="595" spans="1:4" x14ac:dyDescent="0.2">
      <c r="A595" s="158"/>
      <c r="D595" s="138"/>
    </row>
    <row r="596" spans="1:4" x14ac:dyDescent="0.2">
      <c r="A596" s="158"/>
      <c r="D596" s="138"/>
    </row>
    <row r="597" spans="1:4" x14ac:dyDescent="0.2">
      <c r="A597" s="158"/>
      <c r="D597" s="138"/>
    </row>
    <row r="598" spans="1:4" x14ac:dyDescent="0.2">
      <c r="A598" s="158"/>
      <c r="D598" s="138"/>
    </row>
    <row r="599" spans="1:4" x14ac:dyDescent="0.2">
      <c r="A599" s="158"/>
      <c r="D599" s="138"/>
    </row>
    <row r="600" spans="1:4" x14ac:dyDescent="0.2">
      <c r="A600" s="158"/>
      <c r="D600" s="138"/>
    </row>
    <row r="601" spans="1:4" x14ac:dyDescent="0.2">
      <c r="A601" s="158"/>
      <c r="D601" s="138"/>
    </row>
    <row r="602" spans="1:4" x14ac:dyDescent="0.2">
      <c r="A602" s="158"/>
      <c r="D602" s="138"/>
    </row>
    <row r="603" spans="1:4" x14ac:dyDescent="0.2">
      <c r="A603" s="158"/>
      <c r="D603" s="138"/>
    </row>
    <row r="604" spans="1:4" x14ac:dyDescent="0.2">
      <c r="A604" s="158"/>
      <c r="D604" s="138"/>
    </row>
    <row r="605" spans="1:4" x14ac:dyDescent="0.2">
      <c r="A605" s="158"/>
      <c r="D605" s="138"/>
    </row>
    <row r="606" spans="1:4" x14ac:dyDescent="0.2">
      <c r="A606" s="158"/>
      <c r="D606" s="138"/>
    </row>
    <row r="607" spans="1:4" x14ac:dyDescent="0.2">
      <c r="A607" s="158"/>
      <c r="D607" s="138"/>
    </row>
    <row r="608" spans="1:4" x14ac:dyDescent="0.2">
      <c r="A608" s="158"/>
      <c r="D608" s="138"/>
    </row>
    <row r="609" spans="1:4" x14ac:dyDescent="0.2">
      <c r="A609" s="158"/>
      <c r="D609" s="138"/>
    </row>
    <row r="610" spans="1:4" x14ac:dyDescent="0.2">
      <c r="A610" s="158"/>
      <c r="D610" s="138"/>
    </row>
    <row r="611" spans="1:4" x14ac:dyDescent="0.2">
      <c r="A611" s="158"/>
      <c r="D611" s="138"/>
    </row>
    <row r="612" spans="1:4" x14ac:dyDescent="0.2">
      <c r="A612" s="158"/>
      <c r="D612" s="138"/>
    </row>
    <row r="613" spans="1:4" x14ac:dyDescent="0.2">
      <c r="A613" s="158"/>
      <c r="D613" s="138"/>
    </row>
    <row r="614" spans="1:4" x14ac:dyDescent="0.2">
      <c r="A614" s="158"/>
      <c r="D614" s="138"/>
    </row>
    <row r="615" spans="1:4" x14ac:dyDescent="0.2">
      <c r="A615" s="158"/>
      <c r="D615" s="138"/>
    </row>
    <row r="616" spans="1:4" x14ac:dyDescent="0.2">
      <c r="A616" s="158"/>
      <c r="D616" s="138"/>
    </row>
    <row r="617" spans="1:4" x14ac:dyDescent="0.2">
      <c r="A617" s="158"/>
      <c r="D617" s="138"/>
    </row>
    <row r="618" spans="1:4" x14ac:dyDescent="0.2">
      <c r="A618" s="158"/>
      <c r="D618" s="138"/>
    </row>
    <row r="619" spans="1:4" x14ac:dyDescent="0.2">
      <c r="A619" s="158"/>
      <c r="D619" s="138"/>
    </row>
    <row r="620" spans="1:4" x14ac:dyDescent="0.2">
      <c r="A620" s="158"/>
      <c r="D620" s="138"/>
    </row>
    <row r="621" spans="1:4" x14ac:dyDescent="0.2">
      <c r="A621" s="158"/>
      <c r="D621" s="138"/>
    </row>
    <row r="622" spans="1:4" x14ac:dyDescent="0.2">
      <c r="A622" s="158"/>
      <c r="D622" s="138"/>
    </row>
    <row r="623" spans="1:4" x14ac:dyDescent="0.2">
      <c r="A623" s="158"/>
      <c r="D623" s="138"/>
    </row>
    <row r="624" spans="1:4" x14ac:dyDescent="0.2">
      <c r="A624" s="158"/>
      <c r="D624" s="138"/>
    </row>
    <row r="625" spans="1:4" x14ac:dyDescent="0.2">
      <c r="A625" s="158"/>
      <c r="D625" s="138"/>
    </row>
    <row r="626" spans="1:4" x14ac:dyDescent="0.2">
      <c r="A626" s="158"/>
      <c r="D626" s="138"/>
    </row>
    <row r="627" spans="1:4" x14ac:dyDescent="0.2">
      <c r="A627" s="158"/>
      <c r="D627" s="138"/>
    </row>
    <row r="628" spans="1:4" x14ac:dyDescent="0.2">
      <c r="A628" s="158"/>
      <c r="D628" s="138"/>
    </row>
    <row r="629" spans="1:4" x14ac:dyDescent="0.2">
      <c r="A629" s="158"/>
      <c r="D629" s="138"/>
    </row>
    <row r="630" spans="1:4" x14ac:dyDescent="0.2">
      <c r="A630" s="158"/>
      <c r="D630" s="138"/>
    </row>
    <row r="631" spans="1:4" x14ac:dyDescent="0.2">
      <c r="A631" s="158"/>
      <c r="D631" s="138"/>
    </row>
    <row r="632" spans="1:4" x14ac:dyDescent="0.2">
      <c r="A632" s="158"/>
      <c r="D632" s="138"/>
    </row>
    <row r="633" spans="1:4" x14ac:dyDescent="0.2">
      <c r="A633" s="158"/>
      <c r="D633" s="138"/>
    </row>
    <row r="634" spans="1:4" x14ac:dyDescent="0.2">
      <c r="A634" s="158"/>
      <c r="D634" s="138"/>
    </row>
    <row r="635" spans="1:4" x14ac:dyDescent="0.2">
      <c r="A635" s="158"/>
      <c r="D635" s="138"/>
    </row>
    <row r="636" spans="1:4" x14ac:dyDescent="0.2">
      <c r="A636" s="158"/>
      <c r="D636" s="138"/>
    </row>
    <row r="637" spans="1:4" x14ac:dyDescent="0.2">
      <c r="A637" s="158"/>
      <c r="D637" s="138"/>
    </row>
    <row r="638" spans="1:4" x14ac:dyDescent="0.2">
      <c r="A638" s="158"/>
      <c r="D638" s="138"/>
    </row>
    <row r="639" spans="1:4" x14ac:dyDescent="0.2">
      <c r="A639" s="158"/>
      <c r="D639" s="138"/>
    </row>
    <row r="640" spans="1:4" x14ac:dyDescent="0.2">
      <c r="A640" s="158"/>
      <c r="D640" s="138"/>
    </row>
    <row r="641" spans="1:4" x14ac:dyDescent="0.2">
      <c r="A641" s="158"/>
      <c r="D641" s="138"/>
    </row>
    <row r="642" spans="1:4" x14ac:dyDescent="0.2">
      <c r="A642" s="158"/>
      <c r="D642" s="138"/>
    </row>
    <row r="643" spans="1:4" x14ac:dyDescent="0.2">
      <c r="A643" s="158"/>
      <c r="D643" s="138"/>
    </row>
    <row r="644" spans="1:4" x14ac:dyDescent="0.2">
      <c r="A644" s="158"/>
      <c r="D644" s="138"/>
    </row>
    <row r="645" spans="1:4" x14ac:dyDescent="0.2">
      <c r="A645" s="158"/>
      <c r="D645" s="138"/>
    </row>
    <row r="646" spans="1:4" x14ac:dyDescent="0.2">
      <c r="A646" s="158"/>
      <c r="D646" s="138"/>
    </row>
    <row r="647" spans="1:4" x14ac:dyDescent="0.2">
      <c r="A647" s="158"/>
      <c r="D647" s="138"/>
    </row>
    <row r="648" spans="1:4" x14ac:dyDescent="0.2">
      <c r="A648" s="158"/>
      <c r="D648" s="138"/>
    </row>
    <row r="649" spans="1:4" x14ac:dyDescent="0.2">
      <c r="A649" s="158"/>
      <c r="D649" s="138"/>
    </row>
    <row r="650" spans="1:4" x14ac:dyDescent="0.2">
      <c r="A650" s="158"/>
      <c r="D650" s="138"/>
    </row>
    <row r="651" spans="1:4" x14ac:dyDescent="0.2">
      <c r="A651" s="158"/>
      <c r="D651" s="138"/>
    </row>
    <row r="652" spans="1:4" x14ac:dyDescent="0.2">
      <c r="A652" s="158"/>
      <c r="D652" s="138"/>
    </row>
    <row r="653" spans="1:4" x14ac:dyDescent="0.2">
      <c r="A653" s="158"/>
      <c r="D653" s="138"/>
    </row>
    <row r="654" spans="1:4" x14ac:dyDescent="0.2">
      <c r="A654" s="158"/>
      <c r="D654" s="138"/>
    </row>
    <row r="655" spans="1:4" x14ac:dyDescent="0.2">
      <c r="A655" s="158"/>
      <c r="D655" s="138"/>
    </row>
    <row r="656" spans="1:4" x14ac:dyDescent="0.2">
      <c r="A656" s="158"/>
      <c r="D656" s="138"/>
    </row>
    <row r="657" spans="1:4" x14ac:dyDescent="0.2">
      <c r="A657" s="158"/>
      <c r="D657" s="138"/>
    </row>
    <row r="658" spans="1:4" x14ac:dyDescent="0.2">
      <c r="A658" s="158"/>
      <c r="D658" s="138"/>
    </row>
    <row r="659" spans="1:4" x14ac:dyDescent="0.2">
      <c r="A659" s="158"/>
      <c r="D659" s="138"/>
    </row>
    <row r="660" spans="1:4" x14ac:dyDescent="0.2">
      <c r="A660" s="158"/>
      <c r="D660" s="138"/>
    </row>
    <row r="661" spans="1:4" x14ac:dyDescent="0.2">
      <c r="A661" s="158"/>
      <c r="D661" s="138"/>
    </row>
    <row r="662" spans="1:4" x14ac:dyDescent="0.2">
      <c r="A662" s="158"/>
      <c r="D662" s="138"/>
    </row>
    <row r="663" spans="1:4" x14ac:dyDescent="0.2">
      <c r="A663" s="158"/>
      <c r="D663" s="138"/>
    </row>
    <row r="664" spans="1:4" x14ac:dyDescent="0.2">
      <c r="A664" s="158"/>
      <c r="D664" s="138"/>
    </row>
    <row r="665" spans="1:4" x14ac:dyDescent="0.2">
      <c r="A665" s="158"/>
      <c r="D665" s="138"/>
    </row>
    <row r="666" spans="1:4" x14ac:dyDescent="0.2">
      <c r="A666" s="158"/>
      <c r="D666" s="138"/>
    </row>
    <row r="667" spans="1:4" x14ac:dyDescent="0.2">
      <c r="A667" s="158"/>
      <c r="D667" s="138"/>
    </row>
    <row r="668" spans="1:4" x14ac:dyDescent="0.2">
      <c r="A668" s="158"/>
      <c r="D668" s="138"/>
    </row>
    <row r="669" spans="1:4" x14ac:dyDescent="0.2">
      <c r="A669" s="158"/>
      <c r="D669" s="138"/>
    </row>
    <row r="670" spans="1:4" x14ac:dyDescent="0.2">
      <c r="A670" s="158"/>
      <c r="D670" s="138"/>
    </row>
    <row r="671" spans="1:4" x14ac:dyDescent="0.2">
      <c r="A671" s="158"/>
      <c r="D671" s="138"/>
    </row>
    <row r="672" spans="1:4" x14ac:dyDescent="0.2">
      <c r="A672" s="158"/>
      <c r="D672" s="138"/>
    </row>
    <row r="673" spans="1:4" x14ac:dyDescent="0.2">
      <c r="A673" s="158"/>
      <c r="D673" s="138"/>
    </row>
    <row r="674" spans="1:4" x14ac:dyDescent="0.2">
      <c r="A674" s="158"/>
      <c r="D674" s="138"/>
    </row>
    <row r="675" spans="1:4" x14ac:dyDescent="0.2">
      <c r="A675" s="158"/>
      <c r="D675" s="138"/>
    </row>
    <row r="676" spans="1:4" x14ac:dyDescent="0.2">
      <c r="A676" s="158"/>
      <c r="D676" s="138"/>
    </row>
    <row r="677" spans="1:4" x14ac:dyDescent="0.2">
      <c r="A677" s="158"/>
      <c r="D677" s="138"/>
    </row>
    <row r="678" spans="1:4" x14ac:dyDescent="0.2">
      <c r="A678" s="158"/>
      <c r="D678" s="138"/>
    </row>
    <row r="679" spans="1:4" x14ac:dyDescent="0.2">
      <c r="A679" s="158"/>
      <c r="D679" s="138"/>
    </row>
    <row r="680" spans="1:4" x14ac:dyDescent="0.2">
      <c r="A680" s="158"/>
      <c r="D680" s="138"/>
    </row>
    <row r="681" spans="1:4" x14ac:dyDescent="0.2">
      <c r="A681" s="158"/>
      <c r="D681" s="138"/>
    </row>
    <row r="682" spans="1:4" x14ac:dyDescent="0.2">
      <c r="A682" s="158"/>
      <c r="D682" s="138"/>
    </row>
    <row r="683" spans="1:4" x14ac:dyDescent="0.2">
      <c r="A683" s="158"/>
      <c r="D683" s="138"/>
    </row>
    <row r="684" spans="1:4" x14ac:dyDescent="0.2">
      <c r="A684" s="158"/>
      <c r="D684" s="138"/>
    </row>
    <row r="685" spans="1:4" x14ac:dyDescent="0.2">
      <c r="A685" s="158"/>
      <c r="D685" s="138"/>
    </row>
    <row r="686" spans="1:4" x14ac:dyDescent="0.2">
      <c r="A686" s="158"/>
      <c r="D686" s="138"/>
    </row>
    <row r="687" spans="1:4" x14ac:dyDescent="0.2">
      <c r="A687" s="158"/>
      <c r="D687" s="138"/>
    </row>
    <row r="688" spans="1:4" x14ac:dyDescent="0.2">
      <c r="A688" s="158"/>
      <c r="D688" s="138"/>
    </row>
    <row r="689" spans="1:4" x14ac:dyDescent="0.2">
      <c r="A689" s="158"/>
      <c r="D689" s="138"/>
    </row>
    <row r="690" spans="1:4" x14ac:dyDescent="0.2">
      <c r="A690" s="158"/>
      <c r="D690" s="138"/>
    </row>
    <row r="691" spans="1:4" x14ac:dyDescent="0.2">
      <c r="A691" s="158"/>
      <c r="D691" s="138"/>
    </row>
    <row r="692" spans="1:4" x14ac:dyDescent="0.2">
      <c r="A692" s="158"/>
      <c r="D692" s="138"/>
    </row>
    <row r="693" spans="1:4" x14ac:dyDescent="0.2">
      <c r="A693" s="158"/>
      <c r="D693" s="138"/>
    </row>
    <row r="694" spans="1:4" x14ac:dyDescent="0.2">
      <c r="A694" s="158"/>
      <c r="D694" s="138"/>
    </row>
    <row r="695" spans="1:4" x14ac:dyDescent="0.2">
      <c r="A695" s="158"/>
      <c r="D695" s="138"/>
    </row>
    <row r="696" spans="1:4" x14ac:dyDescent="0.2">
      <c r="A696" s="158"/>
      <c r="D696" s="138"/>
    </row>
    <row r="697" spans="1:4" x14ac:dyDescent="0.2">
      <c r="A697" s="158"/>
      <c r="D697" s="138"/>
    </row>
    <row r="698" spans="1:4" x14ac:dyDescent="0.2">
      <c r="A698" s="158"/>
      <c r="D698" s="138"/>
    </row>
    <row r="699" spans="1:4" x14ac:dyDescent="0.2">
      <c r="A699" s="158"/>
      <c r="D699" s="138"/>
    </row>
    <row r="700" spans="1:4" x14ac:dyDescent="0.2">
      <c r="A700" s="158"/>
      <c r="D700" s="138"/>
    </row>
    <row r="701" spans="1:4" x14ac:dyDescent="0.2">
      <c r="A701" s="158"/>
      <c r="D701" s="138"/>
    </row>
    <row r="702" spans="1:4" x14ac:dyDescent="0.2">
      <c r="A702" s="158"/>
      <c r="D702" s="138"/>
    </row>
    <row r="703" spans="1:4" x14ac:dyDescent="0.2">
      <c r="A703" s="158"/>
      <c r="D703" s="138"/>
    </row>
    <row r="704" spans="1:4" x14ac:dyDescent="0.2">
      <c r="A704" s="158"/>
      <c r="D704" s="138"/>
    </row>
    <row r="705" spans="1:4" x14ac:dyDescent="0.2">
      <c r="A705" s="158"/>
      <c r="D705" s="138"/>
    </row>
    <row r="706" spans="1:4" x14ac:dyDescent="0.2">
      <c r="A706" s="158"/>
      <c r="D706" s="138"/>
    </row>
    <row r="707" spans="1:4" x14ac:dyDescent="0.2">
      <c r="A707" s="158"/>
      <c r="D707" s="138"/>
    </row>
    <row r="708" spans="1:4" x14ac:dyDescent="0.2">
      <c r="A708" s="158"/>
      <c r="D708" s="138"/>
    </row>
    <row r="709" spans="1:4" x14ac:dyDescent="0.2">
      <c r="A709" s="158"/>
      <c r="D709" s="138"/>
    </row>
    <row r="710" spans="1:4" x14ac:dyDescent="0.2">
      <c r="A710" s="158"/>
      <c r="D710" s="138"/>
    </row>
    <row r="711" spans="1:4" x14ac:dyDescent="0.2">
      <c r="A711" s="158"/>
      <c r="D711" s="138"/>
    </row>
    <row r="712" spans="1:4" x14ac:dyDescent="0.2">
      <c r="A712" s="158"/>
      <c r="D712" s="138"/>
    </row>
    <row r="713" spans="1:4" x14ac:dyDescent="0.2">
      <c r="A713" s="158"/>
      <c r="D713" s="138"/>
    </row>
    <row r="714" spans="1:4" x14ac:dyDescent="0.2">
      <c r="A714" s="158"/>
      <c r="D714" s="138"/>
    </row>
    <row r="715" spans="1:4" x14ac:dyDescent="0.2">
      <c r="A715" s="158"/>
      <c r="D715" s="138"/>
    </row>
    <row r="716" spans="1:4" x14ac:dyDescent="0.2">
      <c r="A716" s="158"/>
      <c r="D716" s="138"/>
    </row>
    <row r="717" spans="1:4" x14ac:dyDescent="0.2">
      <c r="A717" s="158"/>
      <c r="D717" s="138"/>
    </row>
    <row r="718" spans="1:4" x14ac:dyDescent="0.2">
      <c r="A718" s="158"/>
      <c r="D718" s="138"/>
    </row>
    <row r="719" spans="1:4" x14ac:dyDescent="0.2">
      <c r="A719" s="158"/>
      <c r="D719" s="138"/>
    </row>
    <row r="720" spans="1:4" x14ac:dyDescent="0.2">
      <c r="A720" s="158"/>
      <c r="D720" s="138"/>
    </row>
    <row r="721" spans="1:4" x14ac:dyDescent="0.2">
      <c r="A721" s="158"/>
      <c r="D721" s="138"/>
    </row>
    <row r="722" spans="1:4" x14ac:dyDescent="0.2">
      <c r="A722" s="158"/>
      <c r="D722" s="138"/>
    </row>
    <row r="723" spans="1:4" x14ac:dyDescent="0.2">
      <c r="A723" s="158"/>
      <c r="D723" s="138"/>
    </row>
    <row r="724" spans="1:4" x14ac:dyDescent="0.2">
      <c r="A724" s="158"/>
      <c r="D724" s="138"/>
    </row>
    <row r="725" spans="1:4" x14ac:dyDescent="0.2">
      <c r="A725" s="158"/>
      <c r="D725" s="138"/>
    </row>
    <row r="726" spans="1:4" x14ac:dyDescent="0.2">
      <c r="A726" s="158"/>
      <c r="D726" s="138"/>
    </row>
    <row r="727" spans="1:4" x14ac:dyDescent="0.2">
      <c r="A727" s="158"/>
      <c r="D727" s="138"/>
    </row>
    <row r="728" spans="1:4" x14ac:dyDescent="0.2">
      <c r="A728" s="158"/>
      <c r="D728" s="138"/>
    </row>
    <row r="729" spans="1:4" x14ac:dyDescent="0.2">
      <c r="A729" s="158"/>
      <c r="D729" s="138"/>
    </row>
    <row r="730" spans="1:4" x14ac:dyDescent="0.2">
      <c r="A730" s="158"/>
      <c r="D730" s="138"/>
    </row>
    <row r="731" spans="1:4" x14ac:dyDescent="0.2">
      <c r="A731" s="158"/>
      <c r="D731" s="138"/>
    </row>
    <row r="732" spans="1:4" x14ac:dyDescent="0.2">
      <c r="A732" s="158"/>
      <c r="D732" s="138"/>
    </row>
    <row r="733" spans="1:4" x14ac:dyDescent="0.2">
      <c r="A733" s="158"/>
      <c r="D733" s="138"/>
    </row>
    <row r="734" spans="1:4" x14ac:dyDescent="0.2">
      <c r="A734" s="158"/>
      <c r="D734" s="138"/>
    </row>
    <row r="735" spans="1:4" x14ac:dyDescent="0.2">
      <c r="A735" s="158"/>
      <c r="D735" s="138"/>
    </row>
    <row r="736" spans="1:4" x14ac:dyDescent="0.2">
      <c r="A736" s="158"/>
      <c r="D736" s="138"/>
    </row>
    <row r="737" spans="1:4" x14ac:dyDescent="0.2">
      <c r="A737" s="158"/>
      <c r="D737" s="138"/>
    </row>
    <row r="738" spans="1:4" x14ac:dyDescent="0.2">
      <c r="A738" s="158"/>
      <c r="D738" s="138"/>
    </row>
    <row r="739" spans="1:4" x14ac:dyDescent="0.2">
      <c r="A739" s="158"/>
      <c r="D739" s="138"/>
    </row>
    <row r="740" spans="1:4" x14ac:dyDescent="0.2">
      <c r="A740" s="158"/>
      <c r="D740" s="138"/>
    </row>
    <row r="741" spans="1:4" x14ac:dyDescent="0.2">
      <c r="A741" s="158"/>
      <c r="D741" s="138"/>
    </row>
    <row r="742" spans="1:4" x14ac:dyDescent="0.2">
      <c r="A742" s="158"/>
      <c r="D742" s="138"/>
    </row>
    <row r="743" spans="1:4" x14ac:dyDescent="0.2">
      <c r="A743" s="158"/>
      <c r="D743" s="138"/>
    </row>
    <row r="744" spans="1:4" x14ac:dyDescent="0.2">
      <c r="A744" s="158"/>
      <c r="D744" s="138"/>
    </row>
    <row r="745" spans="1:4" x14ac:dyDescent="0.2">
      <c r="A745" s="158"/>
      <c r="D745" s="138"/>
    </row>
    <row r="746" spans="1:4" x14ac:dyDescent="0.2">
      <c r="A746" s="158"/>
      <c r="D746" s="138"/>
    </row>
    <row r="747" spans="1:4" x14ac:dyDescent="0.2">
      <c r="A747" s="158"/>
      <c r="D747" s="138"/>
    </row>
    <row r="748" spans="1:4" x14ac:dyDescent="0.2">
      <c r="A748" s="158"/>
      <c r="D748" s="138"/>
    </row>
    <row r="749" spans="1:4" x14ac:dyDescent="0.2">
      <c r="A749" s="158"/>
      <c r="D749" s="138"/>
    </row>
    <row r="750" spans="1:4" x14ac:dyDescent="0.2">
      <c r="A750" s="158"/>
      <c r="D750" s="138"/>
    </row>
    <row r="751" spans="1:4" x14ac:dyDescent="0.2">
      <c r="A751" s="158"/>
      <c r="D751" s="138"/>
    </row>
    <row r="752" spans="1:4" x14ac:dyDescent="0.2">
      <c r="A752" s="158"/>
      <c r="D752" s="138"/>
    </row>
    <row r="753" spans="1:4" x14ac:dyDescent="0.2">
      <c r="A753" s="158"/>
      <c r="D753" s="138"/>
    </row>
    <row r="754" spans="1:4" x14ac:dyDescent="0.2">
      <c r="A754" s="158"/>
      <c r="D754" s="138"/>
    </row>
    <row r="755" spans="1:4" x14ac:dyDescent="0.2">
      <c r="A755" s="158"/>
      <c r="D755" s="138"/>
    </row>
    <row r="756" spans="1:4" x14ac:dyDescent="0.2">
      <c r="A756" s="158"/>
      <c r="D756" s="138"/>
    </row>
    <row r="757" spans="1:4" x14ac:dyDescent="0.2">
      <c r="A757" s="158"/>
      <c r="D757" s="138"/>
    </row>
    <row r="758" spans="1:4" x14ac:dyDescent="0.2">
      <c r="A758" s="158"/>
      <c r="D758" s="138"/>
    </row>
    <row r="759" spans="1:4" x14ac:dyDescent="0.2">
      <c r="A759" s="158"/>
      <c r="D759" s="138"/>
    </row>
    <row r="760" spans="1:4" x14ac:dyDescent="0.2">
      <c r="A760" s="158"/>
      <c r="D760" s="138"/>
    </row>
    <row r="761" spans="1:4" x14ac:dyDescent="0.2">
      <c r="A761" s="158"/>
      <c r="D761" s="138"/>
    </row>
    <row r="762" spans="1:4" x14ac:dyDescent="0.2">
      <c r="A762" s="158"/>
      <c r="D762" s="138"/>
    </row>
    <row r="763" spans="1:4" x14ac:dyDescent="0.2">
      <c r="A763" s="158"/>
      <c r="D763" s="138"/>
    </row>
    <row r="764" spans="1:4" x14ac:dyDescent="0.2">
      <c r="A764" s="158"/>
      <c r="D764" s="138"/>
    </row>
    <row r="765" spans="1:4" x14ac:dyDescent="0.2">
      <c r="A765" s="158"/>
      <c r="D765" s="138"/>
    </row>
    <row r="766" spans="1:4" x14ac:dyDescent="0.2">
      <c r="A766" s="158"/>
      <c r="D766" s="138"/>
    </row>
    <row r="767" spans="1:4" x14ac:dyDescent="0.2">
      <c r="A767" s="158"/>
      <c r="D767" s="138"/>
    </row>
    <row r="768" spans="1:4" x14ac:dyDescent="0.2">
      <c r="A768" s="158"/>
      <c r="D768" s="138"/>
    </row>
    <row r="769" spans="1:4" x14ac:dyDescent="0.2">
      <c r="A769" s="158"/>
      <c r="D769" s="138"/>
    </row>
    <row r="770" spans="1:4" x14ac:dyDescent="0.2">
      <c r="A770" s="158"/>
      <c r="D770" s="138"/>
    </row>
    <row r="771" spans="1:4" x14ac:dyDescent="0.2">
      <c r="A771" s="158"/>
      <c r="D771" s="138"/>
    </row>
    <row r="772" spans="1:4" x14ac:dyDescent="0.2">
      <c r="A772" s="158"/>
      <c r="D772" s="138"/>
    </row>
    <row r="773" spans="1:4" x14ac:dyDescent="0.2">
      <c r="A773" s="158"/>
      <c r="D773" s="138"/>
    </row>
    <row r="774" spans="1:4" x14ac:dyDescent="0.2">
      <c r="A774" s="158"/>
      <c r="D774" s="138"/>
    </row>
    <row r="775" spans="1:4" x14ac:dyDescent="0.2">
      <c r="A775" s="158"/>
      <c r="D775" s="138"/>
    </row>
    <row r="776" spans="1:4" x14ac:dyDescent="0.2">
      <c r="A776" s="158"/>
      <c r="D776" s="138"/>
    </row>
    <row r="777" spans="1:4" x14ac:dyDescent="0.2">
      <c r="A777" s="158"/>
      <c r="D777" s="138"/>
    </row>
    <row r="778" spans="1:4" x14ac:dyDescent="0.2">
      <c r="A778" s="158"/>
      <c r="D778" s="138"/>
    </row>
    <row r="779" spans="1:4" x14ac:dyDescent="0.2">
      <c r="A779" s="158"/>
      <c r="D779" s="138"/>
    </row>
    <row r="780" spans="1:4" x14ac:dyDescent="0.2">
      <c r="A780" s="158"/>
      <c r="D780" s="138"/>
    </row>
    <row r="781" spans="1:4" x14ac:dyDescent="0.2">
      <c r="A781" s="158"/>
      <c r="D781" s="138"/>
    </row>
    <row r="782" spans="1:4" x14ac:dyDescent="0.2">
      <c r="A782" s="158"/>
      <c r="D782" s="138"/>
    </row>
    <row r="783" spans="1:4" x14ac:dyDescent="0.2">
      <c r="A783" s="158"/>
      <c r="D783" s="138"/>
    </row>
    <row r="784" spans="1:4" x14ac:dyDescent="0.2">
      <c r="A784" s="158"/>
      <c r="D784" s="138"/>
    </row>
    <row r="785" spans="1:4" x14ac:dyDescent="0.2">
      <c r="A785" s="158"/>
      <c r="D785" s="138"/>
    </row>
    <row r="786" spans="1:4" x14ac:dyDescent="0.2">
      <c r="A786" s="158"/>
      <c r="D786" s="138"/>
    </row>
    <row r="787" spans="1:4" x14ac:dyDescent="0.2">
      <c r="A787" s="158"/>
      <c r="D787" s="138"/>
    </row>
    <row r="788" spans="1:4" x14ac:dyDescent="0.2">
      <c r="A788" s="158"/>
      <c r="D788" s="138"/>
    </row>
    <row r="789" spans="1:4" x14ac:dyDescent="0.2">
      <c r="A789" s="158"/>
      <c r="D789" s="138"/>
    </row>
    <row r="790" spans="1:4" x14ac:dyDescent="0.2">
      <c r="A790" s="158"/>
      <c r="D790" s="138"/>
    </row>
    <row r="791" spans="1:4" x14ac:dyDescent="0.2">
      <c r="A791" s="158"/>
      <c r="D791" s="138"/>
    </row>
    <row r="792" spans="1:4" x14ac:dyDescent="0.2">
      <c r="A792" s="158"/>
      <c r="D792" s="138"/>
    </row>
    <row r="793" spans="1:4" x14ac:dyDescent="0.2">
      <c r="A793" s="158"/>
      <c r="D793" s="138"/>
    </row>
    <row r="794" spans="1:4" x14ac:dyDescent="0.2">
      <c r="A794" s="158"/>
      <c r="D794" s="138"/>
    </row>
    <row r="795" spans="1:4" x14ac:dyDescent="0.2">
      <c r="A795" s="158"/>
      <c r="D795" s="138"/>
    </row>
    <row r="796" spans="1:4" x14ac:dyDescent="0.2">
      <c r="A796" s="158"/>
      <c r="D796" s="138"/>
    </row>
    <row r="797" spans="1:4" x14ac:dyDescent="0.2">
      <c r="A797" s="158"/>
      <c r="D797" s="138"/>
    </row>
    <row r="798" spans="1:4" x14ac:dyDescent="0.2">
      <c r="A798" s="158"/>
      <c r="D798" s="138"/>
    </row>
    <row r="799" spans="1:4" x14ac:dyDescent="0.2">
      <c r="A799" s="158"/>
      <c r="D799" s="138"/>
    </row>
    <row r="800" spans="1:4" x14ac:dyDescent="0.2">
      <c r="A800" s="158"/>
      <c r="D800" s="138"/>
    </row>
    <row r="801" spans="1:4" x14ac:dyDescent="0.2">
      <c r="A801" s="158"/>
      <c r="D801" s="138"/>
    </row>
    <row r="802" spans="1:4" x14ac:dyDescent="0.2">
      <c r="A802" s="158"/>
      <c r="D802" s="138"/>
    </row>
    <row r="803" spans="1:4" x14ac:dyDescent="0.2">
      <c r="A803" s="158"/>
      <c r="D803" s="138"/>
    </row>
    <row r="804" spans="1:4" x14ac:dyDescent="0.2">
      <c r="A804" s="158"/>
      <c r="D804" s="138"/>
    </row>
    <row r="805" spans="1:4" x14ac:dyDescent="0.2">
      <c r="A805" s="158"/>
      <c r="D805" s="138"/>
    </row>
    <row r="806" spans="1:4" x14ac:dyDescent="0.2">
      <c r="A806" s="158"/>
      <c r="D806" s="138"/>
    </row>
    <row r="807" spans="1:4" x14ac:dyDescent="0.2">
      <c r="A807" s="158"/>
      <c r="D807" s="138"/>
    </row>
    <row r="808" spans="1:4" x14ac:dyDescent="0.2">
      <c r="A808" s="158"/>
      <c r="D808" s="138"/>
    </row>
    <row r="809" spans="1:4" x14ac:dyDescent="0.2">
      <c r="A809" s="158"/>
      <c r="D809" s="138"/>
    </row>
    <row r="810" spans="1:4" x14ac:dyDescent="0.2">
      <c r="A810" s="158"/>
      <c r="D810" s="138"/>
    </row>
    <row r="811" spans="1:4" x14ac:dyDescent="0.2">
      <c r="A811" s="158"/>
      <c r="D811" s="138"/>
    </row>
    <row r="812" spans="1:4" x14ac:dyDescent="0.2">
      <c r="A812" s="158"/>
      <c r="D812" s="138"/>
    </row>
    <row r="813" spans="1:4" x14ac:dyDescent="0.2">
      <c r="A813" s="158"/>
      <c r="D813" s="138"/>
    </row>
    <row r="814" spans="1:4" x14ac:dyDescent="0.2">
      <c r="A814" s="158"/>
      <c r="D814" s="138"/>
    </row>
    <row r="815" spans="1:4" x14ac:dyDescent="0.2">
      <c r="A815" s="158"/>
      <c r="D815" s="138"/>
    </row>
    <row r="816" spans="1:4" x14ac:dyDescent="0.2">
      <c r="A816" s="158"/>
      <c r="D816" s="138"/>
    </row>
    <row r="817" spans="1:4" x14ac:dyDescent="0.2">
      <c r="A817" s="158"/>
      <c r="D817" s="138"/>
    </row>
    <row r="818" spans="1:4" x14ac:dyDescent="0.2">
      <c r="A818" s="158"/>
      <c r="D818" s="138"/>
    </row>
    <row r="819" spans="1:4" x14ac:dyDescent="0.2">
      <c r="A819" s="158"/>
      <c r="D819" s="138"/>
    </row>
    <row r="820" spans="1:4" x14ac:dyDescent="0.2">
      <c r="A820" s="158"/>
      <c r="D820" s="138"/>
    </row>
    <row r="821" spans="1:4" x14ac:dyDescent="0.2">
      <c r="A821" s="158"/>
      <c r="D821" s="138"/>
    </row>
    <row r="822" spans="1:4" x14ac:dyDescent="0.2">
      <c r="A822" s="158"/>
      <c r="D822" s="138"/>
    </row>
    <row r="823" spans="1:4" x14ac:dyDescent="0.2">
      <c r="A823" s="158"/>
      <c r="D823" s="138"/>
    </row>
    <row r="824" spans="1:4" x14ac:dyDescent="0.2">
      <c r="A824" s="158"/>
      <c r="D824" s="138"/>
    </row>
    <row r="825" spans="1:4" x14ac:dyDescent="0.2">
      <c r="A825" s="158"/>
      <c r="D825" s="138"/>
    </row>
    <row r="826" spans="1:4" x14ac:dyDescent="0.2">
      <c r="A826" s="158"/>
      <c r="D826" s="138"/>
    </row>
    <row r="827" spans="1:4" x14ac:dyDescent="0.2">
      <c r="A827" s="158"/>
      <c r="D827" s="138"/>
    </row>
    <row r="828" spans="1:4" x14ac:dyDescent="0.2">
      <c r="A828" s="158"/>
      <c r="D828" s="138"/>
    </row>
    <row r="829" spans="1:4" x14ac:dyDescent="0.2">
      <c r="A829" s="158"/>
      <c r="D829" s="138"/>
    </row>
    <row r="830" spans="1:4" x14ac:dyDescent="0.2">
      <c r="A830" s="158"/>
      <c r="D830" s="138"/>
    </row>
    <row r="831" spans="1:4" x14ac:dyDescent="0.2">
      <c r="A831" s="158"/>
      <c r="D831" s="138"/>
    </row>
    <row r="832" spans="1:4" x14ac:dyDescent="0.2">
      <c r="A832" s="158"/>
      <c r="D832" s="138"/>
    </row>
    <row r="833" spans="1:4" x14ac:dyDescent="0.2">
      <c r="A833" s="158"/>
      <c r="D833" s="138"/>
    </row>
    <row r="834" spans="1:4" x14ac:dyDescent="0.2">
      <c r="A834" s="158"/>
      <c r="D834" s="138"/>
    </row>
    <row r="835" spans="1:4" x14ac:dyDescent="0.2">
      <c r="A835" s="158"/>
      <c r="D835" s="138"/>
    </row>
    <row r="836" spans="1:4" x14ac:dyDescent="0.2">
      <c r="A836" s="158"/>
      <c r="D836" s="138"/>
    </row>
    <row r="837" spans="1:4" x14ac:dyDescent="0.2">
      <c r="A837" s="158"/>
      <c r="D837" s="138"/>
    </row>
    <row r="838" spans="1:4" x14ac:dyDescent="0.2">
      <c r="A838" s="158"/>
      <c r="D838" s="138"/>
    </row>
    <row r="839" spans="1:4" x14ac:dyDescent="0.2">
      <c r="A839" s="158"/>
      <c r="D839" s="138"/>
    </row>
    <row r="840" spans="1:4" x14ac:dyDescent="0.2">
      <c r="A840" s="158"/>
      <c r="D840" s="138"/>
    </row>
    <row r="841" spans="1:4" x14ac:dyDescent="0.2">
      <c r="A841" s="158"/>
      <c r="D841" s="138"/>
    </row>
    <row r="842" spans="1:4" x14ac:dyDescent="0.2">
      <c r="A842" s="158"/>
      <c r="D842" s="138"/>
    </row>
    <row r="843" spans="1:4" x14ac:dyDescent="0.2">
      <c r="A843" s="158"/>
      <c r="D843" s="138"/>
    </row>
    <row r="844" spans="1:4" x14ac:dyDescent="0.2">
      <c r="A844" s="158"/>
      <c r="D844" s="138"/>
    </row>
    <row r="845" spans="1:4" x14ac:dyDescent="0.2">
      <c r="A845" s="158"/>
      <c r="D845" s="138"/>
    </row>
    <row r="846" spans="1:4" x14ac:dyDescent="0.2">
      <c r="A846" s="158"/>
      <c r="D846" s="138"/>
    </row>
    <row r="847" spans="1:4" x14ac:dyDescent="0.2">
      <c r="A847" s="158"/>
      <c r="D847" s="138"/>
    </row>
    <row r="848" spans="1:4" x14ac:dyDescent="0.2">
      <c r="A848" s="158"/>
      <c r="D848" s="138"/>
    </row>
    <row r="849" spans="1:4" x14ac:dyDescent="0.2">
      <c r="A849" s="158"/>
      <c r="D849" s="138"/>
    </row>
    <row r="850" spans="1:4" x14ac:dyDescent="0.2">
      <c r="A850" s="158"/>
      <c r="D850" s="138"/>
    </row>
    <row r="851" spans="1:4" x14ac:dyDescent="0.2">
      <c r="A851" s="158"/>
      <c r="D851" s="138"/>
    </row>
    <row r="852" spans="1:4" x14ac:dyDescent="0.2">
      <c r="A852" s="158"/>
      <c r="D852" s="138"/>
    </row>
    <row r="853" spans="1:4" x14ac:dyDescent="0.2">
      <c r="A853" s="158"/>
      <c r="D853" s="138"/>
    </row>
    <row r="854" spans="1:4" x14ac:dyDescent="0.2">
      <c r="A854" s="158"/>
      <c r="D854" s="138"/>
    </row>
    <row r="855" spans="1:4" x14ac:dyDescent="0.2">
      <c r="A855" s="158"/>
      <c r="D855" s="138"/>
    </row>
    <row r="856" spans="1:4" x14ac:dyDescent="0.2">
      <c r="A856" s="158"/>
      <c r="D856" s="138"/>
    </row>
    <row r="857" spans="1:4" x14ac:dyDescent="0.2">
      <c r="A857" s="158"/>
      <c r="D857" s="138"/>
    </row>
    <row r="858" spans="1:4" x14ac:dyDescent="0.2">
      <c r="A858" s="158"/>
      <c r="D858" s="138"/>
    </row>
    <row r="859" spans="1:4" x14ac:dyDescent="0.2">
      <c r="A859" s="158"/>
      <c r="D859" s="138"/>
    </row>
    <row r="860" spans="1:4" x14ac:dyDescent="0.2">
      <c r="A860" s="158"/>
      <c r="D860" s="138"/>
    </row>
    <row r="861" spans="1:4" x14ac:dyDescent="0.2">
      <c r="A861" s="158"/>
      <c r="D861" s="138"/>
    </row>
    <row r="862" spans="1:4" x14ac:dyDescent="0.2">
      <c r="A862" s="158"/>
      <c r="D862" s="138"/>
    </row>
    <row r="863" spans="1:4" x14ac:dyDescent="0.2">
      <c r="A863" s="158"/>
      <c r="D863" s="138"/>
    </row>
    <row r="864" spans="1:4" x14ac:dyDescent="0.2">
      <c r="A864" s="158"/>
      <c r="D864" s="138"/>
    </row>
    <row r="865" spans="1:4" x14ac:dyDescent="0.2">
      <c r="A865" s="158"/>
      <c r="D865" s="138"/>
    </row>
    <row r="866" spans="1:4" x14ac:dyDescent="0.2">
      <c r="A866" s="158"/>
      <c r="D866" s="138"/>
    </row>
    <row r="867" spans="1:4" x14ac:dyDescent="0.2">
      <c r="A867" s="158"/>
      <c r="D867" s="138"/>
    </row>
    <row r="868" spans="1:4" x14ac:dyDescent="0.2">
      <c r="A868" s="158"/>
      <c r="D868" s="138"/>
    </row>
    <row r="869" spans="1:4" x14ac:dyDescent="0.2">
      <c r="A869" s="158"/>
      <c r="D869" s="138"/>
    </row>
    <row r="870" spans="1:4" x14ac:dyDescent="0.2">
      <c r="A870" s="158"/>
      <c r="D870" s="138"/>
    </row>
    <row r="871" spans="1:4" x14ac:dyDescent="0.2">
      <c r="A871" s="158"/>
      <c r="D871" s="138"/>
    </row>
    <row r="872" spans="1:4" x14ac:dyDescent="0.2">
      <c r="A872" s="158"/>
      <c r="D872" s="138"/>
    </row>
    <row r="873" spans="1:4" x14ac:dyDescent="0.2">
      <c r="A873" s="158"/>
      <c r="D873" s="138"/>
    </row>
    <row r="874" spans="1:4" x14ac:dyDescent="0.2">
      <c r="A874" s="158"/>
      <c r="D874" s="138"/>
    </row>
    <row r="875" spans="1:4" x14ac:dyDescent="0.2">
      <c r="A875" s="158"/>
      <c r="D875" s="138"/>
    </row>
    <row r="876" spans="1:4" x14ac:dyDescent="0.2">
      <c r="A876" s="158"/>
      <c r="D876" s="138"/>
    </row>
    <row r="877" spans="1:4" x14ac:dyDescent="0.2">
      <c r="A877" s="158"/>
      <c r="D877" s="138"/>
    </row>
    <row r="878" spans="1:4" x14ac:dyDescent="0.2">
      <c r="A878" s="158"/>
      <c r="D878" s="138"/>
    </row>
    <row r="879" spans="1:4" x14ac:dyDescent="0.2">
      <c r="A879" s="158"/>
      <c r="D879" s="138"/>
    </row>
    <row r="880" spans="1:4" x14ac:dyDescent="0.2">
      <c r="A880" s="158"/>
      <c r="D880" s="138"/>
    </row>
    <row r="881" spans="1:4" x14ac:dyDescent="0.2">
      <c r="A881" s="158"/>
      <c r="D881" s="138"/>
    </row>
    <row r="882" spans="1:4" x14ac:dyDescent="0.2">
      <c r="A882" s="158"/>
      <c r="D882" s="138"/>
    </row>
    <row r="883" spans="1:4" x14ac:dyDescent="0.2">
      <c r="A883" s="158"/>
      <c r="D883" s="138"/>
    </row>
    <row r="884" spans="1:4" x14ac:dyDescent="0.2">
      <c r="A884" s="158"/>
      <c r="D884" s="138"/>
    </row>
    <row r="885" spans="1:4" x14ac:dyDescent="0.2">
      <c r="A885" s="158"/>
      <c r="D885" s="138"/>
    </row>
    <row r="886" spans="1:4" x14ac:dyDescent="0.2">
      <c r="A886" s="158"/>
      <c r="D886" s="138"/>
    </row>
    <row r="887" spans="1:4" x14ac:dyDescent="0.2">
      <c r="A887" s="158"/>
      <c r="D887" s="138"/>
    </row>
    <row r="888" spans="1:4" x14ac:dyDescent="0.2">
      <c r="A888" s="158"/>
      <c r="D888" s="138"/>
    </row>
    <row r="889" spans="1:4" x14ac:dyDescent="0.2">
      <c r="A889" s="158"/>
      <c r="D889" s="138"/>
    </row>
    <row r="890" spans="1:4" x14ac:dyDescent="0.2">
      <c r="A890" s="158"/>
      <c r="D890" s="138"/>
    </row>
    <row r="891" spans="1:4" x14ac:dyDescent="0.2">
      <c r="A891" s="158"/>
      <c r="D891" s="138"/>
    </row>
    <row r="892" spans="1:4" x14ac:dyDescent="0.2">
      <c r="A892" s="158"/>
      <c r="D892" s="138"/>
    </row>
    <row r="893" spans="1:4" x14ac:dyDescent="0.2">
      <c r="A893" s="158"/>
      <c r="D893" s="138"/>
    </row>
    <row r="894" spans="1:4" x14ac:dyDescent="0.2">
      <c r="A894" s="158"/>
      <c r="D894" s="138"/>
    </row>
    <row r="895" spans="1:4" x14ac:dyDescent="0.2">
      <c r="A895" s="158"/>
      <c r="D895" s="138"/>
    </row>
    <row r="896" spans="1:4" x14ac:dyDescent="0.2">
      <c r="A896" s="158"/>
      <c r="D896" s="138"/>
    </row>
    <row r="897" spans="1:4" x14ac:dyDescent="0.2">
      <c r="A897" s="158"/>
      <c r="D897" s="138"/>
    </row>
    <row r="898" spans="1:4" x14ac:dyDescent="0.2">
      <c r="A898" s="158"/>
      <c r="D898" s="138"/>
    </row>
    <row r="899" spans="1:4" x14ac:dyDescent="0.2">
      <c r="A899" s="158"/>
      <c r="D899" s="138"/>
    </row>
    <row r="900" spans="1:4" x14ac:dyDescent="0.2">
      <c r="A900" s="158"/>
      <c r="D900" s="138"/>
    </row>
    <row r="901" spans="1:4" x14ac:dyDescent="0.2">
      <c r="A901" s="158"/>
      <c r="D901" s="138"/>
    </row>
    <row r="902" spans="1:4" x14ac:dyDescent="0.2">
      <c r="A902" s="158"/>
      <c r="D902" s="138"/>
    </row>
    <row r="903" spans="1:4" x14ac:dyDescent="0.2">
      <c r="A903" s="158"/>
      <c r="D903" s="138"/>
    </row>
    <row r="904" spans="1:4" x14ac:dyDescent="0.2">
      <c r="A904" s="158"/>
      <c r="D904" s="138"/>
    </row>
    <row r="905" spans="1:4" x14ac:dyDescent="0.2">
      <c r="A905" s="158"/>
      <c r="D905" s="138"/>
    </row>
    <row r="906" spans="1:4" x14ac:dyDescent="0.2">
      <c r="A906" s="158"/>
      <c r="D906" s="138"/>
    </row>
    <row r="907" spans="1:4" x14ac:dyDescent="0.2">
      <c r="A907" s="158"/>
      <c r="D907" s="138"/>
    </row>
    <row r="908" spans="1:4" x14ac:dyDescent="0.2">
      <c r="A908" s="158"/>
      <c r="D908" s="138"/>
    </row>
    <row r="909" spans="1:4" x14ac:dyDescent="0.2">
      <c r="A909" s="158"/>
      <c r="D909" s="138"/>
    </row>
    <row r="910" spans="1:4" x14ac:dyDescent="0.2">
      <c r="A910" s="158"/>
      <c r="D910" s="138"/>
    </row>
    <row r="911" spans="1:4" x14ac:dyDescent="0.2">
      <c r="A911" s="158"/>
      <c r="D911" s="138"/>
    </row>
    <row r="912" spans="1:4" x14ac:dyDescent="0.2">
      <c r="A912" s="158"/>
      <c r="D912" s="138"/>
    </row>
    <row r="913" spans="1:4" x14ac:dyDescent="0.2">
      <c r="A913" s="158"/>
      <c r="D913" s="138"/>
    </row>
    <row r="914" spans="1:4" x14ac:dyDescent="0.2">
      <c r="A914" s="158"/>
      <c r="D914" s="138"/>
    </row>
    <row r="915" spans="1:4" x14ac:dyDescent="0.2">
      <c r="A915" s="158"/>
      <c r="D915" s="138"/>
    </row>
    <row r="916" spans="1:4" x14ac:dyDescent="0.2">
      <c r="A916" s="158"/>
      <c r="D916" s="138"/>
    </row>
    <row r="917" spans="1:4" x14ac:dyDescent="0.2">
      <c r="A917" s="158"/>
      <c r="D917" s="138"/>
    </row>
    <row r="918" spans="1:4" x14ac:dyDescent="0.2">
      <c r="A918" s="158"/>
      <c r="D918" s="138"/>
    </row>
    <row r="919" spans="1:4" x14ac:dyDescent="0.2">
      <c r="A919" s="158"/>
      <c r="D919" s="138"/>
    </row>
    <row r="920" spans="1:4" x14ac:dyDescent="0.2">
      <c r="A920" s="158"/>
      <c r="D920" s="138"/>
    </row>
    <row r="921" spans="1:4" x14ac:dyDescent="0.2">
      <c r="A921" s="158"/>
      <c r="D921" s="138"/>
    </row>
    <row r="922" spans="1:4" x14ac:dyDescent="0.2">
      <c r="A922" s="158"/>
      <c r="D922" s="138"/>
    </row>
    <row r="923" spans="1:4" x14ac:dyDescent="0.2">
      <c r="A923" s="158"/>
      <c r="D923" s="138"/>
    </row>
    <row r="924" spans="1:4" x14ac:dyDescent="0.2">
      <c r="A924" s="158"/>
      <c r="D924" s="138"/>
    </row>
    <row r="925" spans="1:4" x14ac:dyDescent="0.2">
      <c r="A925" s="158"/>
      <c r="D925" s="138"/>
    </row>
    <row r="926" spans="1:4" x14ac:dyDescent="0.2">
      <c r="A926" s="158"/>
      <c r="D926" s="138"/>
    </row>
    <row r="927" spans="1:4" x14ac:dyDescent="0.2">
      <c r="A927" s="158"/>
      <c r="D927" s="138"/>
    </row>
    <row r="928" spans="1:4" x14ac:dyDescent="0.2">
      <c r="A928" s="158"/>
      <c r="D928" s="138"/>
    </row>
    <row r="929" spans="1:4" x14ac:dyDescent="0.2">
      <c r="A929" s="158"/>
      <c r="D929" s="138"/>
    </row>
    <row r="930" spans="1:4" x14ac:dyDescent="0.2">
      <c r="A930" s="158"/>
      <c r="D930" s="138"/>
    </row>
    <row r="931" spans="1:4" x14ac:dyDescent="0.2">
      <c r="A931" s="158"/>
      <c r="D931" s="138"/>
    </row>
    <row r="932" spans="1:4" x14ac:dyDescent="0.2">
      <c r="A932" s="158"/>
      <c r="D932" s="138"/>
    </row>
    <row r="933" spans="1:4" x14ac:dyDescent="0.2">
      <c r="A933" s="158"/>
      <c r="D933" s="138"/>
    </row>
    <row r="934" spans="1:4" x14ac:dyDescent="0.2">
      <c r="A934" s="158"/>
      <c r="D934" s="138"/>
    </row>
    <row r="935" spans="1:4" x14ac:dyDescent="0.2">
      <c r="A935" s="158"/>
      <c r="D935" s="138"/>
    </row>
    <row r="936" spans="1:4" x14ac:dyDescent="0.2">
      <c r="A936" s="158"/>
      <c r="D936" s="138"/>
    </row>
    <row r="937" spans="1:4" x14ac:dyDescent="0.2">
      <c r="A937" s="158"/>
      <c r="D937" s="138"/>
    </row>
    <row r="938" spans="1:4" x14ac:dyDescent="0.2">
      <c r="A938" s="158"/>
      <c r="D938" s="138"/>
    </row>
    <row r="939" spans="1:4" x14ac:dyDescent="0.2">
      <c r="A939" s="158"/>
      <c r="D939" s="138"/>
    </row>
    <row r="940" spans="1:4" x14ac:dyDescent="0.2">
      <c r="A940" s="158"/>
      <c r="D940" s="138"/>
    </row>
    <row r="941" spans="1:4" x14ac:dyDescent="0.2">
      <c r="A941" s="158"/>
      <c r="D941" s="138"/>
    </row>
    <row r="942" spans="1:4" x14ac:dyDescent="0.2">
      <c r="A942" s="158"/>
      <c r="D942" s="138"/>
    </row>
    <row r="943" spans="1:4" x14ac:dyDescent="0.2">
      <c r="A943" s="158"/>
      <c r="D943" s="138"/>
    </row>
    <row r="944" spans="1:4" x14ac:dyDescent="0.2">
      <c r="A944" s="158"/>
      <c r="D944" s="138"/>
    </row>
    <row r="945" spans="1:4" x14ac:dyDescent="0.2">
      <c r="A945" s="158"/>
      <c r="D945" s="138"/>
    </row>
    <row r="946" spans="1:4" x14ac:dyDescent="0.2">
      <c r="A946" s="158"/>
      <c r="D946" s="138"/>
    </row>
    <row r="947" spans="1:4" x14ac:dyDescent="0.2">
      <c r="A947" s="158"/>
      <c r="D947" s="138"/>
    </row>
    <row r="948" spans="1:4" x14ac:dyDescent="0.2">
      <c r="A948" s="158"/>
      <c r="D948" s="138"/>
    </row>
    <row r="949" spans="1:4" x14ac:dyDescent="0.2">
      <c r="A949" s="158"/>
      <c r="D949" s="138"/>
    </row>
    <row r="950" spans="1:4" x14ac:dyDescent="0.2">
      <c r="A950" s="158"/>
      <c r="D950" s="138"/>
    </row>
    <row r="951" spans="1:4" x14ac:dyDescent="0.2">
      <c r="A951" s="158"/>
      <c r="D951" s="138"/>
    </row>
    <row r="952" spans="1:4" x14ac:dyDescent="0.2">
      <c r="A952" s="158"/>
      <c r="D952" s="138"/>
    </row>
    <row r="953" spans="1:4" x14ac:dyDescent="0.2">
      <c r="A953" s="158"/>
      <c r="D953" s="138"/>
    </row>
    <row r="954" spans="1:4" x14ac:dyDescent="0.2">
      <c r="A954" s="158"/>
      <c r="D954" s="138"/>
    </row>
    <row r="955" spans="1:4" x14ac:dyDescent="0.2">
      <c r="A955" s="158"/>
      <c r="D955" s="138"/>
    </row>
    <row r="956" spans="1:4" x14ac:dyDescent="0.2">
      <c r="A956" s="158"/>
      <c r="D956" s="138"/>
    </row>
    <row r="957" spans="1:4" x14ac:dyDescent="0.2">
      <c r="A957" s="158"/>
      <c r="D957" s="138"/>
    </row>
    <row r="958" spans="1:4" x14ac:dyDescent="0.2">
      <c r="A958" s="158"/>
      <c r="D958" s="138"/>
    </row>
    <row r="959" spans="1:4" x14ac:dyDescent="0.2">
      <c r="A959" s="158"/>
      <c r="D959" s="138"/>
    </row>
    <row r="960" spans="1:4" x14ac:dyDescent="0.2">
      <c r="A960" s="158"/>
      <c r="D960" s="138"/>
    </row>
    <row r="961" spans="1:4" x14ac:dyDescent="0.2">
      <c r="A961" s="158"/>
      <c r="D961" s="138"/>
    </row>
    <row r="962" spans="1:4" x14ac:dyDescent="0.2">
      <c r="A962" s="158"/>
      <c r="D962" s="138"/>
    </row>
    <row r="963" spans="1:4" x14ac:dyDescent="0.2">
      <c r="A963" s="158"/>
      <c r="D963" s="138"/>
    </row>
    <row r="964" spans="1:4" x14ac:dyDescent="0.2">
      <c r="A964" s="158"/>
      <c r="D964" s="138"/>
    </row>
    <row r="965" spans="1:4" x14ac:dyDescent="0.2">
      <c r="A965" s="158"/>
      <c r="D965" s="138"/>
    </row>
    <row r="966" spans="1:4" x14ac:dyDescent="0.2">
      <c r="A966" s="158"/>
      <c r="D966" s="138"/>
    </row>
    <row r="967" spans="1:4" x14ac:dyDescent="0.2">
      <c r="A967" s="158"/>
      <c r="D967" s="138"/>
    </row>
    <row r="968" spans="1:4" x14ac:dyDescent="0.2">
      <c r="A968" s="158"/>
      <c r="D968" s="138"/>
    </row>
    <row r="969" spans="1:4" x14ac:dyDescent="0.2">
      <c r="A969" s="158"/>
      <c r="D969" s="138"/>
    </row>
    <row r="970" spans="1:4" x14ac:dyDescent="0.2">
      <c r="A970" s="158"/>
      <c r="D970" s="138"/>
    </row>
    <row r="971" spans="1:4" x14ac:dyDescent="0.2">
      <c r="A971" s="158"/>
      <c r="D971" s="138"/>
    </row>
    <row r="972" spans="1:4" x14ac:dyDescent="0.2">
      <c r="A972" s="158"/>
      <c r="D972" s="138"/>
    </row>
    <row r="973" spans="1:4" x14ac:dyDescent="0.2">
      <c r="A973" s="158"/>
      <c r="D973" s="138"/>
    </row>
    <row r="974" spans="1:4" x14ac:dyDescent="0.2">
      <c r="A974" s="158"/>
      <c r="D974" s="138"/>
    </row>
    <row r="975" spans="1:4" x14ac:dyDescent="0.2">
      <c r="A975" s="158"/>
      <c r="D975" s="138"/>
    </row>
    <row r="976" spans="1:4" x14ac:dyDescent="0.2">
      <c r="A976" s="158"/>
      <c r="D976" s="138"/>
    </row>
    <row r="977" spans="1:4" x14ac:dyDescent="0.2">
      <c r="A977" s="158"/>
      <c r="D977" s="138"/>
    </row>
    <row r="978" spans="1:4" x14ac:dyDescent="0.2">
      <c r="A978" s="158"/>
      <c r="D978" s="138"/>
    </row>
    <row r="979" spans="1:4" x14ac:dyDescent="0.2">
      <c r="A979" s="158"/>
      <c r="D979" s="138"/>
    </row>
    <row r="980" spans="1:4" x14ac:dyDescent="0.2">
      <c r="A980" s="158"/>
      <c r="D980" s="138"/>
    </row>
    <row r="981" spans="1:4" x14ac:dyDescent="0.2">
      <c r="A981" s="158"/>
      <c r="D981" s="138"/>
    </row>
    <row r="982" spans="1:4" x14ac:dyDescent="0.2">
      <c r="A982" s="158"/>
      <c r="D982" s="138"/>
    </row>
    <row r="983" spans="1:4" x14ac:dyDescent="0.2">
      <c r="A983" s="158"/>
      <c r="D983" s="138"/>
    </row>
    <row r="984" spans="1:4" x14ac:dyDescent="0.2">
      <c r="A984" s="158"/>
      <c r="D984" s="138"/>
    </row>
    <row r="985" spans="1:4" x14ac:dyDescent="0.2">
      <c r="A985" s="158"/>
      <c r="D985" s="138"/>
    </row>
    <row r="986" spans="1:4" x14ac:dyDescent="0.2">
      <c r="A986" s="158"/>
      <c r="D986" s="138"/>
    </row>
    <row r="987" spans="1:4" x14ac:dyDescent="0.2">
      <c r="A987" s="158"/>
      <c r="D987" s="138"/>
    </row>
    <row r="988" spans="1:4" x14ac:dyDescent="0.2">
      <c r="A988" s="158"/>
      <c r="D988" s="138"/>
    </row>
    <row r="989" spans="1:4" x14ac:dyDescent="0.2">
      <c r="A989" s="158"/>
      <c r="D989" s="138"/>
    </row>
    <row r="990" spans="1:4" x14ac:dyDescent="0.2">
      <c r="A990" s="158"/>
      <c r="D990" s="138"/>
    </row>
    <row r="991" spans="1:4" x14ac:dyDescent="0.2">
      <c r="A991" s="158"/>
      <c r="D991" s="138"/>
    </row>
    <row r="992" spans="1:4" x14ac:dyDescent="0.2">
      <c r="A992" s="158"/>
      <c r="D992" s="138"/>
    </row>
    <row r="993" spans="1:4" x14ac:dyDescent="0.2">
      <c r="A993" s="158"/>
      <c r="D993" s="138"/>
    </row>
    <row r="994" spans="1:4" x14ac:dyDescent="0.2">
      <c r="A994" s="158"/>
      <c r="D994" s="138"/>
    </row>
    <row r="995" spans="1:4" x14ac:dyDescent="0.2">
      <c r="A995" s="158"/>
      <c r="D995" s="138"/>
    </row>
    <row r="996" spans="1:4" x14ac:dyDescent="0.2">
      <c r="A996" s="158"/>
      <c r="D996" s="138"/>
    </row>
    <row r="997" spans="1:4" x14ac:dyDescent="0.2">
      <c r="A997" s="158"/>
      <c r="D997" s="138"/>
    </row>
    <row r="998" spans="1:4" x14ac:dyDescent="0.2">
      <c r="A998" s="158"/>
      <c r="D998" s="138"/>
    </row>
    <row r="999" spans="1:4" x14ac:dyDescent="0.2">
      <c r="A999" s="158"/>
      <c r="D999" s="138"/>
    </row>
    <row r="1000" spans="1:4" x14ac:dyDescent="0.2">
      <c r="A1000" s="158"/>
      <c r="D1000" s="138"/>
    </row>
    <row r="1001" spans="1:4" x14ac:dyDescent="0.2">
      <c r="A1001" s="158"/>
      <c r="D1001" s="138"/>
    </row>
    <row r="1002" spans="1:4" x14ac:dyDescent="0.2">
      <c r="A1002" s="158"/>
      <c r="D1002" s="138"/>
    </row>
    <row r="1003" spans="1:4" x14ac:dyDescent="0.2">
      <c r="A1003" s="158"/>
      <c r="D1003" s="138"/>
    </row>
    <row r="1004" spans="1:4" x14ac:dyDescent="0.2">
      <c r="A1004" s="158"/>
      <c r="D1004" s="138"/>
    </row>
    <row r="1005" spans="1:4" x14ac:dyDescent="0.2">
      <c r="A1005" s="158"/>
      <c r="D1005" s="138"/>
    </row>
    <row r="1006" spans="1:4" x14ac:dyDescent="0.2">
      <c r="A1006" s="158"/>
      <c r="D1006" s="138"/>
    </row>
    <row r="1007" spans="1:4" x14ac:dyDescent="0.2">
      <c r="A1007" s="158"/>
      <c r="D1007" s="138"/>
    </row>
    <row r="1008" spans="1:4" x14ac:dyDescent="0.2">
      <c r="A1008" s="158"/>
      <c r="D1008" s="138"/>
    </row>
    <row r="1009" spans="1:4" x14ac:dyDescent="0.2">
      <c r="A1009" s="158"/>
      <c r="D1009" s="138"/>
    </row>
    <row r="1010" spans="1:4" x14ac:dyDescent="0.2">
      <c r="A1010" s="158"/>
      <c r="D1010" s="138"/>
    </row>
    <row r="1011" spans="1:4" x14ac:dyDescent="0.2">
      <c r="A1011" s="158"/>
      <c r="D1011" s="138"/>
    </row>
    <row r="1012" spans="1:4" x14ac:dyDescent="0.2">
      <c r="A1012" s="158"/>
      <c r="D1012" s="138"/>
    </row>
    <row r="1013" spans="1:4" x14ac:dyDescent="0.2">
      <c r="A1013" s="158"/>
      <c r="D1013" s="138"/>
    </row>
    <row r="1014" spans="1:4" x14ac:dyDescent="0.2">
      <c r="A1014" s="158"/>
      <c r="D1014" s="138"/>
    </row>
    <row r="1015" spans="1:4" x14ac:dyDescent="0.2">
      <c r="A1015" s="158"/>
      <c r="D1015" s="138"/>
    </row>
    <row r="1016" spans="1:4" x14ac:dyDescent="0.2">
      <c r="A1016" s="158"/>
      <c r="D1016" s="138"/>
    </row>
    <row r="1017" spans="1:4" x14ac:dyDescent="0.2">
      <c r="A1017" s="158"/>
      <c r="D1017" s="138"/>
    </row>
    <row r="1018" spans="1:4" x14ac:dyDescent="0.2">
      <c r="A1018" s="158"/>
      <c r="D1018" s="138"/>
    </row>
    <row r="1019" spans="1:4" x14ac:dyDescent="0.2">
      <c r="A1019" s="158"/>
      <c r="D1019" s="138"/>
    </row>
    <row r="1020" spans="1:4" x14ac:dyDescent="0.2">
      <c r="A1020" s="158"/>
      <c r="D1020" s="138"/>
    </row>
    <row r="1021" spans="1:4" x14ac:dyDescent="0.2">
      <c r="A1021" s="158"/>
      <c r="D1021" s="138"/>
    </row>
    <row r="1022" spans="1:4" x14ac:dyDescent="0.2">
      <c r="A1022" s="158"/>
      <c r="D1022" s="138"/>
    </row>
    <row r="1023" spans="1:4" x14ac:dyDescent="0.2">
      <c r="A1023" s="158"/>
      <c r="D1023" s="138"/>
    </row>
    <row r="1024" spans="1:4" x14ac:dyDescent="0.2">
      <c r="A1024" s="158"/>
      <c r="D1024" s="138"/>
    </row>
    <row r="1025" spans="1:4" x14ac:dyDescent="0.2">
      <c r="A1025" s="158"/>
      <c r="D1025" s="138"/>
    </row>
    <row r="1026" spans="1:4" x14ac:dyDescent="0.2">
      <c r="A1026" s="158"/>
      <c r="D1026" s="138"/>
    </row>
    <row r="1027" spans="1:4" x14ac:dyDescent="0.2">
      <c r="A1027" s="158"/>
      <c r="D1027" s="138"/>
    </row>
    <row r="1028" spans="1:4" x14ac:dyDescent="0.2">
      <c r="A1028" s="158"/>
      <c r="D1028" s="138"/>
    </row>
    <row r="1029" spans="1:4" x14ac:dyDescent="0.2">
      <c r="A1029" s="158"/>
      <c r="D1029" s="138"/>
    </row>
    <row r="1030" spans="1:4" x14ac:dyDescent="0.2">
      <c r="A1030" s="158"/>
      <c r="D1030" s="138"/>
    </row>
    <row r="1031" spans="1:4" x14ac:dyDescent="0.2">
      <c r="A1031" s="158"/>
      <c r="D1031" s="138"/>
    </row>
    <row r="1032" spans="1:4" x14ac:dyDescent="0.2">
      <c r="A1032" s="158"/>
      <c r="D1032" s="138"/>
    </row>
    <row r="1033" spans="1:4" x14ac:dyDescent="0.2">
      <c r="A1033" s="158"/>
      <c r="D1033" s="138"/>
    </row>
    <row r="1034" spans="1:4" x14ac:dyDescent="0.2">
      <c r="A1034" s="158"/>
      <c r="D1034" s="138"/>
    </row>
    <row r="1035" spans="1:4" x14ac:dyDescent="0.2">
      <c r="A1035" s="158"/>
      <c r="D1035" s="138"/>
    </row>
    <row r="1036" spans="1:4" x14ac:dyDescent="0.2">
      <c r="A1036" s="158"/>
      <c r="D1036" s="138"/>
    </row>
    <row r="1037" spans="1:4" x14ac:dyDescent="0.2">
      <c r="A1037" s="158"/>
      <c r="D1037" s="138"/>
    </row>
    <row r="1038" spans="1:4" x14ac:dyDescent="0.2">
      <c r="A1038" s="158"/>
      <c r="D1038" s="138"/>
    </row>
    <row r="1039" spans="1:4" x14ac:dyDescent="0.2">
      <c r="A1039" s="158"/>
      <c r="D1039" s="138"/>
    </row>
    <row r="1040" spans="1:4" x14ac:dyDescent="0.2">
      <c r="A1040" s="158"/>
      <c r="D1040" s="138"/>
    </row>
    <row r="1041" spans="1:4" x14ac:dyDescent="0.2">
      <c r="A1041" s="158"/>
      <c r="D1041" s="138"/>
    </row>
    <row r="1042" spans="1:4" x14ac:dyDescent="0.2">
      <c r="A1042" s="158"/>
      <c r="D1042" s="138"/>
    </row>
    <row r="1043" spans="1:4" x14ac:dyDescent="0.2">
      <c r="A1043" s="158"/>
      <c r="D1043" s="138"/>
    </row>
    <row r="1044" spans="1:4" x14ac:dyDescent="0.2">
      <c r="A1044" s="158"/>
      <c r="D1044" s="138"/>
    </row>
    <row r="1045" spans="1:4" x14ac:dyDescent="0.2">
      <c r="A1045" s="158"/>
      <c r="D1045" s="138"/>
    </row>
    <row r="1046" spans="1:4" x14ac:dyDescent="0.2">
      <c r="A1046" s="158"/>
      <c r="D1046" s="138"/>
    </row>
    <row r="1047" spans="1:4" x14ac:dyDescent="0.2">
      <c r="A1047" s="158"/>
      <c r="D1047" s="138"/>
    </row>
    <row r="1048" spans="1:4" x14ac:dyDescent="0.2">
      <c r="A1048" s="158"/>
      <c r="D1048" s="138"/>
    </row>
    <row r="1049" spans="1:4" x14ac:dyDescent="0.2">
      <c r="A1049" s="158"/>
      <c r="D1049" s="138"/>
    </row>
    <row r="1050" spans="1:4" x14ac:dyDescent="0.2">
      <c r="A1050" s="158"/>
      <c r="D1050" s="138"/>
    </row>
    <row r="1051" spans="1:4" x14ac:dyDescent="0.2">
      <c r="A1051" s="158"/>
      <c r="D1051" s="138"/>
    </row>
    <row r="1052" spans="1:4" x14ac:dyDescent="0.2">
      <c r="A1052" s="158"/>
      <c r="D1052" s="138"/>
    </row>
    <row r="1053" spans="1:4" x14ac:dyDescent="0.2">
      <c r="A1053" s="158"/>
      <c r="D1053" s="138"/>
    </row>
    <row r="1054" spans="1:4" x14ac:dyDescent="0.2">
      <c r="A1054" s="158"/>
      <c r="D1054" s="138"/>
    </row>
    <row r="1055" spans="1:4" x14ac:dyDescent="0.2">
      <c r="A1055" s="158"/>
      <c r="D1055" s="138"/>
    </row>
    <row r="1056" spans="1:4" x14ac:dyDescent="0.2">
      <c r="A1056" s="158"/>
      <c r="D1056" s="138"/>
    </row>
    <row r="1057" spans="1:4" x14ac:dyDescent="0.2">
      <c r="A1057" s="158"/>
      <c r="D1057" s="138"/>
    </row>
    <row r="1058" spans="1:4" x14ac:dyDescent="0.2">
      <c r="A1058" s="158"/>
      <c r="D1058" s="138"/>
    </row>
    <row r="1059" spans="1:4" x14ac:dyDescent="0.2">
      <c r="A1059" s="158"/>
      <c r="D1059" s="138"/>
    </row>
    <row r="1060" spans="1:4" x14ac:dyDescent="0.2">
      <c r="A1060" s="158"/>
      <c r="D1060" s="138"/>
    </row>
    <row r="1061" spans="1:4" x14ac:dyDescent="0.2">
      <c r="A1061" s="158"/>
      <c r="D1061" s="138"/>
    </row>
    <row r="1062" spans="1:4" x14ac:dyDescent="0.2">
      <c r="A1062" s="158"/>
      <c r="D1062" s="138"/>
    </row>
    <row r="1063" spans="1:4" x14ac:dyDescent="0.2">
      <c r="A1063" s="158"/>
      <c r="D1063" s="138"/>
    </row>
    <row r="1064" spans="1:4" x14ac:dyDescent="0.2">
      <c r="A1064" s="158"/>
      <c r="D1064" s="138"/>
    </row>
    <row r="1065" spans="1:4" x14ac:dyDescent="0.2">
      <c r="A1065" s="158"/>
      <c r="D1065" s="138"/>
    </row>
    <row r="1066" spans="1:4" x14ac:dyDescent="0.2">
      <c r="A1066" s="158"/>
      <c r="D1066" s="138"/>
    </row>
    <row r="1067" spans="1:4" x14ac:dyDescent="0.2">
      <c r="A1067" s="158"/>
      <c r="D1067" s="138"/>
    </row>
    <row r="1068" spans="1:4" x14ac:dyDescent="0.2">
      <c r="A1068" s="158"/>
      <c r="D1068" s="138"/>
    </row>
    <row r="1069" spans="1:4" x14ac:dyDescent="0.2">
      <c r="A1069" s="158"/>
      <c r="D1069" s="138"/>
    </row>
    <row r="1070" spans="1:4" x14ac:dyDescent="0.2">
      <c r="A1070" s="158"/>
      <c r="D1070" s="138"/>
    </row>
    <row r="1071" spans="1:4" x14ac:dyDescent="0.2">
      <c r="A1071" s="158"/>
      <c r="D1071" s="138"/>
    </row>
    <row r="1072" spans="1:4" x14ac:dyDescent="0.2">
      <c r="A1072" s="158"/>
      <c r="D1072" s="138"/>
    </row>
    <row r="1073" spans="1:4" x14ac:dyDescent="0.2">
      <c r="A1073" s="158"/>
      <c r="D1073" s="138"/>
    </row>
    <row r="1074" spans="1:4" x14ac:dyDescent="0.2">
      <c r="A1074" s="158"/>
      <c r="D1074" s="138"/>
    </row>
    <row r="1075" spans="1:4" x14ac:dyDescent="0.2">
      <c r="A1075" s="158"/>
      <c r="D1075" s="138"/>
    </row>
    <row r="1076" spans="1:4" x14ac:dyDescent="0.2">
      <c r="A1076" s="158"/>
      <c r="D1076" s="138"/>
    </row>
    <row r="1077" spans="1:4" x14ac:dyDescent="0.2">
      <c r="A1077" s="158"/>
      <c r="D1077" s="138"/>
    </row>
    <row r="1078" spans="1:4" x14ac:dyDescent="0.2">
      <c r="A1078" s="158"/>
      <c r="D1078" s="138"/>
    </row>
    <row r="1079" spans="1:4" x14ac:dyDescent="0.2">
      <c r="A1079" s="158"/>
      <c r="D1079" s="138"/>
    </row>
    <row r="1080" spans="1:4" x14ac:dyDescent="0.2">
      <c r="A1080" s="158"/>
      <c r="D1080" s="138"/>
    </row>
    <row r="1081" spans="1:4" x14ac:dyDescent="0.2">
      <c r="A1081" s="158"/>
      <c r="D1081" s="138"/>
    </row>
    <row r="1082" spans="1:4" x14ac:dyDescent="0.2">
      <c r="A1082" s="158"/>
      <c r="D1082" s="138"/>
    </row>
    <row r="1083" spans="1:4" x14ac:dyDescent="0.2">
      <c r="A1083" s="158"/>
      <c r="D1083" s="138"/>
    </row>
    <row r="1084" spans="1:4" x14ac:dyDescent="0.2">
      <c r="A1084" s="158"/>
      <c r="D1084" s="138"/>
    </row>
    <row r="1085" spans="1:4" x14ac:dyDescent="0.2">
      <c r="A1085" s="158"/>
      <c r="D1085" s="138"/>
    </row>
    <row r="1086" spans="1:4" x14ac:dyDescent="0.2">
      <c r="A1086" s="158"/>
      <c r="D1086" s="138"/>
    </row>
    <row r="1087" spans="1:4" x14ac:dyDescent="0.2">
      <c r="A1087" s="158"/>
      <c r="D1087" s="138"/>
    </row>
    <row r="1088" spans="1:4" x14ac:dyDescent="0.2">
      <c r="A1088" s="158"/>
      <c r="D1088" s="138"/>
    </row>
    <row r="1089" spans="1:4" x14ac:dyDescent="0.2">
      <c r="A1089" s="158"/>
      <c r="D1089" s="138"/>
    </row>
    <row r="1090" spans="1:4" x14ac:dyDescent="0.2">
      <c r="A1090" s="158"/>
      <c r="D1090" s="138"/>
    </row>
    <row r="1091" spans="1:4" x14ac:dyDescent="0.2">
      <c r="A1091" s="158"/>
      <c r="D1091" s="138"/>
    </row>
    <row r="1092" spans="1:4" x14ac:dyDescent="0.2">
      <c r="A1092" s="158"/>
      <c r="D1092" s="138"/>
    </row>
    <row r="1093" spans="1:4" x14ac:dyDescent="0.2">
      <c r="A1093" s="158"/>
      <c r="D1093" s="138"/>
    </row>
    <row r="1094" spans="1:4" x14ac:dyDescent="0.2">
      <c r="A1094" s="158"/>
      <c r="D1094" s="138"/>
    </row>
    <row r="1095" spans="1:4" x14ac:dyDescent="0.2">
      <c r="A1095" s="158"/>
      <c r="D1095" s="138"/>
    </row>
    <row r="1096" spans="1:4" x14ac:dyDescent="0.2">
      <c r="A1096" s="158"/>
      <c r="D1096" s="138"/>
    </row>
    <row r="1097" spans="1:4" x14ac:dyDescent="0.2">
      <c r="A1097" s="158"/>
      <c r="D1097" s="138"/>
    </row>
    <row r="1098" spans="1:4" x14ac:dyDescent="0.2">
      <c r="A1098" s="158"/>
      <c r="D1098" s="138"/>
    </row>
    <row r="1099" spans="1:4" x14ac:dyDescent="0.2">
      <c r="A1099" s="158"/>
      <c r="D1099" s="138"/>
    </row>
    <row r="1100" spans="1:4" x14ac:dyDescent="0.2">
      <c r="A1100" s="158"/>
      <c r="D1100" s="138"/>
    </row>
    <row r="1101" spans="1:4" x14ac:dyDescent="0.2">
      <c r="A1101" s="158"/>
      <c r="D1101" s="138"/>
    </row>
    <row r="1102" spans="1:4" x14ac:dyDescent="0.2">
      <c r="A1102" s="158"/>
      <c r="D1102" s="138"/>
    </row>
    <row r="1103" spans="1:4" x14ac:dyDescent="0.2">
      <c r="A1103" s="158"/>
      <c r="D1103" s="138"/>
    </row>
    <row r="1104" spans="1:4" x14ac:dyDescent="0.2">
      <c r="A1104" s="158"/>
      <c r="D1104" s="138"/>
    </row>
    <row r="1105" spans="1:4" x14ac:dyDescent="0.2">
      <c r="A1105" s="158"/>
      <c r="D1105" s="138"/>
    </row>
    <row r="1106" spans="1:4" x14ac:dyDescent="0.2">
      <c r="A1106" s="158"/>
      <c r="D1106" s="138"/>
    </row>
    <row r="1107" spans="1:4" x14ac:dyDescent="0.2">
      <c r="A1107" s="158"/>
      <c r="D1107" s="138"/>
    </row>
    <row r="1108" spans="1:4" x14ac:dyDescent="0.2">
      <c r="A1108" s="158"/>
      <c r="D1108" s="138"/>
    </row>
    <row r="1109" spans="1:4" x14ac:dyDescent="0.2">
      <c r="A1109" s="158"/>
      <c r="D1109" s="138"/>
    </row>
    <row r="1110" spans="1:4" x14ac:dyDescent="0.2">
      <c r="A1110" s="158"/>
      <c r="D1110" s="138"/>
    </row>
    <row r="1111" spans="1:4" x14ac:dyDescent="0.2">
      <c r="A1111" s="158"/>
      <c r="D1111" s="138"/>
    </row>
    <row r="1112" spans="1:4" x14ac:dyDescent="0.2">
      <c r="A1112" s="158"/>
      <c r="D1112" s="138"/>
    </row>
    <row r="1113" spans="1:4" x14ac:dyDescent="0.2">
      <c r="A1113" s="158"/>
      <c r="D1113" s="138"/>
    </row>
    <row r="1114" spans="1:4" x14ac:dyDescent="0.2">
      <c r="A1114" s="158"/>
      <c r="D1114" s="138"/>
    </row>
    <row r="1115" spans="1:4" x14ac:dyDescent="0.2">
      <c r="A1115" s="158"/>
      <c r="D1115" s="138"/>
    </row>
    <row r="1116" spans="1:4" x14ac:dyDescent="0.2">
      <c r="A1116" s="158"/>
      <c r="D1116" s="138"/>
    </row>
    <row r="1117" spans="1:4" x14ac:dyDescent="0.2">
      <c r="A1117" s="158"/>
      <c r="D1117" s="138"/>
    </row>
    <row r="1118" spans="1:4" x14ac:dyDescent="0.2">
      <c r="A1118" s="158"/>
      <c r="D1118" s="138"/>
    </row>
    <row r="1119" spans="1:4" x14ac:dyDescent="0.2">
      <c r="A1119" s="158"/>
      <c r="D1119" s="138"/>
    </row>
    <row r="1120" spans="1:4" x14ac:dyDescent="0.2">
      <c r="A1120" s="158"/>
      <c r="D1120" s="138"/>
    </row>
    <row r="1121" spans="1:4" x14ac:dyDescent="0.2">
      <c r="A1121" s="158"/>
      <c r="D1121" s="138"/>
    </row>
    <row r="1122" spans="1:4" x14ac:dyDescent="0.2">
      <c r="A1122" s="158"/>
      <c r="D1122" s="138"/>
    </row>
    <row r="1123" spans="1:4" x14ac:dyDescent="0.2">
      <c r="A1123" s="158"/>
      <c r="D1123" s="138"/>
    </row>
    <row r="1124" spans="1:4" x14ac:dyDescent="0.2">
      <c r="A1124" s="158"/>
      <c r="D1124" s="138"/>
    </row>
    <row r="1125" spans="1:4" x14ac:dyDescent="0.2">
      <c r="A1125" s="158"/>
      <c r="D1125" s="138"/>
    </row>
    <row r="1126" spans="1:4" x14ac:dyDescent="0.2">
      <c r="A1126" s="158"/>
      <c r="D1126" s="138"/>
    </row>
    <row r="1127" spans="1:4" x14ac:dyDescent="0.2">
      <c r="A1127" s="158"/>
      <c r="D1127" s="138"/>
    </row>
    <row r="1128" spans="1:4" x14ac:dyDescent="0.2">
      <c r="A1128" s="158"/>
      <c r="D1128" s="138"/>
    </row>
    <row r="1129" spans="1:4" x14ac:dyDescent="0.2">
      <c r="A1129" s="158"/>
      <c r="D1129" s="138"/>
    </row>
    <row r="1130" spans="1:4" x14ac:dyDescent="0.2">
      <c r="A1130" s="158"/>
      <c r="D1130" s="138"/>
    </row>
    <row r="1131" spans="1:4" x14ac:dyDescent="0.2">
      <c r="A1131" s="158"/>
      <c r="D1131" s="138"/>
    </row>
    <row r="1132" spans="1:4" x14ac:dyDescent="0.2">
      <c r="A1132" s="158"/>
      <c r="D1132" s="138"/>
    </row>
    <row r="1133" spans="1:4" x14ac:dyDescent="0.2">
      <c r="A1133" s="158"/>
      <c r="D1133" s="138"/>
    </row>
    <row r="1134" spans="1:4" x14ac:dyDescent="0.2">
      <c r="A1134" s="158"/>
      <c r="D1134" s="138"/>
    </row>
    <row r="1135" spans="1:4" x14ac:dyDescent="0.2">
      <c r="A1135" s="158"/>
      <c r="D1135" s="138"/>
    </row>
    <row r="1136" spans="1:4" x14ac:dyDescent="0.2">
      <c r="A1136" s="158"/>
      <c r="D1136" s="138"/>
    </row>
    <row r="1137" spans="1:4" x14ac:dyDescent="0.2">
      <c r="A1137" s="158"/>
      <c r="D1137" s="138"/>
    </row>
    <row r="1138" spans="1:4" x14ac:dyDescent="0.2">
      <c r="A1138" s="158"/>
      <c r="D1138" s="138"/>
    </row>
    <row r="1139" spans="1:4" x14ac:dyDescent="0.2">
      <c r="A1139" s="158"/>
      <c r="D1139" s="138"/>
    </row>
    <row r="1140" spans="1:4" x14ac:dyDescent="0.2">
      <c r="A1140" s="158"/>
      <c r="D1140" s="138"/>
    </row>
    <row r="1141" spans="1:4" x14ac:dyDescent="0.2">
      <c r="A1141" s="158"/>
      <c r="D1141" s="138"/>
    </row>
    <row r="1142" spans="1:4" x14ac:dyDescent="0.2">
      <c r="A1142" s="158"/>
      <c r="D1142" s="138"/>
    </row>
    <row r="1143" spans="1:4" x14ac:dyDescent="0.2">
      <c r="A1143" s="158"/>
      <c r="D1143" s="138"/>
    </row>
    <row r="1144" spans="1:4" x14ac:dyDescent="0.2">
      <c r="A1144" s="158"/>
      <c r="D1144" s="138"/>
    </row>
    <row r="1145" spans="1:4" x14ac:dyDescent="0.2">
      <c r="A1145" s="158"/>
      <c r="D1145" s="138"/>
    </row>
    <row r="1146" spans="1:4" x14ac:dyDescent="0.2">
      <c r="A1146" s="158"/>
      <c r="D1146" s="138"/>
    </row>
    <row r="1147" spans="1:4" x14ac:dyDescent="0.2">
      <c r="A1147" s="158"/>
      <c r="D1147" s="138"/>
    </row>
    <row r="1148" spans="1:4" x14ac:dyDescent="0.2">
      <c r="A1148" s="158"/>
      <c r="D1148" s="138"/>
    </row>
    <row r="1149" spans="1:4" x14ac:dyDescent="0.2">
      <c r="A1149" s="158"/>
      <c r="D1149" s="138"/>
    </row>
    <row r="1150" spans="1:4" x14ac:dyDescent="0.2">
      <c r="A1150" s="158"/>
      <c r="D1150" s="138"/>
    </row>
    <row r="1151" spans="1:4" x14ac:dyDescent="0.2">
      <c r="A1151" s="158"/>
      <c r="D1151" s="138"/>
    </row>
    <row r="1152" spans="1:4" x14ac:dyDescent="0.2">
      <c r="A1152" s="158"/>
      <c r="D1152" s="138"/>
    </row>
    <row r="1153" spans="1:4" x14ac:dyDescent="0.2">
      <c r="A1153" s="158"/>
      <c r="D1153" s="138"/>
    </row>
    <row r="1154" spans="1:4" x14ac:dyDescent="0.2">
      <c r="A1154" s="158"/>
      <c r="D1154" s="138"/>
    </row>
    <row r="1155" spans="1:4" x14ac:dyDescent="0.2">
      <c r="A1155" s="158"/>
      <c r="D1155" s="138"/>
    </row>
    <row r="1156" spans="1:4" x14ac:dyDescent="0.2">
      <c r="A1156" s="158"/>
      <c r="D1156" s="138"/>
    </row>
    <row r="1157" spans="1:4" x14ac:dyDescent="0.2">
      <c r="A1157" s="158"/>
      <c r="D1157" s="138"/>
    </row>
    <row r="1158" spans="1:4" x14ac:dyDescent="0.2">
      <c r="A1158" s="158"/>
      <c r="D1158" s="138"/>
    </row>
    <row r="1159" spans="1:4" x14ac:dyDescent="0.2">
      <c r="A1159" s="158"/>
      <c r="D1159" s="138"/>
    </row>
    <row r="1160" spans="1:4" x14ac:dyDescent="0.2">
      <c r="A1160" s="158"/>
      <c r="D1160" s="138"/>
    </row>
    <row r="1161" spans="1:4" x14ac:dyDescent="0.2">
      <c r="A1161" s="158"/>
      <c r="D1161" s="138"/>
    </row>
    <row r="1162" spans="1:4" x14ac:dyDescent="0.2">
      <c r="A1162" s="158"/>
      <c r="D1162" s="138"/>
    </row>
    <row r="1163" spans="1:4" x14ac:dyDescent="0.2">
      <c r="A1163" s="158"/>
      <c r="D1163" s="138"/>
    </row>
    <row r="1164" spans="1:4" x14ac:dyDescent="0.2">
      <c r="A1164" s="158"/>
      <c r="D1164" s="138"/>
    </row>
    <row r="1165" spans="1:4" x14ac:dyDescent="0.2">
      <c r="A1165" s="158"/>
      <c r="D1165" s="138"/>
    </row>
    <row r="1166" spans="1:4" x14ac:dyDescent="0.2">
      <c r="A1166" s="158"/>
      <c r="D1166" s="138"/>
    </row>
    <row r="1167" spans="1:4" x14ac:dyDescent="0.2">
      <c r="A1167" s="158"/>
      <c r="D1167" s="138"/>
    </row>
    <row r="1168" spans="1:4" x14ac:dyDescent="0.2">
      <c r="A1168" s="158"/>
      <c r="D1168" s="138"/>
    </row>
    <row r="1169" spans="1:4" x14ac:dyDescent="0.2">
      <c r="A1169" s="158"/>
      <c r="D1169" s="138"/>
    </row>
    <row r="1170" spans="1:4" x14ac:dyDescent="0.2">
      <c r="A1170" s="158"/>
      <c r="D1170" s="138"/>
    </row>
    <row r="1171" spans="1:4" x14ac:dyDescent="0.2">
      <c r="A1171" s="158"/>
      <c r="D1171" s="138"/>
    </row>
    <row r="1172" spans="1:4" x14ac:dyDescent="0.2">
      <c r="A1172" s="158"/>
      <c r="D1172" s="138"/>
    </row>
    <row r="1173" spans="1:4" x14ac:dyDescent="0.2">
      <c r="A1173" s="158"/>
      <c r="D1173" s="138"/>
    </row>
    <row r="1174" spans="1:4" x14ac:dyDescent="0.2">
      <c r="A1174" s="158"/>
      <c r="D1174" s="138"/>
    </row>
    <row r="1175" spans="1:4" x14ac:dyDescent="0.2">
      <c r="A1175" s="158"/>
      <c r="D1175" s="138"/>
    </row>
    <row r="1176" spans="1:4" x14ac:dyDescent="0.2">
      <c r="A1176" s="158"/>
      <c r="D1176" s="138"/>
    </row>
    <row r="1177" spans="1:4" x14ac:dyDescent="0.2">
      <c r="A1177" s="158"/>
      <c r="D1177" s="138"/>
    </row>
    <row r="1178" spans="1:4" x14ac:dyDescent="0.2">
      <c r="A1178" s="158"/>
      <c r="D1178" s="138"/>
    </row>
    <row r="1179" spans="1:4" x14ac:dyDescent="0.2">
      <c r="A1179" s="158"/>
      <c r="D1179" s="138"/>
    </row>
    <row r="1180" spans="1:4" x14ac:dyDescent="0.2">
      <c r="A1180" s="158"/>
      <c r="D1180" s="138"/>
    </row>
    <row r="1181" spans="1:4" x14ac:dyDescent="0.2">
      <c r="A1181" s="158"/>
      <c r="D1181" s="138"/>
    </row>
    <row r="1182" spans="1:4" x14ac:dyDescent="0.2">
      <c r="A1182" s="158"/>
      <c r="D1182" s="138"/>
    </row>
    <row r="1183" spans="1:4" x14ac:dyDescent="0.2">
      <c r="A1183" s="158"/>
      <c r="D1183" s="138"/>
    </row>
    <row r="1184" spans="1:4" x14ac:dyDescent="0.2">
      <c r="A1184" s="158"/>
      <c r="D1184" s="138"/>
    </row>
    <row r="1185" spans="1:4" x14ac:dyDescent="0.2">
      <c r="A1185" s="158"/>
      <c r="D1185" s="138"/>
    </row>
    <row r="1186" spans="1:4" x14ac:dyDescent="0.2">
      <c r="A1186" s="158"/>
      <c r="D1186" s="138"/>
    </row>
    <row r="1187" spans="1:4" x14ac:dyDescent="0.2">
      <c r="A1187" s="158"/>
      <c r="D1187" s="138"/>
    </row>
    <row r="1188" spans="1:4" x14ac:dyDescent="0.2">
      <c r="A1188" s="158"/>
      <c r="D1188" s="138"/>
    </row>
    <row r="1189" spans="1:4" x14ac:dyDescent="0.2">
      <c r="A1189" s="158"/>
      <c r="D1189" s="138"/>
    </row>
    <row r="1190" spans="1:4" x14ac:dyDescent="0.2">
      <c r="A1190" s="158"/>
      <c r="D1190" s="138"/>
    </row>
    <row r="1191" spans="1:4" x14ac:dyDescent="0.2">
      <c r="A1191" s="158"/>
      <c r="D1191" s="138"/>
    </row>
    <row r="1192" spans="1:4" x14ac:dyDescent="0.2">
      <c r="A1192" s="158"/>
      <c r="D1192" s="138"/>
    </row>
    <row r="1193" spans="1:4" x14ac:dyDescent="0.2">
      <c r="A1193" s="158"/>
      <c r="D1193" s="138"/>
    </row>
    <row r="1194" spans="1:4" x14ac:dyDescent="0.2">
      <c r="A1194" s="158"/>
      <c r="D1194" s="138"/>
    </row>
    <row r="1195" spans="1:4" x14ac:dyDescent="0.2">
      <c r="A1195" s="158"/>
      <c r="D1195" s="138"/>
    </row>
    <row r="1196" spans="1:4" x14ac:dyDescent="0.2">
      <c r="A1196" s="158"/>
      <c r="D1196" s="138"/>
    </row>
    <row r="1197" spans="1:4" x14ac:dyDescent="0.2">
      <c r="A1197" s="158"/>
      <c r="D1197" s="138"/>
    </row>
    <row r="1198" spans="1:4" x14ac:dyDescent="0.2">
      <c r="A1198" s="158"/>
      <c r="D1198" s="138"/>
    </row>
    <row r="1199" spans="1:4" x14ac:dyDescent="0.2">
      <c r="A1199" s="158"/>
      <c r="D1199" s="138"/>
    </row>
    <row r="1200" spans="1:4" x14ac:dyDescent="0.2">
      <c r="A1200" s="158"/>
      <c r="D1200" s="138"/>
    </row>
    <row r="1201" spans="1:4" x14ac:dyDescent="0.2">
      <c r="A1201" s="158"/>
      <c r="D1201" s="138"/>
    </row>
    <row r="1202" spans="1:4" x14ac:dyDescent="0.2">
      <c r="A1202" s="158"/>
      <c r="D1202" s="138"/>
    </row>
    <row r="1203" spans="1:4" x14ac:dyDescent="0.2">
      <c r="A1203" s="158"/>
      <c r="D1203" s="138"/>
    </row>
    <row r="1204" spans="1:4" x14ac:dyDescent="0.2">
      <c r="A1204" s="158"/>
      <c r="D1204" s="138"/>
    </row>
    <row r="1205" spans="1:4" x14ac:dyDescent="0.2">
      <c r="A1205" s="158"/>
      <c r="D1205" s="138"/>
    </row>
    <row r="1206" spans="1:4" x14ac:dyDescent="0.2">
      <c r="A1206" s="158"/>
      <c r="D1206" s="138"/>
    </row>
    <row r="1207" spans="1:4" x14ac:dyDescent="0.2">
      <c r="A1207" s="158"/>
      <c r="D1207" s="138"/>
    </row>
    <row r="1208" spans="1:4" x14ac:dyDescent="0.2">
      <c r="A1208" s="158"/>
      <c r="D1208" s="138"/>
    </row>
    <row r="1209" spans="1:4" x14ac:dyDescent="0.2">
      <c r="A1209" s="158"/>
      <c r="D1209" s="138"/>
    </row>
    <row r="1210" spans="1:4" x14ac:dyDescent="0.2">
      <c r="A1210" s="158"/>
      <c r="D1210" s="138"/>
    </row>
    <row r="1211" spans="1:4" x14ac:dyDescent="0.2">
      <c r="A1211" s="158"/>
      <c r="D1211" s="138"/>
    </row>
    <row r="1212" spans="1:4" x14ac:dyDescent="0.2">
      <c r="A1212" s="158"/>
      <c r="D1212" s="138"/>
    </row>
    <row r="1213" spans="1:4" x14ac:dyDescent="0.2">
      <c r="A1213" s="158"/>
      <c r="D1213" s="138"/>
    </row>
    <row r="1214" spans="1:4" x14ac:dyDescent="0.2">
      <c r="A1214" s="158"/>
      <c r="D1214" s="138"/>
    </row>
    <row r="1215" spans="1:4" x14ac:dyDescent="0.2">
      <c r="A1215" s="158"/>
      <c r="D1215" s="138"/>
    </row>
    <row r="1216" spans="1:4" x14ac:dyDescent="0.2">
      <c r="A1216" s="158"/>
      <c r="D1216" s="138"/>
    </row>
    <row r="1217" spans="1:4" x14ac:dyDescent="0.2">
      <c r="A1217" s="158"/>
      <c r="D1217" s="138"/>
    </row>
    <row r="1218" spans="1:4" x14ac:dyDescent="0.2">
      <c r="A1218" s="158"/>
      <c r="D1218" s="138"/>
    </row>
    <row r="1219" spans="1:4" x14ac:dyDescent="0.2">
      <c r="A1219" s="158"/>
      <c r="D1219" s="138"/>
    </row>
    <row r="1220" spans="1:4" x14ac:dyDescent="0.2">
      <c r="A1220" s="158"/>
      <c r="D1220" s="138"/>
    </row>
    <row r="1221" spans="1:4" x14ac:dyDescent="0.2">
      <c r="A1221" s="158"/>
      <c r="D1221" s="138"/>
    </row>
    <row r="1222" spans="1:4" x14ac:dyDescent="0.2">
      <c r="A1222" s="158"/>
      <c r="D1222" s="138"/>
    </row>
    <row r="1223" spans="1:4" x14ac:dyDescent="0.2">
      <c r="A1223" s="158"/>
      <c r="D1223" s="138"/>
    </row>
    <row r="1224" spans="1:4" x14ac:dyDescent="0.2">
      <c r="A1224" s="158"/>
      <c r="D1224" s="138"/>
    </row>
    <row r="1225" spans="1:4" x14ac:dyDescent="0.2">
      <c r="A1225" s="158"/>
      <c r="D1225" s="138"/>
    </row>
    <row r="1226" spans="1:4" x14ac:dyDescent="0.2">
      <c r="A1226" s="158"/>
      <c r="D1226" s="138"/>
    </row>
    <row r="1227" spans="1:4" x14ac:dyDescent="0.2">
      <c r="A1227" s="158"/>
      <c r="D1227" s="138"/>
    </row>
    <row r="1228" spans="1:4" x14ac:dyDescent="0.2">
      <c r="A1228" s="158"/>
      <c r="D1228" s="138"/>
    </row>
    <row r="1229" spans="1:4" x14ac:dyDescent="0.2">
      <c r="A1229" s="158"/>
      <c r="D1229" s="138"/>
    </row>
    <row r="1230" spans="1:4" x14ac:dyDescent="0.2">
      <c r="A1230" s="158"/>
      <c r="D1230" s="138"/>
    </row>
    <row r="1231" spans="1:4" x14ac:dyDescent="0.2">
      <c r="A1231" s="158"/>
      <c r="D1231" s="138"/>
    </row>
    <row r="1232" spans="1:4" x14ac:dyDescent="0.2">
      <c r="A1232" s="158"/>
      <c r="D1232" s="138"/>
    </row>
    <row r="1233" spans="1:4" x14ac:dyDescent="0.2">
      <c r="A1233" s="158"/>
      <c r="D1233" s="138"/>
    </row>
    <row r="1234" spans="1:4" x14ac:dyDescent="0.2">
      <c r="A1234" s="158"/>
      <c r="D1234" s="138"/>
    </row>
    <row r="1235" spans="1:4" x14ac:dyDescent="0.2">
      <c r="A1235" s="158"/>
      <c r="D1235" s="138"/>
    </row>
    <row r="1236" spans="1:4" x14ac:dyDescent="0.2">
      <c r="A1236" s="158"/>
      <c r="D1236" s="138"/>
    </row>
    <row r="1237" spans="1:4" x14ac:dyDescent="0.2">
      <c r="A1237" s="158"/>
      <c r="D1237" s="138"/>
    </row>
    <row r="1238" spans="1:4" x14ac:dyDescent="0.2">
      <c r="A1238" s="158"/>
      <c r="D1238" s="138"/>
    </row>
    <row r="1239" spans="1:4" x14ac:dyDescent="0.2">
      <c r="A1239" s="158"/>
      <c r="D1239" s="138"/>
    </row>
    <row r="1240" spans="1:4" x14ac:dyDescent="0.2">
      <c r="A1240" s="158"/>
      <c r="D1240" s="138"/>
    </row>
    <row r="1241" spans="1:4" x14ac:dyDescent="0.2">
      <c r="A1241" s="158"/>
      <c r="D1241" s="138"/>
    </row>
    <row r="1242" spans="1:4" x14ac:dyDescent="0.2">
      <c r="A1242" s="158"/>
      <c r="D1242" s="138"/>
    </row>
    <row r="1243" spans="1:4" x14ac:dyDescent="0.2">
      <c r="A1243" s="158"/>
      <c r="D1243" s="138"/>
    </row>
    <row r="1244" spans="1:4" x14ac:dyDescent="0.2">
      <c r="A1244" s="158"/>
      <c r="D1244" s="138"/>
    </row>
    <row r="1245" spans="1:4" x14ac:dyDescent="0.2">
      <c r="A1245" s="158"/>
      <c r="D1245" s="138"/>
    </row>
    <row r="1246" spans="1:4" x14ac:dyDescent="0.2">
      <c r="A1246" s="158"/>
      <c r="D1246" s="138"/>
    </row>
    <row r="1247" spans="1:4" x14ac:dyDescent="0.2">
      <c r="A1247" s="158"/>
      <c r="D1247" s="138"/>
    </row>
    <row r="1248" spans="1:4" x14ac:dyDescent="0.2">
      <c r="A1248" s="158"/>
      <c r="D1248" s="138"/>
    </row>
    <row r="1249" spans="1:4" x14ac:dyDescent="0.2">
      <c r="A1249" s="158"/>
      <c r="D1249" s="138"/>
    </row>
    <row r="1250" spans="1:4" x14ac:dyDescent="0.2">
      <c r="A1250" s="158"/>
      <c r="D1250" s="138"/>
    </row>
    <row r="1251" spans="1:4" x14ac:dyDescent="0.2">
      <c r="A1251" s="158"/>
      <c r="D1251" s="138"/>
    </row>
    <row r="1252" spans="1:4" x14ac:dyDescent="0.2">
      <c r="A1252" s="158"/>
      <c r="D1252" s="138"/>
    </row>
    <row r="1253" spans="1:4" x14ac:dyDescent="0.2">
      <c r="A1253" s="158"/>
      <c r="D1253" s="138"/>
    </row>
    <row r="1254" spans="1:4" x14ac:dyDescent="0.2">
      <c r="A1254" s="158"/>
      <c r="D1254" s="138"/>
    </row>
    <row r="1255" spans="1:4" x14ac:dyDescent="0.2">
      <c r="A1255" s="158"/>
      <c r="D1255" s="138"/>
    </row>
    <row r="1256" spans="1:4" x14ac:dyDescent="0.2">
      <c r="A1256" s="158"/>
      <c r="D1256" s="138"/>
    </row>
    <row r="1257" spans="1:4" x14ac:dyDescent="0.2">
      <c r="A1257" s="158"/>
      <c r="D1257" s="138"/>
    </row>
    <row r="1258" spans="1:4" x14ac:dyDescent="0.2">
      <c r="A1258" s="158"/>
      <c r="D1258" s="138"/>
    </row>
    <row r="1259" spans="1:4" x14ac:dyDescent="0.2">
      <c r="A1259" s="158"/>
      <c r="D1259" s="138"/>
    </row>
    <row r="1260" spans="1:4" x14ac:dyDescent="0.2">
      <c r="A1260" s="158"/>
      <c r="D1260" s="138"/>
    </row>
    <row r="1261" spans="1:4" x14ac:dyDescent="0.2">
      <c r="A1261" s="158"/>
      <c r="D1261" s="138"/>
    </row>
    <row r="1262" spans="1:4" x14ac:dyDescent="0.2">
      <c r="A1262" s="158"/>
      <c r="D1262" s="138"/>
    </row>
    <row r="1263" spans="1:4" x14ac:dyDescent="0.2">
      <c r="A1263" s="158"/>
      <c r="D1263" s="138"/>
    </row>
    <row r="1264" spans="1:4" x14ac:dyDescent="0.2">
      <c r="A1264" s="158"/>
      <c r="D1264" s="138"/>
    </row>
    <row r="1265" spans="1:4" x14ac:dyDescent="0.2">
      <c r="A1265" s="158"/>
      <c r="D1265" s="138"/>
    </row>
    <row r="1266" spans="1:4" x14ac:dyDescent="0.2">
      <c r="A1266" s="158"/>
      <c r="D1266" s="138"/>
    </row>
    <row r="1267" spans="1:4" x14ac:dyDescent="0.2">
      <c r="A1267" s="158"/>
      <c r="D1267" s="138"/>
    </row>
    <row r="1268" spans="1:4" x14ac:dyDescent="0.2">
      <c r="A1268" s="158"/>
      <c r="D1268" s="138"/>
    </row>
    <row r="1269" spans="1:4" x14ac:dyDescent="0.2">
      <c r="A1269" s="158"/>
      <c r="D1269" s="138"/>
    </row>
    <row r="1270" spans="1:4" x14ac:dyDescent="0.2">
      <c r="A1270" s="158"/>
      <c r="D1270" s="138"/>
    </row>
    <row r="1271" spans="1:4" x14ac:dyDescent="0.2">
      <c r="A1271" s="158"/>
      <c r="D1271" s="138"/>
    </row>
    <row r="1272" spans="1:4" x14ac:dyDescent="0.2">
      <c r="A1272" s="158"/>
      <c r="D1272" s="138"/>
    </row>
    <row r="1273" spans="1:4" x14ac:dyDescent="0.2">
      <c r="A1273" s="158"/>
      <c r="D1273" s="138"/>
    </row>
    <row r="1274" spans="1:4" x14ac:dyDescent="0.2">
      <c r="A1274" s="158"/>
      <c r="D1274" s="138"/>
    </row>
    <row r="1275" spans="1:4" x14ac:dyDescent="0.2">
      <c r="A1275" s="158"/>
      <c r="D1275" s="138"/>
    </row>
    <row r="1276" spans="1:4" x14ac:dyDescent="0.2">
      <c r="A1276" s="158"/>
      <c r="D1276" s="138"/>
    </row>
    <row r="1277" spans="1:4" x14ac:dyDescent="0.2">
      <c r="A1277" s="158"/>
      <c r="D1277" s="138"/>
    </row>
    <row r="1278" spans="1:4" x14ac:dyDescent="0.2">
      <c r="A1278" s="158"/>
      <c r="D1278" s="138"/>
    </row>
    <row r="1279" spans="1:4" x14ac:dyDescent="0.2">
      <c r="A1279" s="158"/>
      <c r="D1279" s="138"/>
    </row>
    <row r="1280" spans="1:4" x14ac:dyDescent="0.2">
      <c r="A1280" s="158"/>
      <c r="D1280" s="138"/>
    </row>
    <row r="1281" spans="1:4" x14ac:dyDescent="0.2">
      <c r="A1281" s="158"/>
      <c r="D1281" s="138"/>
    </row>
    <row r="1282" spans="1:4" x14ac:dyDescent="0.2">
      <c r="A1282" s="158"/>
      <c r="D1282" s="138"/>
    </row>
    <row r="1283" spans="1:4" x14ac:dyDescent="0.2">
      <c r="A1283" s="158"/>
      <c r="D1283" s="138"/>
    </row>
    <row r="1284" spans="1:4" x14ac:dyDescent="0.2">
      <c r="A1284" s="158"/>
      <c r="D1284" s="138"/>
    </row>
    <row r="1285" spans="1:4" x14ac:dyDescent="0.2">
      <c r="A1285" s="158"/>
      <c r="D1285" s="138"/>
    </row>
    <row r="1286" spans="1:4" x14ac:dyDescent="0.2">
      <c r="A1286" s="158"/>
      <c r="D1286" s="138"/>
    </row>
    <row r="1287" spans="1:4" x14ac:dyDescent="0.2">
      <c r="A1287" s="158"/>
      <c r="D1287" s="138"/>
    </row>
    <row r="1288" spans="1:4" x14ac:dyDescent="0.2">
      <c r="A1288" s="158"/>
      <c r="D1288" s="138"/>
    </row>
    <row r="1289" spans="1:4" x14ac:dyDescent="0.2">
      <c r="A1289" s="158"/>
      <c r="D1289" s="138"/>
    </row>
    <row r="1290" spans="1:4" x14ac:dyDescent="0.2">
      <c r="A1290" s="158"/>
      <c r="D1290" s="138"/>
    </row>
    <row r="1291" spans="1:4" x14ac:dyDescent="0.2">
      <c r="A1291" s="158"/>
      <c r="D1291" s="138"/>
    </row>
    <row r="1292" spans="1:4" x14ac:dyDescent="0.2">
      <c r="A1292" s="158"/>
      <c r="D1292" s="138"/>
    </row>
    <row r="1293" spans="1:4" x14ac:dyDescent="0.2">
      <c r="A1293" s="158"/>
      <c r="D1293" s="138"/>
    </row>
    <row r="1294" spans="1:4" x14ac:dyDescent="0.2">
      <c r="A1294" s="158"/>
      <c r="D1294" s="138"/>
    </row>
    <row r="1295" spans="1:4" x14ac:dyDescent="0.2">
      <c r="A1295" s="158"/>
      <c r="D1295" s="138"/>
    </row>
    <row r="1296" spans="1:4" x14ac:dyDescent="0.2">
      <c r="A1296" s="158"/>
      <c r="D1296" s="138"/>
    </row>
    <row r="1297" spans="1:4" x14ac:dyDescent="0.2">
      <c r="A1297" s="158"/>
      <c r="D1297" s="138"/>
    </row>
    <row r="1298" spans="1:4" x14ac:dyDescent="0.2">
      <c r="A1298" s="158"/>
      <c r="D1298" s="138"/>
    </row>
    <row r="1299" spans="1:4" x14ac:dyDescent="0.2">
      <c r="A1299" s="158"/>
      <c r="D1299" s="138"/>
    </row>
    <row r="1300" spans="1:4" x14ac:dyDescent="0.2">
      <c r="A1300" s="158"/>
      <c r="D1300" s="138"/>
    </row>
    <row r="1301" spans="1:4" x14ac:dyDescent="0.2">
      <c r="A1301" s="158"/>
      <c r="D1301" s="138"/>
    </row>
    <row r="1302" spans="1:4" x14ac:dyDescent="0.2">
      <c r="A1302" s="158"/>
      <c r="D1302" s="138"/>
    </row>
    <row r="1303" spans="1:4" x14ac:dyDescent="0.2">
      <c r="A1303" s="158"/>
      <c r="D1303" s="138"/>
    </row>
    <row r="1304" spans="1:4" x14ac:dyDescent="0.2">
      <c r="A1304" s="158"/>
      <c r="D1304" s="138"/>
    </row>
    <row r="1305" spans="1:4" x14ac:dyDescent="0.2">
      <c r="A1305" s="158"/>
      <c r="D1305" s="138"/>
    </row>
    <row r="1306" spans="1:4" x14ac:dyDescent="0.2">
      <c r="A1306" s="158"/>
      <c r="D1306" s="138"/>
    </row>
    <row r="1307" spans="1:4" x14ac:dyDescent="0.2">
      <c r="A1307" s="158"/>
      <c r="D1307" s="138"/>
    </row>
    <row r="1308" spans="1:4" x14ac:dyDescent="0.2">
      <c r="A1308" s="158"/>
      <c r="D1308" s="138"/>
    </row>
    <row r="1309" spans="1:4" x14ac:dyDescent="0.2">
      <c r="A1309" s="158"/>
      <c r="D1309" s="138"/>
    </row>
    <row r="1310" spans="1:4" x14ac:dyDescent="0.2">
      <c r="A1310" s="158"/>
      <c r="D1310" s="138"/>
    </row>
    <row r="1311" spans="1:4" x14ac:dyDescent="0.2">
      <c r="A1311" s="158"/>
      <c r="D1311" s="138"/>
    </row>
    <row r="1312" spans="1:4" x14ac:dyDescent="0.2">
      <c r="A1312" s="158"/>
      <c r="D1312" s="138"/>
    </row>
    <row r="1313" spans="1:4" x14ac:dyDescent="0.2">
      <c r="A1313" s="158"/>
      <c r="D1313" s="138"/>
    </row>
    <row r="1314" spans="1:4" x14ac:dyDescent="0.2">
      <c r="A1314" s="158"/>
      <c r="D1314" s="138"/>
    </row>
    <row r="1315" spans="1:4" x14ac:dyDescent="0.2">
      <c r="A1315" s="158"/>
      <c r="D1315" s="138"/>
    </row>
    <row r="1316" spans="1:4" x14ac:dyDescent="0.2">
      <c r="A1316" s="158"/>
      <c r="D1316" s="138"/>
    </row>
    <row r="1317" spans="1:4" x14ac:dyDescent="0.2">
      <c r="A1317" s="158"/>
      <c r="D1317" s="138"/>
    </row>
    <row r="1318" spans="1:4" x14ac:dyDescent="0.2">
      <c r="A1318" s="158"/>
      <c r="D1318" s="138"/>
    </row>
    <row r="1319" spans="1:4" x14ac:dyDescent="0.2">
      <c r="A1319" s="158"/>
      <c r="D1319" s="138"/>
    </row>
    <row r="1320" spans="1:4" x14ac:dyDescent="0.2">
      <c r="A1320" s="158"/>
      <c r="D1320" s="138"/>
    </row>
    <row r="1321" spans="1:4" x14ac:dyDescent="0.2">
      <c r="A1321" s="158"/>
      <c r="D1321" s="138"/>
    </row>
    <row r="1322" spans="1:4" x14ac:dyDescent="0.2">
      <c r="A1322" s="158"/>
      <c r="D1322" s="138"/>
    </row>
    <row r="1323" spans="1:4" x14ac:dyDescent="0.2">
      <c r="A1323" s="158"/>
      <c r="D1323" s="138"/>
    </row>
    <row r="1324" spans="1:4" x14ac:dyDescent="0.2">
      <c r="A1324" s="158"/>
      <c r="D1324" s="138"/>
    </row>
    <row r="1325" spans="1:4" x14ac:dyDescent="0.2">
      <c r="A1325" s="158"/>
      <c r="D1325" s="138"/>
    </row>
    <row r="1326" spans="1:4" x14ac:dyDescent="0.2">
      <c r="A1326" s="158"/>
      <c r="D1326" s="138"/>
    </row>
    <row r="1327" spans="1:4" x14ac:dyDescent="0.2">
      <c r="A1327" s="158"/>
      <c r="D1327" s="138"/>
    </row>
    <row r="1328" spans="1:4" x14ac:dyDescent="0.2">
      <c r="A1328" s="158"/>
      <c r="D1328" s="138"/>
    </row>
    <row r="1329" spans="1:4" x14ac:dyDescent="0.2">
      <c r="A1329" s="158"/>
      <c r="D1329" s="138"/>
    </row>
    <row r="1330" spans="1:4" x14ac:dyDescent="0.2">
      <c r="A1330" s="158"/>
      <c r="D1330" s="138"/>
    </row>
    <row r="1331" spans="1:4" x14ac:dyDescent="0.2">
      <c r="A1331" s="158"/>
      <c r="D1331" s="138"/>
    </row>
    <row r="1332" spans="1:4" x14ac:dyDescent="0.2">
      <c r="A1332" s="158"/>
      <c r="D1332" s="138"/>
    </row>
    <row r="1333" spans="1:4" x14ac:dyDescent="0.2">
      <c r="A1333" s="158"/>
      <c r="D1333" s="138"/>
    </row>
    <row r="1334" spans="1:4" x14ac:dyDescent="0.2">
      <c r="A1334" s="158"/>
      <c r="D1334" s="138"/>
    </row>
    <row r="1335" spans="1:4" x14ac:dyDescent="0.2">
      <c r="A1335" s="158"/>
      <c r="D1335" s="138"/>
    </row>
    <row r="1336" spans="1:4" x14ac:dyDescent="0.2">
      <c r="A1336" s="158"/>
      <c r="D1336" s="138"/>
    </row>
    <row r="1337" spans="1:4" x14ac:dyDescent="0.2">
      <c r="A1337" s="158"/>
      <c r="D1337" s="138"/>
    </row>
    <row r="1338" spans="1:4" x14ac:dyDescent="0.2">
      <c r="A1338" s="158"/>
      <c r="D1338" s="138"/>
    </row>
    <row r="1339" spans="1:4" x14ac:dyDescent="0.2">
      <c r="A1339" s="158"/>
      <c r="D1339" s="138"/>
    </row>
    <row r="1340" spans="1:4" x14ac:dyDescent="0.2">
      <c r="A1340" s="158"/>
      <c r="D1340" s="138"/>
    </row>
    <row r="1341" spans="1:4" x14ac:dyDescent="0.2">
      <c r="A1341" s="158"/>
      <c r="D1341" s="138"/>
    </row>
    <row r="1342" spans="1:4" x14ac:dyDescent="0.2">
      <c r="A1342" s="158"/>
      <c r="D1342" s="138"/>
    </row>
    <row r="1343" spans="1:4" x14ac:dyDescent="0.2">
      <c r="A1343" s="158"/>
      <c r="D1343" s="138"/>
    </row>
    <row r="1344" spans="1:4" x14ac:dyDescent="0.2">
      <c r="A1344" s="158"/>
      <c r="D1344" s="138"/>
    </row>
    <row r="1345" spans="1:4" x14ac:dyDescent="0.2">
      <c r="A1345" s="158"/>
      <c r="D1345" s="138"/>
    </row>
    <row r="1346" spans="1:4" x14ac:dyDescent="0.2">
      <c r="A1346" s="158"/>
      <c r="D1346" s="138"/>
    </row>
    <row r="1347" spans="1:4" x14ac:dyDescent="0.2">
      <c r="A1347" s="158"/>
      <c r="D1347" s="138"/>
    </row>
    <row r="1348" spans="1:4" x14ac:dyDescent="0.2">
      <c r="A1348" s="158"/>
      <c r="D1348" s="138"/>
    </row>
    <row r="1349" spans="1:4" x14ac:dyDescent="0.2">
      <c r="A1349" s="158"/>
      <c r="D1349" s="138"/>
    </row>
    <row r="1350" spans="1:4" x14ac:dyDescent="0.2">
      <c r="A1350" s="158"/>
      <c r="D1350" s="138"/>
    </row>
    <row r="1351" spans="1:4" x14ac:dyDescent="0.2">
      <c r="A1351" s="158"/>
      <c r="D1351" s="138"/>
    </row>
    <row r="1352" spans="1:4" x14ac:dyDescent="0.2">
      <c r="A1352" s="158"/>
      <c r="D1352" s="138"/>
    </row>
    <row r="1353" spans="1:4" x14ac:dyDescent="0.2">
      <c r="A1353" s="158"/>
      <c r="D1353" s="138"/>
    </row>
    <row r="1354" spans="1:4" x14ac:dyDescent="0.2">
      <c r="A1354" s="158"/>
      <c r="D1354" s="138"/>
    </row>
    <row r="1355" spans="1:4" x14ac:dyDescent="0.2">
      <c r="A1355" s="158"/>
      <c r="D1355" s="138"/>
    </row>
    <row r="1356" spans="1:4" x14ac:dyDescent="0.2">
      <c r="A1356" s="158"/>
      <c r="D1356" s="138"/>
    </row>
    <row r="1357" spans="1:4" x14ac:dyDescent="0.2">
      <c r="A1357" s="158"/>
      <c r="D1357" s="138"/>
    </row>
    <row r="1358" spans="1:4" x14ac:dyDescent="0.2">
      <c r="A1358" s="158"/>
      <c r="D1358" s="138"/>
    </row>
    <row r="1359" spans="1:4" x14ac:dyDescent="0.2">
      <c r="A1359" s="158"/>
      <c r="D1359" s="138"/>
    </row>
    <row r="1360" spans="1:4" x14ac:dyDescent="0.2">
      <c r="A1360" s="158"/>
      <c r="D1360" s="138"/>
    </row>
    <row r="1361" spans="1:4" x14ac:dyDescent="0.2">
      <c r="A1361" s="158"/>
      <c r="D1361" s="138"/>
    </row>
    <row r="1362" spans="1:4" x14ac:dyDescent="0.2">
      <c r="A1362" s="158"/>
      <c r="D1362" s="138"/>
    </row>
    <row r="1363" spans="1:4" x14ac:dyDescent="0.2">
      <c r="A1363" s="158"/>
      <c r="D1363" s="138"/>
    </row>
    <row r="1364" spans="1:4" x14ac:dyDescent="0.2">
      <c r="A1364" s="158"/>
      <c r="D1364" s="138"/>
    </row>
    <row r="1365" spans="1:4" x14ac:dyDescent="0.2">
      <c r="A1365" s="158"/>
      <c r="D1365" s="138"/>
    </row>
    <row r="1366" spans="1:4" x14ac:dyDescent="0.2">
      <c r="A1366" s="158"/>
      <c r="D1366" s="138"/>
    </row>
    <row r="1367" spans="1:4" x14ac:dyDescent="0.2">
      <c r="A1367" s="158"/>
      <c r="D1367" s="138"/>
    </row>
    <row r="1368" spans="1:4" x14ac:dyDescent="0.2">
      <c r="A1368" s="158"/>
      <c r="D1368" s="138"/>
    </row>
    <row r="1369" spans="1:4" x14ac:dyDescent="0.2">
      <c r="A1369" s="158"/>
      <c r="D1369" s="138"/>
    </row>
    <row r="1370" spans="1:4" x14ac:dyDescent="0.2">
      <c r="A1370" s="158"/>
      <c r="D1370" s="138"/>
    </row>
    <row r="1371" spans="1:4" x14ac:dyDescent="0.2">
      <c r="A1371" s="158"/>
      <c r="D1371" s="138"/>
    </row>
    <row r="1372" spans="1:4" x14ac:dyDescent="0.2">
      <c r="A1372" s="158"/>
      <c r="D1372" s="138"/>
    </row>
    <row r="1373" spans="1:4" x14ac:dyDescent="0.2">
      <c r="A1373" s="158"/>
      <c r="D1373" s="138"/>
    </row>
    <row r="1374" spans="1:4" x14ac:dyDescent="0.2">
      <c r="A1374" s="158"/>
      <c r="D1374" s="138"/>
    </row>
    <row r="1375" spans="1:4" x14ac:dyDescent="0.2">
      <c r="A1375" s="158"/>
      <c r="D1375" s="138"/>
    </row>
    <row r="1376" spans="1:4" x14ac:dyDescent="0.2">
      <c r="A1376" s="158"/>
      <c r="D1376" s="138"/>
    </row>
    <row r="1377" spans="1:4" x14ac:dyDescent="0.2">
      <c r="A1377" s="158"/>
      <c r="D1377" s="138"/>
    </row>
    <row r="1378" spans="1:4" x14ac:dyDescent="0.2">
      <c r="A1378" s="158"/>
      <c r="D1378" s="138"/>
    </row>
    <row r="1379" spans="1:4" x14ac:dyDescent="0.2">
      <c r="A1379" s="158"/>
      <c r="D1379" s="138"/>
    </row>
    <row r="1380" spans="1:4" x14ac:dyDescent="0.2">
      <c r="A1380" s="158"/>
      <c r="D1380" s="138"/>
    </row>
    <row r="1381" spans="1:4" x14ac:dyDescent="0.2">
      <c r="A1381" s="158"/>
      <c r="D1381" s="138"/>
    </row>
    <row r="1382" spans="1:4" x14ac:dyDescent="0.2">
      <c r="A1382" s="158"/>
      <c r="D1382" s="138"/>
    </row>
    <row r="1383" spans="1:4" x14ac:dyDescent="0.2">
      <c r="A1383" s="158"/>
      <c r="D1383" s="138"/>
    </row>
    <row r="1384" spans="1:4" x14ac:dyDescent="0.2">
      <c r="A1384" s="158"/>
      <c r="D1384" s="138"/>
    </row>
    <row r="1385" spans="1:4" x14ac:dyDescent="0.2">
      <c r="A1385" s="158"/>
      <c r="D1385" s="138"/>
    </row>
    <row r="1386" spans="1:4" x14ac:dyDescent="0.2">
      <c r="A1386" s="158"/>
      <c r="D1386" s="138"/>
    </row>
    <row r="1387" spans="1:4" x14ac:dyDescent="0.2">
      <c r="A1387" s="158"/>
      <c r="D1387" s="138"/>
    </row>
    <row r="1388" spans="1:4" x14ac:dyDescent="0.2">
      <c r="A1388" s="158"/>
      <c r="D1388" s="138"/>
    </row>
    <row r="1389" spans="1:4" x14ac:dyDescent="0.2">
      <c r="A1389" s="158"/>
      <c r="D1389" s="138"/>
    </row>
    <row r="1390" spans="1:4" x14ac:dyDescent="0.2">
      <c r="A1390" s="158"/>
      <c r="D1390" s="138"/>
    </row>
    <row r="1391" spans="1:4" x14ac:dyDescent="0.2">
      <c r="A1391" s="158"/>
      <c r="D1391" s="138"/>
    </row>
    <row r="1392" spans="1:4" x14ac:dyDescent="0.2">
      <c r="A1392" s="158"/>
      <c r="D1392" s="138"/>
    </row>
    <row r="1393" spans="1:4" x14ac:dyDescent="0.2">
      <c r="A1393" s="158"/>
      <c r="D1393" s="138"/>
    </row>
    <row r="1394" spans="1:4" x14ac:dyDescent="0.2">
      <c r="A1394" s="158"/>
      <c r="D1394" s="138"/>
    </row>
    <row r="1395" spans="1:4" x14ac:dyDescent="0.2">
      <c r="A1395" s="158"/>
      <c r="D1395" s="138"/>
    </row>
    <row r="1396" spans="1:4" x14ac:dyDescent="0.2">
      <c r="A1396" s="158"/>
      <c r="D1396" s="138"/>
    </row>
    <row r="1397" spans="1:4" x14ac:dyDescent="0.2">
      <c r="A1397" s="158"/>
      <c r="D1397" s="138"/>
    </row>
    <row r="1398" spans="1:4" x14ac:dyDescent="0.2">
      <c r="A1398" s="158"/>
      <c r="D1398" s="138"/>
    </row>
    <row r="1399" spans="1:4" x14ac:dyDescent="0.2">
      <c r="A1399" s="158"/>
      <c r="D1399" s="138"/>
    </row>
    <row r="1400" spans="1:4" x14ac:dyDescent="0.2">
      <c r="A1400" s="158"/>
      <c r="D1400" s="138"/>
    </row>
    <row r="1401" spans="1:4" x14ac:dyDescent="0.2">
      <c r="A1401" s="158"/>
      <c r="D1401" s="138"/>
    </row>
    <row r="1402" spans="1:4" x14ac:dyDescent="0.2">
      <c r="A1402" s="158"/>
      <c r="D1402" s="138"/>
    </row>
    <row r="1403" spans="1:4" x14ac:dyDescent="0.2">
      <c r="A1403" s="158"/>
      <c r="D1403" s="138"/>
    </row>
    <row r="1404" spans="1:4" x14ac:dyDescent="0.2">
      <c r="A1404" s="158"/>
      <c r="D1404" s="138"/>
    </row>
    <row r="1405" spans="1:4" x14ac:dyDescent="0.2">
      <c r="A1405" s="158"/>
      <c r="D1405" s="138"/>
    </row>
    <row r="1406" spans="1:4" x14ac:dyDescent="0.2">
      <c r="A1406" s="158"/>
      <c r="D1406" s="138"/>
    </row>
    <row r="1407" spans="1:4" x14ac:dyDescent="0.2">
      <c r="A1407" s="158"/>
      <c r="D1407" s="138"/>
    </row>
    <row r="1408" spans="1:4" x14ac:dyDescent="0.2">
      <c r="A1408" s="158"/>
      <c r="D1408" s="138"/>
    </row>
    <row r="1409" spans="1:4" x14ac:dyDescent="0.2">
      <c r="A1409" s="158"/>
      <c r="D1409" s="138"/>
    </row>
    <row r="1410" spans="1:4" x14ac:dyDescent="0.2">
      <c r="A1410" s="158"/>
      <c r="D1410" s="138"/>
    </row>
    <row r="1411" spans="1:4" x14ac:dyDescent="0.2">
      <c r="A1411" s="158"/>
      <c r="D1411" s="138"/>
    </row>
    <row r="1412" spans="1:4" x14ac:dyDescent="0.2">
      <c r="A1412" s="158"/>
      <c r="D1412" s="138"/>
    </row>
    <row r="1413" spans="1:4" x14ac:dyDescent="0.2">
      <c r="A1413" s="158"/>
      <c r="D1413" s="138"/>
    </row>
    <row r="1414" spans="1:4" x14ac:dyDescent="0.2">
      <c r="A1414" s="158"/>
      <c r="D1414" s="138"/>
    </row>
    <row r="1415" spans="1:4" x14ac:dyDescent="0.2">
      <c r="A1415" s="158"/>
      <c r="D1415" s="138"/>
    </row>
    <row r="1416" spans="1:4" x14ac:dyDescent="0.2">
      <c r="A1416" s="158"/>
      <c r="D1416" s="138"/>
    </row>
    <row r="1417" spans="1:4" x14ac:dyDescent="0.2">
      <c r="A1417" s="158"/>
      <c r="D1417" s="138"/>
    </row>
    <row r="1418" spans="1:4" x14ac:dyDescent="0.2">
      <c r="A1418" s="158"/>
      <c r="D1418" s="138"/>
    </row>
    <row r="1419" spans="1:4" x14ac:dyDescent="0.2">
      <c r="A1419" s="158"/>
      <c r="D1419" s="138"/>
    </row>
    <row r="1420" spans="1:4" x14ac:dyDescent="0.2">
      <c r="A1420" s="158"/>
      <c r="D1420" s="138"/>
    </row>
    <row r="1421" spans="1:4" x14ac:dyDescent="0.2">
      <c r="A1421" s="158"/>
      <c r="D1421" s="138"/>
    </row>
    <row r="1422" spans="1:4" x14ac:dyDescent="0.2">
      <c r="A1422" s="158"/>
      <c r="D1422" s="138"/>
    </row>
    <row r="1423" spans="1:4" x14ac:dyDescent="0.2">
      <c r="A1423" s="158"/>
      <c r="D1423" s="138"/>
    </row>
    <row r="1424" spans="1:4" x14ac:dyDescent="0.2">
      <c r="A1424" s="158"/>
      <c r="D1424" s="138"/>
    </row>
    <row r="1425" spans="1:4" x14ac:dyDescent="0.2">
      <c r="A1425" s="158"/>
      <c r="D1425" s="138"/>
    </row>
    <row r="1426" spans="1:4" x14ac:dyDescent="0.2">
      <c r="A1426" s="158"/>
      <c r="D1426" s="138"/>
    </row>
    <row r="1427" spans="1:4" x14ac:dyDescent="0.2">
      <c r="A1427" s="158"/>
      <c r="D1427" s="138"/>
    </row>
    <row r="1428" spans="1:4" x14ac:dyDescent="0.2">
      <c r="A1428" s="158"/>
      <c r="D1428" s="138"/>
    </row>
    <row r="1429" spans="1:4" x14ac:dyDescent="0.2">
      <c r="A1429" s="158"/>
      <c r="D1429" s="138"/>
    </row>
    <row r="1430" spans="1:4" x14ac:dyDescent="0.2">
      <c r="A1430" s="158"/>
      <c r="D1430" s="138"/>
    </row>
    <row r="1431" spans="1:4" x14ac:dyDescent="0.2">
      <c r="A1431" s="158"/>
      <c r="D1431" s="138"/>
    </row>
    <row r="1432" spans="1:4" x14ac:dyDescent="0.2">
      <c r="A1432" s="158"/>
      <c r="D1432" s="138"/>
    </row>
    <row r="1433" spans="1:4" x14ac:dyDescent="0.2">
      <c r="A1433" s="158"/>
      <c r="D1433" s="138"/>
    </row>
    <row r="1434" spans="1:4" x14ac:dyDescent="0.2">
      <c r="A1434" s="158"/>
      <c r="D1434" s="138"/>
    </row>
    <row r="1435" spans="1:4" x14ac:dyDescent="0.2">
      <c r="A1435" s="158"/>
      <c r="D1435" s="138"/>
    </row>
    <row r="1436" spans="1:4" x14ac:dyDescent="0.2">
      <c r="A1436" s="158"/>
      <c r="D1436" s="138"/>
    </row>
    <row r="1437" spans="1:4" x14ac:dyDescent="0.2">
      <c r="A1437" s="158"/>
      <c r="D1437" s="138"/>
    </row>
    <row r="1438" spans="1:4" x14ac:dyDescent="0.2">
      <c r="A1438" s="158"/>
      <c r="D1438" s="138"/>
    </row>
    <row r="1439" spans="1:4" x14ac:dyDescent="0.2">
      <c r="A1439" s="158"/>
      <c r="D1439" s="138"/>
    </row>
    <row r="1440" spans="1:4" x14ac:dyDescent="0.2">
      <c r="A1440" s="158"/>
      <c r="D1440" s="138"/>
    </row>
    <row r="1441" spans="1:4" x14ac:dyDescent="0.2">
      <c r="A1441" s="158"/>
      <c r="D1441" s="138"/>
    </row>
    <row r="1442" spans="1:4" x14ac:dyDescent="0.2">
      <c r="A1442" s="158"/>
      <c r="D1442" s="138"/>
    </row>
    <row r="1443" spans="1:4" x14ac:dyDescent="0.2">
      <c r="A1443" s="158"/>
      <c r="D1443" s="138"/>
    </row>
    <row r="1444" spans="1:4" x14ac:dyDescent="0.2">
      <c r="A1444" s="158"/>
      <c r="D1444" s="138"/>
    </row>
    <row r="1445" spans="1:4" x14ac:dyDescent="0.2">
      <c r="A1445" s="158"/>
      <c r="D1445" s="138"/>
    </row>
    <row r="1446" spans="1:4" x14ac:dyDescent="0.2">
      <c r="A1446" s="158"/>
      <c r="D1446" s="138"/>
    </row>
    <row r="1447" spans="1:4" x14ac:dyDescent="0.2">
      <c r="A1447" s="158"/>
      <c r="D1447" s="138"/>
    </row>
    <row r="1448" spans="1:4" x14ac:dyDescent="0.2">
      <c r="A1448" s="158"/>
      <c r="D1448" s="138"/>
    </row>
    <row r="1449" spans="1:4" x14ac:dyDescent="0.2">
      <c r="A1449" s="158"/>
      <c r="D1449" s="138"/>
    </row>
    <row r="1450" spans="1:4" x14ac:dyDescent="0.2">
      <c r="A1450" s="158"/>
      <c r="D1450" s="138"/>
    </row>
    <row r="1451" spans="1:4" x14ac:dyDescent="0.2">
      <c r="A1451" s="158"/>
      <c r="D1451" s="138"/>
    </row>
    <row r="1452" spans="1:4" x14ac:dyDescent="0.2">
      <c r="A1452" s="158"/>
      <c r="D1452" s="138"/>
    </row>
    <row r="1453" spans="1:4" x14ac:dyDescent="0.2">
      <c r="A1453" s="158"/>
      <c r="D1453" s="138"/>
    </row>
    <row r="1454" spans="1:4" x14ac:dyDescent="0.2">
      <c r="A1454" s="158"/>
      <c r="D1454" s="138"/>
    </row>
    <row r="1455" spans="1:4" x14ac:dyDescent="0.2">
      <c r="A1455" s="158"/>
      <c r="D1455" s="138"/>
    </row>
    <row r="1456" spans="1:4" x14ac:dyDescent="0.2">
      <c r="A1456" s="158"/>
      <c r="D1456" s="138"/>
    </row>
    <row r="1457" spans="1:4" x14ac:dyDescent="0.2">
      <c r="A1457" s="158"/>
      <c r="D1457" s="138"/>
    </row>
    <row r="1458" spans="1:4" x14ac:dyDescent="0.2">
      <c r="A1458" s="158"/>
      <c r="D1458" s="138"/>
    </row>
    <row r="1459" spans="1:4" x14ac:dyDescent="0.2">
      <c r="A1459" s="158"/>
      <c r="D1459" s="138"/>
    </row>
    <row r="1460" spans="1:4" x14ac:dyDescent="0.2">
      <c r="A1460" s="158"/>
      <c r="D1460" s="138"/>
    </row>
    <row r="1461" spans="1:4" x14ac:dyDescent="0.2">
      <c r="A1461" s="158"/>
      <c r="D1461" s="138"/>
    </row>
    <row r="1462" spans="1:4" x14ac:dyDescent="0.2">
      <c r="A1462" s="158"/>
      <c r="D1462" s="138"/>
    </row>
    <row r="1463" spans="1:4" x14ac:dyDescent="0.2">
      <c r="A1463" s="158"/>
      <c r="D1463" s="138"/>
    </row>
    <row r="1464" spans="1:4" x14ac:dyDescent="0.2">
      <c r="A1464" s="158"/>
      <c r="D1464" s="138"/>
    </row>
    <row r="1465" spans="1:4" x14ac:dyDescent="0.2">
      <c r="A1465" s="158"/>
      <c r="D1465" s="138"/>
    </row>
    <row r="1466" spans="1:4" x14ac:dyDescent="0.2">
      <c r="A1466" s="158"/>
      <c r="D1466" s="138"/>
    </row>
    <row r="1467" spans="1:4" x14ac:dyDescent="0.2">
      <c r="A1467" s="158"/>
      <c r="D1467" s="138"/>
    </row>
    <row r="1468" spans="1:4" x14ac:dyDescent="0.2">
      <c r="A1468" s="158"/>
      <c r="D1468" s="138"/>
    </row>
    <row r="1469" spans="1:4" x14ac:dyDescent="0.2">
      <c r="A1469" s="158"/>
      <c r="D1469" s="138"/>
    </row>
    <row r="1470" spans="1:4" x14ac:dyDescent="0.2">
      <c r="A1470" s="158"/>
      <c r="D1470" s="138"/>
    </row>
    <row r="1471" spans="1:4" x14ac:dyDescent="0.2">
      <c r="A1471" s="158"/>
      <c r="D1471" s="138"/>
    </row>
    <row r="1472" spans="1:4" x14ac:dyDescent="0.2">
      <c r="A1472" s="158"/>
      <c r="D1472" s="138"/>
    </row>
    <row r="1473" spans="1:4" x14ac:dyDescent="0.2">
      <c r="A1473" s="158"/>
      <c r="D1473" s="138"/>
    </row>
    <row r="1474" spans="1:4" x14ac:dyDescent="0.2">
      <c r="A1474" s="158"/>
      <c r="D1474" s="138"/>
    </row>
    <row r="1475" spans="1:4" x14ac:dyDescent="0.2">
      <c r="A1475" s="158"/>
      <c r="D1475" s="138"/>
    </row>
    <row r="1476" spans="1:4" x14ac:dyDescent="0.2">
      <c r="A1476" s="158"/>
      <c r="D1476" s="138"/>
    </row>
    <row r="1477" spans="1:4" x14ac:dyDescent="0.2">
      <c r="A1477" s="158"/>
      <c r="D1477" s="138"/>
    </row>
    <row r="1478" spans="1:4" x14ac:dyDescent="0.2">
      <c r="A1478" s="158"/>
      <c r="D1478" s="138"/>
    </row>
    <row r="1479" spans="1:4" x14ac:dyDescent="0.2">
      <c r="A1479" s="158"/>
      <c r="D1479" s="138"/>
    </row>
    <row r="1480" spans="1:4" x14ac:dyDescent="0.2">
      <c r="A1480" s="158"/>
      <c r="D1480" s="138"/>
    </row>
    <row r="1481" spans="1:4" x14ac:dyDescent="0.2">
      <c r="A1481" s="158"/>
      <c r="D1481" s="138"/>
    </row>
    <row r="1482" spans="1:4" x14ac:dyDescent="0.2">
      <c r="A1482" s="158"/>
      <c r="D1482" s="138"/>
    </row>
    <row r="1483" spans="1:4" x14ac:dyDescent="0.2">
      <c r="A1483" s="158"/>
      <c r="D1483" s="138"/>
    </row>
    <row r="1484" spans="1:4" x14ac:dyDescent="0.2">
      <c r="A1484" s="158"/>
      <c r="D1484" s="138"/>
    </row>
    <row r="1485" spans="1:4" x14ac:dyDescent="0.2">
      <c r="A1485" s="158"/>
      <c r="D1485" s="138"/>
    </row>
    <row r="1486" spans="1:4" x14ac:dyDescent="0.2">
      <c r="A1486" s="158"/>
      <c r="D1486" s="138"/>
    </row>
    <row r="1487" spans="1:4" x14ac:dyDescent="0.2">
      <c r="A1487" s="158"/>
      <c r="D1487" s="138"/>
    </row>
    <row r="1488" spans="1:4" x14ac:dyDescent="0.2">
      <c r="A1488" s="158"/>
      <c r="D1488" s="138"/>
    </row>
    <row r="1489" spans="1:4" x14ac:dyDescent="0.2">
      <c r="A1489" s="158"/>
      <c r="D1489" s="138"/>
    </row>
    <row r="1490" spans="1:4" x14ac:dyDescent="0.2">
      <c r="A1490" s="158"/>
      <c r="D1490" s="138"/>
    </row>
    <row r="1491" spans="1:4" x14ac:dyDescent="0.2">
      <c r="A1491" s="158"/>
      <c r="D1491" s="138"/>
    </row>
    <row r="1492" spans="1:4" x14ac:dyDescent="0.2">
      <c r="A1492" s="158"/>
      <c r="D1492" s="138"/>
    </row>
    <row r="1493" spans="1:4" x14ac:dyDescent="0.2">
      <c r="A1493" s="158"/>
      <c r="D1493" s="138"/>
    </row>
    <row r="1494" spans="1:4" x14ac:dyDescent="0.2">
      <c r="A1494" s="158"/>
      <c r="D1494" s="138"/>
    </row>
    <row r="1495" spans="1:4" x14ac:dyDescent="0.2">
      <c r="A1495" s="158"/>
      <c r="D1495" s="138"/>
    </row>
    <row r="1496" spans="1:4" x14ac:dyDescent="0.2">
      <c r="A1496" s="158"/>
      <c r="D1496" s="138"/>
    </row>
    <row r="1497" spans="1:4" x14ac:dyDescent="0.2">
      <c r="A1497" s="158"/>
      <c r="D1497" s="138"/>
    </row>
    <row r="1498" spans="1:4" x14ac:dyDescent="0.2">
      <c r="A1498" s="158"/>
      <c r="D1498" s="138"/>
    </row>
    <row r="1499" spans="1:4" x14ac:dyDescent="0.2">
      <c r="A1499" s="158"/>
      <c r="D1499" s="138"/>
    </row>
    <row r="1500" spans="1:4" x14ac:dyDescent="0.2">
      <c r="A1500" s="158"/>
      <c r="D1500" s="138"/>
    </row>
    <row r="1501" spans="1:4" x14ac:dyDescent="0.2">
      <c r="A1501" s="158"/>
      <c r="D1501" s="138"/>
    </row>
    <row r="1502" spans="1:4" x14ac:dyDescent="0.2">
      <c r="A1502" s="158"/>
      <c r="D1502" s="138"/>
    </row>
    <row r="1503" spans="1:4" x14ac:dyDescent="0.2">
      <c r="A1503" s="158"/>
      <c r="D1503" s="138"/>
    </row>
    <row r="1504" spans="1:4" x14ac:dyDescent="0.2">
      <c r="A1504" s="158"/>
      <c r="D1504" s="138"/>
    </row>
    <row r="1505" spans="1:4" x14ac:dyDescent="0.2">
      <c r="A1505" s="158"/>
      <c r="D1505" s="138"/>
    </row>
    <row r="1506" spans="1:4" x14ac:dyDescent="0.2">
      <c r="A1506" s="158"/>
      <c r="D1506" s="138"/>
    </row>
    <row r="1507" spans="1:4" x14ac:dyDescent="0.2">
      <c r="A1507" s="158"/>
      <c r="D1507" s="138"/>
    </row>
    <row r="1508" spans="1:4" x14ac:dyDescent="0.2">
      <c r="A1508" s="158"/>
      <c r="D1508" s="138"/>
    </row>
    <row r="1509" spans="1:4" x14ac:dyDescent="0.2">
      <c r="A1509" s="158"/>
      <c r="D1509" s="138"/>
    </row>
    <row r="1510" spans="1:4" x14ac:dyDescent="0.2">
      <c r="A1510" s="158"/>
      <c r="D1510" s="138"/>
    </row>
    <row r="1511" spans="1:4" x14ac:dyDescent="0.2">
      <c r="A1511" s="158"/>
      <c r="D1511" s="138"/>
    </row>
    <row r="1512" spans="1:4" x14ac:dyDescent="0.2">
      <c r="A1512" s="158"/>
      <c r="D1512" s="138"/>
    </row>
    <row r="1513" spans="1:4" x14ac:dyDescent="0.2">
      <c r="A1513" s="158"/>
      <c r="D1513" s="138"/>
    </row>
    <row r="1514" spans="1:4" x14ac:dyDescent="0.2">
      <c r="A1514" s="158"/>
      <c r="D1514" s="138"/>
    </row>
    <row r="1515" spans="1:4" x14ac:dyDescent="0.2">
      <c r="A1515" s="158"/>
      <c r="D1515" s="138"/>
    </row>
    <row r="1516" spans="1:4" x14ac:dyDescent="0.2">
      <c r="A1516" s="158"/>
      <c r="D1516" s="138"/>
    </row>
    <row r="1517" spans="1:4" x14ac:dyDescent="0.2">
      <c r="A1517" s="158"/>
      <c r="D1517" s="138"/>
    </row>
    <row r="1518" spans="1:4" x14ac:dyDescent="0.2">
      <c r="A1518" s="158"/>
      <c r="D1518" s="138"/>
    </row>
    <row r="1519" spans="1:4" x14ac:dyDescent="0.2">
      <c r="A1519" s="158"/>
      <c r="D1519" s="138"/>
    </row>
    <row r="1520" spans="1:4" x14ac:dyDescent="0.2">
      <c r="A1520" s="158"/>
      <c r="D1520" s="138"/>
    </row>
    <row r="1521" spans="1:4" x14ac:dyDescent="0.2">
      <c r="A1521" s="158"/>
      <c r="D1521" s="138"/>
    </row>
    <row r="1522" spans="1:4" x14ac:dyDescent="0.2">
      <c r="A1522" s="158"/>
      <c r="D1522" s="138"/>
    </row>
    <row r="1523" spans="1:4" x14ac:dyDescent="0.2">
      <c r="A1523" s="158"/>
      <c r="D1523" s="138"/>
    </row>
    <row r="1524" spans="1:4" x14ac:dyDescent="0.2">
      <c r="A1524" s="158"/>
      <c r="D1524" s="138"/>
    </row>
    <row r="1525" spans="1:4" x14ac:dyDescent="0.2">
      <c r="A1525" s="158"/>
      <c r="D1525" s="138"/>
    </row>
    <row r="1526" spans="1:4" x14ac:dyDescent="0.2">
      <c r="A1526" s="158"/>
      <c r="D1526" s="138"/>
    </row>
    <row r="1527" spans="1:4" x14ac:dyDescent="0.2">
      <c r="A1527" s="158"/>
      <c r="D1527" s="138"/>
    </row>
    <row r="1528" spans="1:4" x14ac:dyDescent="0.2">
      <c r="A1528" s="158"/>
      <c r="D1528" s="138"/>
    </row>
    <row r="1529" spans="1:4" x14ac:dyDescent="0.2">
      <c r="A1529" s="158"/>
      <c r="D1529" s="138"/>
    </row>
    <row r="1530" spans="1:4" x14ac:dyDescent="0.2">
      <c r="A1530" s="158"/>
      <c r="D1530" s="138"/>
    </row>
    <row r="1531" spans="1:4" x14ac:dyDescent="0.2">
      <c r="A1531" s="158"/>
      <c r="D1531" s="138"/>
    </row>
    <row r="1532" spans="1:4" x14ac:dyDescent="0.2">
      <c r="A1532" s="158"/>
      <c r="D1532" s="138"/>
    </row>
    <row r="1533" spans="1:4" x14ac:dyDescent="0.2">
      <c r="A1533" s="158"/>
      <c r="D1533" s="138"/>
    </row>
    <row r="1534" spans="1:4" x14ac:dyDescent="0.2">
      <c r="A1534" s="158"/>
      <c r="D1534" s="138"/>
    </row>
    <row r="1535" spans="1:4" x14ac:dyDescent="0.2">
      <c r="A1535" s="158"/>
      <c r="D1535" s="138"/>
    </row>
    <row r="1536" spans="1:4" x14ac:dyDescent="0.2">
      <c r="A1536" s="158"/>
      <c r="D1536" s="138"/>
    </row>
    <row r="1537" spans="1:4" x14ac:dyDescent="0.2">
      <c r="A1537" s="158"/>
      <c r="D1537" s="138"/>
    </row>
    <row r="1538" spans="1:4" x14ac:dyDescent="0.2">
      <c r="A1538" s="158"/>
      <c r="D1538" s="138"/>
    </row>
    <row r="1539" spans="1:4" x14ac:dyDescent="0.2">
      <c r="A1539" s="158"/>
      <c r="D1539" s="138"/>
    </row>
    <row r="1540" spans="1:4" x14ac:dyDescent="0.2">
      <c r="A1540" s="158"/>
      <c r="D1540" s="138"/>
    </row>
    <row r="1541" spans="1:4" x14ac:dyDescent="0.2">
      <c r="A1541" s="158"/>
      <c r="D1541" s="138"/>
    </row>
    <row r="1542" spans="1:4" x14ac:dyDescent="0.2">
      <c r="A1542" s="158"/>
      <c r="D1542" s="138"/>
    </row>
    <row r="1543" spans="1:4" x14ac:dyDescent="0.2">
      <c r="A1543" s="158"/>
      <c r="D1543" s="138"/>
    </row>
    <row r="1544" spans="1:4" x14ac:dyDescent="0.2">
      <c r="A1544" s="158"/>
      <c r="D1544" s="138"/>
    </row>
    <row r="1545" spans="1:4" x14ac:dyDescent="0.2">
      <c r="A1545" s="158"/>
      <c r="D1545" s="138"/>
    </row>
    <row r="1546" spans="1:4" x14ac:dyDescent="0.2">
      <c r="A1546" s="158"/>
      <c r="D1546" s="138"/>
    </row>
    <row r="1547" spans="1:4" x14ac:dyDescent="0.2">
      <c r="A1547" s="158"/>
      <c r="D1547" s="138"/>
    </row>
    <row r="1548" spans="1:4" x14ac:dyDescent="0.2">
      <c r="A1548" s="158"/>
      <c r="D1548" s="138"/>
    </row>
    <row r="1549" spans="1:4" x14ac:dyDescent="0.2">
      <c r="A1549" s="158"/>
      <c r="D1549" s="138"/>
    </row>
    <row r="1550" spans="1:4" x14ac:dyDescent="0.2">
      <c r="A1550" s="158"/>
      <c r="D1550" s="138"/>
    </row>
    <row r="1551" spans="1:4" x14ac:dyDescent="0.2">
      <c r="A1551" s="158"/>
      <c r="D1551" s="138"/>
    </row>
    <row r="1552" spans="1:4" x14ac:dyDescent="0.2">
      <c r="A1552" s="158"/>
      <c r="D1552" s="138"/>
    </row>
    <row r="1553" spans="1:4" x14ac:dyDescent="0.2">
      <c r="A1553" s="158"/>
      <c r="D1553" s="138"/>
    </row>
    <row r="1554" spans="1:4" x14ac:dyDescent="0.2">
      <c r="A1554" s="158"/>
      <c r="D1554" s="138"/>
    </row>
    <row r="1555" spans="1:4" x14ac:dyDescent="0.2">
      <c r="A1555" s="158"/>
      <c r="D1555" s="138"/>
    </row>
    <row r="1556" spans="1:4" x14ac:dyDescent="0.2">
      <c r="A1556" s="158"/>
      <c r="D1556" s="138"/>
    </row>
    <row r="1557" spans="1:4" x14ac:dyDescent="0.2">
      <c r="A1557" s="158"/>
      <c r="D1557" s="138"/>
    </row>
    <row r="1558" spans="1:4" x14ac:dyDescent="0.2">
      <c r="A1558" s="158"/>
      <c r="D1558" s="138"/>
    </row>
    <row r="1559" spans="1:4" x14ac:dyDescent="0.2">
      <c r="A1559" s="158"/>
      <c r="D1559" s="138"/>
    </row>
    <row r="1560" spans="1:4" x14ac:dyDescent="0.2">
      <c r="A1560" s="158"/>
      <c r="D1560" s="138"/>
    </row>
    <row r="1561" spans="1:4" x14ac:dyDescent="0.2">
      <c r="A1561" s="158"/>
      <c r="D1561" s="138"/>
    </row>
    <row r="1562" spans="1:4" x14ac:dyDescent="0.2">
      <c r="A1562" s="158"/>
      <c r="D1562" s="138"/>
    </row>
    <row r="1563" spans="1:4" x14ac:dyDescent="0.2">
      <c r="A1563" s="158"/>
      <c r="D1563" s="138"/>
    </row>
    <row r="1564" spans="1:4" x14ac:dyDescent="0.2">
      <c r="A1564" s="158"/>
      <c r="D1564" s="138"/>
    </row>
    <row r="1565" spans="1:4" x14ac:dyDescent="0.2">
      <c r="A1565" s="158"/>
      <c r="D1565" s="138"/>
    </row>
    <row r="1566" spans="1:4" x14ac:dyDescent="0.2">
      <c r="A1566" s="158"/>
      <c r="D1566" s="138"/>
    </row>
    <row r="1567" spans="1:4" x14ac:dyDescent="0.2">
      <c r="A1567" s="158"/>
      <c r="D1567" s="138"/>
    </row>
    <row r="1568" spans="1:4" x14ac:dyDescent="0.2">
      <c r="A1568" s="158"/>
      <c r="D1568" s="138"/>
    </row>
    <row r="1569" spans="1:4" x14ac:dyDescent="0.2">
      <c r="A1569" s="158"/>
      <c r="D1569" s="138"/>
    </row>
    <row r="1570" spans="1:4" x14ac:dyDescent="0.2">
      <c r="A1570" s="158"/>
      <c r="D1570" s="138"/>
    </row>
    <row r="1571" spans="1:4" x14ac:dyDescent="0.2">
      <c r="A1571" s="158"/>
      <c r="D1571" s="138"/>
    </row>
    <row r="1572" spans="1:4" x14ac:dyDescent="0.2">
      <c r="A1572" s="158"/>
      <c r="D1572" s="138"/>
    </row>
    <row r="1573" spans="1:4" x14ac:dyDescent="0.2">
      <c r="A1573" s="158"/>
      <c r="D1573" s="138"/>
    </row>
    <row r="1574" spans="1:4" x14ac:dyDescent="0.2">
      <c r="A1574" s="158"/>
      <c r="D1574" s="138"/>
    </row>
    <row r="1575" spans="1:4" x14ac:dyDescent="0.2">
      <c r="A1575" s="158"/>
      <c r="D1575" s="138"/>
    </row>
    <row r="1576" spans="1:4" x14ac:dyDescent="0.2">
      <c r="A1576" s="158"/>
      <c r="D1576" s="138"/>
    </row>
    <row r="1577" spans="1:4" x14ac:dyDescent="0.2">
      <c r="A1577" s="158"/>
      <c r="D1577" s="138"/>
    </row>
    <row r="1578" spans="1:4" x14ac:dyDescent="0.2">
      <c r="A1578" s="158"/>
      <c r="D1578" s="138"/>
    </row>
    <row r="1579" spans="1:4" x14ac:dyDescent="0.2">
      <c r="A1579" s="158"/>
      <c r="D1579" s="138"/>
    </row>
    <row r="1580" spans="1:4" x14ac:dyDescent="0.2">
      <c r="A1580" s="158"/>
      <c r="D1580" s="138"/>
    </row>
    <row r="1581" spans="1:4" x14ac:dyDescent="0.2">
      <c r="A1581" s="158"/>
      <c r="D1581" s="138"/>
    </row>
    <row r="1582" spans="1:4" x14ac:dyDescent="0.2">
      <c r="A1582" s="158"/>
      <c r="D1582" s="138"/>
    </row>
    <row r="1583" spans="1:4" x14ac:dyDescent="0.2">
      <c r="A1583" s="158"/>
      <c r="D1583" s="138"/>
    </row>
    <row r="1584" spans="1:4" x14ac:dyDescent="0.2">
      <c r="A1584" s="158"/>
      <c r="D1584" s="138"/>
    </row>
    <row r="1585" spans="1:4" x14ac:dyDescent="0.2">
      <c r="A1585" s="158"/>
      <c r="D1585" s="138"/>
    </row>
    <row r="1586" spans="1:4" x14ac:dyDescent="0.2">
      <c r="A1586" s="158"/>
      <c r="D1586" s="138"/>
    </row>
    <row r="1587" spans="1:4" x14ac:dyDescent="0.2">
      <c r="A1587" s="158"/>
      <c r="D1587" s="138"/>
    </row>
    <row r="1588" spans="1:4" x14ac:dyDescent="0.2">
      <c r="A1588" s="158"/>
      <c r="D1588" s="138"/>
    </row>
    <row r="1589" spans="1:4" x14ac:dyDescent="0.2">
      <c r="A1589" s="158"/>
      <c r="D1589" s="138"/>
    </row>
    <row r="1590" spans="1:4" x14ac:dyDescent="0.2">
      <c r="A1590" s="158"/>
      <c r="D1590" s="138"/>
    </row>
    <row r="1591" spans="1:4" x14ac:dyDescent="0.2">
      <c r="A1591" s="158"/>
      <c r="D1591" s="138"/>
    </row>
    <row r="1592" spans="1:4" x14ac:dyDescent="0.2">
      <c r="A1592" s="158"/>
      <c r="D1592" s="138"/>
    </row>
    <row r="1593" spans="1:4" x14ac:dyDescent="0.2">
      <c r="A1593" s="158"/>
      <c r="D1593" s="138"/>
    </row>
    <row r="1594" spans="1:4" x14ac:dyDescent="0.2">
      <c r="A1594" s="158"/>
      <c r="D1594" s="138"/>
    </row>
    <row r="1595" spans="1:4" x14ac:dyDescent="0.2">
      <c r="A1595" s="158"/>
      <c r="D1595" s="138"/>
    </row>
    <row r="1596" spans="1:4" x14ac:dyDescent="0.2">
      <c r="A1596" s="158"/>
      <c r="D1596" s="138"/>
    </row>
    <row r="1597" spans="1:4" x14ac:dyDescent="0.2">
      <c r="A1597" s="158"/>
      <c r="D1597" s="138"/>
    </row>
    <row r="1598" spans="1:4" x14ac:dyDescent="0.2">
      <c r="A1598" s="158"/>
      <c r="D1598" s="138"/>
    </row>
    <row r="1599" spans="1:4" x14ac:dyDescent="0.2">
      <c r="A1599" s="158"/>
      <c r="D1599" s="138"/>
    </row>
    <row r="1600" spans="1:4" x14ac:dyDescent="0.2">
      <c r="A1600" s="158"/>
      <c r="D1600" s="138"/>
    </row>
    <row r="1601" spans="1:4" x14ac:dyDescent="0.2">
      <c r="A1601" s="158"/>
      <c r="D1601" s="138"/>
    </row>
    <row r="1602" spans="1:4" x14ac:dyDescent="0.2">
      <c r="A1602" s="158"/>
      <c r="D1602" s="138"/>
    </row>
    <row r="1603" spans="1:4" x14ac:dyDescent="0.2">
      <c r="A1603" s="158"/>
      <c r="D1603" s="138"/>
    </row>
    <row r="1604" spans="1:4" x14ac:dyDescent="0.2">
      <c r="A1604" s="158"/>
      <c r="D1604" s="138"/>
    </row>
    <row r="1605" spans="1:4" x14ac:dyDescent="0.2">
      <c r="A1605" s="158"/>
      <c r="D1605" s="138"/>
    </row>
    <row r="1606" spans="1:4" x14ac:dyDescent="0.2">
      <c r="A1606" s="158"/>
      <c r="D1606" s="138"/>
    </row>
    <row r="1607" spans="1:4" x14ac:dyDescent="0.2">
      <c r="A1607" s="158"/>
      <c r="D1607" s="138"/>
    </row>
    <row r="1608" spans="1:4" x14ac:dyDescent="0.2">
      <c r="A1608" s="158"/>
      <c r="D1608" s="138"/>
    </row>
    <row r="1609" spans="1:4" x14ac:dyDescent="0.2">
      <c r="A1609" s="158"/>
      <c r="D1609" s="138"/>
    </row>
    <row r="1610" spans="1:4" x14ac:dyDescent="0.2">
      <c r="A1610" s="158"/>
      <c r="D1610" s="138"/>
    </row>
    <row r="1611" spans="1:4" x14ac:dyDescent="0.2">
      <c r="A1611" s="158"/>
      <c r="D1611" s="138"/>
    </row>
    <row r="1612" spans="1:4" x14ac:dyDescent="0.2">
      <c r="A1612" s="158"/>
      <c r="D1612" s="138"/>
    </row>
    <row r="1613" spans="1:4" x14ac:dyDescent="0.2">
      <c r="A1613" s="158"/>
      <c r="D1613" s="138"/>
    </row>
    <row r="1614" spans="1:4" x14ac:dyDescent="0.2">
      <c r="A1614" s="158"/>
      <c r="D1614" s="138"/>
    </row>
    <row r="1615" spans="1:4" x14ac:dyDescent="0.2">
      <c r="A1615" s="158"/>
      <c r="D1615" s="138"/>
    </row>
    <row r="1616" spans="1:4" x14ac:dyDescent="0.2">
      <c r="A1616" s="158"/>
      <c r="D1616" s="138"/>
    </row>
    <row r="1617" spans="1:4" x14ac:dyDescent="0.2">
      <c r="A1617" s="158"/>
      <c r="D1617" s="138"/>
    </row>
    <row r="1618" spans="1:4" x14ac:dyDescent="0.2">
      <c r="A1618" s="158"/>
      <c r="D1618" s="138"/>
    </row>
    <row r="1619" spans="1:4" x14ac:dyDescent="0.2">
      <c r="A1619" s="158"/>
      <c r="D1619" s="138"/>
    </row>
    <row r="1620" spans="1:4" x14ac:dyDescent="0.2">
      <c r="A1620" s="158"/>
      <c r="D1620" s="138"/>
    </row>
    <row r="1621" spans="1:4" x14ac:dyDescent="0.2">
      <c r="A1621" s="158"/>
      <c r="D1621" s="138"/>
    </row>
    <row r="1622" spans="1:4" x14ac:dyDescent="0.2">
      <c r="A1622" s="158"/>
      <c r="D1622" s="138"/>
    </row>
    <row r="1623" spans="1:4" x14ac:dyDescent="0.2">
      <c r="A1623" s="158"/>
      <c r="D1623" s="138"/>
    </row>
    <row r="1624" spans="1:4" x14ac:dyDescent="0.2">
      <c r="A1624" s="158"/>
      <c r="D1624" s="138"/>
    </row>
    <row r="1625" spans="1:4" x14ac:dyDescent="0.2">
      <c r="A1625" s="158"/>
      <c r="D1625" s="138"/>
    </row>
    <row r="1626" spans="1:4" x14ac:dyDescent="0.2">
      <c r="A1626" s="158"/>
      <c r="D1626" s="138"/>
    </row>
    <row r="1627" spans="1:4" x14ac:dyDescent="0.2">
      <c r="A1627" s="158"/>
      <c r="D1627" s="138"/>
    </row>
    <row r="1628" spans="1:4" x14ac:dyDescent="0.2">
      <c r="A1628" s="158"/>
      <c r="D1628" s="138"/>
    </row>
    <row r="1629" spans="1:4" x14ac:dyDescent="0.2">
      <c r="A1629" s="158"/>
      <c r="D1629" s="138"/>
    </row>
    <row r="1630" spans="1:4" x14ac:dyDescent="0.2">
      <c r="A1630" s="158"/>
      <c r="D1630" s="138"/>
    </row>
    <row r="1631" spans="1:4" x14ac:dyDescent="0.2">
      <c r="A1631" s="158"/>
      <c r="D1631" s="138"/>
    </row>
    <row r="1632" spans="1:4" x14ac:dyDescent="0.2">
      <c r="A1632" s="158"/>
      <c r="D1632" s="138"/>
    </row>
    <row r="1633" spans="1:4" x14ac:dyDescent="0.2">
      <c r="A1633" s="158"/>
      <c r="D1633" s="138"/>
    </row>
    <row r="1634" spans="1:4" x14ac:dyDescent="0.2">
      <c r="A1634" s="158"/>
      <c r="D1634" s="138"/>
    </row>
    <row r="1635" spans="1:4" x14ac:dyDescent="0.2">
      <c r="A1635" s="158"/>
      <c r="D1635" s="138"/>
    </row>
    <row r="1636" spans="1:4" x14ac:dyDescent="0.2">
      <c r="A1636" s="158"/>
      <c r="D1636" s="138"/>
    </row>
    <row r="1637" spans="1:4" x14ac:dyDescent="0.2">
      <c r="A1637" s="158"/>
      <c r="D1637" s="138"/>
    </row>
    <row r="1638" spans="1:4" x14ac:dyDescent="0.2">
      <c r="A1638" s="158"/>
      <c r="D1638" s="138"/>
    </row>
    <row r="1639" spans="1:4" x14ac:dyDescent="0.2">
      <c r="A1639" s="158"/>
      <c r="D1639" s="138"/>
    </row>
    <row r="1640" spans="1:4" x14ac:dyDescent="0.2">
      <c r="A1640" s="158"/>
      <c r="D1640" s="138"/>
    </row>
    <row r="1641" spans="1:4" x14ac:dyDescent="0.2">
      <c r="A1641" s="158"/>
      <c r="D1641" s="138"/>
    </row>
    <row r="1642" spans="1:4" x14ac:dyDescent="0.2">
      <c r="A1642" s="158"/>
      <c r="D1642" s="138"/>
    </row>
    <row r="1643" spans="1:4" x14ac:dyDescent="0.2">
      <c r="A1643" s="158"/>
      <c r="D1643" s="138"/>
    </row>
    <row r="1644" spans="1:4" x14ac:dyDescent="0.2">
      <c r="A1644" s="158"/>
      <c r="D1644" s="138"/>
    </row>
    <row r="1645" spans="1:4" x14ac:dyDescent="0.2">
      <c r="A1645" s="158"/>
      <c r="D1645" s="138"/>
    </row>
    <row r="1646" spans="1:4" x14ac:dyDescent="0.2">
      <c r="A1646" s="158"/>
      <c r="D1646" s="138"/>
    </row>
    <row r="1647" spans="1:4" x14ac:dyDescent="0.2">
      <c r="A1647" s="158"/>
      <c r="D1647" s="138"/>
    </row>
    <row r="1648" spans="1:4" x14ac:dyDescent="0.2">
      <c r="A1648" s="158"/>
      <c r="D1648" s="138"/>
    </row>
    <row r="1649" spans="1:4" x14ac:dyDescent="0.2">
      <c r="A1649" s="158"/>
      <c r="D1649" s="138"/>
    </row>
    <row r="1650" spans="1:4" x14ac:dyDescent="0.2">
      <c r="A1650" s="158"/>
      <c r="D1650" s="138"/>
    </row>
    <row r="1651" spans="1:4" x14ac:dyDescent="0.2">
      <c r="A1651" s="158"/>
      <c r="D1651" s="138"/>
    </row>
    <row r="1652" spans="1:4" x14ac:dyDescent="0.2">
      <c r="A1652" s="158"/>
      <c r="D1652" s="138"/>
    </row>
    <row r="1653" spans="1:4" x14ac:dyDescent="0.2">
      <c r="A1653" s="158"/>
      <c r="D1653" s="138"/>
    </row>
    <row r="1654" spans="1:4" x14ac:dyDescent="0.2">
      <c r="A1654" s="158"/>
      <c r="D1654" s="138"/>
    </row>
    <row r="1655" spans="1:4" x14ac:dyDescent="0.2">
      <c r="A1655" s="158"/>
      <c r="D1655" s="138"/>
    </row>
    <row r="1656" spans="1:4" x14ac:dyDescent="0.2">
      <c r="A1656" s="158"/>
      <c r="D1656" s="138"/>
    </row>
    <row r="1657" spans="1:4" x14ac:dyDescent="0.2">
      <c r="A1657" s="158"/>
      <c r="D1657" s="138"/>
    </row>
    <row r="1658" spans="1:4" x14ac:dyDescent="0.2">
      <c r="A1658" s="158"/>
      <c r="D1658" s="138"/>
    </row>
    <row r="1659" spans="1:4" x14ac:dyDescent="0.2">
      <c r="A1659" s="158"/>
      <c r="D1659" s="138"/>
    </row>
    <row r="1660" spans="1:4" x14ac:dyDescent="0.2">
      <c r="A1660" s="158"/>
      <c r="D1660" s="138"/>
    </row>
    <row r="1661" spans="1:4" x14ac:dyDescent="0.2">
      <c r="A1661" s="158"/>
      <c r="D1661" s="138"/>
    </row>
    <row r="1662" spans="1:4" x14ac:dyDescent="0.2">
      <c r="A1662" s="158"/>
      <c r="D1662" s="138"/>
    </row>
    <row r="1663" spans="1:4" x14ac:dyDescent="0.2">
      <c r="A1663" s="158"/>
      <c r="D1663" s="138"/>
    </row>
    <row r="1664" spans="1:4" x14ac:dyDescent="0.2">
      <c r="A1664" s="158"/>
      <c r="D1664" s="138"/>
    </row>
    <row r="1665" spans="1:4" x14ac:dyDescent="0.2">
      <c r="A1665" s="158"/>
      <c r="D1665" s="138"/>
    </row>
    <row r="1666" spans="1:4" x14ac:dyDescent="0.2">
      <c r="A1666" s="158"/>
      <c r="D1666" s="138"/>
    </row>
    <row r="1667" spans="1:4" x14ac:dyDescent="0.2">
      <c r="A1667" s="158"/>
      <c r="D1667" s="138"/>
    </row>
    <row r="1668" spans="1:4" x14ac:dyDescent="0.2">
      <c r="A1668" s="158"/>
      <c r="D1668" s="138"/>
    </row>
    <row r="1669" spans="1:4" x14ac:dyDescent="0.2">
      <c r="A1669" s="158"/>
      <c r="D1669" s="138"/>
    </row>
    <row r="1670" spans="1:4" x14ac:dyDescent="0.2">
      <c r="A1670" s="158"/>
      <c r="D1670" s="138"/>
    </row>
    <row r="1671" spans="1:4" x14ac:dyDescent="0.2">
      <c r="A1671" s="158"/>
      <c r="D1671" s="138"/>
    </row>
    <row r="1672" spans="1:4" x14ac:dyDescent="0.2">
      <c r="A1672" s="158"/>
      <c r="D1672" s="138"/>
    </row>
    <row r="1673" spans="1:4" x14ac:dyDescent="0.2">
      <c r="A1673" s="158"/>
      <c r="D1673" s="138"/>
    </row>
    <row r="1674" spans="1:4" x14ac:dyDescent="0.2">
      <c r="A1674" s="158"/>
      <c r="D1674" s="138"/>
    </row>
    <row r="1675" spans="1:4" x14ac:dyDescent="0.2">
      <c r="A1675" s="158"/>
      <c r="D1675" s="138"/>
    </row>
    <row r="1676" spans="1:4" x14ac:dyDescent="0.2">
      <c r="A1676" s="158"/>
      <c r="D1676" s="138"/>
    </row>
    <row r="1677" spans="1:4" x14ac:dyDescent="0.2">
      <c r="A1677" s="158"/>
      <c r="D1677" s="138"/>
    </row>
    <row r="1678" spans="1:4" x14ac:dyDescent="0.2">
      <c r="A1678" s="158"/>
      <c r="D1678" s="138"/>
    </row>
    <row r="1679" spans="1:4" x14ac:dyDescent="0.2">
      <c r="A1679" s="158"/>
      <c r="D1679" s="138"/>
    </row>
    <row r="1680" spans="1:4" x14ac:dyDescent="0.2">
      <c r="A1680" s="158"/>
      <c r="D1680" s="138"/>
    </row>
    <row r="1681" spans="1:4" x14ac:dyDescent="0.2">
      <c r="A1681" s="158"/>
      <c r="D1681" s="138"/>
    </row>
    <row r="1682" spans="1:4" x14ac:dyDescent="0.2">
      <c r="A1682" s="158"/>
      <c r="D1682" s="138"/>
    </row>
    <row r="1683" spans="1:4" x14ac:dyDescent="0.2">
      <c r="A1683" s="158"/>
      <c r="D1683" s="138"/>
    </row>
    <row r="1684" spans="1:4" x14ac:dyDescent="0.2">
      <c r="A1684" s="158"/>
      <c r="D1684" s="138"/>
    </row>
    <row r="1685" spans="1:4" x14ac:dyDescent="0.2">
      <c r="A1685" s="158"/>
      <c r="D1685" s="138"/>
    </row>
    <row r="1686" spans="1:4" x14ac:dyDescent="0.2">
      <c r="A1686" s="158"/>
      <c r="D1686" s="138"/>
    </row>
    <row r="1687" spans="1:4" x14ac:dyDescent="0.2">
      <c r="A1687" s="158"/>
      <c r="D1687" s="138"/>
    </row>
    <row r="1688" spans="1:4" x14ac:dyDescent="0.2">
      <c r="A1688" s="158"/>
      <c r="D1688" s="138"/>
    </row>
    <row r="1689" spans="1:4" x14ac:dyDescent="0.2">
      <c r="A1689" s="158"/>
      <c r="D1689" s="138"/>
    </row>
    <row r="1690" spans="1:4" x14ac:dyDescent="0.2">
      <c r="A1690" s="158"/>
      <c r="D1690" s="138"/>
    </row>
    <row r="1691" spans="1:4" x14ac:dyDescent="0.2">
      <c r="A1691" s="158"/>
      <c r="D1691" s="138"/>
    </row>
    <row r="1692" spans="1:4" x14ac:dyDescent="0.2">
      <c r="A1692" s="158"/>
      <c r="D1692" s="138"/>
    </row>
    <row r="1693" spans="1:4" x14ac:dyDescent="0.2">
      <c r="A1693" s="158"/>
      <c r="D1693" s="138"/>
    </row>
    <row r="1694" spans="1:4" x14ac:dyDescent="0.2">
      <c r="A1694" s="158"/>
      <c r="D1694" s="138"/>
    </row>
    <row r="1695" spans="1:4" x14ac:dyDescent="0.2">
      <c r="A1695" s="158"/>
      <c r="D1695" s="138"/>
    </row>
    <row r="1696" spans="1:4" x14ac:dyDescent="0.2">
      <c r="A1696" s="158"/>
      <c r="D1696" s="138"/>
    </row>
    <row r="1697" spans="1:4" x14ac:dyDescent="0.2">
      <c r="A1697" s="158"/>
      <c r="D1697" s="138"/>
    </row>
    <row r="1698" spans="1:4" x14ac:dyDescent="0.2">
      <c r="A1698" s="158"/>
      <c r="D1698" s="138"/>
    </row>
    <row r="1699" spans="1:4" x14ac:dyDescent="0.2">
      <c r="A1699" s="158"/>
      <c r="D1699" s="138"/>
    </row>
    <row r="1700" spans="1:4" x14ac:dyDescent="0.2">
      <c r="A1700" s="158"/>
      <c r="D1700" s="138"/>
    </row>
    <row r="1701" spans="1:4" x14ac:dyDescent="0.2">
      <c r="A1701" s="158"/>
      <c r="D1701" s="138"/>
    </row>
    <row r="1702" spans="1:4" x14ac:dyDescent="0.2">
      <c r="A1702" s="158"/>
      <c r="D1702" s="138"/>
    </row>
    <row r="1703" spans="1:4" x14ac:dyDescent="0.2">
      <c r="A1703" s="158"/>
      <c r="D1703" s="138"/>
    </row>
    <row r="1704" spans="1:4" x14ac:dyDescent="0.2">
      <c r="A1704" s="158"/>
      <c r="D1704" s="138"/>
    </row>
    <row r="1705" spans="1:4" x14ac:dyDescent="0.2">
      <c r="A1705" s="158"/>
      <c r="D1705" s="138"/>
    </row>
    <row r="1706" spans="1:4" x14ac:dyDescent="0.2">
      <c r="A1706" s="158"/>
      <c r="D1706" s="138"/>
    </row>
    <row r="1707" spans="1:4" x14ac:dyDescent="0.2">
      <c r="A1707" s="158"/>
      <c r="D1707" s="138"/>
    </row>
    <row r="1708" spans="1:4" x14ac:dyDescent="0.2">
      <c r="A1708" s="158"/>
      <c r="D1708" s="138"/>
    </row>
    <row r="1709" spans="1:4" x14ac:dyDescent="0.2">
      <c r="A1709" s="158"/>
      <c r="D1709" s="138"/>
    </row>
    <row r="1710" spans="1:4" x14ac:dyDescent="0.2">
      <c r="A1710" s="158"/>
      <c r="D1710" s="138"/>
    </row>
    <row r="1711" spans="1:4" x14ac:dyDescent="0.2">
      <c r="A1711" s="158"/>
      <c r="D1711" s="138"/>
    </row>
    <row r="1712" spans="1:4" x14ac:dyDescent="0.2">
      <c r="A1712" s="158"/>
      <c r="D1712" s="138"/>
    </row>
    <row r="1713" spans="1:4" x14ac:dyDescent="0.2">
      <c r="A1713" s="158"/>
      <c r="D1713" s="138"/>
    </row>
    <row r="1714" spans="1:4" x14ac:dyDescent="0.2">
      <c r="A1714" s="158"/>
      <c r="D1714" s="138"/>
    </row>
    <row r="1715" spans="1:4" x14ac:dyDescent="0.2">
      <c r="A1715" s="158"/>
      <c r="D1715" s="138"/>
    </row>
    <row r="1716" spans="1:4" x14ac:dyDescent="0.2">
      <c r="A1716" s="158"/>
      <c r="D1716" s="138"/>
    </row>
    <row r="1717" spans="1:4" x14ac:dyDescent="0.2">
      <c r="A1717" s="158"/>
      <c r="D1717" s="138"/>
    </row>
    <row r="1718" spans="1:4" x14ac:dyDescent="0.2">
      <c r="A1718" s="158"/>
      <c r="D1718" s="138"/>
    </row>
    <row r="1719" spans="1:4" x14ac:dyDescent="0.2">
      <c r="A1719" s="158"/>
      <c r="D1719" s="138"/>
    </row>
    <row r="1720" spans="1:4" x14ac:dyDescent="0.2">
      <c r="A1720" s="158"/>
      <c r="D1720" s="138"/>
    </row>
    <row r="1721" spans="1:4" x14ac:dyDescent="0.2">
      <c r="A1721" s="158"/>
      <c r="D1721" s="138"/>
    </row>
    <row r="1722" spans="1:4" x14ac:dyDescent="0.2">
      <c r="A1722" s="158"/>
      <c r="D1722" s="138"/>
    </row>
    <row r="1723" spans="1:4" x14ac:dyDescent="0.2">
      <c r="A1723" s="158"/>
      <c r="D1723" s="138"/>
    </row>
    <row r="1724" spans="1:4" x14ac:dyDescent="0.2">
      <c r="A1724" s="158"/>
      <c r="D1724" s="138"/>
    </row>
    <row r="1725" spans="1:4" x14ac:dyDescent="0.2">
      <c r="A1725" s="158"/>
      <c r="D1725" s="138"/>
    </row>
    <row r="1726" spans="1:4" x14ac:dyDescent="0.2">
      <c r="A1726" s="158"/>
      <c r="D1726" s="138"/>
    </row>
    <row r="1727" spans="1:4" x14ac:dyDescent="0.2">
      <c r="A1727" s="158"/>
      <c r="D1727" s="138"/>
    </row>
    <row r="1728" spans="1:4" x14ac:dyDescent="0.2">
      <c r="A1728" s="158"/>
      <c r="D1728" s="138"/>
    </row>
    <row r="1729" spans="1:4" x14ac:dyDescent="0.2">
      <c r="A1729" s="158"/>
      <c r="D1729" s="138"/>
    </row>
    <row r="1730" spans="1:4" x14ac:dyDescent="0.2">
      <c r="A1730" s="158"/>
      <c r="D1730" s="138"/>
    </row>
    <row r="1731" spans="1:4" x14ac:dyDescent="0.2">
      <c r="A1731" s="158"/>
      <c r="D1731" s="138"/>
    </row>
    <row r="1732" spans="1:4" x14ac:dyDescent="0.2">
      <c r="A1732" s="158"/>
      <c r="D1732" s="138"/>
    </row>
    <row r="1733" spans="1:4" x14ac:dyDescent="0.2">
      <c r="A1733" s="158"/>
      <c r="D1733" s="138"/>
    </row>
    <row r="1734" spans="1:4" x14ac:dyDescent="0.2">
      <c r="A1734" s="158"/>
      <c r="D1734" s="138"/>
    </row>
    <row r="1735" spans="1:4" x14ac:dyDescent="0.2">
      <c r="A1735" s="158"/>
      <c r="D1735" s="138"/>
    </row>
    <row r="1736" spans="1:4" x14ac:dyDescent="0.2">
      <c r="A1736" s="158"/>
      <c r="D1736" s="138"/>
    </row>
    <row r="1737" spans="1:4" x14ac:dyDescent="0.2">
      <c r="A1737" s="158"/>
      <c r="D1737" s="138"/>
    </row>
    <row r="1738" spans="1:4" x14ac:dyDescent="0.2">
      <c r="A1738" s="158"/>
      <c r="D1738" s="138"/>
    </row>
    <row r="1739" spans="1:4" x14ac:dyDescent="0.2">
      <c r="A1739" s="158"/>
      <c r="D1739" s="138"/>
    </row>
    <row r="1740" spans="1:4" x14ac:dyDescent="0.2">
      <c r="A1740" s="158"/>
      <c r="D1740" s="138"/>
    </row>
    <row r="1741" spans="1:4" x14ac:dyDescent="0.2">
      <c r="A1741" s="158"/>
      <c r="D1741" s="138"/>
    </row>
    <row r="1742" spans="1:4" x14ac:dyDescent="0.2">
      <c r="A1742" s="158"/>
      <c r="D1742" s="138"/>
    </row>
    <row r="1743" spans="1:4" x14ac:dyDescent="0.2">
      <c r="A1743" s="158"/>
      <c r="D1743" s="138"/>
    </row>
    <row r="1744" spans="1:4" x14ac:dyDescent="0.2">
      <c r="A1744" s="158"/>
      <c r="D1744" s="138"/>
    </row>
    <row r="1745" spans="1:4" x14ac:dyDescent="0.2">
      <c r="A1745" s="158"/>
      <c r="D1745" s="138"/>
    </row>
    <row r="1746" spans="1:4" x14ac:dyDescent="0.2">
      <c r="A1746" s="158"/>
      <c r="D1746" s="138"/>
    </row>
    <row r="1747" spans="1:4" x14ac:dyDescent="0.2">
      <c r="A1747" s="158"/>
      <c r="D1747" s="138"/>
    </row>
    <row r="1748" spans="1:4" x14ac:dyDescent="0.2">
      <c r="A1748" s="158"/>
      <c r="D1748" s="138"/>
    </row>
    <row r="1749" spans="1:4" x14ac:dyDescent="0.2">
      <c r="A1749" s="158"/>
      <c r="D1749" s="138"/>
    </row>
    <row r="1750" spans="1:4" x14ac:dyDescent="0.2">
      <c r="A1750" s="158"/>
      <c r="D1750" s="138"/>
    </row>
    <row r="1751" spans="1:4" x14ac:dyDescent="0.2">
      <c r="A1751" s="158"/>
      <c r="D1751" s="138"/>
    </row>
    <row r="1752" spans="1:4" x14ac:dyDescent="0.2">
      <c r="A1752" s="158"/>
      <c r="D1752" s="138"/>
    </row>
    <row r="1753" spans="1:4" x14ac:dyDescent="0.2">
      <c r="A1753" s="158"/>
      <c r="D1753" s="138"/>
    </row>
    <row r="1754" spans="1:4" x14ac:dyDescent="0.2">
      <c r="A1754" s="158"/>
      <c r="D1754" s="138"/>
    </row>
    <row r="1755" spans="1:4" x14ac:dyDescent="0.2">
      <c r="A1755" s="158"/>
      <c r="D1755" s="138"/>
    </row>
    <row r="1756" spans="1:4" x14ac:dyDescent="0.2">
      <c r="A1756" s="158"/>
      <c r="D1756" s="138"/>
    </row>
    <row r="1757" spans="1:4" x14ac:dyDescent="0.2">
      <c r="A1757" s="158"/>
      <c r="D1757" s="138"/>
    </row>
    <row r="1758" spans="1:4" x14ac:dyDescent="0.2">
      <c r="A1758" s="158"/>
      <c r="D1758" s="138"/>
    </row>
    <row r="1759" spans="1:4" x14ac:dyDescent="0.2">
      <c r="A1759" s="158"/>
      <c r="D1759" s="138"/>
    </row>
    <row r="1760" spans="1:4" x14ac:dyDescent="0.2">
      <c r="A1760" s="158"/>
      <c r="D1760" s="138"/>
    </row>
    <row r="1761" spans="1:4" x14ac:dyDescent="0.2">
      <c r="A1761" s="158"/>
      <c r="D1761" s="138"/>
    </row>
    <row r="1762" spans="1:4" x14ac:dyDescent="0.2">
      <c r="A1762" s="158"/>
      <c r="D1762" s="138"/>
    </row>
    <row r="1763" spans="1:4" x14ac:dyDescent="0.2">
      <c r="A1763" s="158"/>
      <c r="D1763" s="138"/>
    </row>
    <row r="1764" spans="1:4" x14ac:dyDescent="0.2">
      <c r="A1764" s="158"/>
      <c r="D1764" s="138"/>
    </row>
    <row r="1765" spans="1:4" x14ac:dyDescent="0.2">
      <c r="A1765" s="158"/>
      <c r="D1765" s="138"/>
    </row>
    <row r="1766" spans="1:4" x14ac:dyDescent="0.2">
      <c r="A1766" s="158"/>
      <c r="D1766" s="138"/>
    </row>
    <row r="1767" spans="1:4" x14ac:dyDescent="0.2">
      <c r="A1767" s="158"/>
      <c r="D1767" s="138"/>
    </row>
    <row r="1768" spans="1:4" x14ac:dyDescent="0.2">
      <c r="A1768" s="158"/>
      <c r="D1768" s="138"/>
    </row>
    <row r="1769" spans="1:4" x14ac:dyDescent="0.2">
      <c r="A1769" s="158"/>
      <c r="D1769" s="138"/>
    </row>
    <row r="1770" spans="1:4" x14ac:dyDescent="0.2">
      <c r="A1770" s="158"/>
      <c r="D1770" s="138"/>
    </row>
    <row r="1771" spans="1:4" x14ac:dyDescent="0.2">
      <c r="A1771" s="158"/>
      <c r="D1771" s="138"/>
    </row>
    <row r="1772" spans="1:4" x14ac:dyDescent="0.2">
      <c r="A1772" s="158"/>
      <c r="D1772" s="138"/>
    </row>
    <row r="1773" spans="1:4" x14ac:dyDescent="0.2">
      <c r="A1773" s="158"/>
      <c r="D1773" s="138"/>
    </row>
    <row r="1774" spans="1:4" x14ac:dyDescent="0.2">
      <c r="A1774" s="158"/>
      <c r="D1774" s="138"/>
    </row>
    <row r="1775" spans="1:4" x14ac:dyDescent="0.2">
      <c r="A1775" s="158"/>
      <c r="D1775" s="138"/>
    </row>
    <row r="1776" spans="1:4" x14ac:dyDescent="0.2">
      <c r="A1776" s="158"/>
      <c r="D1776" s="138"/>
    </row>
    <row r="1777" spans="1:4" x14ac:dyDescent="0.2">
      <c r="A1777" s="158"/>
      <c r="D1777" s="138"/>
    </row>
    <row r="1778" spans="1:4" x14ac:dyDescent="0.2">
      <c r="A1778" s="158"/>
      <c r="D1778" s="138"/>
    </row>
    <row r="1779" spans="1:4" x14ac:dyDescent="0.2">
      <c r="A1779" s="158"/>
      <c r="D1779" s="138"/>
    </row>
    <row r="1780" spans="1:4" x14ac:dyDescent="0.2">
      <c r="A1780" s="158"/>
      <c r="D1780" s="138"/>
    </row>
    <row r="1781" spans="1:4" x14ac:dyDescent="0.2">
      <c r="A1781" s="158"/>
      <c r="D1781" s="138"/>
    </row>
    <row r="1782" spans="1:4" x14ac:dyDescent="0.2">
      <c r="A1782" s="158"/>
      <c r="D1782" s="138"/>
    </row>
    <row r="1783" spans="1:4" x14ac:dyDescent="0.2">
      <c r="A1783" s="158"/>
      <c r="D1783" s="138"/>
    </row>
    <row r="1784" spans="1:4" x14ac:dyDescent="0.2">
      <c r="A1784" s="158"/>
      <c r="D1784" s="138"/>
    </row>
    <row r="1785" spans="1:4" x14ac:dyDescent="0.2">
      <c r="A1785" s="158"/>
      <c r="D1785" s="138"/>
    </row>
    <row r="1786" spans="1:4" x14ac:dyDescent="0.2">
      <c r="A1786" s="158"/>
      <c r="D1786" s="138"/>
    </row>
    <row r="1787" spans="1:4" x14ac:dyDescent="0.2">
      <c r="A1787" s="158"/>
      <c r="D1787" s="138"/>
    </row>
    <row r="1788" spans="1:4" x14ac:dyDescent="0.2">
      <c r="A1788" s="158"/>
      <c r="D1788" s="138"/>
    </row>
    <row r="1789" spans="1:4" x14ac:dyDescent="0.2">
      <c r="A1789" s="158"/>
      <c r="D1789" s="138"/>
    </row>
    <row r="1790" spans="1:4" x14ac:dyDescent="0.2">
      <c r="A1790" s="158"/>
      <c r="D1790" s="138"/>
    </row>
    <row r="1791" spans="1:4" x14ac:dyDescent="0.2">
      <c r="A1791" s="158"/>
      <c r="D1791" s="138"/>
    </row>
    <row r="1792" spans="1:4" x14ac:dyDescent="0.2">
      <c r="A1792" s="158"/>
      <c r="D1792" s="138"/>
    </row>
    <row r="1793" spans="1:4" x14ac:dyDescent="0.2">
      <c r="A1793" s="158"/>
      <c r="D1793" s="138"/>
    </row>
    <row r="1794" spans="1:4" x14ac:dyDescent="0.2">
      <c r="A1794" s="158"/>
      <c r="D1794" s="138"/>
    </row>
    <row r="1795" spans="1:4" x14ac:dyDescent="0.2">
      <c r="A1795" s="158"/>
      <c r="D1795" s="138"/>
    </row>
    <row r="1796" spans="1:4" x14ac:dyDescent="0.2">
      <c r="A1796" s="158"/>
      <c r="D1796" s="138"/>
    </row>
    <row r="1797" spans="1:4" x14ac:dyDescent="0.2">
      <c r="A1797" s="158"/>
      <c r="D1797" s="138"/>
    </row>
    <row r="1798" spans="1:4" x14ac:dyDescent="0.2">
      <c r="A1798" s="158"/>
      <c r="D1798" s="138"/>
    </row>
    <row r="1799" spans="1:4" x14ac:dyDescent="0.2">
      <c r="A1799" s="158"/>
      <c r="D1799" s="138"/>
    </row>
    <row r="1800" spans="1:4" x14ac:dyDescent="0.2">
      <c r="A1800" s="158"/>
      <c r="D1800" s="138"/>
    </row>
    <row r="1801" spans="1:4" x14ac:dyDescent="0.2">
      <c r="A1801" s="158"/>
      <c r="D1801" s="138"/>
    </row>
    <row r="1802" spans="1:4" x14ac:dyDescent="0.2">
      <c r="A1802" s="158"/>
      <c r="D1802" s="138"/>
    </row>
    <row r="1803" spans="1:4" x14ac:dyDescent="0.2">
      <c r="A1803" s="158"/>
      <c r="D1803" s="138"/>
    </row>
    <row r="1804" spans="1:4" x14ac:dyDescent="0.2">
      <c r="A1804" s="158"/>
      <c r="D1804" s="138"/>
    </row>
    <row r="1805" spans="1:4" x14ac:dyDescent="0.2">
      <c r="A1805" s="158"/>
      <c r="D1805" s="138"/>
    </row>
    <row r="1806" spans="1:4" x14ac:dyDescent="0.2">
      <c r="A1806" s="158"/>
      <c r="D1806" s="138"/>
    </row>
    <row r="1807" spans="1:4" x14ac:dyDescent="0.2">
      <c r="A1807" s="158"/>
      <c r="D1807" s="138"/>
    </row>
    <row r="1808" spans="1:4" x14ac:dyDescent="0.2">
      <c r="A1808" s="158"/>
      <c r="D1808" s="138"/>
    </row>
    <row r="1809" spans="1:4" x14ac:dyDescent="0.2">
      <c r="A1809" s="158"/>
      <c r="D1809" s="138"/>
    </row>
    <row r="1810" spans="1:4" x14ac:dyDescent="0.2">
      <c r="A1810" s="158"/>
      <c r="D1810" s="138"/>
    </row>
    <row r="1811" spans="1:4" x14ac:dyDescent="0.2">
      <c r="A1811" s="158"/>
      <c r="D1811" s="138"/>
    </row>
    <row r="1812" spans="1:4" x14ac:dyDescent="0.2">
      <c r="A1812" s="158"/>
      <c r="D1812" s="138"/>
    </row>
    <row r="1813" spans="1:4" x14ac:dyDescent="0.2">
      <c r="A1813" s="158"/>
      <c r="D1813" s="138"/>
    </row>
    <row r="1814" spans="1:4" x14ac:dyDescent="0.2">
      <c r="A1814" s="158"/>
      <c r="D1814" s="138"/>
    </row>
    <row r="1815" spans="1:4" x14ac:dyDescent="0.2">
      <c r="A1815" s="158"/>
      <c r="D1815" s="138"/>
    </row>
    <row r="1816" spans="1:4" x14ac:dyDescent="0.2">
      <c r="A1816" s="158"/>
      <c r="D1816" s="138"/>
    </row>
    <row r="1817" spans="1:4" x14ac:dyDescent="0.2">
      <c r="A1817" s="158"/>
      <c r="D1817" s="138"/>
    </row>
    <row r="1818" spans="1:4" x14ac:dyDescent="0.2">
      <c r="A1818" s="158"/>
      <c r="D1818" s="138"/>
    </row>
    <row r="1819" spans="1:4" x14ac:dyDescent="0.2">
      <c r="A1819" s="158"/>
      <c r="D1819" s="138"/>
    </row>
    <row r="1820" spans="1:4" x14ac:dyDescent="0.2">
      <c r="A1820" s="158"/>
      <c r="D1820" s="138"/>
    </row>
    <row r="1821" spans="1:4" x14ac:dyDescent="0.2">
      <c r="A1821" s="158"/>
      <c r="D1821" s="138"/>
    </row>
    <row r="1822" spans="1:4" x14ac:dyDescent="0.2">
      <c r="A1822" s="158"/>
      <c r="D1822" s="138"/>
    </row>
    <row r="1823" spans="1:4" x14ac:dyDescent="0.2">
      <c r="A1823" s="158"/>
      <c r="D1823" s="138"/>
    </row>
    <row r="1824" spans="1:4" x14ac:dyDescent="0.2">
      <c r="A1824" s="158"/>
      <c r="D1824" s="138"/>
    </row>
    <row r="1825" spans="1:4" x14ac:dyDescent="0.2">
      <c r="A1825" s="158"/>
      <c r="D1825" s="138"/>
    </row>
    <row r="1826" spans="1:4" x14ac:dyDescent="0.2">
      <c r="A1826" s="158"/>
      <c r="D1826" s="138"/>
    </row>
    <row r="1827" spans="1:4" x14ac:dyDescent="0.2">
      <c r="A1827" s="158"/>
      <c r="D1827" s="138"/>
    </row>
    <row r="1828" spans="1:4" x14ac:dyDescent="0.2">
      <c r="A1828" s="158"/>
      <c r="D1828" s="138"/>
    </row>
    <row r="1829" spans="1:4" x14ac:dyDescent="0.2">
      <c r="A1829" s="158"/>
      <c r="D1829" s="138"/>
    </row>
    <row r="1830" spans="1:4" x14ac:dyDescent="0.2">
      <c r="A1830" s="158"/>
      <c r="D1830" s="138"/>
    </row>
    <row r="1831" spans="1:4" x14ac:dyDescent="0.2">
      <c r="A1831" s="158"/>
      <c r="D1831" s="138"/>
    </row>
    <row r="1832" spans="1:4" x14ac:dyDescent="0.2">
      <c r="A1832" s="158"/>
      <c r="D1832" s="138"/>
    </row>
    <row r="1833" spans="1:4" x14ac:dyDescent="0.2">
      <c r="A1833" s="158"/>
      <c r="D1833" s="138"/>
    </row>
    <row r="1834" spans="1:4" x14ac:dyDescent="0.2">
      <c r="A1834" s="158"/>
      <c r="D1834" s="138"/>
    </row>
    <row r="1835" spans="1:4" x14ac:dyDescent="0.2">
      <c r="A1835" s="158"/>
      <c r="D1835" s="138"/>
    </row>
    <row r="1836" spans="1:4" x14ac:dyDescent="0.2">
      <c r="A1836" s="158"/>
      <c r="D1836" s="138"/>
    </row>
    <row r="1837" spans="1:4" x14ac:dyDescent="0.2">
      <c r="A1837" s="158"/>
      <c r="D1837" s="138"/>
    </row>
    <row r="1838" spans="1:4" x14ac:dyDescent="0.2">
      <c r="A1838" s="158"/>
      <c r="D1838" s="138"/>
    </row>
    <row r="1839" spans="1:4" x14ac:dyDescent="0.2">
      <c r="A1839" s="158"/>
      <c r="D1839" s="138"/>
    </row>
    <row r="1840" spans="1:4" x14ac:dyDescent="0.2">
      <c r="A1840" s="158"/>
      <c r="D1840" s="138"/>
    </row>
    <row r="1841" spans="1:4" x14ac:dyDescent="0.2">
      <c r="A1841" s="158"/>
      <c r="D1841" s="138"/>
    </row>
    <row r="1842" spans="1:4" x14ac:dyDescent="0.2">
      <c r="A1842" s="158"/>
      <c r="D1842" s="138"/>
    </row>
    <row r="1843" spans="1:4" x14ac:dyDescent="0.2">
      <c r="A1843" s="158"/>
      <c r="D1843" s="138"/>
    </row>
    <row r="1844" spans="1:4" x14ac:dyDescent="0.2">
      <c r="A1844" s="158"/>
      <c r="D1844" s="138"/>
    </row>
    <row r="1845" spans="1:4" x14ac:dyDescent="0.2">
      <c r="A1845" s="158"/>
      <c r="D1845" s="138"/>
    </row>
    <row r="1846" spans="1:4" x14ac:dyDescent="0.2">
      <c r="A1846" s="158"/>
      <c r="D1846" s="138"/>
    </row>
    <row r="1847" spans="1:4" x14ac:dyDescent="0.2">
      <c r="A1847" s="158"/>
      <c r="D1847" s="138"/>
    </row>
    <row r="1848" spans="1:4" x14ac:dyDescent="0.2">
      <c r="A1848" s="158"/>
      <c r="D1848" s="138"/>
    </row>
    <row r="1849" spans="1:4" x14ac:dyDescent="0.2">
      <c r="A1849" s="158"/>
      <c r="D1849" s="138"/>
    </row>
    <row r="1850" spans="1:4" x14ac:dyDescent="0.2">
      <c r="A1850" s="158"/>
      <c r="D1850" s="138"/>
    </row>
    <row r="1851" spans="1:4" x14ac:dyDescent="0.2">
      <c r="A1851" s="158"/>
      <c r="D1851" s="138"/>
    </row>
    <row r="1852" spans="1:4" x14ac:dyDescent="0.2">
      <c r="A1852" s="158"/>
      <c r="D1852" s="138"/>
    </row>
    <row r="1853" spans="1:4" x14ac:dyDescent="0.2">
      <c r="A1853" s="158"/>
      <c r="D1853" s="138"/>
    </row>
    <row r="1854" spans="1:4" x14ac:dyDescent="0.2">
      <c r="A1854" s="158"/>
      <c r="D1854" s="138"/>
    </row>
    <row r="1855" spans="1:4" x14ac:dyDescent="0.2">
      <c r="A1855" s="158"/>
      <c r="D1855" s="138"/>
    </row>
    <row r="1856" spans="1:4" x14ac:dyDescent="0.2">
      <c r="A1856" s="158"/>
      <c r="D1856" s="138"/>
    </row>
    <row r="1857" spans="1:4" x14ac:dyDescent="0.2">
      <c r="A1857" s="158"/>
      <c r="D1857" s="138"/>
    </row>
    <row r="1858" spans="1:4" x14ac:dyDescent="0.2">
      <c r="A1858" s="158"/>
      <c r="D1858" s="138"/>
    </row>
    <row r="1859" spans="1:4" x14ac:dyDescent="0.2">
      <c r="A1859" s="158"/>
      <c r="D1859" s="138"/>
    </row>
    <row r="1860" spans="1:4" x14ac:dyDescent="0.2">
      <c r="A1860" s="158"/>
      <c r="D1860" s="138"/>
    </row>
    <row r="1861" spans="1:4" x14ac:dyDescent="0.2">
      <c r="A1861" s="158"/>
      <c r="D1861" s="138"/>
    </row>
    <row r="1862" spans="1:4" x14ac:dyDescent="0.2">
      <c r="A1862" s="158"/>
      <c r="D1862" s="138"/>
    </row>
    <row r="1863" spans="1:4" x14ac:dyDescent="0.2">
      <c r="A1863" s="158"/>
      <c r="D1863" s="138"/>
    </row>
    <row r="1864" spans="1:4" x14ac:dyDescent="0.2">
      <c r="A1864" s="158"/>
      <c r="D1864" s="138"/>
    </row>
    <row r="1865" spans="1:4" x14ac:dyDescent="0.2">
      <c r="A1865" s="158"/>
      <c r="D1865" s="138"/>
    </row>
    <row r="1866" spans="1:4" x14ac:dyDescent="0.2">
      <c r="A1866" s="158"/>
      <c r="D1866" s="138"/>
    </row>
    <row r="1867" spans="1:4" x14ac:dyDescent="0.2">
      <c r="A1867" s="158"/>
      <c r="D1867" s="138"/>
    </row>
    <row r="1868" spans="1:4" x14ac:dyDescent="0.2">
      <c r="A1868" s="158"/>
      <c r="D1868" s="138"/>
    </row>
    <row r="1869" spans="1:4" x14ac:dyDescent="0.2">
      <c r="A1869" s="158"/>
      <c r="D1869" s="138"/>
    </row>
    <row r="1870" spans="1:4" x14ac:dyDescent="0.2">
      <c r="A1870" s="158"/>
      <c r="D1870" s="138"/>
    </row>
    <row r="1871" spans="1:4" x14ac:dyDescent="0.2">
      <c r="A1871" s="158"/>
      <c r="D1871" s="138"/>
    </row>
    <row r="1872" spans="1:4" x14ac:dyDescent="0.2">
      <c r="A1872" s="158"/>
      <c r="D1872" s="138"/>
    </row>
    <row r="1873" spans="1:4" x14ac:dyDescent="0.2">
      <c r="A1873" s="158"/>
      <c r="D1873" s="138"/>
    </row>
    <row r="1874" spans="1:4" x14ac:dyDescent="0.2">
      <c r="A1874" s="158"/>
      <c r="D1874" s="138"/>
    </row>
    <row r="1875" spans="1:4" x14ac:dyDescent="0.2">
      <c r="A1875" s="158"/>
      <c r="D1875" s="138"/>
    </row>
    <row r="1876" spans="1:4" x14ac:dyDescent="0.2">
      <c r="A1876" s="158"/>
      <c r="D1876" s="138"/>
    </row>
    <row r="1877" spans="1:4" x14ac:dyDescent="0.2">
      <c r="A1877" s="158"/>
      <c r="D1877" s="138"/>
    </row>
    <row r="1878" spans="1:4" x14ac:dyDescent="0.2">
      <c r="A1878" s="158"/>
      <c r="D1878" s="138"/>
    </row>
    <row r="1879" spans="1:4" x14ac:dyDescent="0.2">
      <c r="A1879" s="158"/>
      <c r="D1879" s="138"/>
    </row>
    <row r="1880" spans="1:4" x14ac:dyDescent="0.2">
      <c r="A1880" s="158"/>
      <c r="D1880" s="138"/>
    </row>
    <row r="1881" spans="1:4" x14ac:dyDescent="0.2">
      <c r="A1881" s="158"/>
      <c r="D1881" s="138"/>
    </row>
    <row r="1882" spans="1:4" x14ac:dyDescent="0.2">
      <c r="A1882" s="158"/>
      <c r="D1882" s="138"/>
    </row>
    <row r="1883" spans="1:4" x14ac:dyDescent="0.2">
      <c r="A1883" s="158"/>
      <c r="D1883" s="138"/>
    </row>
    <row r="1884" spans="1:4" x14ac:dyDescent="0.2">
      <c r="A1884" s="158"/>
      <c r="D1884" s="138"/>
    </row>
    <row r="1885" spans="1:4" x14ac:dyDescent="0.2">
      <c r="A1885" s="158"/>
      <c r="D1885" s="138"/>
    </row>
    <row r="1886" spans="1:4" x14ac:dyDescent="0.2">
      <c r="A1886" s="158"/>
      <c r="D1886" s="138"/>
    </row>
    <row r="1887" spans="1:4" x14ac:dyDescent="0.2">
      <c r="A1887" s="158"/>
      <c r="D1887" s="138"/>
    </row>
    <row r="1888" spans="1:4" x14ac:dyDescent="0.2">
      <c r="A1888" s="158"/>
      <c r="D1888" s="138"/>
    </row>
    <row r="1889" spans="1:4" x14ac:dyDescent="0.2">
      <c r="A1889" s="158"/>
      <c r="D1889" s="138"/>
    </row>
    <row r="1890" spans="1:4" x14ac:dyDescent="0.2">
      <c r="A1890" s="158"/>
      <c r="D1890" s="138"/>
    </row>
    <row r="1891" spans="1:4" x14ac:dyDescent="0.2">
      <c r="A1891" s="158"/>
      <c r="D1891" s="138"/>
    </row>
    <row r="1892" spans="1:4" x14ac:dyDescent="0.2">
      <c r="A1892" s="158"/>
      <c r="D1892" s="138"/>
    </row>
    <row r="1893" spans="1:4" x14ac:dyDescent="0.2">
      <c r="A1893" s="158"/>
      <c r="D1893" s="138"/>
    </row>
    <row r="1894" spans="1:4" x14ac:dyDescent="0.2">
      <c r="A1894" s="158"/>
      <c r="D1894" s="138"/>
    </row>
    <row r="1895" spans="1:4" x14ac:dyDescent="0.2">
      <c r="A1895" s="158"/>
      <c r="D1895" s="138"/>
    </row>
    <row r="1896" spans="1:4" x14ac:dyDescent="0.2">
      <c r="A1896" s="158"/>
      <c r="D1896" s="138"/>
    </row>
    <row r="1897" spans="1:4" x14ac:dyDescent="0.2">
      <c r="A1897" s="158"/>
      <c r="D1897" s="138"/>
    </row>
    <row r="1898" spans="1:4" x14ac:dyDescent="0.2">
      <c r="A1898" s="158"/>
      <c r="D1898" s="138"/>
    </row>
    <row r="1899" spans="1:4" x14ac:dyDescent="0.2">
      <c r="A1899" s="158"/>
      <c r="D1899" s="138"/>
    </row>
    <row r="1900" spans="1:4" x14ac:dyDescent="0.2">
      <c r="A1900" s="158"/>
      <c r="D1900" s="138"/>
    </row>
    <row r="1901" spans="1:4" x14ac:dyDescent="0.2">
      <c r="A1901" s="158"/>
      <c r="D1901" s="138"/>
    </row>
    <row r="1902" spans="1:4" x14ac:dyDescent="0.2">
      <c r="A1902" s="158"/>
      <c r="D1902" s="138"/>
    </row>
    <row r="1903" spans="1:4" x14ac:dyDescent="0.2">
      <c r="A1903" s="158"/>
      <c r="D1903" s="138"/>
    </row>
    <row r="1904" spans="1:4" x14ac:dyDescent="0.2">
      <c r="A1904" s="158"/>
      <c r="D1904" s="138"/>
    </row>
    <row r="1905" spans="1:4" x14ac:dyDescent="0.2">
      <c r="A1905" s="158"/>
      <c r="D1905" s="138"/>
    </row>
    <row r="1906" spans="1:4" x14ac:dyDescent="0.2">
      <c r="A1906" s="158"/>
      <c r="D1906" s="138"/>
    </row>
    <row r="1907" spans="1:4" x14ac:dyDescent="0.2">
      <c r="A1907" s="158"/>
      <c r="D1907" s="138"/>
    </row>
    <row r="1908" spans="1:4" x14ac:dyDescent="0.2">
      <c r="A1908" s="158"/>
      <c r="D1908" s="138"/>
    </row>
    <row r="1909" spans="1:4" x14ac:dyDescent="0.2">
      <c r="A1909" s="158"/>
      <c r="D1909" s="138"/>
    </row>
    <row r="1910" spans="1:4" x14ac:dyDescent="0.2">
      <c r="A1910" s="158"/>
      <c r="D1910" s="138"/>
    </row>
    <row r="1911" spans="1:4" x14ac:dyDescent="0.2">
      <c r="A1911" s="158"/>
      <c r="D1911" s="138"/>
    </row>
    <row r="1912" spans="1:4" x14ac:dyDescent="0.2">
      <c r="A1912" s="158"/>
      <c r="D1912" s="138"/>
    </row>
    <row r="1913" spans="1:4" x14ac:dyDescent="0.2">
      <c r="A1913" s="158"/>
      <c r="D1913" s="138"/>
    </row>
    <row r="1914" spans="1:4" x14ac:dyDescent="0.2">
      <c r="A1914" s="158"/>
      <c r="D1914" s="138"/>
    </row>
    <row r="1915" spans="1:4" x14ac:dyDescent="0.2">
      <c r="A1915" s="158"/>
      <c r="D1915" s="138"/>
    </row>
    <row r="1916" spans="1:4" x14ac:dyDescent="0.2">
      <c r="A1916" s="158"/>
      <c r="D1916" s="138"/>
    </row>
    <row r="1917" spans="1:4" x14ac:dyDescent="0.2">
      <c r="A1917" s="158"/>
      <c r="D1917" s="138"/>
    </row>
    <row r="1918" spans="1:4" x14ac:dyDescent="0.2">
      <c r="A1918" s="158"/>
      <c r="D1918" s="138"/>
    </row>
    <row r="1919" spans="1:4" x14ac:dyDescent="0.2">
      <c r="A1919" s="158"/>
      <c r="D1919" s="138"/>
    </row>
    <row r="1920" spans="1:4" x14ac:dyDescent="0.2">
      <c r="A1920" s="158"/>
      <c r="D1920" s="138"/>
    </row>
    <row r="1921" spans="1:4" x14ac:dyDescent="0.2">
      <c r="A1921" s="158"/>
      <c r="D1921" s="138"/>
    </row>
    <row r="1922" spans="1:4" x14ac:dyDescent="0.2">
      <c r="A1922" s="158"/>
      <c r="D1922" s="138"/>
    </row>
    <row r="1923" spans="1:4" x14ac:dyDescent="0.2">
      <c r="A1923" s="158"/>
      <c r="D1923" s="138"/>
    </row>
    <row r="1924" spans="1:4" x14ac:dyDescent="0.2">
      <c r="A1924" s="158"/>
      <c r="D1924" s="138"/>
    </row>
    <row r="1925" spans="1:4" x14ac:dyDescent="0.2">
      <c r="A1925" s="158"/>
      <c r="D1925" s="138"/>
    </row>
    <row r="1926" spans="1:4" x14ac:dyDescent="0.2">
      <c r="A1926" s="158"/>
      <c r="D1926" s="138"/>
    </row>
    <row r="1927" spans="1:4" x14ac:dyDescent="0.2">
      <c r="A1927" s="158"/>
      <c r="D1927" s="138"/>
    </row>
    <row r="1928" spans="1:4" x14ac:dyDescent="0.2">
      <c r="A1928" s="158"/>
      <c r="D1928" s="138"/>
    </row>
    <row r="1929" spans="1:4" x14ac:dyDescent="0.2">
      <c r="A1929" s="158"/>
      <c r="D1929" s="138"/>
    </row>
    <row r="1930" spans="1:4" x14ac:dyDescent="0.2">
      <c r="A1930" s="158"/>
      <c r="D1930" s="138"/>
    </row>
    <row r="1931" spans="1:4" x14ac:dyDescent="0.2">
      <c r="A1931" s="158"/>
      <c r="D1931" s="138"/>
    </row>
    <row r="1932" spans="1:4" x14ac:dyDescent="0.2">
      <c r="A1932" s="158"/>
      <c r="D1932" s="138"/>
    </row>
    <row r="1933" spans="1:4" x14ac:dyDescent="0.2">
      <c r="A1933" s="158"/>
      <c r="D1933" s="138"/>
    </row>
    <row r="1934" spans="1:4" x14ac:dyDescent="0.2">
      <c r="A1934" s="158"/>
      <c r="D1934" s="138"/>
    </row>
    <row r="1935" spans="1:4" x14ac:dyDescent="0.2">
      <c r="A1935" s="158"/>
      <c r="D1935" s="138"/>
    </row>
    <row r="1936" spans="1:4" x14ac:dyDescent="0.2">
      <c r="A1936" s="158"/>
      <c r="D1936" s="138"/>
    </row>
    <row r="1937" spans="1:4" x14ac:dyDescent="0.2">
      <c r="A1937" s="158"/>
      <c r="D1937" s="138"/>
    </row>
    <row r="1938" spans="1:4" x14ac:dyDescent="0.2">
      <c r="A1938" s="158"/>
      <c r="D1938" s="138"/>
    </row>
    <row r="1939" spans="1:4" x14ac:dyDescent="0.2">
      <c r="A1939" s="158"/>
      <c r="D1939" s="138"/>
    </row>
    <row r="1940" spans="1:4" x14ac:dyDescent="0.2">
      <c r="A1940" s="158"/>
      <c r="D1940" s="138"/>
    </row>
    <row r="1941" spans="1:4" x14ac:dyDescent="0.2">
      <c r="A1941" s="158"/>
      <c r="D1941" s="138"/>
    </row>
    <row r="1942" spans="1:4" x14ac:dyDescent="0.2">
      <c r="A1942" s="158"/>
      <c r="D1942" s="138"/>
    </row>
    <row r="1943" spans="1:4" x14ac:dyDescent="0.2">
      <c r="A1943" s="158"/>
      <c r="D1943" s="138"/>
    </row>
    <row r="1944" spans="1:4" x14ac:dyDescent="0.2">
      <c r="A1944" s="158"/>
      <c r="D1944" s="138"/>
    </row>
    <row r="1945" spans="1:4" x14ac:dyDescent="0.2">
      <c r="A1945" s="158"/>
      <c r="D1945" s="138"/>
    </row>
    <row r="1946" spans="1:4" x14ac:dyDescent="0.2">
      <c r="A1946" s="158"/>
      <c r="D1946" s="138"/>
    </row>
    <row r="1947" spans="1:4" x14ac:dyDescent="0.2">
      <c r="A1947" s="158"/>
      <c r="D1947" s="138"/>
    </row>
    <row r="1948" spans="1:4" x14ac:dyDescent="0.2">
      <c r="A1948" s="158"/>
      <c r="D1948" s="138"/>
    </row>
    <row r="1949" spans="1:4" x14ac:dyDescent="0.2">
      <c r="A1949" s="158"/>
      <c r="D1949" s="138"/>
    </row>
    <row r="1950" spans="1:4" x14ac:dyDescent="0.2">
      <c r="A1950" s="158"/>
      <c r="D1950" s="138"/>
    </row>
    <row r="1951" spans="1:4" x14ac:dyDescent="0.2">
      <c r="A1951" s="158"/>
      <c r="D1951" s="138"/>
    </row>
    <row r="1952" spans="1:4" x14ac:dyDescent="0.2">
      <c r="A1952" s="158"/>
      <c r="D1952" s="138"/>
    </row>
    <row r="1953" spans="1:4" x14ac:dyDescent="0.2">
      <c r="A1953" s="158"/>
      <c r="D1953" s="138"/>
    </row>
    <row r="1954" spans="1:4" x14ac:dyDescent="0.2">
      <c r="A1954" s="158"/>
      <c r="D1954" s="138"/>
    </row>
    <row r="1955" spans="1:4" x14ac:dyDescent="0.2">
      <c r="A1955" s="158"/>
      <c r="D1955" s="138"/>
    </row>
    <row r="1956" spans="1:4" x14ac:dyDescent="0.2">
      <c r="A1956" s="158"/>
      <c r="D1956" s="138"/>
    </row>
    <row r="1957" spans="1:4" x14ac:dyDescent="0.2">
      <c r="A1957" s="158"/>
      <c r="D1957" s="138"/>
    </row>
    <row r="1958" spans="1:4" x14ac:dyDescent="0.2">
      <c r="A1958" s="158"/>
      <c r="D1958" s="138"/>
    </row>
    <row r="1959" spans="1:4" x14ac:dyDescent="0.2">
      <c r="A1959" s="158"/>
      <c r="D1959" s="138"/>
    </row>
    <row r="1960" spans="1:4" x14ac:dyDescent="0.2">
      <c r="A1960" s="158"/>
      <c r="D1960" s="138"/>
    </row>
    <row r="1961" spans="1:4" x14ac:dyDescent="0.2">
      <c r="A1961" s="158"/>
      <c r="D1961" s="138"/>
    </row>
    <row r="1962" spans="1:4" x14ac:dyDescent="0.2">
      <c r="A1962" s="158"/>
      <c r="D1962" s="138"/>
    </row>
    <row r="1963" spans="1:4" x14ac:dyDescent="0.2">
      <c r="A1963" s="158"/>
      <c r="D1963" s="138"/>
    </row>
    <row r="1964" spans="1:4" x14ac:dyDescent="0.2">
      <c r="A1964" s="158"/>
      <c r="D1964" s="138"/>
    </row>
    <row r="1965" spans="1:4" x14ac:dyDescent="0.2">
      <c r="A1965" s="158"/>
      <c r="D1965" s="138"/>
    </row>
    <row r="1966" spans="1:4" x14ac:dyDescent="0.2">
      <c r="A1966" s="158"/>
      <c r="D1966" s="138"/>
    </row>
    <row r="1967" spans="1:4" x14ac:dyDescent="0.2">
      <c r="A1967" s="158"/>
      <c r="D1967" s="138"/>
    </row>
    <row r="1968" spans="1:4" x14ac:dyDescent="0.2">
      <c r="A1968" s="158"/>
      <c r="D1968" s="138"/>
    </row>
    <row r="1969" spans="1:4" x14ac:dyDescent="0.2">
      <c r="A1969" s="158"/>
      <c r="D1969" s="138"/>
    </row>
    <row r="1970" spans="1:4" x14ac:dyDescent="0.2">
      <c r="A1970" s="158"/>
      <c r="D1970" s="138"/>
    </row>
    <row r="1971" spans="1:4" x14ac:dyDescent="0.2">
      <c r="A1971" s="158"/>
      <c r="D1971" s="138"/>
    </row>
    <row r="1972" spans="1:4" x14ac:dyDescent="0.2">
      <c r="A1972" s="158"/>
      <c r="D1972" s="138"/>
    </row>
    <row r="1973" spans="1:4" x14ac:dyDescent="0.2">
      <c r="A1973" s="158"/>
      <c r="D1973" s="138"/>
    </row>
    <row r="1974" spans="1:4" x14ac:dyDescent="0.2">
      <c r="A1974" s="158"/>
      <c r="D1974" s="138"/>
    </row>
    <row r="1975" spans="1:4" x14ac:dyDescent="0.2">
      <c r="A1975" s="158"/>
      <c r="D1975" s="138"/>
    </row>
    <row r="1976" spans="1:4" x14ac:dyDescent="0.2">
      <c r="A1976" s="158"/>
      <c r="D1976" s="138"/>
    </row>
    <row r="1977" spans="1:4" x14ac:dyDescent="0.2">
      <c r="A1977" s="158"/>
      <c r="D1977" s="138"/>
    </row>
    <row r="1978" spans="1:4" x14ac:dyDescent="0.2">
      <c r="A1978" s="158"/>
      <c r="D1978" s="138"/>
    </row>
    <row r="1979" spans="1:4" x14ac:dyDescent="0.2">
      <c r="A1979" s="158"/>
      <c r="D1979" s="138"/>
    </row>
    <row r="1980" spans="1:4" x14ac:dyDescent="0.2">
      <c r="A1980" s="158"/>
      <c r="D1980" s="138"/>
    </row>
    <row r="1981" spans="1:4" x14ac:dyDescent="0.2">
      <c r="A1981" s="158"/>
      <c r="D1981" s="138"/>
    </row>
    <row r="1982" spans="1:4" x14ac:dyDescent="0.2">
      <c r="A1982" s="158"/>
      <c r="D1982" s="138"/>
    </row>
    <row r="1983" spans="1:4" x14ac:dyDescent="0.2">
      <c r="A1983" s="158"/>
      <c r="D1983" s="138"/>
    </row>
    <row r="1984" spans="1:4" x14ac:dyDescent="0.2">
      <c r="A1984" s="158"/>
      <c r="D1984" s="138"/>
    </row>
    <row r="1985" spans="1:4" x14ac:dyDescent="0.2">
      <c r="A1985" s="158"/>
      <c r="D1985" s="138"/>
    </row>
    <row r="1986" spans="1:4" x14ac:dyDescent="0.2">
      <c r="A1986" s="158"/>
      <c r="D1986" s="138"/>
    </row>
    <row r="1987" spans="1:4" x14ac:dyDescent="0.2">
      <c r="A1987" s="158"/>
      <c r="D1987" s="138"/>
    </row>
    <row r="1988" spans="1:4" x14ac:dyDescent="0.2">
      <c r="A1988" s="158"/>
      <c r="D1988" s="138"/>
    </row>
    <row r="1989" spans="1:4" x14ac:dyDescent="0.2">
      <c r="A1989" s="158"/>
      <c r="D1989" s="138"/>
    </row>
    <row r="1990" spans="1:4" x14ac:dyDescent="0.2">
      <c r="A1990" s="158"/>
      <c r="D1990" s="138"/>
    </row>
    <row r="1991" spans="1:4" x14ac:dyDescent="0.2">
      <c r="A1991" s="158"/>
      <c r="D1991" s="138"/>
    </row>
    <row r="1992" spans="1:4" x14ac:dyDescent="0.2">
      <c r="A1992" s="158"/>
      <c r="D1992" s="138"/>
    </row>
    <row r="1993" spans="1:4" x14ac:dyDescent="0.2">
      <c r="A1993" s="158"/>
      <c r="D1993" s="138"/>
    </row>
    <row r="1994" spans="1:4" x14ac:dyDescent="0.2">
      <c r="A1994" s="158"/>
      <c r="D1994" s="138"/>
    </row>
    <row r="1995" spans="1:4" x14ac:dyDescent="0.2">
      <c r="A1995" s="158"/>
      <c r="D1995" s="138"/>
    </row>
    <row r="1996" spans="1:4" x14ac:dyDescent="0.2">
      <c r="A1996" s="158"/>
      <c r="D1996" s="138"/>
    </row>
    <row r="1997" spans="1:4" x14ac:dyDescent="0.2">
      <c r="A1997" s="158"/>
      <c r="D1997" s="138"/>
    </row>
    <row r="1998" spans="1:4" x14ac:dyDescent="0.2">
      <c r="A1998" s="158"/>
      <c r="D1998" s="138"/>
    </row>
    <row r="1999" spans="1:4" x14ac:dyDescent="0.2">
      <c r="A1999" s="158"/>
      <c r="D1999" s="138"/>
    </row>
    <row r="2000" spans="1:4" x14ac:dyDescent="0.2">
      <c r="A2000" s="158"/>
      <c r="D2000" s="138"/>
    </row>
    <row r="2001" spans="1:4" x14ac:dyDescent="0.2">
      <c r="A2001" s="158"/>
      <c r="D2001" s="138"/>
    </row>
    <row r="2002" spans="1:4" x14ac:dyDescent="0.2">
      <c r="A2002" s="158"/>
      <c r="D2002" s="138"/>
    </row>
    <row r="2003" spans="1:4" x14ac:dyDescent="0.2">
      <c r="A2003" s="158"/>
      <c r="D2003" s="138"/>
    </row>
    <row r="2004" spans="1:4" x14ac:dyDescent="0.2">
      <c r="A2004" s="158"/>
      <c r="D2004" s="138"/>
    </row>
    <row r="2005" spans="1:4" x14ac:dyDescent="0.2">
      <c r="A2005" s="158"/>
      <c r="D2005" s="138"/>
    </row>
    <row r="2006" spans="1:4" x14ac:dyDescent="0.2">
      <c r="A2006" s="158"/>
      <c r="D2006" s="138"/>
    </row>
    <row r="2007" spans="1:4" x14ac:dyDescent="0.2">
      <c r="A2007" s="158"/>
      <c r="D2007" s="138"/>
    </row>
    <row r="2008" spans="1:4" x14ac:dyDescent="0.2">
      <c r="A2008" s="158"/>
      <c r="D2008" s="138"/>
    </row>
    <row r="2009" spans="1:4" x14ac:dyDescent="0.2">
      <c r="A2009" s="158"/>
      <c r="D2009" s="138"/>
    </row>
    <row r="2010" spans="1:4" x14ac:dyDescent="0.2">
      <c r="A2010" s="158"/>
      <c r="D2010" s="138"/>
    </row>
    <row r="2011" spans="1:4" x14ac:dyDescent="0.2">
      <c r="A2011" s="158"/>
      <c r="D2011" s="138"/>
    </row>
    <row r="2012" spans="1:4" x14ac:dyDescent="0.2">
      <c r="A2012" s="158"/>
      <c r="D2012" s="138"/>
    </row>
    <row r="2013" spans="1:4" x14ac:dyDescent="0.2">
      <c r="A2013" s="158"/>
      <c r="D2013" s="138"/>
    </row>
    <row r="2014" spans="1:4" x14ac:dyDescent="0.2">
      <c r="A2014" s="158"/>
      <c r="D2014" s="138"/>
    </row>
    <row r="2015" spans="1:4" x14ac:dyDescent="0.2">
      <c r="A2015" s="158"/>
      <c r="D2015" s="138"/>
    </row>
    <row r="2016" spans="1:4" x14ac:dyDescent="0.2">
      <c r="A2016" s="158"/>
      <c r="D2016" s="138"/>
    </row>
    <row r="2017" spans="1:4" x14ac:dyDescent="0.2">
      <c r="A2017" s="158"/>
      <c r="D2017" s="138"/>
    </row>
    <row r="2018" spans="1:4" x14ac:dyDescent="0.2">
      <c r="A2018" s="158"/>
      <c r="D2018" s="138"/>
    </row>
    <row r="2019" spans="1:4" x14ac:dyDescent="0.2">
      <c r="A2019" s="158"/>
      <c r="D2019" s="138"/>
    </row>
    <row r="2020" spans="1:4" x14ac:dyDescent="0.2">
      <c r="A2020" s="158"/>
      <c r="D2020" s="138"/>
    </row>
    <row r="2021" spans="1:4" x14ac:dyDescent="0.2">
      <c r="A2021" s="158"/>
      <c r="D2021" s="138"/>
    </row>
    <row r="2022" spans="1:4" x14ac:dyDescent="0.2">
      <c r="A2022" s="158"/>
      <c r="D2022" s="138"/>
    </row>
    <row r="2023" spans="1:4" x14ac:dyDescent="0.2">
      <c r="A2023" s="158"/>
      <c r="D2023" s="138"/>
    </row>
    <row r="2024" spans="1:4" x14ac:dyDescent="0.2">
      <c r="A2024" s="158"/>
      <c r="D2024" s="138"/>
    </row>
    <row r="2025" spans="1:4" x14ac:dyDescent="0.2">
      <c r="A2025" s="158"/>
      <c r="D2025" s="138"/>
    </row>
    <row r="2026" spans="1:4" x14ac:dyDescent="0.2">
      <c r="A2026" s="158"/>
      <c r="D2026" s="138"/>
    </row>
    <row r="2027" spans="1:4" x14ac:dyDescent="0.2">
      <c r="A2027" s="158"/>
      <c r="D2027" s="138"/>
    </row>
    <row r="2028" spans="1:4" x14ac:dyDescent="0.2">
      <c r="A2028" s="158"/>
      <c r="D2028" s="138"/>
    </row>
    <row r="2029" spans="1:4" x14ac:dyDescent="0.2">
      <c r="A2029" s="158"/>
      <c r="D2029" s="138"/>
    </row>
    <row r="2030" spans="1:4" x14ac:dyDescent="0.2">
      <c r="A2030" s="158"/>
      <c r="D2030" s="138"/>
    </row>
    <row r="2031" spans="1:4" x14ac:dyDescent="0.2">
      <c r="A2031" s="158"/>
      <c r="D2031" s="138"/>
    </row>
    <row r="2032" spans="1:4" x14ac:dyDescent="0.2">
      <c r="A2032" s="158"/>
      <c r="D2032" s="138"/>
    </row>
    <row r="2033" spans="1:4" x14ac:dyDescent="0.2">
      <c r="A2033" s="158"/>
      <c r="D2033" s="138"/>
    </row>
    <row r="2034" spans="1:4" x14ac:dyDescent="0.2">
      <c r="A2034" s="158"/>
      <c r="D2034" s="138"/>
    </row>
    <row r="2035" spans="1:4" x14ac:dyDescent="0.2">
      <c r="A2035" s="158"/>
      <c r="D2035" s="138"/>
    </row>
    <row r="2036" spans="1:4" x14ac:dyDescent="0.2">
      <c r="A2036" s="158"/>
      <c r="D2036" s="138"/>
    </row>
    <row r="2037" spans="1:4" x14ac:dyDescent="0.2">
      <c r="A2037" s="158"/>
      <c r="D2037" s="138"/>
    </row>
    <row r="2038" spans="1:4" x14ac:dyDescent="0.2">
      <c r="A2038" s="158"/>
      <c r="D2038" s="138"/>
    </row>
    <row r="2039" spans="1:4" x14ac:dyDescent="0.2">
      <c r="A2039" s="158"/>
      <c r="D2039" s="138"/>
    </row>
    <row r="2040" spans="1:4" x14ac:dyDescent="0.2">
      <c r="A2040" s="158"/>
      <c r="D2040" s="138"/>
    </row>
    <row r="2041" spans="1:4" x14ac:dyDescent="0.2">
      <c r="A2041" s="158"/>
      <c r="D2041" s="138"/>
    </row>
    <row r="2042" spans="1:4" x14ac:dyDescent="0.2">
      <c r="A2042" s="158"/>
      <c r="D2042" s="138"/>
    </row>
    <row r="2043" spans="1:4" x14ac:dyDescent="0.2">
      <c r="A2043" s="158"/>
      <c r="D2043" s="138"/>
    </row>
    <row r="2044" spans="1:4" x14ac:dyDescent="0.2">
      <c r="A2044" s="158"/>
      <c r="D2044" s="138"/>
    </row>
    <row r="2045" spans="1:4" x14ac:dyDescent="0.2">
      <c r="A2045" s="158"/>
      <c r="D2045" s="138"/>
    </row>
    <row r="2046" spans="1:4" x14ac:dyDescent="0.2">
      <c r="A2046" s="158"/>
      <c r="D2046" s="138"/>
    </row>
    <row r="2047" spans="1:4" x14ac:dyDescent="0.2">
      <c r="A2047" s="158"/>
      <c r="D2047" s="138"/>
    </row>
    <row r="2048" spans="1:4" x14ac:dyDescent="0.2">
      <c r="A2048" s="158"/>
      <c r="D2048" s="138"/>
    </row>
    <row r="2049" spans="1:4" x14ac:dyDescent="0.2">
      <c r="A2049" s="158"/>
      <c r="D2049" s="138"/>
    </row>
    <row r="2050" spans="1:4" x14ac:dyDescent="0.2">
      <c r="A2050" s="158"/>
      <c r="D2050" s="138"/>
    </row>
    <row r="2051" spans="1:4" x14ac:dyDescent="0.2">
      <c r="A2051" s="158"/>
      <c r="D2051" s="138"/>
    </row>
    <row r="2052" spans="1:4" x14ac:dyDescent="0.2">
      <c r="A2052" s="158"/>
      <c r="D2052" s="138"/>
    </row>
    <row r="2053" spans="1:4" x14ac:dyDescent="0.2">
      <c r="A2053" s="158"/>
      <c r="D2053" s="138"/>
    </row>
    <row r="2054" spans="1:4" x14ac:dyDescent="0.2">
      <c r="A2054" s="158"/>
      <c r="D2054" s="138"/>
    </row>
    <row r="2055" spans="1:4" x14ac:dyDescent="0.2">
      <c r="A2055" s="158"/>
      <c r="D2055" s="138"/>
    </row>
    <row r="2056" spans="1:4" x14ac:dyDescent="0.2">
      <c r="A2056" s="158"/>
      <c r="D2056" s="138"/>
    </row>
    <row r="2057" spans="1:4" x14ac:dyDescent="0.2">
      <c r="A2057" s="158"/>
      <c r="D2057" s="138"/>
    </row>
    <row r="2058" spans="1:4" x14ac:dyDescent="0.2">
      <c r="A2058" s="158"/>
      <c r="D2058" s="138"/>
    </row>
    <row r="2059" spans="1:4" x14ac:dyDescent="0.2">
      <c r="A2059" s="158"/>
      <c r="D2059" s="138"/>
    </row>
    <row r="2060" spans="1:4" x14ac:dyDescent="0.2">
      <c r="A2060" s="158"/>
      <c r="D2060" s="138"/>
    </row>
    <row r="2061" spans="1:4" x14ac:dyDescent="0.2">
      <c r="A2061" s="158"/>
      <c r="D2061" s="138"/>
    </row>
    <row r="2062" spans="1:4" x14ac:dyDescent="0.2">
      <c r="A2062" s="158"/>
      <c r="D2062" s="138"/>
    </row>
    <row r="2063" spans="1:4" x14ac:dyDescent="0.2">
      <c r="A2063" s="158"/>
      <c r="D2063" s="138"/>
    </row>
    <row r="2064" spans="1:4" x14ac:dyDescent="0.2">
      <c r="A2064" s="158"/>
      <c r="D2064" s="138"/>
    </row>
    <row r="2065" spans="1:4" x14ac:dyDescent="0.2">
      <c r="A2065" s="158"/>
      <c r="D2065" s="138"/>
    </row>
    <row r="2066" spans="1:4" x14ac:dyDescent="0.2">
      <c r="A2066" s="158"/>
      <c r="D2066" s="138"/>
    </row>
    <row r="2067" spans="1:4" x14ac:dyDescent="0.2">
      <c r="A2067" s="158"/>
      <c r="D2067" s="138"/>
    </row>
    <row r="2068" spans="1:4" x14ac:dyDescent="0.2">
      <c r="A2068" s="158"/>
      <c r="D2068" s="138"/>
    </row>
    <row r="2069" spans="1:4" x14ac:dyDescent="0.2">
      <c r="A2069" s="158"/>
      <c r="D2069" s="138"/>
    </row>
    <row r="2070" spans="1:4" x14ac:dyDescent="0.2">
      <c r="A2070" s="158"/>
      <c r="D2070" s="138"/>
    </row>
    <row r="2071" spans="1:4" x14ac:dyDescent="0.2">
      <c r="A2071" s="158"/>
      <c r="D2071" s="138"/>
    </row>
    <row r="2072" spans="1:4" x14ac:dyDescent="0.2">
      <c r="A2072" s="158"/>
      <c r="D2072" s="138"/>
    </row>
    <row r="2073" spans="1:4" x14ac:dyDescent="0.2">
      <c r="A2073" s="158"/>
      <c r="D2073" s="138"/>
    </row>
    <row r="2074" spans="1:4" x14ac:dyDescent="0.2">
      <c r="A2074" s="158"/>
      <c r="D2074" s="138"/>
    </row>
    <row r="2075" spans="1:4" x14ac:dyDescent="0.2">
      <c r="A2075" s="158"/>
      <c r="D2075" s="138"/>
    </row>
    <row r="2076" spans="1:4" x14ac:dyDescent="0.2">
      <c r="A2076" s="158"/>
      <c r="D2076" s="138"/>
    </row>
    <row r="2077" spans="1:4" x14ac:dyDescent="0.2">
      <c r="A2077" s="158"/>
      <c r="D2077" s="138"/>
    </row>
    <row r="2078" spans="1:4" x14ac:dyDescent="0.2">
      <c r="A2078" s="158"/>
      <c r="D2078" s="138"/>
    </row>
    <row r="2079" spans="1:4" x14ac:dyDescent="0.2">
      <c r="A2079" s="158"/>
      <c r="D2079" s="138"/>
    </row>
    <row r="2080" spans="1:4" x14ac:dyDescent="0.2">
      <c r="A2080" s="158"/>
      <c r="D2080" s="138"/>
    </row>
    <row r="2081" spans="1:4" x14ac:dyDescent="0.2">
      <c r="A2081" s="158"/>
      <c r="D2081" s="138"/>
    </row>
    <row r="2082" spans="1:4" x14ac:dyDescent="0.2">
      <c r="A2082" s="158"/>
      <c r="D2082" s="138"/>
    </row>
    <row r="2083" spans="1:4" x14ac:dyDescent="0.2">
      <c r="A2083" s="158"/>
      <c r="D2083" s="138"/>
    </row>
    <row r="2084" spans="1:4" x14ac:dyDescent="0.2">
      <c r="A2084" s="158"/>
      <c r="D2084" s="138"/>
    </row>
    <row r="2085" spans="1:4" x14ac:dyDescent="0.2">
      <c r="A2085" s="158"/>
      <c r="D2085" s="138"/>
    </row>
    <row r="2086" spans="1:4" x14ac:dyDescent="0.2">
      <c r="A2086" s="158"/>
      <c r="D2086" s="138"/>
    </row>
    <row r="2087" spans="1:4" x14ac:dyDescent="0.2">
      <c r="A2087" s="158"/>
      <c r="D2087" s="138"/>
    </row>
    <row r="2088" spans="1:4" x14ac:dyDescent="0.2">
      <c r="A2088" s="158"/>
      <c r="D2088" s="138"/>
    </row>
    <row r="2089" spans="1:4" x14ac:dyDescent="0.2">
      <c r="A2089" s="158"/>
      <c r="D2089" s="138"/>
    </row>
    <row r="2090" spans="1:4" x14ac:dyDescent="0.2">
      <c r="A2090" s="158"/>
      <c r="D2090" s="138"/>
    </row>
    <row r="2091" spans="1:4" x14ac:dyDescent="0.2">
      <c r="A2091" s="158"/>
      <c r="D2091" s="138"/>
    </row>
    <row r="2092" spans="1:4" x14ac:dyDescent="0.2">
      <c r="A2092" s="158"/>
      <c r="D2092" s="138"/>
    </row>
    <row r="2093" spans="1:4" x14ac:dyDescent="0.2">
      <c r="A2093" s="158"/>
      <c r="D2093" s="138"/>
    </row>
    <row r="2094" spans="1:4" x14ac:dyDescent="0.2">
      <c r="A2094" s="158"/>
      <c r="D2094" s="138"/>
    </row>
    <row r="2095" spans="1:4" x14ac:dyDescent="0.2">
      <c r="A2095" s="158"/>
      <c r="D2095" s="138"/>
    </row>
    <row r="2096" spans="1:4" x14ac:dyDescent="0.2">
      <c r="A2096" s="158"/>
      <c r="D2096" s="138"/>
    </row>
    <row r="2097" spans="1:4" x14ac:dyDescent="0.2">
      <c r="A2097" s="158"/>
      <c r="D2097" s="138"/>
    </row>
    <row r="2098" spans="1:4" x14ac:dyDescent="0.2">
      <c r="A2098" s="158"/>
      <c r="D2098" s="138"/>
    </row>
    <row r="2099" spans="1:4" x14ac:dyDescent="0.2">
      <c r="A2099" s="158"/>
      <c r="D2099" s="138"/>
    </row>
    <row r="2100" spans="1:4" x14ac:dyDescent="0.2">
      <c r="A2100" s="158"/>
      <c r="D2100" s="138"/>
    </row>
    <row r="2101" spans="1:4" x14ac:dyDescent="0.2">
      <c r="A2101" s="158"/>
      <c r="D2101" s="138"/>
    </row>
    <row r="2102" spans="1:4" x14ac:dyDescent="0.2">
      <c r="A2102" s="158"/>
      <c r="D2102" s="138"/>
    </row>
    <row r="2103" spans="1:4" x14ac:dyDescent="0.2">
      <c r="A2103" s="158"/>
      <c r="D2103" s="138"/>
    </row>
    <row r="2104" spans="1:4" x14ac:dyDescent="0.2">
      <c r="A2104" s="158"/>
      <c r="D2104" s="138"/>
    </row>
    <row r="2105" spans="1:4" x14ac:dyDescent="0.2">
      <c r="A2105" s="158"/>
      <c r="D2105" s="138"/>
    </row>
    <row r="2106" spans="1:4" x14ac:dyDescent="0.2">
      <c r="A2106" s="158"/>
      <c r="D2106" s="138"/>
    </row>
    <row r="2107" spans="1:4" x14ac:dyDescent="0.2">
      <c r="A2107" s="158"/>
      <c r="D2107" s="138"/>
    </row>
    <row r="2108" spans="1:4" x14ac:dyDescent="0.2">
      <c r="A2108" s="158"/>
      <c r="D2108" s="138"/>
    </row>
    <row r="2109" spans="1:4" x14ac:dyDescent="0.2">
      <c r="A2109" s="158"/>
      <c r="D2109" s="138"/>
    </row>
    <row r="2110" spans="1:4" x14ac:dyDescent="0.2">
      <c r="A2110" s="158"/>
      <c r="D2110" s="138"/>
    </row>
    <row r="2111" spans="1:4" x14ac:dyDescent="0.2">
      <c r="A2111" s="158"/>
      <c r="D2111" s="138"/>
    </row>
    <row r="2112" spans="1:4" x14ac:dyDescent="0.2">
      <c r="A2112" s="158"/>
      <c r="D2112" s="138"/>
    </row>
    <row r="2113" spans="1:4" x14ac:dyDescent="0.2">
      <c r="A2113" s="158"/>
      <c r="D2113" s="138"/>
    </row>
    <row r="2114" spans="1:4" x14ac:dyDescent="0.2">
      <c r="A2114" s="158"/>
      <c r="D2114" s="138"/>
    </row>
    <row r="2115" spans="1:4" x14ac:dyDescent="0.2">
      <c r="A2115" s="158"/>
      <c r="D2115" s="138"/>
    </row>
    <row r="2116" spans="1:4" x14ac:dyDescent="0.2">
      <c r="A2116" s="158"/>
      <c r="D2116" s="138"/>
    </row>
    <row r="2117" spans="1:4" x14ac:dyDescent="0.2">
      <c r="A2117" s="158"/>
      <c r="D2117" s="138"/>
    </row>
    <row r="2118" spans="1:4" x14ac:dyDescent="0.2">
      <c r="A2118" s="158"/>
      <c r="D2118" s="138"/>
    </row>
    <row r="2119" spans="1:4" x14ac:dyDescent="0.2">
      <c r="A2119" s="158"/>
      <c r="D2119" s="138"/>
    </row>
    <row r="2120" spans="1:4" x14ac:dyDescent="0.2">
      <c r="A2120" s="158"/>
      <c r="D2120" s="138"/>
    </row>
    <row r="2121" spans="1:4" x14ac:dyDescent="0.2">
      <c r="A2121" s="158"/>
      <c r="D2121" s="138"/>
    </row>
    <row r="2122" spans="1:4" x14ac:dyDescent="0.2">
      <c r="A2122" s="158"/>
      <c r="D2122" s="138"/>
    </row>
    <row r="2123" spans="1:4" x14ac:dyDescent="0.2">
      <c r="A2123" s="158"/>
      <c r="D2123" s="138"/>
    </row>
    <row r="2124" spans="1:4" x14ac:dyDescent="0.2">
      <c r="A2124" s="158"/>
      <c r="D2124" s="138"/>
    </row>
    <row r="2125" spans="1:4" x14ac:dyDescent="0.2">
      <c r="A2125" s="158"/>
      <c r="D2125" s="138"/>
    </row>
    <row r="2126" spans="1:4" x14ac:dyDescent="0.2">
      <c r="A2126" s="158"/>
      <c r="D2126" s="138"/>
    </row>
    <row r="2127" spans="1:4" x14ac:dyDescent="0.2">
      <c r="A2127" s="158"/>
      <c r="D2127" s="138"/>
    </row>
    <row r="2128" spans="1:4" x14ac:dyDescent="0.2">
      <c r="A2128" s="158"/>
      <c r="D2128" s="138"/>
    </row>
    <row r="2129" spans="1:4" x14ac:dyDescent="0.2">
      <c r="A2129" s="158"/>
      <c r="D2129" s="138"/>
    </row>
    <row r="2130" spans="1:4" x14ac:dyDescent="0.2">
      <c r="A2130" s="158"/>
      <c r="D2130" s="138"/>
    </row>
    <row r="2131" spans="1:4" x14ac:dyDescent="0.2">
      <c r="A2131" s="158"/>
      <c r="D2131" s="138"/>
    </row>
    <row r="2132" spans="1:4" x14ac:dyDescent="0.2">
      <c r="A2132" s="158"/>
      <c r="D2132" s="138"/>
    </row>
    <row r="2133" spans="1:4" x14ac:dyDescent="0.2">
      <c r="A2133" s="158"/>
      <c r="D2133" s="138"/>
    </row>
    <row r="2134" spans="1:4" x14ac:dyDescent="0.2">
      <c r="A2134" s="158"/>
      <c r="D2134" s="138"/>
    </row>
    <row r="2135" spans="1:4" x14ac:dyDescent="0.2">
      <c r="A2135" s="158"/>
      <c r="D2135" s="138"/>
    </row>
    <row r="2136" spans="1:4" x14ac:dyDescent="0.2">
      <c r="A2136" s="158"/>
      <c r="D2136" s="138"/>
    </row>
    <row r="2137" spans="1:4" x14ac:dyDescent="0.2">
      <c r="A2137" s="158"/>
      <c r="D2137" s="138"/>
    </row>
    <row r="2138" spans="1:4" x14ac:dyDescent="0.2">
      <c r="A2138" s="158"/>
      <c r="D2138" s="138"/>
    </row>
    <row r="2139" spans="1:4" x14ac:dyDescent="0.2">
      <c r="A2139" s="158"/>
      <c r="D2139" s="138"/>
    </row>
    <row r="2140" spans="1:4" x14ac:dyDescent="0.2">
      <c r="A2140" s="158"/>
      <c r="D2140" s="138"/>
    </row>
    <row r="2141" spans="1:4" x14ac:dyDescent="0.2">
      <c r="A2141" s="158"/>
      <c r="D2141" s="138"/>
    </row>
    <row r="2142" spans="1:4" x14ac:dyDescent="0.2">
      <c r="A2142" s="158"/>
      <c r="D2142" s="138"/>
    </row>
    <row r="2143" spans="1:4" x14ac:dyDescent="0.2">
      <c r="A2143" s="158"/>
      <c r="D2143" s="138"/>
    </row>
    <row r="2144" spans="1:4" x14ac:dyDescent="0.2">
      <c r="A2144" s="158"/>
      <c r="D2144" s="138"/>
    </row>
    <row r="2145" spans="1:4" x14ac:dyDescent="0.2">
      <c r="A2145" s="158"/>
      <c r="D2145" s="138"/>
    </row>
    <row r="2146" spans="1:4" x14ac:dyDescent="0.2">
      <c r="A2146" s="158"/>
      <c r="D2146" s="138"/>
    </row>
    <row r="2147" spans="1:4" x14ac:dyDescent="0.2">
      <c r="A2147" s="158"/>
      <c r="D2147" s="138"/>
    </row>
    <row r="2148" spans="1:4" x14ac:dyDescent="0.2">
      <c r="A2148" s="158"/>
      <c r="D2148" s="138"/>
    </row>
    <row r="2149" spans="1:4" x14ac:dyDescent="0.2">
      <c r="A2149" s="158"/>
      <c r="D2149" s="138"/>
    </row>
    <row r="2150" spans="1:4" x14ac:dyDescent="0.2">
      <c r="A2150" s="158"/>
      <c r="D2150" s="138"/>
    </row>
    <row r="2151" spans="1:4" x14ac:dyDescent="0.2">
      <c r="A2151" s="158"/>
      <c r="D2151" s="138"/>
    </row>
    <row r="2152" spans="1:4" x14ac:dyDescent="0.2">
      <c r="A2152" s="158"/>
      <c r="D2152" s="138"/>
    </row>
    <row r="2153" spans="1:4" x14ac:dyDescent="0.2">
      <c r="A2153" s="158"/>
      <c r="D2153" s="138"/>
    </row>
    <row r="2154" spans="1:4" x14ac:dyDescent="0.2">
      <c r="A2154" s="158"/>
      <c r="D2154" s="138"/>
    </row>
    <row r="2155" spans="1:4" x14ac:dyDescent="0.2">
      <c r="A2155" s="158"/>
      <c r="D2155" s="138"/>
    </row>
    <row r="2156" spans="1:4" x14ac:dyDescent="0.2">
      <c r="A2156" s="158"/>
      <c r="D2156" s="138"/>
    </row>
    <row r="2157" spans="1:4" x14ac:dyDescent="0.2">
      <c r="A2157" s="158"/>
      <c r="D2157" s="138"/>
    </row>
    <row r="2158" spans="1:4" x14ac:dyDescent="0.2">
      <c r="A2158" s="158"/>
      <c r="D2158" s="138"/>
    </row>
    <row r="2159" spans="1:4" x14ac:dyDescent="0.2">
      <c r="A2159" s="158"/>
      <c r="D2159" s="138"/>
    </row>
    <row r="2160" spans="1:4" x14ac:dyDescent="0.2">
      <c r="A2160" s="158"/>
      <c r="D2160" s="138"/>
    </row>
    <row r="2161" spans="1:4" x14ac:dyDescent="0.2">
      <c r="A2161" s="158"/>
      <c r="D2161" s="138"/>
    </row>
    <row r="2162" spans="1:4" x14ac:dyDescent="0.2">
      <c r="A2162" s="158"/>
      <c r="D2162" s="138"/>
    </row>
    <row r="2163" spans="1:4" x14ac:dyDescent="0.2">
      <c r="A2163" s="158"/>
      <c r="D2163" s="138"/>
    </row>
    <row r="2164" spans="1:4" x14ac:dyDescent="0.2">
      <c r="A2164" s="158"/>
      <c r="D2164" s="138"/>
    </row>
    <row r="2165" spans="1:4" x14ac:dyDescent="0.2">
      <c r="A2165" s="158"/>
      <c r="D2165" s="138"/>
    </row>
    <row r="2166" spans="1:4" x14ac:dyDescent="0.2">
      <c r="A2166" s="158"/>
      <c r="D2166" s="138"/>
    </row>
    <row r="2167" spans="1:4" x14ac:dyDescent="0.2">
      <c r="A2167" s="158"/>
      <c r="D2167" s="138"/>
    </row>
    <row r="2168" spans="1:4" x14ac:dyDescent="0.2">
      <c r="A2168" s="158"/>
      <c r="D2168" s="138"/>
    </row>
    <row r="2169" spans="1:4" x14ac:dyDescent="0.2">
      <c r="A2169" s="158"/>
      <c r="D2169" s="138"/>
    </row>
    <row r="2170" spans="1:4" x14ac:dyDescent="0.2">
      <c r="A2170" s="158"/>
      <c r="D2170" s="138"/>
    </row>
    <row r="2171" spans="1:4" x14ac:dyDescent="0.2">
      <c r="A2171" s="158"/>
      <c r="D2171" s="138"/>
    </row>
    <row r="2172" spans="1:4" x14ac:dyDescent="0.2">
      <c r="A2172" s="158"/>
      <c r="D2172" s="138"/>
    </row>
    <row r="2173" spans="1:4" x14ac:dyDescent="0.2">
      <c r="A2173" s="158"/>
      <c r="D2173" s="138"/>
    </row>
    <row r="2174" spans="1:4" x14ac:dyDescent="0.2">
      <c r="A2174" s="158"/>
      <c r="D2174" s="138"/>
    </row>
    <row r="2175" spans="1:4" x14ac:dyDescent="0.2">
      <c r="A2175" s="158"/>
      <c r="D2175" s="138"/>
    </row>
    <row r="2176" spans="1:4" x14ac:dyDescent="0.2">
      <c r="A2176" s="158"/>
      <c r="D2176" s="138"/>
    </row>
    <row r="2177" spans="1:4" x14ac:dyDescent="0.2">
      <c r="A2177" s="158"/>
      <c r="D2177" s="138"/>
    </row>
    <row r="2178" spans="1:4" x14ac:dyDescent="0.2">
      <c r="A2178" s="158"/>
      <c r="D2178" s="138"/>
    </row>
    <row r="2179" spans="1:4" x14ac:dyDescent="0.2">
      <c r="A2179" s="158"/>
      <c r="D2179" s="138"/>
    </row>
    <row r="2180" spans="1:4" x14ac:dyDescent="0.2">
      <c r="A2180" s="158"/>
      <c r="D2180" s="138"/>
    </row>
    <row r="2181" spans="1:4" x14ac:dyDescent="0.2">
      <c r="A2181" s="158"/>
      <c r="D2181" s="138"/>
    </row>
    <row r="2182" spans="1:4" x14ac:dyDescent="0.2">
      <c r="A2182" s="158"/>
      <c r="D2182" s="138"/>
    </row>
    <row r="2183" spans="1:4" x14ac:dyDescent="0.2">
      <c r="A2183" s="158"/>
      <c r="D2183" s="138"/>
    </row>
    <row r="2184" spans="1:4" x14ac:dyDescent="0.2">
      <c r="A2184" s="158"/>
      <c r="D2184" s="138"/>
    </row>
    <row r="2185" spans="1:4" x14ac:dyDescent="0.2">
      <c r="A2185" s="158"/>
      <c r="D2185" s="138"/>
    </row>
    <row r="2186" spans="1:4" x14ac:dyDescent="0.2">
      <c r="A2186" s="158"/>
      <c r="D2186" s="138"/>
    </row>
    <row r="2187" spans="1:4" x14ac:dyDescent="0.2">
      <c r="A2187" s="158"/>
      <c r="D2187" s="138"/>
    </row>
    <row r="2188" spans="1:4" x14ac:dyDescent="0.2">
      <c r="A2188" s="158"/>
      <c r="D2188" s="138"/>
    </row>
    <row r="2189" spans="1:4" x14ac:dyDescent="0.2">
      <c r="A2189" s="158"/>
      <c r="D2189" s="138"/>
    </row>
    <row r="2190" spans="1:4" x14ac:dyDescent="0.2">
      <c r="A2190" s="158"/>
      <c r="D2190" s="138"/>
    </row>
    <row r="2191" spans="1:4" x14ac:dyDescent="0.2">
      <c r="A2191" s="158"/>
      <c r="D2191" s="138"/>
    </row>
    <row r="2192" spans="1:4" x14ac:dyDescent="0.2">
      <c r="A2192" s="158"/>
      <c r="D2192" s="138"/>
    </row>
    <row r="2193" spans="1:4" x14ac:dyDescent="0.2">
      <c r="A2193" s="158"/>
      <c r="D2193" s="138"/>
    </row>
    <row r="2194" spans="1:4" x14ac:dyDescent="0.2">
      <c r="A2194" s="158"/>
      <c r="D2194" s="138"/>
    </row>
    <row r="2195" spans="1:4" x14ac:dyDescent="0.2">
      <c r="A2195" s="158"/>
      <c r="D2195" s="138"/>
    </row>
    <row r="2196" spans="1:4" x14ac:dyDescent="0.2">
      <c r="A2196" s="158"/>
      <c r="D2196" s="138"/>
    </row>
    <row r="2197" spans="1:4" x14ac:dyDescent="0.2">
      <c r="A2197" s="158"/>
      <c r="D2197" s="138"/>
    </row>
    <row r="2198" spans="1:4" x14ac:dyDescent="0.2">
      <c r="A2198" s="158"/>
      <c r="D2198" s="138"/>
    </row>
    <row r="2199" spans="1:4" x14ac:dyDescent="0.2">
      <c r="A2199" s="158"/>
      <c r="D2199" s="138"/>
    </row>
    <row r="2200" spans="1:4" x14ac:dyDescent="0.2">
      <c r="A2200" s="158"/>
      <c r="D2200" s="138"/>
    </row>
    <row r="2201" spans="1:4" x14ac:dyDescent="0.2">
      <c r="A2201" s="158"/>
      <c r="D2201" s="138"/>
    </row>
    <row r="2202" spans="1:4" x14ac:dyDescent="0.2">
      <c r="A2202" s="158"/>
      <c r="D2202" s="138"/>
    </row>
    <row r="2203" spans="1:4" x14ac:dyDescent="0.2">
      <c r="A2203" s="158"/>
      <c r="D2203" s="138"/>
    </row>
    <row r="2204" spans="1:4" x14ac:dyDescent="0.2">
      <c r="A2204" s="158"/>
      <c r="D2204" s="138"/>
    </row>
    <row r="2205" spans="1:4" x14ac:dyDescent="0.2">
      <c r="A2205" s="158"/>
      <c r="D2205" s="138"/>
    </row>
    <row r="2206" spans="1:4" x14ac:dyDescent="0.2">
      <c r="A2206" s="158"/>
      <c r="D2206" s="138"/>
    </row>
    <row r="2207" spans="1:4" x14ac:dyDescent="0.2">
      <c r="A2207" s="158"/>
      <c r="D2207" s="138"/>
    </row>
    <row r="2208" spans="1:4" x14ac:dyDescent="0.2">
      <c r="A2208" s="158"/>
      <c r="D2208" s="138"/>
    </row>
    <row r="2209" spans="1:4" x14ac:dyDescent="0.2">
      <c r="A2209" s="158"/>
      <c r="D2209" s="138"/>
    </row>
    <row r="2210" spans="1:4" x14ac:dyDescent="0.2">
      <c r="A2210" s="158"/>
      <c r="D2210" s="138"/>
    </row>
    <row r="2211" spans="1:4" x14ac:dyDescent="0.2">
      <c r="A2211" s="158"/>
      <c r="D2211" s="138"/>
    </row>
    <row r="2212" spans="1:4" x14ac:dyDescent="0.2">
      <c r="A2212" s="158"/>
      <c r="D2212" s="138"/>
    </row>
    <row r="2213" spans="1:4" x14ac:dyDescent="0.2">
      <c r="A2213" s="158"/>
      <c r="D2213" s="138"/>
    </row>
    <row r="2214" spans="1:4" x14ac:dyDescent="0.2">
      <c r="A2214" s="158"/>
      <c r="D2214" s="138"/>
    </row>
    <row r="2215" spans="1:4" x14ac:dyDescent="0.2">
      <c r="A2215" s="158"/>
      <c r="D2215" s="138"/>
    </row>
    <row r="2216" spans="1:4" x14ac:dyDescent="0.2">
      <c r="A2216" s="158"/>
      <c r="D2216" s="138"/>
    </row>
    <row r="2217" spans="1:4" x14ac:dyDescent="0.2">
      <c r="A2217" s="158"/>
      <c r="D2217" s="138"/>
    </row>
    <row r="2218" spans="1:4" x14ac:dyDescent="0.2">
      <c r="A2218" s="158"/>
      <c r="D2218" s="138"/>
    </row>
    <row r="2219" spans="1:4" x14ac:dyDescent="0.2">
      <c r="A2219" s="158"/>
      <c r="D2219" s="138"/>
    </row>
    <row r="2220" spans="1:4" x14ac:dyDescent="0.2">
      <c r="A2220" s="158"/>
      <c r="D2220" s="138"/>
    </row>
    <row r="2221" spans="1:4" x14ac:dyDescent="0.2">
      <c r="A2221" s="158"/>
      <c r="D2221" s="138"/>
    </row>
    <row r="2222" spans="1:4" x14ac:dyDescent="0.2">
      <c r="A2222" s="158"/>
      <c r="D2222" s="138"/>
    </row>
    <row r="2223" spans="1:4" x14ac:dyDescent="0.2">
      <c r="A2223" s="158"/>
      <c r="D2223" s="138"/>
    </row>
    <row r="2224" spans="1:4" x14ac:dyDescent="0.2">
      <c r="A2224" s="158"/>
      <c r="D2224" s="138"/>
    </row>
    <row r="2225" spans="1:4" x14ac:dyDescent="0.2">
      <c r="A2225" s="158"/>
      <c r="D2225" s="138"/>
    </row>
    <row r="2226" spans="1:4" x14ac:dyDescent="0.2">
      <c r="A2226" s="158"/>
      <c r="D2226" s="138"/>
    </row>
    <row r="2227" spans="1:4" x14ac:dyDescent="0.2">
      <c r="A2227" s="158"/>
      <c r="D2227" s="138"/>
    </row>
    <row r="2228" spans="1:4" x14ac:dyDescent="0.2">
      <c r="A2228" s="158"/>
      <c r="D2228" s="138"/>
    </row>
    <row r="2229" spans="1:4" x14ac:dyDescent="0.2">
      <c r="A2229" s="158"/>
      <c r="D2229" s="138"/>
    </row>
    <row r="2230" spans="1:4" x14ac:dyDescent="0.2">
      <c r="A2230" s="158"/>
      <c r="D2230" s="138"/>
    </row>
    <row r="2231" spans="1:4" x14ac:dyDescent="0.2">
      <c r="A2231" s="158"/>
      <c r="D2231" s="138"/>
    </row>
    <row r="2232" spans="1:4" x14ac:dyDescent="0.2">
      <c r="A2232" s="158"/>
      <c r="D2232" s="138"/>
    </row>
    <row r="2233" spans="1:4" x14ac:dyDescent="0.2">
      <c r="A2233" s="158"/>
      <c r="D2233" s="138"/>
    </row>
    <row r="2234" spans="1:4" x14ac:dyDescent="0.2">
      <c r="A2234" s="158"/>
      <c r="D2234" s="138"/>
    </row>
    <row r="2235" spans="1:4" x14ac:dyDescent="0.2">
      <c r="A2235" s="158"/>
      <c r="D2235" s="138"/>
    </row>
    <row r="2236" spans="1:4" x14ac:dyDescent="0.2">
      <c r="A2236" s="158"/>
      <c r="D2236" s="138"/>
    </row>
    <row r="2237" spans="1:4" x14ac:dyDescent="0.2">
      <c r="A2237" s="158"/>
      <c r="D2237" s="138"/>
    </row>
    <row r="2238" spans="1:4" x14ac:dyDescent="0.2">
      <c r="A2238" s="158"/>
      <c r="D2238" s="138"/>
    </row>
    <row r="2239" spans="1:4" x14ac:dyDescent="0.2">
      <c r="A2239" s="158"/>
      <c r="D2239" s="138"/>
    </row>
    <row r="2240" spans="1:4" x14ac:dyDescent="0.2">
      <c r="A2240" s="158"/>
      <c r="D2240" s="138"/>
    </row>
    <row r="2241" spans="1:4" x14ac:dyDescent="0.2">
      <c r="A2241" s="158"/>
      <c r="D2241" s="138"/>
    </row>
    <row r="2242" spans="1:4" x14ac:dyDescent="0.2">
      <c r="A2242" s="158"/>
      <c r="D2242" s="138"/>
    </row>
    <row r="2243" spans="1:4" x14ac:dyDescent="0.2">
      <c r="A2243" s="158"/>
      <c r="D2243" s="138"/>
    </row>
    <row r="2244" spans="1:4" x14ac:dyDescent="0.2">
      <c r="A2244" s="158"/>
      <c r="D2244" s="138"/>
    </row>
    <row r="2245" spans="1:4" x14ac:dyDescent="0.2">
      <c r="A2245" s="158"/>
      <c r="D2245" s="138"/>
    </row>
    <row r="2246" spans="1:4" x14ac:dyDescent="0.2">
      <c r="A2246" s="158"/>
      <c r="D2246" s="138"/>
    </row>
    <row r="2247" spans="1:4" x14ac:dyDescent="0.2">
      <c r="A2247" s="158"/>
      <c r="D2247" s="138"/>
    </row>
    <row r="2248" spans="1:4" x14ac:dyDescent="0.2">
      <c r="A2248" s="158"/>
      <c r="D2248" s="138"/>
    </row>
    <row r="2249" spans="1:4" x14ac:dyDescent="0.2">
      <c r="A2249" s="158"/>
      <c r="D2249" s="138"/>
    </row>
    <row r="2250" spans="1:4" x14ac:dyDescent="0.2">
      <c r="A2250" s="158"/>
      <c r="D2250" s="138"/>
    </row>
    <row r="2251" spans="1:4" x14ac:dyDescent="0.2">
      <c r="A2251" s="158"/>
      <c r="D2251" s="138"/>
    </row>
    <row r="2252" spans="1:4" x14ac:dyDescent="0.2">
      <c r="A2252" s="158"/>
      <c r="D2252" s="138"/>
    </row>
    <row r="2253" spans="1:4" x14ac:dyDescent="0.2">
      <c r="A2253" s="158"/>
      <c r="D2253" s="138"/>
    </row>
    <row r="2254" spans="1:4" x14ac:dyDescent="0.2">
      <c r="A2254" s="158"/>
      <c r="D2254" s="138"/>
    </row>
    <row r="2255" spans="1:4" x14ac:dyDescent="0.2">
      <c r="A2255" s="158"/>
      <c r="D2255" s="138"/>
    </row>
    <row r="2256" spans="1:4" x14ac:dyDescent="0.2">
      <c r="A2256" s="158"/>
      <c r="D2256" s="138"/>
    </row>
    <row r="2257" spans="1:4" x14ac:dyDescent="0.2">
      <c r="A2257" s="158"/>
      <c r="D2257" s="138"/>
    </row>
    <row r="2258" spans="1:4" x14ac:dyDescent="0.2">
      <c r="A2258" s="158"/>
      <c r="D2258" s="138"/>
    </row>
    <row r="2259" spans="1:4" x14ac:dyDescent="0.2">
      <c r="A2259" s="158"/>
      <c r="D2259" s="138"/>
    </row>
    <row r="2260" spans="1:4" x14ac:dyDescent="0.2">
      <c r="A2260" s="158"/>
      <c r="D2260" s="138"/>
    </row>
    <row r="2261" spans="1:4" x14ac:dyDescent="0.2">
      <c r="A2261" s="158"/>
      <c r="D2261" s="138"/>
    </row>
    <row r="2262" spans="1:4" x14ac:dyDescent="0.2">
      <c r="A2262" s="158"/>
      <c r="D2262" s="138"/>
    </row>
    <row r="2263" spans="1:4" x14ac:dyDescent="0.2">
      <c r="A2263" s="158"/>
      <c r="D2263" s="138"/>
    </row>
    <row r="2264" spans="1:4" x14ac:dyDescent="0.2">
      <c r="A2264" s="158"/>
      <c r="D2264" s="138"/>
    </row>
    <row r="2265" spans="1:4" x14ac:dyDescent="0.2">
      <c r="A2265" s="158"/>
      <c r="D2265" s="138"/>
    </row>
    <row r="2266" spans="1:4" x14ac:dyDescent="0.2">
      <c r="A2266" s="158"/>
      <c r="D2266" s="138"/>
    </row>
    <row r="2267" spans="1:4" x14ac:dyDescent="0.2">
      <c r="A2267" s="158"/>
      <c r="D2267" s="138"/>
    </row>
    <row r="2268" spans="1:4" x14ac:dyDescent="0.2">
      <c r="A2268" s="158"/>
      <c r="D2268" s="138"/>
    </row>
    <row r="2269" spans="1:4" x14ac:dyDescent="0.2">
      <c r="A2269" s="158"/>
      <c r="D2269" s="138"/>
    </row>
    <row r="2270" spans="1:4" x14ac:dyDescent="0.2">
      <c r="A2270" s="158"/>
      <c r="D2270" s="138"/>
    </row>
    <row r="2271" spans="1:4" x14ac:dyDescent="0.2">
      <c r="A2271" s="158"/>
      <c r="D2271" s="138"/>
    </row>
    <row r="2272" spans="1:4" x14ac:dyDescent="0.2">
      <c r="A2272" s="158"/>
      <c r="D2272" s="138"/>
    </row>
    <row r="2273" spans="1:4" x14ac:dyDescent="0.2">
      <c r="A2273" s="158"/>
      <c r="D2273" s="138"/>
    </row>
    <row r="2274" spans="1:4" x14ac:dyDescent="0.2">
      <c r="A2274" s="158"/>
      <c r="D2274" s="138"/>
    </row>
    <row r="2275" spans="1:4" x14ac:dyDescent="0.2">
      <c r="A2275" s="158"/>
      <c r="D2275" s="138"/>
    </row>
    <row r="2276" spans="1:4" x14ac:dyDescent="0.2">
      <c r="A2276" s="158"/>
      <c r="D2276" s="138"/>
    </row>
    <row r="2277" spans="1:4" x14ac:dyDescent="0.2">
      <c r="A2277" s="158"/>
      <c r="D2277" s="138"/>
    </row>
    <row r="2278" spans="1:4" x14ac:dyDescent="0.2">
      <c r="A2278" s="158"/>
      <c r="D2278" s="138"/>
    </row>
    <row r="2279" spans="1:4" x14ac:dyDescent="0.2">
      <c r="A2279" s="158"/>
      <c r="D2279" s="138"/>
    </row>
    <row r="2280" spans="1:4" x14ac:dyDescent="0.2">
      <c r="A2280" s="158"/>
      <c r="D2280" s="138"/>
    </row>
    <row r="2281" spans="1:4" x14ac:dyDescent="0.2">
      <c r="A2281" s="158"/>
      <c r="D2281" s="138"/>
    </row>
    <row r="2282" spans="1:4" x14ac:dyDescent="0.2">
      <c r="A2282" s="158"/>
      <c r="D2282" s="138"/>
    </row>
    <row r="2283" spans="1:4" x14ac:dyDescent="0.2">
      <c r="A2283" s="158"/>
      <c r="D2283" s="138"/>
    </row>
    <row r="2284" spans="1:4" x14ac:dyDescent="0.2">
      <c r="A2284" s="158"/>
      <c r="D2284" s="138"/>
    </row>
    <row r="2285" spans="1:4" x14ac:dyDescent="0.2">
      <c r="A2285" s="158"/>
      <c r="D2285" s="138"/>
    </row>
    <row r="2286" spans="1:4" x14ac:dyDescent="0.2">
      <c r="A2286" s="158"/>
      <c r="D2286" s="138"/>
    </row>
    <row r="2287" spans="1:4" x14ac:dyDescent="0.2">
      <c r="A2287" s="158"/>
      <c r="D2287" s="138"/>
    </row>
    <row r="2288" spans="1:4" x14ac:dyDescent="0.2">
      <c r="A2288" s="158"/>
      <c r="D2288" s="138"/>
    </row>
    <row r="2289" spans="1:4" x14ac:dyDescent="0.2">
      <c r="A2289" s="158"/>
      <c r="D2289" s="138"/>
    </row>
    <row r="2290" spans="1:4" x14ac:dyDescent="0.2">
      <c r="A2290" s="158"/>
      <c r="D2290" s="138"/>
    </row>
    <row r="2291" spans="1:4" x14ac:dyDescent="0.2">
      <c r="A2291" s="158"/>
      <c r="D2291" s="138"/>
    </row>
    <row r="2292" spans="1:4" x14ac:dyDescent="0.2">
      <c r="A2292" s="158"/>
      <c r="D2292" s="138"/>
    </row>
    <row r="2293" spans="1:4" x14ac:dyDescent="0.2">
      <c r="A2293" s="158"/>
      <c r="D2293" s="138"/>
    </row>
    <row r="2294" spans="1:4" x14ac:dyDescent="0.2">
      <c r="A2294" s="158"/>
      <c r="D2294" s="138"/>
    </row>
    <row r="2295" spans="1:4" x14ac:dyDescent="0.2">
      <c r="A2295" s="158"/>
      <c r="D2295" s="138"/>
    </row>
    <row r="2296" spans="1:4" x14ac:dyDescent="0.2">
      <c r="A2296" s="158"/>
      <c r="D2296" s="138"/>
    </row>
    <row r="2297" spans="1:4" x14ac:dyDescent="0.2">
      <c r="A2297" s="158"/>
      <c r="D2297" s="138"/>
    </row>
    <row r="2298" spans="1:4" x14ac:dyDescent="0.2">
      <c r="A2298" s="158"/>
      <c r="D2298" s="138"/>
    </row>
    <row r="2299" spans="1:4" x14ac:dyDescent="0.2">
      <c r="A2299" s="158"/>
      <c r="D2299" s="138"/>
    </row>
    <row r="2300" spans="1:4" x14ac:dyDescent="0.2">
      <c r="A2300" s="158"/>
      <c r="D2300" s="138"/>
    </row>
    <row r="2301" spans="1:4" x14ac:dyDescent="0.2">
      <c r="A2301" s="158"/>
      <c r="D2301" s="138"/>
    </row>
    <row r="2302" spans="1:4" x14ac:dyDescent="0.2">
      <c r="A2302" s="158"/>
      <c r="D2302" s="138"/>
    </row>
    <row r="2303" spans="1:4" x14ac:dyDescent="0.2">
      <c r="A2303" s="158"/>
      <c r="D2303" s="138"/>
    </row>
    <row r="2304" spans="1:4" x14ac:dyDescent="0.2">
      <c r="A2304" s="158"/>
      <c r="D2304" s="138"/>
    </row>
    <row r="2305" spans="1:4" x14ac:dyDescent="0.2">
      <c r="A2305" s="158"/>
      <c r="D2305" s="138"/>
    </row>
    <row r="2306" spans="1:4" x14ac:dyDescent="0.2">
      <c r="A2306" s="158"/>
      <c r="D2306" s="138"/>
    </row>
    <row r="2307" spans="1:4" x14ac:dyDescent="0.2">
      <c r="A2307" s="158"/>
      <c r="D2307" s="138"/>
    </row>
    <row r="2308" spans="1:4" x14ac:dyDescent="0.2">
      <c r="A2308" s="158"/>
      <c r="D2308" s="138"/>
    </row>
    <row r="2309" spans="1:4" x14ac:dyDescent="0.2">
      <c r="A2309" s="158"/>
      <c r="D2309" s="138"/>
    </row>
    <row r="2310" spans="1:4" x14ac:dyDescent="0.2">
      <c r="A2310" s="158"/>
      <c r="D2310" s="138"/>
    </row>
    <row r="2311" spans="1:4" x14ac:dyDescent="0.2">
      <c r="A2311" s="158"/>
      <c r="D2311" s="138"/>
    </row>
    <row r="2312" spans="1:4" x14ac:dyDescent="0.2">
      <c r="A2312" s="158"/>
      <c r="D2312" s="138"/>
    </row>
    <row r="2313" spans="1:4" x14ac:dyDescent="0.2">
      <c r="A2313" s="158"/>
      <c r="D2313" s="138"/>
    </row>
    <row r="2314" spans="1:4" x14ac:dyDescent="0.2">
      <c r="A2314" s="158"/>
      <c r="D2314" s="138"/>
    </row>
    <row r="2315" spans="1:4" x14ac:dyDescent="0.2">
      <c r="A2315" s="158"/>
      <c r="D2315" s="138"/>
    </row>
    <row r="2316" spans="1:4" x14ac:dyDescent="0.2">
      <c r="A2316" s="158"/>
      <c r="D2316" s="138"/>
    </row>
    <row r="2317" spans="1:4" x14ac:dyDescent="0.2">
      <c r="A2317" s="158"/>
      <c r="D2317" s="138"/>
    </row>
    <row r="2318" spans="1:4" x14ac:dyDescent="0.2">
      <c r="A2318" s="158"/>
      <c r="D2318" s="138"/>
    </row>
    <row r="2319" spans="1:4" x14ac:dyDescent="0.2">
      <c r="A2319" s="158"/>
      <c r="D2319" s="138"/>
    </row>
    <row r="2320" spans="1:4" x14ac:dyDescent="0.2">
      <c r="A2320" s="158"/>
      <c r="D2320" s="138"/>
    </row>
    <row r="2321" spans="1:4" x14ac:dyDescent="0.2">
      <c r="A2321" s="158"/>
      <c r="D2321" s="138"/>
    </row>
    <row r="2322" spans="1:4" x14ac:dyDescent="0.2">
      <c r="A2322" s="158"/>
      <c r="D2322" s="138"/>
    </row>
    <row r="2323" spans="1:4" x14ac:dyDescent="0.2">
      <c r="A2323" s="158"/>
      <c r="D2323" s="138"/>
    </row>
    <row r="2324" spans="1:4" x14ac:dyDescent="0.2">
      <c r="A2324" s="158"/>
      <c r="D2324" s="138"/>
    </row>
    <row r="2325" spans="1:4" x14ac:dyDescent="0.2">
      <c r="A2325" s="158"/>
      <c r="D2325" s="138"/>
    </row>
    <row r="2326" spans="1:4" x14ac:dyDescent="0.2">
      <c r="A2326" s="158"/>
      <c r="D2326" s="138"/>
    </row>
    <row r="2327" spans="1:4" x14ac:dyDescent="0.2">
      <c r="A2327" s="158"/>
      <c r="D2327" s="138"/>
    </row>
    <row r="2328" spans="1:4" x14ac:dyDescent="0.2">
      <c r="A2328" s="158"/>
      <c r="D2328" s="138"/>
    </row>
    <row r="2329" spans="1:4" x14ac:dyDescent="0.2">
      <c r="A2329" s="158"/>
      <c r="D2329" s="138"/>
    </row>
    <row r="2330" spans="1:4" x14ac:dyDescent="0.2">
      <c r="A2330" s="158"/>
      <c r="D2330" s="138"/>
    </row>
    <row r="2331" spans="1:4" x14ac:dyDescent="0.2">
      <c r="A2331" s="158"/>
      <c r="D2331" s="138"/>
    </row>
    <row r="2332" spans="1:4" x14ac:dyDescent="0.2">
      <c r="A2332" s="158"/>
      <c r="D2332" s="138"/>
    </row>
    <row r="2333" spans="1:4" x14ac:dyDescent="0.2">
      <c r="A2333" s="158"/>
      <c r="D2333" s="138"/>
    </row>
    <row r="2334" spans="1:4" x14ac:dyDescent="0.2">
      <c r="A2334" s="158"/>
      <c r="D2334" s="138"/>
    </row>
    <row r="2335" spans="1:4" x14ac:dyDescent="0.2">
      <c r="A2335" s="158"/>
      <c r="D2335" s="138"/>
    </row>
    <row r="2336" spans="1:4" x14ac:dyDescent="0.2">
      <c r="A2336" s="158"/>
      <c r="D2336" s="138"/>
    </row>
    <row r="2337" spans="1:4" x14ac:dyDescent="0.2">
      <c r="A2337" s="158"/>
      <c r="D2337" s="138"/>
    </row>
    <row r="2338" spans="1:4" x14ac:dyDescent="0.2">
      <c r="A2338" s="158"/>
      <c r="D2338" s="138"/>
    </row>
    <row r="2339" spans="1:4" x14ac:dyDescent="0.2">
      <c r="A2339" s="158"/>
      <c r="D2339" s="138"/>
    </row>
    <row r="2340" spans="1:4" x14ac:dyDescent="0.2">
      <c r="A2340" s="158"/>
      <c r="D2340" s="138"/>
    </row>
    <row r="2341" spans="1:4" x14ac:dyDescent="0.2">
      <c r="A2341" s="158"/>
      <c r="D2341" s="138"/>
    </row>
    <row r="2342" spans="1:4" x14ac:dyDescent="0.2">
      <c r="A2342" s="158"/>
      <c r="D2342" s="138"/>
    </row>
    <row r="2343" spans="1:4" x14ac:dyDescent="0.2">
      <c r="A2343" s="158"/>
      <c r="D2343" s="138"/>
    </row>
    <row r="2344" spans="1:4" x14ac:dyDescent="0.2">
      <c r="A2344" s="158"/>
      <c r="D2344" s="138"/>
    </row>
    <row r="2345" spans="1:4" x14ac:dyDescent="0.2">
      <c r="A2345" s="158"/>
      <c r="D2345" s="138"/>
    </row>
    <row r="2346" spans="1:4" x14ac:dyDescent="0.2">
      <c r="A2346" s="158"/>
      <c r="D2346" s="138"/>
    </row>
    <row r="2347" spans="1:4" x14ac:dyDescent="0.2">
      <c r="A2347" s="158"/>
      <c r="D2347" s="138"/>
    </row>
    <row r="2348" spans="1:4" x14ac:dyDescent="0.2">
      <c r="A2348" s="158"/>
      <c r="D2348" s="138"/>
    </row>
    <row r="2349" spans="1:4" x14ac:dyDescent="0.2">
      <c r="A2349" s="158"/>
      <c r="D2349" s="138"/>
    </row>
    <row r="2350" spans="1:4" x14ac:dyDescent="0.2">
      <c r="A2350" s="158"/>
      <c r="D2350" s="138"/>
    </row>
    <row r="2351" spans="1:4" x14ac:dyDescent="0.2">
      <c r="A2351" s="158"/>
      <c r="D2351" s="138"/>
    </row>
    <row r="2352" spans="1:4" x14ac:dyDescent="0.2">
      <c r="A2352" s="158"/>
      <c r="D2352" s="138"/>
    </row>
    <row r="2353" spans="1:4" x14ac:dyDescent="0.2">
      <c r="A2353" s="158"/>
      <c r="D2353" s="138"/>
    </row>
    <row r="2354" spans="1:4" x14ac:dyDescent="0.2">
      <c r="A2354" s="158"/>
      <c r="D2354" s="138"/>
    </row>
    <row r="2355" spans="1:4" x14ac:dyDescent="0.2">
      <c r="A2355" s="158"/>
      <c r="D2355" s="138"/>
    </row>
    <row r="2356" spans="1:4" x14ac:dyDescent="0.2">
      <c r="A2356" s="158"/>
      <c r="D2356" s="138"/>
    </row>
    <row r="2357" spans="1:4" x14ac:dyDescent="0.2">
      <c r="A2357" s="158"/>
      <c r="D2357" s="138"/>
    </row>
    <row r="2358" spans="1:4" x14ac:dyDescent="0.2">
      <c r="A2358" s="158"/>
      <c r="D2358" s="138"/>
    </row>
    <row r="2359" spans="1:4" x14ac:dyDescent="0.2">
      <c r="A2359" s="158"/>
      <c r="D2359" s="138"/>
    </row>
    <row r="2360" spans="1:4" x14ac:dyDescent="0.2">
      <c r="A2360" s="158"/>
      <c r="D2360" s="138"/>
    </row>
    <row r="2361" spans="1:4" x14ac:dyDescent="0.2">
      <c r="A2361" s="158"/>
      <c r="D2361" s="138"/>
    </row>
    <row r="2362" spans="1:4" x14ac:dyDescent="0.2">
      <c r="A2362" s="158"/>
      <c r="D2362" s="138"/>
    </row>
    <row r="2363" spans="1:4" x14ac:dyDescent="0.2">
      <c r="A2363" s="158"/>
      <c r="D2363" s="138"/>
    </row>
    <row r="2364" spans="1:4" x14ac:dyDescent="0.2">
      <c r="A2364" s="158"/>
      <c r="D2364" s="138"/>
    </row>
    <row r="2365" spans="1:4" x14ac:dyDescent="0.2">
      <c r="A2365" s="158"/>
      <c r="D2365" s="138"/>
    </row>
    <row r="2366" spans="1:4" x14ac:dyDescent="0.2">
      <c r="A2366" s="158"/>
      <c r="D2366" s="138"/>
    </row>
    <row r="2367" spans="1:4" x14ac:dyDescent="0.2">
      <c r="A2367" s="158"/>
      <c r="D2367" s="138"/>
    </row>
    <row r="2368" spans="1:4" x14ac:dyDescent="0.2">
      <c r="A2368" s="158"/>
      <c r="D2368" s="138"/>
    </row>
    <row r="2369" spans="1:4" x14ac:dyDescent="0.2">
      <c r="A2369" s="158"/>
      <c r="D2369" s="138"/>
    </row>
    <row r="2370" spans="1:4" x14ac:dyDescent="0.2">
      <c r="A2370" s="158"/>
      <c r="D2370" s="138"/>
    </row>
    <row r="2371" spans="1:4" x14ac:dyDescent="0.2">
      <c r="A2371" s="158"/>
      <c r="D2371" s="138"/>
    </row>
    <row r="2372" spans="1:4" x14ac:dyDescent="0.2">
      <c r="A2372" s="158"/>
      <c r="D2372" s="138"/>
    </row>
    <row r="2373" spans="1:4" x14ac:dyDescent="0.2">
      <c r="A2373" s="158"/>
      <c r="D2373" s="138"/>
    </row>
    <row r="2374" spans="1:4" x14ac:dyDescent="0.2">
      <c r="A2374" s="158"/>
      <c r="D2374" s="138"/>
    </row>
    <row r="2375" spans="1:4" x14ac:dyDescent="0.2">
      <c r="A2375" s="158"/>
      <c r="D2375" s="138"/>
    </row>
    <row r="2376" spans="1:4" x14ac:dyDescent="0.2">
      <c r="A2376" s="158"/>
      <c r="D2376" s="138"/>
    </row>
    <row r="2377" spans="1:4" x14ac:dyDescent="0.2">
      <c r="A2377" s="158"/>
      <c r="D2377" s="138"/>
    </row>
    <row r="2378" spans="1:4" x14ac:dyDescent="0.2">
      <c r="A2378" s="158"/>
      <c r="D2378" s="138"/>
    </row>
    <row r="2379" spans="1:4" x14ac:dyDescent="0.2">
      <c r="A2379" s="158"/>
      <c r="D2379" s="138"/>
    </row>
    <row r="2380" spans="1:4" x14ac:dyDescent="0.2">
      <c r="A2380" s="158"/>
      <c r="D2380" s="138"/>
    </row>
    <row r="2381" spans="1:4" x14ac:dyDescent="0.2">
      <c r="A2381" s="158"/>
      <c r="D2381" s="138"/>
    </row>
    <row r="2382" spans="1:4" x14ac:dyDescent="0.2">
      <c r="A2382" s="158"/>
      <c r="D2382" s="138"/>
    </row>
    <row r="2383" spans="1:4" x14ac:dyDescent="0.2">
      <c r="A2383" s="158"/>
      <c r="D2383" s="138"/>
    </row>
    <row r="2384" spans="1:4" x14ac:dyDescent="0.2">
      <c r="A2384" s="158"/>
      <c r="D2384" s="138"/>
    </row>
    <row r="2385" spans="1:4" x14ac:dyDescent="0.2">
      <c r="A2385" s="158"/>
      <c r="D2385" s="138"/>
    </row>
    <row r="2386" spans="1:4" x14ac:dyDescent="0.2">
      <c r="A2386" s="158"/>
      <c r="D2386" s="138"/>
    </row>
    <row r="2387" spans="1:4" x14ac:dyDescent="0.2">
      <c r="A2387" s="158"/>
      <c r="D2387" s="138"/>
    </row>
    <row r="2388" spans="1:4" x14ac:dyDescent="0.2">
      <c r="A2388" s="158"/>
      <c r="D2388" s="138"/>
    </row>
    <row r="2389" spans="1:4" x14ac:dyDescent="0.2">
      <c r="A2389" s="158"/>
      <c r="D2389" s="138"/>
    </row>
    <row r="2390" spans="1:4" x14ac:dyDescent="0.2">
      <c r="A2390" s="158"/>
      <c r="D2390" s="138"/>
    </row>
    <row r="2391" spans="1:4" x14ac:dyDescent="0.2">
      <c r="A2391" s="158"/>
      <c r="D2391" s="138"/>
    </row>
    <row r="2392" spans="1:4" x14ac:dyDescent="0.2">
      <c r="A2392" s="158"/>
      <c r="D2392" s="138"/>
    </row>
    <row r="2393" spans="1:4" x14ac:dyDescent="0.2">
      <c r="A2393" s="158"/>
      <c r="D2393" s="138"/>
    </row>
    <row r="2394" spans="1:4" x14ac:dyDescent="0.2">
      <c r="A2394" s="158"/>
      <c r="D2394" s="138"/>
    </row>
    <row r="2395" spans="1:4" x14ac:dyDescent="0.2">
      <c r="A2395" s="158"/>
      <c r="D2395" s="138"/>
    </row>
    <row r="2396" spans="1:4" x14ac:dyDescent="0.2">
      <c r="A2396" s="158"/>
      <c r="D2396" s="138"/>
    </row>
    <row r="2397" spans="1:4" x14ac:dyDescent="0.2">
      <c r="A2397" s="158"/>
      <c r="D2397" s="138"/>
    </row>
    <row r="2398" spans="1:4" x14ac:dyDescent="0.2">
      <c r="A2398" s="158"/>
      <c r="D2398" s="138"/>
    </row>
    <row r="2399" spans="1:4" x14ac:dyDescent="0.2">
      <c r="A2399" s="158"/>
      <c r="D2399" s="138"/>
    </row>
    <row r="2400" spans="1:4" x14ac:dyDescent="0.2">
      <c r="A2400" s="158"/>
      <c r="D2400" s="138"/>
    </row>
    <row r="2401" spans="1:4" x14ac:dyDescent="0.2">
      <c r="A2401" s="158"/>
      <c r="D2401" s="138"/>
    </row>
    <row r="2402" spans="1:4" x14ac:dyDescent="0.2">
      <c r="A2402" s="158"/>
      <c r="D2402" s="138"/>
    </row>
    <row r="2403" spans="1:4" x14ac:dyDescent="0.2">
      <c r="A2403" s="158"/>
      <c r="D2403" s="138"/>
    </row>
    <row r="2404" spans="1:4" x14ac:dyDescent="0.2">
      <c r="A2404" s="158"/>
      <c r="D2404" s="138"/>
    </row>
    <row r="2405" spans="1:4" x14ac:dyDescent="0.2">
      <c r="A2405" s="158"/>
      <c r="D2405" s="138"/>
    </row>
    <row r="2406" spans="1:4" x14ac:dyDescent="0.2">
      <c r="A2406" s="158"/>
      <c r="D2406" s="138"/>
    </row>
    <row r="2407" spans="1:4" x14ac:dyDescent="0.2">
      <c r="A2407" s="158"/>
      <c r="D2407" s="138"/>
    </row>
    <row r="2408" spans="1:4" x14ac:dyDescent="0.2">
      <c r="A2408" s="158"/>
      <c r="D2408" s="138"/>
    </row>
    <row r="2409" spans="1:4" x14ac:dyDescent="0.2">
      <c r="A2409" s="158"/>
      <c r="D2409" s="138"/>
    </row>
    <row r="2410" spans="1:4" x14ac:dyDescent="0.2">
      <c r="A2410" s="158"/>
      <c r="D2410" s="138"/>
    </row>
    <row r="2411" spans="1:4" x14ac:dyDescent="0.2">
      <c r="A2411" s="158"/>
      <c r="D2411" s="138"/>
    </row>
    <row r="2412" spans="1:4" x14ac:dyDescent="0.2">
      <c r="A2412" s="158"/>
      <c r="D2412" s="138"/>
    </row>
    <row r="2413" spans="1:4" x14ac:dyDescent="0.2">
      <c r="A2413" s="158"/>
      <c r="D2413" s="138"/>
    </row>
    <row r="2414" spans="1:4" x14ac:dyDescent="0.2">
      <c r="A2414" s="158"/>
      <c r="D2414" s="138"/>
    </row>
    <row r="2415" spans="1:4" x14ac:dyDescent="0.2">
      <c r="A2415" s="158"/>
      <c r="D2415" s="138"/>
    </row>
    <row r="2416" spans="1:4" x14ac:dyDescent="0.2">
      <c r="A2416" s="158"/>
      <c r="D2416" s="138"/>
    </row>
    <row r="2417" spans="1:4" x14ac:dyDescent="0.2">
      <c r="A2417" s="158"/>
      <c r="D2417" s="138"/>
    </row>
    <row r="2418" spans="1:4" x14ac:dyDescent="0.2">
      <c r="A2418" s="158"/>
      <c r="D2418" s="138"/>
    </row>
    <row r="2419" spans="1:4" x14ac:dyDescent="0.2">
      <c r="A2419" s="158"/>
      <c r="D2419" s="138"/>
    </row>
    <row r="2420" spans="1:4" x14ac:dyDescent="0.2">
      <c r="A2420" s="158"/>
      <c r="D2420" s="138"/>
    </row>
    <row r="2421" spans="1:4" x14ac:dyDescent="0.2">
      <c r="A2421" s="158"/>
      <c r="D2421" s="138"/>
    </row>
    <row r="2422" spans="1:4" x14ac:dyDescent="0.2">
      <c r="A2422" s="158"/>
      <c r="D2422" s="138"/>
    </row>
    <row r="2423" spans="1:4" x14ac:dyDescent="0.2">
      <c r="A2423" s="158"/>
      <c r="D2423" s="138"/>
    </row>
    <row r="2424" spans="1:4" x14ac:dyDescent="0.2">
      <c r="A2424" s="158"/>
      <c r="D2424" s="138"/>
    </row>
    <row r="2425" spans="1:4" x14ac:dyDescent="0.2">
      <c r="A2425" s="158"/>
      <c r="D2425" s="138"/>
    </row>
    <row r="2426" spans="1:4" x14ac:dyDescent="0.2">
      <c r="A2426" s="158"/>
      <c r="D2426" s="138"/>
    </row>
    <row r="2427" spans="1:4" x14ac:dyDescent="0.2">
      <c r="A2427" s="158"/>
      <c r="D2427" s="138"/>
    </row>
    <row r="2428" spans="1:4" x14ac:dyDescent="0.2">
      <c r="A2428" s="158"/>
      <c r="D2428" s="138"/>
    </row>
    <row r="2429" spans="1:4" x14ac:dyDescent="0.2">
      <c r="A2429" s="158"/>
      <c r="D2429" s="138"/>
    </row>
    <row r="2430" spans="1:4" x14ac:dyDescent="0.2">
      <c r="A2430" s="158"/>
      <c r="D2430" s="138"/>
    </row>
    <row r="2431" spans="1:4" x14ac:dyDescent="0.2">
      <c r="A2431" s="158"/>
      <c r="D2431" s="138"/>
    </row>
    <row r="2432" spans="1:4" x14ac:dyDescent="0.2">
      <c r="A2432" s="158"/>
      <c r="D2432" s="138"/>
    </row>
    <row r="2433" spans="1:4" x14ac:dyDescent="0.2">
      <c r="A2433" s="158"/>
      <c r="D2433" s="138"/>
    </row>
    <row r="2434" spans="1:4" x14ac:dyDescent="0.2">
      <c r="A2434" s="158"/>
      <c r="D2434" s="138"/>
    </row>
    <row r="2435" spans="1:4" x14ac:dyDescent="0.2">
      <c r="A2435" s="158"/>
      <c r="D2435" s="138"/>
    </row>
    <row r="2436" spans="1:4" x14ac:dyDescent="0.2">
      <c r="A2436" s="158"/>
      <c r="D2436" s="138"/>
    </row>
    <row r="2437" spans="1:4" x14ac:dyDescent="0.2">
      <c r="A2437" s="158"/>
      <c r="D2437" s="138"/>
    </row>
    <row r="2438" spans="1:4" x14ac:dyDescent="0.2">
      <c r="A2438" s="158"/>
      <c r="D2438" s="138"/>
    </row>
    <row r="2439" spans="1:4" x14ac:dyDescent="0.2">
      <c r="A2439" s="158"/>
      <c r="D2439" s="138"/>
    </row>
    <row r="2440" spans="1:4" x14ac:dyDescent="0.2">
      <c r="A2440" s="158"/>
      <c r="D2440" s="138"/>
    </row>
    <row r="2441" spans="1:4" x14ac:dyDescent="0.2">
      <c r="A2441" s="158"/>
      <c r="D2441" s="138"/>
    </row>
    <row r="2442" spans="1:4" x14ac:dyDescent="0.2">
      <c r="A2442" s="158"/>
      <c r="D2442" s="138"/>
    </row>
    <row r="2443" spans="1:4" x14ac:dyDescent="0.2">
      <c r="A2443" s="158"/>
      <c r="D2443" s="138"/>
    </row>
    <row r="2444" spans="1:4" x14ac:dyDescent="0.2">
      <c r="A2444" s="158"/>
      <c r="D2444" s="138"/>
    </row>
    <row r="2445" spans="1:4" x14ac:dyDescent="0.2">
      <c r="A2445" s="158"/>
      <c r="D2445" s="138"/>
    </row>
    <row r="2446" spans="1:4" x14ac:dyDescent="0.2">
      <c r="A2446" s="158"/>
      <c r="D2446" s="138"/>
    </row>
    <row r="2447" spans="1:4" x14ac:dyDescent="0.2">
      <c r="A2447" s="158"/>
      <c r="D2447" s="138"/>
    </row>
    <row r="2448" spans="1:4" x14ac:dyDescent="0.2">
      <c r="A2448" s="158"/>
      <c r="D2448" s="138"/>
    </row>
    <row r="2449" spans="1:4" x14ac:dyDescent="0.2">
      <c r="A2449" s="158"/>
      <c r="D2449" s="138"/>
    </row>
    <row r="2450" spans="1:4" x14ac:dyDescent="0.2">
      <c r="A2450" s="158"/>
      <c r="D2450" s="138"/>
    </row>
    <row r="2451" spans="1:4" x14ac:dyDescent="0.2">
      <c r="A2451" s="158"/>
      <c r="D2451" s="138"/>
    </row>
    <row r="2452" spans="1:4" x14ac:dyDescent="0.2">
      <c r="A2452" s="158"/>
      <c r="D2452" s="138"/>
    </row>
    <row r="2453" spans="1:4" x14ac:dyDescent="0.2">
      <c r="A2453" s="158"/>
      <c r="D2453" s="138"/>
    </row>
    <row r="2454" spans="1:4" x14ac:dyDescent="0.2">
      <c r="A2454" s="158"/>
      <c r="D2454" s="138"/>
    </row>
    <row r="2455" spans="1:4" x14ac:dyDescent="0.2">
      <c r="A2455" s="158"/>
      <c r="D2455" s="138"/>
    </row>
    <row r="2456" spans="1:4" x14ac:dyDescent="0.2">
      <c r="A2456" s="158"/>
      <c r="D2456" s="138"/>
    </row>
    <row r="2457" spans="1:4" x14ac:dyDescent="0.2">
      <c r="A2457" s="158"/>
      <c r="D2457" s="138"/>
    </row>
    <row r="2458" spans="1:4" x14ac:dyDescent="0.2">
      <c r="A2458" s="158"/>
      <c r="D2458" s="138"/>
    </row>
    <row r="2459" spans="1:4" x14ac:dyDescent="0.2">
      <c r="A2459" s="158"/>
      <c r="D2459" s="138"/>
    </row>
    <row r="2460" spans="1:4" x14ac:dyDescent="0.2">
      <c r="A2460" s="158"/>
      <c r="D2460" s="138"/>
    </row>
    <row r="2461" spans="1:4" x14ac:dyDescent="0.2">
      <c r="A2461" s="158"/>
      <c r="D2461" s="138"/>
    </row>
    <row r="2462" spans="1:4" x14ac:dyDescent="0.2">
      <c r="A2462" s="158"/>
      <c r="D2462" s="138"/>
    </row>
    <row r="2463" spans="1:4" x14ac:dyDescent="0.2">
      <c r="A2463" s="158"/>
      <c r="D2463" s="138"/>
    </row>
    <row r="2464" spans="1:4" x14ac:dyDescent="0.2">
      <c r="A2464" s="158"/>
      <c r="D2464" s="138"/>
    </row>
    <row r="2465" spans="1:4" x14ac:dyDescent="0.2">
      <c r="A2465" s="158"/>
      <c r="D2465" s="138"/>
    </row>
    <row r="2466" spans="1:4" x14ac:dyDescent="0.2">
      <c r="A2466" s="158"/>
      <c r="D2466" s="138"/>
    </row>
    <row r="2467" spans="1:4" x14ac:dyDescent="0.2">
      <c r="A2467" s="158"/>
      <c r="D2467" s="138"/>
    </row>
    <row r="2468" spans="1:4" x14ac:dyDescent="0.2">
      <c r="A2468" s="158"/>
      <c r="D2468" s="138"/>
    </row>
    <row r="2469" spans="1:4" x14ac:dyDescent="0.2">
      <c r="A2469" s="158"/>
      <c r="D2469" s="138"/>
    </row>
    <row r="2470" spans="1:4" x14ac:dyDescent="0.2">
      <c r="A2470" s="158"/>
      <c r="D2470" s="138"/>
    </row>
    <row r="2471" spans="1:4" x14ac:dyDescent="0.2">
      <c r="A2471" s="158"/>
      <c r="D2471" s="138"/>
    </row>
    <row r="2472" spans="1:4" x14ac:dyDescent="0.2">
      <c r="A2472" s="158"/>
      <c r="D2472" s="138"/>
    </row>
    <row r="2473" spans="1:4" x14ac:dyDescent="0.2">
      <c r="A2473" s="158"/>
      <c r="D2473" s="138"/>
    </row>
    <row r="2474" spans="1:4" x14ac:dyDescent="0.2">
      <c r="A2474" s="158"/>
      <c r="D2474" s="138"/>
    </row>
    <row r="2475" spans="1:4" x14ac:dyDescent="0.2">
      <c r="A2475" s="158"/>
      <c r="D2475" s="138"/>
    </row>
    <row r="2476" spans="1:4" x14ac:dyDescent="0.2">
      <c r="A2476" s="158"/>
      <c r="D2476" s="138"/>
    </row>
    <row r="2477" spans="1:4" x14ac:dyDescent="0.2">
      <c r="A2477" s="158"/>
      <c r="D2477" s="138"/>
    </row>
    <row r="2478" spans="1:4" x14ac:dyDescent="0.2">
      <c r="A2478" s="158"/>
      <c r="D2478" s="138"/>
    </row>
    <row r="2479" spans="1:4" x14ac:dyDescent="0.2">
      <c r="A2479" s="158"/>
      <c r="D2479" s="138"/>
    </row>
    <row r="2480" spans="1:4" x14ac:dyDescent="0.2">
      <c r="A2480" s="158"/>
      <c r="D2480" s="138"/>
    </row>
    <row r="2481" spans="1:4" x14ac:dyDescent="0.2">
      <c r="A2481" s="158"/>
      <c r="D2481" s="138"/>
    </row>
    <row r="2482" spans="1:4" x14ac:dyDescent="0.2">
      <c r="A2482" s="158"/>
      <c r="D2482" s="138"/>
    </row>
    <row r="2483" spans="1:4" x14ac:dyDescent="0.2">
      <c r="A2483" s="158"/>
      <c r="D2483" s="138"/>
    </row>
    <row r="2484" spans="1:4" x14ac:dyDescent="0.2">
      <c r="A2484" s="158"/>
      <c r="D2484" s="138"/>
    </row>
    <row r="2485" spans="1:4" x14ac:dyDescent="0.2">
      <c r="A2485" s="158"/>
      <c r="D2485" s="138"/>
    </row>
    <row r="2486" spans="1:4" x14ac:dyDescent="0.2">
      <c r="A2486" s="158"/>
      <c r="D2486" s="138"/>
    </row>
    <row r="2487" spans="1:4" x14ac:dyDescent="0.2">
      <c r="A2487" s="158"/>
      <c r="D2487" s="138"/>
    </row>
    <row r="2488" spans="1:4" x14ac:dyDescent="0.2">
      <c r="A2488" s="158"/>
      <c r="D2488" s="138"/>
    </row>
    <row r="2489" spans="1:4" x14ac:dyDescent="0.2">
      <c r="A2489" s="158"/>
      <c r="D2489" s="138"/>
    </row>
    <row r="2490" spans="1:4" x14ac:dyDescent="0.2">
      <c r="A2490" s="158"/>
      <c r="D2490" s="138"/>
    </row>
    <row r="2491" spans="1:4" x14ac:dyDescent="0.2">
      <c r="A2491" s="158"/>
      <c r="D2491" s="138"/>
    </row>
    <row r="2492" spans="1:4" x14ac:dyDescent="0.2">
      <c r="A2492" s="158"/>
      <c r="D2492" s="138"/>
    </row>
    <row r="2493" spans="1:4" x14ac:dyDescent="0.2">
      <c r="A2493" s="158"/>
      <c r="D2493" s="138"/>
    </row>
    <row r="2494" spans="1:4" x14ac:dyDescent="0.2">
      <c r="A2494" s="158"/>
      <c r="D2494" s="138"/>
    </row>
    <row r="2495" spans="1:4" x14ac:dyDescent="0.2">
      <c r="A2495" s="158"/>
      <c r="D2495" s="138"/>
    </row>
    <row r="2496" spans="1:4" x14ac:dyDescent="0.2">
      <c r="A2496" s="158"/>
      <c r="D2496" s="138"/>
    </row>
    <row r="2497" spans="1:4" x14ac:dyDescent="0.2">
      <c r="A2497" s="158"/>
      <c r="D2497" s="138"/>
    </row>
    <row r="2498" spans="1:4" x14ac:dyDescent="0.2">
      <c r="A2498" s="158"/>
      <c r="D2498" s="138"/>
    </row>
    <row r="2499" spans="1:4" x14ac:dyDescent="0.2">
      <c r="A2499" s="158"/>
      <c r="D2499" s="138"/>
    </row>
    <row r="2500" spans="1:4" x14ac:dyDescent="0.2">
      <c r="A2500" s="158"/>
      <c r="D2500" s="138"/>
    </row>
    <row r="2501" spans="1:4" x14ac:dyDescent="0.2">
      <c r="A2501" s="158"/>
      <c r="D2501" s="138"/>
    </row>
    <row r="2502" spans="1:4" x14ac:dyDescent="0.2">
      <c r="A2502" s="158"/>
      <c r="D2502" s="138"/>
    </row>
    <row r="2503" spans="1:4" x14ac:dyDescent="0.2">
      <c r="A2503" s="158"/>
      <c r="D2503" s="138"/>
    </row>
    <row r="2504" spans="1:4" x14ac:dyDescent="0.2">
      <c r="A2504" s="158"/>
      <c r="D2504" s="138"/>
    </row>
    <row r="2505" spans="1:4" x14ac:dyDescent="0.2">
      <c r="A2505" s="158"/>
      <c r="D2505" s="138"/>
    </row>
    <row r="2506" spans="1:4" x14ac:dyDescent="0.2">
      <c r="A2506" s="158"/>
      <c r="D2506" s="138"/>
    </row>
    <row r="2507" spans="1:4" x14ac:dyDescent="0.2">
      <c r="A2507" s="158"/>
      <c r="D2507" s="138"/>
    </row>
    <row r="2508" spans="1:4" x14ac:dyDescent="0.2">
      <c r="A2508" s="158"/>
      <c r="D2508" s="138"/>
    </row>
    <row r="2509" spans="1:4" x14ac:dyDescent="0.2">
      <c r="A2509" s="158"/>
      <c r="D2509" s="138"/>
    </row>
    <row r="2510" spans="1:4" x14ac:dyDescent="0.2">
      <c r="A2510" s="158"/>
      <c r="D2510" s="138"/>
    </row>
    <row r="2511" spans="1:4" x14ac:dyDescent="0.2">
      <c r="A2511" s="158"/>
      <c r="D2511" s="138"/>
    </row>
    <row r="2512" spans="1:4" x14ac:dyDescent="0.2">
      <c r="A2512" s="158"/>
      <c r="D2512" s="138"/>
    </row>
    <row r="2513" spans="1:4" x14ac:dyDescent="0.2">
      <c r="A2513" s="158"/>
      <c r="D2513" s="138"/>
    </row>
    <row r="2514" spans="1:4" x14ac:dyDescent="0.2">
      <c r="A2514" s="158"/>
      <c r="D2514" s="138"/>
    </row>
    <row r="2515" spans="1:4" x14ac:dyDescent="0.2">
      <c r="A2515" s="158"/>
      <c r="D2515" s="138"/>
    </row>
    <row r="2516" spans="1:4" x14ac:dyDescent="0.2">
      <c r="A2516" s="158"/>
      <c r="D2516" s="138"/>
    </row>
    <row r="2517" spans="1:4" x14ac:dyDescent="0.2">
      <c r="A2517" s="158"/>
      <c r="D2517" s="138"/>
    </row>
    <row r="2518" spans="1:4" x14ac:dyDescent="0.2">
      <c r="A2518" s="158"/>
      <c r="D2518" s="138"/>
    </row>
    <row r="2519" spans="1:4" x14ac:dyDescent="0.2">
      <c r="A2519" s="158"/>
      <c r="D2519" s="138"/>
    </row>
    <row r="2520" spans="1:4" x14ac:dyDescent="0.2">
      <c r="A2520" s="158"/>
      <c r="D2520" s="138"/>
    </row>
    <row r="2521" spans="1:4" x14ac:dyDescent="0.2">
      <c r="A2521" s="158"/>
      <c r="D2521" s="138"/>
    </row>
    <row r="2522" spans="1:4" x14ac:dyDescent="0.2">
      <c r="A2522" s="158"/>
      <c r="D2522" s="138"/>
    </row>
    <row r="2523" spans="1:4" x14ac:dyDescent="0.2">
      <c r="A2523" s="158"/>
      <c r="D2523" s="138"/>
    </row>
    <row r="2524" spans="1:4" x14ac:dyDescent="0.2">
      <c r="A2524" s="158"/>
      <c r="D2524" s="138"/>
    </row>
    <row r="2525" spans="1:4" x14ac:dyDescent="0.2">
      <c r="A2525" s="158"/>
      <c r="D2525" s="138"/>
    </row>
    <row r="2526" spans="1:4" x14ac:dyDescent="0.2">
      <c r="A2526" s="158"/>
      <c r="D2526" s="138"/>
    </row>
    <row r="2527" spans="1:4" x14ac:dyDescent="0.2">
      <c r="A2527" s="158"/>
      <c r="D2527" s="138"/>
    </row>
    <row r="2528" spans="1:4" x14ac:dyDescent="0.2">
      <c r="A2528" s="158"/>
      <c r="D2528" s="138"/>
    </row>
    <row r="2529" spans="1:4" x14ac:dyDescent="0.2">
      <c r="A2529" s="158"/>
      <c r="D2529" s="138"/>
    </row>
    <row r="2530" spans="1:4" x14ac:dyDescent="0.2">
      <c r="A2530" s="158"/>
      <c r="D2530" s="138"/>
    </row>
    <row r="2531" spans="1:4" x14ac:dyDescent="0.2">
      <c r="A2531" s="158"/>
      <c r="D2531" s="138"/>
    </row>
    <row r="2532" spans="1:4" x14ac:dyDescent="0.2">
      <c r="A2532" s="158"/>
      <c r="D2532" s="138"/>
    </row>
    <row r="2533" spans="1:4" x14ac:dyDescent="0.2">
      <c r="A2533" s="158"/>
      <c r="D2533" s="138"/>
    </row>
    <row r="2534" spans="1:4" x14ac:dyDescent="0.2">
      <c r="A2534" s="158"/>
      <c r="D2534" s="138"/>
    </row>
    <row r="2535" spans="1:4" x14ac:dyDescent="0.2">
      <c r="A2535" s="158"/>
      <c r="D2535" s="138"/>
    </row>
    <row r="2536" spans="1:4" x14ac:dyDescent="0.2">
      <c r="A2536" s="158"/>
      <c r="D2536" s="138"/>
    </row>
    <row r="2537" spans="1:4" x14ac:dyDescent="0.2">
      <c r="A2537" s="158"/>
      <c r="D2537" s="138"/>
    </row>
    <row r="2538" spans="1:4" x14ac:dyDescent="0.2">
      <c r="A2538" s="158"/>
      <c r="D2538" s="138"/>
    </row>
    <row r="2539" spans="1:4" x14ac:dyDescent="0.2">
      <c r="A2539" s="158"/>
      <c r="D2539" s="138"/>
    </row>
    <row r="2540" spans="1:4" x14ac:dyDescent="0.2">
      <c r="A2540" s="158"/>
      <c r="D2540" s="138"/>
    </row>
    <row r="2541" spans="1:4" x14ac:dyDescent="0.2">
      <c r="A2541" s="158"/>
      <c r="D2541" s="138"/>
    </row>
    <row r="2542" spans="1:4" x14ac:dyDescent="0.2">
      <c r="A2542" s="158"/>
      <c r="D2542" s="138"/>
    </row>
    <row r="2543" spans="1:4" x14ac:dyDescent="0.2">
      <c r="A2543" s="158"/>
      <c r="D2543" s="138"/>
    </row>
    <row r="2544" spans="1:4" x14ac:dyDescent="0.2">
      <c r="A2544" s="158"/>
      <c r="D2544" s="138"/>
    </row>
    <row r="2545" spans="1:4" x14ac:dyDescent="0.2">
      <c r="A2545" s="158"/>
      <c r="D2545" s="138"/>
    </row>
    <row r="2546" spans="1:4" x14ac:dyDescent="0.2">
      <c r="A2546" s="158"/>
      <c r="D2546" s="138"/>
    </row>
    <row r="2547" spans="1:4" x14ac:dyDescent="0.2">
      <c r="A2547" s="158"/>
      <c r="D2547" s="138"/>
    </row>
    <row r="2548" spans="1:4" x14ac:dyDescent="0.2">
      <c r="A2548" s="158"/>
      <c r="D2548" s="138"/>
    </row>
    <row r="2549" spans="1:4" x14ac:dyDescent="0.2">
      <c r="A2549" s="158"/>
      <c r="D2549" s="138"/>
    </row>
    <row r="2550" spans="1:4" x14ac:dyDescent="0.2">
      <c r="A2550" s="158"/>
      <c r="D2550" s="138"/>
    </row>
    <row r="2551" spans="1:4" x14ac:dyDescent="0.2">
      <c r="A2551" s="158"/>
      <c r="D2551" s="138"/>
    </row>
    <row r="2552" spans="1:4" x14ac:dyDescent="0.2">
      <c r="A2552" s="158"/>
      <c r="D2552" s="138"/>
    </row>
    <row r="2553" spans="1:4" x14ac:dyDescent="0.2">
      <c r="A2553" s="158"/>
      <c r="D2553" s="138"/>
    </row>
    <row r="2554" spans="1:4" x14ac:dyDescent="0.2">
      <c r="A2554" s="158"/>
      <c r="D2554" s="138"/>
    </row>
    <row r="2555" spans="1:4" x14ac:dyDescent="0.2">
      <c r="A2555" s="158"/>
      <c r="D2555" s="138"/>
    </row>
    <row r="2556" spans="1:4" x14ac:dyDescent="0.2">
      <c r="A2556" s="158"/>
      <c r="D2556" s="138"/>
    </row>
    <row r="2557" spans="1:4" x14ac:dyDescent="0.2">
      <c r="A2557" s="158"/>
      <c r="D2557" s="138"/>
    </row>
    <row r="2558" spans="1:4" x14ac:dyDescent="0.2">
      <c r="A2558" s="158"/>
      <c r="D2558" s="138"/>
    </row>
    <row r="2559" spans="1:4" x14ac:dyDescent="0.2">
      <c r="A2559" s="158"/>
      <c r="D2559" s="138"/>
    </row>
    <row r="2560" spans="1:4" x14ac:dyDescent="0.2">
      <c r="A2560" s="158"/>
      <c r="D2560" s="138"/>
    </row>
    <row r="2561" spans="1:4" x14ac:dyDescent="0.2">
      <c r="A2561" s="158"/>
      <c r="D2561" s="138"/>
    </row>
    <row r="2562" spans="1:4" x14ac:dyDescent="0.2">
      <c r="A2562" s="158"/>
      <c r="D2562" s="138"/>
    </row>
    <row r="2563" spans="1:4" x14ac:dyDescent="0.2">
      <c r="A2563" s="158"/>
      <c r="D2563" s="138"/>
    </row>
    <row r="2564" spans="1:4" x14ac:dyDescent="0.2">
      <c r="A2564" s="158"/>
      <c r="D2564" s="138"/>
    </row>
    <row r="2565" spans="1:4" x14ac:dyDescent="0.2">
      <c r="A2565" s="158"/>
      <c r="D2565" s="138"/>
    </row>
    <row r="2566" spans="1:4" x14ac:dyDescent="0.2">
      <c r="A2566" s="158"/>
      <c r="D2566" s="138"/>
    </row>
    <row r="2567" spans="1:4" x14ac:dyDescent="0.2">
      <c r="A2567" s="158"/>
      <c r="D2567" s="138"/>
    </row>
    <row r="2568" spans="1:4" x14ac:dyDescent="0.2">
      <c r="A2568" s="158"/>
      <c r="D2568" s="138"/>
    </row>
    <row r="2569" spans="1:4" x14ac:dyDescent="0.2">
      <c r="A2569" s="158"/>
      <c r="D2569" s="138"/>
    </row>
    <row r="2570" spans="1:4" x14ac:dyDescent="0.2">
      <c r="A2570" s="158"/>
      <c r="D2570" s="138"/>
    </row>
    <row r="2571" spans="1:4" x14ac:dyDescent="0.2">
      <c r="A2571" s="158"/>
      <c r="D2571" s="138"/>
    </row>
    <row r="2572" spans="1:4" x14ac:dyDescent="0.2">
      <c r="A2572" s="158"/>
      <c r="D2572" s="138"/>
    </row>
    <row r="2573" spans="1:4" x14ac:dyDescent="0.2">
      <c r="A2573" s="158"/>
      <c r="D2573" s="138"/>
    </row>
    <row r="2574" spans="1:4" x14ac:dyDescent="0.2">
      <c r="A2574" s="158"/>
      <c r="D2574" s="138"/>
    </row>
    <row r="2575" spans="1:4" x14ac:dyDescent="0.2">
      <c r="A2575" s="158"/>
      <c r="D2575" s="138"/>
    </row>
    <row r="2576" spans="1:4" x14ac:dyDescent="0.2">
      <c r="A2576" s="158"/>
      <c r="D2576" s="138"/>
    </row>
    <row r="2577" spans="1:4" x14ac:dyDescent="0.2">
      <c r="A2577" s="158"/>
      <c r="D2577" s="138"/>
    </row>
    <row r="2578" spans="1:4" x14ac:dyDescent="0.2">
      <c r="A2578" s="158"/>
      <c r="D2578" s="138"/>
    </row>
    <row r="2579" spans="1:4" x14ac:dyDescent="0.2">
      <c r="A2579" s="158"/>
      <c r="D2579" s="138"/>
    </row>
    <row r="2580" spans="1:4" x14ac:dyDescent="0.2">
      <c r="A2580" s="158"/>
      <c r="D2580" s="138"/>
    </row>
    <row r="2581" spans="1:4" x14ac:dyDescent="0.2">
      <c r="A2581" s="158"/>
      <c r="D2581" s="138"/>
    </row>
    <row r="2582" spans="1:4" x14ac:dyDescent="0.2">
      <c r="A2582" s="158"/>
      <c r="D2582" s="138"/>
    </row>
    <row r="2583" spans="1:4" x14ac:dyDescent="0.2">
      <c r="A2583" s="158"/>
      <c r="D2583" s="138"/>
    </row>
    <row r="2584" spans="1:4" x14ac:dyDescent="0.2">
      <c r="A2584" s="158"/>
      <c r="D2584" s="138"/>
    </row>
    <row r="2585" spans="1:4" x14ac:dyDescent="0.2">
      <c r="A2585" s="158"/>
      <c r="D2585" s="138"/>
    </row>
    <row r="2586" spans="1:4" x14ac:dyDescent="0.2">
      <c r="A2586" s="158"/>
      <c r="D2586" s="138"/>
    </row>
    <row r="2587" spans="1:4" x14ac:dyDescent="0.2">
      <c r="A2587" s="158"/>
      <c r="D2587" s="138"/>
    </row>
    <row r="2588" spans="1:4" x14ac:dyDescent="0.2">
      <c r="A2588" s="158"/>
      <c r="D2588" s="138"/>
    </row>
    <row r="2589" spans="1:4" x14ac:dyDescent="0.2">
      <c r="A2589" s="158"/>
      <c r="D2589" s="138"/>
    </row>
    <row r="2590" spans="1:4" x14ac:dyDescent="0.2">
      <c r="A2590" s="158"/>
      <c r="D2590" s="138"/>
    </row>
    <row r="2591" spans="1:4" x14ac:dyDescent="0.2">
      <c r="A2591" s="158"/>
      <c r="D2591" s="138"/>
    </row>
    <row r="2592" spans="1:4" x14ac:dyDescent="0.2">
      <c r="A2592" s="158"/>
      <c r="D2592" s="138"/>
    </row>
    <row r="2593" spans="1:4" x14ac:dyDescent="0.2">
      <c r="A2593" s="158"/>
      <c r="D2593" s="138"/>
    </row>
    <row r="2594" spans="1:4" x14ac:dyDescent="0.2">
      <c r="A2594" s="158"/>
      <c r="D2594" s="138"/>
    </row>
    <row r="2595" spans="1:4" x14ac:dyDescent="0.2">
      <c r="A2595" s="158"/>
      <c r="D2595" s="138"/>
    </row>
    <row r="2596" spans="1:4" x14ac:dyDescent="0.2">
      <c r="A2596" s="158"/>
      <c r="D2596" s="138"/>
    </row>
    <row r="2597" spans="1:4" x14ac:dyDescent="0.2">
      <c r="A2597" s="158"/>
      <c r="D2597" s="138"/>
    </row>
    <row r="2598" spans="1:4" x14ac:dyDescent="0.2">
      <c r="A2598" s="158"/>
      <c r="D2598" s="138"/>
    </row>
    <row r="2599" spans="1:4" x14ac:dyDescent="0.2">
      <c r="A2599" s="158"/>
      <c r="D2599" s="138"/>
    </row>
    <row r="2600" spans="1:4" x14ac:dyDescent="0.2">
      <c r="A2600" s="158"/>
      <c r="D2600" s="138"/>
    </row>
    <row r="2601" spans="1:4" x14ac:dyDescent="0.2">
      <c r="A2601" s="158"/>
      <c r="D2601" s="138"/>
    </row>
    <row r="2602" spans="1:4" x14ac:dyDescent="0.2">
      <c r="A2602" s="158"/>
      <c r="D2602" s="138"/>
    </row>
    <row r="2603" spans="1:4" x14ac:dyDescent="0.2">
      <c r="A2603" s="158"/>
      <c r="D2603" s="138"/>
    </row>
    <row r="2604" spans="1:4" x14ac:dyDescent="0.2">
      <c r="A2604" s="158"/>
      <c r="D2604" s="138"/>
    </row>
    <row r="2605" spans="1:4" x14ac:dyDescent="0.2">
      <c r="A2605" s="158"/>
      <c r="D2605" s="138"/>
    </row>
    <row r="2606" spans="1:4" x14ac:dyDescent="0.2">
      <c r="A2606" s="158"/>
      <c r="D2606" s="138"/>
    </row>
    <row r="2607" spans="1:4" x14ac:dyDescent="0.2">
      <c r="A2607" s="158"/>
      <c r="D2607" s="138"/>
    </row>
    <row r="2608" spans="1:4" x14ac:dyDescent="0.2">
      <c r="A2608" s="158"/>
      <c r="D2608" s="138"/>
    </row>
    <row r="2609" spans="1:4" x14ac:dyDescent="0.2">
      <c r="A2609" s="158"/>
      <c r="D2609" s="138"/>
    </row>
    <row r="2610" spans="1:4" x14ac:dyDescent="0.2">
      <c r="A2610" s="158"/>
      <c r="D2610" s="138"/>
    </row>
    <row r="2611" spans="1:4" x14ac:dyDescent="0.2">
      <c r="A2611" s="158"/>
      <c r="D2611" s="138"/>
    </row>
    <row r="2612" spans="1:4" x14ac:dyDescent="0.2">
      <c r="A2612" s="158"/>
      <c r="D2612" s="138"/>
    </row>
    <row r="2613" spans="1:4" x14ac:dyDescent="0.2">
      <c r="A2613" s="158"/>
      <c r="D2613" s="138"/>
    </row>
    <row r="2614" spans="1:4" x14ac:dyDescent="0.2">
      <c r="A2614" s="158"/>
      <c r="D2614" s="138"/>
    </row>
    <row r="2615" spans="1:4" x14ac:dyDescent="0.2">
      <c r="A2615" s="158"/>
      <c r="D2615" s="138"/>
    </row>
    <row r="2616" spans="1:4" x14ac:dyDescent="0.2">
      <c r="A2616" s="158"/>
      <c r="D2616" s="138"/>
    </row>
    <row r="2617" spans="1:4" x14ac:dyDescent="0.2">
      <c r="A2617" s="158"/>
      <c r="D2617" s="138"/>
    </row>
    <row r="2618" spans="1:4" x14ac:dyDescent="0.2">
      <c r="A2618" s="158"/>
      <c r="D2618" s="138"/>
    </row>
    <row r="2619" spans="1:4" x14ac:dyDescent="0.2">
      <c r="A2619" s="158"/>
      <c r="D2619" s="138"/>
    </row>
    <row r="2620" spans="1:4" x14ac:dyDescent="0.2">
      <c r="A2620" s="158"/>
      <c r="D2620" s="138"/>
    </row>
    <row r="2621" spans="1:4" x14ac:dyDescent="0.2">
      <c r="A2621" s="158"/>
      <c r="D2621" s="138"/>
    </row>
    <row r="2622" spans="1:4" x14ac:dyDescent="0.2">
      <c r="A2622" s="158"/>
      <c r="D2622" s="138"/>
    </row>
    <row r="2623" spans="1:4" x14ac:dyDescent="0.2">
      <c r="A2623" s="158"/>
      <c r="D2623" s="138"/>
    </row>
    <row r="2624" spans="1:4" x14ac:dyDescent="0.2">
      <c r="A2624" s="158"/>
      <c r="D2624" s="138"/>
    </row>
    <row r="2625" spans="1:4" x14ac:dyDescent="0.2">
      <c r="A2625" s="158"/>
      <c r="D2625" s="138"/>
    </row>
    <row r="2626" spans="1:4" x14ac:dyDescent="0.2">
      <c r="A2626" s="158"/>
      <c r="D2626" s="138"/>
    </row>
    <row r="2627" spans="1:4" x14ac:dyDescent="0.2">
      <c r="A2627" s="158"/>
      <c r="D2627" s="138"/>
    </row>
    <row r="2628" spans="1:4" x14ac:dyDescent="0.2">
      <c r="A2628" s="158"/>
      <c r="D2628" s="138"/>
    </row>
    <row r="2629" spans="1:4" x14ac:dyDescent="0.2">
      <c r="A2629" s="158"/>
      <c r="D2629" s="138"/>
    </row>
    <row r="2630" spans="1:4" x14ac:dyDescent="0.2">
      <c r="A2630" s="158"/>
      <c r="D2630" s="138"/>
    </row>
    <row r="2631" spans="1:4" x14ac:dyDescent="0.2">
      <c r="A2631" s="158"/>
      <c r="D2631" s="138"/>
    </row>
    <row r="2632" spans="1:4" x14ac:dyDescent="0.2">
      <c r="A2632" s="158"/>
      <c r="D2632" s="138"/>
    </row>
    <row r="2633" spans="1:4" x14ac:dyDescent="0.2">
      <c r="A2633" s="158"/>
      <c r="D2633" s="138"/>
    </row>
    <row r="2634" spans="1:4" x14ac:dyDescent="0.2">
      <c r="A2634" s="158"/>
      <c r="D2634" s="138"/>
    </row>
    <row r="2635" spans="1:4" x14ac:dyDescent="0.2">
      <c r="A2635" s="158"/>
      <c r="D2635" s="138"/>
    </row>
    <row r="2636" spans="1:4" x14ac:dyDescent="0.2">
      <c r="A2636" s="158"/>
      <c r="D2636" s="138"/>
    </row>
    <row r="2637" spans="1:4" x14ac:dyDescent="0.2">
      <c r="A2637" s="158"/>
      <c r="D2637" s="138"/>
    </row>
    <row r="2638" spans="1:4" x14ac:dyDescent="0.2">
      <c r="A2638" s="158"/>
      <c r="D2638" s="138"/>
    </row>
    <row r="2639" spans="1:4" x14ac:dyDescent="0.2">
      <c r="A2639" s="158"/>
      <c r="D2639" s="138"/>
    </row>
    <row r="2640" spans="1:4" x14ac:dyDescent="0.2">
      <c r="A2640" s="158"/>
      <c r="D2640" s="138"/>
    </row>
    <row r="2641" spans="1:4" x14ac:dyDescent="0.2">
      <c r="A2641" s="158"/>
      <c r="D2641" s="138"/>
    </row>
    <row r="2642" spans="1:4" x14ac:dyDescent="0.2">
      <c r="A2642" s="158"/>
      <c r="D2642" s="138"/>
    </row>
    <row r="2643" spans="1:4" x14ac:dyDescent="0.2">
      <c r="A2643" s="158"/>
      <c r="D2643" s="138"/>
    </row>
    <row r="2644" spans="1:4" x14ac:dyDescent="0.2">
      <c r="A2644" s="158"/>
      <c r="D2644" s="138"/>
    </row>
    <row r="2645" spans="1:4" x14ac:dyDescent="0.2">
      <c r="A2645" s="158"/>
      <c r="D2645" s="138"/>
    </row>
    <row r="2646" spans="1:4" x14ac:dyDescent="0.2">
      <c r="A2646" s="158"/>
      <c r="D2646" s="138"/>
    </row>
    <row r="2647" spans="1:4" x14ac:dyDescent="0.2">
      <c r="A2647" s="158"/>
      <c r="D2647" s="138"/>
    </row>
    <row r="2648" spans="1:4" x14ac:dyDescent="0.2">
      <c r="A2648" s="158"/>
      <c r="D2648" s="138"/>
    </row>
    <row r="2649" spans="1:4" x14ac:dyDescent="0.2">
      <c r="A2649" s="158"/>
      <c r="D2649" s="138"/>
    </row>
    <row r="2650" spans="1:4" x14ac:dyDescent="0.2">
      <c r="A2650" s="158"/>
      <c r="D2650" s="138"/>
    </row>
    <row r="2651" spans="1:4" x14ac:dyDescent="0.2">
      <c r="A2651" s="158"/>
      <c r="D2651" s="138"/>
    </row>
    <row r="2652" spans="1:4" x14ac:dyDescent="0.2">
      <c r="A2652" s="158"/>
      <c r="D2652" s="138"/>
    </row>
    <row r="2653" spans="1:4" x14ac:dyDescent="0.2">
      <c r="A2653" s="158"/>
      <c r="D2653" s="138"/>
    </row>
    <row r="2654" spans="1:4" x14ac:dyDescent="0.2">
      <c r="A2654" s="158"/>
      <c r="D2654" s="138"/>
    </row>
    <row r="2655" spans="1:4" x14ac:dyDescent="0.2">
      <c r="A2655" s="158"/>
      <c r="D2655" s="138"/>
    </row>
    <row r="2656" spans="1:4" x14ac:dyDescent="0.2">
      <c r="A2656" s="158"/>
      <c r="D2656" s="138"/>
    </row>
    <row r="2657" spans="1:4" x14ac:dyDescent="0.2">
      <c r="A2657" s="158"/>
      <c r="D2657" s="138"/>
    </row>
    <row r="2658" spans="1:4" x14ac:dyDescent="0.2">
      <c r="A2658" s="158"/>
      <c r="D2658" s="138"/>
    </row>
    <row r="2659" spans="1:4" x14ac:dyDescent="0.2">
      <c r="A2659" s="158"/>
      <c r="D2659" s="138"/>
    </row>
    <row r="2660" spans="1:4" x14ac:dyDescent="0.2">
      <c r="A2660" s="158"/>
      <c r="D2660" s="138"/>
    </row>
    <row r="2661" spans="1:4" x14ac:dyDescent="0.2">
      <c r="A2661" s="158"/>
      <c r="D2661" s="138"/>
    </row>
    <row r="2662" spans="1:4" x14ac:dyDescent="0.2">
      <c r="A2662" s="158"/>
      <c r="D2662" s="138"/>
    </row>
    <row r="2663" spans="1:4" x14ac:dyDescent="0.2">
      <c r="A2663" s="158"/>
      <c r="D2663" s="138"/>
    </row>
    <row r="2664" spans="1:4" x14ac:dyDescent="0.2">
      <c r="A2664" s="158"/>
      <c r="D2664" s="138"/>
    </row>
    <row r="2665" spans="1:4" x14ac:dyDescent="0.2">
      <c r="A2665" s="158"/>
      <c r="D2665" s="138"/>
    </row>
    <row r="2666" spans="1:4" x14ac:dyDescent="0.2">
      <c r="A2666" s="158"/>
      <c r="D2666" s="138"/>
    </row>
    <row r="2667" spans="1:4" x14ac:dyDescent="0.2">
      <c r="A2667" s="158"/>
      <c r="D2667" s="138"/>
    </row>
    <row r="2668" spans="1:4" x14ac:dyDescent="0.2">
      <c r="A2668" s="158"/>
      <c r="D2668" s="138"/>
    </row>
    <row r="2669" spans="1:4" x14ac:dyDescent="0.2">
      <c r="A2669" s="158"/>
      <c r="D2669" s="138"/>
    </row>
    <row r="2670" spans="1:4" x14ac:dyDescent="0.2">
      <c r="A2670" s="158"/>
      <c r="D2670" s="138"/>
    </row>
    <row r="2671" spans="1:4" x14ac:dyDescent="0.2">
      <c r="A2671" s="158"/>
      <c r="D2671" s="138"/>
    </row>
    <row r="2672" spans="1:4" x14ac:dyDescent="0.2">
      <c r="A2672" s="158"/>
      <c r="D2672" s="138"/>
    </row>
    <row r="2673" spans="1:4" x14ac:dyDescent="0.2">
      <c r="A2673" s="158"/>
      <c r="D2673" s="138"/>
    </row>
    <row r="2674" spans="1:4" x14ac:dyDescent="0.2">
      <c r="A2674" s="158"/>
      <c r="D2674" s="138"/>
    </row>
    <row r="2675" spans="1:4" x14ac:dyDescent="0.2">
      <c r="A2675" s="158"/>
      <c r="D2675" s="138"/>
    </row>
    <row r="2676" spans="1:4" x14ac:dyDescent="0.2">
      <c r="A2676" s="158"/>
      <c r="D2676" s="138"/>
    </row>
    <row r="2677" spans="1:4" x14ac:dyDescent="0.2">
      <c r="A2677" s="158"/>
      <c r="D2677" s="138"/>
    </row>
    <row r="2678" spans="1:4" x14ac:dyDescent="0.2">
      <c r="A2678" s="158"/>
      <c r="D2678" s="138"/>
    </row>
    <row r="2679" spans="1:4" x14ac:dyDescent="0.2">
      <c r="A2679" s="158"/>
      <c r="D2679" s="138"/>
    </row>
    <row r="2680" spans="1:4" x14ac:dyDescent="0.2">
      <c r="A2680" s="158"/>
      <c r="D2680" s="138"/>
    </row>
    <row r="2681" spans="1:4" x14ac:dyDescent="0.2">
      <c r="A2681" s="158"/>
      <c r="D2681" s="138"/>
    </row>
    <row r="2682" spans="1:4" x14ac:dyDescent="0.2">
      <c r="A2682" s="158"/>
      <c r="D2682" s="138"/>
    </row>
    <row r="2683" spans="1:4" x14ac:dyDescent="0.2">
      <c r="A2683" s="158"/>
      <c r="D2683" s="138"/>
    </row>
    <row r="2684" spans="1:4" x14ac:dyDescent="0.2">
      <c r="A2684" s="158"/>
      <c r="D2684" s="138"/>
    </row>
    <row r="2685" spans="1:4" x14ac:dyDescent="0.2">
      <c r="A2685" s="158"/>
      <c r="D2685" s="138"/>
    </row>
    <row r="2686" spans="1:4" x14ac:dyDescent="0.2">
      <c r="A2686" s="158"/>
      <c r="D2686" s="138"/>
    </row>
    <row r="2687" spans="1:4" x14ac:dyDescent="0.2">
      <c r="A2687" s="158"/>
      <c r="D2687" s="138"/>
    </row>
    <row r="2688" spans="1:4" x14ac:dyDescent="0.2">
      <c r="A2688" s="158"/>
      <c r="D2688" s="138"/>
    </row>
    <row r="2689" spans="1:4" x14ac:dyDescent="0.2">
      <c r="A2689" s="158"/>
      <c r="D2689" s="138"/>
    </row>
    <row r="2690" spans="1:4" x14ac:dyDescent="0.2">
      <c r="A2690" s="158"/>
      <c r="D2690" s="138"/>
    </row>
    <row r="2691" spans="1:4" x14ac:dyDescent="0.2">
      <c r="A2691" s="158"/>
      <c r="D2691" s="138"/>
    </row>
    <row r="2692" spans="1:4" x14ac:dyDescent="0.2">
      <c r="A2692" s="158"/>
      <c r="D2692" s="138"/>
    </row>
    <row r="2693" spans="1:4" x14ac:dyDescent="0.2">
      <c r="A2693" s="158"/>
      <c r="D2693" s="138"/>
    </row>
    <row r="2694" spans="1:4" x14ac:dyDescent="0.2">
      <c r="A2694" s="158"/>
      <c r="D2694" s="138"/>
    </row>
    <row r="2695" spans="1:4" x14ac:dyDescent="0.2">
      <c r="A2695" s="158"/>
      <c r="D2695" s="138"/>
    </row>
    <row r="2696" spans="1:4" x14ac:dyDescent="0.2">
      <c r="A2696" s="158"/>
      <c r="D2696" s="138"/>
    </row>
    <row r="2697" spans="1:4" x14ac:dyDescent="0.2">
      <c r="A2697" s="158"/>
      <c r="D2697" s="138"/>
    </row>
    <row r="2698" spans="1:4" x14ac:dyDescent="0.2">
      <c r="A2698" s="158"/>
      <c r="D2698" s="138"/>
    </row>
    <row r="2699" spans="1:4" x14ac:dyDescent="0.2">
      <c r="A2699" s="158"/>
      <c r="D2699" s="138"/>
    </row>
    <row r="2700" spans="1:4" x14ac:dyDescent="0.2">
      <c r="A2700" s="158"/>
      <c r="D2700" s="138"/>
    </row>
    <row r="2701" spans="1:4" x14ac:dyDescent="0.2">
      <c r="A2701" s="158"/>
      <c r="D2701" s="138"/>
    </row>
    <row r="2702" spans="1:4" x14ac:dyDescent="0.2">
      <c r="A2702" s="158"/>
      <c r="D2702" s="138"/>
    </row>
    <row r="2703" spans="1:4" x14ac:dyDescent="0.2">
      <c r="A2703" s="158"/>
      <c r="D2703" s="138"/>
    </row>
    <row r="2704" spans="1:4" x14ac:dyDescent="0.2">
      <c r="A2704" s="158"/>
      <c r="D2704" s="138"/>
    </row>
    <row r="2705" spans="1:4" x14ac:dyDescent="0.2">
      <c r="A2705" s="158"/>
      <c r="D2705" s="138"/>
    </row>
    <row r="2706" spans="1:4" x14ac:dyDescent="0.2">
      <c r="A2706" s="158"/>
      <c r="D2706" s="138"/>
    </row>
    <row r="2707" spans="1:4" x14ac:dyDescent="0.2">
      <c r="A2707" s="158"/>
      <c r="D2707" s="138"/>
    </row>
    <row r="2708" spans="1:4" x14ac:dyDescent="0.2">
      <c r="A2708" s="158"/>
      <c r="D2708" s="138"/>
    </row>
    <row r="2709" spans="1:4" x14ac:dyDescent="0.2">
      <c r="A2709" s="158"/>
      <c r="D2709" s="138"/>
    </row>
    <row r="2710" spans="1:4" x14ac:dyDescent="0.2">
      <c r="A2710" s="158"/>
      <c r="D2710" s="138"/>
    </row>
    <row r="2711" spans="1:4" x14ac:dyDescent="0.2">
      <c r="A2711" s="158"/>
      <c r="D2711" s="138"/>
    </row>
    <row r="2712" spans="1:4" x14ac:dyDescent="0.2">
      <c r="A2712" s="158"/>
      <c r="D2712" s="138"/>
    </row>
    <row r="2713" spans="1:4" x14ac:dyDescent="0.2">
      <c r="A2713" s="158"/>
      <c r="D2713" s="138"/>
    </row>
    <row r="2714" spans="1:4" x14ac:dyDescent="0.2">
      <c r="A2714" s="158"/>
      <c r="D2714" s="138"/>
    </row>
    <row r="2715" spans="1:4" x14ac:dyDescent="0.2">
      <c r="A2715" s="158"/>
      <c r="D2715" s="138"/>
    </row>
    <row r="2716" spans="1:4" x14ac:dyDescent="0.2">
      <c r="A2716" s="158"/>
      <c r="D2716" s="138"/>
    </row>
    <row r="2717" spans="1:4" x14ac:dyDescent="0.2">
      <c r="A2717" s="158"/>
      <c r="D2717" s="138"/>
    </row>
    <row r="2718" spans="1:4" x14ac:dyDescent="0.2">
      <c r="A2718" s="158"/>
      <c r="D2718" s="138"/>
    </row>
    <row r="2719" spans="1:4" x14ac:dyDescent="0.2">
      <c r="A2719" s="158"/>
      <c r="D2719" s="138"/>
    </row>
    <row r="2720" spans="1:4" x14ac:dyDescent="0.2">
      <c r="A2720" s="158"/>
      <c r="D2720" s="138"/>
    </row>
    <row r="2721" spans="1:4" x14ac:dyDescent="0.2">
      <c r="A2721" s="158"/>
      <c r="D2721" s="138"/>
    </row>
    <row r="2722" spans="1:4" x14ac:dyDescent="0.2">
      <c r="A2722" s="158"/>
      <c r="D2722" s="138"/>
    </row>
    <row r="2723" spans="1:4" x14ac:dyDescent="0.2">
      <c r="A2723" s="158"/>
      <c r="D2723" s="138"/>
    </row>
    <row r="2724" spans="1:4" x14ac:dyDescent="0.2">
      <c r="A2724" s="158"/>
      <c r="D2724" s="138"/>
    </row>
    <row r="2725" spans="1:4" x14ac:dyDescent="0.2">
      <c r="A2725" s="158"/>
      <c r="D2725" s="138"/>
    </row>
    <row r="2726" spans="1:4" x14ac:dyDescent="0.2">
      <c r="A2726" s="158"/>
      <c r="D2726" s="138"/>
    </row>
    <row r="2727" spans="1:4" x14ac:dyDescent="0.2">
      <c r="A2727" s="158"/>
      <c r="D2727" s="138"/>
    </row>
    <row r="2728" spans="1:4" x14ac:dyDescent="0.2">
      <c r="A2728" s="158"/>
      <c r="D2728" s="138"/>
    </row>
    <row r="2729" spans="1:4" x14ac:dyDescent="0.2">
      <c r="A2729" s="158"/>
      <c r="D2729" s="138"/>
    </row>
    <row r="2730" spans="1:4" x14ac:dyDescent="0.2">
      <c r="A2730" s="158"/>
      <c r="D2730" s="138"/>
    </row>
    <row r="2731" spans="1:4" x14ac:dyDescent="0.2">
      <c r="A2731" s="158"/>
      <c r="D2731" s="138"/>
    </row>
    <row r="2732" spans="1:4" x14ac:dyDescent="0.2">
      <c r="A2732" s="158"/>
      <c r="D2732" s="138"/>
    </row>
    <row r="2733" spans="1:4" x14ac:dyDescent="0.2">
      <c r="A2733" s="158"/>
      <c r="D2733" s="138"/>
    </row>
    <row r="2734" spans="1:4" x14ac:dyDescent="0.2">
      <c r="A2734" s="158"/>
      <c r="D2734" s="138"/>
    </row>
    <row r="2735" spans="1:4" x14ac:dyDescent="0.2">
      <c r="A2735" s="158"/>
      <c r="D2735" s="138"/>
    </row>
    <row r="2736" spans="1:4" x14ac:dyDescent="0.2">
      <c r="A2736" s="158"/>
      <c r="D2736" s="138"/>
    </row>
    <row r="2737" spans="1:4" x14ac:dyDescent="0.2">
      <c r="A2737" s="158"/>
      <c r="D2737" s="138"/>
    </row>
    <row r="2738" spans="1:4" x14ac:dyDescent="0.2">
      <c r="A2738" s="158"/>
      <c r="D2738" s="138"/>
    </row>
    <row r="2739" spans="1:4" x14ac:dyDescent="0.2">
      <c r="A2739" s="158"/>
      <c r="D2739" s="138"/>
    </row>
    <row r="2740" spans="1:4" x14ac:dyDescent="0.2">
      <c r="A2740" s="158"/>
      <c r="D2740" s="138"/>
    </row>
    <row r="2741" spans="1:4" x14ac:dyDescent="0.2">
      <c r="A2741" s="158"/>
      <c r="D2741" s="138"/>
    </row>
    <row r="2742" spans="1:4" x14ac:dyDescent="0.2">
      <c r="A2742" s="158"/>
      <c r="D2742" s="138"/>
    </row>
    <row r="2743" spans="1:4" x14ac:dyDescent="0.2">
      <c r="A2743" s="158"/>
      <c r="D2743" s="138"/>
    </row>
    <row r="2744" spans="1:4" x14ac:dyDescent="0.2">
      <c r="A2744" s="158"/>
      <c r="D2744" s="138"/>
    </row>
    <row r="2745" spans="1:4" x14ac:dyDescent="0.2">
      <c r="A2745" s="158"/>
      <c r="D2745" s="138"/>
    </row>
    <row r="2746" spans="1:4" x14ac:dyDescent="0.2">
      <c r="A2746" s="158"/>
      <c r="D2746" s="138"/>
    </row>
    <row r="2747" spans="1:4" x14ac:dyDescent="0.2">
      <c r="A2747" s="158"/>
      <c r="D2747" s="138"/>
    </row>
    <row r="2748" spans="1:4" x14ac:dyDescent="0.2">
      <c r="A2748" s="158"/>
      <c r="D2748" s="138"/>
    </row>
    <row r="2749" spans="1:4" x14ac:dyDescent="0.2">
      <c r="A2749" s="158"/>
      <c r="D2749" s="138"/>
    </row>
    <row r="2750" spans="1:4" x14ac:dyDescent="0.2">
      <c r="A2750" s="158"/>
      <c r="D2750" s="138"/>
    </row>
    <row r="2751" spans="1:4" x14ac:dyDescent="0.2">
      <c r="A2751" s="158"/>
      <c r="D2751" s="138"/>
    </row>
    <row r="2752" spans="1:4" x14ac:dyDescent="0.2">
      <c r="A2752" s="158"/>
      <c r="D2752" s="138"/>
    </row>
    <row r="2753" spans="1:4" x14ac:dyDescent="0.2">
      <c r="A2753" s="158"/>
      <c r="D2753" s="138"/>
    </row>
    <row r="2754" spans="1:4" x14ac:dyDescent="0.2">
      <c r="A2754" s="158"/>
      <c r="D2754" s="138"/>
    </row>
    <row r="2755" spans="1:4" x14ac:dyDescent="0.2">
      <c r="A2755" s="158"/>
      <c r="D2755" s="138"/>
    </row>
    <row r="2756" spans="1:4" x14ac:dyDescent="0.2">
      <c r="A2756" s="158"/>
      <c r="D2756" s="138"/>
    </row>
    <row r="2757" spans="1:4" x14ac:dyDescent="0.2">
      <c r="A2757" s="158"/>
      <c r="D2757" s="138"/>
    </row>
    <row r="2758" spans="1:4" x14ac:dyDescent="0.2">
      <c r="A2758" s="158"/>
      <c r="D2758" s="138"/>
    </row>
    <row r="2759" spans="1:4" x14ac:dyDescent="0.2">
      <c r="A2759" s="158"/>
      <c r="D2759" s="138"/>
    </row>
    <row r="2760" spans="1:4" x14ac:dyDescent="0.2">
      <c r="A2760" s="158"/>
      <c r="D2760" s="138"/>
    </row>
    <row r="2761" spans="1:4" x14ac:dyDescent="0.2">
      <c r="A2761" s="158"/>
      <c r="D2761" s="138"/>
    </row>
    <row r="2762" spans="1:4" x14ac:dyDescent="0.2">
      <c r="A2762" s="158"/>
      <c r="D2762" s="138"/>
    </row>
    <row r="2763" spans="1:4" x14ac:dyDescent="0.2">
      <c r="A2763" s="158"/>
      <c r="D2763" s="138"/>
    </row>
    <row r="2764" spans="1:4" x14ac:dyDescent="0.2">
      <c r="A2764" s="158"/>
      <c r="D2764" s="138"/>
    </row>
    <row r="2765" spans="1:4" x14ac:dyDescent="0.2">
      <c r="A2765" s="158"/>
      <c r="D2765" s="138"/>
    </row>
    <row r="2766" spans="1:4" x14ac:dyDescent="0.2">
      <c r="A2766" s="158"/>
      <c r="D2766" s="138"/>
    </row>
    <row r="2767" spans="1:4" x14ac:dyDescent="0.2">
      <c r="A2767" s="158"/>
      <c r="D2767" s="138"/>
    </row>
    <row r="2768" spans="1:4" x14ac:dyDescent="0.2">
      <c r="A2768" s="158"/>
      <c r="D2768" s="138"/>
    </row>
    <row r="2769" spans="1:4" x14ac:dyDescent="0.2">
      <c r="A2769" s="158"/>
      <c r="D2769" s="138"/>
    </row>
    <row r="2770" spans="1:4" x14ac:dyDescent="0.2">
      <c r="A2770" s="158"/>
      <c r="D2770" s="138"/>
    </row>
    <row r="2771" spans="1:4" x14ac:dyDescent="0.2">
      <c r="A2771" s="158"/>
      <c r="D2771" s="138"/>
    </row>
    <row r="2772" spans="1:4" x14ac:dyDescent="0.2">
      <c r="A2772" s="158"/>
      <c r="D2772" s="138"/>
    </row>
    <row r="2773" spans="1:4" x14ac:dyDescent="0.2">
      <c r="A2773" s="158"/>
      <c r="D2773" s="138"/>
    </row>
    <row r="2774" spans="1:4" x14ac:dyDescent="0.2">
      <c r="A2774" s="158"/>
      <c r="D2774" s="138"/>
    </row>
    <row r="2775" spans="1:4" x14ac:dyDescent="0.2">
      <c r="A2775" s="158"/>
      <c r="D2775" s="138"/>
    </row>
    <row r="2776" spans="1:4" x14ac:dyDescent="0.2">
      <c r="A2776" s="158"/>
      <c r="D2776" s="138"/>
    </row>
    <row r="2777" spans="1:4" x14ac:dyDescent="0.2">
      <c r="A2777" s="158"/>
      <c r="D2777" s="138"/>
    </row>
    <row r="2778" spans="1:4" x14ac:dyDescent="0.2">
      <c r="A2778" s="158"/>
      <c r="D2778" s="138"/>
    </row>
    <row r="2779" spans="1:4" x14ac:dyDescent="0.2">
      <c r="A2779" s="158"/>
      <c r="D2779" s="138"/>
    </row>
    <row r="2780" spans="1:4" x14ac:dyDescent="0.2">
      <c r="A2780" s="158"/>
      <c r="D2780" s="138"/>
    </row>
    <row r="2781" spans="1:4" x14ac:dyDescent="0.2">
      <c r="A2781" s="158"/>
      <c r="D2781" s="138"/>
    </row>
    <row r="2782" spans="1:4" x14ac:dyDescent="0.2">
      <c r="A2782" s="158"/>
      <c r="D2782" s="138"/>
    </row>
    <row r="2783" spans="1:4" x14ac:dyDescent="0.2">
      <c r="A2783" s="158"/>
      <c r="D2783" s="138"/>
    </row>
    <row r="2784" spans="1:4" x14ac:dyDescent="0.2">
      <c r="A2784" s="158"/>
      <c r="D2784" s="138"/>
    </row>
    <row r="2785" spans="1:4" x14ac:dyDescent="0.2">
      <c r="A2785" s="158"/>
      <c r="D2785" s="138"/>
    </row>
    <row r="2786" spans="1:4" x14ac:dyDescent="0.2">
      <c r="A2786" s="158"/>
      <c r="D2786" s="138"/>
    </row>
    <row r="2787" spans="1:4" x14ac:dyDescent="0.2">
      <c r="A2787" s="158"/>
      <c r="D2787" s="138"/>
    </row>
    <row r="2788" spans="1:4" x14ac:dyDescent="0.2">
      <c r="A2788" s="158"/>
      <c r="D2788" s="138"/>
    </row>
    <row r="2789" spans="1:4" x14ac:dyDescent="0.2">
      <c r="A2789" s="158"/>
      <c r="D2789" s="138"/>
    </row>
    <row r="2790" spans="1:4" x14ac:dyDescent="0.2">
      <c r="A2790" s="158"/>
      <c r="D2790" s="138"/>
    </row>
    <row r="2791" spans="1:4" x14ac:dyDescent="0.2">
      <c r="A2791" s="158"/>
      <c r="D2791" s="138"/>
    </row>
    <row r="2792" spans="1:4" x14ac:dyDescent="0.2">
      <c r="A2792" s="158"/>
      <c r="D2792" s="138"/>
    </row>
    <row r="2793" spans="1:4" x14ac:dyDescent="0.2">
      <c r="A2793" s="158"/>
      <c r="D2793" s="138"/>
    </row>
    <row r="2794" spans="1:4" x14ac:dyDescent="0.2">
      <c r="A2794" s="158"/>
      <c r="D2794" s="138"/>
    </row>
    <row r="2795" spans="1:4" x14ac:dyDescent="0.2">
      <c r="A2795" s="158"/>
      <c r="D2795" s="138"/>
    </row>
    <row r="2796" spans="1:4" x14ac:dyDescent="0.2">
      <c r="A2796" s="158"/>
      <c r="D2796" s="138"/>
    </row>
    <row r="2797" spans="1:4" x14ac:dyDescent="0.2">
      <c r="A2797" s="158"/>
      <c r="D2797" s="138"/>
    </row>
    <row r="2798" spans="1:4" x14ac:dyDescent="0.2">
      <c r="A2798" s="158"/>
      <c r="D2798" s="138"/>
    </row>
    <row r="2799" spans="1:4" x14ac:dyDescent="0.2">
      <c r="A2799" s="158"/>
      <c r="D2799" s="138"/>
    </row>
    <row r="2800" spans="1:4" x14ac:dyDescent="0.2">
      <c r="A2800" s="158"/>
      <c r="D2800" s="138"/>
    </row>
    <row r="2801" spans="1:4" x14ac:dyDescent="0.2">
      <c r="A2801" s="158"/>
      <c r="D2801" s="138"/>
    </row>
    <row r="2802" spans="1:4" x14ac:dyDescent="0.2">
      <c r="A2802" s="158"/>
      <c r="D2802" s="138"/>
    </row>
    <row r="2803" spans="1:4" x14ac:dyDescent="0.2">
      <c r="A2803" s="158"/>
      <c r="D2803" s="138"/>
    </row>
    <row r="2804" spans="1:4" x14ac:dyDescent="0.2">
      <c r="A2804" s="158"/>
      <c r="D2804" s="138"/>
    </row>
    <row r="2805" spans="1:4" x14ac:dyDescent="0.2">
      <c r="A2805" s="158"/>
      <c r="D2805" s="138"/>
    </row>
    <row r="2806" spans="1:4" x14ac:dyDescent="0.2">
      <c r="A2806" s="158"/>
      <c r="D2806" s="138"/>
    </row>
    <row r="2807" spans="1:4" x14ac:dyDescent="0.2">
      <c r="A2807" s="158"/>
      <c r="D2807" s="138"/>
    </row>
    <row r="2808" spans="1:4" x14ac:dyDescent="0.2">
      <c r="A2808" s="158"/>
      <c r="D2808" s="138"/>
    </row>
    <row r="2809" spans="1:4" x14ac:dyDescent="0.2">
      <c r="A2809" s="158"/>
      <c r="D2809" s="138"/>
    </row>
    <row r="2810" spans="1:4" x14ac:dyDescent="0.2">
      <c r="A2810" s="158"/>
      <c r="D2810" s="138"/>
    </row>
    <row r="2811" spans="1:4" x14ac:dyDescent="0.2">
      <c r="A2811" s="158"/>
      <c r="D2811" s="138"/>
    </row>
    <row r="2812" spans="1:4" x14ac:dyDescent="0.2">
      <c r="A2812" s="158"/>
      <c r="D2812" s="138"/>
    </row>
    <row r="2813" spans="1:4" x14ac:dyDescent="0.2">
      <c r="A2813" s="158"/>
      <c r="D2813" s="138"/>
    </row>
    <row r="2814" spans="1:4" x14ac:dyDescent="0.2">
      <c r="A2814" s="158"/>
      <c r="D2814" s="138"/>
    </row>
    <row r="2815" spans="1:4" x14ac:dyDescent="0.2">
      <c r="A2815" s="158"/>
      <c r="D2815" s="138"/>
    </row>
    <row r="2816" spans="1:4" x14ac:dyDescent="0.2">
      <c r="A2816" s="158"/>
      <c r="D2816" s="138"/>
    </row>
    <row r="2817" spans="1:4" x14ac:dyDescent="0.2">
      <c r="A2817" s="158"/>
      <c r="D2817" s="138"/>
    </row>
    <row r="2818" spans="1:4" x14ac:dyDescent="0.2">
      <c r="A2818" s="158"/>
      <c r="D2818" s="138"/>
    </row>
    <row r="2819" spans="1:4" x14ac:dyDescent="0.2">
      <c r="A2819" s="158"/>
      <c r="D2819" s="138"/>
    </row>
    <row r="2820" spans="1:4" x14ac:dyDescent="0.2">
      <c r="A2820" s="158"/>
      <c r="D2820" s="138"/>
    </row>
    <row r="2821" spans="1:4" x14ac:dyDescent="0.2">
      <c r="A2821" s="158"/>
      <c r="D2821" s="138"/>
    </row>
    <row r="2822" spans="1:4" x14ac:dyDescent="0.2">
      <c r="A2822" s="158"/>
      <c r="D2822" s="138"/>
    </row>
    <row r="2823" spans="1:4" x14ac:dyDescent="0.2">
      <c r="A2823" s="158"/>
      <c r="D2823" s="138"/>
    </row>
    <row r="2824" spans="1:4" x14ac:dyDescent="0.2">
      <c r="A2824" s="158"/>
      <c r="D2824" s="138"/>
    </row>
    <row r="2825" spans="1:4" x14ac:dyDescent="0.2">
      <c r="A2825" s="158"/>
      <c r="D2825" s="138"/>
    </row>
    <row r="2826" spans="1:4" x14ac:dyDescent="0.2">
      <c r="A2826" s="158"/>
      <c r="D2826" s="138"/>
    </row>
    <row r="2827" spans="1:4" x14ac:dyDescent="0.2">
      <c r="A2827" s="158"/>
      <c r="D2827" s="138"/>
    </row>
    <row r="2828" spans="1:4" x14ac:dyDescent="0.2">
      <c r="A2828" s="158"/>
      <c r="D2828" s="138"/>
    </row>
    <row r="2829" spans="1:4" x14ac:dyDescent="0.2">
      <c r="A2829" s="158"/>
      <c r="D2829" s="138"/>
    </row>
    <row r="2830" spans="1:4" x14ac:dyDescent="0.2">
      <c r="A2830" s="158"/>
      <c r="D2830" s="138"/>
    </row>
    <row r="2831" spans="1:4" x14ac:dyDescent="0.2">
      <c r="A2831" s="158"/>
      <c r="D2831" s="138"/>
    </row>
    <row r="2832" spans="1:4" x14ac:dyDescent="0.2">
      <c r="A2832" s="158"/>
      <c r="D2832" s="138"/>
    </row>
    <row r="2833" spans="1:4" x14ac:dyDescent="0.2">
      <c r="A2833" s="158"/>
      <c r="D2833" s="138"/>
    </row>
    <row r="2834" spans="1:4" x14ac:dyDescent="0.2">
      <c r="A2834" s="158"/>
      <c r="D2834" s="138"/>
    </row>
    <row r="2835" spans="1:4" x14ac:dyDescent="0.2">
      <c r="A2835" s="158"/>
      <c r="D2835" s="138"/>
    </row>
    <row r="2836" spans="1:4" x14ac:dyDescent="0.2">
      <c r="A2836" s="158"/>
      <c r="D2836" s="138"/>
    </row>
    <row r="2837" spans="1:4" x14ac:dyDescent="0.2">
      <c r="A2837" s="158"/>
      <c r="D2837" s="138"/>
    </row>
    <row r="2838" spans="1:4" x14ac:dyDescent="0.2">
      <c r="A2838" s="158"/>
      <c r="D2838" s="138"/>
    </row>
    <row r="2839" spans="1:4" x14ac:dyDescent="0.2">
      <c r="A2839" s="158"/>
      <c r="D2839" s="138"/>
    </row>
    <row r="2840" spans="1:4" x14ac:dyDescent="0.2">
      <c r="A2840" s="158"/>
      <c r="D2840" s="138"/>
    </row>
    <row r="2841" spans="1:4" x14ac:dyDescent="0.2">
      <c r="A2841" s="158"/>
      <c r="D2841" s="138"/>
    </row>
    <row r="2842" spans="1:4" x14ac:dyDescent="0.2">
      <c r="A2842" s="158"/>
      <c r="D2842" s="138"/>
    </row>
    <row r="2843" spans="1:4" x14ac:dyDescent="0.2">
      <c r="A2843" s="158"/>
      <c r="D2843" s="138"/>
    </row>
    <row r="2844" spans="1:4" x14ac:dyDescent="0.2">
      <c r="A2844" s="158"/>
      <c r="D2844" s="138"/>
    </row>
    <row r="2845" spans="1:4" x14ac:dyDescent="0.2">
      <c r="A2845" s="158"/>
      <c r="D2845" s="138"/>
    </row>
    <row r="2846" spans="1:4" x14ac:dyDescent="0.2">
      <c r="A2846" s="158"/>
      <c r="D2846" s="138"/>
    </row>
    <row r="2847" spans="1:4" x14ac:dyDescent="0.2">
      <c r="A2847" s="158"/>
      <c r="D2847" s="138"/>
    </row>
    <row r="2848" spans="1:4" x14ac:dyDescent="0.2">
      <c r="A2848" s="158"/>
      <c r="D2848" s="138"/>
    </row>
    <row r="2849" spans="1:4" x14ac:dyDescent="0.2">
      <c r="A2849" s="158"/>
      <c r="D2849" s="138"/>
    </row>
    <row r="2850" spans="1:4" x14ac:dyDescent="0.2">
      <c r="A2850" s="158"/>
      <c r="D2850" s="138"/>
    </row>
    <row r="2851" spans="1:4" x14ac:dyDescent="0.2">
      <c r="A2851" s="158"/>
      <c r="D2851" s="138"/>
    </row>
    <row r="2852" spans="1:4" x14ac:dyDescent="0.2">
      <c r="A2852" s="158"/>
      <c r="D2852" s="138"/>
    </row>
    <row r="2853" spans="1:4" x14ac:dyDescent="0.2">
      <c r="A2853" s="158"/>
      <c r="D2853" s="138"/>
    </row>
    <row r="2854" spans="1:4" x14ac:dyDescent="0.2">
      <c r="A2854" s="158"/>
      <c r="D2854" s="138"/>
    </row>
    <row r="2855" spans="1:4" x14ac:dyDescent="0.2">
      <c r="A2855" s="158"/>
      <c r="D2855" s="138"/>
    </row>
    <row r="2856" spans="1:4" x14ac:dyDescent="0.2">
      <c r="A2856" s="158"/>
      <c r="D2856" s="138"/>
    </row>
    <row r="2857" spans="1:4" x14ac:dyDescent="0.2">
      <c r="A2857" s="158"/>
      <c r="D2857" s="138"/>
    </row>
    <row r="2858" spans="1:4" x14ac:dyDescent="0.2">
      <c r="A2858" s="158"/>
      <c r="D2858" s="138"/>
    </row>
    <row r="2859" spans="1:4" x14ac:dyDescent="0.2">
      <c r="A2859" s="158"/>
      <c r="D2859" s="138"/>
    </row>
    <row r="2860" spans="1:4" x14ac:dyDescent="0.2">
      <c r="A2860" s="158"/>
      <c r="D2860" s="138"/>
    </row>
    <row r="2861" spans="1:4" x14ac:dyDescent="0.2">
      <c r="A2861" s="158"/>
      <c r="D2861" s="138"/>
    </row>
    <row r="2862" spans="1:4" x14ac:dyDescent="0.2">
      <c r="A2862" s="158"/>
      <c r="D2862" s="138"/>
    </row>
    <row r="2863" spans="1:4" x14ac:dyDescent="0.2">
      <c r="A2863" s="158"/>
      <c r="D2863" s="138"/>
    </row>
    <row r="2864" spans="1:4" x14ac:dyDescent="0.2">
      <c r="A2864" s="158"/>
      <c r="D2864" s="138"/>
    </row>
    <row r="2865" spans="1:4" x14ac:dyDescent="0.2">
      <c r="A2865" s="158"/>
      <c r="D2865" s="138"/>
    </row>
    <row r="2866" spans="1:4" x14ac:dyDescent="0.2">
      <c r="A2866" s="158"/>
      <c r="D2866" s="138"/>
    </row>
    <row r="2867" spans="1:4" x14ac:dyDescent="0.2">
      <c r="A2867" s="158"/>
      <c r="D2867" s="138"/>
    </row>
    <row r="2868" spans="1:4" x14ac:dyDescent="0.2">
      <c r="A2868" s="158"/>
      <c r="D2868" s="138"/>
    </row>
    <row r="2869" spans="1:4" x14ac:dyDescent="0.2">
      <c r="A2869" s="158"/>
      <c r="D2869" s="138"/>
    </row>
    <row r="2870" spans="1:4" x14ac:dyDescent="0.2">
      <c r="A2870" s="158"/>
      <c r="D2870" s="138"/>
    </row>
    <row r="2871" spans="1:4" x14ac:dyDescent="0.2">
      <c r="A2871" s="158"/>
      <c r="D2871" s="138"/>
    </row>
    <row r="2872" spans="1:4" x14ac:dyDescent="0.2">
      <c r="A2872" s="158"/>
      <c r="D2872" s="138"/>
    </row>
    <row r="2873" spans="1:4" x14ac:dyDescent="0.2">
      <c r="A2873" s="158"/>
      <c r="D2873" s="138"/>
    </row>
    <row r="2874" spans="1:4" x14ac:dyDescent="0.2">
      <c r="A2874" s="158"/>
      <c r="D2874" s="138"/>
    </row>
    <row r="2875" spans="1:4" x14ac:dyDescent="0.2">
      <c r="A2875" s="158"/>
      <c r="D2875" s="138"/>
    </row>
    <row r="2876" spans="1:4" x14ac:dyDescent="0.2">
      <c r="A2876" s="158"/>
      <c r="D2876" s="138"/>
    </row>
    <row r="2877" spans="1:4" x14ac:dyDescent="0.2">
      <c r="A2877" s="158"/>
      <c r="D2877" s="138"/>
    </row>
    <row r="2878" spans="1:4" x14ac:dyDescent="0.2">
      <c r="A2878" s="158"/>
      <c r="D2878" s="138"/>
    </row>
    <row r="2879" spans="1:4" x14ac:dyDescent="0.2">
      <c r="A2879" s="158"/>
      <c r="D2879" s="138"/>
    </row>
    <row r="2880" spans="1:4" x14ac:dyDescent="0.2">
      <c r="A2880" s="158"/>
      <c r="D2880" s="138"/>
    </row>
    <row r="2881" spans="1:4" x14ac:dyDescent="0.2">
      <c r="A2881" s="158"/>
      <c r="D2881" s="138"/>
    </row>
    <row r="2882" spans="1:4" x14ac:dyDescent="0.2">
      <c r="A2882" s="158"/>
      <c r="D2882" s="138"/>
    </row>
    <row r="2883" spans="1:4" x14ac:dyDescent="0.2">
      <c r="A2883" s="158"/>
      <c r="D2883" s="138"/>
    </row>
    <row r="2884" spans="1:4" x14ac:dyDescent="0.2">
      <c r="A2884" s="158"/>
      <c r="D2884" s="138"/>
    </row>
    <row r="2885" spans="1:4" x14ac:dyDescent="0.2">
      <c r="A2885" s="158"/>
      <c r="D2885" s="138"/>
    </row>
    <row r="2886" spans="1:4" x14ac:dyDescent="0.2">
      <c r="A2886" s="158"/>
      <c r="D2886" s="138"/>
    </row>
    <row r="2887" spans="1:4" x14ac:dyDescent="0.2">
      <c r="A2887" s="158"/>
      <c r="D2887" s="138"/>
    </row>
    <row r="2888" spans="1:4" x14ac:dyDescent="0.2">
      <c r="A2888" s="158"/>
      <c r="D2888" s="138"/>
    </row>
    <row r="2889" spans="1:4" x14ac:dyDescent="0.2">
      <c r="A2889" s="158"/>
      <c r="D2889" s="138"/>
    </row>
    <row r="2890" spans="1:4" x14ac:dyDescent="0.2">
      <c r="A2890" s="158"/>
      <c r="D2890" s="138"/>
    </row>
    <row r="2891" spans="1:4" x14ac:dyDescent="0.2">
      <c r="A2891" s="158"/>
      <c r="D2891" s="138"/>
    </row>
    <row r="2892" spans="1:4" x14ac:dyDescent="0.2">
      <c r="A2892" s="158"/>
      <c r="D2892" s="138"/>
    </row>
    <row r="2893" spans="1:4" x14ac:dyDescent="0.2">
      <c r="A2893" s="158"/>
      <c r="D2893" s="138"/>
    </row>
    <row r="2894" spans="1:4" x14ac:dyDescent="0.2">
      <c r="A2894" s="158"/>
      <c r="D2894" s="138"/>
    </row>
    <row r="2895" spans="1:4" x14ac:dyDescent="0.2">
      <c r="A2895" s="158"/>
      <c r="D2895" s="138"/>
    </row>
    <row r="2896" spans="1:4" x14ac:dyDescent="0.2">
      <c r="A2896" s="158"/>
      <c r="D2896" s="138"/>
    </row>
    <row r="2897" spans="1:4" x14ac:dyDescent="0.2">
      <c r="A2897" s="158"/>
      <c r="D2897" s="138"/>
    </row>
    <row r="2898" spans="1:4" x14ac:dyDescent="0.2">
      <c r="A2898" s="158"/>
      <c r="D2898" s="138"/>
    </row>
    <row r="2899" spans="1:4" x14ac:dyDescent="0.2">
      <c r="A2899" s="158"/>
      <c r="D2899" s="138"/>
    </row>
    <row r="2900" spans="1:4" x14ac:dyDescent="0.2">
      <c r="A2900" s="158"/>
      <c r="D2900" s="138"/>
    </row>
    <row r="2901" spans="1:4" x14ac:dyDescent="0.2">
      <c r="A2901" s="158"/>
      <c r="D2901" s="138"/>
    </row>
    <row r="2902" spans="1:4" x14ac:dyDescent="0.2">
      <c r="A2902" s="158"/>
      <c r="D2902" s="138"/>
    </row>
    <row r="2903" spans="1:4" x14ac:dyDescent="0.2">
      <c r="A2903" s="158"/>
      <c r="D2903" s="138"/>
    </row>
    <row r="2904" spans="1:4" x14ac:dyDescent="0.2">
      <c r="A2904" s="158"/>
      <c r="D2904" s="138"/>
    </row>
    <row r="2905" spans="1:4" x14ac:dyDescent="0.2">
      <c r="A2905" s="158"/>
      <c r="D2905" s="138"/>
    </row>
    <row r="2906" spans="1:4" x14ac:dyDescent="0.2">
      <c r="A2906" s="158"/>
      <c r="D2906" s="138"/>
    </row>
    <row r="2907" spans="1:4" x14ac:dyDescent="0.2">
      <c r="A2907" s="158"/>
      <c r="D2907" s="138"/>
    </row>
    <row r="2908" spans="1:4" x14ac:dyDescent="0.2">
      <c r="A2908" s="158"/>
      <c r="D2908" s="138"/>
    </row>
    <row r="2909" spans="1:4" x14ac:dyDescent="0.2">
      <c r="A2909" s="158"/>
      <c r="D2909" s="138"/>
    </row>
    <row r="2910" spans="1:4" x14ac:dyDescent="0.2">
      <c r="A2910" s="158"/>
      <c r="D2910" s="138"/>
    </row>
    <row r="2911" spans="1:4" x14ac:dyDescent="0.2">
      <c r="A2911" s="158"/>
      <c r="D2911" s="138"/>
    </row>
    <row r="2912" spans="1:4" x14ac:dyDescent="0.2">
      <c r="A2912" s="158"/>
      <c r="D2912" s="138"/>
    </row>
    <row r="2913" spans="1:4" x14ac:dyDescent="0.2">
      <c r="A2913" s="158"/>
      <c r="D2913" s="138"/>
    </row>
    <row r="2914" spans="1:4" x14ac:dyDescent="0.2">
      <c r="A2914" s="158"/>
      <c r="D2914" s="138"/>
    </row>
    <row r="2915" spans="1:4" x14ac:dyDescent="0.2">
      <c r="A2915" s="158"/>
      <c r="D2915" s="138"/>
    </row>
    <row r="2916" spans="1:4" x14ac:dyDescent="0.2">
      <c r="A2916" s="158"/>
      <c r="D2916" s="138"/>
    </row>
    <row r="2917" spans="1:4" x14ac:dyDescent="0.2">
      <c r="A2917" s="158"/>
      <c r="D2917" s="138"/>
    </row>
    <row r="2918" spans="1:4" x14ac:dyDescent="0.2">
      <c r="A2918" s="158"/>
      <c r="D2918" s="138"/>
    </row>
    <row r="2919" spans="1:4" x14ac:dyDescent="0.2">
      <c r="A2919" s="158"/>
      <c r="D2919" s="138"/>
    </row>
    <row r="2920" spans="1:4" x14ac:dyDescent="0.2">
      <c r="A2920" s="158"/>
      <c r="D2920" s="138"/>
    </row>
    <row r="2921" spans="1:4" x14ac:dyDescent="0.2">
      <c r="A2921" s="158"/>
      <c r="D2921" s="138"/>
    </row>
    <row r="2922" spans="1:4" x14ac:dyDescent="0.2">
      <c r="A2922" s="158"/>
      <c r="D2922" s="138"/>
    </row>
    <row r="2923" spans="1:4" x14ac:dyDescent="0.2">
      <c r="A2923" s="158"/>
      <c r="D2923" s="138"/>
    </row>
    <row r="2924" spans="1:4" x14ac:dyDescent="0.2">
      <c r="A2924" s="158"/>
      <c r="D2924" s="138"/>
    </row>
    <row r="2925" spans="1:4" x14ac:dyDescent="0.2">
      <c r="A2925" s="158"/>
      <c r="D2925" s="138"/>
    </row>
    <row r="2926" spans="1:4" x14ac:dyDescent="0.2">
      <c r="A2926" s="158"/>
      <c r="D2926" s="138"/>
    </row>
    <row r="2927" spans="1:4" x14ac:dyDescent="0.2">
      <c r="A2927" s="158"/>
      <c r="D2927" s="138"/>
    </row>
    <row r="2928" spans="1:4" x14ac:dyDescent="0.2">
      <c r="A2928" s="158"/>
      <c r="D2928" s="138"/>
    </row>
    <row r="2929" spans="1:4" x14ac:dyDescent="0.2">
      <c r="A2929" s="158"/>
      <c r="D2929" s="138"/>
    </row>
    <row r="2930" spans="1:4" x14ac:dyDescent="0.2">
      <c r="A2930" s="158"/>
      <c r="D2930" s="138"/>
    </row>
    <row r="2931" spans="1:4" x14ac:dyDescent="0.2">
      <c r="A2931" s="158"/>
      <c r="D2931" s="138"/>
    </row>
    <row r="2932" spans="1:4" x14ac:dyDescent="0.2">
      <c r="A2932" s="158"/>
      <c r="D2932" s="138"/>
    </row>
    <row r="2933" spans="1:4" x14ac:dyDescent="0.2">
      <c r="A2933" s="158"/>
      <c r="D2933" s="138"/>
    </row>
    <row r="2934" spans="1:4" x14ac:dyDescent="0.2">
      <c r="A2934" s="158"/>
      <c r="D2934" s="138"/>
    </row>
    <row r="2935" spans="1:4" x14ac:dyDescent="0.2">
      <c r="A2935" s="158"/>
      <c r="D2935" s="138"/>
    </row>
    <row r="2936" spans="1:4" x14ac:dyDescent="0.2">
      <c r="A2936" s="158"/>
      <c r="D2936" s="138"/>
    </row>
    <row r="2937" spans="1:4" x14ac:dyDescent="0.2">
      <c r="A2937" s="158"/>
      <c r="D2937" s="138"/>
    </row>
    <row r="2938" spans="1:4" x14ac:dyDescent="0.2">
      <c r="A2938" s="158"/>
      <c r="D2938" s="138"/>
    </row>
    <row r="2939" spans="1:4" x14ac:dyDescent="0.2">
      <c r="A2939" s="158"/>
      <c r="D2939" s="138"/>
    </row>
    <row r="2940" spans="1:4" x14ac:dyDescent="0.2">
      <c r="A2940" s="158"/>
      <c r="D2940" s="138"/>
    </row>
    <row r="2941" spans="1:4" x14ac:dyDescent="0.2">
      <c r="A2941" s="158"/>
      <c r="D2941" s="138"/>
    </row>
    <row r="2942" spans="1:4" x14ac:dyDescent="0.2">
      <c r="A2942" s="158"/>
      <c r="D2942" s="138"/>
    </row>
    <row r="2943" spans="1:4" x14ac:dyDescent="0.2">
      <c r="A2943" s="158"/>
      <c r="D2943" s="138"/>
    </row>
    <row r="2944" spans="1:4" x14ac:dyDescent="0.2">
      <c r="A2944" s="158"/>
      <c r="D2944" s="138"/>
    </row>
    <row r="2945" spans="1:4" x14ac:dyDescent="0.2">
      <c r="A2945" s="158"/>
      <c r="D2945" s="138"/>
    </row>
    <row r="2946" spans="1:4" x14ac:dyDescent="0.2">
      <c r="A2946" s="158"/>
      <c r="D2946" s="138"/>
    </row>
    <row r="2947" spans="1:4" x14ac:dyDescent="0.2">
      <c r="A2947" s="158"/>
      <c r="D2947" s="138"/>
    </row>
    <row r="2948" spans="1:4" x14ac:dyDescent="0.2">
      <c r="A2948" s="158"/>
      <c r="D2948" s="138"/>
    </row>
    <row r="2949" spans="1:4" x14ac:dyDescent="0.2">
      <c r="A2949" s="158"/>
      <c r="D2949" s="138"/>
    </row>
    <row r="2950" spans="1:4" x14ac:dyDescent="0.2">
      <c r="A2950" s="158"/>
      <c r="D2950" s="138"/>
    </row>
    <row r="2951" spans="1:4" x14ac:dyDescent="0.2">
      <c r="A2951" s="158"/>
      <c r="D2951" s="138"/>
    </row>
    <row r="2952" spans="1:4" x14ac:dyDescent="0.2">
      <c r="A2952" s="158"/>
      <c r="D2952" s="138"/>
    </row>
    <row r="2953" spans="1:4" x14ac:dyDescent="0.2">
      <c r="A2953" s="158"/>
      <c r="D2953" s="138"/>
    </row>
    <row r="2954" spans="1:4" x14ac:dyDescent="0.2">
      <c r="A2954" s="158"/>
      <c r="D2954" s="138"/>
    </row>
    <row r="2955" spans="1:4" x14ac:dyDescent="0.2">
      <c r="A2955" s="158"/>
      <c r="D2955" s="138"/>
    </row>
    <row r="2956" spans="1:4" x14ac:dyDescent="0.2">
      <c r="A2956" s="158"/>
      <c r="D2956" s="138"/>
    </row>
    <row r="2957" spans="1:4" x14ac:dyDescent="0.2">
      <c r="A2957" s="158"/>
      <c r="D2957" s="138"/>
    </row>
    <row r="2958" spans="1:4" x14ac:dyDescent="0.2">
      <c r="A2958" s="158"/>
      <c r="D2958" s="138"/>
    </row>
    <row r="2959" spans="1:4" x14ac:dyDescent="0.2">
      <c r="A2959" s="158"/>
      <c r="D2959" s="138"/>
    </row>
    <row r="2960" spans="1:4" x14ac:dyDescent="0.2">
      <c r="A2960" s="158"/>
      <c r="D2960" s="138"/>
    </row>
    <row r="2961" spans="1:4" x14ac:dyDescent="0.2">
      <c r="A2961" s="158"/>
      <c r="D2961" s="138"/>
    </row>
    <row r="2962" spans="1:4" x14ac:dyDescent="0.2">
      <c r="A2962" s="158"/>
      <c r="D2962" s="138"/>
    </row>
    <row r="2963" spans="1:4" x14ac:dyDescent="0.2">
      <c r="A2963" s="158"/>
      <c r="D2963" s="138"/>
    </row>
    <row r="2964" spans="1:4" x14ac:dyDescent="0.2">
      <c r="A2964" s="158"/>
      <c r="D2964" s="138"/>
    </row>
    <row r="2965" spans="1:4" x14ac:dyDescent="0.2">
      <c r="A2965" s="158"/>
      <c r="D2965" s="138"/>
    </row>
    <row r="2966" spans="1:4" x14ac:dyDescent="0.2">
      <c r="A2966" s="158"/>
      <c r="D2966" s="138"/>
    </row>
    <row r="2967" spans="1:4" x14ac:dyDescent="0.2">
      <c r="A2967" s="158"/>
      <c r="D2967" s="138"/>
    </row>
    <row r="2968" spans="1:4" x14ac:dyDescent="0.2">
      <c r="A2968" s="158"/>
      <c r="D2968" s="138"/>
    </row>
    <row r="2969" spans="1:4" x14ac:dyDescent="0.2">
      <c r="A2969" s="158"/>
      <c r="D2969" s="138"/>
    </row>
    <row r="2970" spans="1:4" x14ac:dyDescent="0.2">
      <c r="A2970" s="158"/>
      <c r="D2970" s="138"/>
    </row>
    <row r="2971" spans="1:4" x14ac:dyDescent="0.2">
      <c r="A2971" s="158"/>
      <c r="D2971" s="138"/>
    </row>
    <row r="2972" spans="1:4" x14ac:dyDescent="0.2">
      <c r="A2972" s="158"/>
      <c r="D2972" s="138"/>
    </row>
    <row r="2973" spans="1:4" x14ac:dyDescent="0.2">
      <c r="A2973" s="158"/>
      <c r="D2973" s="138"/>
    </row>
    <row r="2974" spans="1:4" x14ac:dyDescent="0.2">
      <c r="A2974" s="158"/>
      <c r="D2974" s="138"/>
    </row>
    <row r="2975" spans="1:4" x14ac:dyDescent="0.2">
      <c r="A2975" s="158"/>
      <c r="D2975" s="138"/>
    </row>
    <row r="2976" spans="1:4" x14ac:dyDescent="0.2">
      <c r="A2976" s="158"/>
      <c r="D2976" s="138"/>
    </row>
    <row r="2977" spans="1:4" x14ac:dyDescent="0.2">
      <c r="A2977" s="158"/>
      <c r="D2977" s="138"/>
    </row>
    <row r="2978" spans="1:4" x14ac:dyDescent="0.2">
      <c r="A2978" s="158"/>
      <c r="D2978" s="138"/>
    </row>
    <row r="2979" spans="1:4" x14ac:dyDescent="0.2">
      <c r="A2979" s="158"/>
      <c r="D2979" s="138"/>
    </row>
    <row r="2980" spans="1:4" x14ac:dyDescent="0.2">
      <c r="A2980" s="158"/>
      <c r="D2980" s="138"/>
    </row>
    <row r="2981" spans="1:4" x14ac:dyDescent="0.2">
      <c r="A2981" s="158"/>
      <c r="D2981" s="138"/>
    </row>
    <row r="2982" spans="1:4" x14ac:dyDescent="0.2">
      <c r="A2982" s="158"/>
      <c r="D2982" s="138"/>
    </row>
    <row r="2983" spans="1:4" x14ac:dyDescent="0.2">
      <c r="A2983" s="158"/>
      <c r="D2983" s="138"/>
    </row>
    <row r="2984" spans="1:4" x14ac:dyDescent="0.2">
      <c r="A2984" s="158"/>
      <c r="D2984" s="138"/>
    </row>
    <row r="2985" spans="1:4" x14ac:dyDescent="0.2">
      <c r="A2985" s="158"/>
      <c r="D2985" s="138"/>
    </row>
    <row r="2986" spans="1:4" x14ac:dyDescent="0.2">
      <c r="A2986" s="158"/>
      <c r="D2986" s="138"/>
    </row>
    <row r="2987" spans="1:4" x14ac:dyDescent="0.2">
      <c r="A2987" s="158"/>
      <c r="D2987" s="138"/>
    </row>
    <row r="2988" spans="1:4" x14ac:dyDescent="0.2">
      <c r="A2988" s="158"/>
      <c r="D2988" s="138"/>
    </row>
    <row r="2989" spans="1:4" x14ac:dyDescent="0.2">
      <c r="A2989" s="158"/>
      <c r="D2989" s="138"/>
    </row>
    <row r="2990" spans="1:4" x14ac:dyDescent="0.2">
      <c r="A2990" s="158"/>
      <c r="D2990" s="138"/>
    </row>
    <row r="2991" spans="1:4" x14ac:dyDescent="0.2">
      <c r="A2991" s="158"/>
      <c r="D2991" s="138"/>
    </row>
    <row r="2992" spans="1:4" x14ac:dyDescent="0.2">
      <c r="A2992" s="158"/>
      <c r="D2992" s="138"/>
    </row>
    <row r="2993" spans="1:4" x14ac:dyDescent="0.2">
      <c r="A2993" s="158"/>
      <c r="D2993" s="138"/>
    </row>
    <row r="2994" spans="1:4" x14ac:dyDescent="0.2">
      <c r="A2994" s="158"/>
      <c r="D2994" s="138"/>
    </row>
    <row r="2995" spans="1:4" x14ac:dyDescent="0.2">
      <c r="A2995" s="158"/>
      <c r="D2995" s="138"/>
    </row>
    <row r="2996" spans="1:4" x14ac:dyDescent="0.2">
      <c r="A2996" s="158"/>
      <c r="D2996" s="138"/>
    </row>
    <row r="2997" spans="1:4" x14ac:dyDescent="0.2">
      <c r="A2997" s="158"/>
      <c r="D2997" s="138"/>
    </row>
    <row r="2998" spans="1:4" x14ac:dyDescent="0.2">
      <c r="A2998" s="158"/>
      <c r="D2998" s="138"/>
    </row>
    <row r="2999" spans="1:4" x14ac:dyDescent="0.2">
      <c r="A2999" s="158"/>
      <c r="D2999" s="138"/>
    </row>
    <row r="3000" spans="1:4" x14ac:dyDescent="0.2">
      <c r="A3000" s="158"/>
      <c r="D3000" s="138"/>
    </row>
    <row r="3001" spans="1:4" x14ac:dyDescent="0.2">
      <c r="A3001" s="158"/>
      <c r="D3001" s="138"/>
    </row>
    <row r="3002" spans="1:4" x14ac:dyDescent="0.2">
      <c r="A3002" s="158"/>
      <c r="D3002" s="138"/>
    </row>
    <row r="3003" spans="1:4" x14ac:dyDescent="0.2">
      <c r="A3003" s="158"/>
      <c r="D3003" s="138"/>
    </row>
    <row r="3004" spans="1:4" x14ac:dyDescent="0.2">
      <c r="A3004" s="158"/>
      <c r="D3004" s="138"/>
    </row>
    <row r="3005" spans="1:4" x14ac:dyDescent="0.2">
      <c r="A3005" s="158"/>
      <c r="D3005" s="138"/>
    </row>
    <row r="3006" spans="1:4" x14ac:dyDescent="0.2">
      <c r="A3006" s="158"/>
      <c r="D3006" s="138"/>
    </row>
    <row r="3007" spans="1:4" x14ac:dyDescent="0.2">
      <c r="A3007" s="158"/>
      <c r="D3007" s="138"/>
    </row>
    <row r="3008" spans="1:4" x14ac:dyDescent="0.2">
      <c r="A3008" s="158"/>
      <c r="D3008" s="138"/>
    </row>
    <row r="3009" spans="1:4" x14ac:dyDescent="0.2">
      <c r="A3009" s="158"/>
      <c r="D3009" s="138"/>
    </row>
    <row r="3010" spans="1:4" x14ac:dyDescent="0.2">
      <c r="A3010" s="158"/>
      <c r="D3010" s="138"/>
    </row>
    <row r="3011" spans="1:4" x14ac:dyDescent="0.2">
      <c r="A3011" s="158"/>
      <c r="D3011" s="138"/>
    </row>
    <row r="3012" spans="1:4" x14ac:dyDescent="0.2">
      <c r="A3012" s="158"/>
      <c r="D3012" s="138"/>
    </row>
    <row r="3013" spans="1:4" x14ac:dyDescent="0.2">
      <c r="A3013" s="158"/>
      <c r="D3013" s="138"/>
    </row>
    <row r="3014" spans="1:4" x14ac:dyDescent="0.2">
      <c r="A3014" s="158"/>
      <c r="D3014" s="138"/>
    </row>
    <row r="3015" spans="1:4" x14ac:dyDescent="0.2">
      <c r="A3015" s="158"/>
      <c r="D3015" s="138"/>
    </row>
    <row r="3016" spans="1:4" x14ac:dyDescent="0.2">
      <c r="A3016" s="158"/>
      <c r="D3016" s="138"/>
    </row>
    <row r="3017" spans="1:4" x14ac:dyDescent="0.2">
      <c r="A3017" s="158"/>
      <c r="D3017" s="138"/>
    </row>
    <row r="3018" spans="1:4" x14ac:dyDescent="0.2">
      <c r="A3018" s="158"/>
      <c r="D3018" s="138"/>
    </row>
    <row r="3019" spans="1:4" x14ac:dyDescent="0.2">
      <c r="A3019" s="158"/>
      <c r="D3019" s="138"/>
    </row>
    <row r="3020" spans="1:4" x14ac:dyDescent="0.2">
      <c r="A3020" s="158"/>
      <c r="D3020" s="138"/>
    </row>
    <row r="3021" spans="1:4" x14ac:dyDescent="0.2">
      <c r="A3021" s="158"/>
      <c r="D3021" s="138"/>
    </row>
    <row r="3022" spans="1:4" x14ac:dyDescent="0.2">
      <c r="A3022" s="158"/>
      <c r="D3022" s="138"/>
    </row>
    <row r="3023" spans="1:4" x14ac:dyDescent="0.2">
      <c r="A3023" s="158"/>
      <c r="D3023" s="138"/>
    </row>
    <row r="3024" spans="1:4" x14ac:dyDescent="0.2">
      <c r="A3024" s="158"/>
      <c r="D3024" s="138"/>
    </row>
    <row r="3025" spans="1:4" x14ac:dyDescent="0.2">
      <c r="A3025" s="158"/>
      <c r="D3025" s="138"/>
    </row>
    <row r="3026" spans="1:4" x14ac:dyDescent="0.2">
      <c r="A3026" s="158"/>
      <c r="D3026" s="138"/>
    </row>
    <row r="3027" spans="1:4" x14ac:dyDescent="0.2">
      <c r="A3027" s="158"/>
      <c r="D3027" s="138"/>
    </row>
    <row r="3028" spans="1:4" x14ac:dyDescent="0.2">
      <c r="A3028" s="158"/>
      <c r="D3028" s="138"/>
    </row>
    <row r="3029" spans="1:4" x14ac:dyDescent="0.2">
      <c r="A3029" s="158"/>
      <c r="D3029" s="138"/>
    </row>
    <row r="3030" spans="1:4" x14ac:dyDescent="0.2">
      <c r="A3030" s="158"/>
      <c r="D3030" s="138"/>
    </row>
    <row r="3031" spans="1:4" x14ac:dyDescent="0.2">
      <c r="A3031" s="158"/>
      <c r="D3031" s="138"/>
    </row>
    <row r="3032" spans="1:4" x14ac:dyDescent="0.2">
      <c r="A3032" s="158"/>
      <c r="D3032" s="138"/>
    </row>
    <row r="3033" spans="1:4" x14ac:dyDescent="0.2">
      <c r="A3033" s="158"/>
      <c r="D3033" s="138"/>
    </row>
    <row r="3034" spans="1:4" x14ac:dyDescent="0.2">
      <c r="A3034" s="158"/>
      <c r="D3034" s="138"/>
    </row>
    <row r="3035" spans="1:4" x14ac:dyDescent="0.2">
      <c r="A3035" s="158"/>
      <c r="D3035" s="138"/>
    </row>
    <row r="3036" spans="1:4" x14ac:dyDescent="0.2">
      <c r="A3036" s="158"/>
      <c r="D3036" s="138"/>
    </row>
    <row r="3037" spans="1:4" x14ac:dyDescent="0.2">
      <c r="A3037" s="158"/>
      <c r="D3037" s="138"/>
    </row>
    <row r="3038" spans="1:4" x14ac:dyDescent="0.2">
      <c r="A3038" s="158"/>
      <c r="D3038" s="138"/>
    </row>
    <row r="3039" spans="1:4" x14ac:dyDescent="0.2">
      <c r="A3039" s="158"/>
      <c r="D3039" s="138"/>
    </row>
    <row r="3040" spans="1:4" x14ac:dyDescent="0.2">
      <c r="A3040" s="158"/>
      <c r="D3040" s="138"/>
    </row>
    <row r="3041" spans="1:4" x14ac:dyDescent="0.2">
      <c r="A3041" s="158"/>
      <c r="D3041" s="138"/>
    </row>
    <row r="3042" spans="1:4" x14ac:dyDescent="0.2">
      <c r="A3042" s="158"/>
      <c r="D3042" s="138"/>
    </row>
    <row r="3043" spans="1:4" x14ac:dyDescent="0.2">
      <c r="A3043" s="158"/>
      <c r="D3043" s="138"/>
    </row>
    <row r="3044" spans="1:4" x14ac:dyDescent="0.2">
      <c r="A3044" s="158"/>
      <c r="D3044" s="138"/>
    </row>
    <row r="3045" spans="1:4" x14ac:dyDescent="0.2">
      <c r="A3045" s="158"/>
      <c r="D3045" s="138"/>
    </row>
    <row r="3046" spans="1:4" x14ac:dyDescent="0.2">
      <c r="A3046" s="158"/>
      <c r="D3046" s="138"/>
    </row>
    <row r="3047" spans="1:4" x14ac:dyDescent="0.2">
      <c r="A3047" s="158"/>
      <c r="D3047" s="138"/>
    </row>
    <row r="3048" spans="1:4" x14ac:dyDescent="0.2">
      <c r="A3048" s="158"/>
      <c r="D3048" s="138"/>
    </row>
    <row r="3049" spans="1:4" x14ac:dyDescent="0.2">
      <c r="A3049" s="158"/>
      <c r="D3049" s="138"/>
    </row>
    <row r="3050" spans="1:4" x14ac:dyDescent="0.2">
      <c r="A3050" s="158"/>
      <c r="D3050" s="138"/>
    </row>
    <row r="3051" spans="1:4" x14ac:dyDescent="0.2">
      <c r="A3051" s="158"/>
      <c r="D3051" s="138"/>
    </row>
    <row r="3052" spans="1:4" x14ac:dyDescent="0.2">
      <c r="A3052" s="158"/>
      <c r="D3052" s="138"/>
    </row>
    <row r="3053" spans="1:4" x14ac:dyDescent="0.2">
      <c r="A3053" s="158"/>
      <c r="D3053" s="138"/>
    </row>
    <row r="3054" spans="1:4" x14ac:dyDescent="0.2">
      <c r="A3054" s="158"/>
      <c r="D3054" s="138"/>
    </row>
    <row r="3055" spans="1:4" x14ac:dyDescent="0.2">
      <c r="A3055" s="158"/>
      <c r="D3055" s="138"/>
    </row>
    <row r="3056" spans="1:4" x14ac:dyDescent="0.2">
      <c r="A3056" s="158"/>
      <c r="D3056" s="138"/>
    </row>
    <row r="3057" spans="1:4" x14ac:dyDescent="0.2">
      <c r="A3057" s="158"/>
      <c r="D3057" s="138"/>
    </row>
    <row r="3058" spans="1:4" x14ac:dyDescent="0.2">
      <c r="A3058" s="158"/>
      <c r="D3058" s="138"/>
    </row>
    <row r="3059" spans="1:4" x14ac:dyDescent="0.2">
      <c r="A3059" s="158"/>
      <c r="D3059" s="138"/>
    </row>
    <row r="3060" spans="1:4" x14ac:dyDescent="0.2">
      <c r="A3060" s="158"/>
      <c r="D3060" s="138"/>
    </row>
    <row r="3061" spans="1:4" x14ac:dyDescent="0.2">
      <c r="A3061" s="158"/>
      <c r="D3061" s="138"/>
    </row>
    <row r="3062" spans="1:4" x14ac:dyDescent="0.2">
      <c r="A3062" s="158"/>
      <c r="D3062" s="138"/>
    </row>
    <row r="3063" spans="1:4" x14ac:dyDescent="0.2">
      <c r="A3063" s="158"/>
      <c r="D3063" s="138"/>
    </row>
    <row r="3064" spans="1:4" x14ac:dyDescent="0.2">
      <c r="A3064" s="158"/>
      <c r="D3064" s="138"/>
    </row>
    <row r="3065" spans="1:4" x14ac:dyDescent="0.2">
      <c r="A3065" s="158"/>
      <c r="D3065" s="138"/>
    </row>
    <row r="3066" spans="1:4" x14ac:dyDescent="0.2">
      <c r="A3066" s="158"/>
      <c r="D3066" s="138"/>
    </row>
    <row r="3067" spans="1:4" x14ac:dyDescent="0.2">
      <c r="A3067" s="158"/>
      <c r="D3067" s="138"/>
    </row>
    <row r="3068" spans="1:4" x14ac:dyDescent="0.2">
      <c r="A3068" s="158"/>
      <c r="D3068" s="138"/>
    </row>
    <row r="3069" spans="1:4" x14ac:dyDescent="0.2">
      <c r="A3069" s="158"/>
      <c r="D3069" s="138"/>
    </row>
    <row r="3070" spans="1:4" x14ac:dyDescent="0.2">
      <c r="A3070" s="158"/>
      <c r="D3070" s="138"/>
    </row>
    <row r="3071" spans="1:4" x14ac:dyDescent="0.2">
      <c r="A3071" s="158"/>
      <c r="D3071" s="138"/>
    </row>
    <row r="3072" spans="1:4" x14ac:dyDescent="0.2">
      <c r="A3072" s="158"/>
      <c r="D3072" s="138"/>
    </row>
    <row r="3073" spans="1:4" x14ac:dyDescent="0.2">
      <c r="A3073" s="158"/>
      <c r="D3073" s="138"/>
    </row>
    <row r="3074" spans="1:4" x14ac:dyDescent="0.2">
      <c r="A3074" s="158"/>
      <c r="D3074" s="138"/>
    </row>
    <row r="3075" spans="1:4" x14ac:dyDescent="0.2">
      <c r="A3075" s="158"/>
      <c r="D3075" s="138"/>
    </row>
    <row r="3076" spans="1:4" x14ac:dyDescent="0.2">
      <c r="A3076" s="158"/>
      <c r="D3076" s="138"/>
    </row>
    <row r="3077" spans="1:4" x14ac:dyDescent="0.2">
      <c r="A3077" s="158"/>
      <c r="D3077" s="138"/>
    </row>
    <row r="3078" spans="1:4" x14ac:dyDescent="0.2">
      <c r="A3078" s="158"/>
      <c r="D3078" s="138"/>
    </row>
    <row r="3079" spans="1:4" x14ac:dyDescent="0.2">
      <c r="A3079" s="158"/>
      <c r="D3079" s="138"/>
    </row>
    <row r="3080" spans="1:4" x14ac:dyDescent="0.2">
      <c r="A3080" s="158"/>
      <c r="D3080" s="138"/>
    </row>
    <row r="3081" spans="1:4" x14ac:dyDescent="0.2">
      <c r="A3081" s="158"/>
      <c r="D3081" s="138"/>
    </row>
    <row r="3082" spans="1:4" x14ac:dyDescent="0.2">
      <c r="A3082" s="158"/>
      <c r="D3082" s="138"/>
    </row>
    <row r="3083" spans="1:4" x14ac:dyDescent="0.2">
      <c r="A3083" s="158"/>
      <c r="D3083" s="138"/>
    </row>
    <row r="3084" spans="1:4" x14ac:dyDescent="0.2">
      <c r="A3084" s="158"/>
      <c r="D3084" s="138"/>
    </row>
    <row r="3085" spans="1:4" x14ac:dyDescent="0.2">
      <c r="A3085" s="158"/>
      <c r="D3085" s="138"/>
    </row>
    <row r="3086" spans="1:4" x14ac:dyDescent="0.2">
      <c r="A3086" s="158"/>
      <c r="D3086" s="138"/>
    </row>
    <row r="3087" spans="1:4" x14ac:dyDescent="0.2">
      <c r="A3087" s="158"/>
      <c r="D3087" s="138"/>
    </row>
    <row r="3088" spans="1:4" x14ac:dyDescent="0.2">
      <c r="A3088" s="158"/>
      <c r="D3088" s="138"/>
    </row>
    <row r="3089" spans="1:4" x14ac:dyDescent="0.2">
      <c r="A3089" s="158"/>
      <c r="D3089" s="138"/>
    </row>
    <row r="3090" spans="1:4" x14ac:dyDescent="0.2">
      <c r="A3090" s="158"/>
      <c r="D3090" s="138"/>
    </row>
    <row r="3091" spans="1:4" x14ac:dyDescent="0.2">
      <c r="A3091" s="158"/>
      <c r="D3091" s="138"/>
    </row>
    <row r="3092" spans="1:4" x14ac:dyDescent="0.2">
      <c r="A3092" s="158"/>
      <c r="D3092" s="138"/>
    </row>
    <row r="3093" spans="1:4" x14ac:dyDescent="0.2">
      <c r="A3093" s="158"/>
      <c r="D3093" s="138"/>
    </row>
    <row r="3094" spans="1:4" x14ac:dyDescent="0.2">
      <c r="A3094" s="158"/>
      <c r="D3094" s="138"/>
    </row>
    <row r="3095" spans="1:4" x14ac:dyDescent="0.2">
      <c r="A3095" s="158"/>
      <c r="D3095" s="138"/>
    </row>
    <row r="3096" spans="1:4" x14ac:dyDescent="0.2">
      <c r="A3096" s="158"/>
      <c r="D3096" s="138"/>
    </row>
    <row r="3097" spans="1:4" x14ac:dyDescent="0.2">
      <c r="A3097" s="158"/>
      <c r="D3097" s="138"/>
    </row>
    <row r="3098" spans="1:4" x14ac:dyDescent="0.2">
      <c r="A3098" s="158"/>
      <c r="D3098" s="138"/>
    </row>
    <row r="3099" spans="1:4" x14ac:dyDescent="0.2">
      <c r="A3099" s="158"/>
      <c r="D3099" s="138"/>
    </row>
    <row r="3100" spans="1:4" x14ac:dyDescent="0.2">
      <c r="A3100" s="158"/>
      <c r="D3100" s="138"/>
    </row>
    <row r="3101" spans="1:4" x14ac:dyDescent="0.2">
      <c r="A3101" s="158"/>
      <c r="D3101" s="138"/>
    </row>
    <row r="3102" spans="1:4" x14ac:dyDescent="0.2">
      <c r="A3102" s="158"/>
      <c r="D3102" s="138"/>
    </row>
    <row r="3103" spans="1:4" x14ac:dyDescent="0.2">
      <c r="A3103" s="158"/>
      <c r="D3103" s="138"/>
    </row>
    <row r="3104" spans="1:4" x14ac:dyDescent="0.2">
      <c r="A3104" s="158"/>
      <c r="D3104" s="138"/>
    </row>
    <row r="3105" spans="1:4" x14ac:dyDescent="0.2">
      <c r="A3105" s="158"/>
      <c r="D3105" s="138"/>
    </row>
    <row r="3106" spans="1:4" x14ac:dyDescent="0.2">
      <c r="A3106" s="158"/>
      <c r="D3106" s="138"/>
    </row>
    <row r="3107" spans="1:4" x14ac:dyDescent="0.2">
      <c r="A3107" s="158"/>
      <c r="D3107" s="138"/>
    </row>
    <row r="3108" spans="1:4" x14ac:dyDescent="0.2">
      <c r="A3108" s="158"/>
      <c r="D3108" s="138"/>
    </row>
    <row r="3109" spans="1:4" x14ac:dyDescent="0.2">
      <c r="A3109" s="158"/>
      <c r="D3109" s="138"/>
    </row>
    <row r="3110" spans="1:4" x14ac:dyDescent="0.2">
      <c r="A3110" s="158"/>
      <c r="D3110" s="138"/>
    </row>
    <row r="3111" spans="1:4" x14ac:dyDescent="0.2">
      <c r="A3111" s="158"/>
      <c r="D3111" s="138"/>
    </row>
    <row r="3112" spans="1:4" x14ac:dyDescent="0.2">
      <c r="A3112" s="158"/>
      <c r="D3112" s="138"/>
    </row>
    <row r="3113" spans="1:4" x14ac:dyDescent="0.2">
      <c r="A3113" s="158"/>
      <c r="D3113" s="138"/>
    </row>
    <row r="3114" spans="1:4" x14ac:dyDescent="0.2">
      <c r="A3114" s="158"/>
      <c r="D3114" s="138"/>
    </row>
    <row r="3115" spans="1:4" x14ac:dyDescent="0.2">
      <c r="A3115" s="158"/>
      <c r="D3115" s="138"/>
    </row>
    <row r="3116" spans="1:4" x14ac:dyDescent="0.2">
      <c r="A3116" s="158"/>
      <c r="D3116" s="138"/>
    </row>
    <row r="3117" spans="1:4" x14ac:dyDescent="0.2">
      <c r="A3117" s="158"/>
      <c r="D3117" s="138"/>
    </row>
    <row r="3118" spans="1:4" x14ac:dyDescent="0.2">
      <c r="A3118" s="158"/>
      <c r="D3118" s="138"/>
    </row>
    <row r="3119" spans="1:4" x14ac:dyDescent="0.2">
      <c r="A3119" s="158"/>
      <c r="D3119" s="138"/>
    </row>
    <row r="3120" spans="1:4" x14ac:dyDescent="0.2">
      <c r="A3120" s="158"/>
      <c r="D3120" s="138"/>
    </row>
    <row r="3121" spans="1:4" x14ac:dyDescent="0.2">
      <c r="A3121" s="158"/>
      <c r="D3121" s="138"/>
    </row>
    <row r="3122" spans="1:4" x14ac:dyDescent="0.2">
      <c r="A3122" s="158"/>
      <c r="D3122" s="138"/>
    </row>
    <row r="3123" spans="1:4" x14ac:dyDescent="0.2">
      <c r="A3123" s="158"/>
      <c r="D3123" s="138"/>
    </row>
    <row r="3124" spans="1:4" x14ac:dyDescent="0.2">
      <c r="A3124" s="158"/>
      <c r="D3124" s="138"/>
    </row>
    <row r="3125" spans="1:4" x14ac:dyDescent="0.2">
      <c r="A3125" s="158"/>
      <c r="D3125" s="138"/>
    </row>
    <row r="3126" spans="1:4" x14ac:dyDescent="0.2">
      <c r="A3126" s="158"/>
      <c r="D3126" s="138"/>
    </row>
    <row r="3127" spans="1:4" x14ac:dyDescent="0.2">
      <c r="A3127" s="158"/>
      <c r="D3127" s="138"/>
    </row>
    <row r="3128" spans="1:4" x14ac:dyDescent="0.2">
      <c r="A3128" s="158"/>
      <c r="D3128" s="138"/>
    </row>
    <row r="3129" spans="1:4" x14ac:dyDescent="0.2">
      <c r="A3129" s="158"/>
      <c r="D3129" s="138"/>
    </row>
    <row r="3130" spans="1:4" x14ac:dyDescent="0.2">
      <c r="A3130" s="158"/>
      <c r="D3130" s="138"/>
    </row>
    <row r="3131" spans="1:4" x14ac:dyDescent="0.2">
      <c r="A3131" s="158"/>
      <c r="D3131" s="138"/>
    </row>
    <row r="3132" spans="1:4" x14ac:dyDescent="0.2">
      <c r="A3132" s="158"/>
      <c r="D3132" s="138"/>
    </row>
    <row r="3133" spans="1:4" x14ac:dyDescent="0.2">
      <c r="A3133" s="158"/>
      <c r="D3133" s="138"/>
    </row>
    <row r="3134" spans="1:4" x14ac:dyDescent="0.2">
      <c r="A3134" s="158"/>
      <c r="D3134" s="138"/>
    </row>
    <row r="3135" spans="1:4" x14ac:dyDescent="0.2">
      <c r="A3135" s="158"/>
      <c r="D3135" s="138"/>
    </row>
    <row r="3136" spans="1:4" x14ac:dyDescent="0.2">
      <c r="A3136" s="158"/>
      <c r="D3136" s="138"/>
    </row>
    <row r="3137" spans="1:4" x14ac:dyDescent="0.2">
      <c r="A3137" s="158"/>
      <c r="D3137" s="138"/>
    </row>
    <row r="3138" spans="1:4" x14ac:dyDescent="0.2">
      <c r="A3138" s="158"/>
      <c r="D3138" s="138"/>
    </row>
    <row r="3139" spans="1:4" x14ac:dyDescent="0.2">
      <c r="A3139" s="158"/>
      <c r="D3139" s="138"/>
    </row>
    <row r="3140" spans="1:4" x14ac:dyDescent="0.2">
      <c r="A3140" s="158"/>
      <c r="D3140" s="138"/>
    </row>
    <row r="3141" spans="1:4" x14ac:dyDescent="0.2">
      <c r="A3141" s="158"/>
      <c r="D3141" s="138"/>
    </row>
    <row r="3142" spans="1:4" x14ac:dyDescent="0.2">
      <c r="A3142" s="158"/>
      <c r="D3142" s="138"/>
    </row>
    <row r="3143" spans="1:4" x14ac:dyDescent="0.2">
      <c r="A3143" s="158"/>
      <c r="D3143" s="138"/>
    </row>
    <row r="3144" spans="1:4" x14ac:dyDescent="0.2">
      <c r="A3144" s="158"/>
      <c r="D3144" s="138"/>
    </row>
    <row r="3145" spans="1:4" x14ac:dyDescent="0.2">
      <c r="A3145" s="158"/>
      <c r="D3145" s="138"/>
    </row>
    <row r="3146" spans="1:4" x14ac:dyDescent="0.2">
      <c r="A3146" s="158"/>
      <c r="D3146" s="138"/>
    </row>
    <row r="3147" spans="1:4" x14ac:dyDescent="0.2">
      <c r="A3147" s="158"/>
      <c r="D3147" s="138"/>
    </row>
    <row r="3148" spans="1:4" x14ac:dyDescent="0.2">
      <c r="A3148" s="158"/>
      <c r="D3148" s="138"/>
    </row>
    <row r="3149" spans="1:4" x14ac:dyDescent="0.2">
      <c r="A3149" s="158"/>
      <c r="D3149" s="138"/>
    </row>
    <row r="3150" spans="1:4" x14ac:dyDescent="0.2">
      <c r="A3150" s="158"/>
      <c r="D3150" s="138"/>
    </row>
    <row r="3151" spans="1:4" x14ac:dyDescent="0.2">
      <c r="A3151" s="158"/>
      <c r="D3151" s="138"/>
    </row>
    <row r="3152" spans="1:4" x14ac:dyDescent="0.2">
      <c r="A3152" s="158"/>
      <c r="D3152" s="138"/>
    </row>
    <row r="3153" spans="1:4" x14ac:dyDescent="0.2">
      <c r="A3153" s="158"/>
      <c r="D3153" s="138"/>
    </row>
    <row r="3154" spans="1:4" x14ac:dyDescent="0.2">
      <c r="A3154" s="158"/>
      <c r="D3154" s="138"/>
    </row>
    <row r="3155" spans="1:4" x14ac:dyDescent="0.2">
      <c r="A3155" s="158"/>
      <c r="D3155" s="138"/>
    </row>
    <row r="3156" spans="1:4" x14ac:dyDescent="0.2">
      <c r="A3156" s="158"/>
      <c r="D3156" s="138"/>
    </row>
    <row r="3157" spans="1:4" x14ac:dyDescent="0.2">
      <c r="A3157" s="158"/>
      <c r="D3157" s="138"/>
    </row>
    <row r="3158" spans="1:4" x14ac:dyDescent="0.2">
      <c r="A3158" s="158"/>
      <c r="D3158" s="138"/>
    </row>
    <row r="3159" spans="1:4" x14ac:dyDescent="0.2">
      <c r="A3159" s="158"/>
      <c r="D3159" s="138"/>
    </row>
    <row r="3160" spans="1:4" x14ac:dyDescent="0.2">
      <c r="A3160" s="158"/>
      <c r="D3160" s="138"/>
    </row>
    <row r="3161" spans="1:4" x14ac:dyDescent="0.2">
      <c r="A3161" s="158"/>
      <c r="D3161" s="138"/>
    </row>
    <row r="3162" spans="1:4" x14ac:dyDescent="0.2">
      <c r="A3162" s="158"/>
      <c r="D3162" s="138"/>
    </row>
    <row r="3163" spans="1:4" x14ac:dyDescent="0.2">
      <c r="A3163" s="158"/>
      <c r="D3163" s="138"/>
    </row>
    <row r="3164" spans="1:4" x14ac:dyDescent="0.2">
      <c r="A3164" s="158"/>
      <c r="D3164" s="138"/>
    </row>
    <row r="3165" spans="1:4" x14ac:dyDescent="0.2">
      <c r="A3165" s="158"/>
      <c r="D3165" s="138"/>
    </row>
    <row r="3166" spans="1:4" x14ac:dyDescent="0.2">
      <c r="A3166" s="158"/>
      <c r="D3166" s="138"/>
    </row>
    <row r="3167" spans="1:4" x14ac:dyDescent="0.2">
      <c r="A3167" s="158"/>
      <c r="D3167" s="138"/>
    </row>
    <row r="3168" spans="1:4" x14ac:dyDescent="0.2">
      <c r="A3168" s="158"/>
      <c r="D3168" s="138"/>
    </row>
    <row r="3169" spans="1:4" x14ac:dyDescent="0.2">
      <c r="A3169" s="158"/>
      <c r="D3169" s="138"/>
    </row>
    <row r="3170" spans="1:4" x14ac:dyDescent="0.2">
      <c r="A3170" s="158"/>
      <c r="D3170" s="138"/>
    </row>
    <row r="3171" spans="1:4" x14ac:dyDescent="0.2">
      <c r="A3171" s="158"/>
      <c r="D3171" s="138"/>
    </row>
    <row r="3172" spans="1:4" x14ac:dyDescent="0.2">
      <c r="A3172" s="158"/>
      <c r="D3172" s="138"/>
    </row>
    <row r="3173" spans="1:4" x14ac:dyDescent="0.2">
      <c r="A3173" s="158"/>
      <c r="D3173" s="138"/>
    </row>
    <row r="3174" spans="1:4" x14ac:dyDescent="0.2">
      <c r="A3174" s="158"/>
      <c r="D3174" s="138"/>
    </row>
    <row r="3175" spans="1:4" x14ac:dyDescent="0.2">
      <c r="A3175" s="158"/>
      <c r="D3175" s="138"/>
    </row>
    <row r="3176" spans="1:4" x14ac:dyDescent="0.2">
      <c r="A3176" s="158"/>
      <c r="D3176" s="138"/>
    </row>
    <row r="3177" spans="1:4" x14ac:dyDescent="0.2">
      <c r="A3177" s="158"/>
      <c r="D3177" s="138"/>
    </row>
    <row r="3178" spans="1:4" x14ac:dyDescent="0.2">
      <c r="A3178" s="158"/>
      <c r="D3178" s="138"/>
    </row>
    <row r="3179" spans="1:4" x14ac:dyDescent="0.2">
      <c r="A3179" s="158"/>
      <c r="D3179" s="138"/>
    </row>
    <row r="3180" spans="1:4" x14ac:dyDescent="0.2">
      <c r="A3180" s="158"/>
      <c r="D3180" s="138"/>
    </row>
    <row r="3181" spans="1:4" x14ac:dyDescent="0.2">
      <c r="A3181" s="158"/>
      <c r="D3181" s="138"/>
    </row>
    <row r="3182" spans="1:4" x14ac:dyDescent="0.2">
      <c r="A3182" s="158"/>
      <c r="D3182" s="138"/>
    </row>
    <row r="3183" spans="1:4" x14ac:dyDescent="0.2">
      <c r="A3183" s="158"/>
      <c r="D3183" s="138"/>
    </row>
    <row r="3184" spans="1:4" x14ac:dyDescent="0.2">
      <c r="A3184" s="158"/>
      <c r="D3184" s="138"/>
    </row>
    <row r="3185" spans="1:4" x14ac:dyDescent="0.2">
      <c r="A3185" s="158"/>
      <c r="D3185" s="138"/>
    </row>
    <row r="3186" spans="1:4" x14ac:dyDescent="0.2">
      <c r="A3186" s="158"/>
      <c r="D3186" s="138"/>
    </row>
    <row r="3187" spans="1:4" x14ac:dyDescent="0.2">
      <c r="A3187" s="158"/>
      <c r="D3187" s="138"/>
    </row>
    <row r="3188" spans="1:4" x14ac:dyDescent="0.2">
      <c r="A3188" s="158"/>
      <c r="D3188" s="138"/>
    </row>
    <row r="3189" spans="1:4" x14ac:dyDescent="0.2">
      <c r="A3189" s="158"/>
      <c r="D3189" s="138"/>
    </row>
    <row r="3190" spans="1:4" x14ac:dyDescent="0.2">
      <c r="A3190" s="158"/>
      <c r="D3190" s="138"/>
    </row>
    <row r="3191" spans="1:4" x14ac:dyDescent="0.2">
      <c r="A3191" s="158"/>
      <c r="D3191" s="138"/>
    </row>
    <row r="3192" spans="1:4" x14ac:dyDescent="0.2">
      <c r="A3192" s="158"/>
      <c r="D3192" s="138"/>
    </row>
    <row r="3193" spans="1:4" x14ac:dyDescent="0.2">
      <c r="A3193" s="158"/>
      <c r="D3193" s="138"/>
    </row>
    <row r="3194" spans="1:4" x14ac:dyDescent="0.2">
      <c r="A3194" s="158"/>
      <c r="D3194" s="138"/>
    </row>
    <row r="3195" spans="1:4" x14ac:dyDescent="0.2">
      <c r="A3195" s="158"/>
      <c r="D3195" s="138"/>
    </row>
    <row r="3196" spans="1:4" x14ac:dyDescent="0.2">
      <c r="A3196" s="158"/>
      <c r="D3196" s="138"/>
    </row>
    <row r="3197" spans="1:4" x14ac:dyDescent="0.2">
      <c r="A3197" s="158"/>
      <c r="D3197" s="138"/>
    </row>
    <row r="3198" spans="1:4" x14ac:dyDescent="0.2">
      <c r="A3198" s="158"/>
      <c r="D3198" s="138"/>
    </row>
    <row r="3199" spans="1:4" x14ac:dyDescent="0.2">
      <c r="A3199" s="158"/>
      <c r="D3199" s="138"/>
    </row>
    <row r="3200" spans="1:4" x14ac:dyDescent="0.2">
      <c r="A3200" s="158"/>
      <c r="D3200" s="138"/>
    </row>
    <row r="3201" spans="1:4" x14ac:dyDescent="0.2">
      <c r="A3201" s="158"/>
      <c r="D3201" s="138"/>
    </row>
    <row r="3202" spans="1:4" x14ac:dyDescent="0.2">
      <c r="A3202" s="158"/>
      <c r="D3202" s="138"/>
    </row>
    <row r="3203" spans="1:4" x14ac:dyDescent="0.2">
      <c r="A3203" s="158"/>
      <c r="D3203" s="138"/>
    </row>
    <row r="3204" spans="1:4" x14ac:dyDescent="0.2">
      <c r="A3204" s="158"/>
      <c r="D3204" s="138"/>
    </row>
    <row r="3205" spans="1:4" x14ac:dyDescent="0.2">
      <c r="A3205" s="158"/>
      <c r="D3205" s="138"/>
    </row>
    <row r="3206" spans="1:4" x14ac:dyDescent="0.2">
      <c r="A3206" s="158"/>
      <c r="D3206" s="138"/>
    </row>
    <row r="3207" spans="1:4" x14ac:dyDescent="0.2">
      <c r="A3207" s="158"/>
      <c r="D3207" s="138"/>
    </row>
    <row r="3208" spans="1:4" x14ac:dyDescent="0.2">
      <c r="A3208" s="158"/>
      <c r="D3208" s="138"/>
    </row>
    <row r="3209" spans="1:4" x14ac:dyDescent="0.2">
      <c r="A3209" s="158"/>
      <c r="D3209" s="138"/>
    </row>
    <row r="3210" spans="1:4" x14ac:dyDescent="0.2">
      <c r="A3210" s="158"/>
      <c r="D3210" s="138"/>
    </row>
    <row r="3211" spans="1:4" x14ac:dyDescent="0.2">
      <c r="A3211" s="158"/>
      <c r="D3211" s="138"/>
    </row>
    <row r="3212" spans="1:4" x14ac:dyDescent="0.2">
      <c r="A3212" s="158"/>
      <c r="D3212" s="138"/>
    </row>
    <row r="3213" spans="1:4" x14ac:dyDescent="0.2">
      <c r="A3213" s="158"/>
      <c r="D3213" s="138"/>
    </row>
    <row r="3214" spans="1:4" x14ac:dyDescent="0.2">
      <c r="A3214" s="158"/>
      <c r="D3214" s="138"/>
    </row>
    <row r="3215" spans="1:4" x14ac:dyDescent="0.2">
      <c r="A3215" s="158"/>
      <c r="D3215" s="138"/>
    </row>
    <row r="3216" spans="1:4" x14ac:dyDescent="0.2">
      <c r="A3216" s="158"/>
      <c r="D3216" s="138"/>
    </row>
    <row r="3217" spans="1:4" x14ac:dyDescent="0.2">
      <c r="A3217" s="158"/>
      <c r="D3217" s="138"/>
    </row>
    <row r="3218" spans="1:4" x14ac:dyDescent="0.2">
      <c r="A3218" s="158"/>
      <c r="D3218" s="138"/>
    </row>
    <row r="3219" spans="1:4" x14ac:dyDescent="0.2">
      <c r="A3219" s="158"/>
      <c r="D3219" s="138"/>
    </row>
    <row r="3220" spans="1:4" x14ac:dyDescent="0.2">
      <c r="A3220" s="158"/>
      <c r="D3220" s="138"/>
    </row>
    <row r="3221" spans="1:4" x14ac:dyDescent="0.2">
      <c r="A3221" s="158"/>
      <c r="D3221" s="138"/>
    </row>
    <row r="3222" spans="1:4" x14ac:dyDescent="0.2">
      <c r="A3222" s="158"/>
      <c r="D3222" s="138"/>
    </row>
    <row r="3223" spans="1:4" x14ac:dyDescent="0.2">
      <c r="A3223" s="158"/>
      <c r="D3223" s="138"/>
    </row>
    <row r="3224" spans="1:4" x14ac:dyDescent="0.2">
      <c r="A3224" s="158"/>
      <c r="D3224" s="138"/>
    </row>
    <row r="3225" spans="1:4" x14ac:dyDescent="0.2">
      <c r="A3225" s="158"/>
      <c r="D3225" s="138"/>
    </row>
    <row r="3226" spans="1:4" x14ac:dyDescent="0.2">
      <c r="A3226" s="158"/>
      <c r="D3226" s="138"/>
    </row>
    <row r="3227" spans="1:4" x14ac:dyDescent="0.2">
      <c r="A3227" s="158"/>
      <c r="D3227" s="138"/>
    </row>
    <row r="3228" spans="1:4" x14ac:dyDescent="0.2">
      <c r="A3228" s="158"/>
      <c r="D3228" s="138"/>
    </row>
    <row r="3229" spans="1:4" x14ac:dyDescent="0.2">
      <c r="A3229" s="158"/>
      <c r="D3229" s="138"/>
    </row>
    <row r="3230" spans="1:4" x14ac:dyDescent="0.2">
      <c r="A3230" s="158"/>
      <c r="D3230" s="138"/>
    </row>
    <row r="3231" spans="1:4" x14ac:dyDescent="0.2">
      <c r="A3231" s="158"/>
      <c r="D3231" s="138"/>
    </row>
    <row r="3232" spans="1:4" x14ac:dyDescent="0.2">
      <c r="A3232" s="158"/>
      <c r="D3232" s="138"/>
    </row>
    <row r="3233" spans="1:4" x14ac:dyDescent="0.2">
      <c r="A3233" s="158"/>
      <c r="D3233" s="138"/>
    </row>
    <row r="3234" spans="1:4" x14ac:dyDescent="0.2">
      <c r="A3234" s="158"/>
      <c r="D3234" s="138"/>
    </row>
    <row r="3235" spans="1:4" x14ac:dyDescent="0.2">
      <c r="A3235" s="158"/>
      <c r="D3235" s="138"/>
    </row>
    <row r="3236" spans="1:4" x14ac:dyDescent="0.2">
      <c r="A3236" s="158"/>
      <c r="D3236" s="138"/>
    </row>
    <row r="3237" spans="1:4" x14ac:dyDescent="0.2">
      <c r="A3237" s="158"/>
      <c r="D3237" s="138"/>
    </row>
    <row r="3238" spans="1:4" x14ac:dyDescent="0.2">
      <c r="A3238" s="158"/>
      <c r="D3238" s="138"/>
    </row>
    <row r="3239" spans="1:4" x14ac:dyDescent="0.2">
      <c r="A3239" s="158"/>
      <c r="D3239" s="138"/>
    </row>
    <row r="3240" spans="1:4" x14ac:dyDescent="0.2">
      <c r="A3240" s="158"/>
      <c r="D3240" s="138"/>
    </row>
    <row r="3241" spans="1:4" x14ac:dyDescent="0.2">
      <c r="A3241" s="158"/>
      <c r="D3241" s="138"/>
    </row>
    <row r="3242" spans="1:4" x14ac:dyDescent="0.2">
      <c r="A3242" s="158"/>
      <c r="D3242" s="138"/>
    </row>
    <row r="3243" spans="1:4" x14ac:dyDescent="0.2">
      <c r="A3243" s="158"/>
      <c r="D3243" s="138"/>
    </row>
    <row r="3244" spans="1:4" x14ac:dyDescent="0.2">
      <c r="A3244" s="158"/>
      <c r="D3244" s="138"/>
    </row>
    <row r="3245" spans="1:4" x14ac:dyDescent="0.2">
      <c r="A3245" s="158"/>
      <c r="D3245" s="138"/>
    </row>
    <row r="3246" spans="1:4" x14ac:dyDescent="0.2">
      <c r="A3246" s="158"/>
      <c r="D3246" s="138"/>
    </row>
    <row r="3247" spans="1:4" x14ac:dyDescent="0.2">
      <c r="A3247" s="158"/>
      <c r="D3247" s="138"/>
    </row>
    <row r="3248" spans="1:4" x14ac:dyDescent="0.2">
      <c r="A3248" s="158"/>
      <c r="D3248" s="138"/>
    </row>
    <row r="3249" spans="1:4" x14ac:dyDescent="0.2">
      <c r="A3249" s="158"/>
      <c r="D3249" s="138"/>
    </row>
    <row r="3250" spans="1:4" x14ac:dyDescent="0.2">
      <c r="A3250" s="158"/>
      <c r="D3250" s="138"/>
    </row>
    <row r="3251" spans="1:4" x14ac:dyDescent="0.2">
      <c r="A3251" s="158"/>
      <c r="D3251" s="138"/>
    </row>
    <row r="3252" spans="1:4" x14ac:dyDescent="0.2">
      <c r="A3252" s="158"/>
      <c r="D3252" s="138"/>
    </row>
    <row r="3253" spans="1:4" x14ac:dyDescent="0.2">
      <c r="A3253" s="158"/>
      <c r="D3253" s="138"/>
    </row>
    <row r="3254" spans="1:4" x14ac:dyDescent="0.2">
      <c r="A3254" s="158"/>
      <c r="D3254" s="138"/>
    </row>
    <row r="3255" spans="1:4" x14ac:dyDescent="0.2">
      <c r="A3255" s="158"/>
      <c r="D3255" s="138"/>
    </row>
    <row r="3256" spans="1:4" x14ac:dyDescent="0.2">
      <c r="A3256" s="158"/>
      <c r="D3256" s="138"/>
    </row>
    <row r="3257" spans="1:4" x14ac:dyDescent="0.2">
      <c r="A3257" s="158"/>
      <c r="D3257" s="138"/>
    </row>
    <row r="3258" spans="1:4" x14ac:dyDescent="0.2">
      <c r="A3258" s="158"/>
      <c r="D3258" s="138"/>
    </row>
    <row r="3259" spans="1:4" x14ac:dyDescent="0.2">
      <c r="A3259" s="158"/>
      <c r="D3259" s="138"/>
    </row>
    <row r="3260" spans="1:4" x14ac:dyDescent="0.2">
      <c r="A3260" s="158"/>
      <c r="D3260" s="138"/>
    </row>
    <row r="3261" spans="1:4" x14ac:dyDescent="0.2">
      <c r="A3261" s="158"/>
      <c r="D3261" s="138"/>
    </row>
    <row r="3262" spans="1:4" x14ac:dyDescent="0.2">
      <c r="A3262" s="158"/>
      <c r="D3262" s="138"/>
    </row>
    <row r="3263" spans="1:4" x14ac:dyDescent="0.2">
      <c r="A3263" s="158"/>
      <c r="D3263" s="138"/>
    </row>
    <row r="3264" spans="1:4" x14ac:dyDescent="0.2">
      <c r="A3264" s="158"/>
      <c r="D3264" s="138"/>
    </row>
    <row r="3265" spans="1:4" x14ac:dyDescent="0.2">
      <c r="A3265" s="158"/>
      <c r="D3265" s="138"/>
    </row>
    <row r="3266" spans="1:4" x14ac:dyDescent="0.2">
      <c r="A3266" s="158"/>
      <c r="D3266" s="138"/>
    </row>
    <row r="3267" spans="1:4" x14ac:dyDescent="0.2">
      <c r="A3267" s="158"/>
      <c r="D3267" s="138"/>
    </row>
    <row r="3268" spans="1:4" x14ac:dyDescent="0.2">
      <c r="A3268" s="158"/>
      <c r="D3268" s="138"/>
    </row>
    <row r="3269" spans="1:4" x14ac:dyDescent="0.2">
      <c r="A3269" s="158"/>
      <c r="D3269" s="138"/>
    </row>
    <row r="3270" spans="1:4" x14ac:dyDescent="0.2">
      <c r="A3270" s="158"/>
      <c r="D3270" s="138"/>
    </row>
    <row r="3271" spans="1:4" x14ac:dyDescent="0.2">
      <c r="A3271" s="158"/>
      <c r="D3271" s="138"/>
    </row>
    <row r="3272" spans="1:4" x14ac:dyDescent="0.2">
      <c r="A3272" s="158"/>
      <c r="D3272" s="138"/>
    </row>
    <row r="3273" spans="1:4" x14ac:dyDescent="0.2">
      <c r="A3273" s="158"/>
      <c r="D3273" s="138"/>
    </row>
    <row r="3274" spans="1:4" x14ac:dyDescent="0.2">
      <c r="A3274" s="158"/>
      <c r="D3274" s="138"/>
    </row>
    <row r="3275" spans="1:4" x14ac:dyDescent="0.2">
      <c r="A3275" s="158"/>
      <c r="D3275" s="138"/>
    </row>
    <row r="3276" spans="1:4" x14ac:dyDescent="0.2">
      <c r="A3276" s="158"/>
      <c r="D3276" s="138"/>
    </row>
    <row r="3277" spans="1:4" x14ac:dyDescent="0.2">
      <c r="A3277" s="158"/>
      <c r="D3277" s="138"/>
    </row>
    <row r="3278" spans="1:4" x14ac:dyDescent="0.2">
      <c r="A3278" s="158"/>
      <c r="D3278" s="138"/>
    </row>
    <row r="3279" spans="1:4" x14ac:dyDescent="0.2">
      <c r="A3279" s="158"/>
      <c r="D3279" s="138"/>
    </row>
    <row r="3280" spans="1:4" x14ac:dyDescent="0.2">
      <c r="A3280" s="158"/>
      <c r="D3280" s="138"/>
    </row>
    <row r="3281" spans="1:4" x14ac:dyDescent="0.2">
      <c r="A3281" s="158"/>
      <c r="D3281" s="138"/>
    </row>
    <row r="3282" spans="1:4" x14ac:dyDescent="0.2">
      <c r="A3282" s="158"/>
      <c r="D3282" s="138"/>
    </row>
    <row r="3283" spans="1:4" x14ac:dyDescent="0.2">
      <c r="A3283" s="158"/>
      <c r="D3283" s="138"/>
    </row>
    <row r="3284" spans="1:4" x14ac:dyDescent="0.2">
      <c r="A3284" s="158"/>
      <c r="D3284" s="138"/>
    </row>
    <row r="3285" spans="1:4" x14ac:dyDescent="0.2">
      <c r="A3285" s="158"/>
      <c r="D3285" s="138"/>
    </row>
    <row r="3286" spans="1:4" x14ac:dyDescent="0.2">
      <c r="A3286" s="158"/>
      <c r="D3286" s="138"/>
    </row>
    <row r="3287" spans="1:4" x14ac:dyDescent="0.2">
      <c r="A3287" s="158"/>
      <c r="D3287" s="138"/>
    </row>
    <row r="3288" spans="1:4" x14ac:dyDescent="0.2">
      <c r="A3288" s="158"/>
      <c r="D3288" s="138"/>
    </row>
    <row r="3289" spans="1:4" x14ac:dyDescent="0.2">
      <c r="A3289" s="158"/>
      <c r="D3289" s="138"/>
    </row>
    <row r="3290" spans="1:4" x14ac:dyDescent="0.2">
      <c r="A3290" s="158"/>
      <c r="D3290" s="138"/>
    </row>
    <row r="3291" spans="1:4" x14ac:dyDescent="0.2">
      <c r="A3291" s="158"/>
      <c r="D3291" s="138"/>
    </row>
    <row r="3292" spans="1:4" x14ac:dyDescent="0.2">
      <c r="A3292" s="158"/>
      <c r="D3292" s="138"/>
    </row>
    <row r="3293" spans="1:4" x14ac:dyDescent="0.2">
      <c r="A3293" s="158"/>
      <c r="D3293" s="138"/>
    </row>
    <row r="3294" spans="1:4" x14ac:dyDescent="0.2">
      <c r="A3294" s="158"/>
      <c r="D3294" s="138"/>
    </row>
    <row r="3295" spans="1:4" x14ac:dyDescent="0.2">
      <c r="A3295" s="158"/>
      <c r="D3295" s="138"/>
    </row>
    <row r="3296" spans="1:4" x14ac:dyDescent="0.2">
      <c r="A3296" s="158"/>
      <c r="D3296" s="138"/>
    </row>
    <row r="3297" spans="1:4" x14ac:dyDescent="0.2">
      <c r="A3297" s="158"/>
      <c r="D3297" s="138"/>
    </row>
    <row r="3298" spans="1:4" x14ac:dyDescent="0.2">
      <c r="A3298" s="158"/>
      <c r="D3298" s="138"/>
    </row>
    <row r="3299" spans="1:4" x14ac:dyDescent="0.2">
      <c r="A3299" s="158"/>
      <c r="D3299" s="138"/>
    </row>
    <row r="3300" spans="1:4" x14ac:dyDescent="0.2">
      <c r="A3300" s="158"/>
      <c r="D3300" s="138"/>
    </row>
    <row r="3301" spans="1:4" x14ac:dyDescent="0.2">
      <c r="A3301" s="158"/>
      <c r="D3301" s="138"/>
    </row>
    <row r="3302" spans="1:4" x14ac:dyDescent="0.2">
      <c r="A3302" s="158"/>
      <c r="D3302" s="138"/>
    </row>
    <row r="3303" spans="1:4" x14ac:dyDescent="0.2">
      <c r="A3303" s="158"/>
      <c r="D3303" s="138"/>
    </row>
    <row r="3304" spans="1:4" x14ac:dyDescent="0.2">
      <c r="A3304" s="158"/>
      <c r="D3304" s="138"/>
    </row>
    <row r="3305" spans="1:4" x14ac:dyDescent="0.2">
      <c r="A3305" s="158"/>
      <c r="D3305" s="138"/>
    </row>
    <row r="3306" spans="1:4" x14ac:dyDescent="0.2">
      <c r="A3306" s="158"/>
      <c r="D3306" s="138"/>
    </row>
    <row r="3307" spans="1:4" x14ac:dyDescent="0.2">
      <c r="A3307" s="158"/>
      <c r="D3307" s="138"/>
    </row>
    <row r="3308" spans="1:4" x14ac:dyDescent="0.2">
      <c r="A3308" s="158"/>
      <c r="D3308" s="138"/>
    </row>
    <row r="3309" spans="1:4" x14ac:dyDescent="0.2">
      <c r="A3309" s="158"/>
      <c r="D3309" s="138"/>
    </row>
    <row r="3310" spans="1:4" x14ac:dyDescent="0.2">
      <c r="A3310" s="158"/>
      <c r="D3310" s="138"/>
    </row>
    <row r="3311" spans="1:4" x14ac:dyDescent="0.2">
      <c r="A3311" s="158"/>
      <c r="D3311" s="138"/>
    </row>
    <row r="3312" spans="1:4" x14ac:dyDescent="0.2">
      <c r="A3312" s="158"/>
      <c r="D3312" s="138"/>
    </row>
    <row r="3313" spans="1:4" x14ac:dyDescent="0.2">
      <c r="A3313" s="158"/>
      <c r="D3313" s="138"/>
    </row>
    <row r="3314" spans="1:4" x14ac:dyDescent="0.2">
      <c r="A3314" s="158"/>
      <c r="D3314" s="138"/>
    </row>
    <row r="3315" spans="1:4" x14ac:dyDescent="0.2">
      <c r="A3315" s="158"/>
      <c r="D3315" s="138"/>
    </row>
    <row r="3316" spans="1:4" x14ac:dyDescent="0.2">
      <c r="A3316" s="158"/>
      <c r="D3316" s="138"/>
    </row>
    <row r="3317" spans="1:4" x14ac:dyDescent="0.2">
      <c r="A3317" s="158"/>
      <c r="D3317" s="138"/>
    </row>
    <row r="3318" spans="1:4" x14ac:dyDescent="0.2">
      <c r="A3318" s="158"/>
      <c r="D3318" s="138"/>
    </row>
    <row r="3319" spans="1:4" x14ac:dyDescent="0.2">
      <c r="A3319" s="158"/>
      <c r="D3319" s="138"/>
    </row>
    <row r="3320" spans="1:4" x14ac:dyDescent="0.2">
      <c r="A3320" s="158"/>
      <c r="D3320" s="138"/>
    </row>
    <row r="3321" spans="1:4" x14ac:dyDescent="0.2">
      <c r="A3321" s="158"/>
      <c r="D3321" s="138"/>
    </row>
    <row r="3322" spans="1:4" x14ac:dyDescent="0.2">
      <c r="A3322" s="158"/>
      <c r="D3322" s="138"/>
    </row>
    <row r="3323" spans="1:4" x14ac:dyDescent="0.2">
      <c r="A3323" s="158"/>
      <c r="D3323" s="138"/>
    </row>
    <row r="3324" spans="1:4" x14ac:dyDescent="0.2">
      <c r="A3324" s="158"/>
      <c r="D3324" s="138"/>
    </row>
    <row r="3325" spans="1:4" x14ac:dyDescent="0.2">
      <c r="A3325" s="158"/>
      <c r="D3325" s="138"/>
    </row>
    <row r="3326" spans="1:4" x14ac:dyDescent="0.2">
      <c r="A3326" s="158"/>
      <c r="D3326" s="138"/>
    </row>
    <row r="3327" spans="1:4" x14ac:dyDescent="0.2">
      <c r="A3327" s="158"/>
      <c r="D3327" s="138"/>
    </row>
    <row r="3328" spans="1:4" x14ac:dyDescent="0.2">
      <c r="A3328" s="158"/>
      <c r="D3328" s="138"/>
    </row>
    <row r="3329" spans="1:4" x14ac:dyDescent="0.2">
      <c r="A3329" s="158"/>
      <c r="D3329" s="138"/>
    </row>
    <row r="3330" spans="1:4" x14ac:dyDescent="0.2">
      <c r="A3330" s="158"/>
      <c r="D3330" s="138"/>
    </row>
    <row r="3331" spans="1:4" x14ac:dyDescent="0.2">
      <c r="A3331" s="158"/>
      <c r="D3331" s="138"/>
    </row>
    <row r="3332" spans="1:4" x14ac:dyDescent="0.2">
      <c r="A3332" s="158"/>
      <c r="D3332" s="138"/>
    </row>
    <row r="3333" spans="1:4" x14ac:dyDescent="0.2">
      <c r="A3333" s="158"/>
      <c r="D3333" s="138"/>
    </row>
    <row r="3334" spans="1:4" x14ac:dyDescent="0.2">
      <c r="A3334" s="158"/>
      <c r="D3334" s="138"/>
    </row>
    <row r="3335" spans="1:4" x14ac:dyDescent="0.2">
      <c r="A3335" s="158"/>
      <c r="D3335" s="138"/>
    </row>
    <row r="3336" spans="1:4" x14ac:dyDescent="0.2">
      <c r="A3336" s="158"/>
      <c r="D3336" s="138"/>
    </row>
    <row r="3337" spans="1:4" x14ac:dyDescent="0.2">
      <c r="A3337" s="158"/>
      <c r="D3337" s="138"/>
    </row>
    <row r="3338" spans="1:4" x14ac:dyDescent="0.2">
      <c r="A3338" s="158"/>
      <c r="D3338" s="138"/>
    </row>
    <row r="3339" spans="1:4" x14ac:dyDescent="0.2">
      <c r="A3339" s="158"/>
      <c r="D3339" s="138"/>
    </row>
    <row r="3340" spans="1:4" x14ac:dyDescent="0.2">
      <c r="A3340" s="158"/>
      <c r="D3340" s="138"/>
    </row>
    <row r="3341" spans="1:4" x14ac:dyDescent="0.2">
      <c r="A3341" s="158"/>
      <c r="D3341" s="138"/>
    </row>
    <row r="3342" spans="1:4" x14ac:dyDescent="0.2">
      <c r="A3342" s="158"/>
      <c r="D3342" s="138"/>
    </row>
    <row r="3343" spans="1:4" x14ac:dyDescent="0.2">
      <c r="A3343" s="158"/>
      <c r="D3343" s="138"/>
    </row>
    <row r="3344" spans="1:4" x14ac:dyDescent="0.2">
      <c r="A3344" s="158"/>
      <c r="D3344" s="138"/>
    </row>
    <row r="3345" spans="1:4" x14ac:dyDescent="0.2">
      <c r="A3345" s="158"/>
      <c r="D3345" s="138"/>
    </row>
    <row r="3346" spans="1:4" x14ac:dyDescent="0.2">
      <c r="A3346" s="158"/>
      <c r="D3346" s="138"/>
    </row>
    <row r="3347" spans="1:4" x14ac:dyDescent="0.2">
      <c r="A3347" s="158"/>
      <c r="D3347" s="138"/>
    </row>
    <row r="3348" spans="1:4" x14ac:dyDescent="0.2">
      <c r="A3348" s="158"/>
      <c r="D3348" s="138"/>
    </row>
    <row r="3349" spans="1:4" x14ac:dyDescent="0.2">
      <c r="A3349" s="158"/>
      <c r="D3349" s="138"/>
    </row>
    <row r="3350" spans="1:4" x14ac:dyDescent="0.2">
      <c r="A3350" s="158"/>
      <c r="D3350" s="138"/>
    </row>
    <row r="3351" spans="1:4" x14ac:dyDescent="0.2">
      <c r="A3351" s="158"/>
      <c r="D3351" s="138"/>
    </row>
    <row r="3352" spans="1:4" x14ac:dyDescent="0.2">
      <c r="A3352" s="158"/>
      <c r="D3352" s="138"/>
    </row>
    <row r="3353" spans="1:4" x14ac:dyDescent="0.2">
      <c r="A3353" s="158"/>
      <c r="D3353" s="138"/>
    </row>
    <row r="3354" spans="1:4" x14ac:dyDescent="0.2">
      <c r="A3354" s="158"/>
      <c r="D3354" s="138"/>
    </row>
    <row r="3355" spans="1:4" x14ac:dyDescent="0.2">
      <c r="A3355" s="158"/>
      <c r="D3355" s="138"/>
    </row>
    <row r="3356" spans="1:4" x14ac:dyDescent="0.2">
      <c r="A3356" s="158"/>
      <c r="D3356" s="138"/>
    </row>
    <row r="3357" spans="1:4" x14ac:dyDescent="0.2">
      <c r="A3357" s="158"/>
      <c r="D3357" s="138"/>
    </row>
    <row r="3358" spans="1:4" x14ac:dyDescent="0.2">
      <c r="A3358" s="158"/>
      <c r="D3358" s="138"/>
    </row>
    <row r="3359" spans="1:4" x14ac:dyDescent="0.2">
      <c r="A3359" s="158"/>
      <c r="D3359" s="138"/>
    </row>
    <row r="3360" spans="1:4" x14ac:dyDescent="0.2">
      <c r="A3360" s="158"/>
      <c r="D3360" s="138"/>
    </row>
    <row r="3361" spans="1:4" x14ac:dyDescent="0.2">
      <c r="A3361" s="158"/>
      <c r="D3361" s="138"/>
    </row>
    <row r="3362" spans="1:4" x14ac:dyDescent="0.2">
      <c r="A3362" s="158"/>
      <c r="D3362" s="138"/>
    </row>
    <row r="3363" spans="1:4" x14ac:dyDescent="0.2">
      <c r="A3363" s="158"/>
      <c r="D3363" s="138"/>
    </row>
    <row r="3364" spans="1:4" x14ac:dyDescent="0.2">
      <c r="A3364" s="158"/>
      <c r="D3364" s="138"/>
    </row>
    <row r="3365" spans="1:4" x14ac:dyDescent="0.2">
      <c r="A3365" s="158"/>
      <c r="D3365" s="138"/>
    </row>
    <row r="3366" spans="1:4" x14ac:dyDescent="0.2">
      <c r="A3366" s="158"/>
      <c r="D3366" s="138"/>
    </row>
    <row r="3367" spans="1:4" x14ac:dyDescent="0.2">
      <c r="A3367" s="158"/>
      <c r="D3367" s="138"/>
    </row>
    <row r="3368" spans="1:4" x14ac:dyDescent="0.2">
      <c r="A3368" s="158"/>
      <c r="D3368" s="138"/>
    </row>
    <row r="3369" spans="1:4" x14ac:dyDescent="0.2">
      <c r="A3369" s="158"/>
      <c r="D3369" s="138"/>
    </row>
    <row r="3370" spans="1:4" x14ac:dyDescent="0.2">
      <c r="A3370" s="158"/>
      <c r="D3370" s="138"/>
    </row>
    <row r="3371" spans="1:4" x14ac:dyDescent="0.2">
      <c r="A3371" s="158"/>
      <c r="D3371" s="138"/>
    </row>
    <row r="3372" spans="1:4" x14ac:dyDescent="0.2">
      <c r="A3372" s="158"/>
      <c r="D3372" s="138"/>
    </row>
    <row r="3373" spans="1:4" x14ac:dyDescent="0.2">
      <c r="A3373" s="158"/>
      <c r="D3373" s="138"/>
    </row>
    <row r="3374" spans="1:4" x14ac:dyDescent="0.2">
      <c r="A3374" s="158"/>
      <c r="D3374" s="138"/>
    </row>
    <row r="3375" spans="1:4" x14ac:dyDescent="0.2">
      <c r="A3375" s="158"/>
      <c r="D3375" s="138"/>
    </row>
    <row r="3376" spans="1:4" x14ac:dyDescent="0.2">
      <c r="A3376" s="158"/>
      <c r="D3376" s="138"/>
    </row>
    <row r="3377" spans="1:4" x14ac:dyDescent="0.2">
      <c r="A3377" s="158"/>
      <c r="D3377" s="138"/>
    </row>
    <row r="3378" spans="1:4" x14ac:dyDescent="0.2">
      <c r="A3378" s="158"/>
      <c r="D3378" s="138"/>
    </row>
    <row r="3379" spans="1:4" x14ac:dyDescent="0.2">
      <c r="A3379" s="158"/>
      <c r="D3379" s="138"/>
    </row>
    <row r="3380" spans="1:4" x14ac:dyDescent="0.2">
      <c r="A3380" s="158"/>
      <c r="D3380" s="138"/>
    </row>
    <row r="3381" spans="1:4" x14ac:dyDescent="0.2">
      <c r="A3381" s="158"/>
      <c r="D3381" s="138"/>
    </row>
    <row r="3382" spans="1:4" x14ac:dyDescent="0.2">
      <c r="A3382" s="158"/>
      <c r="D3382" s="138"/>
    </row>
    <row r="3383" spans="1:4" x14ac:dyDescent="0.2">
      <c r="A3383" s="158"/>
      <c r="D3383" s="138"/>
    </row>
    <row r="3384" spans="1:4" x14ac:dyDescent="0.2">
      <c r="A3384" s="158"/>
      <c r="D3384" s="138"/>
    </row>
    <row r="3385" spans="1:4" x14ac:dyDescent="0.2">
      <c r="A3385" s="158"/>
      <c r="D3385" s="138"/>
    </row>
    <row r="3386" spans="1:4" x14ac:dyDescent="0.2">
      <c r="A3386" s="158"/>
      <c r="D3386" s="138"/>
    </row>
    <row r="3387" spans="1:4" x14ac:dyDescent="0.2">
      <c r="A3387" s="158"/>
      <c r="D3387" s="138"/>
    </row>
    <row r="3388" spans="1:4" x14ac:dyDescent="0.2">
      <c r="A3388" s="158"/>
      <c r="D3388" s="138"/>
    </row>
    <row r="3389" spans="1:4" x14ac:dyDescent="0.2">
      <c r="A3389" s="158"/>
      <c r="D3389" s="138"/>
    </row>
    <row r="3390" spans="1:4" x14ac:dyDescent="0.2">
      <c r="A3390" s="158"/>
      <c r="D3390" s="138"/>
    </row>
    <row r="3391" spans="1:4" x14ac:dyDescent="0.2">
      <c r="A3391" s="158"/>
      <c r="D3391" s="138"/>
    </row>
    <row r="3392" spans="1:4" x14ac:dyDescent="0.2">
      <c r="A3392" s="158"/>
      <c r="D3392" s="138"/>
    </row>
    <row r="3393" spans="1:4" x14ac:dyDescent="0.2">
      <c r="A3393" s="158"/>
      <c r="D3393" s="138"/>
    </row>
    <row r="3394" spans="1:4" x14ac:dyDescent="0.2">
      <c r="A3394" s="158"/>
      <c r="D3394" s="138"/>
    </row>
    <row r="3395" spans="1:4" x14ac:dyDescent="0.2">
      <c r="A3395" s="158"/>
      <c r="D3395" s="138"/>
    </row>
    <row r="3396" spans="1:4" x14ac:dyDescent="0.2">
      <c r="A3396" s="158"/>
      <c r="D3396" s="138"/>
    </row>
    <row r="3397" spans="1:4" x14ac:dyDescent="0.2">
      <c r="A3397" s="158"/>
      <c r="D3397" s="138"/>
    </row>
    <row r="3398" spans="1:4" x14ac:dyDescent="0.2">
      <c r="A3398" s="158"/>
      <c r="D3398" s="138"/>
    </row>
    <row r="3399" spans="1:4" x14ac:dyDescent="0.2">
      <c r="A3399" s="158"/>
      <c r="D3399" s="138"/>
    </row>
    <row r="3400" spans="1:4" x14ac:dyDescent="0.2">
      <c r="A3400" s="158"/>
      <c r="D3400" s="138"/>
    </row>
    <row r="3401" spans="1:4" x14ac:dyDescent="0.2">
      <c r="A3401" s="158"/>
      <c r="D3401" s="138"/>
    </row>
    <row r="3402" spans="1:4" x14ac:dyDescent="0.2">
      <c r="A3402" s="158"/>
      <c r="D3402" s="138"/>
    </row>
    <row r="3403" spans="1:4" x14ac:dyDescent="0.2">
      <c r="A3403" s="158"/>
      <c r="D3403" s="138"/>
    </row>
    <row r="3404" spans="1:4" x14ac:dyDescent="0.2">
      <c r="A3404" s="158"/>
      <c r="D3404" s="138"/>
    </row>
    <row r="3405" spans="1:4" x14ac:dyDescent="0.2">
      <c r="A3405" s="158"/>
      <c r="D3405" s="138"/>
    </row>
    <row r="3406" spans="1:4" x14ac:dyDescent="0.2">
      <c r="A3406" s="158"/>
      <c r="D3406" s="138"/>
    </row>
    <row r="3407" spans="1:4" x14ac:dyDescent="0.2">
      <c r="A3407" s="158"/>
      <c r="D3407" s="138"/>
    </row>
    <row r="3408" spans="1:4" x14ac:dyDescent="0.2">
      <c r="A3408" s="158"/>
      <c r="D3408" s="138"/>
    </row>
    <row r="3409" spans="1:4" x14ac:dyDescent="0.2">
      <c r="A3409" s="158"/>
      <c r="D3409" s="138"/>
    </row>
    <row r="3410" spans="1:4" x14ac:dyDescent="0.2">
      <c r="A3410" s="158"/>
      <c r="D3410" s="138"/>
    </row>
    <row r="3411" spans="1:4" x14ac:dyDescent="0.2">
      <c r="A3411" s="158"/>
      <c r="D3411" s="138"/>
    </row>
    <row r="3412" spans="1:4" x14ac:dyDescent="0.2">
      <c r="A3412" s="158"/>
      <c r="D3412" s="138"/>
    </row>
    <row r="3413" spans="1:4" x14ac:dyDescent="0.2">
      <c r="A3413" s="158"/>
      <c r="D3413" s="138"/>
    </row>
    <row r="3414" spans="1:4" x14ac:dyDescent="0.2">
      <c r="A3414" s="158"/>
      <c r="D3414" s="138"/>
    </row>
    <row r="3415" spans="1:4" x14ac:dyDescent="0.2">
      <c r="A3415" s="158"/>
      <c r="D3415" s="138"/>
    </row>
    <row r="3416" spans="1:4" x14ac:dyDescent="0.2">
      <c r="A3416" s="158"/>
      <c r="D3416" s="138"/>
    </row>
    <row r="3417" spans="1:4" x14ac:dyDescent="0.2">
      <c r="A3417" s="158"/>
      <c r="D3417" s="138"/>
    </row>
    <row r="3418" spans="1:4" x14ac:dyDescent="0.2">
      <c r="A3418" s="158"/>
      <c r="D3418" s="138"/>
    </row>
    <row r="3419" spans="1:4" x14ac:dyDescent="0.2">
      <c r="A3419" s="158"/>
      <c r="D3419" s="138"/>
    </row>
    <row r="3420" spans="1:4" x14ac:dyDescent="0.2">
      <c r="A3420" s="158"/>
      <c r="D3420" s="138"/>
    </row>
    <row r="3421" spans="1:4" x14ac:dyDescent="0.2">
      <c r="A3421" s="158"/>
      <c r="D3421" s="138"/>
    </row>
    <row r="3422" spans="1:4" x14ac:dyDescent="0.2">
      <c r="A3422" s="158"/>
      <c r="D3422" s="138"/>
    </row>
    <row r="3423" spans="1:4" x14ac:dyDescent="0.2">
      <c r="A3423" s="158"/>
      <c r="D3423" s="138"/>
    </row>
    <row r="3424" spans="1:4" x14ac:dyDescent="0.2">
      <c r="A3424" s="158"/>
      <c r="D3424" s="138"/>
    </row>
    <row r="3425" spans="1:4" x14ac:dyDescent="0.2">
      <c r="A3425" s="158"/>
      <c r="D3425" s="138"/>
    </row>
    <row r="3426" spans="1:4" x14ac:dyDescent="0.2">
      <c r="A3426" s="158"/>
      <c r="D3426" s="138"/>
    </row>
    <row r="3427" spans="1:4" x14ac:dyDescent="0.2">
      <c r="A3427" s="158"/>
      <c r="D3427" s="138"/>
    </row>
    <row r="3428" spans="1:4" x14ac:dyDescent="0.2">
      <c r="A3428" s="158"/>
      <c r="D3428" s="138"/>
    </row>
    <row r="3429" spans="1:4" x14ac:dyDescent="0.2">
      <c r="A3429" s="158"/>
      <c r="D3429" s="138"/>
    </row>
    <row r="3430" spans="1:4" x14ac:dyDescent="0.2">
      <c r="A3430" s="158"/>
      <c r="D3430" s="138"/>
    </row>
    <row r="3431" spans="1:4" x14ac:dyDescent="0.2">
      <c r="A3431" s="158"/>
      <c r="D3431" s="138"/>
    </row>
    <row r="3432" spans="1:4" x14ac:dyDescent="0.2">
      <c r="A3432" s="158"/>
      <c r="D3432" s="138"/>
    </row>
    <row r="3433" spans="1:4" x14ac:dyDescent="0.2">
      <c r="A3433" s="158"/>
      <c r="D3433" s="138"/>
    </row>
    <row r="3434" spans="1:4" x14ac:dyDescent="0.2">
      <c r="A3434" s="158"/>
      <c r="D3434" s="138"/>
    </row>
    <row r="3435" spans="1:4" x14ac:dyDescent="0.2">
      <c r="A3435" s="158"/>
      <c r="D3435" s="138"/>
    </row>
    <row r="3436" spans="1:4" x14ac:dyDescent="0.2">
      <c r="A3436" s="158"/>
      <c r="D3436" s="138"/>
    </row>
    <row r="3437" spans="1:4" x14ac:dyDescent="0.2">
      <c r="A3437" s="158"/>
      <c r="D3437" s="138"/>
    </row>
    <row r="3438" spans="1:4" x14ac:dyDescent="0.2">
      <c r="A3438" s="158"/>
      <c r="D3438" s="138"/>
    </row>
    <row r="3439" spans="1:4" x14ac:dyDescent="0.2">
      <c r="A3439" s="158"/>
      <c r="D3439" s="138"/>
    </row>
    <row r="3440" spans="1:4" x14ac:dyDescent="0.2">
      <c r="A3440" s="158"/>
      <c r="D3440" s="138"/>
    </row>
    <row r="3441" spans="1:4" x14ac:dyDescent="0.2">
      <c r="A3441" s="158"/>
      <c r="D3441" s="138"/>
    </row>
    <row r="3442" spans="1:4" x14ac:dyDescent="0.2">
      <c r="A3442" s="158"/>
      <c r="D3442" s="138"/>
    </row>
    <row r="3443" spans="1:4" x14ac:dyDescent="0.2">
      <c r="A3443" s="158"/>
      <c r="D3443" s="138"/>
    </row>
    <row r="3444" spans="1:4" x14ac:dyDescent="0.2">
      <c r="A3444" s="158"/>
      <c r="D3444" s="138"/>
    </row>
    <row r="3445" spans="1:4" x14ac:dyDescent="0.2">
      <c r="A3445" s="158"/>
      <c r="D3445" s="138"/>
    </row>
    <row r="3446" spans="1:4" x14ac:dyDescent="0.2">
      <c r="A3446" s="158"/>
      <c r="D3446" s="138"/>
    </row>
    <row r="3447" spans="1:4" x14ac:dyDescent="0.2">
      <c r="A3447" s="158"/>
      <c r="D3447" s="138"/>
    </row>
    <row r="3448" spans="1:4" x14ac:dyDescent="0.2">
      <c r="A3448" s="158"/>
      <c r="D3448" s="138"/>
    </row>
    <row r="3449" spans="1:4" x14ac:dyDescent="0.2">
      <c r="A3449" s="158"/>
      <c r="D3449" s="138"/>
    </row>
    <row r="3450" spans="1:4" x14ac:dyDescent="0.2">
      <c r="A3450" s="158"/>
      <c r="D3450" s="138"/>
    </row>
    <row r="3451" spans="1:4" x14ac:dyDescent="0.2">
      <c r="A3451" s="158"/>
      <c r="D3451" s="138"/>
    </row>
    <row r="3452" spans="1:4" x14ac:dyDescent="0.2">
      <c r="A3452" s="158"/>
      <c r="D3452" s="138"/>
    </row>
    <row r="3453" spans="1:4" x14ac:dyDescent="0.2">
      <c r="A3453" s="158"/>
      <c r="D3453" s="138"/>
    </row>
    <row r="3454" spans="1:4" x14ac:dyDescent="0.2">
      <c r="A3454" s="158"/>
      <c r="D3454" s="138"/>
    </row>
    <row r="3455" spans="1:4" x14ac:dyDescent="0.2">
      <c r="A3455" s="158"/>
      <c r="D3455" s="138"/>
    </row>
    <row r="3456" spans="1:4" x14ac:dyDescent="0.2">
      <c r="A3456" s="158"/>
      <c r="D3456" s="138"/>
    </row>
    <row r="3457" spans="1:4" x14ac:dyDescent="0.2">
      <c r="A3457" s="158"/>
      <c r="D3457" s="138"/>
    </row>
    <row r="3458" spans="1:4" x14ac:dyDescent="0.2">
      <c r="A3458" s="158"/>
      <c r="D3458" s="138"/>
    </row>
    <row r="3459" spans="1:4" x14ac:dyDescent="0.2">
      <c r="A3459" s="158"/>
      <c r="D3459" s="138"/>
    </row>
    <row r="3460" spans="1:4" x14ac:dyDescent="0.2">
      <c r="A3460" s="158"/>
      <c r="D3460" s="138"/>
    </row>
    <row r="3461" spans="1:4" x14ac:dyDescent="0.2">
      <c r="A3461" s="158"/>
      <c r="D3461" s="138"/>
    </row>
    <row r="3462" spans="1:4" x14ac:dyDescent="0.2">
      <c r="A3462" s="158"/>
      <c r="D3462" s="138"/>
    </row>
    <row r="3463" spans="1:4" x14ac:dyDescent="0.2">
      <c r="A3463" s="158"/>
      <c r="D3463" s="138"/>
    </row>
    <row r="3464" spans="1:4" x14ac:dyDescent="0.2">
      <c r="A3464" s="158"/>
      <c r="D3464" s="138"/>
    </row>
    <row r="3465" spans="1:4" x14ac:dyDescent="0.2">
      <c r="A3465" s="158"/>
      <c r="D3465" s="138"/>
    </row>
    <row r="3466" spans="1:4" x14ac:dyDescent="0.2">
      <c r="A3466" s="158"/>
      <c r="D3466" s="138"/>
    </row>
    <row r="3467" spans="1:4" x14ac:dyDescent="0.2">
      <c r="A3467" s="158"/>
      <c r="D3467" s="138"/>
    </row>
    <row r="3468" spans="1:4" x14ac:dyDescent="0.2">
      <c r="A3468" s="158"/>
      <c r="D3468" s="138"/>
    </row>
    <row r="3469" spans="1:4" x14ac:dyDescent="0.2">
      <c r="A3469" s="158"/>
      <c r="D3469" s="138"/>
    </row>
    <row r="3470" spans="1:4" x14ac:dyDescent="0.2">
      <c r="A3470" s="158"/>
      <c r="D3470" s="138"/>
    </row>
    <row r="3471" spans="1:4" x14ac:dyDescent="0.2">
      <c r="A3471" s="158"/>
      <c r="D3471" s="138"/>
    </row>
    <row r="3472" spans="1:4" x14ac:dyDescent="0.2">
      <c r="A3472" s="158"/>
      <c r="D3472" s="138"/>
    </row>
    <row r="3473" spans="1:4" x14ac:dyDescent="0.2">
      <c r="A3473" s="158"/>
      <c r="D3473" s="138"/>
    </row>
    <row r="3474" spans="1:4" x14ac:dyDescent="0.2">
      <c r="A3474" s="158"/>
      <c r="D3474" s="138"/>
    </row>
    <row r="3475" spans="1:4" x14ac:dyDescent="0.2">
      <c r="A3475" s="158"/>
      <c r="D3475" s="138"/>
    </row>
    <row r="3476" spans="1:4" x14ac:dyDescent="0.2">
      <c r="A3476" s="158"/>
      <c r="D3476" s="138"/>
    </row>
    <row r="3477" spans="1:4" x14ac:dyDescent="0.2">
      <c r="A3477" s="158"/>
      <c r="D3477" s="138"/>
    </row>
    <row r="3478" spans="1:4" x14ac:dyDescent="0.2">
      <c r="A3478" s="158"/>
      <c r="D3478" s="138"/>
    </row>
    <row r="3479" spans="1:4" x14ac:dyDescent="0.2">
      <c r="A3479" s="158"/>
      <c r="D3479" s="138"/>
    </row>
    <row r="3480" spans="1:4" x14ac:dyDescent="0.2">
      <c r="A3480" s="158"/>
      <c r="D3480" s="138"/>
    </row>
    <row r="3481" spans="1:4" x14ac:dyDescent="0.2">
      <c r="A3481" s="158"/>
      <c r="D3481" s="138"/>
    </row>
    <row r="3482" spans="1:4" x14ac:dyDescent="0.2">
      <c r="A3482" s="158"/>
      <c r="D3482" s="138"/>
    </row>
    <row r="3483" spans="1:4" x14ac:dyDescent="0.2">
      <c r="A3483" s="158"/>
      <c r="D3483" s="138"/>
    </row>
    <row r="3484" spans="1:4" x14ac:dyDescent="0.2">
      <c r="A3484" s="158"/>
      <c r="D3484" s="138"/>
    </row>
    <row r="3485" spans="1:4" x14ac:dyDescent="0.2">
      <c r="A3485" s="158"/>
      <c r="D3485" s="138"/>
    </row>
    <row r="3486" spans="1:4" x14ac:dyDescent="0.2">
      <c r="A3486" s="158"/>
      <c r="D3486" s="138"/>
    </row>
    <row r="3487" spans="1:4" x14ac:dyDescent="0.2">
      <c r="A3487" s="158"/>
      <c r="D3487" s="138"/>
    </row>
    <row r="3488" spans="1:4" x14ac:dyDescent="0.2">
      <c r="A3488" s="158"/>
      <c r="D3488" s="138"/>
    </row>
    <row r="3489" spans="1:4" x14ac:dyDescent="0.2">
      <c r="A3489" s="158"/>
      <c r="D3489" s="138"/>
    </row>
    <row r="3490" spans="1:4" x14ac:dyDescent="0.2">
      <c r="A3490" s="158"/>
      <c r="D3490" s="138"/>
    </row>
    <row r="3491" spans="1:4" x14ac:dyDescent="0.2">
      <c r="A3491" s="158"/>
      <c r="D3491" s="138"/>
    </row>
    <row r="3492" spans="1:4" x14ac:dyDescent="0.2">
      <c r="A3492" s="158"/>
      <c r="D3492" s="138"/>
    </row>
    <row r="3493" spans="1:4" x14ac:dyDescent="0.2">
      <c r="A3493" s="158"/>
      <c r="D3493" s="138"/>
    </row>
    <row r="3494" spans="1:4" x14ac:dyDescent="0.2">
      <c r="A3494" s="158"/>
      <c r="D3494" s="138"/>
    </row>
    <row r="3495" spans="1:4" x14ac:dyDescent="0.2">
      <c r="A3495" s="158"/>
      <c r="D3495" s="138"/>
    </row>
    <row r="3496" spans="1:4" x14ac:dyDescent="0.2">
      <c r="A3496" s="158"/>
      <c r="D3496" s="138"/>
    </row>
    <row r="3497" spans="1:4" x14ac:dyDescent="0.2">
      <c r="A3497" s="158"/>
      <c r="D3497" s="138"/>
    </row>
    <row r="3498" spans="1:4" x14ac:dyDescent="0.2">
      <c r="A3498" s="158"/>
      <c r="D3498" s="138"/>
    </row>
    <row r="3499" spans="1:4" x14ac:dyDescent="0.2">
      <c r="A3499" s="158"/>
      <c r="D3499" s="138"/>
    </row>
    <row r="3500" spans="1:4" x14ac:dyDescent="0.2">
      <c r="A3500" s="158"/>
      <c r="D3500" s="138"/>
    </row>
    <row r="3501" spans="1:4" x14ac:dyDescent="0.2">
      <c r="A3501" s="158"/>
      <c r="D3501" s="138"/>
    </row>
    <row r="3502" spans="1:4" x14ac:dyDescent="0.2">
      <c r="A3502" s="158"/>
      <c r="D3502" s="138"/>
    </row>
    <row r="3503" spans="1:4" x14ac:dyDescent="0.2">
      <c r="A3503" s="158"/>
      <c r="D3503" s="138"/>
    </row>
    <row r="3504" spans="1:4" x14ac:dyDescent="0.2">
      <c r="A3504" s="158"/>
      <c r="D3504" s="138"/>
    </row>
    <row r="3505" spans="1:4" x14ac:dyDescent="0.2">
      <c r="A3505" s="158"/>
      <c r="D3505" s="138"/>
    </row>
    <row r="3506" spans="1:4" x14ac:dyDescent="0.2">
      <c r="A3506" s="158"/>
      <c r="D3506" s="138"/>
    </row>
    <row r="3507" spans="1:4" x14ac:dyDescent="0.2">
      <c r="A3507" s="158"/>
      <c r="D3507" s="138"/>
    </row>
    <row r="3508" spans="1:4" x14ac:dyDescent="0.2">
      <c r="A3508" s="158"/>
      <c r="D3508" s="138"/>
    </row>
    <row r="3509" spans="1:4" x14ac:dyDescent="0.2">
      <c r="A3509" s="158"/>
      <c r="D3509" s="138"/>
    </row>
    <row r="3510" spans="1:4" x14ac:dyDescent="0.2">
      <c r="A3510" s="158"/>
      <c r="D3510" s="138"/>
    </row>
    <row r="3511" spans="1:4" x14ac:dyDescent="0.2">
      <c r="A3511" s="158"/>
      <c r="D3511" s="138"/>
    </row>
    <row r="3512" spans="1:4" x14ac:dyDescent="0.2">
      <c r="A3512" s="158"/>
      <c r="D3512" s="138"/>
    </row>
    <row r="3513" spans="1:4" x14ac:dyDescent="0.2">
      <c r="A3513" s="158"/>
      <c r="D3513" s="138"/>
    </row>
    <row r="3514" spans="1:4" x14ac:dyDescent="0.2">
      <c r="A3514" s="158"/>
      <c r="D3514" s="138"/>
    </row>
    <row r="3515" spans="1:4" x14ac:dyDescent="0.2">
      <c r="A3515" s="158"/>
      <c r="D3515" s="138"/>
    </row>
    <row r="3516" spans="1:4" x14ac:dyDescent="0.2">
      <c r="A3516" s="158"/>
      <c r="D3516" s="138"/>
    </row>
    <row r="3517" spans="1:4" x14ac:dyDescent="0.2">
      <c r="A3517" s="158"/>
      <c r="D3517" s="138"/>
    </row>
    <row r="3518" spans="1:4" x14ac:dyDescent="0.2">
      <c r="A3518" s="158"/>
      <c r="D3518" s="138"/>
    </row>
    <row r="3519" spans="1:4" x14ac:dyDescent="0.2">
      <c r="A3519" s="158"/>
      <c r="D3519" s="138"/>
    </row>
    <row r="3520" spans="1:4" x14ac:dyDescent="0.2">
      <c r="A3520" s="158"/>
      <c r="D3520" s="138"/>
    </row>
    <row r="3521" spans="1:4" x14ac:dyDescent="0.2">
      <c r="A3521" s="158"/>
      <c r="D3521" s="138"/>
    </row>
    <row r="3522" spans="1:4" x14ac:dyDescent="0.2">
      <c r="A3522" s="158"/>
      <c r="D3522" s="138"/>
    </row>
    <row r="3523" spans="1:4" x14ac:dyDescent="0.2">
      <c r="A3523" s="158"/>
      <c r="D3523" s="138"/>
    </row>
    <row r="3524" spans="1:4" x14ac:dyDescent="0.2">
      <c r="A3524" s="158"/>
      <c r="D3524" s="138"/>
    </row>
    <row r="3525" spans="1:4" x14ac:dyDescent="0.2">
      <c r="A3525" s="158"/>
      <c r="D3525" s="138"/>
    </row>
    <row r="3526" spans="1:4" x14ac:dyDescent="0.2">
      <c r="A3526" s="158"/>
      <c r="D3526" s="138"/>
    </row>
    <row r="3527" spans="1:4" x14ac:dyDescent="0.2">
      <c r="A3527" s="158"/>
      <c r="D3527" s="138"/>
    </row>
    <row r="3528" spans="1:4" x14ac:dyDescent="0.2">
      <c r="A3528" s="158"/>
      <c r="D3528" s="138"/>
    </row>
    <row r="3529" spans="1:4" x14ac:dyDescent="0.2">
      <c r="A3529" s="158"/>
      <c r="D3529" s="138"/>
    </row>
    <row r="3530" spans="1:4" x14ac:dyDescent="0.2">
      <c r="A3530" s="158"/>
      <c r="D3530" s="138"/>
    </row>
    <row r="3531" spans="1:4" x14ac:dyDescent="0.2">
      <c r="A3531" s="158"/>
      <c r="D3531" s="138"/>
    </row>
    <row r="3532" spans="1:4" x14ac:dyDescent="0.2">
      <c r="A3532" s="158"/>
      <c r="D3532" s="138"/>
    </row>
    <row r="3533" spans="1:4" x14ac:dyDescent="0.2">
      <c r="A3533" s="158"/>
      <c r="D3533" s="138"/>
    </row>
    <row r="3534" spans="1:4" x14ac:dyDescent="0.2">
      <c r="A3534" s="158"/>
      <c r="D3534" s="138"/>
    </row>
    <row r="3535" spans="1:4" x14ac:dyDescent="0.2">
      <c r="A3535" s="158"/>
      <c r="D3535" s="138"/>
    </row>
    <row r="3536" spans="1:4" x14ac:dyDescent="0.2">
      <c r="A3536" s="158"/>
      <c r="D3536" s="138"/>
    </row>
    <row r="3537" spans="1:4" x14ac:dyDescent="0.2">
      <c r="A3537" s="158"/>
      <c r="D3537" s="138"/>
    </row>
    <row r="3538" spans="1:4" x14ac:dyDescent="0.2">
      <c r="A3538" s="158"/>
      <c r="D3538" s="138"/>
    </row>
    <row r="3539" spans="1:4" x14ac:dyDescent="0.2">
      <c r="A3539" s="158"/>
      <c r="D3539" s="138"/>
    </row>
    <row r="3540" spans="1:4" x14ac:dyDescent="0.2">
      <c r="A3540" s="158"/>
      <c r="D3540" s="138"/>
    </row>
    <row r="3541" spans="1:4" x14ac:dyDescent="0.2">
      <c r="A3541" s="158"/>
      <c r="D3541" s="138"/>
    </row>
    <row r="3542" spans="1:4" x14ac:dyDescent="0.2">
      <c r="A3542" s="158"/>
      <c r="D3542" s="138"/>
    </row>
    <row r="3543" spans="1:4" x14ac:dyDescent="0.2">
      <c r="A3543" s="158"/>
      <c r="D3543" s="138"/>
    </row>
    <row r="3544" spans="1:4" x14ac:dyDescent="0.2">
      <c r="A3544" s="158"/>
      <c r="D3544" s="138"/>
    </row>
    <row r="3545" spans="1:4" x14ac:dyDescent="0.2">
      <c r="A3545" s="158"/>
      <c r="D3545" s="138"/>
    </row>
    <row r="3546" spans="1:4" x14ac:dyDescent="0.2">
      <c r="A3546" s="158"/>
      <c r="D3546" s="138"/>
    </row>
    <row r="3547" spans="1:4" x14ac:dyDescent="0.2">
      <c r="A3547" s="158"/>
      <c r="D3547" s="138"/>
    </row>
    <row r="3548" spans="1:4" x14ac:dyDescent="0.2">
      <c r="A3548" s="158"/>
      <c r="D3548" s="138"/>
    </row>
    <row r="3549" spans="1:4" x14ac:dyDescent="0.2">
      <c r="A3549" s="158"/>
      <c r="D3549" s="138"/>
    </row>
    <row r="3550" spans="1:4" x14ac:dyDescent="0.2">
      <c r="A3550" s="158"/>
      <c r="D3550" s="138"/>
    </row>
    <row r="3551" spans="1:4" x14ac:dyDescent="0.2">
      <c r="A3551" s="158"/>
      <c r="D3551" s="138"/>
    </row>
    <row r="3552" spans="1:4" x14ac:dyDescent="0.2">
      <c r="A3552" s="158"/>
      <c r="D3552" s="138"/>
    </row>
    <row r="3553" spans="1:4" x14ac:dyDescent="0.2">
      <c r="A3553" s="158"/>
      <c r="D3553" s="138"/>
    </row>
    <row r="3554" spans="1:4" x14ac:dyDescent="0.2">
      <c r="A3554" s="158"/>
      <c r="D3554" s="138"/>
    </row>
    <row r="3555" spans="1:4" x14ac:dyDescent="0.2">
      <c r="A3555" s="158"/>
      <c r="D3555" s="138"/>
    </row>
    <row r="3556" spans="1:4" x14ac:dyDescent="0.2">
      <c r="A3556" s="158"/>
      <c r="D3556" s="138"/>
    </row>
    <row r="3557" spans="1:4" x14ac:dyDescent="0.2">
      <c r="A3557" s="158"/>
      <c r="D3557" s="138"/>
    </row>
    <row r="3558" spans="1:4" x14ac:dyDescent="0.2">
      <c r="A3558" s="158"/>
      <c r="D3558" s="138"/>
    </row>
    <row r="3559" spans="1:4" x14ac:dyDescent="0.2">
      <c r="A3559" s="158"/>
      <c r="D3559" s="138"/>
    </row>
    <row r="3560" spans="1:4" x14ac:dyDescent="0.2">
      <c r="A3560" s="158"/>
      <c r="D3560" s="138"/>
    </row>
    <row r="3561" spans="1:4" x14ac:dyDescent="0.2">
      <c r="A3561" s="158"/>
      <c r="D3561" s="138"/>
    </row>
    <row r="3562" spans="1:4" x14ac:dyDescent="0.2">
      <c r="A3562" s="158"/>
      <c r="D3562" s="138"/>
    </row>
    <row r="3563" spans="1:4" x14ac:dyDescent="0.2">
      <c r="A3563" s="158"/>
      <c r="D3563" s="138"/>
    </row>
    <row r="3564" spans="1:4" x14ac:dyDescent="0.2">
      <c r="A3564" s="158"/>
      <c r="D3564" s="138"/>
    </row>
    <row r="3565" spans="1:4" x14ac:dyDescent="0.2">
      <c r="A3565" s="158"/>
      <c r="D3565" s="138"/>
    </row>
    <row r="3566" spans="1:4" x14ac:dyDescent="0.2">
      <c r="A3566" s="158"/>
      <c r="D3566" s="138"/>
    </row>
    <row r="3567" spans="1:4" x14ac:dyDescent="0.2">
      <c r="A3567" s="158"/>
      <c r="D3567" s="138"/>
    </row>
    <row r="3568" spans="1:4" x14ac:dyDescent="0.2">
      <c r="A3568" s="158"/>
      <c r="D3568" s="138"/>
    </row>
    <row r="3569" spans="1:4" x14ac:dyDescent="0.2">
      <c r="A3569" s="158"/>
      <c r="D3569" s="138"/>
    </row>
    <row r="3570" spans="1:4" x14ac:dyDescent="0.2">
      <c r="A3570" s="158"/>
      <c r="D3570" s="138"/>
    </row>
    <row r="3571" spans="1:4" x14ac:dyDescent="0.2">
      <c r="A3571" s="158"/>
      <c r="D3571" s="138"/>
    </row>
    <row r="3572" spans="1:4" x14ac:dyDescent="0.2">
      <c r="A3572" s="158"/>
      <c r="D3572" s="138"/>
    </row>
    <row r="3573" spans="1:4" x14ac:dyDescent="0.2">
      <c r="A3573" s="158"/>
      <c r="D3573" s="138"/>
    </row>
    <row r="3574" spans="1:4" x14ac:dyDescent="0.2">
      <c r="A3574" s="158"/>
      <c r="D3574" s="138"/>
    </row>
    <row r="3575" spans="1:4" x14ac:dyDescent="0.2">
      <c r="A3575" s="158"/>
      <c r="D3575" s="138"/>
    </row>
    <row r="3576" spans="1:4" x14ac:dyDescent="0.2">
      <c r="A3576" s="158"/>
      <c r="D3576" s="138"/>
    </row>
    <row r="3577" spans="1:4" x14ac:dyDescent="0.2">
      <c r="A3577" s="158"/>
      <c r="D3577" s="138"/>
    </row>
    <row r="3578" spans="1:4" x14ac:dyDescent="0.2">
      <c r="A3578" s="158"/>
      <c r="D3578" s="138"/>
    </row>
    <row r="3579" spans="1:4" x14ac:dyDescent="0.2">
      <c r="A3579" s="158"/>
      <c r="D3579" s="138"/>
    </row>
    <row r="3580" spans="1:4" x14ac:dyDescent="0.2">
      <c r="A3580" s="158"/>
      <c r="D3580" s="138"/>
    </row>
    <row r="3581" spans="1:4" x14ac:dyDescent="0.2">
      <c r="A3581" s="158"/>
      <c r="D3581" s="138"/>
    </row>
    <row r="3582" spans="1:4" x14ac:dyDescent="0.2">
      <c r="A3582" s="158"/>
      <c r="D3582" s="138"/>
    </row>
    <row r="3583" spans="1:4" x14ac:dyDescent="0.2">
      <c r="A3583" s="158"/>
      <c r="D3583" s="138"/>
    </row>
    <row r="3584" spans="1:4" x14ac:dyDescent="0.2">
      <c r="A3584" s="158"/>
      <c r="D3584" s="138"/>
    </row>
    <row r="3585" spans="1:4" x14ac:dyDescent="0.2">
      <c r="A3585" s="158"/>
      <c r="D3585" s="138"/>
    </row>
    <row r="3586" spans="1:4" x14ac:dyDescent="0.2">
      <c r="A3586" s="158"/>
      <c r="D3586" s="138"/>
    </row>
    <row r="3587" spans="1:4" x14ac:dyDescent="0.2">
      <c r="A3587" s="158"/>
      <c r="D3587" s="138"/>
    </row>
    <row r="3588" spans="1:4" x14ac:dyDescent="0.2">
      <c r="A3588" s="158"/>
      <c r="D3588" s="138"/>
    </row>
    <row r="3589" spans="1:4" x14ac:dyDescent="0.2">
      <c r="A3589" s="158"/>
      <c r="D3589" s="138"/>
    </row>
    <row r="3590" spans="1:4" x14ac:dyDescent="0.2">
      <c r="A3590" s="158"/>
      <c r="D3590" s="138"/>
    </row>
    <row r="3591" spans="1:4" x14ac:dyDescent="0.2">
      <c r="A3591" s="158"/>
      <c r="D3591" s="138"/>
    </row>
    <row r="3592" spans="1:4" x14ac:dyDescent="0.2">
      <c r="A3592" s="158"/>
      <c r="D3592" s="138"/>
    </row>
    <row r="3593" spans="1:4" x14ac:dyDescent="0.2">
      <c r="A3593" s="158"/>
      <c r="D3593" s="138"/>
    </row>
    <row r="3594" spans="1:4" x14ac:dyDescent="0.2">
      <c r="A3594" s="158"/>
      <c r="D3594" s="138"/>
    </row>
    <row r="3595" spans="1:4" x14ac:dyDescent="0.2">
      <c r="A3595" s="158"/>
      <c r="D3595" s="138"/>
    </row>
    <row r="3596" spans="1:4" x14ac:dyDescent="0.2">
      <c r="A3596" s="158"/>
      <c r="D3596" s="138"/>
    </row>
    <row r="3597" spans="1:4" x14ac:dyDescent="0.2">
      <c r="A3597" s="158"/>
      <c r="D3597" s="138"/>
    </row>
    <row r="3598" spans="1:4" x14ac:dyDescent="0.2">
      <c r="A3598" s="158"/>
      <c r="D3598" s="138"/>
    </row>
    <row r="3599" spans="1:4" x14ac:dyDescent="0.2">
      <c r="A3599" s="158"/>
      <c r="D3599" s="138"/>
    </row>
    <row r="3600" spans="1:4" x14ac:dyDescent="0.2">
      <c r="A3600" s="158"/>
      <c r="D3600" s="138"/>
    </row>
    <row r="3601" spans="1:4" x14ac:dyDescent="0.2">
      <c r="A3601" s="158"/>
      <c r="D3601" s="138"/>
    </row>
    <row r="3602" spans="1:4" x14ac:dyDescent="0.2">
      <c r="A3602" s="158"/>
      <c r="D3602" s="138"/>
    </row>
    <row r="3603" spans="1:4" x14ac:dyDescent="0.2">
      <c r="A3603" s="158"/>
      <c r="D3603" s="138"/>
    </row>
    <row r="3604" spans="1:4" x14ac:dyDescent="0.2">
      <c r="A3604" s="158"/>
      <c r="D3604" s="138"/>
    </row>
    <row r="3605" spans="1:4" x14ac:dyDescent="0.2">
      <c r="A3605" s="158"/>
      <c r="D3605" s="138"/>
    </row>
    <row r="3606" spans="1:4" x14ac:dyDescent="0.2">
      <c r="A3606" s="158"/>
      <c r="D3606" s="138"/>
    </row>
    <row r="3607" spans="1:4" x14ac:dyDescent="0.2">
      <c r="A3607" s="158"/>
      <c r="D3607" s="138"/>
    </row>
    <row r="3608" spans="1:4" x14ac:dyDescent="0.2">
      <c r="A3608" s="158"/>
      <c r="D3608" s="138"/>
    </row>
    <row r="3609" spans="1:4" x14ac:dyDescent="0.2">
      <c r="A3609" s="158"/>
      <c r="D3609" s="138"/>
    </row>
    <row r="3610" spans="1:4" x14ac:dyDescent="0.2">
      <c r="A3610" s="158"/>
      <c r="D3610" s="138"/>
    </row>
    <row r="3611" spans="1:4" x14ac:dyDescent="0.2">
      <c r="A3611" s="158"/>
      <c r="D3611" s="138"/>
    </row>
    <row r="3612" spans="1:4" x14ac:dyDescent="0.2">
      <c r="A3612" s="158"/>
      <c r="D3612" s="138"/>
    </row>
    <row r="3613" spans="1:4" x14ac:dyDescent="0.2">
      <c r="A3613" s="158"/>
      <c r="D3613" s="138"/>
    </row>
    <row r="3614" spans="1:4" x14ac:dyDescent="0.2">
      <c r="A3614" s="158"/>
      <c r="D3614" s="138"/>
    </row>
    <row r="3615" spans="1:4" x14ac:dyDescent="0.2">
      <c r="A3615" s="158"/>
      <c r="D3615" s="138"/>
    </row>
    <row r="3616" spans="1:4" x14ac:dyDescent="0.2">
      <c r="A3616" s="158"/>
      <c r="D3616" s="138"/>
    </row>
    <row r="3617" spans="1:4" x14ac:dyDescent="0.2">
      <c r="A3617" s="158"/>
      <c r="D3617" s="138"/>
    </row>
    <row r="3618" spans="1:4" x14ac:dyDescent="0.2">
      <c r="A3618" s="158"/>
      <c r="D3618" s="138"/>
    </row>
    <row r="3619" spans="1:4" x14ac:dyDescent="0.2">
      <c r="A3619" s="158"/>
      <c r="D3619" s="138"/>
    </row>
    <row r="3620" spans="1:4" x14ac:dyDescent="0.2">
      <c r="A3620" s="158"/>
      <c r="D3620" s="138"/>
    </row>
    <row r="3621" spans="1:4" x14ac:dyDescent="0.2">
      <c r="A3621" s="158"/>
      <c r="D3621" s="138"/>
    </row>
    <row r="3622" spans="1:4" x14ac:dyDescent="0.2">
      <c r="A3622" s="158"/>
      <c r="D3622" s="138"/>
    </row>
    <row r="3623" spans="1:4" x14ac:dyDescent="0.2">
      <c r="A3623" s="158"/>
      <c r="D3623" s="138"/>
    </row>
    <row r="3624" spans="1:4" x14ac:dyDescent="0.2">
      <c r="A3624" s="158"/>
      <c r="D3624" s="138"/>
    </row>
    <row r="3625" spans="1:4" x14ac:dyDescent="0.2">
      <c r="A3625" s="158"/>
      <c r="D3625" s="138"/>
    </row>
    <row r="3626" spans="1:4" x14ac:dyDescent="0.2">
      <c r="A3626" s="158"/>
      <c r="D3626" s="138"/>
    </row>
    <row r="3627" spans="1:4" x14ac:dyDescent="0.2">
      <c r="A3627" s="158"/>
      <c r="D3627" s="138"/>
    </row>
    <row r="3628" spans="1:4" x14ac:dyDescent="0.2">
      <c r="A3628" s="158"/>
      <c r="D3628" s="138"/>
    </row>
    <row r="3629" spans="1:4" x14ac:dyDescent="0.2">
      <c r="A3629" s="158"/>
      <c r="D3629" s="138"/>
    </row>
    <row r="3630" spans="1:4" x14ac:dyDescent="0.2">
      <c r="A3630" s="158"/>
      <c r="D3630" s="138"/>
    </row>
    <row r="3631" spans="1:4" x14ac:dyDescent="0.2">
      <c r="A3631" s="158"/>
      <c r="D3631" s="138"/>
    </row>
    <row r="3632" spans="1:4" x14ac:dyDescent="0.2">
      <c r="A3632" s="158"/>
      <c r="D3632" s="138"/>
    </row>
    <row r="3633" spans="1:4" x14ac:dyDescent="0.2">
      <c r="A3633" s="158"/>
      <c r="D3633" s="138"/>
    </row>
    <row r="3634" spans="1:4" x14ac:dyDescent="0.2">
      <c r="A3634" s="158"/>
      <c r="D3634" s="138"/>
    </row>
    <row r="3635" spans="1:4" x14ac:dyDescent="0.2">
      <c r="A3635" s="158"/>
      <c r="D3635" s="138"/>
    </row>
    <row r="3636" spans="1:4" x14ac:dyDescent="0.2">
      <c r="A3636" s="158"/>
      <c r="D3636" s="138"/>
    </row>
    <row r="3637" spans="1:4" x14ac:dyDescent="0.2">
      <c r="A3637" s="158"/>
      <c r="D3637" s="138"/>
    </row>
    <row r="3638" spans="1:4" x14ac:dyDescent="0.2">
      <c r="A3638" s="158"/>
      <c r="D3638" s="138"/>
    </row>
    <row r="3639" spans="1:4" x14ac:dyDescent="0.2">
      <c r="A3639" s="158"/>
      <c r="D3639" s="138"/>
    </row>
    <row r="3640" spans="1:4" x14ac:dyDescent="0.2">
      <c r="A3640" s="158"/>
      <c r="D3640" s="138"/>
    </row>
    <row r="3641" spans="1:4" x14ac:dyDescent="0.2">
      <c r="A3641" s="158"/>
      <c r="D3641" s="138"/>
    </row>
    <row r="3642" spans="1:4" x14ac:dyDescent="0.2">
      <c r="A3642" s="158"/>
      <c r="D3642" s="138"/>
    </row>
    <row r="3643" spans="1:4" x14ac:dyDescent="0.2">
      <c r="A3643" s="158"/>
      <c r="D3643" s="138"/>
    </row>
    <row r="3644" spans="1:4" x14ac:dyDescent="0.2">
      <c r="A3644" s="158"/>
      <c r="D3644" s="138"/>
    </row>
    <row r="3645" spans="1:4" x14ac:dyDescent="0.2">
      <c r="A3645" s="158"/>
      <c r="D3645" s="138"/>
    </row>
    <row r="3646" spans="1:4" x14ac:dyDescent="0.2">
      <c r="A3646" s="158"/>
      <c r="D3646" s="138"/>
    </row>
    <row r="3647" spans="1:4" x14ac:dyDescent="0.2">
      <c r="A3647" s="158"/>
      <c r="D3647" s="138"/>
    </row>
    <row r="3648" spans="1:4" x14ac:dyDescent="0.2">
      <c r="A3648" s="158"/>
      <c r="D3648" s="138"/>
    </row>
    <row r="3649" spans="1:4" x14ac:dyDescent="0.2">
      <c r="A3649" s="158"/>
      <c r="D3649" s="138"/>
    </row>
    <row r="3650" spans="1:4" x14ac:dyDescent="0.2">
      <c r="A3650" s="158"/>
      <c r="D3650" s="138"/>
    </row>
    <row r="3651" spans="1:4" x14ac:dyDescent="0.2">
      <c r="A3651" s="158"/>
      <c r="D3651" s="138"/>
    </row>
    <row r="3652" spans="1:4" x14ac:dyDescent="0.2">
      <c r="A3652" s="158"/>
      <c r="D3652" s="138"/>
    </row>
    <row r="3653" spans="1:4" x14ac:dyDescent="0.2">
      <c r="A3653" s="158"/>
      <c r="D3653" s="138"/>
    </row>
    <row r="3654" spans="1:4" x14ac:dyDescent="0.2">
      <c r="A3654" s="158"/>
      <c r="D3654" s="138"/>
    </row>
    <row r="3655" spans="1:4" x14ac:dyDescent="0.2">
      <c r="A3655" s="158"/>
      <c r="D3655" s="138"/>
    </row>
    <row r="3656" spans="1:4" x14ac:dyDescent="0.2">
      <c r="A3656" s="158"/>
      <c r="D3656" s="138"/>
    </row>
    <row r="3657" spans="1:4" x14ac:dyDescent="0.2">
      <c r="A3657" s="158"/>
      <c r="D3657" s="138"/>
    </row>
    <row r="3658" spans="1:4" x14ac:dyDescent="0.2">
      <c r="A3658" s="158"/>
      <c r="D3658" s="138"/>
    </row>
    <row r="3659" spans="1:4" x14ac:dyDescent="0.2">
      <c r="A3659" s="158"/>
      <c r="D3659" s="138"/>
    </row>
    <row r="3660" spans="1:4" x14ac:dyDescent="0.2">
      <c r="A3660" s="158"/>
      <c r="D3660" s="138"/>
    </row>
    <row r="3661" spans="1:4" x14ac:dyDescent="0.2">
      <c r="A3661" s="158"/>
      <c r="D3661" s="138"/>
    </row>
    <row r="3662" spans="1:4" x14ac:dyDescent="0.2">
      <c r="A3662" s="158"/>
      <c r="D3662" s="138"/>
    </row>
    <row r="3663" spans="1:4" x14ac:dyDescent="0.2">
      <c r="A3663" s="158"/>
      <c r="D3663" s="138"/>
    </row>
    <row r="3664" spans="1:4" x14ac:dyDescent="0.2">
      <c r="A3664" s="158"/>
      <c r="D3664" s="138"/>
    </row>
    <row r="3665" spans="1:4" x14ac:dyDescent="0.2">
      <c r="A3665" s="158"/>
      <c r="D3665" s="138"/>
    </row>
    <row r="3666" spans="1:4" x14ac:dyDescent="0.2">
      <c r="A3666" s="158"/>
      <c r="D3666" s="138"/>
    </row>
    <row r="3667" spans="1:4" x14ac:dyDescent="0.2">
      <c r="A3667" s="158"/>
      <c r="D3667" s="138"/>
    </row>
    <row r="3668" spans="1:4" x14ac:dyDescent="0.2">
      <c r="A3668" s="158"/>
      <c r="D3668" s="138"/>
    </row>
    <row r="3669" spans="1:4" x14ac:dyDescent="0.2">
      <c r="A3669" s="158"/>
      <c r="D3669" s="138"/>
    </row>
    <row r="3670" spans="1:4" x14ac:dyDescent="0.2">
      <c r="A3670" s="158"/>
      <c r="D3670" s="138"/>
    </row>
    <row r="3671" spans="1:4" x14ac:dyDescent="0.2">
      <c r="A3671" s="158"/>
      <c r="D3671" s="138"/>
    </row>
    <row r="3672" spans="1:4" x14ac:dyDescent="0.2">
      <c r="A3672" s="158"/>
      <c r="D3672" s="138"/>
    </row>
    <row r="3673" spans="1:4" x14ac:dyDescent="0.2">
      <c r="A3673" s="158"/>
      <c r="D3673" s="138"/>
    </row>
    <row r="3674" spans="1:4" x14ac:dyDescent="0.2">
      <c r="A3674" s="158"/>
      <c r="D3674" s="138"/>
    </row>
    <row r="3675" spans="1:4" x14ac:dyDescent="0.2">
      <c r="A3675" s="158"/>
      <c r="D3675" s="138"/>
    </row>
    <row r="3676" spans="1:4" x14ac:dyDescent="0.2">
      <c r="A3676" s="158"/>
      <c r="D3676" s="138"/>
    </row>
    <row r="3677" spans="1:4" x14ac:dyDescent="0.2">
      <c r="A3677" s="158"/>
      <c r="D3677" s="138"/>
    </row>
    <row r="3678" spans="1:4" x14ac:dyDescent="0.2">
      <c r="A3678" s="158"/>
      <c r="D3678" s="138"/>
    </row>
    <row r="3679" spans="1:4" x14ac:dyDescent="0.2">
      <c r="A3679" s="158"/>
      <c r="D3679" s="138"/>
    </row>
    <row r="3680" spans="1:4" x14ac:dyDescent="0.2">
      <c r="A3680" s="158"/>
      <c r="D3680" s="138"/>
    </row>
    <row r="3681" spans="1:4" x14ac:dyDescent="0.2">
      <c r="A3681" s="158"/>
      <c r="D3681" s="138"/>
    </row>
    <row r="3682" spans="1:4" x14ac:dyDescent="0.2">
      <c r="A3682" s="158"/>
      <c r="D3682" s="138"/>
    </row>
    <row r="3683" spans="1:4" x14ac:dyDescent="0.2">
      <c r="A3683" s="158"/>
      <c r="D3683" s="138"/>
    </row>
    <row r="3684" spans="1:4" x14ac:dyDescent="0.2">
      <c r="A3684" s="158"/>
      <c r="D3684" s="138"/>
    </row>
    <row r="3685" spans="1:4" x14ac:dyDescent="0.2">
      <c r="A3685" s="158"/>
      <c r="D3685" s="138"/>
    </row>
    <row r="3686" spans="1:4" x14ac:dyDescent="0.2">
      <c r="A3686" s="158"/>
      <c r="D3686" s="138"/>
    </row>
    <row r="3687" spans="1:4" x14ac:dyDescent="0.2">
      <c r="A3687" s="158"/>
      <c r="D3687" s="138"/>
    </row>
    <row r="3688" spans="1:4" x14ac:dyDescent="0.2">
      <c r="A3688" s="158"/>
      <c r="D3688" s="138"/>
    </row>
    <row r="3689" spans="1:4" x14ac:dyDescent="0.2">
      <c r="A3689" s="158"/>
      <c r="D3689" s="138"/>
    </row>
    <row r="3690" spans="1:4" x14ac:dyDescent="0.2">
      <c r="A3690" s="158"/>
      <c r="D3690" s="138"/>
    </row>
    <row r="3691" spans="1:4" x14ac:dyDescent="0.2">
      <c r="A3691" s="158"/>
      <c r="D3691" s="138"/>
    </row>
    <row r="3692" spans="1:4" x14ac:dyDescent="0.2">
      <c r="A3692" s="158"/>
      <c r="D3692" s="138"/>
    </row>
    <row r="3693" spans="1:4" x14ac:dyDescent="0.2">
      <c r="A3693" s="158"/>
      <c r="D3693" s="138"/>
    </row>
    <row r="3694" spans="1:4" x14ac:dyDescent="0.2">
      <c r="A3694" s="158"/>
      <c r="D3694" s="138"/>
    </row>
    <row r="3695" spans="1:4" x14ac:dyDescent="0.2">
      <c r="A3695" s="158"/>
      <c r="D3695" s="138"/>
    </row>
    <row r="3696" spans="1:4" x14ac:dyDescent="0.2">
      <c r="A3696" s="158"/>
      <c r="D3696" s="138"/>
    </row>
    <row r="3697" spans="1:4" x14ac:dyDescent="0.2">
      <c r="A3697" s="158"/>
      <c r="D3697" s="138"/>
    </row>
    <row r="3698" spans="1:4" x14ac:dyDescent="0.2">
      <c r="A3698" s="158"/>
      <c r="D3698" s="138"/>
    </row>
    <row r="3699" spans="1:4" x14ac:dyDescent="0.2">
      <c r="A3699" s="158"/>
      <c r="D3699" s="138"/>
    </row>
    <row r="3700" spans="1:4" x14ac:dyDescent="0.2">
      <c r="A3700" s="158"/>
      <c r="D3700" s="138"/>
    </row>
    <row r="3701" spans="1:4" x14ac:dyDescent="0.2">
      <c r="A3701" s="158"/>
      <c r="D3701" s="138"/>
    </row>
    <row r="3702" spans="1:4" x14ac:dyDescent="0.2">
      <c r="A3702" s="158"/>
      <c r="D3702" s="138"/>
    </row>
    <row r="3703" spans="1:4" x14ac:dyDescent="0.2">
      <c r="A3703" s="158"/>
      <c r="D3703" s="138"/>
    </row>
    <row r="3704" spans="1:4" x14ac:dyDescent="0.2">
      <c r="A3704" s="158"/>
      <c r="D3704" s="138"/>
    </row>
    <row r="3705" spans="1:4" x14ac:dyDescent="0.2">
      <c r="A3705" s="158"/>
      <c r="D3705" s="138"/>
    </row>
    <row r="3706" spans="1:4" x14ac:dyDescent="0.2">
      <c r="A3706" s="158"/>
      <c r="D3706" s="138"/>
    </row>
    <row r="3707" spans="1:4" x14ac:dyDescent="0.2">
      <c r="A3707" s="158"/>
      <c r="D3707" s="138"/>
    </row>
    <row r="3708" spans="1:4" x14ac:dyDescent="0.2">
      <c r="A3708" s="158"/>
      <c r="D3708" s="138"/>
    </row>
    <row r="3709" spans="1:4" x14ac:dyDescent="0.2">
      <c r="A3709" s="158"/>
      <c r="D3709" s="138"/>
    </row>
    <row r="3710" spans="1:4" x14ac:dyDescent="0.2">
      <c r="A3710" s="158"/>
      <c r="D3710" s="138"/>
    </row>
    <row r="3711" spans="1:4" x14ac:dyDescent="0.2">
      <c r="A3711" s="158"/>
      <c r="D3711" s="138"/>
    </row>
    <row r="3712" spans="1:4" x14ac:dyDescent="0.2">
      <c r="A3712" s="158"/>
      <c r="D3712" s="138"/>
    </row>
    <row r="3713" spans="1:4" x14ac:dyDescent="0.2">
      <c r="A3713" s="158"/>
      <c r="D3713" s="138"/>
    </row>
    <row r="3714" spans="1:4" x14ac:dyDescent="0.2">
      <c r="A3714" s="158"/>
      <c r="D3714" s="138"/>
    </row>
    <row r="3715" spans="1:4" x14ac:dyDescent="0.2">
      <c r="A3715" s="158"/>
      <c r="D3715" s="138"/>
    </row>
    <row r="3716" spans="1:4" x14ac:dyDescent="0.2">
      <c r="A3716" s="158"/>
      <c r="D3716" s="138"/>
    </row>
    <row r="3717" spans="1:4" x14ac:dyDescent="0.2">
      <c r="A3717" s="158"/>
      <c r="D3717" s="138"/>
    </row>
    <row r="3718" spans="1:4" x14ac:dyDescent="0.2">
      <c r="A3718" s="158"/>
      <c r="D3718" s="138"/>
    </row>
    <row r="3719" spans="1:4" x14ac:dyDescent="0.2">
      <c r="A3719" s="158"/>
      <c r="D3719" s="138"/>
    </row>
    <row r="3720" spans="1:4" x14ac:dyDescent="0.2">
      <c r="A3720" s="158"/>
      <c r="D3720" s="138"/>
    </row>
    <row r="3721" spans="1:4" x14ac:dyDescent="0.2">
      <c r="A3721" s="158"/>
      <c r="D3721" s="138"/>
    </row>
    <row r="3722" spans="1:4" x14ac:dyDescent="0.2">
      <c r="A3722" s="158"/>
      <c r="D3722" s="138"/>
    </row>
    <row r="3723" spans="1:4" x14ac:dyDescent="0.2">
      <c r="A3723" s="158"/>
      <c r="D3723" s="138"/>
    </row>
    <row r="3724" spans="1:4" x14ac:dyDescent="0.2">
      <c r="A3724" s="158"/>
      <c r="D3724" s="138"/>
    </row>
    <row r="3725" spans="1:4" x14ac:dyDescent="0.2">
      <c r="A3725" s="158"/>
      <c r="D3725" s="138"/>
    </row>
    <row r="3726" spans="1:4" x14ac:dyDescent="0.2">
      <c r="A3726" s="158"/>
      <c r="D3726" s="138"/>
    </row>
    <row r="3727" spans="1:4" x14ac:dyDescent="0.2">
      <c r="A3727" s="158"/>
      <c r="D3727" s="138"/>
    </row>
    <row r="3728" spans="1:4" x14ac:dyDescent="0.2">
      <c r="A3728" s="158"/>
      <c r="D3728" s="138"/>
    </row>
    <row r="3729" spans="1:4" x14ac:dyDescent="0.2">
      <c r="A3729" s="158"/>
      <c r="D3729" s="138"/>
    </row>
    <row r="3730" spans="1:4" x14ac:dyDescent="0.2">
      <c r="A3730" s="158"/>
      <c r="D3730" s="138"/>
    </row>
    <row r="3731" spans="1:4" x14ac:dyDescent="0.2">
      <c r="A3731" s="158"/>
      <c r="D3731" s="138"/>
    </row>
    <row r="3732" spans="1:4" x14ac:dyDescent="0.2">
      <c r="A3732" s="158"/>
      <c r="D3732" s="138"/>
    </row>
    <row r="3733" spans="1:4" x14ac:dyDescent="0.2">
      <c r="A3733" s="158"/>
      <c r="D3733" s="138"/>
    </row>
    <row r="3734" spans="1:4" x14ac:dyDescent="0.2">
      <c r="A3734" s="158"/>
      <c r="D3734" s="138"/>
    </row>
    <row r="3735" spans="1:4" x14ac:dyDescent="0.2">
      <c r="A3735" s="158"/>
      <c r="D3735" s="138"/>
    </row>
    <row r="3736" spans="1:4" x14ac:dyDescent="0.2">
      <c r="A3736" s="158"/>
      <c r="D3736" s="138"/>
    </row>
    <row r="3737" spans="1:4" x14ac:dyDescent="0.2">
      <c r="A3737" s="158"/>
      <c r="D3737" s="138"/>
    </row>
    <row r="3738" spans="1:4" x14ac:dyDescent="0.2">
      <c r="A3738" s="158"/>
      <c r="D3738" s="138"/>
    </row>
    <row r="3739" spans="1:4" x14ac:dyDescent="0.2">
      <c r="A3739" s="158"/>
      <c r="D3739" s="138"/>
    </row>
    <row r="3740" spans="1:4" x14ac:dyDescent="0.2">
      <c r="A3740" s="158"/>
      <c r="D3740" s="138"/>
    </row>
    <row r="3741" spans="1:4" x14ac:dyDescent="0.2">
      <c r="A3741" s="158"/>
      <c r="D3741" s="138"/>
    </row>
    <row r="3742" spans="1:4" x14ac:dyDescent="0.2">
      <c r="A3742" s="158"/>
      <c r="D3742" s="138"/>
    </row>
    <row r="3743" spans="1:4" x14ac:dyDescent="0.2">
      <c r="A3743" s="158"/>
      <c r="D3743" s="138"/>
    </row>
    <row r="3744" spans="1:4" x14ac:dyDescent="0.2">
      <c r="A3744" s="158"/>
      <c r="D3744" s="138"/>
    </row>
    <row r="3745" spans="1:4" x14ac:dyDescent="0.2">
      <c r="A3745" s="158"/>
      <c r="D3745" s="138"/>
    </row>
    <row r="3746" spans="1:4" x14ac:dyDescent="0.2">
      <c r="A3746" s="158"/>
      <c r="D3746" s="138"/>
    </row>
    <row r="3747" spans="1:4" x14ac:dyDescent="0.2">
      <c r="A3747" s="158"/>
      <c r="D3747" s="138"/>
    </row>
    <row r="3748" spans="1:4" x14ac:dyDescent="0.2">
      <c r="A3748" s="158"/>
      <c r="D3748" s="138"/>
    </row>
    <row r="3749" spans="1:4" x14ac:dyDescent="0.2">
      <c r="A3749" s="158"/>
      <c r="D3749" s="138"/>
    </row>
    <row r="3750" spans="1:4" x14ac:dyDescent="0.2">
      <c r="A3750" s="158"/>
      <c r="D3750" s="138"/>
    </row>
    <row r="3751" spans="1:4" x14ac:dyDescent="0.2">
      <c r="A3751" s="158"/>
      <c r="D3751" s="138"/>
    </row>
    <row r="3752" spans="1:4" x14ac:dyDescent="0.2">
      <c r="A3752" s="158"/>
      <c r="D3752" s="138"/>
    </row>
    <row r="3753" spans="1:4" x14ac:dyDescent="0.2">
      <c r="A3753" s="158"/>
      <c r="D3753" s="138"/>
    </row>
    <row r="3754" spans="1:4" x14ac:dyDescent="0.2">
      <c r="A3754" s="158"/>
      <c r="D3754" s="138"/>
    </row>
    <row r="3755" spans="1:4" x14ac:dyDescent="0.2">
      <c r="A3755" s="158"/>
      <c r="D3755" s="138"/>
    </row>
    <row r="3756" spans="1:4" x14ac:dyDescent="0.2">
      <c r="A3756" s="158"/>
      <c r="D3756" s="138"/>
    </row>
    <row r="3757" spans="1:4" x14ac:dyDescent="0.2">
      <c r="A3757" s="158"/>
      <c r="D3757" s="138"/>
    </row>
    <row r="3758" spans="1:4" x14ac:dyDescent="0.2">
      <c r="A3758" s="158"/>
      <c r="D3758" s="138"/>
    </row>
    <row r="3759" spans="1:4" x14ac:dyDescent="0.2">
      <c r="A3759" s="158"/>
      <c r="D3759" s="138"/>
    </row>
    <row r="3760" spans="1:4" x14ac:dyDescent="0.2">
      <c r="A3760" s="158"/>
      <c r="D3760" s="138"/>
    </row>
    <row r="3761" spans="1:4" x14ac:dyDescent="0.2">
      <c r="A3761" s="158"/>
      <c r="D3761" s="138"/>
    </row>
    <row r="3762" spans="1:4" x14ac:dyDescent="0.2">
      <c r="A3762" s="158"/>
      <c r="D3762" s="138"/>
    </row>
    <row r="3763" spans="1:4" x14ac:dyDescent="0.2">
      <c r="A3763" s="158"/>
      <c r="D3763" s="138"/>
    </row>
    <row r="3764" spans="1:4" x14ac:dyDescent="0.2">
      <c r="A3764" s="158"/>
      <c r="D3764" s="138"/>
    </row>
    <row r="3765" spans="1:4" x14ac:dyDescent="0.2">
      <c r="A3765" s="158"/>
      <c r="D3765" s="138"/>
    </row>
    <row r="3766" spans="1:4" x14ac:dyDescent="0.2">
      <c r="A3766" s="158"/>
      <c r="D3766" s="138"/>
    </row>
    <row r="3767" spans="1:4" x14ac:dyDescent="0.2">
      <c r="A3767" s="158"/>
      <c r="D3767" s="138"/>
    </row>
    <row r="3768" spans="1:4" x14ac:dyDescent="0.2">
      <c r="A3768" s="158"/>
      <c r="D3768" s="138"/>
    </row>
    <row r="3769" spans="1:4" x14ac:dyDescent="0.2">
      <c r="A3769" s="158"/>
      <c r="D3769" s="138"/>
    </row>
    <row r="3770" spans="1:4" x14ac:dyDescent="0.2">
      <c r="A3770" s="158"/>
      <c r="D3770" s="138"/>
    </row>
    <row r="3771" spans="1:4" x14ac:dyDescent="0.2">
      <c r="A3771" s="158"/>
      <c r="D3771" s="138"/>
    </row>
    <row r="3772" spans="1:4" x14ac:dyDescent="0.2">
      <c r="A3772" s="158"/>
      <c r="D3772" s="138"/>
    </row>
    <row r="3773" spans="1:4" x14ac:dyDescent="0.2">
      <c r="A3773" s="158"/>
      <c r="D3773" s="138"/>
    </row>
    <row r="3774" spans="1:4" x14ac:dyDescent="0.2">
      <c r="A3774" s="158"/>
      <c r="D3774" s="138"/>
    </row>
    <row r="3775" spans="1:4" x14ac:dyDescent="0.2">
      <c r="A3775" s="158"/>
      <c r="D3775" s="138"/>
    </row>
    <row r="3776" spans="1:4" x14ac:dyDescent="0.2">
      <c r="A3776" s="158"/>
      <c r="D3776" s="138"/>
    </row>
    <row r="3777" spans="1:4" x14ac:dyDescent="0.2">
      <c r="A3777" s="158"/>
      <c r="D3777" s="138"/>
    </row>
    <row r="3778" spans="1:4" x14ac:dyDescent="0.2">
      <c r="A3778" s="158"/>
      <c r="D3778" s="138"/>
    </row>
    <row r="3779" spans="1:4" x14ac:dyDescent="0.2">
      <c r="A3779" s="158"/>
      <c r="D3779" s="138"/>
    </row>
    <row r="3780" spans="1:4" x14ac:dyDescent="0.2">
      <c r="A3780" s="158"/>
      <c r="D3780" s="138"/>
    </row>
    <row r="3781" spans="1:4" x14ac:dyDescent="0.2">
      <c r="A3781" s="158"/>
      <c r="D3781" s="138"/>
    </row>
    <row r="3782" spans="1:4" x14ac:dyDescent="0.2">
      <c r="A3782" s="158"/>
      <c r="D3782" s="138"/>
    </row>
    <row r="3783" spans="1:4" x14ac:dyDescent="0.2">
      <c r="A3783" s="158"/>
      <c r="D3783" s="138"/>
    </row>
    <row r="3784" spans="1:4" x14ac:dyDescent="0.2">
      <c r="A3784" s="158"/>
      <c r="D3784" s="138"/>
    </row>
    <row r="3785" spans="1:4" x14ac:dyDescent="0.2">
      <c r="A3785" s="158"/>
      <c r="D3785" s="138"/>
    </row>
    <row r="3786" spans="1:4" x14ac:dyDescent="0.2">
      <c r="A3786" s="158"/>
      <c r="D3786" s="138"/>
    </row>
    <row r="3787" spans="1:4" x14ac:dyDescent="0.2">
      <c r="A3787" s="158"/>
      <c r="D3787" s="138"/>
    </row>
    <row r="3788" spans="1:4" x14ac:dyDescent="0.2">
      <c r="A3788" s="158"/>
      <c r="D3788" s="138"/>
    </row>
    <row r="3789" spans="1:4" x14ac:dyDescent="0.2">
      <c r="A3789" s="158"/>
      <c r="D3789" s="138"/>
    </row>
    <row r="3790" spans="1:4" x14ac:dyDescent="0.2">
      <c r="A3790" s="158"/>
      <c r="D3790" s="138"/>
    </row>
    <row r="3791" spans="1:4" x14ac:dyDescent="0.2">
      <c r="A3791" s="158"/>
      <c r="D3791" s="138"/>
    </row>
    <row r="3792" spans="1:4" x14ac:dyDescent="0.2">
      <c r="A3792" s="158"/>
      <c r="D3792" s="138"/>
    </row>
    <row r="3793" spans="1:4" x14ac:dyDescent="0.2">
      <c r="A3793" s="158"/>
      <c r="D3793" s="138"/>
    </row>
    <row r="3794" spans="1:4" x14ac:dyDescent="0.2">
      <c r="A3794" s="158"/>
      <c r="D3794" s="138"/>
    </row>
    <row r="3795" spans="1:4" x14ac:dyDescent="0.2">
      <c r="A3795" s="158"/>
      <c r="D3795" s="138"/>
    </row>
    <row r="3796" spans="1:4" x14ac:dyDescent="0.2">
      <c r="A3796" s="158"/>
      <c r="D3796" s="138"/>
    </row>
    <row r="3797" spans="1:4" x14ac:dyDescent="0.2">
      <c r="A3797" s="158"/>
      <c r="D3797" s="138"/>
    </row>
    <row r="3798" spans="1:4" x14ac:dyDescent="0.2">
      <c r="A3798" s="158"/>
      <c r="D3798" s="138"/>
    </row>
    <row r="3799" spans="1:4" x14ac:dyDescent="0.2">
      <c r="A3799" s="158"/>
      <c r="D3799" s="138"/>
    </row>
    <row r="3800" spans="1:4" x14ac:dyDescent="0.2">
      <c r="A3800" s="158"/>
      <c r="D3800" s="138"/>
    </row>
    <row r="3801" spans="1:4" x14ac:dyDescent="0.2">
      <c r="A3801" s="158"/>
      <c r="D3801" s="138"/>
    </row>
    <row r="3802" spans="1:4" x14ac:dyDescent="0.2">
      <c r="A3802" s="158"/>
      <c r="D3802" s="138"/>
    </row>
    <row r="3803" spans="1:4" x14ac:dyDescent="0.2">
      <c r="A3803" s="158"/>
      <c r="D3803" s="138"/>
    </row>
    <row r="3804" spans="1:4" x14ac:dyDescent="0.2">
      <c r="A3804" s="158"/>
      <c r="D3804" s="138"/>
    </row>
    <row r="3805" spans="1:4" x14ac:dyDescent="0.2">
      <c r="A3805" s="158"/>
      <c r="D3805" s="138"/>
    </row>
    <row r="3806" spans="1:4" x14ac:dyDescent="0.2">
      <c r="A3806" s="158"/>
      <c r="D3806" s="138"/>
    </row>
    <row r="3807" spans="1:4" x14ac:dyDescent="0.2">
      <c r="A3807" s="158"/>
      <c r="D3807" s="138"/>
    </row>
    <row r="3808" spans="1:4" x14ac:dyDescent="0.2">
      <c r="A3808" s="158"/>
      <c r="D3808" s="138"/>
    </row>
    <row r="3809" spans="1:4" x14ac:dyDescent="0.2">
      <c r="A3809" s="158"/>
      <c r="D3809" s="138"/>
    </row>
    <row r="3810" spans="1:4" x14ac:dyDescent="0.2">
      <c r="A3810" s="158"/>
      <c r="D3810" s="138"/>
    </row>
    <row r="3811" spans="1:4" x14ac:dyDescent="0.2">
      <c r="A3811" s="158"/>
      <c r="D3811" s="138"/>
    </row>
    <row r="3812" spans="1:4" x14ac:dyDescent="0.2">
      <c r="A3812" s="158"/>
      <c r="D3812" s="138"/>
    </row>
    <row r="3813" spans="1:4" x14ac:dyDescent="0.2">
      <c r="A3813" s="158"/>
      <c r="D3813" s="138"/>
    </row>
    <row r="3814" spans="1:4" x14ac:dyDescent="0.2">
      <c r="A3814" s="158"/>
      <c r="D3814" s="138"/>
    </row>
    <row r="3815" spans="1:4" x14ac:dyDescent="0.2">
      <c r="A3815" s="158"/>
      <c r="D3815" s="138"/>
    </row>
    <row r="3816" spans="1:4" x14ac:dyDescent="0.2">
      <c r="A3816" s="158"/>
      <c r="D3816" s="138"/>
    </row>
    <row r="3817" spans="1:4" x14ac:dyDescent="0.2">
      <c r="A3817" s="158"/>
      <c r="D3817" s="138"/>
    </row>
    <row r="3818" spans="1:4" x14ac:dyDescent="0.2">
      <c r="A3818" s="158"/>
      <c r="D3818" s="138"/>
    </row>
    <row r="3819" spans="1:4" x14ac:dyDescent="0.2">
      <c r="A3819" s="158"/>
      <c r="D3819" s="138"/>
    </row>
    <row r="3820" spans="1:4" x14ac:dyDescent="0.2">
      <c r="A3820" s="158"/>
      <c r="D3820" s="138"/>
    </row>
    <row r="3821" spans="1:4" x14ac:dyDescent="0.2">
      <c r="A3821" s="158"/>
      <c r="D3821" s="138"/>
    </row>
    <row r="3822" spans="1:4" x14ac:dyDescent="0.2">
      <c r="A3822" s="158"/>
      <c r="D3822" s="138"/>
    </row>
    <row r="3823" spans="1:4" x14ac:dyDescent="0.2">
      <c r="A3823" s="158"/>
      <c r="D3823" s="138"/>
    </row>
    <row r="3824" spans="1:4" x14ac:dyDescent="0.2">
      <c r="A3824" s="158"/>
      <c r="D3824" s="138"/>
    </row>
    <row r="3825" spans="1:4" x14ac:dyDescent="0.2">
      <c r="A3825" s="158"/>
      <c r="D3825" s="138"/>
    </row>
    <row r="3826" spans="1:4" x14ac:dyDescent="0.2">
      <c r="A3826" s="158"/>
      <c r="D3826" s="138"/>
    </row>
    <row r="3827" spans="1:4" x14ac:dyDescent="0.2">
      <c r="A3827" s="158"/>
      <c r="D3827" s="138"/>
    </row>
    <row r="3828" spans="1:4" x14ac:dyDescent="0.2">
      <c r="A3828" s="158"/>
      <c r="D3828" s="138"/>
    </row>
    <row r="3829" spans="1:4" x14ac:dyDescent="0.2">
      <c r="A3829" s="158"/>
      <c r="D3829" s="138"/>
    </row>
    <row r="3830" spans="1:4" x14ac:dyDescent="0.2">
      <c r="A3830" s="158"/>
      <c r="D3830" s="138"/>
    </row>
    <row r="3831" spans="1:4" x14ac:dyDescent="0.2">
      <c r="A3831" s="158"/>
      <c r="D3831" s="138"/>
    </row>
    <row r="3832" spans="1:4" x14ac:dyDescent="0.2">
      <c r="A3832" s="158"/>
      <c r="D3832" s="138"/>
    </row>
    <row r="3833" spans="1:4" x14ac:dyDescent="0.2">
      <c r="A3833" s="158"/>
      <c r="D3833" s="138"/>
    </row>
    <row r="3834" spans="1:4" x14ac:dyDescent="0.2">
      <c r="A3834" s="158"/>
      <c r="D3834" s="138"/>
    </row>
    <row r="3835" spans="1:4" x14ac:dyDescent="0.2">
      <c r="A3835" s="158"/>
      <c r="D3835" s="138"/>
    </row>
    <row r="3836" spans="1:4" x14ac:dyDescent="0.2">
      <c r="A3836" s="158"/>
      <c r="D3836" s="138"/>
    </row>
    <row r="3837" spans="1:4" x14ac:dyDescent="0.2">
      <c r="A3837" s="158"/>
      <c r="D3837" s="138"/>
    </row>
    <row r="3838" spans="1:4" x14ac:dyDescent="0.2">
      <c r="A3838" s="158"/>
      <c r="D3838" s="138"/>
    </row>
    <row r="3839" spans="1:4" x14ac:dyDescent="0.2">
      <c r="A3839" s="158"/>
      <c r="D3839" s="138"/>
    </row>
    <row r="3840" spans="1:4" x14ac:dyDescent="0.2">
      <c r="A3840" s="158"/>
      <c r="D3840" s="138"/>
    </row>
    <row r="3841" spans="1:4" x14ac:dyDescent="0.2">
      <c r="A3841" s="158"/>
      <c r="D3841" s="138"/>
    </row>
    <row r="3842" spans="1:4" x14ac:dyDescent="0.2">
      <c r="A3842" s="158"/>
      <c r="D3842" s="138"/>
    </row>
    <row r="3843" spans="1:4" x14ac:dyDescent="0.2">
      <c r="A3843" s="158"/>
      <c r="D3843" s="138"/>
    </row>
    <row r="3844" spans="1:4" x14ac:dyDescent="0.2">
      <c r="A3844" s="158"/>
      <c r="D3844" s="138"/>
    </row>
    <row r="3845" spans="1:4" x14ac:dyDescent="0.2">
      <c r="A3845" s="158"/>
      <c r="D3845" s="138"/>
    </row>
    <row r="3846" spans="1:4" x14ac:dyDescent="0.2">
      <c r="A3846" s="158"/>
      <c r="D3846" s="138"/>
    </row>
    <row r="3847" spans="1:4" x14ac:dyDescent="0.2">
      <c r="A3847" s="158"/>
      <c r="D3847" s="138"/>
    </row>
    <row r="3848" spans="1:4" x14ac:dyDescent="0.2">
      <c r="A3848" s="158"/>
      <c r="D3848" s="138"/>
    </row>
    <row r="3849" spans="1:4" x14ac:dyDescent="0.2">
      <c r="A3849" s="158"/>
      <c r="D3849" s="138"/>
    </row>
    <row r="3850" spans="1:4" x14ac:dyDescent="0.2">
      <c r="A3850" s="158"/>
      <c r="D3850" s="138"/>
    </row>
    <row r="3851" spans="1:4" x14ac:dyDescent="0.2">
      <c r="A3851" s="158"/>
      <c r="D3851" s="138"/>
    </row>
    <row r="3852" spans="1:4" x14ac:dyDescent="0.2">
      <c r="A3852" s="158"/>
      <c r="D3852" s="138"/>
    </row>
    <row r="3853" spans="1:4" x14ac:dyDescent="0.2">
      <c r="A3853" s="158"/>
      <c r="D3853" s="138"/>
    </row>
    <row r="3854" spans="1:4" x14ac:dyDescent="0.2">
      <c r="A3854" s="158"/>
      <c r="D3854" s="138"/>
    </row>
    <row r="3855" spans="1:4" x14ac:dyDescent="0.2">
      <c r="A3855" s="158"/>
      <c r="D3855" s="138"/>
    </row>
    <row r="3856" spans="1:4" x14ac:dyDescent="0.2">
      <c r="A3856" s="158"/>
      <c r="D3856" s="138"/>
    </row>
    <row r="3857" spans="1:4" x14ac:dyDescent="0.2">
      <c r="A3857" s="158"/>
      <c r="D3857" s="138"/>
    </row>
    <row r="3858" spans="1:4" x14ac:dyDescent="0.2">
      <c r="A3858" s="158"/>
      <c r="D3858" s="138"/>
    </row>
    <row r="3859" spans="1:4" x14ac:dyDescent="0.2">
      <c r="A3859" s="158"/>
      <c r="D3859" s="138"/>
    </row>
    <row r="3860" spans="1:4" x14ac:dyDescent="0.2">
      <c r="A3860" s="158"/>
      <c r="D3860" s="138"/>
    </row>
    <row r="3861" spans="1:4" x14ac:dyDescent="0.2">
      <c r="A3861" s="158"/>
      <c r="D3861" s="138"/>
    </row>
    <row r="3862" spans="1:4" x14ac:dyDescent="0.2">
      <c r="A3862" s="158"/>
      <c r="D3862" s="138"/>
    </row>
    <row r="3863" spans="1:4" x14ac:dyDescent="0.2">
      <c r="A3863" s="158"/>
      <c r="D3863" s="138"/>
    </row>
    <row r="3864" spans="1:4" x14ac:dyDescent="0.2">
      <c r="A3864" s="158"/>
      <c r="D3864" s="138"/>
    </row>
    <row r="3865" spans="1:4" x14ac:dyDescent="0.2">
      <c r="A3865" s="158"/>
      <c r="D3865" s="138"/>
    </row>
    <row r="3866" spans="1:4" x14ac:dyDescent="0.2">
      <c r="A3866" s="158"/>
      <c r="D3866" s="138"/>
    </row>
    <row r="3867" spans="1:4" x14ac:dyDescent="0.2">
      <c r="A3867" s="158"/>
      <c r="D3867" s="138"/>
    </row>
    <row r="3868" spans="1:4" x14ac:dyDescent="0.2">
      <c r="A3868" s="158"/>
      <c r="D3868" s="138"/>
    </row>
    <row r="3869" spans="1:4" x14ac:dyDescent="0.2">
      <c r="A3869" s="158"/>
      <c r="D3869" s="138"/>
    </row>
    <row r="3870" spans="1:4" x14ac:dyDescent="0.2">
      <c r="A3870" s="158"/>
      <c r="D3870" s="138"/>
    </row>
    <row r="3871" spans="1:4" x14ac:dyDescent="0.2">
      <c r="A3871" s="158"/>
      <c r="D3871" s="138"/>
    </row>
    <row r="3872" spans="1:4" x14ac:dyDescent="0.2">
      <c r="A3872" s="158"/>
      <c r="D3872" s="138"/>
    </row>
    <row r="3873" spans="1:4" x14ac:dyDescent="0.2">
      <c r="A3873" s="158"/>
      <c r="D3873" s="138"/>
    </row>
    <row r="3874" spans="1:4" x14ac:dyDescent="0.2">
      <c r="A3874" s="158"/>
      <c r="D3874" s="138"/>
    </row>
    <row r="3875" spans="1:4" x14ac:dyDescent="0.2">
      <c r="A3875" s="158"/>
      <c r="D3875" s="138"/>
    </row>
    <row r="3876" spans="1:4" x14ac:dyDescent="0.2">
      <c r="A3876" s="158"/>
      <c r="D3876" s="138"/>
    </row>
    <row r="3877" spans="1:4" x14ac:dyDescent="0.2">
      <c r="A3877" s="158"/>
      <c r="D3877" s="138"/>
    </row>
    <row r="3878" spans="1:4" x14ac:dyDescent="0.2">
      <c r="A3878" s="158"/>
      <c r="D3878" s="138"/>
    </row>
    <row r="3879" spans="1:4" x14ac:dyDescent="0.2">
      <c r="A3879" s="158"/>
      <c r="D3879" s="138"/>
    </row>
    <row r="3880" spans="1:4" x14ac:dyDescent="0.2">
      <c r="A3880" s="158"/>
      <c r="D3880" s="138"/>
    </row>
    <row r="3881" spans="1:4" x14ac:dyDescent="0.2">
      <c r="A3881" s="158"/>
      <c r="D3881" s="138"/>
    </row>
    <row r="3882" spans="1:4" x14ac:dyDescent="0.2">
      <c r="A3882" s="158"/>
      <c r="D3882" s="138"/>
    </row>
    <row r="3883" spans="1:4" x14ac:dyDescent="0.2">
      <c r="A3883" s="158"/>
      <c r="D3883" s="138"/>
    </row>
    <row r="3884" spans="1:4" x14ac:dyDescent="0.2">
      <c r="A3884" s="158"/>
      <c r="D3884" s="138"/>
    </row>
    <row r="3885" spans="1:4" x14ac:dyDescent="0.2">
      <c r="A3885" s="158"/>
      <c r="D3885" s="138"/>
    </row>
    <row r="3886" spans="1:4" x14ac:dyDescent="0.2">
      <c r="A3886" s="158"/>
      <c r="D3886" s="138"/>
    </row>
    <row r="3887" spans="1:4" x14ac:dyDescent="0.2">
      <c r="A3887" s="158"/>
      <c r="D3887" s="138"/>
    </row>
    <row r="3888" spans="1:4" x14ac:dyDescent="0.2">
      <c r="A3888" s="158"/>
      <c r="D3888" s="138"/>
    </row>
    <row r="3889" spans="1:4" x14ac:dyDescent="0.2">
      <c r="A3889" s="158"/>
      <c r="D3889" s="138"/>
    </row>
    <row r="3890" spans="1:4" x14ac:dyDescent="0.2">
      <c r="A3890" s="158"/>
      <c r="D3890" s="138"/>
    </row>
    <row r="3891" spans="1:4" x14ac:dyDescent="0.2">
      <c r="A3891" s="158"/>
      <c r="D3891" s="138"/>
    </row>
    <row r="3892" spans="1:4" x14ac:dyDescent="0.2">
      <c r="A3892" s="158"/>
      <c r="D3892" s="138"/>
    </row>
    <row r="3893" spans="1:4" x14ac:dyDescent="0.2">
      <c r="A3893" s="158"/>
      <c r="D3893" s="138"/>
    </row>
    <row r="3894" spans="1:4" x14ac:dyDescent="0.2">
      <c r="A3894" s="158"/>
      <c r="D3894" s="138"/>
    </row>
    <row r="3895" spans="1:4" x14ac:dyDescent="0.2">
      <c r="A3895" s="158"/>
      <c r="D3895" s="138"/>
    </row>
    <row r="3896" spans="1:4" x14ac:dyDescent="0.2">
      <c r="A3896" s="158"/>
      <c r="D3896" s="138"/>
    </row>
    <row r="3897" spans="1:4" x14ac:dyDescent="0.2">
      <c r="A3897" s="158"/>
      <c r="D3897" s="138"/>
    </row>
    <row r="3898" spans="1:4" x14ac:dyDescent="0.2">
      <c r="A3898" s="158"/>
      <c r="D3898" s="138"/>
    </row>
    <row r="3899" spans="1:4" x14ac:dyDescent="0.2">
      <c r="A3899" s="158"/>
      <c r="D3899" s="138"/>
    </row>
    <row r="3900" spans="1:4" x14ac:dyDescent="0.2">
      <c r="A3900" s="158"/>
      <c r="D3900" s="138"/>
    </row>
    <row r="3901" spans="1:4" x14ac:dyDescent="0.2">
      <c r="A3901" s="158"/>
      <c r="D3901" s="138"/>
    </row>
    <row r="3902" spans="1:4" x14ac:dyDescent="0.2">
      <c r="A3902" s="158"/>
      <c r="D3902" s="138"/>
    </row>
    <row r="3903" spans="1:4" x14ac:dyDescent="0.2">
      <c r="A3903" s="158"/>
      <c r="D3903" s="138"/>
    </row>
    <row r="3904" spans="1:4" x14ac:dyDescent="0.2">
      <c r="A3904" s="158"/>
      <c r="D3904" s="138"/>
    </row>
    <row r="3905" spans="1:4" x14ac:dyDescent="0.2">
      <c r="A3905" s="158"/>
      <c r="D3905" s="138"/>
    </row>
    <row r="3906" spans="1:4" x14ac:dyDescent="0.2">
      <c r="A3906" s="158"/>
      <c r="D3906" s="138"/>
    </row>
    <row r="3907" spans="1:4" x14ac:dyDescent="0.2">
      <c r="A3907" s="158"/>
      <c r="D3907" s="138"/>
    </row>
    <row r="3908" spans="1:4" x14ac:dyDescent="0.2">
      <c r="A3908" s="158"/>
      <c r="D3908" s="138"/>
    </row>
    <row r="3909" spans="1:4" x14ac:dyDescent="0.2">
      <c r="A3909" s="158"/>
      <c r="D3909" s="138"/>
    </row>
    <row r="3910" spans="1:4" x14ac:dyDescent="0.2">
      <c r="A3910" s="158"/>
      <c r="D3910" s="138"/>
    </row>
    <row r="3911" spans="1:4" x14ac:dyDescent="0.2">
      <c r="A3911" s="158"/>
      <c r="D3911" s="138"/>
    </row>
    <row r="3912" spans="1:4" x14ac:dyDescent="0.2">
      <c r="A3912" s="158"/>
      <c r="D3912" s="138"/>
    </row>
    <row r="3913" spans="1:4" x14ac:dyDescent="0.2">
      <c r="A3913" s="158"/>
      <c r="D3913" s="138"/>
    </row>
    <row r="3914" spans="1:4" x14ac:dyDescent="0.2">
      <c r="A3914" s="158"/>
      <c r="D3914" s="138"/>
    </row>
    <row r="3915" spans="1:4" x14ac:dyDescent="0.2">
      <c r="A3915" s="158"/>
      <c r="D3915" s="138"/>
    </row>
    <row r="3916" spans="1:4" x14ac:dyDescent="0.2">
      <c r="A3916" s="158"/>
      <c r="D3916" s="138"/>
    </row>
    <row r="3917" spans="1:4" x14ac:dyDescent="0.2">
      <c r="A3917" s="158"/>
      <c r="D3917" s="138"/>
    </row>
    <row r="3918" spans="1:4" x14ac:dyDescent="0.2">
      <c r="A3918" s="158"/>
      <c r="D3918" s="138"/>
    </row>
    <row r="3919" spans="1:4" x14ac:dyDescent="0.2">
      <c r="A3919" s="158"/>
      <c r="D3919" s="138"/>
    </row>
    <row r="3920" spans="1:4" x14ac:dyDescent="0.2">
      <c r="A3920" s="158"/>
      <c r="D3920" s="138"/>
    </row>
    <row r="3921" spans="1:4" x14ac:dyDescent="0.2">
      <c r="A3921" s="158"/>
      <c r="D3921" s="138"/>
    </row>
    <row r="3922" spans="1:4" x14ac:dyDescent="0.2">
      <c r="A3922" s="158"/>
      <c r="D3922" s="138"/>
    </row>
    <row r="3923" spans="1:4" x14ac:dyDescent="0.2">
      <c r="A3923" s="158"/>
      <c r="D3923" s="138"/>
    </row>
    <row r="3924" spans="1:4" x14ac:dyDescent="0.2">
      <c r="A3924" s="158"/>
      <c r="D3924" s="138"/>
    </row>
    <row r="3925" spans="1:4" x14ac:dyDescent="0.2">
      <c r="A3925" s="158"/>
      <c r="D3925" s="138"/>
    </row>
    <row r="3926" spans="1:4" x14ac:dyDescent="0.2">
      <c r="A3926" s="158"/>
      <c r="D3926" s="138"/>
    </row>
    <row r="3927" spans="1:4" x14ac:dyDescent="0.2">
      <c r="A3927" s="158"/>
      <c r="D3927" s="138"/>
    </row>
    <row r="3928" spans="1:4" x14ac:dyDescent="0.2">
      <c r="A3928" s="158"/>
      <c r="D3928" s="138"/>
    </row>
    <row r="3929" spans="1:4" x14ac:dyDescent="0.2">
      <c r="A3929" s="158"/>
      <c r="D3929" s="138"/>
    </row>
    <row r="3930" spans="1:4" x14ac:dyDescent="0.2">
      <c r="A3930" s="158"/>
      <c r="D3930" s="138"/>
    </row>
    <row r="3931" spans="1:4" x14ac:dyDescent="0.2">
      <c r="A3931" s="158"/>
      <c r="D3931" s="138"/>
    </row>
    <row r="3932" spans="1:4" x14ac:dyDescent="0.2">
      <c r="A3932" s="158"/>
      <c r="D3932" s="138"/>
    </row>
    <row r="3933" spans="1:4" x14ac:dyDescent="0.2">
      <c r="A3933" s="158"/>
      <c r="D3933" s="138"/>
    </row>
    <row r="3934" spans="1:4" x14ac:dyDescent="0.2">
      <c r="A3934" s="158"/>
      <c r="D3934" s="138"/>
    </row>
    <row r="3935" spans="1:4" x14ac:dyDescent="0.2">
      <c r="A3935" s="158"/>
      <c r="D3935" s="138"/>
    </row>
    <row r="3936" spans="1:4" x14ac:dyDescent="0.2">
      <c r="A3936" s="158"/>
      <c r="D3936" s="138"/>
    </row>
    <row r="3937" spans="1:4" x14ac:dyDescent="0.2">
      <c r="A3937" s="158"/>
      <c r="D3937" s="138"/>
    </row>
    <row r="3938" spans="1:4" x14ac:dyDescent="0.2">
      <c r="A3938" s="158"/>
      <c r="D3938" s="138"/>
    </row>
    <row r="3939" spans="1:4" x14ac:dyDescent="0.2">
      <c r="A3939" s="158"/>
      <c r="D3939" s="138"/>
    </row>
    <row r="3940" spans="1:4" x14ac:dyDescent="0.2">
      <c r="A3940" s="158"/>
      <c r="D3940" s="138"/>
    </row>
    <row r="3941" spans="1:4" x14ac:dyDescent="0.2">
      <c r="A3941" s="158"/>
      <c r="D3941" s="138"/>
    </row>
    <row r="3942" spans="1:4" x14ac:dyDescent="0.2">
      <c r="A3942" s="158"/>
      <c r="D3942" s="138"/>
    </row>
    <row r="3943" spans="1:4" x14ac:dyDescent="0.2">
      <c r="A3943" s="158"/>
      <c r="D3943" s="138"/>
    </row>
    <row r="3944" spans="1:4" x14ac:dyDescent="0.2">
      <c r="A3944" s="158"/>
      <c r="D3944" s="138"/>
    </row>
    <row r="3945" spans="1:4" x14ac:dyDescent="0.2">
      <c r="A3945" s="158"/>
      <c r="D3945" s="138"/>
    </row>
    <row r="3946" spans="1:4" x14ac:dyDescent="0.2">
      <c r="A3946" s="158"/>
      <c r="D3946" s="138"/>
    </row>
    <row r="3947" spans="1:4" x14ac:dyDescent="0.2">
      <c r="A3947" s="158"/>
      <c r="D3947" s="138"/>
    </row>
    <row r="3948" spans="1:4" x14ac:dyDescent="0.2">
      <c r="A3948" s="158"/>
      <c r="D3948" s="138"/>
    </row>
    <row r="3949" spans="1:4" x14ac:dyDescent="0.2">
      <c r="A3949" s="158"/>
      <c r="D3949" s="138"/>
    </row>
    <row r="3950" spans="1:4" x14ac:dyDescent="0.2">
      <c r="A3950" s="158"/>
      <c r="D3950" s="138"/>
    </row>
    <row r="3951" spans="1:4" x14ac:dyDescent="0.2">
      <c r="A3951" s="158"/>
      <c r="D3951" s="138"/>
    </row>
    <row r="3952" spans="1:4" x14ac:dyDescent="0.2">
      <c r="A3952" s="158"/>
      <c r="D3952" s="138"/>
    </row>
    <row r="3953" spans="1:4" x14ac:dyDescent="0.2">
      <c r="A3953" s="158"/>
      <c r="D3953" s="138"/>
    </row>
    <row r="3954" spans="1:4" x14ac:dyDescent="0.2">
      <c r="A3954" s="158"/>
      <c r="D3954" s="138"/>
    </row>
    <row r="3955" spans="1:4" x14ac:dyDescent="0.2">
      <c r="A3955" s="158"/>
      <c r="D3955" s="138"/>
    </row>
    <row r="3956" spans="1:4" x14ac:dyDescent="0.2">
      <c r="A3956" s="158"/>
      <c r="D3956" s="138"/>
    </row>
    <row r="3957" spans="1:4" x14ac:dyDescent="0.2">
      <c r="A3957" s="158"/>
      <c r="D3957" s="138"/>
    </row>
    <row r="3958" spans="1:4" x14ac:dyDescent="0.2">
      <c r="A3958" s="158"/>
      <c r="D3958" s="138"/>
    </row>
    <row r="3959" spans="1:4" x14ac:dyDescent="0.2">
      <c r="A3959" s="158"/>
      <c r="D3959" s="138"/>
    </row>
    <row r="3960" spans="1:4" x14ac:dyDescent="0.2">
      <c r="A3960" s="158"/>
      <c r="D3960" s="138"/>
    </row>
    <row r="3961" spans="1:4" x14ac:dyDescent="0.2">
      <c r="A3961" s="158"/>
      <c r="D3961" s="138"/>
    </row>
    <row r="3962" spans="1:4" x14ac:dyDescent="0.2">
      <c r="A3962" s="158"/>
      <c r="D3962" s="138"/>
    </row>
    <row r="3963" spans="1:4" x14ac:dyDescent="0.2">
      <c r="A3963" s="158"/>
      <c r="D3963" s="138"/>
    </row>
    <row r="3964" spans="1:4" x14ac:dyDescent="0.2">
      <c r="A3964" s="158"/>
      <c r="D3964" s="138"/>
    </row>
    <row r="3965" spans="1:4" x14ac:dyDescent="0.2">
      <c r="A3965" s="158"/>
      <c r="D3965" s="138"/>
    </row>
    <row r="3966" spans="1:4" x14ac:dyDescent="0.2">
      <c r="A3966" s="158"/>
      <c r="D3966" s="138"/>
    </row>
    <row r="3967" spans="1:4" x14ac:dyDescent="0.2">
      <c r="A3967" s="158"/>
      <c r="D3967" s="138"/>
    </row>
    <row r="3968" spans="1:4" x14ac:dyDescent="0.2">
      <c r="A3968" s="158"/>
      <c r="D3968" s="138"/>
    </row>
    <row r="3969" spans="1:4" x14ac:dyDescent="0.2">
      <c r="A3969" s="158"/>
      <c r="D3969" s="138"/>
    </row>
    <row r="3970" spans="1:4" x14ac:dyDescent="0.2">
      <c r="A3970" s="158"/>
      <c r="D3970" s="138"/>
    </row>
    <row r="3971" spans="1:4" x14ac:dyDescent="0.2">
      <c r="A3971" s="158"/>
      <c r="D3971" s="138"/>
    </row>
    <row r="3972" spans="1:4" x14ac:dyDescent="0.2">
      <c r="A3972" s="158"/>
      <c r="D3972" s="138"/>
    </row>
    <row r="3973" spans="1:4" x14ac:dyDescent="0.2">
      <c r="A3973" s="158"/>
      <c r="D3973" s="138"/>
    </row>
    <row r="3974" spans="1:4" x14ac:dyDescent="0.2">
      <c r="A3974" s="158"/>
      <c r="D3974" s="138"/>
    </row>
    <row r="3975" spans="1:4" x14ac:dyDescent="0.2">
      <c r="A3975" s="158"/>
      <c r="D3975" s="138"/>
    </row>
    <row r="3976" spans="1:4" x14ac:dyDescent="0.2">
      <c r="A3976" s="158"/>
      <c r="D3976" s="138"/>
    </row>
    <row r="3977" spans="1:4" x14ac:dyDescent="0.2">
      <c r="A3977" s="158"/>
      <c r="D3977" s="138"/>
    </row>
    <row r="3978" spans="1:4" x14ac:dyDescent="0.2">
      <c r="A3978" s="158"/>
      <c r="D3978" s="138"/>
    </row>
    <row r="3979" spans="1:4" x14ac:dyDescent="0.2">
      <c r="A3979" s="158"/>
      <c r="D3979" s="138"/>
    </row>
    <row r="3980" spans="1:4" x14ac:dyDescent="0.2">
      <c r="A3980" s="158"/>
      <c r="D3980" s="138"/>
    </row>
    <row r="3981" spans="1:4" x14ac:dyDescent="0.2">
      <c r="A3981" s="158"/>
      <c r="D3981" s="138"/>
    </row>
    <row r="3982" spans="1:4" x14ac:dyDescent="0.2">
      <c r="A3982" s="158"/>
      <c r="D3982" s="138"/>
    </row>
    <row r="3983" spans="1:4" x14ac:dyDescent="0.2">
      <c r="A3983" s="158"/>
      <c r="D3983" s="138"/>
    </row>
    <row r="3984" spans="1:4" x14ac:dyDescent="0.2">
      <c r="A3984" s="158"/>
      <c r="D3984" s="138"/>
    </row>
    <row r="3985" spans="1:4" x14ac:dyDescent="0.2">
      <c r="A3985" s="158"/>
      <c r="D3985" s="138"/>
    </row>
    <row r="3986" spans="1:4" x14ac:dyDescent="0.2">
      <c r="A3986" s="158"/>
      <c r="D3986" s="138"/>
    </row>
    <row r="3987" spans="1:4" x14ac:dyDescent="0.2">
      <c r="A3987" s="158"/>
      <c r="D3987" s="138"/>
    </row>
    <row r="3988" spans="1:4" x14ac:dyDescent="0.2">
      <c r="A3988" s="158"/>
      <c r="D3988" s="138"/>
    </row>
    <row r="3989" spans="1:4" x14ac:dyDescent="0.2">
      <c r="A3989" s="158"/>
      <c r="D3989" s="138"/>
    </row>
    <row r="3990" spans="1:4" x14ac:dyDescent="0.2">
      <c r="A3990" s="158"/>
      <c r="D3990" s="138"/>
    </row>
    <row r="3991" spans="1:4" x14ac:dyDescent="0.2">
      <c r="A3991" s="158"/>
      <c r="D3991" s="138"/>
    </row>
    <row r="3992" spans="1:4" x14ac:dyDescent="0.2">
      <c r="A3992" s="158"/>
      <c r="D3992" s="138"/>
    </row>
    <row r="3993" spans="1:4" x14ac:dyDescent="0.2">
      <c r="A3993" s="158"/>
      <c r="D3993" s="138"/>
    </row>
    <row r="3994" spans="1:4" x14ac:dyDescent="0.2">
      <c r="A3994" s="158"/>
      <c r="D3994" s="138"/>
    </row>
    <row r="3995" spans="1:4" x14ac:dyDescent="0.2">
      <c r="A3995" s="158"/>
      <c r="D3995" s="138"/>
    </row>
    <row r="3996" spans="1:4" x14ac:dyDescent="0.2">
      <c r="A3996" s="158"/>
      <c r="D3996" s="138"/>
    </row>
    <row r="3997" spans="1:4" x14ac:dyDescent="0.2">
      <c r="A3997" s="158"/>
      <c r="D3997" s="138"/>
    </row>
    <row r="3998" spans="1:4" x14ac:dyDescent="0.2">
      <c r="A3998" s="158"/>
      <c r="D3998" s="138"/>
    </row>
    <row r="3999" spans="1:4" x14ac:dyDescent="0.2">
      <c r="A3999" s="158"/>
      <c r="D3999" s="138"/>
    </row>
    <row r="4000" spans="1:4" x14ac:dyDescent="0.2">
      <c r="A4000" s="158"/>
      <c r="D4000" s="138"/>
    </row>
    <row r="4001" spans="1:4" x14ac:dyDescent="0.2">
      <c r="A4001" s="158"/>
      <c r="D4001" s="138"/>
    </row>
    <row r="4002" spans="1:4" x14ac:dyDescent="0.2">
      <c r="A4002" s="158"/>
      <c r="D4002" s="138"/>
    </row>
    <row r="4003" spans="1:4" x14ac:dyDescent="0.2">
      <c r="A4003" s="158"/>
      <c r="D4003" s="138"/>
    </row>
    <row r="4004" spans="1:4" x14ac:dyDescent="0.2">
      <c r="A4004" s="158"/>
      <c r="D4004" s="138"/>
    </row>
    <row r="4005" spans="1:4" x14ac:dyDescent="0.2">
      <c r="A4005" s="158"/>
      <c r="D4005" s="138"/>
    </row>
    <row r="4006" spans="1:4" x14ac:dyDescent="0.2">
      <c r="A4006" s="158"/>
      <c r="D4006" s="138"/>
    </row>
    <row r="4007" spans="1:4" x14ac:dyDescent="0.2">
      <c r="A4007" s="158"/>
      <c r="D4007" s="138"/>
    </row>
    <row r="4008" spans="1:4" x14ac:dyDescent="0.2">
      <c r="A4008" s="158"/>
      <c r="D4008" s="138"/>
    </row>
    <row r="4009" spans="1:4" x14ac:dyDescent="0.2">
      <c r="A4009" s="158"/>
      <c r="D4009" s="138"/>
    </row>
    <row r="4010" spans="1:4" x14ac:dyDescent="0.2">
      <c r="A4010" s="158"/>
      <c r="D4010" s="138"/>
    </row>
    <row r="4011" spans="1:4" x14ac:dyDescent="0.2">
      <c r="A4011" s="158"/>
      <c r="D4011" s="138"/>
    </row>
    <row r="4012" spans="1:4" x14ac:dyDescent="0.2">
      <c r="A4012" s="158"/>
      <c r="D4012" s="138"/>
    </row>
    <row r="4013" spans="1:4" x14ac:dyDescent="0.2">
      <c r="A4013" s="158"/>
      <c r="D4013" s="138"/>
    </row>
    <row r="4014" spans="1:4" x14ac:dyDescent="0.2">
      <c r="A4014" s="158"/>
      <c r="D4014" s="138"/>
    </row>
    <row r="4015" spans="1:4" x14ac:dyDescent="0.2">
      <c r="A4015" s="158"/>
      <c r="D4015" s="138"/>
    </row>
    <row r="4016" spans="1:4" x14ac:dyDescent="0.2">
      <c r="A4016" s="158"/>
      <c r="D4016" s="138"/>
    </row>
    <row r="4017" spans="1:4" x14ac:dyDescent="0.2">
      <c r="A4017" s="158"/>
      <c r="D4017" s="138"/>
    </row>
    <row r="4018" spans="1:4" x14ac:dyDescent="0.2">
      <c r="A4018" s="158"/>
      <c r="D4018" s="138"/>
    </row>
    <row r="4019" spans="1:4" x14ac:dyDescent="0.2">
      <c r="A4019" s="158"/>
      <c r="D4019" s="138"/>
    </row>
    <row r="4020" spans="1:4" x14ac:dyDescent="0.2">
      <c r="A4020" s="158"/>
      <c r="D4020" s="138"/>
    </row>
    <row r="4021" spans="1:4" x14ac:dyDescent="0.2">
      <c r="A4021" s="158"/>
      <c r="D4021" s="138"/>
    </row>
    <row r="4022" spans="1:4" x14ac:dyDescent="0.2">
      <c r="A4022" s="158"/>
      <c r="D4022" s="138"/>
    </row>
    <row r="4023" spans="1:4" x14ac:dyDescent="0.2">
      <c r="A4023" s="158"/>
      <c r="D4023" s="138"/>
    </row>
    <row r="4024" spans="1:4" x14ac:dyDescent="0.2">
      <c r="A4024" s="158"/>
      <c r="D4024" s="138"/>
    </row>
    <row r="4025" spans="1:4" x14ac:dyDescent="0.2">
      <c r="A4025" s="158"/>
      <c r="D4025" s="138"/>
    </row>
    <row r="4026" spans="1:4" x14ac:dyDescent="0.2">
      <c r="A4026" s="158"/>
      <c r="D4026" s="138"/>
    </row>
    <row r="4027" spans="1:4" x14ac:dyDescent="0.2">
      <c r="A4027" s="158"/>
      <c r="D4027" s="138"/>
    </row>
    <row r="4028" spans="1:4" x14ac:dyDescent="0.2">
      <c r="A4028" s="158"/>
      <c r="D4028" s="138"/>
    </row>
    <row r="4029" spans="1:4" x14ac:dyDescent="0.2">
      <c r="A4029" s="158"/>
      <c r="D4029" s="138"/>
    </row>
    <row r="4030" spans="1:4" x14ac:dyDescent="0.2">
      <c r="A4030" s="158"/>
      <c r="D4030" s="138"/>
    </row>
    <row r="4031" spans="1:4" x14ac:dyDescent="0.2">
      <c r="A4031" s="158"/>
      <c r="D4031" s="138"/>
    </row>
    <row r="4032" spans="1:4" x14ac:dyDescent="0.2">
      <c r="A4032" s="158"/>
      <c r="D4032" s="138"/>
    </row>
    <row r="4033" spans="1:4" x14ac:dyDescent="0.2">
      <c r="A4033" s="158"/>
      <c r="D4033" s="138"/>
    </row>
    <row r="4034" spans="1:4" x14ac:dyDescent="0.2">
      <c r="A4034" s="158"/>
      <c r="D4034" s="138"/>
    </row>
    <row r="4035" spans="1:4" x14ac:dyDescent="0.2">
      <c r="A4035" s="158"/>
      <c r="D4035" s="138"/>
    </row>
    <row r="4036" spans="1:4" x14ac:dyDescent="0.2">
      <c r="A4036" s="158"/>
      <c r="D4036" s="138"/>
    </row>
    <row r="4037" spans="1:4" x14ac:dyDescent="0.2">
      <c r="A4037" s="158"/>
      <c r="D4037" s="138"/>
    </row>
    <row r="4038" spans="1:4" x14ac:dyDescent="0.2">
      <c r="A4038" s="158"/>
      <c r="D4038" s="138"/>
    </row>
    <row r="4039" spans="1:4" x14ac:dyDescent="0.2">
      <c r="A4039" s="158"/>
      <c r="D4039" s="138"/>
    </row>
    <row r="4040" spans="1:4" x14ac:dyDescent="0.2">
      <c r="A4040" s="158"/>
      <c r="D4040" s="138"/>
    </row>
    <row r="4041" spans="1:4" x14ac:dyDescent="0.2">
      <c r="A4041" s="158"/>
      <c r="D4041" s="138"/>
    </row>
    <row r="4042" spans="1:4" x14ac:dyDescent="0.2">
      <c r="A4042" s="158"/>
      <c r="D4042" s="138"/>
    </row>
    <row r="4043" spans="1:4" x14ac:dyDescent="0.2">
      <c r="A4043" s="158"/>
      <c r="D4043" s="138"/>
    </row>
    <row r="4044" spans="1:4" x14ac:dyDescent="0.2">
      <c r="A4044" s="158"/>
      <c r="D4044" s="138"/>
    </row>
    <row r="4045" spans="1:4" x14ac:dyDescent="0.2">
      <c r="A4045" s="158"/>
      <c r="D4045" s="138"/>
    </row>
    <row r="4046" spans="1:4" x14ac:dyDescent="0.2">
      <c r="A4046" s="158"/>
      <c r="D4046" s="138"/>
    </row>
    <row r="4047" spans="1:4" x14ac:dyDescent="0.2">
      <c r="A4047" s="158"/>
      <c r="D4047" s="138"/>
    </row>
    <row r="4048" spans="1:4" x14ac:dyDescent="0.2">
      <c r="A4048" s="158"/>
      <c r="D4048" s="138"/>
    </row>
    <row r="4049" spans="1:4" x14ac:dyDescent="0.2">
      <c r="A4049" s="158"/>
      <c r="D4049" s="138"/>
    </row>
    <row r="4050" spans="1:4" x14ac:dyDescent="0.2">
      <c r="A4050" s="158"/>
      <c r="D4050" s="138"/>
    </row>
    <row r="4051" spans="1:4" x14ac:dyDescent="0.2">
      <c r="A4051" s="158"/>
      <c r="D4051" s="138"/>
    </row>
    <row r="4052" spans="1:4" x14ac:dyDescent="0.2">
      <c r="A4052" s="158"/>
      <c r="D4052" s="138"/>
    </row>
    <row r="4053" spans="1:4" x14ac:dyDescent="0.2">
      <c r="A4053" s="158"/>
      <c r="D4053" s="138"/>
    </row>
    <row r="4054" spans="1:4" x14ac:dyDescent="0.2">
      <c r="A4054" s="158"/>
      <c r="D4054" s="138"/>
    </row>
    <row r="4055" spans="1:4" x14ac:dyDescent="0.2">
      <c r="A4055" s="158"/>
      <c r="D4055" s="138"/>
    </row>
    <row r="4056" spans="1:4" x14ac:dyDescent="0.2">
      <c r="A4056" s="158"/>
      <c r="D4056" s="138"/>
    </row>
    <row r="4057" spans="1:4" x14ac:dyDescent="0.2">
      <c r="A4057" s="158"/>
      <c r="D4057" s="138"/>
    </row>
    <row r="4058" spans="1:4" x14ac:dyDescent="0.2">
      <c r="A4058" s="158"/>
      <c r="D4058" s="138"/>
    </row>
    <row r="4059" spans="1:4" x14ac:dyDescent="0.2">
      <c r="A4059" s="158"/>
      <c r="D4059" s="138"/>
    </row>
    <row r="4060" spans="1:4" x14ac:dyDescent="0.2">
      <c r="A4060" s="158"/>
      <c r="D4060" s="138"/>
    </row>
    <row r="4061" spans="1:4" x14ac:dyDescent="0.2">
      <c r="A4061" s="158"/>
      <c r="D4061" s="138"/>
    </row>
    <row r="4062" spans="1:4" x14ac:dyDescent="0.2">
      <c r="A4062" s="158"/>
      <c r="D4062" s="138"/>
    </row>
    <row r="4063" spans="1:4" x14ac:dyDescent="0.2">
      <c r="A4063" s="158"/>
      <c r="D4063" s="138"/>
    </row>
    <row r="4064" spans="1:4" x14ac:dyDescent="0.2">
      <c r="A4064" s="158"/>
      <c r="D4064" s="138"/>
    </row>
    <row r="4065" spans="1:4" x14ac:dyDescent="0.2">
      <c r="A4065" s="158"/>
      <c r="D4065" s="138"/>
    </row>
    <row r="4066" spans="1:4" x14ac:dyDescent="0.2">
      <c r="A4066" s="158"/>
      <c r="D4066" s="138"/>
    </row>
    <row r="4067" spans="1:4" x14ac:dyDescent="0.2">
      <c r="A4067" s="158"/>
      <c r="D4067" s="138"/>
    </row>
    <row r="4068" spans="1:4" x14ac:dyDescent="0.2">
      <c r="A4068" s="158"/>
      <c r="D4068" s="138"/>
    </row>
    <row r="4069" spans="1:4" x14ac:dyDescent="0.2">
      <c r="A4069" s="158"/>
      <c r="D4069" s="138"/>
    </row>
    <row r="4070" spans="1:4" x14ac:dyDescent="0.2">
      <c r="A4070" s="158"/>
      <c r="D4070" s="138"/>
    </row>
    <row r="4071" spans="1:4" x14ac:dyDescent="0.2">
      <c r="A4071" s="158"/>
      <c r="D4071" s="138"/>
    </row>
    <row r="4072" spans="1:4" x14ac:dyDescent="0.2">
      <c r="A4072" s="158"/>
      <c r="D4072" s="138"/>
    </row>
    <row r="4073" spans="1:4" x14ac:dyDescent="0.2">
      <c r="A4073" s="158"/>
      <c r="D4073" s="138"/>
    </row>
    <row r="4074" spans="1:4" x14ac:dyDescent="0.2">
      <c r="A4074" s="158"/>
      <c r="D4074" s="138"/>
    </row>
    <row r="4075" spans="1:4" x14ac:dyDescent="0.2">
      <c r="A4075" s="158"/>
      <c r="D4075" s="138"/>
    </row>
    <row r="4076" spans="1:4" x14ac:dyDescent="0.2">
      <c r="A4076" s="158"/>
      <c r="D4076" s="138"/>
    </row>
    <row r="4077" spans="1:4" x14ac:dyDescent="0.2">
      <c r="A4077" s="158"/>
      <c r="D4077" s="138"/>
    </row>
    <row r="4078" spans="1:4" x14ac:dyDescent="0.2">
      <c r="A4078" s="158"/>
      <c r="D4078" s="138"/>
    </row>
    <row r="4079" spans="1:4" x14ac:dyDescent="0.2">
      <c r="A4079" s="158"/>
      <c r="D4079" s="138"/>
    </row>
    <row r="4080" spans="1:4" x14ac:dyDescent="0.2">
      <c r="A4080" s="158"/>
      <c r="D4080" s="138"/>
    </row>
    <row r="4081" spans="1:4" x14ac:dyDescent="0.2">
      <c r="A4081" s="158"/>
      <c r="D4081" s="138"/>
    </row>
    <row r="4082" spans="1:4" x14ac:dyDescent="0.2">
      <c r="A4082" s="158"/>
      <c r="D4082" s="138"/>
    </row>
    <row r="4083" spans="1:4" x14ac:dyDescent="0.2">
      <c r="A4083" s="158"/>
      <c r="D4083" s="138"/>
    </row>
    <row r="4084" spans="1:4" x14ac:dyDescent="0.2">
      <c r="A4084" s="158"/>
      <c r="D4084" s="138"/>
    </row>
    <row r="4085" spans="1:4" x14ac:dyDescent="0.2">
      <c r="A4085" s="158"/>
      <c r="D4085" s="138"/>
    </row>
    <row r="4086" spans="1:4" x14ac:dyDescent="0.2">
      <c r="A4086" s="158"/>
      <c r="D4086" s="138"/>
    </row>
    <row r="4087" spans="1:4" x14ac:dyDescent="0.2">
      <c r="A4087" s="158"/>
      <c r="D4087" s="138"/>
    </row>
    <row r="4088" spans="1:4" x14ac:dyDescent="0.2">
      <c r="A4088" s="158"/>
      <c r="D4088" s="138"/>
    </row>
    <row r="4089" spans="1:4" x14ac:dyDescent="0.2">
      <c r="A4089" s="158"/>
      <c r="D4089" s="138"/>
    </row>
    <row r="4090" spans="1:4" x14ac:dyDescent="0.2">
      <c r="A4090" s="158"/>
      <c r="D4090" s="138"/>
    </row>
    <row r="4091" spans="1:4" x14ac:dyDescent="0.2">
      <c r="A4091" s="158"/>
      <c r="D4091" s="138"/>
    </row>
    <row r="4092" spans="1:4" x14ac:dyDescent="0.2">
      <c r="A4092" s="158"/>
      <c r="D4092" s="138"/>
    </row>
    <row r="4093" spans="1:4" x14ac:dyDescent="0.2">
      <c r="A4093" s="158"/>
      <c r="D4093" s="138"/>
    </row>
    <row r="4094" spans="1:4" x14ac:dyDescent="0.2">
      <c r="A4094" s="158"/>
      <c r="D4094" s="138"/>
    </row>
    <row r="4095" spans="1:4" x14ac:dyDescent="0.2">
      <c r="A4095" s="158"/>
      <c r="D4095" s="138"/>
    </row>
    <row r="4096" spans="1:4" x14ac:dyDescent="0.2">
      <c r="A4096" s="158"/>
      <c r="D4096" s="138"/>
    </row>
    <row r="4097" spans="1:4" x14ac:dyDescent="0.2">
      <c r="A4097" s="158"/>
      <c r="D4097" s="138"/>
    </row>
    <row r="4098" spans="1:4" x14ac:dyDescent="0.2">
      <c r="A4098" s="158"/>
      <c r="D4098" s="138"/>
    </row>
    <row r="4099" spans="1:4" x14ac:dyDescent="0.2">
      <c r="A4099" s="158"/>
      <c r="D4099" s="138"/>
    </row>
    <row r="4100" spans="1:4" x14ac:dyDescent="0.2">
      <c r="A4100" s="158"/>
      <c r="D4100" s="138"/>
    </row>
    <row r="4101" spans="1:4" x14ac:dyDescent="0.2">
      <c r="A4101" s="158"/>
      <c r="D4101" s="138"/>
    </row>
    <row r="4102" spans="1:4" x14ac:dyDescent="0.2">
      <c r="A4102" s="158"/>
      <c r="D4102" s="138"/>
    </row>
    <row r="4103" spans="1:4" x14ac:dyDescent="0.2">
      <c r="A4103" s="158"/>
      <c r="D4103" s="138"/>
    </row>
    <row r="4104" spans="1:4" x14ac:dyDescent="0.2">
      <c r="A4104" s="158"/>
      <c r="D4104" s="138"/>
    </row>
    <row r="4105" spans="1:4" x14ac:dyDescent="0.2">
      <c r="A4105" s="158"/>
      <c r="D4105" s="138"/>
    </row>
    <row r="4106" spans="1:4" x14ac:dyDescent="0.2">
      <c r="A4106" s="158"/>
      <c r="D4106" s="138"/>
    </row>
    <row r="4107" spans="1:4" x14ac:dyDescent="0.2">
      <c r="A4107" s="158"/>
      <c r="D4107" s="138"/>
    </row>
    <row r="4108" spans="1:4" x14ac:dyDescent="0.2">
      <c r="A4108" s="158"/>
      <c r="D4108" s="138"/>
    </row>
    <row r="4109" spans="1:4" x14ac:dyDescent="0.2">
      <c r="A4109" s="158"/>
      <c r="D4109" s="138"/>
    </row>
    <row r="4110" spans="1:4" x14ac:dyDescent="0.2">
      <c r="A4110" s="158"/>
      <c r="D4110" s="138"/>
    </row>
    <row r="4111" spans="1:4" x14ac:dyDescent="0.2">
      <c r="A4111" s="158"/>
      <c r="D4111" s="138"/>
    </row>
    <row r="4112" spans="1:4" x14ac:dyDescent="0.2">
      <c r="A4112" s="158"/>
      <c r="D4112" s="138"/>
    </row>
    <row r="4113" spans="1:4" x14ac:dyDescent="0.2">
      <c r="A4113" s="158"/>
      <c r="D4113" s="138"/>
    </row>
    <row r="4114" spans="1:4" x14ac:dyDescent="0.2">
      <c r="A4114" s="158"/>
      <c r="D4114" s="138"/>
    </row>
    <row r="4115" spans="1:4" x14ac:dyDescent="0.2">
      <c r="A4115" s="158"/>
      <c r="D4115" s="138"/>
    </row>
    <row r="4116" spans="1:4" x14ac:dyDescent="0.2">
      <c r="A4116" s="158"/>
      <c r="D4116" s="138"/>
    </row>
    <row r="4117" spans="1:4" x14ac:dyDescent="0.2">
      <c r="A4117" s="158"/>
      <c r="D4117" s="138"/>
    </row>
    <row r="4118" spans="1:4" x14ac:dyDescent="0.2">
      <c r="A4118" s="158"/>
      <c r="D4118" s="138"/>
    </row>
    <row r="4119" spans="1:4" x14ac:dyDescent="0.2">
      <c r="A4119" s="158"/>
      <c r="D4119" s="138"/>
    </row>
    <row r="4120" spans="1:4" x14ac:dyDescent="0.2">
      <c r="A4120" s="158"/>
      <c r="D4120" s="138"/>
    </row>
    <row r="4121" spans="1:4" x14ac:dyDescent="0.2">
      <c r="A4121" s="158"/>
      <c r="D4121" s="138"/>
    </row>
    <row r="4122" spans="1:4" x14ac:dyDescent="0.2">
      <c r="A4122" s="158"/>
      <c r="D4122" s="138"/>
    </row>
    <row r="4123" spans="1:4" x14ac:dyDescent="0.2">
      <c r="A4123" s="158"/>
      <c r="D4123" s="138"/>
    </row>
    <row r="4124" spans="1:4" x14ac:dyDescent="0.2">
      <c r="A4124" s="158"/>
      <c r="D4124" s="138"/>
    </row>
    <row r="4125" spans="1:4" x14ac:dyDescent="0.2">
      <c r="A4125" s="158"/>
      <c r="D4125" s="138"/>
    </row>
    <row r="4126" spans="1:4" x14ac:dyDescent="0.2">
      <c r="A4126" s="158"/>
      <c r="D4126" s="138"/>
    </row>
    <row r="4127" spans="1:4" x14ac:dyDescent="0.2">
      <c r="A4127" s="158"/>
      <c r="D4127" s="138"/>
    </row>
    <row r="4128" spans="1:4" x14ac:dyDescent="0.2">
      <c r="A4128" s="158"/>
      <c r="D4128" s="138"/>
    </row>
    <row r="4129" spans="1:4" x14ac:dyDescent="0.2">
      <c r="A4129" s="158"/>
      <c r="D4129" s="138"/>
    </row>
    <row r="4130" spans="1:4" x14ac:dyDescent="0.2">
      <c r="A4130" s="158"/>
      <c r="D4130" s="138"/>
    </row>
    <row r="4131" spans="1:4" x14ac:dyDescent="0.2">
      <c r="A4131" s="158"/>
      <c r="D4131" s="138"/>
    </row>
    <row r="4132" spans="1:4" x14ac:dyDescent="0.2">
      <c r="A4132" s="158"/>
      <c r="D4132" s="138"/>
    </row>
    <row r="4133" spans="1:4" x14ac:dyDescent="0.2">
      <c r="A4133" s="158"/>
      <c r="D4133" s="138"/>
    </row>
    <row r="4134" spans="1:4" x14ac:dyDescent="0.2">
      <c r="A4134" s="158"/>
      <c r="D4134" s="138"/>
    </row>
    <row r="4135" spans="1:4" x14ac:dyDescent="0.2">
      <c r="A4135" s="158"/>
      <c r="D4135" s="138"/>
    </row>
    <row r="4136" spans="1:4" x14ac:dyDescent="0.2">
      <c r="A4136" s="158"/>
      <c r="D4136" s="138"/>
    </row>
    <row r="4137" spans="1:4" x14ac:dyDescent="0.2">
      <c r="A4137" s="158"/>
      <c r="D4137" s="138"/>
    </row>
    <row r="4138" spans="1:4" x14ac:dyDescent="0.2">
      <c r="A4138" s="158"/>
      <c r="D4138" s="138"/>
    </row>
    <row r="4139" spans="1:4" x14ac:dyDescent="0.2">
      <c r="A4139" s="158"/>
      <c r="D4139" s="138"/>
    </row>
    <row r="4140" spans="1:4" x14ac:dyDescent="0.2">
      <c r="A4140" s="158"/>
      <c r="D4140" s="138"/>
    </row>
    <row r="4141" spans="1:4" x14ac:dyDescent="0.2">
      <c r="A4141" s="158"/>
      <c r="D4141" s="138"/>
    </row>
    <row r="4142" spans="1:4" x14ac:dyDescent="0.2">
      <c r="A4142" s="158"/>
      <c r="D4142" s="138"/>
    </row>
    <row r="4143" spans="1:4" x14ac:dyDescent="0.2">
      <c r="A4143" s="158"/>
      <c r="D4143" s="138"/>
    </row>
    <row r="4144" spans="1:4" x14ac:dyDescent="0.2">
      <c r="A4144" s="158"/>
      <c r="D4144" s="138"/>
    </row>
    <row r="4145" spans="1:4" x14ac:dyDescent="0.2">
      <c r="A4145" s="158"/>
      <c r="D4145" s="138"/>
    </row>
    <row r="4146" spans="1:4" x14ac:dyDescent="0.2">
      <c r="A4146" s="158"/>
      <c r="D4146" s="138"/>
    </row>
    <row r="4147" spans="1:4" x14ac:dyDescent="0.2">
      <c r="A4147" s="158"/>
      <c r="D4147" s="138"/>
    </row>
    <row r="4148" spans="1:4" x14ac:dyDescent="0.2">
      <c r="A4148" s="158"/>
      <c r="D4148" s="138"/>
    </row>
    <row r="4149" spans="1:4" x14ac:dyDescent="0.2">
      <c r="A4149" s="158"/>
      <c r="D4149" s="138"/>
    </row>
    <row r="4150" spans="1:4" x14ac:dyDescent="0.2">
      <c r="A4150" s="158"/>
      <c r="D4150" s="138"/>
    </row>
    <row r="4151" spans="1:4" x14ac:dyDescent="0.2">
      <c r="A4151" s="158"/>
      <c r="D4151" s="138"/>
    </row>
    <row r="4152" spans="1:4" x14ac:dyDescent="0.2">
      <c r="A4152" s="158"/>
      <c r="D4152" s="138"/>
    </row>
    <row r="4153" spans="1:4" x14ac:dyDescent="0.2">
      <c r="A4153" s="158"/>
      <c r="D4153" s="138"/>
    </row>
    <row r="4154" spans="1:4" x14ac:dyDescent="0.2">
      <c r="A4154" s="158"/>
      <c r="D4154" s="138"/>
    </row>
    <row r="4155" spans="1:4" x14ac:dyDescent="0.2">
      <c r="A4155" s="158"/>
      <c r="D4155" s="138"/>
    </row>
    <row r="4156" spans="1:4" x14ac:dyDescent="0.2">
      <c r="A4156" s="158"/>
      <c r="D4156" s="138"/>
    </row>
    <row r="4157" spans="1:4" x14ac:dyDescent="0.2">
      <c r="A4157" s="158"/>
      <c r="D4157" s="138"/>
    </row>
    <row r="4158" spans="1:4" x14ac:dyDescent="0.2">
      <c r="A4158" s="158"/>
      <c r="D4158" s="138"/>
    </row>
    <row r="4159" spans="1:4" x14ac:dyDescent="0.2">
      <c r="A4159" s="158"/>
      <c r="D4159" s="138"/>
    </row>
    <row r="4160" spans="1:4" x14ac:dyDescent="0.2">
      <c r="A4160" s="158"/>
      <c r="D4160" s="138"/>
    </row>
    <row r="4161" spans="1:4" x14ac:dyDescent="0.2">
      <c r="A4161" s="158"/>
      <c r="D4161" s="138"/>
    </row>
    <row r="4162" spans="1:4" x14ac:dyDescent="0.2">
      <c r="A4162" s="158"/>
      <c r="D4162" s="138"/>
    </row>
    <row r="4163" spans="1:4" x14ac:dyDescent="0.2">
      <c r="A4163" s="158"/>
      <c r="D4163" s="138"/>
    </row>
    <row r="4164" spans="1:4" x14ac:dyDescent="0.2">
      <c r="A4164" s="158"/>
      <c r="D4164" s="138"/>
    </row>
    <row r="4165" spans="1:4" x14ac:dyDescent="0.2">
      <c r="A4165" s="158"/>
      <c r="D4165" s="138"/>
    </row>
    <row r="4166" spans="1:4" x14ac:dyDescent="0.2">
      <c r="A4166" s="158"/>
      <c r="D4166" s="138"/>
    </row>
    <row r="4167" spans="1:4" x14ac:dyDescent="0.2">
      <c r="A4167" s="158"/>
      <c r="D4167" s="138"/>
    </row>
    <row r="4168" spans="1:4" x14ac:dyDescent="0.2">
      <c r="A4168" s="158"/>
      <c r="D4168" s="138"/>
    </row>
    <row r="4169" spans="1:4" x14ac:dyDescent="0.2">
      <c r="A4169" s="158"/>
      <c r="D4169" s="138"/>
    </row>
    <row r="4170" spans="1:4" x14ac:dyDescent="0.2">
      <c r="A4170" s="158"/>
      <c r="D4170" s="138"/>
    </row>
    <row r="4171" spans="1:4" x14ac:dyDescent="0.2">
      <c r="A4171" s="158"/>
      <c r="D4171" s="138"/>
    </row>
    <row r="4172" spans="1:4" x14ac:dyDescent="0.2">
      <c r="A4172" s="158"/>
      <c r="D4172" s="138"/>
    </row>
    <row r="4173" spans="1:4" x14ac:dyDescent="0.2">
      <c r="A4173" s="158"/>
      <c r="D4173" s="138"/>
    </row>
    <row r="4174" spans="1:4" x14ac:dyDescent="0.2">
      <c r="A4174" s="158"/>
      <c r="D4174" s="138"/>
    </row>
    <row r="4175" spans="1:4" x14ac:dyDescent="0.2">
      <c r="A4175" s="158"/>
      <c r="D4175" s="138"/>
    </row>
    <row r="4176" spans="1:4" x14ac:dyDescent="0.2">
      <c r="A4176" s="158"/>
      <c r="D4176" s="138"/>
    </row>
    <row r="4177" spans="1:4" x14ac:dyDescent="0.2">
      <c r="A4177" s="158"/>
      <c r="D4177" s="138"/>
    </row>
    <row r="4178" spans="1:4" x14ac:dyDescent="0.2">
      <c r="A4178" s="158"/>
      <c r="D4178" s="138"/>
    </row>
    <row r="4179" spans="1:4" x14ac:dyDescent="0.2">
      <c r="A4179" s="158"/>
      <c r="D4179" s="138"/>
    </row>
    <row r="4180" spans="1:4" x14ac:dyDescent="0.2">
      <c r="A4180" s="158"/>
      <c r="D4180" s="138"/>
    </row>
    <row r="4181" spans="1:4" x14ac:dyDescent="0.2">
      <c r="A4181" s="158"/>
      <c r="D4181" s="138"/>
    </row>
    <row r="4182" spans="1:4" x14ac:dyDescent="0.2">
      <c r="A4182" s="158"/>
      <c r="D4182" s="138"/>
    </row>
    <row r="4183" spans="1:4" x14ac:dyDescent="0.2">
      <c r="A4183" s="158"/>
      <c r="D4183" s="138"/>
    </row>
    <row r="4184" spans="1:4" x14ac:dyDescent="0.2">
      <c r="A4184" s="158"/>
      <c r="D4184" s="138"/>
    </row>
    <row r="4185" spans="1:4" x14ac:dyDescent="0.2">
      <c r="A4185" s="158"/>
      <c r="D4185" s="138"/>
    </row>
    <row r="4186" spans="1:4" x14ac:dyDescent="0.2">
      <c r="A4186" s="158"/>
      <c r="D4186" s="138"/>
    </row>
    <row r="4187" spans="1:4" x14ac:dyDescent="0.2">
      <c r="A4187" s="158"/>
      <c r="D4187" s="138"/>
    </row>
    <row r="4188" spans="1:4" x14ac:dyDescent="0.2">
      <c r="A4188" s="158"/>
      <c r="D4188" s="138"/>
    </row>
    <row r="4189" spans="1:4" x14ac:dyDescent="0.2">
      <c r="A4189" s="158"/>
      <c r="D4189" s="138"/>
    </row>
    <row r="4190" spans="1:4" x14ac:dyDescent="0.2">
      <c r="A4190" s="158"/>
      <c r="D4190" s="138"/>
    </row>
    <row r="4191" spans="1:4" x14ac:dyDescent="0.2">
      <c r="A4191" s="158"/>
      <c r="D4191" s="138"/>
    </row>
    <row r="4192" spans="1:4" x14ac:dyDescent="0.2">
      <c r="A4192" s="158"/>
      <c r="D4192" s="138"/>
    </row>
    <row r="4193" spans="1:4" x14ac:dyDescent="0.2">
      <c r="A4193" s="158"/>
      <c r="D4193" s="138"/>
    </row>
    <row r="4194" spans="1:4" x14ac:dyDescent="0.2">
      <c r="A4194" s="158"/>
      <c r="D4194" s="138"/>
    </row>
    <row r="4195" spans="1:4" x14ac:dyDescent="0.2">
      <c r="A4195" s="158"/>
      <c r="D4195" s="138"/>
    </row>
    <row r="4196" spans="1:4" x14ac:dyDescent="0.2">
      <c r="A4196" s="158"/>
      <c r="D4196" s="138"/>
    </row>
    <row r="4197" spans="1:4" x14ac:dyDescent="0.2">
      <c r="A4197" s="158"/>
      <c r="D4197" s="138"/>
    </row>
    <row r="4198" spans="1:4" x14ac:dyDescent="0.2">
      <c r="A4198" s="158"/>
      <c r="D4198" s="138"/>
    </row>
    <row r="4199" spans="1:4" x14ac:dyDescent="0.2">
      <c r="A4199" s="158"/>
      <c r="D4199" s="138"/>
    </row>
    <row r="4200" spans="1:4" x14ac:dyDescent="0.2">
      <c r="A4200" s="158"/>
      <c r="D4200" s="138"/>
    </row>
    <row r="4201" spans="1:4" x14ac:dyDescent="0.2">
      <c r="A4201" s="158"/>
      <c r="D4201" s="138"/>
    </row>
    <row r="4202" spans="1:4" x14ac:dyDescent="0.2">
      <c r="A4202" s="158"/>
      <c r="D4202" s="138"/>
    </row>
    <row r="4203" spans="1:4" x14ac:dyDescent="0.2">
      <c r="A4203" s="158"/>
      <c r="D4203" s="138"/>
    </row>
    <row r="4204" spans="1:4" x14ac:dyDescent="0.2">
      <c r="A4204" s="158"/>
      <c r="D4204" s="138"/>
    </row>
    <row r="4205" spans="1:4" x14ac:dyDescent="0.2">
      <c r="A4205" s="158"/>
      <c r="D4205" s="138"/>
    </row>
    <row r="4206" spans="1:4" x14ac:dyDescent="0.2">
      <c r="A4206" s="158"/>
      <c r="D4206" s="138"/>
    </row>
    <row r="4207" spans="1:4" x14ac:dyDescent="0.2">
      <c r="A4207" s="158"/>
      <c r="D4207" s="138"/>
    </row>
    <row r="4208" spans="1:4" x14ac:dyDescent="0.2">
      <c r="A4208" s="158"/>
      <c r="D4208" s="138"/>
    </row>
    <row r="4209" spans="1:4" x14ac:dyDescent="0.2">
      <c r="A4209" s="158"/>
      <c r="D4209" s="138"/>
    </row>
    <row r="4210" spans="1:4" x14ac:dyDescent="0.2">
      <c r="A4210" s="158"/>
      <c r="D4210" s="138"/>
    </row>
    <row r="4211" spans="1:4" x14ac:dyDescent="0.2">
      <c r="A4211" s="158"/>
      <c r="D4211" s="138"/>
    </row>
    <row r="4212" spans="1:4" x14ac:dyDescent="0.2">
      <c r="A4212" s="158"/>
      <c r="D4212" s="138"/>
    </row>
    <row r="4213" spans="1:4" x14ac:dyDescent="0.2">
      <c r="A4213" s="158"/>
      <c r="D4213" s="138"/>
    </row>
    <row r="4214" spans="1:4" x14ac:dyDescent="0.2">
      <c r="A4214" s="158"/>
      <c r="D4214" s="138"/>
    </row>
    <row r="4215" spans="1:4" x14ac:dyDescent="0.2">
      <c r="A4215" s="158"/>
      <c r="D4215" s="138"/>
    </row>
    <row r="4216" spans="1:4" x14ac:dyDescent="0.2">
      <c r="A4216" s="158"/>
      <c r="D4216" s="138"/>
    </row>
    <row r="4217" spans="1:4" x14ac:dyDescent="0.2">
      <c r="A4217" s="158"/>
      <c r="D4217" s="138"/>
    </row>
    <row r="4218" spans="1:4" x14ac:dyDescent="0.2">
      <c r="A4218" s="158"/>
      <c r="D4218" s="138"/>
    </row>
    <row r="4219" spans="1:4" x14ac:dyDescent="0.2">
      <c r="A4219" s="158"/>
      <c r="D4219" s="138"/>
    </row>
    <row r="4220" spans="1:4" x14ac:dyDescent="0.2">
      <c r="A4220" s="158"/>
      <c r="D4220" s="138"/>
    </row>
    <row r="4221" spans="1:4" x14ac:dyDescent="0.2">
      <c r="A4221" s="158"/>
      <c r="D4221" s="138"/>
    </row>
    <row r="4222" spans="1:4" x14ac:dyDescent="0.2">
      <c r="A4222" s="158"/>
      <c r="D4222" s="138"/>
    </row>
    <row r="4223" spans="1:4" x14ac:dyDescent="0.2">
      <c r="A4223" s="158"/>
      <c r="D4223" s="138"/>
    </row>
    <row r="4224" spans="1:4" x14ac:dyDescent="0.2">
      <c r="A4224" s="158"/>
      <c r="D4224" s="138"/>
    </row>
    <row r="4225" spans="1:4" x14ac:dyDescent="0.2">
      <c r="A4225" s="158"/>
      <c r="D4225" s="138"/>
    </row>
    <row r="4226" spans="1:4" x14ac:dyDescent="0.2">
      <c r="A4226" s="158"/>
      <c r="D4226" s="138"/>
    </row>
    <row r="4227" spans="1:4" x14ac:dyDescent="0.2">
      <c r="A4227" s="158"/>
      <c r="D4227" s="138"/>
    </row>
    <row r="4228" spans="1:4" x14ac:dyDescent="0.2">
      <c r="A4228" s="158"/>
      <c r="D4228" s="138"/>
    </row>
    <row r="4229" spans="1:4" x14ac:dyDescent="0.2">
      <c r="A4229" s="158"/>
      <c r="D4229" s="138"/>
    </row>
    <row r="4230" spans="1:4" x14ac:dyDescent="0.2">
      <c r="A4230" s="158"/>
      <c r="D4230" s="138"/>
    </row>
    <row r="4231" spans="1:4" x14ac:dyDescent="0.2">
      <c r="A4231" s="158"/>
      <c r="D4231" s="138"/>
    </row>
    <row r="4232" spans="1:4" x14ac:dyDescent="0.2">
      <c r="A4232" s="158"/>
      <c r="D4232" s="138"/>
    </row>
    <row r="4233" spans="1:4" x14ac:dyDescent="0.2">
      <c r="A4233" s="158"/>
      <c r="D4233" s="138"/>
    </row>
    <row r="4234" spans="1:4" x14ac:dyDescent="0.2">
      <c r="A4234" s="158"/>
      <c r="D4234" s="138"/>
    </row>
    <row r="4235" spans="1:4" x14ac:dyDescent="0.2">
      <c r="A4235" s="158"/>
      <c r="D4235" s="138"/>
    </row>
    <row r="4236" spans="1:4" x14ac:dyDescent="0.2">
      <c r="A4236" s="158"/>
      <c r="D4236" s="138"/>
    </row>
    <row r="4237" spans="1:4" x14ac:dyDescent="0.2">
      <c r="A4237" s="158"/>
      <c r="D4237" s="138"/>
    </row>
    <row r="4238" spans="1:4" x14ac:dyDescent="0.2">
      <c r="A4238" s="158"/>
      <c r="D4238" s="138"/>
    </row>
    <row r="4239" spans="1:4" x14ac:dyDescent="0.2">
      <c r="A4239" s="158"/>
      <c r="D4239" s="138"/>
    </row>
    <row r="4240" spans="1:4" x14ac:dyDescent="0.2">
      <c r="A4240" s="158"/>
      <c r="D4240" s="138"/>
    </row>
    <row r="4241" spans="1:4" x14ac:dyDescent="0.2">
      <c r="A4241" s="158"/>
      <c r="D4241" s="138"/>
    </row>
    <row r="4242" spans="1:4" x14ac:dyDescent="0.2">
      <c r="A4242" s="158"/>
      <c r="D4242" s="138"/>
    </row>
    <row r="4243" spans="1:4" x14ac:dyDescent="0.2">
      <c r="A4243" s="158"/>
      <c r="D4243" s="138"/>
    </row>
    <row r="4244" spans="1:4" x14ac:dyDescent="0.2">
      <c r="A4244" s="158"/>
      <c r="D4244" s="138"/>
    </row>
    <row r="4245" spans="1:4" x14ac:dyDescent="0.2">
      <c r="A4245" s="158"/>
      <c r="D4245" s="138"/>
    </row>
    <row r="4246" spans="1:4" x14ac:dyDescent="0.2">
      <c r="A4246" s="158"/>
      <c r="D4246" s="138"/>
    </row>
    <row r="4247" spans="1:4" x14ac:dyDescent="0.2">
      <c r="A4247" s="158"/>
      <c r="D4247" s="138"/>
    </row>
    <row r="4248" spans="1:4" x14ac:dyDescent="0.2">
      <c r="A4248" s="158"/>
      <c r="D4248" s="138"/>
    </row>
    <row r="4249" spans="1:4" x14ac:dyDescent="0.2">
      <c r="A4249" s="158"/>
      <c r="D4249" s="138"/>
    </row>
    <row r="4250" spans="1:4" x14ac:dyDescent="0.2">
      <c r="A4250" s="158"/>
      <c r="D4250" s="138"/>
    </row>
    <row r="4251" spans="1:4" x14ac:dyDescent="0.2">
      <c r="A4251" s="158"/>
      <c r="D4251" s="138"/>
    </row>
    <row r="4252" spans="1:4" x14ac:dyDescent="0.2">
      <c r="A4252" s="158"/>
      <c r="D4252" s="138"/>
    </row>
    <row r="4253" spans="1:4" x14ac:dyDescent="0.2">
      <c r="A4253" s="158"/>
      <c r="D4253" s="138"/>
    </row>
    <row r="4254" spans="1:4" x14ac:dyDescent="0.2">
      <c r="A4254" s="158"/>
      <c r="D4254" s="138"/>
    </row>
    <row r="4255" spans="1:4" x14ac:dyDescent="0.2">
      <c r="A4255" s="158"/>
      <c r="D4255" s="138"/>
    </row>
    <row r="4256" spans="1:4" x14ac:dyDescent="0.2">
      <c r="A4256" s="158"/>
      <c r="D4256" s="138"/>
    </row>
    <row r="4257" spans="1:4" x14ac:dyDescent="0.2">
      <c r="A4257" s="158"/>
      <c r="D4257" s="138"/>
    </row>
    <row r="4258" spans="1:4" x14ac:dyDescent="0.2">
      <c r="A4258" s="158"/>
      <c r="D4258" s="138"/>
    </row>
    <row r="4259" spans="1:4" x14ac:dyDescent="0.2">
      <c r="A4259" s="158"/>
      <c r="D4259" s="138"/>
    </row>
    <row r="4260" spans="1:4" x14ac:dyDescent="0.2">
      <c r="A4260" s="158"/>
      <c r="D4260" s="138"/>
    </row>
    <row r="4261" spans="1:4" x14ac:dyDescent="0.2">
      <c r="A4261" s="158"/>
      <c r="D4261" s="138"/>
    </row>
    <row r="4262" spans="1:4" x14ac:dyDescent="0.2">
      <c r="A4262" s="158"/>
      <c r="D4262" s="138"/>
    </row>
    <row r="4263" spans="1:4" x14ac:dyDescent="0.2">
      <c r="A4263" s="158"/>
      <c r="D4263" s="138"/>
    </row>
    <row r="4264" spans="1:4" x14ac:dyDescent="0.2">
      <c r="A4264" s="158"/>
      <c r="D4264" s="138"/>
    </row>
    <row r="4265" spans="1:4" x14ac:dyDescent="0.2">
      <c r="A4265" s="158"/>
      <c r="D4265" s="138"/>
    </row>
    <row r="4266" spans="1:4" x14ac:dyDescent="0.2">
      <c r="A4266" s="158"/>
      <c r="D4266" s="138"/>
    </row>
    <row r="4267" spans="1:4" x14ac:dyDescent="0.2">
      <c r="A4267" s="158"/>
      <c r="D4267" s="138"/>
    </row>
    <row r="4268" spans="1:4" x14ac:dyDescent="0.2">
      <c r="A4268" s="158"/>
      <c r="D4268" s="138"/>
    </row>
    <row r="4269" spans="1:4" x14ac:dyDescent="0.2">
      <c r="A4269" s="158"/>
      <c r="D4269" s="138"/>
    </row>
    <row r="4270" spans="1:4" x14ac:dyDescent="0.2">
      <c r="A4270" s="158"/>
      <c r="D4270" s="138"/>
    </row>
    <row r="4271" spans="1:4" x14ac:dyDescent="0.2">
      <c r="A4271" s="158"/>
      <c r="D4271" s="138"/>
    </row>
    <row r="4272" spans="1:4" x14ac:dyDescent="0.2">
      <c r="A4272" s="158"/>
      <c r="D4272" s="138"/>
    </row>
    <row r="4273" spans="1:4" x14ac:dyDescent="0.2">
      <c r="A4273" s="158"/>
      <c r="D4273" s="138"/>
    </row>
    <row r="4274" spans="1:4" x14ac:dyDescent="0.2">
      <c r="A4274" s="158"/>
      <c r="D4274" s="138"/>
    </row>
    <row r="4275" spans="1:4" x14ac:dyDescent="0.2">
      <c r="A4275" s="158"/>
      <c r="D4275" s="138"/>
    </row>
    <row r="4276" spans="1:4" x14ac:dyDescent="0.2">
      <c r="A4276" s="158"/>
      <c r="D4276" s="138"/>
    </row>
    <row r="4277" spans="1:4" x14ac:dyDescent="0.2">
      <c r="A4277" s="158"/>
      <c r="D4277" s="138"/>
    </row>
    <row r="4278" spans="1:4" x14ac:dyDescent="0.2">
      <c r="A4278" s="158"/>
      <c r="D4278" s="138"/>
    </row>
    <row r="4279" spans="1:4" x14ac:dyDescent="0.2">
      <c r="A4279" s="158"/>
      <c r="D4279" s="138"/>
    </row>
    <row r="4280" spans="1:4" x14ac:dyDescent="0.2">
      <c r="A4280" s="158"/>
      <c r="D4280" s="138"/>
    </row>
    <row r="4281" spans="1:4" x14ac:dyDescent="0.2">
      <c r="A4281" s="158"/>
      <c r="D4281" s="138"/>
    </row>
    <row r="4282" spans="1:4" x14ac:dyDescent="0.2">
      <c r="A4282" s="158"/>
      <c r="D4282" s="138"/>
    </row>
    <row r="4283" spans="1:4" x14ac:dyDescent="0.2">
      <c r="A4283" s="158"/>
      <c r="D4283" s="138"/>
    </row>
    <row r="4284" spans="1:4" x14ac:dyDescent="0.2">
      <c r="A4284" s="158"/>
      <c r="D4284" s="138"/>
    </row>
    <row r="4285" spans="1:4" x14ac:dyDescent="0.2">
      <c r="A4285" s="158"/>
      <c r="D4285" s="138"/>
    </row>
    <row r="4286" spans="1:4" x14ac:dyDescent="0.2">
      <c r="A4286" s="158"/>
      <c r="D4286" s="138"/>
    </row>
    <row r="4287" spans="1:4" x14ac:dyDescent="0.2">
      <c r="A4287" s="158"/>
      <c r="D4287" s="138"/>
    </row>
    <row r="4288" spans="1:4" x14ac:dyDescent="0.2">
      <c r="A4288" s="158"/>
      <c r="D4288" s="138"/>
    </row>
    <row r="4289" spans="1:4" x14ac:dyDescent="0.2">
      <c r="A4289" s="158"/>
      <c r="D4289" s="138"/>
    </row>
    <row r="4290" spans="1:4" x14ac:dyDescent="0.2">
      <c r="A4290" s="158"/>
      <c r="D4290" s="138"/>
    </row>
    <row r="4291" spans="1:4" x14ac:dyDescent="0.2">
      <c r="A4291" s="158"/>
      <c r="D4291" s="138"/>
    </row>
    <row r="4292" spans="1:4" x14ac:dyDescent="0.2">
      <c r="A4292" s="158"/>
      <c r="D4292" s="138"/>
    </row>
    <row r="4293" spans="1:4" x14ac:dyDescent="0.2">
      <c r="A4293" s="158"/>
      <c r="D4293" s="138"/>
    </row>
    <row r="4294" spans="1:4" x14ac:dyDescent="0.2">
      <c r="A4294" s="158"/>
      <c r="D4294" s="138"/>
    </row>
    <row r="4295" spans="1:4" x14ac:dyDescent="0.2">
      <c r="A4295" s="158"/>
      <c r="D4295" s="138"/>
    </row>
    <row r="4296" spans="1:4" x14ac:dyDescent="0.2">
      <c r="A4296" s="158"/>
      <c r="D4296" s="138"/>
    </row>
    <row r="4297" spans="1:4" x14ac:dyDescent="0.2">
      <c r="A4297" s="158"/>
      <c r="D4297" s="138"/>
    </row>
    <row r="4298" spans="1:4" x14ac:dyDescent="0.2">
      <c r="A4298" s="158"/>
      <c r="D4298" s="138"/>
    </row>
    <row r="4299" spans="1:4" x14ac:dyDescent="0.2">
      <c r="A4299" s="158"/>
      <c r="D4299" s="138"/>
    </row>
    <row r="4300" spans="1:4" x14ac:dyDescent="0.2">
      <c r="A4300" s="158"/>
      <c r="D4300" s="138"/>
    </row>
    <row r="4301" spans="1:4" x14ac:dyDescent="0.2">
      <c r="A4301" s="158"/>
      <c r="D4301" s="138"/>
    </row>
    <row r="4302" spans="1:4" x14ac:dyDescent="0.2">
      <c r="A4302" s="158"/>
      <c r="D4302" s="138"/>
    </row>
    <row r="4303" spans="1:4" x14ac:dyDescent="0.2">
      <c r="A4303" s="158"/>
      <c r="D4303" s="138"/>
    </row>
    <row r="4304" spans="1:4" x14ac:dyDescent="0.2">
      <c r="A4304" s="158"/>
      <c r="D4304" s="138"/>
    </row>
    <row r="4305" spans="1:4" x14ac:dyDescent="0.2">
      <c r="A4305" s="158"/>
      <c r="D4305" s="138"/>
    </row>
    <row r="4306" spans="1:4" x14ac:dyDescent="0.2">
      <c r="A4306" s="158"/>
      <c r="D4306" s="138"/>
    </row>
    <row r="4307" spans="1:4" x14ac:dyDescent="0.2">
      <c r="A4307" s="158"/>
      <c r="D4307" s="138"/>
    </row>
    <row r="4308" spans="1:4" x14ac:dyDescent="0.2">
      <c r="A4308" s="158"/>
      <c r="D4308" s="138"/>
    </row>
    <row r="4309" spans="1:4" x14ac:dyDescent="0.2">
      <c r="A4309" s="158"/>
      <c r="D4309" s="138"/>
    </row>
    <row r="4310" spans="1:4" x14ac:dyDescent="0.2">
      <c r="A4310" s="158"/>
      <c r="D4310" s="138"/>
    </row>
    <row r="4311" spans="1:4" x14ac:dyDescent="0.2">
      <c r="A4311" s="158"/>
      <c r="D4311" s="138"/>
    </row>
    <row r="4312" spans="1:4" x14ac:dyDescent="0.2">
      <c r="A4312" s="158"/>
      <c r="D4312" s="138"/>
    </row>
    <row r="4313" spans="1:4" x14ac:dyDescent="0.2">
      <c r="A4313" s="158"/>
      <c r="D4313" s="138"/>
    </row>
    <row r="4314" spans="1:4" x14ac:dyDescent="0.2">
      <c r="A4314" s="158"/>
      <c r="D4314" s="138"/>
    </row>
    <row r="4315" spans="1:4" x14ac:dyDescent="0.2">
      <c r="A4315" s="158"/>
      <c r="D4315" s="138"/>
    </row>
    <row r="4316" spans="1:4" x14ac:dyDescent="0.2">
      <c r="A4316" s="158"/>
      <c r="D4316" s="138"/>
    </row>
    <row r="4317" spans="1:4" x14ac:dyDescent="0.2">
      <c r="A4317" s="158"/>
      <c r="D4317" s="138"/>
    </row>
    <row r="4318" spans="1:4" x14ac:dyDescent="0.2">
      <c r="A4318" s="158"/>
      <c r="D4318" s="138"/>
    </row>
    <row r="4319" spans="1:4" x14ac:dyDescent="0.2">
      <c r="A4319" s="158"/>
      <c r="D4319" s="138"/>
    </row>
    <row r="4320" spans="1:4" x14ac:dyDescent="0.2">
      <c r="A4320" s="158"/>
      <c r="D4320" s="138"/>
    </row>
    <row r="4321" spans="1:4" x14ac:dyDescent="0.2">
      <c r="A4321" s="158"/>
      <c r="D4321" s="138"/>
    </row>
    <row r="4322" spans="1:4" x14ac:dyDescent="0.2">
      <c r="A4322" s="158"/>
      <c r="D4322" s="138"/>
    </row>
    <row r="4323" spans="1:4" x14ac:dyDescent="0.2">
      <c r="A4323" s="158"/>
      <c r="D4323" s="138"/>
    </row>
    <row r="4324" spans="1:4" x14ac:dyDescent="0.2">
      <c r="A4324" s="158"/>
      <c r="D4324" s="138"/>
    </row>
    <row r="4325" spans="1:4" x14ac:dyDescent="0.2">
      <c r="A4325" s="158"/>
      <c r="D4325" s="138"/>
    </row>
    <row r="4326" spans="1:4" x14ac:dyDescent="0.2">
      <c r="A4326" s="158"/>
      <c r="D4326" s="138"/>
    </row>
    <row r="4327" spans="1:4" x14ac:dyDescent="0.2">
      <c r="A4327" s="158"/>
      <c r="D4327" s="138"/>
    </row>
    <row r="4328" spans="1:4" x14ac:dyDescent="0.2">
      <c r="A4328" s="158"/>
      <c r="D4328" s="138"/>
    </row>
    <row r="4329" spans="1:4" x14ac:dyDescent="0.2">
      <c r="A4329" s="158"/>
      <c r="D4329" s="138"/>
    </row>
    <row r="4330" spans="1:4" x14ac:dyDescent="0.2">
      <c r="A4330" s="158"/>
      <c r="D4330" s="138"/>
    </row>
    <row r="4331" spans="1:4" x14ac:dyDescent="0.2">
      <c r="A4331" s="158"/>
      <c r="D4331" s="138"/>
    </row>
    <row r="4332" spans="1:4" x14ac:dyDescent="0.2">
      <c r="A4332" s="158"/>
      <c r="D4332" s="138"/>
    </row>
    <row r="4333" spans="1:4" x14ac:dyDescent="0.2">
      <c r="A4333" s="158"/>
      <c r="D4333" s="138"/>
    </row>
    <row r="4334" spans="1:4" x14ac:dyDescent="0.2">
      <c r="A4334" s="158"/>
      <c r="D4334" s="138"/>
    </row>
    <row r="4335" spans="1:4" x14ac:dyDescent="0.2">
      <c r="A4335" s="158"/>
      <c r="D4335" s="138"/>
    </row>
    <row r="4336" spans="1:4" x14ac:dyDescent="0.2">
      <c r="A4336" s="158"/>
      <c r="D4336" s="138"/>
    </row>
    <row r="4337" spans="1:4" x14ac:dyDescent="0.2">
      <c r="A4337" s="158"/>
      <c r="D4337" s="138"/>
    </row>
    <row r="4338" spans="1:4" x14ac:dyDescent="0.2">
      <c r="A4338" s="158"/>
      <c r="D4338" s="138"/>
    </row>
    <row r="4339" spans="1:4" x14ac:dyDescent="0.2">
      <c r="A4339" s="158"/>
      <c r="D4339" s="138"/>
    </row>
    <row r="4340" spans="1:4" x14ac:dyDescent="0.2">
      <c r="A4340" s="158"/>
      <c r="D4340" s="138"/>
    </row>
    <row r="4341" spans="1:4" x14ac:dyDescent="0.2">
      <c r="A4341" s="158"/>
      <c r="D4341" s="138"/>
    </row>
    <row r="4342" spans="1:4" x14ac:dyDescent="0.2">
      <c r="A4342" s="158"/>
      <c r="D4342" s="138"/>
    </row>
    <row r="4343" spans="1:4" x14ac:dyDescent="0.2">
      <c r="A4343" s="158"/>
      <c r="D4343" s="138"/>
    </row>
    <row r="4344" spans="1:4" x14ac:dyDescent="0.2">
      <c r="A4344" s="158"/>
      <c r="D4344" s="138"/>
    </row>
    <row r="4345" spans="1:4" x14ac:dyDescent="0.2">
      <c r="A4345" s="158"/>
      <c r="D4345" s="138"/>
    </row>
    <row r="4346" spans="1:4" x14ac:dyDescent="0.2">
      <c r="A4346" s="158"/>
      <c r="D4346" s="138"/>
    </row>
    <row r="4347" spans="1:4" x14ac:dyDescent="0.2">
      <c r="A4347" s="158"/>
      <c r="D4347" s="138"/>
    </row>
    <row r="4348" spans="1:4" x14ac:dyDescent="0.2">
      <c r="A4348" s="158"/>
      <c r="D4348" s="138"/>
    </row>
    <row r="4349" spans="1:4" x14ac:dyDescent="0.2">
      <c r="A4349" s="158"/>
      <c r="D4349" s="138"/>
    </row>
    <row r="4350" spans="1:4" x14ac:dyDescent="0.2">
      <c r="A4350" s="158"/>
      <c r="D4350" s="138"/>
    </row>
    <row r="4351" spans="1:4" x14ac:dyDescent="0.2">
      <c r="A4351" s="158"/>
      <c r="D4351" s="138"/>
    </row>
    <row r="4352" spans="1:4" x14ac:dyDescent="0.2">
      <c r="A4352" s="158"/>
      <c r="D4352" s="138"/>
    </row>
    <row r="4353" spans="1:4" x14ac:dyDescent="0.2">
      <c r="A4353" s="158"/>
      <c r="D4353" s="138"/>
    </row>
    <row r="4354" spans="1:4" x14ac:dyDescent="0.2">
      <c r="A4354" s="158"/>
      <c r="D4354" s="138"/>
    </row>
    <row r="4355" spans="1:4" x14ac:dyDescent="0.2">
      <c r="A4355" s="158"/>
      <c r="D4355" s="138"/>
    </row>
    <row r="4356" spans="1:4" x14ac:dyDescent="0.2">
      <c r="A4356" s="158"/>
      <c r="D4356" s="138"/>
    </row>
    <row r="4357" spans="1:4" x14ac:dyDescent="0.2">
      <c r="A4357" s="158"/>
      <c r="D4357" s="138"/>
    </row>
    <row r="4358" spans="1:4" x14ac:dyDescent="0.2">
      <c r="A4358" s="158"/>
      <c r="D4358" s="138"/>
    </row>
    <row r="4359" spans="1:4" x14ac:dyDescent="0.2">
      <c r="A4359" s="158"/>
      <c r="D4359" s="138"/>
    </row>
    <row r="4360" spans="1:4" x14ac:dyDescent="0.2">
      <c r="A4360" s="158"/>
      <c r="D4360" s="138"/>
    </row>
    <row r="4361" spans="1:4" x14ac:dyDescent="0.2">
      <c r="A4361" s="158"/>
      <c r="D4361" s="138"/>
    </row>
    <row r="4362" spans="1:4" x14ac:dyDescent="0.2">
      <c r="A4362" s="158"/>
      <c r="D4362" s="138"/>
    </row>
    <row r="4363" spans="1:4" x14ac:dyDescent="0.2">
      <c r="A4363" s="158"/>
      <c r="D4363" s="138"/>
    </row>
    <row r="4364" spans="1:4" x14ac:dyDescent="0.2">
      <c r="A4364" s="158"/>
      <c r="D4364" s="138"/>
    </row>
    <row r="4365" spans="1:4" x14ac:dyDescent="0.2">
      <c r="A4365" s="158"/>
      <c r="D4365" s="138"/>
    </row>
    <row r="4366" spans="1:4" x14ac:dyDescent="0.2">
      <c r="A4366" s="158"/>
      <c r="D4366" s="138"/>
    </row>
    <row r="4367" spans="1:4" x14ac:dyDescent="0.2">
      <c r="A4367" s="158"/>
      <c r="D4367" s="138"/>
    </row>
    <row r="4368" spans="1:4" x14ac:dyDescent="0.2">
      <c r="A4368" s="158"/>
      <c r="D4368" s="138"/>
    </row>
    <row r="4369" spans="1:4" x14ac:dyDescent="0.2">
      <c r="A4369" s="158"/>
      <c r="D4369" s="138"/>
    </row>
    <row r="4370" spans="1:4" x14ac:dyDescent="0.2">
      <c r="A4370" s="158"/>
      <c r="D4370" s="138"/>
    </row>
    <row r="4371" spans="1:4" x14ac:dyDescent="0.2">
      <c r="A4371" s="158"/>
      <c r="D4371" s="138"/>
    </row>
    <row r="4372" spans="1:4" x14ac:dyDescent="0.2">
      <c r="A4372" s="158"/>
      <c r="D4372" s="138"/>
    </row>
    <row r="4373" spans="1:4" x14ac:dyDescent="0.2">
      <c r="A4373" s="158"/>
      <c r="D4373" s="138"/>
    </row>
    <row r="4374" spans="1:4" x14ac:dyDescent="0.2">
      <c r="A4374" s="158"/>
      <c r="D4374" s="138"/>
    </row>
    <row r="4375" spans="1:4" x14ac:dyDescent="0.2">
      <c r="A4375" s="158"/>
      <c r="D4375" s="138"/>
    </row>
    <row r="4376" spans="1:4" x14ac:dyDescent="0.2">
      <c r="A4376" s="158"/>
      <c r="D4376" s="138"/>
    </row>
    <row r="4377" spans="1:4" x14ac:dyDescent="0.2">
      <c r="A4377" s="158"/>
      <c r="D4377" s="138"/>
    </row>
    <row r="4378" spans="1:4" x14ac:dyDescent="0.2">
      <c r="A4378" s="158"/>
      <c r="D4378" s="138"/>
    </row>
    <row r="4379" spans="1:4" x14ac:dyDescent="0.2">
      <c r="A4379" s="158"/>
      <c r="D4379" s="138"/>
    </row>
    <row r="4380" spans="1:4" x14ac:dyDescent="0.2">
      <c r="A4380" s="158"/>
      <c r="D4380" s="138"/>
    </row>
    <row r="4381" spans="1:4" x14ac:dyDescent="0.2">
      <c r="A4381" s="158"/>
      <c r="D4381" s="138"/>
    </row>
    <row r="4382" spans="1:4" x14ac:dyDescent="0.2">
      <c r="A4382" s="158"/>
      <c r="D4382" s="138"/>
    </row>
    <row r="4383" spans="1:4" x14ac:dyDescent="0.2">
      <c r="A4383" s="158"/>
      <c r="D4383" s="138"/>
    </row>
    <row r="4384" spans="1:4" x14ac:dyDescent="0.2">
      <c r="A4384" s="158"/>
      <c r="D4384" s="138"/>
    </row>
    <row r="4385" spans="1:4" x14ac:dyDescent="0.2">
      <c r="A4385" s="158"/>
      <c r="D4385" s="138"/>
    </row>
    <row r="4386" spans="1:4" x14ac:dyDescent="0.2">
      <c r="A4386" s="158"/>
      <c r="D4386" s="138"/>
    </row>
    <row r="4387" spans="1:4" x14ac:dyDescent="0.2">
      <c r="A4387" s="158"/>
      <c r="D4387" s="138"/>
    </row>
    <row r="4388" spans="1:4" x14ac:dyDescent="0.2">
      <c r="A4388" s="158"/>
      <c r="D4388" s="138"/>
    </row>
    <row r="4389" spans="1:4" x14ac:dyDescent="0.2">
      <c r="A4389" s="158"/>
      <c r="D4389" s="138"/>
    </row>
    <row r="4390" spans="1:4" x14ac:dyDescent="0.2">
      <c r="A4390" s="158"/>
      <c r="D4390" s="138"/>
    </row>
    <row r="4391" spans="1:4" x14ac:dyDescent="0.2">
      <c r="A4391" s="158"/>
      <c r="D4391" s="138"/>
    </row>
    <row r="4392" spans="1:4" x14ac:dyDescent="0.2">
      <c r="A4392" s="158"/>
      <c r="D4392" s="138"/>
    </row>
    <row r="4393" spans="1:4" x14ac:dyDescent="0.2">
      <c r="A4393" s="158"/>
      <c r="D4393" s="138"/>
    </row>
    <row r="4394" spans="1:4" x14ac:dyDescent="0.2">
      <c r="A4394" s="158"/>
      <c r="D4394" s="138"/>
    </row>
    <row r="4395" spans="1:4" x14ac:dyDescent="0.2">
      <c r="A4395" s="158"/>
      <c r="D4395" s="138"/>
    </row>
    <row r="4396" spans="1:4" x14ac:dyDescent="0.2">
      <c r="A4396" s="158"/>
      <c r="D4396" s="138"/>
    </row>
    <row r="4397" spans="1:4" x14ac:dyDescent="0.2">
      <c r="A4397" s="158"/>
      <c r="D4397" s="138"/>
    </row>
    <row r="4398" spans="1:4" x14ac:dyDescent="0.2">
      <c r="A4398" s="158"/>
      <c r="D4398" s="138"/>
    </row>
    <row r="4399" spans="1:4" x14ac:dyDescent="0.2">
      <c r="A4399" s="158"/>
      <c r="D4399" s="138"/>
    </row>
    <row r="4400" spans="1:4" x14ac:dyDescent="0.2">
      <c r="A4400" s="158"/>
      <c r="D4400" s="138"/>
    </row>
    <row r="4401" spans="1:4" x14ac:dyDescent="0.2">
      <c r="A4401" s="158"/>
      <c r="D4401" s="138"/>
    </row>
    <row r="4402" spans="1:4" x14ac:dyDescent="0.2">
      <c r="A4402" s="158"/>
      <c r="D4402" s="138"/>
    </row>
    <row r="4403" spans="1:4" x14ac:dyDescent="0.2">
      <c r="A4403" s="158"/>
      <c r="D4403" s="138"/>
    </row>
    <row r="4404" spans="1:4" x14ac:dyDescent="0.2">
      <c r="A4404" s="158"/>
      <c r="D4404" s="138"/>
    </row>
    <row r="4405" spans="1:4" x14ac:dyDescent="0.2">
      <c r="A4405" s="158"/>
      <c r="D4405" s="138"/>
    </row>
    <row r="4406" spans="1:4" x14ac:dyDescent="0.2">
      <c r="A4406" s="158"/>
      <c r="D4406" s="138"/>
    </row>
    <row r="4407" spans="1:4" x14ac:dyDescent="0.2">
      <c r="A4407" s="158"/>
      <c r="D4407" s="138"/>
    </row>
    <row r="4408" spans="1:4" x14ac:dyDescent="0.2">
      <c r="A4408" s="158"/>
      <c r="D4408" s="138"/>
    </row>
    <row r="4409" spans="1:4" x14ac:dyDescent="0.2">
      <c r="A4409" s="158"/>
      <c r="D4409" s="138"/>
    </row>
    <row r="4410" spans="1:4" x14ac:dyDescent="0.2">
      <c r="A4410" s="158"/>
      <c r="D4410" s="138"/>
    </row>
    <row r="4411" spans="1:4" x14ac:dyDescent="0.2">
      <c r="A4411" s="158"/>
      <c r="D4411" s="138"/>
    </row>
    <row r="4412" spans="1:4" x14ac:dyDescent="0.2">
      <c r="A4412" s="158"/>
      <c r="D4412" s="138"/>
    </row>
    <row r="4413" spans="1:4" x14ac:dyDescent="0.2">
      <c r="A4413" s="158"/>
      <c r="D4413" s="138"/>
    </row>
    <row r="4414" spans="1:4" x14ac:dyDescent="0.2">
      <c r="A4414" s="158"/>
      <c r="D4414" s="138"/>
    </row>
    <row r="4415" spans="1:4" x14ac:dyDescent="0.2">
      <c r="A4415" s="158"/>
      <c r="D4415" s="138"/>
    </row>
    <row r="4416" spans="1:4" x14ac:dyDescent="0.2">
      <c r="A4416" s="158"/>
      <c r="D4416" s="138"/>
    </row>
    <row r="4417" spans="1:4" x14ac:dyDescent="0.2">
      <c r="A4417" s="158"/>
      <c r="D4417" s="138"/>
    </row>
    <row r="4418" spans="1:4" x14ac:dyDescent="0.2">
      <c r="A4418" s="158"/>
      <c r="D4418" s="138"/>
    </row>
    <row r="4419" spans="1:4" x14ac:dyDescent="0.2">
      <c r="A4419" s="158"/>
      <c r="D4419" s="138"/>
    </row>
    <row r="4420" spans="1:4" x14ac:dyDescent="0.2">
      <c r="A4420" s="158"/>
      <c r="D4420" s="138"/>
    </row>
    <row r="4421" spans="1:4" x14ac:dyDescent="0.2">
      <c r="A4421" s="158"/>
      <c r="D4421" s="138"/>
    </row>
    <row r="4422" spans="1:4" x14ac:dyDescent="0.2">
      <c r="A4422" s="158"/>
      <c r="D4422" s="138"/>
    </row>
    <row r="4423" spans="1:4" x14ac:dyDescent="0.2">
      <c r="A4423" s="158"/>
      <c r="D4423" s="138"/>
    </row>
    <row r="4424" spans="1:4" x14ac:dyDescent="0.2">
      <c r="A4424" s="158"/>
      <c r="D4424" s="138"/>
    </row>
    <row r="4425" spans="1:4" x14ac:dyDescent="0.2">
      <c r="A4425" s="158"/>
      <c r="D4425" s="138"/>
    </row>
    <row r="4426" spans="1:4" x14ac:dyDescent="0.2">
      <c r="A4426" s="158"/>
      <c r="D4426" s="138"/>
    </row>
    <row r="4427" spans="1:4" x14ac:dyDescent="0.2">
      <c r="A4427" s="158"/>
      <c r="D4427" s="138"/>
    </row>
    <row r="4428" spans="1:4" x14ac:dyDescent="0.2">
      <c r="A4428" s="158"/>
      <c r="D4428" s="138"/>
    </row>
    <row r="4429" spans="1:4" x14ac:dyDescent="0.2">
      <c r="A4429" s="158"/>
      <c r="D4429" s="138"/>
    </row>
    <row r="4430" spans="1:4" x14ac:dyDescent="0.2">
      <c r="A4430" s="158"/>
      <c r="D4430" s="138"/>
    </row>
    <row r="4431" spans="1:4" x14ac:dyDescent="0.2">
      <c r="A4431" s="158"/>
      <c r="D4431" s="138"/>
    </row>
    <row r="4432" spans="1:4" x14ac:dyDescent="0.2">
      <c r="A4432" s="158"/>
      <c r="D4432" s="138"/>
    </row>
    <row r="4433" spans="1:4" x14ac:dyDescent="0.2">
      <c r="A4433" s="158"/>
      <c r="D4433" s="138"/>
    </row>
    <row r="4434" spans="1:4" x14ac:dyDescent="0.2">
      <c r="A4434" s="158"/>
      <c r="D4434" s="138"/>
    </row>
    <row r="4435" spans="1:4" x14ac:dyDescent="0.2">
      <c r="A4435" s="158"/>
      <c r="D4435" s="138"/>
    </row>
    <row r="4436" spans="1:4" x14ac:dyDescent="0.2">
      <c r="A4436" s="158"/>
      <c r="D4436" s="138"/>
    </row>
    <row r="4437" spans="1:4" x14ac:dyDescent="0.2">
      <c r="A4437" s="158"/>
      <c r="D4437" s="138"/>
    </row>
    <row r="4438" spans="1:4" x14ac:dyDescent="0.2">
      <c r="A4438" s="158"/>
      <c r="D4438" s="138"/>
    </row>
    <row r="4439" spans="1:4" x14ac:dyDescent="0.2">
      <c r="A4439" s="158"/>
      <c r="D4439" s="138"/>
    </row>
    <row r="4440" spans="1:4" x14ac:dyDescent="0.2">
      <c r="A4440" s="158"/>
      <c r="D4440" s="138"/>
    </row>
    <row r="4441" spans="1:4" x14ac:dyDescent="0.2">
      <c r="A4441" s="158"/>
      <c r="D4441" s="138"/>
    </row>
    <row r="4442" spans="1:4" x14ac:dyDescent="0.2">
      <c r="A4442" s="158"/>
      <c r="D4442" s="138"/>
    </row>
    <row r="4443" spans="1:4" x14ac:dyDescent="0.2">
      <c r="A4443" s="158"/>
      <c r="D4443" s="138"/>
    </row>
    <row r="4444" spans="1:4" x14ac:dyDescent="0.2">
      <c r="A4444" s="158"/>
      <c r="D4444" s="138"/>
    </row>
    <row r="4445" spans="1:4" x14ac:dyDescent="0.2">
      <c r="A4445" s="158"/>
      <c r="D4445" s="138"/>
    </row>
    <row r="4446" spans="1:4" x14ac:dyDescent="0.2">
      <c r="A4446" s="158"/>
      <c r="D4446" s="138"/>
    </row>
    <row r="4447" spans="1:4" x14ac:dyDescent="0.2">
      <c r="A4447" s="158"/>
      <c r="D4447" s="138"/>
    </row>
    <row r="4448" spans="1:4" x14ac:dyDescent="0.2">
      <c r="A4448" s="158"/>
      <c r="D4448" s="138"/>
    </row>
    <row r="4449" spans="1:4" x14ac:dyDescent="0.2">
      <c r="A4449" s="158"/>
      <c r="D4449" s="138"/>
    </row>
    <row r="4450" spans="1:4" x14ac:dyDescent="0.2">
      <c r="A4450" s="158"/>
      <c r="D4450" s="138"/>
    </row>
    <row r="4451" spans="1:4" x14ac:dyDescent="0.2">
      <c r="A4451" s="158"/>
      <c r="D4451" s="138"/>
    </row>
    <row r="4452" spans="1:4" x14ac:dyDescent="0.2">
      <c r="A4452" s="158"/>
      <c r="D4452" s="138"/>
    </row>
    <row r="4453" spans="1:4" x14ac:dyDescent="0.2">
      <c r="A4453" s="158"/>
      <c r="D4453" s="138"/>
    </row>
    <row r="4454" spans="1:4" x14ac:dyDescent="0.2">
      <c r="A4454" s="158"/>
      <c r="D4454" s="138"/>
    </row>
    <row r="4455" spans="1:4" x14ac:dyDescent="0.2">
      <c r="A4455" s="158"/>
      <c r="D4455" s="138"/>
    </row>
    <row r="4456" spans="1:4" x14ac:dyDescent="0.2">
      <c r="A4456" s="158"/>
      <c r="D4456" s="138"/>
    </row>
    <row r="4457" spans="1:4" x14ac:dyDescent="0.2">
      <c r="A4457" s="158"/>
      <c r="D4457" s="138"/>
    </row>
    <row r="4458" spans="1:4" x14ac:dyDescent="0.2">
      <c r="A4458" s="158"/>
      <c r="D4458" s="138"/>
    </row>
    <row r="4459" spans="1:4" x14ac:dyDescent="0.2">
      <c r="A4459" s="158"/>
      <c r="D4459" s="138"/>
    </row>
    <row r="4460" spans="1:4" x14ac:dyDescent="0.2">
      <c r="A4460" s="158"/>
      <c r="D4460" s="138"/>
    </row>
    <row r="4461" spans="1:4" x14ac:dyDescent="0.2">
      <c r="A4461" s="158"/>
      <c r="D4461" s="138"/>
    </row>
    <row r="4462" spans="1:4" x14ac:dyDescent="0.2">
      <c r="A4462" s="158"/>
      <c r="D4462" s="138"/>
    </row>
    <row r="4463" spans="1:4" x14ac:dyDescent="0.2">
      <c r="A4463" s="158"/>
      <c r="D4463" s="138"/>
    </row>
    <row r="4464" spans="1:4" x14ac:dyDescent="0.2">
      <c r="A4464" s="158"/>
      <c r="D4464" s="138"/>
    </row>
    <row r="4465" spans="1:4" x14ac:dyDescent="0.2">
      <c r="A4465" s="158"/>
      <c r="D4465" s="138"/>
    </row>
    <row r="4466" spans="1:4" x14ac:dyDescent="0.2">
      <c r="A4466" s="158"/>
      <c r="D4466" s="138"/>
    </row>
    <row r="4467" spans="1:4" x14ac:dyDescent="0.2">
      <c r="A4467" s="158"/>
      <c r="D4467" s="138"/>
    </row>
    <row r="4468" spans="1:4" x14ac:dyDescent="0.2">
      <c r="A4468" s="158"/>
      <c r="D4468" s="138"/>
    </row>
    <row r="4469" spans="1:4" x14ac:dyDescent="0.2">
      <c r="A4469" s="158"/>
      <c r="D4469" s="138"/>
    </row>
    <row r="4470" spans="1:4" x14ac:dyDescent="0.2">
      <c r="A4470" s="158"/>
      <c r="D4470" s="138"/>
    </row>
    <row r="4471" spans="1:4" x14ac:dyDescent="0.2">
      <c r="A4471" s="158"/>
      <c r="D4471" s="138"/>
    </row>
    <row r="4472" spans="1:4" x14ac:dyDescent="0.2">
      <c r="A4472" s="158"/>
      <c r="D4472" s="138"/>
    </row>
    <row r="4473" spans="1:4" x14ac:dyDescent="0.2">
      <c r="A4473" s="158"/>
      <c r="D4473" s="138"/>
    </row>
    <row r="4474" spans="1:4" x14ac:dyDescent="0.2">
      <c r="A4474" s="158"/>
      <c r="D4474" s="138"/>
    </row>
    <row r="4475" spans="1:4" x14ac:dyDescent="0.2">
      <c r="A4475" s="158"/>
      <c r="D4475" s="138"/>
    </row>
    <row r="4476" spans="1:4" x14ac:dyDescent="0.2">
      <c r="A4476" s="158"/>
      <c r="D4476" s="138"/>
    </row>
    <row r="4477" spans="1:4" x14ac:dyDescent="0.2">
      <c r="A4477" s="158"/>
      <c r="D4477" s="138"/>
    </row>
    <row r="4478" spans="1:4" x14ac:dyDescent="0.2">
      <c r="A4478" s="158"/>
      <c r="D4478" s="138"/>
    </row>
    <row r="4479" spans="1:4" x14ac:dyDescent="0.2">
      <c r="A4479" s="158"/>
      <c r="D4479" s="138"/>
    </row>
    <row r="4480" spans="1:4" x14ac:dyDescent="0.2">
      <c r="A4480" s="158"/>
      <c r="D4480" s="138"/>
    </row>
    <row r="4481" spans="1:4" x14ac:dyDescent="0.2">
      <c r="A4481" s="158"/>
      <c r="D4481" s="138"/>
    </row>
    <row r="4482" spans="1:4" x14ac:dyDescent="0.2">
      <c r="A4482" s="158"/>
      <c r="D4482" s="138"/>
    </row>
    <row r="4483" spans="1:4" x14ac:dyDescent="0.2">
      <c r="A4483" s="158"/>
      <c r="D4483" s="138"/>
    </row>
    <row r="4484" spans="1:4" x14ac:dyDescent="0.2">
      <c r="A4484" s="158"/>
      <c r="D4484" s="138"/>
    </row>
    <row r="4485" spans="1:4" x14ac:dyDescent="0.2">
      <c r="A4485" s="158"/>
      <c r="D4485" s="138"/>
    </row>
    <row r="4486" spans="1:4" x14ac:dyDescent="0.2">
      <c r="A4486" s="158"/>
      <c r="D4486" s="138"/>
    </row>
    <row r="4487" spans="1:4" x14ac:dyDescent="0.2">
      <c r="A4487" s="158"/>
      <c r="D4487" s="138"/>
    </row>
    <row r="4488" spans="1:4" x14ac:dyDescent="0.2">
      <c r="A4488" s="158"/>
      <c r="D4488" s="138"/>
    </row>
    <row r="4489" spans="1:4" x14ac:dyDescent="0.2">
      <c r="A4489" s="158"/>
      <c r="D4489" s="138"/>
    </row>
    <row r="4490" spans="1:4" x14ac:dyDescent="0.2">
      <c r="A4490" s="158"/>
      <c r="D4490" s="138"/>
    </row>
    <row r="4491" spans="1:4" x14ac:dyDescent="0.2">
      <c r="A4491" s="158"/>
      <c r="D4491" s="138"/>
    </row>
    <row r="4492" spans="1:4" x14ac:dyDescent="0.2">
      <c r="A4492" s="158"/>
      <c r="D4492" s="138"/>
    </row>
    <row r="4493" spans="1:4" x14ac:dyDescent="0.2">
      <c r="A4493" s="158"/>
      <c r="D4493" s="138"/>
    </row>
    <row r="4494" spans="1:4" x14ac:dyDescent="0.2">
      <c r="A4494" s="158"/>
      <c r="D4494" s="138"/>
    </row>
    <row r="4495" spans="1:4" x14ac:dyDescent="0.2">
      <c r="A4495" s="158"/>
      <c r="D4495" s="138"/>
    </row>
    <row r="4496" spans="1:4" x14ac:dyDescent="0.2">
      <c r="A4496" s="158"/>
      <c r="D4496" s="138"/>
    </row>
    <row r="4497" spans="1:4" x14ac:dyDescent="0.2">
      <c r="A4497" s="158"/>
      <c r="D4497" s="138"/>
    </row>
    <row r="4498" spans="1:4" x14ac:dyDescent="0.2">
      <c r="A4498" s="158"/>
      <c r="D4498" s="138"/>
    </row>
    <row r="4499" spans="1:4" x14ac:dyDescent="0.2">
      <c r="A4499" s="158"/>
      <c r="D4499" s="138"/>
    </row>
    <row r="4500" spans="1:4" x14ac:dyDescent="0.2">
      <c r="A4500" s="158"/>
      <c r="D4500" s="138"/>
    </row>
    <row r="4501" spans="1:4" x14ac:dyDescent="0.2">
      <c r="A4501" s="158"/>
      <c r="D4501" s="138"/>
    </row>
    <row r="4502" spans="1:4" x14ac:dyDescent="0.2">
      <c r="A4502" s="158"/>
      <c r="D4502" s="138"/>
    </row>
    <row r="4503" spans="1:4" x14ac:dyDescent="0.2">
      <c r="A4503" s="158"/>
      <c r="D4503" s="138"/>
    </row>
    <row r="4504" spans="1:4" x14ac:dyDescent="0.2">
      <c r="A4504" s="158"/>
      <c r="D4504" s="138"/>
    </row>
    <row r="4505" spans="1:4" x14ac:dyDescent="0.2">
      <c r="A4505" s="158"/>
      <c r="D4505" s="138"/>
    </row>
    <row r="4506" spans="1:4" x14ac:dyDescent="0.2">
      <c r="A4506" s="158"/>
      <c r="D4506" s="138"/>
    </row>
    <row r="4507" spans="1:4" x14ac:dyDescent="0.2">
      <c r="A4507" s="158"/>
      <c r="D4507" s="138"/>
    </row>
    <row r="4508" spans="1:4" x14ac:dyDescent="0.2">
      <c r="A4508" s="158"/>
      <c r="D4508" s="138"/>
    </row>
    <row r="4509" spans="1:4" x14ac:dyDescent="0.2">
      <c r="A4509" s="158"/>
      <c r="D4509" s="138"/>
    </row>
    <row r="4510" spans="1:4" x14ac:dyDescent="0.2">
      <c r="A4510" s="158"/>
      <c r="D4510" s="138"/>
    </row>
    <row r="4511" spans="1:4" x14ac:dyDescent="0.2">
      <c r="A4511" s="158"/>
      <c r="D4511" s="138"/>
    </row>
    <row r="4512" spans="1:4" x14ac:dyDescent="0.2">
      <c r="A4512" s="158"/>
      <c r="D4512" s="138"/>
    </row>
    <row r="4513" spans="1:4" x14ac:dyDescent="0.2">
      <c r="A4513" s="158"/>
      <c r="D4513" s="138"/>
    </row>
    <row r="4514" spans="1:4" x14ac:dyDescent="0.2">
      <c r="A4514" s="158"/>
      <c r="D4514" s="138"/>
    </row>
    <row r="4515" spans="1:4" x14ac:dyDescent="0.2">
      <c r="A4515" s="158"/>
      <c r="D4515" s="138"/>
    </row>
    <row r="4516" spans="1:4" x14ac:dyDescent="0.2">
      <c r="A4516" s="158"/>
      <c r="D4516" s="138"/>
    </row>
    <row r="4517" spans="1:4" x14ac:dyDescent="0.2">
      <c r="A4517" s="158"/>
      <c r="D4517" s="138"/>
    </row>
    <row r="4518" spans="1:4" x14ac:dyDescent="0.2">
      <c r="A4518" s="158"/>
      <c r="D4518" s="138"/>
    </row>
    <row r="4519" spans="1:4" x14ac:dyDescent="0.2">
      <c r="A4519" s="158"/>
      <c r="D4519" s="138"/>
    </row>
    <row r="4520" spans="1:4" x14ac:dyDescent="0.2">
      <c r="A4520" s="158"/>
      <c r="D4520" s="138"/>
    </row>
    <row r="4521" spans="1:4" x14ac:dyDescent="0.2">
      <c r="A4521" s="158"/>
      <c r="D4521" s="138"/>
    </row>
    <row r="4522" spans="1:4" x14ac:dyDescent="0.2">
      <c r="A4522" s="158"/>
      <c r="D4522" s="138"/>
    </row>
    <row r="4523" spans="1:4" x14ac:dyDescent="0.2">
      <c r="A4523" s="158"/>
      <c r="D4523" s="138"/>
    </row>
    <row r="4524" spans="1:4" x14ac:dyDescent="0.2">
      <c r="A4524" s="158"/>
      <c r="D4524" s="138"/>
    </row>
    <row r="4525" spans="1:4" x14ac:dyDescent="0.2">
      <c r="A4525" s="158"/>
      <c r="D4525" s="138"/>
    </row>
    <row r="4526" spans="1:4" x14ac:dyDescent="0.2">
      <c r="A4526" s="158"/>
      <c r="D4526" s="138"/>
    </row>
    <row r="4527" spans="1:4" x14ac:dyDescent="0.2">
      <c r="A4527" s="158"/>
      <c r="D4527" s="138"/>
    </row>
    <row r="4528" spans="1:4" x14ac:dyDescent="0.2">
      <c r="A4528" s="158"/>
      <c r="D4528" s="138"/>
    </row>
    <row r="4529" spans="1:4" x14ac:dyDescent="0.2">
      <c r="A4529" s="158"/>
      <c r="D4529" s="138"/>
    </row>
    <row r="4530" spans="1:4" x14ac:dyDescent="0.2">
      <c r="A4530" s="158"/>
      <c r="D4530" s="138"/>
    </row>
    <row r="4531" spans="1:4" x14ac:dyDescent="0.2">
      <c r="A4531" s="158"/>
      <c r="D4531" s="138"/>
    </row>
    <row r="4532" spans="1:4" x14ac:dyDescent="0.2">
      <c r="A4532" s="158"/>
      <c r="D4532" s="138"/>
    </row>
    <row r="4533" spans="1:4" x14ac:dyDescent="0.2">
      <c r="A4533" s="158"/>
      <c r="D4533" s="138"/>
    </row>
    <row r="4534" spans="1:4" x14ac:dyDescent="0.2">
      <c r="A4534" s="158"/>
      <c r="D4534" s="138"/>
    </row>
    <row r="4535" spans="1:4" x14ac:dyDescent="0.2">
      <c r="A4535" s="158"/>
      <c r="D4535" s="138"/>
    </row>
    <row r="4536" spans="1:4" x14ac:dyDescent="0.2">
      <c r="A4536" s="158"/>
      <c r="D4536" s="138"/>
    </row>
    <row r="4537" spans="1:4" x14ac:dyDescent="0.2">
      <c r="A4537" s="158"/>
      <c r="D4537" s="138"/>
    </row>
    <row r="4538" spans="1:4" x14ac:dyDescent="0.2">
      <c r="A4538" s="158"/>
      <c r="D4538" s="138"/>
    </row>
    <row r="4539" spans="1:4" x14ac:dyDescent="0.2">
      <c r="A4539" s="158"/>
      <c r="D4539" s="138"/>
    </row>
    <row r="4540" spans="1:4" x14ac:dyDescent="0.2">
      <c r="A4540" s="158"/>
      <c r="D4540" s="138"/>
    </row>
    <row r="4541" spans="1:4" x14ac:dyDescent="0.2">
      <c r="A4541" s="158"/>
      <c r="D4541" s="138"/>
    </row>
    <row r="4542" spans="1:4" x14ac:dyDescent="0.2">
      <c r="A4542" s="158"/>
      <c r="D4542" s="138"/>
    </row>
    <row r="4543" spans="1:4" x14ac:dyDescent="0.2">
      <c r="A4543" s="158"/>
      <c r="D4543" s="138"/>
    </row>
    <row r="4544" spans="1:4" x14ac:dyDescent="0.2">
      <c r="A4544" s="158"/>
      <c r="D4544" s="138"/>
    </row>
    <row r="4545" spans="1:4" x14ac:dyDescent="0.2">
      <c r="A4545" s="158"/>
      <c r="D4545" s="138"/>
    </row>
    <row r="4546" spans="1:4" x14ac:dyDescent="0.2">
      <c r="A4546" s="158"/>
      <c r="D4546" s="138"/>
    </row>
    <row r="4547" spans="1:4" x14ac:dyDescent="0.2">
      <c r="A4547" s="158"/>
      <c r="D4547" s="138"/>
    </row>
    <row r="4548" spans="1:4" x14ac:dyDescent="0.2">
      <c r="A4548" s="158"/>
      <c r="D4548" s="138"/>
    </row>
    <row r="4549" spans="1:4" x14ac:dyDescent="0.2">
      <c r="A4549" s="158"/>
      <c r="D4549" s="138"/>
    </row>
    <row r="4550" spans="1:4" x14ac:dyDescent="0.2">
      <c r="A4550" s="158"/>
      <c r="D4550" s="138"/>
    </row>
    <row r="4551" spans="1:4" x14ac:dyDescent="0.2">
      <c r="A4551" s="158"/>
      <c r="D4551" s="138"/>
    </row>
    <row r="4552" spans="1:4" x14ac:dyDescent="0.2">
      <c r="A4552" s="158"/>
      <c r="D4552" s="138"/>
    </row>
    <row r="4553" spans="1:4" x14ac:dyDescent="0.2">
      <c r="A4553" s="158"/>
      <c r="D4553" s="138"/>
    </row>
    <row r="4554" spans="1:4" x14ac:dyDescent="0.2">
      <c r="A4554" s="158"/>
      <c r="D4554" s="138"/>
    </row>
    <row r="4555" spans="1:4" x14ac:dyDescent="0.2">
      <c r="A4555" s="158"/>
      <c r="D4555" s="138"/>
    </row>
    <row r="4556" spans="1:4" x14ac:dyDescent="0.2">
      <c r="A4556" s="158"/>
      <c r="D4556" s="138"/>
    </row>
    <row r="4557" spans="1:4" x14ac:dyDescent="0.2">
      <c r="A4557" s="158"/>
      <c r="D4557" s="138"/>
    </row>
    <row r="4558" spans="1:4" x14ac:dyDescent="0.2">
      <c r="A4558" s="158"/>
      <c r="D4558" s="138"/>
    </row>
    <row r="4559" spans="1:4" x14ac:dyDescent="0.2">
      <c r="A4559" s="158"/>
      <c r="D4559" s="138"/>
    </row>
    <row r="4560" spans="1:4" x14ac:dyDescent="0.2">
      <c r="A4560" s="158"/>
      <c r="D4560" s="138"/>
    </row>
    <row r="4561" spans="1:4" x14ac:dyDescent="0.2">
      <c r="A4561" s="158"/>
      <c r="D4561" s="138"/>
    </row>
    <row r="4562" spans="1:4" x14ac:dyDescent="0.2">
      <c r="A4562" s="158"/>
      <c r="D4562" s="138"/>
    </row>
    <row r="4563" spans="1:4" x14ac:dyDescent="0.2">
      <c r="A4563" s="158"/>
      <c r="D4563" s="138"/>
    </row>
    <row r="4564" spans="1:4" x14ac:dyDescent="0.2">
      <c r="A4564" s="158"/>
      <c r="D4564" s="138"/>
    </row>
    <row r="4565" spans="1:4" x14ac:dyDescent="0.2">
      <c r="A4565" s="158"/>
      <c r="D4565" s="138"/>
    </row>
    <row r="4566" spans="1:4" x14ac:dyDescent="0.2">
      <c r="A4566" s="158"/>
      <c r="D4566" s="138"/>
    </row>
    <row r="4567" spans="1:4" x14ac:dyDescent="0.2">
      <c r="A4567" s="158"/>
      <c r="D4567" s="138"/>
    </row>
    <row r="4568" spans="1:4" x14ac:dyDescent="0.2">
      <c r="A4568" s="158"/>
      <c r="D4568" s="138"/>
    </row>
    <row r="4569" spans="1:4" x14ac:dyDescent="0.2">
      <c r="A4569" s="158"/>
      <c r="D4569" s="138"/>
    </row>
    <row r="4570" spans="1:4" x14ac:dyDescent="0.2">
      <c r="A4570" s="158"/>
      <c r="D4570" s="138"/>
    </row>
    <row r="4571" spans="1:4" x14ac:dyDescent="0.2">
      <c r="A4571" s="158"/>
      <c r="D4571" s="138"/>
    </row>
    <row r="4572" spans="1:4" x14ac:dyDescent="0.2">
      <c r="A4572" s="158"/>
      <c r="D4572" s="138"/>
    </row>
    <row r="4573" spans="1:4" x14ac:dyDescent="0.2">
      <c r="A4573" s="158"/>
      <c r="D4573" s="138"/>
    </row>
    <row r="4574" spans="1:4" x14ac:dyDescent="0.2">
      <c r="A4574" s="158"/>
      <c r="D4574" s="138"/>
    </row>
    <row r="4575" spans="1:4" x14ac:dyDescent="0.2">
      <c r="A4575" s="158"/>
      <c r="D4575" s="138"/>
    </row>
    <row r="4576" spans="1:4" x14ac:dyDescent="0.2">
      <c r="A4576" s="158"/>
      <c r="D4576" s="138"/>
    </row>
    <row r="4577" spans="1:4" x14ac:dyDescent="0.2">
      <c r="A4577" s="158"/>
      <c r="D4577" s="138"/>
    </row>
    <row r="4578" spans="1:4" x14ac:dyDescent="0.2">
      <c r="A4578" s="158"/>
      <c r="D4578" s="138"/>
    </row>
    <row r="4579" spans="1:4" x14ac:dyDescent="0.2">
      <c r="A4579" s="158"/>
      <c r="D4579" s="138"/>
    </row>
    <row r="4580" spans="1:4" x14ac:dyDescent="0.2">
      <c r="A4580" s="158"/>
      <c r="D4580" s="138"/>
    </row>
    <row r="4581" spans="1:4" x14ac:dyDescent="0.2">
      <c r="A4581" s="158"/>
      <c r="D4581" s="138"/>
    </row>
    <row r="4582" spans="1:4" x14ac:dyDescent="0.2">
      <c r="A4582" s="158"/>
      <c r="D4582" s="138"/>
    </row>
    <row r="4583" spans="1:4" x14ac:dyDescent="0.2">
      <c r="A4583" s="158"/>
      <c r="D4583" s="138"/>
    </row>
    <row r="4584" spans="1:4" x14ac:dyDescent="0.2">
      <c r="A4584" s="158"/>
      <c r="D4584" s="138"/>
    </row>
    <row r="4585" spans="1:4" x14ac:dyDescent="0.2">
      <c r="A4585" s="158"/>
      <c r="D4585" s="138"/>
    </row>
    <row r="4586" spans="1:4" x14ac:dyDescent="0.2">
      <c r="A4586" s="158"/>
      <c r="D4586" s="138"/>
    </row>
    <row r="4587" spans="1:4" x14ac:dyDescent="0.2">
      <c r="A4587" s="158"/>
      <c r="D4587" s="138"/>
    </row>
    <row r="4588" spans="1:4" x14ac:dyDescent="0.2">
      <c r="A4588" s="158"/>
      <c r="D4588" s="138"/>
    </row>
    <row r="4589" spans="1:4" x14ac:dyDescent="0.2">
      <c r="A4589" s="158"/>
      <c r="D4589" s="138"/>
    </row>
    <row r="4590" spans="1:4" x14ac:dyDescent="0.2">
      <c r="A4590" s="158"/>
      <c r="D4590" s="138"/>
    </row>
    <row r="4591" spans="1:4" x14ac:dyDescent="0.2">
      <c r="A4591" s="158"/>
      <c r="D4591" s="138"/>
    </row>
    <row r="4592" spans="1:4" x14ac:dyDescent="0.2">
      <c r="A4592" s="158"/>
      <c r="D4592" s="138"/>
    </row>
    <row r="4593" spans="1:4" x14ac:dyDescent="0.2">
      <c r="A4593" s="158"/>
      <c r="D4593" s="138"/>
    </row>
    <row r="4594" spans="1:4" x14ac:dyDescent="0.2">
      <c r="A4594" s="158"/>
      <c r="D4594" s="138"/>
    </row>
    <row r="4595" spans="1:4" x14ac:dyDescent="0.2">
      <c r="A4595" s="158"/>
      <c r="D4595" s="138"/>
    </row>
    <row r="4596" spans="1:4" x14ac:dyDescent="0.2">
      <c r="A4596" s="158"/>
      <c r="D4596" s="138"/>
    </row>
    <row r="4597" spans="1:4" x14ac:dyDescent="0.2">
      <c r="A4597" s="158"/>
      <c r="D4597" s="138"/>
    </row>
    <row r="4598" spans="1:4" x14ac:dyDescent="0.2">
      <c r="A4598" s="158"/>
      <c r="D4598" s="138"/>
    </row>
    <row r="4599" spans="1:4" x14ac:dyDescent="0.2">
      <c r="A4599" s="158"/>
      <c r="D4599" s="138"/>
    </row>
    <row r="4600" spans="1:4" x14ac:dyDescent="0.2">
      <c r="A4600" s="158"/>
      <c r="D4600" s="138"/>
    </row>
    <row r="4601" spans="1:4" x14ac:dyDescent="0.2">
      <c r="A4601" s="158"/>
      <c r="D4601" s="138"/>
    </row>
    <row r="4602" spans="1:4" x14ac:dyDescent="0.2">
      <c r="A4602" s="158"/>
      <c r="D4602" s="138"/>
    </row>
    <row r="4603" spans="1:4" x14ac:dyDescent="0.2">
      <c r="A4603" s="158"/>
      <c r="D4603" s="138"/>
    </row>
    <row r="4604" spans="1:4" x14ac:dyDescent="0.2">
      <c r="A4604" s="158"/>
      <c r="D4604" s="138"/>
    </row>
    <row r="4605" spans="1:4" x14ac:dyDescent="0.2">
      <c r="A4605" s="158"/>
      <c r="D4605" s="138"/>
    </row>
    <row r="4606" spans="1:4" x14ac:dyDescent="0.2">
      <c r="A4606" s="158"/>
      <c r="D4606" s="138"/>
    </row>
    <row r="4607" spans="1:4" x14ac:dyDescent="0.2">
      <c r="A4607" s="158"/>
      <c r="D4607" s="138"/>
    </row>
    <row r="4608" spans="1:4" x14ac:dyDescent="0.2">
      <c r="A4608" s="158"/>
      <c r="D4608" s="138"/>
    </row>
    <row r="4609" spans="1:4" x14ac:dyDescent="0.2">
      <c r="A4609" s="158"/>
      <c r="D4609" s="138"/>
    </row>
    <row r="4610" spans="1:4" x14ac:dyDescent="0.2">
      <c r="A4610" s="158"/>
      <c r="D4610" s="138"/>
    </row>
    <row r="4611" spans="1:4" x14ac:dyDescent="0.2">
      <c r="A4611" s="158"/>
      <c r="D4611" s="138"/>
    </row>
    <row r="4612" spans="1:4" x14ac:dyDescent="0.2">
      <c r="A4612" s="158"/>
      <c r="D4612" s="138"/>
    </row>
    <row r="4613" spans="1:4" x14ac:dyDescent="0.2">
      <c r="A4613" s="158"/>
      <c r="D4613" s="138"/>
    </row>
    <row r="4614" spans="1:4" x14ac:dyDescent="0.2">
      <c r="A4614" s="158"/>
      <c r="D4614" s="138"/>
    </row>
    <row r="4615" spans="1:4" x14ac:dyDescent="0.2">
      <c r="A4615" s="158"/>
      <c r="D4615" s="138"/>
    </row>
    <row r="4616" spans="1:4" x14ac:dyDescent="0.2">
      <c r="A4616" s="158"/>
      <c r="D4616" s="138"/>
    </row>
    <row r="4617" spans="1:4" x14ac:dyDescent="0.2">
      <c r="A4617" s="158"/>
      <c r="D4617" s="138"/>
    </row>
    <row r="4618" spans="1:4" x14ac:dyDescent="0.2">
      <c r="A4618" s="158"/>
      <c r="D4618" s="138"/>
    </row>
    <row r="4619" spans="1:4" x14ac:dyDescent="0.2">
      <c r="A4619" s="158"/>
      <c r="D4619" s="138"/>
    </row>
    <row r="4620" spans="1:4" x14ac:dyDescent="0.2">
      <c r="A4620" s="158"/>
      <c r="D4620" s="138"/>
    </row>
    <row r="4621" spans="1:4" x14ac:dyDescent="0.2">
      <c r="A4621" s="158"/>
      <c r="D4621" s="138"/>
    </row>
    <row r="4622" spans="1:4" x14ac:dyDescent="0.2">
      <c r="A4622" s="158"/>
      <c r="D4622" s="138"/>
    </row>
    <row r="4623" spans="1:4" x14ac:dyDescent="0.2">
      <c r="A4623" s="158"/>
      <c r="D4623" s="138"/>
    </row>
    <row r="4624" spans="1:4" x14ac:dyDescent="0.2">
      <c r="A4624" s="158"/>
      <c r="D4624" s="138"/>
    </row>
    <row r="4625" spans="1:4" x14ac:dyDescent="0.2">
      <c r="A4625" s="158"/>
      <c r="D4625" s="138"/>
    </row>
    <row r="4626" spans="1:4" x14ac:dyDescent="0.2">
      <c r="A4626" s="158"/>
      <c r="D4626" s="138"/>
    </row>
    <row r="4627" spans="1:4" x14ac:dyDescent="0.2">
      <c r="A4627" s="158"/>
      <c r="D4627" s="138"/>
    </row>
    <row r="4628" spans="1:4" x14ac:dyDescent="0.2">
      <c r="A4628" s="158"/>
      <c r="D4628" s="138"/>
    </row>
    <row r="4629" spans="1:4" x14ac:dyDescent="0.2">
      <c r="A4629" s="158"/>
      <c r="D4629" s="138"/>
    </row>
    <row r="4630" spans="1:4" x14ac:dyDescent="0.2">
      <c r="A4630" s="158"/>
      <c r="D4630" s="138"/>
    </row>
    <row r="4631" spans="1:4" x14ac:dyDescent="0.2">
      <c r="A4631" s="158"/>
      <c r="D4631" s="138"/>
    </row>
    <row r="4632" spans="1:4" x14ac:dyDescent="0.2">
      <c r="A4632" s="158"/>
      <c r="D4632" s="138"/>
    </row>
    <row r="4633" spans="1:4" x14ac:dyDescent="0.2">
      <c r="A4633" s="158"/>
      <c r="D4633" s="138"/>
    </row>
    <row r="4634" spans="1:4" x14ac:dyDescent="0.2">
      <c r="A4634" s="158"/>
      <c r="D4634" s="138"/>
    </row>
    <row r="4635" spans="1:4" x14ac:dyDescent="0.2">
      <c r="A4635" s="158"/>
      <c r="D4635" s="138"/>
    </row>
    <row r="4636" spans="1:4" x14ac:dyDescent="0.2">
      <c r="A4636" s="158"/>
      <c r="D4636" s="138"/>
    </row>
    <row r="4637" spans="1:4" x14ac:dyDescent="0.2">
      <c r="A4637" s="158"/>
      <c r="D4637" s="138"/>
    </row>
    <row r="4638" spans="1:4" x14ac:dyDescent="0.2">
      <c r="A4638" s="158"/>
      <c r="D4638" s="138"/>
    </row>
    <row r="4639" spans="1:4" x14ac:dyDescent="0.2">
      <c r="A4639" s="158"/>
      <c r="D4639" s="138"/>
    </row>
    <row r="4640" spans="1:4" x14ac:dyDescent="0.2">
      <c r="A4640" s="158"/>
      <c r="D4640" s="138"/>
    </row>
    <row r="4641" spans="1:4" x14ac:dyDescent="0.2">
      <c r="A4641" s="158"/>
      <c r="D4641" s="138"/>
    </row>
    <row r="4642" spans="1:4" x14ac:dyDescent="0.2">
      <c r="A4642" s="158"/>
      <c r="D4642" s="138"/>
    </row>
    <row r="4643" spans="1:4" x14ac:dyDescent="0.2">
      <c r="A4643" s="158"/>
      <c r="D4643" s="138"/>
    </row>
    <row r="4644" spans="1:4" x14ac:dyDescent="0.2">
      <c r="A4644" s="158"/>
      <c r="D4644" s="138"/>
    </row>
    <row r="4645" spans="1:4" x14ac:dyDescent="0.2">
      <c r="A4645" s="158"/>
      <c r="D4645" s="138"/>
    </row>
    <row r="4646" spans="1:4" x14ac:dyDescent="0.2">
      <c r="A4646" s="158"/>
      <c r="D4646" s="138"/>
    </row>
    <row r="4647" spans="1:4" x14ac:dyDescent="0.2">
      <c r="A4647" s="158"/>
      <c r="D4647" s="138"/>
    </row>
    <row r="4648" spans="1:4" x14ac:dyDescent="0.2">
      <c r="A4648" s="158"/>
      <c r="D4648" s="138"/>
    </row>
    <row r="4649" spans="1:4" x14ac:dyDescent="0.2">
      <c r="A4649" s="158"/>
      <c r="D4649" s="138"/>
    </row>
    <row r="4650" spans="1:4" x14ac:dyDescent="0.2">
      <c r="A4650" s="158"/>
      <c r="D4650" s="138"/>
    </row>
    <row r="4651" spans="1:4" x14ac:dyDescent="0.2">
      <c r="A4651" s="158"/>
      <c r="D4651" s="138"/>
    </row>
    <row r="4652" spans="1:4" x14ac:dyDescent="0.2">
      <c r="A4652" s="158"/>
      <c r="D4652" s="138"/>
    </row>
    <row r="4653" spans="1:4" x14ac:dyDescent="0.2">
      <c r="A4653" s="158"/>
      <c r="D4653" s="138"/>
    </row>
    <row r="4654" spans="1:4" x14ac:dyDescent="0.2">
      <c r="A4654" s="158"/>
      <c r="D4654" s="138"/>
    </row>
    <row r="4655" spans="1:4" x14ac:dyDescent="0.2">
      <c r="A4655" s="158"/>
      <c r="D4655" s="138"/>
    </row>
    <row r="4656" spans="1:4" x14ac:dyDescent="0.2">
      <c r="A4656" s="158"/>
      <c r="D4656" s="138"/>
    </row>
    <row r="4657" spans="1:4" x14ac:dyDescent="0.2">
      <c r="A4657" s="158"/>
      <c r="D4657" s="138"/>
    </row>
    <row r="4658" spans="1:4" x14ac:dyDescent="0.2">
      <c r="A4658" s="158"/>
      <c r="D4658" s="138"/>
    </row>
    <row r="4659" spans="1:4" x14ac:dyDescent="0.2">
      <c r="A4659" s="158"/>
      <c r="D4659" s="138"/>
    </row>
    <row r="4660" spans="1:4" x14ac:dyDescent="0.2">
      <c r="A4660" s="158"/>
      <c r="D4660" s="138"/>
    </row>
    <row r="4661" spans="1:4" x14ac:dyDescent="0.2">
      <c r="A4661" s="158"/>
      <c r="D4661" s="138"/>
    </row>
    <row r="4662" spans="1:4" x14ac:dyDescent="0.2">
      <c r="A4662" s="158"/>
      <c r="D4662" s="138"/>
    </row>
    <row r="4663" spans="1:4" x14ac:dyDescent="0.2">
      <c r="A4663" s="158"/>
      <c r="D4663" s="138"/>
    </row>
    <row r="4664" spans="1:4" x14ac:dyDescent="0.2">
      <c r="A4664" s="158"/>
      <c r="D4664" s="138"/>
    </row>
    <row r="4665" spans="1:4" x14ac:dyDescent="0.2">
      <c r="A4665" s="158"/>
      <c r="D4665" s="138"/>
    </row>
    <row r="4666" spans="1:4" x14ac:dyDescent="0.2">
      <c r="A4666" s="158"/>
      <c r="D4666" s="138"/>
    </row>
    <row r="4667" spans="1:4" x14ac:dyDescent="0.2">
      <c r="A4667" s="158"/>
      <c r="D4667" s="138"/>
    </row>
    <row r="4668" spans="1:4" x14ac:dyDescent="0.2">
      <c r="A4668" s="158"/>
      <c r="D4668" s="138"/>
    </row>
    <row r="4669" spans="1:4" x14ac:dyDescent="0.2">
      <c r="A4669" s="158"/>
      <c r="D4669" s="138"/>
    </row>
    <row r="4670" spans="1:4" x14ac:dyDescent="0.2">
      <c r="A4670" s="158"/>
      <c r="D4670" s="138"/>
    </row>
    <row r="4671" spans="1:4" x14ac:dyDescent="0.2">
      <c r="A4671" s="158"/>
      <c r="D4671" s="138"/>
    </row>
    <row r="4672" spans="1:4" x14ac:dyDescent="0.2">
      <c r="A4672" s="158"/>
      <c r="D4672" s="138"/>
    </row>
    <row r="4673" spans="1:4" x14ac:dyDescent="0.2">
      <c r="A4673" s="158"/>
      <c r="D4673" s="138"/>
    </row>
    <row r="4674" spans="1:4" x14ac:dyDescent="0.2">
      <c r="A4674" s="158"/>
      <c r="D4674" s="138"/>
    </row>
    <row r="4675" spans="1:4" x14ac:dyDescent="0.2">
      <c r="A4675" s="158"/>
      <c r="D4675" s="138"/>
    </row>
    <row r="4676" spans="1:4" x14ac:dyDescent="0.2">
      <c r="A4676" s="158"/>
      <c r="D4676" s="138"/>
    </row>
    <row r="4677" spans="1:4" x14ac:dyDescent="0.2">
      <c r="A4677" s="158"/>
      <c r="D4677" s="138"/>
    </row>
    <row r="4678" spans="1:4" x14ac:dyDescent="0.2">
      <c r="A4678" s="158"/>
      <c r="D4678" s="138"/>
    </row>
    <row r="4679" spans="1:4" x14ac:dyDescent="0.2">
      <c r="A4679" s="158"/>
      <c r="D4679" s="138"/>
    </row>
    <row r="4680" spans="1:4" x14ac:dyDescent="0.2">
      <c r="A4680" s="158"/>
      <c r="D4680" s="138"/>
    </row>
    <row r="4681" spans="1:4" x14ac:dyDescent="0.2">
      <c r="A4681" s="158"/>
      <c r="D4681" s="138"/>
    </row>
    <row r="4682" spans="1:4" x14ac:dyDescent="0.2">
      <c r="A4682" s="158"/>
      <c r="D4682" s="138"/>
    </row>
    <row r="4683" spans="1:4" x14ac:dyDescent="0.2">
      <c r="A4683" s="158"/>
      <c r="D4683" s="138"/>
    </row>
    <row r="4684" spans="1:4" x14ac:dyDescent="0.2">
      <c r="A4684" s="158"/>
      <c r="D4684" s="138"/>
    </row>
    <row r="4685" spans="1:4" x14ac:dyDescent="0.2">
      <c r="A4685" s="158"/>
      <c r="D4685" s="138"/>
    </row>
    <row r="4686" spans="1:4" x14ac:dyDescent="0.2">
      <c r="A4686" s="158"/>
      <c r="D4686" s="138"/>
    </row>
    <row r="4687" spans="1:4" x14ac:dyDescent="0.2">
      <c r="A4687" s="158"/>
      <c r="D4687" s="138"/>
    </row>
    <row r="4688" spans="1:4" x14ac:dyDescent="0.2">
      <c r="A4688" s="158"/>
      <c r="D4688" s="138"/>
    </row>
    <row r="4689" spans="1:4" x14ac:dyDescent="0.2">
      <c r="A4689" s="158"/>
      <c r="D4689" s="138"/>
    </row>
    <row r="4690" spans="1:4" x14ac:dyDescent="0.2">
      <c r="A4690" s="158"/>
      <c r="D4690" s="138"/>
    </row>
    <row r="4691" spans="1:4" x14ac:dyDescent="0.2">
      <c r="A4691" s="158"/>
      <c r="D4691" s="138"/>
    </row>
    <row r="4692" spans="1:4" x14ac:dyDescent="0.2">
      <c r="A4692" s="158"/>
      <c r="D4692" s="138"/>
    </row>
    <row r="4693" spans="1:4" x14ac:dyDescent="0.2">
      <c r="A4693" s="158"/>
      <c r="D4693" s="138"/>
    </row>
    <row r="4694" spans="1:4" x14ac:dyDescent="0.2">
      <c r="A4694" s="158"/>
      <c r="D4694" s="138"/>
    </row>
    <row r="4695" spans="1:4" x14ac:dyDescent="0.2">
      <c r="A4695" s="158"/>
      <c r="D4695" s="138"/>
    </row>
    <row r="4696" spans="1:4" x14ac:dyDescent="0.2">
      <c r="A4696" s="158"/>
      <c r="D4696" s="138"/>
    </row>
    <row r="4697" spans="1:4" x14ac:dyDescent="0.2">
      <c r="A4697" s="158"/>
      <c r="D4697" s="138"/>
    </row>
    <row r="4698" spans="1:4" x14ac:dyDescent="0.2">
      <c r="A4698" s="158"/>
      <c r="D4698" s="138"/>
    </row>
    <row r="4699" spans="1:4" x14ac:dyDescent="0.2">
      <c r="A4699" s="158"/>
      <c r="D4699" s="138"/>
    </row>
    <row r="4700" spans="1:4" x14ac:dyDescent="0.2">
      <c r="A4700" s="158"/>
      <c r="D4700" s="138"/>
    </row>
    <row r="4701" spans="1:4" x14ac:dyDescent="0.2">
      <c r="A4701" s="158"/>
      <c r="D4701" s="138"/>
    </row>
    <row r="4702" spans="1:4" x14ac:dyDescent="0.2">
      <c r="A4702" s="158"/>
      <c r="D4702" s="138"/>
    </row>
    <row r="4703" spans="1:4" x14ac:dyDescent="0.2">
      <c r="A4703" s="158"/>
      <c r="D4703" s="138"/>
    </row>
    <row r="4704" spans="1:4" x14ac:dyDescent="0.2">
      <c r="A4704" s="158"/>
      <c r="D4704" s="138"/>
    </row>
    <row r="4705" spans="1:4" x14ac:dyDescent="0.2">
      <c r="A4705" s="158"/>
      <c r="D4705" s="138"/>
    </row>
    <row r="4706" spans="1:4" x14ac:dyDescent="0.2">
      <c r="A4706" s="158"/>
      <c r="D4706" s="138"/>
    </row>
    <row r="4707" spans="1:4" x14ac:dyDescent="0.2">
      <c r="A4707" s="158"/>
      <c r="D4707" s="138"/>
    </row>
    <row r="4708" spans="1:4" x14ac:dyDescent="0.2">
      <c r="A4708" s="158"/>
      <c r="D4708" s="138"/>
    </row>
    <row r="4709" spans="1:4" x14ac:dyDescent="0.2">
      <c r="A4709" s="158"/>
      <c r="D4709" s="138"/>
    </row>
    <row r="4710" spans="1:4" x14ac:dyDescent="0.2">
      <c r="A4710" s="158"/>
      <c r="D4710" s="138"/>
    </row>
    <row r="4711" spans="1:4" x14ac:dyDescent="0.2">
      <c r="A4711" s="158"/>
      <c r="D4711" s="138"/>
    </row>
    <row r="4712" spans="1:4" x14ac:dyDescent="0.2">
      <c r="A4712" s="158"/>
      <c r="D4712" s="138"/>
    </row>
    <row r="4713" spans="1:4" x14ac:dyDescent="0.2">
      <c r="A4713" s="158"/>
      <c r="D4713" s="138"/>
    </row>
    <row r="4714" spans="1:4" x14ac:dyDescent="0.2">
      <c r="A4714" s="158"/>
      <c r="D4714" s="138"/>
    </row>
    <row r="4715" spans="1:4" x14ac:dyDescent="0.2">
      <c r="A4715" s="158"/>
      <c r="D4715" s="138"/>
    </row>
    <row r="4716" spans="1:4" x14ac:dyDescent="0.2">
      <c r="A4716" s="158"/>
      <c r="D4716" s="138"/>
    </row>
    <row r="4717" spans="1:4" x14ac:dyDescent="0.2">
      <c r="A4717" s="158"/>
      <c r="D4717" s="138"/>
    </row>
    <row r="4718" spans="1:4" x14ac:dyDescent="0.2">
      <c r="A4718" s="158"/>
      <c r="D4718" s="138"/>
    </row>
    <row r="4719" spans="1:4" x14ac:dyDescent="0.2">
      <c r="A4719" s="158"/>
      <c r="D4719" s="138"/>
    </row>
    <row r="4720" spans="1:4" x14ac:dyDescent="0.2">
      <c r="A4720" s="158"/>
      <c r="D4720" s="138"/>
    </row>
    <row r="4721" spans="1:4" x14ac:dyDescent="0.2">
      <c r="A4721" s="158"/>
      <c r="D4721" s="138"/>
    </row>
    <row r="4722" spans="1:4" x14ac:dyDescent="0.2">
      <c r="A4722" s="158"/>
      <c r="D4722" s="138"/>
    </row>
    <row r="4723" spans="1:4" x14ac:dyDescent="0.2">
      <c r="A4723" s="158"/>
      <c r="D4723" s="138"/>
    </row>
    <row r="4724" spans="1:4" x14ac:dyDescent="0.2">
      <c r="A4724" s="158"/>
      <c r="D4724" s="138"/>
    </row>
    <row r="4725" spans="1:4" x14ac:dyDescent="0.2">
      <c r="A4725" s="158"/>
      <c r="D4725" s="138"/>
    </row>
    <row r="4726" spans="1:4" x14ac:dyDescent="0.2">
      <c r="A4726" s="158"/>
      <c r="D4726" s="138"/>
    </row>
    <row r="4727" spans="1:4" x14ac:dyDescent="0.2">
      <c r="A4727" s="158"/>
      <c r="D4727" s="138"/>
    </row>
    <row r="4728" spans="1:4" x14ac:dyDescent="0.2">
      <c r="A4728" s="158"/>
      <c r="D4728" s="138"/>
    </row>
    <row r="4729" spans="1:4" x14ac:dyDescent="0.2">
      <c r="A4729" s="158"/>
      <c r="D4729" s="138"/>
    </row>
    <row r="4730" spans="1:4" x14ac:dyDescent="0.2">
      <c r="A4730" s="158"/>
      <c r="D4730" s="138"/>
    </row>
    <row r="4731" spans="1:4" x14ac:dyDescent="0.2">
      <c r="A4731" s="158"/>
      <c r="D4731" s="138"/>
    </row>
    <row r="4732" spans="1:4" x14ac:dyDescent="0.2">
      <c r="A4732" s="158"/>
      <c r="D4732" s="138"/>
    </row>
    <row r="4733" spans="1:4" x14ac:dyDescent="0.2">
      <c r="A4733" s="158"/>
      <c r="D4733" s="138"/>
    </row>
    <row r="4734" spans="1:4" x14ac:dyDescent="0.2">
      <c r="A4734" s="158"/>
      <c r="D4734" s="138"/>
    </row>
    <row r="4735" spans="1:4" x14ac:dyDescent="0.2">
      <c r="A4735" s="158"/>
      <c r="D4735" s="138"/>
    </row>
    <row r="4736" spans="1:4" x14ac:dyDescent="0.2">
      <c r="A4736" s="158"/>
      <c r="D4736" s="138"/>
    </row>
    <row r="4737" spans="1:4" x14ac:dyDescent="0.2">
      <c r="A4737" s="158"/>
      <c r="D4737" s="138"/>
    </row>
    <row r="4738" spans="1:4" x14ac:dyDescent="0.2">
      <c r="A4738" s="158"/>
      <c r="D4738" s="138"/>
    </row>
    <row r="4739" spans="1:4" x14ac:dyDescent="0.2">
      <c r="A4739" s="158"/>
      <c r="D4739" s="138"/>
    </row>
    <row r="4740" spans="1:4" x14ac:dyDescent="0.2">
      <c r="A4740" s="158"/>
      <c r="D4740" s="138"/>
    </row>
    <row r="4741" spans="1:4" x14ac:dyDescent="0.2">
      <c r="A4741" s="158"/>
      <c r="D4741" s="138"/>
    </row>
    <row r="4742" spans="1:4" x14ac:dyDescent="0.2">
      <c r="A4742" s="158"/>
      <c r="D4742" s="138"/>
    </row>
    <row r="4743" spans="1:4" x14ac:dyDescent="0.2">
      <c r="A4743" s="158"/>
      <c r="D4743" s="138"/>
    </row>
    <row r="4744" spans="1:4" x14ac:dyDescent="0.2">
      <c r="A4744" s="158"/>
      <c r="D4744" s="138"/>
    </row>
    <row r="4745" spans="1:4" x14ac:dyDescent="0.2">
      <c r="A4745" s="158"/>
      <c r="D4745" s="138"/>
    </row>
    <row r="4746" spans="1:4" x14ac:dyDescent="0.2">
      <c r="A4746" s="158"/>
      <c r="D4746" s="138"/>
    </row>
    <row r="4747" spans="1:4" x14ac:dyDescent="0.2">
      <c r="A4747" s="158"/>
      <c r="D4747" s="138"/>
    </row>
    <row r="4748" spans="1:4" x14ac:dyDescent="0.2">
      <c r="A4748" s="158"/>
      <c r="D4748" s="138"/>
    </row>
    <row r="4749" spans="1:4" x14ac:dyDescent="0.2">
      <c r="A4749" s="158"/>
      <c r="D4749" s="138"/>
    </row>
    <row r="4750" spans="1:4" x14ac:dyDescent="0.2">
      <c r="A4750" s="158"/>
      <c r="D4750" s="138"/>
    </row>
    <row r="4751" spans="1:4" x14ac:dyDescent="0.2">
      <c r="A4751" s="158"/>
      <c r="D4751" s="138"/>
    </row>
    <row r="4752" spans="1:4" x14ac:dyDescent="0.2">
      <c r="A4752" s="158"/>
      <c r="D4752" s="138"/>
    </row>
    <row r="4753" spans="1:4" x14ac:dyDescent="0.2">
      <c r="A4753" s="158"/>
      <c r="D4753" s="138"/>
    </row>
    <row r="4754" spans="1:4" x14ac:dyDescent="0.2">
      <c r="A4754" s="158"/>
      <c r="D4754" s="138"/>
    </row>
    <row r="4755" spans="1:4" x14ac:dyDescent="0.2">
      <c r="A4755" s="158"/>
      <c r="D4755" s="138"/>
    </row>
    <row r="4756" spans="1:4" x14ac:dyDescent="0.2">
      <c r="A4756" s="158"/>
      <c r="D4756" s="138"/>
    </row>
    <row r="4757" spans="1:4" x14ac:dyDescent="0.2">
      <c r="A4757" s="158"/>
      <c r="D4757" s="138"/>
    </row>
    <row r="4758" spans="1:4" x14ac:dyDescent="0.2">
      <c r="A4758" s="158"/>
      <c r="D4758" s="138"/>
    </row>
    <row r="4759" spans="1:4" x14ac:dyDescent="0.2">
      <c r="A4759" s="158"/>
      <c r="D4759" s="138"/>
    </row>
    <row r="4760" spans="1:4" x14ac:dyDescent="0.2">
      <c r="A4760" s="158"/>
      <c r="D4760" s="138"/>
    </row>
    <row r="4761" spans="1:4" x14ac:dyDescent="0.2">
      <c r="A4761" s="158"/>
      <c r="D4761" s="138"/>
    </row>
    <row r="4762" spans="1:4" x14ac:dyDescent="0.2">
      <c r="A4762" s="158"/>
      <c r="D4762" s="138"/>
    </row>
    <row r="4763" spans="1:4" x14ac:dyDescent="0.2">
      <c r="A4763" s="158"/>
      <c r="D4763" s="138"/>
    </row>
    <row r="4764" spans="1:4" x14ac:dyDescent="0.2">
      <c r="A4764" s="158"/>
      <c r="D4764" s="138"/>
    </row>
    <row r="4765" spans="1:4" x14ac:dyDescent="0.2">
      <c r="A4765" s="158"/>
      <c r="D4765" s="138"/>
    </row>
    <row r="4766" spans="1:4" x14ac:dyDescent="0.2">
      <c r="A4766" s="158"/>
      <c r="D4766" s="138"/>
    </row>
    <row r="4767" spans="1:4" x14ac:dyDescent="0.2">
      <c r="A4767" s="158"/>
      <c r="D4767" s="138"/>
    </row>
    <row r="4768" spans="1:4" x14ac:dyDescent="0.2">
      <c r="A4768" s="158"/>
      <c r="D4768" s="138"/>
    </row>
    <row r="4769" spans="1:4" x14ac:dyDescent="0.2">
      <c r="A4769" s="158"/>
      <c r="D4769" s="138"/>
    </row>
    <row r="4770" spans="1:4" x14ac:dyDescent="0.2">
      <c r="A4770" s="158"/>
      <c r="D4770" s="138"/>
    </row>
    <row r="4771" spans="1:4" x14ac:dyDescent="0.2">
      <c r="A4771" s="158"/>
      <c r="D4771" s="138"/>
    </row>
    <row r="4772" spans="1:4" x14ac:dyDescent="0.2">
      <c r="A4772" s="158"/>
      <c r="D4772" s="138"/>
    </row>
    <row r="4773" spans="1:4" x14ac:dyDescent="0.2">
      <c r="A4773" s="158"/>
      <c r="D4773" s="138"/>
    </row>
    <row r="4774" spans="1:4" x14ac:dyDescent="0.2">
      <c r="A4774" s="158"/>
      <c r="D4774" s="138"/>
    </row>
    <row r="4775" spans="1:4" x14ac:dyDescent="0.2">
      <c r="A4775" s="158"/>
      <c r="D4775" s="138"/>
    </row>
    <row r="4776" spans="1:4" x14ac:dyDescent="0.2">
      <c r="A4776" s="158"/>
      <c r="D4776" s="138"/>
    </row>
    <row r="4777" spans="1:4" x14ac:dyDescent="0.2">
      <c r="A4777" s="158"/>
      <c r="D4777" s="138"/>
    </row>
    <row r="4778" spans="1:4" x14ac:dyDescent="0.2">
      <c r="A4778" s="158"/>
      <c r="D4778" s="138"/>
    </row>
    <row r="4779" spans="1:4" x14ac:dyDescent="0.2">
      <c r="A4779" s="158"/>
      <c r="D4779" s="138"/>
    </row>
    <row r="4780" spans="1:4" x14ac:dyDescent="0.2">
      <c r="A4780" s="158"/>
      <c r="D4780" s="138"/>
    </row>
    <row r="4781" spans="1:4" x14ac:dyDescent="0.2">
      <c r="A4781" s="158"/>
      <c r="D4781" s="138"/>
    </row>
    <row r="4782" spans="1:4" x14ac:dyDescent="0.2">
      <c r="A4782" s="158"/>
      <c r="D4782" s="138"/>
    </row>
    <row r="4783" spans="1:4" x14ac:dyDescent="0.2">
      <c r="A4783" s="158"/>
      <c r="D4783" s="138"/>
    </row>
    <row r="4784" spans="1:4" x14ac:dyDescent="0.2">
      <c r="A4784" s="158"/>
      <c r="D4784" s="138"/>
    </row>
    <row r="4785" spans="1:4" x14ac:dyDescent="0.2">
      <c r="A4785" s="158"/>
      <c r="D4785" s="138"/>
    </row>
    <row r="4786" spans="1:4" x14ac:dyDescent="0.2">
      <c r="A4786" s="158"/>
      <c r="D4786" s="138"/>
    </row>
    <row r="4787" spans="1:4" x14ac:dyDescent="0.2">
      <c r="A4787" s="158"/>
      <c r="D4787" s="138"/>
    </row>
    <row r="4788" spans="1:4" x14ac:dyDescent="0.2">
      <c r="A4788" s="158"/>
      <c r="D4788" s="138"/>
    </row>
    <row r="4789" spans="1:4" x14ac:dyDescent="0.2">
      <c r="A4789" s="158"/>
      <c r="D4789" s="138"/>
    </row>
    <row r="4790" spans="1:4" x14ac:dyDescent="0.2">
      <c r="A4790" s="158"/>
      <c r="D4790" s="138"/>
    </row>
    <row r="4791" spans="1:4" x14ac:dyDescent="0.2">
      <c r="A4791" s="158"/>
      <c r="D4791" s="138"/>
    </row>
    <row r="4792" spans="1:4" x14ac:dyDescent="0.2">
      <c r="A4792" s="158"/>
      <c r="D4792" s="138"/>
    </row>
    <row r="4793" spans="1:4" x14ac:dyDescent="0.2">
      <c r="A4793" s="158"/>
      <c r="D4793" s="138"/>
    </row>
    <row r="4794" spans="1:4" x14ac:dyDescent="0.2">
      <c r="A4794" s="158"/>
      <c r="D4794" s="138"/>
    </row>
    <row r="4795" spans="1:4" x14ac:dyDescent="0.2">
      <c r="A4795" s="158"/>
      <c r="D4795" s="138"/>
    </row>
    <row r="4796" spans="1:4" x14ac:dyDescent="0.2">
      <c r="A4796" s="158"/>
      <c r="D4796" s="138"/>
    </row>
    <row r="4797" spans="1:4" x14ac:dyDescent="0.2">
      <c r="A4797" s="158"/>
      <c r="D4797" s="138"/>
    </row>
    <row r="4798" spans="1:4" x14ac:dyDescent="0.2">
      <c r="A4798" s="158"/>
      <c r="D4798" s="138"/>
    </row>
    <row r="4799" spans="1:4" x14ac:dyDescent="0.2">
      <c r="A4799" s="158"/>
      <c r="D4799" s="138"/>
    </row>
    <row r="4800" spans="1:4" x14ac:dyDescent="0.2">
      <c r="A4800" s="158"/>
      <c r="D4800" s="138"/>
    </row>
    <row r="4801" spans="1:4" x14ac:dyDescent="0.2">
      <c r="A4801" s="158"/>
      <c r="D4801" s="138"/>
    </row>
    <row r="4802" spans="1:4" x14ac:dyDescent="0.2">
      <c r="A4802" s="158"/>
      <c r="D4802" s="138"/>
    </row>
    <row r="4803" spans="1:4" x14ac:dyDescent="0.2">
      <c r="A4803" s="158"/>
      <c r="D4803" s="138"/>
    </row>
    <row r="4804" spans="1:4" x14ac:dyDescent="0.2">
      <c r="A4804" s="158"/>
      <c r="D4804" s="138"/>
    </row>
    <row r="4805" spans="1:4" x14ac:dyDescent="0.2">
      <c r="A4805" s="158"/>
      <c r="D4805" s="138"/>
    </row>
    <row r="4806" spans="1:4" x14ac:dyDescent="0.2">
      <c r="A4806" s="158"/>
      <c r="D4806" s="138"/>
    </row>
    <row r="4807" spans="1:4" x14ac:dyDescent="0.2">
      <c r="A4807" s="158"/>
      <c r="D4807" s="138"/>
    </row>
    <row r="4808" spans="1:4" x14ac:dyDescent="0.2">
      <c r="A4808" s="158"/>
      <c r="D4808" s="138"/>
    </row>
    <row r="4809" spans="1:4" x14ac:dyDescent="0.2">
      <c r="A4809" s="158"/>
      <c r="D4809" s="138"/>
    </row>
    <row r="4810" spans="1:4" x14ac:dyDescent="0.2">
      <c r="A4810" s="158"/>
      <c r="D4810" s="138"/>
    </row>
    <row r="4811" spans="1:4" x14ac:dyDescent="0.2">
      <c r="A4811" s="158"/>
      <c r="D4811" s="138"/>
    </row>
    <row r="4812" spans="1:4" x14ac:dyDescent="0.2">
      <c r="A4812" s="158"/>
      <c r="D4812" s="138"/>
    </row>
    <row r="4813" spans="1:4" x14ac:dyDescent="0.2">
      <c r="A4813" s="158"/>
      <c r="D4813" s="138"/>
    </row>
    <row r="4814" spans="1:4" x14ac:dyDescent="0.2">
      <c r="A4814" s="158"/>
      <c r="D4814" s="138"/>
    </row>
    <row r="4815" spans="1:4" x14ac:dyDescent="0.2">
      <c r="A4815" s="158"/>
      <c r="D4815" s="138"/>
    </row>
    <row r="4816" spans="1:4" x14ac:dyDescent="0.2">
      <c r="A4816" s="158"/>
      <c r="D4816" s="138"/>
    </row>
    <row r="4817" spans="1:4" x14ac:dyDescent="0.2">
      <c r="A4817" s="158"/>
      <c r="D4817" s="138"/>
    </row>
    <row r="4818" spans="1:4" x14ac:dyDescent="0.2">
      <c r="A4818" s="158"/>
      <c r="D4818" s="138"/>
    </row>
    <row r="4819" spans="1:4" x14ac:dyDescent="0.2">
      <c r="A4819" s="158"/>
      <c r="D4819" s="138"/>
    </row>
    <row r="4820" spans="1:4" x14ac:dyDescent="0.2">
      <c r="A4820" s="158"/>
      <c r="D4820" s="138"/>
    </row>
    <row r="4821" spans="1:4" x14ac:dyDescent="0.2">
      <c r="A4821" s="158"/>
      <c r="D4821" s="138"/>
    </row>
    <row r="4822" spans="1:4" x14ac:dyDescent="0.2">
      <c r="A4822" s="158"/>
      <c r="D4822" s="138"/>
    </row>
    <row r="4823" spans="1:4" x14ac:dyDescent="0.2">
      <c r="A4823" s="158"/>
      <c r="D4823" s="138"/>
    </row>
    <row r="4824" spans="1:4" x14ac:dyDescent="0.2">
      <c r="A4824" s="158"/>
      <c r="D4824" s="138"/>
    </row>
    <row r="4825" spans="1:4" x14ac:dyDescent="0.2">
      <c r="A4825" s="158"/>
      <c r="D4825" s="138"/>
    </row>
    <row r="4826" spans="1:4" x14ac:dyDescent="0.2">
      <c r="A4826" s="158"/>
      <c r="D4826" s="138"/>
    </row>
    <row r="4827" spans="1:4" x14ac:dyDescent="0.2">
      <c r="A4827" s="158"/>
      <c r="D4827" s="138"/>
    </row>
    <row r="4828" spans="1:4" x14ac:dyDescent="0.2">
      <c r="A4828" s="158"/>
      <c r="D4828" s="138"/>
    </row>
    <row r="4829" spans="1:4" x14ac:dyDescent="0.2">
      <c r="A4829" s="158"/>
      <c r="D4829" s="138"/>
    </row>
    <row r="4830" spans="1:4" x14ac:dyDescent="0.2">
      <c r="A4830" s="158"/>
      <c r="D4830" s="138"/>
    </row>
    <row r="4831" spans="1:4" x14ac:dyDescent="0.2">
      <c r="A4831" s="158"/>
      <c r="D4831" s="138"/>
    </row>
    <row r="4832" spans="1:4" x14ac:dyDescent="0.2">
      <c r="A4832" s="158"/>
      <c r="D4832" s="138"/>
    </row>
    <row r="4833" spans="1:4" x14ac:dyDescent="0.2">
      <c r="A4833" s="158"/>
      <c r="D4833" s="138"/>
    </row>
    <row r="4834" spans="1:4" x14ac:dyDescent="0.2">
      <c r="A4834" s="158"/>
      <c r="D4834" s="138"/>
    </row>
    <row r="4835" spans="1:4" x14ac:dyDescent="0.2">
      <c r="A4835" s="158"/>
      <c r="D4835" s="138"/>
    </row>
    <row r="4836" spans="1:4" x14ac:dyDescent="0.2">
      <c r="A4836" s="158"/>
      <c r="D4836" s="138"/>
    </row>
    <row r="4837" spans="1:4" x14ac:dyDescent="0.2">
      <c r="A4837" s="158"/>
      <c r="D4837" s="138"/>
    </row>
    <row r="4838" spans="1:4" x14ac:dyDescent="0.2">
      <c r="A4838" s="158"/>
      <c r="D4838" s="138"/>
    </row>
    <row r="4839" spans="1:4" x14ac:dyDescent="0.2">
      <c r="A4839" s="158"/>
      <c r="D4839" s="138"/>
    </row>
    <row r="4840" spans="1:4" x14ac:dyDescent="0.2">
      <c r="A4840" s="158"/>
      <c r="D4840" s="138"/>
    </row>
    <row r="4841" spans="1:4" x14ac:dyDescent="0.2">
      <c r="A4841" s="158"/>
      <c r="D4841" s="138"/>
    </row>
    <row r="4842" spans="1:4" x14ac:dyDescent="0.2">
      <c r="A4842" s="158"/>
      <c r="D4842" s="138"/>
    </row>
    <row r="4843" spans="1:4" x14ac:dyDescent="0.2">
      <c r="A4843" s="158"/>
      <c r="D4843" s="138"/>
    </row>
    <row r="4844" spans="1:4" x14ac:dyDescent="0.2">
      <c r="A4844" s="158"/>
      <c r="D4844" s="138"/>
    </row>
    <row r="4845" spans="1:4" x14ac:dyDescent="0.2">
      <c r="A4845" s="158"/>
      <c r="D4845" s="138"/>
    </row>
    <row r="4846" spans="1:4" x14ac:dyDescent="0.2">
      <c r="A4846" s="158"/>
      <c r="D4846" s="138"/>
    </row>
    <row r="4847" spans="1:4" x14ac:dyDescent="0.2">
      <c r="A4847" s="158"/>
      <c r="D4847" s="138"/>
    </row>
    <row r="4848" spans="1:4" x14ac:dyDescent="0.2">
      <c r="A4848" s="158"/>
      <c r="D4848" s="138"/>
    </row>
    <row r="4849" spans="1:4" x14ac:dyDescent="0.2">
      <c r="A4849" s="158"/>
      <c r="D4849" s="138"/>
    </row>
    <row r="4850" spans="1:4" x14ac:dyDescent="0.2">
      <c r="A4850" s="158"/>
      <c r="D4850" s="138"/>
    </row>
    <row r="4851" spans="1:4" x14ac:dyDescent="0.2">
      <c r="A4851" s="158"/>
      <c r="D4851" s="138"/>
    </row>
    <row r="4852" spans="1:4" x14ac:dyDescent="0.2">
      <c r="A4852" s="158"/>
      <c r="D4852" s="138"/>
    </row>
    <row r="4853" spans="1:4" x14ac:dyDescent="0.2">
      <c r="A4853" s="158"/>
      <c r="D4853" s="138"/>
    </row>
    <row r="4854" spans="1:4" x14ac:dyDescent="0.2">
      <c r="A4854" s="158"/>
      <c r="D4854" s="138"/>
    </row>
    <row r="4855" spans="1:4" x14ac:dyDescent="0.2">
      <c r="A4855" s="158"/>
      <c r="D4855" s="138"/>
    </row>
    <row r="4856" spans="1:4" x14ac:dyDescent="0.2">
      <c r="A4856" s="158"/>
      <c r="D4856" s="138"/>
    </row>
    <row r="4857" spans="1:4" x14ac:dyDescent="0.2">
      <c r="A4857" s="158"/>
      <c r="D4857" s="138"/>
    </row>
    <row r="4858" spans="1:4" x14ac:dyDescent="0.2">
      <c r="A4858" s="158"/>
      <c r="D4858" s="138"/>
    </row>
    <row r="4859" spans="1:4" x14ac:dyDescent="0.2">
      <c r="A4859" s="158"/>
      <c r="D4859" s="138"/>
    </row>
    <row r="4860" spans="1:4" x14ac:dyDescent="0.2">
      <c r="A4860" s="158"/>
      <c r="D4860" s="138"/>
    </row>
    <row r="4861" spans="1:4" x14ac:dyDescent="0.2">
      <c r="A4861" s="158"/>
      <c r="D4861" s="138"/>
    </row>
    <row r="4862" spans="1:4" x14ac:dyDescent="0.2">
      <c r="A4862" s="158"/>
      <c r="D4862" s="138"/>
    </row>
    <row r="4863" spans="1:4" x14ac:dyDescent="0.2">
      <c r="A4863" s="158"/>
      <c r="D4863" s="138"/>
    </row>
    <row r="4864" spans="1:4" x14ac:dyDescent="0.2">
      <c r="A4864" s="158"/>
      <c r="D4864" s="138"/>
    </row>
    <row r="4865" spans="1:4" x14ac:dyDescent="0.2">
      <c r="A4865" s="158"/>
      <c r="D4865" s="138"/>
    </row>
    <row r="4866" spans="1:4" x14ac:dyDescent="0.2">
      <c r="A4866" s="158"/>
      <c r="D4866" s="138"/>
    </row>
    <row r="4867" spans="1:4" x14ac:dyDescent="0.2">
      <c r="A4867" s="158"/>
      <c r="D4867" s="138"/>
    </row>
    <row r="4868" spans="1:4" x14ac:dyDescent="0.2">
      <c r="A4868" s="158"/>
      <c r="D4868" s="138"/>
    </row>
    <row r="4869" spans="1:4" x14ac:dyDescent="0.2">
      <c r="A4869" s="158"/>
      <c r="D4869" s="138"/>
    </row>
    <row r="4870" spans="1:4" x14ac:dyDescent="0.2">
      <c r="A4870" s="158"/>
      <c r="D4870" s="138"/>
    </row>
    <row r="4871" spans="1:4" x14ac:dyDescent="0.2">
      <c r="A4871" s="158"/>
      <c r="D4871" s="138"/>
    </row>
    <row r="4872" spans="1:4" x14ac:dyDescent="0.2">
      <c r="A4872" s="158"/>
      <c r="D4872" s="138"/>
    </row>
    <row r="4873" spans="1:4" x14ac:dyDescent="0.2">
      <c r="A4873" s="158"/>
      <c r="D4873" s="138"/>
    </row>
    <row r="4874" spans="1:4" x14ac:dyDescent="0.2">
      <c r="A4874" s="158"/>
      <c r="D4874" s="138"/>
    </row>
    <row r="4875" spans="1:4" x14ac:dyDescent="0.2">
      <c r="A4875" s="158"/>
      <c r="D4875" s="138"/>
    </row>
    <row r="4876" spans="1:4" x14ac:dyDescent="0.2">
      <c r="A4876" s="158"/>
      <c r="D4876" s="138"/>
    </row>
    <row r="4877" spans="1:4" x14ac:dyDescent="0.2">
      <c r="A4877" s="158"/>
      <c r="D4877" s="138"/>
    </row>
    <row r="4878" spans="1:4" x14ac:dyDescent="0.2">
      <c r="A4878" s="158"/>
      <c r="D4878" s="138"/>
    </row>
    <row r="4879" spans="1:4" x14ac:dyDescent="0.2">
      <c r="A4879" s="158"/>
      <c r="D4879" s="138"/>
    </row>
    <row r="4880" spans="1:4" x14ac:dyDescent="0.2">
      <c r="A4880" s="158"/>
      <c r="D4880" s="138"/>
    </row>
    <row r="4881" spans="1:4" x14ac:dyDescent="0.2">
      <c r="A4881" s="158"/>
      <c r="D4881" s="138"/>
    </row>
    <row r="4882" spans="1:4" x14ac:dyDescent="0.2">
      <c r="A4882" s="158"/>
      <c r="D4882" s="138"/>
    </row>
    <row r="4883" spans="1:4" x14ac:dyDescent="0.2">
      <c r="A4883" s="158"/>
      <c r="D4883" s="138"/>
    </row>
    <row r="4884" spans="1:4" x14ac:dyDescent="0.2">
      <c r="A4884" s="158"/>
      <c r="D4884" s="138"/>
    </row>
    <row r="4885" spans="1:4" x14ac:dyDescent="0.2">
      <c r="A4885" s="158"/>
      <c r="D4885" s="138"/>
    </row>
    <row r="4886" spans="1:4" x14ac:dyDescent="0.2">
      <c r="A4886" s="158"/>
      <c r="D4886" s="138"/>
    </row>
    <row r="4887" spans="1:4" x14ac:dyDescent="0.2">
      <c r="A4887" s="158"/>
      <c r="D4887" s="138"/>
    </row>
    <row r="4888" spans="1:4" x14ac:dyDescent="0.2">
      <c r="A4888" s="158"/>
      <c r="D4888" s="138"/>
    </row>
    <row r="4889" spans="1:4" x14ac:dyDescent="0.2">
      <c r="A4889" s="158"/>
      <c r="D4889" s="138"/>
    </row>
    <row r="4890" spans="1:4" x14ac:dyDescent="0.2">
      <c r="A4890" s="158"/>
      <c r="D4890" s="138"/>
    </row>
    <row r="4891" spans="1:4" x14ac:dyDescent="0.2">
      <c r="A4891" s="158"/>
      <c r="D4891" s="138"/>
    </row>
    <row r="4892" spans="1:4" x14ac:dyDescent="0.2">
      <c r="A4892" s="158"/>
      <c r="D4892" s="138"/>
    </row>
    <row r="4893" spans="1:4" x14ac:dyDescent="0.2">
      <c r="A4893" s="158"/>
      <c r="D4893" s="138"/>
    </row>
    <row r="4894" spans="1:4" x14ac:dyDescent="0.2">
      <c r="A4894" s="158"/>
      <c r="D4894" s="138"/>
    </row>
    <row r="4895" spans="1:4" x14ac:dyDescent="0.2">
      <c r="A4895" s="158"/>
      <c r="D4895" s="138"/>
    </row>
    <row r="4896" spans="1:4" x14ac:dyDescent="0.2">
      <c r="A4896" s="158"/>
      <c r="D4896" s="138"/>
    </row>
    <row r="4897" spans="1:4" x14ac:dyDescent="0.2">
      <c r="A4897" s="158"/>
      <c r="D4897" s="138"/>
    </row>
    <row r="4898" spans="1:4" x14ac:dyDescent="0.2">
      <c r="A4898" s="158"/>
      <c r="D4898" s="138"/>
    </row>
    <row r="4899" spans="1:4" x14ac:dyDescent="0.2">
      <c r="A4899" s="158"/>
      <c r="D4899" s="138"/>
    </row>
    <row r="4900" spans="1:4" x14ac:dyDescent="0.2">
      <c r="A4900" s="158"/>
      <c r="D4900" s="138"/>
    </row>
    <row r="4901" spans="1:4" x14ac:dyDescent="0.2">
      <c r="A4901" s="158"/>
      <c r="D4901" s="138"/>
    </row>
    <row r="4902" spans="1:4" x14ac:dyDescent="0.2">
      <c r="A4902" s="158"/>
      <c r="D4902" s="138"/>
    </row>
    <row r="4903" spans="1:4" x14ac:dyDescent="0.2">
      <c r="A4903" s="158"/>
      <c r="D4903" s="138"/>
    </row>
    <row r="4904" spans="1:4" x14ac:dyDescent="0.2">
      <c r="A4904" s="158"/>
      <c r="D4904" s="138"/>
    </row>
    <row r="4905" spans="1:4" x14ac:dyDescent="0.2">
      <c r="A4905" s="158"/>
      <c r="D4905" s="138"/>
    </row>
    <row r="4906" spans="1:4" x14ac:dyDescent="0.2">
      <c r="A4906" s="158"/>
      <c r="D4906" s="138"/>
    </row>
    <row r="4907" spans="1:4" x14ac:dyDescent="0.2">
      <c r="A4907" s="158"/>
      <c r="D4907" s="138"/>
    </row>
    <row r="4908" spans="1:4" x14ac:dyDescent="0.2">
      <c r="A4908" s="158"/>
      <c r="D4908" s="138"/>
    </row>
    <row r="4909" spans="1:4" x14ac:dyDescent="0.2">
      <c r="A4909" s="158"/>
      <c r="D4909" s="138"/>
    </row>
    <row r="4910" spans="1:4" x14ac:dyDescent="0.2">
      <c r="A4910" s="158"/>
      <c r="D4910" s="138"/>
    </row>
    <row r="4911" spans="1:4" x14ac:dyDescent="0.2">
      <c r="A4911" s="158"/>
      <c r="D4911" s="138"/>
    </row>
    <row r="4912" spans="1:4" x14ac:dyDescent="0.2">
      <c r="A4912" s="158"/>
      <c r="D4912" s="138"/>
    </row>
    <row r="4913" spans="1:4" x14ac:dyDescent="0.2">
      <c r="A4913" s="158"/>
      <c r="D4913" s="138"/>
    </row>
    <row r="4914" spans="1:4" x14ac:dyDescent="0.2">
      <c r="A4914" s="158"/>
      <c r="D4914" s="138"/>
    </row>
    <row r="4915" spans="1:4" x14ac:dyDescent="0.2">
      <c r="A4915" s="158"/>
      <c r="D4915" s="138"/>
    </row>
    <row r="4916" spans="1:4" x14ac:dyDescent="0.2">
      <c r="A4916" s="158"/>
      <c r="D4916" s="138"/>
    </row>
    <row r="4917" spans="1:4" x14ac:dyDescent="0.2">
      <c r="A4917" s="158"/>
      <c r="D4917" s="138"/>
    </row>
    <row r="4918" spans="1:4" x14ac:dyDescent="0.2">
      <c r="A4918" s="158"/>
      <c r="D4918" s="138"/>
    </row>
    <row r="4919" spans="1:4" x14ac:dyDescent="0.2">
      <c r="A4919" s="158"/>
      <c r="D4919" s="138"/>
    </row>
    <row r="4920" spans="1:4" x14ac:dyDescent="0.2">
      <c r="A4920" s="158"/>
      <c r="D4920" s="138"/>
    </row>
    <row r="4921" spans="1:4" x14ac:dyDescent="0.2">
      <c r="A4921" s="158"/>
      <c r="D4921" s="138"/>
    </row>
    <row r="4922" spans="1:4" x14ac:dyDescent="0.2">
      <c r="A4922" s="158"/>
      <c r="D4922" s="138"/>
    </row>
    <row r="4923" spans="1:4" x14ac:dyDescent="0.2">
      <c r="A4923" s="158"/>
      <c r="D4923" s="138"/>
    </row>
    <row r="4924" spans="1:4" x14ac:dyDescent="0.2">
      <c r="A4924" s="158"/>
      <c r="D4924" s="138"/>
    </row>
    <row r="4925" spans="1:4" x14ac:dyDescent="0.2">
      <c r="A4925" s="158"/>
      <c r="D4925" s="138"/>
    </row>
    <row r="4926" spans="1:4" x14ac:dyDescent="0.2">
      <c r="A4926" s="158"/>
      <c r="D4926" s="138"/>
    </row>
    <row r="4927" spans="1:4" x14ac:dyDescent="0.2">
      <c r="A4927" s="158"/>
      <c r="D4927" s="138"/>
    </row>
    <row r="4928" spans="1:4" x14ac:dyDescent="0.2">
      <c r="A4928" s="158"/>
      <c r="D4928" s="138"/>
    </row>
    <row r="4929" spans="1:4" x14ac:dyDescent="0.2">
      <c r="A4929" s="158"/>
      <c r="D4929" s="138"/>
    </row>
    <row r="4930" spans="1:4" x14ac:dyDescent="0.2">
      <c r="A4930" s="158"/>
      <c r="D4930" s="138"/>
    </row>
    <row r="4931" spans="1:4" x14ac:dyDescent="0.2">
      <c r="A4931" s="158"/>
      <c r="D4931" s="138"/>
    </row>
    <row r="4932" spans="1:4" x14ac:dyDescent="0.2">
      <c r="A4932" s="158"/>
      <c r="D4932" s="138"/>
    </row>
    <row r="4933" spans="1:4" x14ac:dyDescent="0.2">
      <c r="A4933" s="158"/>
      <c r="D4933" s="138"/>
    </row>
    <row r="4934" spans="1:4" x14ac:dyDescent="0.2">
      <c r="A4934" s="158"/>
      <c r="D4934" s="138"/>
    </row>
    <row r="4935" spans="1:4" x14ac:dyDescent="0.2">
      <c r="A4935" s="158"/>
      <c r="D4935" s="138"/>
    </row>
    <row r="4936" spans="1:4" x14ac:dyDescent="0.2">
      <c r="A4936" s="158"/>
      <c r="D4936" s="138"/>
    </row>
    <row r="4937" spans="1:4" x14ac:dyDescent="0.2">
      <c r="A4937" s="158"/>
      <c r="D4937" s="138"/>
    </row>
    <row r="4938" spans="1:4" x14ac:dyDescent="0.2">
      <c r="A4938" s="158"/>
      <c r="D4938" s="138"/>
    </row>
    <row r="4939" spans="1:4" x14ac:dyDescent="0.2">
      <c r="A4939" s="158"/>
      <c r="D4939" s="138"/>
    </row>
    <row r="4940" spans="1:4" x14ac:dyDescent="0.2">
      <c r="A4940" s="158"/>
      <c r="D4940" s="138"/>
    </row>
    <row r="4941" spans="1:4" x14ac:dyDescent="0.2">
      <c r="A4941" s="158"/>
      <c r="D4941" s="138"/>
    </row>
    <row r="4942" spans="1:4" x14ac:dyDescent="0.2">
      <c r="A4942" s="158"/>
      <c r="D4942" s="138"/>
    </row>
    <row r="4943" spans="1:4" x14ac:dyDescent="0.2">
      <c r="A4943" s="158"/>
      <c r="D4943" s="138"/>
    </row>
    <row r="4944" spans="1:4" x14ac:dyDescent="0.2">
      <c r="A4944" s="158"/>
      <c r="D4944" s="138"/>
    </row>
    <row r="4945" spans="1:4" x14ac:dyDescent="0.2">
      <c r="A4945" s="158"/>
      <c r="D4945" s="138"/>
    </row>
    <row r="4946" spans="1:4" x14ac:dyDescent="0.2">
      <c r="A4946" s="158"/>
      <c r="D4946" s="138"/>
    </row>
    <row r="4947" spans="1:4" x14ac:dyDescent="0.2">
      <c r="A4947" s="158"/>
      <c r="D4947" s="138"/>
    </row>
    <row r="4948" spans="1:4" x14ac:dyDescent="0.2">
      <c r="A4948" s="158"/>
      <c r="D4948" s="138"/>
    </row>
    <row r="4949" spans="1:4" x14ac:dyDescent="0.2">
      <c r="A4949" s="158"/>
      <c r="D4949" s="138"/>
    </row>
    <row r="4950" spans="1:4" x14ac:dyDescent="0.2">
      <c r="A4950" s="158"/>
      <c r="D4950" s="138"/>
    </row>
    <row r="4951" spans="1:4" x14ac:dyDescent="0.2">
      <c r="A4951" s="158"/>
      <c r="D4951" s="138"/>
    </row>
    <row r="4952" spans="1:4" x14ac:dyDescent="0.2">
      <c r="A4952" s="158"/>
      <c r="D4952" s="138"/>
    </row>
    <row r="4953" spans="1:4" x14ac:dyDescent="0.2">
      <c r="A4953" s="158"/>
      <c r="D4953" s="138"/>
    </row>
    <row r="4954" spans="1:4" x14ac:dyDescent="0.2">
      <c r="A4954" s="158"/>
      <c r="D4954" s="138"/>
    </row>
    <row r="4955" spans="1:4" x14ac:dyDescent="0.2">
      <c r="A4955" s="158"/>
      <c r="D4955" s="138"/>
    </row>
    <row r="4956" spans="1:4" x14ac:dyDescent="0.2">
      <c r="A4956" s="158"/>
      <c r="D4956" s="138"/>
    </row>
    <row r="4957" spans="1:4" x14ac:dyDescent="0.2">
      <c r="A4957" s="158"/>
      <c r="D4957" s="138"/>
    </row>
    <row r="4958" spans="1:4" x14ac:dyDescent="0.2">
      <c r="A4958" s="158"/>
      <c r="D4958" s="138"/>
    </row>
    <row r="4959" spans="1:4" x14ac:dyDescent="0.2">
      <c r="A4959" s="158"/>
      <c r="D4959" s="138"/>
    </row>
    <row r="4960" spans="1:4" x14ac:dyDescent="0.2">
      <c r="A4960" s="158"/>
      <c r="D4960" s="138"/>
    </row>
    <row r="4961" spans="1:4" x14ac:dyDescent="0.2">
      <c r="A4961" s="158"/>
      <c r="D4961" s="138"/>
    </row>
    <row r="4962" spans="1:4" x14ac:dyDescent="0.2">
      <c r="A4962" s="158"/>
      <c r="D4962" s="138"/>
    </row>
    <row r="4963" spans="1:4" x14ac:dyDescent="0.2">
      <c r="A4963" s="158"/>
      <c r="D4963" s="138"/>
    </row>
    <row r="4964" spans="1:4" x14ac:dyDescent="0.2">
      <c r="A4964" s="158"/>
      <c r="D4964" s="138"/>
    </row>
    <row r="4965" spans="1:4" x14ac:dyDescent="0.2">
      <c r="A4965" s="158"/>
      <c r="D4965" s="138"/>
    </row>
    <row r="4966" spans="1:4" x14ac:dyDescent="0.2">
      <c r="A4966" s="158"/>
      <c r="D4966" s="138"/>
    </row>
    <row r="4967" spans="1:4" x14ac:dyDescent="0.2">
      <c r="A4967" s="158"/>
      <c r="D4967" s="138"/>
    </row>
    <row r="4968" spans="1:4" x14ac:dyDescent="0.2">
      <c r="A4968" s="158"/>
      <c r="D4968" s="138"/>
    </row>
    <row r="4969" spans="1:4" x14ac:dyDescent="0.2">
      <c r="A4969" s="158"/>
      <c r="D4969" s="138"/>
    </row>
    <row r="4970" spans="1:4" x14ac:dyDescent="0.2">
      <c r="A4970" s="158"/>
      <c r="D4970" s="138"/>
    </row>
    <row r="4971" spans="1:4" x14ac:dyDescent="0.2">
      <c r="A4971" s="158"/>
      <c r="D4971" s="138"/>
    </row>
    <row r="4972" spans="1:4" x14ac:dyDescent="0.2">
      <c r="A4972" s="158"/>
      <c r="D4972" s="138"/>
    </row>
    <row r="4973" spans="1:4" x14ac:dyDescent="0.2">
      <c r="A4973" s="158"/>
      <c r="D4973" s="138"/>
    </row>
    <row r="4974" spans="1:4" x14ac:dyDescent="0.2">
      <c r="A4974" s="158"/>
      <c r="D4974" s="138"/>
    </row>
    <row r="4975" spans="1:4" x14ac:dyDescent="0.2">
      <c r="A4975" s="158"/>
      <c r="D4975" s="138"/>
    </row>
    <row r="4976" spans="1:4" x14ac:dyDescent="0.2">
      <c r="A4976" s="158"/>
      <c r="D4976" s="138"/>
    </row>
    <row r="4977" spans="1:4" x14ac:dyDescent="0.2">
      <c r="A4977" s="158"/>
      <c r="D4977" s="138"/>
    </row>
    <row r="4978" spans="1:4" x14ac:dyDescent="0.2">
      <c r="A4978" s="158"/>
      <c r="D4978" s="138"/>
    </row>
    <row r="4979" spans="1:4" x14ac:dyDescent="0.2">
      <c r="A4979" s="158"/>
      <c r="D4979" s="138"/>
    </row>
    <row r="4980" spans="1:4" x14ac:dyDescent="0.2">
      <c r="A4980" s="158"/>
      <c r="D4980" s="138"/>
    </row>
    <row r="4981" spans="1:4" x14ac:dyDescent="0.2">
      <c r="A4981" s="158"/>
      <c r="D4981" s="138"/>
    </row>
    <row r="4982" spans="1:4" x14ac:dyDescent="0.2">
      <c r="A4982" s="158"/>
      <c r="D4982" s="138"/>
    </row>
    <row r="4983" spans="1:4" x14ac:dyDescent="0.2">
      <c r="A4983" s="158"/>
      <c r="D4983" s="138"/>
    </row>
    <row r="4984" spans="1:4" x14ac:dyDescent="0.2">
      <c r="A4984" s="158"/>
      <c r="D4984" s="138"/>
    </row>
    <row r="4985" spans="1:4" x14ac:dyDescent="0.2">
      <c r="A4985" s="158"/>
      <c r="D4985" s="138"/>
    </row>
    <row r="4986" spans="1:4" x14ac:dyDescent="0.2">
      <c r="A4986" s="158"/>
      <c r="D4986" s="138"/>
    </row>
    <row r="4987" spans="1:4" x14ac:dyDescent="0.2">
      <c r="A4987" s="158"/>
      <c r="D4987" s="138"/>
    </row>
    <row r="4988" spans="1:4" x14ac:dyDescent="0.2">
      <c r="A4988" s="158"/>
      <c r="D4988" s="138"/>
    </row>
    <row r="4989" spans="1:4" x14ac:dyDescent="0.2">
      <c r="A4989" s="158"/>
      <c r="D4989" s="138"/>
    </row>
    <row r="4990" spans="1:4" x14ac:dyDescent="0.2">
      <c r="A4990" s="158"/>
      <c r="D4990" s="138"/>
    </row>
    <row r="4991" spans="1:4" x14ac:dyDescent="0.2">
      <c r="A4991" s="158"/>
      <c r="D4991" s="138"/>
    </row>
    <row r="4992" spans="1:4" x14ac:dyDescent="0.2">
      <c r="A4992" s="158"/>
      <c r="D4992" s="138"/>
    </row>
    <row r="4993" spans="1:4" x14ac:dyDescent="0.2">
      <c r="A4993" s="158"/>
      <c r="D4993" s="138"/>
    </row>
    <row r="4994" spans="1:4" x14ac:dyDescent="0.2">
      <c r="A4994" s="158"/>
      <c r="D4994" s="138"/>
    </row>
    <row r="4995" spans="1:4" x14ac:dyDescent="0.2">
      <c r="A4995" s="158"/>
      <c r="D4995" s="138"/>
    </row>
    <row r="4996" spans="1:4" x14ac:dyDescent="0.2">
      <c r="A4996" s="158"/>
      <c r="D4996" s="138"/>
    </row>
    <row r="4997" spans="1:4" x14ac:dyDescent="0.2">
      <c r="A4997" s="158"/>
      <c r="D4997" s="138"/>
    </row>
    <row r="4998" spans="1:4" x14ac:dyDescent="0.2">
      <c r="A4998" s="158"/>
      <c r="D4998" s="138"/>
    </row>
    <row r="4999" spans="1:4" x14ac:dyDescent="0.2">
      <c r="A4999" s="158"/>
      <c r="D4999" s="138"/>
    </row>
  </sheetData>
  <mergeCells count="13">
    <mergeCell ref="B27:G27"/>
    <mergeCell ref="C7:G7"/>
    <mergeCell ref="B14:G14"/>
    <mergeCell ref="B16:G16"/>
    <mergeCell ref="B21:G21"/>
    <mergeCell ref="B23:G23"/>
    <mergeCell ref="B25:G25"/>
    <mergeCell ref="C6:G6"/>
    <mergeCell ref="A1:G1"/>
    <mergeCell ref="C2:G2"/>
    <mergeCell ref="C3:G3"/>
    <mergeCell ref="C4:G4"/>
    <mergeCell ref="C5:G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112">
    <tabColor rgb="FF00B050"/>
  </sheetPr>
  <dimension ref="A1:O106"/>
  <sheetViews>
    <sheetView showGridLines="0" topLeftCell="B11" zoomScaleNormal="100" zoomScaleSheetLayoutView="75" workbookViewId="0">
      <selection activeCell="I16" sqref="I16:J16"/>
    </sheetView>
  </sheetViews>
  <sheetFormatPr defaultColWidth="9" defaultRowHeight="12.75" x14ac:dyDescent="0.2"/>
  <cols>
    <col min="1" max="1" width="8.5703125" hidden="1" customWidth="1"/>
    <col min="2" max="2" width="9.140625" customWidth="1"/>
    <col min="3" max="3" width="7.42578125" customWidth="1"/>
    <col min="4" max="4" width="13.42578125" customWidth="1"/>
    <col min="5" max="5" width="12.140625" customWidth="1"/>
    <col min="6" max="6" width="11.42578125" customWidth="1"/>
    <col min="7" max="7" width="12.7109375" style="1" customWidth="1"/>
    <col min="8" max="8" width="12.7109375" customWidth="1"/>
    <col min="9" max="9" width="12.7109375" style="1" customWidth="1"/>
    <col min="10" max="10" width="6.7109375" style="1" customWidth="1"/>
    <col min="11" max="11" width="4.28515625" customWidth="1"/>
    <col min="12" max="15" width="10.7109375" customWidth="1"/>
    <col min="19" max="19" width="10.42578125" customWidth="1"/>
  </cols>
  <sheetData>
    <row r="1" spans="1:15" ht="33.75" customHeight="1" x14ac:dyDescent="0.2">
      <c r="A1" s="4" t="s">
        <v>40</v>
      </c>
      <c r="B1" s="278" t="s">
        <v>41</v>
      </c>
      <c r="C1" s="279"/>
      <c r="D1" s="279"/>
      <c r="E1" s="279"/>
      <c r="F1" s="279"/>
      <c r="G1" s="279"/>
      <c r="H1" s="279"/>
      <c r="I1" s="279"/>
      <c r="J1" s="280"/>
    </row>
    <row r="2" spans="1:15" ht="23.25" customHeight="1" x14ac:dyDescent="0.2">
      <c r="A2" s="4"/>
      <c r="B2" s="89" t="s">
        <v>21</v>
      </c>
      <c r="C2" s="90"/>
      <c r="D2" s="91" t="s">
        <v>45</v>
      </c>
      <c r="E2" s="91" t="s">
        <v>44</v>
      </c>
      <c r="F2" s="92"/>
      <c r="G2" s="93"/>
      <c r="H2" s="92"/>
      <c r="I2" s="93"/>
      <c r="J2" s="85"/>
      <c r="O2" s="2"/>
    </row>
    <row r="3" spans="1:15" ht="23.25" hidden="1" customHeight="1" x14ac:dyDescent="0.2">
      <c r="A3" s="4"/>
      <c r="B3" s="94"/>
      <c r="C3" s="95"/>
      <c r="D3" s="96"/>
      <c r="E3" s="96"/>
      <c r="F3" s="97"/>
      <c r="G3" s="97"/>
      <c r="H3" s="95"/>
      <c r="I3" s="98"/>
      <c r="J3" s="86"/>
    </row>
    <row r="4" spans="1:15" ht="23.25" customHeight="1" x14ac:dyDescent="0.2">
      <c r="A4" s="88">
        <v>286080</v>
      </c>
      <c r="B4" s="94"/>
      <c r="C4" s="99"/>
      <c r="D4" s="100" t="s">
        <v>43</v>
      </c>
      <c r="E4" s="100" t="s">
        <v>44</v>
      </c>
      <c r="F4" s="101"/>
      <c r="G4" s="102"/>
      <c r="H4" s="101"/>
      <c r="I4" s="102"/>
      <c r="J4" s="87"/>
    </row>
    <row r="5" spans="1:15" ht="24" customHeight="1" x14ac:dyDescent="0.2">
      <c r="A5" s="4"/>
      <c r="B5" s="56" t="s">
        <v>42</v>
      </c>
      <c r="C5" s="39"/>
      <c r="D5" s="53"/>
      <c r="E5" s="42"/>
      <c r="F5" s="42"/>
      <c r="G5" s="42"/>
      <c r="H5" s="43" t="s">
        <v>33</v>
      </c>
      <c r="I5" s="53"/>
      <c r="J5" s="57"/>
    </row>
    <row r="6" spans="1:15" ht="15.75" customHeight="1" x14ac:dyDescent="0.2">
      <c r="A6" s="4"/>
      <c r="B6" s="58"/>
      <c r="C6" s="15"/>
      <c r="D6" s="23"/>
      <c r="E6" s="24"/>
      <c r="F6" s="24"/>
      <c r="G6" s="24"/>
      <c r="H6" s="16" t="s">
        <v>34</v>
      </c>
      <c r="I6" s="23"/>
      <c r="J6" s="59"/>
    </row>
    <row r="7" spans="1:15" ht="15.75" customHeight="1" x14ac:dyDescent="0.2">
      <c r="A7" s="4"/>
      <c r="B7" s="60"/>
      <c r="C7" s="36"/>
      <c r="D7" s="54"/>
      <c r="E7" s="54"/>
      <c r="F7" s="44"/>
      <c r="G7" s="44"/>
      <c r="H7" s="44"/>
      <c r="I7" s="44"/>
      <c r="J7" s="61"/>
    </row>
    <row r="8" spans="1:15" ht="24" hidden="1" customHeight="1" x14ac:dyDescent="0.2">
      <c r="A8" s="4"/>
      <c r="B8" s="55" t="s">
        <v>19</v>
      </c>
      <c r="C8" s="4"/>
      <c r="D8" s="25"/>
      <c r="E8" s="26"/>
      <c r="F8" s="26"/>
      <c r="G8" s="27"/>
      <c r="H8" s="16" t="s">
        <v>33</v>
      </c>
      <c r="I8" s="23"/>
      <c r="J8" s="59"/>
    </row>
    <row r="9" spans="1:15" ht="15.75" hidden="1" customHeight="1" x14ac:dyDescent="0.2">
      <c r="A9" s="4"/>
      <c r="B9" s="62"/>
      <c r="C9" s="4"/>
      <c r="D9" s="25"/>
      <c r="E9" s="26"/>
      <c r="F9" s="26"/>
      <c r="G9" s="27"/>
      <c r="H9" s="16" t="s">
        <v>34</v>
      </c>
      <c r="I9" s="23"/>
      <c r="J9" s="59"/>
    </row>
    <row r="10" spans="1:15" ht="15.75" hidden="1" customHeight="1" x14ac:dyDescent="0.2">
      <c r="A10" s="4"/>
      <c r="B10" s="63"/>
      <c r="C10" s="4"/>
      <c r="D10" s="23"/>
      <c r="E10" s="25"/>
      <c r="F10" s="24"/>
      <c r="G10" s="27"/>
      <c r="H10" s="27"/>
      <c r="I10" s="45"/>
      <c r="J10" s="59"/>
    </row>
    <row r="11" spans="1:15" ht="24" customHeight="1" x14ac:dyDescent="0.2">
      <c r="A11" s="4"/>
      <c r="B11" s="56" t="s">
        <v>18</v>
      </c>
      <c r="C11" s="39"/>
      <c r="D11" s="281"/>
      <c r="E11" s="281"/>
      <c r="F11" s="281"/>
      <c r="G11" s="281"/>
      <c r="H11" s="43" t="s">
        <v>33</v>
      </c>
      <c r="I11" s="104"/>
      <c r="J11" s="57"/>
    </row>
    <row r="12" spans="1:15" ht="15.75" customHeight="1" x14ac:dyDescent="0.2">
      <c r="A12" s="4"/>
      <c r="B12" s="58"/>
      <c r="C12" s="15"/>
      <c r="D12" s="282"/>
      <c r="E12" s="282"/>
      <c r="F12" s="282"/>
      <c r="G12" s="282"/>
      <c r="H12" s="16" t="s">
        <v>34</v>
      </c>
      <c r="I12" s="105"/>
      <c r="J12" s="59"/>
    </row>
    <row r="13" spans="1:15" ht="15.75" customHeight="1" x14ac:dyDescent="0.2">
      <c r="A13" s="4"/>
      <c r="B13" s="60"/>
      <c r="C13" s="36"/>
      <c r="D13" s="103"/>
      <c r="E13" s="283"/>
      <c r="F13" s="283"/>
      <c r="G13" s="283"/>
      <c r="H13" s="283"/>
      <c r="I13" s="44"/>
      <c r="J13" s="61"/>
    </row>
    <row r="14" spans="1:15" ht="24" hidden="1" customHeight="1" x14ac:dyDescent="0.2">
      <c r="A14" s="4"/>
      <c r="B14" s="64" t="s">
        <v>20</v>
      </c>
      <c r="C14" s="46"/>
      <c r="D14" s="47"/>
      <c r="E14" s="15"/>
      <c r="F14" s="15"/>
      <c r="G14" s="15"/>
      <c r="H14" s="16"/>
      <c r="I14" s="15"/>
      <c r="J14" s="65"/>
    </row>
    <row r="15" spans="1:15" ht="32.25" customHeight="1" x14ac:dyDescent="0.2">
      <c r="A15" s="4"/>
      <c r="B15" s="63" t="s">
        <v>31</v>
      </c>
      <c r="C15" s="28"/>
      <c r="D15" s="19"/>
      <c r="E15" s="284"/>
      <c r="F15" s="284"/>
      <c r="G15" s="293"/>
      <c r="H15" s="293"/>
      <c r="I15" s="293" t="s">
        <v>28</v>
      </c>
      <c r="J15" s="294"/>
    </row>
    <row r="16" spans="1:15" ht="23.25" customHeight="1" x14ac:dyDescent="0.2">
      <c r="A16" s="156" t="s">
        <v>23</v>
      </c>
      <c r="B16" s="157" t="s">
        <v>23</v>
      </c>
      <c r="C16" s="29"/>
      <c r="D16" s="30"/>
      <c r="E16" s="274"/>
      <c r="F16" s="276"/>
      <c r="G16" s="274"/>
      <c r="H16" s="275"/>
      <c r="I16" s="276">
        <f>SUMIF(F60:F105,A16,I60:I105)+SUMIF(F60:F105,"PSU",I60:I105)</f>
        <v>0</v>
      </c>
      <c r="J16" s="275"/>
    </row>
    <row r="17" spans="1:10" ht="23.25" customHeight="1" x14ac:dyDescent="0.2">
      <c r="A17" s="156" t="s">
        <v>24</v>
      </c>
      <c r="B17" s="157" t="s">
        <v>24</v>
      </c>
      <c r="C17" s="29"/>
      <c r="D17" s="30"/>
      <c r="E17" s="274"/>
      <c r="F17" s="276"/>
      <c r="G17" s="274"/>
      <c r="H17" s="275"/>
      <c r="I17" s="276">
        <f>SUMIF(F60:F105,A17,I60:I105)</f>
        <v>0</v>
      </c>
      <c r="J17" s="275"/>
    </row>
    <row r="18" spans="1:10" ht="23.25" customHeight="1" x14ac:dyDescent="0.2">
      <c r="A18" s="156" t="s">
        <v>25</v>
      </c>
      <c r="B18" s="157" t="s">
        <v>25</v>
      </c>
      <c r="C18" s="29"/>
      <c r="D18" s="30"/>
      <c r="E18" s="274"/>
      <c r="F18" s="276"/>
      <c r="G18" s="274"/>
      <c r="H18" s="275"/>
      <c r="I18" s="276">
        <f>SUMIF(F60:F105,A18,I60:I105)</f>
        <v>0</v>
      </c>
      <c r="J18" s="275"/>
    </row>
    <row r="19" spans="1:10" ht="23.25" customHeight="1" x14ac:dyDescent="0.2">
      <c r="A19" s="156" t="s">
        <v>154</v>
      </c>
      <c r="B19" s="157" t="s">
        <v>154</v>
      </c>
      <c r="C19" s="29"/>
      <c r="D19" s="30"/>
      <c r="E19" s="274"/>
      <c r="F19" s="276"/>
      <c r="G19" s="274"/>
      <c r="H19" s="275"/>
      <c r="I19" s="276">
        <f>SUMIF(F60:F105,A19,I60:I105)</f>
        <v>0</v>
      </c>
      <c r="J19" s="275"/>
    </row>
    <row r="20" spans="1:10" ht="23.25" customHeight="1" x14ac:dyDescent="0.2">
      <c r="A20" s="156" t="s">
        <v>155</v>
      </c>
      <c r="B20" s="157" t="s">
        <v>155</v>
      </c>
      <c r="C20" s="29"/>
      <c r="D20" s="30"/>
      <c r="E20" s="274"/>
      <c r="F20" s="276"/>
      <c r="G20" s="274"/>
      <c r="H20" s="275"/>
      <c r="I20" s="276">
        <f>SUMIF(F60:F105,A20,I60:I105)</f>
        <v>0</v>
      </c>
      <c r="J20" s="275"/>
    </row>
    <row r="21" spans="1:10" ht="23.25" customHeight="1" x14ac:dyDescent="0.2">
      <c r="A21" s="4"/>
      <c r="B21" s="67" t="s">
        <v>28</v>
      </c>
      <c r="C21" s="31"/>
      <c r="D21" s="32"/>
      <c r="E21" s="290"/>
      <c r="F21" s="291"/>
      <c r="G21" s="290"/>
      <c r="H21" s="292"/>
      <c r="I21" s="291">
        <f>SUM(I16:J20)</f>
        <v>0</v>
      </c>
      <c r="J21" s="292"/>
    </row>
    <row r="22" spans="1:10" ht="33" customHeight="1" x14ac:dyDescent="0.2">
      <c r="A22" s="4"/>
      <c r="B22" s="63" t="s">
        <v>32</v>
      </c>
      <c r="C22" s="12"/>
      <c r="D22" s="4"/>
      <c r="E22" s="33"/>
      <c r="F22" s="34"/>
      <c r="G22" s="15"/>
      <c r="H22" s="15"/>
      <c r="I22" s="15"/>
      <c r="J22" s="68"/>
    </row>
    <row r="23" spans="1:10" ht="23.25" customHeight="1" x14ac:dyDescent="0.2">
      <c r="A23" s="4"/>
      <c r="B23" s="69" t="s">
        <v>11</v>
      </c>
      <c r="C23" s="38"/>
      <c r="D23" s="39"/>
      <c r="E23" s="82">
        <v>15</v>
      </c>
      <c r="F23" s="40" t="s">
        <v>0</v>
      </c>
      <c r="G23" s="277">
        <f>ZakladDPHSniVypocet</f>
        <v>0</v>
      </c>
      <c r="H23" s="277"/>
      <c r="I23" s="277"/>
      <c r="J23" s="70" t="str">
        <f t="shared" ref="J23:J28" si="0">Mena</f>
        <v>CZK</v>
      </c>
    </row>
    <row r="24" spans="1:10" ht="20.25" hidden="1" customHeight="1" x14ac:dyDescent="0.2">
      <c r="A24" s="4"/>
      <c r="B24" s="66" t="s">
        <v>12</v>
      </c>
      <c r="C24" s="29"/>
      <c r="D24" s="30"/>
      <c r="E24" s="83">
        <f>SazbaDPH1</f>
        <v>15</v>
      </c>
      <c r="F24" s="41" t="s">
        <v>0</v>
      </c>
      <c r="G24" s="289">
        <v>0</v>
      </c>
      <c r="H24" s="289"/>
      <c r="I24" s="289"/>
      <c r="J24" s="71" t="str">
        <f t="shared" si="0"/>
        <v>CZK</v>
      </c>
    </row>
    <row r="25" spans="1:10" ht="23.25" customHeight="1" x14ac:dyDescent="0.2">
      <c r="A25" s="4"/>
      <c r="B25" s="66" t="s">
        <v>13</v>
      </c>
      <c r="C25" s="29"/>
      <c r="D25" s="30"/>
      <c r="E25" s="83">
        <v>21</v>
      </c>
      <c r="F25" s="41" t="s">
        <v>0</v>
      </c>
      <c r="G25" s="272">
        <f>ZakladDPHZaklVypocet</f>
        <v>0</v>
      </c>
      <c r="H25" s="272"/>
      <c r="I25" s="272"/>
      <c r="J25" s="71" t="str">
        <f t="shared" si="0"/>
        <v>CZK</v>
      </c>
    </row>
    <row r="26" spans="1:10" ht="24.75" hidden="1" customHeight="1" x14ac:dyDescent="0.2">
      <c r="A26" s="4"/>
      <c r="B26" s="72" t="s">
        <v>14</v>
      </c>
      <c r="C26" s="35"/>
      <c r="D26" s="36"/>
      <c r="E26" s="84">
        <f>SazbaDPH2</f>
        <v>21</v>
      </c>
      <c r="F26" s="37" t="s">
        <v>0</v>
      </c>
      <c r="G26" s="285">
        <v>1236496.3700000001</v>
      </c>
      <c r="H26" s="285"/>
      <c r="I26" s="285"/>
      <c r="J26" s="73" t="str">
        <f t="shared" si="0"/>
        <v>CZK</v>
      </c>
    </row>
    <row r="27" spans="1:10" ht="23.25" customHeight="1" x14ac:dyDescent="0.2">
      <c r="A27" s="4"/>
      <c r="B27" s="74" t="s">
        <v>4</v>
      </c>
      <c r="C27" s="12"/>
      <c r="D27" s="14"/>
      <c r="E27" s="12"/>
      <c r="F27" s="13"/>
      <c r="G27" s="286">
        <f>0</f>
        <v>0</v>
      </c>
      <c r="H27" s="286"/>
      <c r="I27" s="286"/>
      <c r="J27" s="68" t="str">
        <f t="shared" si="0"/>
        <v>CZK</v>
      </c>
    </row>
    <row r="28" spans="1:10" ht="27.75" customHeight="1" x14ac:dyDescent="0.2">
      <c r="A28" s="4"/>
      <c r="B28" s="130" t="s">
        <v>22</v>
      </c>
      <c r="C28" s="131"/>
      <c r="D28" s="131"/>
      <c r="E28" s="132"/>
      <c r="F28" s="133"/>
      <c r="G28" s="287">
        <f>ZakladDPHSniVypocet+ZakladDPHZaklVypocet</f>
        <v>0</v>
      </c>
      <c r="H28" s="288"/>
      <c r="I28" s="288"/>
      <c r="J28" s="134" t="str">
        <f t="shared" si="0"/>
        <v>CZK</v>
      </c>
    </row>
    <row r="29" spans="1:10" ht="27.75" hidden="1" customHeight="1" x14ac:dyDescent="0.2">
      <c r="A29" s="4"/>
      <c r="B29" s="130" t="s">
        <v>35</v>
      </c>
      <c r="C29" s="135"/>
      <c r="D29" s="135"/>
      <c r="E29" s="135"/>
      <c r="F29" s="135"/>
      <c r="G29" s="287">
        <f>ZakladDPHSni+DPHSni+ZakladDPHZakl+DPHZakl+Zaokrouhleni</f>
        <v>1236496.3700000001</v>
      </c>
      <c r="H29" s="287"/>
      <c r="I29" s="287"/>
      <c r="J29" s="136" t="s">
        <v>72</v>
      </c>
    </row>
    <row r="30" spans="1:10" ht="12.75" customHeight="1" x14ac:dyDescent="0.2">
      <c r="A30" s="4"/>
      <c r="B30" s="62"/>
      <c r="C30" s="4"/>
      <c r="D30" s="4"/>
      <c r="E30" s="4"/>
      <c r="F30" s="4"/>
      <c r="G30" s="19"/>
      <c r="H30" s="4"/>
      <c r="I30" s="19"/>
      <c r="J30" s="75"/>
    </row>
    <row r="31" spans="1:10" ht="30" customHeight="1" x14ac:dyDescent="0.2">
      <c r="A31" s="4"/>
      <c r="B31" s="62"/>
      <c r="C31" s="4"/>
      <c r="D31" s="4"/>
      <c r="E31" s="4"/>
      <c r="F31" s="4"/>
      <c r="G31" s="19"/>
      <c r="H31" s="4"/>
      <c r="I31" s="19"/>
      <c r="J31" s="75"/>
    </row>
    <row r="32" spans="1:10" ht="18.75" customHeight="1" x14ac:dyDescent="0.2">
      <c r="A32" s="4"/>
      <c r="B32" s="76" t="s">
        <v>39</v>
      </c>
      <c r="C32" s="48"/>
      <c r="D32" s="49"/>
      <c r="E32" s="49"/>
      <c r="F32" s="11" t="s">
        <v>10</v>
      </c>
      <c r="G32" s="49"/>
      <c r="H32" s="50"/>
      <c r="I32" s="49"/>
      <c r="J32" s="75"/>
    </row>
    <row r="33" spans="1:10" ht="47.25" customHeight="1" x14ac:dyDescent="0.2">
      <c r="A33" s="4"/>
      <c r="B33" s="62"/>
      <c r="C33" s="4"/>
      <c r="D33" s="4"/>
      <c r="E33" s="4"/>
      <c r="F33" s="4"/>
      <c r="G33" s="19"/>
      <c r="H33" s="4"/>
      <c r="I33" s="19"/>
      <c r="J33" s="75"/>
    </row>
    <row r="34" spans="1:10" s="18" customFormat="1" ht="18.75" customHeight="1" x14ac:dyDescent="0.2">
      <c r="A34" s="17"/>
      <c r="B34" s="77"/>
      <c r="C34" s="51"/>
      <c r="D34" s="51"/>
      <c r="E34" s="51"/>
      <c r="F34" s="17"/>
      <c r="G34" s="52"/>
      <c r="H34" s="51"/>
      <c r="I34" s="52"/>
      <c r="J34" s="78"/>
    </row>
    <row r="35" spans="1:10" ht="12.75" customHeight="1" x14ac:dyDescent="0.2">
      <c r="A35" s="4"/>
      <c r="B35" s="62"/>
      <c r="C35" s="273" t="s">
        <v>2</v>
      </c>
      <c r="D35" s="273"/>
      <c r="E35" s="273"/>
      <c r="F35" s="4"/>
      <c r="G35" s="19"/>
      <c r="H35" s="10" t="s">
        <v>3</v>
      </c>
      <c r="I35" s="19"/>
      <c r="J35" s="75"/>
    </row>
    <row r="36" spans="1:10" ht="13.5" customHeight="1" x14ac:dyDescent="0.2">
      <c r="A36" s="4"/>
      <c r="B36" s="79"/>
      <c r="C36" s="36"/>
      <c r="D36" s="36"/>
      <c r="E36" s="36"/>
      <c r="F36" s="36"/>
      <c r="G36" s="80"/>
      <c r="H36" s="36"/>
      <c r="I36" s="80"/>
      <c r="J36" s="81"/>
    </row>
    <row r="37" spans="1:10" ht="27" customHeight="1" x14ac:dyDescent="0.25">
      <c r="B37" s="20" t="s">
        <v>15</v>
      </c>
      <c r="C37" s="3"/>
      <c r="D37" s="3"/>
      <c r="E37" s="3"/>
      <c r="F37" s="119"/>
      <c r="G37" s="119"/>
      <c r="H37" s="119"/>
      <c r="I37" s="119"/>
      <c r="J37" s="3"/>
    </row>
    <row r="38" spans="1:10" ht="29.25" customHeight="1" x14ac:dyDescent="0.2">
      <c r="A38" s="106" t="s">
        <v>36</v>
      </c>
      <c r="B38" s="107" t="s">
        <v>16</v>
      </c>
      <c r="C38" s="108" t="s">
        <v>5</v>
      </c>
      <c r="D38" s="108"/>
      <c r="E38" s="109"/>
      <c r="F38" s="120" t="str">
        <f>B23</f>
        <v>Základ pro sníženou DPH</v>
      </c>
      <c r="G38" s="120" t="str">
        <f>B25</f>
        <v>Základ pro základní DPH</v>
      </c>
      <c r="H38" s="121" t="s">
        <v>17</v>
      </c>
      <c r="I38" s="122" t="s">
        <v>1</v>
      </c>
      <c r="J38" s="110" t="s">
        <v>0</v>
      </c>
    </row>
    <row r="39" spans="1:10" ht="23.25" customHeight="1" x14ac:dyDescent="0.2">
      <c r="A39" s="111">
        <v>1</v>
      </c>
      <c r="B39" s="112" t="s">
        <v>43</v>
      </c>
      <c r="C39" s="269" t="s">
        <v>44</v>
      </c>
      <c r="D39" s="269"/>
      <c r="E39" s="269"/>
      <c r="F39" s="123"/>
      <c r="G39" s="123">
        <f>G40+G49+G50+G52</f>
        <v>0</v>
      </c>
      <c r="H39" s="124"/>
      <c r="I39" s="125">
        <f t="shared" ref="I39:I53" si="1">F39+G39+H39</f>
        <v>0</v>
      </c>
      <c r="J39" s="116" t="str">
        <f t="shared" ref="J39:J53" si="2">IF(CenaCelkemVypocet=0,"",I39/CenaCelkemVypocet*100)</f>
        <v/>
      </c>
    </row>
    <row r="40" spans="1:10" ht="23.25" customHeight="1" x14ac:dyDescent="0.2">
      <c r="A40" s="111">
        <v>2</v>
      </c>
      <c r="B40" s="113" t="s">
        <v>46</v>
      </c>
      <c r="C40" s="269" t="s">
        <v>47</v>
      </c>
      <c r="D40" s="269"/>
      <c r="E40" s="269"/>
      <c r="F40" s="124"/>
      <c r="G40" s="124">
        <f>SUM(G41:G48)</f>
        <v>0</v>
      </c>
      <c r="H40" s="124"/>
      <c r="I40" s="125">
        <f t="shared" si="1"/>
        <v>0</v>
      </c>
      <c r="J40" s="116" t="str">
        <f t="shared" si="2"/>
        <v/>
      </c>
    </row>
    <row r="41" spans="1:10" ht="23.25" customHeight="1" x14ac:dyDescent="0.2">
      <c r="A41" s="111">
        <v>3</v>
      </c>
      <c r="B41" s="114" t="s">
        <v>48</v>
      </c>
      <c r="C41" s="269" t="s">
        <v>49</v>
      </c>
      <c r="D41" s="269"/>
      <c r="E41" s="269"/>
      <c r="F41" s="124"/>
      <c r="G41" s="124">
        <f>'NEDOT-D.1.1.2'!G11+'NEDOT-D.1.1.2'!G27+'NEDOT-D.1.1.2'!G46+'NEDOT-D.1.1.2'!G93+'NEDOT-D.1.1.2'!G107+'NEDOT-D.1.1.2'!G117+'NEDOT-D.1.1.2'!G122+'NEDOT-D.1.1.2'!G127+'NEDOT-D.1.1.2'!G132+'NEDOT-D.1.1.2'!G135+'NEDOT-D.1.1.2'!G138+'NEDOT-D.1.1.2'!G181+'NEDOT-D.1.1.2'!G218+'NEDOT-D.1.1.2'!G225+'NEDOT-D.1.1.2'!G232+'NEDOT-D.1.1.2'!G242+'NEDOT-D.1.1.2'!G283+'NEDOT-D.1.1.2'!G309+'NEDOT-D.1.1.2'!G333+'NEDOT-D.1.1.2'!G372+'NEDOT-D.1.1.2'!G395+'NEDOT-D.1.1.2'!G398+'NEDOT-D.1.1.2'!G419+'NEDOT-D.1.1.2'!G424</f>
        <v>0</v>
      </c>
      <c r="H41" s="124"/>
      <c r="I41" s="125">
        <f t="shared" si="1"/>
        <v>0</v>
      </c>
      <c r="J41" s="116" t="str">
        <f t="shared" si="2"/>
        <v/>
      </c>
    </row>
    <row r="42" spans="1:10" ht="23.25" customHeight="1" x14ac:dyDescent="0.2">
      <c r="A42" s="111">
        <v>3</v>
      </c>
      <c r="B42" s="114" t="s">
        <v>50</v>
      </c>
      <c r="C42" s="269" t="s">
        <v>51</v>
      </c>
      <c r="D42" s="269"/>
      <c r="E42" s="269"/>
      <c r="F42" s="124">
        <f>'NEDOT-D.1.1.3'!AC10</f>
        <v>0</v>
      </c>
      <c r="G42" s="124">
        <f>'NEDOT-D.1.1.3'!G10+'NEDOT-D.1.1.3'!G23+'NEDOT-D.1.1.3'!G34+'NEDOT-D.1.1.3'!G62+'NEDOT-D.1.1.3'!G81+'NEDOT-D.1.1.3'!G88+'NEDOT-D.1.1.3'!G96+'NEDOT-D.1.1.3'!G136+'NEDOT-D.1.1.3'!G217+'NEDOT-D.1.1.3'!G232+'NEDOT-D.1.1.3'!G245+'NEDOT-D.1.1.3'!G250+'NEDOT-D.1.1.3'!G269+'NEDOT-D.1.1.3'!G274+'NEDOT-D.1.1.3'!G277+'NEDOT-D.1.1.3'!G280+'NEDOT-D.1.1.3'!G345+'NEDOT-D.1.1.3'!G369+'NEDOT-D.1.1.3'!G377+'NEDOT-D.1.1.3'!G403+'NEDOT-D.1.1.3'!G416+'NEDOT-D.1.1.3'!G437+'NEDOT-D.1.1.3'!G473+'NEDOT-D.1.1.3'!G495+'NEDOT-D.1.1.3'!G515+'NEDOT-D.1.1.3'!G547+'NEDOT-D.1.1.3'!G599+'NEDOT-D.1.1.3'!G651+'NEDOT-D.1.1.3'!G663+'NEDOT-D.1.1.3'!G675+'NEDOT-D.1.1.3'!G689+'NEDOT-D.1.1.3'!G707</f>
        <v>0</v>
      </c>
      <c r="H42" s="124"/>
      <c r="I42" s="125">
        <f t="shared" si="1"/>
        <v>0</v>
      </c>
      <c r="J42" s="116" t="str">
        <f t="shared" si="2"/>
        <v/>
      </c>
    </row>
    <row r="43" spans="1:10" ht="23.25" customHeight="1" x14ac:dyDescent="0.2">
      <c r="A43" s="111">
        <v>3</v>
      </c>
      <c r="B43" s="114" t="s">
        <v>52</v>
      </c>
      <c r="C43" s="269" t="s">
        <v>53</v>
      </c>
      <c r="D43" s="269"/>
      <c r="E43" s="269"/>
      <c r="F43" s="124">
        <f>'NEDOT-D.1.4.1.1'!AC10</f>
        <v>0</v>
      </c>
      <c r="G43" s="124">
        <f>'NEDOT-D.1.4.1.1'!G10+'NEDOT-D.1.4.1.1'!G26+'NEDOT-D.1.4.1.1'!G51</f>
        <v>0</v>
      </c>
      <c r="H43" s="124"/>
      <c r="I43" s="125">
        <f t="shared" si="1"/>
        <v>0</v>
      </c>
      <c r="J43" s="116" t="str">
        <f t="shared" si="2"/>
        <v/>
      </c>
    </row>
    <row r="44" spans="1:10" ht="23.25" customHeight="1" x14ac:dyDescent="0.2">
      <c r="A44" s="111">
        <v>3</v>
      </c>
      <c r="B44" s="114" t="s">
        <v>54</v>
      </c>
      <c r="C44" s="269" t="s">
        <v>55</v>
      </c>
      <c r="D44" s="269"/>
      <c r="E44" s="269"/>
      <c r="F44" s="124">
        <f>'NEDOT-D.1.4.1.2'!AC11</f>
        <v>0</v>
      </c>
      <c r="G44" s="124">
        <f>'NEDOT-D.1.4.1.2'!G11+'NEDOT-D.1.4.1.2'!G33+'NEDOT-D.1.4.1.2'!G60</f>
        <v>0</v>
      </c>
      <c r="H44" s="124"/>
      <c r="I44" s="125">
        <f t="shared" si="1"/>
        <v>0</v>
      </c>
      <c r="J44" s="116" t="str">
        <f t="shared" si="2"/>
        <v/>
      </c>
    </row>
    <row r="45" spans="1:10" ht="23.25" customHeight="1" x14ac:dyDescent="0.2">
      <c r="A45" s="111">
        <v>3</v>
      </c>
      <c r="B45" s="114" t="s">
        <v>56</v>
      </c>
      <c r="C45" s="269" t="s">
        <v>57</v>
      </c>
      <c r="D45" s="269"/>
      <c r="E45" s="269"/>
      <c r="F45" s="124">
        <f>'NEDOT-D.1.4.2'!AC10</f>
        <v>0</v>
      </c>
      <c r="G45" s="124">
        <f>'NEDOT-D.1.4.2'!G10+'NEDOT-D.1.4.2'!G20+'NEDOT-D.1.4.2'!G36+'NEDOT-D.1.4.2'!G50+'NEDOT-D.1.4.2'!G62</f>
        <v>0</v>
      </c>
      <c r="H45" s="124"/>
      <c r="I45" s="125">
        <f t="shared" si="1"/>
        <v>0</v>
      </c>
      <c r="J45" s="116" t="str">
        <f t="shared" si="2"/>
        <v/>
      </c>
    </row>
    <row r="46" spans="1:10" ht="23.25" customHeight="1" x14ac:dyDescent="0.2">
      <c r="A46" s="111">
        <v>3</v>
      </c>
      <c r="B46" s="114" t="s">
        <v>58</v>
      </c>
      <c r="C46" s="269" t="s">
        <v>59</v>
      </c>
      <c r="D46" s="269"/>
      <c r="E46" s="269"/>
      <c r="F46" s="124">
        <f>'NEDOT-D.1.4.3.1'!AC10</f>
        <v>0</v>
      </c>
      <c r="G46" s="124">
        <f>'NEDOT-D.1.4.3.1'!G10</f>
        <v>0</v>
      </c>
      <c r="H46" s="124"/>
      <c r="I46" s="125">
        <f t="shared" si="1"/>
        <v>0</v>
      </c>
      <c r="J46" s="116" t="str">
        <f t="shared" si="2"/>
        <v/>
      </c>
    </row>
    <row r="47" spans="1:10" ht="23.25" customHeight="1" x14ac:dyDescent="0.2">
      <c r="A47" s="111">
        <v>3</v>
      </c>
      <c r="B47" s="114" t="s">
        <v>60</v>
      </c>
      <c r="C47" s="269" t="s">
        <v>61</v>
      </c>
      <c r="D47" s="269"/>
      <c r="E47" s="269"/>
      <c r="F47" s="124">
        <f>'NEDOT-D.1.4.3.2'!AC11</f>
        <v>0</v>
      </c>
      <c r="G47" s="124">
        <f>'NEDOT-D.1.4.3.2'!G11+'NEDOT-D.1.4.3.2'!G131</f>
        <v>0</v>
      </c>
      <c r="H47" s="124"/>
      <c r="I47" s="125">
        <f t="shared" si="1"/>
        <v>0</v>
      </c>
      <c r="J47" s="116" t="str">
        <f t="shared" si="2"/>
        <v/>
      </c>
    </row>
    <row r="48" spans="1:10" ht="23.25" customHeight="1" x14ac:dyDescent="0.2">
      <c r="A48" s="111">
        <v>3</v>
      </c>
      <c r="B48" s="114" t="s">
        <v>62</v>
      </c>
      <c r="C48" s="269" t="s">
        <v>63</v>
      </c>
      <c r="D48" s="269"/>
      <c r="E48" s="269"/>
      <c r="F48" s="124">
        <f>'NEDOT-D.1.4.4'!AC12</f>
        <v>0</v>
      </c>
      <c r="G48" s="124">
        <f>'NEDOT-D.1.4.4'!G12+'NEDOT-D.1.4.4'!G29+'NEDOT-D.1.4.4'!G44+'NEDOT-D.1.4.4'!G50</f>
        <v>0</v>
      </c>
      <c r="H48" s="124"/>
      <c r="I48" s="125">
        <f t="shared" si="1"/>
        <v>0</v>
      </c>
      <c r="J48" s="116" t="str">
        <f t="shared" si="2"/>
        <v/>
      </c>
    </row>
    <row r="49" spans="1:13" ht="23.25" customHeight="1" x14ac:dyDescent="0.2">
      <c r="A49" s="111">
        <v>2</v>
      </c>
      <c r="B49" s="113" t="s">
        <v>64</v>
      </c>
      <c r="C49" s="269" t="s">
        <v>65</v>
      </c>
      <c r="D49" s="269"/>
      <c r="E49" s="269"/>
      <c r="F49" s="124">
        <f>'NEDOT-D.2'!AC83</f>
        <v>0</v>
      </c>
      <c r="G49" s="124">
        <f>'NEDOT-D.2'!G11+'NEDOT-D.2'!G25+'NEDOT-D.2'!G64+'NEDOT-D.2'!G73+'NEDOT-D.2'!G77</f>
        <v>0</v>
      </c>
      <c r="H49" s="124"/>
      <c r="I49" s="125">
        <f t="shared" si="1"/>
        <v>0</v>
      </c>
      <c r="J49" s="116" t="str">
        <f t="shared" si="2"/>
        <v/>
      </c>
    </row>
    <row r="50" spans="1:13" ht="23.25" customHeight="1" x14ac:dyDescent="0.2">
      <c r="A50" s="111">
        <v>2</v>
      </c>
      <c r="B50" s="113" t="s">
        <v>66</v>
      </c>
      <c r="C50" s="269" t="s">
        <v>67</v>
      </c>
      <c r="D50" s="269"/>
      <c r="E50" s="269"/>
      <c r="F50" s="124"/>
      <c r="G50" s="124">
        <f>G51</f>
        <v>0</v>
      </c>
      <c r="H50" s="124"/>
      <c r="I50" s="125">
        <f t="shared" si="1"/>
        <v>0</v>
      </c>
      <c r="J50" s="116" t="str">
        <f t="shared" si="2"/>
        <v/>
      </c>
    </row>
    <row r="51" spans="1:13" ht="23.25" customHeight="1" x14ac:dyDescent="0.2">
      <c r="A51" s="111">
        <v>3</v>
      </c>
      <c r="B51" s="114" t="s">
        <v>68</v>
      </c>
      <c r="C51" s="269" t="s">
        <v>67</v>
      </c>
      <c r="D51" s="269"/>
      <c r="E51" s="269"/>
      <c r="F51" s="124"/>
      <c r="G51" s="124">
        <f>'NEDOT-01'!G11+'NEDOT-01'!G20+'NEDOT-01'!G28+'NEDOT-01'!G34+'NEDOT-01'!G39+'NEDOT-01'!G47+'NEDOT-01'!G52+'NEDOT-01'!G72+'NEDOT-01'!G78+'NEDOT-01'!G121+'NEDOT-01'!G130+'NEDOT-01'!G139</f>
        <v>0</v>
      </c>
      <c r="H51" s="124"/>
      <c r="I51" s="125">
        <f t="shared" si="1"/>
        <v>0</v>
      </c>
      <c r="J51" s="116" t="str">
        <f t="shared" si="2"/>
        <v/>
      </c>
    </row>
    <row r="52" spans="1:13" ht="23.25" customHeight="1" x14ac:dyDescent="0.2">
      <c r="A52" s="111">
        <v>2</v>
      </c>
      <c r="B52" s="113" t="s">
        <v>69</v>
      </c>
      <c r="C52" s="269" t="s">
        <v>70</v>
      </c>
      <c r="D52" s="269"/>
      <c r="E52" s="269"/>
      <c r="F52" s="124">
        <f>'NEDOT-OVN'!AC27</f>
        <v>0</v>
      </c>
      <c r="G52" s="124">
        <f>'NEDOT-OVN'!G11</f>
        <v>0</v>
      </c>
      <c r="H52" s="124"/>
      <c r="I52" s="125">
        <f t="shared" si="1"/>
        <v>0</v>
      </c>
      <c r="J52" s="116" t="str">
        <f t="shared" si="2"/>
        <v/>
      </c>
    </row>
    <row r="53" spans="1:13" ht="23.25" customHeight="1" x14ac:dyDescent="0.2">
      <c r="A53" s="111">
        <v>3</v>
      </c>
      <c r="B53" s="115" t="s">
        <v>69</v>
      </c>
      <c r="C53" s="269" t="s">
        <v>70</v>
      </c>
      <c r="D53" s="269"/>
      <c r="E53" s="269"/>
      <c r="F53" s="126">
        <f>'NEDOT-OVN'!AC27</f>
        <v>0</v>
      </c>
      <c r="G53" s="126">
        <f>'NEDOT-OVN'!G19</f>
        <v>0</v>
      </c>
      <c r="H53" s="126"/>
      <c r="I53" s="127">
        <f t="shared" si="1"/>
        <v>0</v>
      </c>
      <c r="J53" s="117" t="str">
        <f t="shared" si="2"/>
        <v/>
      </c>
      <c r="L53" s="254"/>
      <c r="M53" s="254"/>
    </row>
    <row r="54" spans="1:13" ht="23.25" customHeight="1" x14ac:dyDescent="0.2">
      <c r="A54" s="106"/>
      <c r="B54" s="270" t="s">
        <v>71</v>
      </c>
      <c r="C54" s="271"/>
      <c r="D54" s="271"/>
      <c r="E54" s="271"/>
      <c r="F54" s="128">
        <f>SUMIF(A39:A53,"=1",F39:F53)</f>
        <v>0</v>
      </c>
      <c r="G54" s="128">
        <f>SUMIF(A39:A53,"=1",G39:G53)</f>
        <v>0</v>
      </c>
      <c r="H54" s="128">
        <f>SUMIF(A39:A53,"=1",H39:H53)</f>
        <v>0</v>
      </c>
      <c r="I54" s="129">
        <f>SUMIF(A39:A53,"=1",I39:I53)</f>
        <v>0</v>
      </c>
      <c r="J54" s="118">
        <f>SUMIF(A39:A53,"=1",J39:J53)</f>
        <v>0</v>
      </c>
    </row>
    <row r="56" spans="1:13" x14ac:dyDescent="0.2">
      <c r="B56" t="s">
        <v>2869</v>
      </c>
      <c r="D56" t="s">
        <v>2870</v>
      </c>
    </row>
    <row r="58" spans="1:13" ht="15.75" x14ac:dyDescent="0.25">
      <c r="B58" s="137" t="s">
        <v>73</v>
      </c>
    </row>
    <row r="59" spans="1:13" ht="23.25" customHeight="1" x14ac:dyDescent="0.2">
      <c r="A59" s="139"/>
      <c r="B59" s="140" t="s">
        <v>16</v>
      </c>
      <c r="C59" s="109" t="s">
        <v>5</v>
      </c>
      <c r="D59" s="109"/>
      <c r="E59" s="109"/>
      <c r="F59" s="141" t="s">
        <v>74</v>
      </c>
      <c r="G59" s="142"/>
      <c r="H59" s="142"/>
      <c r="I59" s="143" t="s">
        <v>28</v>
      </c>
      <c r="J59" s="143" t="s">
        <v>0</v>
      </c>
    </row>
    <row r="60" spans="1:13" ht="23.25" customHeight="1" x14ac:dyDescent="0.2">
      <c r="A60" s="106"/>
      <c r="B60" s="112" t="s">
        <v>75</v>
      </c>
      <c r="C60" s="269" t="s">
        <v>76</v>
      </c>
      <c r="D60" s="269"/>
      <c r="E60" s="269"/>
      <c r="F60" s="144" t="s">
        <v>23</v>
      </c>
      <c r="G60" s="123"/>
      <c r="H60" s="123"/>
      <c r="I60" s="151">
        <f>'NEDOT-D.2'!G11+'NEDOT-01'!G11+'NEDOT-D.1.1.3'!G10</f>
        <v>0</v>
      </c>
      <c r="J60" s="148" t="str">
        <f>IF(I106=0,"",I60/I106*100)</f>
        <v/>
      </c>
    </row>
    <row r="61" spans="1:13" ht="23.25" customHeight="1" x14ac:dyDescent="0.2">
      <c r="A61" s="106"/>
      <c r="B61" s="112" t="s">
        <v>77</v>
      </c>
      <c r="C61" s="269" t="s">
        <v>78</v>
      </c>
      <c r="D61" s="269"/>
      <c r="E61" s="269"/>
      <c r="F61" s="144" t="s">
        <v>23</v>
      </c>
      <c r="G61" s="123"/>
      <c r="H61" s="123"/>
      <c r="I61" s="151">
        <f>'NEDOT-01'!G20</f>
        <v>0</v>
      </c>
      <c r="J61" s="148" t="str">
        <f>IF(I106=0,"",I61/I106*100)</f>
        <v/>
      </c>
    </row>
    <row r="62" spans="1:13" ht="23.25" customHeight="1" x14ac:dyDescent="0.2">
      <c r="A62" s="106"/>
      <c r="B62" s="112" t="s">
        <v>79</v>
      </c>
      <c r="C62" s="269" t="s">
        <v>80</v>
      </c>
      <c r="D62" s="269"/>
      <c r="E62" s="269"/>
      <c r="F62" s="144" t="s">
        <v>23</v>
      </c>
      <c r="G62" s="123"/>
      <c r="H62" s="123"/>
      <c r="I62" s="151">
        <f>'NEDOT-01'!G28</f>
        <v>0</v>
      </c>
      <c r="J62" s="148" t="str">
        <f>IF(I106=0,"",I62/I106*100)</f>
        <v/>
      </c>
    </row>
    <row r="63" spans="1:13" ht="23.25" customHeight="1" x14ac:dyDescent="0.2">
      <c r="A63" s="106"/>
      <c r="B63" s="112" t="s">
        <v>81</v>
      </c>
      <c r="C63" s="269" t="s">
        <v>82</v>
      </c>
      <c r="D63" s="269"/>
      <c r="E63" s="269"/>
      <c r="F63" s="144" t="s">
        <v>23</v>
      </c>
      <c r="G63" s="123"/>
      <c r="H63" s="123"/>
      <c r="I63" s="151">
        <f>'NEDOT-01'!G34+'NEDOT-D.1.1.3'!G23</f>
        <v>0</v>
      </c>
      <c r="J63" s="148" t="str">
        <f>IF(I106=0,"",I63/I106*100)</f>
        <v/>
      </c>
    </row>
    <row r="64" spans="1:13" ht="23.25" customHeight="1" x14ac:dyDescent="0.2">
      <c r="A64" s="106"/>
      <c r="B64" s="112" t="s">
        <v>83</v>
      </c>
      <c r="C64" s="269" t="s">
        <v>84</v>
      </c>
      <c r="D64" s="269"/>
      <c r="E64" s="269"/>
      <c r="F64" s="144" t="s">
        <v>23</v>
      </c>
      <c r="G64" s="123"/>
      <c r="H64" s="123"/>
      <c r="I64" s="151">
        <f>'NEDOT-D.1.1.2'!G11+'NEDOT-D.1.1.3'!G34</f>
        <v>0</v>
      </c>
      <c r="J64" s="148" t="str">
        <f>IF(I106=0,"",I64/I106*100)</f>
        <v/>
      </c>
    </row>
    <row r="65" spans="1:10" ht="23.25" customHeight="1" x14ac:dyDescent="0.2">
      <c r="A65" s="106"/>
      <c r="B65" s="112" t="s">
        <v>85</v>
      </c>
      <c r="C65" s="269" t="s">
        <v>86</v>
      </c>
      <c r="D65" s="269"/>
      <c r="E65" s="269"/>
      <c r="F65" s="144" t="s">
        <v>23</v>
      </c>
      <c r="G65" s="123"/>
      <c r="H65" s="123"/>
      <c r="I65" s="151">
        <f>'NEDOT-D.1.1.2'!G27+'NEDOT-D.1.1.3'!G62</f>
        <v>0</v>
      </c>
      <c r="J65" s="148" t="str">
        <f>IF(I106=0,"",I65/I106*100)</f>
        <v/>
      </c>
    </row>
    <row r="66" spans="1:10" ht="23.25" customHeight="1" x14ac:dyDescent="0.2">
      <c r="A66" s="106"/>
      <c r="B66" s="112" t="s">
        <v>217</v>
      </c>
      <c r="C66" s="269" t="s">
        <v>1522</v>
      </c>
      <c r="D66" s="269"/>
      <c r="E66" s="269"/>
      <c r="F66" s="144" t="s">
        <v>23</v>
      </c>
      <c r="G66" s="123"/>
      <c r="H66" s="123"/>
      <c r="I66" s="151">
        <f>'NEDOT-D.1.1.3'!G81</f>
        <v>0</v>
      </c>
      <c r="J66" s="148"/>
    </row>
    <row r="67" spans="1:10" ht="23.25" customHeight="1" x14ac:dyDescent="0.2">
      <c r="A67" s="106"/>
      <c r="B67" s="112" t="s">
        <v>87</v>
      </c>
      <c r="C67" s="269" t="s">
        <v>88</v>
      </c>
      <c r="D67" s="269"/>
      <c r="E67" s="269"/>
      <c r="F67" s="144" t="s">
        <v>23</v>
      </c>
      <c r="G67" s="123"/>
      <c r="H67" s="123"/>
      <c r="I67" s="151">
        <f>'NEDOT-D.2'!G25</f>
        <v>0</v>
      </c>
      <c r="J67" s="148" t="str">
        <f>IF(I106=0,"",I67/I106*100)</f>
        <v/>
      </c>
    </row>
    <row r="68" spans="1:10" ht="23.25" customHeight="1" x14ac:dyDescent="0.2">
      <c r="A68" s="106"/>
      <c r="B68" s="112" t="s">
        <v>89</v>
      </c>
      <c r="C68" s="269" t="s">
        <v>90</v>
      </c>
      <c r="D68" s="269"/>
      <c r="E68" s="269"/>
      <c r="F68" s="144" t="s">
        <v>23</v>
      </c>
      <c r="G68" s="123"/>
      <c r="H68" s="123"/>
      <c r="I68" s="151">
        <f>'NEDOT-01'!G39</f>
        <v>0</v>
      </c>
      <c r="J68" s="148" t="str">
        <f>IF(I106=0,"",I68/I106*100)</f>
        <v/>
      </c>
    </row>
    <row r="69" spans="1:10" ht="23.25" customHeight="1" x14ac:dyDescent="0.2">
      <c r="A69" s="106"/>
      <c r="B69" s="112" t="s">
        <v>1529</v>
      </c>
      <c r="C69" s="269" t="s">
        <v>1530</v>
      </c>
      <c r="D69" s="269"/>
      <c r="E69" s="269"/>
      <c r="F69" s="144" t="s">
        <v>23</v>
      </c>
      <c r="G69" s="123"/>
      <c r="H69" s="123"/>
      <c r="I69" s="151">
        <f>'NEDOT-D.1.1.3'!G88</f>
        <v>0</v>
      </c>
      <c r="J69" s="148"/>
    </row>
    <row r="70" spans="1:10" ht="23.25" customHeight="1" x14ac:dyDescent="0.2">
      <c r="A70" s="106"/>
      <c r="B70" s="112" t="s">
        <v>91</v>
      </c>
      <c r="C70" s="269" t="s">
        <v>92</v>
      </c>
      <c r="D70" s="269"/>
      <c r="E70" s="269"/>
      <c r="F70" s="144" t="s">
        <v>23</v>
      </c>
      <c r="G70" s="123"/>
      <c r="H70" s="123"/>
      <c r="I70" s="151">
        <f>'NEDOT-D.2'!G64</f>
        <v>0</v>
      </c>
      <c r="J70" s="148" t="str">
        <f>IF(I106=0,"",I70/I106*100)</f>
        <v/>
      </c>
    </row>
    <row r="71" spans="1:10" ht="23.25" customHeight="1" x14ac:dyDescent="0.2">
      <c r="A71" s="106"/>
      <c r="B71" s="112" t="s">
        <v>93</v>
      </c>
      <c r="C71" s="269" t="s">
        <v>94</v>
      </c>
      <c r="D71" s="269"/>
      <c r="E71" s="269"/>
      <c r="F71" s="144" t="s">
        <v>23</v>
      </c>
      <c r="G71" s="123"/>
      <c r="H71" s="123"/>
      <c r="I71" s="151">
        <f>'NEDOT-D.1.1.2'!G46+'NEDOT-D.1.1.3'!G96</f>
        <v>0</v>
      </c>
      <c r="J71" s="148" t="str">
        <f>IF(I106=0,"",I71/I106*100)</f>
        <v/>
      </c>
    </row>
    <row r="72" spans="1:10" ht="23.25" customHeight="1" x14ac:dyDescent="0.2">
      <c r="A72" s="106"/>
      <c r="B72" s="112" t="s">
        <v>1575</v>
      </c>
      <c r="C72" s="269" t="s">
        <v>1576</v>
      </c>
      <c r="D72" s="269"/>
      <c r="E72" s="269"/>
      <c r="F72" s="144" t="s">
        <v>23</v>
      </c>
      <c r="G72" s="123"/>
      <c r="H72" s="123"/>
      <c r="I72" s="151">
        <f>'NEDOT-D.1.1.3'!G136</f>
        <v>0</v>
      </c>
      <c r="J72" s="148"/>
    </row>
    <row r="73" spans="1:10" ht="23.25" customHeight="1" x14ac:dyDescent="0.2">
      <c r="A73" s="106"/>
      <c r="B73" s="112" t="s">
        <v>95</v>
      </c>
      <c r="C73" s="269" t="s">
        <v>96</v>
      </c>
      <c r="D73" s="269"/>
      <c r="E73" s="269"/>
      <c r="F73" s="144" t="s">
        <v>23</v>
      </c>
      <c r="G73" s="123"/>
      <c r="H73" s="123"/>
      <c r="I73" s="151">
        <f>'NEDOT-D.1.1.2'!G93+'NEDOT-D.1.1.3'!G217</f>
        <v>0</v>
      </c>
      <c r="J73" s="148" t="str">
        <f>IF(I106=0,"",I73/I106*100)</f>
        <v/>
      </c>
    </row>
    <row r="74" spans="1:10" ht="23.25" customHeight="1" x14ac:dyDescent="0.2">
      <c r="A74" s="106"/>
      <c r="B74" s="112" t="s">
        <v>97</v>
      </c>
      <c r="C74" s="269" t="s">
        <v>98</v>
      </c>
      <c r="D74" s="269"/>
      <c r="E74" s="269"/>
      <c r="F74" s="144" t="s">
        <v>23</v>
      </c>
      <c r="G74" s="123"/>
      <c r="H74" s="123"/>
      <c r="I74" s="151">
        <f>'NEDOT-D.1.1.2'!G107+'NEDOT-D.1.1.3'!G232</f>
        <v>0</v>
      </c>
      <c r="J74" s="148" t="str">
        <f>IF(I106=0,"",I74/I106*100)</f>
        <v/>
      </c>
    </row>
    <row r="75" spans="1:10" ht="23.25" customHeight="1" x14ac:dyDescent="0.2">
      <c r="A75" s="106"/>
      <c r="B75" s="112" t="s">
        <v>99</v>
      </c>
      <c r="C75" s="269" t="s">
        <v>100</v>
      </c>
      <c r="D75" s="269"/>
      <c r="E75" s="269"/>
      <c r="F75" s="144" t="s">
        <v>23</v>
      </c>
      <c r="G75" s="123"/>
      <c r="H75" s="123"/>
      <c r="I75" s="151">
        <f>'NEDOT-D.1.1.2'!G117+'NEDOT-01'!G47+'NEDOT-D.1.1.3'!G245</f>
        <v>0</v>
      </c>
      <c r="J75" s="148" t="str">
        <f>IF(I106=0,"",I75/I106*100)</f>
        <v/>
      </c>
    </row>
    <row r="76" spans="1:10" ht="23.25" customHeight="1" x14ac:dyDescent="0.2">
      <c r="A76" s="106"/>
      <c r="B76" s="112" t="s">
        <v>101</v>
      </c>
      <c r="C76" s="269" t="s">
        <v>102</v>
      </c>
      <c r="D76" s="269"/>
      <c r="E76" s="269"/>
      <c r="F76" s="144" t="s">
        <v>23</v>
      </c>
      <c r="G76" s="123"/>
      <c r="H76" s="123"/>
      <c r="I76" s="151">
        <f>'NEDOT-01'!G52</f>
        <v>0</v>
      </c>
      <c r="J76" s="148" t="str">
        <f>IF(I106=0,"",I76/I106*100)</f>
        <v/>
      </c>
    </row>
    <row r="77" spans="1:10" ht="23.25" customHeight="1" x14ac:dyDescent="0.2">
      <c r="A77" s="106"/>
      <c r="B77" s="112" t="s">
        <v>103</v>
      </c>
      <c r="C77" s="269" t="s">
        <v>104</v>
      </c>
      <c r="D77" s="269"/>
      <c r="E77" s="269"/>
      <c r="F77" s="144" t="s">
        <v>23</v>
      </c>
      <c r="G77" s="123"/>
      <c r="H77" s="123"/>
      <c r="I77" s="151">
        <f>'NEDOT-D.2'!G73</f>
        <v>0</v>
      </c>
      <c r="J77" s="148" t="str">
        <f>IF(I106=0,"",I77/I106*100)</f>
        <v/>
      </c>
    </row>
    <row r="78" spans="1:10" ht="23.25" customHeight="1" x14ac:dyDescent="0.2">
      <c r="A78" s="106"/>
      <c r="B78" s="112" t="s">
        <v>105</v>
      </c>
      <c r="C78" s="269" t="s">
        <v>106</v>
      </c>
      <c r="D78" s="269"/>
      <c r="E78" s="269"/>
      <c r="F78" s="144" t="s">
        <v>23</v>
      </c>
      <c r="G78" s="123"/>
      <c r="H78" s="123"/>
      <c r="I78" s="151">
        <f>'NEDOT-D.1.1.2'!G122+'NEDOT-D.1.1.3'!G250</f>
        <v>0</v>
      </c>
      <c r="J78" s="148" t="str">
        <f>IF(I106=0,"",I78/I106*100)</f>
        <v/>
      </c>
    </row>
    <row r="79" spans="1:10" ht="23.25" customHeight="1" x14ac:dyDescent="0.2">
      <c r="A79" s="106"/>
      <c r="B79" s="112" t="s">
        <v>107</v>
      </c>
      <c r="C79" s="269" t="s">
        <v>108</v>
      </c>
      <c r="D79" s="269"/>
      <c r="E79" s="269"/>
      <c r="F79" s="144" t="s">
        <v>23</v>
      </c>
      <c r="G79" s="123"/>
      <c r="H79" s="123"/>
      <c r="I79" s="151">
        <f>'NEDOT-D.1.1.2'!G127+'NEDOT-D.1.1.3'!G269</f>
        <v>0</v>
      </c>
      <c r="J79" s="148" t="str">
        <f>IF(I106=0,"",I79/I106*100)</f>
        <v/>
      </c>
    </row>
    <row r="80" spans="1:10" ht="23.25" customHeight="1" x14ac:dyDescent="0.2">
      <c r="A80" s="106"/>
      <c r="B80" s="112" t="s">
        <v>109</v>
      </c>
      <c r="C80" s="269" t="s">
        <v>110</v>
      </c>
      <c r="D80" s="269"/>
      <c r="E80" s="269"/>
      <c r="F80" s="144" t="s">
        <v>23</v>
      </c>
      <c r="G80" s="123"/>
      <c r="H80" s="123"/>
      <c r="I80" s="151">
        <f>'NEDOT-D.1.1.2'!G132+'NEDOT-D.1.1.3'!G274</f>
        <v>0</v>
      </c>
      <c r="J80" s="148" t="str">
        <f>IF(I106=0,"",I80/I106*100)</f>
        <v/>
      </c>
    </row>
    <row r="81" spans="1:11" ht="23.25" customHeight="1" x14ac:dyDescent="0.2">
      <c r="A81" s="106"/>
      <c r="B81" s="112" t="s">
        <v>111</v>
      </c>
      <c r="C81" s="269" t="s">
        <v>112</v>
      </c>
      <c r="D81" s="269"/>
      <c r="E81" s="269"/>
      <c r="F81" s="144" t="s">
        <v>23</v>
      </c>
      <c r="G81" s="123"/>
      <c r="H81" s="123"/>
      <c r="I81" s="151">
        <f>'NEDOT-D.1.1.2'!G135+'NEDOT-D.1.1.3'!G277</f>
        <v>0</v>
      </c>
      <c r="J81" s="148" t="str">
        <f>IF(I106=0,"",I81/I106*100)</f>
        <v/>
      </c>
    </row>
    <row r="82" spans="1:11" ht="23.25" customHeight="1" x14ac:dyDescent="0.2">
      <c r="A82" s="106"/>
      <c r="B82" s="112" t="s">
        <v>113</v>
      </c>
      <c r="C82" s="269" t="s">
        <v>114</v>
      </c>
      <c r="D82" s="269"/>
      <c r="E82" s="269"/>
      <c r="F82" s="144" t="s">
        <v>23</v>
      </c>
      <c r="G82" s="123"/>
      <c r="H82" s="123"/>
      <c r="I82" s="151">
        <f>'NEDOT-D.1.1.2'!G138+'NEDOT-D.1.1.3'!G280</f>
        <v>0</v>
      </c>
      <c r="J82" s="148" t="str">
        <f>IF(I106=0,"",I82/I106*100)</f>
        <v/>
      </c>
    </row>
    <row r="83" spans="1:11" ht="23.25" customHeight="1" x14ac:dyDescent="0.2">
      <c r="A83" s="106"/>
      <c r="B83" s="112" t="s">
        <v>115</v>
      </c>
      <c r="C83" s="269" t="s">
        <v>116</v>
      </c>
      <c r="D83" s="269"/>
      <c r="E83" s="269"/>
      <c r="F83" s="144" t="s">
        <v>23</v>
      </c>
      <c r="G83" s="123"/>
      <c r="H83" s="123"/>
      <c r="I83" s="151">
        <f>'NEDOT-D.1.1.2'!G181+'NEDOT-D.1.1.3'!G345</f>
        <v>0</v>
      </c>
      <c r="J83" s="148" t="str">
        <f>IF(I106=0,"",I83/I106*100)</f>
        <v/>
      </c>
    </row>
    <row r="84" spans="1:11" ht="23.25" customHeight="1" x14ac:dyDescent="0.2">
      <c r="A84" s="106"/>
      <c r="B84" s="112" t="s">
        <v>117</v>
      </c>
      <c r="C84" s="269" t="s">
        <v>118</v>
      </c>
      <c r="D84" s="269"/>
      <c r="E84" s="269"/>
      <c r="F84" s="144" t="s">
        <v>23</v>
      </c>
      <c r="G84" s="123"/>
      <c r="H84" s="123"/>
      <c r="I84" s="151">
        <f>'NEDOT-D.1.1.2'!G218+'NEDOT-D.2'!G77+'NEDOT-01'!G72+'NEDOT-D.1.1.3'!G369</f>
        <v>0</v>
      </c>
      <c r="J84" s="148" t="str">
        <f>IF(I106=0,"",I84/I106*100)</f>
        <v/>
      </c>
    </row>
    <row r="85" spans="1:11" ht="23.25" customHeight="1" x14ac:dyDescent="0.2">
      <c r="A85" s="106"/>
      <c r="B85" s="112" t="s">
        <v>119</v>
      </c>
      <c r="C85" s="269" t="s">
        <v>120</v>
      </c>
      <c r="D85" s="269"/>
      <c r="E85" s="269"/>
      <c r="F85" s="144" t="s">
        <v>24</v>
      </c>
      <c r="G85" s="123"/>
      <c r="H85" s="123"/>
      <c r="I85" s="151">
        <f>'NEDOT-D.1.1.2'!G225+'NEDOT-D.1.1.3'!G377</f>
        <v>0</v>
      </c>
      <c r="J85" s="148" t="str">
        <f>IF(I106=0,"",I85/I106*100)</f>
        <v/>
      </c>
    </row>
    <row r="86" spans="1:11" ht="23.25" customHeight="1" x14ac:dyDescent="0.2">
      <c r="A86" s="106"/>
      <c r="B86" s="112" t="s">
        <v>1834</v>
      </c>
      <c r="C86" s="269" t="s">
        <v>1835</v>
      </c>
      <c r="D86" s="269"/>
      <c r="E86" s="269"/>
      <c r="F86" s="144" t="s">
        <v>24</v>
      </c>
      <c r="G86" s="123"/>
      <c r="H86" s="123"/>
      <c r="I86" s="151">
        <f>'NEDOT-D.1.1.3'!G403</f>
        <v>0</v>
      </c>
      <c r="J86" s="148"/>
    </row>
    <row r="87" spans="1:11" ht="23.25" customHeight="1" x14ac:dyDescent="0.2">
      <c r="A87" s="106"/>
      <c r="B87" s="112" t="s">
        <v>121</v>
      </c>
      <c r="C87" s="269" t="s">
        <v>122</v>
      </c>
      <c r="D87" s="269"/>
      <c r="E87" s="269"/>
      <c r="F87" s="144" t="s">
        <v>24</v>
      </c>
      <c r="G87" s="123"/>
      <c r="H87" s="123"/>
      <c r="I87" s="151">
        <f>'NEDOT-D.1.4.1.1'!G10+'NEDOT-D.1.4.1.1'!G26+'NEDOT-D.1.4.1.1'!G51+'NEDOT-D.1.4.1.2'!G11+'NEDOT-D.1.4.1.2'!G33+'NEDOT-D.1.4.1.2'!G60</f>
        <v>0</v>
      </c>
      <c r="J87" s="148" t="str">
        <f>IF(I106=0,"",I87/I106*100)</f>
        <v/>
      </c>
      <c r="K87" s="256"/>
    </row>
    <row r="88" spans="1:11" ht="23.25" customHeight="1" x14ac:dyDescent="0.2">
      <c r="A88" s="106"/>
      <c r="B88" s="112" t="s">
        <v>123</v>
      </c>
      <c r="C88" s="269" t="s">
        <v>124</v>
      </c>
      <c r="D88" s="269"/>
      <c r="E88" s="269"/>
      <c r="F88" s="144" t="s">
        <v>24</v>
      </c>
      <c r="G88" s="123"/>
      <c r="H88" s="123"/>
      <c r="I88" s="151">
        <f>'NEDOT-D.1.4.4'!G12+'NEDOT-D.1.4.4'!G29+'NEDOT-D.1.4.4'!G44+'NEDOT-D.1.4.4'!G50</f>
        <v>0</v>
      </c>
      <c r="J88" s="148" t="str">
        <f>IF(I106=0,"",I88/I106*100)</f>
        <v/>
      </c>
    </row>
    <row r="89" spans="1:11" ht="23.25" customHeight="1" x14ac:dyDescent="0.2">
      <c r="A89" s="106"/>
      <c r="B89" s="112" t="s">
        <v>125</v>
      </c>
      <c r="C89" s="269" t="s">
        <v>126</v>
      </c>
      <c r="D89" s="269"/>
      <c r="E89" s="269"/>
      <c r="F89" s="144" t="s">
        <v>24</v>
      </c>
      <c r="G89" s="123"/>
      <c r="H89" s="123"/>
      <c r="I89" s="151">
        <f>'NEDOT-D.1.4.2'!G10+'NEDOT-D.1.4.2'!G20+'NEDOT-D.1.4.2'!G36+'NEDOT-D.1.4.2'!G50+'NEDOT-D.1.4.2'!G62</f>
        <v>0</v>
      </c>
      <c r="J89" s="148" t="str">
        <f>IF(I106=0,"",I89/I106*100)</f>
        <v/>
      </c>
    </row>
    <row r="90" spans="1:11" ht="23.25" customHeight="1" x14ac:dyDescent="0.2">
      <c r="A90" s="106"/>
      <c r="B90" s="112" t="s">
        <v>127</v>
      </c>
      <c r="C90" s="269" t="s">
        <v>128</v>
      </c>
      <c r="D90" s="269"/>
      <c r="E90" s="269"/>
      <c r="F90" s="144" t="s">
        <v>24</v>
      </c>
      <c r="G90" s="123"/>
      <c r="H90" s="123"/>
      <c r="I90" s="151">
        <f>'NEDOT-01'!G78+'NEDOT-D.1.1.3'!G416</f>
        <v>0</v>
      </c>
      <c r="J90" s="148" t="str">
        <f>IF(I106=0,"",I90/I106*100)</f>
        <v/>
      </c>
    </row>
    <row r="91" spans="1:11" ht="23.25" customHeight="1" x14ac:dyDescent="0.2">
      <c r="A91" s="106"/>
      <c r="B91" s="112" t="s">
        <v>129</v>
      </c>
      <c r="C91" s="269" t="s">
        <v>130</v>
      </c>
      <c r="D91" s="269"/>
      <c r="E91" s="269"/>
      <c r="F91" s="144" t="s">
        <v>24</v>
      </c>
      <c r="G91" s="123"/>
      <c r="H91" s="123"/>
      <c r="I91" s="151">
        <f>'NEDOT-D.1.1.2'!G232+'NEDOT-D.1.1.3'!G437</f>
        <v>0</v>
      </c>
      <c r="J91" s="148" t="str">
        <f>IF(I106=0,"",I91/I106*100)</f>
        <v/>
      </c>
    </row>
    <row r="92" spans="1:11" ht="23.25" customHeight="1" x14ac:dyDescent="0.2">
      <c r="A92" s="106"/>
      <c r="B92" s="112" t="s">
        <v>1896</v>
      </c>
      <c r="C92" s="269" t="s">
        <v>1897</v>
      </c>
      <c r="D92" s="269"/>
      <c r="E92" s="269"/>
      <c r="F92" s="144" t="s">
        <v>24</v>
      </c>
      <c r="G92" s="123"/>
      <c r="H92" s="123"/>
      <c r="I92" s="151">
        <f>'NEDOT-D.1.1.3'!G473</f>
        <v>0</v>
      </c>
      <c r="J92" s="148"/>
    </row>
    <row r="93" spans="1:11" ht="23.25" customHeight="1" x14ac:dyDescent="0.2">
      <c r="A93" s="106"/>
      <c r="B93" s="112" t="s">
        <v>131</v>
      </c>
      <c r="C93" s="269" t="s">
        <v>132</v>
      </c>
      <c r="D93" s="269"/>
      <c r="E93" s="269"/>
      <c r="F93" s="144" t="s">
        <v>24</v>
      </c>
      <c r="G93" s="123"/>
      <c r="H93" s="123"/>
      <c r="I93" s="151">
        <f>'NEDOT-D.1.1.2'!G242+'NEDOT-D.1.1.3'!G495</f>
        <v>0</v>
      </c>
      <c r="J93" s="148" t="str">
        <f>IF(I106=0,"",I93/I106*100)</f>
        <v/>
      </c>
    </row>
    <row r="94" spans="1:11" ht="23.25" customHeight="1" x14ac:dyDescent="0.2">
      <c r="A94" s="106"/>
      <c r="B94" s="112" t="s">
        <v>133</v>
      </c>
      <c r="C94" s="269" t="s">
        <v>134</v>
      </c>
      <c r="D94" s="269"/>
      <c r="E94" s="269"/>
      <c r="F94" s="144" t="s">
        <v>24</v>
      </c>
      <c r="G94" s="123"/>
      <c r="H94" s="123"/>
      <c r="I94" s="151">
        <f>'NEDOT-01'!G121+'NEDOT-D.1.1.3'!G515</f>
        <v>0</v>
      </c>
      <c r="J94" s="148" t="str">
        <f>IF(I106=0,"",I94/I106*100)</f>
        <v/>
      </c>
    </row>
    <row r="95" spans="1:11" ht="23.25" customHeight="1" x14ac:dyDescent="0.2">
      <c r="A95" s="106"/>
      <c r="B95" s="112" t="s">
        <v>135</v>
      </c>
      <c r="C95" s="269" t="s">
        <v>136</v>
      </c>
      <c r="D95" s="269"/>
      <c r="E95" s="269"/>
      <c r="F95" s="144" t="s">
        <v>24</v>
      </c>
      <c r="G95" s="123"/>
      <c r="H95" s="123"/>
      <c r="I95" s="151">
        <f>'NEDOT-D.1.1.2'!G283+'NEDOT-D.1.1.3'!G547</f>
        <v>0</v>
      </c>
      <c r="J95" s="148" t="str">
        <f>IF(I106=0,"",I95/I106*100)</f>
        <v/>
      </c>
    </row>
    <row r="96" spans="1:11" ht="23.25" customHeight="1" x14ac:dyDescent="0.2">
      <c r="A96" s="106"/>
      <c r="B96" s="112" t="s">
        <v>137</v>
      </c>
      <c r="C96" s="269" t="s">
        <v>138</v>
      </c>
      <c r="D96" s="269"/>
      <c r="E96" s="269"/>
      <c r="F96" s="144" t="s">
        <v>24</v>
      </c>
      <c r="G96" s="123"/>
      <c r="H96" s="123"/>
      <c r="I96" s="151">
        <f>'NEDOT-D.1.1.2'!G309+'NEDOT-D.1.1.3'!G599</f>
        <v>0</v>
      </c>
      <c r="J96" s="148" t="str">
        <f>IF(I106=0,"",I96/I106*100)</f>
        <v/>
      </c>
    </row>
    <row r="97" spans="1:10" ht="23.25" customHeight="1" x14ac:dyDescent="0.2">
      <c r="A97" s="106"/>
      <c r="B97" s="112" t="s">
        <v>139</v>
      </c>
      <c r="C97" s="269" t="s">
        <v>140</v>
      </c>
      <c r="D97" s="269"/>
      <c r="E97" s="269"/>
      <c r="F97" s="144" t="s">
        <v>24</v>
      </c>
      <c r="G97" s="123"/>
      <c r="H97" s="123"/>
      <c r="I97" s="151">
        <f>'NEDOT-D.1.1.2'!G333+'NEDOT-D.1.1.3'!G651</f>
        <v>0</v>
      </c>
      <c r="J97" s="148" t="str">
        <f>IF(I106=0,"",I97/I106*100)</f>
        <v/>
      </c>
    </row>
    <row r="98" spans="1:10" ht="23.25" customHeight="1" x14ac:dyDescent="0.2">
      <c r="A98" s="106"/>
      <c r="B98" s="112" t="s">
        <v>141</v>
      </c>
      <c r="C98" s="269" t="s">
        <v>142</v>
      </c>
      <c r="D98" s="269"/>
      <c r="E98" s="269"/>
      <c r="F98" s="144" t="s">
        <v>24</v>
      </c>
      <c r="G98" s="123"/>
      <c r="H98" s="123"/>
      <c r="I98" s="151">
        <f>'NEDOT-D.1.1.2'!G372+'NEDOT-D.1.1.3'!G663</f>
        <v>0</v>
      </c>
      <c r="J98" s="148" t="str">
        <f>IF(I106=0,"",I98/I106*100)</f>
        <v/>
      </c>
    </row>
    <row r="99" spans="1:10" ht="23.25" customHeight="1" x14ac:dyDescent="0.2">
      <c r="A99" s="106"/>
      <c r="B99" s="112" t="s">
        <v>143</v>
      </c>
      <c r="C99" s="269" t="s">
        <v>144</v>
      </c>
      <c r="D99" s="269"/>
      <c r="E99" s="269"/>
      <c r="F99" s="144" t="s">
        <v>24</v>
      </c>
      <c r="G99" s="123"/>
      <c r="H99" s="123"/>
      <c r="I99" s="151">
        <f>'NEDOT-D.1.1.2'!G395+'NEDOT-01'!G130+'NEDOT-D.1.1.3'!G675</f>
        <v>0</v>
      </c>
      <c r="J99" s="148" t="str">
        <f>IF(I106=0,"",I99/I106*100)</f>
        <v/>
      </c>
    </row>
    <row r="100" spans="1:10" ht="23.25" customHeight="1" x14ac:dyDescent="0.2">
      <c r="A100" s="106"/>
      <c r="B100" s="112" t="s">
        <v>145</v>
      </c>
      <c r="C100" s="269" t="s">
        <v>146</v>
      </c>
      <c r="D100" s="269"/>
      <c r="E100" s="269"/>
      <c r="F100" s="144" t="s">
        <v>24</v>
      </c>
      <c r="G100" s="123"/>
      <c r="H100" s="123"/>
      <c r="I100" s="151">
        <f>'NEDOT-D.1.1.2'!G398+'NEDOT-D.1.1.3'!G689</f>
        <v>0</v>
      </c>
      <c r="J100" s="148" t="str">
        <f>IF(I106=0,"",I100/I106*100)</f>
        <v/>
      </c>
    </row>
    <row r="101" spans="1:10" ht="23.25" customHeight="1" x14ac:dyDescent="0.2">
      <c r="A101" s="106"/>
      <c r="B101" s="112" t="s">
        <v>147</v>
      </c>
      <c r="C101" s="269" t="s">
        <v>148</v>
      </c>
      <c r="D101" s="269"/>
      <c r="E101" s="269"/>
      <c r="F101" s="144" t="s">
        <v>24</v>
      </c>
      <c r="G101" s="123"/>
      <c r="H101" s="123"/>
      <c r="I101" s="151">
        <f>'NEDOT-D.1.1.2'!G419</f>
        <v>0</v>
      </c>
      <c r="J101" s="148" t="str">
        <f>IF(I106=0,"",I101/I106*100)</f>
        <v/>
      </c>
    </row>
    <row r="102" spans="1:10" ht="23.25" customHeight="1" x14ac:dyDescent="0.2">
      <c r="A102" s="106"/>
      <c r="B102" s="112" t="s">
        <v>149</v>
      </c>
      <c r="C102" s="269" t="s">
        <v>150</v>
      </c>
      <c r="D102" s="269"/>
      <c r="E102" s="269"/>
      <c r="F102" s="144" t="s">
        <v>25</v>
      </c>
      <c r="G102" s="123"/>
      <c r="H102" s="123"/>
      <c r="I102" s="151">
        <f>'NEDOT-D.1.4.3.1'!G10+'NEDOT-D.1.4.3.2'!G11+'NEDOT-D.1.4.3.2'!G131</f>
        <v>0</v>
      </c>
      <c r="J102" s="148" t="str">
        <f>IF(I106=0,"",I102/I106*100)</f>
        <v/>
      </c>
    </row>
    <row r="103" spans="1:10" ht="23.25" customHeight="1" x14ac:dyDescent="0.2">
      <c r="A103" s="106"/>
      <c r="B103" s="112" t="s">
        <v>151</v>
      </c>
      <c r="C103" s="269" t="s">
        <v>152</v>
      </c>
      <c r="D103" s="269"/>
      <c r="E103" s="269"/>
      <c r="F103" s="144" t="s">
        <v>153</v>
      </c>
      <c r="G103" s="123"/>
      <c r="H103" s="123"/>
      <c r="I103" s="151">
        <f>'NEDOT-D.1.1.2'!G424+'NEDOT-01'!G139+'NEDOT-D.1.1.3'!G707</f>
        <v>0</v>
      </c>
      <c r="J103" s="148" t="str">
        <f>IF(I106=0,"",I103/I106*100)</f>
        <v/>
      </c>
    </row>
    <row r="104" spans="1:10" ht="23.25" customHeight="1" x14ac:dyDescent="0.2">
      <c r="A104" s="106"/>
      <c r="B104" s="112" t="s">
        <v>154</v>
      </c>
      <c r="C104" s="269" t="s">
        <v>26</v>
      </c>
      <c r="D104" s="269"/>
      <c r="E104" s="269"/>
      <c r="F104" s="144" t="s">
        <v>154</v>
      </c>
      <c r="G104" s="123"/>
      <c r="H104" s="123"/>
      <c r="I104" s="151">
        <f>'NEDOT-OVN'!G11</f>
        <v>0</v>
      </c>
      <c r="J104" s="148" t="str">
        <f>IF(I106=0,"",I104/I106*100)</f>
        <v/>
      </c>
    </row>
    <row r="105" spans="1:10" ht="23.25" customHeight="1" x14ac:dyDescent="0.2">
      <c r="A105" s="106"/>
      <c r="B105" s="145" t="s">
        <v>155</v>
      </c>
      <c r="C105" s="269" t="s">
        <v>27</v>
      </c>
      <c r="D105" s="269"/>
      <c r="E105" s="269"/>
      <c r="F105" s="146" t="s">
        <v>155</v>
      </c>
      <c r="G105" s="152"/>
      <c r="H105" s="152"/>
      <c r="I105" s="153">
        <f>'NEDOT-OVN'!G19</f>
        <v>0</v>
      </c>
      <c r="J105" s="149" t="str">
        <f>IF(I106=0,"",I105/I106*100)</f>
        <v/>
      </c>
    </row>
    <row r="106" spans="1:10" ht="23.25" customHeight="1" x14ac:dyDescent="0.2">
      <c r="A106" s="106"/>
      <c r="B106" s="270" t="s">
        <v>1</v>
      </c>
      <c r="C106" s="271"/>
      <c r="D106" s="271"/>
      <c r="E106" s="271"/>
      <c r="F106" s="147"/>
      <c r="G106" s="154"/>
      <c r="H106" s="154"/>
      <c r="I106" s="155">
        <f>SUM(I60:I105)</f>
        <v>0</v>
      </c>
      <c r="J106" s="150">
        <f>SUM(J60:J105)</f>
        <v>0</v>
      </c>
    </row>
  </sheetData>
  <customSheetViews>
    <customSheetView guid="{B7E7C763-C459-487D-8ABA-5CFDDFBD5A84}" showPageBreaks="1" showGridLines="0" fitToPage="1" printArea="1" hiddenColumns="1" topLeftCell="B1">
      <selection activeCell="L13" sqref="L13"/>
      <pageMargins left="0.39370078740157483" right="0.19685039370078741" top="0.39370078740157483" bottom="0.39370078740157483" header="0" footer="0.19685039370078741"/>
      <pageSetup paperSize="9" scale="98" fitToHeight="9999" orientation="portrait" horizontalDpi="300" verticalDpi="300" r:id="rId1"/>
      <headerFooter alignWithMargins="0">
        <oddFooter>&amp;L&amp;9Zpracováno programem &amp;"Arial CE,tučné"BUILDpower S,  © RTS, a.s.&amp;R&amp;9Stránka &amp;P z &amp;N</oddFooter>
      </headerFooter>
    </customSheetView>
  </customSheetViews>
  <mergeCells count="96">
    <mergeCell ref="C102:E102"/>
    <mergeCell ref="C103:E103"/>
    <mergeCell ref="C104:E104"/>
    <mergeCell ref="C105:E105"/>
    <mergeCell ref="B106:E106"/>
    <mergeCell ref="C97:E97"/>
    <mergeCell ref="C98:E98"/>
    <mergeCell ref="C99:E99"/>
    <mergeCell ref="C100:E100"/>
    <mergeCell ref="C101:E101"/>
    <mergeCell ref="C91:E91"/>
    <mergeCell ref="C93:E93"/>
    <mergeCell ref="C94:E94"/>
    <mergeCell ref="C95:E95"/>
    <mergeCell ref="C96:E96"/>
    <mergeCell ref="C92:E92"/>
    <mergeCell ref="C85:E85"/>
    <mergeCell ref="C87:E87"/>
    <mergeCell ref="C88:E88"/>
    <mergeCell ref="C89:E89"/>
    <mergeCell ref="C90:E90"/>
    <mergeCell ref="C86:E86"/>
    <mergeCell ref="C80:E80"/>
    <mergeCell ref="C81:E81"/>
    <mergeCell ref="C82:E82"/>
    <mergeCell ref="C83:E83"/>
    <mergeCell ref="C84:E84"/>
    <mergeCell ref="C75:E75"/>
    <mergeCell ref="C76:E76"/>
    <mergeCell ref="C77:E77"/>
    <mergeCell ref="C78:E78"/>
    <mergeCell ref="C79:E79"/>
    <mergeCell ref="C68:E68"/>
    <mergeCell ref="C70:E70"/>
    <mergeCell ref="C71:E71"/>
    <mergeCell ref="C73:E73"/>
    <mergeCell ref="C74:E74"/>
    <mergeCell ref="C72:E72"/>
    <mergeCell ref="C69:E69"/>
    <mergeCell ref="C63:E63"/>
    <mergeCell ref="C64:E64"/>
    <mergeCell ref="C65:E65"/>
    <mergeCell ref="C67:E67"/>
    <mergeCell ref="C66:E66"/>
    <mergeCell ref="C53:E53"/>
    <mergeCell ref="B54:E54"/>
    <mergeCell ref="C60:E60"/>
    <mergeCell ref="C61:E61"/>
    <mergeCell ref="C62:E62"/>
    <mergeCell ref="C49:E49"/>
    <mergeCell ref="C50:E50"/>
    <mergeCell ref="C51:E51"/>
    <mergeCell ref="C52:E52"/>
    <mergeCell ref="C44:E44"/>
    <mergeCell ref="C45:E45"/>
    <mergeCell ref="C46:E46"/>
    <mergeCell ref="C47:E47"/>
    <mergeCell ref="C48:E48"/>
    <mergeCell ref="C39:E39"/>
    <mergeCell ref="C40:E40"/>
    <mergeCell ref="C41:E41"/>
    <mergeCell ref="C42:E42"/>
    <mergeCell ref="C43:E43"/>
    <mergeCell ref="B1:J1"/>
    <mergeCell ref="G26:I26"/>
    <mergeCell ref="G27:I27"/>
    <mergeCell ref="G29:I29"/>
    <mergeCell ref="G25:I25"/>
    <mergeCell ref="I16:J16"/>
    <mergeCell ref="I19:J19"/>
    <mergeCell ref="E21:F21"/>
    <mergeCell ref="G21:H21"/>
    <mergeCell ref="G28:I28"/>
    <mergeCell ref="E15:F15"/>
    <mergeCell ref="D11:G11"/>
    <mergeCell ref="G15:H15"/>
    <mergeCell ref="I15:J15"/>
    <mergeCell ref="E16:F16"/>
    <mergeCell ref="D12:G12"/>
    <mergeCell ref="E13:H13"/>
    <mergeCell ref="G24:I24"/>
    <mergeCell ref="G23:I23"/>
    <mergeCell ref="E17:F17"/>
    <mergeCell ref="G16:H16"/>
    <mergeCell ref="G17:H17"/>
    <mergeCell ref="G18:H18"/>
    <mergeCell ref="I17:J17"/>
    <mergeCell ref="I18:J18"/>
    <mergeCell ref="E18:F18"/>
    <mergeCell ref="C35:E35"/>
    <mergeCell ref="E20:F20"/>
    <mergeCell ref="I20:J20"/>
    <mergeCell ref="I21:J21"/>
    <mergeCell ref="G19:H19"/>
    <mergeCell ref="G20:H20"/>
    <mergeCell ref="E19:F19"/>
  </mergeCells>
  <phoneticPr fontId="0" type="noConversion"/>
  <pageMargins left="0.39370078740157483" right="0.19685039370078741" top="0.59055118110236227" bottom="0.39370078740157483" header="0" footer="0.19685039370078741"/>
  <pageSetup paperSize="9" fitToHeight="9999" orientation="portrait" horizontalDpi="300" verticalDpi="300" r:id="rId2"/>
  <headerFooter alignWithMargins="0">
    <oddFooter>&amp;R&amp;9Zpracováno programem INFOpower</oddFooter>
  </headerFooter>
  <rowBreaks count="1" manualBreakCount="1">
    <brk id="36" max="16383" man="1"/>
  </rowBreaks>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tabColor rgb="FFFF9966"/>
  </sheetPr>
  <dimension ref="A1:G5"/>
  <sheetViews>
    <sheetView workbookViewId="0">
      <selection sqref="A1:G1"/>
    </sheetView>
  </sheetViews>
  <sheetFormatPr defaultColWidth="9.140625" defaultRowHeight="12.75" x14ac:dyDescent="0.2"/>
  <cols>
    <col min="1" max="1" width="4.28515625" style="5" customWidth="1"/>
    <col min="2" max="2" width="14.42578125" style="5" customWidth="1"/>
    <col min="3" max="3" width="38.28515625" style="9" customWidth="1"/>
    <col min="4" max="4" width="4.5703125" style="5" customWidth="1"/>
    <col min="5" max="5" width="10.5703125" style="5" customWidth="1"/>
    <col min="6" max="6" width="9.85546875" style="5" customWidth="1"/>
    <col min="7" max="7" width="12.7109375" style="5" customWidth="1"/>
    <col min="8" max="16384" width="9.140625" style="5"/>
  </cols>
  <sheetData>
    <row r="1" spans="1:7" ht="15.75" x14ac:dyDescent="0.2">
      <c r="A1" s="295" t="s">
        <v>6</v>
      </c>
      <c r="B1" s="295"/>
      <c r="C1" s="296"/>
      <c r="D1" s="295"/>
      <c r="E1" s="295"/>
      <c r="F1" s="295"/>
      <c r="G1" s="295"/>
    </row>
    <row r="2" spans="1:7" ht="24.95" customHeight="1" x14ac:dyDescent="0.2">
      <c r="A2" s="22" t="s">
        <v>7</v>
      </c>
      <c r="B2" s="21"/>
      <c r="C2" s="297"/>
      <c r="D2" s="297"/>
      <c r="E2" s="297"/>
      <c r="F2" s="297"/>
      <c r="G2" s="298"/>
    </row>
    <row r="3" spans="1:7" ht="24.95" customHeight="1" x14ac:dyDescent="0.2">
      <c r="A3" s="22" t="s">
        <v>8</v>
      </c>
      <c r="B3" s="21"/>
      <c r="C3" s="297"/>
      <c r="D3" s="297"/>
      <c r="E3" s="297"/>
      <c r="F3" s="297"/>
      <c r="G3" s="298"/>
    </row>
    <row r="4" spans="1:7" ht="24.95" customHeight="1" x14ac:dyDescent="0.2">
      <c r="A4" s="22" t="s">
        <v>9</v>
      </c>
      <c r="B4" s="21"/>
      <c r="C4" s="297"/>
      <c r="D4" s="297"/>
      <c r="E4" s="297"/>
      <c r="F4" s="297"/>
      <c r="G4" s="298"/>
    </row>
    <row r="5" spans="1:7" x14ac:dyDescent="0.2">
      <c r="B5" s="6"/>
      <c r="C5" s="7"/>
      <c r="D5" s="8"/>
    </row>
  </sheetData>
  <sheetProtection password="C66D" sheet="1"/>
  <customSheetViews>
    <customSheetView guid="{B7E7C763-C459-487D-8ABA-5CFDDFBD5A84}">
      <selection activeCell="E19" sqref="E19"/>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customSheetView>
  </customSheetViews>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2"/>
  <headerFooter alignWithMargins="0">
    <oddFooter>&amp;L&amp;9Zpracováno programem &amp;"Arial CE,Tučné"BUILDpower S,  © RTS, a.s.&amp;R&amp;"Arial,Obyčejné"Strana &amp;P z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outlinePr summaryBelow="0"/>
  </sheetPr>
  <dimension ref="A1:BH4999"/>
  <sheetViews>
    <sheetView topLeftCell="A452" zoomScale="130" zoomScaleNormal="130" workbookViewId="0">
      <selection activeCell="F448" sqref="F448:F461"/>
    </sheetView>
  </sheetViews>
  <sheetFormatPr defaultRowHeight="12.75" outlineLevelRow="1" x14ac:dyDescent="0.2"/>
  <cols>
    <col min="1" max="1" width="4.28515625" customWidth="1"/>
    <col min="2" max="2" width="14.42578125" style="161" customWidth="1"/>
    <col min="3" max="3" width="63.7109375" style="161" customWidth="1"/>
    <col min="4" max="4" width="4.5703125" customWidth="1"/>
    <col min="5" max="5" width="10.5703125" customWidth="1"/>
    <col min="6" max="6" width="9.85546875" customWidth="1"/>
    <col min="7" max="7" width="12.7109375" customWidth="1"/>
    <col min="8" max="17" width="0" hidden="1" customWidth="1"/>
    <col min="20" max="23" width="0" hidden="1" customWidth="1"/>
    <col min="29" max="33" width="0" hidden="1" customWidth="1"/>
    <col min="34" max="34" width="112.5703125" hidden="1" customWidth="1"/>
    <col min="35" max="36" width="81.42578125" hidden="1" customWidth="1"/>
    <col min="37" max="39" width="0" hidden="1" customWidth="1"/>
  </cols>
  <sheetData>
    <row r="1" spans="1:60" ht="15.95" customHeight="1" x14ac:dyDescent="0.25">
      <c r="A1" s="301" t="s">
        <v>156</v>
      </c>
      <c r="B1" s="301"/>
      <c r="C1" s="301"/>
      <c r="D1" s="301"/>
      <c r="E1" s="301"/>
      <c r="F1" s="301"/>
      <c r="G1" s="301"/>
      <c r="X1" s="256"/>
      <c r="AE1" t="s">
        <v>157</v>
      </c>
    </row>
    <row r="2" spans="1:60" ht="15.95" customHeight="1" x14ac:dyDescent="0.2">
      <c r="A2" s="159" t="s">
        <v>7</v>
      </c>
      <c r="B2" s="160" t="s">
        <v>45</v>
      </c>
      <c r="C2" s="302" t="s">
        <v>44</v>
      </c>
      <c r="D2" s="303"/>
      <c r="E2" s="303"/>
      <c r="F2" s="303"/>
      <c r="G2" s="304"/>
      <c r="X2" s="256"/>
      <c r="AE2" t="s">
        <v>158</v>
      </c>
    </row>
    <row r="3" spans="1:60" ht="15.95" hidden="1" customHeight="1" x14ac:dyDescent="0.2">
      <c r="A3" s="159" t="s">
        <v>8</v>
      </c>
      <c r="B3" s="160"/>
      <c r="C3" s="303"/>
      <c r="D3" s="303"/>
      <c r="E3" s="303"/>
      <c r="F3" s="303"/>
      <c r="G3" s="304"/>
      <c r="X3" s="256"/>
      <c r="AE3" t="s">
        <v>159</v>
      </c>
    </row>
    <row r="4" spans="1:60" ht="15.95" hidden="1" customHeight="1" x14ac:dyDescent="0.2">
      <c r="A4" s="159" t="s">
        <v>9</v>
      </c>
      <c r="B4" s="160" t="s">
        <v>43</v>
      </c>
      <c r="C4" s="302" t="s">
        <v>44</v>
      </c>
      <c r="D4" s="303"/>
      <c r="E4" s="303"/>
      <c r="F4" s="303"/>
      <c r="G4" s="304"/>
      <c r="X4" s="256"/>
      <c r="AE4" t="s">
        <v>160</v>
      </c>
    </row>
    <row r="5" spans="1:60" ht="15.95" hidden="1" customHeight="1" x14ac:dyDescent="0.2">
      <c r="A5" s="159" t="s">
        <v>161</v>
      </c>
      <c r="B5" s="160" t="s">
        <v>43</v>
      </c>
      <c r="C5" s="302" t="s">
        <v>44</v>
      </c>
      <c r="D5" s="302"/>
      <c r="E5" s="302"/>
      <c r="F5" s="302"/>
      <c r="G5" s="305"/>
      <c r="H5" s="163"/>
      <c r="I5" s="163"/>
      <c r="J5" s="163"/>
      <c r="K5" s="163"/>
      <c r="L5" s="163"/>
      <c r="M5" s="163"/>
      <c r="N5" s="163"/>
      <c r="O5" s="163"/>
      <c r="P5" s="163"/>
      <c r="Q5" s="163"/>
      <c r="R5" s="163"/>
      <c r="S5" s="163"/>
      <c r="T5" s="163"/>
      <c r="U5" s="163"/>
      <c r="V5" s="163"/>
      <c r="W5" s="163"/>
      <c r="X5" s="267"/>
      <c r="Y5" s="163"/>
      <c r="Z5" s="163"/>
      <c r="AA5" s="163"/>
      <c r="AB5" s="163"/>
      <c r="AC5" s="163"/>
      <c r="AD5" s="163"/>
      <c r="AE5" s="163" t="s">
        <v>162</v>
      </c>
    </row>
    <row r="6" spans="1:60" ht="15.95" customHeight="1" x14ac:dyDescent="0.2">
      <c r="A6" s="159" t="s">
        <v>161</v>
      </c>
      <c r="B6" s="164" t="s">
        <v>46</v>
      </c>
      <c r="C6" s="302" t="s">
        <v>47</v>
      </c>
      <c r="D6" s="302"/>
      <c r="E6" s="302"/>
      <c r="F6" s="302"/>
      <c r="G6" s="305"/>
      <c r="H6" s="163"/>
      <c r="I6" s="163"/>
      <c r="J6" s="163"/>
      <c r="K6" s="163"/>
      <c r="L6" s="163"/>
      <c r="M6" s="163"/>
      <c r="N6" s="163"/>
      <c r="O6" s="163"/>
      <c r="P6" s="163"/>
      <c r="Q6" s="163"/>
      <c r="R6" s="163"/>
      <c r="S6" s="163"/>
      <c r="T6" s="163"/>
      <c r="U6" s="163"/>
      <c r="V6" s="163"/>
      <c r="W6" s="163"/>
      <c r="X6" s="267"/>
      <c r="Y6" s="163"/>
      <c r="Z6" s="163"/>
      <c r="AA6" s="163"/>
      <c r="AB6" s="163"/>
      <c r="AC6" s="163"/>
      <c r="AD6" s="163"/>
      <c r="AE6" s="163" t="s">
        <v>163</v>
      </c>
    </row>
    <row r="7" spans="1:60" ht="15.95" customHeight="1" x14ac:dyDescent="0.2">
      <c r="A7" s="165" t="s">
        <v>161</v>
      </c>
      <c r="B7" s="166" t="s">
        <v>48</v>
      </c>
      <c r="C7" s="306" t="s">
        <v>49</v>
      </c>
      <c r="D7" s="306"/>
      <c r="E7" s="306"/>
      <c r="F7" s="306"/>
      <c r="G7" s="307"/>
      <c r="H7" s="163"/>
      <c r="I7" s="163"/>
      <c r="J7" s="163"/>
      <c r="K7" s="163"/>
      <c r="L7" s="163"/>
      <c r="M7" s="163"/>
      <c r="N7" s="163"/>
      <c r="O7" s="163"/>
      <c r="P7" s="163"/>
      <c r="Q7" s="163"/>
      <c r="R7" s="163"/>
      <c r="S7" s="163"/>
      <c r="T7" s="163"/>
      <c r="U7" s="163"/>
      <c r="V7" s="163"/>
      <c r="W7" s="163"/>
      <c r="X7" s="267"/>
      <c r="Y7" s="163"/>
      <c r="Z7" s="163"/>
      <c r="AA7" s="163"/>
      <c r="AB7" s="163"/>
      <c r="AC7" s="163"/>
      <c r="AD7" s="163"/>
      <c r="AE7" s="163" t="s">
        <v>164</v>
      </c>
    </row>
    <row r="8" spans="1:60" x14ac:dyDescent="0.2">
      <c r="A8" s="158"/>
      <c r="D8" s="138"/>
      <c r="X8" s="256"/>
    </row>
    <row r="9" spans="1:60" ht="38.25" x14ac:dyDescent="0.2">
      <c r="A9" s="167" t="s">
        <v>165</v>
      </c>
      <c r="B9" s="170" t="s">
        <v>166</v>
      </c>
      <c r="C9" s="170" t="s">
        <v>167</v>
      </c>
      <c r="D9" s="168" t="s">
        <v>168</v>
      </c>
      <c r="E9" s="169" t="s">
        <v>169</v>
      </c>
      <c r="F9" s="171" t="s">
        <v>170</v>
      </c>
      <c r="G9" s="169" t="s">
        <v>28</v>
      </c>
      <c r="H9" s="172" t="s">
        <v>29</v>
      </c>
      <c r="I9" s="172" t="s">
        <v>174</v>
      </c>
      <c r="J9" s="172" t="s">
        <v>30</v>
      </c>
      <c r="K9" s="172" t="s">
        <v>175</v>
      </c>
      <c r="L9" s="172" t="s">
        <v>176</v>
      </c>
      <c r="M9" s="172" t="s">
        <v>177</v>
      </c>
      <c r="N9" s="172" t="s">
        <v>178</v>
      </c>
      <c r="O9" s="172" t="s">
        <v>179</v>
      </c>
      <c r="P9" s="172" t="s">
        <v>180</v>
      </c>
      <c r="Q9" s="172" t="s">
        <v>181</v>
      </c>
      <c r="R9" s="172" t="s">
        <v>182</v>
      </c>
      <c r="S9" s="172" t="s">
        <v>183</v>
      </c>
      <c r="T9" s="172" t="s">
        <v>184</v>
      </c>
      <c r="U9" s="172" t="s">
        <v>185</v>
      </c>
      <c r="V9" s="172" t="s">
        <v>186</v>
      </c>
      <c r="W9" s="172" t="s">
        <v>187</v>
      </c>
      <c r="X9" s="267"/>
      <c r="Y9" s="163"/>
      <c r="Z9" s="163"/>
      <c r="AA9" s="163"/>
      <c r="AB9" s="163"/>
      <c r="AC9" s="163"/>
      <c r="AD9" s="163" t="s">
        <v>173</v>
      </c>
      <c r="AE9" s="163" t="s">
        <v>171</v>
      </c>
      <c r="AF9" t="s">
        <v>172</v>
      </c>
    </row>
    <row r="10" spans="1:60" x14ac:dyDescent="0.2">
      <c r="A10" s="162"/>
      <c r="B10" s="178"/>
      <c r="C10" s="178"/>
      <c r="D10" s="180"/>
      <c r="E10" s="181"/>
      <c r="F10" s="182"/>
      <c r="G10" s="182"/>
      <c r="H10" s="182"/>
      <c r="I10" s="182"/>
      <c r="J10" s="182"/>
      <c r="K10" s="182"/>
      <c r="L10" s="182"/>
      <c r="M10" s="182"/>
      <c r="N10" s="182"/>
      <c r="O10" s="182"/>
      <c r="P10" s="182"/>
      <c r="Q10" s="182"/>
      <c r="R10" s="183"/>
      <c r="S10" s="183"/>
      <c r="T10" s="182"/>
      <c r="U10" s="182"/>
      <c r="V10" s="183"/>
      <c r="W10" s="183"/>
      <c r="X10" s="256"/>
      <c r="AH10" s="210"/>
      <c r="AI10" s="210"/>
      <c r="AJ10" s="213"/>
    </row>
    <row r="11" spans="1:60" x14ac:dyDescent="0.2">
      <c r="A11" s="179" t="s">
        <v>188</v>
      </c>
      <c r="B11" s="186" t="s">
        <v>83</v>
      </c>
      <c r="C11" s="186" t="s">
        <v>84</v>
      </c>
      <c r="D11" s="187"/>
      <c r="E11" s="188"/>
      <c r="F11" s="189"/>
      <c r="G11" s="190">
        <f>SUMIF(AE12:AE25,"&lt;&gt;NOR",G12:G25)</f>
        <v>0</v>
      </c>
      <c r="H11" s="189"/>
      <c r="I11" s="189">
        <f>SUM(I12:I25)</f>
        <v>26059.96</v>
      </c>
      <c r="J11" s="189"/>
      <c r="K11" s="189">
        <f>SUM(K12:K25)</f>
        <v>15624.939999999999</v>
      </c>
      <c r="L11" s="189"/>
      <c r="M11" s="189">
        <f>SUM(M12:M25)</f>
        <v>0</v>
      </c>
      <c r="N11" s="189"/>
      <c r="O11" s="189">
        <f>SUM(O12:O25)</f>
        <v>3.86</v>
      </c>
      <c r="P11" s="189"/>
      <c r="Q11" s="189">
        <f>SUM(Q12:Q25)</f>
        <v>0.42</v>
      </c>
      <c r="R11" s="191"/>
      <c r="S11" s="191"/>
      <c r="T11" s="189"/>
      <c r="U11" s="189">
        <f>SUM(U12:U25)</f>
        <v>35.120000000000005</v>
      </c>
      <c r="V11" s="191"/>
      <c r="W11" s="192"/>
      <c r="X11" s="256"/>
      <c r="AE11" t="s">
        <v>189</v>
      </c>
      <c r="AH11" s="210"/>
      <c r="AI11" s="210"/>
      <c r="AJ11" s="213"/>
    </row>
    <row r="12" spans="1:60" ht="22.5" outlineLevel="1" x14ac:dyDescent="0.2">
      <c r="A12" s="193">
        <v>1</v>
      </c>
      <c r="B12" s="194" t="s">
        <v>190</v>
      </c>
      <c r="C12" s="194" t="s">
        <v>191</v>
      </c>
      <c r="D12" s="195" t="s">
        <v>192</v>
      </c>
      <c r="E12" s="196">
        <v>0.73414999999999997</v>
      </c>
      <c r="F12" s="199"/>
      <c r="G12" s="197">
        <f>ROUND(E12*F12,2)</f>
        <v>0</v>
      </c>
      <c r="H12" s="199">
        <v>4202.09</v>
      </c>
      <c r="I12" s="197">
        <f>ROUND(E12*H12,2)</f>
        <v>3084.96</v>
      </c>
      <c r="J12" s="199">
        <v>3132.91</v>
      </c>
      <c r="K12" s="197">
        <f>ROUND(E12*J12,2)</f>
        <v>2300.0300000000002</v>
      </c>
      <c r="L12" s="197">
        <v>21</v>
      </c>
      <c r="M12" s="197">
        <f>G12*(1+L12/100)</f>
        <v>0</v>
      </c>
      <c r="N12" s="197">
        <v>0.58179999999999998</v>
      </c>
      <c r="O12" s="197">
        <f>ROUND(E12*N12,2)</f>
        <v>0.43</v>
      </c>
      <c r="P12" s="197">
        <v>0</v>
      </c>
      <c r="Q12" s="197">
        <f>ROUND(E12*P12,2)</f>
        <v>0</v>
      </c>
      <c r="R12" s="198" t="s">
        <v>193</v>
      </c>
      <c r="S12" s="198" t="s">
        <v>194</v>
      </c>
      <c r="T12" s="197">
        <v>7.3976800000000003</v>
      </c>
      <c r="U12" s="197">
        <f>ROUND(E12*T12,2)</f>
        <v>5.43</v>
      </c>
      <c r="V12" s="198"/>
      <c r="W12" s="198"/>
      <c r="X12" s="266"/>
      <c r="Y12" s="176"/>
      <c r="Z12" s="176"/>
      <c r="AA12" s="176"/>
      <c r="AB12" s="176"/>
      <c r="AC12" s="176"/>
      <c r="AD12" s="176"/>
      <c r="AE12" s="176" t="s">
        <v>195</v>
      </c>
      <c r="AF12" s="176">
        <v>9</v>
      </c>
      <c r="AG12" s="176"/>
      <c r="AH12" s="211"/>
      <c r="AI12" s="211"/>
      <c r="AJ12" s="214"/>
      <c r="AK12" s="176"/>
      <c r="AL12" s="176"/>
      <c r="AM12" s="176"/>
      <c r="AN12" s="176"/>
      <c r="AO12" s="176"/>
      <c r="AP12" s="176"/>
      <c r="AQ12" s="176"/>
      <c r="AR12" s="176"/>
      <c r="AS12" s="176"/>
      <c r="AT12" s="176"/>
      <c r="AU12" s="176"/>
      <c r="AV12" s="176"/>
      <c r="AW12" s="176"/>
      <c r="AX12" s="176"/>
      <c r="AY12" s="176"/>
      <c r="AZ12" s="176"/>
      <c r="BA12" s="176"/>
      <c r="BB12" s="176"/>
      <c r="BC12" s="176"/>
      <c r="BD12" s="176"/>
      <c r="BE12" s="176"/>
      <c r="BF12" s="176"/>
      <c r="BG12" s="176"/>
      <c r="BH12" s="176"/>
    </row>
    <row r="13" spans="1:60" outlineLevel="1" x14ac:dyDescent="0.2">
      <c r="A13" s="177"/>
      <c r="B13" s="208" t="s">
        <v>196</v>
      </c>
      <c r="C13" s="209"/>
      <c r="D13" s="200"/>
      <c r="E13" s="201"/>
      <c r="F13" s="184"/>
      <c r="G13" s="184"/>
      <c r="H13" s="184"/>
      <c r="I13" s="184"/>
      <c r="J13" s="184"/>
      <c r="K13" s="184"/>
      <c r="L13" s="184"/>
      <c r="M13" s="184"/>
      <c r="N13" s="184"/>
      <c r="O13" s="184"/>
      <c r="P13" s="184"/>
      <c r="Q13" s="184"/>
      <c r="R13" s="185"/>
      <c r="S13" s="185"/>
      <c r="T13" s="184"/>
      <c r="U13" s="184"/>
      <c r="V13" s="185"/>
      <c r="W13" s="185"/>
      <c r="X13" s="266"/>
      <c r="Y13" s="176"/>
      <c r="Z13" s="176"/>
      <c r="AA13" s="176"/>
      <c r="AB13" s="176"/>
      <c r="AC13" s="176"/>
      <c r="AD13" s="176"/>
      <c r="AE13" s="176" t="s">
        <v>197</v>
      </c>
      <c r="AF13" s="176">
        <v>0</v>
      </c>
      <c r="AG13" s="176"/>
      <c r="AH13" s="211"/>
      <c r="AI13" s="212" t="s">
        <v>196</v>
      </c>
      <c r="AJ13" s="214"/>
      <c r="AK13" s="176"/>
      <c r="AL13" s="176"/>
      <c r="AM13" s="176"/>
      <c r="AN13" s="176"/>
      <c r="AO13" s="176"/>
      <c r="AP13" s="176"/>
      <c r="AQ13" s="176"/>
      <c r="AR13" s="176"/>
      <c r="AS13" s="176"/>
      <c r="AT13" s="176"/>
      <c r="AU13" s="176"/>
      <c r="AV13" s="176"/>
      <c r="AW13" s="176"/>
      <c r="AX13" s="176"/>
      <c r="AY13" s="176"/>
      <c r="AZ13" s="176"/>
      <c r="BA13" s="176"/>
      <c r="BB13" s="176"/>
      <c r="BC13" s="176"/>
      <c r="BD13" s="176"/>
      <c r="BE13" s="176"/>
      <c r="BF13" s="176"/>
      <c r="BG13" s="176"/>
      <c r="BH13" s="176"/>
    </row>
    <row r="14" spans="1:60" outlineLevel="1" x14ac:dyDescent="0.2">
      <c r="A14" s="177"/>
      <c r="B14" s="208" t="s">
        <v>198</v>
      </c>
      <c r="C14" s="209"/>
      <c r="D14" s="200"/>
      <c r="E14" s="201">
        <v>0.73414999999999997</v>
      </c>
      <c r="F14" s="184"/>
      <c r="G14" s="184"/>
      <c r="H14" s="184"/>
      <c r="I14" s="184"/>
      <c r="J14" s="184"/>
      <c r="K14" s="184"/>
      <c r="L14" s="184"/>
      <c r="M14" s="184"/>
      <c r="N14" s="184"/>
      <c r="O14" s="184"/>
      <c r="P14" s="184"/>
      <c r="Q14" s="184"/>
      <c r="R14" s="185"/>
      <c r="S14" s="185"/>
      <c r="T14" s="184"/>
      <c r="U14" s="184"/>
      <c r="V14" s="185"/>
      <c r="W14" s="185"/>
      <c r="X14" s="266"/>
      <c r="Y14" s="176"/>
      <c r="Z14" s="176"/>
      <c r="AA14" s="176"/>
      <c r="AB14" s="176"/>
      <c r="AC14" s="176"/>
      <c r="AD14" s="176"/>
      <c r="AE14" s="176" t="s">
        <v>197</v>
      </c>
      <c r="AF14" s="176">
        <v>0</v>
      </c>
      <c r="AG14" s="176"/>
      <c r="AH14" s="211"/>
      <c r="AI14" s="212" t="s">
        <v>198</v>
      </c>
      <c r="AJ14" s="214"/>
      <c r="AK14" s="176"/>
      <c r="AL14" s="176"/>
      <c r="AM14" s="176"/>
      <c r="AN14" s="176"/>
      <c r="AO14" s="176"/>
      <c r="AP14" s="176"/>
      <c r="AQ14" s="176"/>
      <c r="AR14" s="176"/>
      <c r="AS14" s="176"/>
      <c r="AT14" s="176"/>
      <c r="AU14" s="176"/>
      <c r="AV14" s="176"/>
      <c r="AW14" s="176"/>
      <c r="AX14" s="176"/>
      <c r="AY14" s="176"/>
      <c r="AZ14" s="176"/>
      <c r="BA14" s="176"/>
      <c r="BB14" s="176"/>
      <c r="BC14" s="176"/>
      <c r="BD14" s="176"/>
      <c r="BE14" s="176"/>
      <c r="BF14" s="176"/>
      <c r="BG14" s="176"/>
      <c r="BH14" s="176"/>
    </row>
    <row r="15" spans="1:60" ht="22.5" outlineLevel="1" x14ac:dyDescent="0.2">
      <c r="A15" s="193">
        <v>2</v>
      </c>
      <c r="B15" s="194" t="s">
        <v>199</v>
      </c>
      <c r="C15" s="194" t="s">
        <v>200</v>
      </c>
      <c r="D15" s="195" t="s">
        <v>192</v>
      </c>
      <c r="E15" s="196">
        <v>1.1817599999999999</v>
      </c>
      <c r="F15" s="199"/>
      <c r="G15" s="197">
        <f>ROUND(E15*F15,2)</f>
        <v>0</v>
      </c>
      <c r="H15" s="199">
        <v>4852.87</v>
      </c>
      <c r="I15" s="197">
        <f>ROUND(E15*H15,2)</f>
        <v>5734.93</v>
      </c>
      <c r="J15" s="199">
        <v>1377.13</v>
      </c>
      <c r="K15" s="197">
        <f>ROUND(E15*J15,2)</f>
        <v>1627.44</v>
      </c>
      <c r="L15" s="197">
        <v>21</v>
      </c>
      <c r="M15" s="197">
        <f>G15*(1+L15/100)</f>
        <v>0</v>
      </c>
      <c r="N15" s="197">
        <v>0.76182000000000005</v>
      </c>
      <c r="O15" s="197">
        <f>ROUND(E15*N15,2)</f>
        <v>0.9</v>
      </c>
      <c r="P15" s="197">
        <v>0</v>
      </c>
      <c r="Q15" s="197">
        <f>ROUND(E15*P15,2)</f>
        <v>0</v>
      </c>
      <c r="R15" s="198" t="s">
        <v>193</v>
      </c>
      <c r="S15" s="198" t="s">
        <v>194</v>
      </c>
      <c r="T15" s="197">
        <v>3.08188</v>
      </c>
      <c r="U15" s="197">
        <f>ROUND(E15*T15,2)</f>
        <v>3.64</v>
      </c>
      <c r="V15" s="198"/>
      <c r="W15" s="198"/>
      <c r="X15" s="266"/>
      <c r="Y15" s="176"/>
      <c r="Z15" s="176"/>
      <c r="AA15" s="176"/>
      <c r="AB15" s="176"/>
      <c r="AC15" s="176"/>
      <c r="AD15" s="176"/>
      <c r="AE15" s="176" t="s">
        <v>195</v>
      </c>
      <c r="AF15" s="176">
        <v>11</v>
      </c>
      <c r="AG15" s="176"/>
      <c r="AH15" s="211"/>
      <c r="AI15" s="211"/>
      <c r="AJ15" s="214"/>
      <c r="AK15" s="176"/>
      <c r="AL15" s="176"/>
      <c r="AM15" s="176"/>
      <c r="AN15" s="176"/>
      <c r="AO15" s="176"/>
      <c r="AP15" s="176"/>
      <c r="AQ15" s="176"/>
      <c r="AR15" s="176"/>
      <c r="AS15" s="176"/>
      <c r="AT15" s="176"/>
      <c r="AU15" s="176"/>
      <c r="AV15" s="176"/>
      <c r="AW15" s="176"/>
      <c r="AX15" s="176"/>
      <c r="AY15" s="176"/>
      <c r="AZ15" s="176"/>
      <c r="BA15" s="176"/>
      <c r="BB15" s="176"/>
      <c r="BC15" s="176"/>
      <c r="BD15" s="176"/>
      <c r="BE15" s="176"/>
      <c r="BF15" s="176"/>
      <c r="BG15" s="176"/>
      <c r="BH15" s="176"/>
    </row>
    <row r="16" spans="1:60" outlineLevel="1" x14ac:dyDescent="0.2">
      <c r="A16" s="177"/>
      <c r="B16" s="208" t="s">
        <v>201</v>
      </c>
      <c r="C16" s="209"/>
      <c r="D16" s="200"/>
      <c r="E16" s="201"/>
      <c r="F16" s="184"/>
      <c r="G16" s="184"/>
      <c r="H16" s="184"/>
      <c r="I16" s="184"/>
      <c r="J16" s="184"/>
      <c r="K16" s="184"/>
      <c r="L16" s="184"/>
      <c r="M16" s="184"/>
      <c r="N16" s="184"/>
      <c r="O16" s="184"/>
      <c r="P16" s="184"/>
      <c r="Q16" s="184"/>
      <c r="R16" s="185"/>
      <c r="S16" s="185"/>
      <c r="T16" s="184"/>
      <c r="U16" s="184"/>
      <c r="V16" s="185"/>
      <c r="W16" s="185"/>
      <c r="X16" s="266"/>
      <c r="Y16" s="176"/>
      <c r="Z16" s="176"/>
      <c r="AA16" s="176"/>
      <c r="AB16" s="176"/>
      <c r="AC16" s="176"/>
      <c r="AD16" s="176"/>
      <c r="AE16" s="176" t="s">
        <v>197</v>
      </c>
      <c r="AF16" s="176">
        <v>0</v>
      </c>
      <c r="AG16" s="176"/>
      <c r="AH16" s="211"/>
      <c r="AI16" s="212" t="s">
        <v>201</v>
      </c>
      <c r="AJ16" s="214"/>
      <c r="AK16" s="176"/>
      <c r="AL16" s="176"/>
      <c r="AM16" s="176"/>
      <c r="AN16" s="176"/>
      <c r="AO16" s="176"/>
      <c r="AP16" s="176"/>
      <c r="AQ16" s="176"/>
      <c r="AR16" s="176"/>
      <c r="AS16" s="176"/>
      <c r="AT16" s="176"/>
      <c r="AU16" s="176"/>
      <c r="AV16" s="176"/>
      <c r="AW16" s="176"/>
      <c r="AX16" s="176"/>
      <c r="AY16" s="176"/>
      <c r="AZ16" s="176"/>
      <c r="BA16" s="176"/>
      <c r="BB16" s="176"/>
      <c r="BC16" s="176"/>
      <c r="BD16" s="176"/>
      <c r="BE16" s="176"/>
      <c r="BF16" s="176"/>
      <c r="BG16" s="176"/>
      <c r="BH16" s="176"/>
    </row>
    <row r="17" spans="1:60" outlineLevel="1" x14ac:dyDescent="0.2">
      <c r="A17" s="177"/>
      <c r="B17" s="208" t="s">
        <v>202</v>
      </c>
      <c r="C17" s="209"/>
      <c r="D17" s="200"/>
      <c r="E17" s="201"/>
      <c r="F17" s="184"/>
      <c r="G17" s="184"/>
      <c r="H17" s="184"/>
      <c r="I17" s="184"/>
      <c r="J17" s="184"/>
      <c r="K17" s="184"/>
      <c r="L17" s="184"/>
      <c r="M17" s="184"/>
      <c r="N17" s="184"/>
      <c r="O17" s="184"/>
      <c r="P17" s="184"/>
      <c r="Q17" s="184"/>
      <c r="R17" s="185"/>
      <c r="S17" s="185"/>
      <c r="T17" s="184"/>
      <c r="U17" s="184"/>
      <c r="V17" s="185"/>
      <c r="W17" s="185"/>
      <c r="X17" s="266"/>
      <c r="Y17" s="176"/>
      <c r="Z17" s="176"/>
      <c r="AA17" s="176"/>
      <c r="AB17" s="176"/>
      <c r="AC17" s="176"/>
      <c r="AD17" s="176"/>
      <c r="AE17" s="176" t="s">
        <v>197</v>
      </c>
      <c r="AF17" s="176">
        <v>0</v>
      </c>
      <c r="AG17" s="176"/>
      <c r="AH17" s="211"/>
      <c r="AI17" s="212" t="s">
        <v>202</v>
      </c>
      <c r="AJ17" s="214"/>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row>
    <row r="18" spans="1:60" outlineLevel="1" x14ac:dyDescent="0.2">
      <c r="A18" s="177"/>
      <c r="B18" s="208" t="s">
        <v>203</v>
      </c>
      <c r="C18" s="209"/>
      <c r="D18" s="200"/>
      <c r="E18" s="201"/>
      <c r="F18" s="184"/>
      <c r="G18" s="184"/>
      <c r="H18" s="184"/>
      <c r="I18" s="184"/>
      <c r="J18" s="184"/>
      <c r="K18" s="184"/>
      <c r="L18" s="184"/>
      <c r="M18" s="184"/>
      <c r="N18" s="184"/>
      <c r="O18" s="184"/>
      <c r="P18" s="184"/>
      <c r="Q18" s="184"/>
      <c r="R18" s="185"/>
      <c r="S18" s="185"/>
      <c r="T18" s="184"/>
      <c r="U18" s="184"/>
      <c r="V18" s="185"/>
      <c r="W18" s="185"/>
      <c r="X18" s="266"/>
      <c r="Y18" s="176"/>
      <c r="Z18" s="176"/>
      <c r="AA18" s="176"/>
      <c r="AB18" s="176"/>
      <c r="AC18" s="176"/>
      <c r="AD18" s="176"/>
      <c r="AE18" s="176" t="s">
        <v>197</v>
      </c>
      <c r="AF18" s="176">
        <v>0</v>
      </c>
      <c r="AG18" s="176"/>
      <c r="AH18" s="211"/>
      <c r="AI18" s="212" t="s">
        <v>203</v>
      </c>
      <c r="AJ18" s="214"/>
      <c r="AK18" s="176"/>
      <c r="AL18" s="176"/>
      <c r="AM18" s="176"/>
      <c r="AN18" s="176"/>
      <c r="AO18" s="176"/>
      <c r="AP18" s="176"/>
      <c r="AQ18" s="176"/>
      <c r="AR18" s="176"/>
      <c r="AS18" s="176"/>
      <c r="AT18" s="176"/>
      <c r="AU18" s="176"/>
      <c r="AV18" s="176"/>
      <c r="AW18" s="176"/>
      <c r="AX18" s="176"/>
      <c r="AY18" s="176"/>
      <c r="AZ18" s="176"/>
      <c r="BA18" s="176"/>
      <c r="BB18" s="176"/>
      <c r="BC18" s="176"/>
      <c r="BD18" s="176"/>
      <c r="BE18" s="176"/>
      <c r="BF18" s="176"/>
      <c r="BG18" s="176"/>
      <c r="BH18" s="176"/>
    </row>
    <row r="19" spans="1:60" outlineLevel="1" x14ac:dyDescent="0.2">
      <c r="A19" s="177"/>
      <c r="B19" s="208" t="s">
        <v>204</v>
      </c>
      <c r="C19" s="209"/>
      <c r="D19" s="200"/>
      <c r="E19" s="201">
        <v>1.1817599999999999</v>
      </c>
      <c r="F19" s="184"/>
      <c r="G19" s="184"/>
      <c r="H19" s="184"/>
      <c r="I19" s="184"/>
      <c r="J19" s="184"/>
      <c r="K19" s="184"/>
      <c r="L19" s="184"/>
      <c r="M19" s="184"/>
      <c r="N19" s="184"/>
      <c r="O19" s="184"/>
      <c r="P19" s="184"/>
      <c r="Q19" s="184"/>
      <c r="R19" s="185"/>
      <c r="S19" s="185"/>
      <c r="T19" s="184"/>
      <c r="U19" s="184"/>
      <c r="V19" s="185"/>
      <c r="W19" s="185"/>
      <c r="X19" s="266"/>
      <c r="Y19" s="176"/>
      <c r="Z19" s="176"/>
      <c r="AA19" s="176"/>
      <c r="AB19" s="176"/>
      <c r="AC19" s="176"/>
      <c r="AD19" s="176"/>
      <c r="AE19" s="176" t="s">
        <v>197</v>
      </c>
      <c r="AF19" s="176">
        <v>0</v>
      </c>
      <c r="AG19" s="176"/>
      <c r="AH19" s="211"/>
      <c r="AI19" s="212" t="s">
        <v>204</v>
      </c>
      <c r="AJ19" s="214"/>
      <c r="AK19" s="176"/>
      <c r="AL19" s="176"/>
      <c r="AM19" s="176"/>
      <c r="AN19" s="176"/>
      <c r="AO19" s="176"/>
      <c r="AP19" s="176"/>
      <c r="AQ19" s="176"/>
      <c r="AR19" s="176"/>
      <c r="AS19" s="176"/>
      <c r="AT19" s="176"/>
      <c r="AU19" s="176"/>
      <c r="AV19" s="176"/>
      <c r="AW19" s="176"/>
      <c r="AX19" s="176"/>
      <c r="AY19" s="176"/>
      <c r="AZ19" s="176"/>
      <c r="BA19" s="176"/>
      <c r="BB19" s="176"/>
      <c r="BC19" s="176"/>
      <c r="BD19" s="176"/>
      <c r="BE19" s="176"/>
      <c r="BF19" s="176"/>
      <c r="BG19" s="176"/>
      <c r="BH19" s="176"/>
    </row>
    <row r="20" spans="1:60" outlineLevel="1" x14ac:dyDescent="0.2">
      <c r="A20" s="193">
        <v>3</v>
      </c>
      <c r="B20" s="194" t="s">
        <v>205</v>
      </c>
      <c r="C20" s="194" t="s">
        <v>206</v>
      </c>
      <c r="D20" s="195" t="s">
        <v>207</v>
      </c>
      <c r="E20" s="196">
        <v>27.380849999999999</v>
      </c>
      <c r="F20" s="199"/>
      <c r="G20" s="197">
        <f>ROUND(E20*F20,2)</f>
        <v>0</v>
      </c>
      <c r="H20" s="199">
        <v>490.43</v>
      </c>
      <c r="I20" s="197">
        <f>ROUND(E20*H20,2)</f>
        <v>13428.39</v>
      </c>
      <c r="J20" s="199">
        <v>243.57</v>
      </c>
      <c r="K20" s="197">
        <f>ROUND(E20*J20,2)</f>
        <v>6669.15</v>
      </c>
      <c r="L20" s="197">
        <v>21</v>
      </c>
      <c r="M20" s="197">
        <f>G20*(1+L20/100)</f>
        <v>0</v>
      </c>
      <c r="N20" s="197">
        <v>7.4709999999999999E-2</v>
      </c>
      <c r="O20" s="197">
        <f>ROUND(E20*N20,2)</f>
        <v>2.0499999999999998</v>
      </c>
      <c r="P20" s="197">
        <v>0</v>
      </c>
      <c r="Q20" s="197">
        <f>ROUND(E20*P20,2)</f>
        <v>0</v>
      </c>
      <c r="R20" s="198" t="s">
        <v>208</v>
      </c>
      <c r="S20" s="198" t="s">
        <v>194</v>
      </c>
      <c r="T20" s="197">
        <v>0.52915000000000001</v>
      </c>
      <c r="U20" s="197">
        <f>ROUND(E20*T20,2)</f>
        <v>14.49</v>
      </c>
      <c r="V20" s="198"/>
      <c r="W20" s="198"/>
      <c r="X20" s="266"/>
      <c r="Y20" s="176"/>
      <c r="Z20" s="176"/>
      <c r="AA20" s="176"/>
      <c r="AB20" s="176"/>
      <c r="AC20" s="176"/>
      <c r="AD20" s="176"/>
      <c r="AE20" s="176" t="s">
        <v>195</v>
      </c>
      <c r="AF20" s="176">
        <v>15</v>
      </c>
      <c r="AG20" s="176"/>
      <c r="AH20" s="211"/>
      <c r="AI20" s="211"/>
      <c r="AJ20" s="214"/>
      <c r="AK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BG20" s="176"/>
      <c r="BH20" s="176"/>
    </row>
    <row r="21" spans="1:60" outlineLevel="1" x14ac:dyDescent="0.2">
      <c r="A21" s="177"/>
      <c r="B21" s="208" t="s">
        <v>209</v>
      </c>
      <c r="C21" s="209"/>
      <c r="D21" s="200"/>
      <c r="E21" s="201"/>
      <c r="F21" s="184"/>
      <c r="G21" s="184"/>
      <c r="H21" s="184"/>
      <c r="I21" s="184"/>
      <c r="J21" s="184"/>
      <c r="K21" s="184"/>
      <c r="L21" s="184"/>
      <c r="M21" s="184"/>
      <c r="N21" s="184"/>
      <c r="O21" s="184"/>
      <c r="P21" s="184"/>
      <c r="Q21" s="184"/>
      <c r="R21" s="185"/>
      <c r="S21" s="185"/>
      <c r="T21" s="184"/>
      <c r="U21" s="184"/>
      <c r="V21" s="185"/>
      <c r="W21" s="185"/>
      <c r="X21" s="266"/>
      <c r="Y21" s="176"/>
      <c r="Z21" s="176"/>
      <c r="AA21" s="176"/>
      <c r="AB21" s="176"/>
      <c r="AC21" s="176"/>
      <c r="AD21" s="176"/>
      <c r="AE21" s="176" t="s">
        <v>197</v>
      </c>
      <c r="AF21" s="176">
        <v>0</v>
      </c>
      <c r="AG21" s="176"/>
      <c r="AH21" s="211"/>
      <c r="AI21" s="212" t="s">
        <v>209</v>
      </c>
      <c r="AJ21" s="214"/>
      <c r="AK21" s="176"/>
      <c r="AL21" s="176"/>
      <c r="AM21" s="176"/>
      <c r="AN21" s="176"/>
      <c r="AO21" s="176"/>
      <c r="AP21" s="176"/>
      <c r="AQ21" s="176"/>
      <c r="AR21" s="176"/>
      <c r="AS21" s="176"/>
      <c r="AT21" s="176"/>
      <c r="AU21" s="176"/>
      <c r="AV21" s="176"/>
      <c r="AW21" s="176"/>
      <c r="AX21" s="176"/>
      <c r="AY21" s="176"/>
      <c r="AZ21" s="176"/>
      <c r="BA21" s="176"/>
      <c r="BB21" s="176"/>
      <c r="BC21" s="176"/>
      <c r="BD21" s="176"/>
      <c r="BE21" s="176"/>
      <c r="BF21" s="176"/>
      <c r="BG21" s="176"/>
      <c r="BH21" s="176"/>
    </row>
    <row r="22" spans="1:60" outlineLevel="1" x14ac:dyDescent="0.2">
      <c r="A22" s="177"/>
      <c r="B22" s="208" t="s">
        <v>210</v>
      </c>
      <c r="C22" s="209"/>
      <c r="D22" s="200"/>
      <c r="E22" s="201">
        <v>27.380849999999999</v>
      </c>
      <c r="F22" s="184"/>
      <c r="G22" s="184"/>
      <c r="H22" s="184"/>
      <c r="I22" s="184"/>
      <c r="J22" s="184"/>
      <c r="K22" s="184"/>
      <c r="L22" s="184"/>
      <c r="M22" s="184"/>
      <c r="N22" s="184"/>
      <c r="O22" s="184"/>
      <c r="P22" s="184"/>
      <c r="Q22" s="184"/>
      <c r="R22" s="185"/>
      <c r="S22" s="185"/>
      <c r="T22" s="184"/>
      <c r="U22" s="184"/>
      <c r="V22" s="185"/>
      <c r="W22" s="185"/>
      <c r="X22" s="266"/>
      <c r="Y22" s="176"/>
      <c r="Z22" s="176"/>
      <c r="AA22" s="176"/>
      <c r="AB22" s="176"/>
      <c r="AC22" s="176"/>
      <c r="AD22" s="176"/>
      <c r="AE22" s="176" t="s">
        <v>197</v>
      </c>
      <c r="AF22" s="176">
        <v>0</v>
      </c>
      <c r="AG22" s="176"/>
      <c r="AH22" s="211"/>
      <c r="AI22" s="212" t="s">
        <v>210</v>
      </c>
      <c r="AJ22" s="214"/>
      <c r="AK22" s="176"/>
      <c r="AL22" s="176"/>
      <c r="AM22" s="176"/>
      <c r="AN22" s="176"/>
      <c r="AO22" s="176"/>
      <c r="AP22" s="176"/>
      <c r="AQ22" s="176"/>
      <c r="AR22" s="176"/>
      <c r="AS22" s="176"/>
      <c r="AT22" s="176"/>
      <c r="AU22" s="176"/>
      <c r="AV22" s="176"/>
      <c r="AW22" s="176"/>
      <c r="AX22" s="176"/>
      <c r="AY22" s="176"/>
      <c r="AZ22" s="176"/>
      <c r="BA22" s="176"/>
      <c r="BB22" s="176"/>
      <c r="BC22" s="176"/>
      <c r="BD22" s="176"/>
      <c r="BE22" s="176"/>
      <c r="BF22" s="176"/>
      <c r="BG22" s="176"/>
      <c r="BH22" s="176"/>
    </row>
    <row r="23" spans="1:60" ht="22.5" outlineLevel="1" x14ac:dyDescent="0.2">
      <c r="A23" s="193">
        <v>4</v>
      </c>
      <c r="B23" s="194" t="s">
        <v>211</v>
      </c>
      <c r="C23" s="194" t="s">
        <v>212</v>
      </c>
      <c r="D23" s="195" t="s">
        <v>213</v>
      </c>
      <c r="E23" s="196">
        <v>4</v>
      </c>
      <c r="F23" s="199"/>
      <c r="G23" s="197">
        <f>ROUND(E23*F23,2)</f>
        <v>0</v>
      </c>
      <c r="H23" s="199">
        <v>952.92</v>
      </c>
      <c r="I23" s="197">
        <f>ROUND(E23*H23,2)</f>
        <v>3811.68</v>
      </c>
      <c r="J23" s="199">
        <v>1257.08</v>
      </c>
      <c r="K23" s="197">
        <f>ROUND(E23*J23,2)</f>
        <v>5028.32</v>
      </c>
      <c r="L23" s="197">
        <v>21</v>
      </c>
      <c r="M23" s="197">
        <f>G23*(1+L23/100)</f>
        <v>0</v>
      </c>
      <c r="N23" s="197">
        <v>0.12018</v>
      </c>
      <c r="O23" s="197">
        <f>ROUND(E23*N23,2)</f>
        <v>0.48</v>
      </c>
      <c r="P23" s="197">
        <v>0.1053</v>
      </c>
      <c r="Q23" s="197">
        <f>ROUND(E23*P23,2)</f>
        <v>0.42</v>
      </c>
      <c r="R23" s="198" t="s">
        <v>214</v>
      </c>
      <c r="S23" s="198" t="s">
        <v>194</v>
      </c>
      <c r="T23" s="197">
        <v>2.8894299999999999</v>
      </c>
      <c r="U23" s="197">
        <f>ROUND(E23*T23,2)</f>
        <v>11.56</v>
      </c>
      <c r="V23" s="198"/>
      <c r="W23" s="198"/>
      <c r="X23" s="266"/>
      <c r="Y23" s="176"/>
      <c r="Z23" s="176"/>
      <c r="AA23" s="176"/>
      <c r="AB23" s="176"/>
      <c r="AC23" s="176"/>
      <c r="AD23" s="176"/>
      <c r="AE23" s="176" t="s">
        <v>215</v>
      </c>
      <c r="AF23" s="176">
        <v>17</v>
      </c>
      <c r="AG23" s="176"/>
      <c r="AH23" s="211"/>
      <c r="AI23" s="211"/>
      <c r="AJ23" s="214"/>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row>
    <row r="24" spans="1:60" outlineLevel="1" x14ac:dyDescent="0.2">
      <c r="A24" s="177"/>
      <c r="B24" s="208" t="s">
        <v>216</v>
      </c>
      <c r="C24" s="209"/>
      <c r="D24" s="200"/>
      <c r="E24" s="201"/>
      <c r="F24" s="184"/>
      <c r="G24" s="184"/>
      <c r="H24" s="184"/>
      <c r="I24" s="184"/>
      <c r="J24" s="184"/>
      <c r="K24" s="184"/>
      <c r="L24" s="184"/>
      <c r="M24" s="184"/>
      <c r="N24" s="184"/>
      <c r="O24" s="184"/>
      <c r="P24" s="184"/>
      <c r="Q24" s="184"/>
      <c r="R24" s="185"/>
      <c r="S24" s="185"/>
      <c r="T24" s="184"/>
      <c r="U24" s="184"/>
      <c r="V24" s="185"/>
      <c r="W24" s="185"/>
      <c r="X24" s="266"/>
      <c r="Y24" s="176"/>
      <c r="Z24" s="176"/>
      <c r="AA24" s="176"/>
      <c r="AB24" s="176"/>
      <c r="AC24" s="176"/>
      <c r="AD24" s="176"/>
      <c r="AE24" s="176" t="s">
        <v>197</v>
      </c>
      <c r="AF24" s="176">
        <v>0</v>
      </c>
      <c r="AG24" s="176"/>
      <c r="AH24" s="211"/>
      <c r="AI24" s="212" t="s">
        <v>216</v>
      </c>
      <c r="AJ24" s="214"/>
      <c r="AK24" s="176"/>
      <c r="AL24" s="176"/>
      <c r="AM24" s="176"/>
      <c r="AN24" s="176"/>
      <c r="AO24" s="176"/>
      <c r="AP24" s="176"/>
      <c r="AQ24" s="176"/>
      <c r="AR24" s="176"/>
      <c r="AS24" s="176"/>
      <c r="AT24" s="176"/>
      <c r="AU24" s="176"/>
      <c r="AV24" s="176"/>
      <c r="AW24" s="176"/>
      <c r="AX24" s="176"/>
      <c r="AY24" s="176"/>
      <c r="AZ24" s="176"/>
      <c r="BA24" s="176"/>
      <c r="BB24" s="176"/>
      <c r="BC24" s="176"/>
      <c r="BD24" s="176"/>
      <c r="BE24" s="176"/>
      <c r="BF24" s="176"/>
      <c r="BG24" s="176"/>
      <c r="BH24" s="176"/>
    </row>
    <row r="25" spans="1:60" outlineLevel="1" x14ac:dyDescent="0.2">
      <c r="A25" s="177"/>
      <c r="B25" s="208" t="s">
        <v>217</v>
      </c>
      <c r="C25" s="209"/>
      <c r="D25" s="200"/>
      <c r="E25" s="201">
        <v>4</v>
      </c>
      <c r="F25" s="184"/>
      <c r="G25" s="184"/>
      <c r="H25" s="184"/>
      <c r="I25" s="184"/>
      <c r="J25" s="184"/>
      <c r="K25" s="184"/>
      <c r="L25" s="184"/>
      <c r="M25" s="184"/>
      <c r="N25" s="184"/>
      <c r="O25" s="184"/>
      <c r="P25" s="184"/>
      <c r="Q25" s="184"/>
      <c r="R25" s="185"/>
      <c r="S25" s="185"/>
      <c r="T25" s="184"/>
      <c r="U25" s="184"/>
      <c r="V25" s="185"/>
      <c r="W25" s="185"/>
      <c r="X25" s="266"/>
      <c r="Y25" s="176"/>
      <c r="Z25" s="176"/>
      <c r="AA25" s="176"/>
      <c r="AB25" s="176"/>
      <c r="AC25" s="176"/>
      <c r="AD25" s="176"/>
      <c r="AE25" s="176" t="s">
        <v>197</v>
      </c>
      <c r="AF25" s="176">
        <v>0</v>
      </c>
      <c r="AG25" s="176"/>
      <c r="AH25" s="211"/>
      <c r="AI25" s="212" t="s">
        <v>217</v>
      </c>
      <c r="AJ25" s="214"/>
      <c r="AK25" s="176"/>
      <c r="AL25" s="176"/>
      <c r="AM25" s="176"/>
      <c r="AN25" s="176"/>
      <c r="AO25" s="176"/>
      <c r="AP25" s="176"/>
      <c r="AQ25" s="176"/>
      <c r="AR25" s="176"/>
      <c r="AS25" s="176"/>
      <c r="AT25" s="176"/>
      <c r="AU25" s="176"/>
      <c r="AV25" s="176"/>
      <c r="AW25" s="176"/>
      <c r="AX25" s="176"/>
      <c r="AY25" s="176"/>
      <c r="AZ25" s="176"/>
      <c r="BA25" s="176"/>
      <c r="BB25" s="176"/>
      <c r="BC25" s="176"/>
      <c r="BD25" s="176"/>
      <c r="BE25" s="176"/>
      <c r="BF25" s="176"/>
      <c r="BG25" s="176"/>
      <c r="BH25" s="176"/>
    </row>
    <row r="26" spans="1:60" x14ac:dyDescent="0.2">
      <c r="A26" s="162"/>
      <c r="B26" s="178"/>
      <c r="C26" s="178"/>
      <c r="D26" s="180"/>
      <c r="E26" s="181"/>
      <c r="F26" s="182"/>
      <c r="G26" s="182"/>
      <c r="H26" s="182"/>
      <c r="I26" s="182"/>
      <c r="J26" s="182"/>
      <c r="K26" s="182"/>
      <c r="L26" s="182"/>
      <c r="M26" s="182"/>
      <c r="N26" s="182"/>
      <c r="O26" s="182"/>
      <c r="P26" s="182"/>
      <c r="Q26" s="182"/>
      <c r="R26" s="183"/>
      <c r="S26" s="183"/>
      <c r="T26" s="182"/>
      <c r="U26" s="182"/>
      <c r="V26" s="183"/>
      <c r="W26" s="183"/>
      <c r="X26" s="256"/>
      <c r="AH26" s="210"/>
      <c r="AI26" s="210"/>
      <c r="AJ26" s="213"/>
    </row>
    <row r="27" spans="1:60" x14ac:dyDescent="0.2">
      <c r="A27" s="179" t="s">
        <v>188</v>
      </c>
      <c r="B27" s="186" t="s">
        <v>85</v>
      </c>
      <c r="C27" s="186" t="s">
        <v>86</v>
      </c>
      <c r="D27" s="187"/>
      <c r="E27" s="188"/>
      <c r="F27" s="189"/>
      <c r="G27" s="190">
        <f>SUMIF(AE28:AE44,"&lt;&gt;NOR",G28:G44)</f>
        <v>0</v>
      </c>
      <c r="H27" s="189"/>
      <c r="I27" s="189">
        <f>SUM(I28:I44)</f>
        <v>41389.33</v>
      </c>
      <c r="J27" s="189"/>
      <c r="K27" s="189">
        <f>SUM(K28:K44)</f>
        <v>83634.759999999995</v>
      </c>
      <c r="L27" s="189"/>
      <c r="M27" s="189">
        <f>SUM(M28:M44)</f>
        <v>0</v>
      </c>
      <c r="N27" s="189"/>
      <c r="O27" s="189">
        <f>SUM(O28:O44)</f>
        <v>1.94</v>
      </c>
      <c r="P27" s="189"/>
      <c r="Q27" s="189">
        <f>SUM(Q28:Q44)</f>
        <v>0</v>
      </c>
      <c r="R27" s="191"/>
      <c r="S27" s="191"/>
      <c r="T27" s="189"/>
      <c r="U27" s="189">
        <f>SUM(U28:U44)</f>
        <v>177.11</v>
      </c>
      <c r="V27" s="191"/>
      <c r="W27" s="192"/>
      <c r="X27" s="256"/>
      <c r="AE27" t="s">
        <v>189</v>
      </c>
      <c r="AH27" s="210"/>
      <c r="AI27" s="210"/>
      <c r="AJ27" s="213"/>
    </row>
    <row r="28" spans="1:60" ht="22.5" outlineLevel="1" x14ac:dyDescent="0.2">
      <c r="A28" s="193">
        <v>5</v>
      </c>
      <c r="B28" s="194" t="s">
        <v>218</v>
      </c>
      <c r="C28" s="194" t="s">
        <v>219</v>
      </c>
      <c r="D28" s="195" t="s">
        <v>213</v>
      </c>
      <c r="E28" s="196">
        <v>4</v>
      </c>
      <c r="F28" s="199"/>
      <c r="G28" s="197">
        <f>ROUND(E28*F28,2)</f>
        <v>0</v>
      </c>
      <c r="H28" s="199">
        <v>5.86</v>
      </c>
      <c r="I28" s="197">
        <f>ROUND(E28*H28,2)</f>
        <v>23.44</v>
      </c>
      <c r="J28" s="199">
        <v>461.14</v>
      </c>
      <c r="K28" s="197">
        <f>ROUND(E28*J28,2)</f>
        <v>1844.56</v>
      </c>
      <c r="L28" s="197">
        <v>21</v>
      </c>
      <c r="M28" s="197">
        <f>G28*(1+L28/100)</f>
        <v>0</v>
      </c>
      <c r="N28" s="197">
        <v>1.6000000000000001E-4</v>
      </c>
      <c r="O28" s="197">
        <f>ROUND(E28*N28,2)</f>
        <v>0</v>
      </c>
      <c r="P28" s="197">
        <v>0</v>
      </c>
      <c r="Q28" s="197">
        <f>ROUND(E28*P28,2)</f>
        <v>0</v>
      </c>
      <c r="R28" s="198" t="s">
        <v>208</v>
      </c>
      <c r="S28" s="198" t="s">
        <v>194</v>
      </c>
      <c r="T28" s="197">
        <v>0.94</v>
      </c>
      <c r="U28" s="197">
        <f>ROUND(E28*T28,2)</f>
        <v>3.76</v>
      </c>
      <c r="V28" s="198"/>
      <c r="W28" s="198"/>
      <c r="X28" s="266"/>
      <c r="Y28" s="176"/>
      <c r="Z28" s="176"/>
      <c r="AA28" s="176"/>
      <c r="AB28" s="176"/>
      <c r="AC28" s="176"/>
      <c r="AD28" s="176"/>
      <c r="AE28" s="176" t="s">
        <v>195</v>
      </c>
      <c r="AF28" s="176">
        <v>20</v>
      </c>
      <c r="AG28" s="176"/>
      <c r="AH28" s="211"/>
      <c r="AI28" s="211"/>
      <c r="AJ28" s="214"/>
      <c r="AK28" s="176"/>
      <c r="AL28" s="176"/>
      <c r="AM28" s="176"/>
      <c r="AN28" s="176"/>
      <c r="AO28" s="176"/>
      <c r="AP28" s="176"/>
      <c r="AQ28" s="176"/>
      <c r="AR28" s="176"/>
      <c r="AS28" s="176"/>
      <c r="AT28" s="176"/>
      <c r="AU28" s="176"/>
      <c r="AV28" s="176"/>
      <c r="AW28" s="176"/>
      <c r="AX28" s="176"/>
      <c r="AY28" s="176"/>
      <c r="AZ28" s="176"/>
      <c r="BA28" s="176"/>
      <c r="BB28" s="176"/>
      <c r="BC28" s="176"/>
      <c r="BD28" s="176"/>
      <c r="BE28" s="176"/>
      <c r="BF28" s="176"/>
      <c r="BG28" s="176"/>
      <c r="BH28" s="176"/>
    </row>
    <row r="29" spans="1:60" outlineLevel="1" x14ac:dyDescent="0.2">
      <c r="A29" s="177"/>
      <c r="B29" s="308" t="s">
        <v>220</v>
      </c>
      <c r="C29" s="308"/>
      <c r="D29" s="309"/>
      <c r="E29" s="309"/>
      <c r="F29" s="309"/>
      <c r="G29" s="309"/>
      <c r="H29" s="184"/>
      <c r="I29" s="184"/>
      <c r="J29" s="184"/>
      <c r="K29" s="184"/>
      <c r="L29" s="184"/>
      <c r="M29" s="184"/>
      <c r="N29" s="184"/>
      <c r="O29" s="184"/>
      <c r="P29" s="184"/>
      <c r="Q29" s="184"/>
      <c r="R29" s="185"/>
      <c r="S29" s="185"/>
      <c r="T29" s="184"/>
      <c r="U29" s="184"/>
      <c r="V29" s="185"/>
      <c r="W29" s="185"/>
      <c r="X29" s="266"/>
      <c r="Y29" s="176"/>
      <c r="Z29" s="176"/>
      <c r="AA29" s="176"/>
      <c r="AB29" s="176"/>
      <c r="AC29" s="176"/>
      <c r="AD29" s="176"/>
      <c r="AE29" s="176" t="s">
        <v>221</v>
      </c>
      <c r="AF29" s="176"/>
      <c r="AG29" s="176"/>
      <c r="AH29" s="211" t="str">
        <f>B29</f>
        <v>Včetně vytvoření otvoru a osazení rámu s dvířky a prošroubování.</v>
      </c>
      <c r="AI29" s="211"/>
      <c r="AJ29" s="214"/>
      <c r="AK29" s="176"/>
      <c r="AL29" s="176"/>
      <c r="AM29" s="176"/>
      <c r="AN29" s="176"/>
      <c r="AO29" s="176"/>
      <c r="AP29" s="176"/>
      <c r="AQ29" s="176"/>
      <c r="AR29" s="176"/>
      <c r="AS29" s="176"/>
      <c r="AT29" s="176"/>
      <c r="AU29" s="176"/>
      <c r="AV29" s="176"/>
      <c r="AW29" s="176"/>
      <c r="AX29" s="176"/>
      <c r="AY29" s="176"/>
      <c r="AZ29" s="176"/>
      <c r="BA29" s="176"/>
      <c r="BB29" s="176"/>
      <c r="BC29" s="176"/>
      <c r="BD29" s="176"/>
      <c r="BE29" s="176"/>
      <c r="BF29" s="176"/>
      <c r="BG29" s="176"/>
      <c r="BH29" s="176"/>
    </row>
    <row r="30" spans="1:60" ht="33.75" outlineLevel="1" x14ac:dyDescent="0.2">
      <c r="A30" s="193">
        <v>6</v>
      </c>
      <c r="B30" s="194" t="s">
        <v>222</v>
      </c>
      <c r="C30" s="194" t="s">
        <v>223</v>
      </c>
      <c r="D30" s="195" t="s">
        <v>207</v>
      </c>
      <c r="E30" s="196">
        <v>37.193100000000001</v>
      </c>
      <c r="F30" s="199"/>
      <c r="G30" s="197">
        <f>ROUND(E30*F30,2)</f>
        <v>0</v>
      </c>
      <c r="H30" s="199">
        <v>345.53</v>
      </c>
      <c r="I30" s="197">
        <f>ROUND(E30*H30,2)</f>
        <v>12851.33</v>
      </c>
      <c r="J30" s="199">
        <v>432.47</v>
      </c>
      <c r="K30" s="197">
        <f>ROUND(E30*J30,2)</f>
        <v>16084.9</v>
      </c>
      <c r="L30" s="197">
        <v>21</v>
      </c>
      <c r="M30" s="197">
        <f>G30*(1+L30/100)</f>
        <v>0</v>
      </c>
      <c r="N30" s="197">
        <v>1.409E-2</v>
      </c>
      <c r="O30" s="197">
        <f>ROUND(E30*N30,2)</f>
        <v>0.52</v>
      </c>
      <c r="P30" s="197">
        <v>0</v>
      </c>
      <c r="Q30" s="197">
        <f>ROUND(E30*P30,2)</f>
        <v>0</v>
      </c>
      <c r="R30" s="198" t="s">
        <v>208</v>
      </c>
      <c r="S30" s="198" t="s">
        <v>194</v>
      </c>
      <c r="T30" s="197">
        <v>0.92700000000000005</v>
      </c>
      <c r="U30" s="197">
        <f>ROUND(E30*T30,2)</f>
        <v>34.479999999999997</v>
      </c>
      <c r="V30" s="198"/>
      <c r="W30" s="198"/>
      <c r="X30" s="266"/>
      <c r="Y30" s="176"/>
      <c r="Z30" s="176"/>
      <c r="AA30" s="176"/>
      <c r="AB30" s="176"/>
      <c r="AC30" s="176"/>
      <c r="AD30" s="176"/>
      <c r="AE30" s="176" t="s">
        <v>195</v>
      </c>
      <c r="AF30" s="176">
        <v>21</v>
      </c>
      <c r="AG30" s="176"/>
      <c r="AH30" s="211"/>
      <c r="AI30" s="211"/>
      <c r="AJ30" s="214"/>
      <c r="AK30" s="176"/>
      <c r="AL30" s="176"/>
      <c r="AM30" s="176"/>
      <c r="AN30" s="176"/>
      <c r="AO30" s="176"/>
      <c r="AP30" s="176"/>
      <c r="AQ30" s="176"/>
      <c r="AR30" s="176"/>
      <c r="AS30" s="176"/>
      <c r="AT30" s="176"/>
      <c r="AU30" s="176"/>
      <c r="AV30" s="176"/>
      <c r="AW30" s="176"/>
      <c r="AX30" s="176"/>
      <c r="AY30" s="176"/>
      <c r="AZ30" s="176"/>
      <c r="BA30" s="176"/>
      <c r="BB30" s="176"/>
      <c r="BC30" s="176"/>
      <c r="BD30" s="176"/>
      <c r="BE30" s="176"/>
      <c r="BF30" s="176"/>
      <c r="BG30" s="176"/>
      <c r="BH30" s="176"/>
    </row>
    <row r="31" spans="1:60" outlineLevel="1" x14ac:dyDescent="0.2">
      <c r="A31" s="177"/>
      <c r="B31" s="208" t="s">
        <v>224</v>
      </c>
      <c r="C31" s="209"/>
      <c r="D31" s="200"/>
      <c r="E31" s="201"/>
      <c r="F31" s="184"/>
      <c r="G31" s="184"/>
      <c r="H31" s="184"/>
      <c r="I31" s="184"/>
      <c r="J31" s="184"/>
      <c r="K31" s="184"/>
      <c r="L31" s="184"/>
      <c r="M31" s="184"/>
      <c r="N31" s="184"/>
      <c r="O31" s="184"/>
      <c r="P31" s="184"/>
      <c r="Q31" s="184"/>
      <c r="R31" s="185"/>
      <c r="S31" s="185"/>
      <c r="T31" s="184"/>
      <c r="U31" s="184"/>
      <c r="V31" s="185"/>
      <c r="W31" s="185"/>
      <c r="X31" s="266"/>
      <c r="Y31" s="176"/>
      <c r="Z31" s="176"/>
      <c r="AA31" s="176"/>
      <c r="AB31" s="176"/>
      <c r="AC31" s="176"/>
      <c r="AD31" s="176"/>
      <c r="AE31" s="176" t="s">
        <v>197</v>
      </c>
      <c r="AF31" s="176">
        <v>0</v>
      </c>
      <c r="AG31" s="176"/>
      <c r="AH31" s="211"/>
      <c r="AI31" s="212" t="s">
        <v>224</v>
      </c>
      <c r="AJ31" s="214"/>
      <c r="AK31" s="176"/>
      <c r="AL31" s="176"/>
      <c r="AM31" s="176"/>
      <c r="AN31" s="176"/>
      <c r="AO31" s="176"/>
      <c r="AP31" s="176"/>
      <c r="AQ31" s="176"/>
      <c r="AR31" s="176"/>
      <c r="AS31" s="176"/>
      <c r="AT31" s="176"/>
      <c r="AU31" s="176"/>
      <c r="AV31" s="176"/>
      <c r="AW31" s="176"/>
      <c r="AX31" s="176"/>
      <c r="AY31" s="176"/>
      <c r="AZ31" s="176"/>
      <c r="BA31" s="176"/>
      <c r="BB31" s="176"/>
      <c r="BC31" s="176"/>
      <c r="BD31" s="176"/>
      <c r="BE31" s="176"/>
      <c r="BF31" s="176"/>
      <c r="BG31" s="176"/>
      <c r="BH31" s="176"/>
    </row>
    <row r="32" spans="1:60" outlineLevel="1" x14ac:dyDescent="0.2">
      <c r="A32" s="177"/>
      <c r="B32" s="208" t="s">
        <v>225</v>
      </c>
      <c r="C32" s="209"/>
      <c r="D32" s="200"/>
      <c r="E32" s="201">
        <v>37.193100000000001</v>
      </c>
      <c r="F32" s="184"/>
      <c r="G32" s="184"/>
      <c r="H32" s="184"/>
      <c r="I32" s="184"/>
      <c r="J32" s="184"/>
      <c r="K32" s="184"/>
      <c r="L32" s="184"/>
      <c r="M32" s="184"/>
      <c r="N32" s="184"/>
      <c r="O32" s="184"/>
      <c r="P32" s="184"/>
      <c r="Q32" s="184"/>
      <c r="R32" s="185"/>
      <c r="S32" s="185"/>
      <c r="T32" s="184"/>
      <c r="U32" s="184"/>
      <c r="V32" s="185"/>
      <c r="W32" s="185"/>
      <c r="X32" s="266"/>
      <c r="Y32" s="176"/>
      <c r="Z32" s="176"/>
      <c r="AA32" s="176"/>
      <c r="AB32" s="176"/>
      <c r="AC32" s="176"/>
      <c r="AD32" s="176"/>
      <c r="AE32" s="176" t="s">
        <v>197</v>
      </c>
      <c r="AF32" s="176">
        <v>0</v>
      </c>
      <c r="AG32" s="176"/>
      <c r="AH32" s="211"/>
      <c r="AI32" s="212" t="s">
        <v>225</v>
      </c>
      <c r="AJ32" s="214"/>
      <c r="AK32" s="176"/>
      <c r="AL32" s="176"/>
      <c r="AM32" s="176"/>
      <c r="AN32" s="176"/>
      <c r="AO32" s="176"/>
      <c r="AP32" s="176"/>
      <c r="AQ32" s="176"/>
      <c r="AR32" s="176"/>
      <c r="AS32" s="176"/>
      <c r="AT32" s="176"/>
      <c r="AU32" s="176"/>
      <c r="AV32" s="176"/>
      <c r="AW32" s="176"/>
      <c r="AX32" s="176"/>
      <c r="AY32" s="176"/>
      <c r="AZ32" s="176"/>
      <c r="BA32" s="176"/>
      <c r="BB32" s="176"/>
      <c r="BC32" s="176"/>
      <c r="BD32" s="176"/>
      <c r="BE32" s="176"/>
      <c r="BF32" s="176"/>
      <c r="BG32" s="176"/>
      <c r="BH32" s="176"/>
    </row>
    <row r="33" spans="1:60" ht="22.5" outlineLevel="1" x14ac:dyDescent="0.2">
      <c r="A33" s="193">
        <v>7</v>
      </c>
      <c r="B33" s="194" t="s">
        <v>226</v>
      </c>
      <c r="C33" s="194" t="s">
        <v>227</v>
      </c>
      <c r="D33" s="195" t="s">
        <v>207</v>
      </c>
      <c r="E33" s="196">
        <v>103.62</v>
      </c>
      <c r="F33" s="199"/>
      <c r="G33" s="197">
        <f>ROUND(E33*F33,2)</f>
        <v>0</v>
      </c>
      <c r="H33" s="199">
        <v>219.83</v>
      </c>
      <c r="I33" s="197">
        <f>ROUND(E33*H33,2)</f>
        <v>22778.78</v>
      </c>
      <c r="J33" s="199">
        <v>475.17</v>
      </c>
      <c r="K33" s="197">
        <f>ROUND(E33*J33,2)</f>
        <v>49237.120000000003</v>
      </c>
      <c r="L33" s="197">
        <v>21</v>
      </c>
      <c r="M33" s="197">
        <f>G33*(1+L33/100)</f>
        <v>0</v>
      </c>
      <c r="N33" s="197">
        <v>1.2149999999999999E-2</v>
      </c>
      <c r="O33" s="197">
        <f>ROUND(E33*N33,2)</f>
        <v>1.26</v>
      </c>
      <c r="P33" s="197">
        <v>0</v>
      </c>
      <c r="Q33" s="197">
        <f>ROUND(E33*P33,2)</f>
        <v>0</v>
      </c>
      <c r="R33" s="198" t="s">
        <v>208</v>
      </c>
      <c r="S33" s="198" t="s">
        <v>194</v>
      </c>
      <c r="T33" s="197">
        <v>1.0109999999999999</v>
      </c>
      <c r="U33" s="197">
        <f>ROUND(E33*T33,2)</f>
        <v>104.76</v>
      </c>
      <c r="V33" s="198"/>
      <c r="W33" s="198"/>
      <c r="X33" s="266"/>
      <c r="Y33" s="176"/>
      <c r="Z33" s="176"/>
      <c r="AA33" s="176"/>
      <c r="AB33" s="176"/>
      <c r="AC33" s="176"/>
      <c r="AD33" s="176"/>
      <c r="AE33" s="176" t="s">
        <v>195</v>
      </c>
      <c r="AF33" s="176">
        <v>24</v>
      </c>
      <c r="AG33" s="176"/>
      <c r="AH33" s="211"/>
      <c r="AI33" s="211"/>
      <c r="AJ33" s="214"/>
      <c r="AK33" s="176"/>
      <c r="AL33" s="176"/>
      <c r="AM33" s="176"/>
      <c r="AN33" s="176"/>
      <c r="AO33" s="176"/>
      <c r="AP33" s="176"/>
      <c r="AQ33" s="176"/>
      <c r="AR33" s="176"/>
      <c r="AS33" s="176"/>
      <c r="AT33" s="176"/>
      <c r="AU33" s="176"/>
      <c r="AV33" s="176"/>
      <c r="AW33" s="176"/>
      <c r="AX33" s="176"/>
      <c r="AY33" s="176"/>
      <c r="AZ33" s="176"/>
      <c r="BA33" s="176"/>
      <c r="BB33" s="176"/>
      <c r="BC33" s="176"/>
      <c r="BD33" s="176"/>
      <c r="BE33" s="176"/>
      <c r="BF33" s="176"/>
      <c r="BG33" s="176"/>
      <c r="BH33" s="176"/>
    </row>
    <row r="34" spans="1:60" outlineLevel="1" x14ac:dyDescent="0.2">
      <c r="A34" s="177"/>
      <c r="B34" s="208" t="s">
        <v>228</v>
      </c>
      <c r="C34" s="209"/>
      <c r="D34" s="200"/>
      <c r="E34" s="201"/>
      <c r="F34" s="184"/>
      <c r="G34" s="184"/>
      <c r="H34" s="184"/>
      <c r="I34" s="184"/>
      <c r="J34" s="184"/>
      <c r="K34" s="184"/>
      <c r="L34" s="184"/>
      <c r="M34" s="184"/>
      <c r="N34" s="184"/>
      <c r="O34" s="184"/>
      <c r="P34" s="184"/>
      <c r="Q34" s="184"/>
      <c r="R34" s="185"/>
      <c r="S34" s="185"/>
      <c r="T34" s="184"/>
      <c r="U34" s="184"/>
      <c r="V34" s="185"/>
      <c r="W34" s="185"/>
      <c r="X34" s="266"/>
      <c r="Y34" s="176"/>
      <c r="Z34" s="176"/>
      <c r="AA34" s="176"/>
      <c r="AB34" s="176"/>
      <c r="AC34" s="176"/>
      <c r="AD34" s="176"/>
      <c r="AE34" s="176" t="s">
        <v>197</v>
      </c>
      <c r="AF34" s="176">
        <v>0</v>
      </c>
      <c r="AG34" s="176"/>
      <c r="AH34" s="211"/>
      <c r="AI34" s="212" t="s">
        <v>228</v>
      </c>
      <c r="AJ34" s="214"/>
      <c r="AK34" s="176"/>
      <c r="AL34" s="176"/>
      <c r="AM34" s="176"/>
      <c r="AN34" s="176"/>
      <c r="AO34" s="176"/>
      <c r="AP34" s="176"/>
      <c r="AQ34" s="176"/>
      <c r="AR34" s="176"/>
      <c r="AS34" s="176"/>
      <c r="AT34" s="176"/>
      <c r="AU34" s="176"/>
      <c r="AV34" s="176"/>
      <c r="AW34" s="176"/>
      <c r="AX34" s="176"/>
      <c r="AY34" s="176"/>
      <c r="AZ34" s="176"/>
      <c r="BA34" s="176"/>
      <c r="BB34" s="176"/>
      <c r="BC34" s="176"/>
      <c r="BD34" s="176"/>
      <c r="BE34" s="176"/>
      <c r="BF34" s="176"/>
      <c r="BG34" s="176"/>
      <c r="BH34" s="176"/>
    </row>
    <row r="35" spans="1:60" outlineLevel="1" x14ac:dyDescent="0.2">
      <c r="A35" s="177"/>
      <c r="B35" s="208" t="s">
        <v>229</v>
      </c>
      <c r="C35" s="209"/>
      <c r="D35" s="200"/>
      <c r="E35" s="201">
        <v>103.62</v>
      </c>
      <c r="F35" s="184"/>
      <c r="G35" s="184"/>
      <c r="H35" s="184"/>
      <c r="I35" s="184"/>
      <c r="J35" s="184"/>
      <c r="K35" s="184"/>
      <c r="L35" s="184"/>
      <c r="M35" s="184"/>
      <c r="N35" s="184"/>
      <c r="O35" s="184"/>
      <c r="P35" s="184"/>
      <c r="Q35" s="184"/>
      <c r="R35" s="185"/>
      <c r="S35" s="185"/>
      <c r="T35" s="184"/>
      <c r="U35" s="184"/>
      <c r="V35" s="185"/>
      <c r="W35" s="185"/>
      <c r="X35" s="266"/>
      <c r="Y35" s="176"/>
      <c r="Z35" s="176"/>
      <c r="AA35" s="176"/>
      <c r="AB35" s="176"/>
      <c r="AC35" s="176"/>
      <c r="AD35" s="176"/>
      <c r="AE35" s="176" t="s">
        <v>197</v>
      </c>
      <c r="AF35" s="176">
        <v>0</v>
      </c>
      <c r="AG35" s="176"/>
      <c r="AH35" s="211"/>
      <c r="AI35" s="212" t="s">
        <v>229</v>
      </c>
      <c r="AJ35" s="214"/>
      <c r="AK35" s="176"/>
      <c r="AL35" s="176"/>
      <c r="AM35" s="176"/>
      <c r="AN35" s="176"/>
      <c r="AO35" s="176"/>
      <c r="AP35" s="176"/>
      <c r="AQ35" s="176"/>
      <c r="AR35" s="176"/>
      <c r="AS35" s="176"/>
      <c r="AT35" s="176"/>
      <c r="AU35" s="176"/>
      <c r="AV35" s="176"/>
      <c r="AW35" s="176"/>
      <c r="AX35" s="176"/>
      <c r="AY35" s="176"/>
      <c r="AZ35" s="176"/>
      <c r="BA35" s="176"/>
      <c r="BB35" s="176"/>
      <c r="BC35" s="176"/>
      <c r="BD35" s="176"/>
      <c r="BE35" s="176"/>
      <c r="BF35" s="176"/>
      <c r="BG35" s="176"/>
      <c r="BH35" s="176"/>
    </row>
    <row r="36" spans="1:60" ht="22.5" outlineLevel="1" x14ac:dyDescent="0.2">
      <c r="A36" s="193">
        <v>8</v>
      </c>
      <c r="B36" s="194" t="s">
        <v>230</v>
      </c>
      <c r="C36" s="194" t="s">
        <v>231</v>
      </c>
      <c r="D36" s="195" t="s">
        <v>207</v>
      </c>
      <c r="E36" s="196">
        <v>12.57</v>
      </c>
      <c r="F36" s="199"/>
      <c r="G36" s="197">
        <f>ROUND(E36*F36,2)</f>
        <v>0</v>
      </c>
      <c r="H36" s="199">
        <v>263.83</v>
      </c>
      <c r="I36" s="197">
        <f>ROUND(E36*H36,2)</f>
        <v>3316.34</v>
      </c>
      <c r="J36" s="199">
        <v>475.17</v>
      </c>
      <c r="K36" s="197">
        <f>ROUND(E36*J36,2)</f>
        <v>5972.89</v>
      </c>
      <c r="L36" s="197">
        <v>21</v>
      </c>
      <c r="M36" s="197">
        <f>G36*(1+L36/100)</f>
        <v>0</v>
      </c>
      <c r="N36" s="197">
        <v>1.2149999999999999E-2</v>
      </c>
      <c r="O36" s="197">
        <f>ROUND(E36*N36,2)</f>
        <v>0.15</v>
      </c>
      <c r="P36" s="197">
        <v>0</v>
      </c>
      <c r="Q36" s="197">
        <f>ROUND(E36*P36,2)</f>
        <v>0</v>
      </c>
      <c r="R36" s="198" t="s">
        <v>208</v>
      </c>
      <c r="S36" s="198" t="s">
        <v>194</v>
      </c>
      <c r="T36" s="197">
        <v>1.0109999999999999</v>
      </c>
      <c r="U36" s="197">
        <f>ROUND(E36*T36,2)</f>
        <v>12.71</v>
      </c>
      <c r="V36" s="198"/>
      <c r="W36" s="198"/>
      <c r="X36" s="266"/>
      <c r="Y36" s="176"/>
      <c r="Z36" s="176"/>
      <c r="AA36" s="176"/>
      <c r="AB36" s="176"/>
      <c r="AC36" s="176"/>
      <c r="AD36" s="176"/>
      <c r="AE36" s="176" t="s">
        <v>195</v>
      </c>
      <c r="AF36" s="176">
        <v>26</v>
      </c>
      <c r="AG36" s="176"/>
      <c r="AH36" s="211"/>
      <c r="AI36" s="211"/>
      <c r="AJ36" s="214"/>
      <c r="AK36" s="176"/>
      <c r="AL36" s="176"/>
      <c r="AM36" s="176"/>
      <c r="AN36" s="176"/>
      <c r="AO36" s="176"/>
      <c r="AP36" s="176"/>
      <c r="AQ36" s="176"/>
      <c r="AR36" s="176"/>
      <c r="AS36" s="176"/>
      <c r="AT36" s="176"/>
      <c r="AU36" s="176"/>
      <c r="AV36" s="176"/>
      <c r="AW36" s="176"/>
      <c r="AX36" s="176"/>
      <c r="AY36" s="176"/>
      <c r="AZ36" s="176"/>
      <c r="BA36" s="176"/>
      <c r="BB36" s="176"/>
      <c r="BC36" s="176"/>
      <c r="BD36" s="176"/>
      <c r="BE36" s="176"/>
      <c r="BF36" s="176"/>
      <c r="BG36" s="176"/>
      <c r="BH36" s="176"/>
    </row>
    <row r="37" spans="1:60" outlineLevel="1" x14ac:dyDescent="0.2">
      <c r="A37" s="177"/>
      <c r="B37" s="208" t="s">
        <v>232</v>
      </c>
      <c r="C37" s="209"/>
      <c r="D37" s="200"/>
      <c r="E37" s="201"/>
      <c r="F37" s="184"/>
      <c r="G37" s="184"/>
      <c r="H37" s="184"/>
      <c r="I37" s="184"/>
      <c r="J37" s="184"/>
      <c r="K37" s="184"/>
      <c r="L37" s="184"/>
      <c r="M37" s="184"/>
      <c r="N37" s="184"/>
      <c r="O37" s="184"/>
      <c r="P37" s="184"/>
      <c r="Q37" s="184"/>
      <c r="R37" s="185"/>
      <c r="S37" s="185"/>
      <c r="T37" s="184"/>
      <c r="U37" s="184"/>
      <c r="V37" s="185"/>
      <c r="W37" s="185"/>
      <c r="X37" s="266"/>
      <c r="Y37" s="176"/>
      <c r="Z37" s="176"/>
      <c r="AA37" s="176"/>
      <c r="AB37" s="176"/>
      <c r="AC37" s="176"/>
      <c r="AD37" s="176"/>
      <c r="AE37" s="176" t="s">
        <v>197</v>
      </c>
      <c r="AF37" s="176">
        <v>0</v>
      </c>
      <c r="AG37" s="176"/>
      <c r="AH37" s="211"/>
      <c r="AI37" s="212" t="s">
        <v>232</v>
      </c>
      <c r="AJ37" s="214"/>
      <c r="AK37" s="176"/>
      <c r="AL37" s="176"/>
      <c r="AM37" s="176"/>
      <c r="AN37" s="176"/>
      <c r="AO37" s="176"/>
      <c r="AP37" s="176"/>
      <c r="AQ37" s="176"/>
      <c r="AR37" s="176"/>
      <c r="AS37" s="176"/>
      <c r="AT37" s="176"/>
      <c r="AU37" s="176"/>
      <c r="AV37" s="176"/>
      <c r="AW37" s="176"/>
      <c r="AX37" s="176"/>
      <c r="AY37" s="176"/>
      <c r="AZ37" s="176"/>
      <c r="BA37" s="176"/>
      <c r="BB37" s="176"/>
      <c r="BC37" s="176"/>
      <c r="BD37" s="176"/>
      <c r="BE37" s="176"/>
      <c r="BF37" s="176"/>
      <c r="BG37" s="176"/>
      <c r="BH37" s="176"/>
    </row>
    <row r="38" spans="1:60" outlineLevel="1" x14ac:dyDescent="0.2">
      <c r="A38" s="177"/>
      <c r="B38" s="208" t="s">
        <v>233</v>
      </c>
      <c r="C38" s="209"/>
      <c r="D38" s="200"/>
      <c r="E38" s="201">
        <v>12.57</v>
      </c>
      <c r="F38" s="184"/>
      <c r="G38" s="184"/>
      <c r="H38" s="184"/>
      <c r="I38" s="184"/>
      <c r="J38" s="184"/>
      <c r="K38" s="184"/>
      <c r="L38" s="184"/>
      <c r="M38" s="184"/>
      <c r="N38" s="184"/>
      <c r="O38" s="184"/>
      <c r="P38" s="184"/>
      <c r="Q38" s="184"/>
      <c r="R38" s="185"/>
      <c r="S38" s="185"/>
      <c r="T38" s="184"/>
      <c r="U38" s="184"/>
      <c r="V38" s="185"/>
      <c r="W38" s="185"/>
      <c r="X38" s="266"/>
      <c r="Y38" s="176"/>
      <c r="Z38" s="176"/>
      <c r="AA38" s="176"/>
      <c r="AB38" s="176"/>
      <c r="AC38" s="176"/>
      <c r="AD38" s="176"/>
      <c r="AE38" s="176" t="s">
        <v>197</v>
      </c>
      <c r="AF38" s="176">
        <v>0</v>
      </c>
      <c r="AG38" s="176"/>
      <c r="AH38" s="211"/>
      <c r="AI38" s="212" t="s">
        <v>233</v>
      </c>
      <c r="AJ38" s="214"/>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row>
    <row r="39" spans="1:60" outlineLevel="1" x14ac:dyDescent="0.2">
      <c r="A39" s="193">
        <v>9</v>
      </c>
      <c r="B39" s="194" t="s">
        <v>234</v>
      </c>
      <c r="C39" s="194" t="s">
        <v>235</v>
      </c>
      <c r="D39" s="195" t="s">
        <v>213</v>
      </c>
      <c r="E39" s="196">
        <v>4</v>
      </c>
      <c r="F39" s="199"/>
      <c r="G39" s="197">
        <f>ROUND(E39*F39,2)</f>
        <v>0</v>
      </c>
      <c r="H39" s="199">
        <v>5.86</v>
      </c>
      <c r="I39" s="197">
        <f>ROUND(E39*H39,2)</f>
        <v>23.44</v>
      </c>
      <c r="J39" s="199">
        <v>608.14</v>
      </c>
      <c r="K39" s="197">
        <f>ROUND(E39*J39,2)</f>
        <v>2432.56</v>
      </c>
      <c r="L39" s="197">
        <v>21</v>
      </c>
      <c r="M39" s="197">
        <f>G39*(1+L39/100)</f>
        <v>0</v>
      </c>
      <c r="N39" s="197">
        <v>1.6000000000000001E-4</v>
      </c>
      <c r="O39" s="197">
        <f>ROUND(E39*N39,2)</f>
        <v>0</v>
      </c>
      <c r="P39" s="197">
        <v>0</v>
      </c>
      <c r="Q39" s="197">
        <f>ROUND(E39*P39,2)</f>
        <v>0</v>
      </c>
      <c r="R39" s="198" t="s">
        <v>208</v>
      </c>
      <c r="S39" s="198" t="s">
        <v>194</v>
      </c>
      <c r="T39" s="197">
        <v>1.24</v>
      </c>
      <c r="U39" s="197">
        <f>ROUND(E39*T39,2)</f>
        <v>4.96</v>
      </c>
      <c r="V39" s="198"/>
      <c r="W39" s="198"/>
      <c r="X39" s="266"/>
      <c r="Y39" s="176"/>
      <c r="Z39" s="176"/>
      <c r="AA39" s="176"/>
      <c r="AB39" s="176"/>
      <c r="AC39" s="176"/>
      <c r="AD39" s="176"/>
      <c r="AE39" s="176" t="s">
        <v>195</v>
      </c>
      <c r="AF39" s="176">
        <v>28</v>
      </c>
      <c r="AG39" s="176"/>
      <c r="AH39" s="211"/>
      <c r="AI39" s="211"/>
      <c r="AJ39" s="214"/>
      <c r="AK39" s="176"/>
      <c r="AL39" s="176"/>
      <c r="AM39" s="176"/>
      <c r="AN39" s="176"/>
      <c r="AO39" s="176"/>
      <c r="AP39" s="176"/>
      <c r="AQ39" s="176"/>
      <c r="AR39" s="176"/>
      <c r="AS39" s="176"/>
      <c r="AT39" s="176"/>
      <c r="AU39" s="176"/>
      <c r="AV39" s="176"/>
      <c r="AW39" s="176"/>
      <c r="AX39" s="176"/>
      <c r="AY39" s="176"/>
      <c r="AZ39" s="176"/>
      <c r="BA39" s="176"/>
      <c r="BB39" s="176"/>
      <c r="BC39" s="176"/>
      <c r="BD39" s="176"/>
      <c r="BE39" s="176"/>
      <c r="BF39" s="176"/>
      <c r="BG39" s="176"/>
      <c r="BH39" s="176"/>
    </row>
    <row r="40" spans="1:60" outlineLevel="1" x14ac:dyDescent="0.2">
      <c r="A40" s="177"/>
      <c r="B40" s="308" t="s">
        <v>236</v>
      </c>
      <c r="C40" s="308"/>
      <c r="D40" s="309"/>
      <c r="E40" s="309"/>
      <c r="F40" s="309"/>
      <c r="G40" s="309"/>
      <c r="H40" s="184"/>
      <c r="I40" s="184"/>
      <c r="J40" s="184"/>
      <c r="K40" s="184"/>
      <c r="L40" s="184"/>
      <c r="M40" s="184"/>
      <c r="N40" s="184"/>
      <c r="O40" s="184"/>
      <c r="P40" s="184"/>
      <c r="Q40" s="184"/>
      <c r="R40" s="185"/>
      <c r="S40" s="185"/>
      <c r="T40" s="184"/>
      <c r="U40" s="184"/>
      <c r="V40" s="185"/>
      <c r="W40" s="185"/>
      <c r="X40" s="266"/>
      <c r="Y40" s="176"/>
      <c r="Z40" s="176"/>
      <c r="AA40" s="176"/>
      <c r="AB40" s="176"/>
      <c r="AC40" s="176"/>
      <c r="AD40" s="176"/>
      <c r="AE40" s="176" t="s">
        <v>221</v>
      </c>
      <c r="AF40" s="176"/>
      <c r="AG40" s="176"/>
      <c r="AH40" s="211" t="str">
        <f>B40</f>
        <v>s vyřezáním otvoru, osazením rámu s dvířky, prošroubováním a úpravou parotěsné zábrany,</v>
      </c>
      <c r="AI40" s="211"/>
      <c r="AJ40" s="214"/>
      <c r="AK40" s="176"/>
      <c r="AL40" s="176"/>
      <c r="AM40" s="176"/>
      <c r="AN40" s="176"/>
      <c r="AO40" s="176"/>
      <c r="AP40" s="176"/>
      <c r="AQ40" s="176"/>
      <c r="AR40" s="176"/>
      <c r="AS40" s="176"/>
      <c r="AT40" s="176"/>
      <c r="AU40" s="176"/>
      <c r="AV40" s="176"/>
      <c r="AW40" s="176"/>
      <c r="AX40" s="176"/>
      <c r="AY40" s="176"/>
      <c r="AZ40" s="176"/>
      <c r="BA40" s="176"/>
      <c r="BB40" s="176"/>
      <c r="BC40" s="176"/>
      <c r="BD40" s="176"/>
      <c r="BE40" s="176"/>
      <c r="BF40" s="176"/>
      <c r="BG40" s="176"/>
      <c r="BH40" s="176"/>
    </row>
    <row r="41" spans="1:60" ht="22.5" outlineLevel="1" x14ac:dyDescent="0.2">
      <c r="A41" s="193">
        <v>10</v>
      </c>
      <c r="B41" s="194" t="s">
        <v>237</v>
      </c>
      <c r="C41" s="194" t="s">
        <v>238</v>
      </c>
      <c r="D41" s="195" t="s">
        <v>207</v>
      </c>
      <c r="E41" s="196">
        <v>28.34</v>
      </c>
      <c r="F41" s="199"/>
      <c r="G41" s="197">
        <f>ROUND(E41*F41,2)</f>
        <v>0</v>
      </c>
      <c r="H41" s="199">
        <v>0</v>
      </c>
      <c r="I41" s="197">
        <f>ROUND(E41*H41,2)</f>
        <v>0</v>
      </c>
      <c r="J41" s="199">
        <v>284.5</v>
      </c>
      <c r="K41" s="197">
        <f>ROUND(E41*J41,2)</f>
        <v>8062.73</v>
      </c>
      <c r="L41" s="197">
        <v>21</v>
      </c>
      <c r="M41" s="197">
        <f>G41*(1+L41/100)</f>
        <v>0</v>
      </c>
      <c r="N41" s="197">
        <v>0</v>
      </c>
      <c r="O41" s="197">
        <f>ROUND(E41*N41,2)</f>
        <v>0</v>
      </c>
      <c r="P41" s="197">
        <v>0</v>
      </c>
      <c r="Q41" s="197">
        <f>ROUND(E41*P41,2)</f>
        <v>0</v>
      </c>
      <c r="R41" s="198" t="s">
        <v>208</v>
      </c>
      <c r="S41" s="198" t="s">
        <v>194</v>
      </c>
      <c r="T41" s="197">
        <v>0.57999999999999996</v>
      </c>
      <c r="U41" s="197">
        <f>ROUND(E41*T41,2)</f>
        <v>16.440000000000001</v>
      </c>
      <c r="V41" s="198"/>
      <c r="W41" s="198"/>
      <c r="X41" s="266"/>
      <c r="Y41" s="176"/>
      <c r="Z41" s="176"/>
      <c r="AA41" s="176"/>
      <c r="AB41" s="176"/>
      <c r="AC41" s="176"/>
      <c r="AD41" s="176"/>
      <c r="AE41" s="176" t="s">
        <v>195</v>
      </c>
      <c r="AF41" s="176">
        <v>29</v>
      </c>
      <c r="AG41" s="176"/>
      <c r="AH41" s="211"/>
      <c r="AI41" s="211"/>
      <c r="AJ41" s="214"/>
      <c r="AK41" s="176"/>
      <c r="AL41" s="176"/>
      <c r="AM41" s="176"/>
      <c r="AN41" s="176"/>
      <c r="AO41" s="176"/>
      <c r="AP41" s="176"/>
      <c r="AQ41" s="176"/>
      <c r="AR41" s="176"/>
      <c r="AS41" s="176"/>
      <c r="AT41" s="176"/>
      <c r="AU41" s="176"/>
      <c r="AV41" s="176"/>
      <c r="AW41" s="176"/>
      <c r="AX41" s="176"/>
      <c r="AY41" s="176"/>
      <c r="AZ41" s="176"/>
      <c r="BA41" s="176"/>
      <c r="BB41" s="176"/>
      <c r="BC41" s="176"/>
      <c r="BD41" s="176"/>
      <c r="BE41" s="176"/>
      <c r="BF41" s="176"/>
      <c r="BG41" s="176"/>
      <c r="BH41" s="176"/>
    </row>
    <row r="42" spans="1:60" outlineLevel="1" x14ac:dyDescent="0.2">
      <c r="A42" s="177"/>
      <c r="B42" s="208" t="s">
        <v>239</v>
      </c>
      <c r="C42" s="209"/>
      <c r="D42" s="200"/>
      <c r="E42" s="201"/>
      <c r="F42" s="184"/>
      <c r="G42" s="184"/>
      <c r="H42" s="184"/>
      <c r="I42" s="184"/>
      <c r="J42" s="184"/>
      <c r="K42" s="184"/>
      <c r="L42" s="184"/>
      <c r="M42" s="184"/>
      <c r="N42" s="184"/>
      <c r="O42" s="184"/>
      <c r="P42" s="184"/>
      <c r="Q42" s="184"/>
      <c r="R42" s="185"/>
      <c r="S42" s="185"/>
      <c r="T42" s="184"/>
      <c r="U42" s="184"/>
      <c r="V42" s="185"/>
      <c r="W42" s="185"/>
      <c r="X42" s="266"/>
      <c r="Y42" s="176"/>
      <c r="Z42" s="176"/>
      <c r="AA42" s="176"/>
      <c r="AB42" s="176"/>
      <c r="AC42" s="176"/>
      <c r="AD42" s="176"/>
      <c r="AE42" s="176" t="s">
        <v>197</v>
      </c>
      <c r="AF42" s="176">
        <v>0</v>
      </c>
      <c r="AG42" s="176"/>
      <c r="AH42" s="211"/>
      <c r="AI42" s="212" t="s">
        <v>239</v>
      </c>
      <c r="AJ42" s="214"/>
      <c r="AK42" s="176"/>
      <c r="AL42" s="176"/>
      <c r="AM42" s="176"/>
      <c r="AN42" s="176"/>
      <c r="AO42" s="176"/>
      <c r="AP42" s="176"/>
      <c r="AQ42" s="176"/>
      <c r="AR42" s="176"/>
      <c r="AS42" s="176"/>
      <c r="AT42" s="176"/>
      <c r="AU42" s="176"/>
      <c r="AV42" s="176"/>
      <c r="AW42" s="176"/>
      <c r="AX42" s="176"/>
      <c r="AY42" s="176"/>
      <c r="AZ42" s="176"/>
      <c r="BA42" s="176"/>
      <c r="BB42" s="176"/>
      <c r="BC42" s="176"/>
      <c r="BD42" s="176"/>
      <c r="BE42" s="176"/>
      <c r="BF42" s="176"/>
      <c r="BG42" s="176"/>
      <c r="BH42" s="176"/>
    </row>
    <row r="43" spans="1:60" outlineLevel="1" x14ac:dyDescent="0.2">
      <c r="A43" s="177"/>
      <c r="B43" s="208" t="s">
        <v>240</v>
      </c>
      <c r="C43" s="209"/>
      <c r="D43" s="200"/>
      <c r="E43" s="201">
        <v>28.34</v>
      </c>
      <c r="F43" s="184"/>
      <c r="G43" s="184"/>
      <c r="H43" s="184"/>
      <c r="I43" s="184"/>
      <c r="J43" s="184"/>
      <c r="K43" s="184"/>
      <c r="L43" s="184"/>
      <c r="M43" s="184"/>
      <c r="N43" s="184"/>
      <c r="O43" s="184"/>
      <c r="P43" s="184"/>
      <c r="Q43" s="184"/>
      <c r="R43" s="185"/>
      <c r="S43" s="185"/>
      <c r="T43" s="184"/>
      <c r="U43" s="184"/>
      <c r="V43" s="185"/>
      <c r="W43" s="185"/>
      <c r="X43" s="266"/>
      <c r="Y43" s="176"/>
      <c r="Z43" s="176"/>
      <c r="AA43" s="176"/>
      <c r="AB43" s="176"/>
      <c r="AC43" s="176"/>
      <c r="AD43" s="176"/>
      <c r="AE43" s="176" t="s">
        <v>197</v>
      </c>
      <c r="AF43" s="176">
        <v>0</v>
      </c>
      <c r="AG43" s="176"/>
      <c r="AH43" s="211"/>
      <c r="AI43" s="212" t="s">
        <v>240</v>
      </c>
      <c r="AJ43" s="214"/>
      <c r="AK43" s="176"/>
      <c r="AL43" s="176"/>
      <c r="AM43" s="176"/>
      <c r="AN43" s="176"/>
      <c r="AO43" s="176"/>
      <c r="AP43" s="176"/>
      <c r="AQ43" s="176"/>
      <c r="AR43" s="176"/>
      <c r="AS43" s="176"/>
      <c r="AT43" s="176"/>
      <c r="AU43" s="176"/>
      <c r="AV43" s="176"/>
      <c r="AW43" s="176"/>
      <c r="AX43" s="176"/>
      <c r="AY43" s="176"/>
      <c r="AZ43" s="176"/>
      <c r="BA43" s="176"/>
      <c r="BB43" s="176"/>
      <c r="BC43" s="176"/>
      <c r="BD43" s="176"/>
      <c r="BE43" s="176"/>
      <c r="BF43" s="176"/>
      <c r="BG43" s="176"/>
      <c r="BH43" s="176"/>
    </row>
    <row r="44" spans="1:60" outlineLevel="1" x14ac:dyDescent="0.2">
      <c r="A44" s="193">
        <v>11</v>
      </c>
      <c r="B44" s="194" t="s">
        <v>241</v>
      </c>
      <c r="C44" s="194" t="s">
        <v>242</v>
      </c>
      <c r="D44" s="195" t="s">
        <v>213</v>
      </c>
      <c r="E44" s="196">
        <v>8</v>
      </c>
      <c r="F44" s="199"/>
      <c r="G44" s="197">
        <f>ROUND(E44*F44,2)</f>
        <v>0</v>
      </c>
      <c r="H44" s="199">
        <v>299.5</v>
      </c>
      <c r="I44" s="197">
        <f>ROUND(E44*H44,2)</f>
        <v>2396</v>
      </c>
      <c r="J44" s="199">
        <v>0</v>
      </c>
      <c r="K44" s="197">
        <f>ROUND(E44*J44,2)</f>
        <v>0</v>
      </c>
      <c r="L44" s="197">
        <v>21</v>
      </c>
      <c r="M44" s="197">
        <f>G44*(1+L44/100)</f>
        <v>0</v>
      </c>
      <c r="N44" s="197">
        <v>8.0000000000000004E-4</v>
      </c>
      <c r="O44" s="197">
        <f>ROUND(E44*N44,2)</f>
        <v>0.01</v>
      </c>
      <c r="P44" s="197">
        <v>0</v>
      </c>
      <c r="Q44" s="197">
        <f>ROUND(E44*P44,2)</f>
        <v>0</v>
      </c>
      <c r="R44" s="198" t="s">
        <v>243</v>
      </c>
      <c r="S44" s="198" t="s">
        <v>194</v>
      </c>
      <c r="T44" s="197">
        <v>0</v>
      </c>
      <c r="U44" s="197">
        <f>ROUND(E44*T44,2)</f>
        <v>0</v>
      </c>
      <c r="V44" s="198"/>
      <c r="W44" s="198"/>
      <c r="X44" s="266"/>
      <c r="Y44" s="176"/>
      <c r="Z44" s="176"/>
      <c r="AA44" s="176"/>
      <c r="AB44" s="176"/>
      <c r="AC44" s="176"/>
      <c r="AD44" s="176"/>
      <c r="AE44" s="176" t="s">
        <v>244</v>
      </c>
      <c r="AF44" s="176">
        <v>31</v>
      </c>
      <c r="AG44" s="176"/>
      <c r="AH44" s="211"/>
      <c r="AI44" s="211"/>
      <c r="AJ44" s="214"/>
      <c r="AK44" s="176"/>
      <c r="AL44" s="176"/>
      <c r="AM44" s="176"/>
      <c r="AN44" s="176"/>
      <c r="AO44" s="176"/>
      <c r="AP44" s="176"/>
      <c r="AQ44" s="176"/>
      <c r="AR44" s="176"/>
      <c r="AS44" s="176"/>
      <c r="AT44" s="176"/>
      <c r="AU44" s="176"/>
      <c r="AV44" s="176"/>
      <c r="AW44" s="176"/>
      <c r="AX44" s="176"/>
      <c r="AY44" s="176"/>
      <c r="AZ44" s="176"/>
      <c r="BA44" s="176"/>
      <c r="BB44" s="176"/>
      <c r="BC44" s="176"/>
      <c r="BD44" s="176"/>
      <c r="BE44" s="176"/>
      <c r="BF44" s="176"/>
      <c r="BG44" s="176"/>
      <c r="BH44" s="176"/>
    </row>
    <row r="45" spans="1:60" x14ac:dyDescent="0.2">
      <c r="A45" s="162"/>
      <c r="B45" s="178"/>
      <c r="C45" s="178"/>
      <c r="D45" s="180"/>
      <c r="E45" s="181"/>
      <c r="F45" s="182"/>
      <c r="G45" s="182"/>
      <c r="H45" s="182"/>
      <c r="I45" s="182"/>
      <c r="J45" s="182"/>
      <c r="K45" s="182"/>
      <c r="L45" s="182"/>
      <c r="M45" s="182"/>
      <c r="N45" s="182"/>
      <c r="O45" s="182"/>
      <c r="P45" s="182"/>
      <c r="Q45" s="182"/>
      <c r="R45" s="183"/>
      <c r="S45" s="183"/>
      <c r="T45" s="182"/>
      <c r="U45" s="182"/>
      <c r="V45" s="183"/>
      <c r="W45" s="183"/>
      <c r="X45" s="256"/>
      <c r="AH45" s="210"/>
      <c r="AI45" s="210"/>
      <c r="AJ45" s="213"/>
    </row>
    <row r="46" spans="1:60" x14ac:dyDescent="0.2">
      <c r="A46" s="179" t="s">
        <v>188</v>
      </c>
      <c r="B46" s="186" t="s">
        <v>93</v>
      </c>
      <c r="C46" s="186" t="s">
        <v>94</v>
      </c>
      <c r="D46" s="187"/>
      <c r="E46" s="188"/>
      <c r="F46" s="189"/>
      <c r="G46" s="190">
        <f>SUMIF(AE47:AE91,"&lt;&gt;NOR",G47:G91)</f>
        <v>0</v>
      </c>
      <c r="H46" s="189"/>
      <c r="I46" s="189">
        <f>SUM(I47:I91)</f>
        <v>42672.959999999999</v>
      </c>
      <c r="J46" s="189"/>
      <c r="K46" s="189">
        <f>SUM(K47:K91)</f>
        <v>237490.99</v>
      </c>
      <c r="L46" s="189"/>
      <c r="M46" s="189">
        <f>SUM(M47:M91)</f>
        <v>0</v>
      </c>
      <c r="N46" s="189"/>
      <c r="O46" s="189">
        <f>SUM(O47:O91)</f>
        <v>25.87</v>
      </c>
      <c r="P46" s="189"/>
      <c r="Q46" s="189">
        <f>SUM(Q47:Q91)</f>
        <v>0</v>
      </c>
      <c r="R46" s="191"/>
      <c r="S46" s="191"/>
      <c r="T46" s="189"/>
      <c r="U46" s="189">
        <f>SUM(U47:U91)</f>
        <v>509.21999999999997</v>
      </c>
      <c r="V46" s="191"/>
      <c r="W46" s="192"/>
      <c r="X46" s="256"/>
      <c r="AE46" t="s">
        <v>189</v>
      </c>
      <c r="AH46" s="210"/>
      <c r="AI46" s="210"/>
      <c r="AJ46" s="213"/>
    </row>
    <row r="47" spans="1:60" ht="22.5" outlineLevel="1" x14ac:dyDescent="0.2">
      <c r="A47" s="222">
        <v>12</v>
      </c>
      <c r="B47" s="223" t="s">
        <v>245</v>
      </c>
      <c r="C47" s="223" t="s">
        <v>246</v>
      </c>
      <c r="D47" s="224" t="s">
        <v>207</v>
      </c>
      <c r="E47" s="225">
        <v>536.83788000000004</v>
      </c>
      <c r="F47" s="199"/>
      <c r="G47" s="227">
        <f>ROUND(E47*F47,2)</f>
        <v>0</v>
      </c>
      <c r="H47" s="226">
        <v>22.77</v>
      </c>
      <c r="I47" s="227">
        <f>ROUND(E47*H47,2)</f>
        <v>12223.8</v>
      </c>
      <c r="J47" s="226">
        <v>31.93</v>
      </c>
      <c r="K47" s="227">
        <f>ROUND(E47*J47,2)</f>
        <v>17141.23</v>
      </c>
      <c r="L47" s="227">
        <v>21</v>
      </c>
      <c r="M47" s="227">
        <f>G47*(1+L47/100)</f>
        <v>0</v>
      </c>
      <c r="N47" s="227">
        <v>2.9999999999999997E-4</v>
      </c>
      <c r="O47" s="227">
        <f>ROUND(E47*N47,2)</f>
        <v>0.16</v>
      </c>
      <c r="P47" s="227">
        <v>0</v>
      </c>
      <c r="Q47" s="227">
        <f>ROUND(E47*P47,2)</f>
        <v>0</v>
      </c>
      <c r="R47" s="228" t="s">
        <v>208</v>
      </c>
      <c r="S47" s="228" t="s">
        <v>194</v>
      </c>
      <c r="T47" s="197">
        <v>7.0000000000000007E-2</v>
      </c>
      <c r="U47" s="197">
        <f>ROUND(E47*T47,2)</f>
        <v>37.58</v>
      </c>
      <c r="V47" s="198"/>
      <c r="W47" s="198"/>
      <c r="X47" s="266"/>
      <c r="Y47" s="176"/>
      <c r="Z47" s="176"/>
      <c r="AA47" s="176"/>
      <c r="AB47" s="176"/>
      <c r="AC47" s="176"/>
      <c r="AD47" s="176"/>
      <c r="AE47" s="176" t="s">
        <v>195</v>
      </c>
      <c r="AF47" s="176">
        <v>33</v>
      </c>
      <c r="AG47" s="176"/>
      <c r="AH47" s="211"/>
      <c r="AI47" s="211"/>
      <c r="AJ47" s="214"/>
      <c r="AK47" s="176"/>
      <c r="AL47" s="176"/>
      <c r="AM47" s="176"/>
      <c r="AN47" s="176"/>
      <c r="AO47" s="176"/>
      <c r="AP47" s="176"/>
      <c r="AQ47" s="176"/>
      <c r="AR47" s="176"/>
      <c r="AS47" s="176"/>
      <c r="AT47" s="176"/>
      <c r="AU47" s="176"/>
      <c r="AV47" s="176"/>
      <c r="AW47" s="176"/>
      <c r="AX47" s="176"/>
      <c r="AY47" s="176"/>
      <c r="AZ47" s="176"/>
      <c r="BA47" s="176"/>
      <c r="BB47" s="176"/>
      <c r="BC47" s="176"/>
      <c r="BD47" s="176"/>
      <c r="BE47" s="176"/>
      <c r="BF47" s="176"/>
      <c r="BG47" s="176"/>
      <c r="BH47" s="176"/>
    </row>
    <row r="48" spans="1:60" outlineLevel="1" x14ac:dyDescent="0.2">
      <c r="A48" s="240"/>
      <c r="B48" s="245" t="s">
        <v>247</v>
      </c>
      <c r="C48" s="246"/>
      <c r="D48" s="243"/>
      <c r="E48" s="244">
        <v>63.318150000000003</v>
      </c>
      <c r="F48" s="238"/>
      <c r="G48" s="238"/>
      <c r="H48" s="238"/>
      <c r="I48" s="238"/>
      <c r="J48" s="238"/>
      <c r="K48" s="238"/>
      <c r="L48" s="238"/>
      <c r="M48" s="238"/>
      <c r="N48" s="238"/>
      <c r="O48" s="238"/>
      <c r="P48" s="238"/>
      <c r="Q48" s="238"/>
      <c r="R48" s="239"/>
      <c r="S48" s="239"/>
      <c r="T48" s="184"/>
      <c r="U48" s="184"/>
      <c r="V48" s="185"/>
      <c r="W48" s="185"/>
      <c r="X48" s="266"/>
      <c r="Y48" s="176"/>
      <c r="Z48" s="176"/>
      <c r="AA48" s="176"/>
      <c r="AB48" s="176"/>
      <c r="AC48" s="176"/>
      <c r="AD48" s="176"/>
      <c r="AE48" s="176" t="s">
        <v>197</v>
      </c>
      <c r="AF48" s="176">
        <v>5</v>
      </c>
      <c r="AG48" s="176"/>
      <c r="AH48" s="211"/>
      <c r="AI48" s="212" t="s">
        <v>247</v>
      </c>
      <c r="AJ48" s="214"/>
      <c r="AK48" s="176"/>
      <c r="AL48" s="176"/>
      <c r="AM48" s="176"/>
      <c r="AN48" s="176"/>
      <c r="AO48" s="176"/>
      <c r="AP48" s="176"/>
      <c r="AQ48" s="176"/>
      <c r="AR48" s="176"/>
      <c r="AS48" s="176"/>
      <c r="AT48" s="176"/>
      <c r="AU48" s="176"/>
      <c r="AV48" s="176"/>
      <c r="AW48" s="176"/>
      <c r="AX48" s="176"/>
      <c r="AY48" s="176"/>
      <c r="AZ48" s="176"/>
      <c r="BA48" s="176"/>
      <c r="BB48" s="176"/>
      <c r="BC48" s="176"/>
      <c r="BD48" s="176"/>
      <c r="BE48" s="176"/>
      <c r="BF48" s="176"/>
      <c r="BG48" s="176"/>
      <c r="BH48" s="176"/>
    </row>
    <row r="49" spans="1:60" outlineLevel="1" x14ac:dyDescent="0.2">
      <c r="A49" s="240"/>
      <c r="B49" s="245" t="s">
        <v>248</v>
      </c>
      <c r="C49" s="246"/>
      <c r="D49" s="243"/>
      <c r="E49" s="244">
        <v>473.51972999999998</v>
      </c>
      <c r="F49" s="238"/>
      <c r="G49" s="238"/>
      <c r="H49" s="238"/>
      <c r="I49" s="238"/>
      <c r="J49" s="238"/>
      <c r="K49" s="238"/>
      <c r="L49" s="238"/>
      <c r="M49" s="238"/>
      <c r="N49" s="238"/>
      <c r="O49" s="238"/>
      <c r="P49" s="238"/>
      <c r="Q49" s="238"/>
      <c r="R49" s="239"/>
      <c r="S49" s="239"/>
      <c r="T49" s="184"/>
      <c r="U49" s="184"/>
      <c r="V49" s="185"/>
      <c r="W49" s="185"/>
      <c r="X49" s="266"/>
      <c r="Y49" s="176"/>
      <c r="Z49" s="176"/>
      <c r="AA49" s="176"/>
      <c r="AB49" s="176"/>
      <c r="AC49" s="176"/>
      <c r="AD49" s="176"/>
      <c r="AE49" s="176" t="s">
        <v>197</v>
      </c>
      <c r="AF49" s="176">
        <v>5</v>
      </c>
      <c r="AG49" s="176"/>
      <c r="AH49" s="211"/>
      <c r="AI49" s="212" t="s">
        <v>248</v>
      </c>
      <c r="AJ49" s="214"/>
      <c r="AK49" s="176"/>
      <c r="AL49" s="176"/>
      <c r="AM49" s="176"/>
      <c r="AN49" s="176"/>
      <c r="AO49" s="176"/>
      <c r="AP49" s="176"/>
      <c r="AQ49" s="176"/>
      <c r="AR49" s="176"/>
      <c r="AS49" s="176"/>
      <c r="AT49" s="176"/>
      <c r="AU49" s="176"/>
      <c r="AV49" s="176"/>
      <c r="AW49" s="176"/>
      <c r="AX49" s="176"/>
      <c r="AY49" s="176"/>
      <c r="AZ49" s="176"/>
      <c r="BA49" s="176"/>
      <c r="BB49" s="176"/>
      <c r="BC49" s="176"/>
      <c r="BD49" s="176"/>
      <c r="BE49" s="176"/>
      <c r="BF49" s="176"/>
      <c r="BG49" s="176"/>
      <c r="BH49" s="176"/>
    </row>
    <row r="50" spans="1:60" outlineLevel="1" x14ac:dyDescent="0.2">
      <c r="A50" s="222">
        <v>13</v>
      </c>
      <c r="B50" s="223" t="s">
        <v>249</v>
      </c>
      <c r="C50" s="223" t="s">
        <v>250</v>
      </c>
      <c r="D50" s="224" t="s">
        <v>207</v>
      </c>
      <c r="E50" s="225">
        <v>63.318150000000003</v>
      </c>
      <c r="F50" s="199"/>
      <c r="G50" s="227">
        <f>ROUND(E50*F50,2)</f>
        <v>0</v>
      </c>
      <c r="H50" s="226">
        <v>41.26</v>
      </c>
      <c r="I50" s="227">
        <f>ROUND(E50*H50,2)</f>
        <v>2612.5100000000002</v>
      </c>
      <c r="J50" s="226">
        <v>277.74</v>
      </c>
      <c r="K50" s="227">
        <f>ROUND(E50*J50,2)</f>
        <v>17585.98</v>
      </c>
      <c r="L50" s="227">
        <v>21</v>
      </c>
      <c r="M50" s="227">
        <f>G50*(1+L50/100)</f>
        <v>0</v>
      </c>
      <c r="N50" s="227">
        <v>4.4139999999999999E-2</v>
      </c>
      <c r="O50" s="227">
        <f>ROUND(E50*N50,2)</f>
        <v>2.79</v>
      </c>
      <c r="P50" s="227">
        <v>0</v>
      </c>
      <c r="Q50" s="227">
        <f>ROUND(E50*P50,2)</f>
        <v>0</v>
      </c>
      <c r="R50" s="228" t="s">
        <v>208</v>
      </c>
      <c r="S50" s="228" t="s">
        <v>194</v>
      </c>
      <c r="T50" s="197">
        <v>0.6</v>
      </c>
      <c r="U50" s="197">
        <f>ROUND(E50*T50,2)</f>
        <v>37.99</v>
      </c>
      <c r="V50" s="198"/>
      <c r="W50" s="198"/>
      <c r="X50" s="266"/>
      <c r="Y50" s="176"/>
      <c r="Z50" s="176"/>
      <c r="AA50" s="176"/>
      <c r="AB50" s="176"/>
      <c r="AC50" s="176"/>
      <c r="AD50" s="176"/>
      <c r="AE50" s="176" t="s">
        <v>195</v>
      </c>
      <c r="AF50" s="176">
        <v>36</v>
      </c>
      <c r="AG50" s="176"/>
      <c r="AH50" s="211"/>
      <c r="AI50" s="211"/>
      <c r="AJ50" s="214"/>
      <c r="AK50" s="176"/>
      <c r="AL50" s="176"/>
      <c r="AM50" s="176"/>
      <c r="AN50" s="176"/>
      <c r="AO50" s="176"/>
      <c r="AP50" s="176"/>
      <c r="AQ50" s="176"/>
      <c r="AR50" s="176"/>
      <c r="AS50" s="176"/>
      <c r="AT50" s="176"/>
      <c r="AU50" s="176"/>
      <c r="AV50" s="176"/>
      <c r="AW50" s="176"/>
      <c r="AX50" s="176"/>
      <c r="AY50" s="176"/>
      <c r="AZ50" s="176"/>
      <c r="BA50" s="176"/>
      <c r="BB50" s="176"/>
      <c r="BC50" s="176"/>
      <c r="BD50" s="176"/>
      <c r="BE50" s="176"/>
      <c r="BF50" s="176"/>
      <c r="BG50" s="176"/>
      <c r="BH50" s="176"/>
    </row>
    <row r="51" spans="1:60" outlineLevel="1" x14ac:dyDescent="0.2">
      <c r="A51" s="240"/>
      <c r="B51" s="245" t="s">
        <v>251</v>
      </c>
      <c r="C51" s="246"/>
      <c r="D51" s="243"/>
      <c r="E51" s="244"/>
      <c r="F51" s="238"/>
      <c r="G51" s="238"/>
      <c r="H51" s="238"/>
      <c r="I51" s="238"/>
      <c r="J51" s="238"/>
      <c r="K51" s="238"/>
      <c r="L51" s="238"/>
      <c r="M51" s="238"/>
      <c r="N51" s="238"/>
      <c r="O51" s="238"/>
      <c r="P51" s="238"/>
      <c r="Q51" s="238"/>
      <c r="R51" s="239"/>
      <c r="S51" s="239"/>
      <c r="T51" s="184"/>
      <c r="U51" s="184"/>
      <c r="V51" s="185"/>
      <c r="W51" s="185"/>
      <c r="X51" s="266"/>
      <c r="Y51" s="176"/>
      <c r="Z51" s="176"/>
      <c r="AA51" s="176"/>
      <c r="AB51" s="176"/>
      <c r="AC51" s="176"/>
      <c r="AD51" s="176"/>
      <c r="AE51" s="176" t="s">
        <v>197</v>
      </c>
      <c r="AF51" s="176">
        <v>0</v>
      </c>
      <c r="AG51" s="176"/>
      <c r="AH51" s="211"/>
      <c r="AI51" s="212" t="s">
        <v>251</v>
      </c>
      <c r="AJ51" s="214"/>
      <c r="AK51" s="176"/>
      <c r="AL51" s="176"/>
      <c r="AM51" s="176"/>
      <c r="AN51" s="176"/>
      <c r="AO51" s="176"/>
      <c r="AP51" s="176"/>
      <c r="AQ51" s="176"/>
      <c r="AR51" s="176"/>
      <c r="AS51" s="176"/>
      <c r="AT51" s="176"/>
      <c r="AU51" s="176"/>
      <c r="AV51" s="176"/>
      <c r="AW51" s="176"/>
      <c r="AX51" s="176"/>
      <c r="AY51" s="176"/>
      <c r="AZ51" s="176"/>
      <c r="BA51" s="176"/>
      <c r="BB51" s="176"/>
      <c r="BC51" s="176"/>
      <c r="BD51" s="176"/>
      <c r="BE51" s="176"/>
      <c r="BF51" s="176"/>
      <c r="BG51" s="176"/>
      <c r="BH51" s="176"/>
    </row>
    <row r="52" spans="1:60" outlineLevel="1" x14ac:dyDescent="0.2">
      <c r="A52" s="240"/>
      <c r="B52" s="245" t="s">
        <v>252</v>
      </c>
      <c r="C52" s="246"/>
      <c r="D52" s="243"/>
      <c r="E52" s="244"/>
      <c r="F52" s="238"/>
      <c r="G52" s="238"/>
      <c r="H52" s="238"/>
      <c r="I52" s="238"/>
      <c r="J52" s="238"/>
      <c r="K52" s="238"/>
      <c r="L52" s="238"/>
      <c r="M52" s="238"/>
      <c r="N52" s="238"/>
      <c r="O52" s="238"/>
      <c r="P52" s="238"/>
      <c r="Q52" s="238"/>
      <c r="R52" s="239"/>
      <c r="S52" s="239"/>
      <c r="T52" s="184"/>
      <c r="U52" s="184"/>
      <c r="V52" s="185"/>
      <c r="W52" s="185"/>
      <c r="X52" s="266"/>
      <c r="Y52" s="176"/>
      <c r="Z52" s="176"/>
      <c r="AA52" s="176"/>
      <c r="AB52" s="176"/>
      <c r="AC52" s="176"/>
      <c r="AD52" s="176"/>
      <c r="AE52" s="176" t="s">
        <v>197</v>
      </c>
      <c r="AF52" s="176">
        <v>0</v>
      </c>
      <c r="AG52" s="176"/>
      <c r="AH52" s="211"/>
      <c r="AI52" s="212" t="s">
        <v>252</v>
      </c>
      <c r="AJ52" s="214"/>
      <c r="AK52" s="176"/>
      <c r="AL52" s="176"/>
      <c r="AM52" s="176"/>
      <c r="AN52" s="176"/>
      <c r="AO52" s="176"/>
      <c r="AP52" s="176"/>
      <c r="AQ52" s="176"/>
      <c r="AR52" s="176"/>
      <c r="AS52" s="176"/>
      <c r="AT52" s="176"/>
      <c r="AU52" s="176"/>
      <c r="AV52" s="176"/>
      <c r="AW52" s="176"/>
      <c r="AX52" s="176"/>
      <c r="AY52" s="176"/>
      <c r="AZ52" s="176"/>
      <c r="BA52" s="176"/>
      <c r="BB52" s="176"/>
      <c r="BC52" s="176"/>
      <c r="BD52" s="176"/>
      <c r="BE52" s="176"/>
      <c r="BF52" s="176"/>
      <c r="BG52" s="176"/>
      <c r="BH52" s="176"/>
    </row>
    <row r="53" spans="1:60" outlineLevel="1" x14ac:dyDescent="0.2">
      <c r="A53" s="240"/>
      <c r="B53" s="245" t="s">
        <v>253</v>
      </c>
      <c r="C53" s="246"/>
      <c r="D53" s="243"/>
      <c r="E53" s="244"/>
      <c r="F53" s="238"/>
      <c r="G53" s="238"/>
      <c r="H53" s="238"/>
      <c r="I53" s="238"/>
      <c r="J53" s="238"/>
      <c r="K53" s="238"/>
      <c r="L53" s="238"/>
      <c r="M53" s="238"/>
      <c r="N53" s="238"/>
      <c r="O53" s="238"/>
      <c r="P53" s="238"/>
      <c r="Q53" s="238"/>
      <c r="R53" s="239"/>
      <c r="S53" s="239"/>
      <c r="T53" s="184"/>
      <c r="U53" s="184"/>
      <c r="V53" s="185"/>
      <c r="W53" s="185"/>
      <c r="X53" s="266"/>
      <c r="Y53" s="176"/>
      <c r="Z53" s="176"/>
      <c r="AA53" s="176"/>
      <c r="AB53" s="176"/>
      <c r="AC53" s="176"/>
      <c r="AD53" s="176"/>
      <c r="AE53" s="176" t="s">
        <v>197</v>
      </c>
      <c r="AF53" s="176">
        <v>0</v>
      </c>
      <c r="AG53" s="176"/>
      <c r="AH53" s="211"/>
      <c r="AI53" s="212" t="s">
        <v>253</v>
      </c>
      <c r="AJ53" s="214"/>
      <c r="AK53" s="176"/>
      <c r="AL53" s="176"/>
      <c r="AM53" s="176"/>
      <c r="AN53" s="176"/>
      <c r="AO53" s="176"/>
      <c r="AP53" s="176"/>
      <c r="AQ53" s="176"/>
      <c r="AR53" s="176"/>
      <c r="AS53" s="176"/>
      <c r="AT53" s="176"/>
      <c r="AU53" s="176"/>
      <c r="AV53" s="176"/>
      <c r="AW53" s="176"/>
      <c r="AX53" s="176"/>
      <c r="AY53" s="176"/>
      <c r="AZ53" s="176"/>
      <c r="BA53" s="176"/>
      <c r="BB53" s="176"/>
      <c r="BC53" s="176"/>
      <c r="BD53" s="176"/>
      <c r="BE53" s="176"/>
      <c r="BF53" s="176"/>
      <c r="BG53" s="176"/>
      <c r="BH53" s="176"/>
    </row>
    <row r="54" spans="1:60" outlineLevel="1" x14ac:dyDescent="0.2">
      <c r="A54" s="240"/>
      <c r="B54" s="245" t="s">
        <v>254</v>
      </c>
      <c r="C54" s="246"/>
      <c r="D54" s="243"/>
      <c r="E54" s="244"/>
      <c r="F54" s="238"/>
      <c r="G54" s="238"/>
      <c r="H54" s="238"/>
      <c r="I54" s="238"/>
      <c r="J54" s="238"/>
      <c r="K54" s="238"/>
      <c r="L54" s="238"/>
      <c r="M54" s="238"/>
      <c r="N54" s="238"/>
      <c r="O54" s="238"/>
      <c r="P54" s="238"/>
      <c r="Q54" s="238"/>
      <c r="R54" s="239"/>
      <c r="S54" s="239"/>
      <c r="T54" s="184"/>
      <c r="U54" s="184"/>
      <c r="V54" s="185"/>
      <c r="W54" s="185"/>
      <c r="X54" s="266"/>
      <c r="Y54" s="176"/>
      <c r="Z54" s="176"/>
      <c r="AA54" s="176"/>
      <c r="AB54" s="176"/>
      <c r="AC54" s="176"/>
      <c r="AD54" s="176"/>
      <c r="AE54" s="176" t="s">
        <v>197</v>
      </c>
      <c r="AF54" s="176">
        <v>0</v>
      </c>
      <c r="AG54" s="176"/>
      <c r="AH54" s="211"/>
      <c r="AI54" s="212" t="s">
        <v>254</v>
      </c>
      <c r="AJ54" s="214"/>
      <c r="AK54" s="176"/>
      <c r="AL54" s="176"/>
      <c r="AM54" s="176"/>
      <c r="AN54" s="176"/>
      <c r="AO54" s="176"/>
      <c r="AP54" s="176"/>
      <c r="AQ54" s="176"/>
      <c r="AR54" s="176"/>
      <c r="AS54" s="176"/>
      <c r="AT54" s="176"/>
      <c r="AU54" s="176"/>
      <c r="AV54" s="176"/>
      <c r="AW54" s="176"/>
      <c r="AX54" s="176"/>
      <c r="AY54" s="176"/>
      <c r="AZ54" s="176"/>
      <c r="BA54" s="176"/>
      <c r="BB54" s="176"/>
      <c r="BC54" s="176"/>
      <c r="BD54" s="176"/>
      <c r="BE54" s="176"/>
      <c r="BF54" s="176"/>
      <c r="BG54" s="176"/>
      <c r="BH54" s="176"/>
    </row>
    <row r="55" spans="1:60" outlineLevel="1" x14ac:dyDescent="0.2">
      <c r="A55" s="240"/>
      <c r="B55" s="245" t="s">
        <v>255</v>
      </c>
      <c r="C55" s="246"/>
      <c r="D55" s="243"/>
      <c r="E55" s="244"/>
      <c r="F55" s="238"/>
      <c r="G55" s="238"/>
      <c r="H55" s="238"/>
      <c r="I55" s="238"/>
      <c r="J55" s="238"/>
      <c r="K55" s="238"/>
      <c r="L55" s="238"/>
      <c r="M55" s="238"/>
      <c r="N55" s="238"/>
      <c r="O55" s="238"/>
      <c r="P55" s="238"/>
      <c r="Q55" s="238"/>
      <c r="R55" s="239"/>
      <c r="S55" s="239"/>
      <c r="T55" s="184"/>
      <c r="U55" s="184"/>
      <c r="V55" s="185"/>
      <c r="W55" s="185"/>
      <c r="X55" s="266"/>
      <c r="Y55" s="176"/>
      <c r="Z55" s="176"/>
      <c r="AA55" s="176"/>
      <c r="AB55" s="176"/>
      <c r="AC55" s="176"/>
      <c r="AD55" s="176"/>
      <c r="AE55" s="176" t="s">
        <v>197</v>
      </c>
      <c r="AF55" s="176">
        <v>0</v>
      </c>
      <c r="AG55" s="176"/>
      <c r="AH55" s="211"/>
      <c r="AI55" s="212" t="s">
        <v>255</v>
      </c>
      <c r="AJ55" s="214"/>
      <c r="AK55" s="176"/>
      <c r="AL55" s="176"/>
      <c r="AM55" s="176"/>
      <c r="AN55" s="176"/>
      <c r="AO55" s="176"/>
      <c r="AP55" s="176"/>
      <c r="AQ55" s="176"/>
      <c r="AR55" s="176"/>
      <c r="AS55" s="176"/>
      <c r="AT55" s="176"/>
      <c r="AU55" s="176"/>
      <c r="AV55" s="176"/>
      <c r="AW55" s="176"/>
      <c r="AX55" s="176"/>
      <c r="AY55" s="176"/>
      <c r="AZ55" s="176"/>
      <c r="BA55" s="176"/>
      <c r="BB55" s="176"/>
      <c r="BC55" s="176"/>
      <c r="BD55" s="176"/>
      <c r="BE55" s="176"/>
      <c r="BF55" s="176"/>
      <c r="BG55" s="176"/>
      <c r="BH55" s="176"/>
    </row>
    <row r="56" spans="1:60" outlineLevel="1" x14ac:dyDescent="0.2">
      <c r="A56" s="240"/>
      <c r="B56" s="245" t="s">
        <v>256</v>
      </c>
      <c r="C56" s="246"/>
      <c r="D56" s="243"/>
      <c r="E56" s="244"/>
      <c r="F56" s="238"/>
      <c r="G56" s="238"/>
      <c r="H56" s="238"/>
      <c r="I56" s="238"/>
      <c r="J56" s="238"/>
      <c r="K56" s="238"/>
      <c r="L56" s="238"/>
      <c r="M56" s="238"/>
      <c r="N56" s="238"/>
      <c r="O56" s="238"/>
      <c r="P56" s="238"/>
      <c r="Q56" s="238"/>
      <c r="R56" s="239"/>
      <c r="S56" s="239"/>
      <c r="T56" s="184"/>
      <c r="U56" s="184"/>
      <c r="V56" s="185"/>
      <c r="W56" s="185"/>
      <c r="X56" s="266"/>
      <c r="Y56" s="176"/>
      <c r="Z56" s="176"/>
      <c r="AA56" s="176"/>
      <c r="AB56" s="176"/>
      <c r="AC56" s="176"/>
      <c r="AD56" s="176"/>
      <c r="AE56" s="176" t="s">
        <v>197</v>
      </c>
      <c r="AF56" s="176">
        <v>0</v>
      </c>
      <c r="AG56" s="176"/>
      <c r="AH56" s="211"/>
      <c r="AI56" s="212" t="s">
        <v>256</v>
      </c>
      <c r="AJ56" s="214"/>
      <c r="AK56" s="176"/>
      <c r="AL56" s="176"/>
      <c r="AM56" s="176"/>
      <c r="AN56" s="176"/>
      <c r="AO56" s="176"/>
      <c r="AP56" s="176"/>
      <c r="AQ56" s="176"/>
      <c r="AR56" s="176"/>
      <c r="AS56" s="176"/>
      <c r="AT56" s="176"/>
      <c r="AU56" s="176"/>
      <c r="AV56" s="176"/>
      <c r="AW56" s="176"/>
      <c r="AX56" s="176"/>
      <c r="AY56" s="176"/>
      <c r="AZ56" s="176"/>
      <c r="BA56" s="176"/>
      <c r="BB56" s="176"/>
      <c r="BC56" s="176"/>
      <c r="BD56" s="176"/>
      <c r="BE56" s="176"/>
      <c r="BF56" s="176"/>
      <c r="BG56" s="176"/>
      <c r="BH56" s="176"/>
    </row>
    <row r="57" spans="1:60" outlineLevel="1" x14ac:dyDescent="0.2">
      <c r="A57" s="240"/>
      <c r="B57" s="245" t="s">
        <v>257</v>
      </c>
      <c r="C57" s="246"/>
      <c r="D57" s="243"/>
      <c r="E57" s="244"/>
      <c r="F57" s="238"/>
      <c r="G57" s="238"/>
      <c r="H57" s="238"/>
      <c r="I57" s="238"/>
      <c r="J57" s="238"/>
      <c r="K57" s="238"/>
      <c r="L57" s="238"/>
      <c r="M57" s="238"/>
      <c r="N57" s="238"/>
      <c r="O57" s="238"/>
      <c r="P57" s="238"/>
      <c r="Q57" s="238"/>
      <c r="R57" s="239"/>
      <c r="S57" s="239"/>
      <c r="T57" s="184"/>
      <c r="U57" s="184"/>
      <c r="V57" s="185"/>
      <c r="W57" s="185"/>
      <c r="X57" s="266"/>
      <c r="Y57" s="176"/>
      <c r="Z57" s="176"/>
      <c r="AA57" s="176"/>
      <c r="AB57" s="176"/>
      <c r="AC57" s="176"/>
      <c r="AD57" s="176"/>
      <c r="AE57" s="176" t="s">
        <v>197</v>
      </c>
      <c r="AF57" s="176">
        <v>0</v>
      </c>
      <c r="AG57" s="176"/>
      <c r="AH57" s="211"/>
      <c r="AI57" s="212" t="s">
        <v>257</v>
      </c>
      <c r="AJ57" s="214"/>
      <c r="AK57" s="176"/>
      <c r="AL57" s="176"/>
      <c r="AM57" s="176"/>
      <c r="AN57" s="176"/>
      <c r="AO57" s="176"/>
      <c r="AP57" s="176"/>
      <c r="AQ57" s="176"/>
      <c r="AR57" s="176"/>
      <c r="AS57" s="176"/>
      <c r="AT57" s="176"/>
      <c r="AU57" s="176"/>
      <c r="AV57" s="176"/>
      <c r="AW57" s="176"/>
      <c r="AX57" s="176"/>
      <c r="AY57" s="176"/>
      <c r="AZ57" s="176"/>
      <c r="BA57" s="176"/>
      <c r="BB57" s="176"/>
      <c r="BC57" s="176"/>
      <c r="BD57" s="176"/>
      <c r="BE57" s="176"/>
      <c r="BF57" s="176"/>
      <c r="BG57" s="176"/>
      <c r="BH57" s="176"/>
    </row>
    <row r="58" spans="1:60" outlineLevel="1" x14ac:dyDescent="0.2">
      <c r="A58" s="240"/>
      <c r="B58" s="245" t="s">
        <v>258</v>
      </c>
      <c r="C58" s="246"/>
      <c r="D58" s="243"/>
      <c r="E58" s="244"/>
      <c r="F58" s="238"/>
      <c r="G58" s="238"/>
      <c r="H58" s="238"/>
      <c r="I58" s="238"/>
      <c r="J58" s="238"/>
      <c r="K58" s="238"/>
      <c r="L58" s="238"/>
      <c r="M58" s="238"/>
      <c r="N58" s="238"/>
      <c r="O58" s="238"/>
      <c r="P58" s="238"/>
      <c r="Q58" s="238"/>
      <c r="R58" s="239"/>
      <c r="S58" s="239"/>
      <c r="T58" s="184"/>
      <c r="U58" s="184"/>
      <c r="V58" s="185"/>
      <c r="W58" s="185"/>
      <c r="X58" s="266"/>
      <c r="Y58" s="176"/>
      <c r="Z58" s="176"/>
      <c r="AA58" s="176"/>
      <c r="AB58" s="176"/>
      <c r="AC58" s="176"/>
      <c r="AD58" s="176"/>
      <c r="AE58" s="176" t="s">
        <v>197</v>
      </c>
      <c r="AF58" s="176">
        <v>0</v>
      </c>
      <c r="AG58" s="176"/>
      <c r="AH58" s="211"/>
      <c r="AI58" s="212" t="s">
        <v>258</v>
      </c>
      <c r="AJ58" s="214"/>
      <c r="AK58" s="176"/>
      <c r="AL58" s="176"/>
      <c r="AM58" s="176"/>
      <c r="AN58" s="176"/>
      <c r="AO58" s="176"/>
      <c r="AP58" s="176"/>
      <c r="AQ58" s="176"/>
      <c r="AR58" s="176"/>
      <c r="AS58" s="176"/>
      <c r="AT58" s="176"/>
      <c r="AU58" s="176"/>
      <c r="AV58" s="176"/>
      <c r="AW58" s="176"/>
      <c r="AX58" s="176"/>
      <c r="AY58" s="176"/>
      <c r="AZ58" s="176"/>
      <c r="BA58" s="176"/>
      <c r="BB58" s="176"/>
      <c r="BC58" s="176"/>
      <c r="BD58" s="176"/>
      <c r="BE58" s="176"/>
      <c r="BF58" s="176"/>
      <c r="BG58" s="176"/>
      <c r="BH58" s="176"/>
    </row>
    <row r="59" spans="1:60" outlineLevel="1" x14ac:dyDescent="0.2">
      <c r="A59" s="240"/>
      <c r="B59" s="245" t="s">
        <v>259</v>
      </c>
      <c r="C59" s="246"/>
      <c r="D59" s="243"/>
      <c r="E59" s="244"/>
      <c r="F59" s="238"/>
      <c r="G59" s="238"/>
      <c r="H59" s="238"/>
      <c r="I59" s="238"/>
      <c r="J59" s="238"/>
      <c r="K59" s="238"/>
      <c r="L59" s="238"/>
      <c r="M59" s="238"/>
      <c r="N59" s="238"/>
      <c r="O59" s="238"/>
      <c r="P59" s="238"/>
      <c r="Q59" s="238"/>
      <c r="R59" s="239"/>
      <c r="S59" s="239"/>
      <c r="T59" s="184"/>
      <c r="U59" s="184"/>
      <c r="V59" s="185"/>
      <c r="W59" s="185"/>
      <c r="X59" s="266"/>
      <c r="Y59" s="176"/>
      <c r="Z59" s="176"/>
      <c r="AA59" s="176"/>
      <c r="AB59" s="176"/>
      <c r="AC59" s="176"/>
      <c r="AD59" s="176"/>
      <c r="AE59" s="176" t="s">
        <v>197</v>
      </c>
      <c r="AF59" s="176">
        <v>0</v>
      </c>
      <c r="AG59" s="176"/>
      <c r="AH59" s="211"/>
      <c r="AI59" s="212" t="s">
        <v>259</v>
      </c>
      <c r="AJ59" s="214"/>
      <c r="AK59" s="176"/>
      <c r="AL59" s="176"/>
      <c r="AM59" s="176"/>
      <c r="AN59" s="176"/>
      <c r="AO59" s="176"/>
      <c r="AP59" s="176"/>
      <c r="AQ59" s="176"/>
      <c r="AR59" s="176"/>
      <c r="AS59" s="176"/>
      <c r="AT59" s="176"/>
      <c r="AU59" s="176"/>
      <c r="AV59" s="176"/>
      <c r="AW59" s="176"/>
      <c r="AX59" s="176"/>
      <c r="AY59" s="176"/>
      <c r="AZ59" s="176"/>
      <c r="BA59" s="176"/>
      <c r="BB59" s="176"/>
      <c r="BC59" s="176"/>
      <c r="BD59" s="176"/>
      <c r="BE59" s="176"/>
      <c r="BF59" s="176"/>
      <c r="BG59" s="176"/>
      <c r="BH59" s="176"/>
    </row>
    <row r="60" spans="1:60" outlineLevel="1" x14ac:dyDescent="0.2">
      <c r="A60" s="240"/>
      <c r="B60" s="245" t="s">
        <v>260</v>
      </c>
      <c r="C60" s="246"/>
      <c r="D60" s="243"/>
      <c r="E60" s="244">
        <v>63.318150000000003</v>
      </c>
      <c r="F60" s="238"/>
      <c r="G60" s="238"/>
      <c r="H60" s="238"/>
      <c r="I60" s="238"/>
      <c r="J60" s="238"/>
      <c r="K60" s="238"/>
      <c r="L60" s="238"/>
      <c r="M60" s="238"/>
      <c r="N60" s="238"/>
      <c r="O60" s="238"/>
      <c r="P60" s="238"/>
      <c r="Q60" s="238"/>
      <c r="R60" s="239"/>
      <c r="S60" s="239"/>
      <c r="T60" s="184"/>
      <c r="U60" s="184"/>
      <c r="V60" s="185"/>
      <c r="W60" s="185"/>
      <c r="X60" s="266"/>
      <c r="Y60" s="176"/>
      <c r="Z60" s="176"/>
      <c r="AA60" s="176"/>
      <c r="AB60" s="176"/>
      <c r="AC60" s="176"/>
      <c r="AD60" s="176"/>
      <c r="AE60" s="176" t="s">
        <v>197</v>
      </c>
      <c r="AF60" s="176">
        <v>0</v>
      </c>
      <c r="AG60" s="176"/>
      <c r="AH60" s="211"/>
      <c r="AI60" s="212" t="s">
        <v>260</v>
      </c>
      <c r="AJ60" s="214"/>
      <c r="AK60" s="176"/>
      <c r="AL60" s="176"/>
      <c r="AM60" s="176"/>
      <c r="AN60" s="176"/>
      <c r="AO60" s="176"/>
      <c r="AP60" s="176"/>
      <c r="AQ60" s="176"/>
      <c r="AR60" s="176"/>
      <c r="AS60" s="176"/>
      <c r="AT60" s="176"/>
      <c r="AU60" s="176"/>
      <c r="AV60" s="176"/>
      <c r="AW60" s="176"/>
      <c r="AX60" s="176"/>
      <c r="AY60" s="176"/>
      <c r="AZ60" s="176"/>
      <c r="BA60" s="176"/>
      <c r="BB60" s="176"/>
      <c r="BC60" s="176"/>
      <c r="BD60" s="176"/>
      <c r="BE60" s="176"/>
      <c r="BF60" s="176"/>
      <c r="BG60" s="176"/>
      <c r="BH60" s="176"/>
    </row>
    <row r="61" spans="1:60" outlineLevel="1" x14ac:dyDescent="0.2">
      <c r="A61" s="222">
        <v>14</v>
      </c>
      <c r="B61" s="223" t="s">
        <v>261</v>
      </c>
      <c r="C61" s="223" t="s">
        <v>262</v>
      </c>
      <c r="D61" s="224" t="s">
        <v>207</v>
      </c>
      <c r="E61" s="225">
        <v>473.51972999999998</v>
      </c>
      <c r="F61" s="199"/>
      <c r="G61" s="227">
        <f>ROUND(E61*F61,2)</f>
        <v>0</v>
      </c>
      <c r="H61" s="226">
        <v>45.04</v>
      </c>
      <c r="I61" s="227">
        <f>ROUND(E61*H61,2)</f>
        <v>21327.33</v>
      </c>
      <c r="J61" s="226">
        <v>390.46</v>
      </c>
      <c r="K61" s="227">
        <f>ROUND(E61*J61,2)</f>
        <v>184890.51</v>
      </c>
      <c r="L61" s="227">
        <v>21</v>
      </c>
      <c r="M61" s="227">
        <f>G61*(1+L61/100)</f>
        <v>0</v>
      </c>
      <c r="N61" s="227">
        <v>4.7660000000000001E-2</v>
      </c>
      <c r="O61" s="227">
        <f>ROUND(E61*N61,2)</f>
        <v>22.57</v>
      </c>
      <c r="P61" s="227">
        <v>0</v>
      </c>
      <c r="Q61" s="227">
        <f>ROUND(E61*P61,2)</f>
        <v>0</v>
      </c>
      <c r="R61" s="228" t="s">
        <v>208</v>
      </c>
      <c r="S61" s="228" t="s">
        <v>194</v>
      </c>
      <c r="T61" s="197">
        <v>0.84</v>
      </c>
      <c r="U61" s="197">
        <f>ROUND(E61*T61,2)</f>
        <v>397.76</v>
      </c>
      <c r="V61" s="198"/>
      <c r="W61" s="198"/>
      <c r="X61" s="266"/>
      <c r="Y61" s="176"/>
      <c r="Z61" s="176"/>
      <c r="AA61" s="176"/>
      <c r="AB61" s="176"/>
      <c r="AC61" s="176"/>
      <c r="AD61" s="176"/>
      <c r="AE61" s="176" t="s">
        <v>195</v>
      </c>
      <c r="AF61" s="176">
        <v>45</v>
      </c>
      <c r="AG61" s="176"/>
      <c r="AH61" s="211"/>
      <c r="AI61" s="211"/>
      <c r="AJ61" s="214"/>
      <c r="AK61" s="176"/>
      <c r="AL61" s="176"/>
      <c r="AM61" s="176"/>
      <c r="AN61" s="176"/>
      <c r="AO61" s="176"/>
      <c r="AP61" s="176"/>
      <c r="AQ61" s="176"/>
      <c r="AR61" s="176"/>
      <c r="AS61" s="176"/>
      <c r="AT61" s="176"/>
      <c r="AU61" s="176"/>
      <c r="AV61" s="176"/>
      <c r="AW61" s="176"/>
      <c r="AX61" s="176"/>
      <c r="AY61" s="176"/>
      <c r="AZ61" s="176"/>
      <c r="BA61" s="176"/>
      <c r="BB61" s="176"/>
      <c r="BC61" s="176"/>
      <c r="BD61" s="176"/>
      <c r="BE61" s="176"/>
      <c r="BF61" s="176"/>
      <c r="BG61" s="176"/>
      <c r="BH61" s="176"/>
    </row>
    <row r="62" spans="1:60" outlineLevel="1" x14ac:dyDescent="0.2">
      <c r="A62" s="177"/>
      <c r="B62" s="208" t="s">
        <v>263</v>
      </c>
      <c r="C62" s="209"/>
      <c r="D62" s="200"/>
      <c r="E62" s="201"/>
      <c r="F62" s="184"/>
      <c r="G62" s="184"/>
      <c r="H62" s="184"/>
      <c r="I62" s="184"/>
      <c r="J62" s="184"/>
      <c r="K62" s="184"/>
      <c r="L62" s="184"/>
      <c r="M62" s="184"/>
      <c r="N62" s="184"/>
      <c r="O62" s="184"/>
      <c r="P62" s="184"/>
      <c r="Q62" s="184"/>
      <c r="R62" s="185"/>
      <c r="S62" s="185"/>
      <c r="T62" s="184"/>
      <c r="U62" s="184"/>
      <c r="V62" s="185"/>
      <c r="W62" s="185"/>
      <c r="X62" s="266"/>
      <c r="Y62" s="176"/>
      <c r="Z62" s="176"/>
      <c r="AA62" s="176"/>
      <c r="AB62" s="176"/>
      <c r="AC62" s="176"/>
      <c r="AD62" s="176"/>
      <c r="AE62" s="176" t="s">
        <v>197</v>
      </c>
      <c r="AF62" s="176">
        <v>0</v>
      </c>
      <c r="AG62" s="176"/>
      <c r="AH62" s="211"/>
      <c r="AI62" s="212" t="s">
        <v>263</v>
      </c>
      <c r="AJ62" s="214"/>
      <c r="AK62" s="176"/>
      <c r="AL62" s="176"/>
      <c r="AM62" s="176"/>
      <c r="AN62" s="176"/>
      <c r="AO62" s="176"/>
      <c r="AP62" s="176"/>
      <c r="AQ62" s="176"/>
      <c r="AR62" s="176"/>
      <c r="AS62" s="176"/>
      <c r="AT62" s="176"/>
      <c r="AU62" s="176"/>
      <c r="AV62" s="176"/>
      <c r="AW62" s="176"/>
      <c r="AX62" s="176"/>
      <c r="AY62" s="176"/>
      <c r="AZ62" s="176"/>
      <c r="BA62" s="176"/>
      <c r="BB62" s="176"/>
      <c r="BC62" s="176"/>
      <c r="BD62" s="176"/>
      <c r="BE62" s="176"/>
      <c r="BF62" s="176"/>
      <c r="BG62" s="176"/>
      <c r="BH62" s="176"/>
    </row>
    <row r="63" spans="1:60" outlineLevel="1" x14ac:dyDescent="0.2">
      <c r="A63" s="177"/>
      <c r="B63" s="208" t="s">
        <v>264</v>
      </c>
      <c r="C63" s="209"/>
      <c r="D63" s="200"/>
      <c r="E63" s="201"/>
      <c r="F63" s="184"/>
      <c r="G63" s="184"/>
      <c r="H63" s="184"/>
      <c r="I63" s="184"/>
      <c r="J63" s="184"/>
      <c r="K63" s="184"/>
      <c r="L63" s="184"/>
      <c r="M63" s="184"/>
      <c r="N63" s="184"/>
      <c r="O63" s="184"/>
      <c r="P63" s="184"/>
      <c r="Q63" s="184"/>
      <c r="R63" s="185"/>
      <c r="S63" s="185"/>
      <c r="T63" s="184"/>
      <c r="U63" s="184"/>
      <c r="V63" s="185"/>
      <c r="W63" s="185"/>
      <c r="X63" s="266"/>
      <c r="Y63" s="176"/>
      <c r="Z63" s="176"/>
      <c r="AA63" s="176"/>
      <c r="AB63" s="176"/>
      <c r="AC63" s="176"/>
      <c r="AD63" s="176"/>
      <c r="AE63" s="176" t="s">
        <v>197</v>
      </c>
      <c r="AF63" s="176">
        <v>0</v>
      </c>
      <c r="AG63" s="176"/>
      <c r="AH63" s="211"/>
      <c r="AI63" s="212" t="s">
        <v>264</v>
      </c>
      <c r="AJ63" s="214"/>
      <c r="AK63" s="176"/>
      <c r="AL63" s="176"/>
      <c r="AM63" s="176"/>
      <c r="AN63" s="176"/>
      <c r="AO63" s="176"/>
      <c r="AP63" s="176"/>
      <c r="AQ63" s="176"/>
      <c r="AR63" s="176"/>
      <c r="AS63" s="176"/>
      <c r="AT63" s="176"/>
      <c r="AU63" s="176"/>
      <c r="AV63" s="176"/>
      <c r="AW63" s="176"/>
      <c r="AX63" s="176"/>
      <c r="AY63" s="176"/>
      <c r="AZ63" s="176"/>
      <c r="BA63" s="176"/>
      <c r="BB63" s="176"/>
      <c r="BC63" s="176"/>
      <c r="BD63" s="176"/>
      <c r="BE63" s="176"/>
      <c r="BF63" s="176"/>
      <c r="BG63" s="176"/>
      <c r="BH63" s="176"/>
    </row>
    <row r="64" spans="1:60" outlineLevel="1" x14ac:dyDescent="0.2">
      <c r="A64" s="177"/>
      <c r="B64" s="208" t="s">
        <v>265</v>
      </c>
      <c r="C64" s="209"/>
      <c r="D64" s="200"/>
      <c r="E64" s="201"/>
      <c r="F64" s="184"/>
      <c r="G64" s="184"/>
      <c r="H64" s="184"/>
      <c r="I64" s="184"/>
      <c r="J64" s="184"/>
      <c r="K64" s="184"/>
      <c r="L64" s="184"/>
      <c r="M64" s="184"/>
      <c r="N64" s="184"/>
      <c r="O64" s="184"/>
      <c r="P64" s="184"/>
      <c r="Q64" s="184"/>
      <c r="R64" s="185"/>
      <c r="S64" s="185"/>
      <c r="T64" s="184"/>
      <c r="U64" s="184"/>
      <c r="V64" s="185"/>
      <c r="W64" s="185"/>
      <c r="X64" s="266"/>
      <c r="Y64" s="176"/>
      <c r="Z64" s="176"/>
      <c r="AA64" s="176"/>
      <c r="AB64" s="176"/>
      <c r="AC64" s="176"/>
      <c r="AD64" s="176"/>
      <c r="AE64" s="176" t="s">
        <v>197</v>
      </c>
      <c r="AF64" s="176">
        <v>0</v>
      </c>
      <c r="AG64" s="176"/>
      <c r="AH64" s="211"/>
      <c r="AI64" s="212" t="s">
        <v>265</v>
      </c>
      <c r="AJ64" s="214"/>
      <c r="AK64" s="176"/>
      <c r="AL64" s="176"/>
      <c r="AM64" s="176"/>
      <c r="AN64" s="176"/>
      <c r="AO64" s="176"/>
      <c r="AP64" s="176"/>
      <c r="AQ64" s="176"/>
      <c r="AR64" s="176"/>
      <c r="AS64" s="176"/>
      <c r="AT64" s="176"/>
      <c r="AU64" s="176"/>
      <c r="AV64" s="176"/>
      <c r="AW64" s="176"/>
      <c r="AX64" s="176"/>
      <c r="AY64" s="176"/>
      <c r="AZ64" s="176"/>
      <c r="BA64" s="176"/>
      <c r="BB64" s="176"/>
      <c r="BC64" s="176"/>
      <c r="BD64" s="176"/>
      <c r="BE64" s="176"/>
      <c r="BF64" s="176"/>
      <c r="BG64" s="176"/>
      <c r="BH64" s="176"/>
    </row>
    <row r="65" spans="1:60" outlineLevel="1" x14ac:dyDescent="0.2">
      <c r="A65" s="177"/>
      <c r="B65" s="208" t="s">
        <v>266</v>
      </c>
      <c r="C65" s="209"/>
      <c r="D65" s="200"/>
      <c r="E65" s="201"/>
      <c r="F65" s="184"/>
      <c r="G65" s="184"/>
      <c r="H65" s="184"/>
      <c r="I65" s="184"/>
      <c r="J65" s="184"/>
      <c r="K65" s="184"/>
      <c r="L65" s="184"/>
      <c r="M65" s="184"/>
      <c r="N65" s="184"/>
      <c r="O65" s="184"/>
      <c r="P65" s="184"/>
      <c r="Q65" s="184"/>
      <c r="R65" s="185"/>
      <c r="S65" s="185"/>
      <c r="T65" s="184"/>
      <c r="U65" s="184"/>
      <c r="V65" s="185"/>
      <c r="W65" s="185"/>
      <c r="X65" s="266"/>
      <c r="Y65" s="176"/>
      <c r="Z65" s="176"/>
      <c r="AA65" s="176"/>
      <c r="AB65" s="176"/>
      <c r="AC65" s="176"/>
      <c r="AD65" s="176"/>
      <c r="AE65" s="176" t="s">
        <v>197</v>
      </c>
      <c r="AF65" s="176">
        <v>0</v>
      </c>
      <c r="AG65" s="176"/>
      <c r="AH65" s="211"/>
      <c r="AI65" s="212" t="s">
        <v>266</v>
      </c>
      <c r="AJ65" s="214"/>
      <c r="AK65" s="176"/>
      <c r="AL65" s="176"/>
      <c r="AM65" s="176"/>
      <c r="AN65" s="176"/>
      <c r="AO65" s="176"/>
      <c r="AP65" s="176"/>
      <c r="AQ65" s="176"/>
      <c r="AR65" s="176"/>
      <c r="AS65" s="176"/>
      <c r="AT65" s="176"/>
      <c r="AU65" s="176"/>
      <c r="AV65" s="176"/>
      <c r="AW65" s="176"/>
      <c r="AX65" s="176"/>
      <c r="AY65" s="176"/>
      <c r="AZ65" s="176"/>
      <c r="BA65" s="176"/>
      <c r="BB65" s="176"/>
      <c r="BC65" s="176"/>
      <c r="BD65" s="176"/>
      <c r="BE65" s="176"/>
      <c r="BF65" s="176"/>
      <c r="BG65" s="176"/>
      <c r="BH65" s="176"/>
    </row>
    <row r="66" spans="1:60" outlineLevel="1" x14ac:dyDescent="0.2">
      <c r="A66" s="177"/>
      <c r="B66" s="208" t="s">
        <v>267</v>
      </c>
      <c r="C66" s="209"/>
      <c r="D66" s="200"/>
      <c r="E66" s="201"/>
      <c r="F66" s="184"/>
      <c r="G66" s="184"/>
      <c r="H66" s="184"/>
      <c r="I66" s="184"/>
      <c r="J66" s="184"/>
      <c r="K66" s="184"/>
      <c r="L66" s="184"/>
      <c r="M66" s="184"/>
      <c r="N66" s="184"/>
      <c r="O66" s="184"/>
      <c r="P66" s="184"/>
      <c r="Q66" s="184"/>
      <c r="R66" s="185"/>
      <c r="S66" s="185"/>
      <c r="T66" s="184"/>
      <c r="U66" s="184"/>
      <c r="V66" s="185"/>
      <c r="W66" s="185"/>
      <c r="X66" s="266"/>
      <c r="Y66" s="176"/>
      <c r="Z66" s="176"/>
      <c r="AA66" s="176"/>
      <c r="AB66" s="176"/>
      <c r="AC66" s="176"/>
      <c r="AD66" s="176"/>
      <c r="AE66" s="176" t="s">
        <v>197</v>
      </c>
      <c r="AF66" s="176">
        <v>0</v>
      </c>
      <c r="AG66" s="176"/>
      <c r="AH66" s="211"/>
      <c r="AI66" s="212" t="s">
        <v>267</v>
      </c>
      <c r="AJ66" s="214"/>
      <c r="AK66" s="176"/>
      <c r="AL66" s="176"/>
      <c r="AM66" s="176"/>
      <c r="AN66" s="176"/>
      <c r="AO66" s="176"/>
      <c r="AP66" s="176"/>
      <c r="AQ66" s="176"/>
      <c r="AR66" s="176"/>
      <c r="AS66" s="176"/>
      <c r="AT66" s="176"/>
      <c r="AU66" s="176"/>
      <c r="AV66" s="176"/>
      <c r="AW66" s="176"/>
      <c r="AX66" s="176"/>
      <c r="AY66" s="176"/>
      <c r="AZ66" s="176"/>
      <c r="BA66" s="176"/>
      <c r="BB66" s="176"/>
      <c r="BC66" s="176"/>
      <c r="BD66" s="176"/>
      <c r="BE66" s="176"/>
      <c r="BF66" s="176"/>
      <c r="BG66" s="176"/>
      <c r="BH66" s="176"/>
    </row>
    <row r="67" spans="1:60" outlineLevel="1" x14ac:dyDescent="0.2">
      <c r="A67" s="177"/>
      <c r="B67" s="208" t="s">
        <v>268</v>
      </c>
      <c r="C67" s="209"/>
      <c r="D67" s="200"/>
      <c r="E67" s="201"/>
      <c r="F67" s="184"/>
      <c r="G67" s="184"/>
      <c r="H67" s="184"/>
      <c r="I67" s="184"/>
      <c r="J67" s="184"/>
      <c r="K67" s="184"/>
      <c r="L67" s="184"/>
      <c r="M67" s="184"/>
      <c r="N67" s="184"/>
      <c r="O67" s="184"/>
      <c r="P67" s="184"/>
      <c r="Q67" s="184"/>
      <c r="R67" s="185"/>
      <c r="S67" s="185"/>
      <c r="T67" s="184"/>
      <c r="U67" s="184"/>
      <c r="V67" s="185"/>
      <c r="W67" s="185"/>
      <c r="X67" s="266"/>
      <c r="Y67" s="176"/>
      <c r="Z67" s="176"/>
      <c r="AA67" s="176"/>
      <c r="AB67" s="176"/>
      <c r="AC67" s="176"/>
      <c r="AD67" s="176"/>
      <c r="AE67" s="176" t="s">
        <v>197</v>
      </c>
      <c r="AF67" s="176">
        <v>0</v>
      </c>
      <c r="AG67" s="176"/>
      <c r="AH67" s="211"/>
      <c r="AI67" s="212" t="s">
        <v>268</v>
      </c>
      <c r="AJ67" s="214"/>
      <c r="AK67" s="176"/>
      <c r="AL67" s="176"/>
      <c r="AM67" s="176"/>
      <c r="AN67" s="176"/>
      <c r="AO67" s="176"/>
      <c r="AP67" s="176"/>
      <c r="AQ67" s="176"/>
      <c r="AR67" s="176"/>
      <c r="AS67" s="176"/>
      <c r="AT67" s="176"/>
      <c r="AU67" s="176"/>
      <c r="AV67" s="176"/>
      <c r="AW67" s="176"/>
      <c r="AX67" s="176"/>
      <c r="AY67" s="176"/>
      <c r="AZ67" s="176"/>
      <c r="BA67" s="176"/>
      <c r="BB67" s="176"/>
      <c r="BC67" s="176"/>
      <c r="BD67" s="176"/>
      <c r="BE67" s="176"/>
      <c r="BF67" s="176"/>
      <c r="BG67" s="176"/>
      <c r="BH67" s="176"/>
    </row>
    <row r="68" spans="1:60" outlineLevel="1" x14ac:dyDescent="0.2">
      <c r="A68" s="177"/>
      <c r="B68" s="208" t="s">
        <v>269</v>
      </c>
      <c r="C68" s="209"/>
      <c r="D68" s="200"/>
      <c r="E68" s="201"/>
      <c r="F68" s="184"/>
      <c r="G68" s="184"/>
      <c r="H68" s="184"/>
      <c r="I68" s="184"/>
      <c r="J68" s="184"/>
      <c r="K68" s="184"/>
      <c r="L68" s="184"/>
      <c r="M68" s="184"/>
      <c r="N68" s="184"/>
      <c r="O68" s="184"/>
      <c r="P68" s="184"/>
      <c r="Q68" s="184"/>
      <c r="R68" s="185"/>
      <c r="S68" s="185"/>
      <c r="T68" s="184"/>
      <c r="U68" s="184"/>
      <c r="V68" s="185"/>
      <c r="W68" s="185"/>
      <c r="X68" s="266"/>
      <c r="Y68" s="176"/>
      <c r="Z68" s="176"/>
      <c r="AA68" s="176"/>
      <c r="AB68" s="176"/>
      <c r="AC68" s="176"/>
      <c r="AD68" s="176"/>
      <c r="AE68" s="176" t="s">
        <v>197</v>
      </c>
      <c r="AF68" s="176">
        <v>0</v>
      </c>
      <c r="AG68" s="176"/>
      <c r="AH68" s="211"/>
      <c r="AI68" s="212" t="s">
        <v>269</v>
      </c>
      <c r="AJ68" s="214"/>
      <c r="AK68" s="176"/>
      <c r="AL68" s="176"/>
      <c r="AM68" s="176"/>
      <c r="AN68" s="176"/>
      <c r="AO68" s="176"/>
      <c r="AP68" s="176"/>
      <c r="AQ68" s="176"/>
      <c r="AR68" s="176"/>
      <c r="AS68" s="176"/>
      <c r="AT68" s="176"/>
      <c r="AU68" s="176"/>
      <c r="AV68" s="176"/>
      <c r="AW68" s="176"/>
      <c r="AX68" s="176"/>
      <c r="AY68" s="176"/>
      <c r="AZ68" s="176"/>
      <c r="BA68" s="176"/>
      <c r="BB68" s="176"/>
      <c r="BC68" s="176"/>
      <c r="BD68" s="176"/>
      <c r="BE68" s="176"/>
      <c r="BF68" s="176"/>
      <c r="BG68" s="176"/>
      <c r="BH68" s="176"/>
    </row>
    <row r="69" spans="1:60" outlineLevel="1" x14ac:dyDescent="0.2">
      <c r="A69" s="177"/>
      <c r="B69" s="208" t="s">
        <v>270</v>
      </c>
      <c r="C69" s="209"/>
      <c r="D69" s="200"/>
      <c r="E69" s="201"/>
      <c r="F69" s="184"/>
      <c r="G69" s="184"/>
      <c r="H69" s="184"/>
      <c r="I69" s="184"/>
      <c r="J69" s="184"/>
      <c r="K69" s="184"/>
      <c r="L69" s="184"/>
      <c r="M69" s="184"/>
      <c r="N69" s="184"/>
      <c r="O69" s="184"/>
      <c r="P69" s="184"/>
      <c r="Q69" s="184"/>
      <c r="R69" s="185"/>
      <c r="S69" s="185"/>
      <c r="T69" s="184"/>
      <c r="U69" s="184"/>
      <c r="V69" s="185"/>
      <c r="W69" s="185"/>
      <c r="X69" s="266"/>
      <c r="Y69" s="176"/>
      <c r="Z69" s="176"/>
      <c r="AA69" s="176"/>
      <c r="AB69" s="176"/>
      <c r="AC69" s="176"/>
      <c r="AD69" s="176"/>
      <c r="AE69" s="176" t="s">
        <v>197</v>
      </c>
      <c r="AF69" s="176">
        <v>0</v>
      </c>
      <c r="AG69" s="176"/>
      <c r="AH69" s="211"/>
      <c r="AI69" s="212" t="s">
        <v>270</v>
      </c>
      <c r="AJ69" s="214"/>
      <c r="AK69" s="176"/>
      <c r="AL69" s="176"/>
      <c r="AM69" s="176"/>
      <c r="AN69" s="176"/>
      <c r="AO69" s="176"/>
      <c r="AP69" s="176"/>
      <c r="AQ69" s="176"/>
      <c r="AR69" s="176"/>
      <c r="AS69" s="176"/>
      <c r="AT69" s="176"/>
      <c r="AU69" s="176"/>
      <c r="AV69" s="176"/>
      <c r="AW69" s="176"/>
      <c r="AX69" s="176"/>
      <c r="AY69" s="176"/>
      <c r="AZ69" s="176"/>
      <c r="BA69" s="176"/>
      <c r="BB69" s="176"/>
      <c r="BC69" s="176"/>
      <c r="BD69" s="176"/>
      <c r="BE69" s="176"/>
      <c r="BF69" s="176"/>
      <c r="BG69" s="176"/>
      <c r="BH69" s="176"/>
    </row>
    <row r="70" spans="1:60" outlineLevel="1" x14ac:dyDescent="0.2">
      <c r="A70" s="177"/>
      <c r="B70" s="208" t="s">
        <v>271</v>
      </c>
      <c r="C70" s="209"/>
      <c r="D70" s="200"/>
      <c r="E70" s="201"/>
      <c r="F70" s="184"/>
      <c r="G70" s="184"/>
      <c r="H70" s="184"/>
      <c r="I70" s="184"/>
      <c r="J70" s="184"/>
      <c r="K70" s="184"/>
      <c r="L70" s="184"/>
      <c r="M70" s="184"/>
      <c r="N70" s="184"/>
      <c r="O70" s="184"/>
      <c r="P70" s="184"/>
      <c r="Q70" s="184"/>
      <c r="R70" s="185"/>
      <c r="S70" s="185"/>
      <c r="T70" s="184"/>
      <c r="U70" s="184"/>
      <c r="V70" s="185"/>
      <c r="W70" s="185"/>
      <c r="X70" s="266"/>
      <c r="Y70" s="176"/>
      <c r="Z70" s="176"/>
      <c r="AA70" s="176"/>
      <c r="AB70" s="176"/>
      <c r="AC70" s="176"/>
      <c r="AD70" s="176"/>
      <c r="AE70" s="176" t="s">
        <v>197</v>
      </c>
      <c r="AF70" s="176">
        <v>0</v>
      </c>
      <c r="AG70" s="176"/>
      <c r="AH70" s="211"/>
      <c r="AI70" s="212" t="s">
        <v>271</v>
      </c>
      <c r="AJ70" s="214"/>
      <c r="AK70" s="176"/>
      <c r="AL70" s="176"/>
      <c r="AM70" s="176"/>
      <c r="AN70" s="176"/>
      <c r="AO70" s="176"/>
      <c r="AP70" s="176"/>
      <c r="AQ70" s="176"/>
      <c r="AR70" s="176"/>
      <c r="AS70" s="176"/>
      <c r="AT70" s="176"/>
      <c r="AU70" s="176"/>
      <c r="AV70" s="176"/>
      <c r="AW70" s="176"/>
      <c r="AX70" s="176"/>
      <c r="AY70" s="176"/>
      <c r="AZ70" s="176"/>
      <c r="BA70" s="176"/>
      <c r="BB70" s="176"/>
      <c r="BC70" s="176"/>
      <c r="BD70" s="176"/>
      <c r="BE70" s="176"/>
      <c r="BF70" s="176"/>
      <c r="BG70" s="176"/>
      <c r="BH70" s="176"/>
    </row>
    <row r="71" spans="1:60" outlineLevel="1" x14ac:dyDescent="0.2">
      <c r="A71" s="177"/>
      <c r="B71" s="208" t="s">
        <v>272</v>
      </c>
      <c r="C71" s="209"/>
      <c r="D71" s="200"/>
      <c r="E71" s="201"/>
      <c r="F71" s="184"/>
      <c r="G71" s="184"/>
      <c r="H71" s="184"/>
      <c r="I71" s="184"/>
      <c r="J71" s="184"/>
      <c r="K71" s="184"/>
      <c r="L71" s="184"/>
      <c r="M71" s="184"/>
      <c r="N71" s="184"/>
      <c r="O71" s="184"/>
      <c r="P71" s="184"/>
      <c r="Q71" s="184"/>
      <c r="R71" s="185"/>
      <c r="S71" s="185"/>
      <c r="T71" s="184"/>
      <c r="U71" s="184"/>
      <c r="V71" s="185"/>
      <c r="W71" s="185"/>
      <c r="X71" s="266"/>
      <c r="Y71" s="176"/>
      <c r="Z71" s="176"/>
      <c r="AA71" s="176"/>
      <c r="AB71" s="176"/>
      <c r="AC71" s="176"/>
      <c r="AD71" s="176"/>
      <c r="AE71" s="176" t="s">
        <v>197</v>
      </c>
      <c r="AF71" s="176">
        <v>0</v>
      </c>
      <c r="AG71" s="176"/>
      <c r="AH71" s="211"/>
      <c r="AI71" s="212" t="s">
        <v>272</v>
      </c>
      <c r="AJ71" s="214"/>
      <c r="AK71" s="176"/>
      <c r="AL71" s="176"/>
      <c r="AM71" s="176"/>
      <c r="AN71" s="176"/>
      <c r="AO71" s="176"/>
      <c r="AP71" s="176"/>
      <c r="AQ71" s="176"/>
      <c r="AR71" s="176"/>
      <c r="AS71" s="176"/>
      <c r="AT71" s="176"/>
      <c r="AU71" s="176"/>
      <c r="AV71" s="176"/>
      <c r="AW71" s="176"/>
      <c r="AX71" s="176"/>
      <c r="AY71" s="176"/>
      <c r="AZ71" s="176"/>
      <c r="BA71" s="176"/>
      <c r="BB71" s="176"/>
      <c r="BC71" s="176"/>
      <c r="BD71" s="176"/>
      <c r="BE71" s="176"/>
      <c r="BF71" s="176"/>
      <c r="BG71" s="176"/>
      <c r="BH71" s="176"/>
    </row>
    <row r="72" spans="1:60" outlineLevel="1" x14ac:dyDescent="0.2">
      <c r="A72" s="177"/>
      <c r="B72" s="208" t="s">
        <v>273</v>
      </c>
      <c r="C72" s="209"/>
      <c r="D72" s="200"/>
      <c r="E72" s="201"/>
      <c r="F72" s="184"/>
      <c r="G72" s="184"/>
      <c r="H72" s="184"/>
      <c r="I72" s="184"/>
      <c r="J72" s="184"/>
      <c r="K72" s="184"/>
      <c r="L72" s="184"/>
      <c r="M72" s="184"/>
      <c r="N72" s="184"/>
      <c r="O72" s="184"/>
      <c r="P72" s="184"/>
      <c r="Q72" s="184"/>
      <c r="R72" s="185"/>
      <c r="S72" s="185"/>
      <c r="T72" s="184"/>
      <c r="U72" s="184"/>
      <c r="V72" s="185"/>
      <c r="W72" s="185"/>
      <c r="X72" s="266"/>
      <c r="Y72" s="176"/>
      <c r="Z72" s="176"/>
      <c r="AA72" s="176"/>
      <c r="AB72" s="176"/>
      <c r="AC72" s="176"/>
      <c r="AD72" s="176"/>
      <c r="AE72" s="176" t="s">
        <v>197</v>
      </c>
      <c r="AF72" s="176">
        <v>0</v>
      </c>
      <c r="AG72" s="176"/>
      <c r="AH72" s="211"/>
      <c r="AI72" s="212" t="s">
        <v>273</v>
      </c>
      <c r="AJ72" s="214"/>
      <c r="AK72" s="176"/>
      <c r="AL72" s="176"/>
      <c r="AM72" s="176"/>
      <c r="AN72" s="176"/>
      <c r="AO72" s="176"/>
      <c r="AP72" s="176"/>
      <c r="AQ72" s="176"/>
      <c r="AR72" s="176"/>
      <c r="AS72" s="176"/>
      <c r="AT72" s="176"/>
      <c r="AU72" s="176"/>
      <c r="AV72" s="176"/>
      <c r="AW72" s="176"/>
      <c r="AX72" s="176"/>
      <c r="AY72" s="176"/>
      <c r="AZ72" s="176"/>
      <c r="BA72" s="176"/>
      <c r="BB72" s="176"/>
      <c r="BC72" s="176"/>
      <c r="BD72" s="176"/>
      <c r="BE72" s="176"/>
      <c r="BF72" s="176"/>
      <c r="BG72" s="176"/>
      <c r="BH72" s="176"/>
    </row>
    <row r="73" spans="1:60" outlineLevel="1" x14ac:dyDescent="0.2">
      <c r="A73" s="177"/>
      <c r="B73" s="208" t="s">
        <v>274</v>
      </c>
      <c r="C73" s="209"/>
      <c r="D73" s="200"/>
      <c r="E73" s="201"/>
      <c r="F73" s="184"/>
      <c r="G73" s="184"/>
      <c r="H73" s="184"/>
      <c r="I73" s="184"/>
      <c r="J73" s="184"/>
      <c r="K73" s="184"/>
      <c r="L73" s="184"/>
      <c r="M73" s="184"/>
      <c r="N73" s="184"/>
      <c r="O73" s="184"/>
      <c r="P73" s="184"/>
      <c r="Q73" s="184"/>
      <c r="R73" s="185"/>
      <c r="S73" s="185"/>
      <c r="T73" s="184"/>
      <c r="U73" s="184"/>
      <c r="V73" s="185"/>
      <c r="W73" s="185"/>
      <c r="X73" s="266"/>
      <c r="Y73" s="176"/>
      <c r="Z73" s="176"/>
      <c r="AA73" s="176"/>
      <c r="AB73" s="176"/>
      <c r="AC73" s="176"/>
      <c r="AD73" s="176"/>
      <c r="AE73" s="176" t="s">
        <v>197</v>
      </c>
      <c r="AF73" s="176">
        <v>0</v>
      </c>
      <c r="AG73" s="176"/>
      <c r="AH73" s="211"/>
      <c r="AI73" s="212" t="s">
        <v>274</v>
      </c>
      <c r="AJ73" s="214"/>
      <c r="AK73" s="176"/>
      <c r="AL73" s="176"/>
      <c r="AM73" s="176"/>
      <c r="AN73" s="176"/>
      <c r="AO73" s="176"/>
      <c r="AP73" s="176"/>
      <c r="AQ73" s="176"/>
      <c r="AR73" s="176"/>
      <c r="AS73" s="176"/>
      <c r="AT73" s="176"/>
      <c r="AU73" s="176"/>
      <c r="AV73" s="176"/>
      <c r="AW73" s="176"/>
      <c r="AX73" s="176"/>
      <c r="AY73" s="176"/>
      <c r="AZ73" s="176"/>
      <c r="BA73" s="176"/>
      <c r="BB73" s="176"/>
      <c r="BC73" s="176"/>
      <c r="BD73" s="176"/>
      <c r="BE73" s="176"/>
      <c r="BF73" s="176"/>
      <c r="BG73" s="176"/>
      <c r="BH73" s="176"/>
    </row>
    <row r="74" spans="1:60" outlineLevel="1" x14ac:dyDescent="0.2">
      <c r="A74" s="177"/>
      <c r="B74" s="208" t="s">
        <v>275</v>
      </c>
      <c r="C74" s="209"/>
      <c r="D74" s="200"/>
      <c r="E74" s="201"/>
      <c r="F74" s="184"/>
      <c r="G74" s="184"/>
      <c r="H74" s="184"/>
      <c r="I74" s="184"/>
      <c r="J74" s="184"/>
      <c r="K74" s="184"/>
      <c r="L74" s="184"/>
      <c r="M74" s="184"/>
      <c r="N74" s="184"/>
      <c r="O74" s="184"/>
      <c r="P74" s="184"/>
      <c r="Q74" s="184"/>
      <c r="R74" s="185"/>
      <c r="S74" s="185"/>
      <c r="T74" s="184"/>
      <c r="U74" s="184"/>
      <c r="V74" s="185"/>
      <c r="W74" s="185"/>
      <c r="X74" s="266"/>
      <c r="Y74" s="176"/>
      <c r="Z74" s="176"/>
      <c r="AA74" s="176"/>
      <c r="AB74" s="176"/>
      <c r="AC74" s="176"/>
      <c r="AD74" s="176"/>
      <c r="AE74" s="176" t="s">
        <v>197</v>
      </c>
      <c r="AF74" s="176">
        <v>0</v>
      </c>
      <c r="AG74" s="176"/>
      <c r="AH74" s="211"/>
      <c r="AI74" s="212" t="s">
        <v>275</v>
      </c>
      <c r="AJ74" s="214"/>
      <c r="AK74" s="176"/>
      <c r="AL74" s="176"/>
      <c r="AM74" s="176"/>
      <c r="AN74" s="176"/>
      <c r="AO74" s="176"/>
      <c r="AP74" s="176"/>
      <c r="AQ74" s="176"/>
      <c r="AR74" s="176"/>
      <c r="AS74" s="176"/>
      <c r="AT74" s="176"/>
      <c r="AU74" s="176"/>
      <c r="AV74" s="176"/>
      <c r="AW74" s="176"/>
      <c r="AX74" s="176"/>
      <c r="AY74" s="176"/>
      <c r="AZ74" s="176"/>
      <c r="BA74" s="176"/>
      <c r="BB74" s="176"/>
      <c r="BC74" s="176"/>
      <c r="BD74" s="176"/>
      <c r="BE74" s="176"/>
      <c r="BF74" s="176"/>
      <c r="BG74" s="176"/>
      <c r="BH74" s="176"/>
    </row>
    <row r="75" spans="1:60" outlineLevel="1" x14ac:dyDescent="0.2">
      <c r="A75" s="177"/>
      <c r="B75" s="208" t="s">
        <v>276</v>
      </c>
      <c r="C75" s="209"/>
      <c r="D75" s="200"/>
      <c r="E75" s="201"/>
      <c r="F75" s="184"/>
      <c r="G75" s="184"/>
      <c r="H75" s="184"/>
      <c r="I75" s="184"/>
      <c r="J75" s="184"/>
      <c r="K75" s="184"/>
      <c r="L75" s="184"/>
      <c r="M75" s="184"/>
      <c r="N75" s="184"/>
      <c r="O75" s="184"/>
      <c r="P75" s="184"/>
      <c r="Q75" s="184"/>
      <c r="R75" s="185"/>
      <c r="S75" s="185"/>
      <c r="T75" s="184"/>
      <c r="U75" s="184"/>
      <c r="V75" s="185"/>
      <c r="W75" s="185"/>
      <c r="X75" s="266"/>
      <c r="Y75" s="176"/>
      <c r="Z75" s="176"/>
      <c r="AA75" s="176"/>
      <c r="AB75" s="176"/>
      <c r="AC75" s="176"/>
      <c r="AD75" s="176"/>
      <c r="AE75" s="176" t="s">
        <v>197</v>
      </c>
      <c r="AF75" s="176">
        <v>0</v>
      </c>
      <c r="AG75" s="176"/>
      <c r="AH75" s="211"/>
      <c r="AI75" s="212" t="s">
        <v>276</v>
      </c>
      <c r="AJ75" s="214"/>
      <c r="AK75" s="176"/>
      <c r="AL75" s="176"/>
      <c r="AM75" s="176"/>
      <c r="AN75" s="176"/>
      <c r="AO75" s="176"/>
      <c r="AP75" s="176"/>
      <c r="AQ75" s="176"/>
      <c r="AR75" s="176"/>
      <c r="AS75" s="176"/>
      <c r="AT75" s="176"/>
      <c r="AU75" s="176"/>
      <c r="AV75" s="176"/>
      <c r="AW75" s="176"/>
      <c r="AX75" s="176"/>
      <c r="AY75" s="176"/>
      <c r="AZ75" s="176"/>
      <c r="BA75" s="176"/>
      <c r="BB75" s="176"/>
      <c r="BC75" s="176"/>
      <c r="BD75" s="176"/>
      <c r="BE75" s="176"/>
      <c r="BF75" s="176"/>
      <c r="BG75" s="176"/>
      <c r="BH75" s="176"/>
    </row>
    <row r="76" spans="1:60" outlineLevel="1" x14ac:dyDescent="0.2">
      <c r="A76" s="177"/>
      <c r="B76" s="208" t="s">
        <v>277</v>
      </c>
      <c r="C76" s="209"/>
      <c r="D76" s="200"/>
      <c r="E76" s="201"/>
      <c r="F76" s="184"/>
      <c r="G76" s="184"/>
      <c r="H76" s="184"/>
      <c r="I76" s="184"/>
      <c r="J76" s="184"/>
      <c r="K76" s="184"/>
      <c r="L76" s="184"/>
      <c r="M76" s="184"/>
      <c r="N76" s="184"/>
      <c r="O76" s="184"/>
      <c r="P76" s="184"/>
      <c r="Q76" s="184"/>
      <c r="R76" s="185"/>
      <c r="S76" s="185"/>
      <c r="T76" s="184"/>
      <c r="U76" s="184"/>
      <c r="V76" s="185"/>
      <c r="W76" s="185"/>
      <c r="X76" s="266"/>
      <c r="Y76" s="176"/>
      <c r="Z76" s="176"/>
      <c r="AA76" s="176"/>
      <c r="AB76" s="176"/>
      <c r="AC76" s="176"/>
      <c r="AD76" s="176"/>
      <c r="AE76" s="176" t="s">
        <v>197</v>
      </c>
      <c r="AF76" s="176">
        <v>0</v>
      </c>
      <c r="AG76" s="176"/>
      <c r="AH76" s="211"/>
      <c r="AI76" s="212" t="s">
        <v>277</v>
      </c>
      <c r="AJ76" s="214"/>
      <c r="AK76" s="176"/>
      <c r="AL76" s="176"/>
      <c r="AM76" s="176"/>
      <c r="AN76" s="176"/>
      <c r="AO76" s="176"/>
      <c r="AP76" s="176"/>
      <c r="AQ76" s="176"/>
      <c r="AR76" s="176"/>
      <c r="AS76" s="176"/>
      <c r="AT76" s="176"/>
      <c r="AU76" s="176"/>
      <c r="AV76" s="176"/>
      <c r="AW76" s="176"/>
      <c r="AX76" s="176"/>
      <c r="AY76" s="176"/>
      <c r="AZ76" s="176"/>
      <c r="BA76" s="176"/>
      <c r="BB76" s="176"/>
      <c r="BC76" s="176"/>
      <c r="BD76" s="176"/>
      <c r="BE76" s="176"/>
      <c r="BF76" s="176"/>
      <c r="BG76" s="176"/>
      <c r="BH76" s="176"/>
    </row>
    <row r="77" spans="1:60" outlineLevel="1" x14ac:dyDescent="0.2">
      <c r="A77" s="177"/>
      <c r="B77" s="208" t="s">
        <v>278</v>
      </c>
      <c r="C77" s="209"/>
      <c r="D77" s="200"/>
      <c r="E77" s="201"/>
      <c r="F77" s="184"/>
      <c r="G77" s="184"/>
      <c r="H77" s="184"/>
      <c r="I77" s="184"/>
      <c r="J77" s="184"/>
      <c r="K77" s="184"/>
      <c r="L77" s="184"/>
      <c r="M77" s="184"/>
      <c r="N77" s="184"/>
      <c r="O77" s="184"/>
      <c r="P77" s="184"/>
      <c r="Q77" s="184"/>
      <c r="R77" s="185"/>
      <c r="S77" s="185"/>
      <c r="T77" s="184"/>
      <c r="U77" s="184"/>
      <c r="V77" s="185"/>
      <c r="W77" s="185"/>
      <c r="X77" s="266"/>
      <c r="Y77" s="176"/>
      <c r="Z77" s="176"/>
      <c r="AA77" s="176"/>
      <c r="AB77" s="176"/>
      <c r="AC77" s="176"/>
      <c r="AD77" s="176"/>
      <c r="AE77" s="176" t="s">
        <v>197</v>
      </c>
      <c r="AF77" s="176">
        <v>0</v>
      </c>
      <c r="AG77" s="176"/>
      <c r="AH77" s="211"/>
      <c r="AI77" s="212" t="s">
        <v>278</v>
      </c>
      <c r="AJ77" s="214"/>
      <c r="AK77" s="176"/>
      <c r="AL77" s="176"/>
      <c r="AM77" s="176"/>
      <c r="AN77" s="176"/>
      <c r="AO77" s="176"/>
      <c r="AP77" s="176"/>
      <c r="AQ77" s="176"/>
      <c r="AR77" s="176"/>
      <c r="AS77" s="176"/>
      <c r="AT77" s="176"/>
      <c r="AU77" s="176"/>
      <c r="AV77" s="176"/>
      <c r="AW77" s="176"/>
      <c r="AX77" s="176"/>
      <c r="AY77" s="176"/>
      <c r="AZ77" s="176"/>
      <c r="BA77" s="176"/>
      <c r="BB77" s="176"/>
      <c r="BC77" s="176"/>
      <c r="BD77" s="176"/>
      <c r="BE77" s="176"/>
      <c r="BF77" s="176"/>
      <c r="BG77" s="176"/>
      <c r="BH77" s="176"/>
    </row>
    <row r="78" spans="1:60" outlineLevel="1" x14ac:dyDescent="0.2">
      <c r="A78" s="177"/>
      <c r="B78" s="208" t="s">
        <v>279</v>
      </c>
      <c r="C78" s="209"/>
      <c r="D78" s="200"/>
      <c r="E78" s="201"/>
      <c r="F78" s="184"/>
      <c r="G78" s="184"/>
      <c r="H78" s="184"/>
      <c r="I78" s="184"/>
      <c r="J78" s="184"/>
      <c r="K78" s="184"/>
      <c r="L78" s="184"/>
      <c r="M78" s="184"/>
      <c r="N78" s="184"/>
      <c r="O78" s="184"/>
      <c r="P78" s="184"/>
      <c r="Q78" s="184"/>
      <c r="R78" s="185"/>
      <c r="S78" s="185"/>
      <c r="T78" s="184"/>
      <c r="U78" s="184"/>
      <c r="V78" s="185"/>
      <c r="W78" s="185"/>
      <c r="X78" s="266"/>
      <c r="Y78" s="176"/>
      <c r="Z78" s="176"/>
      <c r="AA78" s="176"/>
      <c r="AB78" s="176"/>
      <c r="AC78" s="176"/>
      <c r="AD78" s="176"/>
      <c r="AE78" s="176" t="s">
        <v>197</v>
      </c>
      <c r="AF78" s="176">
        <v>0</v>
      </c>
      <c r="AG78" s="176"/>
      <c r="AH78" s="211"/>
      <c r="AI78" s="212" t="s">
        <v>279</v>
      </c>
      <c r="AJ78" s="214"/>
      <c r="AK78" s="176"/>
      <c r="AL78" s="176"/>
      <c r="AM78" s="176"/>
      <c r="AN78" s="176"/>
      <c r="AO78" s="176"/>
      <c r="AP78" s="176"/>
      <c r="AQ78" s="176"/>
      <c r="AR78" s="176"/>
      <c r="AS78" s="176"/>
      <c r="AT78" s="176"/>
      <c r="AU78" s="176"/>
      <c r="AV78" s="176"/>
      <c r="AW78" s="176"/>
      <c r="AX78" s="176"/>
      <c r="AY78" s="176"/>
      <c r="AZ78" s="176"/>
      <c r="BA78" s="176"/>
      <c r="BB78" s="176"/>
      <c r="BC78" s="176"/>
      <c r="BD78" s="176"/>
      <c r="BE78" s="176"/>
      <c r="BF78" s="176"/>
      <c r="BG78" s="176"/>
      <c r="BH78" s="176"/>
    </row>
    <row r="79" spans="1:60" outlineLevel="1" x14ac:dyDescent="0.2">
      <c r="A79" s="177"/>
      <c r="B79" s="208" t="s">
        <v>280</v>
      </c>
      <c r="C79" s="209"/>
      <c r="D79" s="200"/>
      <c r="E79" s="201"/>
      <c r="F79" s="184"/>
      <c r="G79" s="184"/>
      <c r="H79" s="184"/>
      <c r="I79" s="184"/>
      <c r="J79" s="184"/>
      <c r="K79" s="184"/>
      <c r="L79" s="184"/>
      <c r="M79" s="184"/>
      <c r="N79" s="184"/>
      <c r="O79" s="184"/>
      <c r="P79" s="184"/>
      <c r="Q79" s="184"/>
      <c r="R79" s="185"/>
      <c r="S79" s="185"/>
      <c r="T79" s="184"/>
      <c r="U79" s="184"/>
      <c r="V79" s="185"/>
      <c r="W79" s="185"/>
      <c r="X79" s="266"/>
      <c r="Y79" s="176"/>
      <c r="Z79" s="176"/>
      <c r="AA79" s="176"/>
      <c r="AB79" s="176"/>
      <c r="AC79" s="176"/>
      <c r="AD79" s="176"/>
      <c r="AE79" s="176" t="s">
        <v>197</v>
      </c>
      <c r="AF79" s="176">
        <v>0</v>
      </c>
      <c r="AG79" s="176"/>
      <c r="AH79" s="211"/>
      <c r="AI79" s="212" t="s">
        <v>280</v>
      </c>
      <c r="AJ79" s="214"/>
      <c r="AK79" s="176"/>
      <c r="AL79" s="176"/>
      <c r="AM79" s="176"/>
      <c r="AN79" s="176"/>
      <c r="AO79" s="176"/>
      <c r="AP79" s="176"/>
      <c r="AQ79" s="176"/>
      <c r="AR79" s="176"/>
      <c r="AS79" s="176"/>
      <c r="AT79" s="176"/>
      <c r="AU79" s="176"/>
      <c r="AV79" s="176"/>
      <c r="AW79" s="176"/>
      <c r="AX79" s="176"/>
      <c r="AY79" s="176"/>
      <c r="AZ79" s="176"/>
      <c r="BA79" s="176"/>
      <c r="BB79" s="176"/>
      <c r="BC79" s="176"/>
      <c r="BD79" s="176"/>
      <c r="BE79" s="176"/>
      <c r="BF79" s="176"/>
      <c r="BG79" s="176"/>
      <c r="BH79" s="176"/>
    </row>
    <row r="80" spans="1:60" outlineLevel="1" x14ac:dyDescent="0.2">
      <c r="A80" s="177"/>
      <c r="B80" s="208" t="s">
        <v>281</v>
      </c>
      <c r="C80" s="209"/>
      <c r="D80" s="200"/>
      <c r="E80" s="201">
        <v>473.51972999999998</v>
      </c>
      <c r="F80" s="184"/>
      <c r="G80" s="184"/>
      <c r="H80" s="184"/>
      <c r="I80" s="184"/>
      <c r="J80" s="184"/>
      <c r="K80" s="184"/>
      <c r="L80" s="184"/>
      <c r="M80" s="184"/>
      <c r="N80" s="184"/>
      <c r="O80" s="184"/>
      <c r="P80" s="184"/>
      <c r="Q80" s="184"/>
      <c r="R80" s="185"/>
      <c r="S80" s="185"/>
      <c r="T80" s="184"/>
      <c r="U80" s="184"/>
      <c r="V80" s="185"/>
      <c r="W80" s="185"/>
      <c r="X80" s="266"/>
      <c r="Y80" s="176"/>
      <c r="Z80" s="176"/>
      <c r="AA80" s="176"/>
      <c r="AB80" s="176"/>
      <c r="AC80" s="176"/>
      <c r="AD80" s="176"/>
      <c r="AE80" s="176" t="s">
        <v>197</v>
      </c>
      <c r="AF80" s="176">
        <v>0</v>
      </c>
      <c r="AG80" s="176"/>
      <c r="AH80" s="211"/>
      <c r="AI80" s="212" t="s">
        <v>281</v>
      </c>
      <c r="AJ80" s="214"/>
      <c r="AK80" s="176"/>
      <c r="AL80" s="176"/>
      <c r="AM80" s="176"/>
      <c r="AN80" s="176"/>
      <c r="AO80" s="176"/>
      <c r="AP80" s="176"/>
      <c r="AQ80" s="176"/>
      <c r="AR80" s="176"/>
      <c r="AS80" s="176"/>
      <c r="AT80" s="176"/>
      <c r="AU80" s="176"/>
      <c r="AV80" s="176"/>
      <c r="AW80" s="176"/>
      <c r="AX80" s="176"/>
      <c r="AY80" s="176"/>
      <c r="AZ80" s="176"/>
      <c r="BA80" s="176"/>
      <c r="BB80" s="176"/>
      <c r="BC80" s="176"/>
      <c r="BD80" s="176"/>
      <c r="BE80" s="176"/>
      <c r="BF80" s="176"/>
      <c r="BG80" s="176"/>
      <c r="BH80" s="176"/>
    </row>
    <row r="81" spans="1:60" ht="22.5" outlineLevel="1" x14ac:dyDescent="0.2">
      <c r="A81" s="193">
        <v>15</v>
      </c>
      <c r="B81" s="194" t="s">
        <v>282</v>
      </c>
      <c r="C81" s="194" t="s">
        <v>283</v>
      </c>
      <c r="D81" s="195" t="s">
        <v>207</v>
      </c>
      <c r="E81" s="196">
        <v>96.156840000000003</v>
      </c>
      <c r="F81" s="199"/>
      <c r="G81" s="197">
        <f>ROUND(E81*F81,2)</f>
        <v>0</v>
      </c>
      <c r="H81" s="199">
        <v>63.38</v>
      </c>
      <c r="I81" s="197">
        <f>ROUND(E81*H81,2)</f>
        <v>6094.42</v>
      </c>
      <c r="J81" s="199">
        <v>180.12</v>
      </c>
      <c r="K81" s="197">
        <f>ROUND(E81*J81,2)</f>
        <v>17319.77</v>
      </c>
      <c r="L81" s="197">
        <v>21</v>
      </c>
      <c r="M81" s="197">
        <f>G81*(1+L81/100)</f>
        <v>0</v>
      </c>
      <c r="N81" s="197">
        <v>3.6700000000000001E-3</v>
      </c>
      <c r="O81" s="197">
        <f>ROUND(E81*N81,2)</f>
        <v>0.35</v>
      </c>
      <c r="P81" s="197">
        <v>0</v>
      </c>
      <c r="Q81" s="197">
        <f>ROUND(E81*P81,2)</f>
        <v>0</v>
      </c>
      <c r="R81" s="198" t="s">
        <v>208</v>
      </c>
      <c r="S81" s="198" t="s">
        <v>194</v>
      </c>
      <c r="T81" s="197">
        <v>0.36199999999999999</v>
      </c>
      <c r="U81" s="197">
        <f>ROUND(E81*T81,2)</f>
        <v>34.81</v>
      </c>
      <c r="V81" s="198"/>
      <c r="W81" s="198"/>
      <c r="X81" s="266"/>
      <c r="Y81" s="176"/>
      <c r="Z81" s="176"/>
      <c r="AA81" s="176"/>
      <c r="AB81" s="176"/>
      <c r="AC81" s="176"/>
      <c r="AD81" s="176"/>
      <c r="AE81" s="176" t="s">
        <v>195</v>
      </c>
      <c r="AF81" s="176">
        <v>65</v>
      </c>
      <c r="AG81" s="176"/>
      <c r="AH81" s="211"/>
      <c r="AI81" s="211"/>
      <c r="AJ81" s="214"/>
      <c r="AK81" s="176"/>
      <c r="AL81" s="176"/>
      <c r="AM81" s="176"/>
      <c r="AN81" s="176"/>
      <c r="AO81" s="176"/>
      <c r="AP81" s="176"/>
      <c r="AQ81" s="176"/>
      <c r="AR81" s="176"/>
      <c r="AS81" s="176"/>
      <c r="AT81" s="176"/>
      <c r="AU81" s="176"/>
      <c r="AV81" s="176"/>
      <c r="AW81" s="176"/>
      <c r="AX81" s="176"/>
      <c r="AY81" s="176"/>
      <c r="AZ81" s="176"/>
      <c r="BA81" s="176"/>
      <c r="BB81" s="176"/>
      <c r="BC81" s="176"/>
      <c r="BD81" s="176"/>
      <c r="BE81" s="176"/>
      <c r="BF81" s="176"/>
      <c r="BG81" s="176"/>
      <c r="BH81" s="176"/>
    </row>
    <row r="82" spans="1:60" outlineLevel="1" x14ac:dyDescent="0.2">
      <c r="A82" s="177"/>
      <c r="B82" s="208" t="s">
        <v>284</v>
      </c>
      <c r="C82" s="209"/>
      <c r="D82" s="200"/>
      <c r="E82" s="201"/>
      <c r="F82" s="184"/>
      <c r="G82" s="184"/>
      <c r="H82" s="184"/>
      <c r="I82" s="184"/>
      <c r="J82" s="184"/>
      <c r="K82" s="184"/>
      <c r="L82" s="184"/>
      <c r="M82" s="184"/>
      <c r="N82" s="184"/>
      <c r="O82" s="184"/>
      <c r="P82" s="184"/>
      <c r="Q82" s="184"/>
      <c r="R82" s="185"/>
      <c r="S82" s="185"/>
      <c r="T82" s="184"/>
      <c r="U82" s="184"/>
      <c r="V82" s="185"/>
      <c r="W82" s="185"/>
      <c r="X82" s="266"/>
      <c r="Y82" s="176"/>
      <c r="Z82" s="176"/>
      <c r="AA82" s="176"/>
      <c r="AB82" s="176"/>
      <c r="AC82" s="176"/>
      <c r="AD82" s="176"/>
      <c r="AE82" s="176" t="s">
        <v>197</v>
      </c>
      <c r="AF82" s="176">
        <v>0</v>
      </c>
      <c r="AG82" s="176"/>
      <c r="AH82" s="211"/>
      <c r="AI82" s="212" t="s">
        <v>284</v>
      </c>
      <c r="AJ82" s="214"/>
      <c r="AK82" s="176"/>
      <c r="AL82" s="176"/>
      <c r="AM82" s="176"/>
      <c r="AN82" s="176"/>
      <c r="AO82" s="176"/>
      <c r="AP82" s="176"/>
      <c r="AQ82" s="176"/>
      <c r="AR82" s="176"/>
      <c r="AS82" s="176"/>
      <c r="AT82" s="176"/>
      <c r="AU82" s="176"/>
      <c r="AV82" s="176"/>
      <c r="AW82" s="176"/>
      <c r="AX82" s="176"/>
      <c r="AY82" s="176"/>
      <c r="AZ82" s="176"/>
      <c r="BA82" s="176"/>
      <c r="BB82" s="176"/>
      <c r="BC82" s="176"/>
      <c r="BD82" s="176"/>
      <c r="BE82" s="176"/>
      <c r="BF82" s="176"/>
      <c r="BG82" s="176"/>
      <c r="BH82" s="176"/>
    </row>
    <row r="83" spans="1:60" outlineLevel="1" x14ac:dyDescent="0.2">
      <c r="A83" s="177"/>
      <c r="B83" s="208" t="s">
        <v>285</v>
      </c>
      <c r="C83" s="209"/>
      <c r="D83" s="200"/>
      <c r="E83" s="201"/>
      <c r="F83" s="184"/>
      <c r="G83" s="184"/>
      <c r="H83" s="184"/>
      <c r="I83" s="184"/>
      <c r="J83" s="184"/>
      <c r="K83" s="184"/>
      <c r="L83" s="184"/>
      <c r="M83" s="184"/>
      <c r="N83" s="184"/>
      <c r="O83" s="184"/>
      <c r="P83" s="184"/>
      <c r="Q83" s="184"/>
      <c r="R83" s="185"/>
      <c r="S83" s="185"/>
      <c r="T83" s="184"/>
      <c r="U83" s="184"/>
      <c r="V83" s="185"/>
      <c r="W83" s="185"/>
      <c r="X83" s="266"/>
      <c r="Y83" s="176"/>
      <c r="Z83" s="176"/>
      <c r="AA83" s="176"/>
      <c r="AB83" s="176"/>
      <c r="AC83" s="176"/>
      <c r="AD83" s="176"/>
      <c r="AE83" s="176" t="s">
        <v>197</v>
      </c>
      <c r="AF83" s="176">
        <v>0</v>
      </c>
      <c r="AG83" s="176"/>
      <c r="AH83" s="211"/>
      <c r="AI83" s="212" t="s">
        <v>285</v>
      </c>
      <c r="AJ83" s="214"/>
      <c r="AK83" s="176"/>
      <c r="AL83" s="176"/>
      <c r="AM83" s="176"/>
      <c r="AN83" s="176"/>
      <c r="AO83" s="176"/>
      <c r="AP83" s="176"/>
      <c r="AQ83" s="176"/>
      <c r="AR83" s="176"/>
      <c r="AS83" s="176"/>
      <c r="AT83" s="176"/>
      <c r="AU83" s="176"/>
      <c r="AV83" s="176"/>
      <c r="AW83" s="176"/>
      <c r="AX83" s="176"/>
      <c r="AY83" s="176"/>
      <c r="AZ83" s="176"/>
      <c r="BA83" s="176"/>
      <c r="BB83" s="176"/>
      <c r="BC83" s="176"/>
      <c r="BD83" s="176"/>
      <c r="BE83" s="176"/>
      <c r="BF83" s="176"/>
      <c r="BG83" s="176"/>
      <c r="BH83" s="176"/>
    </row>
    <row r="84" spans="1:60" outlineLevel="1" x14ac:dyDescent="0.2">
      <c r="A84" s="177"/>
      <c r="B84" s="208" t="s">
        <v>286</v>
      </c>
      <c r="C84" s="209"/>
      <c r="D84" s="200"/>
      <c r="E84" s="201"/>
      <c r="F84" s="184"/>
      <c r="G84" s="184"/>
      <c r="H84" s="184"/>
      <c r="I84" s="184"/>
      <c r="J84" s="184"/>
      <c r="K84" s="184"/>
      <c r="L84" s="184"/>
      <c r="M84" s="184"/>
      <c r="N84" s="184"/>
      <c r="O84" s="184"/>
      <c r="P84" s="184"/>
      <c r="Q84" s="184"/>
      <c r="R84" s="185"/>
      <c r="S84" s="185"/>
      <c r="T84" s="184"/>
      <c r="U84" s="184"/>
      <c r="V84" s="185"/>
      <c r="W84" s="185"/>
      <c r="X84" s="266"/>
      <c r="Y84" s="176"/>
      <c r="Z84" s="176"/>
      <c r="AA84" s="176"/>
      <c r="AB84" s="176"/>
      <c r="AC84" s="176"/>
      <c r="AD84" s="176"/>
      <c r="AE84" s="176" t="s">
        <v>197</v>
      </c>
      <c r="AF84" s="176">
        <v>0</v>
      </c>
      <c r="AG84" s="176"/>
      <c r="AH84" s="211"/>
      <c r="AI84" s="212" t="s">
        <v>286</v>
      </c>
      <c r="AJ84" s="214"/>
      <c r="AK84" s="176"/>
      <c r="AL84" s="176"/>
      <c r="AM84" s="176"/>
      <c r="AN84" s="176"/>
      <c r="AO84" s="176"/>
      <c r="AP84" s="176"/>
      <c r="AQ84" s="176"/>
      <c r="AR84" s="176"/>
      <c r="AS84" s="176"/>
      <c r="AT84" s="176"/>
      <c r="AU84" s="176"/>
      <c r="AV84" s="176"/>
      <c r="AW84" s="176"/>
      <c r="AX84" s="176"/>
      <c r="AY84" s="176"/>
      <c r="AZ84" s="176"/>
      <c r="BA84" s="176"/>
      <c r="BB84" s="176"/>
      <c r="BC84" s="176"/>
      <c r="BD84" s="176"/>
      <c r="BE84" s="176"/>
      <c r="BF84" s="176"/>
      <c r="BG84" s="176"/>
      <c r="BH84" s="176"/>
    </row>
    <row r="85" spans="1:60" outlineLevel="1" x14ac:dyDescent="0.2">
      <c r="A85" s="177"/>
      <c r="B85" s="208" t="s">
        <v>287</v>
      </c>
      <c r="C85" s="209"/>
      <c r="D85" s="200"/>
      <c r="E85" s="201"/>
      <c r="F85" s="184"/>
      <c r="G85" s="184"/>
      <c r="H85" s="184"/>
      <c r="I85" s="184"/>
      <c r="J85" s="184"/>
      <c r="K85" s="184"/>
      <c r="L85" s="184"/>
      <c r="M85" s="184"/>
      <c r="N85" s="184"/>
      <c r="O85" s="184"/>
      <c r="P85" s="184"/>
      <c r="Q85" s="184"/>
      <c r="R85" s="185"/>
      <c r="S85" s="185"/>
      <c r="T85" s="184"/>
      <c r="U85" s="184"/>
      <c r="V85" s="185"/>
      <c r="W85" s="185"/>
      <c r="X85" s="266"/>
      <c r="Y85" s="176"/>
      <c r="Z85" s="176"/>
      <c r="AA85" s="176"/>
      <c r="AB85" s="176"/>
      <c r="AC85" s="176"/>
      <c r="AD85" s="176"/>
      <c r="AE85" s="176" t="s">
        <v>197</v>
      </c>
      <c r="AF85" s="176">
        <v>0</v>
      </c>
      <c r="AG85" s="176"/>
      <c r="AH85" s="211"/>
      <c r="AI85" s="212" t="s">
        <v>287</v>
      </c>
      <c r="AJ85" s="214"/>
      <c r="AK85" s="176"/>
      <c r="AL85" s="176"/>
      <c r="AM85" s="176"/>
      <c r="AN85" s="176"/>
      <c r="AO85" s="176"/>
      <c r="AP85" s="176"/>
      <c r="AQ85" s="176"/>
      <c r="AR85" s="176"/>
      <c r="AS85" s="176"/>
      <c r="AT85" s="176"/>
      <c r="AU85" s="176"/>
      <c r="AV85" s="176"/>
      <c r="AW85" s="176"/>
      <c r="AX85" s="176"/>
      <c r="AY85" s="176"/>
      <c r="AZ85" s="176"/>
      <c r="BA85" s="176"/>
      <c r="BB85" s="176"/>
      <c r="BC85" s="176"/>
      <c r="BD85" s="176"/>
      <c r="BE85" s="176"/>
      <c r="BF85" s="176"/>
      <c r="BG85" s="176"/>
      <c r="BH85" s="176"/>
    </row>
    <row r="86" spans="1:60" outlineLevel="1" x14ac:dyDescent="0.2">
      <c r="A86" s="177"/>
      <c r="B86" s="208" t="s">
        <v>288</v>
      </c>
      <c r="C86" s="209"/>
      <c r="D86" s="200"/>
      <c r="E86" s="201"/>
      <c r="F86" s="184"/>
      <c r="G86" s="184"/>
      <c r="H86" s="184"/>
      <c r="I86" s="184"/>
      <c r="J86" s="184"/>
      <c r="K86" s="184"/>
      <c r="L86" s="184"/>
      <c r="M86" s="184"/>
      <c r="N86" s="184"/>
      <c r="O86" s="184"/>
      <c r="P86" s="184"/>
      <c r="Q86" s="184"/>
      <c r="R86" s="185"/>
      <c r="S86" s="185"/>
      <c r="T86" s="184"/>
      <c r="U86" s="184"/>
      <c r="V86" s="185"/>
      <c r="W86" s="185"/>
      <c r="X86" s="266"/>
      <c r="Y86" s="176"/>
      <c r="Z86" s="176"/>
      <c r="AA86" s="176"/>
      <c r="AB86" s="176"/>
      <c r="AC86" s="176"/>
      <c r="AD86" s="176"/>
      <c r="AE86" s="176" t="s">
        <v>197</v>
      </c>
      <c r="AF86" s="176">
        <v>0</v>
      </c>
      <c r="AG86" s="176"/>
      <c r="AH86" s="211"/>
      <c r="AI86" s="212" t="s">
        <v>288</v>
      </c>
      <c r="AJ86" s="214"/>
      <c r="AK86" s="176"/>
      <c r="AL86" s="176"/>
      <c r="AM86" s="176"/>
      <c r="AN86" s="176"/>
      <c r="AO86" s="176"/>
      <c r="AP86" s="176"/>
      <c r="AQ86" s="176"/>
      <c r="AR86" s="176"/>
      <c r="AS86" s="176"/>
      <c r="AT86" s="176"/>
      <c r="AU86" s="176"/>
      <c r="AV86" s="176"/>
      <c r="AW86" s="176"/>
      <c r="AX86" s="176"/>
      <c r="AY86" s="176"/>
      <c r="AZ86" s="176"/>
      <c r="BA86" s="176"/>
      <c r="BB86" s="176"/>
      <c r="BC86" s="176"/>
      <c r="BD86" s="176"/>
      <c r="BE86" s="176"/>
      <c r="BF86" s="176"/>
      <c r="BG86" s="176"/>
      <c r="BH86" s="176"/>
    </row>
    <row r="87" spans="1:60" outlineLevel="1" x14ac:dyDescent="0.2">
      <c r="A87" s="177"/>
      <c r="B87" s="208" t="s">
        <v>289</v>
      </c>
      <c r="C87" s="209"/>
      <c r="D87" s="200"/>
      <c r="E87" s="201"/>
      <c r="F87" s="184"/>
      <c r="G87" s="184"/>
      <c r="H87" s="184"/>
      <c r="I87" s="184"/>
      <c r="J87" s="184"/>
      <c r="K87" s="184"/>
      <c r="L87" s="184"/>
      <c r="M87" s="184"/>
      <c r="N87" s="184"/>
      <c r="O87" s="184"/>
      <c r="P87" s="184"/>
      <c r="Q87" s="184"/>
      <c r="R87" s="185"/>
      <c r="S87" s="185"/>
      <c r="T87" s="184"/>
      <c r="U87" s="184"/>
      <c r="V87" s="185"/>
      <c r="W87" s="185"/>
      <c r="X87" s="266"/>
      <c r="Y87" s="176"/>
      <c r="Z87" s="176"/>
      <c r="AA87" s="176"/>
      <c r="AB87" s="176"/>
      <c r="AC87" s="176"/>
      <c r="AD87" s="176"/>
      <c r="AE87" s="176" t="s">
        <v>197</v>
      </c>
      <c r="AF87" s="176">
        <v>0</v>
      </c>
      <c r="AG87" s="176"/>
      <c r="AH87" s="211"/>
      <c r="AI87" s="212" t="s">
        <v>289</v>
      </c>
      <c r="AJ87" s="214"/>
      <c r="AK87" s="176"/>
      <c r="AL87" s="176"/>
      <c r="AM87" s="176"/>
      <c r="AN87" s="176"/>
      <c r="AO87" s="176"/>
      <c r="AP87" s="176"/>
      <c r="AQ87" s="176"/>
      <c r="AR87" s="176"/>
      <c r="AS87" s="176"/>
      <c r="AT87" s="176"/>
      <c r="AU87" s="176"/>
      <c r="AV87" s="176"/>
      <c r="AW87" s="176"/>
      <c r="AX87" s="176"/>
      <c r="AY87" s="176"/>
      <c r="AZ87" s="176"/>
      <c r="BA87" s="176"/>
      <c r="BB87" s="176"/>
      <c r="BC87" s="176"/>
      <c r="BD87" s="176"/>
      <c r="BE87" s="176"/>
      <c r="BF87" s="176"/>
      <c r="BG87" s="176"/>
      <c r="BH87" s="176"/>
    </row>
    <row r="88" spans="1:60" outlineLevel="1" x14ac:dyDescent="0.2">
      <c r="A88" s="177"/>
      <c r="B88" s="208" t="s">
        <v>290</v>
      </c>
      <c r="C88" s="209"/>
      <c r="D88" s="200"/>
      <c r="E88" s="201">
        <v>96.156840000000003</v>
      </c>
      <c r="F88" s="184"/>
      <c r="G88" s="184"/>
      <c r="H88" s="184"/>
      <c r="I88" s="184"/>
      <c r="J88" s="184"/>
      <c r="K88" s="184"/>
      <c r="L88" s="184"/>
      <c r="M88" s="184"/>
      <c r="N88" s="184"/>
      <c r="O88" s="184"/>
      <c r="P88" s="184"/>
      <c r="Q88" s="184"/>
      <c r="R88" s="185"/>
      <c r="S88" s="185"/>
      <c r="T88" s="184"/>
      <c r="U88" s="184"/>
      <c r="V88" s="185"/>
      <c r="W88" s="185"/>
      <c r="X88" s="266"/>
      <c r="Y88" s="176"/>
      <c r="Z88" s="176"/>
      <c r="AA88" s="176"/>
      <c r="AB88" s="176"/>
      <c r="AC88" s="176"/>
      <c r="AD88" s="176"/>
      <c r="AE88" s="176" t="s">
        <v>197</v>
      </c>
      <c r="AF88" s="176">
        <v>0</v>
      </c>
      <c r="AG88" s="176"/>
      <c r="AH88" s="211"/>
      <c r="AI88" s="212" t="s">
        <v>290</v>
      </c>
      <c r="AJ88" s="214"/>
      <c r="AK88" s="176"/>
      <c r="AL88" s="176"/>
      <c r="AM88" s="176"/>
      <c r="AN88" s="176"/>
      <c r="AO88" s="176"/>
      <c r="AP88" s="176"/>
      <c r="AQ88" s="176"/>
      <c r="AR88" s="176"/>
      <c r="AS88" s="176"/>
      <c r="AT88" s="176"/>
      <c r="AU88" s="176"/>
      <c r="AV88" s="176"/>
      <c r="AW88" s="176"/>
      <c r="AX88" s="176"/>
      <c r="AY88" s="176"/>
      <c r="AZ88" s="176"/>
      <c r="BA88" s="176"/>
      <c r="BB88" s="176"/>
      <c r="BC88" s="176"/>
      <c r="BD88" s="176"/>
      <c r="BE88" s="176"/>
      <c r="BF88" s="176"/>
      <c r="BG88" s="176"/>
      <c r="BH88" s="176"/>
    </row>
    <row r="89" spans="1:60" outlineLevel="1" x14ac:dyDescent="0.2">
      <c r="A89" s="193">
        <v>16</v>
      </c>
      <c r="B89" s="194" t="s">
        <v>291</v>
      </c>
      <c r="C89" s="194" t="s">
        <v>292</v>
      </c>
      <c r="D89" s="195" t="s">
        <v>293</v>
      </c>
      <c r="E89" s="196">
        <v>18</v>
      </c>
      <c r="F89" s="199"/>
      <c r="G89" s="197">
        <f>ROUND(E89*F89,2)</f>
        <v>0</v>
      </c>
      <c r="H89" s="199">
        <v>23.05</v>
      </c>
      <c r="I89" s="197">
        <f>ROUND(E89*H89,2)</f>
        <v>414.9</v>
      </c>
      <c r="J89" s="199">
        <v>30.75</v>
      </c>
      <c r="K89" s="197">
        <f>ROUND(E89*J89,2)</f>
        <v>553.5</v>
      </c>
      <c r="L89" s="197">
        <v>21</v>
      </c>
      <c r="M89" s="197">
        <f>G89*(1+L89/100)</f>
        <v>0</v>
      </c>
      <c r="N89" s="197">
        <v>1.4999999999999999E-4</v>
      </c>
      <c r="O89" s="197">
        <f>ROUND(E89*N89,2)</f>
        <v>0</v>
      </c>
      <c r="P89" s="197">
        <v>0</v>
      </c>
      <c r="Q89" s="197">
        <f>ROUND(E89*P89,2)</f>
        <v>0</v>
      </c>
      <c r="R89" s="198" t="s">
        <v>208</v>
      </c>
      <c r="S89" s="198" t="s">
        <v>194</v>
      </c>
      <c r="T89" s="197">
        <v>0.06</v>
      </c>
      <c r="U89" s="197">
        <f>ROUND(E89*T89,2)</f>
        <v>1.08</v>
      </c>
      <c r="V89" s="198"/>
      <c r="W89" s="198"/>
      <c r="X89" s="266"/>
      <c r="Y89" s="176"/>
      <c r="Z89" s="176"/>
      <c r="AA89" s="176"/>
      <c r="AB89" s="176"/>
      <c r="AC89" s="176"/>
      <c r="AD89" s="176"/>
      <c r="AE89" s="176" t="s">
        <v>195</v>
      </c>
      <c r="AF89" s="176">
        <v>78</v>
      </c>
      <c r="AG89" s="176"/>
      <c r="AH89" s="211"/>
      <c r="AI89" s="211"/>
      <c r="AJ89" s="214"/>
      <c r="AK89" s="176"/>
      <c r="AL89" s="176"/>
      <c r="AM89" s="176"/>
      <c r="AN89" s="176"/>
      <c r="AO89" s="176"/>
      <c r="AP89" s="176"/>
      <c r="AQ89" s="176"/>
      <c r="AR89" s="176"/>
      <c r="AS89" s="176"/>
      <c r="AT89" s="176"/>
      <c r="AU89" s="176"/>
      <c r="AV89" s="176"/>
      <c r="AW89" s="176"/>
      <c r="AX89" s="176"/>
      <c r="AY89" s="176"/>
      <c r="AZ89" s="176"/>
      <c r="BA89" s="176"/>
      <c r="BB89" s="176"/>
      <c r="BC89" s="176"/>
      <c r="BD89" s="176"/>
      <c r="BE89" s="176"/>
      <c r="BF89" s="176"/>
      <c r="BG89" s="176"/>
      <c r="BH89" s="176"/>
    </row>
    <row r="90" spans="1:60" outlineLevel="1" x14ac:dyDescent="0.2">
      <c r="A90" s="177"/>
      <c r="B90" s="208" t="s">
        <v>294</v>
      </c>
      <c r="C90" s="209"/>
      <c r="D90" s="200"/>
      <c r="E90" s="201"/>
      <c r="F90" s="184"/>
      <c r="G90" s="184"/>
      <c r="H90" s="184"/>
      <c r="I90" s="184"/>
      <c r="J90" s="184"/>
      <c r="K90" s="184"/>
      <c r="L90" s="184"/>
      <c r="M90" s="184"/>
      <c r="N90" s="184"/>
      <c r="O90" s="184"/>
      <c r="P90" s="184"/>
      <c r="Q90" s="184"/>
      <c r="R90" s="185"/>
      <c r="S90" s="185"/>
      <c r="T90" s="184"/>
      <c r="U90" s="184"/>
      <c r="V90" s="185"/>
      <c r="W90" s="185"/>
      <c r="X90" s="266"/>
      <c r="Y90" s="176"/>
      <c r="Z90" s="176"/>
      <c r="AA90" s="176"/>
      <c r="AB90" s="176"/>
      <c r="AC90" s="176"/>
      <c r="AD90" s="176"/>
      <c r="AE90" s="176" t="s">
        <v>197</v>
      </c>
      <c r="AF90" s="176">
        <v>0</v>
      </c>
      <c r="AG90" s="176"/>
      <c r="AH90" s="211"/>
      <c r="AI90" s="212" t="s">
        <v>294</v>
      </c>
      <c r="AJ90" s="214"/>
      <c r="AK90" s="176"/>
      <c r="AL90" s="176"/>
      <c r="AM90" s="176"/>
      <c r="AN90" s="176"/>
      <c r="AO90" s="176"/>
      <c r="AP90" s="176"/>
      <c r="AQ90" s="176"/>
      <c r="AR90" s="176"/>
      <c r="AS90" s="176"/>
      <c r="AT90" s="176"/>
      <c r="AU90" s="176"/>
      <c r="AV90" s="176"/>
      <c r="AW90" s="176"/>
      <c r="AX90" s="176"/>
      <c r="AY90" s="176"/>
      <c r="AZ90" s="176"/>
      <c r="BA90" s="176"/>
      <c r="BB90" s="176"/>
      <c r="BC90" s="176"/>
      <c r="BD90" s="176"/>
      <c r="BE90" s="176"/>
      <c r="BF90" s="176"/>
      <c r="BG90" s="176"/>
      <c r="BH90" s="176"/>
    </row>
    <row r="91" spans="1:60" outlineLevel="1" x14ac:dyDescent="0.2">
      <c r="A91" s="177"/>
      <c r="B91" s="208" t="s">
        <v>295</v>
      </c>
      <c r="C91" s="209"/>
      <c r="D91" s="200"/>
      <c r="E91" s="201">
        <v>18</v>
      </c>
      <c r="F91" s="184"/>
      <c r="G91" s="184"/>
      <c r="H91" s="184"/>
      <c r="I91" s="184"/>
      <c r="J91" s="184"/>
      <c r="K91" s="184"/>
      <c r="L91" s="184"/>
      <c r="M91" s="184"/>
      <c r="N91" s="184"/>
      <c r="O91" s="184"/>
      <c r="P91" s="184"/>
      <c r="Q91" s="184"/>
      <c r="R91" s="185"/>
      <c r="S91" s="185"/>
      <c r="T91" s="184"/>
      <c r="U91" s="184"/>
      <c r="V91" s="185"/>
      <c r="W91" s="185"/>
      <c r="X91" s="266"/>
      <c r="Y91" s="176"/>
      <c r="Z91" s="176"/>
      <c r="AA91" s="176"/>
      <c r="AB91" s="176"/>
      <c r="AC91" s="176"/>
      <c r="AD91" s="176"/>
      <c r="AE91" s="176" t="s">
        <v>197</v>
      </c>
      <c r="AF91" s="176">
        <v>0</v>
      </c>
      <c r="AG91" s="176"/>
      <c r="AH91" s="211"/>
      <c r="AI91" s="212" t="s">
        <v>295</v>
      </c>
      <c r="AJ91" s="214"/>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row>
    <row r="92" spans="1:60" x14ac:dyDescent="0.2">
      <c r="A92" s="162"/>
      <c r="B92" s="178"/>
      <c r="C92" s="178"/>
      <c r="D92" s="180"/>
      <c r="E92" s="181"/>
      <c r="F92" s="182"/>
      <c r="G92" s="182"/>
      <c r="H92" s="182"/>
      <c r="I92" s="182"/>
      <c r="J92" s="182"/>
      <c r="K92" s="182"/>
      <c r="L92" s="182"/>
      <c r="M92" s="182"/>
      <c r="N92" s="182"/>
      <c r="O92" s="182"/>
      <c r="P92" s="182"/>
      <c r="Q92" s="182"/>
      <c r="R92" s="183"/>
      <c r="S92" s="183"/>
      <c r="T92" s="182"/>
      <c r="U92" s="182"/>
      <c r="V92" s="183"/>
      <c r="W92" s="183"/>
      <c r="X92" s="256"/>
      <c r="AH92" s="210"/>
      <c r="AI92" s="210"/>
      <c r="AJ92" s="213"/>
    </row>
    <row r="93" spans="1:60" x14ac:dyDescent="0.2">
      <c r="A93" s="179" t="s">
        <v>188</v>
      </c>
      <c r="B93" s="186" t="s">
        <v>95</v>
      </c>
      <c r="C93" s="186" t="s">
        <v>96</v>
      </c>
      <c r="D93" s="187"/>
      <c r="E93" s="188"/>
      <c r="F93" s="189"/>
      <c r="G93" s="190">
        <f>SUMIF(AE94:AE105,"&lt;&gt;NOR",G94:G105)</f>
        <v>0</v>
      </c>
      <c r="H93" s="189"/>
      <c r="I93" s="189">
        <f>SUM(I94:I105)</f>
        <v>55605.869999999995</v>
      </c>
      <c r="J93" s="189"/>
      <c r="K93" s="189">
        <f>SUM(K94:K105)</f>
        <v>26770.13</v>
      </c>
      <c r="L93" s="189"/>
      <c r="M93" s="189">
        <f>SUM(M94:M105)</f>
        <v>0</v>
      </c>
      <c r="N93" s="189"/>
      <c r="O93" s="189">
        <f>SUM(O94:O105)</f>
        <v>1.81</v>
      </c>
      <c r="P93" s="189"/>
      <c r="Q93" s="189">
        <f>SUM(Q94:Q105)</f>
        <v>0</v>
      </c>
      <c r="R93" s="191"/>
      <c r="S93" s="191"/>
      <c r="T93" s="189"/>
      <c r="U93" s="189">
        <f>SUM(U94:U105)</f>
        <v>57.37</v>
      </c>
      <c r="V93" s="191"/>
      <c r="W93" s="192"/>
      <c r="X93" s="256"/>
      <c r="AE93" t="s">
        <v>189</v>
      </c>
      <c r="AH93" s="210"/>
      <c r="AI93" s="210"/>
      <c r="AJ93" s="213"/>
    </row>
    <row r="94" spans="1:60" ht="22.5" outlineLevel="1" x14ac:dyDescent="0.2">
      <c r="A94" s="193">
        <v>17</v>
      </c>
      <c r="B94" s="194" t="s">
        <v>296</v>
      </c>
      <c r="C94" s="194" t="s">
        <v>297</v>
      </c>
      <c r="D94" s="195" t="s">
        <v>207</v>
      </c>
      <c r="E94" s="196">
        <v>34.856999999999999</v>
      </c>
      <c r="F94" s="199"/>
      <c r="G94" s="197">
        <f>ROUND(E94*F94,2)</f>
        <v>0</v>
      </c>
      <c r="H94" s="199">
        <v>158.97</v>
      </c>
      <c r="I94" s="197">
        <f>ROUND(E94*H94,2)</f>
        <v>5541.22</v>
      </c>
      <c r="J94" s="199">
        <v>83.53</v>
      </c>
      <c r="K94" s="197">
        <f>ROUND(E94*J94,2)</f>
        <v>2911.61</v>
      </c>
      <c r="L94" s="197">
        <v>21</v>
      </c>
      <c r="M94" s="197">
        <f>G94*(1+L94/100)</f>
        <v>0</v>
      </c>
      <c r="N94" s="197">
        <v>1.333E-2</v>
      </c>
      <c r="O94" s="197">
        <f>ROUND(E94*N94,2)</f>
        <v>0.46</v>
      </c>
      <c r="P94" s="197">
        <v>0</v>
      </c>
      <c r="Q94" s="197">
        <f>ROUND(E94*P94,2)</f>
        <v>0</v>
      </c>
      <c r="R94" s="198" t="s">
        <v>193</v>
      </c>
      <c r="S94" s="198" t="s">
        <v>194</v>
      </c>
      <c r="T94" s="197">
        <v>0.18</v>
      </c>
      <c r="U94" s="197">
        <f>ROUND(E94*T94,2)</f>
        <v>6.27</v>
      </c>
      <c r="V94" s="198"/>
      <c r="W94" s="198"/>
      <c r="X94" s="266"/>
      <c r="Y94" s="176"/>
      <c r="Z94" s="176"/>
      <c r="AA94" s="176"/>
      <c r="AB94" s="176"/>
      <c r="AC94" s="176"/>
      <c r="AD94" s="176"/>
      <c r="AE94" s="176" t="s">
        <v>195</v>
      </c>
      <c r="AF94" s="176">
        <v>81</v>
      </c>
      <c r="AG94" s="176"/>
      <c r="AH94" s="211"/>
      <c r="AI94" s="211"/>
      <c r="AJ94" s="214"/>
      <c r="AK94" s="176"/>
      <c r="AL94" s="176"/>
      <c r="AM94" s="176"/>
      <c r="AN94" s="176"/>
      <c r="AO94" s="176"/>
      <c r="AP94" s="176"/>
      <c r="AQ94" s="176"/>
      <c r="AR94" s="176"/>
      <c r="AS94" s="176"/>
      <c r="AT94" s="176"/>
      <c r="AU94" s="176"/>
      <c r="AV94" s="176"/>
      <c r="AW94" s="176"/>
      <c r="AX94" s="176"/>
      <c r="AY94" s="176"/>
      <c r="AZ94" s="176"/>
      <c r="BA94" s="176"/>
      <c r="BB94" s="176"/>
      <c r="BC94" s="176"/>
      <c r="BD94" s="176"/>
      <c r="BE94" s="176"/>
      <c r="BF94" s="176"/>
      <c r="BG94" s="176"/>
      <c r="BH94" s="176"/>
    </row>
    <row r="95" spans="1:60" outlineLevel="1" x14ac:dyDescent="0.2">
      <c r="A95" s="177"/>
      <c r="B95" s="208" t="s">
        <v>298</v>
      </c>
      <c r="C95" s="209"/>
      <c r="D95" s="200"/>
      <c r="E95" s="201"/>
      <c r="F95" s="184"/>
      <c r="G95" s="184"/>
      <c r="H95" s="184"/>
      <c r="I95" s="184"/>
      <c r="J95" s="184"/>
      <c r="K95" s="184"/>
      <c r="L95" s="184"/>
      <c r="M95" s="184"/>
      <c r="N95" s="184"/>
      <c r="O95" s="184"/>
      <c r="P95" s="184"/>
      <c r="Q95" s="184"/>
      <c r="R95" s="185"/>
      <c r="S95" s="185"/>
      <c r="T95" s="184"/>
      <c r="U95" s="184"/>
      <c r="V95" s="185"/>
      <c r="W95" s="185"/>
      <c r="X95" s="266"/>
      <c r="Y95" s="176"/>
      <c r="Z95" s="176"/>
      <c r="AA95" s="176"/>
      <c r="AB95" s="176"/>
      <c r="AC95" s="176"/>
      <c r="AD95" s="176"/>
      <c r="AE95" s="176" t="s">
        <v>197</v>
      </c>
      <c r="AF95" s="176">
        <v>0</v>
      </c>
      <c r="AG95" s="176"/>
      <c r="AH95" s="211"/>
      <c r="AI95" s="212" t="s">
        <v>298</v>
      </c>
      <c r="AJ95" s="214"/>
      <c r="AK95" s="176"/>
      <c r="AL95" s="176"/>
      <c r="AM95" s="176"/>
      <c r="AN95" s="176"/>
      <c r="AO95" s="176"/>
      <c r="AP95" s="176"/>
      <c r="AQ95" s="176"/>
      <c r="AR95" s="176"/>
      <c r="AS95" s="176"/>
      <c r="AT95" s="176"/>
      <c r="AU95" s="176"/>
      <c r="AV95" s="176"/>
      <c r="AW95" s="176"/>
      <c r="AX95" s="176"/>
      <c r="AY95" s="176"/>
      <c r="AZ95" s="176"/>
      <c r="BA95" s="176"/>
      <c r="BB95" s="176"/>
      <c r="BC95" s="176"/>
      <c r="BD95" s="176"/>
      <c r="BE95" s="176"/>
      <c r="BF95" s="176"/>
      <c r="BG95" s="176"/>
      <c r="BH95" s="176"/>
    </row>
    <row r="96" spans="1:60" outlineLevel="1" x14ac:dyDescent="0.2">
      <c r="A96" s="177"/>
      <c r="B96" s="208" t="s">
        <v>299</v>
      </c>
      <c r="C96" s="209"/>
      <c r="D96" s="200"/>
      <c r="E96" s="201">
        <v>34.856999999999999</v>
      </c>
      <c r="F96" s="184"/>
      <c r="G96" s="184"/>
      <c r="H96" s="184"/>
      <c r="I96" s="184"/>
      <c r="J96" s="184"/>
      <c r="K96" s="184"/>
      <c r="L96" s="184"/>
      <c r="M96" s="184"/>
      <c r="N96" s="184"/>
      <c r="O96" s="184"/>
      <c r="P96" s="184"/>
      <c r="Q96" s="184"/>
      <c r="R96" s="185"/>
      <c r="S96" s="185"/>
      <c r="T96" s="184"/>
      <c r="U96" s="184"/>
      <c r="V96" s="185"/>
      <c r="W96" s="185"/>
      <c r="X96" s="266"/>
      <c r="Y96" s="176"/>
      <c r="Z96" s="176"/>
      <c r="AA96" s="176"/>
      <c r="AB96" s="176"/>
      <c r="AC96" s="176"/>
      <c r="AD96" s="176"/>
      <c r="AE96" s="176" t="s">
        <v>197</v>
      </c>
      <c r="AF96" s="176">
        <v>0</v>
      </c>
      <c r="AG96" s="176"/>
      <c r="AH96" s="211"/>
      <c r="AI96" s="212" t="s">
        <v>299</v>
      </c>
      <c r="AJ96" s="214"/>
      <c r="AK96" s="176"/>
      <c r="AL96" s="176"/>
      <c r="AM96" s="176"/>
      <c r="AN96" s="176"/>
      <c r="AO96" s="176"/>
      <c r="AP96" s="176"/>
      <c r="AQ96" s="176"/>
      <c r="AR96" s="176"/>
      <c r="AS96" s="176"/>
      <c r="AT96" s="176"/>
      <c r="AU96" s="176"/>
      <c r="AV96" s="176"/>
      <c r="AW96" s="176"/>
      <c r="AX96" s="176"/>
      <c r="AY96" s="176"/>
      <c r="AZ96" s="176"/>
      <c r="BA96" s="176"/>
      <c r="BB96" s="176"/>
      <c r="BC96" s="176"/>
      <c r="BD96" s="176"/>
      <c r="BE96" s="176"/>
      <c r="BF96" s="176"/>
      <c r="BG96" s="176"/>
      <c r="BH96" s="176"/>
    </row>
    <row r="97" spans="1:60" ht="22.5" outlineLevel="1" x14ac:dyDescent="0.2">
      <c r="A97" s="193">
        <v>18</v>
      </c>
      <c r="B97" s="194" t="s">
        <v>300</v>
      </c>
      <c r="C97" s="194" t="s">
        <v>301</v>
      </c>
      <c r="D97" s="195" t="s">
        <v>207</v>
      </c>
      <c r="E97" s="196">
        <v>34.856999999999999</v>
      </c>
      <c r="F97" s="199"/>
      <c r="G97" s="197">
        <f>ROUND(E97*F97,2)</f>
        <v>0</v>
      </c>
      <c r="H97" s="199">
        <v>155.46</v>
      </c>
      <c r="I97" s="197">
        <f>ROUND(E97*H97,2)</f>
        <v>5418.87</v>
      </c>
      <c r="J97" s="199">
        <v>22.54</v>
      </c>
      <c r="K97" s="197">
        <f>ROUND(E97*J97,2)</f>
        <v>785.68</v>
      </c>
      <c r="L97" s="197">
        <v>21</v>
      </c>
      <c r="M97" s="197">
        <f>G97*(1+L97/100)</f>
        <v>0</v>
      </c>
      <c r="N97" s="197">
        <v>1.6000000000000001E-3</v>
      </c>
      <c r="O97" s="197">
        <f>ROUND(E97*N97,2)</f>
        <v>0.06</v>
      </c>
      <c r="P97" s="197">
        <v>0</v>
      </c>
      <c r="Q97" s="197">
        <f>ROUND(E97*P97,2)</f>
        <v>0</v>
      </c>
      <c r="R97" s="198" t="s">
        <v>193</v>
      </c>
      <c r="S97" s="198" t="s">
        <v>194</v>
      </c>
      <c r="T97" s="197">
        <v>0.05</v>
      </c>
      <c r="U97" s="197">
        <f>ROUND(E97*T97,2)</f>
        <v>1.74</v>
      </c>
      <c r="V97" s="198"/>
      <c r="W97" s="198"/>
      <c r="X97" s="266"/>
      <c r="Y97" s="176"/>
      <c r="Z97" s="176"/>
      <c r="AA97" s="176"/>
      <c r="AB97" s="176"/>
      <c r="AC97" s="176"/>
      <c r="AD97" s="176"/>
      <c r="AE97" s="176" t="s">
        <v>195</v>
      </c>
      <c r="AF97" s="176">
        <v>83</v>
      </c>
      <c r="AG97" s="176"/>
      <c r="AH97" s="211"/>
      <c r="AI97" s="211"/>
      <c r="AJ97" s="214"/>
      <c r="AK97" s="176"/>
      <c r="AL97" s="176"/>
      <c r="AM97" s="176"/>
      <c r="AN97" s="176"/>
      <c r="AO97" s="176"/>
      <c r="AP97" s="176"/>
      <c r="AQ97" s="176"/>
      <c r="AR97" s="176"/>
      <c r="AS97" s="176"/>
      <c r="AT97" s="176"/>
      <c r="AU97" s="176"/>
      <c r="AV97" s="176"/>
      <c r="AW97" s="176"/>
      <c r="AX97" s="176"/>
      <c r="AY97" s="176"/>
      <c r="AZ97" s="176"/>
      <c r="BA97" s="176"/>
      <c r="BB97" s="176"/>
      <c r="BC97" s="176"/>
      <c r="BD97" s="176"/>
      <c r="BE97" s="176"/>
      <c r="BF97" s="176"/>
      <c r="BG97" s="176"/>
      <c r="BH97" s="176"/>
    </row>
    <row r="98" spans="1:60" ht="22.5" outlineLevel="1" x14ac:dyDescent="0.2">
      <c r="A98" s="193">
        <v>19</v>
      </c>
      <c r="B98" s="194" t="s">
        <v>302</v>
      </c>
      <c r="C98" s="194" t="s">
        <v>303</v>
      </c>
      <c r="D98" s="195" t="s">
        <v>207</v>
      </c>
      <c r="E98" s="196">
        <v>116.19</v>
      </c>
      <c r="F98" s="199"/>
      <c r="G98" s="197">
        <f>ROUND(E98*F98,2)</f>
        <v>0</v>
      </c>
      <c r="H98" s="199">
        <v>54.24</v>
      </c>
      <c r="I98" s="197">
        <f>ROUND(E98*H98,2)</f>
        <v>6302.15</v>
      </c>
      <c r="J98" s="199">
        <v>40.26</v>
      </c>
      <c r="K98" s="197">
        <f>ROUND(E98*J98,2)</f>
        <v>4677.8100000000004</v>
      </c>
      <c r="L98" s="197">
        <v>21</v>
      </c>
      <c r="M98" s="197">
        <f>G98*(1+L98/100)</f>
        <v>0</v>
      </c>
      <c r="N98" s="197">
        <v>2.1000000000000001E-4</v>
      </c>
      <c r="O98" s="197">
        <f>ROUND(E98*N98,2)</f>
        <v>0.02</v>
      </c>
      <c r="P98" s="197">
        <v>0</v>
      </c>
      <c r="Q98" s="197">
        <f>ROUND(E98*P98,2)</f>
        <v>0</v>
      </c>
      <c r="R98" s="198" t="s">
        <v>208</v>
      </c>
      <c r="S98" s="198" t="s">
        <v>194</v>
      </c>
      <c r="T98" s="197">
        <v>0.09</v>
      </c>
      <c r="U98" s="197">
        <f>ROUND(E98*T98,2)</f>
        <v>10.46</v>
      </c>
      <c r="V98" s="198"/>
      <c r="W98" s="198"/>
      <c r="X98" s="266"/>
      <c r="Y98" s="176"/>
      <c r="Z98" s="176"/>
      <c r="AA98" s="176"/>
      <c r="AB98" s="176"/>
      <c r="AC98" s="176"/>
      <c r="AD98" s="176"/>
      <c r="AE98" s="176" t="s">
        <v>195</v>
      </c>
      <c r="AF98" s="176">
        <v>84</v>
      </c>
      <c r="AG98" s="176"/>
      <c r="AH98" s="211"/>
      <c r="AI98" s="211"/>
      <c r="AJ98" s="214"/>
      <c r="AK98" s="176"/>
      <c r="AL98" s="176"/>
      <c r="AM98" s="176"/>
      <c r="AN98" s="176"/>
      <c r="AO98" s="176"/>
      <c r="AP98" s="176"/>
      <c r="AQ98" s="176"/>
      <c r="AR98" s="176"/>
      <c r="AS98" s="176"/>
      <c r="AT98" s="176"/>
      <c r="AU98" s="176"/>
      <c r="AV98" s="176"/>
      <c r="AW98" s="176"/>
      <c r="AX98" s="176"/>
      <c r="AY98" s="176"/>
      <c r="AZ98" s="176"/>
      <c r="BA98" s="176"/>
      <c r="BB98" s="176"/>
      <c r="BC98" s="176"/>
      <c r="BD98" s="176"/>
      <c r="BE98" s="176"/>
      <c r="BF98" s="176"/>
      <c r="BG98" s="176"/>
      <c r="BH98" s="176"/>
    </row>
    <row r="99" spans="1:60" outlineLevel="1" x14ac:dyDescent="0.2">
      <c r="A99" s="193">
        <v>20</v>
      </c>
      <c r="B99" s="194" t="s">
        <v>304</v>
      </c>
      <c r="C99" s="194" t="s">
        <v>305</v>
      </c>
      <c r="D99" s="195" t="s">
        <v>293</v>
      </c>
      <c r="E99" s="196">
        <v>10</v>
      </c>
      <c r="F99" s="199"/>
      <c r="G99" s="197">
        <f>ROUND(E99*F99,2)</f>
        <v>0</v>
      </c>
      <c r="H99" s="199">
        <v>715.01</v>
      </c>
      <c r="I99" s="197">
        <f>ROUND(E99*H99,2)</f>
        <v>7150.1</v>
      </c>
      <c r="J99" s="199">
        <v>50.99</v>
      </c>
      <c r="K99" s="197">
        <f>ROUND(E99*J99,2)</f>
        <v>509.9</v>
      </c>
      <c r="L99" s="197">
        <v>21</v>
      </c>
      <c r="M99" s="197">
        <f>G99*(1+L99/100)</f>
        <v>0</v>
      </c>
      <c r="N99" s="197">
        <v>3.0000000000000001E-3</v>
      </c>
      <c r="O99" s="197">
        <f>ROUND(E99*N99,2)</f>
        <v>0.03</v>
      </c>
      <c r="P99" s="197">
        <v>0</v>
      </c>
      <c r="Q99" s="197">
        <f>ROUND(E99*P99,2)</f>
        <v>0</v>
      </c>
      <c r="R99" s="198" t="s">
        <v>193</v>
      </c>
      <c r="S99" s="198" t="s">
        <v>194</v>
      </c>
      <c r="T99" s="197">
        <v>7.3999999999999996E-2</v>
      </c>
      <c r="U99" s="197">
        <f>ROUND(E99*T99,2)</f>
        <v>0.74</v>
      </c>
      <c r="V99" s="198"/>
      <c r="W99" s="198"/>
      <c r="X99" s="266"/>
      <c r="Y99" s="176"/>
      <c r="Z99" s="176"/>
      <c r="AA99" s="176"/>
      <c r="AB99" s="176"/>
      <c r="AC99" s="176"/>
      <c r="AD99" s="176"/>
      <c r="AE99" s="176" t="s">
        <v>195</v>
      </c>
      <c r="AF99" s="176">
        <v>85</v>
      </c>
      <c r="AG99" s="176"/>
      <c r="AH99" s="211"/>
      <c r="AI99" s="211"/>
      <c r="AJ99" s="214"/>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row>
    <row r="100" spans="1:60" ht="22.5" outlineLevel="1" x14ac:dyDescent="0.2">
      <c r="A100" s="193">
        <v>21</v>
      </c>
      <c r="B100" s="194" t="s">
        <v>306</v>
      </c>
      <c r="C100" s="194" t="s">
        <v>307</v>
      </c>
      <c r="D100" s="195" t="s">
        <v>207</v>
      </c>
      <c r="E100" s="196">
        <v>116.19</v>
      </c>
      <c r="F100" s="199"/>
      <c r="G100" s="197">
        <f>ROUND(E100*F100,2)</f>
        <v>0</v>
      </c>
      <c r="H100" s="199">
        <v>268.47000000000003</v>
      </c>
      <c r="I100" s="197">
        <f>ROUND(E100*H100,2)</f>
        <v>31193.53</v>
      </c>
      <c r="J100" s="199">
        <v>121.03</v>
      </c>
      <c r="K100" s="197">
        <f>ROUND(E100*J100,2)</f>
        <v>14062.48</v>
      </c>
      <c r="L100" s="197">
        <v>21</v>
      </c>
      <c r="M100" s="197">
        <f>G100*(1+L100/100)</f>
        <v>0</v>
      </c>
      <c r="N100" s="197">
        <v>1.0710000000000001E-2</v>
      </c>
      <c r="O100" s="197">
        <f>ROUND(E100*N100,2)</f>
        <v>1.24</v>
      </c>
      <c r="P100" s="197">
        <v>0</v>
      </c>
      <c r="Q100" s="197">
        <f>ROUND(E100*P100,2)</f>
        <v>0</v>
      </c>
      <c r="R100" s="198" t="s">
        <v>208</v>
      </c>
      <c r="S100" s="198" t="s">
        <v>194</v>
      </c>
      <c r="T100" s="197">
        <v>0.26150000000000001</v>
      </c>
      <c r="U100" s="197">
        <f>ROUND(E100*T100,2)</f>
        <v>30.38</v>
      </c>
      <c r="V100" s="198"/>
      <c r="W100" s="198"/>
      <c r="X100" s="266"/>
      <c r="Y100" s="176"/>
      <c r="Z100" s="176"/>
      <c r="AA100" s="176"/>
      <c r="AB100" s="176"/>
      <c r="AC100" s="176"/>
      <c r="AD100" s="176"/>
      <c r="AE100" s="176" t="s">
        <v>195</v>
      </c>
      <c r="AF100" s="176">
        <v>86</v>
      </c>
      <c r="AG100" s="176"/>
      <c r="AH100" s="211"/>
      <c r="AI100" s="211"/>
      <c r="AJ100" s="214"/>
      <c r="AK100" s="176"/>
      <c r="AL100" s="176"/>
      <c r="AM100" s="176"/>
      <c r="AN100" s="176"/>
      <c r="AO100" s="176"/>
      <c r="AP100" s="176"/>
      <c r="AQ100" s="176"/>
      <c r="AR100" s="176"/>
      <c r="AS100" s="176"/>
      <c r="AT100" s="176"/>
      <c r="AU100" s="176"/>
      <c r="AV100" s="176"/>
      <c r="AW100" s="176"/>
      <c r="AX100" s="176"/>
      <c r="AY100" s="176"/>
      <c r="AZ100" s="176"/>
      <c r="BA100" s="176"/>
      <c r="BB100" s="176"/>
      <c r="BC100" s="176"/>
      <c r="BD100" s="176"/>
      <c r="BE100" s="176"/>
      <c r="BF100" s="176"/>
      <c r="BG100" s="176"/>
      <c r="BH100" s="176"/>
    </row>
    <row r="101" spans="1:60" outlineLevel="1" x14ac:dyDescent="0.2">
      <c r="A101" s="177"/>
      <c r="B101" s="208" t="s">
        <v>308</v>
      </c>
      <c r="C101" s="209"/>
      <c r="D101" s="200"/>
      <c r="E101" s="201"/>
      <c r="F101" s="184"/>
      <c r="G101" s="184"/>
      <c r="H101" s="184"/>
      <c r="I101" s="184"/>
      <c r="J101" s="184"/>
      <c r="K101" s="184"/>
      <c r="L101" s="184"/>
      <c r="M101" s="184"/>
      <c r="N101" s="184"/>
      <c r="O101" s="184"/>
      <c r="P101" s="184"/>
      <c r="Q101" s="184"/>
      <c r="R101" s="185"/>
      <c r="S101" s="185"/>
      <c r="T101" s="184"/>
      <c r="U101" s="184"/>
      <c r="V101" s="185"/>
      <c r="W101" s="185"/>
      <c r="X101" s="266"/>
      <c r="Y101" s="176"/>
      <c r="Z101" s="176"/>
      <c r="AA101" s="176"/>
      <c r="AB101" s="176"/>
      <c r="AC101" s="176"/>
      <c r="AD101" s="176"/>
      <c r="AE101" s="176" t="s">
        <v>197</v>
      </c>
      <c r="AF101" s="176">
        <v>0</v>
      </c>
      <c r="AG101" s="176"/>
      <c r="AH101" s="211"/>
      <c r="AI101" s="212" t="s">
        <v>308</v>
      </c>
      <c r="AJ101" s="214"/>
      <c r="AK101" s="176"/>
      <c r="AL101" s="176"/>
      <c r="AM101" s="176"/>
      <c r="AN101" s="176"/>
      <c r="AO101" s="176"/>
      <c r="AP101" s="176"/>
      <c r="AQ101" s="176"/>
      <c r="AR101" s="176"/>
      <c r="AS101" s="176"/>
      <c r="AT101" s="176"/>
      <c r="AU101" s="176"/>
      <c r="AV101" s="176"/>
      <c r="AW101" s="176"/>
      <c r="AX101" s="176"/>
      <c r="AY101" s="176"/>
      <c r="AZ101" s="176"/>
      <c r="BA101" s="176"/>
      <c r="BB101" s="176"/>
      <c r="BC101" s="176"/>
      <c r="BD101" s="176"/>
      <c r="BE101" s="176"/>
      <c r="BF101" s="176"/>
      <c r="BG101" s="176"/>
      <c r="BH101" s="176"/>
    </row>
    <row r="102" spans="1:60" outlineLevel="1" x14ac:dyDescent="0.2">
      <c r="A102" s="177"/>
      <c r="B102" s="208" t="s">
        <v>309</v>
      </c>
      <c r="C102" s="209"/>
      <c r="D102" s="200"/>
      <c r="E102" s="201">
        <v>116.19</v>
      </c>
      <c r="F102" s="184"/>
      <c r="G102" s="184"/>
      <c r="H102" s="184"/>
      <c r="I102" s="184"/>
      <c r="J102" s="184"/>
      <c r="K102" s="184"/>
      <c r="L102" s="184"/>
      <c r="M102" s="184"/>
      <c r="N102" s="184"/>
      <c r="O102" s="184"/>
      <c r="P102" s="184"/>
      <c r="Q102" s="184"/>
      <c r="R102" s="185"/>
      <c r="S102" s="185"/>
      <c r="T102" s="184"/>
      <c r="U102" s="184"/>
      <c r="V102" s="185"/>
      <c r="W102" s="185"/>
      <c r="X102" s="266"/>
      <c r="Y102" s="176"/>
      <c r="Z102" s="176"/>
      <c r="AA102" s="176"/>
      <c r="AB102" s="176"/>
      <c r="AC102" s="176"/>
      <c r="AD102" s="176"/>
      <c r="AE102" s="176" t="s">
        <v>197</v>
      </c>
      <c r="AF102" s="176">
        <v>0</v>
      </c>
      <c r="AG102" s="176"/>
      <c r="AH102" s="211"/>
      <c r="AI102" s="212" t="s">
        <v>309</v>
      </c>
      <c r="AJ102" s="214"/>
      <c r="AK102" s="176"/>
      <c r="AL102" s="176"/>
      <c r="AM102" s="176"/>
      <c r="AN102" s="176"/>
      <c r="AO102" s="176"/>
      <c r="AP102" s="176"/>
      <c r="AQ102" s="176"/>
      <c r="AR102" s="176"/>
      <c r="AS102" s="176"/>
      <c r="AT102" s="176"/>
      <c r="AU102" s="176"/>
      <c r="AV102" s="176"/>
      <c r="AW102" s="176"/>
      <c r="AX102" s="176"/>
      <c r="AY102" s="176"/>
      <c r="AZ102" s="176"/>
      <c r="BA102" s="176"/>
      <c r="BB102" s="176"/>
      <c r="BC102" s="176"/>
      <c r="BD102" s="176"/>
      <c r="BE102" s="176"/>
      <c r="BF102" s="176"/>
      <c r="BG102" s="176"/>
      <c r="BH102" s="176"/>
    </row>
    <row r="103" spans="1:60" outlineLevel="1" x14ac:dyDescent="0.2">
      <c r="A103" s="193">
        <v>22</v>
      </c>
      <c r="B103" s="194" t="s">
        <v>310</v>
      </c>
      <c r="C103" s="194" t="s">
        <v>311</v>
      </c>
      <c r="D103" s="195" t="s">
        <v>207</v>
      </c>
      <c r="E103" s="196">
        <v>23.238</v>
      </c>
      <c r="F103" s="199"/>
      <c r="G103" s="197">
        <f>ROUND(E103*F103,2)</f>
        <v>0</v>
      </c>
      <c r="H103" s="199">
        <v>0</v>
      </c>
      <c r="I103" s="197">
        <f>ROUND(E103*H103,2)</f>
        <v>0</v>
      </c>
      <c r="J103" s="199">
        <v>164.5</v>
      </c>
      <c r="K103" s="197">
        <f>ROUND(E103*J103,2)</f>
        <v>3822.65</v>
      </c>
      <c r="L103" s="197">
        <v>21</v>
      </c>
      <c r="M103" s="197">
        <f>G103*(1+L103/100)</f>
        <v>0</v>
      </c>
      <c r="N103" s="197">
        <v>0</v>
      </c>
      <c r="O103" s="197">
        <f>ROUND(E103*N103,2)</f>
        <v>0</v>
      </c>
      <c r="P103" s="197">
        <v>0</v>
      </c>
      <c r="Q103" s="197">
        <f>ROUND(E103*P103,2)</f>
        <v>0</v>
      </c>
      <c r="R103" s="198" t="s">
        <v>312</v>
      </c>
      <c r="S103" s="198" t="s">
        <v>194</v>
      </c>
      <c r="T103" s="197">
        <v>0.33500000000000002</v>
      </c>
      <c r="U103" s="197">
        <f>ROUND(E103*T103,2)</f>
        <v>7.78</v>
      </c>
      <c r="V103" s="198"/>
      <c r="W103" s="198"/>
      <c r="X103" s="266"/>
      <c r="Y103" s="176"/>
      <c r="Z103" s="176"/>
      <c r="AA103" s="176"/>
      <c r="AB103" s="176"/>
      <c r="AC103" s="176"/>
      <c r="AD103" s="176"/>
      <c r="AE103" s="176" t="s">
        <v>195</v>
      </c>
      <c r="AF103" s="176">
        <v>88</v>
      </c>
      <c r="AG103" s="176"/>
      <c r="AH103" s="211"/>
      <c r="AI103" s="211"/>
      <c r="AJ103" s="214"/>
      <c r="AK103" s="176"/>
      <c r="AL103" s="176"/>
      <c r="AM103" s="176"/>
      <c r="AN103" s="176"/>
      <c r="AO103" s="176"/>
      <c r="AP103" s="176"/>
      <c r="AQ103" s="176"/>
      <c r="AR103" s="176"/>
      <c r="AS103" s="176"/>
      <c r="AT103" s="176"/>
      <c r="AU103" s="176"/>
      <c r="AV103" s="176"/>
      <c r="AW103" s="176"/>
      <c r="AX103" s="176"/>
      <c r="AY103" s="176"/>
      <c r="AZ103" s="176"/>
      <c r="BA103" s="176"/>
      <c r="BB103" s="176"/>
      <c r="BC103" s="176"/>
      <c r="BD103" s="176"/>
      <c r="BE103" s="176"/>
      <c r="BF103" s="176"/>
      <c r="BG103" s="176"/>
      <c r="BH103" s="176"/>
    </row>
    <row r="104" spans="1:60" outlineLevel="1" x14ac:dyDescent="0.2">
      <c r="A104" s="177"/>
      <c r="B104" s="299" t="s">
        <v>313</v>
      </c>
      <c r="C104" s="299"/>
      <c r="D104" s="300"/>
      <c r="E104" s="201"/>
      <c r="F104" s="184"/>
      <c r="G104" s="184"/>
      <c r="H104" s="184"/>
      <c r="I104" s="184"/>
      <c r="J104" s="184"/>
      <c r="K104" s="184"/>
      <c r="L104" s="184"/>
      <c r="M104" s="184"/>
      <c r="N104" s="184"/>
      <c r="O104" s="184"/>
      <c r="P104" s="184"/>
      <c r="Q104" s="184"/>
      <c r="R104" s="185"/>
      <c r="S104" s="185"/>
      <c r="T104" s="184"/>
      <c r="U104" s="184"/>
      <c r="V104" s="185"/>
      <c r="W104" s="185"/>
      <c r="X104" s="266"/>
      <c r="Y104" s="176"/>
      <c r="Z104" s="176"/>
      <c r="AA104" s="176"/>
      <c r="AB104" s="176"/>
      <c r="AC104" s="176"/>
      <c r="AD104" s="176"/>
      <c r="AE104" s="176" t="s">
        <v>197</v>
      </c>
      <c r="AF104" s="176">
        <v>0</v>
      </c>
      <c r="AG104" s="176"/>
      <c r="AH104" s="211"/>
      <c r="AI104" s="212" t="s">
        <v>313</v>
      </c>
      <c r="AJ104" s="214"/>
      <c r="AK104" s="176"/>
      <c r="AL104" s="176"/>
      <c r="AM104" s="176"/>
      <c r="AN104" s="176"/>
      <c r="AO104" s="176"/>
      <c r="AP104" s="176"/>
      <c r="AQ104" s="176"/>
      <c r="AR104" s="176"/>
      <c r="AS104" s="176"/>
      <c r="AT104" s="176"/>
      <c r="AU104" s="176"/>
      <c r="AV104" s="176"/>
      <c r="AW104" s="176"/>
      <c r="AX104" s="176"/>
      <c r="AY104" s="176"/>
      <c r="AZ104" s="176"/>
      <c r="BA104" s="176"/>
      <c r="BB104" s="176"/>
      <c r="BC104" s="176"/>
      <c r="BD104" s="176"/>
      <c r="BE104" s="176"/>
      <c r="BF104" s="176"/>
      <c r="BG104" s="176"/>
      <c r="BH104" s="176"/>
    </row>
    <row r="105" spans="1:60" outlineLevel="1" x14ac:dyDescent="0.2">
      <c r="A105" s="177"/>
      <c r="B105" s="208" t="s">
        <v>314</v>
      </c>
      <c r="C105" s="209"/>
      <c r="D105" s="200"/>
      <c r="E105" s="201">
        <v>23.238</v>
      </c>
      <c r="F105" s="184"/>
      <c r="G105" s="184"/>
      <c r="H105" s="184"/>
      <c r="I105" s="184"/>
      <c r="J105" s="184"/>
      <c r="K105" s="184"/>
      <c r="L105" s="184"/>
      <c r="M105" s="184"/>
      <c r="N105" s="184"/>
      <c r="O105" s="184"/>
      <c r="P105" s="184"/>
      <c r="Q105" s="184"/>
      <c r="R105" s="185"/>
      <c r="S105" s="185"/>
      <c r="T105" s="184"/>
      <c r="U105" s="184"/>
      <c r="V105" s="185"/>
      <c r="W105" s="185"/>
      <c r="X105" s="266"/>
      <c r="Y105" s="176"/>
      <c r="Z105" s="176"/>
      <c r="AA105" s="176"/>
      <c r="AB105" s="176"/>
      <c r="AC105" s="176"/>
      <c r="AD105" s="176"/>
      <c r="AE105" s="176" t="s">
        <v>197</v>
      </c>
      <c r="AF105" s="176">
        <v>0</v>
      </c>
      <c r="AG105" s="176"/>
      <c r="AH105" s="211"/>
      <c r="AI105" s="212" t="s">
        <v>314</v>
      </c>
      <c r="AJ105" s="214"/>
      <c r="AK105" s="176"/>
      <c r="AL105" s="176"/>
      <c r="AM105" s="176"/>
      <c r="AN105" s="176"/>
      <c r="AO105" s="176"/>
      <c r="AP105" s="176"/>
      <c r="AQ105" s="176"/>
      <c r="AR105" s="176"/>
      <c r="AS105" s="176"/>
      <c r="AT105" s="176"/>
      <c r="AU105" s="176"/>
      <c r="AV105" s="176"/>
      <c r="AW105" s="176"/>
      <c r="AX105" s="176"/>
      <c r="AY105" s="176"/>
      <c r="AZ105" s="176"/>
      <c r="BA105" s="176"/>
      <c r="BB105" s="176"/>
      <c r="BC105" s="176"/>
      <c r="BD105" s="176"/>
      <c r="BE105" s="176"/>
      <c r="BF105" s="176"/>
      <c r="BG105" s="176"/>
      <c r="BH105" s="176"/>
    </row>
    <row r="106" spans="1:60" x14ac:dyDescent="0.2">
      <c r="A106" s="162"/>
      <c r="B106" s="178"/>
      <c r="C106" s="178"/>
      <c r="D106" s="180"/>
      <c r="E106" s="181"/>
      <c r="F106" s="182"/>
      <c r="G106" s="182"/>
      <c r="H106" s="182"/>
      <c r="I106" s="182"/>
      <c r="J106" s="182"/>
      <c r="K106" s="182"/>
      <c r="L106" s="182"/>
      <c r="M106" s="182"/>
      <c r="N106" s="182"/>
      <c r="O106" s="182"/>
      <c r="P106" s="182"/>
      <c r="Q106" s="182"/>
      <c r="R106" s="183"/>
      <c r="S106" s="183"/>
      <c r="T106" s="182"/>
      <c r="U106" s="182"/>
      <c r="V106" s="183"/>
      <c r="W106" s="183"/>
      <c r="X106" s="256"/>
      <c r="AH106" s="210"/>
      <c r="AI106" s="210"/>
      <c r="AJ106" s="213"/>
    </row>
    <row r="107" spans="1:60" x14ac:dyDescent="0.2">
      <c r="A107" s="179" t="s">
        <v>188</v>
      </c>
      <c r="B107" s="186" t="s">
        <v>97</v>
      </c>
      <c r="C107" s="186" t="s">
        <v>98</v>
      </c>
      <c r="D107" s="187"/>
      <c r="E107" s="188"/>
      <c r="F107" s="189"/>
      <c r="G107" s="190">
        <f>SUMIF(AE108:AE115,"&lt;&gt;NOR",G108:G115)</f>
        <v>0</v>
      </c>
      <c r="H107" s="189"/>
      <c r="I107" s="189">
        <f>SUM(I108:I115)</f>
        <v>14516.92</v>
      </c>
      <c r="J107" s="189"/>
      <c r="K107" s="189">
        <f>SUM(K108:K115)</f>
        <v>21875.08</v>
      </c>
      <c r="L107" s="189"/>
      <c r="M107" s="189">
        <f>SUM(M108:M115)</f>
        <v>0</v>
      </c>
      <c r="N107" s="189"/>
      <c r="O107" s="189">
        <f>SUM(O108:O115)</f>
        <v>2.19</v>
      </c>
      <c r="P107" s="189"/>
      <c r="Q107" s="189">
        <f>SUM(Q108:Q115)</f>
        <v>0</v>
      </c>
      <c r="R107" s="191"/>
      <c r="S107" s="191"/>
      <c r="T107" s="189"/>
      <c r="U107" s="189">
        <f>SUM(U108:U115)</f>
        <v>42.72</v>
      </c>
      <c r="V107" s="191"/>
      <c r="W107" s="192"/>
      <c r="X107" s="256"/>
      <c r="AE107" t="s">
        <v>189</v>
      </c>
      <c r="AH107" s="210"/>
      <c r="AI107" s="210"/>
      <c r="AJ107" s="213"/>
    </row>
    <row r="108" spans="1:60" ht="45" outlineLevel="1" x14ac:dyDescent="0.2">
      <c r="A108" s="193">
        <v>23</v>
      </c>
      <c r="B108" s="194" t="s">
        <v>315</v>
      </c>
      <c r="C108" s="194" t="s">
        <v>316</v>
      </c>
      <c r="D108" s="195" t="s">
        <v>213</v>
      </c>
      <c r="E108" s="196">
        <v>4</v>
      </c>
      <c r="F108" s="199"/>
      <c r="G108" s="197">
        <f>ROUND(E108*F108,2)</f>
        <v>0</v>
      </c>
      <c r="H108" s="199">
        <v>18.649999999999999</v>
      </c>
      <c r="I108" s="197">
        <f>ROUND(E108*H108,2)</f>
        <v>74.599999999999994</v>
      </c>
      <c r="J108" s="199">
        <v>869.35</v>
      </c>
      <c r="K108" s="197">
        <f>ROUND(E108*J108,2)</f>
        <v>3477.4</v>
      </c>
      <c r="L108" s="197">
        <v>21</v>
      </c>
      <c r="M108" s="197">
        <f>G108*(1+L108/100)</f>
        <v>0</v>
      </c>
      <c r="N108" s="197">
        <v>1.8970000000000001E-2</v>
      </c>
      <c r="O108" s="197">
        <f>ROUND(E108*N108,2)</f>
        <v>0.08</v>
      </c>
      <c r="P108" s="197">
        <v>0</v>
      </c>
      <c r="Q108" s="197">
        <f>ROUND(E108*P108,2)</f>
        <v>0</v>
      </c>
      <c r="R108" s="198" t="s">
        <v>208</v>
      </c>
      <c r="S108" s="198" t="s">
        <v>194</v>
      </c>
      <c r="T108" s="197">
        <v>1.86</v>
      </c>
      <c r="U108" s="197">
        <f>ROUND(E108*T108,2)</f>
        <v>7.44</v>
      </c>
      <c r="V108" s="198"/>
      <c r="W108" s="198"/>
      <c r="X108" s="266"/>
      <c r="Y108" s="176"/>
      <c r="Z108" s="176"/>
      <c r="AA108" s="176"/>
      <c r="AB108" s="176"/>
      <c r="AC108" s="176"/>
      <c r="AD108" s="176"/>
      <c r="AE108" s="176" t="s">
        <v>195</v>
      </c>
      <c r="AF108" s="176">
        <v>91</v>
      </c>
      <c r="AG108" s="176"/>
      <c r="AH108" s="211"/>
      <c r="AI108" s="211"/>
      <c r="AJ108" s="214"/>
      <c r="AK108" s="176"/>
      <c r="AL108" s="176"/>
      <c r="AM108" s="176"/>
      <c r="AN108" s="176"/>
      <c r="AO108" s="176"/>
      <c r="AP108" s="176"/>
      <c r="AQ108" s="176"/>
      <c r="AR108" s="176"/>
      <c r="AS108" s="176"/>
      <c r="AT108" s="176"/>
      <c r="AU108" s="176"/>
      <c r="AV108" s="176"/>
      <c r="AW108" s="176"/>
      <c r="AX108" s="176"/>
      <c r="AY108" s="176"/>
      <c r="AZ108" s="176"/>
      <c r="BA108" s="176"/>
      <c r="BB108" s="176"/>
      <c r="BC108" s="176"/>
      <c r="BD108" s="176"/>
      <c r="BE108" s="176"/>
      <c r="BF108" s="176"/>
      <c r="BG108" s="176"/>
      <c r="BH108" s="176"/>
    </row>
    <row r="109" spans="1:60" outlineLevel="1" x14ac:dyDescent="0.2">
      <c r="A109" s="202">
        <v>24</v>
      </c>
      <c r="B109" s="203" t="s">
        <v>317</v>
      </c>
      <c r="C109" s="203" t="s">
        <v>318</v>
      </c>
      <c r="D109" s="204" t="s">
        <v>213</v>
      </c>
      <c r="E109" s="205">
        <v>4</v>
      </c>
      <c r="F109" s="215"/>
      <c r="G109" s="206">
        <f>ROUND(E109*F109,2)</f>
        <v>0</v>
      </c>
      <c r="H109" s="215">
        <v>1120.58</v>
      </c>
      <c r="I109" s="206">
        <f>ROUND(E109*H109,2)</f>
        <v>4482.32</v>
      </c>
      <c r="J109" s="215">
        <v>4599.42</v>
      </c>
      <c r="K109" s="206">
        <f>ROUND(E109*J109,2)</f>
        <v>18397.68</v>
      </c>
      <c r="L109" s="206">
        <v>21</v>
      </c>
      <c r="M109" s="206">
        <f>G109*(1+L109/100)</f>
        <v>0</v>
      </c>
      <c r="N109" s="206">
        <v>0.49075000000000002</v>
      </c>
      <c r="O109" s="206">
        <f>ROUND(E109*N109,2)</f>
        <v>1.96</v>
      </c>
      <c r="P109" s="206">
        <v>0</v>
      </c>
      <c r="Q109" s="206">
        <f>ROUND(E109*P109,2)</f>
        <v>0</v>
      </c>
      <c r="R109" s="207" t="s">
        <v>208</v>
      </c>
      <c r="S109" s="207" t="s">
        <v>194</v>
      </c>
      <c r="T109" s="206">
        <v>8.82</v>
      </c>
      <c r="U109" s="206">
        <f>ROUND(E109*T109,2)</f>
        <v>35.28</v>
      </c>
      <c r="V109" s="207"/>
      <c r="W109" s="207"/>
      <c r="X109" s="266"/>
      <c r="Y109" s="176"/>
      <c r="Z109" s="176"/>
      <c r="AA109" s="176"/>
      <c r="AB109" s="176"/>
      <c r="AC109" s="176"/>
      <c r="AD109" s="176"/>
      <c r="AE109" s="176" t="s">
        <v>195</v>
      </c>
      <c r="AF109" s="176">
        <v>92</v>
      </c>
      <c r="AG109" s="176"/>
      <c r="AH109" s="211"/>
      <c r="AI109" s="211"/>
      <c r="AJ109" s="214"/>
      <c r="AK109" s="176"/>
      <c r="AL109" s="176"/>
      <c r="AM109" s="176"/>
      <c r="AN109" s="176"/>
      <c r="AO109" s="176"/>
      <c r="AP109" s="176"/>
      <c r="AQ109" s="176"/>
      <c r="AR109" s="176"/>
      <c r="AS109" s="176"/>
      <c r="AT109" s="176"/>
      <c r="AU109" s="176"/>
      <c r="AV109" s="176"/>
      <c r="AW109" s="176"/>
      <c r="AX109" s="176"/>
      <c r="AY109" s="176"/>
      <c r="AZ109" s="176"/>
      <c r="BA109" s="176"/>
      <c r="BB109" s="176"/>
      <c r="BC109" s="176"/>
      <c r="BD109" s="176"/>
      <c r="BE109" s="176"/>
      <c r="BF109" s="176"/>
      <c r="BG109" s="176"/>
      <c r="BH109" s="176"/>
    </row>
    <row r="110" spans="1:60" ht="22.5" outlineLevel="1" x14ac:dyDescent="0.2">
      <c r="A110" s="193">
        <v>25</v>
      </c>
      <c r="B110" s="194" t="s">
        <v>319</v>
      </c>
      <c r="C110" s="194" t="s">
        <v>320</v>
      </c>
      <c r="D110" s="195" t="s">
        <v>213</v>
      </c>
      <c r="E110" s="196">
        <v>4</v>
      </c>
      <c r="F110" s="199"/>
      <c r="G110" s="197">
        <f>ROUND(E110*F110,2)</f>
        <v>0</v>
      </c>
      <c r="H110" s="199">
        <v>919</v>
      </c>
      <c r="I110" s="197">
        <f>ROUND(E110*H110,2)</f>
        <v>3676</v>
      </c>
      <c r="J110" s="199">
        <v>0</v>
      </c>
      <c r="K110" s="197">
        <f>ROUND(E110*J110,2)</f>
        <v>0</v>
      </c>
      <c r="L110" s="197">
        <v>21</v>
      </c>
      <c r="M110" s="197">
        <f>G110*(1+L110/100)</f>
        <v>0</v>
      </c>
      <c r="N110" s="197">
        <v>1.1860000000000001E-2</v>
      </c>
      <c r="O110" s="197">
        <f>ROUND(E110*N110,2)</f>
        <v>0.05</v>
      </c>
      <c r="P110" s="197">
        <v>0</v>
      </c>
      <c r="Q110" s="197">
        <f>ROUND(E110*P110,2)</f>
        <v>0</v>
      </c>
      <c r="R110" s="198" t="s">
        <v>243</v>
      </c>
      <c r="S110" s="198" t="s">
        <v>194</v>
      </c>
      <c r="T110" s="197">
        <v>0</v>
      </c>
      <c r="U110" s="197">
        <f>ROUND(E110*T110,2)</f>
        <v>0</v>
      </c>
      <c r="V110" s="198"/>
      <c r="W110" s="198"/>
      <c r="X110" s="266"/>
      <c r="Y110" s="176"/>
      <c r="Z110" s="176"/>
      <c r="AA110" s="176"/>
      <c r="AB110" s="176"/>
      <c r="AC110" s="176"/>
      <c r="AD110" s="176"/>
      <c r="AE110" s="176" t="s">
        <v>244</v>
      </c>
      <c r="AF110" s="176">
        <v>93</v>
      </c>
      <c r="AG110" s="176"/>
      <c r="AH110" s="211"/>
      <c r="AI110" s="211"/>
      <c r="AJ110" s="214"/>
      <c r="AK110" s="176"/>
      <c r="AL110" s="176"/>
      <c r="AM110" s="176"/>
      <c r="AN110" s="176"/>
      <c r="AO110" s="176"/>
      <c r="AP110" s="176"/>
      <c r="AQ110" s="176"/>
      <c r="AR110" s="176"/>
      <c r="AS110" s="176"/>
      <c r="AT110" s="176"/>
      <c r="AU110" s="176"/>
      <c r="AV110" s="176"/>
      <c r="AW110" s="176"/>
      <c r="AX110" s="176"/>
      <c r="AY110" s="176"/>
      <c r="AZ110" s="176"/>
      <c r="BA110" s="176"/>
      <c r="BB110" s="176"/>
      <c r="BC110" s="176"/>
      <c r="BD110" s="176"/>
      <c r="BE110" s="176"/>
      <c r="BF110" s="176"/>
      <c r="BG110" s="176"/>
      <c r="BH110" s="176"/>
    </row>
    <row r="111" spans="1:60" outlineLevel="1" x14ac:dyDescent="0.2">
      <c r="A111" s="177"/>
      <c r="B111" s="208" t="s">
        <v>321</v>
      </c>
      <c r="C111" s="209"/>
      <c r="D111" s="200"/>
      <c r="E111" s="201"/>
      <c r="F111" s="184"/>
      <c r="G111" s="184"/>
      <c r="H111" s="184"/>
      <c r="I111" s="184"/>
      <c r="J111" s="184"/>
      <c r="K111" s="184"/>
      <c r="L111" s="184"/>
      <c r="M111" s="184"/>
      <c r="N111" s="184"/>
      <c r="O111" s="184"/>
      <c r="P111" s="184"/>
      <c r="Q111" s="184"/>
      <c r="R111" s="185"/>
      <c r="S111" s="185"/>
      <c r="T111" s="184"/>
      <c r="U111" s="184"/>
      <c r="V111" s="185"/>
      <c r="W111" s="185"/>
      <c r="X111" s="266"/>
      <c r="Y111" s="176"/>
      <c r="Z111" s="176"/>
      <c r="AA111" s="176"/>
      <c r="AB111" s="176"/>
      <c r="AC111" s="176"/>
      <c r="AD111" s="176"/>
      <c r="AE111" s="176" t="s">
        <v>197</v>
      </c>
      <c r="AF111" s="176">
        <v>0</v>
      </c>
      <c r="AG111" s="176"/>
      <c r="AH111" s="211"/>
      <c r="AI111" s="212" t="s">
        <v>321</v>
      </c>
      <c r="AJ111" s="214"/>
      <c r="AK111" s="176"/>
      <c r="AL111" s="176"/>
      <c r="AM111" s="176"/>
      <c r="AN111" s="176"/>
      <c r="AO111" s="176"/>
      <c r="AP111" s="176"/>
      <c r="AQ111" s="176"/>
      <c r="AR111" s="176"/>
      <c r="AS111" s="176"/>
      <c r="AT111" s="176"/>
      <c r="AU111" s="176"/>
      <c r="AV111" s="176"/>
      <c r="AW111" s="176"/>
      <c r="AX111" s="176"/>
      <c r="AY111" s="176"/>
      <c r="AZ111" s="176"/>
      <c r="BA111" s="176"/>
      <c r="BB111" s="176"/>
      <c r="BC111" s="176"/>
      <c r="BD111" s="176"/>
      <c r="BE111" s="176"/>
      <c r="BF111" s="176"/>
      <c r="BG111" s="176"/>
      <c r="BH111" s="176"/>
    </row>
    <row r="112" spans="1:60" outlineLevel="1" x14ac:dyDescent="0.2">
      <c r="A112" s="177"/>
      <c r="B112" s="208" t="s">
        <v>217</v>
      </c>
      <c r="C112" s="209"/>
      <c r="D112" s="200"/>
      <c r="E112" s="201">
        <v>4</v>
      </c>
      <c r="F112" s="184"/>
      <c r="G112" s="184"/>
      <c r="H112" s="184"/>
      <c r="I112" s="184"/>
      <c r="J112" s="184"/>
      <c r="K112" s="184"/>
      <c r="L112" s="184"/>
      <c r="M112" s="184"/>
      <c r="N112" s="184"/>
      <c r="O112" s="184"/>
      <c r="P112" s="184"/>
      <c r="Q112" s="184"/>
      <c r="R112" s="185"/>
      <c r="S112" s="185"/>
      <c r="T112" s="184"/>
      <c r="U112" s="184"/>
      <c r="V112" s="185"/>
      <c r="W112" s="185"/>
      <c r="X112" s="266"/>
      <c r="Y112" s="176"/>
      <c r="Z112" s="176"/>
      <c r="AA112" s="176"/>
      <c r="AB112" s="176"/>
      <c r="AC112" s="176"/>
      <c r="AD112" s="176"/>
      <c r="AE112" s="176" t="s">
        <v>197</v>
      </c>
      <c r="AF112" s="176">
        <v>0</v>
      </c>
      <c r="AG112" s="176"/>
      <c r="AH112" s="211"/>
      <c r="AI112" s="212" t="s">
        <v>217</v>
      </c>
      <c r="AJ112" s="214"/>
      <c r="AK112" s="176"/>
      <c r="AL112" s="176"/>
      <c r="AM112" s="176"/>
      <c r="AN112" s="176"/>
      <c r="AO112" s="176"/>
      <c r="AP112" s="176"/>
      <c r="AQ112" s="176"/>
      <c r="AR112" s="176"/>
      <c r="AS112" s="176"/>
      <c r="AT112" s="176"/>
      <c r="AU112" s="176"/>
      <c r="AV112" s="176"/>
      <c r="AW112" s="176"/>
      <c r="AX112" s="176"/>
      <c r="AY112" s="176"/>
      <c r="AZ112" s="176"/>
      <c r="BA112" s="176"/>
      <c r="BB112" s="176"/>
      <c r="BC112" s="176"/>
      <c r="BD112" s="176"/>
      <c r="BE112" s="176"/>
      <c r="BF112" s="176"/>
      <c r="BG112" s="176"/>
      <c r="BH112" s="176"/>
    </row>
    <row r="113" spans="1:60" ht="22.5" outlineLevel="1" x14ac:dyDescent="0.2">
      <c r="A113" s="193">
        <v>26</v>
      </c>
      <c r="B113" s="194" t="s">
        <v>322</v>
      </c>
      <c r="C113" s="194" t="s">
        <v>323</v>
      </c>
      <c r="D113" s="195" t="s">
        <v>213</v>
      </c>
      <c r="E113" s="196">
        <v>4</v>
      </c>
      <c r="F113" s="199"/>
      <c r="G113" s="197">
        <f>ROUND(E113*F113,2)</f>
        <v>0</v>
      </c>
      <c r="H113" s="199">
        <v>1571</v>
      </c>
      <c r="I113" s="197">
        <f>ROUND(E113*H113,2)</f>
        <v>6284</v>
      </c>
      <c r="J113" s="199">
        <v>0</v>
      </c>
      <c r="K113" s="197">
        <f>ROUND(E113*J113,2)</f>
        <v>0</v>
      </c>
      <c r="L113" s="197">
        <v>21</v>
      </c>
      <c r="M113" s="197">
        <f>G113*(1+L113/100)</f>
        <v>0</v>
      </c>
      <c r="N113" s="197">
        <v>2.46E-2</v>
      </c>
      <c r="O113" s="197">
        <f>ROUND(E113*N113,2)</f>
        <v>0.1</v>
      </c>
      <c r="P113" s="197">
        <v>0</v>
      </c>
      <c r="Q113" s="197">
        <f>ROUND(E113*P113,2)</f>
        <v>0</v>
      </c>
      <c r="R113" s="198" t="s">
        <v>243</v>
      </c>
      <c r="S113" s="198" t="s">
        <v>194</v>
      </c>
      <c r="T113" s="197">
        <v>0</v>
      </c>
      <c r="U113" s="197">
        <f>ROUND(E113*T113,2)</f>
        <v>0</v>
      </c>
      <c r="V113" s="198"/>
      <c r="W113" s="198"/>
      <c r="X113" s="266"/>
      <c r="Y113" s="176"/>
      <c r="Z113" s="176"/>
      <c r="AA113" s="176"/>
      <c r="AB113" s="176"/>
      <c r="AC113" s="176"/>
      <c r="AD113" s="176"/>
      <c r="AE113" s="176" t="s">
        <v>244</v>
      </c>
      <c r="AF113" s="176">
        <v>95</v>
      </c>
      <c r="AG113" s="176"/>
      <c r="AH113" s="211"/>
      <c r="AI113" s="211"/>
      <c r="AJ113" s="214"/>
      <c r="AK113" s="176"/>
      <c r="AL113" s="176"/>
      <c r="AM113" s="176"/>
      <c r="AN113" s="176"/>
      <c r="AO113" s="176"/>
      <c r="AP113" s="176"/>
      <c r="AQ113" s="176"/>
      <c r="AR113" s="176"/>
      <c r="AS113" s="176"/>
      <c r="AT113" s="176"/>
      <c r="AU113" s="176"/>
      <c r="AV113" s="176"/>
      <c r="AW113" s="176"/>
      <c r="AX113" s="176"/>
      <c r="AY113" s="176"/>
      <c r="AZ113" s="176"/>
      <c r="BA113" s="176"/>
      <c r="BB113" s="176"/>
      <c r="BC113" s="176"/>
      <c r="BD113" s="176"/>
      <c r="BE113" s="176"/>
      <c r="BF113" s="176"/>
      <c r="BG113" s="176"/>
      <c r="BH113" s="176"/>
    </row>
    <row r="114" spans="1:60" outlineLevel="1" x14ac:dyDescent="0.2">
      <c r="A114" s="177"/>
      <c r="B114" s="208" t="s">
        <v>324</v>
      </c>
      <c r="C114" s="209"/>
      <c r="D114" s="200"/>
      <c r="E114" s="201"/>
      <c r="F114" s="184"/>
      <c r="G114" s="184"/>
      <c r="H114" s="184"/>
      <c r="I114" s="184"/>
      <c r="J114" s="184"/>
      <c r="K114" s="184"/>
      <c r="L114" s="184"/>
      <c r="M114" s="184"/>
      <c r="N114" s="184"/>
      <c r="O114" s="184"/>
      <c r="P114" s="184"/>
      <c r="Q114" s="184"/>
      <c r="R114" s="185"/>
      <c r="S114" s="185"/>
      <c r="T114" s="184"/>
      <c r="U114" s="184"/>
      <c r="V114" s="185"/>
      <c r="W114" s="185"/>
      <c r="X114" s="266"/>
      <c r="Y114" s="176"/>
      <c r="Z114" s="176"/>
      <c r="AA114" s="176"/>
      <c r="AB114" s="176"/>
      <c r="AC114" s="176"/>
      <c r="AD114" s="176"/>
      <c r="AE114" s="176" t="s">
        <v>197</v>
      </c>
      <c r="AF114" s="176">
        <v>0</v>
      </c>
      <c r="AG114" s="176"/>
      <c r="AH114" s="211"/>
      <c r="AI114" s="212" t="s">
        <v>324</v>
      </c>
      <c r="AJ114" s="214"/>
      <c r="AK114" s="176"/>
      <c r="AL114" s="176"/>
      <c r="AM114" s="176"/>
      <c r="AN114" s="176"/>
      <c r="AO114" s="176"/>
      <c r="AP114" s="176"/>
      <c r="AQ114" s="176"/>
      <c r="AR114" s="176"/>
      <c r="AS114" s="176"/>
      <c r="AT114" s="176"/>
      <c r="AU114" s="176"/>
      <c r="AV114" s="176"/>
      <c r="AW114" s="176"/>
      <c r="AX114" s="176"/>
      <c r="AY114" s="176"/>
      <c r="AZ114" s="176"/>
      <c r="BA114" s="176"/>
      <c r="BB114" s="176"/>
      <c r="BC114" s="176"/>
      <c r="BD114" s="176"/>
      <c r="BE114" s="176"/>
      <c r="BF114" s="176"/>
      <c r="BG114" s="176"/>
      <c r="BH114" s="176"/>
    </row>
    <row r="115" spans="1:60" outlineLevel="1" x14ac:dyDescent="0.2">
      <c r="A115" s="177"/>
      <c r="B115" s="208" t="s">
        <v>217</v>
      </c>
      <c r="C115" s="209"/>
      <c r="D115" s="200"/>
      <c r="E115" s="201">
        <v>4</v>
      </c>
      <c r="F115" s="184"/>
      <c r="G115" s="184"/>
      <c r="H115" s="184"/>
      <c r="I115" s="184"/>
      <c r="J115" s="184"/>
      <c r="K115" s="184"/>
      <c r="L115" s="184"/>
      <c r="M115" s="184"/>
      <c r="N115" s="184"/>
      <c r="O115" s="184"/>
      <c r="P115" s="184"/>
      <c r="Q115" s="184"/>
      <c r="R115" s="185"/>
      <c r="S115" s="185"/>
      <c r="T115" s="184"/>
      <c r="U115" s="184"/>
      <c r="V115" s="185"/>
      <c r="W115" s="185"/>
      <c r="X115" s="266"/>
      <c r="Y115" s="176"/>
      <c r="Z115" s="176"/>
      <c r="AA115" s="176"/>
      <c r="AB115" s="176"/>
      <c r="AC115" s="176"/>
      <c r="AD115" s="176"/>
      <c r="AE115" s="176" t="s">
        <v>197</v>
      </c>
      <c r="AF115" s="176">
        <v>0</v>
      </c>
      <c r="AG115" s="176"/>
      <c r="AH115" s="211"/>
      <c r="AI115" s="212" t="s">
        <v>217</v>
      </c>
      <c r="AJ115" s="214"/>
      <c r="AK115" s="176"/>
      <c r="AL115" s="176"/>
      <c r="AM115" s="176"/>
      <c r="AN115" s="176"/>
      <c r="AO115" s="176"/>
      <c r="AP115" s="176"/>
      <c r="AQ115" s="176"/>
      <c r="AR115" s="176"/>
      <c r="AS115" s="176"/>
      <c r="AT115" s="176"/>
      <c r="AU115" s="176"/>
      <c r="AV115" s="176"/>
      <c r="AW115" s="176"/>
      <c r="AX115" s="176"/>
      <c r="AY115" s="176"/>
      <c r="AZ115" s="176"/>
      <c r="BA115" s="176"/>
      <c r="BB115" s="176"/>
      <c r="BC115" s="176"/>
      <c r="BD115" s="176"/>
      <c r="BE115" s="176"/>
      <c r="BF115" s="176"/>
      <c r="BG115" s="176"/>
      <c r="BH115" s="176"/>
    </row>
    <row r="116" spans="1:60" x14ac:dyDescent="0.2">
      <c r="A116" s="162"/>
      <c r="B116" s="178"/>
      <c r="C116" s="178"/>
      <c r="D116" s="180"/>
      <c r="E116" s="181"/>
      <c r="F116" s="182"/>
      <c r="G116" s="182"/>
      <c r="H116" s="182"/>
      <c r="I116" s="182"/>
      <c r="J116" s="182"/>
      <c r="K116" s="182"/>
      <c r="L116" s="182"/>
      <c r="M116" s="182"/>
      <c r="N116" s="182"/>
      <c r="O116" s="182"/>
      <c r="P116" s="182"/>
      <c r="Q116" s="182"/>
      <c r="R116" s="183"/>
      <c r="S116" s="183"/>
      <c r="T116" s="182"/>
      <c r="U116" s="182"/>
      <c r="V116" s="183"/>
      <c r="W116" s="183"/>
      <c r="X116" s="256"/>
      <c r="AH116" s="210"/>
      <c r="AI116" s="210"/>
      <c r="AJ116" s="213"/>
    </row>
    <row r="117" spans="1:60" x14ac:dyDescent="0.2">
      <c r="A117" s="179" t="s">
        <v>188</v>
      </c>
      <c r="B117" s="186" t="s">
        <v>99</v>
      </c>
      <c r="C117" s="186" t="s">
        <v>100</v>
      </c>
      <c r="D117" s="187"/>
      <c r="E117" s="188"/>
      <c r="F117" s="189"/>
      <c r="G117" s="190">
        <f>SUMIF(AE118:AE120,"&lt;&gt;NOR",G118:G120)</f>
        <v>0</v>
      </c>
      <c r="H117" s="189"/>
      <c r="I117" s="189">
        <f>SUM(I118:I120)</f>
        <v>0</v>
      </c>
      <c r="J117" s="189"/>
      <c r="K117" s="189">
        <f>SUM(K118:K120)</f>
        <v>83300</v>
      </c>
      <c r="L117" s="189"/>
      <c r="M117" s="189">
        <f>SUM(M118:M120)</f>
        <v>0</v>
      </c>
      <c r="N117" s="189"/>
      <c r="O117" s="189">
        <f>SUM(O118:O120)</f>
        <v>0</v>
      </c>
      <c r="P117" s="189"/>
      <c r="Q117" s="189">
        <f>SUM(Q118:Q120)</f>
        <v>0</v>
      </c>
      <c r="R117" s="191"/>
      <c r="S117" s="191"/>
      <c r="T117" s="189"/>
      <c r="U117" s="189">
        <f>SUM(U118:U120)</f>
        <v>200</v>
      </c>
      <c r="V117" s="191"/>
      <c r="W117" s="192"/>
      <c r="X117" s="256"/>
      <c r="AE117" t="s">
        <v>189</v>
      </c>
      <c r="AH117" s="210"/>
      <c r="AI117" s="210"/>
      <c r="AJ117" s="213"/>
    </row>
    <row r="118" spans="1:60" outlineLevel="1" x14ac:dyDescent="0.2">
      <c r="A118" s="193">
        <v>27</v>
      </c>
      <c r="B118" s="194" t="s">
        <v>325</v>
      </c>
      <c r="C118" s="194" t="s">
        <v>2884</v>
      </c>
      <c r="D118" s="195" t="s">
        <v>326</v>
      </c>
      <c r="E118" s="196">
        <v>200</v>
      </c>
      <c r="F118" s="199"/>
      <c r="G118" s="197">
        <f>ROUND(E118*F118,2)</f>
        <v>0</v>
      </c>
      <c r="H118" s="199">
        <v>0</v>
      </c>
      <c r="I118" s="197">
        <f>ROUND(E118*H118,2)</f>
        <v>0</v>
      </c>
      <c r="J118" s="199">
        <v>416.5</v>
      </c>
      <c r="K118" s="197">
        <f>ROUND(E118*J118,2)</f>
        <v>83300</v>
      </c>
      <c r="L118" s="197">
        <v>21</v>
      </c>
      <c r="M118" s="197">
        <f>G118*(1+L118/100)</f>
        <v>0</v>
      </c>
      <c r="N118" s="197">
        <v>0</v>
      </c>
      <c r="O118" s="197">
        <f>ROUND(E118*N118,2)</f>
        <v>0</v>
      </c>
      <c r="P118" s="197">
        <v>0</v>
      </c>
      <c r="Q118" s="197">
        <f>ROUND(E118*P118,2)</f>
        <v>0</v>
      </c>
      <c r="R118" s="198" t="s">
        <v>327</v>
      </c>
      <c r="S118" s="198" t="s">
        <v>194</v>
      </c>
      <c r="T118" s="197">
        <v>1</v>
      </c>
      <c r="U118" s="197">
        <f>ROUND(E118*T118,2)</f>
        <v>200</v>
      </c>
      <c r="V118" s="198"/>
      <c r="W118" s="198"/>
      <c r="X118" s="266"/>
      <c r="Y118" s="176"/>
      <c r="Z118" s="176"/>
      <c r="AA118" s="176"/>
      <c r="AB118" s="176"/>
      <c r="AC118" s="176"/>
      <c r="AD118" s="176"/>
      <c r="AE118" s="176" t="s">
        <v>328</v>
      </c>
      <c r="AF118" s="176">
        <v>98</v>
      </c>
      <c r="AG118" s="176"/>
      <c r="AH118" s="211"/>
      <c r="AI118" s="211"/>
      <c r="AJ118" s="214"/>
      <c r="AK118" s="176"/>
      <c r="AL118" s="176"/>
      <c r="AM118" s="176"/>
      <c r="AN118" s="176"/>
      <c r="AO118" s="176"/>
      <c r="AP118" s="176"/>
      <c r="AQ118" s="176"/>
      <c r="AR118" s="176"/>
      <c r="AS118" s="176"/>
      <c r="AT118" s="176"/>
      <c r="AU118" s="176"/>
      <c r="AV118" s="176"/>
      <c r="AW118" s="176"/>
      <c r="AX118" s="176"/>
      <c r="AY118" s="176"/>
      <c r="AZ118" s="176"/>
      <c r="BA118" s="176"/>
      <c r="BB118" s="176"/>
      <c r="BC118" s="176"/>
      <c r="BD118" s="176"/>
      <c r="BE118" s="176"/>
      <c r="BF118" s="176"/>
      <c r="BG118" s="176"/>
      <c r="BH118" s="176"/>
    </row>
    <row r="119" spans="1:60" outlineLevel="1" x14ac:dyDescent="0.2">
      <c r="A119" s="177"/>
      <c r="B119" s="208" t="s">
        <v>329</v>
      </c>
      <c r="C119" s="209"/>
      <c r="D119" s="200"/>
      <c r="E119" s="201"/>
      <c r="F119" s="184"/>
      <c r="G119" s="184"/>
      <c r="H119" s="184"/>
      <c r="I119" s="184"/>
      <c r="J119" s="184"/>
      <c r="K119" s="184"/>
      <c r="L119" s="184"/>
      <c r="M119" s="184"/>
      <c r="N119" s="184"/>
      <c r="O119" s="184"/>
      <c r="P119" s="184"/>
      <c r="Q119" s="184"/>
      <c r="R119" s="185"/>
      <c r="S119" s="185"/>
      <c r="T119" s="184"/>
      <c r="U119" s="184"/>
      <c r="V119" s="185"/>
      <c r="W119" s="185"/>
      <c r="X119" s="266"/>
      <c r="Y119" s="176"/>
      <c r="Z119" s="176"/>
      <c r="AA119" s="176"/>
      <c r="AB119" s="176"/>
      <c r="AC119" s="176"/>
      <c r="AD119" s="176"/>
      <c r="AE119" s="176" t="s">
        <v>197</v>
      </c>
      <c r="AF119" s="176">
        <v>0</v>
      </c>
      <c r="AG119" s="176"/>
      <c r="AH119" s="211"/>
      <c r="AI119" s="212" t="s">
        <v>329</v>
      </c>
      <c r="AJ119" s="214"/>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row>
    <row r="120" spans="1:60" outlineLevel="1" x14ac:dyDescent="0.2">
      <c r="A120" s="177"/>
      <c r="B120" s="208" t="s">
        <v>330</v>
      </c>
      <c r="C120" s="209"/>
      <c r="D120" s="200"/>
      <c r="E120" s="201">
        <v>200</v>
      </c>
      <c r="F120" s="184"/>
      <c r="G120" s="184"/>
      <c r="H120" s="184"/>
      <c r="I120" s="184"/>
      <c r="J120" s="184"/>
      <c r="K120" s="184"/>
      <c r="L120" s="184"/>
      <c r="M120" s="184"/>
      <c r="N120" s="184"/>
      <c r="O120" s="184"/>
      <c r="P120" s="184"/>
      <c r="Q120" s="184"/>
      <c r="R120" s="185"/>
      <c r="S120" s="185"/>
      <c r="T120" s="184"/>
      <c r="U120" s="184"/>
      <c r="V120" s="185"/>
      <c r="W120" s="185"/>
      <c r="X120" s="266"/>
      <c r="Y120" s="176"/>
      <c r="Z120" s="176"/>
      <c r="AA120" s="176"/>
      <c r="AB120" s="176"/>
      <c r="AC120" s="176"/>
      <c r="AD120" s="176"/>
      <c r="AE120" s="176" t="s">
        <v>197</v>
      </c>
      <c r="AF120" s="176">
        <v>0</v>
      </c>
      <c r="AG120" s="176"/>
      <c r="AH120" s="211"/>
      <c r="AI120" s="212" t="s">
        <v>330</v>
      </c>
      <c r="AJ120" s="214"/>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row>
    <row r="121" spans="1:60" x14ac:dyDescent="0.2">
      <c r="A121" s="162"/>
      <c r="B121" s="178"/>
      <c r="C121" s="178"/>
      <c r="D121" s="180"/>
      <c r="E121" s="181"/>
      <c r="F121" s="182"/>
      <c r="G121" s="182"/>
      <c r="H121" s="182"/>
      <c r="I121" s="182"/>
      <c r="J121" s="182"/>
      <c r="K121" s="182"/>
      <c r="L121" s="182"/>
      <c r="M121" s="182"/>
      <c r="N121" s="182"/>
      <c r="O121" s="182"/>
      <c r="P121" s="182"/>
      <c r="Q121" s="182"/>
      <c r="R121" s="183"/>
      <c r="S121" s="183"/>
      <c r="T121" s="182"/>
      <c r="U121" s="182"/>
      <c r="V121" s="183"/>
      <c r="W121" s="183"/>
      <c r="X121" s="256"/>
      <c r="AH121" s="210"/>
      <c r="AI121" s="210"/>
      <c r="AJ121" s="213"/>
    </row>
    <row r="122" spans="1:60" x14ac:dyDescent="0.2">
      <c r="A122" s="179" t="s">
        <v>188</v>
      </c>
      <c r="B122" s="186" t="s">
        <v>105</v>
      </c>
      <c r="C122" s="186" t="s">
        <v>106</v>
      </c>
      <c r="D122" s="187"/>
      <c r="E122" s="188"/>
      <c r="F122" s="189"/>
      <c r="G122" s="190">
        <f>SUMIF(AE123:AE125,"&lt;&gt;NOR",G123:G125)</f>
        <v>0</v>
      </c>
      <c r="H122" s="189"/>
      <c r="I122" s="189">
        <f>SUM(I123:I125)</f>
        <v>5615.68</v>
      </c>
      <c r="J122" s="189"/>
      <c r="K122" s="189">
        <f>SUM(K123:K125)</f>
        <v>11375.42</v>
      </c>
      <c r="L122" s="189"/>
      <c r="M122" s="189">
        <f>SUM(M123:M125)</f>
        <v>0</v>
      </c>
      <c r="N122" s="189"/>
      <c r="O122" s="189">
        <f>SUM(O123:O125)</f>
        <v>0.19</v>
      </c>
      <c r="P122" s="189"/>
      <c r="Q122" s="189">
        <f>SUM(Q123:Q125)</f>
        <v>0</v>
      </c>
      <c r="R122" s="191"/>
      <c r="S122" s="191"/>
      <c r="T122" s="189"/>
      <c r="U122" s="189">
        <f>SUM(U123:U125)</f>
        <v>27.72</v>
      </c>
      <c r="V122" s="191"/>
      <c r="W122" s="192"/>
      <c r="X122" s="256"/>
      <c r="AE122" t="s">
        <v>189</v>
      </c>
      <c r="AH122" s="210"/>
      <c r="AI122" s="210"/>
      <c r="AJ122" s="213"/>
    </row>
    <row r="123" spans="1:60" outlineLevel="1" x14ac:dyDescent="0.2">
      <c r="A123" s="193">
        <v>28</v>
      </c>
      <c r="B123" s="194" t="s">
        <v>331</v>
      </c>
      <c r="C123" s="194" t="s">
        <v>332</v>
      </c>
      <c r="D123" s="195" t="s">
        <v>207</v>
      </c>
      <c r="E123" s="196">
        <v>156.6</v>
      </c>
      <c r="F123" s="199"/>
      <c r="G123" s="197">
        <f>ROUND(E123*F123,2)</f>
        <v>0</v>
      </c>
      <c r="H123" s="199">
        <v>35.86</v>
      </c>
      <c r="I123" s="197">
        <f>ROUND(E123*H123,2)</f>
        <v>5615.68</v>
      </c>
      <c r="J123" s="199">
        <v>72.64</v>
      </c>
      <c r="K123" s="197">
        <f>ROUND(E123*J123,2)</f>
        <v>11375.42</v>
      </c>
      <c r="L123" s="197">
        <v>21</v>
      </c>
      <c r="M123" s="197">
        <f>G123*(1+L123/100)</f>
        <v>0</v>
      </c>
      <c r="N123" s="197">
        <v>1.2099999999999999E-3</v>
      </c>
      <c r="O123" s="197">
        <f>ROUND(E123*N123,2)</f>
        <v>0.19</v>
      </c>
      <c r="P123" s="197">
        <v>0</v>
      </c>
      <c r="Q123" s="197">
        <f>ROUND(E123*P123,2)</f>
        <v>0</v>
      </c>
      <c r="R123" s="198" t="s">
        <v>333</v>
      </c>
      <c r="S123" s="198" t="s">
        <v>194</v>
      </c>
      <c r="T123" s="197">
        <v>0.17699999999999999</v>
      </c>
      <c r="U123" s="197">
        <f>ROUND(E123*T123,2)</f>
        <v>27.72</v>
      </c>
      <c r="V123" s="198"/>
      <c r="W123" s="198"/>
      <c r="X123" s="266"/>
      <c r="Y123" s="176"/>
      <c r="Z123" s="176"/>
      <c r="AA123" s="176"/>
      <c r="AB123" s="176"/>
      <c r="AC123" s="176"/>
      <c r="AD123" s="176"/>
      <c r="AE123" s="176" t="s">
        <v>195</v>
      </c>
      <c r="AF123" s="176">
        <v>101</v>
      </c>
      <c r="AG123" s="176"/>
      <c r="AH123" s="211"/>
      <c r="AI123" s="211"/>
      <c r="AJ123" s="214"/>
      <c r="AK123" s="176"/>
      <c r="AL123" s="176"/>
      <c r="AM123" s="176"/>
      <c r="AN123" s="176"/>
      <c r="AO123" s="176"/>
      <c r="AP123" s="176"/>
      <c r="AQ123" s="176"/>
      <c r="AR123" s="176"/>
      <c r="AS123" s="176"/>
      <c r="AT123" s="176"/>
      <c r="AU123" s="176"/>
      <c r="AV123" s="176"/>
      <c r="AW123" s="176"/>
      <c r="AX123" s="176"/>
      <c r="AY123" s="176"/>
      <c r="AZ123" s="176"/>
      <c r="BA123" s="176"/>
      <c r="BB123" s="176"/>
      <c r="BC123" s="176"/>
      <c r="BD123" s="176"/>
      <c r="BE123" s="176"/>
      <c r="BF123" s="176"/>
      <c r="BG123" s="176"/>
      <c r="BH123" s="176"/>
    </row>
    <row r="124" spans="1:60" outlineLevel="1" x14ac:dyDescent="0.2">
      <c r="A124" s="177"/>
      <c r="B124" s="208" t="s">
        <v>334</v>
      </c>
      <c r="C124" s="209"/>
      <c r="D124" s="200"/>
      <c r="E124" s="201"/>
      <c r="F124" s="184"/>
      <c r="G124" s="184"/>
      <c r="H124" s="184"/>
      <c r="I124" s="184"/>
      <c r="J124" s="184"/>
      <c r="K124" s="184"/>
      <c r="L124" s="184"/>
      <c r="M124" s="184"/>
      <c r="N124" s="184"/>
      <c r="O124" s="184"/>
      <c r="P124" s="184"/>
      <c r="Q124" s="184"/>
      <c r="R124" s="185"/>
      <c r="S124" s="185"/>
      <c r="T124" s="184"/>
      <c r="U124" s="184"/>
      <c r="V124" s="185"/>
      <c r="W124" s="185"/>
      <c r="X124" s="266"/>
      <c r="Y124" s="176"/>
      <c r="Z124" s="176"/>
      <c r="AA124" s="176"/>
      <c r="AB124" s="176"/>
      <c r="AC124" s="176"/>
      <c r="AD124" s="176"/>
      <c r="AE124" s="176" t="s">
        <v>197</v>
      </c>
      <c r="AF124" s="176">
        <v>0</v>
      </c>
      <c r="AG124" s="176"/>
      <c r="AH124" s="211"/>
      <c r="AI124" s="212" t="s">
        <v>334</v>
      </c>
      <c r="AJ124" s="214"/>
      <c r="AK124" s="176"/>
      <c r="AL124" s="176"/>
      <c r="AM124" s="176"/>
      <c r="AN124" s="176"/>
      <c r="AO124" s="176"/>
      <c r="AP124" s="176"/>
      <c r="AQ124" s="176"/>
      <c r="AR124" s="176"/>
      <c r="AS124" s="176"/>
      <c r="AT124" s="176"/>
      <c r="AU124" s="176"/>
      <c r="AV124" s="176"/>
      <c r="AW124" s="176"/>
      <c r="AX124" s="176"/>
      <c r="AY124" s="176"/>
      <c r="AZ124" s="176"/>
      <c r="BA124" s="176"/>
      <c r="BB124" s="176"/>
      <c r="BC124" s="176"/>
      <c r="BD124" s="176"/>
      <c r="BE124" s="176"/>
      <c r="BF124" s="176"/>
      <c r="BG124" s="176"/>
      <c r="BH124" s="176"/>
    </row>
    <row r="125" spans="1:60" outlineLevel="1" x14ac:dyDescent="0.2">
      <c r="A125" s="177"/>
      <c r="B125" s="208" t="s">
        <v>335</v>
      </c>
      <c r="C125" s="209"/>
      <c r="D125" s="200"/>
      <c r="E125" s="201">
        <v>156.6</v>
      </c>
      <c r="F125" s="184"/>
      <c r="G125" s="184"/>
      <c r="H125" s="184"/>
      <c r="I125" s="184"/>
      <c r="J125" s="184"/>
      <c r="K125" s="184"/>
      <c r="L125" s="184"/>
      <c r="M125" s="184"/>
      <c r="N125" s="184"/>
      <c r="O125" s="184"/>
      <c r="P125" s="184"/>
      <c r="Q125" s="184"/>
      <c r="R125" s="185"/>
      <c r="S125" s="185"/>
      <c r="T125" s="184"/>
      <c r="U125" s="184"/>
      <c r="V125" s="185"/>
      <c r="W125" s="185"/>
      <c r="X125" s="266"/>
      <c r="Y125" s="176"/>
      <c r="Z125" s="176"/>
      <c r="AA125" s="176"/>
      <c r="AB125" s="176"/>
      <c r="AC125" s="176"/>
      <c r="AD125" s="176"/>
      <c r="AE125" s="176" t="s">
        <v>197</v>
      </c>
      <c r="AF125" s="176">
        <v>0</v>
      </c>
      <c r="AG125" s="176"/>
      <c r="AH125" s="211"/>
      <c r="AI125" s="212" t="s">
        <v>335</v>
      </c>
      <c r="AJ125" s="214"/>
      <c r="AK125" s="176"/>
      <c r="AL125" s="176"/>
      <c r="AM125" s="176"/>
      <c r="AN125" s="176"/>
      <c r="AO125" s="176"/>
      <c r="AP125" s="176"/>
      <c r="AQ125" s="176"/>
      <c r="AR125" s="176"/>
      <c r="AS125" s="176"/>
      <c r="AT125" s="176"/>
      <c r="AU125" s="176"/>
      <c r="AV125" s="176"/>
      <c r="AW125" s="176"/>
      <c r="AX125" s="176"/>
      <c r="AY125" s="176"/>
      <c r="AZ125" s="176"/>
      <c r="BA125" s="176"/>
      <c r="BB125" s="176"/>
      <c r="BC125" s="176"/>
      <c r="BD125" s="176"/>
      <c r="BE125" s="176"/>
      <c r="BF125" s="176"/>
      <c r="BG125" s="176"/>
      <c r="BH125" s="176"/>
    </row>
    <row r="126" spans="1:60" x14ac:dyDescent="0.2">
      <c r="A126" s="162"/>
      <c r="B126" s="178"/>
      <c r="C126" s="178"/>
      <c r="D126" s="180"/>
      <c r="E126" s="181"/>
      <c r="F126" s="182"/>
      <c r="G126" s="182"/>
      <c r="H126" s="182"/>
      <c r="I126" s="182"/>
      <c r="J126" s="182"/>
      <c r="K126" s="182"/>
      <c r="L126" s="182"/>
      <c r="M126" s="182"/>
      <c r="N126" s="182"/>
      <c r="O126" s="182"/>
      <c r="P126" s="182"/>
      <c r="Q126" s="182"/>
      <c r="R126" s="183"/>
      <c r="S126" s="183"/>
      <c r="T126" s="182"/>
      <c r="U126" s="182"/>
      <c r="V126" s="183"/>
      <c r="W126" s="183"/>
      <c r="X126" s="256"/>
      <c r="AH126" s="210"/>
      <c r="AI126" s="210"/>
      <c r="AJ126" s="213"/>
    </row>
    <row r="127" spans="1:60" x14ac:dyDescent="0.2">
      <c r="A127" s="179" t="s">
        <v>188</v>
      </c>
      <c r="B127" s="186" t="s">
        <v>107</v>
      </c>
      <c r="C127" s="186" t="s">
        <v>108</v>
      </c>
      <c r="D127" s="187"/>
      <c r="E127" s="188"/>
      <c r="F127" s="189"/>
      <c r="G127" s="190">
        <f>SUMIF(AE128:AE130,"&lt;&gt;NOR",G128:G130)</f>
        <v>0</v>
      </c>
      <c r="H127" s="189"/>
      <c r="I127" s="189">
        <f>SUM(I128:I130)</f>
        <v>225.5</v>
      </c>
      <c r="J127" s="189"/>
      <c r="K127" s="189">
        <f>SUM(K128:K130)</f>
        <v>18331.599999999999</v>
      </c>
      <c r="L127" s="189"/>
      <c r="M127" s="189">
        <f>SUM(M128:M130)</f>
        <v>0</v>
      </c>
      <c r="N127" s="189"/>
      <c r="O127" s="189">
        <f>SUM(O128:O130)</f>
        <v>0.01</v>
      </c>
      <c r="P127" s="189"/>
      <c r="Q127" s="189">
        <f>SUM(Q128:Q130)</f>
        <v>0</v>
      </c>
      <c r="R127" s="191"/>
      <c r="S127" s="191"/>
      <c r="T127" s="189"/>
      <c r="U127" s="189">
        <f>SUM(U128:U130)</f>
        <v>48.23</v>
      </c>
      <c r="V127" s="191"/>
      <c r="W127" s="192"/>
      <c r="X127" s="256"/>
      <c r="AE127" t="s">
        <v>189</v>
      </c>
      <c r="AH127" s="210"/>
      <c r="AI127" s="210"/>
      <c r="AJ127" s="213"/>
    </row>
    <row r="128" spans="1:60" ht="45" outlineLevel="1" x14ac:dyDescent="0.2">
      <c r="A128" s="193">
        <v>29</v>
      </c>
      <c r="B128" s="194" t="s">
        <v>336</v>
      </c>
      <c r="C128" s="194" t="s">
        <v>337</v>
      </c>
      <c r="D128" s="195" t="s">
        <v>207</v>
      </c>
      <c r="E128" s="196">
        <v>156.6</v>
      </c>
      <c r="F128" s="199"/>
      <c r="G128" s="197">
        <f>ROUND(E128*F128,2)</f>
        <v>0</v>
      </c>
      <c r="H128" s="199">
        <v>1.44</v>
      </c>
      <c r="I128" s="197">
        <f>ROUND(E128*H128,2)</f>
        <v>225.5</v>
      </c>
      <c r="J128" s="199">
        <v>117.06</v>
      </c>
      <c r="K128" s="197">
        <f>ROUND(E128*J128,2)</f>
        <v>18331.599999999999</v>
      </c>
      <c r="L128" s="197">
        <v>21</v>
      </c>
      <c r="M128" s="197">
        <f>G128*(1+L128/100)</f>
        <v>0</v>
      </c>
      <c r="N128" s="197">
        <v>4.0000000000000003E-5</v>
      </c>
      <c r="O128" s="197">
        <f>ROUND(E128*N128,2)</f>
        <v>0.01</v>
      </c>
      <c r="P128" s="197">
        <v>0</v>
      </c>
      <c r="Q128" s="197">
        <f>ROUND(E128*P128,2)</f>
        <v>0</v>
      </c>
      <c r="R128" s="198" t="s">
        <v>208</v>
      </c>
      <c r="S128" s="198" t="s">
        <v>194</v>
      </c>
      <c r="T128" s="197">
        <v>0.308</v>
      </c>
      <c r="U128" s="197">
        <f>ROUND(E128*T128,2)</f>
        <v>48.23</v>
      </c>
      <c r="V128" s="198"/>
      <c r="W128" s="198"/>
      <c r="X128" s="266"/>
      <c r="Y128" s="176"/>
      <c r="Z128" s="176"/>
      <c r="AA128" s="176"/>
      <c r="AB128" s="176"/>
      <c r="AC128" s="176"/>
      <c r="AD128" s="176"/>
      <c r="AE128" s="176" t="s">
        <v>195</v>
      </c>
      <c r="AF128" s="176">
        <v>104</v>
      </c>
      <c r="AG128" s="176"/>
      <c r="AH128" s="211"/>
      <c r="AI128" s="211"/>
      <c r="AJ128" s="214"/>
      <c r="AK128" s="176"/>
      <c r="AL128" s="176"/>
      <c r="AM128" s="176"/>
      <c r="AN128" s="176"/>
      <c r="AO128" s="176"/>
      <c r="AP128" s="176"/>
      <c r="AQ128" s="176"/>
      <c r="AR128" s="176"/>
      <c r="AS128" s="176"/>
      <c r="AT128" s="176"/>
      <c r="AU128" s="176"/>
      <c r="AV128" s="176"/>
      <c r="AW128" s="176"/>
      <c r="AX128" s="176"/>
      <c r="AY128" s="176"/>
      <c r="AZ128" s="176"/>
      <c r="BA128" s="176"/>
      <c r="BB128" s="176"/>
      <c r="BC128" s="176"/>
      <c r="BD128" s="176"/>
      <c r="BE128" s="176"/>
      <c r="BF128" s="176"/>
      <c r="BG128" s="176"/>
      <c r="BH128" s="176"/>
    </row>
    <row r="129" spans="1:60" outlineLevel="1" x14ac:dyDescent="0.2">
      <c r="A129" s="177"/>
      <c r="B129" s="208" t="s">
        <v>334</v>
      </c>
      <c r="C129" s="209"/>
      <c r="D129" s="200"/>
      <c r="E129" s="201"/>
      <c r="F129" s="184"/>
      <c r="G129" s="184"/>
      <c r="H129" s="184"/>
      <c r="I129" s="184"/>
      <c r="J129" s="184"/>
      <c r="K129" s="184"/>
      <c r="L129" s="184"/>
      <c r="M129" s="184"/>
      <c r="N129" s="184"/>
      <c r="O129" s="184"/>
      <c r="P129" s="184"/>
      <c r="Q129" s="184"/>
      <c r="R129" s="185"/>
      <c r="S129" s="185"/>
      <c r="T129" s="184"/>
      <c r="U129" s="184"/>
      <c r="V129" s="185"/>
      <c r="W129" s="185"/>
      <c r="X129" s="266"/>
      <c r="Y129" s="176"/>
      <c r="Z129" s="176"/>
      <c r="AA129" s="176"/>
      <c r="AB129" s="176"/>
      <c r="AC129" s="176"/>
      <c r="AD129" s="176"/>
      <c r="AE129" s="176" t="s">
        <v>197</v>
      </c>
      <c r="AF129" s="176">
        <v>0</v>
      </c>
      <c r="AG129" s="176"/>
      <c r="AH129" s="211"/>
      <c r="AI129" s="212" t="s">
        <v>334</v>
      </c>
      <c r="AJ129" s="214"/>
      <c r="AK129" s="176"/>
      <c r="AL129" s="176"/>
      <c r="AM129" s="176"/>
      <c r="AN129" s="176"/>
      <c r="AO129" s="176"/>
      <c r="AP129" s="176"/>
      <c r="AQ129" s="176"/>
      <c r="AR129" s="176"/>
      <c r="AS129" s="176"/>
      <c r="AT129" s="176"/>
      <c r="AU129" s="176"/>
      <c r="AV129" s="176"/>
      <c r="AW129" s="176"/>
      <c r="AX129" s="176"/>
      <c r="AY129" s="176"/>
      <c r="AZ129" s="176"/>
      <c r="BA129" s="176"/>
      <c r="BB129" s="176"/>
      <c r="BC129" s="176"/>
      <c r="BD129" s="176"/>
      <c r="BE129" s="176"/>
      <c r="BF129" s="176"/>
      <c r="BG129" s="176"/>
      <c r="BH129" s="176"/>
    </row>
    <row r="130" spans="1:60" outlineLevel="1" x14ac:dyDescent="0.2">
      <c r="A130" s="177"/>
      <c r="B130" s="208" t="s">
        <v>335</v>
      </c>
      <c r="C130" s="209"/>
      <c r="D130" s="200"/>
      <c r="E130" s="201">
        <v>156.6</v>
      </c>
      <c r="F130" s="184"/>
      <c r="G130" s="184"/>
      <c r="H130" s="184"/>
      <c r="I130" s="184"/>
      <c r="J130" s="184"/>
      <c r="K130" s="184"/>
      <c r="L130" s="184"/>
      <c r="M130" s="184"/>
      <c r="N130" s="184"/>
      <c r="O130" s="184"/>
      <c r="P130" s="184"/>
      <c r="Q130" s="184"/>
      <c r="R130" s="185"/>
      <c r="S130" s="185"/>
      <c r="T130" s="184"/>
      <c r="U130" s="184"/>
      <c r="V130" s="185"/>
      <c r="W130" s="185"/>
      <c r="X130" s="266"/>
      <c r="Y130" s="176"/>
      <c r="Z130" s="176"/>
      <c r="AA130" s="176"/>
      <c r="AB130" s="176"/>
      <c r="AC130" s="176"/>
      <c r="AD130" s="176"/>
      <c r="AE130" s="176" t="s">
        <v>197</v>
      </c>
      <c r="AF130" s="176">
        <v>0</v>
      </c>
      <c r="AG130" s="176"/>
      <c r="AH130" s="211"/>
      <c r="AI130" s="212" t="s">
        <v>335</v>
      </c>
      <c r="AJ130" s="214"/>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row>
    <row r="131" spans="1:60" x14ac:dyDescent="0.2">
      <c r="A131" s="162"/>
      <c r="B131" s="178"/>
      <c r="C131" s="178"/>
      <c r="D131" s="180"/>
      <c r="E131" s="181"/>
      <c r="F131" s="182"/>
      <c r="G131" s="182"/>
      <c r="H131" s="182"/>
      <c r="I131" s="182"/>
      <c r="J131" s="182"/>
      <c r="K131" s="182"/>
      <c r="L131" s="182"/>
      <c r="M131" s="182"/>
      <c r="N131" s="182"/>
      <c r="O131" s="182"/>
      <c r="P131" s="182"/>
      <c r="Q131" s="182"/>
      <c r="R131" s="183"/>
      <c r="S131" s="183"/>
      <c r="T131" s="182"/>
      <c r="U131" s="182"/>
      <c r="V131" s="183"/>
      <c r="W131" s="183"/>
      <c r="X131" s="256"/>
      <c r="AH131" s="210"/>
      <c r="AI131" s="210"/>
      <c r="AJ131" s="213"/>
    </row>
    <row r="132" spans="1:60" x14ac:dyDescent="0.2">
      <c r="A132" s="179" t="s">
        <v>188</v>
      </c>
      <c r="B132" s="186" t="s">
        <v>109</v>
      </c>
      <c r="C132" s="186" t="s">
        <v>110</v>
      </c>
      <c r="D132" s="187"/>
      <c r="E132" s="188"/>
      <c r="F132" s="189"/>
      <c r="G132" s="190">
        <f>SUMIF(AE133:AE133,"&lt;&gt;NOR",G133:G133)</f>
        <v>0</v>
      </c>
      <c r="H132" s="189"/>
      <c r="I132" s="189">
        <f>SUM(I133:I133)</f>
        <v>0</v>
      </c>
      <c r="J132" s="189"/>
      <c r="K132" s="189">
        <f>SUM(K133:K133)</f>
        <v>30000</v>
      </c>
      <c r="L132" s="189"/>
      <c r="M132" s="189">
        <f>SUM(M133:M133)</f>
        <v>0</v>
      </c>
      <c r="N132" s="189"/>
      <c r="O132" s="189">
        <f>SUM(O133:O133)</f>
        <v>0</v>
      </c>
      <c r="P132" s="189"/>
      <c r="Q132" s="189">
        <f>SUM(Q133:Q133)</f>
        <v>0</v>
      </c>
      <c r="R132" s="191"/>
      <c r="S132" s="191"/>
      <c r="T132" s="189"/>
      <c r="U132" s="189">
        <f>SUM(U133:U133)</f>
        <v>100</v>
      </c>
      <c r="V132" s="191"/>
      <c r="W132" s="192"/>
      <c r="X132" s="256"/>
      <c r="AE132" t="s">
        <v>189</v>
      </c>
      <c r="AH132" s="210"/>
      <c r="AI132" s="210"/>
      <c r="AJ132" s="213"/>
    </row>
    <row r="133" spans="1:60" outlineLevel="1" x14ac:dyDescent="0.2">
      <c r="A133" s="193">
        <v>30</v>
      </c>
      <c r="B133" s="194" t="s">
        <v>338</v>
      </c>
      <c r="C133" s="194" t="s">
        <v>2880</v>
      </c>
      <c r="D133" s="195" t="s">
        <v>326</v>
      </c>
      <c r="E133" s="196">
        <v>100</v>
      </c>
      <c r="F133" s="199"/>
      <c r="G133" s="197">
        <f>ROUND(E133*F133,2)</f>
        <v>0</v>
      </c>
      <c r="H133" s="199">
        <v>0</v>
      </c>
      <c r="I133" s="197">
        <f>ROUND(E133*H133,2)</f>
        <v>0</v>
      </c>
      <c r="J133" s="199">
        <v>300</v>
      </c>
      <c r="K133" s="197">
        <f>ROUND(E133*J133,2)</f>
        <v>30000</v>
      </c>
      <c r="L133" s="197">
        <v>21</v>
      </c>
      <c r="M133" s="197">
        <f>G133*(1+L133/100)</f>
        <v>0</v>
      </c>
      <c r="N133" s="197">
        <v>0</v>
      </c>
      <c r="O133" s="197">
        <f>ROUND(E133*N133,2)</f>
        <v>0</v>
      </c>
      <c r="P133" s="197">
        <v>0</v>
      </c>
      <c r="Q133" s="197">
        <f>ROUND(E133*P133,2)</f>
        <v>0</v>
      </c>
      <c r="R133" s="198"/>
      <c r="S133" s="198" t="s">
        <v>339</v>
      </c>
      <c r="T133" s="197">
        <v>1</v>
      </c>
      <c r="U133" s="197">
        <f>ROUND(E133*T133,2)</f>
        <v>100</v>
      </c>
      <c r="V133" s="198"/>
      <c r="W133" s="198"/>
      <c r="X133" s="266"/>
      <c r="Y133" s="176"/>
      <c r="Z133" s="176"/>
      <c r="AA133" s="176"/>
      <c r="AB133" s="176"/>
      <c r="AC133" s="176"/>
      <c r="AD133" s="176"/>
      <c r="AE133" s="176" t="s">
        <v>195</v>
      </c>
      <c r="AF133" s="176">
        <v>107</v>
      </c>
      <c r="AG133" s="176"/>
      <c r="AH133" s="211"/>
      <c r="AI133" s="211"/>
      <c r="AJ133" s="214"/>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row>
    <row r="134" spans="1:60" x14ac:dyDescent="0.2">
      <c r="A134" s="162"/>
      <c r="B134" s="178"/>
      <c r="C134" s="178"/>
      <c r="D134" s="180"/>
      <c r="E134" s="181"/>
      <c r="F134" s="182"/>
      <c r="G134" s="182"/>
      <c r="H134" s="182"/>
      <c r="I134" s="182"/>
      <c r="J134" s="182"/>
      <c r="K134" s="182"/>
      <c r="L134" s="182"/>
      <c r="M134" s="182"/>
      <c r="N134" s="182"/>
      <c r="O134" s="182"/>
      <c r="P134" s="182"/>
      <c r="Q134" s="182"/>
      <c r="R134" s="183"/>
      <c r="S134" s="183"/>
      <c r="T134" s="182"/>
      <c r="U134" s="182"/>
      <c r="V134" s="183"/>
      <c r="W134" s="183"/>
      <c r="X134" s="256"/>
      <c r="AH134" s="210"/>
      <c r="AI134" s="210"/>
      <c r="AJ134" s="213"/>
    </row>
    <row r="135" spans="1:60" x14ac:dyDescent="0.2">
      <c r="A135" s="179" t="s">
        <v>188</v>
      </c>
      <c r="B135" s="186" t="s">
        <v>111</v>
      </c>
      <c r="C135" s="186" t="s">
        <v>112</v>
      </c>
      <c r="D135" s="187"/>
      <c r="E135" s="188"/>
      <c r="F135" s="189"/>
      <c r="G135" s="190">
        <f>SUMIF(AE136:AE136,"&lt;&gt;NOR",G136:G136)</f>
        <v>0</v>
      </c>
      <c r="H135" s="189"/>
      <c r="I135" s="189">
        <f>SUM(I136:I136)</f>
        <v>0</v>
      </c>
      <c r="J135" s="189"/>
      <c r="K135" s="189">
        <f>SUM(K136:K136)</f>
        <v>12330</v>
      </c>
      <c r="L135" s="189"/>
      <c r="M135" s="189">
        <f>SUM(M136:M136)</f>
        <v>0</v>
      </c>
      <c r="N135" s="189"/>
      <c r="O135" s="189">
        <f>SUM(O136:O136)</f>
        <v>0</v>
      </c>
      <c r="P135" s="189"/>
      <c r="Q135" s="189">
        <f>SUM(Q136:Q136)</f>
        <v>0</v>
      </c>
      <c r="R135" s="191"/>
      <c r="S135" s="191"/>
      <c r="T135" s="189"/>
      <c r="U135" s="189">
        <f>SUM(U136:U136)</f>
        <v>25.97</v>
      </c>
      <c r="V135" s="191"/>
      <c r="W135" s="192"/>
      <c r="X135" s="256"/>
      <c r="AE135" t="s">
        <v>189</v>
      </c>
      <c r="AH135" s="210"/>
      <c r="AI135" s="210"/>
      <c r="AJ135" s="213"/>
    </row>
    <row r="136" spans="1:60" outlineLevel="1" x14ac:dyDescent="0.2">
      <c r="A136" s="193">
        <v>31</v>
      </c>
      <c r="B136" s="194" t="s">
        <v>340</v>
      </c>
      <c r="C136" s="194" t="s">
        <v>341</v>
      </c>
      <c r="D136" s="195" t="s">
        <v>207</v>
      </c>
      <c r="E136" s="196">
        <v>2</v>
      </c>
      <c r="F136" s="199"/>
      <c r="G136" s="197">
        <f>ROUND(E136*F136,2)</f>
        <v>0</v>
      </c>
      <c r="H136" s="199">
        <v>0</v>
      </c>
      <c r="I136" s="197">
        <f>ROUND(E136*H136,2)</f>
        <v>0</v>
      </c>
      <c r="J136" s="199">
        <v>6165</v>
      </c>
      <c r="K136" s="197">
        <f>ROUND(E136*J136,2)</f>
        <v>12330</v>
      </c>
      <c r="L136" s="197">
        <v>21</v>
      </c>
      <c r="M136" s="197">
        <f>G136*(1+L136/100)</f>
        <v>0</v>
      </c>
      <c r="N136" s="197">
        <v>0</v>
      </c>
      <c r="O136" s="197">
        <f>ROUND(E136*N136,2)</f>
        <v>0</v>
      </c>
      <c r="P136" s="197">
        <v>0</v>
      </c>
      <c r="Q136" s="197">
        <f>ROUND(E136*P136,2)</f>
        <v>0</v>
      </c>
      <c r="R136" s="198" t="s">
        <v>149</v>
      </c>
      <c r="S136" s="198" t="s">
        <v>194</v>
      </c>
      <c r="T136" s="197">
        <v>12.98617</v>
      </c>
      <c r="U136" s="197">
        <f>ROUND(E136*T136,2)</f>
        <v>25.97</v>
      </c>
      <c r="V136" s="198"/>
      <c r="W136" s="198"/>
      <c r="X136" s="266"/>
      <c r="Y136" s="176"/>
      <c r="Z136" s="176"/>
      <c r="AA136" s="176"/>
      <c r="AB136" s="176"/>
      <c r="AC136" s="176"/>
      <c r="AD136" s="176"/>
      <c r="AE136" s="176" t="s">
        <v>195</v>
      </c>
      <c r="AF136" s="176">
        <v>109</v>
      </c>
      <c r="AG136" s="176"/>
      <c r="AH136" s="211"/>
      <c r="AI136" s="211"/>
      <c r="AJ136" s="214"/>
      <c r="AK136" s="176"/>
      <c r="AL136" s="176"/>
      <c r="AM136" s="176"/>
      <c r="AN136" s="176"/>
      <c r="AO136" s="176"/>
      <c r="AP136" s="176"/>
      <c r="AQ136" s="176"/>
      <c r="AR136" s="176"/>
      <c r="AS136" s="176"/>
      <c r="AT136" s="176"/>
      <c r="AU136" s="176"/>
      <c r="AV136" s="176"/>
      <c r="AW136" s="176"/>
      <c r="AX136" s="176"/>
      <c r="AY136" s="176"/>
      <c r="AZ136" s="176"/>
      <c r="BA136" s="176"/>
      <c r="BB136" s="176"/>
      <c r="BC136" s="176"/>
      <c r="BD136" s="176"/>
      <c r="BE136" s="176"/>
      <c r="BF136" s="176"/>
      <c r="BG136" s="176"/>
      <c r="BH136" s="176"/>
    </row>
    <row r="137" spans="1:60" x14ac:dyDescent="0.2">
      <c r="A137" s="162"/>
      <c r="B137" s="178"/>
      <c r="C137" s="178"/>
      <c r="D137" s="180"/>
      <c r="E137" s="181"/>
      <c r="F137" s="182"/>
      <c r="G137" s="182"/>
      <c r="H137" s="182"/>
      <c r="I137" s="182"/>
      <c r="J137" s="182"/>
      <c r="K137" s="182"/>
      <c r="L137" s="182"/>
      <c r="M137" s="182"/>
      <c r="N137" s="182"/>
      <c r="O137" s="182"/>
      <c r="P137" s="182"/>
      <c r="Q137" s="182"/>
      <c r="R137" s="183"/>
      <c r="S137" s="183"/>
      <c r="T137" s="182"/>
      <c r="U137" s="182"/>
      <c r="V137" s="183"/>
      <c r="W137" s="183"/>
      <c r="X137" s="256"/>
      <c r="AH137" s="210"/>
      <c r="AI137" s="210"/>
      <c r="AJ137" s="213"/>
    </row>
    <row r="138" spans="1:60" x14ac:dyDescent="0.2">
      <c r="A138" s="179" t="s">
        <v>188</v>
      </c>
      <c r="B138" s="186" t="s">
        <v>113</v>
      </c>
      <c r="C138" s="186" t="s">
        <v>114</v>
      </c>
      <c r="D138" s="187"/>
      <c r="E138" s="188"/>
      <c r="F138" s="189"/>
      <c r="G138" s="190">
        <f>SUMIF(AE139:AE179,"&lt;&gt;NOR",G139:G179)</f>
        <v>0</v>
      </c>
      <c r="H138" s="189"/>
      <c r="I138" s="189">
        <f>SUM(I139:I179)</f>
        <v>931.43999999999994</v>
      </c>
      <c r="J138" s="189"/>
      <c r="K138" s="189">
        <f>SUM(K139:K179)</f>
        <v>92681.180000000008</v>
      </c>
      <c r="L138" s="189"/>
      <c r="M138" s="189">
        <f>SUM(M139:M179)</f>
        <v>0</v>
      </c>
      <c r="N138" s="189"/>
      <c r="O138" s="189">
        <f>SUM(O139:O179)</f>
        <v>0.04</v>
      </c>
      <c r="P138" s="189"/>
      <c r="Q138" s="189">
        <f>SUM(Q139:Q179)</f>
        <v>38.910000000000004</v>
      </c>
      <c r="R138" s="191"/>
      <c r="S138" s="191"/>
      <c r="T138" s="189"/>
      <c r="U138" s="189">
        <f>SUM(U139:U179)</f>
        <v>276.99</v>
      </c>
      <c r="V138" s="191"/>
      <c r="W138" s="192"/>
      <c r="X138" s="256"/>
      <c r="AE138" t="s">
        <v>189</v>
      </c>
      <c r="AH138" s="210"/>
      <c r="AI138" s="210"/>
      <c r="AJ138" s="213"/>
    </row>
    <row r="139" spans="1:60" outlineLevel="1" x14ac:dyDescent="0.2">
      <c r="A139" s="222">
        <v>32</v>
      </c>
      <c r="B139" s="223" t="s">
        <v>342</v>
      </c>
      <c r="C139" s="223" t="s">
        <v>343</v>
      </c>
      <c r="D139" s="224" t="s">
        <v>207</v>
      </c>
      <c r="E139" s="225">
        <v>18.071549999999998</v>
      </c>
      <c r="F139" s="199"/>
      <c r="G139" s="227">
        <f>ROUND(E139*F139,2)</f>
        <v>0</v>
      </c>
      <c r="H139" s="226">
        <v>15.3</v>
      </c>
      <c r="I139" s="227">
        <f>ROUND(E139*H139,2)</f>
        <v>276.49</v>
      </c>
      <c r="J139" s="226">
        <v>66</v>
      </c>
      <c r="K139" s="227">
        <f>ROUND(E139*J139,2)</f>
        <v>1192.72</v>
      </c>
      <c r="L139" s="227">
        <v>21</v>
      </c>
      <c r="M139" s="227">
        <f>G139*(1+L139/100)</f>
        <v>0</v>
      </c>
      <c r="N139" s="227">
        <v>6.7000000000000002E-4</v>
      </c>
      <c r="O139" s="227">
        <f>ROUND(E139*N139,2)</f>
        <v>0.01</v>
      </c>
      <c r="P139" s="227">
        <v>0.107</v>
      </c>
      <c r="Q139" s="227">
        <f>ROUND(E139*P139,2)</f>
        <v>1.93</v>
      </c>
      <c r="R139" s="228" t="s">
        <v>344</v>
      </c>
      <c r="S139" s="228" t="s">
        <v>194</v>
      </c>
      <c r="T139" s="197">
        <v>0.158</v>
      </c>
      <c r="U139" s="197">
        <f>ROUND(E139*T139,2)</f>
        <v>2.86</v>
      </c>
      <c r="V139" s="198"/>
      <c r="W139" s="198"/>
      <c r="X139" s="266"/>
      <c r="Y139" s="176"/>
      <c r="Z139" s="176"/>
      <c r="AA139" s="176"/>
      <c r="AB139" s="176"/>
      <c r="AC139" s="176"/>
      <c r="AD139" s="176"/>
      <c r="AE139" s="176" t="s">
        <v>195</v>
      </c>
      <c r="AF139" s="176">
        <v>111</v>
      </c>
      <c r="AG139" s="176"/>
      <c r="AH139" s="211"/>
      <c r="AI139" s="211"/>
      <c r="AJ139" s="214"/>
      <c r="AK139" s="176"/>
      <c r="AL139" s="176"/>
      <c r="AM139" s="176"/>
      <c r="AN139" s="176"/>
      <c r="AO139" s="176"/>
      <c r="AP139" s="176"/>
      <c r="AQ139" s="176"/>
      <c r="AR139" s="176"/>
      <c r="AS139" s="176"/>
      <c r="AT139" s="176"/>
      <c r="AU139" s="176"/>
      <c r="AV139" s="176"/>
      <c r="AW139" s="176"/>
      <c r="AX139" s="176"/>
      <c r="AY139" s="176"/>
      <c r="AZ139" s="176"/>
      <c r="BA139" s="176"/>
      <c r="BB139" s="176"/>
      <c r="BC139" s="176"/>
      <c r="BD139" s="176"/>
      <c r="BE139" s="176"/>
      <c r="BF139" s="176"/>
      <c r="BG139" s="176"/>
      <c r="BH139" s="176"/>
    </row>
    <row r="140" spans="1:60" outlineLevel="1" x14ac:dyDescent="0.2">
      <c r="A140" s="177"/>
      <c r="B140" s="310" t="s">
        <v>345</v>
      </c>
      <c r="C140" s="310"/>
      <c r="D140" s="311"/>
      <c r="E140" s="201">
        <v>18.071549999999998</v>
      </c>
      <c r="F140" s="184"/>
      <c r="G140" s="184"/>
      <c r="H140" s="184"/>
      <c r="I140" s="184"/>
      <c r="J140" s="184"/>
      <c r="K140" s="184"/>
      <c r="L140" s="184"/>
      <c r="M140" s="184"/>
      <c r="N140" s="184"/>
      <c r="O140" s="184"/>
      <c r="P140" s="184"/>
      <c r="Q140" s="184"/>
      <c r="R140" s="185"/>
      <c r="S140" s="185"/>
      <c r="T140" s="184"/>
      <c r="U140" s="184"/>
      <c r="V140" s="185"/>
      <c r="W140" s="185"/>
      <c r="X140" s="266"/>
      <c r="Y140" s="176"/>
      <c r="Z140" s="176"/>
      <c r="AA140" s="176"/>
      <c r="AB140" s="176"/>
      <c r="AC140" s="176"/>
      <c r="AD140" s="176"/>
      <c r="AE140" s="176" t="s">
        <v>197</v>
      </c>
      <c r="AF140" s="176">
        <v>0</v>
      </c>
      <c r="AG140" s="176"/>
      <c r="AH140" s="211"/>
      <c r="AI140" s="212" t="s">
        <v>345</v>
      </c>
      <c r="AJ140" s="214"/>
      <c r="AK140" s="176"/>
      <c r="AL140" s="176"/>
      <c r="AM140" s="176"/>
      <c r="AN140" s="176"/>
      <c r="AO140" s="176"/>
      <c r="AP140" s="176"/>
      <c r="AQ140" s="176"/>
      <c r="AR140" s="176"/>
      <c r="AS140" s="176"/>
      <c r="AT140" s="176"/>
      <c r="AU140" s="176"/>
      <c r="AV140" s="176"/>
      <c r="AW140" s="176"/>
      <c r="AX140" s="176"/>
      <c r="AY140" s="176"/>
      <c r="AZ140" s="176"/>
      <c r="BA140" s="176"/>
      <c r="BB140" s="176"/>
      <c r="BC140" s="176"/>
      <c r="BD140" s="176"/>
      <c r="BE140" s="176"/>
      <c r="BF140" s="176"/>
      <c r="BG140" s="176"/>
      <c r="BH140" s="176"/>
    </row>
    <row r="141" spans="1:60" outlineLevel="1" x14ac:dyDescent="0.2">
      <c r="A141" s="193">
        <v>33</v>
      </c>
      <c r="B141" s="194" t="s">
        <v>346</v>
      </c>
      <c r="C141" s="194" t="s">
        <v>347</v>
      </c>
      <c r="D141" s="195" t="s">
        <v>207</v>
      </c>
      <c r="E141" s="196">
        <v>15</v>
      </c>
      <c r="F141" s="199"/>
      <c r="G141" s="197">
        <f>ROUND(E141*F141,2)</f>
        <v>0</v>
      </c>
      <c r="H141" s="199">
        <v>0</v>
      </c>
      <c r="I141" s="197">
        <f>ROUND(E141*H141,2)</f>
        <v>0</v>
      </c>
      <c r="J141" s="199">
        <v>56.7</v>
      </c>
      <c r="K141" s="197">
        <f>ROUND(E141*J141,2)</f>
        <v>850.5</v>
      </c>
      <c r="L141" s="197">
        <v>21</v>
      </c>
      <c r="M141" s="197">
        <f>G141*(1+L141/100)</f>
        <v>0</v>
      </c>
      <c r="N141" s="197">
        <v>0</v>
      </c>
      <c r="O141" s="197">
        <f>ROUND(E141*N141,2)</f>
        <v>0</v>
      </c>
      <c r="P141" s="197">
        <v>1.75E-3</v>
      </c>
      <c r="Q141" s="197">
        <f>ROUND(E141*P141,2)</f>
        <v>0.03</v>
      </c>
      <c r="R141" s="198" t="s">
        <v>344</v>
      </c>
      <c r="S141" s="198" t="s">
        <v>194</v>
      </c>
      <c r="T141" s="197">
        <v>0.16500000000000001</v>
      </c>
      <c r="U141" s="197">
        <f>ROUND(E141*T141,2)</f>
        <v>2.48</v>
      </c>
      <c r="V141" s="198"/>
      <c r="W141" s="198"/>
      <c r="X141" s="266"/>
      <c r="Y141" s="176"/>
      <c r="Z141" s="176"/>
      <c r="AA141" s="176"/>
      <c r="AB141" s="176"/>
      <c r="AC141" s="176"/>
      <c r="AD141" s="176"/>
      <c r="AE141" s="176" t="s">
        <v>195</v>
      </c>
      <c r="AF141" s="176">
        <v>113</v>
      </c>
      <c r="AG141" s="176"/>
      <c r="AH141" s="211"/>
      <c r="AI141" s="211"/>
      <c r="AJ141" s="214"/>
      <c r="AK141" s="176"/>
      <c r="AL141" s="176"/>
      <c r="AM141" s="176"/>
      <c r="AN141" s="176"/>
      <c r="AO141" s="176"/>
      <c r="AP141" s="176"/>
      <c r="AQ141" s="176"/>
      <c r="AR141" s="176"/>
      <c r="AS141" s="176"/>
      <c r="AT141" s="176"/>
      <c r="AU141" s="176"/>
      <c r="AV141" s="176"/>
      <c r="AW141" s="176"/>
      <c r="AX141" s="176"/>
      <c r="AY141" s="176"/>
      <c r="AZ141" s="176"/>
      <c r="BA141" s="176"/>
      <c r="BB141" s="176"/>
      <c r="BC141" s="176"/>
      <c r="BD141" s="176"/>
      <c r="BE141" s="176"/>
      <c r="BF141" s="176"/>
      <c r="BG141" s="176"/>
      <c r="BH141" s="176"/>
    </row>
    <row r="142" spans="1:60" outlineLevel="1" x14ac:dyDescent="0.2">
      <c r="A142" s="193">
        <v>34</v>
      </c>
      <c r="B142" s="194" t="s">
        <v>348</v>
      </c>
      <c r="C142" s="194" t="s">
        <v>349</v>
      </c>
      <c r="D142" s="195" t="s">
        <v>207</v>
      </c>
      <c r="E142" s="196">
        <v>15</v>
      </c>
      <c r="F142" s="199"/>
      <c r="G142" s="197">
        <f>ROUND(E142*F142,2)</f>
        <v>0</v>
      </c>
      <c r="H142" s="199">
        <v>0</v>
      </c>
      <c r="I142" s="197">
        <f>ROUND(E142*H142,2)</f>
        <v>0</v>
      </c>
      <c r="J142" s="199">
        <v>84.6</v>
      </c>
      <c r="K142" s="197">
        <f>ROUND(E142*J142,2)</f>
        <v>1269</v>
      </c>
      <c r="L142" s="197">
        <v>21</v>
      </c>
      <c r="M142" s="197">
        <f>G142*(1+L142/100)</f>
        <v>0</v>
      </c>
      <c r="N142" s="197">
        <v>0</v>
      </c>
      <c r="O142" s="197">
        <f>ROUND(E142*N142,2)</f>
        <v>0</v>
      </c>
      <c r="P142" s="197">
        <v>0.02</v>
      </c>
      <c r="Q142" s="197">
        <f>ROUND(E142*P142,2)</f>
        <v>0.3</v>
      </c>
      <c r="R142" s="198" t="s">
        <v>344</v>
      </c>
      <c r="S142" s="198" t="s">
        <v>194</v>
      </c>
      <c r="T142" s="197">
        <v>0.23</v>
      </c>
      <c r="U142" s="197">
        <f>ROUND(E142*T142,2)</f>
        <v>3.45</v>
      </c>
      <c r="V142" s="198"/>
      <c r="W142" s="198"/>
      <c r="X142" s="266"/>
      <c r="Y142" s="176"/>
      <c r="Z142" s="176"/>
      <c r="AA142" s="176"/>
      <c r="AB142" s="176"/>
      <c r="AC142" s="176"/>
      <c r="AD142" s="176"/>
      <c r="AE142" s="176" t="s">
        <v>195</v>
      </c>
      <c r="AF142" s="176">
        <v>114</v>
      </c>
      <c r="AG142" s="176"/>
      <c r="AH142" s="211"/>
      <c r="AI142" s="211"/>
      <c r="AJ142" s="214"/>
      <c r="AK142" s="176"/>
      <c r="AL142" s="176"/>
      <c r="AM142" s="176"/>
      <c r="AN142" s="176"/>
      <c r="AO142" s="176"/>
      <c r="AP142" s="176"/>
      <c r="AQ142" s="176"/>
      <c r="AR142" s="176"/>
      <c r="AS142" s="176"/>
      <c r="AT142" s="176"/>
      <c r="AU142" s="176"/>
      <c r="AV142" s="176"/>
      <c r="AW142" s="176"/>
      <c r="AX142" s="176"/>
      <c r="AY142" s="176"/>
      <c r="AZ142" s="176"/>
      <c r="BA142" s="176"/>
      <c r="BB142" s="176"/>
      <c r="BC142" s="176"/>
      <c r="BD142" s="176"/>
      <c r="BE142" s="176"/>
      <c r="BF142" s="176"/>
      <c r="BG142" s="176"/>
      <c r="BH142" s="176"/>
    </row>
    <row r="143" spans="1:60" outlineLevel="1" x14ac:dyDescent="0.2">
      <c r="A143" s="177"/>
      <c r="B143" s="208" t="s">
        <v>350</v>
      </c>
      <c r="C143" s="209"/>
      <c r="D143" s="200"/>
      <c r="E143" s="201"/>
      <c r="F143" s="184"/>
      <c r="G143" s="184"/>
      <c r="H143" s="184"/>
      <c r="I143" s="184"/>
      <c r="J143" s="184"/>
      <c r="K143" s="184"/>
      <c r="L143" s="184"/>
      <c r="M143" s="184"/>
      <c r="N143" s="184"/>
      <c r="O143" s="184"/>
      <c r="P143" s="184"/>
      <c r="Q143" s="184"/>
      <c r="R143" s="185"/>
      <c r="S143" s="185"/>
      <c r="T143" s="184"/>
      <c r="U143" s="184"/>
      <c r="V143" s="185"/>
      <c r="W143" s="185"/>
      <c r="X143" s="266"/>
      <c r="Y143" s="176"/>
      <c r="Z143" s="176"/>
      <c r="AA143" s="176"/>
      <c r="AB143" s="176"/>
      <c r="AC143" s="176"/>
      <c r="AD143" s="176"/>
      <c r="AE143" s="176" t="s">
        <v>197</v>
      </c>
      <c r="AF143" s="176">
        <v>0</v>
      </c>
      <c r="AG143" s="176"/>
      <c r="AH143" s="211"/>
      <c r="AI143" s="212" t="s">
        <v>350</v>
      </c>
      <c r="AJ143" s="214"/>
      <c r="AK143" s="176"/>
      <c r="AL143" s="176"/>
      <c r="AM143" s="176"/>
      <c r="AN143" s="176"/>
      <c r="AO143" s="176"/>
      <c r="AP143" s="176"/>
      <c r="AQ143" s="176"/>
      <c r="AR143" s="176"/>
      <c r="AS143" s="176"/>
      <c r="AT143" s="176"/>
      <c r="AU143" s="176"/>
      <c r="AV143" s="176"/>
      <c r="AW143" s="176"/>
      <c r="AX143" s="176"/>
      <c r="AY143" s="176"/>
      <c r="AZ143" s="176"/>
      <c r="BA143" s="176"/>
      <c r="BB143" s="176"/>
      <c r="BC143" s="176"/>
      <c r="BD143" s="176"/>
      <c r="BE143" s="176"/>
      <c r="BF143" s="176"/>
      <c r="BG143" s="176"/>
      <c r="BH143" s="176"/>
    </row>
    <row r="144" spans="1:60" outlineLevel="1" x14ac:dyDescent="0.2">
      <c r="A144" s="177"/>
      <c r="B144" s="208" t="s">
        <v>351</v>
      </c>
      <c r="C144" s="209"/>
      <c r="D144" s="200"/>
      <c r="E144" s="201">
        <v>15</v>
      </c>
      <c r="F144" s="184"/>
      <c r="G144" s="184"/>
      <c r="H144" s="184"/>
      <c r="I144" s="184"/>
      <c r="J144" s="184"/>
      <c r="K144" s="184"/>
      <c r="L144" s="184"/>
      <c r="M144" s="184"/>
      <c r="N144" s="184"/>
      <c r="O144" s="184"/>
      <c r="P144" s="184"/>
      <c r="Q144" s="184"/>
      <c r="R144" s="185"/>
      <c r="S144" s="185"/>
      <c r="T144" s="184"/>
      <c r="U144" s="184"/>
      <c r="V144" s="185"/>
      <c r="W144" s="185"/>
      <c r="X144" s="266"/>
      <c r="Y144" s="176"/>
      <c r="Z144" s="176"/>
      <c r="AA144" s="176"/>
      <c r="AB144" s="176"/>
      <c r="AC144" s="176"/>
      <c r="AD144" s="176"/>
      <c r="AE144" s="176" t="s">
        <v>197</v>
      </c>
      <c r="AF144" s="176">
        <v>0</v>
      </c>
      <c r="AG144" s="176"/>
      <c r="AH144" s="211"/>
      <c r="AI144" s="212" t="s">
        <v>351</v>
      </c>
      <c r="AJ144" s="214"/>
      <c r="AK144" s="176"/>
      <c r="AL144" s="176"/>
      <c r="AM144" s="176"/>
      <c r="AN144" s="176"/>
      <c r="AO144" s="176"/>
      <c r="AP144" s="176"/>
      <c r="AQ144" s="176"/>
      <c r="AR144" s="176"/>
      <c r="AS144" s="176"/>
      <c r="AT144" s="176"/>
      <c r="AU144" s="176"/>
      <c r="AV144" s="176"/>
      <c r="AW144" s="176"/>
      <c r="AX144" s="176"/>
      <c r="AY144" s="176"/>
      <c r="AZ144" s="176"/>
      <c r="BA144" s="176"/>
      <c r="BB144" s="176"/>
      <c r="BC144" s="176"/>
      <c r="BD144" s="176"/>
      <c r="BE144" s="176"/>
      <c r="BF144" s="176"/>
      <c r="BG144" s="176"/>
      <c r="BH144" s="176"/>
    </row>
    <row r="145" spans="1:60" outlineLevel="1" x14ac:dyDescent="0.2">
      <c r="A145" s="193">
        <v>35</v>
      </c>
      <c r="B145" s="194" t="s">
        <v>352</v>
      </c>
      <c r="C145" s="194" t="s">
        <v>353</v>
      </c>
      <c r="D145" s="195" t="s">
        <v>213</v>
      </c>
      <c r="E145" s="196">
        <v>8</v>
      </c>
      <c r="F145" s="199"/>
      <c r="G145" s="197">
        <f>ROUND(E145*F145,2)</f>
        <v>0</v>
      </c>
      <c r="H145" s="199">
        <v>0</v>
      </c>
      <c r="I145" s="197">
        <f>ROUND(E145*H145,2)</f>
        <v>0</v>
      </c>
      <c r="J145" s="199">
        <v>16.7</v>
      </c>
      <c r="K145" s="197">
        <f>ROUND(E145*J145,2)</f>
        <v>133.6</v>
      </c>
      <c r="L145" s="197">
        <v>21</v>
      </c>
      <c r="M145" s="197">
        <f>G145*(1+L145/100)</f>
        <v>0</v>
      </c>
      <c r="N145" s="197">
        <v>0</v>
      </c>
      <c r="O145" s="197">
        <f>ROUND(E145*N145,2)</f>
        <v>0</v>
      </c>
      <c r="P145" s="197">
        <v>0</v>
      </c>
      <c r="Q145" s="197">
        <f>ROUND(E145*P145,2)</f>
        <v>0</v>
      </c>
      <c r="R145" s="198" t="s">
        <v>344</v>
      </c>
      <c r="S145" s="198" t="s">
        <v>194</v>
      </c>
      <c r="T145" s="197">
        <v>0.05</v>
      </c>
      <c r="U145" s="197">
        <f>ROUND(E145*T145,2)</f>
        <v>0.4</v>
      </c>
      <c r="V145" s="198"/>
      <c r="W145" s="198"/>
      <c r="X145" s="266"/>
      <c r="Y145" s="176"/>
      <c r="Z145" s="176"/>
      <c r="AA145" s="176"/>
      <c r="AB145" s="176"/>
      <c r="AC145" s="176"/>
      <c r="AD145" s="176"/>
      <c r="AE145" s="176" t="s">
        <v>195</v>
      </c>
      <c r="AF145" s="176">
        <v>116</v>
      </c>
      <c r="AG145" s="176"/>
      <c r="AH145" s="211"/>
      <c r="AI145" s="211"/>
      <c r="AJ145" s="214"/>
      <c r="AK145" s="176"/>
      <c r="AL145" s="176"/>
      <c r="AM145" s="176"/>
      <c r="AN145" s="176"/>
      <c r="AO145" s="176"/>
      <c r="AP145" s="176"/>
      <c r="AQ145" s="176"/>
      <c r="AR145" s="176"/>
      <c r="AS145" s="176"/>
      <c r="AT145" s="176"/>
      <c r="AU145" s="176"/>
      <c r="AV145" s="176"/>
      <c r="AW145" s="176"/>
      <c r="AX145" s="176"/>
      <c r="AY145" s="176"/>
      <c r="AZ145" s="176"/>
      <c r="BA145" s="176"/>
      <c r="BB145" s="176"/>
      <c r="BC145" s="176"/>
      <c r="BD145" s="176"/>
      <c r="BE145" s="176"/>
      <c r="BF145" s="176"/>
      <c r="BG145" s="176"/>
      <c r="BH145" s="176"/>
    </row>
    <row r="146" spans="1:60" outlineLevel="1" x14ac:dyDescent="0.2">
      <c r="A146" s="177"/>
      <c r="B146" s="208" t="s">
        <v>354</v>
      </c>
      <c r="C146" s="209"/>
      <c r="D146" s="200"/>
      <c r="E146" s="201"/>
      <c r="F146" s="184"/>
      <c r="G146" s="184"/>
      <c r="H146" s="184"/>
      <c r="I146" s="184"/>
      <c r="J146" s="184"/>
      <c r="K146" s="184"/>
      <c r="L146" s="184"/>
      <c r="M146" s="184"/>
      <c r="N146" s="184"/>
      <c r="O146" s="184"/>
      <c r="P146" s="184"/>
      <c r="Q146" s="184"/>
      <c r="R146" s="185"/>
      <c r="S146" s="185"/>
      <c r="T146" s="184"/>
      <c r="U146" s="184"/>
      <c r="V146" s="185"/>
      <c r="W146" s="185"/>
      <c r="X146" s="266"/>
      <c r="Y146" s="176"/>
      <c r="Z146" s="176"/>
      <c r="AA146" s="176"/>
      <c r="AB146" s="176"/>
      <c r="AC146" s="176"/>
      <c r="AD146" s="176"/>
      <c r="AE146" s="176" t="s">
        <v>197</v>
      </c>
      <c r="AF146" s="176">
        <v>0</v>
      </c>
      <c r="AG146" s="176"/>
      <c r="AH146" s="211"/>
      <c r="AI146" s="212" t="s">
        <v>354</v>
      </c>
      <c r="AJ146" s="214"/>
      <c r="AK146" s="176"/>
      <c r="AL146" s="176"/>
      <c r="AM146" s="176"/>
      <c r="AN146" s="176"/>
      <c r="AO146" s="176"/>
      <c r="AP146" s="176"/>
      <c r="AQ146" s="176"/>
      <c r="AR146" s="176"/>
      <c r="AS146" s="176"/>
      <c r="AT146" s="176"/>
      <c r="AU146" s="176"/>
      <c r="AV146" s="176"/>
      <c r="AW146" s="176"/>
      <c r="AX146" s="176"/>
      <c r="AY146" s="176"/>
      <c r="AZ146" s="176"/>
      <c r="BA146" s="176"/>
      <c r="BB146" s="176"/>
      <c r="BC146" s="176"/>
      <c r="BD146" s="176"/>
      <c r="BE146" s="176"/>
      <c r="BF146" s="176"/>
      <c r="BG146" s="176"/>
      <c r="BH146" s="176"/>
    </row>
    <row r="147" spans="1:60" outlineLevel="1" x14ac:dyDescent="0.2">
      <c r="A147" s="177"/>
      <c r="B147" s="208" t="s">
        <v>355</v>
      </c>
      <c r="C147" s="209"/>
      <c r="D147" s="200"/>
      <c r="E147" s="201">
        <v>8</v>
      </c>
      <c r="F147" s="184"/>
      <c r="G147" s="184"/>
      <c r="H147" s="184"/>
      <c r="I147" s="184"/>
      <c r="J147" s="184"/>
      <c r="K147" s="184"/>
      <c r="L147" s="184"/>
      <c r="M147" s="184"/>
      <c r="N147" s="184"/>
      <c r="O147" s="184"/>
      <c r="P147" s="184"/>
      <c r="Q147" s="184"/>
      <c r="R147" s="185"/>
      <c r="S147" s="185"/>
      <c r="T147" s="184"/>
      <c r="U147" s="184"/>
      <c r="V147" s="185"/>
      <c r="W147" s="185"/>
      <c r="X147" s="266"/>
      <c r="Y147" s="176"/>
      <c r="Z147" s="176"/>
      <c r="AA147" s="176"/>
      <c r="AB147" s="176"/>
      <c r="AC147" s="176"/>
      <c r="AD147" s="176"/>
      <c r="AE147" s="176" t="s">
        <v>197</v>
      </c>
      <c r="AF147" s="176">
        <v>0</v>
      </c>
      <c r="AG147" s="176"/>
      <c r="AH147" s="211"/>
      <c r="AI147" s="212" t="s">
        <v>355</v>
      </c>
      <c r="AJ147" s="214"/>
      <c r="AK147" s="176"/>
      <c r="AL147" s="176"/>
      <c r="AM147" s="176"/>
      <c r="AN147" s="176"/>
      <c r="AO147" s="176"/>
      <c r="AP147" s="176"/>
      <c r="AQ147" s="176"/>
      <c r="AR147" s="176"/>
      <c r="AS147" s="176"/>
      <c r="AT147" s="176"/>
      <c r="AU147" s="176"/>
      <c r="AV147" s="176"/>
      <c r="AW147" s="176"/>
      <c r="AX147" s="176"/>
      <c r="AY147" s="176"/>
      <c r="AZ147" s="176"/>
      <c r="BA147" s="176"/>
      <c r="BB147" s="176"/>
      <c r="BC147" s="176"/>
      <c r="BD147" s="176"/>
      <c r="BE147" s="176"/>
      <c r="BF147" s="176"/>
      <c r="BG147" s="176"/>
      <c r="BH147" s="176"/>
    </row>
    <row r="148" spans="1:60" outlineLevel="1" x14ac:dyDescent="0.2">
      <c r="A148" s="193">
        <v>36</v>
      </c>
      <c r="B148" s="194" t="s">
        <v>356</v>
      </c>
      <c r="C148" s="194" t="s">
        <v>357</v>
      </c>
      <c r="D148" s="195" t="s">
        <v>207</v>
      </c>
      <c r="E148" s="196">
        <v>3.15</v>
      </c>
      <c r="F148" s="199"/>
      <c r="G148" s="197">
        <f>ROUND(E148*F148,2)</f>
        <v>0</v>
      </c>
      <c r="H148" s="199">
        <v>23</v>
      </c>
      <c r="I148" s="197">
        <f>ROUND(E148*H148,2)</f>
        <v>72.45</v>
      </c>
      <c r="J148" s="199">
        <v>229</v>
      </c>
      <c r="K148" s="197">
        <f>ROUND(E148*J148,2)</f>
        <v>721.35</v>
      </c>
      <c r="L148" s="197">
        <v>21</v>
      </c>
      <c r="M148" s="197">
        <f>G148*(1+L148/100)</f>
        <v>0</v>
      </c>
      <c r="N148" s="197">
        <v>1E-3</v>
      </c>
      <c r="O148" s="197">
        <f>ROUND(E148*N148,2)</f>
        <v>0</v>
      </c>
      <c r="P148" s="197">
        <v>6.2E-2</v>
      </c>
      <c r="Q148" s="197">
        <f>ROUND(E148*P148,2)</f>
        <v>0.2</v>
      </c>
      <c r="R148" s="198" t="s">
        <v>344</v>
      </c>
      <c r="S148" s="198" t="s">
        <v>194</v>
      </c>
      <c r="T148" s="197">
        <v>0.61199999999999999</v>
      </c>
      <c r="U148" s="197">
        <f>ROUND(E148*T148,2)</f>
        <v>1.93</v>
      </c>
      <c r="V148" s="198"/>
      <c r="W148" s="198"/>
      <c r="X148" s="266"/>
      <c r="Y148" s="176"/>
      <c r="Z148" s="176"/>
      <c r="AA148" s="176"/>
      <c r="AB148" s="176"/>
      <c r="AC148" s="176"/>
      <c r="AD148" s="176"/>
      <c r="AE148" s="176" t="s">
        <v>195</v>
      </c>
      <c r="AF148" s="176">
        <v>118</v>
      </c>
      <c r="AG148" s="176"/>
      <c r="AH148" s="211"/>
      <c r="AI148" s="211"/>
      <c r="AJ148" s="214"/>
      <c r="AK148" s="176"/>
      <c r="AL148" s="176"/>
      <c r="AM148" s="176"/>
      <c r="AN148" s="176"/>
      <c r="AO148" s="176"/>
      <c r="AP148" s="176"/>
      <c r="AQ148" s="176"/>
      <c r="AR148" s="176"/>
      <c r="AS148" s="176"/>
      <c r="AT148" s="176"/>
      <c r="AU148" s="176"/>
      <c r="AV148" s="176"/>
      <c r="AW148" s="176"/>
      <c r="AX148" s="176"/>
      <c r="AY148" s="176"/>
      <c r="AZ148" s="176"/>
      <c r="BA148" s="176"/>
      <c r="BB148" s="176"/>
      <c r="BC148" s="176"/>
      <c r="BD148" s="176"/>
      <c r="BE148" s="176"/>
      <c r="BF148" s="176"/>
      <c r="BG148" s="176"/>
      <c r="BH148" s="176"/>
    </row>
    <row r="149" spans="1:60" outlineLevel="1" x14ac:dyDescent="0.2">
      <c r="A149" s="177"/>
      <c r="B149" s="208" t="s">
        <v>358</v>
      </c>
      <c r="C149" s="209"/>
      <c r="D149" s="200"/>
      <c r="E149" s="201"/>
      <c r="F149" s="184"/>
      <c r="G149" s="184"/>
      <c r="H149" s="184"/>
      <c r="I149" s="184"/>
      <c r="J149" s="184"/>
      <c r="K149" s="184"/>
      <c r="L149" s="184"/>
      <c r="M149" s="184"/>
      <c r="N149" s="184"/>
      <c r="O149" s="184"/>
      <c r="P149" s="184"/>
      <c r="Q149" s="184"/>
      <c r="R149" s="185"/>
      <c r="S149" s="185"/>
      <c r="T149" s="184"/>
      <c r="U149" s="184"/>
      <c r="V149" s="185"/>
      <c r="W149" s="185"/>
      <c r="X149" s="266"/>
      <c r="Y149" s="176"/>
      <c r="Z149" s="176"/>
      <c r="AA149" s="176"/>
      <c r="AB149" s="176"/>
      <c r="AC149" s="176"/>
      <c r="AD149" s="176"/>
      <c r="AE149" s="176" t="s">
        <v>197</v>
      </c>
      <c r="AF149" s="176">
        <v>0</v>
      </c>
      <c r="AG149" s="176"/>
      <c r="AH149" s="211"/>
      <c r="AI149" s="212" t="s">
        <v>358</v>
      </c>
      <c r="AJ149" s="214"/>
      <c r="AK149" s="176"/>
      <c r="AL149" s="176"/>
      <c r="AM149" s="176"/>
      <c r="AN149" s="176"/>
      <c r="AO149" s="176"/>
      <c r="AP149" s="176"/>
      <c r="AQ149" s="176"/>
      <c r="AR149" s="176"/>
      <c r="AS149" s="176"/>
      <c r="AT149" s="176"/>
      <c r="AU149" s="176"/>
      <c r="AV149" s="176"/>
      <c r="AW149" s="176"/>
      <c r="AX149" s="176"/>
      <c r="AY149" s="176"/>
      <c r="AZ149" s="176"/>
      <c r="BA149" s="176"/>
      <c r="BB149" s="176"/>
      <c r="BC149" s="176"/>
      <c r="BD149" s="176"/>
      <c r="BE149" s="176"/>
      <c r="BF149" s="176"/>
      <c r="BG149" s="176"/>
      <c r="BH149" s="176"/>
    </row>
    <row r="150" spans="1:60" outlineLevel="1" x14ac:dyDescent="0.2">
      <c r="A150" s="177"/>
      <c r="B150" s="208" t="s">
        <v>359</v>
      </c>
      <c r="C150" s="209"/>
      <c r="D150" s="200"/>
      <c r="E150" s="201"/>
      <c r="F150" s="184"/>
      <c r="G150" s="184"/>
      <c r="H150" s="184"/>
      <c r="I150" s="184"/>
      <c r="J150" s="184"/>
      <c r="K150" s="184"/>
      <c r="L150" s="184"/>
      <c r="M150" s="184"/>
      <c r="N150" s="184"/>
      <c r="O150" s="184"/>
      <c r="P150" s="184"/>
      <c r="Q150" s="184"/>
      <c r="R150" s="185"/>
      <c r="S150" s="185"/>
      <c r="T150" s="184"/>
      <c r="U150" s="184"/>
      <c r="V150" s="185"/>
      <c r="W150" s="185"/>
      <c r="X150" s="266"/>
      <c r="Y150" s="176"/>
      <c r="Z150" s="176"/>
      <c r="AA150" s="176"/>
      <c r="AB150" s="176"/>
      <c r="AC150" s="176"/>
      <c r="AD150" s="176"/>
      <c r="AE150" s="176" t="s">
        <v>197</v>
      </c>
      <c r="AF150" s="176">
        <v>0</v>
      </c>
      <c r="AG150" s="176"/>
      <c r="AH150" s="211"/>
      <c r="AI150" s="212" t="s">
        <v>359</v>
      </c>
      <c r="AJ150" s="214"/>
      <c r="AK150" s="176"/>
      <c r="AL150" s="176"/>
      <c r="AM150" s="176"/>
      <c r="AN150" s="176"/>
      <c r="AO150" s="176"/>
      <c r="AP150" s="176"/>
      <c r="AQ150" s="176"/>
      <c r="AR150" s="176"/>
      <c r="AS150" s="176"/>
      <c r="AT150" s="176"/>
      <c r="AU150" s="176"/>
      <c r="AV150" s="176"/>
      <c r="AW150" s="176"/>
      <c r="AX150" s="176"/>
      <c r="AY150" s="176"/>
      <c r="AZ150" s="176"/>
      <c r="BA150" s="176"/>
      <c r="BB150" s="176"/>
      <c r="BC150" s="176"/>
      <c r="BD150" s="176"/>
      <c r="BE150" s="176"/>
      <c r="BF150" s="176"/>
      <c r="BG150" s="176"/>
      <c r="BH150" s="176"/>
    </row>
    <row r="151" spans="1:60" outlineLevel="1" x14ac:dyDescent="0.2">
      <c r="A151" s="177"/>
      <c r="B151" s="208" t="s">
        <v>360</v>
      </c>
      <c r="C151" s="209"/>
      <c r="D151" s="200"/>
      <c r="E151" s="201">
        <v>3.15</v>
      </c>
      <c r="F151" s="184"/>
      <c r="G151" s="184"/>
      <c r="H151" s="184"/>
      <c r="I151" s="184"/>
      <c r="J151" s="184"/>
      <c r="K151" s="184"/>
      <c r="L151" s="184"/>
      <c r="M151" s="184"/>
      <c r="N151" s="184"/>
      <c r="O151" s="184"/>
      <c r="P151" s="184"/>
      <c r="Q151" s="184"/>
      <c r="R151" s="185"/>
      <c r="S151" s="185"/>
      <c r="T151" s="184"/>
      <c r="U151" s="184"/>
      <c r="V151" s="185"/>
      <c r="W151" s="185"/>
      <c r="X151" s="266"/>
      <c r="Y151" s="176"/>
      <c r="Z151" s="176"/>
      <c r="AA151" s="176"/>
      <c r="AB151" s="176"/>
      <c r="AC151" s="176"/>
      <c r="AD151" s="176"/>
      <c r="AE151" s="176" t="s">
        <v>197</v>
      </c>
      <c r="AF151" s="176">
        <v>0</v>
      </c>
      <c r="AG151" s="176"/>
      <c r="AH151" s="211"/>
      <c r="AI151" s="212" t="s">
        <v>360</v>
      </c>
      <c r="AJ151" s="214"/>
      <c r="AK151" s="176"/>
      <c r="AL151" s="176"/>
      <c r="AM151" s="176"/>
      <c r="AN151" s="176"/>
      <c r="AO151" s="176"/>
      <c r="AP151" s="176"/>
      <c r="AQ151" s="176"/>
      <c r="AR151" s="176"/>
      <c r="AS151" s="176"/>
      <c r="AT151" s="176"/>
      <c r="AU151" s="176"/>
      <c r="AV151" s="176"/>
      <c r="AW151" s="176"/>
      <c r="AX151" s="176"/>
      <c r="AY151" s="176"/>
      <c r="AZ151" s="176"/>
      <c r="BA151" s="176"/>
      <c r="BB151" s="176"/>
      <c r="BC151" s="176"/>
      <c r="BD151" s="176"/>
      <c r="BE151" s="176"/>
      <c r="BF151" s="176"/>
      <c r="BG151" s="176"/>
      <c r="BH151" s="176"/>
    </row>
    <row r="152" spans="1:60" outlineLevel="1" x14ac:dyDescent="0.2">
      <c r="A152" s="193">
        <v>37</v>
      </c>
      <c r="B152" s="194" t="s">
        <v>361</v>
      </c>
      <c r="C152" s="194" t="s">
        <v>362</v>
      </c>
      <c r="D152" s="195" t="s">
        <v>207</v>
      </c>
      <c r="E152" s="196">
        <v>9</v>
      </c>
      <c r="F152" s="199"/>
      <c r="G152" s="197">
        <f>ROUND(E152*F152,2)</f>
        <v>0</v>
      </c>
      <c r="H152" s="199">
        <v>21.15</v>
      </c>
      <c r="I152" s="197">
        <f>ROUND(E152*H152,2)</f>
        <v>190.35</v>
      </c>
      <c r="J152" s="199">
        <v>174.35</v>
      </c>
      <c r="K152" s="197">
        <f>ROUND(E152*J152,2)</f>
        <v>1569.15</v>
      </c>
      <c r="L152" s="197">
        <v>21</v>
      </c>
      <c r="M152" s="197">
        <f>G152*(1+L152/100)</f>
        <v>0</v>
      </c>
      <c r="N152" s="197">
        <v>9.2000000000000003E-4</v>
      </c>
      <c r="O152" s="197">
        <f>ROUND(E152*N152,2)</f>
        <v>0.01</v>
      </c>
      <c r="P152" s="197">
        <v>5.3999999999999999E-2</v>
      </c>
      <c r="Q152" s="197">
        <f>ROUND(E152*P152,2)</f>
        <v>0.49</v>
      </c>
      <c r="R152" s="198" t="s">
        <v>344</v>
      </c>
      <c r="S152" s="198" t="s">
        <v>194</v>
      </c>
      <c r="T152" s="197">
        <v>0.46500000000000002</v>
      </c>
      <c r="U152" s="197">
        <f>ROUND(E152*T152,2)</f>
        <v>4.1900000000000004</v>
      </c>
      <c r="V152" s="198"/>
      <c r="W152" s="198"/>
      <c r="X152" s="266"/>
      <c r="Y152" s="176"/>
      <c r="Z152" s="176"/>
      <c r="AA152" s="176"/>
      <c r="AB152" s="176"/>
      <c r="AC152" s="176"/>
      <c r="AD152" s="176"/>
      <c r="AE152" s="176" t="s">
        <v>195</v>
      </c>
      <c r="AF152" s="176">
        <v>121</v>
      </c>
      <c r="AG152" s="176"/>
      <c r="AH152" s="211"/>
      <c r="AI152" s="211"/>
      <c r="AJ152" s="214"/>
      <c r="AK152" s="176"/>
      <c r="AL152" s="176"/>
      <c r="AM152" s="176"/>
      <c r="AN152" s="176"/>
      <c r="AO152" s="176"/>
      <c r="AP152" s="176"/>
      <c r="AQ152" s="176"/>
      <c r="AR152" s="176"/>
      <c r="AS152" s="176"/>
      <c r="AT152" s="176"/>
      <c r="AU152" s="176"/>
      <c r="AV152" s="176"/>
      <c r="AW152" s="176"/>
      <c r="AX152" s="176"/>
      <c r="AY152" s="176"/>
      <c r="AZ152" s="176"/>
      <c r="BA152" s="176"/>
      <c r="BB152" s="176"/>
      <c r="BC152" s="176"/>
      <c r="BD152" s="176"/>
      <c r="BE152" s="176"/>
      <c r="BF152" s="176"/>
      <c r="BG152" s="176"/>
      <c r="BH152" s="176"/>
    </row>
    <row r="153" spans="1:60" outlineLevel="1" x14ac:dyDescent="0.2">
      <c r="A153" s="177"/>
      <c r="B153" s="208" t="s">
        <v>363</v>
      </c>
      <c r="C153" s="209"/>
      <c r="D153" s="200"/>
      <c r="E153" s="201"/>
      <c r="F153" s="184"/>
      <c r="G153" s="184"/>
      <c r="H153" s="184"/>
      <c r="I153" s="184"/>
      <c r="J153" s="184"/>
      <c r="K153" s="184"/>
      <c r="L153" s="184"/>
      <c r="M153" s="184"/>
      <c r="N153" s="184"/>
      <c r="O153" s="184"/>
      <c r="P153" s="184"/>
      <c r="Q153" s="184"/>
      <c r="R153" s="185"/>
      <c r="S153" s="185"/>
      <c r="T153" s="184"/>
      <c r="U153" s="184"/>
      <c r="V153" s="185"/>
      <c r="W153" s="185"/>
      <c r="X153" s="266"/>
      <c r="Y153" s="176"/>
      <c r="Z153" s="176"/>
      <c r="AA153" s="176"/>
      <c r="AB153" s="176"/>
      <c r="AC153" s="176"/>
      <c r="AD153" s="176"/>
      <c r="AE153" s="176" t="s">
        <v>197</v>
      </c>
      <c r="AF153" s="176">
        <v>0</v>
      </c>
      <c r="AG153" s="176"/>
      <c r="AH153" s="211"/>
      <c r="AI153" s="212" t="s">
        <v>363</v>
      </c>
      <c r="AJ153" s="214"/>
      <c r="AK153" s="176"/>
      <c r="AL153" s="176"/>
      <c r="AM153" s="176"/>
      <c r="AN153" s="176"/>
      <c r="AO153" s="176"/>
      <c r="AP153" s="176"/>
      <c r="AQ153" s="176"/>
      <c r="AR153" s="176"/>
      <c r="AS153" s="176"/>
      <c r="AT153" s="176"/>
      <c r="AU153" s="176"/>
      <c r="AV153" s="176"/>
      <c r="AW153" s="176"/>
      <c r="AX153" s="176"/>
      <c r="AY153" s="176"/>
      <c r="AZ153" s="176"/>
      <c r="BA153" s="176"/>
      <c r="BB153" s="176"/>
      <c r="BC153" s="176"/>
      <c r="BD153" s="176"/>
      <c r="BE153" s="176"/>
      <c r="BF153" s="176"/>
      <c r="BG153" s="176"/>
      <c r="BH153" s="176"/>
    </row>
    <row r="154" spans="1:60" outlineLevel="1" x14ac:dyDescent="0.2">
      <c r="A154" s="177"/>
      <c r="B154" s="208" t="s">
        <v>364</v>
      </c>
      <c r="C154" s="209"/>
      <c r="D154" s="200"/>
      <c r="E154" s="201">
        <v>9</v>
      </c>
      <c r="F154" s="184"/>
      <c r="G154" s="184"/>
      <c r="H154" s="184"/>
      <c r="I154" s="184"/>
      <c r="J154" s="184"/>
      <c r="K154" s="184"/>
      <c r="L154" s="184"/>
      <c r="M154" s="184"/>
      <c r="N154" s="184"/>
      <c r="O154" s="184"/>
      <c r="P154" s="184"/>
      <c r="Q154" s="184"/>
      <c r="R154" s="185"/>
      <c r="S154" s="185"/>
      <c r="T154" s="184"/>
      <c r="U154" s="184"/>
      <c r="V154" s="185"/>
      <c r="W154" s="185"/>
      <c r="X154" s="266"/>
      <c r="Y154" s="176"/>
      <c r="Z154" s="176"/>
      <c r="AA154" s="176"/>
      <c r="AB154" s="176"/>
      <c r="AC154" s="176"/>
      <c r="AD154" s="176"/>
      <c r="AE154" s="176" t="s">
        <v>197</v>
      </c>
      <c r="AF154" s="176">
        <v>0</v>
      </c>
      <c r="AG154" s="176"/>
      <c r="AH154" s="211"/>
      <c r="AI154" s="212" t="s">
        <v>364</v>
      </c>
      <c r="AJ154" s="214"/>
      <c r="AK154" s="176"/>
      <c r="AL154" s="176"/>
      <c r="AM154" s="176"/>
      <c r="AN154" s="176"/>
      <c r="AO154" s="176"/>
      <c r="AP154" s="176"/>
      <c r="AQ154" s="176"/>
      <c r="AR154" s="176"/>
      <c r="AS154" s="176"/>
      <c r="AT154" s="176"/>
      <c r="AU154" s="176"/>
      <c r="AV154" s="176"/>
      <c r="AW154" s="176"/>
      <c r="AX154" s="176"/>
      <c r="AY154" s="176"/>
      <c r="AZ154" s="176"/>
      <c r="BA154" s="176"/>
      <c r="BB154" s="176"/>
      <c r="BC154" s="176"/>
      <c r="BD154" s="176"/>
      <c r="BE154" s="176"/>
      <c r="BF154" s="176"/>
      <c r="BG154" s="176"/>
      <c r="BH154" s="176"/>
    </row>
    <row r="155" spans="1:60" ht="33.75" outlineLevel="1" x14ac:dyDescent="0.2">
      <c r="A155" s="193">
        <v>38</v>
      </c>
      <c r="B155" s="194" t="s">
        <v>365</v>
      </c>
      <c r="C155" s="194" t="s">
        <v>366</v>
      </c>
      <c r="D155" s="195" t="s">
        <v>207</v>
      </c>
      <c r="E155" s="196">
        <v>14.577999999999999</v>
      </c>
      <c r="F155" s="199"/>
      <c r="G155" s="197">
        <f>ROUND(E155*F155,2)</f>
        <v>0</v>
      </c>
      <c r="H155" s="199">
        <v>26.9</v>
      </c>
      <c r="I155" s="197">
        <f>ROUND(E155*H155,2)</f>
        <v>392.15</v>
      </c>
      <c r="J155" s="199">
        <v>349.6</v>
      </c>
      <c r="K155" s="197">
        <f>ROUND(E155*J155,2)</f>
        <v>5096.47</v>
      </c>
      <c r="L155" s="197">
        <v>21</v>
      </c>
      <c r="M155" s="197">
        <f>G155*(1+L155/100)</f>
        <v>0</v>
      </c>
      <c r="N155" s="197">
        <v>1.17E-3</v>
      </c>
      <c r="O155" s="197">
        <f>ROUND(E155*N155,2)</f>
        <v>0.02</v>
      </c>
      <c r="P155" s="197">
        <v>7.5999999999999998E-2</v>
      </c>
      <c r="Q155" s="197">
        <f>ROUND(E155*P155,2)</f>
        <v>1.1100000000000001</v>
      </c>
      <c r="R155" s="198" t="s">
        <v>344</v>
      </c>
      <c r="S155" s="198" t="s">
        <v>194</v>
      </c>
      <c r="T155" s="197">
        <v>0.93899999999999995</v>
      </c>
      <c r="U155" s="197">
        <f>ROUND(E155*T155,2)</f>
        <v>13.69</v>
      </c>
      <c r="V155" s="198"/>
      <c r="W155" s="198"/>
      <c r="X155" s="266"/>
      <c r="Y155" s="176"/>
      <c r="Z155" s="176"/>
      <c r="AA155" s="176"/>
      <c r="AB155" s="176"/>
      <c r="AC155" s="176"/>
      <c r="AD155" s="176"/>
      <c r="AE155" s="176" t="s">
        <v>195</v>
      </c>
      <c r="AF155" s="176">
        <v>123</v>
      </c>
      <c r="AG155" s="176"/>
      <c r="AH155" s="211"/>
      <c r="AI155" s="211"/>
      <c r="AJ155" s="214"/>
      <c r="AK155" s="176"/>
      <c r="AL155" s="176"/>
      <c r="AM155" s="176"/>
      <c r="AN155" s="176"/>
      <c r="AO155" s="176"/>
      <c r="AP155" s="176"/>
      <c r="AQ155" s="176"/>
      <c r="AR155" s="176"/>
      <c r="AS155" s="176"/>
      <c r="AT155" s="176"/>
      <c r="AU155" s="176"/>
      <c r="AV155" s="176"/>
      <c r="AW155" s="176"/>
      <c r="AX155" s="176"/>
      <c r="AY155" s="176"/>
      <c r="AZ155" s="176"/>
      <c r="BA155" s="176"/>
      <c r="BB155" s="176"/>
      <c r="BC155" s="176"/>
      <c r="BD155" s="176"/>
      <c r="BE155" s="176"/>
      <c r="BF155" s="176"/>
      <c r="BG155" s="176"/>
      <c r="BH155" s="176"/>
    </row>
    <row r="156" spans="1:60" outlineLevel="1" x14ac:dyDescent="0.2">
      <c r="A156" s="177"/>
      <c r="B156" s="208" t="s">
        <v>367</v>
      </c>
      <c r="C156" s="209"/>
      <c r="D156" s="200"/>
      <c r="E156" s="201"/>
      <c r="F156" s="184"/>
      <c r="G156" s="184"/>
      <c r="H156" s="184"/>
      <c r="I156" s="184"/>
      <c r="J156" s="184"/>
      <c r="K156" s="184"/>
      <c r="L156" s="184"/>
      <c r="M156" s="184"/>
      <c r="N156" s="184"/>
      <c r="O156" s="184"/>
      <c r="P156" s="184"/>
      <c r="Q156" s="184"/>
      <c r="R156" s="185"/>
      <c r="S156" s="185"/>
      <c r="T156" s="184"/>
      <c r="U156" s="184"/>
      <c r="V156" s="185"/>
      <c r="W156" s="185"/>
      <c r="X156" s="266"/>
      <c r="Y156" s="176"/>
      <c r="Z156" s="176"/>
      <c r="AA156" s="176"/>
      <c r="AB156" s="176"/>
      <c r="AC156" s="176"/>
      <c r="AD156" s="176"/>
      <c r="AE156" s="176" t="s">
        <v>197</v>
      </c>
      <c r="AF156" s="176">
        <v>0</v>
      </c>
      <c r="AG156" s="176"/>
      <c r="AH156" s="211"/>
      <c r="AI156" s="212" t="s">
        <v>367</v>
      </c>
      <c r="AJ156" s="214"/>
      <c r="AK156" s="176"/>
      <c r="AL156" s="176"/>
      <c r="AM156" s="176"/>
      <c r="AN156" s="176"/>
      <c r="AO156" s="176"/>
      <c r="AP156" s="176"/>
      <c r="AQ156" s="176"/>
      <c r="AR156" s="176"/>
      <c r="AS156" s="176"/>
      <c r="AT156" s="176"/>
      <c r="AU156" s="176"/>
      <c r="AV156" s="176"/>
      <c r="AW156" s="176"/>
      <c r="AX156" s="176"/>
      <c r="AY156" s="176"/>
      <c r="AZ156" s="176"/>
      <c r="BA156" s="176"/>
      <c r="BB156" s="176"/>
      <c r="BC156" s="176"/>
      <c r="BD156" s="176"/>
      <c r="BE156" s="176"/>
      <c r="BF156" s="176"/>
      <c r="BG156" s="176"/>
      <c r="BH156" s="176"/>
    </row>
    <row r="157" spans="1:60" outlineLevel="1" x14ac:dyDescent="0.2">
      <c r="A157" s="177"/>
      <c r="B157" s="208" t="s">
        <v>368</v>
      </c>
      <c r="C157" s="209"/>
      <c r="D157" s="200"/>
      <c r="E157" s="201"/>
      <c r="F157" s="184"/>
      <c r="G157" s="184"/>
      <c r="H157" s="184"/>
      <c r="I157" s="184"/>
      <c r="J157" s="184"/>
      <c r="K157" s="184"/>
      <c r="L157" s="184"/>
      <c r="M157" s="184"/>
      <c r="N157" s="184"/>
      <c r="O157" s="184"/>
      <c r="P157" s="184"/>
      <c r="Q157" s="184"/>
      <c r="R157" s="185"/>
      <c r="S157" s="185"/>
      <c r="T157" s="184"/>
      <c r="U157" s="184"/>
      <c r="V157" s="185"/>
      <c r="W157" s="185"/>
      <c r="X157" s="266"/>
      <c r="Y157" s="176"/>
      <c r="Z157" s="176"/>
      <c r="AA157" s="176"/>
      <c r="AB157" s="176"/>
      <c r="AC157" s="176"/>
      <c r="AD157" s="176"/>
      <c r="AE157" s="176" t="s">
        <v>197</v>
      </c>
      <c r="AF157" s="176">
        <v>0</v>
      </c>
      <c r="AG157" s="176"/>
      <c r="AH157" s="211"/>
      <c r="AI157" s="212" t="s">
        <v>368</v>
      </c>
      <c r="AJ157" s="214"/>
      <c r="AK157" s="176"/>
      <c r="AL157" s="176"/>
      <c r="AM157" s="176"/>
      <c r="AN157" s="176"/>
      <c r="AO157" s="176"/>
      <c r="AP157" s="176"/>
      <c r="AQ157" s="176"/>
      <c r="AR157" s="176"/>
      <c r="AS157" s="176"/>
      <c r="AT157" s="176"/>
      <c r="AU157" s="176"/>
      <c r="AV157" s="176"/>
      <c r="AW157" s="176"/>
      <c r="AX157" s="176"/>
      <c r="AY157" s="176"/>
      <c r="AZ157" s="176"/>
      <c r="BA157" s="176"/>
      <c r="BB157" s="176"/>
      <c r="BC157" s="176"/>
      <c r="BD157" s="176"/>
      <c r="BE157" s="176"/>
      <c r="BF157" s="176"/>
      <c r="BG157" s="176"/>
      <c r="BH157" s="176"/>
    </row>
    <row r="158" spans="1:60" outlineLevel="1" x14ac:dyDescent="0.2">
      <c r="A158" s="177"/>
      <c r="B158" s="208" t="s">
        <v>369</v>
      </c>
      <c r="C158" s="209"/>
      <c r="D158" s="200"/>
      <c r="E158" s="201">
        <v>14.577999999999999</v>
      </c>
      <c r="F158" s="184"/>
      <c r="G158" s="184"/>
      <c r="H158" s="184"/>
      <c r="I158" s="184"/>
      <c r="J158" s="184"/>
      <c r="K158" s="184"/>
      <c r="L158" s="184"/>
      <c r="M158" s="184"/>
      <c r="N158" s="184"/>
      <c r="O158" s="184"/>
      <c r="P158" s="184"/>
      <c r="Q158" s="184"/>
      <c r="R158" s="185"/>
      <c r="S158" s="185"/>
      <c r="T158" s="184"/>
      <c r="U158" s="184"/>
      <c r="V158" s="185"/>
      <c r="W158" s="185"/>
      <c r="X158" s="266"/>
      <c r="Y158" s="176"/>
      <c r="Z158" s="176"/>
      <c r="AA158" s="176"/>
      <c r="AB158" s="176"/>
      <c r="AC158" s="176"/>
      <c r="AD158" s="176"/>
      <c r="AE158" s="176" t="s">
        <v>197</v>
      </c>
      <c r="AF158" s="176">
        <v>0</v>
      </c>
      <c r="AG158" s="176"/>
      <c r="AH158" s="211"/>
      <c r="AI158" s="212" t="s">
        <v>369</v>
      </c>
      <c r="AJ158" s="214"/>
      <c r="AK158" s="176"/>
      <c r="AL158" s="176"/>
      <c r="AM158" s="176"/>
      <c r="AN158" s="176"/>
      <c r="AO158" s="176"/>
      <c r="AP158" s="176"/>
      <c r="AQ158" s="176"/>
      <c r="AR158" s="176"/>
      <c r="AS158" s="176"/>
      <c r="AT158" s="176"/>
      <c r="AU158" s="176"/>
      <c r="AV158" s="176"/>
      <c r="AW158" s="176"/>
      <c r="AX158" s="176"/>
      <c r="AY158" s="176"/>
      <c r="AZ158" s="176"/>
      <c r="BA158" s="176"/>
      <c r="BB158" s="176"/>
      <c r="BC158" s="176"/>
      <c r="BD158" s="176"/>
      <c r="BE158" s="176"/>
      <c r="BF158" s="176"/>
      <c r="BG158" s="176"/>
      <c r="BH158" s="176"/>
    </row>
    <row r="159" spans="1:60" outlineLevel="1" x14ac:dyDescent="0.2">
      <c r="A159" s="193">
        <v>39</v>
      </c>
      <c r="B159" s="194" t="s">
        <v>370</v>
      </c>
      <c r="C159" s="194" t="s">
        <v>371</v>
      </c>
      <c r="D159" s="195" t="s">
        <v>293</v>
      </c>
      <c r="E159" s="196">
        <v>8.6999999999999993</v>
      </c>
      <c r="F159" s="199"/>
      <c r="G159" s="197">
        <f>ROUND(E159*F159,2)</f>
        <v>0</v>
      </c>
      <c r="H159" s="199">
        <v>0</v>
      </c>
      <c r="I159" s="197">
        <f>ROUND(E159*H159,2)</f>
        <v>0</v>
      </c>
      <c r="J159" s="199">
        <v>34</v>
      </c>
      <c r="K159" s="197">
        <f>ROUND(E159*J159,2)</f>
        <v>295.8</v>
      </c>
      <c r="L159" s="197">
        <v>21</v>
      </c>
      <c r="M159" s="197">
        <f>G159*(1+L159/100)</f>
        <v>0</v>
      </c>
      <c r="N159" s="197">
        <v>0</v>
      </c>
      <c r="O159" s="197">
        <f>ROUND(E159*N159,2)</f>
        <v>0</v>
      </c>
      <c r="P159" s="197">
        <v>1.1129999999999999E-2</v>
      </c>
      <c r="Q159" s="197">
        <f>ROUND(E159*P159,2)</f>
        <v>0.1</v>
      </c>
      <c r="R159" s="198" t="s">
        <v>344</v>
      </c>
      <c r="S159" s="198" t="s">
        <v>194</v>
      </c>
      <c r="T159" s="197">
        <v>8.3000000000000004E-2</v>
      </c>
      <c r="U159" s="197">
        <f>ROUND(E159*T159,2)</f>
        <v>0.72</v>
      </c>
      <c r="V159" s="198"/>
      <c r="W159" s="198"/>
      <c r="X159" s="266"/>
      <c r="Y159" s="176"/>
      <c r="Z159" s="176"/>
      <c r="AA159" s="176"/>
      <c r="AB159" s="176"/>
      <c r="AC159" s="176"/>
      <c r="AD159" s="176"/>
      <c r="AE159" s="176" t="s">
        <v>195</v>
      </c>
      <c r="AF159" s="176">
        <v>126</v>
      </c>
      <c r="AG159" s="176"/>
      <c r="AH159" s="211"/>
      <c r="AI159" s="211"/>
      <c r="AJ159" s="214"/>
      <c r="AK159" s="176"/>
      <c r="AL159" s="176"/>
      <c r="AM159" s="176"/>
      <c r="AN159" s="176"/>
      <c r="AO159" s="176"/>
      <c r="AP159" s="176"/>
      <c r="AQ159" s="176"/>
      <c r="AR159" s="176"/>
      <c r="AS159" s="176"/>
      <c r="AT159" s="176"/>
      <c r="AU159" s="176"/>
      <c r="AV159" s="176"/>
      <c r="AW159" s="176"/>
      <c r="AX159" s="176"/>
      <c r="AY159" s="176"/>
      <c r="AZ159" s="176"/>
      <c r="BA159" s="176"/>
      <c r="BB159" s="176"/>
      <c r="BC159" s="176"/>
      <c r="BD159" s="176"/>
      <c r="BE159" s="176"/>
      <c r="BF159" s="176"/>
      <c r="BG159" s="176"/>
      <c r="BH159" s="176"/>
    </row>
    <row r="160" spans="1:60" outlineLevel="1" x14ac:dyDescent="0.2">
      <c r="A160" s="177"/>
      <c r="B160" s="208" t="s">
        <v>372</v>
      </c>
      <c r="C160" s="209"/>
      <c r="D160" s="200"/>
      <c r="E160" s="201"/>
      <c r="F160" s="184"/>
      <c r="G160" s="184"/>
      <c r="H160" s="184"/>
      <c r="I160" s="184"/>
      <c r="J160" s="184"/>
      <c r="K160" s="184"/>
      <c r="L160" s="184"/>
      <c r="M160" s="184"/>
      <c r="N160" s="184"/>
      <c r="O160" s="184"/>
      <c r="P160" s="184"/>
      <c r="Q160" s="184"/>
      <c r="R160" s="185"/>
      <c r="S160" s="185"/>
      <c r="T160" s="184"/>
      <c r="U160" s="184"/>
      <c r="V160" s="185"/>
      <c r="W160" s="185"/>
      <c r="X160" s="266"/>
      <c r="Y160" s="176"/>
      <c r="Z160" s="176"/>
      <c r="AA160" s="176"/>
      <c r="AB160" s="176"/>
      <c r="AC160" s="176"/>
      <c r="AD160" s="176"/>
      <c r="AE160" s="176" t="s">
        <v>197</v>
      </c>
      <c r="AF160" s="176">
        <v>0</v>
      </c>
      <c r="AG160" s="176"/>
      <c r="AH160" s="211"/>
      <c r="AI160" s="212" t="s">
        <v>372</v>
      </c>
      <c r="AJ160" s="214"/>
      <c r="AK160" s="176"/>
      <c r="AL160" s="176"/>
      <c r="AM160" s="176"/>
      <c r="AN160" s="176"/>
      <c r="AO160" s="176"/>
      <c r="AP160" s="176"/>
      <c r="AQ160" s="176"/>
      <c r="AR160" s="176"/>
      <c r="AS160" s="176"/>
      <c r="AT160" s="176"/>
      <c r="AU160" s="176"/>
      <c r="AV160" s="176"/>
      <c r="AW160" s="176"/>
      <c r="AX160" s="176"/>
      <c r="AY160" s="176"/>
      <c r="AZ160" s="176"/>
      <c r="BA160" s="176"/>
      <c r="BB160" s="176"/>
      <c r="BC160" s="176"/>
      <c r="BD160" s="176"/>
      <c r="BE160" s="176"/>
      <c r="BF160" s="176"/>
      <c r="BG160" s="176"/>
      <c r="BH160" s="176"/>
    </row>
    <row r="161" spans="1:60" outlineLevel="1" x14ac:dyDescent="0.2">
      <c r="A161" s="177"/>
      <c r="B161" s="208" t="s">
        <v>373</v>
      </c>
      <c r="C161" s="209"/>
      <c r="D161" s="200"/>
      <c r="E161" s="201"/>
      <c r="F161" s="184"/>
      <c r="G161" s="184"/>
      <c r="H161" s="184"/>
      <c r="I161" s="184"/>
      <c r="J161" s="184"/>
      <c r="K161" s="184"/>
      <c r="L161" s="184"/>
      <c r="M161" s="184"/>
      <c r="N161" s="184"/>
      <c r="O161" s="184"/>
      <c r="P161" s="184"/>
      <c r="Q161" s="184"/>
      <c r="R161" s="185"/>
      <c r="S161" s="185"/>
      <c r="T161" s="184"/>
      <c r="U161" s="184"/>
      <c r="V161" s="185"/>
      <c r="W161" s="185"/>
      <c r="X161" s="266"/>
      <c r="Y161" s="176"/>
      <c r="Z161" s="176"/>
      <c r="AA161" s="176"/>
      <c r="AB161" s="176"/>
      <c r="AC161" s="176"/>
      <c r="AD161" s="176"/>
      <c r="AE161" s="176" t="s">
        <v>197</v>
      </c>
      <c r="AF161" s="176">
        <v>0</v>
      </c>
      <c r="AG161" s="176"/>
      <c r="AH161" s="211"/>
      <c r="AI161" s="212" t="s">
        <v>373</v>
      </c>
      <c r="AJ161" s="214"/>
      <c r="AK161" s="176"/>
      <c r="AL161" s="176"/>
      <c r="AM161" s="176"/>
      <c r="AN161" s="176"/>
      <c r="AO161" s="176"/>
      <c r="AP161" s="176"/>
      <c r="AQ161" s="176"/>
      <c r="AR161" s="176"/>
      <c r="AS161" s="176"/>
      <c r="AT161" s="176"/>
      <c r="AU161" s="176"/>
      <c r="AV161" s="176"/>
      <c r="AW161" s="176"/>
      <c r="AX161" s="176"/>
      <c r="AY161" s="176"/>
      <c r="AZ161" s="176"/>
      <c r="BA161" s="176"/>
      <c r="BB161" s="176"/>
      <c r="BC161" s="176"/>
      <c r="BD161" s="176"/>
      <c r="BE161" s="176"/>
      <c r="BF161" s="176"/>
      <c r="BG161" s="176"/>
      <c r="BH161" s="176"/>
    </row>
    <row r="162" spans="1:60" outlineLevel="1" x14ac:dyDescent="0.2">
      <c r="A162" s="177"/>
      <c r="B162" s="208" t="s">
        <v>374</v>
      </c>
      <c r="C162" s="209"/>
      <c r="D162" s="200"/>
      <c r="E162" s="201">
        <v>8.6999999999999993</v>
      </c>
      <c r="F162" s="184"/>
      <c r="G162" s="184"/>
      <c r="H162" s="184"/>
      <c r="I162" s="184"/>
      <c r="J162" s="184"/>
      <c r="K162" s="184"/>
      <c r="L162" s="184"/>
      <c r="M162" s="184"/>
      <c r="N162" s="184"/>
      <c r="O162" s="184"/>
      <c r="P162" s="184"/>
      <c r="Q162" s="184"/>
      <c r="R162" s="185"/>
      <c r="S162" s="185"/>
      <c r="T162" s="184"/>
      <c r="U162" s="184"/>
      <c r="V162" s="185"/>
      <c r="W162" s="185"/>
      <c r="X162" s="266"/>
      <c r="Y162" s="176"/>
      <c r="Z162" s="176"/>
      <c r="AA162" s="176"/>
      <c r="AB162" s="176"/>
      <c r="AC162" s="176"/>
      <c r="AD162" s="176"/>
      <c r="AE162" s="176" t="s">
        <v>197</v>
      </c>
      <c r="AF162" s="176">
        <v>0</v>
      </c>
      <c r="AG162" s="176"/>
      <c r="AH162" s="211"/>
      <c r="AI162" s="212" t="s">
        <v>374</v>
      </c>
      <c r="AJ162" s="214"/>
      <c r="AK162" s="176"/>
      <c r="AL162" s="176"/>
      <c r="AM162" s="176"/>
      <c r="AN162" s="176"/>
      <c r="AO162" s="176"/>
      <c r="AP162" s="176"/>
      <c r="AQ162" s="176"/>
      <c r="AR162" s="176"/>
      <c r="AS162" s="176"/>
      <c r="AT162" s="176"/>
      <c r="AU162" s="176"/>
      <c r="AV162" s="176"/>
      <c r="AW162" s="176"/>
      <c r="AX162" s="176"/>
      <c r="AY162" s="176"/>
      <c r="AZ162" s="176"/>
      <c r="BA162" s="176"/>
      <c r="BB162" s="176"/>
      <c r="BC162" s="176"/>
      <c r="BD162" s="176"/>
      <c r="BE162" s="176"/>
      <c r="BF162" s="176"/>
      <c r="BG162" s="176"/>
      <c r="BH162" s="176"/>
    </row>
    <row r="163" spans="1:60" ht="22.5" outlineLevel="1" x14ac:dyDescent="0.2">
      <c r="A163" s="222">
        <v>40</v>
      </c>
      <c r="B163" s="223" t="s">
        <v>375</v>
      </c>
      <c r="C163" s="223" t="s">
        <v>376</v>
      </c>
      <c r="D163" s="224" t="s">
        <v>207</v>
      </c>
      <c r="E163" s="225">
        <v>121.905</v>
      </c>
      <c r="F163" s="199"/>
      <c r="G163" s="227">
        <f>ROUND(E163*F163,2)</f>
        <v>0</v>
      </c>
      <c r="H163" s="226">
        <v>0</v>
      </c>
      <c r="I163" s="227">
        <f>ROUND(E163*H163,2)</f>
        <v>0</v>
      </c>
      <c r="J163" s="226">
        <v>110.5</v>
      </c>
      <c r="K163" s="227">
        <f>ROUND(E163*J163,2)</f>
        <v>13470.5</v>
      </c>
      <c r="L163" s="227">
        <v>21</v>
      </c>
      <c r="M163" s="227">
        <f>G163*(1+L163/100)</f>
        <v>0</v>
      </c>
      <c r="N163" s="227">
        <v>0</v>
      </c>
      <c r="O163" s="227">
        <f>ROUND(E163*N163,2)</f>
        <v>0</v>
      </c>
      <c r="P163" s="227">
        <v>0.05</v>
      </c>
      <c r="Q163" s="227">
        <f>ROUND(E163*P163,2)</f>
        <v>6.1</v>
      </c>
      <c r="R163" s="228" t="s">
        <v>344</v>
      </c>
      <c r="S163" s="228" t="s">
        <v>194</v>
      </c>
      <c r="T163" s="197">
        <v>0.33</v>
      </c>
      <c r="U163" s="197">
        <f>ROUND(E163*T163,2)</f>
        <v>40.229999999999997</v>
      </c>
      <c r="V163" s="198"/>
      <c r="W163" s="198"/>
      <c r="X163" s="266"/>
      <c r="Y163" s="176"/>
      <c r="Z163" s="176"/>
      <c r="AA163" s="176"/>
      <c r="AB163" s="176"/>
      <c r="AC163" s="176"/>
      <c r="AD163" s="176"/>
      <c r="AE163" s="176" t="s">
        <v>195</v>
      </c>
      <c r="AF163" s="176">
        <v>129</v>
      </c>
      <c r="AG163" s="176"/>
      <c r="AH163" s="211"/>
      <c r="AI163" s="211"/>
      <c r="AJ163" s="214"/>
      <c r="AK163" s="176"/>
      <c r="AL163" s="176"/>
      <c r="AM163" s="176"/>
      <c r="AN163" s="176"/>
      <c r="AO163" s="176"/>
      <c r="AP163" s="176"/>
      <c r="AQ163" s="176"/>
      <c r="AR163" s="176"/>
      <c r="AS163" s="176"/>
      <c r="AT163" s="176"/>
      <c r="AU163" s="176"/>
      <c r="AV163" s="176"/>
      <c r="AW163" s="176"/>
      <c r="AX163" s="176"/>
      <c r="AY163" s="176"/>
      <c r="AZ163" s="176"/>
      <c r="BA163" s="176"/>
      <c r="BB163" s="176"/>
      <c r="BC163" s="176"/>
      <c r="BD163" s="176"/>
      <c r="BE163" s="176"/>
      <c r="BF163" s="176"/>
      <c r="BG163" s="176"/>
      <c r="BH163" s="176"/>
    </row>
    <row r="164" spans="1:60" outlineLevel="1" x14ac:dyDescent="0.2">
      <c r="A164" s="240"/>
      <c r="B164" s="245" t="s">
        <v>228</v>
      </c>
      <c r="C164" s="246"/>
      <c r="D164" s="243"/>
      <c r="E164" s="244"/>
      <c r="F164" s="238"/>
      <c r="G164" s="238"/>
      <c r="H164" s="238"/>
      <c r="I164" s="238"/>
      <c r="J164" s="238"/>
      <c r="K164" s="238"/>
      <c r="L164" s="238"/>
      <c r="M164" s="238"/>
      <c r="N164" s="238"/>
      <c r="O164" s="238"/>
      <c r="P164" s="238"/>
      <c r="Q164" s="238"/>
      <c r="R164" s="239"/>
      <c r="S164" s="239"/>
      <c r="T164" s="184"/>
      <c r="U164" s="184"/>
      <c r="V164" s="185"/>
      <c r="W164" s="185"/>
      <c r="X164" s="266"/>
      <c r="Y164" s="176"/>
      <c r="Z164" s="176"/>
      <c r="AA164" s="176"/>
      <c r="AB164" s="176"/>
      <c r="AC164" s="176"/>
      <c r="AD164" s="176"/>
      <c r="AE164" s="176" t="s">
        <v>197</v>
      </c>
      <c r="AF164" s="176">
        <v>0</v>
      </c>
      <c r="AG164" s="176"/>
      <c r="AH164" s="211"/>
      <c r="AI164" s="212" t="s">
        <v>228</v>
      </c>
      <c r="AJ164" s="214"/>
      <c r="AK164" s="176"/>
      <c r="AL164" s="176"/>
      <c r="AM164" s="176"/>
      <c r="AN164" s="176"/>
      <c r="AO164" s="176"/>
      <c r="AP164" s="176"/>
      <c r="AQ164" s="176"/>
      <c r="AR164" s="176"/>
      <c r="AS164" s="176"/>
      <c r="AT164" s="176"/>
      <c r="AU164" s="176"/>
      <c r="AV164" s="176"/>
      <c r="AW164" s="176"/>
      <c r="AX164" s="176"/>
      <c r="AY164" s="176"/>
      <c r="AZ164" s="176"/>
      <c r="BA164" s="176"/>
      <c r="BB164" s="176"/>
      <c r="BC164" s="176"/>
      <c r="BD164" s="176"/>
      <c r="BE164" s="176"/>
      <c r="BF164" s="176"/>
      <c r="BG164" s="176"/>
      <c r="BH164" s="176"/>
    </row>
    <row r="165" spans="1:60" outlineLevel="1" x14ac:dyDescent="0.2">
      <c r="A165" s="240"/>
      <c r="B165" s="245" t="s">
        <v>232</v>
      </c>
      <c r="C165" s="246"/>
      <c r="D165" s="243"/>
      <c r="E165" s="244"/>
      <c r="F165" s="238"/>
      <c r="G165" s="238"/>
      <c r="H165" s="238"/>
      <c r="I165" s="238"/>
      <c r="J165" s="238"/>
      <c r="K165" s="238"/>
      <c r="L165" s="238"/>
      <c r="M165" s="238"/>
      <c r="N165" s="238"/>
      <c r="O165" s="238"/>
      <c r="P165" s="238"/>
      <c r="Q165" s="238"/>
      <c r="R165" s="239"/>
      <c r="S165" s="239"/>
      <c r="T165" s="184"/>
      <c r="U165" s="184"/>
      <c r="V165" s="185"/>
      <c r="W165" s="185"/>
      <c r="X165" s="266"/>
      <c r="Y165" s="176"/>
      <c r="Z165" s="176"/>
      <c r="AA165" s="176"/>
      <c r="AB165" s="176"/>
      <c r="AC165" s="176"/>
      <c r="AD165" s="176"/>
      <c r="AE165" s="176" t="s">
        <v>197</v>
      </c>
      <c r="AF165" s="176">
        <v>0</v>
      </c>
      <c r="AG165" s="176"/>
      <c r="AH165" s="211"/>
      <c r="AI165" s="212" t="s">
        <v>232</v>
      </c>
      <c r="AJ165" s="214"/>
      <c r="AK165" s="176"/>
      <c r="AL165" s="176"/>
      <c r="AM165" s="176"/>
      <c r="AN165" s="176"/>
      <c r="AO165" s="176"/>
      <c r="AP165" s="176"/>
      <c r="AQ165" s="176"/>
      <c r="AR165" s="176"/>
      <c r="AS165" s="176"/>
      <c r="AT165" s="176"/>
      <c r="AU165" s="176"/>
      <c r="AV165" s="176"/>
      <c r="AW165" s="176"/>
      <c r="AX165" s="176"/>
      <c r="AY165" s="176"/>
      <c r="AZ165" s="176"/>
      <c r="BA165" s="176"/>
      <c r="BB165" s="176"/>
      <c r="BC165" s="176"/>
      <c r="BD165" s="176"/>
      <c r="BE165" s="176"/>
      <c r="BF165" s="176"/>
      <c r="BG165" s="176"/>
      <c r="BH165" s="176"/>
    </row>
    <row r="166" spans="1:60" outlineLevel="1" x14ac:dyDescent="0.2">
      <c r="A166" s="240"/>
      <c r="B166" s="245" t="s">
        <v>259</v>
      </c>
      <c r="C166" s="246"/>
      <c r="D166" s="243"/>
      <c r="E166" s="244"/>
      <c r="F166" s="238"/>
      <c r="G166" s="238"/>
      <c r="H166" s="238"/>
      <c r="I166" s="238"/>
      <c r="J166" s="238"/>
      <c r="K166" s="238"/>
      <c r="L166" s="238"/>
      <c r="M166" s="238"/>
      <c r="N166" s="238"/>
      <c r="O166" s="238"/>
      <c r="P166" s="238"/>
      <c r="Q166" s="238"/>
      <c r="R166" s="239"/>
      <c r="S166" s="239"/>
      <c r="T166" s="184"/>
      <c r="U166" s="184"/>
      <c r="V166" s="185"/>
      <c r="W166" s="185"/>
      <c r="X166" s="266"/>
      <c r="Y166" s="176"/>
      <c r="Z166" s="176"/>
      <c r="AA166" s="176"/>
      <c r="AB166" s="176"/>
      <c r="AC166" s="176"/>
      <c r="AD166" s="176"/>
      <c r="AE166" s="176" t="s">
        <v>197</v>
      </c>
      <c r="AF166" s="176">
        <v>0</v>
      </c>
      <c r="AG166" s="176"/>
      <c r="AH166" s="211"/>
      <c r="AI166" s="212" t="s">
        <v>259</v>
      </c>
      <c r="AJ166" s="214"/>
      <c r="AK166" s="176"/>
      <c r="AL166" s="176"/>
      <c r="AM166" s="176"/>
      <c r="AN166" s="176"/>
      <c r="AO166" s="176"/>
      <c r="AP166" s="176"/>
      <c r="AQ166" s="176"/>
      <c r="AR166" s="176"/>
      <c r="AS166" s="176"/>
      <c r="AT166" s="176"/>
      <c r="AU166" s="176"/>
      <c r="AV166" s="176"/>
      <c r="AW166" s="176"/>
      <c r="AX166" s="176"/>
      <c r="AY166" s="176"/>
      <c r="AZ166" s="176"/>
      <c r="BA166" s="176"/>
      <c r="BB166" s="176"/>
      <c r="BC166" s="176"/>
      <c r="BD166" s="176"/>
      <c r="BE166" s="176"/>
      <c r="BF166" s="176"/>
      <c r="BG166" s="176"/>
      <c r="BH166" s="176"/>
    </row>
    <row r="167" spans="1:60" outlineLevel="1" x14ac:dyDescent="0.2">
      <c r="A167" s="240"/>
      <c r="B167" s="245" t="s">
        <v>377</v>
      </c>
      <c r="C167" s="246"/>
      <c r="D167" s="243"/>
      <c r="E167" s="244">
        <v>121.905</v>
      </c>
      <c r="F167" s="238"/>
      <c r="G167" s="238"/>
      <c r="H167" s="238"/>
      <c r="I167" s="238"/>
      <c r="J167" s="238"/>
      <c r="K167" s="238"/>
      <c r="L167" s="238"/>
      <c r="M167" s="238"/>
      <c r="N167" s="238"/>
      <c r="O167" s="238"/>
      <c r="P167" s="238"/>
      <c r="Q167" s="238"/>
      <c r="R167" s="239"/>
      <c r="S167" s="239"/>
      <c r="T167" s="184"/>
      <c r="U167" s="184"/>
      <c r="V167" s="185"/>
      <c r="W167" s="185"/>
      <c r="X167" s="266"/>
      <c r="Y167" s="176"/>
      <c r="Z167" s="176"/>
      <c r="AA167" s="176"/>
      <c r="AB167" s="176"/>
      <c r="AC167" s="176"/>
      <c r="AD167" s="176"/>
      <c r="AE167" s="176" t="s">
        <v>197</v>
      </c>
      <c r="AF167" s="176">
        <v>0</v>
      </c>
      <c r="AG167" s="176"/>
      <c r="AH167" s="211"/>
      <c r="AI167" s="212" t="s">
        <v>377</v>
      </c>
      <c r="AJ167" s="214"/>
      <c r="AK167" s="176"/>
      <c r="AL167" s="176"/>
      <c r="AM167" s="176"/>
      <c r="AN167" s="176"/>
      <c r="AO167" s="176"/>
      <c r="AP167" s="176"/>
      <c r="AQ167" s="176"/>
      <c r="AR167" s="176"/>
      <c r="AS167" s="176"/>
      <c r="AT167" s="176"/>
      <c r="AU167" s="176"/>
      <c r="AV167" s="176"/>
      <c r="AW167" s="176"/>
      <c r="AX167" s="176"/>
      <c r="AY167" s="176"/>
      <c r="AZ167" s="176"/>
      <c r="BA167" s="176"/>
      <c r="BB167" s="176"/>
      <c r="BC167" s="176"/>
      <c r="BD167" s="176"/>
      <c r="BE167" s="176"/>
      <c r="BF167" s="176"/>
      <c r="BG167" s="176"/>
      <c r="BH167" s="176"/>
    </row>
    <row r="168" spans="1:60" ht="22.5" outlineLevel="1" x14ac:dyDescent="0.2">
      <c r="A168" s="222">
        <v>41</v>
      </c>
      <c r="B168" s="223" t="s">
        <v>378</v>
      </c>
      <c r="C168" s="223" t="s">
        <v>379</v>
      </c>
      <c r="D168" s="224" t="s">
        <v>207</v>
      </c>
      <c r="E168" s="225">
        <v>536.83788000000004</v>
      </c>
      <c r="F168" s="199"/>
      <c r="G168" s="227">
        <f>ROUND(E168*F168,2)</f>
        <v>0</v>
      </c>
      <c r="H168" s="226">
        <v>0</v>
      </c>
      <c r="I168" s="227">
        <f>ROUND(E168*H168,2)</f>
        <v>0</v>
      </c>
      <c r="J168" s="226">
        <v>86.9</v>
      </c>
      <c r="K168" s="227">
        <f>ROUND(E168*J168,2)</f>
        <v>46651.21</v>
      </c>
      <c r="L168" s="227">
        <v>21</v>
      </c>
      <c r="M168" s="227">
        <f>G168*(1+L168/100)</f>
        <v>0</v>
      </c>
      <c r="N168" s="227">
        <v>0</v>
      </c>
      <c r="O168" s="227">
        <f>ROUND(E168*N168,2)</f>
        <v>0</v>
      </c>
      <c r="P168" s="227">
        <v>4.5999999999999999E-2</v>
      </c>
      <c r="Q168" s="227">
        <f>ROUND(E168*P168,2)</f>
        <v>24.69</v>
      </c>
      <c r="R168" s="228" t="s">
        <v>344</v>
      </c>
      <c r="S168" s="228" t="s">
        <v>194</v>
      </c>
      <c r="T168" s="197">
        <v>0.26</v>
      </c>
      <c r="U168" s="197">
        <f>ROUND(E168*T168,2)</f>
        <v>139.58000000000001</v>
      </c>
      <c r="V168" s="198"/>
      <c r="W168" s="198"/>
      <c r="X168" s="266"/>
      <c r="Y168" s="176"/>
      <c r="Z168" s="176"/>
      <c r="AA168" s="176"/>
      <c r="AB168" s="176"/>
      <c r="AC168" s="176"/>
      <c r="AD168" s="176"/>
      <c r="AE168" s="176" t="s">
        <v>195</v>
      </c>
      <c r="AF168" s="176">
        <v>132</v>
      </c>
      <c r="AG168" s="176"/>
      <c r="AH168" s="211"/>
      <c r="AI168" s="211"/>
      <c r="AJ168" s="214"/>
      <c r="AK168" s="176"/>
      <c r="AL168" s="176"/>
      <c r="AM168" s="176"/>
      <c r="AN168" s="176"/>
      <c r="AO168" s="176"/>
      <c r="AP168" s="176"/>
      <c r="AQ168" s="176"/>
      <c r="AR168" s="176"/>
      <c r="AS168" s="176"/>
      <c r="AT168" s="176"/>
      <c r="AU168" s="176"/>
      <c r="AV168" s="176"/>
      <c r="AW168" s="176"/>
      <c r="AX168" s="176"/>
      <c r="AY168" s="176"/>
      <c r="AZ168" s="176"/>
      <c r="BA168" s="176"/>
      <c r="BB168" s="176"/>
      <c r="BC168" s="176"/>
      <c r="BD168" s="176"/>
      <c r="BE168" s="176"/>
      <c r="BF168" s="176"/>
      <c r="BG168" s="176"/>
      <c r="BH168" s="176"/>
    </row>
    <row r="169" spans="1:60" outlineLevel="1" x14ac:dyDescent="0.2">
      <c r="A169" s="177"/>
      <c r="B169" s="208" t="s">
        <v>380</v>
      </c>
      <c r="C169" s="209"/>
      <c r="D169" s="200"/>
      <c r="E169" s="201">
        <v>536.83788000000004</v>
      </c>
      <c r="F169" s="184"/>
      <c r="G169" s="184"/>
      <c r="H169" s="184"/>
      <c r="I169" s="184"/>
      <c r="J169" s="184"/>
      <c r="K169" s="184"/>
      <c r="L169" s="184"/>
      <c r="M169" s="184"/>
      <c r="N169" s="184"/>
      <c r="O169" s="184"/>
      <c r="P169" s="184"/>
      <c r="Q169" s="184"/>
      <c r="R169" s="185"/>
      <c r="S169" s="185"/>
      <c r="T169" s="184"/>
      <c r="U169" s="184"/>
      <c r="V169" s="185"/>
      <c r="W169" s="185"/>
      <c r="X169" s="266"/>
      <c r="Y169" s="176"/>
      <c r="Z169" s="176"/>
      <c r="AA169" s="176"/>
      <c r="AB169" s="176"/>
      <c r="AC169" s="176"/>
      <c r="AD169" s="176"/>
      <c r="AE169" s="176" t="s">
        <v>197</v>
      </c>
      <c r="AF169" s="176">
        <v>5</v>
      </c>
      <c r="AG169" s="176"/>
      <c r="AH169" s="211"/>
      <c r="AI169" s="212" t="s">
        <v>380</v>
      </c>
      <c r="AJ169" s="214"/>
      <c r="AK169" s="176"/>
      <c r="AL169" s="176"/>
      <c r="AM169" s="176"/>
      <c r="AN169" s="176"/>
      <c r="AO169" s="176"/>
      <c r="AP169" s="176"/>
      <c r="AQ169" s="176"/>
      <c r="AR169" s="176"/>
      <c r="AS169" s="176"/>
      <c r="AT169" s="176"/>
      <c r="AU169" s="176"/>
      <c r="AV169" s="176"/>
      <c r="AW169" s="176"/>
      <c r="AX169" s="176"/>
      <c r="AY169" s="176"/>
      <c r="AZ169" s="176"/>
      <c r="BA169" s="176"/>
      <c r="BB169" s="176"/>
      <c r="BC169" s="176"/>
      <c r="BD169" s="176"/>
      <c r="BE169" s="176"/>
      <c r="BF169" s="176"/>
      <c r="BG169" s="176"/>
      <c r="BH169" s="176"/>
    </row>
    <row r="170" spans="1:60" ht="22.5" outlineLevel="1" x14ac:dyDescent="0.2">
      <c r="A170" s="193">
        <v>42</v>
      </c>
      <c r="B170" s="194" t="s">
        <v>381</v>
      </c>
      <c r="C170" s="194" t="s">
        <v>382</v>
      </c>
      <c r="D170" s="195" t="s">
        <v>207</v>
      </c>
      <c r="E170" s="196">
        <v>58.198</v>
      </c>
      <c r="F170" s="199"/>
      <c r="G170" s="197">
        <f>ROUND(E170*F170,2)</f>
        <v>0</v>
      </c>
      <c r="H170" s="199">
        <v>0</v>
      </c>
      <c r="I170" s="197">
        <f>ROUND(E170*H170,2)</f>
        <v>0</v>
      </c>
      <c r="J170" s="199">
        <v>110.5</v>
      </c>
      <c r="K170" s="197">
        <f>ROUND(E170*J170,2)</f>
        <v>6430.88</v>
      </c>
      <c r="L170" s="197">
        <v>21</v>
      </c>
      <c r="M170" s="197">
        <f>G170*(1+L170/100)</f>
        <v>0</v>
      </c>
      <c r="N170" s="197">
        <v>0</v>
      </c>
      <c r="O170" s="197">
        <f>ROUND(E170*N170,2)</f>
        <v>0</v>
      </c>
      <c r="P170" s="197">
        <v>6.8000000000000005E-2</v>
      </c>
      <c r="Q170" s="197">
        <f>ROUND(E170*P170,2)</f>
        <v>3.96</v>
      </c>
      <c r="R170" s="198" t="s">
        <v>344</v>
      </c>
      <c r="S170" s="198" t="s">
        <v>194</v>
      </c>
      <c r="T170" s="197">
        <v>0.3</v>
      </c>
      <c r="U170" s="197">
        <f>ROUND(E170*T170,2)</f>
        <v>17.46</v>
      </c>
      <c r="V170" s="198"/>
      <c r="W170" s="198"/>
      <c r="X170" s="266"/>
      <c r="Y170" s="176"/>
      <c r="Z170" s="176"/>
      <c r="AA170" s="176"/>
      <c r="AB170" s="176"/>
      <c r="AC170" s="176"/>
      <c r="AD170" s="176"/>
      <c r="AE170" s="176" t="s">
        <v>195</v>
      </c>
      <c r="AF170" s="176">
        <v>134</v>
      </c>
      <c r="AG170" s="176"/>
      <c r="AH170" s="211"/>
      <c r="AI170" s="211"/>
      <c r="AJ170" s="214"/>
      <c r="AK170" s="176"/>
      <c r="AL170" s="176"/>
      <c r="AM170" s="176"/>
      <c r="AN170" s="176"/>
      <c r="AO170" s="176"/>
      <c r="AP170" s="176"/>
      <c r="AQ170" s="176"/>
      <c r="AR170" s="176"/>
      <c r="AS170" s="176"/>
      <c r="AT170" s="176"/>
      <c r="AU170" s="176"/>
      <c r="AV170" s="176"/>
      <c r="AW170" s="176"/>
      <c r="AX170" s="176"/>
      <c r="AY170" s="176"/>
      <c r="AZ170" s="176"/>
      <c r="BA170" s="176"/>
      <c r="BB170" s="176"/>
      <c r="BC170" s="176"/>
      <c r="BD170" s="176"/>
      <c r="BE170" s="176"/>
      <c r="BF170" s="176"/>
      <c r="BG170" s="176"/>
      <c r="BH170" s="176"/>
    </row>
    <row r="171" spans="1:60" outlineLevel="1" x14ac:dyDescent="0.2">
      <c r="A171" s="177"/>
      <c r="B171" s="208" t="s">
        <v>383</v>
      </c>
      <c r="C171" s="209"/>
      <c r="D171" s="200"/>
      <c r="E171" s="201"/>
      <c r="F171" s="184"/>
      <c r="G171" s="184"/>
      <c r="H171" s="184"/>
      <c r="I171" s="184"/>
      <c r="J171" s="184"/>
      <c r="K171" s="184"/>
      <c r="L171" s="184"/>
      <c r="M171" s="184"/>
      <c r="N171" s="184"/>
      <c r="O171" s="184"/>
      <c r="P171" s="184"/>
      <c r="Q171" s="184"/>
      <c r="R171" s="185"/>
      <c r="S171" s="185"/>
      <c r="T171" s="184"/>
      <c r="U171" s="184"/>
      <c r="V171" s="185"/>
      <c r="W171" s="185"/>
      <c r="X171" s="266"/>
      <c r="Y171" s="176"/>
      <c r="Z171" s="176"/>
      <c r="AA171" s="176"/>
      <c r="AB171" s="176"/>
      <c r="AC171" s="176"/>
      <c r="AD171" s="176"/>
      <c r="AE171" s="176" t="s">
        <v>197</v>
      </c>
      <c r="AF171" s="176">
        <v>0</v>
      </c>
      <c r="AG171" s="176"/>
      <c r="AH171" s="211"/>
      <c r="AI171" s="212" t="s">
        <v>383</v>
      </c>
      <c r="AJ171" s="214"/>
      <c r="AK171" s="176"/>
      <c r="AL171" s="176"/>
      <c r="AM171" s="176"/>
      <c r="AN171" s="176"/>
      <c r="AO171" s="176"/>
      <c r="AP171" s="176"/>
      <c r="AQ171" s="176"/>
      <c r="AR171" s="176"/>
      <c r="AS171" s="176"/>
      <c r="AT171" s="176"/>
      <c r="AU171" s="176"/>
      <c r="AV171" s="176"/>
      <c r="AW171" s="176"/>
      <c r="AX171" s="176"/>
      <c r="AY171" s="176"/>
      <c r="AZ171" s="176"/>
      <c r="BA171" s="176"/>
      <c r="BB171" s="176"/>
      <c r="BC171" s="176"/>
      <c r="BD171" s="176"/>
      <c r="BE171" s="176"/>
      <c r="BF171" s="176"/>
      <c r="BG171" s="176"/>
      <c r="BH171" s="176"/>
    </row>
    <row r="172" spans="1:60" outlineLevel="1" x14ac:dyDescent="0.2">
      <c r="A172" s="177"/>
      <c r="B172" s="208" t="s">
        <v>384</v>
      </c>
      <c r="C172" s="209"/>
      <c r="D172" s="200"/>
      <c r="E172" s="201"/>
      <c r="F172" s="184"/>
      <c r="G172" s="184"/>
      <c r="H172" s="184"/>
      <c r="I172" s="184"/>
      <c r="J172" s="184"/>
      <c r="K172" s="184"/>
      <c r="L172" s="184"/>
      <c r="M172" s="184"/>
      <c r="N172" s="184"/>
      <c r="O172" s="184"/>
      <c r="P172" s="184"/>
      <c r="Q172" s="184"/>
      <c r="R172" s="185"/>
      <c r="S172" s="185"/>
      <c r="T172" s="184"/>
      <c r="U172" s="184"/>
      <c r="V172" s="185"/>
      <c r="W172" s="185"/>
      <c r="X172" s="266"/>
      <c r="Y172" s="176"/>
      <c r="Z172" s="176"/>
      <c r="AA172" s="176"/>
      <c r="AB172" s="176"/>
      <c r="AC172" s="176"/>
      <c r="AD172" s="176"/>
      <c r="AE172" s="176" t="s">
        <v>197</v>
      </c>
      <c r="AF172" s="176">
        <v>0</v>
      </c>
      <c r="AG172" s="176"/>
      <c r="AH172" s="211"/>
      <c r="AI172" s="212" t="s">
        <v>384</v>
      </c>
      <c r="AJ172" s="214"/>
      <c r="AK172" s="176"/>
      <c r="AL172" s="176"/>
      <c r="AM172" s="176"/>
      <c r="AN172" s="176"/>
      <c r="AO172" s="176"/>
      <c r="AP172" s="176"/>
      <c r="AQ172" s="176"/>
      <c r="AR172" s="176"/>
      <c r="AS172" s="176"/>
      <c r="AT172" s="176"/>
      <c r="AU172" s="176"/>
      <c r="AV172" s="176"/>
      <c r="AW172" s="176"/>
      <c r="AX172" s="176"/>
      <c r="AY172" s="176"/>
      <c r="AZ172" s="176"/>
      <c r="BA172" s="176"/>
      <c r="BB172" s="176"/>
      <c r="BC172" s="176"/>
      <c r="BD172" s="176"/>
      <c r="BE172" s="176"/>
      <c r="BF172" s="176"/>
      <c r="BG172" s="176"/>
      <c r="BH172" s="176"/>
    </row>
    <row r="173" spans="1:60" outlineLevel="1" x14ac:dyDescent="0.2">
      <c r="A173" s="177"/>
      <c r="B173" s="208" t="s">
        <v>385</v>
      </c>
      <c r="C173" s="209"/>
      <c r="D173" s="200"/>
      <c r="E173" s="201"/>
      <c r="F173" s="184"/>
      <c r="G173" s="184"/>
      <c r="H173" s="184"/>
      <c r="I173" s="184"/>
      <c r="J173" s="184"/>
      <c r="K173" s="184"/>
      <c r="L173" s="184"/>
      <c r="M173" s="184"/>
      <c r="N173" s="184"/>
      <c r="O173" s="184"/>
      <c r="P173" s="184"/>
      <c r="Q173" s="184"/>
      <c r="R173" s="185"/>
      <c r="S173" s="185"/>
      <c r="T173" s="184"/>
      <c r="U173" s="184"/>
      <c r="V173" s="185"/>
      <c r="W173" s="185"/>
      <c r="X173" s="266"/>
      <c r="Y173" s="176"/>
      <c r="Z173" s="176"/>
      <c r="AA173" s="176"/>
      <c r="AB173" s="176"/>
      <c r="AC173" s="176"/>
      <c r="AD173" s="176"/>
      <c r="AE173" s="176" t="s">
        <v>197</v>
      </c>
      <c r="AF173" s="176">
        <v>0</v>
      </c>
      <c r="AG173" s="176"/>
      <c r="AH173" s="211"/>
      <c r="AI173" s="212" t="s">
        <v>385</v>
      </c>
      <c r="AJ173" s="214"/>
      <c r="AK173" s="176"/>
      <c r="AL173" s="176"/>
      <c r="AM173" s="176"/>
      <c r="AN173" s="176"/>
      <c r="AO173" s="176"/>
      <c r="AP173" s="176"/>
      <c r="AQ173" s="176"/>
      <c r="AR173" s="176"/>
      <c r="AS173" s="176"/>
      <c r="AT173" s="176"/>
      <c r="AU173" s="176"/>
      <c r="AV173" s="176"/>
      <c r="AW173" s="176"/>
      <c r="AX173" s="176"/>
      <c r="AY173" s="176"/>
      <c r="AZ173" s="176"/>
      <c r="BA173" s="176"/>
      <c r="BB173" s="176"/>
      <c r="BC173" s="176"/>
      <c r="BD173" s="176"/>
      <c r="BE173" s="176"/>
      <c r="BF173" s="176"/>
      <c r="BG173" s="176"/>
      <c r="BH173" s="176"/>
    </row>
    <row r="174" spans="1:60" outlineLevel="1" x14ac:dyDescent="0.2">
      <c r="A174" s="177"/>
      <c r="B174" s="208" t="s">
        <v>386</v>
      </c>
      <c r="C174" s="209"/>
      <c r="D174" s="200"/>
      <c r="E174" s="201"/>
      <c r="F174" s="184"/>
      <c r="G174" s="184"/>
      <c r="H174" s="184"/>
      <c r="I174" s="184"/>
      <c r="J174" s="184"/>
      <c r="K174" s="184"/>
      <c r="L174" s="184"/>
      <c r="M174" s="184"/>
      <c r="N174" s="184"/>
      <c r="O174" s="184"/>
      <c r="P174" s="184"/>
      <c r="Q174" s="184"/>
      <c r="R174" s="185"/>
      <c r="S174" s="185"/>
      <c r="T174" s="184"/>
      <c r="U174" s="184"/>
      <c r="V174" s="185"/>
      <c r="W174" s="185"/>
      <c r="X174" s="266"/>
      <c r="Y174" s="176"/>
      <c r="Z174" s="176"/>
      <c r="AA174" s="176"/>
      <c r="AB174" s="176"/>
      <c r="AC174" s="176"/>
      <c r="AD174" s="176"/>
      <c r="AE174" s="176" t="s">
        <v>197</v>
      </c>
      <c r="AF174" s="176">
        <v>0</v>
      </c>
      <c r="AG174" s="176"/>
      <c r="AH174" s="211"/>
      <c r="AI174" s="212" t="s">
        <v>386</v>
      </c>
      <c r="AJ174" s="214"/>
      <c r="AK174" s="176"/>
      <c r="AL174" s="176"/>
      <c r="AM174" s="176"/>
      <c r="AN174" s="176"/>
      <c r="AO174" s="176"/>
      <c r="AP174" s="176"/>
      <c r="AQ174" s="176"/>
      <c r="AR174" s="176"/>
      <c r="AS174" s="176"/>
      <c r="AT174" s="176"/>
      <c r="AU174" s="176"/>
      <c r="AV174" s="176"/>
      <c r="AW174" s="176"/>
      <c r="AX174" s="176"/>
      <c r="AY174" s="176"/>
      <c r="AZ174" s="176"/>
      <c r="BA174" s="176"/>
      <c r="BB174" s="176"/>
      <c r="BC174" s="176"/>
      <c r="BD174" s="176"/>
      <c r="BE174" s="176"/>
      <c r="BF174" s="176"/>
      <c r="BG174" s="176"/>
      <c r="BH174" s="176"/>
    </row>
    <row r="175" spans="1:60" outlineLevel="1" x14ac:dyDescent="0.2">
      <c r="A175" s="177"/>
      <c r="B175" s="208" t="s">
        <v>387</v>
      </c>
      <c r="C175" s="209"/>
      <c r="D175" s="200"/>
      <c r="E175" s="201"/>
      <c r="F175" s="184"/>
      <c r="G175" s="184"/>
      <c r="H175" s="184"/>
      <c r="I175" s="184"/>
      <c r="J175" s="184"/>
      <c r="K175" s="184"/>
      <c r="L175" s="184"/>
      <c r="M175" s="184"/>
      <c r="N175" s="184"/>
      <c r="O175" s="184"/>
      <c r="P175" s="184"/>
      <c r="Q175" s="184"/>
      <c r="R175" s="185"/>
      <c r="S175" s="185"/>
      <c r="T175" s="184"/>
      <c r="U175" s="184"/>
      <c r="V175" s="185"/>
      <c r="W175" s="185"/>
      <c r="X175" s="266"/>
      <c r="Y175" s="176"/>
      <c r="Z175" s="176"/>
      <c r="AA175" s="176"/>
      <c r="AB175" s="176"/>
      <c r="AC175" s="176"/>
      <c r="AD175" s="176"/>
      <c r="AE175" s="176" t="s">
        <v>197</v>
      </c>
      <c r="AF175" s="176">
        <v>0</v>
      </c>
      <c r="AG175" s="176"/>
      <c r="AH175" s="211"/>
      <c r="AI175" s="212" t="s">
        <v>387</v>
      </c>
      <c r="AJ175" s="214"/>
      <c r="AK175" s="176"/>
      <c r="AL175" s="176"/>
      <c r="AM175" s="176"/>
      <c r="AN175" s="176"/>
      <c r="AO175" s="176"/>
      <c r="AP175" s="176"/>
      <c r="AQ175" s="176"/>
      <c r="AR175" s="176"/>
      <c r="AS175" s="176"/>
      <c r="AT175" s="176"/>
      <c r="AU175" s="176"/>
      <c r="AV175" s="176"/>
      <c r="AW175" s="176"/>
      <c r="AX175" s="176"/>
      <c r="AY175" s="176"/>
      <c r="AZ175" s="176"/>
      <c r="BA175" s="176"/>
      <c r="BB175" s="176"/>
      <c r="BC175" s="176"/>
      <c r="BD175" s="176"/>
      <c r="BE175" s="176"/>
      <c r="BF175" s="176"/>
      <c r="BG175" s="176"/>
      <c r="BH175" s="176"/>
    </row>
    <row r="176" spans="1:60" outlineLevel="1" x14ac:dyDescent="0.2">
      <c r="A176" s="177"/>
      <c r="B176" s="208" t="s">
        <v>388</v>
      </c>
      <c r="C176" s="209"/>
      <c r="D176" s="200"/>
      <c r="E176" s="201"/>
      <c r="F176" s="184"/>
      <c r="G176" s="184"/>
      <c r="H176" s="184"/>
      <c r="I176" s="184"/>
      <c r="J176" s="184"/>
      <c r="K176" s="184"/>
      <c r="L176" s="184"/>
      <c r="M176" s="184"/>
      <c r="N176" s="184"/>
      <c r="O176" s="184"/>
      <c r="P176" s="184"/>
      <c r="Q176" s="184"/>
      <c r="R176" s="185"/>
      <c r="S176" s="185"/>
      <c r="T176" s="184"/>
      <c r="U176" s="184"/>
      <c r="V176" s="185"/>
      <c r="W176" s="185"/>
      <c r="X176" s="266"/>
      <c r="Y176" s="176"/>
      <c r="Z176" s="176"/>
      <c r="AA176" s="176"/>
      <c r="AB176" s="176"/>
      <c r="AC176" s="176"/>
      <c r="AD176" s="176"/>
      <c r="AE176" s="176" t="s">
        <v>197</v>
      </c>
      <c r="AF176" s="176">
        <v>0</v>
      </c>
      <c r="AG176" s="176"/>
      <c r="AH176" s="211"/>
      <c r="AI176" s="212" t="s">
        <v>388</v>
      </c>
      <c r="AJ176" s="214"/>
      <c r="AK176" s="176"/>
      <c r="AL176" s="176"/>
      <c r="AM176" s="176"/>
      <c r="AN176" s="176"/>
      <c r="AO176" s="176"/>
      <c r="AP176" s="176"/>
      <c r="AQ176" s="176"/>
      <c r="AR176" s="176"/>
      <c r="AS176" s="176"/>
      <c r="AT176" s="176"/>
      <c r="AU176" s="176"/>
      <c r="AV176" s="176"/>
      <c r="AW176" s="176"/>
      <c r="AX176" s="176"/>
      <c r="AY176" s="176"/>
      <c r="AZ176" s="176"/>
      <c r="BA176" s="176"/>
      <c r="BB176" s="176"/>
      <c r="BC176" s="176"/>
      <c r="BD176" s="176"/>
      <c r="BE176" s="176"/>
      <c r="BF176" s="176"/>
      <c r="BG176" s="176"/>
      <c r="BH176" s="176"/>
    </row>
    <row r="177" spans="1:60" outlineLevel="1" x14ac:dyDescent="0.2">
      <c r="A177" s="177"/>
      <c r="B177" s="208" t="s">
        <v>389</v>
      </c>
      <c r="C177" s="209"/>
      <c r="D177" s="200"/>
      <c r="E177" s="201"/>
      <c r="F177" s="184"/>
      <c r="G177" s="184"/>
      <c r="H177" s="184"/>
      <c r="I177" s="184"/>
      <c r="J177" s="184"/>
      <c r="K177" s="184"/>
      <c r="L177" s="184"/>
      <c r="M177" s="184"/>
      <c r="N177" s="184"/>
      <c r="O177" s="184"/>
      <c r="P177" s="184"/>
      <c r="Q177" s="184"/>
      <c r="R177" s="185"/>
      <c r="S177" s="185"/>
      <c r="T177" s="184"/>
      <c r="U177" s="184"/>
      <c r="V177" s="185"/>
      <c r="W177" s="185"/>
      <c r="X177" s="266"/>
      <c r="Y177" s="176"/>
      <c r="Z177" s="176"/>
      <c r="AA177" s="176"/>
      <c r="AB177" s="176"/>
      <c r="AC177" s="176"/>
      <c r="AD177" s="176"/>
      <c r="AE177" s="176" t="s">
        <v>197</v>
      </c>
      <c r="AF177" s="176">
        <v>0</v>
      </c>
      <c r="AG177" s="176"/>
      <c r="AH177" s="211"/>
      <c r="AI177" s="212" t="s">
        <v>389</v>
      </c>
      <c r="AJ177" s="214"/>
      <c r="AK177" s="176"/>
      <c r="AL177" s="176"/>
      <c r="AM177" s="176"/>
      <c r="AN177" s="176"/>
      <c r="AO177" s="176"/>
      <c r="AP177" s="176"/>
      <c r="AQ177" s="176"/>
      <c r="AR177" s="176"/>
      <c r="AS177" s="176"/>
      <c r="AT177" s="176"/>
      <c r="AU177" s="176"/>
      <c r="AV177" s="176"/>
      <c r="AW177" s="176"/>
      <c r="AX177" s="176"/>
      <c r="AY177" s="176"/>
      <c r="AZ177" s="176"/>
      <c r="BA177" s="176"/>
      <c r="BB177" s="176"/>
      <c r="BC177" s="176"/>
      <c r="BD177" s="176"/>
      <c r="BE177" s="176"/>
      <c r="BF177" s="176"/>
      <c r="BG177" s="176"/>
      <c r="BH177" s="176"/>
    </row>
    <row r="178" spans="1:60" outlineLevel="1" x14ac:dyDescent="0.2">
      <c r="A178" s="177"/>
      <c r="B178" s="208" t="s">
        <v>390</v>
      </c>
      <c r="C178" s="209"/>
      <c r="D178" s="200"/>
      <c r="E178" s="201">
        <v>58.198</v>
      </c>
      <c r="F178" s="184"/>
      <c r="G178" s="184"/>
      <c r="H178" s="184"/>
      <c r="I178" s="184"/>
      <c r="J178" s="184"/>
      <c r="K178" s="184"/>
      <c r="L178" s="184"/>
      <c r="M178" s="184"/>
      <c r="N178" s="184"/>
      <c r="O178" s="184"/>
      <c r="P178" s="184"/>
      <c r="Q178" s="184"/>
      <c r="R178" s="185"/>
      <c r="S178" s="185"/>
      <c r="T178" s="184"/>
      <c r="U178" s="184"/>
      <c r="V178" s="185"/>
      <c r="W178" s="185"/>
      <c r="X178" s="266"/>
      <c r="Y178" s="176"/>
      <c r="Z178" s="176"/>
      <c r="AA178" s="176"/>
      <c r="AB178" s="176"/>
      <c r="AC178" s="176"/>
      <c r="AD178" s="176"/>
      <c r="AE178" s="176" t="s">
        <v>197</v>
      </c>
      <c r="AF178" s="176">
        <v>0</v>
      </c>
      <c r="AG178" s="176"/>
      <c r="AH178" s="211"/>
      <c r="AI178" s="212" t="s">
        <v>390</v>
      </c>
      <c r="AJ178" s="214"/>
      <c r="AK178" s="176"/>
      <c r="AL178" s="176"/>
      <c r="AM178" s="176"/>
      <c r="AN178" s="176"/>
      <c r="AO178" s="176"/>
      <c r="AP178" s="176"/>
      <c r="AQ178" s="176"/>
      <c r="AR178" s="176"/>
      <c r="AS178" s="176"/>
      <c r="AT178" s="176"/>
      <c r="AU178" s="176"/>
      <c r="AV178" s="176"/>
      <c r="AW178" s="176"/>
      <c r="AX178" s="176"/>
      <c r="AY178" s="176"/>
      <c r="AZ178" s="176"/>
      <c r="BA178" s="176"/>
      <c r="BB178" s="176"/>
      <c r="BC178" s="176"/>
      <c r="BD178" s="176"/>
      <c r="BE178" s="176"/>
      <c r="BF178" s="176"/>
      <c r="BG178" s="176"/>
      <c r="BH178" s="176"/>
    </row>
    <row r="179" spans="1:60" outlineLevel="1" x14ac:dyDescent="0.2">
      <c r="A179" s="193">
        <v>43</v>
      </c>
      <c r="B179" s="194" t="s">
        <v>391</v>
      </c>
      <c r="C179" s="194" t="s">
        <v>2883</v>
      </c>
      <c r="D179" s="195" t="s">
        <v>326</v>
      </c>
      <c r="E179" s="196">
        <v>50</v>
      </c>
      <c r="F179" s="199"/>
      <c r="G179" s="197">
        <f>ROUND(E179*F179,2)</f>
        <v>0</v>
      </c>
      <c r="H179" s="199">
        <v>0</v>
      </c>
      <c r="I179" s="197">
        <f>ROUND(E179*H179,2)</f>
        <v>0</v>
      </c>
      <c r="J179" s="199">
        <v>300</v>
      </c>
      <c r="K179" s="197">
        <f>ROUND(E179*J179,2)</f>
        <v>15000</v>
      </c>
      <c r="L179" s="197">
        <v>21</v>
      </c>
      <c r="M179" s="197">
        <f>G179*(1+L179/100)</f>
        <v>0</v>
      </c>
      <c r="N179" s="197">
        <v>0</v>
      </c>
      <c r="O179" s="197">
        <f>ROUND(E179*N179,2)</f>
        <v>0</v>
      </c>
      <c r="P179" s="197">
        <v>0</v>
      </c>
      <c r="Q179" s="197">
        <f>ROUND(E179*P179,2)</f>
        <v>0</v>
      </c>
      <c r="R179" s="198"/>
      <c r="S179" s="198" t="s">
        <v>339</v>
      </c>
      <c r="T179" s="197">
        <v>1</v>
      </c>
      <c r="U179" s="197">
        <f>ROUND(E179*T179,2)</f>
        <v>50</v>
      </c>
      <c r="V179" s="198"/>
      <c r="W179" s="198"/>
      <c r="X179" s="266"/>
      <c r="Y179" s="176"/>
      <c r="Z179" s="176"/>
      <c r="AA179" s="176"/>
      <c r="AB179" s="176"/>
      <c r="AC179" s="176"/>
      <c r="AD179" s="176"/>
      <c r="AE179" s="176" t="s">
        <v>195</v>
      </c>
      <c r="AF179" s="176">
        <v>143</v>
      </c>
      <c r="AG179" s="176"/>
      <c r="AH179" s="211"/>
      <c r="AI179" s="211"/>
      <c r="AJ179" s="214"/>
      <c r="AK179" s="176"/>
      <c r="AL179" s="176"/>
      <c r="AM179" s="176"/>
      <c r="AN179" s="176"/>
      <c r="AO179" s="176"/>
      <c r="AP179" s="176"/>
      <c r="AQ179" s="176"/>
      <c r="AR179" s="176"/>
      <c r="AS179" s="176"/>
      <c r="AT179" s="176"/>
      <c r="AU179" s="176"/>
      <c r="AV179" s="176"/>
      <c r="AW179" s="176"/>
      <c r="AX179" s="176"/>
      <c r="AY179" s="176"/>
      <c r="AZ179" s="176"/>
      <c r="BA179" s="176"/>
      <c r="BB179" s="176"/>
      <c r="BC179" s="176"/>
      <c r="BD179" s="176"/>
      <c r="BE179" s="176"/>
      <c r="BF179" s="176"/>
      <c r="BG179" s="176"/>
      <c r="BH179" s="176"/>
    </row>
    <row r="180" spans="1:60" x14ac:dyDescent="0.2">
      <c r="A180" s="162"/>
      <c r="B180" s="178"/>
      <c r="C180" s="178"/>
      <c r="D180" s="180"/>
      <c r="E180" s="181"/>
      <c r="F180" s="182"/>
      <c r="G180" s="182"/>
      <c r="H180" s="182"/>
      <c r="I180" s="182"/>
      <c r="J180" s="182"/>
      <c r="K180" s="182"/>
      <c r="L180" s="182"/>
      <c r="M180" s="182"/>
      <c r="N180" s="182"/>
      <c r="O180" s="182"/>
      <c r="P180" s="182"/>
      <c r="Q180" s="182"/>
      <c r="R180" s="183"/>
      <c r="S180" s="183"/>
      <c r="T180" s="182"/>
      <c r="U180" s="182"/>
      <c r="V180" s="183"/>
      <c r="W180" s="183"/>
      <c r="X180" s="256"/>
      <c r="AH180" s="210"/>
      <c r="AI180" s="210"/>
      <c r="AJ180" s="213"/>
    </row>
    <row r="181" spans="1:60" x14ac:dyDescent="0.2">
      <c r="A181" s="179" t="s">
        <v>188</v>
      </c>
      <c r="B181" s="186" t="s">
        <v>115</v>
      </c>
      <c r="C181" s="186" t="s">
        <v>116</v>
      </c>
      <c r="D181" s="187"/>
      <c r="E181" s="188"/>
      <c r="F181" s="189"/>
      <c r="G181" s="190">
        <f>SUMIF(AE182:AE216,"&lt;&gt;NOR",G182:G216)</f>
        <v>0</v>
      </c>
      <c r="H181" s="189"/>
      <c r="I181" s="189">
        <f>SUM(I182:I216)</f>
        <v>0</v>
      </c>
      <c r="J181" s="189"/>
      <c r="K181" s="189">
        <f>SUM(K182:K216)</f>
        <v>19249.79</v>
      </c>
      <c r="L181" s="189"/>
      <c r="M181" s="189">
        <f>SUM(M182:M216)</f>
        <v>0</v>
      </c>
      <c r="N181" s="189"/>
      <c r="O181" s="189">
        <f>SUM(O182:O216)</f>
        <v>0</v>
      </c>
      <c r="P181" s="189"/>
      <c r="Q181" s="189">
        <f>SUM(Q182:Q216)</f>
        <v>1.1700000000000002</v>
      </c>
      <c r="R181" s="191"/>
      <c r="S181" s="191"/>
      <c r="T181" s="189"/>
      <c r="U181" s="189">
        <f>SUM(U182:U216)</f>
        <v>54.71</v>
      </c>
      <c r="V181" s="191"/>
      <c r="W181" s="192"/>
      <c r="X181" s="256"/>
      <c r="AE181" t="s">
        <v>189</v>
      </c>
      <c r="AH181" s="210"/>
      <c r="AI181" s="210"/>
      <c r="AJ181" s="213"/>
    </row>
    <row r="182" spans="1:60" outlineLevel="1" x14ac:dyDescent="0.2">
      <c r="A182" s="193">
        <v>44</v>
      </c>
      <c r="B182" s="194" t="s">
        <v>393</v>
      </c>
      <c r="C182" s="194" t="s">
        <v>394</v>
      </c>
      <c r="D182" s="195" t="s">
        <v>395</v>
      </c>
      <c r="E182" s="196">
        <v>3</v>
      </c>
      <c r="F182" s="199"/>
      <c r="G182" s="197">
        <f>ROUND(E182*F182,2)</f>
        <v>0</v>
      </c>
      <c r="H182" s="199">
        <v>0</v>
      </c>
      <c r="I182" s="197">
        <f>ROUND(E182*H182,2)</f>
        <v>0</v>
      </c>
      <c r="J182" s="199">
        <v>225</v>
      </c>
      <c r="K182" s="197">
        <f>ROUND(E182*J182,2)</f>
        <v>675</v>
      </c>
      <c r="L182" s="197">
        <v>21</v>
      </c>
      <c r="M182" s="197">
        <f>G182*(1+L182/100)</f>
        <v>0</v>
      </c>
      <c r="N182" s="197">
        <v>0</v>
      </c>
      <c r="O182" s="197">
        <f>ROUND(E182*N182,2)</f>
        <v>0</v>
      </c>
      <c r="P182" s="197">
        <v>1.933E-2</v>
      </c>
      <c r="Q182" s="197">
        <f>ROUND(E182*P182,2)</f>
        <v>0.06</v>
      </c>
      <c r="R182" s="198" t="s">
        <v>396</v>
      </c>
      <c r="S182" s="198" t="s">
        <v>194</v>
      </c>
      <c r="T182" s="197">
        <v>0.59</v>
      </c>
      <c r="U182" s="197">
        <f>ROUND(E182*T182,2)</f>
        <v>1.77</v>
      </c>
      <c r="V182" s="198"/>
      <c r="W182" s="198"/>
      <c r="X182" s="266"/>
      <c r="Y182" s="176"/>
      <c r="Z182" s="176"/>
      <c r="AA182" s="176"/>
      <c r="AB182" s="176"/>
      <c r="AC182" s="176"/>
      <c r="AD182" s="176"/>
      <c r="AE182" s="176" t="s">
        <v>195</v>
      </c>
      <c r="AF182" s="176">
        <v>145</v>
      </c>
      <c r="AG182" s="176"/>
      <c r="AH182" s="211"/>
      <c r="AI182" s="211"/>
      <c r="AJ182" s="214"/>
      <c r="AK182" s="176"/>
      <c r="AL182" s="176"/>
      <c r="AM182" s="176"/>
      <c r="AN182" s="176"/>
      <c r="AO182" s="176"/>
      <c r="AP182" s="176"/>
      <c r="AQ182" s="176"/>
      <c r="AR182" s="176"/>
      <c r="AS182" s="176"/>
      <c r="AT182" s="176"/>
      <c r="AU182" s="176"/>
      <c r="AV182" s="176"/>
      <c r="AW182" s="176"/>
      <c r="AX182" s="176"/>
      <c r="AY182" s="176"/>
      <c r="AZ182" s="176"/>
      <c r="BA182" s="176"/>
      <c r="BB182" s="176"/>
      <c r="BC182" s="176"/>
      <c r="BD182" s="176"/>
      <c r="BE182" s="176"/>
      <c r="BF182" s="176"/>
      <c r="BG182" s="176"/>
      <c r="BH182" s="176"/>
    </row>
    <row r="183" spans="1:60" outlineLevel="1" x14ac:dyDescent="0.2">
      <c r="A183" s="177"/>
      <c r="B183" s="208" t="s">
        <v>397</v>
      </c>
      <c r="C183" s="209"/>
      <c r="D183" s="200"/>
      <c r="E183" s="201"/>
      <c r="F183" s="184"/>
      <c r="G183" s="184"/>
      <c r="H183" s="184"/>
      <c r="I183" s="184"/>
      <c r="J183" s="184"/>
      <c r="K183" s="184"/>
      <c r="L183" s="184"/>
      <c r="M183" s="184"/>
      <c r="N183" s="184"/>
      <c r="O183" s="184"/>
      <c r="P183" s="184"/>
      <c r="Q183" s="184"/>
      <c r="R183" s="185"/>
      <c r="S183" s="185"/>
      <c r="T183" s="184"/>
      <c r="U183" s="184"/>
      <c r="V183" s="185"/>
      <c r="W183" s="185"/>
      <c r="X183" s="266"/>
      <c r="Y183" s="176"/>
      <c r="Z183" s="176"/>
      <c r="AA183" s="176"/>
      <c r="AB183" s="176"/>
      <c r="AC183" s="176"/>
      <c r="AD183" s="176"/>
      <c r="AE183" s="176" t="s">
        <v>197</v>
      </c>
      <c r="AF183" s="176">
        <v>0</v>
      </c>
      <c r="AG183" s="176"/>
      <c r="AH183" s="211"/>
      <c r="AI183" s="212" t="s">
        <v>397</v>
      </c>
      <c r="AJ183" s="214"/>
      <c r="AK183" s="176"/>
      <c r="AL183" s="176"/>
      <c r="AM183" s="176"/>
      <c r="AN183" s="176"/>
      <c r="AO183" s="176"/>
      <c r="AP183" s="176"/>
      <c r="AQ183" s="176"/>
      <c r="AR183" s="176"/>
      <c r="AS183" s="176"/>
      <c r="AT183" s="176"/>
      <c r="AU183" s="176"/>
      <c r="AV183" s="176"/>
      <c r="AW183" s="176"/>
      <c r="AX183" s="176"/>
      <c r="AY183" s="176"/>
      <c r="AZ183" s="176"/>
      <c r="BA183" s="176"/>
      <c r="BB183" s="176"/>
      <c r="BC183" s="176"/>
      <c r="BD183" s="176"/>
      <c r="BE183" s="176"/>
      <c r="BF183" s="176"/>
      <c r="BG183" s="176"/>
      <c r="BH183" s="176"/>
    </row>
    <row r="184" spans="1:60" outlineLevel="1" x14ac:dyDescent="0.2">
      <c r="A184" s="177"/>
      <c r="B184" s="208" t="s">
        <v>83</v>
      </c>
      <c r="C184" s="209"/>
      <c r="D184" s="200"/>
      <c r="E184" s="201">
        <v>3</v>
      </c>
      <c r="F184" s="184"/>
      <c r="G184" s="184"/>
      <c r="H184" s="184"/>
      <c r="I184" s="184"/>
      <c r="J184" s="184"/>
      <c r="K184" s="184"/>
      <c r="L184" s="184"/>
      <c r="M184" s="184"/>
      <c r="N184" s="184"/>
      <c r="O184" s="184"/>
      <c r="P184" s="184"/>
      <c r="Q184" s="184"/>
      <c r="R184" s="185"/>
      <c r="S184" s="185"/>
      <c r="T184" s="184"/>
      <c r="U184" s="184"/>
      <c r="V184" s="185"/>
      <c r="W184" s="185"/>
      <c r="X184" s="266"/>
      <c r="Y184" s="176"/>
      <c r="Z184" s="176"/>
      <c r="AA184" s="176"/>
      <c r="AB184" s="176"/>
      <c r="AC184" s="176"/>
      <c r="AD184" s="176"/>
      <c r="AE184" s="176" t="s">
        <v>197</v>
      </c>
      <c r="AF184" s="176">
        <v>0</v>
      </c>
      <c r="AG184" s="176"/>
      <c r="AH184" s="211"/>
      <c r="AI184" s="212" t="s">
        <v>83</v>
      </c>
      <c r="AJ184" s="214"/>
      <c r="AK184" s="176"/>
      <c r="AL184" s="176"/>
      <c r="AM184" s="176"/>
      <c r="AN184" s="176"/>
      <c r="AO184" s="176"/>
      <c r="AP184" s="176"/>
      <c r="AQ184" s="176"/>
      <c r="AR184" s="176"/>
      <c r="AS184" s="176"/>
      <c r="AT184" s="176"/>
      <c r="AU184" s="176"/>
      <c r="AV184" s="176"/>
      <c r="AW184" s="176"/>
      <c r="AX184" s="176"/>
      <c r="AY184" s="176"/>
      <c r="AZ184" s="176"/>
      <c r="BA184" s="176"/>
      <c r="BB184" s="176"/>
      <c r="BC184" s="176"/>
      <c r="BD184" s="176"/>
      <c r="BE184" s="176"/>
      <c r="BF184" s="176"/>
      <c r="BG184" s="176"/>
      <c r="BH184" s="176"/>
    </row>
    <row r="185" spans="1:60" outlineLevel="1" x14ac:dyDescent="0.2">
      <c r="A185" s="193">
        <v>45</v>
      </c>
      <c r="B185" s="194" t="s">
        <v>398</v>
      </c>
      <c r="C185" s="194" t="s">
        <v>399</v>
      </c>
      <c r="D185" s="195" t="s">
        <v>395</v>
      </c>
      <c r="E185" s="196">
        <v>3</v>
      </c>
      <c r="F185" s="199"/>
      <c r="G185" s="197">
        <f>ROUND(E185*F185,2)</f>
        <v>0</v>
      </c>
      <c r="H185" s="199">
        <v>0</v>
      </c>
      <c r="I185" s="197">
        <f>ROUND(E185*H185,2)</f>
        <v>0</v>
      </c>
      <c r="J185" s="199">
        <v>145.5</v>
      </c>
      <c r="K185" s="197">
        <f>ROUND(E185*J185,2)</f>
        <v>436.5</v>
      </c>
      <c r="L185" s="197">
        <v>21</v>
      </c>
      <c r="M185" s="197">
        <f>G185*(1+L185/100)</f>
        <v>0</v>
      </c>
      <c r="N185" s="197">
        <v>0</v>
      </c>
      <c r="O185" s="197">
        <f>ROUND(E185*N185,2)</f>
        <v>0</v>
      </c>
      <c r="P185" s="197">
        <v>1.9460000000000002E-2</v>
      </c>
      <c r="Q185" s="197">
        <f>ROUND(E185*P185,2)</f>
        <v>0.06</v>
      </c>
      <c r="R185" s="198" t="s">
        <v>396</v>
      </c>
      <c r="S185" s="198" t="s">
        <v>194</v>
      </c>
      <c r="T185" s="197">
        <v>0.38200000000000001</v>
      </c>
      <c r="U185" s="197">
        <f>ROUND(E185*T185,2)</f>
        <v>1.1499999999999999</v>
      </c>
      <c r="V185" s="198"/>
      <c r="W185" s="198"/>
      <c r="X185" s="266"/>
      <c r="Y185" s="176"/>
      <c r="Z185" s="176"/>
      <c r="AA185" s="176"/>
      <c r="AB185" s="176"/>
      <c r="AC185" s="176"/>
      <c r="AD185" s="176"/>
      <c r="AE185" s="176" t="s">
        <v>195</v>
      </c>
      <c r="AF185" s="176">
        <v>147</v>
      </c>
      <c r="AG185" s="176"/>
      <c r="AH185" s="211"/>
      <c r="AI185" s="211"/>
      <c r="AJ185" s="214"/>
      <c r="AK185" s="176"/>
      <c r="AL185" s="176"/>
      <c r="AM185" s="176"/>
      <c r="AN185" s="176"/>
      <c r="AO185" s="176"/>
      <c r="AP185" s="176"/>
      <c r="AQ185" s="176"/>
      <c r="AR185" s="176"/>
      <c r="AS185" s="176"/>
      <c r="AT185" s="176"/>
      <c r="AU185" s="176"/>
      <c r="AV185" s="176"/>
      <c r="AW185" s="176"/>
      <c r="AX185" s="176"/>
      <c r="AY185" s="176"/>
      <c r="AZ185" s="176"/>
      <c r="BA185" s="176"/>
      <c r="BB185" s="176"/>
      <c r="BC185" s="176"/>
      <c r="BD185" s="176"/>
      <c r="BE185" s="176"/>
      <c r="BF185" s="176"/>
      <c r="BG185" s="176"/>
      <c r="BH185" s="176"/>
    </row>
    <row r="186" spans="1:60" outlineLevel="1" x14ac:dyDescent="0.2">
      <c r="A186" s="177"/>
      <c r="B186" s="208" t="s">
        <v>397</v>
      </c>
      <c r="C186" s="209"/>
      <c r="D186" s="200"/>
      <c r="E186" s="201"/>
      <c r="F186" s="184"/>
      <c r="G186" s="184"/>
      <c r="H186" s="184"/>
      <c r="I186" s="184"/>
      <c r="J186" s="184"/>
      <c r="K186" s="184"/>
      <c r="L186" s="184"/>
      <c r="M186" s="184"/>
      <c r="N186" s="184"/>
      <c r="O186" s="184"/>
      <c r="P186" s="184"/>
      <c r="Q186" s="184"/>
      <c r="R186" s="185"/>
      <c r="S186" s="185"/>
      <c r="T186" s="184"/>
      <c r="U186" s="184"/>
      <c r="V186" s="185"/>
      <c r="W186" s="185"/>
      <c r="X186" s="266"/>
      <c r="Y186" s="176"/>
      <c r="Z186" s="176"/>
      <c r="AA186" s="176"/>
      <c r="AB186" s="176"/>
      <c r="AC186" s="176"/>
      <c r="AD186" s="176"/>
      <c r="AE186" s="176" t="s">
        <v>197</v>
      </c>
      <c r="AF186" s="176">
        <v>0</v>
      </c>
      <c r="AG186" s="176"/>
      <c r="AH186" s="211"/>
      <c r="AI186" s="212" t="s">
        <v>397</v>
      </c>
      <c r="AJ186" s="214"/>
      <c r="AK186" s="176"/>
      <c r="AL186" s="176"/>
      <c r="AM186" s="176"/>
      <c r="AN186" s="176"/>
      <c r="AO186" s="176"/>
      <c r="AP186" s="176"/>
      <c r="AQ186" s="176"/>
      <c r="AR186" s="176"/>
      <c r="AS186" s="176"/>
      <c r="AT186" s="176"/>
      <c r="AU186" s="176"/>
      <c r="AV186" s="176"/>
      <c r="AW186" s="176"/>
      <c r="AX186" s="176"/>
      <c r="AY186" s="176"/>
      <c r="AZ186" s="176"/>
      <c r="BA186" s="176"/>
      <c r="BB186" s="176"/>
      <c r="BC186" s="176"/>
      <c r="BD186" s="176"/>
      <c r="BE186" s="176"/>
      <c r="BF186" s="176"/>
      <c r="BG186" s="176"/>
      <c r="BH186" s="176"/>
    </row>
    <row r="187" spans="1:60" outlineLevel="1" x14ac:dyDescent="0.2">
      <c r="A187" s="177"/>
      <c r="B187" s="208" t="s">
        <v>83</v>
      </c>
      <c r="C187" s="209"/>
      <c r="D187" s="200"/>
      <c r="E187" s="201">
        <v>3</v>
      </c>
      <c r="F187" s="184"/>
      <c r="G187" s="184"/>
      <c r="H187" s="184"/>
      <c r="I187" s="184"/>
      <c r="J187" s="184"/>
      <c r="K187" s="184"/>
      <c r="L187" s="184"/>
      <c r="M187" s="184"/>
      <c r="N187" s="184"/>
      <c r="O187" s="184"/>
      <c r="P187" s="184"/>
      <c r="Q187" s="184"/>
      <c r="R187" s="185"/>
      <c r="S187" s="185"/>
      <c r="T187" s="184"/>
      <c r="U187" s="184"/>
      <c r="V187" s="185"/>
      <c r="W187" s="185"/>
      <c r="X187" s="266"/>
      <c r="Y187" s="176"/>
      <c r="Z187" s="176"/>
      <c r="AA187" s="176"/>
      <c r="AB187" s="176"/>
      <c r="AC187" s="176"/>
      <c r="AD187" s="176"/>
      <c r="AE187" s="176" t="s">
        <v>197</v>
      </c>
      <c r="AF187" s="176">
        <v>0</v>
      </c>
      <c r="AG187" s="176"/>
      <c r="AH187" s="211"/>
      <c r="AI187" s="212" t="s">
        <v>83</v>
      </c>
      <c r="AJ187" s="214"/>
      <c r="AK187" s="176"/>
      <c r="AL187" s="176"/>
      <c r="AM187" s="176"/>
      <c r="AN187" s="176"/>
      <c r="AO187" s="176"/>
      <c r="AP187" s="176"/>
      <c r="AQ187" s="176"/>
      <c r="AR187" s="176"/>
      <c r="AS187" s="176"/>
      <c r="AT187" s="176"/>
      <c r="AU187" s="176"/>
      <c r="AV187" s="176"/>
      <c r="AW187" s="176"/>
      <c r="AX187" s="176"/>
      <c r="AY187" s="176"/>
      <c r="AZ187" s="176"/>
      <c r="BA187" s="176"/>
      <c r="BB187" s="176"/>
      <c r="BC187" s="176"/>
      <c r="BD187" s="176"/>
      <c r="BE187" s="176"/>
      <c r="BF187" s="176"/>
      <c r="BG187" s="176"/>
      <c r="BH187" s="176"/>
    </row>
    <row r="188" spans="1:60" outlineLevel="1" x14ac:dyDescent="0.2">
      <c r="A188" s="193">
        <v>46</v>
      </c>
      <c r="B188" s="194" t="s">
        <v>400</v>
      </c>
      <c r="C188" s="194" t="s">
        <v>401</v>
      </c>
      <c r="D188" s="195" t="s">
        <v>395</v>
      </c>
      <c r="E188" s="196">
        <v>1</v>
      </c>
      <c r="F188" s="199"/>
      <c r="G188" s="197">
        <f>ROUND(E188*F188,2)</f>
        <v>0</v>
      </c>
      <c r="H188" s="199">
        <v>0</v>
      </c>
      <c r="I188" s="197">
        <f>ROUND(E188*H188,2)</f>
        <v>0</v>
      </c>
      <c r="J188" s="199">
        <v>164.5</v>
      </c>
      <c r="K188" s="197">
        <f>ROUND(E188*J188,2)</f>
        <v>164.5</v>
      </c>
      <c r="L188" s="197">
        <v>21</v>
      </c>
      <c r="M188" s="197">
        <f>G188*(1+L188/100)</f>
        <v>0</v>
      </c>
      <c r="N188" s="197">
        <v>0</v>
      </c>
      <c r="O188" s="197">
        <f>ROUND(E188*N188,2)</f>
        <v>0</v>
      </c>
      <c r="P188" s="197">
        <v>3.2899999999999999E-2</v>
      </c>
      <c r="Q188" s="197">
        <f>ROUND(E188*P188,2)</f>
        <v>0.03</v>
      </c>
      <c r="R188" s="198" t="s">
        <v>396</v>
      </c>
      <c r="S188" s="198" t="s">
        <v>194</v>
      </c>
      <c r="T188" s="197">
        <v>0.432</v>
      </c>
      <c r="U188" s="197">
        <f>ROUND(E188*T188,2)</f>
        <v>0.43</v>
      </c>
      <c r="V188" s="198"/>
      <c r="W188" s="198"/>
      <c r="X188" s="266"/>
      <c r="Y188" s="176"/>
      <c r="Z188" s="176"/>
      <c r="AA188" s="176"/>
      <c r="AB188" s="176"/>
      <c r="AC188" s="176"/>
      <c r="AD188" s="176"/>
      <c r="AE188" s="176" t="s">
        <v>195</v>
      </c>
      <c r="AF188" s="176">
        <v>149</v>
      </c>
      <c r="AG188" s="176"/>
      <c r="AH188" s="211"/>
      <c r="AI188" s="211"/>
      <c r="AJ188" s="214"/>
      <c r="AK188" s="176"/>
      <c r="AL188" s="176"/>
      <c r="AM188" s="176"/>
      <c r="AN188" s="176"/>
      <c r="AO188" s="176"/>
      <c r="AP188" s="176"/>
      <c r="AQ188" s="176"/>
      <c r="AR188" s="176"/>
      <c r="AS188" s="176"/>
      <c r="AT188" s="176"/>
      <c r="AU188" s="176"/>
      <c r="AV188" s="176"/>
      <c r="AW188" s="176"/>
      <c r="AX188" s="176"/>
      <c r="AY188" s="176"/>
      <c r="AZ188" s="176"/>
      <c r="BA188" s="176"/>
      <c r="BB188" s="176"/>
      <c r="BC188" s="176"/>
      <c r="BD188" s="176"/>
      <c r="BE188" s="176"/>
      <c r="BF188" s="176"/>
      <c r="BG188" s="176"/>
      <c r="BH188" s="176"/>
    </row>
    <row r="189" spans="1:60" outlineLevel="1" x14ac:dyDescent="0.2">
      <c r="A189" s="177"/>
      <c r="B189" s="208" t="s">
        <v>402</v>
      </c>
      <c r="C189" s="209"/>
      <c r="D189" s="200"/>
      <c r="E189" s="201"/>
      <c r="F189" s="184"/>
      <c r="G189" s="184"/>
      <c r="H189" s="184"/>
      <c r="I189" s="184"/>
      <c r="J189" s="184"/>
      <c r="K189" s="184"/>
      <c r="L189" s="184"/>
      <c r="M189" s="184"/>
      <c r="N189" s="184"/>
      <c r="O189" s="184"/>
      <c r="P189" s="184"/>
      <c r="Q189" s="184"/>
      <c r="R189" s="185"/>
      <c r="S189" s="185"/>
      <c r="T189" s="184"/>
      <c r="U189" s="184"/>
      <c r="V189" s="185"/>
      <c r="W189" s="185"/>
      <c r="X189" s="266"/>
      <c r="Y189" s="176"/>
      <c r="Z189" s="176"/>
      <c r="AA189" s="176"/>
      <c r="AB189" s="176"/>
      <c r="AC189" s="176"/>
      <c r="AD189" s="176"/>
      <c r="AE189" s="176" t="s">
        <v>197</v>
      </c>
      <c r="AF189" s="176">
        <v>0</v>
      </c>
      <c r="AG189" s="176"/>
      <c r="AH189" s="211"/>
      <c r="AI189" s="212" t="s">
        <v>402</v>
      </c>
      <c r="AJ189" s="214"/>
      <c r="AK189" s="176"/>
      <c r="AL189" s="176"/>
      <c r="AM189" s="176"/>
      <c r="AN189" s="176"/>
      <c r="AO189" s="176"/>
      <c r="AP189" s="176"/>
      <c r="AQ189" s="176"/>
      <c r="AR189" s="176"/>
      <c r="AS189" s="176"/>
      <c r="AT189" s="176"/>
      <c r="AU189" s="176"/>
      <c r="AV189" s="176"/>
      <c r="AW189" s="176"/>
      <c r="AX189" s="176"/>
      <c r="AY189" s="176"/>
      <c r="AZ189" s="176"/>
      <c r="BA189" s="176"/>
      <c r="BB189" s="176"/>
      <c r="BC189" s="176"/>
      <c r="BD189" s="176"/>
      <c r="BE189" s="176"/>
      <c r="BF189" s="176"/>
      <c r="BG189" s="176"/>
      <c r="BH189" s="176"/>
    </row>
    <row r="190" spans="1:60" outlineLevel="1" x14ac:dyDescent="0.2">
      <c r="A190" s="177"/>
      <c r="B190" s="208" t="s">
        <v>75</v>
      </c>
      <c r="C190" s="209"/>
      <c r="D190" s="200"/>
      <c r="E190" s="201">
        <v>1</v>
      </c>
      <c r="F190" s="184"/>
      <c r="G190" s="184"/>
      <c r="H190" s="184"/>
      <c r="I190" s="184"/>
      <c r="J190" s="184"/>
      <c r="K190" s="184"/>
      <c r="L190" s="184"/>
      <c r="M190" s="184"/>
      <c r="N190" s="184"/>
      <c r="O190" s="184"/>
      <c r="P190" s="184"/>
      <c r="Q190" s="184"/>
      <c r="R190" s="185"/>
      <c r="S190" s="185"/>
      <c r="T190" s="184"/>
      <c r="U190" s="184"/>
      <c r="V190" s="185"/>
      <c r="W190" s="185"/>
      <c r="X190" s="266"/>
      <c r="Y190" s="176"/>
      <c r="Z190" s="176"/>
      <c r="AA190" s="176"/>
      <c r="AB190" s="176"/>
      <c r="AC190" s="176"/>
      <c r="AD190" s="176"/>
      <c r="AE190" s="176" t="s">
        <v>197</v>
      </c>
      <c r="AF190" s="176">
        <v>0</v>
      </c>
      <c r="AG190" s="176"/>
      <c r="AH190" s="211"/>
      <c r="AI190" s="212" t="s">
        <v>75</v>
      </c>
      <c r="AJ190" s="214"/>
      <c r="AK190" s="176"/>
      <c r="AL190" s="176"/>
      <c r="AM190" s="176"/>
      <c r="AN190" s="176"/>
      <c r="AO190" s="176"/>
      <c r="AP190" s="176"/>
      <c r="AQ190" s="176"/>
      <c r="AR190" s="176"/>
      <c r="AS190" s="176"/>
      <c r="AT190" s="176"/>
      <c r="AU190" s="176"/>
      <c r="AV190" s="176"/>
      <c r="AW190" s="176"/>
      <c r="AX190" s="176"/>
      <c r="AY190" s="176"/>
      <c r="AZ190" s="176"/>
      <c r="BA190" s="176"/>
      <c r="BB190" s="176"/>
      <c r="BC190" s="176"/>
      <c r="BD190" s="176"/>
      <c r="BE190" s="176"/>
      <c r="BF190" s="176"/>
      <c r="BG190" s="176"/>
      <c r="BH190" s="176"/>
    </row>
    <row r="191" spans="1:60" outlineLevel="1" x14ac:dyDescent="0.2">
      <c r="A191" s="193">
        <v>47</v>
      </c>
      <c r="B191" s="194" t="s">
        <v>403</v>
      </c>
      <c r="C191" s="194" t="s">
        <v>404</v>
      </c>
      <c r="D191" s="195" t="s">
        <v>395</v>
      </c>
      <c r="E191" s="196">
        <v>2</v>
      </c>
      <c r="F191" s="199"/>
      <c r="G191" s="197">
        <f>ROUND(E191*F191,2)</f>
        <v>0</v>
      </c>
      <c r="H191" s="199">
        <v>0</v>
      </c>
      <c r="I191" s="197">
        <f>ROUND(E191*H191,2)</f>
        <v>0</v>
      </c>
      <c r="J191" s="199">
        <v>146</v>
      </c>
      <c r="K191" s="197">
        <f>ROUND(E191*J191,2)</f>
        <v>292</v>
      </c>
      <c r="L191" s="197">
        <v>21</v>
      </c>
      <c r="M191" s="197">
        <f>G191*(1+L191/100)</f>
        <v>0</v>
      </c>
      <c r="N191" s="197">
        <v>0</v>
      </c>
      <c r="O191" s="197">
        <f>ROUND(E191*N191,2)</f>
        <v>0</v>
      </c>
      <c r="P191" s="197">
        <v>2.4500000000000001E-2</v>
      </c>
      <c r="Q191" s="197">
        <f>ROUND(E191*P191,2)</f>
        <v>0.05</v>
      </c>
      <c r="R191" s="198" t="s">
        <v>396</v>
      </c>
      <c r="S191" s="198" t="s">
        <v>194</v>
      </c>
      <c r="T191" s="197">
        <v>0.38300000000000001</v>
      </c>
      <c r="U191" s="197">
        <f>ROUND(E191*T191,2)</f>
        <v>0.77</v>
      </c>
      <c r="V191" s="198"/>
      <c r="W191" s="198"/>
      <c r="X191" s="266"/>
      <c r="Y191" s="176"/>
      <c r="Z191" s="176"/>
      <c r="AA191" s="176"/>
      <c r="AB191" s="176"/>
      <c r="AC191" s="176"/>
      <c r="AD191" s="176"/>
      <c r="AE191" s="176" t="s">
        <v>195</v>
      </c>
      <c r="AF191" s="176">
        <v>151</v>
      </c>
      <c r="AG191" s="176"/>
      <c r="AH191" s="211"/>
      <c r="AI191" s="211"/>
      <c r="AJ191" s="214"/>
      <c r="AK191" s="176"/>
      <c r="AL191" s="176"/>
      <c r="AM191" s="176"/>
      <c r="AN191" s="176"/>
      <c r="AO191" s="176"/>
      <c r="AP191" s="176"/>
      <c r="AQ191" s="176"/>
      <c r="AR191" s="176"/>
      <c r="AS191" s="176"/>
      <c r="AT191" s="176"/>
      <c r="AU191" s="176"/>
      <c r="AV191" s="176"/>
      <c r="AW191" s="176"/>
      <c r="AX191" s="176"/>
      <c r="AY191" s="176"/>
      <c r="AZ191" s="176"/>
      <c r="BA191" s="176"/>
      <c r="BB191" s="176"/>
      <c r="BC191" s="176"/>
      <c r="BD191" s="176"/>
      <c r="BE191" s="176"/>
      <c r="BF191" s="176"/>
      <c r="BG191" s="176"/>
      <c r="BH191" s="176"/>
    </row>
    <row r="192" spans="1:60" outlineLevel="1" x14ac:dyDescent="0.2">
      <c r="A192" s="177"/>
      <c r="B192" s="208" t="s">
        <v>405</v>
      </c>
      <c r="C192" s="209"/>
      <c r="D192" s="200"/>
      <c r="E192" s="201"/>
      <c r="F192" s="184"/>
      <c r="G192" s="184"/>
      <c r="H192" s="184"/>
      <c r="I192" s="184"/>
      <c r="J192" s="184"/>
      <c r="K192" s="184"/>
      <c r="L192" s="184"/>
      <c r="M192" s="184"/>
      <c r="N192" s="184"/>
      <c r="O192" s="184"/>
      <c r="P192" s="184"/>
      <c r="Q192" s="184"/>
      <c r="R192" s="185"/>
      <c r="S192" s="185"/>
      <c r="T192" s="184"/>
      <c r="U192" s="184"/>
      <c r="V192" s="185"/>
      <c r="W192" s="185"/>
      <c r="X192" s="266"/>
      <c r="Y192" s="176"/>
      <c r="Z192" s="176"/>
      <c r="AA192" s="176"/>
      <c r="AB192" s="176"/>
      <c r="AC192" s="176"/>
      <c r="AD192" s="176"/>
      <c r="AE192" s="176" t="s">
        <v>197</v>
      </c>
      <c r="AF192" s="176">
        <v>0</v>
      </c>
      <c r="AG192" s="176"/>
      <c r="AH192" s="211"/>
      <c r="AI192" s="212" t="s">
        <v>405</v>
      </c>
      <c r="AJ192" s="214"/>
      <c r="AK192" s="176"/>
      <c r="AL192" s="176"/>
      <c r="AM192" s="176"/>
      <c r="AN192" s="176"/>
      <c r="AO192" s="176"/>
      <c r="AP192" s="176"/>
      <c r="AQ192" s="176"/>
      <c r="AR192" s="176"/>
      <c r="AS192" s="176"/>
      <c r="AT192" s="176"/>
      <c r="AU192" s="176"/>
      <c r="AV192" s="176"/>
      <c r="AW192" s="176"/>
      <c r="AX192" s="176"/>
      <c r="AY192" s="176"/>
      <c r="AZ192" s="176"/>
      <c r="BA192" s="176"/>
      <c r="BB192" s="176"/>
      <c r="BC192" s="176"/>
      <c r="BD192" s="176"/>
      <c r="BE192" s="176"/>
      <c r="BF192" s="176"/>
      <c r="BG192" s="176"/>
      <c r="BH192" s="176"/>
    </row>
    <row r="193" spans="1:60" outlineLevel="1" x14ac:dyDescent="0.2">
      <c r="A193" s="177"/>
      <c r="B193" s="208" t="s">
        <v>81</v>
      </c>
      <c r="C193" s="209"/>
      <c r="D193" s="200"/>
      <c r="E193" s="201">
        <v>2</v>
      </c>
      <c r="F193" s="184"/>
      <c r="G193" s="184"/>
      <c r="H193" s="184"/>
      <c r="I193" s="184"/>
      <c r="J193" s="184"/>
      <c r="K193" s="184"/>
      <c r="L193" s="184"/>
      <c r="M193" s="184"/>
      <c r="N193" s="184"/>
      <c r="O193" s="184"/>
      <c r="P193" s="184"/>
      <c r="Q193" s="184"/>
      <c r="R193" s="185"/>
      <c r="S193" s="185"/>
      <c r="T193" s="184"/>
      <c r="U193" s="184"/>
      <c r="V193" s="185"/>
      <c r="W193" s="185"/>
      <c r="X193" s="266"/>
      <c r="Y193" s="176"/>
      <c r="Z193" s="176"/>
      <c r="AA193" s="176"/>
      <c r="AB193" s="176"/>
      <c r="AC193" s="176"/>
      <c r="AD193" s="176"/>
      <c r="AE193" s="176" t="s">
        <v>197</v>
      </c>
      <c r="AF193" s="176">
        <v>0</v>
      </c>
      <c r="AG193" s="176"/>
      <c r="AH193" s="211"/>
      <c r="AI193" s="212" t="s">
        <v>81</v>
      </c>
      <c r="AJ193" s="214"/>
      <c r="AK193" s="176"/>
      <c r="AL193" s="176"/>
      <c r="AM193" s="176"/>
      <c r="AN193" s="176"/>
      <c r="AO193" s="176"/>
      <c r="AP193" s="176"/>
      <c r="AQ193" s="176"/>
      <c r="AR193" s="176"/>
      <c r="AS193" s="176"/>
      <c r="AT193" s="176"/>
      <c r="AU193" s="176"/>
      <c r="AV193" s="176"/>
      <c r="AW193" s="176"/>
      <c r="AX193" s="176"/>
      <c r="AY193" s="176"/>
      <c r="AZ193" s="176"/>
      <c r="BA193" s="176"/>
      <c r="BB193" s="176"/>
      <c r="BC193" s="176"/>
      <c r="BD193" s="176"/>
      <c r="BE193" s="176"/>
      <c r="BF193" s="176"/>
      <c r="BG193" s="176"/>
      <c r="BH193" s="176"/>
    </row>
    <row r="194" spans="1:60" outlineLevel="1" x14ac:dyDescent="0.2">
      <c r="A194" s="193">
        <v>48</v>
      </c>
      <c r="B194" s="194" t="s">
        <v>406</v>
      </c>
      <c r="C194" s="194" t="s">
        <v>407</v>
      </c>
      <c r="D194" s="195" t="s">
        <v>395</v>
      </c>
      <c r="E194" s="196">
        <v>3</v>
      </c>
      <c r="F194" s="199"/>
      <c r="G194" s="197">
        <f>ROUND(E194*F194,2)</f>
        <v>0</v>
      </c>
      <c r="H194" s="199">
        <v>0</v>
      </c>
      <c r="I194" s="197">
        <f>ROUND(E194*H194,2)</f>
        <v>0</v>
      </c>
      <c r="J194" s="199">
        <v>177.5</v>
      </c>
      <c r="K194" s="197">
        <f>ROUND(E194*J194,2)</f>
        <v>532.5</v>
      </c>
      <c r="L194" s="197">
        <v>21</v>
      </c>
      <c r="M194" s="197">
        <f>G194*(1+L194/100)</f>
        <v>0</v>
      </c>
      <c r="N194" s="197">
        <v>0</v>
      </c>
      <c r="O194" s="197">
        <f>ROUND(E194*N194,2)</f>
        <v>0</v>
      </c>
      <c r="P194" s="197">
        <v>9.1999999999999998E-3</v>
      </c>
      <c r="Q194" s="197">
        <f>ROUND(E194*P194,2)</f>
        <v>0.03</v>
      </c>
      <c r="R194" s="198" t="s">
        <v>396</v>
      </c>
      <c r="S194" s="198" t="s">
        <v>194</v>
      </c>
      <c r="T194" s="197">
        <v>0.46500000000000002</v>
      </c>
      <c r="U194" s="197">
        <f>ROUND(E194*T194,2)</f>
        <v>1.4</v>
      </c>
      <c r="V194" s="198"/>
      <c r="W194" s="198"/>
      <c r="X194" s="266"/>
      <c r="Y194" s="176"/>
      <c r="Z194" s="176"/>
      <c r="AA194" s="176"/>
      <c r="AB194" s="176"/>
      <c r="AC194" s="176"/>
      <c r="AD194" s="176"/>
      <c r="AE194" s="176" t="s">
        <v>195</v>
      </c>
      <c r="AF194" s="176">
        <v>153</v>
      </c>
      <c r="AG194" s="176"/>
      <c r="AH194" s="211"/>
      <c r="AI194" s="211"/>
      <c r="AJ194" s="214"/>
      <c r="AK194" s="176"/>
      <c r="AL194" s="176"/>
      <c r="AM194" s="176"/>
      <c r="AN194" s="176"/>
      <c r="AO194" s="176"/>
      <c r="AP194" s="176"/>
      <c r="AQ194" s="176"/>
      <c r="AR194" s="176"/>
      <c r="AS194" s="176"/>
      <c r="AT194" s="176"/>
      <c r="AU194" s="176"/>
      <c r="AV194" s="176"/>
      <c r="AW194" s="176"/>
      <c r="AX194" s="176"/>
      <c r="AY194" s="176"/>
      <c r="AZ194" s="176"/>
      <c r="BA194" s="176"/>
      <c r="BB194" s="176"/>
      <c r="BC194" s="176"/>
      <c r="BD194" s="176"/>
      <c r="BE194" s="176"/>
      <c r="BF194" s="176"/>
      <c r="BG194" s="176"/>
      <c r="BH194" s="176"/>
    </row>
    <row r="195" spans="1:60" outlineLevel="1" x14ac:dyDescent="0.2">
      <c r="A195" s="177"/>
      <c r="B195" s="208" t="s">
        <v>397</v>
      </c>
      <c r="C195" s="209"/>
      <c r="D195" s="200"/>
      <c r="E195" s="201"/>
      <c r="F195" s="184"/>
      <c r="G195" s="184"/>
      <c r="H195" s="184"/>
      <c r="I195" s="184"/>
      <c r="J195" s="184"/>
      <c r="K195" s="184"/>
      <c r="L195" s="184"/>
      <c r="M195" s="184"/>
      <c r="N195" s="184"/>
      <c r="O195" s="184"/>
      <c r="P195" s="184"/>
      <c r="Q195" s="184"/>
      <c r="R195" s="185"/>
      <c r="S195" s="185"/>
      <c r="T195" s="184"/>
      <c r="U195" s="184"/>
      <c r="V195" s="185"/>
      <c r="W195" s="185"/>
      <c r="X195" s="266"/>
      <c r="Y195" s="176"/>
      <c r="Z195" s="176"/>
      <c r="AA195" s="176"/>
      <c r="AB195" s="176"/>
      <c r="AC195" s="176"/>
      <c r="AD195" s="176"/>
      <c r="AE195" s="176" t="s">
        <v>197</v>
      </c>
      <c r="AF195" s="176">
        <v>0</v>
      </c>
      <c r="AG195" s="176"/>
      <c r="AH195" s="211"/>
      <c r="AI195" s="212" t="s">
        <v>397</v>
      </c>
      <c r="AJ195" s="214"/>
      <c r="AK195" s="176"/>
      <c r="AL195" s="176"/>
      <c r="AM195" s="176"/>
      <c r="AN195" s="176"/>
      <c r="AO195" s="176"/>
      <c r="AP195" s="176"/>
      <c r="AQ195" s="176"/>
      <c r="AR195" s="176"/>
      <c r="AS195" s="176"/>
      <c r="AT195" s="176"/>
      <c r="AU195" s="176"/>
      <c r="AV195" s="176"/>
      <c r="AW195" s="176"/>
      <c r="AX195" s="176"/>
      <c r="AY195" s="176"/>
      <c r="AZ195" s="176"/>
      <c r="BA195" s="176"/>
      <c r="BB195" s="176"/>
      <c r="BC195" s="176"/>
      <c r="BD195" s="176"/>
      <c r="BE195" s="176"/>
      <c r="BF195" s="176"/>
      <c r="BG195" s="176"/>
      <c r="BH195" s="176"/>
    </row>
    <row r="196" spans="1:60" outlineLevel="1" x14ac:dyDescent="0.2">
      <c r="A196" s="177"/>
      <c r="B196" s="208" t="s">
        <v>83</v>
      </c>
      <c r="C196" s="209"/>
      <c r="D196" s="200"/>
      <c r="E196" s="201">
        <v>3</v>
      </c>
      <c r="F196" s="184"/>
      <c r="G196" s="184"/>
      <c r="H196" s="184"/>
      <c r="I196" s="184"/>
      <c r="J196" s="184"/>
      <c r="K196" s="184"/>
      <c r="L196" s="184"/>
      <c r="M196" s="184"/>
      <c r="N196" s="184"/>
      <c r="O196" s="184"/>
      <c r="P196" s="184"/>
      <c r="Q196" s="184"/>
      <c r="R196" s="185"/>
      <c r="S196" s="185"/>
      <c r="T196" s="184"/>
      <c r="U196" s="184"/>
      <c r="V196" s="185"/>
      <c r="W196" s="185"/>
      <c r="X196" s="266"/>
      <c r="Y196" s="176"/>
      <c r="Z196" s="176"/>
      <c r="AA196" s="176"/>
      <c r="AB196" s="176"/>
      <c r="AC196" s="176"/>
      <c r="AD196" s="176"/>
      <c r="AE196" s="176" t="s">
        <v>197</v>
      </c>
      <c r="AF196" s="176">
        <v>0</v>
      </c>
      <c r="AG196" s="176"/>
      <c r="AH196" s="211"/>
      <c r="AI196" s="212" t="s">
        <v>83</v>
      </c>
      <c r="AJ196" s="214"/>
      <c r="AK196" s="176"/>
      <c r="AL196" s="176"/>
      <c r="AM196" s="176"/>
      <c r="AN196" s="176"/>
      <c r="AO196" s="176"/>
      <c r="AP196" s="176"/>
      <c r="AQ196" s="176"/>
      <c r="AR196" s="176"/>
      <c r="AS196" s="176"/>
      <c r="AT196" s="176"/>
      <c r="AU196" s="176"/>
      <c r="AV196" s="176"/>
      <c r="AW196" s="176"/>
      <c r="AX196" s="176"/>
      <c r="AY196" s="176"/>
      <c r="AZ196" s="176"/>
      <c r="BA196" s="176"/>
      <c r="BB196" s="176"/>
      <c r="BC196" s="176"/>
      <c r="BD196" s="176"/>
      <c r="BE196" s="176"/>
      <c r="BF196" s="176"/>
      <c r="BG196" s="176"/>
      <c r="BH196" s="176"/>
    </row>
    <row r="197" spans="1:60" outlineLevel="1" x14ac:dyDescent="0.2">
      <c r="A197" s="193">
        <v>49</v>
      </c>
      <c r="B197" s="194" t="s">
        <v>408</v>
      </c>
      <c r="C197" s="194" t="s">
        <v>409</v>
      </c>
      <c r="D197" s="195" t="s">
        <v>395</v>
      </c>
      <c r="E197" s="196">
        <v>3</v>
      </c>
      <c r="F197" s="199"/>
      <c r="G197" s="197">
        <f>ROUND(E197*F197,2)</f>
        <v>0</v>
      </c>
      <c r="H197" s="199">
        <v>0</v>
      </c>
      <c r="I197" s="197">
        <f>ROUND(E197*H197,2)</f>
        <v>0</v>
      </c>
      <c r="J197" s="199">
        <v>118</v>
      </c>
      <c r="K197" s="197">
        <f>ROUND(E197*J197,2)</f>
        <v>354</v>
      </c>
      <c r="L197" s="197">
        <v>21</v>
      </c>
      <c r="M197" s="197">
        <f>G197*(1+L197/100)</f>
        <v>0</v>
      </c>
      <c r="N197" s="197">
        <v>0</v>
      </c>
      <c r="O197" s="197">
        <f>ROUND(E197*N197,2)</f>
        <v>0</v>
      </c>
      <c r="P197" s="197">
        <v>6.7000000000000004E-2</v>
      </c>
      <c r="Q197" s="197">
        <f>ROUND(E197*P197,2)</f>
        <v>0.2</v>
      </c>
      <c r="R197" s="198" t="s">
        <v>396</v>
      </c>
      <c r="S197" s="198" t="s">
        <v>194</v>
      </c>
      <c r="T197" s="197">
        <v>0.31</v>
      </c>
      <c r="U197" s="197">
        <f>ROUND(E197*T197,2)</f>
        <v>0.93</v>
      </c>
      <c r="V197" s="198"/>
      <c r="W197" s="198"/>
      <c r="X197" s="266"/>
      <c r="Y197" s="176"/>
      <c r="Z197" s="176"/>
      <c r="AA197" s="176"/>
      <c r="AB197" s="176"/>
      <c r="AC197" s="176"/>
      <c r="AD197" s="176"/>
      <c r="AE197" s="176" t="s">
        <v>195</v>
      </c>
      <c r="AF197" s="176">
        <v>155</v>
      </c>
      <c r="AG197" s="176"/>
      <c r="AH197" s="211"/>
      <c r="AI197" s="211"/>
      <c r="AJ197" s="214"/>
      <c r="AK197" s="176"/>
      <c r="AL197" s="176"/>
      <c r="AM197" s="176"/>
      <c r="AN197" s="176"/>
      <c r="AO197" s="176"/>
      <c r="AP197" s="176"/>
      <c r="AQ197" s="176"/>
      <c r="AR197" s="176"/>
      <c r="AS197" s="176"/>
      <c r="AT197" s="176"/>
      <c r="AU197" s="176"/>
      <c r="AV197" s="176"/>
      <c r="AW197" s="176"/>
      <c r="AX197" s="176"/>
      <c r="AY197" s="176"/>
      <c r="AZ197" s="176"/>
      <c r="BA197" s="176"/>
      <c r="BB197" s="176"/>
      <c r="BC197" s="176"/>
      <c r="BD197" s="176"/>
      <c r="BE197" s="176"/>
      <c r="BF197" s="176"/>
      <c r="BG197" s="176"/>
      <c r="BH197" s="176"/>
    </row>
    <row r="198" spans="1:60" outlineLevel="1" x14ac:dyDescent="0.2">
      <c r="A198" s="177"/>
      <c r="B198" s="208" t="s">
        <v>397</v>
      </c>
      <c r="C198" s="209"/>
      <c r="D198" s="200"/>
      <c r="E198" s="201"/>
      <c r="F198" s="184"/>
      <c r="G198" s="184"/>
      <c r="H198" s="184"/>
      <c r="I198" s="184"/>
      <c r="J198" s="184"/>
      <c r="K198" s="184"/>
      <c r="L198" s="184"/>
      <c r="M198" s="184"/>
      <c r="N198" s="184"/>
      <c r="O198" s="184"/>
      <c r="P198" s="184"/>
      <c r="Q198" s="184"/>
      <c r="R198" s="185"/>
      <c r="S198" s="185"/>
      <c r="T198" s="184"/>
      <c r="U198" s="184"/>
      <c r="V198" s="185"/>
      <c r="W198" s="185"/>
      <c r="X198" s="266"/>
      <c r="Y198" s="176"/>
      <c r="Z198" s="176"/>
      <c r="AA198" s="176"/>
      <c r="AB198" s="176"/>
      <c r="AC198" s="176"/>
      <c r="AD198" s="176"/>
      <c r="AE198" s="176" t="s">
        <v>197</v>
      </c>
      <c r="AF198" s="176">
        <v>0</v>
      </c>
      <c r="AG198" s="176"/>
      <c r="AH198" s="211"/>
      <c r="AI198" s="212" t="s">
        <v>397</v>
      </c>
      <c r="AJ198" s="214"/>
      <c r="AK198" s="176"/>
      <c r="AL198" s="176"/>
      <c r="AM198" s="176"/>
      <c r="AN198" s="176"/>
      <c r="AO198" s="176"/>
      <c r="AP198" s="176"/>
      <c r="AQ198" s="176"/>
      <c r="AR198" s="176"/>
      <c r="AS198" s="176"/>
      <c r="AT198" s="176"/>
      <c r="AU198" s="176"/>
      <c r="AV198" s="176"/>
      <c r="AW198" s="176"/>
      <c r="AX198" s="176"/>
      <c r="AY198" s="176"/>
      <c r="AZ198" s="176"/>
      <c r="BA198" s="176"/>
      <c r="BB198" s="176"/>
      <c r="BC198" s="176"/>
      <c r="BD198" s="176"/>
      <c r="BE198" s="176"/>
      <c r="BF198" s="176"/>
      <c r="BG198" s="176"/>
      <c r="BH198" s="176"/>
    </row>
    <row r="199" spans="1:60" outlineLevel="1" x14ac:dyDescent="0.2">
      <c r="A199" s="177"/>
      <c r="B199" s="208" t="s">
        <v>83</v>
      </c>
      <c r="C199" s="209"/>
      <c r="D199" s="200"/>
      <c r="E199" s="201">
        <v>3</v>
      </c>
      <c r="F199" s="184"/>
      <c r="G199" s="184"/>
      <c r="H199" s="184"/>
      <c r="I199" s="184"/>
      <c r="J199" s="184"/>
      <c r="K199" s="184"/>
      <c r="L199" s="184"/>
      <c r="M199" s="184"/>
      <c r="N199" s="184"/>
      <c r="O199" s="184"/>
      <c r="P199" s="184"/>
      <c r="Q199" s="184"/>
      <c r="R199" s="185"/>
      <c r="S199" s="185"/>
      <c r="T199" s="184"/>
      <c r="U199" s="184"/>
      <c r="V199" s="185"/>
      <c r="W199" s="185"/>
      <c r="X199" s="266"/>
      <c r="Y199" s="176"/>
      <c r="Z199" s="176"/>
      <c r="AA199" s="176"/>
      <c r="AB199" s="176"/>
      <c r="AC199" s="176"/>
      <c r="AD199" s="176"/>
      <c r="AE199" s="176" t="s">
        <v>197</v>
      </c>
      <c r="AF199" s="176">
        <v>0</v>
      </c>
      <c r="AG199" s="176"/>
      <c r="AH199" s="211"/>
      <c r="AI199" s="212" t="s">
        <v>83</v>
      </c>
      <c r="AJ199" s="214"/>
      <c r="AK199" s="176"/>
      <c r="AL199" s="176"/>
      <c r="AM199" s="176"/>
      <c r="AN199" s="176"/>
      <c r="AO199" s="176"/>
      <c r="AP199" s="176"/>
      <c r="AQ199" s="176"/>
      <c r="AR199" s="176"/>
      <c r="AS199" s="176"/>
      <c r="AT199" s="176"/>
      <c r="AU199" s="176"/>
      <c r="AV199" s="176"/>
      <c r="AW199" s="176"/>
      <c r="AX199" s="176"/>
      <c r="AY199" s="176"/>
      <c r="AZ199" s="176"/>
      <c r="BA199" s="176"/>
      <c r="BB199" s="176"/>
      <c r="BC199" s="176"/>
      <c r="BD199" s="176"/>
      <c r="BE199" s="176"/>
      <c r="BF199" s="176"/>
      <c r="BG199" s="176"/>
      <c r="BH199" s="176"/>
    </row>
    <row r="200" spans="1:60" outlineLevel="1" x14ac:dyDescent="0.2">
      <c r="A200" s="193">
        <v>50</v>
      </c>
      <c r="B200" s="194" t="s">
        <v>410</v>
      </c>
      <c r="C200" s="194" t="s">
        <v>411</v>
      </c>
      <c r="D200" s="195" t="s">
        <v>213</v>
      </c>
      <c r="E200" s="196">
        <v>3</v>
      </c>
      <c r="F200" s="199"/>
      <c r="G200" s="197">
        <f>ROUND(E200*F200,2)</f>
        <v>0</v>
      </c>
      <c r="H200" s="199">
        <v>0</v>
      </c>
      <c r="I200" s="197">
        <f>ROUND(E200*H200,2)</f>
        <v>0</v>
      </c>
      <c r="J200" s="199">
        <v>43.5</v>
      </c>
      <c r="K200" s="197">
        <f>ROUND(E200*J200,2)</f>
        <v>130.5</v>
      </c>
      <c r="L200" s="197">
        <v>21</v>
      </c>
      <c r="M200" s="197">
        <f>G200*(1+L200/100)</f>
        <v>0</v>
      </c>
      <c r="N200" s="197">
        <v>0</v>
      </c>
      <c r="O200" s="197">
        <f>ROUND(E200*N200,2)</f>
        <v>0</v>
      </c>
      <c r="P200" s="197">
        <v>4.8999999999999998E-4</v>
      </c>
      <c r="Q200" s="197">
        <f>ROUND(E200*P200,2)</f>
        <v>0</v>
      </c>
      <c r="R200" s="198" t="s">
        <v>396</v>
      </c>
      <c r="S200" s="198" t="s">
        <v>194</v>
      </c>
      <c r="T200" s="197">
        <v>0.114</v>
      </c>
      <c r="U200" s="197">
        <f>ROUND(E200*T200,2)</f>
        <v>0.34</v>
      </c>
      <c r="V200" s="198"/>
      <c r="W200" s="198"/>
      <c r="X200" s="266"/>
      <c r="Y200" s="176"/>
      <c r="Z200" s="176"/>
      <c r="AA200" s="176"/>
      <c r="AB200" s="176"/>
      <c r="AC200" s="176"/>
      <c r="AD200" s="176"/>
      <c r="AE200" s="176" t="s">
        <v>195</v>
      </c>
      <c r="AF200" s="176">
        <v>157</v>
      </c>
      <c r="AG200" s="176"/>
      <c r="AH200" s="211"/>
      <c r="AI200" s="211"/>
      <c r="AJ200" s="214"/>
      <c r="AK200" s="176"/>
      <c r="AL200" s="176"/>
      <c r="AM200" s="176"/>
      <c r="AN200" s="176"/>
      <c r="AO200" s="176"/>
      <c r="AP200" s="176"/>
      <c r="AQ200" s="176"/>
      <c r="AR200" s="176"/>
      <c r="AS200" s="176"/>
      <c r="AT200" s="176"/>
      <c r="AU200" s="176"/>
      <c r="AV200" s="176"/>
      <c r="AW200" s="176"/>
      <c r="AX200" s="176"/>
      <c r="AY200" s="176"/>
      <c r="AZ200" s="176"/>
      <c r="BA200" s="176"/>
      <c r="BB200" s="176"/>
      <c r="BC200" s="176"/>
      <c r="BD200" s="176"/>
      <c r="BE200" s="176"/>
      <c r="BF200" s="176"/>
      <c r="BG200" s="176"/>
      <c r="BH200" s="176"/>
    </row>
    <row r="201" spans="1:60" outlineLevel="1" x14ac:dyDescent="0.2">
      <c r="A201" s="177"/>
      <c r="B201" s="208" t="s">
        <v>397</v>
      </c>
      <c r="C201" s="209"/>
      <c r="D201" s="200"/>
      <c r="E201" s="201"/>
      <c r="F201" s="184"/>
      <c r="G201" s="184"/>
      <c r="H201" s="184"/>
      <c r="I201" s="184"/>
      <c r="J201" s="184"/>
      <c r="K201" s="184"/>
      <c r="L201" s="184"/>
      <c r="M201" s="184"/>
      <c r="N201" s="184"/>
      <c r="O201" s="184"/>
      <c r="P201" s="184"/>
      <c r="Q201" s="184"/>
      <c r="R201" s="185"/>
      <c r="S201" s="185"/>
      <c r="T201" s="184"/>
      <c r="U201" s="184"/>
      <c r="V201" s="185"/>
      <c r="W201" s="185"/>
      <c r="X201" s="266"/>
      <c r="Y201" s="176"/>
      <c r="Z201" s="176"/>
      <c r="AA201" s="176"/>
      <c r="AB201" s="176"/>
      <c r="AC201" s="176"/>
      <c r="AD201" s="176"/>
      <c r="AE201" s="176" t="s">
        <v>197</v>
      </c>
      <c r="AF201" s="176">
        <v>0</v>
      </c>
      <c r="AG201" s="176"/>
      <c r="AH201" s="211"/>
      <c r="AI201" s="212" t="s">
        <v>397</v>
      </c>
      <c r="AJ201" s="214"/>
      <c r="AK201" s="176"/>
      <c r="AL201" s="176"/>
      <c r="AM201" s="176"/>
      <c r="AN201" s="176"/>
      <c r="AO201" s="176"/>
      <c r="AP201" s="176"/>
      <c r="AQ201" s="176"/>
      <c r="AR201" s="176"/>
      <c r="AS201" s="176"/>
      <c r="AT201" s="176"/>
      <c r="AU201" s="176"/>
      <c r="AV201" s="176"/>
      <c r="AW201" s="176"/>
      <c r="AX201" s="176"/>
      <c r="AY201" s="176"/>
      <c r="AZ201" s="176"/>
      <c r="BA201" s="176"/>
      <c r="BB201" s="176"/>
      <c r="BC201" s="176"/>
      <c r="BD201" s="176"/>
      <c r="BE201" s="176"/>
      <c r="BF201" s="176"/>
      <c r="BG201" s="176"/>
      <c r="BH201" s="176"/>
    </row>
    <row r="202" spans="1:60" outlineLevel="1" x14ac:dyDescent="0.2">
      <c r="A202" s="177"/>
      <c r="B202" s="208" t="s">
        <v>83</v>
      </c>
      <c r="C202" s="209"/>
      <c r="D202" s="200"/>
      <c r="E202" s="201">
        <v>3</v>
      </c>
      <c r="F202" s="184"/>
      <c r="G202" s="184"/>
      <c r="H202" s="184"/>
      <c r="I202" s="184"/>
      <c r="J202" s="184"/>
      <c r="K202" s="184"/>
      <c r="L202" s="184"/>
      <c r="M202" s="184"/>
      <c r="N202" s="184"/>
      <c r="O202" s="184"/>
      <c r="P202" s="184"/>
      <c r="Q202" s="184"/>
      <c r="R202" s="185"/>
      <c r="S202" s="185"/>
      <c r="T202" s="184"/>
      <c r="U202" s="184"/>
      <c r="V202" s="185"/>
      <c r="W202" s="185"/>
      <c r="X202" s="266"/>
      <c r="Y202" s="176"/>
      <c r="Z202" s="176"/>
      <c r="AA202" s="176"/>
      <c r="AB202" s="176"/>
      <c r="AC202" s="176"/>
      <c r="AD202" s="176"/>
      <c r="AE202" s="176" t="s">
        <v>197</v>
      </c>
      <c r="AF202" s="176">
        <v>0</v>
      </c>
      <c r="AG202" s="176"/>
      <c r="AH202" s="211"/>
      <c r="AI202" s="212" t="s">
        <v>83</v>
      </c>
      <c r="AJ202" s="214"/>
      <c r="AK202" s="176"/>
      <c r="AL202" s="176"/>
      <c r="AM202" s="176"/>
      <c r="AN202" s="176"/>
      <c r="AO202" s="176"/>
      <c r="AP202" s="176"/>
      <c r="AQ202" s="176"/>
      <c r="AR202" s="176"/>
      <c r="AS202" s="176"/>
      <c r="AT202" s="176"/>
      <c r="AU202" s="176"/>
      <c r="AV202" s="176"/>
      <c r="AW202" s="176"/>
      <c r="AX202" s="176"/>
      <c r="AY202" s="176"/>
      <c r="AZ202" s="176"/>
      <c r="BA202" s="176"/>
      <c r="BB202" s="176"/>
      <c r="BC202" s="176"/>
      <c r="BD202" s="176"/>
      <c r="BE202" s="176"/>
      <c r="BF202" s="176"/>
      <c r="BG202" s="176"/>
      <c r="BH202" s="176"/>
    </row>
    <row r="203" spans="1:60" outlineLevel="1" x14ac:dyDescent="0.2">
      <c r="A203" s="193">
        <v>51</v>
      </c>
      <c r="B203" s="194" t="s">
        <v>412</v>
      </c>
      <c r="C203" s="194" t="s">
        <v>413</v>
      </c>
      <c r="D203" s="195" t="s">
        <v>395</v>
      </c>
      <c r="E203" s="196">
        <v>9</v>
      </c>
      <c r="F203" s="199"/>
      <c r="G203" s="197">
        <f>ROUND(E203*F203,2)</f>
        <v>0</v>
      </c>
      <c r="H203" s="199">
        <v>0</v>
      </c>
      <c r="I203" s="197">
        <f>ROUND(E203*H203,2)</f>
        <v>0</v>
      </c>
      <c r="J203" s="199">
        <v>82.7</v>
      </c>
      <c r="K203" s="197">
        <f>ROUND(E203*J203,2)</f>
        <v>744.3</v>
      </c>
      <c r="L203" s="197">
        <v>21</v>
      </c>
      <c r="M203" s="197">
        <f>G203*(1+L203/100)</f>
        <v>0</v>
      </c>
      <c r="N203" s="197">
        <v>0</v>
      </c>
      <c r="O203" s="197">
        <f>ROUND(E203*N203,2)</f>
        <v>0</v>
      </c>
      <c r="P203" s="197">
        <v>1.56E-3</v>
      </c>
      <c r="Q203" s="197">
        <f>ROUND(E203*P203,2)</f>
        <v>0.01</v>
      </c>
      <c r="R203" s="198" t="s">
        <v>396</v>
      </c>
      <c r="S203" s="198" t="s">
        <v>194</v>
      </c>
      <c r="T203" s="197">
        <v>0.217</v>
      </c>
      <c r="U203" s="197">
        <f>ROUND(E203*T203,2)</f>
        <v>1.95</v>
      </c>
      <c r="V203" s="198"/>
      <c r="W203" s="198"/>
      <c r="X203" s="266"/>
      <c r="Y203" s="176"/>
      <c r="Z203" s="176"/>
      <c r="AA203" s="176"/>
      <c r="AB203" s="176"/>
      <c r="AC203" s="176"/>
      <c r="AD203" s="176"/>
      <c r="AE203" s="176" t="s">
        <v>195</v>
      </c>
      <c r="AF203" s="176">
        <v>159</v>
      </c>
      <c r="AG203" s="176"/>
      <c r="AH203" s="211"/>
      <c r="AI203" s="211"/>
      <c r="AJ203" s="214"/>
      <c r="AK203" s="176"/>
      <c r="AL203" s="176"/>
      <c r="AM203" s="176"/>
      <c r="AN203" s="176"/>
      <c r="AO203" s="176"/>
      <c r="AP203" s="176"/>
      <c r="AQ203" s="176"/>
      <c r="AR203" s="176"/>
      <c r="AS203" s="176"/>
      <c r="AT203" s="176"/>
      <c r="AU203" s="176"/>
      <c r="AV203" s="176"/>
      <c r="AW203" s="176"/>
      <c r="AX203" s="176"/>
      <c r="AY203" s="176"/>
      <c r="AZ203" s="176"/>
      <c r="BA203" s="176"/>
      <c r="BB203" s="176"/>
      <c r="BC203" s="176"/>
      <c r="BD203" s="176"/>
      <c r="BE203" s="176"/>
      <c r="BF203" s="176"/>
      <c r="BG203" s="176"/>
      <c r="BH203" s="176"/>
    </row>
    <row r="204" spans="1:60" outlineLevel="1" x14ac:dyDescent="0.2">
      <c r="A204" s="177"/>
      <c r="B204" s="208" t="s">
        <v>414</v>
      </c>
      <c r="C204" s="209"/>
      <c r="D204" s="200"/>
      <c r="E204" s="201"/>
      <c r="F204" s="184"/>
      <c r="G204" s="184"/>
      <c r="H204" s="184"/>
      <c r="I204" s="184"/>
      <c r="J204" s="184"/>
      <c r="K204" s="184"/>
      <c r="L204" s="184"/>
      <c r="M204" s="184"/>
      <c r="N204" s="184"/>
      <c r="O204" s="184"/>
      <c r="P204" s="184"/>
      <c r="Q204" s="184"/>
      <c r="R204" s="185"/>
      <c r="S204" s="185"/>
      <c r="T204" s="184"/>
      <c r="U204" s="184"/>
      <c r="V204" s="185"/>
      <c r="W204" s="185"/>
      <c r="X204" s="266"/>
      <c r="Y204" s="176"/>
      <c r="Z204" s="176"/>
      <c r="AA204" s="176"/>
      <c r="AB204" s="176"/>
      <c r="AC204" s="176"/>
      <c r="AD204" s="176"/>
      <c r="AE204" s="176" t="s">
        <v>197</v>
      </c>
      <c r="AF204" s="176">
        <v>0</v>
      </c>
      <c r="AG204" s="176"/>
      <c r="AH204" s="211"/>
      <c r="AI204" s="212" t="s">
        <v>414</v>
      </c>
      <c r="AJ204" s="214"/>
      <c r="AK204" s="176"/>
      <c r="AL204" s="176"/>
      <c r="AM204" s="176"/>
      <c r="AN204" s="176"/>
      <c r="AO204" s="176"/>
      <c r="AP204" s="176"/>
      <c r="AQ204" s="176"/>
      <c r="AR204" s="176"/>
      <c r="AS204" s="176"/>
      <c r="AT204" s="176"/>
      <c r="AU204" s="176"/>
      <c r="AV204" s="176"/>
      <c r="AW204" s="176"/>
      <c r="AX204" s="176"/>
      <c r="AY204" s="176"/>
      <c r="AZ204" s="176"/>
      <c r="BA204" s="176"/>
      <c r="BB204" s="176"/>
      <c r="BC204" s="176"/>
      <c r="BD204" s="176"/>
      <c r="BE204" s="176"/>
      <c r="BF204" s="176"/>
      <c r="BG204" s="176"/>
      <c r="BH204" s="176"/>
    </row>
    <row r="205" spans="1:60" outlineLevel="1" x14ac:dyDescent="0.2">
      <c r="A205" s="177"/>
      <c r="B205" s="208" t="s">
        <v>364</v>
      </c>
      <c r="C205" s="209"/>
      <c r="D205" s="200"/>
      <c r="E205" s="201">
        <v>9</v>
      </c>
      <c r="F205" s="184"/>
      <c r="G205" s="184"/>
      <c r="H205" s="184"/>
      <c r="I205" s="184"/>
      <c r="J205" s="184"/>
      <c r="K205" s="184"/>
      <c r="L205" s="184"/>
      <c r="M205" s="184"/>
      <c r="N205" s="184"/>
      <c r="O205" s="184"/>
      <c r="P205" s="184"/>
      <c r="Q205" s="184"/>
      <c r="R205" s="185"/>
      <c r="S205" s="185"/>
      <c r="T205" s="184"/>
      <c r="U205" s="184"/>
      <c r="V205" s="185"/>
      <c r="W205" s="185"/>
      <c r="X205" s="266"/>
      <c r="Y205" s="176"/>
      <c r="Z205" s="176"/>
      <c r="AA205" s="176"/>
      <c r="AB205" s="176"/>
      <c r="AC205" s="176"/>
      <c r="AD205" s="176"/>
      <c r="AE205" s="176" t="s">
        <v>197</v>
      </c>
      <c r="AF205" s="176">
        <v>0</v>
      </c>
      <c r="AG205" s="176"/>
      <c r="AH205" s="211"/>
      <c r="AI205" s="212" t="s">
        <v>364</v>
      </c>
      <c r="AJ205" s="214"/>
      <c r="AK205" s="176"/>
      <c r="AL205" s="176"/>
      <c r="AM205" s="176"/>
      <c r="AN205" s="176"/>
      <c r="AO205" s="176"/>
      <c r="AP205" s="176"/>
      <c r="AQ205" s="176"/>
      <c r="AR205" s="176"/>
      <c r="AS205" s="176"/>
      <c r="AT205" s="176"/>
      <c r="AU205" s="176"/>
      <c r="AV205" s="176"/>
      <c r="AW205" s="176"/>
      <c r="AX205" s="176"/>
      <c r="AY205" s="176"/>
      <c r="AZ205" s="176"/>
      <c r="BA205" s="176"/>
      <c r="BB205" s="176"/>
      <c r="BC205" s="176"/>
      <c r="BD205" s="176"/>
      <c r="BE205" s="176"/>
      <c r="BF205" s="176"/>
      <c r="BG205" s="176"/>
      <c r="BH205" s="176"/>
    </row>
    <row r="206" spans="1:60" outlineLevel="1" x14ac:dyDescent="0.2">
      <c r="A206" s="193">
        <v>52</v>
      </c>
      <c r="B206" s="194" t="s">
        <v>415</v>
      </c>
      <c r="C206" s="194" t="s">
        <v>416</v>
      </c>
      <c r="D206" s="195" t="s">
        <v>293</v>
      </c>
      <c r="E206" s="196">
        <v>8.6999999999999993</v>
      </c>
      <c r="F206" s="199"/>
      <c r="G206" s="197">
        <f>ROUND(E206*F206,2)</f>
        <v>0</v>
      </c>
      <c r="H206" s="199">
        <v>0</v>
      </c>
      <c r="I206" s="197">
        <f>ROUND(E206*H206,2)</f>
        <v>0</v>
      </c>
      <c r="J206" s="199">
        <v>52.7</v>
      </c>
      <c r="K206" s="197">
        <f>ROUND(E206*J206,2)</f>
        <v>458.49</v>
      </c>
      <c r="L206" s="197">
        <v>21</v>
      </c>
      <c r="M206" s="197">
        <f>G206*(1+L206/100)</f>
        <v>0</v>
      </c>
      <c r="N206" s="197">
        <v>0</v>
      </c>
      <c r="O206" s="197">
        <f>ROUND(E206*N206,2)</f>
        <v>0</v>
      </c>
      <c r="P206" s="197">
        <v>1.3500000000000001E-3</v>
      </c>
      <c r="Q206" s="197">
        <f>ROUND(E206*P206,2)</f>
        <v>0.01</v>
      </c>
      <c r="R206" s="198" t="s">
        <v>417</v>
      </c>
      <c r="S206" s="198" t="s">
        <v>194</v>
      </c>
      <c r="T206" s="197">
        <v>9.1999999999999998E-2</v>
      </c>
      <c r="U206" s="197">
        <f>ROUND(E206*T206,2)</f>
        <v>0.8</v>
      </c>
      <c r="V206" s="198"/>
      <c r="W206" s="198"/>
      <c r="X206" s="266"/>
      <c r="Y206" s="176"/>
      <c r="Z206" s="176"/>
      <c r="AA206" s="176"/>
      <c r="AB206" s="176"/>
      <c r="AC206" s="176"/>
      <c r="AD206" s="176"/>
      <c r="AE206" s="176" t="s">
        <v>195</v>
      </c>
      <c r="AF206" s="176">
        <v>161</v>
      </c>
      <c r="AG206" s="176"/>
      <c r="AH206" s="211"/>
      <c r="AI206" s="211"/>
      <c r="AJ206" s="214"/>
      <c r="AK206" s="176"/>
      <c r="AL206" s="176"/>
      <c r="AM206" s="176"/>
      <c r="AN206" s="176"/>
      <c r="AO206" s="176"/>
      <c r="AP206" s="176"/>
      <c r="AQ206" s="176"/>
      <c r="AR206" s="176"/>
      <c r="AS206" s="176"/>
      <c r="AT206" s="176"/>
      <c r="AU206" s="176"/>
      <c r="AV206" s="176"/>
      <c r="AW206" s="176"/>
      <c r="AX206" s="176"/>
      <c r="AY206" s="176"/>
      <c r="AZ206" s="176"/>
      <c r="BA206" s="176"/>
      <c r="BB206" s="176"/>
      <c r="BC206" s="176"/>
      <c r="BD206" s="176"/>
      <c r="BE206" s="176"/>
      <c r="BF206" s="176"/>
      <c r="BG206" s="176"/>
      <c r="BH206" s="176"/>
    </row>
    <row r="207" spans="1:60" outlineLevel="1" x14ac:dyDescent="0.2">
      <c r="A207" s="177"/>
      <c r="B207" s="208" t="s">
        <v>418</v>
      </c>
      <c r="C207" s="209"/>
      <c r="D207" s="200"/>
      <c r="E207" s="201"/>
      <c r="F207" s="184"/>
      <c r="G207" s="184"/>
      <c r="H207" s="184"/>
      <c r="I207" s="184"/>
      <c r="J207" s="184"/>
      <c r="K207" s="184"/>
      <c r="L207" s="184"/>
      <c r="M207" s="184"/>
      <c r="N207" s="184"/>
      <c r="O207" s="184"/>
      <c r="P207" s="184"/>
      <c r="Q207" s="184"/>
      <c r="R207" s="185"/>
      <c r="S207" s="185"/>
      <c r="T207" s="184"/>
      <c r="U207" s="184"/>
      <c r="V207" s="185"/>
      <c r="W207" s="185"/>
      <c r="X207" s="266"/>
      <c r="Y207" s="176"/>
      <c r="Z207" s="176"/>
      <c r="AA207" s="176"/>
      <c r="AB207" s="176"/>
      <c r="AC207" s="176"/>
      <c r="AD207" s="176"/>
      <c r="AE207" s="176" t="s">
        <v>197</v>
      </c>
      <c r="AF207" s="176">
        <v>0</v>
      </c>
      <c r="AG207" s="176"/>
      <c r="AH207" s="211"/>
      <c r="AI207" s="212" t="s">
        <v>418</v>
      </c>
      <c r="AJ207" s="214"/>
      <c r="AK207" s="176"/>
      <c r="AL207" s="176"/>
      <c r="AM207" s="176"/>
      <c r="AN207" s="176"/>
      <c r="AO207" s="176"/>
      <c r="AP207" s="176"/>
      <c r="AQ207" s="176"/>
      <c r="AR207" s="176"/>
      <c r="AS207" s="176"/>
      <c r="AT207" s="176"/>
      <c r="AU207" s="176"/>
      <c r="AV207" s="176"/>
      <c r="AW207" s="176"/>
      <c r="AX207" s="176"/>
      <c r="AY207" s="176"/>
      <c r="AZ207" s="176"/>
      <c r="BA207" s="176"/>
      <c r="BB207" s="176"/>
      <c r="BC207" s="176"/>
      <c r="BD207" s="176"/>
      <c r="BE207" s="176"/>
      <c r="BF207" s="176"/>
      <c r="BG207" s="176"/>
      <c r="BH207" s="176"/>
    </row>
    <row r="208" spans="1:60" outlineLevel="1" x14ac:dyDescent="0.2">
      <c r="A208" s="177"/>
      <c r="B208" s="208" t="s">
        <v>419</v>
      </c>
      <c r="C208" s="209"/>
      <c r="D208" s="200"/>
      <c r="E208" s="201"/>
      <c r="F208" s="184"/>
      <c r="G208" s="184"/>
      <c r="H208" s="184"/>
      <c r="I208" s="184"/>
      <c r="J208" s="184"/>
      <c r="K208" s="184"/>
      <c r="L208" s="184"/>
      <c r="M208" s="184"/>
      <c r="N208" s="184"/>
      <c r="O208" s="184"/>
      <c r="P208" s="184"/>
      <c r="Q208" s="184"/>
      <c r="R208" s="185"/>
      <c r="S208" s="185"/>
      <c r="T208" s="184"/>
      <c r="U208" s="184"/>
      <c r="V208" s="185"/>
      <c r="W208" s="185"/>
      <c r="X208" s="266"/>
      <c r="Y208" s="176"/>
      <c r="Z208" s="176"/>
      <c r="AA208" s="176"/>
      <c r="AB208" s="176"/>
      <c r="AC208" s="176"/>
      <c r="AD208" s="176"/>
      <c r="AE208" s="176" t="s">
        <v>197</v>
      </c>
      <c r="AF208" s="176">
        <v>0</v>
      </c>
      <c r="AG208" s="176"/>
      <c r="AH208" s="211"/>
      <c r="AI208" s="212" t="s">
        <v>419</v>
      </c>
      <c r="AJ208" s="214"/>
      <c r="AK208" s="176"/>
      <c r="AL208" s="176"/>
      <c r="AM208" s="176"/>
      <c r="AN208" s="176"/>
      <c r="AO208" s="176"/>
      <c r="AP208" s="176"/>
      <c r="AQ208" s="176"/>
      <c r="AR208" s="176"/>
      <c r="AS208" s="176"/>
      <c r="AT208" s="176"/>
      <c r="AU208" s="176"/>
      <c r="AV208" s="176"/>
      <c r="AW208" s="176"/>
      <c r="AX208" s="176"/>
      <c r="AY208" s="176"/>
      <c r="AZ208" s="176"/>
      <c r="BA208" s="176"/>
      <c r="BB208" s="176"/>
      <c r="BC208" s="176"/>
      <c r="BD208" s="176"/>
      <c r="BE208" s="176"/>
      <c r="BF208" s="176"/>
      <c r="BG208" s="176"/>
      <c r="BH208" s="176"/>
    </row>
    <row r="209" spans="1:60" outlineLevel="1" x14ac:dyDescent="0.2">
      <c r="A209" s="177"/>
      <c r="B209" s="208" t="s">
        <v>374</v>
      </c>
      <c r="C209" s="209"/>
      <c r="D209" s="200"/>
      <c r="E209" s="201">
        <v>8.6999999999999993</v>
      </c>
      <c r="F209" s="184"/>
      <c r="G209" s="184"/>
      <c r="H209" s="184"/>
      <c r="I209" s="184"/>
      <c r="J209" s="184"/>
      <c r="K209" s="184"/>
      <c r="L209" s="184"/>
      <c r="M209" s="184"/>
      <c r="N209" s="184"/>
      <c r="O209" s="184"/>
      <c r="P209" s="184"/>
      <c r="Q209" s="184"/>
      <c r="R209" s="185"/>
      <c r="S209" s="185"/>
      <c r="T209" s="184"/>
      <c r="U209" s="184"/>
      <c r="V209" s="185"/>
      <c r="W209" s="185"/>
      <c r="X209" s="266"/>
      <c r="Y209" s="176"/>
      <c r="Z209" s="176"/>
      <c r="AA209" s="176"/>
      <c r="AB209" s="176"/>
      <c r="AC209" s="176"/>
      <c r="AD209" s="176"/>
      <c r="AE209" s="176" t="s">
        <v>197</v>
      </c>
      <c r="AF209" s="176">
        <v>0</v>
      </c>
      <c r="AG209" s="176"/>
      <c r="AH209" s="211"/>
      <c r="AI209" s="212" t="s">
        <v>374</v>
      </c>
      <c r="AJ209" s="214"/>
      <c r="AK209" s="176"/>
      <c r="AL209" s="176"/>
      <c r="AM209" s="176"/>
      <c r="AN209" s="176"/>
      <c r="AO209" s="176"/>
      <c r="AP209" s="176"/>
      <c r="AQ209" s="176"/>
      <c r="AR209" s="176"/>
      <c r="AS209" s="176"/>
      <c r="AT209" s="176"/>
      <c r="AU209" s="176"/>
      <c r="AV209" s="176"/>
      <c r="AW209" s="176"/>
      <c r="AX209" s="176"/>
      <c r="AY209" s="176"/>
      <c r="AZ209" s="176"/>
      <c r="BA209" s="176"/>
      <c r="BB209" s="176"/>
      <c r="BC209" s="176"/>
      <c r="BD209" s="176"/>
      <c r="BE209" s="176"/>
      <c r="BF209" s="176"/>
      <c r="BG209" s="176"/>
      <c r="BH209" s="176"/>
    </row>
    <row r="210" spans="1:60" outlineLevel="1" x14ac:dyDescent="0.2">
      <c r="A210" s="193">
        <v>53</v>
      </c>
      <c r="B210" s="194" t="s">
        <v>420</v>
      </c>
      <c r="C210" s="194" t="s">
        <v>421</v>
      </c>
      <c r="D210" s="195" t="s">
        <v>213</v>
      </c>
      <c r="E210" s="196">
        <v>3</v>
      </c>
      <c r="F210" s="199"/>
      <c r="G210" s="197">
        <f>ROUND(E210*F210,2)</f>
        <v>0</v>
      </c>
      <c r="H210" s="199">
        <v>0</v>
      </c>
      <c r="I210" s="197">
        <f>ROUND(E210*H210,2)</f>
        <v>0</v>
      </c>
      <c r="J210" s="199">
        <v>390.5</v>
      </c>
      <c r="K210" s="197">
        <f>ROUND(E210*J210,2)</f>
        <v>1171.5</v>
      </c>
      <c r="L210" s="197">
        <v>21</v>
      </c>
      <c r="M210" s="197">
        <f>G210*(1+L210/100)</f>
        <v>0</v>
      </c>
      <c r="N210" s="197">
        <v>0</v>
      </c>
      <c r="O210" s="197">
        <f>ROUND(E210*N210,2)</f>
        <v>0</v>
      </c>
      <c r="P210" s="197">
        <v>0.16600000000000001</v>
      </c>
      <c r="Q210" s="197">
        <f>ROUND(E210*P210,2)</f>
        <v>0.5</v>
      </c>
      <c r="R210" s="198" t="s">
        <v>422</v>
      </c>
      <c r="S210" s="198" t="s">
        <v>194</v>
      </c>
      <c r="T210" s="197">
        <v>0.88</v>
      </c>
      <c r="U210" s="197">
        <f>ROUND(E210*T210,2)</f>
        <v>2.64</v>
      </c>
      <c r="V210" s="198"/>
      <c r="W210" s="198"/>
      <c r="X210" s="266"/>
      <c r="Y210" s="176"/>
      <c r="Z210" s="176"/>
      <c r="AA210" s="176"/>
      <c r="AB210" s="176"/>
      <c r="AC210" s="176"/>
      <c r="AD210" s="176"/>
      <c r="AE210" s="176" t="s">
        <v>195</v>
      </c>
      <c r="AF210" s="176">
        <v>164</v>
      </c>
      <c r="AG210" s="176"/>
      <c r="AH210" s="211"/>
      <c r="AI210" s="211"/>
      <c r="AJ210" s="214"/>
      <c r="AK210" s="176"/>
      <c r="AL210" s="176"/>
      <c r="AM210" s="176"/>
      <c r="AN210" s="176"/>
      <c r="AO210" s="176"/>
      <c r="AP210" s="176"/>
      <c r="AQ210" s="176"/>
      <c r="AR210" s="176"/>
      <c r="AS210" s="176"/>
      <c r="AT210" s="176"/>
      <c r="AU210" s="176"/>
      <c r="AV210" s="176"/>
      <c r="AW210" s="176"/>
      <c r="AX210" s="176"/>
      <c r="AY210" s="176"/>
      <c r="AZ210" s="176"/>
      <c r="BA210" s="176"/>
      <c r="BB210" s="176"/>
      <c r="BC210" s="176"/>
      <c r="BD210" s="176"/>
      <c r="BE210" s="176"/>
      <c r="BF210" s="176"/>
      <c r="BG210" s="176"/>
      <c r="BH210" s="176"/>
    </row>
    <row r="211" spans="1:60" outlineLevel="1" x14ac:dyDescent="0.2">
      <c r="A211" s="177"/>
      <c r="B211" s="208" t="s">
        <v>423</v>
      </c>
      <c r="C211" s="209"/>
      <c r="D211" s="200"/>
      <c r="E211" s="201"/>
      <c r="F211" s="184"/>
      <c r="G211" s="184"/>
      <c r="H211" s="184"/>
      <c r="I211" s="184"/>
      <c r="J211" s="184"/>
      <c r="K211" s="184"/>
      <c r="L211" s="184"/>
      <c r="M211" s="184"/>
      <c r="N211" s="184"/>
      <c r="O211" s="184"/>
      <c r="P211" s="184"/>
      <c r="Q211" s="184"/>
      <c r="R211" s="185"/>
      <c r="S211" s="185"/>
      <c r="T211" s="184"/>
      <c r="U211" s="184"/>
      <c r="V211" s="185"/>
      <c r="W211" s="185"/>
      <c r="X211" s="266"/>
      <c r="Y211" s="176"/>
      <c r="Z211" s="176"/>
      <c r="AA211" s="176"/>
      <c r="AB211" s="176"/>
      <c r="AC211" s="176"/>
      <c r="AD211" s="176"/>
      <c r="AE211" s="176" t="s">
        <v>197</v>
      </c>
      <c r="AF211" s="176">
        <v>0</v>
      </c>
      <c r="AG211" s="176"/>
      <c r="AH211" s="211"/>
      <c r="AI211" s="212" t="s">
        <v>423</v>
      </c>
      <c r="AJ211" s="214"/>
      <c r="AK211" s="176"/>
      <c r="AL211" s="176"/>
      <c r="AM211" s="176"/>
      <c r="AN211" s="176"/>
      <c r="AO211" s="176"/>
      <c r="AP211" s="176"/>
      <c r="AQ211" s="176"/>
      <c r="AR211" s="176"/>
      <c r="AS211" s="176"/>
      <c r="AT211" s="176"/>
      <c r="AU211" s="176"/>
      <c r="AV211" s="176"/>
      <c r="AW211" s="176"/>
      <c r="AX211" s="176"/>
      <c r="AY211" s="176"/>
      <c r="AZ211" s="176"/>
      <c r="BA211" s="176"/>
      <c r="BB211" s="176"/>
      <c r="BC211" s="176"/>
      <c r="BD211" s="176"/>
      <c r="BE211" s="176"/>
      <c r="BF211" s="176"/>
      <c r="BG211" s="176"/>
      <c r="BH211" s="176"/>
    </row>
    <row r="212" spans="1:60" outlineLevel="1" x14ac:dyDescent="0.2">
      <c r="A212" s="177"/>
      <c r="B212" s="208" t="s">
        <v>83</v>
      </c>
      <c r="C212" s="209"/>
      <c r="D212" s="200"/>
      <c r="E212" s="201">
        <v>3</v>
      </c>
      <c r="F212" s="184"/>
      <c r="G212" s="184"/>
      <c r="H212" s="184"/>
      <c r="I212" s="184"/>
      <c r="J212" s="184"/>
      <c r="K212" s="184"/>
      <c r="L212" s="184"/>
      <c r="M212" s="184"/>
      <c r="N212" s="184"/>
      <c r="O212" s="184"/>
      <c r="P212" s="184"/>
      <c r="Q212" s="184"/>
      <c r="R212" s="185"/>
      <c r="S212" s="185"/>
      <c r="T212" s="184"/>
      <c r="U212" s="184"/>
      <c r="V212" s="185"/>
      <c r="W212" s="185"/>
      <c r="X212" s="266"/>
      <c r="Y212" s="176"/>
      <c r="Z212" s="176"/>
      <c r="AA212" s="176"/>
      <c r="AB212" s="176"/>
      <c r="AC212" s="176"/>
      <c r="AD212" s="176"/>
      <c r="AE212" s="176" t="s">
        <v>197</v>
      </c>
      <c r="AF212" s="176">
        <v>0</v>
      </c>
      <c r="AG212" s="176"/>
      <c r="AH212" s="211"/>
      <c r="AI212" s="212" t="s">
        <v>83</v>
      </c>
      <c r="AJ212" s="214"/>
      <c r="AK212" s="176"/>
      <c r="AL212" s="176"/>
      <c r="AM212" s="176"/>
      <c r="AN212" s="176"/>
      <c r="AO212" s="176"/>
      <c r="AP212" s="176"/>
      <c r="AQ212" s="176"/>
      <c r="AR212" s="176"/>
      <c r="AS212" s="176"/>
      <c r="AT212" s="176"/>
      <c r="AU212" s="176"/>
      <c r="AV212" s="176"/>
      <c r="AW212" s="176"/>
      <c r="AX212" s="176"/>
      <c r="AY212" s="176"/>
      <c r="AZ212" s="176"/>
      <c r="BA212" s="176"/>
      <c r="BB212" s="176"/>
      <c r="BC212" s="176"/>
      <c r="BD212" s="176"/>
      <c r="BE212" s="176"/>
      <c r="BF212" s="176"/>
      <c r="BG212" s="176"/>
      <c r="BH212" s="176"/>
    </row>
    <row r="213" spans="1:60" outlineLevel="1" x14ac:dyDescent="0.2">
      <c r="A213" s="193">
        <v>54</v>
      </c>
      <c r="B213" s="194" t="s">
        <v>424</v>
      </c>
      <c r="C213" s="194" t="s">
        <v>425</v>
      </c>
      <c r="D213" s="195" t="s">
        <v>207</v>
      </c>
      <c r="E213" s="196">
        <v>105</v>
      </c>
      <c r="F213" s="199"/>
      <c r="G213" s="197">
        <f>ROUND(E213*F213,2)</f>
        <v>0</v>
      </c>
      <c r="H213" s="199">
        <v>0</v>
      </c>
      <c r="I213" s="197">
        <f>ROUND(E213*H213,2)</f>
        <v>0</v>
      </c>
      <c r="J213" s="199">
        <v>40</v>
      </c>
      <c r="K213" s="197">
        <f>ROUND(E213*J213,2)</f>
        <v>4200</v>
      </c>
      <c r="L213" s="197">
        <v>21</v>
      </c>
      <c r="M213" s="197">
        <f>G213*(1+L213/100)</f>
        <v>0</v>
      </c>
      <c r="N213" s="197">
        <v>0</v>
      </c>
      <c r="O213" s="197">
        <f>ROUND(E213*N213,2)</f>
        <v>0</v>
      </c>
      <c r="P213" s="197">
        <v>1E-3</v>
      </c>
      <c r="Q213" s="197">
        <f>ROUND(E213*P213,2)</f>
        <v>0.11</v>
      </c>
      <c r="R213" s="198"/>
      <c r="S213" s="198" t="s">
        <v>339</v>
      </c>
      <c r="T213" s="197">
        <v>0.15</v>
      </c>
      <c r="U213" s="197">
        <f>ROUND(E213*T213,2)</f>
        <v>15.75</v>
      </c>
      <c r="V213" s="198"/>
      <c r="W213" s="198"/>
      <c r="X213" s="266"/>
      <c r="Y213" s="176"/>
      <c r="Z213" s="176"/>
      <c r="AA213" s="176"/>
      <c r="AB213" s="176"/>
      <c r="AC213" s="176"/>
      <c r="AD213" s="176"/>
      <c r="AE213" s="176" t="s">
        <v>195</v>
      </c>
      <c r="AF213" s="176">
        <v>166</v>
      </c>
      <c r="AG213" s="176"/>
      <c r="AH213" s="211"/>
      <c r="AI213" s="211"/>
      <c r="AJ213" s="214"/>
      <c r="AK213" s="176"/>
      <c r="AL213" s="176"/>
      <c r="AM213" s="176"/>
      <c r="AN213" s="176"/>
      <c r="AO213" s="176"/>
      <c r="AP213" s="176"/>
      <c r="AQ213" s="176"/>
      <c r="AR213" s="176"/>
      <c r="AS213" s="176"/>
      <c r="AT213" s="176"/>
      <c r="AU213" s="176"/>
      <c r="AV213" s="176"/>
      <c r="AW213" s="176"/>
      <c r="AX213" s="176"/>
      <c r="AY213" s="176"/>
      <c r="AZ213" s="176"/>
      <c r="BA213" s="176"/>
      <c r="BB213" s="176"/>
      <c r="BC213" s="176"/>
      <c r="BD213" s="176"/>
      <c r="BE213" s="176"/>
      <c r="BF213" s="176"/>
      <c r="BG213" s="176"/>
      <c r="BH213" s="176"/>
    </row>
    <row r="214" spans="1:60" ht="22.5" outlineLevel="1" x14ac:dyDescent="0.2">
      <c r="A214" s="193">
        <v>55</v>
      </c>
      <c r="B214" s="194" t="s">
        <v>426</v>
      </c>
      <c r="C214" s="194" t="s">
        <v>427</v>
      </c>
      <c r="D214" s="195" t="s">
        <v>207</v>
      </c>
      <c r="E214" s="196">
        <v>105</v>
      </c>
      <c r="F214" s="199"/>
      <c r="G214" s="197">
        <f>ROUND(E214*F214,2)</f>
        <v>0</v>
      </c>
      <c r="H214" s="199">
        <v>0</v>
      </c>
      <c r="I214" s="197">
        <f>ROUND(E214*H214,2)</f>
        <v>0</v>
      </c>
      <c r="J214" s="199">
        <v>96.1</v>
      </c>
      <c r="K214" s="197">
        <f>ROUND(E214*J214,2)</f>
        <v>10090.5</v>
      </c>
      <c r="L214" s="197">
        <v>21</v>
      </c>
      <c r="M214" s="197">
        <f>G214*(1+L214/100)</f>
        <v>0</v>
      </c>
      <c r="N214" s="197">
        <v>0</v>
      </c>
      <c r="O214" s="197">
        <f>ROUND(E214*N214,2)</f>
        <v>0</v>
      </c>
      <c r="P214" s="197">
        <v>1E-3</v>
      </c>
      <c r="Q214" s="197">
        <f>ROUND(E214*P214,2)</f>
        <v>0.11</v>
      </c>
      <c r="R214" s="198" t="s">
        <v>428</v>
      </c>
      <c r="S214" s="198" t="s">
        <v>194</v>
      </c>
      <c r="T214" s="197">
        <v>0.255</v>
      </c>
      <c r="U214" s="197">
        <f>ROUND(E214*T214,2)</f>
        <v>26.78</v>
      </c>
      <c r="V214" s="198"/>
      <c r="W214" s="198"/>
      <c r="X214" s="266"/>
      <c r="Y214" s="176"/>
      <c r="Z214" s="176"/>
      <c r="AA214" s="176"/>
      <c r="AB214" s="176"/>
      <c r="AC214" s="176"/>
      <c r="AD214" s="176"/>
      <c r="AE214" s="176" t="s">
        <v>195</v>
      </c>
      <c r="AF214" s="176">
        <v>167</v>
      </c>
      <c r="AG214" s="176"/>
      <c r="AH214" s="211"/>
      <c r="AI214" s="211"/>
      <c r="AJ214" s="214"/>
      <c r="AK214" s="176"/>
      <c r="AL214" s="176"/>
      <c r="AM214" s="176"/>
      <c r="AN214" s="176"/>
      <c r="AO214" s="176"/>
      <c r="AP214" s="176"/>
      <c r="AQ214" s="176"/>
      <c r="AR214" s="176"/>
      <c r="AS214" s="176"/>
      <c r="AT214" s="176"/>
      <c r="AU214" s="176"/>
      <c r="AV214" s="176"/>
      <c r="AW214" s="176"/>
      <c r="AX214" s="176"/>
      <c r="AY214" s="176"/>
      <c r="AZ214" s="176"/>
      <c r="BA214" s="176"/>
      <c r="BB214" s="176"/>
      <c r="BC214" s="176"/>
      <c r="BD214" s="176"/>
      <c r="BE214" s="176"/>
      <c r="BF214" s="176"/>
      <c r="BG214" s="176"/>
      <c r="BH214" s="176"/>
    </row>
    <row r="215" spans="1:60" outlineLevel="1" x14ac:dyDescent="0.2">
      <c r="A215" s="177"/>
      <c r="B215" s="208" t="s">
        <v>429</v>
      </c>
      <c r="C215" s="209"/>
      <c r="D215" s="200"/>
      <c r="E215" s="201"/>
      <c r="F215" s="184"/>
      <c r="G215" s="184"/>
      <c r="H215" s="184"/>
      <c r="I215" s="184"/>
      <c r="J215" s="184"/>
      <c r="K215" s="184"/>
      <c r="L215" s="184"/>
      <c r="M215" s="184"/>
      <c r="N215" s="184"/>
      <c r="O215" s="184"/>
      <c r="P215" s="184"/>
      <c r="Q215" s="184"/>
      <c r="R215" s="185"/>
      <c r="S215" s="185"/>
      <c r="T215" s="184"/>
      <c r="U215" s="184"/>
      <c r="V215" s="185"/>
      <c r="W215" s="185"/>
      <c r="X215" s="266"/>
      <c r="Y215" s="176"/>
      <c r="Z215" s="176"/>
      <c r="AA215" s="176"/>
      <c r="AB215" s="176"/>
      <c r="AC215" s="176"/>
      <c r="AD215" s="176"/>
      <c r="AE215" s="176" t="s">
        <v>197</v>
      </c>
      <c r="AF215" s="176">
        <v>0</v>
      </c>
      <c r="AG215" s="176"/>
      <c r="AH215" s="211"/>
      <c r="AI215" s="212" t="s">
        <v>429</v>
      </c>
      <c r="AJ215" s="214"/>
      <c r="AK215" s="176"/>
      <c r="AL215" s="176"/>
      <c r="AM215" s="176"/>
      <c r="AN215" s="176"/>
      <c r="AO215" s="176"/>
      <c r="AP215" s="176"/>
      <c r="AQ215" s="176"/>
      <c r="AR215" s="176"/>
      <c r="AS215" s="176"/>
      <c r="AT215" s="176"/>
      <c r="AU215" s="176"/>
      <c r="AV215" s="176"/>
      <c r="AW215" s="176"/>
      <c r="AX215" s="176"/>
      <c r="AY215" s="176"/>
      <c r="AZ215" s="176"/>
      <c r="BA215" s="176"/>
      <c r="BB215" s="176"/>
      <c r="BC215" s="176"/>
      <c r="BD215" s="176"/>
      <c r="BE215" s="176"/>
      <c r="BF215" s="176"/>
      <c r="BG215" s="176"/>
      <c r="BH215" s="176"/>
    </row>
    <row r="216" spans="1:60" outlineLevel="1" x14ac:dyDescent="0.2">
      <c r="A216" s="177"/>
      <c r="B216" s="208" t="s">
        <v>430</v>
      </c>
      <c r="C216" s="209"/>
      <c r="D216" s="200"/>
      <c r="E216" s="201">
        <v>105</v>
      </c>
      <c r="F216" s="184"/>
      <c r="G216" s="184"/>
      <c r="H216" s="184"/>
      <c r="I216" s="184"/>
      <c r="J216" s="184"/>
      <c r="K216" s="184"/>
      <c r="L216" s="184"/>
      <c r="M216" s="184"/>
      <c r="N216" s="184"/>
      <c r="O216" s="184"/>
      <c r="P216" s="184"/>
      <c r="Q216" s="184"/>
      <c r="R216" s="185"/>
      <c r="S216" s="185"/>
      <c r="T216" s="184"/>
      <c r="U216" s="184"/>
      <c r="V216" s="185"/>
      <c r="W216" s="185"/>
      <c r="X216" s="266"/>
      <c r="Y216" s="176"/>
      <c r="Z216" s="176"/>
      <c r="AA216" s="176"/>
      <c r="AB216" s="176"/>
      <c r="AC216" s="176"/>
      <c r="AD216" s="176"/>
      <c r="AE216" s="176" t="s">
        <v>197</v>
      </c>
      <c r="AF216" s="176">
        <v>0</v>
      </c>
      <c r="AG216" s="176"/>
      <c r="AH216" s="211"/>
      <c r="AI216" s="212" t="s">
        <v>430</v>
      </c>
      <c r="AJ216" s="214"/>
      <c r="AK216" s="176"/>
      <c r="AL216" s="176"/>
      <c r="AM216" s="176"/>
      <c r="AN216" s="176"/>
      <c r="AO216" s="176"/>
      <c r="AP216" s="176"/>
      <c r="AQ216" s="176"/>
      <c r="AR216" s="176"/>
      <c r="AS216" s="176"/>
      <c r="AT216" s="176"/>
      <c r="AU216" s="176"/>
      <c r="AV216" s="176"/>
      <c r="AW216" s="176"/>
      <c r="AX216" s="176"/>
      <c r="AY216" s="176"/>
      <c r="AZ216" s="176"/>
      <c r="BA216" s="176"/>
      <c r="BB216" s="176"/>
      <c r="BC216" s="176"/>
      <c r="BD216" s="176"/>
      <c r="BE216" s="176"/>
      <c r="BF216" s="176"/>
      <c r="BG216" s="176"/>
      <c r="BH216" s="176"/>
    </row>
    <row r="217" spans="1:60" x14ac:dyDescent="0.2">
      <c r="A217" s="162"/>
      <c r="B217" s="178"/>
      <c r="C217" s="178"/>
      <c r="D217" s="180"/>
      <c r="E217" s="181"/>
      <c r="F217" s="182"/>
      <c r="G217" s="182"/>
      <c r="H217" s="182"/>
      <c r="I217" s="182"/>
      <c r="J217" s="182"/>
      <c r="K217" s="182"/>
      <c r="L217" s="182"/>
      <c r="M217" s="182"/>
      <c r="N217" s="182"/>
      <c r="O217" s="182"/>
      <c r="P217" s="182"/>
      <c r="Q217" s="182"/>
      <c r="R217" s="183"/>
      <c r="S217" s="183"/>
      <c r="T217" s="182"/>
      <c r="U217" s="182"/>
      <c r="V217" s="183"/>
      <c r="W217" s="183"/>
      <c r="X217" s="256"/>
      <c r="AH217" s="210"/>
      <c r="AI217" s="210"/>
      <c r="AJ217" s="213"/>
    </row>
    <row r="218" spans="1:60" x14ac:dyDescent="0.2">
      <c r="A218" s="179" t="s">
        <v>188</v>
      </c>
      <c r="B218" s="186" t="s">
        <v>117</v>
      </c>
      <c r="C218" s="186" t="s">
        <v>118</v>
      </c>
      <c r="D218" s="187"/>
      <c r="E218" s="188"/>
      <c r="F218" s="189"/>
      <c r="G218" s="190">
        <f>SUMIF(AE219:AE223,"&lt;&gt;NOR",G219:G223)</f>
        <v>0</v>
      </c>
      <c r="H218" s="189"/>
      <c r="I218" s="189">
        <f>SUM(I219:I223)</f>
        <v>0</v>
      </c>
      <c r="J218" s="189"/>
      <c r="K218" s="189">
        <f>SUM(K219:K223)</f>
        <v>45181.17</v>
      </c>
      <c r="L218" s="189"/>
      <c r="M218" s="189">
        <f>SUM(M219:M223)</f>
        <v>0</v>
      </c>
      <c r="N218" s="189"/>
      <c r="O218" s="189">
        <f>SUM(O219:O223)</f>
        <v>0</v>
      </c>
      <c r="P218" s="189"/>
      <c r="Q218" s="189">
        <f>SUM(Q219:Q223)</f>
        <v>0</v>
      </c>
      <c r="R218" s="191"/>
      <c r="S218" s="191"/>
      <c r="T218" s="189"/>
      <c r="U218" s="189">
        <f>SUM(U219:U223)</f>
        <v>111.62</v>
      </c>
      <c r="V218" s="191"/>
      <c r="W218" s="192"/>
      <c r="X218" s="256"/>
      <c r="AE218" t="s">
        <v>189</v>
      </c>
      <c r="AH218" s="210"/>
      <c r="AI218" s="210"/>
      <c r="AJ218" s="213"/>
    </row>
    <row r="219" spans="1:60" ht="33.75" outlineLevel="1" x14ac:dyDescent="0.2">
      <c r="A219" s="222">
        <v>56</v>
      </c>
      <c r="B219" s="223" t="s">
        <v>431</v>
      </c>
      <c r="C219" s="223" t="s">
        <v>432</v>
      </c>
      <c r="D219" s="224" t="s">
        <v>433</v>
      </c>
      <c r="E219" s="225">
        <v>35.436210000000003</v>
      </c>
      <c r="F219" s="199"/>
      <c r="G219" s="227">
        <f>ROUND(E219*F219,2)</f>
        <v>0</v>
      </c>
      <c r="H219" s="226">
        <v>0</v>
      </c>
      <c r="I219" s="227">
        <f>ROUND(E219*H219,2)</f>
        <v>0</v>
      </c>
      <c r="J219" s="226">
        <v>1275</v>
      </c>
      <c r="K219" s="227">
        <f>ROUND(E219*J219,2)</f>
        <v>45181.17</v>
      </c>
      <c r="L219" s="227">
        <v>21</v>
      </c>
      <c r="M219" s="227">
        <f>G219*(1+L219/100)</f>
        <v>0</v>
      </c>
      <c r="N219" s="227">
        <v>0</v>
      </c>
      <c r="O219" s="227">
        <f>ROUND(E219*N219,2)</f>
        <v>0</v>
      </c>
      <c r="P219" s="227">
        <v>0</v>
      </c>
      <c r="Q219" s="227">
        <f>ROUND(E219*P219,2)</f>
        <v>0</v>
      </c>
      <c r="R219" s="228" t="s">
        <v>193</v>
      </c>
      <c r="S219" s="228" t="s">
        <v>194</v>
      </c>
      <c r="T219" s="197">
        <v>3.15</v>
      </c>
      <c r="U219" s="197">
        <f>ROUND(E219*T219,2)</f>
        <v>111.62</v>
      </c>
      <c r="V219" s="198"/>
      <c r="W219" s="198"/>
      <c r="X219" s="266"/>
      <c r="Y219" s="176"/>
      <c r="Z219" s="176"/>
      <c r="AA219" s="176"/>
      <c r="AB219" s="176"/>
      <c r="AC219" s="176"/>
      <c r="AD219" s="176"/>
      <c r="AE219" s="176" t="s">
        <v>434</v>
      </c>
      <c r="AF219" s="176">
        <v>170</v>
      </c>
      <c r="AG219" s="176"/>
      <c r="AH219" s="211"/>
      <c r="AI219" s="211"/>
      <c r="AJ219" s="214"/>
      <c r="AK219" s="176"/>
      <c r="AL219" s="176"/>
      <c r="AM219" s="176"/>
      <c r="AN219" s="176"/>
      <c r="AO219" s="176"/>
      <c r="AP219" s="176"/>
      <c r="AQ219" s="176"/>
      <c r="AR219" s="176"/>
      <c r="AS219" s="176"/>
      <c r="AT219" s="176"/>
      <c r="AU219" s="176"/>
      <c r="AV219" s="176"/>
      <c r="AW219" s="176"/>
      <c r="AX219" s="176"/>
      <c r="AY219" s="176"/>
      <c r="AZ219" s="176"/>
      <c r="BA219" s="176"/>
      <c r="BB219" s="176"/>
      <c r="BC219" s="176"/>
      <c r="BD219" s="176"/>
      <c r="BE219" s="176"/>
      <c r="BF219" s="176"/>
      <c r="BG219" s="176"/>
      <c r="BH219" s="176"/>
    </row>
    <row r="220" spans="1:60" outlineLevel="1" x14ac:dyDescent="0.2">
      <c r="A220" s="177"/>
      <c r="B220" s="208" t="s">
        <v>435</v>
      </c>
      <c r="C220" s="209"/>
      <c r="D220" s="200"/>
      <c r="E220" s="201"/>
      <c r="F220" s="184"/>
      <c r="G220" s="184"/>
      <c r="H220" s="184"/>
      <c r="I220" s="184"/>
      <c r="J220" s="184"/>
      <c r="K220" s="184"/>
      <c r="L220" s="184"/>
      <c r="M220" s="184"/>
      <c r="N220" s="184"/>
      <c r="O220" s="184"/>
      <c r="P220" s="184"/>
      <c r="Q220" s="184"/>
      <c r="R220" s="185"/>
      <c r="S220" s="185"/>
      <c r="T220" s="184"/>
      <c r="U220" s="184"/>
      <c r="V220" s="185"/>
      <c r="W220" s="185"/>
      <c r="X220" s="266"/>
      <c r="Y220" s="176"/>
      <c r="Z220" s="176"/>
      <c r="AA220" s="176"/>
      <c r="AB220" s="176"/>
      <c r="AC220" s="176"/>
      <c r="AD220" s="176"/>
      <c r="AE220" s="176" t="s">
        <v>197</v>
      </c>
      <c r="AF220" s="176">
        <v>0</v>
      </c>
      <c r="AG220" s="176"/>
      <c r="AH220" s="211"/>
      <c r="AI220" s="212" t="s">
        <v>435</v>
      </c>
      <c r="AJ220" s="214"/>
      <c r="AK220" s="176"/>
      <c r="AL220" s="176"/>
      <c r="AM220" s="176"/>
      <c r="AN220" s="176"/>
      <c r="AO220" s="176"/>
      <c r="AP220" s="176"/>
      <c r="AQ220" s="176"/>
      <c r="AR220" s="176"/>
      <c r="AS220" s="176"/>
      <c r="AT220" s="176"/>
      <c r="AU220" s="176"/>
      <c r="AV220" s="176"/>
      <c r="AW220" s="176"/>
      <c r="AX220" s="176"/>
      <c r="AY220" s="176"/>
      <c r="AZ220" s="176"/>
      <c r="BA220" s="176"/>
      <c r="BB220" s="176"/>
      <c r="BC220" s="176"/>
      <c r="BD220" s="176"/>
      <c r="BE220" s="176"/>
      <c r="BF220" s="176"/>
      <c r="BG220" s="176"/>
      <c r="BH220" s="176"/>
    </row>
    <row r="221" spans="1:60" outlineLevel="1" x14ac:dyDescent="0.2">
      <c r="A221" s="177"/>
      <c r="B221" s="299" t="s">
        <v>436</v>
      </c>
      <c r="C221" s="299"/>
      <c r="D221" s="300"/>
      <c r="E221" s="201"/>
      <c r="F221" s="184"/>
      <c r="G221" s="184"/>
      <c r="H221" s="184"/>
      <c r="I221" s="184"/>
      <c r="J221" s="184"/>
      <c r="K221" s="184"/>
      <c r="L221" s="184"/>
      <c r="M221" s="184"/>
      <c r="N221" s="184"/>
      <c r="O221" s="184"/>
      <c r="P221" s="184"/>
      <c r="Q221" s="184"/>
      <c r="R221" s="185"/>
      <c r="S221" s="185"/>
      <c r="T221" s="184"/>
      <c r="U221" s="184"/>
      <c r="V221" s="185"/>
      <c r="W221" s="185"/>
      <c r="X221" s="266"/>
      <c r="Y221" s="176"/>
      <c r="Z221" s="176"/>
      <c r="AA221" s="176"/>
      <c r="AB221" s="176"/>
      <c r="AC221" s="176"/>
      <c r="AD221" s="176"/>
      <c r="AE221" s="176" t="s">
        <v>197</v>
      </c>
      <c r="AF221" s="176">
        <v>0</v>
      </c>
      <c r="AG221" s="176"/>
      <c r="AH221" s="211"/>
      <c r="AI221" s="212" t="s">
        <v>436</v>
      </c>
      <c r="AJ221" s="214"/>
      <c r="AK221" s="176"/>
      <c r="AL221" s="176"/>
      <c r="AM221" s="176"/>
      <c r="AN221" s="176"/>
      <c r="AO221" s="176"/>
      <c r="AP221" s="176"/>
      <c r="AQ221" s="176"/>
      <c r="AR221" s="176"/>
      <c r="AS221" s="176"/>
      <c r="AT221" s="176"/>
      <c r="AU221" s="176"/>
      <c r="AV221" s="176"/>
      <c r="AW221" s="176"/>
      <c r="AX221" s="176"/>
      <c r="AY221" s="176"/>
      <c r="AZ221" s="176"/>
      <c r="BA221" s="176"/>
      <c r="BB221" s="176"/>
      <c r="BC221" s="176"/>
      <c r="BD221" s="176"/>
      <c r="BE221" s="176"/>
      <c r="BF221" s="176"/>
      <c r="BG221" s="176"/>
      <c r="BH221" s="176"/>
    </row>
    <row r="222" spans="1:60" outlineLevel="1" x14ac:dyDescent="0.2">
      <c r="A222" s="177"/>
      <c r="B222" s="208" t="s">
        <v>437</v>
      </c>
      <c r="C222" s="209"/>
      <c r="D222" s="200"/>
      <c r="E222" s="201"/>
      <c r="F222" s="184"/>
      <c r="G222" s="184"/>
      <c r="H222" s="184"/>
      <c r="I222" s="184"/>
      <c r="J222" s="184"/>
      <c r="K222" s="184"/>
      <c r="L222" s="184"/>
      <c r="M222" s="184"/>
      <c r="N222" s="184"/>
      <c r="O222" s="184"/>
      <c r="P222" s="184"/>
      <c r="Q222" s="184"/>
      <c r="R222" s="185"/>
      <c r="S222" s="185"/>
      <c r="T222" s="184"/>
      <c r="U222" s="184"/>
      <c r="V222" s="185"/>
      <c r="W222" s="185"/>
      <c r="X222" s="266"/>
      <c r="Y222" s="176"/>
      <c r="Z222" s="176"/>
      <c r="AA222" s="176"/>
      <c r="AB222" s="176"/>
      <c r="AC222" s="176"/>
      <c r="AD222" s="176"/>
      <c r="AE222" s="176" t="s">
        <v>197</v>
      </c>
      <c r="AF222" s="176">
        <v>0</v>
      </c>
      <c r="AG222" s="176"/>
      <c r="AH222" s="211"/>
      <c r="AI222" s="212" t="s">
        <v>437</v>
      </c>
      <c r="AJ222" s="214"/>
      <c r="AK222" s="176"/>
      <c r="AL222" s="176"/>
      <c r="AM222" s="176"/>
      <c r="AN222" s="176"/>
      <c r="AO222" s="176"/>
      <c r="AP222" s="176"/>
      <c r="AQ222" s="176"/>
      <c r="AR222" s="176"/>
      <c r="AS222" s="176"/>
      <c r="AT222" s="176"/>
      <c r="AU222" s="176"/>
      <c r="AV222" s="176"/>
      <c r="AW222" s="176"/>
      <c r="AX222" s="176"/>
      <c r="AY222" s="176"/>
      <c r="AZ222" s="176"/>
      <c r="BA222" s="176"/>
      <c r="BB222" s="176"/>
      <c r="BC222" s="176"/>
      <c r="BD222" s="176"/>
      <c r="BE222" s="176"/>
      <c r="BF222" s="176"/>
      <c r="BG222" s="176"/>
      <c r="BH222" s="176"/>
    </row>
    <row r="223" spans="1:60" outlineLevel="1" x14ac:dyDescent="0.2">
      <c r="A223" s="177"/>
      <c r="B223" s="208" t="s">
        <v>438</v>
      </c>
      <c r="C223" s="209"/>
      <c r="D223" s="200"/>
      <c r="E223" s="201">
        <v>35.436210000000003</v>
      </c>
      <c r="F223" s="184"/>
      <c r="G223" s="184"/>
      <c r="H223" s="184"/>
      <c r="I223" s="184"/>
      <c r="J223" s="184"/>
      <c r="K223" s="184"/>
      <c r="L223" s="184"/>
      <c r="M223" s="184"/>
      <c r="N223" s="184"/>
      <c r="O223" s="184"/>
      <c r="P223" s="184"/>
      <c r="Q223" s="184"/>
      <c r="R223" s="185"/>
      <c r="S223" s="185"/>
      <c r="T223" s="184"/>
      <c r="U223" s="184"/>
      <c r="V223" s="185"/>
      <c r="W223" s="185"/>
      <c r="X223" s="266"/>
      <c r="Y223" s="176"/>
      <c r="Z223" s="176"/>
      <c r="AA223" s="176"/>
      <c r="AB223" s="176"/>
      <c r="AC223" s="176"/>
      <c r="AD223" s="176"/>
      <c r="AE223" s="176" t="s">
        <v>197</v>
      </c>
      <c r="AF223" s="176">
        <v>0</v>
      </c>
      <c r="AG223" s="176"/>
      <c r="AH223" s="211"/>
      <c r="AI223" s="212" t="s">
        <v>438</v>
      </c>
      <c r="AJ223" s="214"/>
      <c r="AK223" s="176"/>
      <c r="AL223" s="176"/>
      <c r="AM223" s="176"/>
      <c r="AN223" s="176"/>
      <c r="AO223" s="176"/>
      <c r="AP223" s="176"/>
      <c r="AQ223" s="176"/>
      <c r="AR223" s="176"/>
      <c r="AS223" s="176"/>
      <c r="AT223" s="176"/>
      <c r="AU223" s="176"/>
      <c r="AV223" s="176"/>
      <c r="AW223" s="176"/>
      <c r="AX223" s="176"/>
      <c r="AY223" s="176"/>
      <c r="AZ223" s="176"/>
      <c r="BA223" s="176"/>
      <c r="BB223" s="176"/>
      <c r="BC223" s="176"/>
      <c r="BD223" s="176"/>
      <c r="BE223" s="176"/>
      <c r="BF223" s="176"/>
      <c r="BG223" s="176"/>
      <c r="BH223" s="176"/>
    </row>
    <row r="224" spans="1:60" x14ac:dyDescent="0.2">
      <c r="A224" s="162"/>
      <c r="B224" s="178"/>
      <c r="C224" s="178"/>
      <c r="D224" s="180"/>
      <c r="E224" s="181"/>
      <c r="F224" s="182"/>
      <c r="G224" s="182"/>
      <c r="H224" s="182"/>
      <c r="I224" s="182"/>
      <c r="J224" s="182"/>
      <c r="K224" s="182"/>
      <c r="L224" s="182"/>
      <c r="M224" s="182"/>
      <c r="N224" s="182"/>
      <c r="O224" s="182"/>
      <c r="P224" s="182"/>
      <c r="Q224" s="182"/>
      <c r="R224" s="183"/>
      <c r="S224" s="183"/>
      <c r="T224" s="182"/>
      <c r="U224" s="182"/>
      <c r="V224" s="183"/>
      <c r="W224" s="183"/>
      <c r="X224" s="256"/>
      <c r="AH224" s="210"/>
      <c r="AI224" s="210"/>
      <c r="AJ224" s="213"/>
    </row>
    <row r="225" spans="1:60" x14ac:dyDescent="0.2">
      <c r="A225" s="179" t="s">
        <v>188</v>
      </c>
      <c r="B225" s="186" t="s">
        <v>119</v>
      </c>
      <c r="C225" s="186" t="s">
        <v>120</v>
      </c>
      <c r="D225" s="187"/>
      <c r="E225" s="188"/>
      <c r="F225" s="189"/>
      <c r="G225" s="190">
        <f>SUMIF(AE226:AE230,"&lt;&gt;NOR",G226:G230)</f>
        <v>0</v>
      </c>
      <c r="H225" s="189"/>
      <c r="I225" s="189">
        <f>SUM(I226:I230)</f>
        <v>12115.86</v>
      </c>
      <c r="J225" s="189"/>
      <c r="K225" s="189">
        <f>SUM(K226:K230)</f>
        <v>9782.4699999999993</v>
      </c>
      <c r="L225" s="189"/>
      <c r="M225" s="189">
        <f>SUM(M226:M230)</f>
        <v>0</v>
      </c>
      <c r="N225" s="189"/>
      <c r="O225" s="189">
        <f>SUM(O226:O230)</f>
        <v>0.1</v>
      </c>
      <c r="P225" s="189"/>
      <c r="Q225" s="189">
        <f>SUM(Q226:Q230)</f>
        <v>0</v>
      </c>
      <c r="R225" s="191"/>
      <c r="S225" s="191"/>
      <c r="T225" s="189"/>
      <c r="U225" s="189">
        <f>SUM(U226:U230)</f>
        <v>20.05</v>
      </c>
      <c r="V225" s="191"/>
      <c r="W225" s="192"/>
      <c r="X225" s="256"/>
      <c r="AE225" t="s">
        <v>189</v>
      </c>
      <c r="AH225" s="210"/>
      <c r="AI225" s="210"/>
      <c r="AJ225" s="213"/>
    </row>
    <row r="226" spans="1:60" ht="22.5" outlineLevel="1" x14ac:dyDescent="0.2">
      <c r="A226" s="193">
        <v>57</v>
      </c>
      <c r="B226" s="194" t="s">
        <v>439</v>
      </c>
      <c r="C226" s="194" t="s">
        <v>440</v>
      </c>
      <c r="D226" s="195" t="s">
        <v>207</v>
      </c>
      <c r="E226" s="196">
        <v>72.873000000000005</v>
      </c>
      <c r="F226" s="199"/>
      <c r="G226" s="197">
        <f>ROUND(E226*F226,2)</f>
        <v>0</v>
      </c>
      <c r="H226" s="199">
        <v>166.26</v>
      </c>
      <c r="I226" s="197">
        <f>ROUND(E226*H226,2)</f>
        <v>12115.86</v>
      </c>
      <c r="J226" s="199">
        <v>134.24</v>
      </c>
      <c r="K226" s="197">
        <f>ROUND(E226*J226,2)</f>
        <v>9782.4699999999993</v>
      </c>
      <c r="L226" s="197">
        <v>21</v>
      </c>
      <c r="M226" s="197">
        <f>G226*(1+L226/100)</f>
        <v>0</v>
      </c>
      <c r="N226" s="197">
        <v>1.3600000000000001E-3</v>
      </c>
      <c r="O226" s="197">
        <f>ROUND(E226*N226,2)</f>
        <v>0.1</v>
      </c>
      <c r="P226" s="197">
        <v>0</v>
      </c>
      <c r="Q226" s="197">
        <f>ROUND(E226*P226,2)</f>
        <v>0</v>
      </c>
      <c r="R226" s="198" t="s">
        <v>441</v>
      </c>
      <c r="S226" s="198" t="s">
        <v>194</v>
      </c>
      <c r="T226" s="197">
        <v>0.27517000000000003</v>
      </c>
      <c r="U226" s="197">
        <f>ROUND(E226*T226,2)</f>
        <v>20.05</v>
      </c>
      <c r="V226" s="198"/>
      <c r="W226" s="198"/>
      <c r="X226" s="266"/>
      <c r="Y226" s="176"/>
      <c r="Z226" s="176"/>
      <c r="AA226" s="176"/>
      <c r="AB226" s="176"/>
      <c r="AC226" s="176"/>
      <c r="AD226" s="176"/>
      <c r="AE226" s="176" t="s">
        <v>442</v>
      </c>
      <c r="AF226" s="176">
        <v>172</v>
      </c>
      <c r="AG226" s="176"/>
      <c r="AH226" s="211"/>
      <c r="AI226" s="211"/>
      <c r="AJ226" s="214"/>
      <c r="AK226" s="176"/>
      <c r="AL226" s="176"/>
      <c r="AM226" s="176"/>
      <c r="AN226" s="176"/>
      <c r="AO226" s="176"/>
      <c r="AP226" s="176"/>
      <c r="AQ226" s="176"/>
      <c r="AR226" s="176"/>
      <c r="AS226" s="176"/>
      <c r="AT226" s="176"/>
      <c r="AU226" s="176"/>
      <c r="AV226" s="176"/>
      <c r="AW226" s="176"/>
      <c r="AX226" s="176"/>
      <c r="AY226" s="176"/>
      <c r="AZ226" s="176"/>
      <c r="BA226" s="176"/>
      <c r="BB226" s="176"/>
      <c r="BC226" s="176"/>
      <c r="BD226" s="176"/>
      <c r="BE226" s="176"/>
      <c r="BF226" s="176"/>
      <c r="BG226" s="176"/>
      <c r="BH226" s="176"/>
    </row>
    <row r="227" spans="1:60" ht="22.5" outlineLevel="1" x14ac:dyDescent="0.2">
      <c r="A227" s="177"/>
      <c r="B227" s="308" t="s">
        <v>443</v>
      </c>
      <c r="C227" s="308"/>
      <c r="D227" s="309"/>
      <c r="E227" s="309"/>
      <c r="F227" s="309"/>
      <c r="G227" s="309"/>
      <c r="H227" s="184"/>
      <c r="I227" s="184"/>
      <c r="J227" s="184"/>
      <c r="K227" s="184"/>
      <c r="L227" s="184"/>
      <c r="M227" s="184"/>
      <c r="N227" s="184"/>
      <c r="O227" s="184"/>
      <c r="P227" s="184"/>
      <c r="Q227" s="184"/>
      <c r="R227" s="185"/>
      <c r="S227" s="185"/>
      <c r="T227" s="184"/>
      <c r="U227" s="184"/>
      <c r="V227" s="185"/>
      <c r="W227" s="185"/>
      <c r="X227" s="266"/>
      <c r="Y227" s="176"/>
      <c r="Z227" s="176"/>
      <c r="AA227" s="176"/>
      <c r="AB227" s="176"/>
      <c r="AC227" s="176"/>
      <c r="AD227" s="176"/>
      <c r="AE227" s="176" t="s">
        <v>221</v>
      </c>
      <c r="AF227" s="176"/>
      <c r="AG227" s="176"/>
      <c r="AH227" s="211" t="str">
        <f>B227</f>
        <v>Nanesení hydroizolačního nátěru válečkem ve dvou vrstvách, nebo stěrkou v jedné vrstvě. Vlepení těsnicí pásky do spoje podlaha-stěna, přitlačení a uhlazení, přetažení pásky další vrstvou izolační stěrky.</v>
      </c>
      <c r="AI227" s="211"/>
      <c r="AJ227" s="214"/>
      <c r="AK227" s="176"/>
      <c r="AL227" s="176"/>
      <c r="AM227" s="176"/>
      <c r="AN227" s="176"/>
      <c r="AO227" s="176"/>
      <c r="AP227" s="176"/>
      <c r="AQ227" s="176"/>
      <c r="AR227" s="176"/>
      <c r="AS227" s="176"/>
      <c r="AT227" s="176"/>
      <c r="AU227" s="176"/>
      <c r="AV227" s="176"/>
      <c r="AW227" s="176"/>
      <c r="AX227" s="176"/>
      <c r="AY227" s="176"/>
      <c r="AZ227" s="176"/>
      <c r="BA227" s="176"/>
      <c r="BB227" s="176"/>
      <c r="BC227" s="176"/>
      <c r="BD227" s="176"/>
      <c r="BE227" s="176"/>
      <c r="BF227" s="176"/>
      <c r="BG227" s="176"/>
      <c r="BH227" s="176"/>
    </row>
    <row r="228" spans="1:60" outlineLevel="1" x14ac:dyDescent="0.2">
      <c r="A228" s="177"/>
      <c r="B228" s="208" t="s">
        <v>444</v>
      </c>
      <c r="C228" s="209"/>
      <c r="D228" s="200"/>
      <c r="E228" s="201"/>
      <c r="F228" s="184"/>
      <c r="G228" s="184"/>
      <c r="H228" s="184"/>
      <c r="I228" s="184"/>
      <c r="J228" s="184"/>
      <c r="K228" s="184"/>
      <c r="L228" s="184"/>
      <c r="M228" s="184"/>
      <c r="N228" s="184"/>
      <c r="O228" s="184"/>
      <c r="P228" s="184"/>
      <c r="Q228" s="184"/>
      <c r="R228" s="185"/>
      <c r="S228" s="185"/>
      <c r="T228" s="184"/>
      <c r="U228" s="184"/>
      <c r="V228" s="185"/>
      <c r="W228" s="185"/>
      <c r="X228" s="266"/>
      <c r="Y228" s="176"/>
      <c r="Z228" s="176"/>
      <c r="AA228" s="176"/>
      <c r="AB228" s="176"/>
      <c r="AC228" s="176"/>
      <c r="AD228" s="176"/>
      <c r="AE228" s="176" t="s">
        <v>197</v>
      </c>
      <c r="AF228" s="176">
        <v>0</v>
      </c>
      <c r="AG228" s="176"/>
      <c r="AH228" s="211"/>
      <c r="AI228" s="212" t="s">
        <v>444</v>
      </c>
      <c r="AJ228" s="214"/>
      <c r="AK228" s="176"/>
      <c r="AL228" s="176"/>
      <c r="AM228" s="176"/>
      <c r="AN228" s="176"/>
      <c r="AO228" s="176"/>
      <c r="AP228" s="176"/>
      <c r="AQ228" s="176"/>
      <c r="AR228" s="176"/>
      <c r="AS228" s="176"/>
      <c r="AT228" s="176"/>
      <c r="AU228" s="176"/>
      <c r="AV228" s="176"/>
      <c r="AW228" s="176"/>
      <c r="AX228" s="176"/>
      <c r="AY228" s="176"/>
      <c r="AZ228" s="176"/>
      <c r="BA228" s="176"/>
      <c r="BB228" s="176"/>
      <c r="BC228" s="176"/>
      <c r="BD228" s="176"/>
      <c r="BE228" s="176"/>
      <c r="BF228" s="176"/>
      <c r="BG228" s="176"/>
      <c r="BH228" s="176"/>
    </row>
    <row r="229" spans="1:60" outlineLevel="1" x14ac:dyDescent="0.2">
      <c r="A229" s="177"/>
      <c r="B229" s="208" t="s">
        <v>445</v>
      </c>
      <c r="C229" s="209"/>
      <c r="D229" s="200"/>
      <c r="E229" s="201"/>
      <c r="F229" s="184"/>
      <c r="G229" s="184"/>
      <c r="H229" s="184"/>
      <c r="I229" s="184"/>
      <c r="J229" s="184"/>
      <c r="K229" s="184"/>
      <c r="L229" s="184"/>
      <c r="M229" s="184"/>
      <c r="N229" s="184"/>
      <c r="O229" s="184"/>
      <c r="P229" s="184"/>
      <c r="Q229" s="184"/>
      <c r="R229" s="185"/>
      <c r="S229" s="185"/>
      <c r="T229" s="184"/>
      <c r="U229" s="184"/>
      <c r="V229" s="185"/>
      <c r="W229" s="185"/>
      <c r="X229" s="266"/>
      <c r="Y229" s="176"/>
      <c r="Z229" s="176"/>
      <c r="AA229" s="176"/>
      <c r="AB229" s="176"/>
      <c r="AC229" s="176"/>
      <c r="AD229" s="176"/>
      <c r="AE229" s="176" t="s">
        <v>197</v>
      </c>
      <c r="AF229" s="176">
        <v>0</v>
      </c>
      <c r="AG229" s="176"/>
      <c r="AH229" s="211"/>
      <c r="AI229" s="212" t="s">
        <v>445</v>
      </c>
      <c r="AJ229" s="214"/>
      <c r="AK229" s="176"/>
      <c r="AL229" s="176"/>
      <c r="AM229" s="176"/>
      <c r="AN229" s="176"/>
      <c r="AO229" s="176"/>
      <c r="AP229" s="176"/>
      <c r="AQ229" s="176"/>
      <c r="AR229" s="176"/>
      <c r="AS229" s="176"/>
      <c r="AT229" s="176"/>
      <c r="AU229" s="176"/>
      <c r="AV229" s="176"/>
      <c r="AW229" s="176"/>
      <c r="AX229" s="176"/>
      <c r="AY229" s="176"/>
      <c r="AZ229" s="176"/>
      <c r="BA229" s="176"/>
      <c r="BB229" s="176"/>
      <c r="BC229" s="176"/>
      <c r="BD229" s="176"/>
      <c r="BE229" s="176"/>
      <c r="BF229" s="176"/>
      <c r="BG229" s="176"/>
      <c r="BH229" s="176"/>
    </row>
    <row r="230" spans="1:60" outlineLevel="1" x14ac:dyDescent="0.2">
      <c r="A230" s="177"/>
      <c r="B230" s="208" t="s">
        <v>446</v>
      </c>
      <c r="C230" s="209"/>
      <c r="D230" s="200"/>
      <c r="E230" s="201">
        <v>72.873000000000005</v>
      </c>
      <c r="F230" s="184"/>
      <c r="G230" s="184"/>
      <c r="H230" s="184"/>
      <c r="I230" s="184"/>
      <c r="J230" s="184"/>
      <c r="K230" s="184"/>
      <c r="L230" s="184"/>
      <c r="M230" s="184"/>
      <c r="N230" s="184"/>
      <c r="O230" s="184"/>
      <c r="P230" s="184"/>
      <c r="Q230" s="184"/>
      <c r="R230" s="185"/>
      <c r="S230" s="185"/>
      <c r="T230" s="184"/>
      <c r="U230" s="184"/>
      <c r="V230" s="185"/>
      <c r="W230" s="185"/>
      <c r="X230" s="266"/>
      <c r="Y230" s="176"/>
      <c r="Z230" s="176"/>
      <c r="AA230" s="176"/>
      <c r="AB230" s="176"/>
      <c r="AC230" s="176"/>
      <c r="AD230" s="176"/>
      <c r="AE230" s="176" t="s">
        <v>197</v>
      </c>
      <c r="AF230" s="176">
        <v>0</v>
      </c>
      <c r="AG230" s="176"/>
      <c r="AH230" s="211"/>
      <c r="AI230" s="212" t="s">
        <v>446</v>
      </c>
      <c r="AJ230" s="214"/>
      <c r="AK230" s="176"/>
      <c r="AL230" s="176"/>
      <c r="AM230" s="176"/>
      <c r="AN230" s="176"/>
      <c r="AO230" s="176"/>
      <c r="AP230" s="176"/>
      <c r="AQ230" s="176"/>
      <c r="AR230" s="176"/>
      <c r="AS230" s="176"/>
      <c r="AT230" s="176"/>
      <c r="AU230" s="176"/>
      <c r="AV230" s="176"/>
      <c r="AW230" s="176"/>
      <c r="AX230" s="176"/>
      <c r="AY230" s="176"/>
      <c r="AZ230" s="176"/>
      <c r="BA230" s="176"/>
      <c r="BB230" s="176"/>
      <c r="BC230" s="176"/>
      <c r="BD230" s="176"/>
      <c r="BE230" s="176"/>
      <c r="BF230" s="176"/>
      <c r="BG230" s="176"/>
      <c r="BH230" s="176"/>
    </row>
    <row r="231" spans="1:60" x14ac:dyDescent="0.2">
      <c r="A231" s="162"/>
      <c r="B231" s="178"/>
      <c r="C231" s="178"/>
      <c r="D231" s="180"/>
      <c r="E231" s="181"/>
      <c r="F231" s="182"/>
      <c r="G231" s="182"/>
      <c r="H231" s="182"/>
      <c r="I231" s="182"/>
      <c r="J231" s="182"/>
      <c r="K231" s="182"/>
      <c r="L231" s="182"/>
      <c r="M231" s="182"/>
      <c r="N231" s="182"/>
      <c r="O231" s="182"/>
      <c r="P231" s="182"/>
      <c r="Q231" s="182"/>
      <c r="R231" s="183"/>
      <c r="S231" s="183"/>
      <c r="T231" s="182"/>
      <c r="U231" s="182"/>
      <c r="V231" s="183"/>
      <c r="W231" s="183"/>
      <c r="X231" s="256"/>
      <c r="AH231" s="210"/>
      <c r="AI231" s="210"/>
      <c r="AJ231" s="213"/>
    </row>
    <row r="232" spans="1:60" x14ac:dyDescent="0.2">
      <c r="A232" s="179" t="s">
        <v>188</v>
      </c>
      <c r="B232" s="186" t="s">
        <v>129</v>
      </c>
      <c r="C232" s="186" t="s">
        <v>130</v>
      </c>
      <c r="D232" s="187"/>
      <c r="E232" s="188"/>
      <c r="F232" s="189"/>
      <c r="G232" s="190">
        <f>SUMIF(AE233:AE240,"&lt;&gt;NOR",G233:G240)</f>
        <v>0</v>
      </c>
      <c r="H232" s="189"/>
      <c r="I232" s="189">
        <f>SUM(I233:I240)</f>
        <v>1565.57</v>
      </c>
      <c r="J232" s="189"/>
      <c r="K232" s="189">
        <f>SUM(K233:K240)</f>
        <v>4741.3999999999996</v>
      </c>
      <c r="L232" s="189"/>
      <c r="M232" s="189">
        <f>SUM(M233:M240)</f>
        <v>0</v>
      </c>
      <c r="N232" s="189"/>
      <c r="O232" s="189">
        <f>SUM(O233:O240)</f>
        <v>0.03</v>
      </c>
      <c r="P232" s="189"/>
      <c r="Q232" s="189">
        <f>SUM(Q233:Q240)</f>
        <v>0</v>
      </c>
      <c r="R232" s="191"/>
      <c r="S232" s="191"/>
      <c r="T232" s="189"/>
      <c r="U232" s="189">
        <f>SUM(U233:U240)</f>
        <v>9.56</v>
      </c>
      <c r="V232" s="191"/>
      <c r="W232" s="192"/>
      <c r="X232" s="256"/>
      <c r="AE232" t="s">
        <v>189</v>
      </c>
      <c r="AH232" s="210"/>
      <c r="AI232" s="210"/>
      <c r="AJ232" s="213"/>
    </row>
    <row r="233" spans="1:60" ht="22.5" outlineLevel="1" x14ac:dyDescent="0.2">
      <c r="A233" s="193">
        <v>58</v>
      </c>
      <c r="B233" s="194" t="s">
        <v>447</v>
      </c>
      <c r="C233" s="194" t="s">
        <v>448</v>
      </c>
      <c r="D233" s="195" t="s">
        <v>293</v>
      </c>
      <c r="E233" s="196">
        <v>9.6</v>
      </c>
      <c r="F233" s="199"/>
      <c r="G233" s="197">
        <f>ROUND(E233*F233,2)</f>
        <v>0</v>
      </c>
      <c r="H233" s="199">
        <v>163.08000000000001</v>
      </c>
      <c r="I233" s="197">
        <f>ROUND(E233*H233,2)</f>
        <v>1565.57</v>
      </c>
      <c r="J233" s="199">
        <v>487.92</v>
      </c>
      <c r="K233" s="197">
        <f>ROUND(E233*J233,2)</f>
        <v>4684.03</v>
      </c>
      <c r="L233" s="197">
        <v>21</v>
      </c>
      <c r="M233" s="197">
        <f>G233*(1+L233/100)</f>
        <v>0</v>
      </c>
      <c r="N233" s="197">
        <v>3.0400000000000002E-3</v>
      </c>
      <c r="O233" s="197">
        <f>ROUND(E233*N233,2)</f>
        <v>0.03</v>
      </c>
      <c r="P233" s="197">
        <v>0</v>
      </c>
      <c r="Q233" s="197">
        <f>ROUND(E233*P233,2)</f>
        <v>0</v>
      </c>
      <c r="R233" s="198" t="s">
        <v>417</v>
      </c>
      <c r="S233" s="198" t="s">
        <v>194</v>
      </c>
      <c r="T233" s="197">
        <v>0.98111000000000004</v>
      </c>
      <c r="U233" s="197">
        <f>ROUND(E233*T233,2)</f>
        <v>9.42</v>
      </c>
      <c r="V233" s="198"/>
      <c r="W233" s="198"/>
      <c r="X233" s="266"/>
      <c r="Y233" s="176"/>
      <c r="Z233" s="176"/>
      <c r="AA233" s="176"/>
      <c r="AB233" s="176"/>
      <c r="AC233" s="176"/>
      <c r="AD233" s="176"/>
      <c r="AE233" s="176" t="s">
        <v>449</v>
      </c>
      <c r="AF233" s="176">
        <v>176</v>
      </c>
      <c r="AG233" s="176"/>
      <c r="AH233" s="211"/>
      <c r="AI233" s="211"/>
      <c r="AJ233" s="214"/>
      <c r="AK233" s="176"/>
      <c r="AL233" s="176"/>
      <c r="AM233" s="176"/>
      <c r="AN233" s="176"/>
      <c r="AO233" s="176"/>
      <c r="AP233" s="176"/>
      <c r="AQ233" s="176"/>
      <c r="AR233" s="176"/>
      <c r="AS233" s="176"/>
      <c r="AT233" s="176"/>
      <c r="AU233" s="176"/>
      <c r="AV233" s="176"/>
      <c r="AW233" s="176"/>
      <c r="AX233" s="176"/>
      <c r="AY233" s="176"/>
      <c r="AZ233" s="176"/>
      <c r="BA233" s="176"/>
      <c r="BB233" s="176"/>
      <c r="BC233" s="176"/>
      <c r="BD233" s="176"/>
      <c r="BE233" s="176"/>
      <c r="BF233" s="176"/>
      <c r="BG233" s="176"/>
      <c r="BH233" s="176"/>
    </row>
    <row r="234" spans="1:60" outlineLevel="1" x14ac:dyDescent="0.2">
      <c r="A234" s="177"/>
      <c r="B234" s="308" t="s">
        <v>450</v>
      </c>
      <c r="C234" s="308"/>
      <c r="D234" s="309"/>
      <c r="E234" s="309"/>
      <c r="F234" s="309"/>
      <c r="G234" s="309"/>
      <c r="H234" s="184"/>
      <c r="I234" s="184"/>
      <c r="J234" s="184"/>
      <c r="K234" s="184"/>
      <c r="L234" s="184"/>
      <c r="M234" s="184"/>
      <c r="N234" s="184"/>
      <c r="O234" s="184"/>
      <c r="P234" s="184"/>
      <c r="Q234" s="184"/>
      <c r="R234" s="185"/>
      <c r="S234" s="185"/>
      <c r="T234" s="184"/>
      <c r="U234" s="184"/>
      <c r="V234" s="185"/>
      <c r="W234" s="185"/>
      <c r="X234" s="266"/>
      <c r="Y234" s="176"/>
      <c r="Z234" s="176"/>
      <c r="AA234" s="176"/>
      <c r="AB234" s="176"/>
      <c r="AC234" s="176"/>
      <c r="AD234" s="176"/>
      <c r="AE234" s="176" t="s">
        <v>221</v>
      </c>
      <c r="AF234" s="176"/>
      <c r="AG234" s="176"/>
      <c r="AH234" s="211" t="str">
        <f>B234</f>
        <v>včetně spojovacích prostředků a zednických výpomocí.</v>
      </c>
      <c r="AI234" s="211"/>
      <c r="AJ234" s="214"/>
      <c r="AK234" s="176"/>
      <c r="AL234" s="176"/>
      <c r="AM234" s="176"/>
      <c r="AN234" s="176"/>
      <c r="AO234" s="176"/>
      <c r="AP234" s="176"/>
      <c r="AQ234" s="176"/>
      <c r="AR234" s="176"/>
      <c r="AS234" s="176"/>
      <c r="AT234" s="176"/>
      <c r="AU234" s="176"/>
      <c r="AV234" s="176"/>
      <c r="AW234" s="176"/>
      <c r="AX234" s="176"/>
      <c r="AY234" s="176"/>
      <c r="AZ234" s="176"/>
      <c r="BA234" s="176"/>
      <c r="BB234" s="176"/>
      <c r="BC234" s="176"/>
      <c r="BD234" s="176"/>
      <c r="BE234" s="176"/>
      <c r="BF234" s="176"/>
      <c r="BG234" s="176"/>
      <c r="BH234" s="176"/>
    </row>
    <row r="235" spans="1:60" outlineLevel="1" x14ac:dyDescent="0.2">
      <c r="A235" s="177"/>
      <c r="B235" s="208" t="s">
        <v>451</v>
      </c>
      <c r="C235" s="209"/>
      <c r="D235" s="200"/>
      <c r="E235" s="201"/>
      <c r="F235" s="184"/>
      <c r="G235" s="184"/>
      <c r="H235" s="184"/>
      <c r="I235" s="184"/>
      <c r="J235" s="184"/>
      <c r="K235" s="184"/>
      <c r="L235" s="184"/>
      <c r="M235" s="184"/>
      <c r="N235" s="184"/>
      <c r="O235" s="184"/>
      <c r="P235" s="184"/>
      <c r="Q235" s="184"/>
      <c r="R235" s="185"/>
      <c r="S235" s="185"/>
      <c r="T235" s="184"/>
      <c r="U235" s="184"/>
      <c r="V235" s="185"/>
      <c r="W235" s="185"/>
      <c r="X235" s="266"/>
      <c r="Y235" s="176"/>
      <c r="Z235" s="176"/>
      <c r="AA235" s="176"/>
      <c r="AB235" s="176"/>
      <c r="AC235" s="176"/>
      <c r="AD235" s="176"/>
      <c r="AE235" s="176" t="s">
        <v>197</v>
      </c>
      <c r="AF235" s="176">
        <v>0</v>
      </c>
      <c r="AG235" s="176"/>
      <c r="AH235" s="211"/>
      <c r="AI235" s="212" t="s">
        <v>451</v>
      </c>
      <c r="AJ235" s="214"/>
      <c r="AK235" s="176"/>
      <c r="AL235" s="176"/>
      <c r="AM235" s="176"/>
      <c r="AN235" s="176"/>
      <c r="AO235" s="176"/>
      <c r="AP235" s="176"/>
      <c r="AQ235" s="176"/>
      <c r="AR235" s="176"/>
      <c r="AS235" s="176"/>
      <c r="AT235" s="176"/>
      <c r="AU235" s="176"/>
      <c r="AV235" s="176"/>
      <c r="AW235" s="176"/>
      <c r="AX235" s="176"/>
      <c r="AY235" s="176"/>
      <c r="AZ235" s="176"/>
      <c r="BA235" s="176"/>
      <c r="BB235" s="176"/>
      <c r="BC235" s="176"/>
      <c r="BD235" s="176"/>
      <c r="BE235" s="176"/>
      <c r="BF235" s="176"/>
      <c r="BG235" s="176"/>
      <c r="BH235" s="176"/>
    </row>
    <row r="236" spans="1:60" outlineLevel="1" x14ac:dyDescent="0.2">
      <c r="A236" s="177"/>
      <c r="B236" s="208" t="s">
        <v>452</v>
      </c>
      <c r="C236" s="209"/>
      <c r="D236" s="200"/>
      <c r="E236" s="201">
        <v>9.6</v>
      </c>
      <c r="F236" s="184"/>
      <c r="G236" s="184"/>
      <c r="H236" s="184"/>
      <c r="I236" s="184"/>
      <c r="J236" s="184"/>
      <c r="K236" s="184"/>
      <c r="L236" s="184"/>
      <c r="M236" s="184"/>
      <c r="N236" s="184"/>
      <c r="O236" s="184"/>
      <c r="P236" s="184"/>
      <c r="Q236" s="184"/>
      <c r="R236" s="185"/>
      <c r="S236" s="185"/>
      <c r="T236" s="184"/>
      <c r="U236" s="184"/>
      <c r="V236" s="185"/>
      <c r="W236" s="185"/>
      <c r="X236" s="266"/>
      <c r="Y236" s="176"/>
      <c r="Z236" s="176"/>
      <c r="AA236" s="176"/>
      <c r="AB236" s="176"/>
      <c r="AC236" s="176"/>
      <c r="AD236" s="176"/>
      <c r="AE236" s="176" t="s">
        <v>197</v>
      </c>
      <c r="AF236" s="176">
        <v>0</v>
      </c>
      <c r="AG236" s="176"/>
      <c r="AH236" s="211"/>
      <c r="AI236" s="212" t="s">
        <v>452</v>
      </c>
      <c r="AJ236" s="214"/>
      <c r="AK236" s="176"/>
      <c r="AL236" s="176"/>
      <c r="AM236" s="176"/>
      <c r="AN236" s="176"/>
      <c r="AO236" s="176"/>
      <c r="AP236" s="176"/>
      <c r="AQ236" s="176"/>
      <c r="AR236" s="176"/>
      <c r="AS236" s="176"/>
      <c r="AT236" s="176"/>
      <c r="AU236" s="176"/>
      <c r="AV236" s="176"/>
      <c r="AW236" s="176"/>
      <c r="AX236" s="176"/>
      <c r="AY236" s="176"/>
      <c r="AZ236" s="176"/>
      <c r="BA236" s="176"/>
      <c r="BB236" s="176"/>
      <c r="BC236" s="176"/>
      <c r="BD236" s="176"/>
      <c r="BE236" s="176"/>
      <c r="BF236" s="176"/>
      <c r="BG236" s="176"/>
      <c r="BH236" s="176"/>
    </row>
    <row r="237" spans="1:60" outlineLevel="1" x14ac:dyDescent="0.2">
      <c r="A237" s="193">
        <v>59</v>
      </c>
      <c r="B237" s="194" t="s">
        <v>453</v>
      </c>
      <c r="C237" s="194" t="s">
        <v>454</v>
      </c>
      <c r="D237" s="195" t="s">
        <v>433</v>
      </c>
      <c r="E237" s="196">
        <v>2.9180000000000001E-2</v>
      </c>
      <c r="F237" s="199"/>
      <c r="G237" s="197">
        <f>ROUND(E237*F237,2)</f>
        <v>0</v>
      </c>
      <c r="H237" s="199">
        <v>0</v>
      </c>
      <c r="I237" s="197">
        <f>ROUND(E237*H237,2)</f>
        <v>0</v>
      </c>
      <c r="J237" s="199">
        <v>1966</v>
      </c>
      <c r="K237" s="197">
        <f>ROUND(E237*J237,2)</f>
        <v>57.37</v>
      </c>
      <c r="L237" s="197">
        <v>21</v>
      </c>
      <c r="M237" s="197">
        <f>G237*(1+L237/100)</f>
        <v>0</v>
      </c>
      <c r="N237" s="197">
        <v>0</v>
      </c>
      <c r="O237" s="197">
        <f>ROUND(E237*N237,2)</f>
        <v>0</v>
      </c>
      <c r="P237" s="197">
        <v>0</v>
      </c>
      <c r="Q237" s="197">
        <f>ROUND(E237*P237,2)</f>
        <v>0</v>
      </c>
      <c r="R237" s="198" t="s">
        <v>417</v>
      </c>
      <c r="S237" s="198" t="s">
        <v>194</v>
      </c>
      <c r="T237" s="197">
        <v>4.82</v>
      </c>
      <c r="U237" s="197">
        <f>ROUND(E237*T237,2)</f>
        <v>0.14000000000000001</v>
      </c>
      <c r="V237" s="198"/>
      <c r="W237" s="198"/>
      <c r="X237" s="266"/>
      <c r="Y237" s="176"/>
      <c r="Z237" s="176"/>
      <c r="AA237" s="176"/>
      <c r="AB237" s="176"/>
      <c r="AC237" s="176"/>
      <c r="AD237" s="176"/>
      <c r="AE237" s="176" t="s">
        <v>434</v>
      </c>
      <c r="AF237" s="176">
        <v>178</v>
      </c>
      <c r="AG237" s="176"/>
      <c r="AH237" s="211"/>
      <c r="AI237" s="211"/>
      <c r="AJ237" s="214"/>
      <c r="AK237" s="176"/>
      <c r="AL237" s="176"/>
      <c r="AM237" s="176"/>
      <c r="AN237" s="176"/>
      <c r="AO237" s="176"/>
      <c r="AP237" s="176"/>
      <c r="AQ237" s="176"/>
      <c r="AR237" s="176"/>
      <c r="AS237" s="176"/>
      <c r="AT237" s="176"/>
      <c r="AU237" s="176"/>
      <c r="AV237" s="176"/>
      <c r="AW237" s="176"/>
      <c r="AX237" s="176"/>
      <c r="AY237" s="176"/>
      <c r="AZ237" s="176"/>
      <c r="BA237" s="176"/>
      <c r="BB237" s="176"/>
      <c r="BC237" s="176"/>
      <c r="BD237" s="176"/>
      <c r="BE237" s="176"/>
      <c r="BF237" s="176"/>
      <c r="BG237" s="176"/>
      <c r="BH237" s="176"/>
    </row>
    <row r="238" spans="1:60" outlineLevel="1" x14ac:dyDescent="0.2">
      <c r="A238" s="177"/>
      <c r="B238" s="208" t="s">
        <v>435</v>
      </c>
      <c r="C238" s="209"/>
      <c r="D238" s="200"/>
      <c r="E238" s="201"/>
      <c r="F238" s="184"/>
      <c r="G238" s="184"/>
      <c r="H238" s="184"/>
      <c r="I238" s="184"/>
      <c r="J238" s="184"/>
      <c r="K238" s="184"/>
      <c r="L238" s="184"/>
      <c r="M238" s="184"/>
      <c r="N238" s="184"/>
      <c r="O238" s="184"/>
      <c r="P238" s="184"/>
      <c r="Q238" s="184"/>
      <c r="R238" s="185"/>
      <c r="S238" s="185"/>
      <c r="T238" s="184"/>
      <c r="U238" s="184"/>
      <c r="V238" s="185"/>
      <c r="W238" s="185"/>
      <c r="X238" s="266"/>
      <c r="Y238" s="176"/>
      <c r="Z238" s="176"/>
      <c r="AA238" s="176"/>
      <c r="AB238" s="176"/>
      <c r="AC238" s="176"/>
      <c r="AD238" s="176"/>
      <c r="AE238" s="176" t="s">
        <v>197</v>
      </c>
      <c r="AF238" s="176">
        <v>0</v>
      </c>
      <c r="AG238" s="176"/>
      <c r="AH238" s="211"/>
      <c r="AI238" s="212" t="s">
        <v>435</v>
      </c>
      <c r="AJ238" s="214"/>
      <c r="AK238" s="176"/>
      <c r="AL238" s="176"/>
      <c r="AM238" s="176"/>
      <c r="AN238" s="176"/>
      <c r="AO238" s="176"/>
      <c r="AP238" s="176"/>
      <c r="AQ238" s="176"/>
      <c r="AR238" s="176"/>
      <c r="AS238" s="176"/>
      <c r="AT238" s="176"/>
      <c r="AU238" s="176"/>
      <c r="AV238" s="176"/>
      <c r="AW238" s="176"/>
      <c r="AX238" s="176"/>
      <c r="AY238" s="176"/>
      <c r="AZ238" s="176"/>
      <c r="BA238" s="176"/>
      <c r="BB238" s="176"/>
      <c r="BC238" s="176"/>
      <c r="BD238" s="176"/>
      <c r="BE238" s="176"/>
      <c r="BF238" s="176"/>
      <c r="BG238" s="176"/>
      <c r="BH238" s="176"/>
    </row>
    <row r="239" spans="1:60" outlineLevel="1" x14ac:dyDescent="0.2">
      <c r="A239" s="177"/>
      <c r="B239" s="208" t="s">
        <v>455</v>
      </c>
      <c r="C239" s="209"/>
      <c r="D239" s="200"/>
      <c r="E239" s="201"/>
      <c r="F239" s="184"/>
      <c r="G239" s="184"/>
      <c r="H239" s="184"/>
      <c r="I239" s="184"/>
      <c r="J239" s="184"/>
      <c r="K239" s="184"/>
      <c r="L239" s="184"/>
      <c r="M239" s="184"/>
      <c r="N239" s="184"/>
      <c r="O239" s="184"/>
      <c r="P239" s="184"/>
      <c r="Q239" s="184"/>
      <c r="R239" s="185"/>
      <c r="S239" s="185"/>
      <c r="T239" s="184"/>
      <c r="U239" s="184"/>
      <c r="V239" s="185"/>
      <c r="W239" s="185"/>
      <c r="X239" s="266"/>
      <c r="Y239" s="176"/>
      <c r="Z239" s="176"/>
      <c r="AA239" s="176"/>
      <c r="AB239" s="176"/>
      <c r="AC239" s="176"/>
      <c r="AD239" s="176"/>
      <c r="AE239" s="176" t="s">
        <v>197</v>
      </c>
      <c r="AF239" s="176">
        <v>0</v>
      </c>
      <c r="AG239" s="176"/>
      <c r="AH239" s="211"/>
      <c r="AI239" s="212" t="s">
        <v>455</v>
      </c>
      <c r="AJ239" s="214"/>
      <c r="AK239" s="176"/>
      <c r="AL239" s="176"/>
      <c r="AM239" s="176"/>
      <c r="AN239" s="176"/>
      <c r="AO239" s="176"/>
      <c r="AP239" s="176"/>
      <c r="AQ239" s="176"/>
      <c r="AR239" s="176"/>
      <c r="AS239" s="176"/>
      <c r="AT239" s="176"/>
      <c r="AU239" s="176"/>
      <c r="AV239" s="176"/>
      <c r="AW239" s="176"/>
      <c r="AX239" s="176"/>
      <c r="AY239" s="176"/>
      <c r="AZ239" s="176"/>
      <c r="BA239" s="176"/>
      <c r="BB239" s="176"/>
      <c r="BC239" s="176"/>
      <c r="BD239" s="176"/>
      <c r="BE239" s="176"/>
      <c r="BF239" s="176"/>
      <c r="BG239" s="176"/>
      <c r="BH239" s="176"/>
    </row>
    <row r="240" spans="1:60" outlineLevel="1" x14ac:dyDescent="0.2">
      <c r="A240" s="177"/>
      <c r="B240" s="208" t="s">
        <v>456</v>
      </c>
      <c r="C240" s="209"/>
      <c r="D240" s="200"/>
      <c r="E240" s="201">
        <v>2.9180000000000001E-2</v>
      </c>
      <c r="F240" s="184"/>
      <c r="G240" s="184"/>
      <c r="H240" s="184"/>
      <c r="I240" s="184"/>
      <c r="J240" s="184"/>
      <c r="K240" s="184"/>
      <c r="L240" s="184"/>
      <c r="M240" s="184"/>
      <c r="N240" s="184"/>
      <c r="O240" s="184"/>
      <c r="P240" s="184"/>
      <c r="Q240" s="184"/>
      <c r="R240" s="185"/>
      <c r="S240" s="185"/>
      <c r="T240" s="184"/>
      <c r="U240" s="184"/>
      <c r="V240" s="185"/>
      <c r="W240" s="185"/>
      <c r="X240" s="266"/>
      <c r="Y240" s="176"/>
      <c r="Z240" s="176"/>
      <c r="AA240" s="176"/>
      <c r="AB240" s="176"/>
      <c r="AC240" s="176"/>
      <c r="AD240" s="176"/>
      <c r="AE240" s="176" t="s">
        <v>197</v>
      </c>
      <c r="AF240" s="176">
        <v>0</v>
      </c>
      <c r="AG240" s="176"/>
      <c r="AH240" s="211"/>
      <c r="AI240" s="212" t="s">
        <v>456</v>
      </c>
      <c r="AJ240" s="214"/>
      <c r="AK240" s="176"/>
      <c r="AL240" s="176"/>
      <c r="AM240" s="176"/>
      <c r="AN240" s="176"/>
      <c r="AO240" s="176"/>
      <c r="AP240" s="176"/>
      <c r="AQ240" s="176"/>
      <c r="AR240" s="176"/>
      <c r="AS240" s="176"/>
      <c r="AT240" s="176"/>
      <c r="AU240" s="176"/>
      <c r="AV240" s="176"/>
      <c r="AW240" s="176"/>
      <c r="AX240" s="176"/>
      <c r="AY240" s="176"/>
      <c r="AZ240" s="176"/>
      <c r="BA240" s="176"/>
      <c r="BB240" s="176"/>
      <c r="BC240" s="176"/>
      <c r="BD240" s="176"/>
      <c r="BE240" s="176"/>
      <c r="BF240" s="176"/>
      <c r="BG240" s="176"/>
      <c r="BH240" s="176"/>
    </row>
    <row r="241" spans="1:60" x14ac:dyDescent="0.2">
      <c r="A241" s="162"/>
      <c r="B241" s="178"/>
      <c r="C241" s="178"/>
      <c r="D241" s="180"/>
      <c r="E241" s="181"/>
      <c r="F241" s="182"/>
      <c r="G241" s="182"/>
      <c r="H241" s="182"/>
      <c r="I241" s="182"/>
      <c r="J241" s="182"/>
      <c r="K241" s="182"/>
      <c r="L241" s="182"/>
      <c r="M241" s="182"/>
      <c r="N241" s="182"/>
      <c r="O241" s="182"/>
      <c r="P241" s="182"/>
      <c r="Q241" s="182"/>
      <c r="R241" s="183"/>
      <c r="S241" s="183"/>
      <c r="T241" s="182"/>
      <c r="U241" s="182"/>
      <c r="V241" s="183"/>
      <c r="W241" s="183"/>
      <c r="X241" s="256"/>
      <c r="AH241" s="210"/>
      <c r="AI241" s="210"/>
      <c r="AJ241" s="213"/>
    </row>
    <row r="242" spans="1:60" x14ac:dyDescent="0.2">
      <c r="A242" s="179" t="s">
        <v>188</v>
      </c>
      <c r="B242" s="186" t="s">
        <v>131</v>
      </c>
      <c r="C242" s="186" t="s">
        <v>132</v>
      </c>
      <c r="D242" s="187"/>
      <c r="E242" s="188"/>
      <c r="F242" s="189"/>
      <c r="G242" s="190">
        <f>SUMIF(AE243:AE281,"&lt;&gt;NOR",G243:G281)</f>
        <v>0</v>
      </c>
      <c r="H242" s="189"/>
      <c r="I242" s="189">
        <f>SUM(I243:I281)</f>
        <v>79125.399999999994</v>
      </c>
      <c r="J242" s="189"/>
      <c r="K242" s="189">
        <f>SUM(K243:K281)</f>
        <v>26492.949999999997</v>
      </c>
      <c r="L242" s="189"/>
      <c r="M242" s="189">
        <f>SUM(M243:M281)</f>
        <v>0</v>
      </c>
      <c r="N242" s="189"/>
      <c r="O242" s="189">
        <f>SUM(O243:O281)</f>
        <v>0.01</v>
      </c>
      <c r="P242" s="189"/>
      <c r="Q242" s="189">
        <f>SUM(Q243:Q281)</f>
        <v>0</v>
      </c>
      <c r="R242" s="191"/>
      <c r="S242" s="191"/>
      <c r="T242" s="189"/>
      <c r="U242" s="189">
        <f>SUM(U243:U281)</f>
        <v>57.779999999999994</v>
      </c>
      <c r="V242" s="191"/>
      <c r="W242" s="192"/>
      <c r="X242" s="256"/>
      <c r="AE242" t="s">
        <v>189</v>
      </c>
      <c r="AH242" s="210"/>
      <c r="AI242" s="210"/>
      <c r="AJ242" s="213"/>
    </row>
    <row r="243" spans="1:60" ht="22.5" outlineLevel="1" x14ac:dyDescent="0.2">
      <c r="A243" s="193">
        <v>60</v>
      </c>
      <c r="B243" s="194" t="s">
        <v>457</v>
      </c>
      <c r="C243" s="194" t="s">
        <v>458</v>
      </c>
      <c r="D243" s="195" t="s">
        <v>213</v>
      </c>
      <c r="E243" s="196">
        <v>12</v>
      </c>
      <c r="F243" s="199"/>
      <c r="G243" s="197">
        <f>ROUND(E243*F243,2)</f>
        <v>0</v>
      </c>
      <c r="H243" s="199">
        <v>0</v>
      </c>
      <c r="I243" s="197">
        <f>ROUND(E243*H243,2)</f>
        <v>0</v>
      </c>
      <c r="J243" s="199">
        <v>643</v>
      </c>
      <c r="K243" s="197">
        <f>ROUND(E243*J243,2)</f>
        <v>7716</v>
      </c>
      <c r="L243" s="197">
        <v>21</v>
      </c>
      <c r="M243" s="197">
        <f>G243*(1+L243/100)</f>
        <v>0</v>
      </c>
      <c r="N243" s="197">
        <v>0</v>
      </c>
      <c r="O243" s="197">
        <f>ROUND(E243*N243,2)</f>
        <v>0</v>
      </c>
      <c r="P243" s="197">
        <v>0</v>
      </c>
      <c r="Q243" s="197">
        <f>ROUND(E243*P243,2)</f>
        <v>0</v>
      </c>
      <c r="R243" s="198" t="s">
        <v>422</v>
      </c>
      <c r="S243" s="198" t="s">
        <v>194</v>
      </c>
      <c r="T243" s="197">
        <v>1.45</v>
      </c>
      <c r="U243" s="197">
        <f>ROUND(E243*T243,2)</f>
        <v>17.399999999999999</v>
      </c>
      <c r="V243" s="198"/>
      <c r="W243" s="198"/>
      <c r="X243" s="266"/>
      <c r="Y243" s="176"/>
      <c r="Z243" s="176"/>
      <c r="AA243" s="176"/>
      <c r="AB243" s="176"/>
      <c r="AC243" s="176"/>
      <c r="AD243" s="176"/>
      <c r="AE243" s="176" t="s">
        <v>449</v>
      </c>
      <c r="AF243" s="176">
        <v>180</v>
      </c>
      <c r="AG243" s="176"/>
      <c r="AH243" s="211"/>
      <c r="AI243" s="211"/>
      <c r="AJ243" s="214"/>
      <c r="AK243" s="176"/>
      <c r="AL243" s="176"/>
      <c r="AM243" s="176"/>
      <c r="AN243" s="176"/>
      <c r="AO243" s="176"/>
      <c r="AP243" s="176"/>
      <c r="AQ243" s="176"/>
      <c r="AR243" s="176"/>
      <c r="AS243" s="176"/>
      <c r="AT243" s="176"/>
      <c r="AU243" s="176"/>
      <c r="AV243" s="176"/>
      <c r="AW243" s="176"/>
      <c r="AX243" s="176"/>
      <c r="AY243" s="176"/>
      <c r="AZ243" s="176"/>
      <c r="BA243" s="176"/>
      <c r="BB243" s="176"/>
      <c r="BC243" s="176"/>
      <c r="BD243" s="176"/>
      <c r="BE243" s="176"/>
      <c r="BF243" s="176"/>
      <c r="BG243" s="176"/>
      <c r="BH243" s="176"/>
    </row>
    <row r="244" spans="1:60" outlineLevel="1" x14ac:dyDescent="0.2">
      <c r="A244" s="177"/>
      <c r="B244" s="208" t="s">
        <v>459</v>
      </c>
      <c r="C244" s="209"/>
      <c r="D244" s="200"/>
      <c r="E244" s="201"/>
      <c r="F244" s="184"/>
      <c r="G244" s="184"/>
      <c r="H244" s="184"/>
      <c r="I244" s="184"/>
      <c r="J244" s="184"/>
      <c r="K244" s="184"/>
      <c r="L244" s="184"/>
      <c r="M244" s="184"/>
      <c r="N244" s="184"/>
      <c r="O244" s="184"/>
      <c r="P244" s="184"/>
      <c r="Q244" s="184"/>
      <c r="R244" s="185"/>
      <c r="S244" s="185"/>
      <c r="T244" s="184"/>
      <c r="U244" s="184"/>
      <c r="V244" s="185"/>
      <c r="W244" s="185"/>
      <c r="X244" s="266"/>
      <c r="Y244" s="176"/>
      <c r="Z244" s="176"/>
      <c r="AA244" s="176"/>
      <c r="AB244" s="176"/>
      <c r="AC244" s="176"/>
      <c r="AD244" s="176"/>
      <c r="AE244" s="176" t="s">
        <v>197</v>
      </c>
      <c r="AF244" s="176">
        <v>0</v>
      </c>
      <c r="AG244" s="176"/>
      <c r="AH244" s="211"/>
      <c r="AI244" s="212" t="s">
        <v>459</v>
      </c>
      <c r="AJ244" s="214"/>
      <c r="AK244" s="176"/>
      <c r="AL244" s="176"/>
      <c r="AM244" s="176"/>
      <c r="AN244" s="176"/>
      <c r="AO244" s="176"/>
      <c r="AP244" s="176"/>
      <c r="AQ244" s="176"/>
      <c r="AR244" s="176"/>
      <c r="AS244" s="176"/>
      <c r="AT244" s="176"/>
      <c r="AU244" s="176"/>
      <c r="AV244" s="176"/>
      <c r="AW244" s="176"/>
      <c r="AX244" s="176"/>
      <c r="AY244" s="176"/>
      <c r="AZ244" s="176"/>
      <c r="BA244" s="176"/>
      <c r="BB244" s="176"/>
      <c r="BC244" s="176"/>
      <c r="BD244" s="176"/>
      <c r="BE244" s="176"/>
      <c r="BF244" s="176"/>
      <c r="BG244" s="176"/>
      <c r="BH244" s="176"/>
    </row>
    <row r="245" spans="1:60" outlineLevel="1" x14ac:dyDescent="0.2">
      <c r="A245" s="177"/>
      <c r="B245" s="208" t="s">
        <v>460</v>
      </c>
      <c r="C245" s="209"/>
      <c r="D245" s="200"/>
      <c r="E245" s="201">
        <v>12</v>
      </c>
      <c r="F245" s="184"/>
      <c r="G245" s="184"/>
      <c r="H245" s="184"/>
      <c r="I245" s="184"/>
      <c r="J245" s="184"/>
      <c r="K245" s="184"/>
      <c r="L245" s="184"/>
      <c r="M245" s="184"/>
      <c r="N245" s="184"/>
      <c r="O245" s="184"/>
      <c r="P245" s="184"/>
      <c r="Q245" s="184"/>
      <c r="R245" s="185"/>
      <c r="S245" s="185"/>
      <c r="T245" s="184"/>
      <c r="U245" s="184"/>
      <c r="V245" s="185"/>
      <c r="W245" s="185"/>
      <c r="X245" s="266"/>
      <c r="Y245" s="176"/>
      <c r="Z245" s="176"/>
      <c r="AA245" s="176"/>
      <c r="AB245" s="176"/>
      <c r="AC245" s="176"/>
      <c r="AD245" s="176"/>
      <c r="AE245" s="176" t="s">
        <v>197</v>
      </c>
      <c r="AF245" s="176">
        <v>0</v>
      </c>
      <c r="AG245" s="176"/>
      <c r="AH245" s="211"/>
      <c r="AI245" s="212" t="s">
        <v>460</v>
      </c>
      <c r="AJ245" s="214"/>
      <c r="AK245" s="176"/>
      <c r="AL245" s="176"/>
      <c r="AM245" s="176"/>
      <c r="AN245" s="176"/>
      <c r="AO245" s="176"/>
      <c r="AP245" s="176"/>
      <c r="AQ245" s="176"/>
      <c r="AR245" s="176"/>
      <c r="AS245" s="176"/>
      <c r="AT245" s="176"/>
      <c r="AU245" s="176"/>
      <c r="AV245" s="176"/>
      <c r="AW245" s="176"/>
      <c r="AX245" s="176"/>
      <c r="AY245" s="176"/>
      <c r="AZ245" s="176"/>
      <c r="BA245" s="176"/>
      <c r="BB245" s="176"/>
      <c r="BC245" s="176"/>
      <c r="BD245" s="176"/>
      <c r="BE245" s="176"/>
      <c r="BF245" s="176"/>
      <c r="BG245" s="176"/>
      <c r="BH245" s="176"/>
    </row>
    <row r="246" spans="1:60" ht="22.5" outlineLevel="1" x14ac:dyDescent="0.2">
      <c r="A246" s="193">
        <v>61</v>
      </c>
      <c r="B246" s="194" t="s">
        <v>461</v>
      </c>
      <c r="C246" s="194" t="s">
        <v>462</v>
      </c>
      <c r="D246" s="195" t="s">
        <v>213</v>
      </c>
      <c r="E246" s="196">
        <v>4</v>
      </c>
      <c r="F246" s="199"/>
      <c r="G246" s="197">
        <f>ROUND(E246*F246,2)</f>
        <v>0</v>
      </c>
      <c r="H246" s="199">
        <v>0</v>
      </c>
      <c r="I246" s="197">
        <f>ROUND(E246*H246,2)</f>
        <v>0</v>
      </c>
      <c r="J246" s="199">
        <v>733</v>
      </c>
      <c r="K246" s="197">
        <f>ROUND(E246*J246,2)</f>
        <v>2932</v>
      </c>
      <c r="L246" s="197">
        <v>21</v>
      </c>
      <c r="M246" s="197">
        <f>G246*(1+L246/100)</f>
        <v>0</v>
      </c>
      <c r="N246" s="197">
        <v>0</v>
      </c>
      <c r="O246" s="197">
        <f>ROUND(E246*N246,2)</f>
        <v>0</v>
      </c>
      <c r="P246" s="197">
        <v>0</v>
      </c>
      <c r="Q246" s="197">
        <f>ROUND(E246*P246,2)</f>
        <v>0</v>
      </c>
      <c r="R246" s="198" t="s">
        <v>422</v>
      </c>
      <c r="S246" s="198" t="s">
        <v>194</v>
      </c>
      <c r="T246" s="197">
        <v>1.56</v>
      </c>
      <c r="U246" s="197">
        <f>ROUND(E246*T246,2)</f>
        <v>6.24</v>
      </c>
      <c r="V246" s="198"/>
      <c r="W246" s="198"/>
      <c r="X246" s="266"/>
      <c r="Y246" s="176"/>
      <c r="Z246" s="176"/>
      <c r="AA246" s="176"/>
      <c r="AB246" s="176"/>
      <c r="AC246" s="176"/>
      <c r="AD246" s="176"/>
      <c r="AE246" s="176" t="s">
        <v>449</v>
      </c>
      <c r="AF246" s="176">
        <v>182</v>
      </c>
      <c r="AG246" s="176"/>
      <c r="AH246" s="211"/>
      <c r="AI246" s="211"/>
      <c r="AJ246" s="214"/>
      <c r="AK246" s="176"/>
      <c r="AL246" s="176"/>
      <c r="AM246" s="176"/>
      <c r="AN246" s="176"/>
      <c r="AO246" s="176"/>
      <c r="AP246" s="176"/>
      <c r="AQ246" s="176"/>
      <c r="AR246" s="176"/>
      <c r="AS246" s="176"/>
      <c r="AT246" s="176"/>
      <c r="AU246" s="176"/>
      <c r="AV246" s="176"/>
      <c r="AW246" s="176"/>
      <c r="AX246" s="176"/>
      <c r="AY246" s="176"/>
      <c r="AZ246" s="176"/>
      <c r="BA246" s="176"/>
      <c r="BB246" s="176"/>
      <c r="BC246" s="176"/>
      <c r="BD246" s="176"/>
      <c r="BE246" s="176"/>
      <c r="BF246" s="176"/>
      <c r="BG246" s="176"/>
      <c r="BH246" s="176"/>
    </row>
    <row r="247" spans="1:60" outlineLevel="1" x14ac:dyDescent="0.2">
      <c r="A247" s="177"/>
      <c r="B247" s="308" t="s">
        <v>463</v>
      </c>
      <c r="C247" s="308"/>
      <c r="D247" s="309"/>
      <c r="E247" s="309"/>
      <c r="F247" s="309"/>
      <c r="G247" s="309"/>
      <c r="H247" s="184"/>
      <c r="I247" s="184"/>
      <c r="J247" s="184"/>
      <c r="K247" s="184"/>
      <c r="L247" s="184"/>
      <c r="M247" s="184"/>
      <c r="N247" s="184"/>
      <c r="O247" s="184"/>
      <c r="P247" s="184"/>
      <c r="Q247" s="184"/>
      <c r="R247" s="185"/>
      <c r="S247" s="185"/>
      <c r="T247" s="184"/>
      <c r="U247" s="184"/>
      <c r="V247" s="185"/>
      <c r="W247" s="185"/>
      <c r="X247" s="266"/>
      <c r="Y247" s="176"/>
      <c r="Z247" s="176"/>
      <c r="AA247" s="176"/>
      <c r="AB247" s="176"/>
      <c r="AC247" s="176"/>
      <c r="AD247" s="176"/>
      <c r="AE247" s="176" t="s">
        <v>221</v>
      </c>
      <c r="AF247" s="176"/>
      <c r="AG247" s="176"/>
      <c r="AH247" s="211" t="str">
        <f>B247</f>
        <v>Dveře s protipožární odolností do 30 minut.</v>
      </c>
      <c r="AI247" s="211"/>
      <c r="AJ247" s="214"/>
      <c r="AK247" s="176"/>
      <c r="AL247" s="176"/>
      <c r="AM247" s="176"/>
      <c r="AN247" s="176"/>
      <c r="AO247" s="176"/>
      <c r="AP247" s="176"/>
      <c r="AQ247" s="176"/>
      <c r="AR247" s="176"/>
      <c r="AS247" s="176"/>
      <c r="AT247" s="176"/>
      <c r="AU247" s="176"/>
      <c r="AV247" s="176"/>
      <c r="AW247" s="176"/>
      <c r="AX247" s="176"/>
      <c r="AY247" s="176"/>
      <c r="AZ247" s="176"/>
      <c r="BA247" s="176"/>
      <c r="BB247" s="176"/>
      <c r="BC247" s="176"/>
      <c r="BD247" s="176"/>
      <c r="BE247" s="176"/>
      <c r="BF247" s="176"/>
      <c r="BG247" s="176"/>
      <c r="BH247" s="176"/>
    </row>
    <row r="248" spans="1:60" ht="22.5" outlineLevel="1" x14ac:dyDescent="0.2">
      <c r="A248" s="193">
        <v>62</v>
      </c>
      <c r="B248" s="194" t="s">
        <v>464</v>
      </c>
      <c r="C248" s="194" t="s">
        <v>465</v>
      </c>
      <c r="D248" s="195" t="s">
        <v>213</v>
      </c>
      <c r="E248" s="196">
        <v>4</v>
      </c>
      <c r="F248" s="199"/>
      <c r="G248" s="197">
        <f>ROUND(E248*F248,2)</f>
        <v>0</v>
      </c>
      <c r="H248" s="199">
        <v>3.97</v>
      </c>
      <c r="I248" s="197">
        <f>ROUND(E248*H248,2)</f>
        <v>15.88</v>
      </c>
      <c r="J248" s="199">
        <v>115.53</v>
      </c>
      <c r="K248" s="197">
        <f>ROUND(E248*J248,2)</f>
        <v>462.12</v>
      </c>
      <c r="L248" s="197">
        <v>21</v>
      </c>
      <c r="M248" s="197">
        <f>G248*(1+L248/100)</f>
        <v>0</v>
      </c>
      <c r="N248" s="197">
        <v>1.0000000000000001E-5</v>
      </c>
      <c r="O248" s="197">
        <f>ROUND(E248*N248,2)</f>
        <v>0</v>
      </c>
      <c r="P248" s="197">
        <v>0</v>
      </c>
      <c r="Q248" s="197">
        <f>ROUND(E248*P248,2)</f>
        <v>0</v>
      </c>
      <c r="R248" s="198" t="s">
        <v>422</v>
      </c>
      <c r="S248" s="198" t="s">
        <v>194</v>
      </c>
      <c r="T248" s="197">
        <v>0.26</v>
      </c>
      <c r="U248" s="197">
        <f>ROUND(E248*T248,2)</f>
        <v>1.04</v>
      </c>
      <c r="V248" s="198"/>
      <c r="W248" s="198"/>
      <c r="X248" s="266"/>
      <c r="Y248" s="176"/>
      <c r="Z248" s="176"/>
      <c r="AA248" s="176"/>
      <c r="AB248" s="176"/>
      <c r="AC248" s="176"/>
      <c r="AD248" s="176"/>
      <c r="AE248" s="176" t="s">
        <v>449</v>
      </c>
      <c r="AF248" s="176">
        <v>183</v>
      </c>
      <c r="AG248" s="176"/>
      <c r="AH248" s="211"/>
      <c r="AI248" s="211"/>
      <c r="AJ248" s="214"/>
      <c r="AK248" s="176"/>
      <c r="AL248" s="176"/>
      <c r="AM248" s="176"/>
      <c r="AN248" s="176"/>
      <c r="AO248" s="176"/>
      <c r="AP248" s="176"/>
      <c r="AQ248" s="176"/>
      <c r="AR248" s="176"/>
      <c r="AS248" s="176"/>
      <c r="AT248" s="176"/>
      <c r="AU248" s="176"/>
      <c r="AV248" s="176"/>
      <c r="AW248" s="176"/>
      <c r="AX248" s="176"/>
      <c r="AY248" s="176"/>
      <c r="AZ248" s="176"/>
      <c r="BA248" s="176"/>
      <c r="BB248" s="176"/>
      <c r="BC248" s="176"/>
      <c r="BD248" s="176"/>
      <c r="BE248" s="176"/>
      <c r="BF248" s="176"/>
      <c r="BG248" s="176"/>
      <c r="BH248" s="176"/>
    </row>
    <row r="249" spans="1:60" outlineLevel="1" x14ac:dyDescent="0.2">
      <c r="A249" s="177"/>
      <c r="B249" s="208" t="s">
        <v>466</v>
      </c>
      <c r="C249" s="209"/>
      <c r="D249" s="200"/>
      <c r="E249" s="201"/>
      <c r="F249" s="184"/>
      <c r="G249" s="184"/>
      <c r="H249" s="184"/>
      <c r="I249" s="184"/>
      <c r="J249" s="184"/>
      <c r="K249" s="184"/>
      <c r="L249" s="184"/>
      <c r="M249" s="184"/>
      <c r="N249" s="184"/>
      <c r="O249" s="184"/>
      <c r="P249" s="184"/>
      <c r="Q249" s="184"/>
      <c r="R249" s="185"/>
      <c r="S249" s="185"/>
      <c r="T249" s="184"/>
      <c r="U249" s="184"/>
      <c r="V249" s="185"/>
      <c r="W249" s="185"/>
      <c r="X249" s="266"/>
      <c r="Y249" s="176"/>
      <c r="Z249" s="176"/>
      <c r="AA249" s="176"/>
      <c r="AB249" s="176"/>
      <c r="AC249" s="176"/>
      <c r="AD249" s="176"/>
      <c r="AE249" s="176" t="s">
        <v>197</v>
      </c>
      <c r="AF249" s="176">
        <v>0</v>
      </c>
      <c r="AG249" s="176"/>
      <c r="AH249" s="211"/>
      <c r="AI249" s="212" t="s">
        <v>466</v>
      </c>
      <c r="AJ249" s="214"/>
      <c r="AK249" s="176"/>
      <c r="AL249" s="176"/>
      <c r="AM249" s="176"/>
      <c r="AN249" s="176"/>
      <c r="AO249" s="176"/>
      <c r="AP249" s="176"/>
      <c r="AQ249" s="176"/>
      <c r="AR249" s="176"/>
      <c r="AS249" s="176"/>
      <c r="AT249" s="176"/>
      <c r="AU249" s="176"/>
      <c r="AV249" s="176"/>
      <c r="AW249" s="176"/>
      <c r="AX249" s="176"/>
      <c r="AY249" s="176"/>
      <c r="AZ249" s="176"/>
      <c r="BA249" s="176"/>
      <c r="BB249" s="176"/>
      <c r="BC249" s="176"/>
      <c r="BD249" s="176"/>
      <c r="BE249" s="176"/>
      <c r="BF249" s="176"/>
      <c r="BG249" s="176"/>
      <c r="BH249" s="176"/>
    </row>
    <row r="250" spans="1:60" outlineLevel="1" x14ac:dyDescent="0.2">
      <c r="A250" s="177"/>
      <c r="B250" s="208" t="s">
        <v>217</v>
      </c>
      <c r="C250" s="209"/>
      <c r="D250" s="200"/>
      <c r="E250" s="201">
        <v>4</v>
      </c>
      <c r="F250" s="184"/>
      <c r="G250" s="184"/>
      <c r="H250" s="184"/>
      <c r="I250" s="184"/>
      <c r="J250" s="184"/>
      <c r="K250" s="184"/>
      <c r="L250" s="184"/>
      <c r="M250" s="184"/>
      <c r="N250" s="184"/>
      <c r="O250" s="184"/>
      <c r="P250" s="184"/>
      <c r="Q250" s="184"/>
      <c r="R250" s="185"/>
      <c r="S250" s="185"/>
      <c r="T250" s="184"/>
      <c r="U250" s="184"/>
      <c r="V250" s="185"/>
      <c r="W250" s="185"/>
      <c r="X250" s="266"/>
      <c r="Y250" s="176"/>
      <c r="Z250" s="176"/>
      <c r="AA250" s="176"/>
      <c r="AB250" s="176"/>
      <c r="AC250" s="176"/>
      <c r="AD250" s="176"/>
      <c r="AE250" s="176" t="s">
        <v>197</v>
      </c>
      <c r="AF250" s="176">
        <v>0</v>
      </c>
      <c r="AG250" s="176"/>
      <c r="AH250" s="211"/>
      <c r="AI250" s="212" t="s">
        <v>217</v>
      </c>
      <c r="AJ250" s="214"/>
      <c r="AK250" s="176"/>
      <c r="AL250" s="176"/>
      <c r="AM250" s="176"/>
      <c r="AN250" s="176"/>
      <c r="AO250" s="176"/>
      <c r="AP250" s="176"/>
      <c r="AQ250" s="176"/>
      <c r="AR250" s="176"/>
      <c r="AS250" s="176"/>
      <c r="AT250" s="176"/>
      <c r="AU250" s="176"/>
      <c r="AV250" s="176"/>
      <c r="AW250" s="176"/>
      <c r="AX250" s="176"/>
      <c r="AY250" s="176"/>
      <c r="AZ250" s="176"/>
      <c r="BA250" s="176"/>
      <c r="BB250" s="176"/>
      <c r="BC250" s="176"/>
      <c r="BD250" s="176"/>
      <c r="BE250" s="176"/>
      <c r="BF250" s="176"/>
      <c r="BG250" s="176"/>
      <c r="BH250" s="176"/>
    </row>
    <row r="251" spans="1:60" ht="22.5" outlineLevel="1" x14ac:dyDescent="0.2">
      <c r="A251" s="193">
        <v>63</v>
      </c>
      <c r="B251" s="194" t="s">
        <v>467</v>
      </c>
      <c r="C251" s="194" t="s">
        <v>468</v>
      </c>
      <c r="D251" s="195" t="s">
        <v>293</v>
      </c>
      <c r="E251" s="196">
        <v>6</v>
      </c>
      <c r="F251" s="199"/>
      <c r="G251" s="197">
        <f>ROUND(E251*F251,2)</f>
        <v>0</v>
      </c>
      <c r="H251" s="199">
        <v>226</v>
      </c>
      <c r="I251" s="197">
        <f>ROUND(E251*H251,2)</f>
        <v>1356</v>
      </c>
      <c r="J251" s="199">
        <v>73</v>
      </c>
      <c r="K251" s="197">
        <f>ROUND(E251*J251,2)</f>
        <v>438</v>
      </c>
      <c r="L251" s="197">
        <v>21</v>
      </c>
      <c r="M251" s="197">
        <f>G251*(1+L251/100)</f>
        <v>0</v>
      </c>
      <c r="N251" s="197">
        <v>2.5999999999999998E-4</v>
      </c>
      <c r="O251" s="197">
        <f>ROUND(E251*N251,2)</f>
        <v>0</v>
      </c>
      <c r="P251" s="197">
        <v>0</v>
      </c>
      <c r="Q251" s="197">
        <f>ROUND(E251*P251,2)</f>
        <v>0</v>
      </c>
      <c r="R251" s="198" t="s">
        <v>428</v>
      </c>
      <c r="S251" s="198" t="s">
        <v>194</v>
      </c>
      <c r="T251" s="197">
        <v>0.15</v>
      </c>
      <c r="U251" s="197">
        <f>ROUND(E251*T251,2)</f>
        <v>0.9</v>
      </c>
      <c r="V251" s="198"/>
      <c r="W251" s="198"/>
      <c r="X251" s="266"/>
      <c r="Y251" s="176"/>
      <c r="Z251" s="176"/>
      <c r="AA251" s="176"/>
      <c r="AB251" s="176"/>
      <c r="AC251" s="176"/>
      <c r="AD251" s="176"/>
      <c r="AE251" s="176" t="s">
        <v>449</v>
      </c>
      <c r="AF251" s="176">
        <v>185</v>
      </c>
      <c r="AG251" s="176"/>
      <c r="AH251" s="211"/>
      <c r="AI251" s="211"/>
      <c r="AJ251" s="214"/>
      <c r="AK251" s="176"/>
      <c r="AL251" s="176"/>
      <c r="AM251" s="176"/>
      <c r="AN251" s="176"/>
      <c r="AO251" s="176"/>
      <c r="AP251" s="176"/>
      <c r="AQ251" s="176"/>
      <c r="AR251" s="176"/>
      <c r="AS251" s="176"/>
      <c r="AT251" s="176"/>
      <c r="AU251" s="176"/>
      <c r="AV251" s="176"/>
      <c r="AW251" s="176"/>
      <c r="AX251" s="176"/>
      <c r="AY251" s="176"/>
      <c r="AZ251" s="176"/>
      <c r="BA251" s="176"/>
      <c r="BB251" s="176"/>
      <c r="BC251" s="176"/>
      <c r="BD251" s="176"/>
      <c r="BE251" s="176"/>
      <c r="BF251" s="176"/>
      <c r="BG251" s="176"/>
      <c r="BH251" s="176"/>
    </row>
    <row r="252" spans="1:60" outlineLevel="1" x14ac:dyDescent="0.2">
      <c r="A252" s="177"/>
      <c r="B252" s="208" t="s">
        <v>469</v>
      </c>
      <c r="C252" s="209"/>
      <c r="D252" s="200"/>
      <c r="E252" s="201"/>
      <c r="F252" s="184"/>
      <c r="G252" s="184"/>
      <c r="H252" s="184"/>
      <c r="I252" s="184"/>
      <c r="J252" s="184"/>
      <c r="K252" s="184"/>
      <c r="L252" s="184"/>
      <c r="M252" s="184"/>
      <c r="N252" s="184"/>
      <c r="O252" s="184"/>
      <c r="P252" s="184"/>
      <c r="Q252" s="184"/>
      <c r="R252" s="185"/>
      <c r="S252" s="185"/>
      <c r="T252" s="184"/>
      <c r="U252" s="184"/>
      <c r="V252" s="185"/>
      <c r="W252" s="185"/>
      <c r="X252" s="266"/>
      <c r="Y252" s="176"/>
      <c r="Z252" s="176"/>
      <c r="AA252" s="176"/>
      <c r="AB252" s="176"/>
      <c r="AC252" s="176"/>
      <c r="AD252" s="176"/>
      <c r="AE252" s="176" t="s">
        <v>197</v>
      </c>
      <c r="AF252" s="176">
        <v>0</v>
      </c>
      <c r="AG252" s="176"/>
      <c r="AH252" s="211"/>
      <c r="AI252" s="212" t="s">
        <v>469</v>
      </c>
      <c r="AJ252" s="214"/>
      <c r="AK252" s="176"/>
      <c r="AL252" s="176"/>
      <c r="AM252" s="176"/>
      <c r="AN252" s="176"/>
      <c r="AO252" s="176"/>
      <c r="AP252" s="176"/>
      <c r="AQ252" s="176"/>
      <c r="AR252" s="176"/>
      <c r="AS252" s="176"/>
      <c r="AT252" s="176"/>
      <c r="AU252" s="176"/>
      <c r="AV252" s="176"/>
      <c r="AW252" s="176"/>
      <c r="AX252" s="176"/>
      <c r="AY252" s="176"/>
      <c r="AZ252" s="176"/>
      <c r="BA252" s="176"/>
      <c r="BB252" s="176"/>
      <c r="BC252" s="176"/>
      <c r="BD252" s="176"/>
      <c r="BE252" s="176"/>
      <c r="BF252" s="176"/>
      <c r="BG252" s="176"/>
      <c r="BH252" s="176"/>
    </row>
    <row r="253" spans="1:60" outlineLevel="1" x14ac:dyDescent="0.2">
      <c r="A253" s="177"/>
      <c r="B253" s="208" t="s">
        <v>470</v>
      </c>
      <c r="C253" s="209"/>
      <c r="D253" s="200"/>
      <c r="E253" s="201">
        <v>6</v>
      </c>
      <c r="F253" s="184"/>
      <c r="G253" s="184"/>
      <c r="H253" s="184"/>
      <c r="I253" s="184"/>
      <c r="J253" s="184"/>
      <c r="K253" s="184"/>
      <c r="L253" s="184"/>
      <c r="M253" s="184"/>
      <c r="N253" s="184"/>
      <c r="O253" s="184"/>
      <c r="P253" s="184"/>
      <c r="Q253" s="184"/>
      <c r="R253" s="185"/>
      <c r="S253" s="185"/>
      <c r="T253" s="184"/>
      <c r="U253" s="184"/>
      <c r="V253" s="185"/>
      <c r="W253" s="185"/>
      <c r="X253" s="266"/>
      <c r="Y253" s="176"/>
      <c r="Z253" s="176"/>
      <c r="AA253" s="176"/>
      <c r="AB253" s="176"/>
      <c r="AC253" s="176"/>
      <c r="AD253" s="176"/>
      <c r="AE253" s="176" t="s">
        <v>197</v>
      </c>
      <c r="AF253" s="176">
        <v>0</v>
      </c>
      <c r="AG253" s="176"/>
      <c r="AH253" s="211"/>
      <c r="AI253" s="212" t="s">
        <v>470</v>
      </c>
      <c r="AJ253" s="214"/>
      <c r="AK253" s="176"/>
      <c r="AL253" s="176"/>
      <c r="AM253" s="176"/>
      <c r="AN253" s="176"/>
      <c r="AO253" s="176"/>
      <c r="AP253" s="176"/>
      <c r="AQ253" s="176"/>
      <c r="AR253" s="176"/>
      <c r="AS253" s="176"/>
      <c r="AT253" s="176"/>
      <c r="AU253" s="176"/>
      <c r="AV253" s="176"/>
      <c r="AW253" s="176"/>
      <c r="AX253" s="176"/>
      <c r="AY253" s="176"/>
      <c r="AZ253" s="176"/>
      <c r="BA253" s="176"/>
      <c r="BB253" s="176"/>
      <c r="BC253" s="176"/>
      <c r="BD253" s="176"/>
      <c r="BE253" s="176"/>
      <c r="BF253" s="176"/>
      <c r="BG253" s="176"/>
      <c r="BH253" s="176"/>
    </row>
    <row r="254" spans="1:60" outlineLevel="1" x14ac:dyDescent="0.2">
      <c r="A254" s="193">
        <v>64</v>
      </c>
      <c r="B254" s="194" t="s">
        <v>471</v>
      </c>
      <c r="C254" s="194" t="s">
        <v>472</v>
      </c>
      <c r="D254" s="195" t="s">
        <v>213</v>
      </c>
      <c r="E254" s="196">
        <v>8</v>
      </c>
      <c r="F254" s="199"/>
      <c r="G254" s="197">
        <f>ROUND(E254*F254,2)</f>
        <v>0</v>
      </c>
      <c r="H254" s="199">
        <v>71.44</v>
      </c>
      <c r="I254" s="197">
        <f>ROUND(E254*H254,2)</f>
        <v>571.52</v>
      </c>
      <c r="J254" s="199">
        <v>1865.56</v>
      </c>
      <c r="K254" s="197">
        <f>ROUND(E254*J254,2)</f>
        <v>14924.48</v>
      </c>
      <c r="L254" s="197">
        <v>21</v>
      </c>
      <c r="M254" s="197">
        <f>G254*(1+L254/100)</f>
        <v>0</v>
      </c>
      <c r="N254" s="197">
        <v>2.0000000000000002E-5</v>
      </c>
      <c r="O254" s="197">
        <f>ROUND(E254*N254,2)</f>
        <v>0</v>
      </c>
      <c r="P254" s="197">
        <v>0</v>
      </c>
      <c r="Q254" s="197">
        <f>ROUND(E254*P254,2)</f>
        <v>0</v>
      </c>
      <c r="R254" s="198" t="s">
        <v>422</v>
      </c>
      <c r="S254" s="198" t="s">
        <v>194</v>
      </c>
      <c r="T254" s="197">
        <v>4.0199999999999996</v>
      </c>
      <c r="U254" s="197">
        <f>ROUND(E254*T254,2)</f>
        <v>32.159999999999997</v>
      </c>
      <c r="V254" s="198"/>
      <c r="W254" s="198"/>
      <c r="X254" s="266"/>
      <c r="Y254" s="176"/>
      <c r="Z254" s="176"/>
      <c r="AA254" s="176"/>
      <c r="AB254" s="176"/>
      <c r="AC254" s="176"/>
      <c r="AD254" s="176"/>
      <c r="AE254" s="176" t="s">
        <v>449</v>
      </c>
      <c r="AF254" s="176">
        <v>187</v>
      </c>
      <c r="AG254" s="176"/>
      <c r="AH254" s="211"/>
      <c r="AI254" s="211"/>
      <c r="AJ254" s="214"/>
      <c r="AK254" s="176"/>
      <c r="AL254" s="176"/>
      <c r="AM254" s="176"/>
      <c r="AN254" s="176"/>
      <c r="AO254" s="176"/>
      <c r="AP254" s="176"/>
      <c r="AQ254" s="176"/>
      <c r="AR254" s="176"/>
      <c r="AS254" s="176"/>
      <c r="AT254" s="176"/>
      <c r="AU254" s="176"/>
      <c r="AV254" s="176"/>
      <c r="AW254" s="176"/>
      <c r="AX254" s="176"/>
      <c r="AY254" s="176"/>
      <c r="AZ254" s="176"/>
      <c r="BA254" s="176"/>
      <c r="BB254" s="176"/>
      <c r="BC254" s="176"/>
      <c r="BD254" s="176"/>
      <c r="BE254" s="176"/>
      <c r="BF254" s="176"/>
      <c r="BG254" s="176"/>
      <c r="BH254" s="176"/>
    </row>
    <row r="255" spans="1:60" outlineLevel="1" x14ac:dyDescent="0.2">
      <c r="A255" s="177"/>
      <c r="B255" s="208" t="s">
        <v>473</v>
      </c>
      <c r="C255" s="209"/>
      <c r="D255" s="200"/>
      <c r="E255" s="201"/>
      <c r="F255" s="184"/>
      <c r="G255" s="184"/>
      <c r="H255" s="184"/>
      <c r="I255" s="184"/>
      <c r="J255" s="184"/>
      <c r="K255" s="184"/>
      <c r="L255" s="184"/>
      <c r="M255" s="184"/>
      <c r="N255" s="184"/>
      <c r="O255" s="184"/>
      <c r="P255" s="184"/>
      <c r="Q255" s="184"/>
      <c r="R255" s="185"/>
      <c r="S255" s="185"/>
      <c r="T255" s="184"/>
      <c r="U255" s="184"/>
      <c r="V255" s="185"/>
      <c r="W255" s="185"/>
      <c r="X255" s="266"/>
      <c r="Y255" s="176"/>
      <c r="Z255" s="176"/>
      <c r="AA255" s="176"/>
      <c r="AB255" s="176"/>
      <c r="AC255" s="176"/>
      <c r="AD255" s="176"/>
      <c r="AE255" s="176" t="s">
        <v>197</v>
      </c>
      <c r="AF255" s="176">
        <v>0</v>
      </c>
      <c r="AG255" s="176"/>
      <c r="AH255" s="211"/>
      <c r="AI255" s="212" t="s">
        <v>473</v>
      </c>
      <c r="AJ255" s="214"/>
      <c r="AK255" s="176"/>
      <c r="AL255" s="176"/>
      <c r="AM255" s="176"/>
      <c r="AN255" s="176"/>
      <c r="AO255" s="176"/>
      <c r="AP255" s="176"/>
      <c r="AQ255" s="176"/>
      <c r="AR255" s="176"/>
      <c r="AS255" s="176"/>
      <c r="AT255" s="176"/>
      <c r="AU255" s="176"/>
      <c r="AV255" s="176"/>
      <c r="AW255" s="176"/>
      <c r="AX255" s="176"/>
      <c r="AY255" s="176"/>
      <c r="AZ255" s="176"/>
      <c r="BA255" s="176"/>
      <c r="BB255" s="176"/>
      <c r="BC255" s="176"/>
      <c r="BD255" s="176"/>
      <c r="BE255" s="176"/>
      <c r="BF255" s="176"/>
      <c r="BG255" s="176"/>
      <c r="BH255" s="176"/>
    </row>
    <row r="256" spans="1:60" outlineLevel="1" x14ac:dyDescent="0.2">
      <c r="A256" s="177"/>
      <c r="B256" s="208" t="s">
        <v>355</v>
      </c>
      <c r="C256" s="209"/>
      <c r="D256" s="200"/>
      <c r="E256" s="201">
        <v>8</v>
      </c>
      <c r="F256" s="184"/>
      <c r="G256" s="184"/>
      <c r="H256" s="184"/>
      <c r="I256" s="184"/>
      <c r="J256" s="184"/>
      <c r="K256" s="184"/>
      <c r="L256" s="184"/>
      <c r="M256" s="184"/>
      <c r="N256" s="184"/>
      <c r="O256" s="184"/>
      <c r="P256" s="184"/>
      <c r="Q256" s="184"/>
      <c r="R256" s="185"/>
      <c r="S256" s="185"/>
      <c r="T256" s="184"/>
      <c r="U256" s="184"/>
      <c r="V256" s="185"/>
      <c r="W256" s="185"/>
      <c r="X256" s="266"/>
      <c r="Y256" s="176"/>
      <c r="Z256" s="176"/>
      <c r="AA256" s="176"/>
      <c r="AB256" s="176"/>
      <c r="AC256" s="176"/>
      <c r="AD256" s="176"/>
      <c r="AE256" s="176" t="s">
        <v>197</v>
      </c>
      <c r="AF256" s="176">
        <v>0</v>
      </c>
      <c r="AG256" s="176"/>
      <c r="AH256" s="211"/>
      <c r="AI256" s="212" t="s">
        <v>355</v>
      </c>
      <c r="AJ256" s="214"/>
      <c r="AK256" s="176"/>
      <c r="AL256" s="176"/>
      <c r="AM256" s="176"/>
      <c r="AN256" s="176"/>
      <c r="AO256" s="176"/>
      <c r="AP256" s="176"/>
      <c r="AQ256" s="176"/>
      <c r="AR256" s="176"/>
      <c r="AS256" s="176"/>
      <c r="AT256" s="176"/>
      <c r="AU256" s="176"/>
      <c r="AV256" s="176"/>
      <c r="AW256" s="176"/>
      <c r="AX256" s="176"/>
      <c r="AY256" s="176"/>
      <c r="AZ256" s="176"/>
      <c r="BA256" s="176"/>
      <c r="BB256" s="176"/>
      <c r="BC256" s="176"/>
      <c r="BD256" s="176"/>
      <c r="BE256" s="176"/>
      <c r="BF256" s="176"/>
      <c r="BG256" s="176"/>
      <c r="BH256" s="176"/>
    </row>
    <row r="257" spans="1:60" ht="22.5" outlineLevel="1" x14ac:dyDescent="0.2">
      <c r="A257" s="193">
        <v>65</v>
      </c>
      <c r="B257" s="194" t="s">
        <v>474</v>
      </c>
      <c r="C257" s="194" t="s">
        <v>475</v>
      </c>
      <c r="D257" s="195" t="s">
        <v>213</v>
      </c>
      <c r="E257" s="196">
        <v>12</v>
      </c>
      <c r="F257" s="199"/>
      <c r="G257" s="197">
        <f>ROUND(E257*F257,2)</f>
        <v>0</v>
      </c>
      <c r="H257" s="199">
        <v>455.5</v>
      </c>
      <c r="I257" s="197">
        <f>ROUND(E257*H257,2)</f>
        <v>5466</v>
      </c>
      <c r="J257" s="199">
        <v>0</v>
      </c>
      <c r="K257" s="197">
        <f>ROUND(E257*J257,2)</f>
        <v>0</v>
      </c>
      <c r="L257" s="197">
        <v>21</v>
      </c>
      <c r="M257" s="197">
        <f>G257*(1+L257/100)</f>
        <v>0</v>
      </c>
      <c r="N257" s="197">
        <v>7.5000000000000002E-4</v>
      </c>
      <c r="O257" s="197">
        <f>ROUND(E257*N257,2)</f>
        <v>0.01</v>
      </c>
      <c r="P257" s="197">
        <v>0</v>
      </c>
      <c r="Q257" s="197">
        <f>ROUND(E257*P257,2)</f>
        <v>0</v>
      </c>
      <c r="R257" s="198" t="s">
        <v>243</v>
      </c>
      <c r="S257" s="198" t="s">
        <v>194</v>
      </c>
      <c r="T257" s="197">
        <v>0</v>
      </c>
      <c r="U257" s="197">
        <f>ROUND(E257*T257,2)</f>
        <v>0</v>
      </c>
      <c r="V257" s="198"/>
      <c r="W257" s="198"/>
      <c r="X257" s="266"/>
      <c r="Y257" s="176"/>
      <c r="Z257" s="176"/>
      <c r="AA257" s="176"/>
      <c r="AB257" s="176"/>
      <c r="AC257" s="176"/>
      <c r="AD257" s="176"/>
      <c r="AE257" s="176" t="s">
        <v>244</v>
      </c>
      <c r="AF257" s="176">
        <v>189</v>
      </c>
      <c r="AG257" s="176"/>
      <c r="AH257" s="211"/>
      <c r="AI257" s="211"/>
      <c r="AJ257" s="214"/>
      <c r="AK257" s="176"/>
      <c r="AL257" s="176"/>
      <c r="AM257" s="176"/>
      <c r="AN257" s="176"/>
      <c r="AO257" s="176"/>
      <c r="AP257" s="176"/>
      <c r="AQ257" s="176"/>
      <c r="AR257" s="176"/>
      <c r="AS257" s="176"/>
      <c r="AT257" s="176"/>
      <c r="AU257" s="176"/>
      <c r="AV257" s="176"/>
      <c r="AW257" s="176"/>
      <c r="AX257" s="176"/>
      <c r="AY257" s="176"/>
      <c r="AZ257" s="176"/>
      <c r="BA257" s="176"/>
      <c r="BB257" s="176"/>
      <c r="BC257" s="176"/>
      <c r="BD257" s="176"/>
      <c r="BE257" s="176"/>
      <c r="BF257" s="176"/>
      <c r="BG257" s="176"/>
      <c r="BH257" s="176"/>
    </row>
    <row r="258" spans="1:60" outlineLevel="1" x14ac:dyDescent="0.2">
      <c r="A258" s="193">
        <v>66</v>
      </c>
      <c r="B258" s="194" t="s">
        <v>476</v>
      </c>
      <c r="C258" s="194" t="s">
        <v>477</v>
      </c>
      <c r="D258" s="195" t="s">
        <v>213</v>
      </c>
      <c r="E258" s="196">
        <v>4</v>
      </c>
      <c r="F258" s="199"/>
      <c r="G258" s="197">
        <f>ROUND(E258*F258,2)</f>
        <v>0</v>
      </c>
      <c r="H258" s="199">
        <v>440.5</v>
      </c>
      <c r="I258" s="197">
        <f>ROUND(E258*H258,2)</f>
        <v>1762</v>
      </c>
      <c r="J258" s="199">
        <v>0</v>
      </c>
      <c r="K258" s="197">
        <f>ROUND(E258*J258,2)</f>
        <v>0</v>
      </c>
      <c r="L258" s="197">
        <v>21</v>
      </c>
      <c r="M258" s="197">
        <f>G258*(1+L258/100)</f>
        <v>0</v>
      </c>
      <c r="N258" s="197">
        <v>7.5000000000000002E-4</v>
      </c>
      <c r="O258" s="197">
        <f>ROUND(E258*N258,2)</f>
        <v>0</v>
      </c>
      <c r="P258" s="197">
        <v>0</v>
      </c>
      <c r="Q258" s="197">
        <f>ROUND(E258*P258,2)</f>
        <v>0</v>
      </c>
      <c r="R258" s="198" t="s">
        <v>243</v>
      </c>
      <c r="S258" s="198" t="s">
        <v>194</v>
      </c>
      <c r="T258" s="197">
        <v>0</v>
      </c>
      <c r="U258" s="197">
        <f>ROUND(E258*T258,2)</f>
        <v>0</v>
      </c>
      <c r="V258" s="198"/>
      <c r="W258" s="198"/>
      <c r="X258" s="266"/>
      <c r="Y258" s="176"/>
      <c r="Z258" s="176"/>
      <c r="AA258" s="176"/>
      <c r="AB258" s="176"/>
      <c r="AC258" s="176"/>
      <c r="AD258" s="176"/>
      <c r="AE258" s="176" t="s">
        <v>244</v>
      </c>
      <c r="AF258" s="176">
        <v>190</v>
      </c>
      <c r="AG258" s="176"/>
      <c r="AH258" s="211"/>
      <c r="AI258" s="211"/>
      <c r="AJ258" s="214"/>
      <c r="AK258" s="176"/>
      <c r="AL258" s="176"/>
      <c r="AM258" s="176"/>
      <c r="AN258" s="176"/>
      <c r="AO258" s="176"/>
      <c r="AP258" s="176"/>
      <c r="AQ258" s="176"/>
      <c r="AR258" s="176"/>
      <c r="AS258" s="176"/>
      <c r="AT258" s="176"/>
      <c r="AU258" s="176"/>
      <c r="AV258" s="176"/>
      <c r="AW258" s="176"/>
      <c r="AX258" s="176"/>
      <c r="AY258" s="176"/>
      <c r="AZ258" s="176"/>
      <c r="BA258" s="176"/>
      <c r="BB258" s="176"/>
      <c r="BC258" s="176"/>
      <c r="BD258" s="176"/>
      <c r="BE258" s="176"/>
      <c r="BF258" s="176"/>
      <c r="BG258" s="176"/>
      <c r="BH258" s="176"/>
    </row>
    <row r="259" spans="1:60" outlineLevel="1" x14ac:dyDescent="0.2">
      <c r="A259" s="193">
        <v>67</v>
      </c>
      <c r="B259" s="194" t="s">
        <v>478</v>
      </c>
      <c r="C259" s="194" t="s">
        <v>479</v>
      </c>
      <c r="D259" s="195" t="s">
        <v>213</v>
      </c>
      <c r="E259" s="196">
        <v>4</v>
      </c>
      <c r="F259" s="199"/>
      <c r="G259" s="197">
        <f>ROUND(E259*F259,2)</f>
        <v>0</v>
      </c>
      <c r="H259" s="199">
        <v>121.5</v>
      </c>
      <c r="I259" s="197">
        <f>ROUND(E259*H259,2)</f>
        <v>486</v>
      </c>
      <c r="J259" s="199">
        <v>0</v>
      </c>
      <c r="K259" s="197">
        <f>ROUND(E259*J259,2)</f>
        <v>0</v>
      </c>
      <c r="L259" s="197">
        <v>21</v>
      </c>
      <c r="M259" s="197">
        <f>G259*(1+L259/100)</f>
        <v>0</v>
      </c>
      <c r="N259" s="197">
        <v>1.07E-3</v>
      </c>
      <c r="O259" s="197">
        <f>ROUND(E259*N259,2)</f>
        <v>0</v>
      </c>
      <c r="P259" s="197">
        <v>0</v>
      </c>
      <c r="Q259" s="197">
        <f>ROUND(E259*P259,2)</f>
        <v>0</v>
      </c>
      <c r="R259" s="198" t="s">
        <v>243</v>
      </c>
      <c r="S259" s="198" t="s">
        <v>194</v>
      </c>
      <c r="T259" s="197">
        <v>0</v>
      </c>
      <c r="U259" s="197">
        <f>ROUND(E259*T259,2)</f>
        <v>0</v>
      </c>
      <c r="V259" s="198"/>
      <c r="W259" s="198"/>
      <c r="X259" s="266"/>
      <c r="Y259" s="176"/>
      <c r="Z259" s="176"/>
      <c r="AA259" s="176"/>
      <c r="AB259" s="176"/>
      <c r="AC259" s="176"/>
      <c r="AD259" s="176"/>
      <c r="AE259" s="176" t="s">
        <v>244</v>
      </c>
      <c r="AF259" s="176">
        <v>191</v>
      </c>
      <c r="AG259" s="176"/>
      <c r="AH259" s="211"/>
      <c r="AI259" s="211"/>
      <c r="AJ259" s="214"/>
      <c r="AK259" s="176"/>
      <c r="AL259" s="176"/>
      <c r="AM259" s="176"/>
      <c r="AN259" s="176"/>
      <c r="AO259" s="176"/>
      <c r="AP259" s="176"/>
      <c r="AQ259" s="176"/>
      <c r="AR259" s="176"/>
      <c r="AS259" s="176"/>
      <c r="AT259" s="176"/>
      <c r="AU259" s="176"/>
      <c r="AV259" s="176"/>
      <c r="AW259" s="176"/>
      <c r="AX259" s="176"/>
      <c r="AY259" s="176"/>
      <c r="AZ259" s="176"/>
      <c r="BA259" s="176"/>
      <c r="BB259" s="176"/>
      <c r="BC259" s="176"/>
      <c r="BD259" s="176"/>
      <c r="BE259" s="176"/>
      <c r="BF259" s="176"/>
      <c r="BG259" s="176"/>
      <c r="BH259" s="176"/>
    </row>
    <row r="260" spans="1:60" outlineLevel="1" x14ac:dyDescent="0.2">
      <c r="A260" s="193">
        <v>68</v>
      </c>
      <c r="B260" s="194" t="s">
        <v>480</v>
      </c>
      <c r="C260" s="194" t="s">
        <v>481</v>
      </c>
      <c r="D260" s="195" t="s">
        <v>213</v>
      </c>
      <c r="E260" s="196">
        <v>4</v>
      </c>
      <c r="F260" s="199"/>
      <c r="G260" s="197">
        <f>ROUND(E260*F260,2)</f>
        <v>0</v>
      </c>
      <c r="H260" s="199">
        <v>4609.5</v>
      </c>
      <c r="I260" s="197">
        <f>ROUND(E260*H260,2)</f>
        <v>18438</v>
      </c>
      <c r="J260" s="199">
        <v>0</v>
      </c>
      <c r="K260" s="197">
        <f>ROUND(E260*J260,2)</f>
        <v>0</v>
      </c>
      <c r="L260" s="197">
        <v>21</v>
      </c>
      <c r="M260" s="197">
        <f>G260*(1+L260/100)</f>
        <v>0</v>
      </c>
      <c r="N260" s="197">
        <v>0</v>
      </c>
      <c r="O260" s="197">
        <f>ROUND(E260*N260,2)</f>
        <v>0</v>
      </c>
      <c r="P260" s="197">
        <v>0</v>
      </c>
      <c r="Q260" s="197">
        <f>ROUND(E260*P260,2)</f>
        <v>0</v>
      </c>
      <c r="R260" s="198"/>
      <c r="S260" s="198" t="s">
        <v>339</v>
      </c>
      <c r="T260" s="197">
        <v>0</v>
      </c>
      <c r="U260" s="197">
        <f>ROUND(E260*T260,2)</f>
        <v>0</v>
      </c>
      <c r="V260" s="198"/>
      <c r="W260" s="198"/>
      <c r="X260" s="266"/>
      <c r="Y260" s="176"/>
      <c r="Z260" s="176"/>
      <c r="AA260" s="176"/>
      <c r="AB260" s="176"/>
      <c r="AC260" s="176"/>
      <c r="AD260" s="176"/>
      <c r="AE260" s="176" t="s">
        <v>244</v>
      </c>
      <c r="AF260" s="176">
        <v>192</v>
      </c>
      <c r="AG260" s="176"/>
      <c r="AH260" s="211"/>
      <c r="AI260" s="211"/>
      <c r="AJ260" s="214"/>
      <c r="AK260" s="176"/>
      <c r="AL260" s="176"/>
      <c r="AM260" s="176"/>
      <c r="AN260" s="176"/>
      <c r="AO260" s="176"/>
      <c r="AP260" s="176"/>
      <c r="AQ260" s="176"/>
      <c r="AR260" s="176"/>
      <c r="AS260" s="176"/>
      <c r="AT260" s="176"/>
      <c r="AU260" s="176"/>
      <c r="AV260" s="176"/>
      <c r="AW260" s="176"/>
      <c r="AX260" s="176"/>
      <c r="AY260" s="176"/>
      <c r="AZ260" s="176"/>
      <c r="BA260" s="176"/>
      <c r="BB260" s="176"/>
      <c r="BC260" s="176"/>
      <c r="BD260" s="176"/>
      <c r="BE260" s="176"/>
      <c r="BF260" s="176"/>
      <c r="BG260" s="176"/>
      <c r="BH260" s="176"/>
    </row>
    <row r="261" spans="1:60" outlineLevel="1" x14ac:dyDescent="0.2">
      <c r="A261" s="177"/>
      <c r="B261" s="208" t="s">
        <v>324</v>
      </c>
      <c r="C261" s="209"/>
      <c r="D261" s="200"/>
      <c r="E261" s="201"/>
      <c r="F261" s="184"/>
      <c r="G261" s="184"/>
      <c r="H261" s="184"/>
      <c r="I261" s="184"/>
      <c r="J261" s="184"/>
      <c r="K261" s="184"/>
      <c r="L261" s="184"/>
      <c r="M261" s="184"/>
      <c r="N261" s="184"/>
      <c r="O261" s="184"/>
      <c r="P261" s="184"/>
      <c r="Q261" s="184"/>
      <c r="R261" s="185"/>
      <c r="S261" s="185"/>
      <c r="T261" s="184"/>
      <c r="U261" s="184"/>
      <c r="V261" s="185"/>
      <c r="W261" s="185"/>
      <c r="X261" s="266"/>
      <c r="Y261" s="176"/>
      <c r="Z261" s="176"/>
      <c r="AA261" s="176"/>
      <c r="AB261" s="176"/>
      <c r="AC261" s="176"/>
      <c r="AD261" s="176"/>
      <c r="AE261" s="176" t="s">
        <v>197</v>
      </c>
      <c r="AF261" s="176">
        <v>0</v>
      </c>
      <c r="AG261" s="176"/>
      <c r="AH261" s="211"/>
      <c r="AI261" s="212" t="s">
        <v>324</v>
      </c>
      <c r="AJ261" s="214"/>
      <c r="AK261" s="176"/>
      <c r="AL261" s="176"/>
      <c r="AM261" s="176"/>
      <c r="AN261" s="176"/>
      <c r="AO261" s="176"/>
      <c r="AP261" s="176"/>
      <c r="AQ261" s="176"/>
      <c r="AR261" s="176"/>
      <c r="AS261" s="176"/>
      <c r="AT261" s="176"/>
      <c r="AU261" s="176"/>
      <c r="AV261" s="176"/>
      <c r="AW261" s="176"/>
      <c r="AX261" s="176"/>
      <c r="AY261" s="176"/>
      <c r="AZ261" s="176"/>
      <c r="BA261" s="176"/>
      <c r="BB261" s="176"/>
      <c r="BC261" s="176"/>
      <c r="BD261" s="176"/>
      <c r="BE261" s="176"/>
      <c r="BF261" s="176"/>
      <c r="BG261" s="176"/>
      <c r="BH261" s="176"/>
    </row>
    <row r="262" spans="1:60" outlineLevel="1" x14ac:dyDescent="0.2">
      <c r="A262" s="177"/>
      <c r="B262" s="208" t="s">
        <v>217</v>
      </c>
      <c r="C262" s="209"/>
      <c r="D262" s="200"/>
      <c r="E262" s="201">
        <v>4</v>
      </c>
      <c r="F262" s="184"/>
      <c r="G262" s="184"/>
      <c r="H262" s="184"/>
      <c r="I262" s="184"/>
      <c r="J262" s="184"/>
      <c r="K262" s="184"/>
      <c r="L262" s="184"/>
      <c r="M262" s="184"/>
      <c r="N262" s="184"/>
      <c r="O262" s="184"/>
      <c r="P262" s="184"/>
      <c r="Q262" s="184"/>
      <c r="R262" s="185"/>
      <c r="S262" s="185"/>
      <c r="T262" s="184"/>
      <c r="U262" s="184"/>
      <c r="V262" s="185"/>
      <c r="W262" s="185"/>
      <c r="X262" s="266"/>
      <c r="Y262" s="176"/>
      <c r="Z262" s="176"/>
      <c r="AA262" s="176"/>
      <c r="AB262" s="176"/>
      <c r="AC262" s="176"/>
      <c r="AD262" s="176"/>
      <c r="AE262" s="176" t="s">
        <v>197</v>
      </c>
      <c r="AF262" s="176">
        <v>0</v>
      </c>
      <c r="AG262" s="176"/>
      <c r="AH262" s="211"/>
      <c r="AI262" s="212" t="s">
        <v>217</v>
      </c>
      <c r="AJ262" s="214"/>
      <c r="AK262" s="176"/>
      <c r="AL262" s="176"/>
      <c r="AM262" s="176"/>
      <c r="AN262" s="176"/>
      <c r="AO262" s="176"/>
      <c r="AP262" s="176"/>
      <c r="AQ262" s="176"/>
      <c r="AR262" s="176"/>
      <c r="AS262" s="176"/>
      <c r="AT262" s="176"/>
      <c r="AU262" s="176"/>
      <c r="AV262" s="176"/>
      <c r="AW262" s="176"/>
      <c r="AX262" s="176"/>
      <c r="AY262" s="176"/>
      <c r="AZ262" s="176"/>
      <c r="BA262" s="176"/>
      <c r="BB262" s="176"/>
      <c r="BC262" s="176"/>
      <c r="BD262" s="176"/>
      <c r="BE262" s="176"/>
      <c r="BF262" s="176"/>
      <c r="BG262" s="176"/>
      <c r="BH262" s="176"/>
    </row>
    <row r="263" spans="1:60" outlineLevel="1" x14ac:dyDescent="0.2">
      <c r="A263" s="193">
        <v>69</v>
      </c>
      <c r="B263" s="194" t="s">
        <v>482</v>
      </c>
      <c r="C263" s="194" t="s">
        <v>483</v>
      </c>
      <c r="D263" s="195" t="s">
        <v>213</v>
      </c>
      <c r="E263" s="196">
        <v>4</v>
      </c>
      <c r="F263" s="199"/>
      <c r="G263" s="197">
        <f>ROUND(E263*F263,2)</f>
        <v>0</v>
      </c>
      <c r="H263" s="199">
        <v>2404.5</v>
      </c>
      <c r="I263" s="197">
        <f>ROUND(E263*H263,2)</f>
        <v>9618</v>
      </c>
      <c r="J263" s="199">
        <v>0</v>
      </c>
      <c r="K263" s="197">
        <f>ROUND(E263*J263,2)</f>
        <v>0</v>
      </c>
      <c r="L263" s="197">
        <v>21</v>
      </c>
      <c r="M263" s="197">
        <f>G263*(1+L263/100)</f>
        <v>0</v>
      </c>
      <c r="N263" s="197">
        <v>0</v>
      </c>
      <c r="O263" s="197">
        <f>ROUND(E263*N263,2)</f>
        <v>0</v>
      </c>
      <c r="P263" s="197">
        <v>0</v>
      </c>
      <c r="Q263" s="197">
        <f>ROUND(E263*P263,2)</f>
        <v>0</v>
      </c>
      <c r="R263" s="198"/>
      <c r="S263" s="198" t="s">
        <v>339</v>
      </c>
      <c r="T263" s="197">
        <v>0</v>
      </c>
      <c r="U263" s="197">
        <f>ROUND(E263*T263,2)</f>
        <v>0</v>
      </c>
      <c r="V263" s="198"/>
      <c r="W263" s="198"/>
      <c r="X263" s="266"/>
      <c r="Y263" s="176"/>
      <c r="Z263" s="176"/>
      <c r="AA263" s="176"/>
      <c r="AB263" s="176"/>
      <c r="AC263" s="176"/>
      <c r="AD263" s="176"/>
      <c r="AE263" s="176" t="s">
        <v>244</v>
      </c>
      <c r="AF263" s="176">
        <v>194</v>
      </c>
      <c r="AG263" s="176"/>
      <c r="AH263" s="211"/>
      <c r="AI263" s="211"/>
      <c r="AJ263" s="214"/>
      <c r="AK263" s="176"/>
      <c r="AL263" s="176"/>
      <c r="AM263" s="176"/>
      <c r="AN263" s="176"/>
      <c r="AO263" s="176"/>
      <c r="AP263" s="176"/>
      <c r="AQ263" s="176"/>
      <c r="AR263" s="176"/>
      <c r="AS263" s="176"/>
      <c r="AT263" s="176"/>
      <c r="AU263" s="176"/>
      <c r="AV263" s="176"/>
      <c r="AW263" s="176"/>
      <c r="AX263" s="176"/>
      <c r="AY263" s="176"/>
      <c r="AZ263" s="176"/>
      <c r="BA263" s="176"/>
      <c r="BB263" s="176"/>
      <c r="BC263" s="176"/>
      <c r="BD263" s="176"/>
      <c r="BE263" s="176"/>
      <c r="BF263" s="176"/>
      <c r="BG263" s="176"/>
      <c r="BH263" s="176"/>
    </row>
    <row r="264" spans="1:60" outlineLevel="1" x14ac:dyDescent="0.2">
      <c r="A264" s="177"/>
      <c r="B264" s="208" t="s">
        <v>484</v>
      </c>
      <c r="C264" s="209"/>
      <c r="D264" s="200"/>
      <c r="E264" s="201"/>
      <c r="F264" s="184"/>
      <c r="G264" s="184"/>
      <c r="H264" s="184"/>
      <c r="I264" s="184"/>
      <c r="J264" s="184"/>
      <c r="K264" s="184"/>
      <c r="L264" s="184"/>
      <c r="M264" s="184"/>
      <c r="N264" s="184"/>
      <c r="O264" s="184"/>
      <c r="P264" s="184"/>
      <c r="Q264" s="184"/>
      <c r="R264" s="185"/>
      <c r="S264" s="185"/>
      <c r="T264" s="184"/>
      <c r="U264" s="184"/>
      <c r="V264" s="185"/>
      <c r="W264" s="185"/>
      <c r="X264" s="266"/>
      <c r="Y264" s="176"/>
      <c r="Z264" s="176"/>
      <c r="AA264" s="176"/>
      <c r="AB264" s="176"/>
      <c r="AC264" s="176"/>
      <c r="AD264" s="176"/>
      <c r="AE264" s="176" t="s">
        <v>197</v>
      </c>
      <c r="AF264" s="176">
        <v>0</v>
      </c>
      <c r="AG264" s="176"/>
      <c r="AH264" s="211"/>
      <c r="AI264" s="212" t="s">
        <v>484</v>
      </c>
      <c r="AJ264" s="214"/>
      <c r="AK264" s="176"/>
      <c r="AL264" s="176"/>
      <c r="AM264" s="176"/>
      <c r="AN264" s="176"/>
      <c r="AO264" s="176"/>
      <c r="AP264" s="176"/>
      <c r="AQ264" s="176"/>
      <c r="AR264" s="176"/>
      <c r="AS264" s="176"/>
      <c r="AT264" s="176"/>
      <c r="AU264" s="176"/>
      <c r="AV264" s="176"/>
      <c r="AW264" s="176"/>
      <c r="AX264" s="176"/>
      <c r="AY264" s="176"/>
      <c r="AZ264" s="176"/>
      <c r="BA264" s="176"/>
      <c r="BB264" s="176"/>
      <c r="BC264" s="176"/>
      <c r="BD264" s="176"/>
      <c r="BE264" s="176"/>
      <c r="BF264" s="176"/>
      <c r="BG264" s="176"/>
      <c r="BH264" s="176"/>
    </row>
    <row r="265" spans="1:60" outlineLevel="1" x14ac:dyDescent="0.2">
      <c r="A265" s="177"/>
      <c r="B265" s="208" t="s">
        <v>217</v>
      </c>
      <c r="C265" s="209"/>
      <c r="D265" s="200"/>
      <c r="E265" s="201">
        <v>4</v>
      </c>
      <c r="F265" s="184"/>
      <c r="G265" s="184"/>
      <c r="H265" s="184"/>
      <c r="I265" s="184"/>
      <c r="J265" s="184"/>
      <c r="K265" s="184"/>
      <c r="L265" s="184"/>
      <c r="M265" s="184"/>
      <c r="N265" s="184"/>
      <c r="O265" s="184"/>
      <c r="P265" s="184"/>
      <c r="Q265" s="184"/>
      <c r="R265" s="185"/>
      <c r="S265" s="185"/>
      <c r="T265" s="184"/>
      <c r="U265" s="184"/>
      <c r="V265" s="185"/>
      <c r="W265" s="185"/>
      <c r="X265" s="266"/>
      <c r="Y265" s="176"/>
      <c r="Z265" s="176"/>
      <c r="AA265" s="176"/>
      <c r="AB265" s="176"/>
      <c r="AC265" s="176"/>
      <c r="AD265" s="176"/>
      <c r="AE265" s="176" t="s">
        <v>197</v>
      </c>
      <c r="AF265" s="176">
        <v>0</v>
      </c>
      <c r="AG265" s="176"/>
      <c r="AH265" s="211"/>
      <c r="AI265" s="212" t="s">
        <v>217</v>
      </c>
      <c r="AJ265" s="214"/>
      <c r="AK265" s="176"/>
      <c r="AL265" s="176"/>
      <c r="AM265" s="176"/>
      <c r="AN265" s="176"/>
      <c r="AO265" s="176"/>
      <c r="AP265" s="176"/>
      <c r="AQ265" s="176"/>
      <c r="AR265" s="176"/>
      <c r="AS265" s="176"/>
      <c r="AT265" s="176"/>
      <c r="AU265" s="176"/>
      <c r="AV265" s="176"/>
      <c r="AW265" s="176"/>
      <c r="AX265" s="176"/>
      <c r="AY265" s="176"/>
      <c r="AZ265" s="176"/>
      <c r="BA265" s="176"/>
      <c r="BB265" s="176"/>
      <c r="BC265" s="176"/>
      <c r="BD265" s="176"/>
      <c r="BE265" s="176"/>
      <c r="BF265" s="176"/>
      <c r="BG265" s="176"/>
      <c r="BH265" s="176"/>
    </row>
    <row r="266" spans="1:60" outlineLevel="1" x14ac:dyDescent="0.2">
      <c r="A266" s="193">
        <v>70</v>
      </c>
      <c r="B266" s="194" t="s">
        <v>485</v>
      </c>
      <c r="C266" s="194" t="s">
        <v>486</v>
      </c>
      <c r="D266" s="195" t="s">
        <v>213</v>
      </c>
      <c r="E266" s="196">
        <v>4</v>
      </c>
      <c r="F266" s="199"/>
      <c r="G266" s="197">
        <f>ROUND(E266*F266,2)</f>
        <v>0</v>
      </c>
      <c r="H266" s="199">
        <v>2509.5</v>
      </c>
      <c r="I266" s="197">
        <f>ROUND(E266*H266,2)</f>
        <v>10038</v>
      </c>
      <c r="J266" s="199">
        <v>0</v>
      </c>
      <c r="K266" s="197">
        <f>ROUND(E266*J266,2)</f>
        <v>0</v>
      </c>
      <c r="L266" s="197">
        <v>21</v>
      </c>
      <c r="M266" s="197">
        <f>G266*(1+L266/100)</f>
        <v>0</v>
      </c>
      <c r="N266" s="197">
        <v>0</v>
      </c>
      <c r="O266" s="197">
        <f>ROUND(E266*N266,2)</f>
        <v>0</v>
      </c>
      <c r="P266" s="197">
        <v>0</v>
      </c>
      <c r="Q266" s="197">
        <f>ROUND(E266*P266,2)</f>
        <v>0</v>
      </c>
      <c r="R266" s="198"/>
      <c r="S266" s="198" t="s">
        <v>339</v>
      </c>
      <c r="T266" s="197">
        <v>0</v>
      </c>
      <c r="U266" s="197">
        <f>ROUND(E266*T266,2)</f>
        <v>0</v>
      </c>
      <c r="V266" s="198"/>
      <c r="W266" s="198"/>
      <c r="X266" s="266"/>
      <c r="Y266" s="176"/>
      <c r="Z266" s="176"/>
      <c r="AA266" s="176"/>
      <c r="AB266" s="176"/>
      <c r="AC266" s="176"/>
      <c r="AD266" s="176"/>
      <c r="AE266" s="176" t="s">
        <v>244</v>
      </c>
      <c r="AF266" s="176">
        <v>196</v>
      </c>
      <c r="AG266" s="176"/>
      <c r="AH266" s="211"/>
      <c r="AI266" s="211"/>
      <c r="AJ266" s="214"/>
      <c r="AK266" s="176"/>
      <c r="AL266" s="176"/>
      <c r="AM266" s="176"/>
      <c r="AN266" s="176"/>
      <c r="AO266" s="176"/>
      <c r="AP266" s="176"/>
      <c r="AQ266" s="176"/>
      <c r="AR266" s="176"/>
      <c r="AS266" s="176"/>
      <c r="AT266" s="176"/>
      <c r="AU266" s="176"/>
      <c r="AV266" s="176"/>
      <c r="AW266" s="176"/>
      <c r="AX266" s="176"/>
      <c r="AY266" s="176"/>
      <c r="AZ266" s="176"/>
      <c r="BA266" s="176"/>
      <c r="BB266" s="176"/>
      <c r="BC266" s="176"/>
      <c r="BD266" s="176"/>
      <c r="BE266" s="176"/>
      <c r="BF266" s="176"/>
      <c r="BG266" s="176"/>
      <c r="BH266" s="176"/>
    </row>
    <row r="267" spans="1:60" outlineLevel="1" x14ac:dyDescent="0.2">
      <c r="A267" s="177"/>
      <c r="B267" s="208" t="s">
        <v>484</v>
      </c>
      <c r="C267" s="209"/>
      <c r="D267" s="200"/>
      <c r="E267" s="201"/>
      <c r="F267" s="184"/>
      <c r="G267" s="184"/>
      <c r="H267" s="184"/>
      <c r="I267" s="184"/>
      <c r="J267" s="184"/>
      <c r="K267" s="184"/>
      <c r="L267" s="184"/>
      <c r="M267" s="184"/>
      <c r="N267" s="184"/>
      <c r="O267" s="184"/>
      <c r="P267" s="184"/>
      <c r="Q267" s="184"/>
      <c r="R267" s="185"/>
      <c r="S267" s="185"/>
      <c r="T267" s="184"/>
      <c r="U267" s="184"/>
      <c r="V267" s="185"/>
      <c r="W267" s="185"/>
      <c r="X267" s="266"/>
      <c r="Y267" s="176"/>
      <c r="Z267" s="176"/>
      <c r="AA267" s="176"/>
      <c r="AB267" s="176"/>
      <c r="AC267" s="176"/>
      <c r="AD267" s="176"/>
      <c r="AE267" s="176" t="s">
        <v>197</v>
      </c>
      <c r="AF267" s="176">
        <v>0</v>
      </c>
      <c r="AG267" s="176"/>
      <c r="AH267" s="211"/>
      <c r="AI267" s="212" t="s">
        <v>484</v>
      </c>
      <c r="AJ267" s="214"/>
      <c r="AK267" s="176"/>
      <c r="AL267" s="176"/>
      <c r="AM267" s="176"/>
      <c r="AN267" s="176"/>
      <c r="AO267" s="176"/>
      <c r="AP267" s="176"/>
      <c r="AQ267" s="176"/>
      <c r="AR267" s="176"/>
      <c r="AS267" s="176"/>
      <c r="AT267" s="176"/>
      <c r="AU267" s="176"/>
      <c r="AV267" s="176"/>
      <c r="AW267" s="176"/>
      <c r="AX267" s="176"/>
      <c r="AY267" s="176"/>
      <c r="AZ267" s="176"/>
      <c r="BA267" s="176"/>
      <c r="BB267" s="176"/>
      <c r="BC267" s="176"/>
      <c r="BD267" s="176"/>
      <c r="BE267" s="176"/>
      <c r="BF267" s="176"/>
      <c r="BG267" s="176"/>
      <c r="BH267" s="176"/>
    </row>
    <row r="268" spans="1:60" outlineLevel="1" x14ac:dyDescent="0.2">
      <c r="A268" s="177"/>
      <c r="B268" s="208" t="s">
        <v>217</v>
      </c>
      <c r="C268" s="209"/>
      <c r="D268" s="200"/>
      <c r="E268" s="201">
        <v>4</v>
      </c>
      <c r="F268" s="184"/>
      <c r="G268" s="184"/>
      <c r="H268" s="184"/>
      <c r="I268" s="184"/>
      <c r="J268" s="184"/>
      <c r="K268" s="184"/>
      <c r="L268" s="184"/>
      <c r="M268" s="184"/>
      <c r="N268" s="184"/>
      <c r="O268" s="184"/>
      <c r="P268" s="184"/>
      <c r="Q268" s="184"/>
      <c r="R268" s="185"/>
      <c r="S268" s="185"/>
      <c r="T268" s="184"/>
      <c r="U268" s="184"/>
      <c r="V268" s="185"/>
      <c r="W268" s="185"/>
      <c r="X268" s="266"/>
      <c r="Y268" s="176"/>
      <c r="Z268" s="176"/>
      <c r="AA268" s="176"/>
      <c r="AB268" s="176"/>
      <c r="AC268" s="176"/>
      <c r="AD268" s="176"/>
      <c r="AE268" s="176" t="s">
        <v>197</v>
      </c>
      <c r="AF268" s="176">
        <v>0</v>
      </c>
      <c r="AG268" s="176"/>
      <c r="AH268" s="211"/>
      <c r="AI268" s="212" t="s">
        <v>217</v>
      </c>
      <c r="AJ268" s="214"/>
      <c r="AK268" s="176"/>
      <c r="AL268" s="176"/>
      <c r="AM268" s="176"/>
      <c r="AN268" s="176"/>
      <c r="AO268" s="176"/>
      <c r="AP268" s="176"/>
      <c r="AQ268" s="176"/>
      <c r="AR268" s="176"/>
      <c r="AS268" s="176"/>
      <c r="AT268" s="176"/>
      <c r="AU268" s="176"/>
      <c r="AV268" s="176"/>
      <c r="AW268" s="176"/>
      <c r="AX268" s="176"/>
      <c r="AY268" s="176"/>
      <c r="AZ268" s="176"/>
      <c r="BA268" s="176"/>
      <c r="BB268" s="176"/>
      <c r="BC268" s="176"/>
      <c r="BD268" s="176"/>
      <c r="BE268" s="176"/>
      <c r="BF268" s="176"/>
      <c r="BG268" s="176"/>
      <c r="BH268" s="176"/>
    </row>
    <row r="269" spans="1:60" outlineLevel="1" x14ac:dyDescent="0.2">
      <c r="A269" s="193">
        <v>71</v>
      </c>
      <c r="B269" s="194" t="s">
        <v>487</v>
      </c>
      <c r="C269" s="194" t="s">
        <v>488</v>
      </c>
      <c r="D269" s="195" t="s">
        <v>213</v>
      </c>
      <c r="E269" s="196">
        <v>4</v>
      </c>
      <c r="F269" s="199"/>
      <c r="G269" s="197">
        <f>ROUND(E269*F269,2)</f>
        <v>0</v>
      </c>
      <c r="H269" s="199">
        <v>2929.5</v>
      </c>
      <c r="I269" s="197">
        <f>ROUND(E269*H269,2)</f>
        <v>11718</v>
      </c>
      <c r="J269" s="199">
        <v>0</v>
      </c>
      <c r="K269" s="197">
        <f>ROUND(E269*J269,2)</f>
        <v>0</v>
      </c>
      <c r="L269" s="197">
        <v>21</v>
      </c>
      <c r="M269" s="197">
        <f>G269*(1+L269/100)</f>
        <v>0</v>
      </c>
      <c r="N269" s="197">
        <v>0</v>
      </c>
      <c r="O269" s="197">
        <f>ROUND(E269*N269,2)</f>
        <v>0</v>
      </c>
      <c r="P269" s="197">
        <v>0</v>
      </c>
      <c r="Q269" s="197">
        <f>ROUND(E269*P269,2)</f>
        <v>0</v>
      </c>
      <c r="R269" s="198"/>
      <c r="S269" s="198" t="s">
        <v>339</v>
      </c>
      <c r="T269" s="197">
        <v>0</v>
      </c>
      <c r="U269" s="197">
        <f>ROUND(E269*T269,2)</f>
        <v>0</v>
      </c>
      <c r="V269" s="198"/>
      <c r="W269" s="198"/>
      <c r="X269" s="266"/>
      <c r="Y269" s="176"/>
      <c r="Z269" s="176"/>
      <c r="AA269" s="176"/>
      <c r="AB269" s="176"/>
      <c r="AC269" s="176"/>
      <c r="AD269" s="176"/>
      <c r="AE269" s="176" t="s">
        <v>244</v>
      </c>
      <c r="AF269" s="176">
        <v>198</v>
      </c>
      <c r="AG269" s="176"/>
      <c r="AH269" s="211"/>
      <c r="AI269" s="211"/>
      <c r="AJ269" s="214"/>
      <c r="AK269" s="176"/>
      <c r="AL269" s="176"/>
      <c r="AM269" s="176"/>
      <c r="AN269" s="176"/>
      <c r="AO269" s="176"/>
      <c r="AP269" s="176"/>
      <c r="AQ269" s="176"/>
      <c r="AR269" s="176"/>
      <c r="AS269" s="176"/>
      <c r="AT269" s="176"/>
      <c r="AU269" s="176"/>
      <c r="AV269" s="176"/>
      <c r="AW269" s="176"/>
      <c r="AX269" s="176"/>
      <c r="AY269" s="176"/>
      <c r="AZ269" s="176"/>
      <c r="BA269" s="176"/>
      <c r="BB269" s="176"/>
      <c r="BC269" s="176"/>
      <c r="BD269" s="176"/>
      <c r="BE269" s="176"/>
      <c r="BF269" s="176"/>
      <c r="BG269" s="176"/>
      <c r="BH269" s="176"/>
    </row>
    <row r="270" spans="1:60" outlineLevel="1" x14ac:dyDescent="0.2">
      <c r="A270" s="177"/>
      <c r="B270" s="208" t="s">
        <v>489</v>
      </c>
      <c r="C270" s="209"/>
      <c r="D270" s="200"/>
      <c r="E270" s="201"/>
      <c r="F270" s="184"/>
      <c r="G270" s="184"/>
      <c r="H270" s="184"/>
      <c r="I270" s="184"/>
      <c r="J270" s="184"/>
      <c r="K270" s="184"/>
      <c r="L270" s="184"/>
      <c r="M270" s="184"/>
      <c r="N270" s="184"/>
      <c r="O270" s="184"/>
      <c r="P270" s="184"/>
      <c r="Q270" s="184"/>
      <c r="R270" s="185"/>
      <c r="S270" s="185"/>
      <c r="T270" s="184"/>
      <c r="U270" s="184"/>
      <c r="V270" s="185"/>
      <c r="W270" s="185"/>
      <c r="X270" s="266"/>
      <c r="Y270" s="176"/>
      <c r="Z270" s="176"/>
      <c r="AA270" s="176"/>
      <c r="AB270" s="176"/>
      <c r="AC270" s="176"/>
      <c r="AD270" s="176"/>
      <c r="AE270" s="176" t="s">
        <v>197</v>
      </c>
      <c r="AF270" s="176">
        <v>0</v>
      </c>
      <c r="AG270" s="176"/>
      <c r="AH270" s="211"/>
      <c r="AI270" s="212" t="s">
        <v>489</v>
      </c>
      <c r="AJ270" s="214"/>
      <c r="AK270" s="176"/>
      <c r="AL270" s="176"/>
      <c r="AM270" s="176"/>
      <c r="AN270" s="176"/>
      <c r="AO270" s="176"/>
      <c r="AP270" s="176"/>
      <c r="AQ270" s="176"/>
      <c r="AR270" s="176"/>
      <c r="AS270" s="176"/>
      <c r="AT270" s="176"/>
      <c r="AU270" s="176"/>
      <c r="AV270" s="176"/>
      <c r="AW270" s="176"/>
      <c r="AX270" s="176"/>
      <c r="AY270" s="176"/>
      <c r="AZ270" s="176"/>
      <c r="BA270" s="176"/>
      <c r="BB270" s="176"/>
      <c r="BC270" s="176"/>
      <c r="BD270" s="176"/>
      <c r="BE270" s="176"/>
      <c r="BF270" s="176"/>
      <c r="BG270" s="176"/>
      <c r="BH270" s="176"/>
    </row>
    <row r="271" spans="1:60" outlineLevel="1" x14ac:dyDescent="0.2">
      <c r="A271" s="177"/>
      <c r="B271" s="208" t="s">
        <v>217</v>
      </c>
      <c r="C271" s="209"/>
      <c r="D271" s="200"/>
      <c r="E271" s="201">
        <v>4</v>
      </c>
      <c r="F271" s="184"/>
      <c r="G271" s="184"/>
      <c r="H271" s="184"/>
      <c r="I271" s="184"/>
      <c r="J271" s="184"/>
      <c r="K271" s="184"/>
      <c r="L271" s="184"/>
      <c r="M271" s="184"/>
      <c r="N271" s="184"/>
      <c r="O271" s="184"/>
      <c r="P271" s="184"/>
      <c r="Q271" s="184"/>
      <c r="R271" s="185"/>
      <c r="S271" s="185"/>
      <c r="T271" s="184"/>
      <c r="U271" s="184"/>
      <c r="V271" s="185"/>
      <c r="W271" s="185"/>
      <c r="X271" s="266"/>
      <c r="Y271" s="176"/>
      <c r="Z271" s="176"/>
      <c r="AA271" s="176"/>
      <c r="AB271" s="176"/>
      <c r="AC271" s="176"/>
      <c r="AD271" s="176"/>
      <c r="AE271" s="176" t="s">
        <v>197</v>
      </c>
      <c r="AF271" s="176">
        <v>0</v>
      </c>
      <c r="AG271" s="176"/>
      <c r="AH271" s="211"/>
      <c r="AI271" s="212" t="s">
        <v>217</v>
      </c>
      <c r="AJ271" s="214"/>
      <c r="AK271" s="176"/>
      <c r="AL271" s="176"/>
      <c r="AM271" s="176"/>
      <c r="AN271" s="176"/>
      <c r="AO271" s="176"/>
      <c r="AP271" s="176"/>
      <c r="AQ271" s="176"/>
      <c r="AR271" s="176"/>
      <c r="AS271" s="176"/>
      <c r="AT271" s="176"/>
      <c r="AU271" s="176"/>
      <c r="AV271" s="176"/>
      <c r="AW271" s="176"/>
      <c r="AX271" s="176"/>
      <c r="AY271" s="176"/>
      <c r="AZ271" s="176"/>
      <c r="BA271" s="176"/>
      <c r="BB271" s="176"/>
      <c r="BC271" s="176"/>
      <c r="BD271" s="176"/>
      <c r="BE271" s="176"/>
      <c r="BF271" s="176"/>
      <c r="BG271" s="176"/>
      <c r="BH271" s="176"/>
    </row>
    <row r="272" spans="1:60" outlineLevel="1" x14ac:dyDescent="0.2">
      <c r="A272" s="193">
        <v>72</v>
      </c>
      <c r="B272" s="194" t="s">
        <v>490</v>
      </c>
      <c r="C272" s="194" t="s">
        <v>491</v>
      </c>
      <c r="D272" s="195" t="s">
        <v>213</v>
      </c>
      <c r="E272" s="196">
        <v>4</v>
      </c>
      <c r="F272" s="199"/>
      <c r="G272" s="197">
        <f>ROUND(E272*F272,2)</f>
        <v>0</v>
      </c>
      <c r="H272" s="199">
        <v>2509.5</v>
      </c>
      <c r="I272" s="197">
        <f>ROUND(E272*H272,2)</f>
        <v>10038</v>
      </c>
      <c r="J272" s="199">
        <v>0</v>
      </c>
      <c r="K272" s="197">
        <f>ROUND(E272*J272,2)</f>
        <v>0</v>
      </c>
      <c r="L272" s="197">
        <v>21</v>
      </c>
      <c r="M272" s="197">
        <f>G272*(1+L272/100)</f>
        <v>0</v>
      </c>
      <c r="N272" s="197">
        <v>0</v>
      </c>
      <c r="O272" s="197">
        <f>ROUND(E272*N272,2)</f>
        <v>0</v>
      </c>
      <c r="P272" s="197">
        <v>0</v>
      </c>
      <c r="Q272" s="197">
        <f>ROUND(E272*P272,2)</f>
        <v>0</v>
      </c>
      <c r="R272" s="198"/>
      <c r="S272" s="198" t="s">
        <v>339</v>
      </c>
      <c r="T272" s="197">
        <v>0</v>
      </c>
      <c r="U272" s="197">
        <f>ROUND(E272*T272,2)</f>
        <v>0</v>
      </c>
      <c r="V272" s="198"/>
      <c r="W272" s="198"/>
      <c r="X272" s="266"/>
      <c r="Y272" s="176"/>
      <c r="Z272" s="176"/>
      <c r="AA272" s="176"/>
      <c r="AB272" s="176"/>
      <c r="AC272" s="176"/>
      <c r="AD272" s="176"/>
      <c r="AE272" s="176" t="s">
        <v>244</v>
      </c>
      <c r="AF272" s="176">
        <v>200</v>
      </c>
      <c r="AG272" s="176"/>
      <c r="AH272" s="211"/>
      <c r="AI272" s="211"/>
      <c r="AJ272" s="214"/>
      <c r="AK272" s="176"/>
      <c r="AL272" s="176"/>
      <c r="AM272" s="176"/>
      <c r="AN272" s="176"/>
      <c r="AO272" s="176"/>
      <c r="AP272" s="176"/>
      <c r="AQ272" s="176"/>
      <c r="AR272" s="176"/>
      <c r="AS272" s="176"/>
      <c r="AT272" s="176"/>
      <c r="AU272" s="176"/>
      <c r="AV272" s="176"/>
      <c r="AW272" s="176"/>
      <c r="AX272" s="176"/>
      <c r="AY272" s="176"/>
      <c r="AZ272" s="176"/>
      <c r="BA272" s="176"/>
      <c r="BB272" s="176"/>
      <c r="BC272" s="176"/>
      <c r="BD272" s="176"/>
      <c r="BE272" s="176"/>
      <c r="BF272" s="176"/>
      <c r="BG272" s="176"/>
      <c r="BH272" s="176"/>
    </row>
    <row r="273" spans="1:60" outlineLevel="1" x14ac:dyDescent="0.2">
      <c r="A273" s="177"/>
      <c r="B273" s="208" t="s">
        <v>489</v>
      </c>
      <c r="C273" s="209"/>
      <c r="D273" s="200"/>
      <c r="E273" s="201"/>
      <c r="F273" s="184"/>
      <c r="G273" s="184"/>
      <c r="H273" s="184"/>
      <c r="I273" s="184"/>
      <c r="J273" s="184"/>
      <c r="K273" s="184"/>
      <c r="L273" s="184"/>
      <c r="M273" s="184"/>
      <c r="N273" s="184"/>
      <c r="O273" s="184"/>
      <c r="P273" s="184"/>
      <c r="Q273" s="184"/>
      <c r="R273" s="185"/>
      <c r="S273" s="185"/>
      <c r="T273" s="184"/>
      <c r="U273" s="184"/>
      <c r="V273" s="185"/>
      <c r="W273" s="185"/>
      <c r="X273" s="266"/>
      <c r="Y273" s="176"/>
      <c r="Z273" s="176"/>
      <c r="AA273" s="176"/>
      <c r="AB273" s="176"/>
      <c r="AC273" s="176"/>
      <c r="AD273" s="176"/>
      <c r="AE273" s="176" t="s">
        <v>197</v>
      </c>
      <c r="AF273" s="176">
        <v>0</v>
      </c>
      <c r="AG273" s="176"/>
      <c r="AH273" s="211"/>
      <c r="AI273" s="212" t="s">
        <v>489</v>
      </c>
      <c r="AJ273" s="214"/>
      <c r="AK273" s="176"/>
      <c r="AL273" s="176"/>
      <c r="AM273" s="176"/>
      <c r="AN273" s="176"/>
      <c r="AO273" s="176"/>
      <c r="AP273" s="176"/>
      <c r="AQ273" s="176"/>
      <c r="AR273" s="176"/>
      <c r="AS273" s="176"/>
      <c r="AT273" s="176"/>
      <c r="AU273" s="176"/>
      <c r="AV273" s="176"/>
      <c r="AW273" s="176"/>
      <c r="AX273" s="176"/>
      <c r="AY273" s="176"/>
      <c r="AZ273" s="176"/>
      <c r="BA273" s="176"/>
      <c r="BB273" s="176"/>
      <c r="BC273" s="176"/>
      <c r="BD273" s="176"/>
      <c r="BE273" s="176"/>
      <c r="BF273" s="176"/>
      <c r="BG273" s="176"/>
      <c r="BH273" s="176"/>
    </row>
    <row r="274" spans="1:60" outlineLevel="1" x14ac:dyDescent="0.2">
      <c r="A274" s="177"/>
      <c r="B274" s="208" t="s">
        <v>217</v>
      </c>
      <c r="C274" s="209"/>
      <c r="D274" s="200"/>
      <c r="E274" s="201">
        <v>4</v>
      </c>
      <c r="F274" s="184"/>
      <c r="G274" s="184"/>
      <c r="H274" s="184"/>
      <c r="I274" s="184"/>
      <c r="J274" s="184"/>
      <c r="K274" s="184"/>
      <c r="L274" s="184"/>
      <c r="M274" s="184"/>
      <c r="N274" s="184"/>
      <c r="O274" s="184"/>
      <c r="P274" s="184"/>
      <c r="Q274" s="184"/>
      <c r="R274" s="185"/>
      <c r="S274" s="185"/>
      <c r="T274" s="184"/>
      <c r="U274" s="184"/>
      <c r="V274" s="185"/>
      <c r="W274" s="185"/>
      <c r="X274" s="266"/>
      <c r="Y274" s="176"/>
      <c r="Z274" s="176"/>
      <c r="AA274" s="176"/>
      <c r="AB274" s="176"/>
      <c r="AC274" s="176"/>
      <c r="AD274" s="176"/>
      <c r="AE274" s="176" t="s">
        <v>197</v>
      </c>
      <c r="AF274" s="176">
        <v>0</v>
      </c>
      <c r="AG274" s="176"/>
      <c r="AH274" s="211"/>
      <c r="AI274" s="212" t="s">
        <v>217</v>
      </c>
      <c r="AJ274" s="214"/>
      <c r="AK274" s="176"/>
      <c r="AL274" s="176"/>
      <c r="AM274" s="176"/>
      <c r="AN274" s="176"/>
      <c r="AO274" s="176"/>
      <c r="AP274" s="176"/>
      <c r="AQ274" s="176"/>
      <c r="AR274" s="176"/>
      <c r="AS274" s="176"/>
      <c r="AT274" s="176"/>
      <c r="AU274" s="176"/>
      <c r="AV274" s="176"/>
      <c r="AW274" s="176"/>
      <c r="AX274" s="176"/>
      <c r="AY274" s="176"/>
      <c r="AZ274" s="176"/>
      <c r="BA274" s="176"/>
      <c r="BB274" s="176"/>
      <c r="BC274" s="176"/>
      <c r="BD274" s="176"/>
      <c r="BE274" s="176"/>
      <c r="BF274" s="176"/>
      <c r="BG274" s="176"/>
      <c r="BH274" s="176"/>
    </row>
    <row r="275" spans="1:60" outlineLevel="1" x14ac:dyDescent="0.2">
      <c r="A275" s="193">
        <v>73</v>
      </c>
      <c r="B275" s="194" t="s">
        <v>492</v>
      </c>
      <c r="C275" s="194" t="s">
        <v>483</v>
      </c>
      <c r="D275" s="195" t="s">
        <v>213</v>
      </c>
      <c r="E275" s="196">
        <v>4</v>
      </c>
      <c r="F275" s="199"/>
      <c r="G275" s="197">
        <f>ROUND(E275*F275,2)</f>
        <v>0</v>
      </c>
      <c r="H275" s="199">
        <v>2404.5</v>
      </c>
      <c r="I275" s="197">
        <f>ROUND(E275*H275,2)</f>
        <v>9618</v>
      </c>
      <c r="J275" s="199">
        <v>0</v>
      </c>
      <c r="K275" s="197">
        <f>ROUND(E275*J275,2)</f>
        <v>0</v>
      </c>
      <c r="L275" s="197">
        <v>21</v>
      </c>
      <c r="M275" s="197">
        <f>G275*(1+L275/100)</f>
        <v>0</v>
      </c>
      <c r="N275" s="197">
        <v>0</v>
      </c>
      <c r="O275" s="197">
        <f>ROUND(E275*N275,2)</f>
        <v>0</v>
      </c>
      <c r="P275" s="197">
        <v>0</v>
      </c>
      <c r="Q275" s="197">
        <f>ROUND(E275*P275,2)</f>
        <v>0</v>
      </c>
      <c r="R275" s="198"/>
      <c r="S275" s="198" t="s">
        <v>339</v>
      </c>
      <c r="T275" s="197">
        <v>0</v>
      </c>
      <c r="U275" s="197">
        <f>ROUND(E275*T275,2)</f>
        <v>0</v>
      </c>
      <c r="V275" s="198"/>
      <c r="W275" s="198"/>
      <c r="X275" s="266"/>
      <c r="Y275" s="176"/>
      <c r="Z275" s="176"/>
      <c r="AA275" s="176"/>
      <c r="AB275" s="176"/>
      <c r="AC275" s="176"/>
      <c r="AD275" s="176"/>
      <c r="AE275" s="176" t="s">
        <v>244</v>
      </c>
      <c r="AF275" s="176">
        <v>202</v>
      </c>
      <c r="AG275" s="176"/>
      <c r="AH275" s="211"/>
      <c r="AI275" s="211"/>
      <c r="AJ275" s="214"/>
      <c r="AK275" s="176"/>
      <c r="AL275" s="176"/>
      <c r="AM275" s="176"/>
      <c r="AN275" s="176"/>
      <c r="AO275" s="176"/>
      <c r="AP275" s="176"/>
      <c r="AQ275" s="176"/>
      <c r="AR275" s="176"/>
      <c r="AS275" s="176"/>
      <c r="AT275" s="176"/>
      <c r="AU275" s="176"/>
      <c r="AV275" s="176"/>
      <c r="AW275" s="176"/>
      <c r="AX275" s="176"/>
      <c r="AY275" s="176"/>
      <c r="AZ275" s="176"/>
      <c r="BA275" s="176"/>
      <c r="BB275" s="176"/>
      <c r="BC275" s="176"/>
      <c r="BD275" s="176"/>
      <c r="BE275" s="176"/>
      <c r="BF275" s="176"/>
      <c r="BG275" s="176"/>
      <c r="BH275" s="176"/>
    </row>
    <row r="276" spans="1:60" outlineLevel="1" x14ac:dyDescent="0.2">
      <c r="A276" s="177"/>
      <c r="B276" s="208" t="s">
        <v>321</v>
      </c>
      <c r="C276" s="209"/>
      <c r="D276" s="200"/>
      <c r="E276" s="201"/>
      <c r="F276" s="184"/>
      <c r="G276" s="184"/>
      <c r="H276" s="184"/>
      <c r="I276" s="184"/>
      <c r="J276" s="184"/>
      <c r="K276" s="184"/>
      <c r="L276" s="184"/>
      <c r="M276" s="184"/>
      <c r="N276" s="184"/>
      <c r="O276" s="184"/>
      <c r="P276" s="184"/>
      <c r="Q276" s="184"/>
      <c r="R276" s="185"/>
      <c r="S276" s="185"/>
      <c r="T276" s="184"/>
      <c r="U276" s="184"/>
      <c r="V276" s="185"/>
      <c r="W276" s="185"/>
      <c r="X276" s="266"/>
      <c r="Y276" s="176"/>
      <c r="Z276" s="176"/>
      <c r="AA276" s="176"/>
      <c r="AB276" s="176"/>
      <c r="AC276" s="176"/>
      <c r="AD276" s="176"/>
      <c r="AE276" s="176" t="s">
        <v>197</v>
      </c>
      <c r="AF276" s="176">
        <v>0</v>
      </c>
      <c r="AG276" s="176"/>
      <c r="AH276" s="211"/>
      <c r="AI276" s="212" t="s">
        <v>321</v>
      </c>
      <c r="AJ276" s="214"/>
      <c r="AK276" s="176"/>
      <c r="AL276" s="176"/>
      <c r="AM276" s="176"/>
      <c r="AN276" s="176"/>
      <c r="AO276" s="176"/>
      <c r="AP276" s="176"/>
      <c r="AQ276" s="176"/>
      <c r="AR276" s="176"/>
      <c r="AS276" s="176"/>
      <c r="AT276" s="176"/>
      <c r="AU276" s="176"/>
      <c r="AV276" s="176"/>
      <c r="AW276" s="176"/>
      <c r="AX276" s="176"/>
      <c r="AY276" s="176"/>
      <c r="AZ276" s="176"/>
      <c r="BA276" s="176"/>
      <c r="BB276" s="176"/>
      <c r="BC276" s="176"/>
      <c r="BD276" s="176"/>
      <c r="BE276" s="176"/>
      <c r="BF276" s="176"/>
      <c r="BG276" s="176"/>
      <c r="BH276" s="176"/>
    </row>
    <row r="277" spans="1:60" outlineLevel="1" x14ac:dyDescent="0.2">
      <c r="A277" s="177"/>
      <c r="B277" s="208" t="s">
        <v>217</v>
      </c>
      <c r="C277" s="209"/>
      <c r="D277" s="200"/>
      <c r="E277" s="201">
        <v>4</v>
      </c>
      <c r="F277" s="184"/>
      <c r="G277" s="184"/>
      <c r="H277" s="184"/>
      <c r="I277" s="184"/>
      <c r="J277" s="184"/>
      <c r="K277" s="184"/>
      <c r="L277" s="184"/>
      <c r="M277" s="184"/>
      <c r="N277" s="184"/>
      <c r="O277" s="184"/>
      <c r="P277" s="184"/>
      <c r="Q277" s="184"/>
      <c r="R277" s="185"/>
      <c r="S277" s="185"/>
      <c r="T277" s="184"/>
      <c r="U277" s="184"/>
      <c r="V277" s="185"/>
      <c r="W277" s="185"/>
      <c r="X277" s="266"/>
      <c r="Y277" s="176"/>
      <c r="Z277" s="176"/>
      <c r="AA277" s="176"/>
      <c r="AB277" s="176"/>
      <c r="AC277" s="176"/>
      <c r="AD277" s="176"/>
      <c r="AE277" s="176" t="s">
        <v>197</v>
      </c>
      <c r="AF277" s="176">
        <v>0</v>
      </c>
      <c r="AG277" s="176"/>
      <c r="AH277" s="211"/>
      <c r="AI277" s="212" t="s">
        <v>217</v>
      </c>
      <c r="AJ277" s="214"/>
      <c r="AK277" s="176"/>
      <c r="AL277" s="176"/>
      <c r="AM277" s="176"/>
      <c r="AN277" s="176"/>
      <c r="AO277" s="176"/>
      <c r="AP277" s="176"/>
      <c r="AQ277" s="176"/>
      <c r="AR277" s="176"/>
      <c r="AS277" s="176"/>
      <c r="AT277" s="176"/>
      <c r="AU277" s="176"/>
      <c r="AV277" s="176"/>
      <c r="AW277" s="176"/>
      <c r="AX277" s="176"/>
      <c r="AY277" s="176"/>
      <c r="AZ277" s="176"/>
      <c r="BA277" s="176"/>
      <c r="BB277" s="176"/>
      <c r="BC277" s="176"/>
      <c r="BD277" s="176"/>
      <c r="BE277" s="176"/>
      <c r="BF277" s="176"/>
      <c r="BG277" s="176"/>
      <c r="BH277" s="176"/>
    </row>
    <row r="278" spans="1:60" outlineLevel="1" x14ac:dyDescent="0.2">
      <c r="A278" s="193">
        <v>74</v>
      </c>
      <c r="B278" s="194" t="s">
        <v>493</v>
      </c>
      <c r="C278" s="194" t="s">
        <v>494</v>
      </c>
      <c r="D278" s="195" t="s">
        <v>433</v>
      </c>
      <c r="E278" s="196">
        <v>1.804E-2</v>
      </c>
      <c r="F278" s="199"/>
      <c r="G278" s="197">
        <f>ROUND(E278*F278,2)</f>
        <v>0</v>
      </c>
      <c r="H278" s="199">
        <v>0</v>
      </c>
      <c r="I278" s="197">
        <f>ROUND(E278*H278,2)</f>
        <v>0</v>
      </c>
      <c r="J278" s="199">
        <v>1128</v>
      </c>
      <c r="K278" s="197">
        <f>ROUND(E278*J278,2)</f>
        <v>20.350000000000001</v>
      </c>
      <c r="L278" s="197">
        <v>21</v>
      </c>
      <c r="M278" s="197">
        <f>G278*(1+L278/100)</f>
        <v>0</v>
      </c>
      <c r="N278" s="197">
        <v>0</v>
      </c>
      <c r="O278" s="197">
        <f>ROUND(E278*N278,2)</f>
        <v>0</v>
      </c>
      <c r="P278" s="197">
        <v>0</v>
      </c>
      <c r="Q278" s="197">
        <f>ROUND(E278*P278,2)</f>
        <v>0</v>
      </c>
      <c r="R278" s="198" t="s">
        <v>422</v>
      </c>
      <c r="S278" s="198" t="s">
        <v>194</v>
      </c>
      <c r="T278" s="197">
        <v>2.4209999999999998</v>
      </c>
      <c r="U278" s="197">
        <f>ROUND(E278*T278,2)</f>
        <v>0.04</v>
      </c>
      <c r="V278" s="198"/>
      <c r="W278" s="198"/>
      <c r="X278" s="266"/>
      <c r="Y278" s="176"/>
      <c r="Z278" s="176"/>
      <c r="AA278" s="176"/>
      <c r="AB278" s="176"/>
      <c r="AC278" s="176"/>
      <c r="AD278" s="176"/>
      <c r="AE278" s="176" t="s">
        <v>434</v>
      </c>
      <c r="AF278" s="176">
        <v>204</v>
      </c>
      <c r="AG278" s="176"/>
      <c r="AH278" s="211"/>
      <c r="AI278" s="211"/>
      <c r="AJ278" s="214"/>
      <c r="AK278" s="176"/>
      <c r="AL278" s="176"/>
      <c r="AM278" s="176"/>
      <c r="AN278" s="176"/>
      <c r="AO278" s="176"/>
      <c r="AP278" s="176"/>
      <c r="AQ278" s="176"/>
      <c r="AR278" s="176"/>
      <c r="AS278" s="176"/>
      <c r="AT278" s="176"/>
      <c r="AU278" s="176"/>
      <c r="AV278" s="176"/>
      <c r="AW278" s="176"/>
      <c r="AX278" s="176"/>
      <c r="AY278" s="176"/>
      <c r="AZ278" s="176"/>
      <c r="BA278" s="176"/>
      <c r="BB278" s="176"/>
      <c r="BC278" s="176"/>
      <c r="BD278" s="176"/>
      <c r="BE278" s="176"/>
      <c r="BF278" s="176"/>
      <c r="BG278" s="176"/>
      <c r="BH278" s="176"/>
    </row>
    <row r="279" spans="1:60" outlineLevel="1" x14ac:dyDescent="0.2">
      <c r="A279" s="177"/>
      <c r="B279" s="208" t="s">
        <v>435</v>
      </c>
      <c r="C279" s="209"/>
      <c r="D279" s="200"/>
      <c r="E279" s="201"/>
      <c r="F279" s="184"/>
      <c r="G279" s="184"/>
      <c r="H279" s="184"/>
      <c r="I279" s="184"/>
      <c r="J279" s="184"/>
      <c r="K279" s="184"/>
      <c r="L279" s="184"/>
      <c r="M279" s="184"/>
      <c r="N279" s="184"/>
      <c r="O279" s="184"/>
      <c r="P279" s="184"/>
      <c r="Q279" s="184"/>
      <c r="R279" s="185"/>
      <c r="S279" s="185"/>
      <c r="T279" s="184"/>
      <c r="U279" s="184"/>
      <c r="V279" s="185"/>
      <c r="W279" s="185"/>
      <c r="X279" s="266"/>
      <c r="Y279" s="176"/>
      <c r="Z279" s="176"/>
      <c r="AA279" s="176"/>
      <c r="AB279" s="176"/>
      <c r="AC279" s="176"/>
      <c r="AD279" s="176"/>
      <c r="AE279" s="176" t="s">
        <v>197</v>
      </c>
      <c r="AF279" s="176">
        <v>0</v>
      </c>
      <c r="AG279" s="176"/>
      <c r="AH279" s="211"/>
      <c r="AI279" s="212" t="s">
        <v>435</v>
      </c>
      <c r="AJ279" s="214"/>
      <c r="AK279" s="176"/>
      <c r="AL279" s="176"/>
      <c r="AM279" s="176"/>
      <c r="AN279" s="176"/>
      <c r="AO279" s="176"/>
      <c r="AP279" s="176"/>
      <c r="AQ279" s="176"/>
      <c r="AR279" s="176"/>
      <c r="AS279" s="176"/>
      <c r="AT279" s="176"/>
      <c r="AU279" s="176"/>
      <c r="AV279" s="176"/>
      <c r="AW279" s="176"/>
      <c r="AX279" s="176"/>
      <c r="AY279" s="176"/>
      <c r="AZ279" s="176"/>
      <c r="BA279" s="176"/>
      <c r="BB279" s="176"/>
      <c r="BC279" s="176"/>
      <c r="BD279" s="176"/>
      <c r="BE279" s="176"/>
      <c r="BF279" s="176"/>
      <c r="BG279" s="176"/>
      <c r="BH279" s="176"/>
    </row>
    <row r="280" spans="1:60" outlineLevel="1" x14ac:dyDescent="0.2">
      <c r="A280" s="177"/>
      <c r="B280" s="208" t="s">
        <v>495</v>
      </c>
      <c r="C280" s="209"/>
      <c r="D280" s="200"/>
      <c r="E280" s="201"/>
      <c r="F280" s="184"/>
      <c r="G280" s="184"/>
      <c r="H280" s="184"/>
      <c r="I280" s="184"/>
      <c r="J280" s="184"/>
      <c r="K280" s="184"/>
      <c r="L280" s="184"/>
      <c r="M280" s="184"/>
      <c r="N280" s="184"/>
      <c r="O280" s="184"/>
      <c r="P280" s="184"/>
      <c r="Q280" s="184"/>
      <c r="R280" s="185"/>
      <c r="S280" s="185"/>
      <c r="T280" s="184"/>
      <c r="U280" s="184"/>
      <c r="V280" s="185"/>
      <c r="W280" s="185"/>
      <c r="X280" s="266"/>
      <c r="Y280" s="176"/>
      <c r="Z280" s="176"/>
      <c r="AA280" s="176"/>
      <c r="AB280" s="176"/>
      <c r="AC280" s="176"/>
      <c r="AD280" s="176"/>
      <c r="AE280" s="176" t="s">
        <v>197</v>
      </c>
      <c r="AF280" s="176">
        <v>0</v>
      </c>
      <c r="AG280" s="176"/>
      <c r="AH280" s="211"/>
      <c r="AI280" s="212" t="s">
        <v>495</v>
      </c>
      <c r="AJ280" s="214"/>
      <c r="AK280" s="176"/>
      <c r="AL280" s="176"/>
      <c r="AM280" s="176"/>
      <c r="AN280" s="176"/>
      <c r="AO280" s="176"/>
      <c r="AP280" s="176"/>
      <c r="AQ280" s="176"/>
      <c r="AR280" s="176"/>
      <c r="AS280" s="176"/>
      <c r="AT280" s="176"/>
      <c r="AU280" s="176"/>
      <c r="AV280" s="176"/>
      <c r="AW280" s="176"/>
      <c r="AX280" s="176"/>
      <c r="AY280" s="176"/>
      <c r="AZ280" s="176"/>
      <c r="BA280" s="176"/>
      <c r="BB280" s="176"/>
      <c r="BC280" s="176"/>
      <c r="BD280" s="176"/>
      <c r="BE280" s="176"/>
      <c r="BF280" s="176"/>
      <c r="BG280" s="176"/>
      <c r="BH280" s="176"/>
    </row>
    <row r="281" spans="1:60" outlineLevel="1" x14ac:dyDescent="0.2">
      <c r="A281" s="177"/>
      <c r="B281" s="208" t="s">
        <v>496</v>
      </c>
      <c r="C281" s="209"/>
      <c r="D281" s="200"/>
      <c r="E281" s="201">
        <v>1.804E-2</v>
      </c>
      <c r="F281" s="184"/>
      <c r="G281" s="184"/>
      <c r="H281" s="184"/>
      <c r="I281" s="184"/>
      <c r="J281" s="184"/>
      <c r="K281" s="184"/>
      <c r="L281" s="184"/>
      <c r="M281" s="184"/>
      <c r="N281" s="184"/>
      <c r="O281" s="184"/>
      <c r="P281" s="184"/>
      <c r="Q281" s="184"/>
      <c r="R281" s="185"/>
      <c r="S281" s="185"/>
      <c r="T281" s="184"/>
      <c r="U281" s="184"/>
      <c r="V281" s="185"/>
      <c r="W281" s="185"/>
      <c r="X281" s="266"/>
      <c r="Y281" s="176"/>
      <c r="Z281" s="176"/>
      <c r="AA281" s="176"/>
      <c r="AB281" s="176"/>
      <c r="AC281" s="176"/>
      <c r="AD281" s="176"/>
      <c r="AE281" s="176" t="s">
        <v>197</v>
      </c>
      <c r="AF281" s="176">
        <v>0</v>
      </c>
      <c r="AG281" s="176"/>
      <c r="AH281" s="211"/>
      <c r="AI281" s="212" t="s">
        <v>496</v>
      </c>
      <c r="AJ281" s="214"/>
      <c r="AK281" s="176"/>
      <c r="AL281" s="176"/>
      <c r="AM281" s="176"/>
      <c r="AN281" s="176"/>
      <c r="AO281" s="176"/>
      <c r="AP281" s="176"/>
      <c r="AQ281" s="176"/>
      <c r="AR281" s="176"/>
      <c r="AS281" s="176"/>
      <c r="AT281" s="176"/>
      <c r="AU281" s="176"/>
      <c r="AV281" s="176"/>
      <c r="AW281" s="176"/>
      <c r="AX281" s="176"/>
      <c r="AY281" s="176"/>
      <c r="AZ281" s="176"/>
      <c r="BA281" s="176"/>
      <c r="BB281" s="176"/>
      <c r="BC281" s="176"/>
      <c r="BD281" s="176"/>
      <c r="BE281" s="176"/>
      <c r="BF281" s="176"/>
      <c r="BG281" s="176"/>
      <c r="BH281" s="176"/>
    </row>
    <row r="282" spans="1:60" x14ac:dyDescent="0.2">
      <c r="A282" s="162"/>
      <c r="B282" s="178"/>
      <c r="C282" s="178"/>
      <c r="D282" s="180"/>
      <c r="E282" s="181"/>
      <c r="F282" s="182"/>
      <c r="G282" s="182"/>
      <c r="H282" s="182"/>
      <c r="I282" s="182"/>
      <c r="J282" s="182"/>
      <c r="K282" s="182"/>
      <c r="L282" s="182"/>
      <c r="M282" s="182"/>
      <c r="N282" s="182"/>
      <c r="O282" s="182"/>
      <c r="P282" s="182"/>
      <c r="Q282" s="182"/>
      <c r="R282" s="183"/>
      <c r="S282" s="183"/>
      <c r="T282" s="182"/>
      <c r="U282" s="182"/>
      <c r="V282" s="183"/>
      <c r="W282" s="183"/>
      <c r="X282" s="256"/>
      <c r="AH282" s="210"/>
      <c r="AI282" s="210"/>
      <c r="AJ282" s="213"/>
    </row>
    <row r="283" spans="1:60" x14ac:dyDescent="0.2">
      <c r="A283" s="179" t="s">
        <v>188</v>
      </c>
      <c r="B283" s="186" t="s">
        <v>135</v>
      </c>
      <c r="C283" s="186" t="s">
        <v>136</v>
      </c>
      <c r="D283" s="187"/>
      <c r="E283" s="188"/>
      <c r="F283" s="189"/>
      <c r="G283" s="190">
        <f>SUMIF(AE284:AE307,"&lt;&gt;NOR",G284:G307)</f>
        <v>0</v>
      </c>
      <c r="H283" s="189"/>
      <c r="I283" s="189">
        <f>SUM(I284:I307)</f>
        <v>55878.04</v>
      </c>
      <c r="J283" s="189"/>
      <c r="K283" s="189">
        <f>SUM(K284:K307)</f>
        <v>13408.16</v>
      </c>
      <c r="L283" s="189"/>
      <c r="M283" s="189">
        <f>SUM(M284:M307)</f>
        <v>0</v>
      </c>
      <c r="N283" s="189"/>
      <c r="O283" s="189">
        <f>SUM(O284:O307)</f>
        <v>0.05</v>
      </c>
      <c r="P283" s="189"/>
      <c r="Q283" s="189">
        <f>SUM(Q284:Q307)</f>
        <v>0</v>
      </c>
      <c r="R283" s="191"/>
      <c r="S283" s="191"/>
      <c r="T283" s="189"/>
      <c r="U283" s="189">
        <f>SUM(U284:U307)</f>
        <v>28.689999999999998</v>
      </c>
      <c r="V283" s="191"/>
      <c r="W283" s="192"/>
      <c r="X283" s="256"/>
      <c r="AE283" t="s">
        <v>189</v>
      </c>
      <c r="AH283" s="210"/>
      <c r="AI283" s="210"/>
      <c r="AJ283" s="213"/>
    </row>
    <row r="284" spans="1:60" ht="22.5" outlineLevel="1" x14ac:dyDescent="0.2">
      <c r="A284" s="193">
        <v>75</v>
      </c>
      <c r="B284" s="194" t="s">
        <v>497</v>
      </c>
      <c r="C284" s="194" t="s">
        <v>498</v>
      </c>
      <c r="D284" s="195" t="s">
        <v>293</v>
      </c>
      <c r="E284" s="196">
        <v>9.6</v>
      </c>
      <c r="F284" s="199"/>
      <c r="G284" s="197">
        <f>ROUND(E284*F284,2)</f>
        <v>0</v>
      </c>
      <c r="H284" s="199">
        <v>184.81</v>
      </c>
      <c r="I284" s="197">
        <f>ROUND(E284*H284,2)</f>
        <v>1774.18</v>
      </c>
      <c r="J284" s="199">
        <v>164.69</v>
      </c>
      <c r="K284" s="197">
        <f>ROUND(E284*J284,2)</f>
        <v>1581.02</v>
      </c>
      <c r="L284" s="197">
        <v>21</v>
      </c>
      <c r="M284" s="197">
        <f>G284*(1+L284/100)</f>
        <v>0</v>
      </c>
      <c r="N284" s="197">
        <v>4.8599999999999997E-3</v>
      </c>
      <c r="O284" s="197">
        <f>ROUND(E284*N284,2)</f>
        <v>0.05</v>
      </c>
      <c r="P284" s="197">
        <v>0</v>
      </c>
      <c r="Q284" s="197">
        <f>ROUND(E284*P284,2)</f>
        <v>0</v>
      </c>
      <c r="R284" s="198" t="s">
        <v>208</v>
      </c>
      <c r="S284" s="198" t="s">
        <v>194</v>
      </c>
      <c r="T284" s="197">
        <v>0.35599999999999998</v>
      </c>
      <c r="U284" s="197">
        <f>ROUND(E284*T284,2)</f>
        <v>3.42</v>
      </c>
      <c r="V284" s="198"/>
      <c r="W284" s="198"/>
      <c r="X284" s="266"/>
      <c r="Y284" s="176"/>
      <c r="Z284" s="176"/>
      <c r="AA284" s="176"/>
      <c r="AB284" s="176"/>
      <c r="AC284" s="176"/>
      <c r="AD284" s="176"/>
      <c r="AE284" s="176" t="s">
        <v>449</v>
      </c>
      <c r="AF284" s="176">
        <v>206</v>
      </c>
      <c r="AG284" s="176"/>
      <c r="AH284" s="211"/>
      <c r="AI284" s="211"/>
      <c r="AJ284" s="214"/>
      <c r="AK284" s="176"/>
      <c r="AL284" s="176"/>
      <c r="AM284" s="176"/>
      <c r="AN284" s="176"/>
      <c r="AO284" s="176"/>
      <c r="AP284" s="176"/>
      <c r="AQ284" s="176"/>
      <c r="AR284" s="176"/>
      <c r="AS284" s="176"/>
      <c r="AT284" s="176"/>
      <c r="AU284" s="176"/>
      <c r="AV284" s="176"/>
      <c r="AW284" s="176"/>
      <c r="AX284" s="176"/>
      <c r="AY284" s="176"/>
      <c r="AZ284" s="176"/>
      <c r="BA284" s="176"/>
      <c r="BB284" s="176"/>
      <c r="BC284" s="176"/>
      <c r="BD284" s="176"/>
      <c r="BE284" s="176"/>
      <c r="BF284" s="176"/>
      <c r="BG284" s="176"/>
      <c r="BH284" s="176"/>
    </row>
    <row r="285" spans="1:60" outlineLevel="1" x14ac:dyDescent="0.2">
      <c r="A285" s="177"/>
      <c r="B285" s="208" t="s">
        <v>451</v>
      </c>
      <c r="C285" s="209"/>
      <c r="D285" s="200"/>
      <c r="E285" s="201"/>
      <c r="F285" s="184"/>
      <c r="G285" s="184"/>
      <c r="H285" s="184"/>
      <c r="I285" s="184"/>
      <c r="J285" s="184"/>
      <c r="K285" s="184"/>
      <c r="L285" s="184"/>
      <c r="M285" s="184"/>
      <c r="N285" s="184"/>
      <c r="O285" s="184"/>
      <c r="P285" s="184"/>
      <c r="Q285" s="184"/>
      <c r="R285" s="185"/>
      <c r="S285" s="185"/>
      <c r="T285" s="184"/>
      <c r="U285" s="184"/>
      <c r="V285" s="185"/>
      <c r="W285" s="185"/>
      <c r="X285" s="266"/>
      <c r="Y285" s="176"/>
      <c r="Z285" s="176"/>
      <c r="AA285" s="176"/>
      <c r="AB285" s="176"/>
      <c r="AC285" s="176"/>
      <c r="AD285" s="176"/>
      <c r="AE285" s="176" t="s">
        <v>197</v>
      </c>
      <c r="AF285" s="176">
        <v>0</v>
      </c>
      <c r="AG285" s="176"/>
      <c r="AH285" s="211"/>
      <c r="AI285" s="212" t="s">
        <v>451</v>
      </c>
      <c r="AJ285" s="214"/>
      <c r="AK285" s="176"/>
      <c r="AL285" s="176"/>
      <c r="AM285" s="176"/>
      <c r="AN285" s="176"/>
      <c r="AO285" s="176"/>
      <c r="AP285" s="176"/>
      <c r="AQ285" s="176"/>
      <c r="AR285" s="176"/>
      <c r="AS285" s="176"/>
      <c r="AT285" s="176"/>
      <c r="AU285" s="176"/>
      <c r="AV285" s="176"/>
      <c r="AW285" s="176"/>
      <c r="AX285" s="176"/>
      <c r="AY285" s="176"/>
      <c r="AZ285" s="176"/>
      <c r="BA285" s="176"/>
      <c r="BB285" s="176"/>
      <c r="BC285" s="176"/>
      <c r="BD285" s="176"/>
      <c r="BE285" s="176"/>
      <c r="BF285" s="176"/>
      <c r="BG285" s="176"/>
      <c r="BH285" s="176"/>
    </row>
    <row r="286" spans="1:60" outlineLevel="1" x14ac:dyDescent="0.2">
      <c r="A286" s="177"/>
      <c r="B286" s="208" t="s">
        <v>452</v>
      </c>
      <c r="C286" s="209"/>
      <c r="D286" s="200"/>
      <c r="E286" s="201">
        <v>9.6</v>
      </c>
      <c r="F286" s="184"/>
      <c r="G286" s="184"/>
      <c r="H286" s="184"/>
      <c r="I286" s="184"/>
      <c r="J286" s="184"/>
      <c r="K286" s="184"/>
      <c r="L286" s="184"/>
      <c r="M286" s="184"/>
      <c r="N286" s="184"/>
      <c r="O286" s="184"/>
      <c r="P286" s="184"/>
      <c r="Q286" s="184"/>
      <c r="R286" s="185"/>
      <c r="S286" s="185"/>
      <c r="T286" s="184"/>
      <c r="U286" s="184"/>
      <c r="V286" s="185"/>
      <c r="W286" s="185"/>
      <c r="X286" s="266"/>
      <c r="Y286" s="176"/>
      <c r="Z286" s="176"/>
      <c r="AA286" s="176"/>
      <c r="AB286" s="176"/>
      <c r="AC286" s="176"/>
      <c r="AD286" s="176"/>
      <c r="AE286" s="176" t="s">
        <v>197</v>
      </c>
      <c r="AF286" s="176">
        <v>0</v>
      </c>
      <c r="AG286" s="176"/>
      <c r="AH286" s="211"/>
      <c r="AI286" s="212" t="s">
        <v>452</v>
      </c>
      <c r="AJ286" s="214"/>
      <c r="AK286" s="176"/>
      <c r="AL286" s="176"/>
      <c r="AM286" s="176"/>
      <c r="AN286" s="176"/>
      <c r="AO286" s="176"/>
      <c r="AP286" s="176"/>
      <c r="AQ286" s="176"/>
      <c r="AR286" s="176"/>
      <c r="AS286" s="176"/>
      <c r="AT286" s="176"/>
      <c r="AU286" s="176"/>
      <c r="AV286" s="176"/>
      <c r="AW286" s="176"/>
      <c r="AX286" s="176"/>
      <c r="AY286" s="176"/>
      <c r="AZ286" s="176"/>
      <c r="BA286" s="176"/>
      <c r="BB286" s="176"/>
      <c r="BC286" s="176"/>
      <c r="BD286" s="176"/>
      <c r="BE286" s="176"/>
      <c r="BF286" s="176"/>
      <c r="BG286" s="176"/>
      <c r="BH286" s="176"/>
    </row>
    <row r="287" spans="1:60" ht="22.5" outlineLevel="1" x14ac:dyDescent="0.2">
      <c r="A287" s="193">
        <v>76</v>
      </c>
      <c r="B287" s="194" t="s">
        <v>499</v>
      </c>
      <c r="C287" s="194" t="s">
        <v>500</v>
      </c>
      <c r="D287" s="195" t="s">
        <v>293</v>
      </c>
      <c r="E287" s="196">
        <v>39</v>
      </c>
      <c r="F287" s="199"/>
      <c r="G287" s="197">
        <f>ROUND(E287*F287,2)</f>
        <v>0</v>
      </c>
      <c r="H287" s="199">
        <v>33.39</v>
      </c>
      <c r="I287" s="197">
        <f>ROUND(E287*H287,2)</f>
        <v>1302.21</v>
      </c>
      <c r="J287" s="199">
        <v>75.61</v>
      </c>
      <c r="K287" s="197">
        <f>ROUND(E287*J287,2)</f>
        <v>2948.79</v>
      </c>
      <c r="L287" s="197">
        <v>21</v>
      </c>
      <c r="M287" s="197">
        <f>G287*(1+L287/100)</f>
        <v>0</v>
      </c>
      <c r="N287" s="197">
        <v>0</v>
      </c>
      <c r="O287" s="197">
        <f>ROUND(E287*N287,2)</f>
        <v>0</v>
      </c>
      <c r="P287" s="197">
        <v>0</v>
      </c>
      <c r="Q287" s="197">
        <f>ROUND(E287*P287,2)</f>
        <v>0</v>
      </c>
      <c r="R287" s="198" t="s">
        <v>422</v>
      </c>
      <c r="S287" s="198" t="s">
        <v>194</v>
      </c>
      <c r="T287" s="197">
        <v>0.18</v>
      </c>
      <c r="U287" s="197">
        <f>ROUND(E287*T287,2)</f>
        <v>7.02</v>
      </c>
      <c r="V287" s="198"/>
      <c r="W287" s="198"/>
      <c r="X287" s="266"/>
      <c r="Y287" s="176"/>
      <c r="Z287" s="176"/>
      <c r="AA287" s="176"/>
      <c r="AB287" s="176"/>
      <c r="AC287" s="176"/>
      <c r="AD287" s="176"/>
      <c r="AE287" s="176" t="s">
        <v>449</v>
      </c>
      <c r="AF287" s="176">
        <v>208</v>
      </c>
      <c r="AG287" s="176"/>
      <c r="AH287" s="211"/>
      <c r="AI287" s="211"/>
      <c r="AJ287" s="214"/>
      <c r="AK287" s="176"/>
      <c r="AL287" s="176"/>
      <c r="AM287" s="176"/>
      <c r="AN287" s="176"/>
      <c r="AO287" s="176"/>
      <c r="AP287" s="176"/>
      <c r="AQ287" s="176"/>
      <c r="AR287" s="176"/>
      <c r="AS287" s="176"/>
      <c r="AT287" s="176"/>
      <c r="AU287" s="176"/>
      <c r="AV287" s="176"/>
      <c r="AW287" s="176"/>
      <c r="AX287" s="176"/>
      <c r="AY287" s="176"/>
      <c r="AZ287" s="176"/>
      <c r="BA287" s="176"/>
      <c r="BB287" s="176"/>
      <c r="BC287" s="176"/>
      <c r="BD287" s="176"/>
      <c r="BE287" s="176"/>
      <c r="BF287" s="176"/>
      <c r="BG287" s="176"/>
      <c r="BH287" s="176"/>
    </row>
    <row r="288" spans="1:60" outlineLevel="1" x14ac:dyDescent="0.2">
      <c r="A288" s="177"/>
      <c r="B288" s="308" t="s">
        <v>501</v>
      </c>
      <c r="C288" s="308"/>
      <c r="D288" s="309"/>
      <c r="E288" s="309"/>
      <c r="F288" s="309"/>
      <c r="G288" s="309"/>
      <c r="H288" s="184"/>
      <c r="I288" s="184"/>
      <c r="J288" s="184"/>
      <c r="K288" s="184"/>
      <c r="L288" s="184"/>
      <c r="M288" s="184"/>
      <c r="N288" s="184"/>
      <c r="O288" s="184"/>
      <c r="P288" s="184"/>
      <c r="Q288" s="184"/>
      <c r="R288" s="185"/>
      <c r="S288" s="185"/>
      <c r="T288" s="184"/>
      <c r="U288" s="184"/>
      <c r="V288" s="185"/>
      <c r="W288" s="185"/>
      <c r="X288" s="266"/>
      <c r="Y288" s="176"/>
      <c r="Z288" s="176"/>
      <c r="AA288" s="176"/>
      <c r="AB288" s="176"/>
      <c r="AC288" s="176"/>
      <c r="AD288" s="176"/>
      <c r="AE288" s="176" t="s">
        <v>221</v>
      </c>
      <c r="AF288" s="176"/>
      <c r="AG288" s="176"/>
      <c r="AH288" s="211" t="str">
        <f>B288</f>
        <v>Instalace a dodávka parotěsné okenní fólie a paropropustné expanzní pásky.</v>
      </c>
      <c r="AI288" s="211"/>
      <c r="AJ288" s="214"/>
      <c r="AK288" s="176"/>
      <c r="AL288" s="176"/>
      <c r="AM288" s="176"/>
      <c r="AN288" s="176"/>
      <c r="AO288" s="176"/>
      <c r="AP288" s="176"/>
      <c r="AQ288" s="176"/>
      <c r="AR288" s="176"/>
      <c r="AS288" s="176"/>
      <c r="AT288" s="176"/>
      <c r="AU288" s="176"/>
      <c r="AV288" s="176"/>
      <c r="AW288" s="176"/>
      <c r="AX288" s="176"/>
      <c r="AY288" s="176"/>
      <c r="AZ288" s="176"/>
      <c r="BA288" s="176"/>
      <c r="BB288" s="176"/>
      <c r="BC288" s="176"/>
      <c r="BD288" s="176"/>
      <c r="BE288" s="176"/>
      <c r="BF288" s="176"/>
      <c r="BG288" s="176"/>
      <c r="BH288" s="176"/>
    </row>
    <row r="289" spans="1:60" outlineLevel="1" x14ac:dyDescent="0.2">
      <c r="A289" s="177"/>
      <c r="B289" s="208" t="s">
        <v>502</v>
      </c>
      <c r="C289" s="209"/>
      <c r="D289" s="200"/>
      <c r="E289" s="201"/>
      <c r="F289" s="184"/>
      <c r="G289" s="184"/>
      <c r="H289" s="184"/>
      <c r="I289" s="184"/>
      <c r="J289" s="184"/>
      <c r="K289" s="184"/>
      <c r="L289" s="184"/>
      <c r="M289" s="184"/>
      <c r="N289" s="184"/>
      <c r="O289" s="184"/>
      <c r="P289" s="184"/>
      <c r="Q289" s="184"/>
      <c r="R289" s="185"/>
      <c r="S289" s="185"/>
      <c r="T289" s="184"/>
      <c r="U289" s="184"/>
      <c r="V289" s="185"/>
      <c r="W289" s="185"/>
      <c r="X289" s="266"/>
      <c r="Y289" s="176"/>
      <c r="Z289" s="176"/>
      <c r="AA289" s="176"/>
      <c r="AB289" s="176"/>
      <c r="AC289" s="176"/>
      <c r="AD289" s="176"/>
      <c r="AE289" s="176" t="s">
        <v>197</v>
      </c>
      <c r="AF289" s="176">
        <v>0</v>
      </c>
      <c r="AG289" s="176"/>
      <c r="AH289" s="211"/>
      <c r="AI289" s="212" t="s">
        <v>502</v>
      </c>
      <c r="AJ289" s="214"/>
      <c r="AK289" s="176"/>
      <c r="AL289" s="176"/>
      <c r="AM289" s="176"/>
      <c r="AN289" s="176"/>
      <c r="AO289" s="176"/>
      <c r="AP289" s="176"/>
      <c r="AQ289" s="176"/>
      <c r="AR289" s="176"/>
      <c r="AS289" s="176"/>
      <c r="AT289" s="176"/>
      <c r="AU289" s="176"/>
      <c r="AV289" s="176"/>
      <c r="AW289" s="176"/>
      <c r="AX289" s="176"/>
      <c r="AY289" s="176"/>
      <c r="AZ289" s="176"/>
      <c r="BA289" s="176"/>
      <c r="BB289" s="176"/>
      <c r="BC289" s="176"/>
      <c r="BD289" s="176"/>
      <c r="BE289" s="176"/>
      <c r="BF289" s="176"/>
      <c r="BG289" s="176"/>
      <c r="BH289" s="176"/>
    </row>
    <row r="290" spans="1:60" outlineLevel="1" x14ac:dyDescent="0.2">
      <c r="A290" s="177"/>
      <c r="B290" s="208" t="s">
        <v>503</v>
      </c>
      <c r="C290" s="209"/>
      <c r="D290" s="200"/>
      <c r="E290" s="201">
        <v>39</v>
      </c>
      <c r="F290" s="184"/>
      <c r="G290" s="184"/>
      <c r="H290" s="184"/>
      <c r="I290" s="184"/>
      <c r="J290" s="184"/>
      <c r="K290" s="184"/>
      <c r="L290" s="184"/>
      <c r="M290" s="184"/>
      <c r="N290" s="184"/>
      <c r="O290" s="184"/>
      <c r="P290" s="184"/>
      <c r="Q290" s="184"/>
      <c r="R290" s="185"/>
      <c r="S290" s="185"/>
      <c r="T290" s="184"/>
      <c r="U290" s="184"/>
      <c r="V290" s="185"/>
      <c r="W290" s="185"/>
      <c r="X290" s="266"/>
      <c r="Y290" s="176"/>
      <c r="Z290" s="176"/>
      <c r="AA290" s="176"/>
      <c r="AB290" s="176"/>
      <c r="AC290" s="176"/>
      <c r="AD290" s="176"/>
      <c r="AE290" s="176" t="s">
        <v>197</v>
      </c>
      <c r="AF290" s="176">
        <v>0</v>
      </c>
      <c r="AG290" s="176"/>
      <c r="AH290" s="211"/>
      <c r="AI290" s="212" t="s">
        <v>503</v>
      </c>
      <c r="AJ290" s="214"/>
      <c r="AK290" s="176"/>
      <c r="AL290" s="176"/>
      <c r="AM290" s="176"/>
      <c r="AN290" s="176"/>
      <c r="AO290" s="176"/>
      <c r="AP290" s="176"/>
      <c r="AQ290" s="176"/>
      <c r="AR290" s="176"/>
      <c r="AS290" s="176"/>
      <c r="AT290" s="176"/>
      <c r="AU290" s="176"/>
      <c r="AV290" s="176"/>
      <c r="AW290" s="176"/>
      <c r="AX290" s="176"/>
      <c r="AY290" s="176"/>
      <c r="AZ290" s="176"/>
      <c r="BA290" s="176"/>
      <c r="BB290" s="176"/>
      <c r="BC290" s="176"/>
      <c r="BD290" s="176"/>
      <c r="BE290" s="176"/>
      <c r="BF290" s="176"/>
      <c r="BG290" s="176"/>
      <c r="BH290" s="176"/>
    </row>
    <row r="291" spans="1:60" ht="22.5" outlineLevel="1" x14ac:dyDescent="0.2">
      <c r="A291" s="193">
        <v>77</v>
      </c>
      <c r="B291" s="194" t="s">
        <v>504</v>
      </c>
      <c r="C291" s="194" t="s">
        <v>505</v>
      </c>
      <c r="D291" s="195" t="s">
        <v>293</v>
      </c>
      <c r="E291" s="196">
        <v>39</v>
      </c>
      <c r="F291" s="199"/>
      <c r="G291" s="197">
        <f>ROUND(E291*F291,2)</f>
        <v>0</v>
      </c>
      <c r="H291" s="199">
        <v>16.350000000000001</v>
      </c>
      <c r="I291" s="197">
        <f>ROUND(E291*H291,2)</f>
        <v>637.65</v>
      </c>
      <c r="J291" s="199">
        <v>227.65</v>
      </c>
      <c r="K291" s="197">
        <f>ROUND(E291*J291,2)</f>
        <v>8878.35</v>
      </c>
      <c r="L291" s="197">
        <v>21</v>
      </c>
      <c r="M291" s="197">
        <f>G291*(1+L291/100)</f>
        <v>0</v>
      </c>
      <c r="N291" s="197">
        <v>2.0000000000000002E-5</v>
      </c>
      <c r="O291" s="197">
        <f>ROUND(E291*N291,2)</f>
        <v>0</v>
      </c>
      <c r="P291" s="197">
        <v>0</v>
      </c>
      <c r="Q291" s="197">
        <f>ROUND(E291*P291,2)</f>
        <v>0</v>
      </c>
      <c r="R291" s="198" t="s">
        <v>422</v>
      </c>
      <c r="S291" s="198" t="s">
        <v>194</v>
      </c>
      <c r="T291" s="197">
        <v>0.46800000000000003</v>
      </c>
      <c r="U291" s="197">
        <f>ROUND(E291*T291,2)</f>
        <v>18.25</v>
      </c>
      <c r="V291" s="198"/>
      <c r="W291" s="198"/>
      <c r="X291" s="266"/>
      <c r="Y291" s="176"/>
      <c r="Z291" s="176"/>
      <c r="AA291" s="176"/>
      <c r="AB291" s="176"/>
      <c r="AC291" s="176"/>
      <c r="AD291" s="176"/>
      <c r="AE291" s="176" t="s">
        <v>449</v>
      </c>
      <c r="AF291" s="176">
        <v>210</v>
      </c>
      <c r="AG291" s="176"/>
      <c r="AH291" s="211"/>
      <c r="AI291" s="211"/>
      <c r="AJ291" s="214"/>
      <c r="AK291" s="176"/>
      <c r="AL291" s="176"/>
      <c r="AM291" s="176"/>
      <c r="AN291" s="176"/>
      <c r="AO291" s="176"/>
      <c r="AP291" s="176"/>
      <c r="AQ291" s="176"/>
      <c r="AR291" s="176"/>
      <c r="AS291" s="176"/>
      <c r="AT291" s="176"/>
      <c r="AU291" s="176"/>
      <c r="AV291" s="176"/>
      <c r="AW291" s="176"/>
      <c r="AX291" s="176"/>
      <c r="AY291" s="176"/>
      <c r="AZ291" s="176"/>
      <c r="BA291" s="176"/>
      <c r="BB291" s="176"/>
      <c r="BC291" s="176"/>
      <c r="BD291" s="176"/>
      <c r="BE291" s="176"/>
      <c r="BF291" s="176"/>
      <c r="BG291" s="176"/>
      <c r="BH291" s="176"/>
    </row>
    <row r="292" spans="1:60" outlineLevel="1" x14ac:dyDescent="0.2">
      <c r="A292" s="177"/>
      <c r="B292" s="308" t="s">
        <v>506</v>
      </c>
      <c r="C292" s="308"/>
      <c r="D292" s="309"/>
      <c r="E292" s="309"/>
      <c r="F292" s="309"/>
      <c r="G292" s="309"/>
      <c r="H292" s="184"/>
      <c r="I292" s="184"/>
      <c r="J292" s="184"/>
      <c r="K292" s="184"/>
      <c r="L292" s="184"/>
      <c r="M292" s="184"/>
      <c r="N292" s="184"/>
      <c r="O292" s="184"/>
      <c r="P292" s="184"/>
      <c r="Q292" s="184"/>
      <c r="R292" s="185"/>
      <c r="S292" s="185"/>
      <c r="T292" s="184"/>
      <c r="U292" s="184"/>
      <c r="V292" s="185"/>
      <c r="W292" s="185"/>
      <c r="X292" s="266"/>
      <c r="Y292" s="176"/>
      <c r="Z292" s="176"/>
      <c r="AA292" s="176"/>
      <c r="AB292" s="176"/>
      <c r="AC292" s="176"/>
      <c r="AD292" s="176"/>
      <c r="AE292" s="176" t="s">
        <v>221</v>
      </c>
      <c r="AF292" s="176"/>
      <c r="AG292" s="176"/>
      <c r="AH292" s="211" t="str">
        <f>B292</f>
        <v>Montáž plastových oken a dveří včetně dodávky a montáže PU pěny a spojovacích prostředků.</v>
      </c>
      <c r="AI292" s="211"/>
      <c r="AJ292" s="214"/>
      <c r="AK292" s="176"/>
      <c r="AL292" s="176"/>
      <c r="AM292" s="176"/>
      <c r="AN292" s="176"/>
      <c r="AO292" s="176"/>
      <c r="AP292" s="176"/>
      <c r="AQ292" s="176"/>
      <c r="AR292" s="176"/>
      <c r="AS292" s="176"/>
      <c r="AT292" s="176"/>
      <c r="AU292" s="176"/>
      <c r="AV292" s="176"/>
      <c r="AW292" s="176"/>
      <c r="AX292" s="176"/>
      <c r="AY292" s="176"/>
      <c r="AZ292" s="176"/>
      <c r="BA292" s="176"/>
      <c r="BB292" s="176"/>
      <c r="BC292" s="176"/>
      <c r="BD292" s="176"/>
      <c r="BE292" s="176"/>
      <c r="BF292" s="176"/>
      <c r="BG292" s="176"/>
      <c r="BH292" s="176"/>
    </row>
    <row r="293" spans="1:60" outlineLevel="1" x14ac:dyDescent="0.2">
      <c r="A293" s="177"/>
      <c r="B293" s="208" t="s">
        <v>502</v>
      </c>
      <c r="C293" s="209"/>
      <c r="D293" s="200"/>
      <c r="E293" s="201"/>
      <c r="F293" s="184"/>
      <c r="G293" s="184"/>
      <c r="H293" s="184"/>
      <c r="I293" s="184"/>
      <c r="J293" s="184"/>
      <c r="K293" s="184"/>
      <c r="L293" s="184"/>
      <c r="M293" s="184"/>
      <c r="N293" s="184"/>
      <c r="O293" s="184"/>
      <c r="P293" s="184"/>
      <c r="Q293" s="184"/>
      <c r="R293" s="185"/>
      <c r="S293" s="185"/>
      <c r="T293" s="184"/>
      <c r="U293" s="184"/>
      <c r="V293" s="185"/>
      <c r="W293" s="185"/>
      <c r="X293" s="266"/>
      <c r="Y293" s="176"/>
      <c r="Z293" s="176"/>
      <c r="AA293" s="176"/>
      <c r="AB293" s="176"/>
      <c r="AC293" s="176"/>
      <c r="AD293" s="176"/>
      <c r="AE293" s="176" t="s">
        <v>197</v>
      </c>
      <c r="AF293" s="176">
        <v>0</v>
      </c>
      <c r="AG293" s="176"/>
      <c r="AH293" s="211"/>
      <c r="AI293" s="212" t="s">
        <v>502</v>
      </c>
      <c r="AJ293" s="214"/>
      <c r="AK293" s="176"/>
      <c r="AL293" s="176"/>
      <c r="AM293" s="176"/>
      <c r="AN293" s="176"/>
      <c r="AO293" s="176"/>
      <c r="AP293" s="176"/>
      <c r="AQ293" s="176"/>
      <c r="AR293" s="176"/>
      <c r="AS293" s="176"/>
      <c r="AT293" s="176"/>
      <c r="AU293" s="176"/>
      <c r="AV293" s="176"/>
      <c r="AW293" s="176"/>
      <c r="AX293" s="176"/>
      <c r="AY293" s="176"/>
      <c r="AZ293" s="176"/>
      <c r="BA293" s="176"/>
      <c r="BB293" s="176"/>
      <c r="BC293" s="176"/>
      <c r="BD293" s="176"/>
      <c r="BE293" s="176"/>
      <c r="BF293" s="176"/>
      <c r="BG293" s="176"/>
      <c r="BH293" s="176"/>
    </row>
    <row r="294" spans="1:60" outlineLevel="1" x14ac:dyDescent="0.2">
      <c r="A294" s="177"/>
      <c r="B294" s="208" t="s">
        <v>503</v>
      </c>
      <c r="C294" s="209"/>
      <c r="D294" s="200"/>
      <c r="E294" s="201">
        <v>39</v>
      </c>
      <c r="F294" s="184"/>
      <c r="G294" s="184"/>
      <c r="H294" s="184"/>
      <c r="I294" s="184"/>
      <c r="J294" s="184"/>
      <c r="K294" s="184"/>
      <c r="L294" s="184"/>
      <c r="M294" s="184"/>
      <c r="N294" s="184"/>
      <c r="O294" s="184"/>
      <c r="P294" s="184"/>
      <c r="Q294" s="184"/>
      <c r="R294" s="185"/>
      <c r="S294" s="185"/>
      <c r="T294" s="184"/>
      <c r="U294" s="184"/>
      <c r="V294" s="185"/>
      <c r="W294" s="185"/>
      <c r="X294" s="266"/>
      <c r="Y294" s="176"/>
      <c r="Z294" s="176"/>
      <c r="AA294" s="176"/>
      <c r="AB294" s="176"/>
      <c r="AC294" s="176"/>
      <c r="AD294" s="176"/>
      <c r="AE294" s="176" t="s">
        <v>197</v>
      </c>
      <c r="AF294" s="176">
        <v>0</v>
      </c>
      <c r="AG294" s="176"/>
      <c r="AH294" s="211"/>
      <c r="AI294" s="212" t="s">
        <v>503</v>
      </c>
      <c r="AJ294" s="214"/>
      <c r="AK294" s="176"/>
      <c r="AL294" s="176"/>
      <c r="AM294" s="176"/>
      <c r="AN294" s="176"/>
      <c r="AO294" s="176"/>
      <c r="AP294" s="176"/>
      <c r="AQ294" s="176"/>
      <c r="AR294" s="176"/>
      <c r="AS294" s="176"/>
      <c r="AT294" s="176"/>
      <c r="AU294" s="176"/>
      <c r="AV294" s="176"/>
      <c r="AW294" s="176"/>
      <c r="AX294" s="176"/>
      <c r="AY294" s="176"/>
      <c r="AZ294" s="176"/>
      <c r="BA294" s="176"/>
      <c r="BB294" s="176"/>
      <c r="BC294" s="176"/>
      <c r="BD294" s="176"/>
      <c r="BE294" s="176"/>
      <c r="BF294" s="176"/>
      <c r="BG294" s="176"/>
      <c r="BH294" s="176"/>
    </row>
    <row r="295" spans="1:60" outlineLevel="1" x14ac:dyDescent="0.2">
      <c r="A295" s="193">
        <v>78</v>
      </c>
      <c r="B295" s="194" t="s">
        <v>507</v>
      </c>
      <c r="C295" s="194" t="s">
        <v>508</v>
      </c>
      <c r="D295" s="195" t="s">
        <v>213</v>
      </c>
      <c r="E295" s="196">
        <v>4</v>
      </c>
      <c r="F295" s="199"/>
      <c r="G295" s="197">
        <f>ROUND(E295*F295,2)</f>
        <v>0</v>
      </c>
      <c r="H295" s="199">
        <v>1701</v>
      </c>
      <c r="I295" s="197">
        <f>ROUND(E295*H295,2)</f>
        <v>6804</v>
      </c>
      <c r="J295" s="199">
        <v>0</v>
      </c>
      <c r="K295" s="197">
        <f>ROUND(E295*J295,2)</f>
        <v>0</v>
      </c>
      <c r="L295" s="197">
        <v>21</v>
      </c>
      <c r="M295" s="197">
        <f>G295*(1+L295/100)</f>
        <v>0</v>
      </c>
      <c r="N295" s="197">
        <v>0</v>
      </c>
      <c r="O295" s="197">
        <f>ROUND(E295*N295,2)</f>
        <v>0</v>
      </c>
      <c r="P295" s="197">
        <v>0</v>
      </c>
      <c r="Q295" s="197">
        <f>ROUND(E295*P295,2)</f>
        <v>0</v>
      </c>
      <c r="R295" s="198"/>
      <c r="S295" s="198" t="s">
        <v>339</v>
      </c>
      <c r="T295" s="197">
        <v>0</v>
      </c>
      <c r="U295" s="197">
        <f>ROUND(E295*T295,2)</f>
        <v>0</v>
      </c>
      <c r="V295" s="198"/>
      <c r="W295" s="198"/>
      <c r="X295" s="266"/>
      <c r="Y295" s="176"/>
      <c r="Z295" s="176"/>
      <c r="AA295" s="176"/>
      <c r="AB295" s="176"/>
      <c r="AC295" s="176"/>
      <c r="AD295" s="176"/>
      <c r="AE295" s="176" t="s">
        <v>244</v>
      </c>
      <c r="AF295" s="176">
        <v>212</v>
      </c>
      <c r="AG295" s="176"/>
      <c r="AH295" s="211"/>
      <c r="AI295" s="211"/>
      <c r="AJ295" s="214"/>
      <c r="AK295" s="176"/>
      <c r="AL295" s="176"/>
      <c r="AM295" s="176"/>
      <c r="AN295" s="176"/>
      <c r="AO295" s="176"/>
      <c r="AP295" s="176"/>
      <c r="AQ295" s="176"/>
      <c r="AR295" s="176"/>
      <c r="AS295" s="176"/>
      <c r="AT295" s="176"/>
      <c r="AU295" s="176"/>
      <c r="AV295" s="176"/>
      <c r="AW295" s="176"/>
      <c r="AX295" s="176"/>
      <c r="AY295" s="176"/>
      <c r="AZ295" s="176"/>
      <c r="BA295" s="176"/>
      <c r="BB295" s="176"/>
      <c r="BC295" s="176"/>
      <c r="BD295" s="176"/>
      <c r="BE295" s="176"/>
      <c r="BF295" s="176"/>
      <c r="BG295" s="176"/>
      <c r="BH295" s="176"/>
    </row>
    <row r="296" spans="1:60" outlineLevel="1" x14ac:dyDescent="0.2">
      <c r="A296" s="177"/>
      <c r="B296" s="208" t="s">
        <v>509</v>
      </c>
      <c r="C296" s="209"/>
      <c r="D296" s="200"/>
      <c r="E296" s="201"/>
      <c r="F296" s="184"/>
      <c r="G296" s="184"/>
      <c r="H296" s="184"/>
      <c r="I296" s="184"/>
      <c r="J296" s="184"/>
      <c r="K296" s="184"/>
      <c r="L296" s="184"/>
      <c r="M296" s="184"/>
      <c r="N296" s="184"/>
      <c r="O296" s="184"/>
      <c r="P296" s="184"/>
      <c r="Q296" s="184"/>
      <c r="R296" s="185"/>
      <c r="S296" s="185"/>
      <c r="T296" s="184"/>
      <c r="U296" s="184"/>
      <c r="V296" s="185"/>
      <c r="W296" s="185"/>
      <c r="X296" s="266"/>
      <c r="Y296" s="176"/>
      <c r="Z296" s="176"/>
      <c r="AA296" s="176"/>
      <c r="AB296" s="176"/>
      <c r="AC296" s="176"/>
      <c r="AD296" s="176"/>
      <c r="AE296" s="176" t="s">
        <v>197</v>
      </c>
      <c r="AF296" s="176">
        <v>0</v>
      </c>
      <c r="AG296" s="176"/>
      <c r="AH296" s="211"/>
      <c r="AI296" s="212" t="s">
        <v>509</v>
      </c>
      <c r="AJ296" s="214"/>
      <c r="AK296" s="176"/>
      <c r="AL296" s="176"/>
      <c r="AM296" s="176"/>
      <c r="AN296" s="176"/>
      <c r="AO296" s="176"/>
      <c r="AP296" s="176"/>
      <c r="AQ296" s="176"/>
      <c r="AR296" s="176"/>
      <c r="AS296" s="176"/>
      <c r="AT296" s="176"/>
      <c r="AU296" s="176"/>
      <c r="AV296" s="176"/>
      <c r="AW296" s="176"/>
      <c r="AX296" s="176"/>
      <c r="AY296" s="176"/>
      <c r="AZ296" s="176"/>
      <c r="BA296" s="176"/>
      <c r="BB296" s="176"/>
      <c r="BC296" s="176"/>
      <c r="BD296" s="176"/>
      <c r="BE296" s="176"/>
      <c r="BF296" s="176"/>
      <c r="BG296" s="176"/>
      <c r="BH296" s="176"/>
    </row>
    <row r="297" spans="1:60" outlineLevel="1" x14ac:dyDescent="0.2">
      <c r="A297" s="177"/>
      <c r="B297" s="208" t="s">
        <v>217</v>
      </c>
      <c r="C297" s="209"/>
      <c r="D297" s="200"/>
      <c r="E297" s="201">
        <v>4</v>
      </c>
      <c r="F297" s="184"/>
      <c r="G297" s="184"/>
      <c r="H297" s="184"/>
      <c r="I297" s="184"/>
      <c r="J297" s="184"/>
      <c r="K297" s="184"/>
      <c r="L297" s="184"/>
      <c r="M297" s="184"/>
      <c r="N297" s="184"/>
      <c r="O297" s="184"/>
      <c r="P297" s="184"/>
      <c r="Q297" s="184"/>
      <c r="R297" s="185"/>
      <c r="S297" s="185"/>
      <c r="T297" s="184"/>
      <c r="U297" s="184"/>
      <c r="V297" s="185"/>
      <c r="W297" s="185"/>
      <c r="X297" s="266"/>
      <c r="Y297" s="176"/>
      <c r="Z297" s="176"/>
      <c r="AA297" s="176"/>
      <c r="AB297" s="176"/>
      <c r="AC297" s="176"/>
      <c r="AD297" s="176"/>
      <c r="AE297" s="176" t="s">
        <v>197</v>
      </c>
      <c r="AF297" s="176">
        <v>0</v>
      </c>
      <c r="AG297" s="176"/>
      <c r="AH297" s="211"/>
      <c r="AI297" s="212" t="s">
        <v>217</v>
      </c>
      <c r="AJ297" s="214"/>
      <c r="AK297" s="176"/>
      <c r="AL297" s="176"/>
      <c r="AM297" s="176"/>
      <c r="AN297" s="176"/>
      <c r="AO297" s="176"/>
      <c r="AP297" s="176"/>
      <c r="AQ297" s="176"/>
      <c r="AR297" s="176"/>
      <c r="AS297" s="176"/>
      <c r="AT297" s="176"/>
      <c r="AU297" s="176"/>
      <c r="AV297" s="176"/>
      <c r="AW297" s="176"/>
      <c r="AX297" s="176"/>
      <c r="AY297" s="176"/>
      <c r="AZ297" s="176"/>
      <c r="BA297" s="176"/>
      <c r="BB297" s="176"/>
      <c r="BC297" s="176"/>
      <c r="BD297" s="176"/>
      <c r="BE297" s="176"/>
      <c r="BF297" s="176"/>
      <c r="BG297" s="176"/>
      <c r="BH297" s="176"/>
    </row>
    <row r="298" spans="1:60" outlineLevel="1" x14ac:dyDescent="0.2">
      <c r="A298" s="193">
        <v>79</v>
      </c>
      <c r="B298" s="194" t="s">
        <v>510</v>
      </c>
      <c r="C298" s="194" t="s">
        <v>511</v>
      </c>
      <c r="D298" s="195" t="s">
        <v>213</v>
      </c>
      <c r="E298" s="196">
        <v>4</v>
      </c>
      <c r="F298" s="199"/>
      <c r="G298" s="197">
        <f>ROUND(E298*F298,2)</f>
        <v>0</v>
      </c>
      <c r="H298" s="199">
        <v>9450</v>
      </c>
      <c r="I298" s="197">
        <f>ROUND(E298*H298,2)</f>
        <v>37800</v>
      </c>
      <c r="J298" s="199">
        <v>0</v>
      </c>
      <c r="K298" s="197">
        <f>ROUND(E298*J298,2)</f>
        <v>0</v>
      </c>
      <c r="L298" s="197">
        <v>21</v>
      </c>
      <c r="M298" s="197">
        <f>G298*(1+L298/100)</f>
        <v>0</v>
      </c>
      <c r="N298" s="197">
        <v>0</v>
      </c>
      <c r="O298" s="197">
        <f>ROUND(E298*N298,2)</f>
        <v>0</v>
      </c>
      <c r="P298" s="197">
        <v>0</v>
      </c>
      <c r="Q298" s="197">
        <f>ROUND(E298*P298,2)</f>
        <v>0</v>
      </c>
      <c r="R298" s="198"/>
      <c r="S298" s="198" t="s">
        <v>339</v>
      </c>
      <c r="T298" s="197">
        <v>0</v>
      </c>
      <c r="U298" s="197">
        <f>ROUND(E298*T298,2)</f>
        <v>0</v>
      </c>
      <c r="V298" s="198"/>
      <c r="W298" s="198"/>
      <c r="X298" s="266"/>
      <c r="Y298" s="176"/>
      <c r="Z298" s="176"/>
      <c r="AA298" s="176"/>
      <c r="AB298" s="176"/>
      <c r="AC298" s="176"/>
      <c r="AD298" s="176"/>
      <c r="AE298" s="176" t="s">
        <v>244</v>
      </c>
      <c r="AF298" s="176">
        <v>214</v>
      </c>
      <c r="AG298" s="176"/>
      <c r="AH298" s="211"/>
      <c r="AI298" s="211"/>
      <c r="AJ298" s="214"/>
      <c r="AK298" s="176"/>
      <c r="AL298" s="176"/>
      <c r="AM298" s="176"/>
      <c r="AN298" s="176"/>
      <c r="AO298" s="176"/>
      <c r="AP298" s="176"/>
      <c r="AQ298" s="176"/>
      <c r="AR298" s="176"/>
      <c r="AS298" s="176"/>
      <c r="AT298" s="176"/>
      <c r="AU298" s="176"/>
      <c r="AV298" s="176"/>
      <c r="AW298" s="176"/>
      <c r="AX298" s="176"/>
      <c r="AY298" s="176"/>
      <c r="AZ298" s="176"/>
      <c r="BA298" s="176"/>
      <c r="BB298" s="176"/>
      <c r="BC298" s="176"/>
      <c r="BD298" s="176"/>
      <c r="BE298" s="176"/>
      <c r="BF298" s="176"/>
      <c r="BG298" s="176"/>
      <c r="BH298" s="176"/>
    </row>
    <row r="299" spans="1:60" outlineLevel="1" x14ac:dyDescent="0.2">
      <c r="A299" s="177"/>
      <c r="B299" s="208" t="s">
        <v>512</v>
      </c>
      <c r="C299" s="209"/>
      <c r="D299" s="200"/>
      <c r="E299" s="201"/>
      <c r="F299" s="184"/>
      <c r="G299" s="184"/>
      <c r="H299" s="184"/>
      <c r="I299" s="184"/>
      <c r="J299" s="184"/>
      <c r="K299" s="184"/>
      <c r="L299" s="184"/>
      <c r="M299" s="184"/>
      <c r="N299" s="184"/>
      <c r="O299" s="184"/>
      <c r="P299" s="184"/>
      <c r="Q299" s="184"/>
      <c r="R299" s="185"/>
      <c r="S299" s="185"/>
      <c r="T299" s="184"/>
      <c r="U299" s="184"/>
      <c r="V299" s="185"/>
      <c r="W299" s="185"/>
      <c r="X299" s="266"/>
      <c r="Y299" s="176"/>
      <c r="Z299" s="176"/>
      <c r="AA299" s="176"/>
      <c r="AB299" s="176"/>
      <c r="AC299" s="176"/>
      <c r="AD299" s="176"/>
      <c r="AE299" s="176" t="s">
        <v>197</v>
      </c>
      <c r="AF299" s="176">
        <v>0</v>
      </c>
      <c r="AG299" s="176"/>
      <c r="AH299" s="211"/>
      <c r="AI299" s="212" t="s">
        <v>512</v>
      </c>
      <c r="AJ299" s="214"/>
      <c r="AK299" s="176"/>
      <c r="AL299" s="176"/>
      <c r="AM299" s="176"/>
      <c r="AN299" s="176"/>
      <c r="AO299" s="176"/>
      <c r="AP299" s="176"/>
      <c r="AQ299" s="176"/>
      <c r="AR299" s="176"/>
      <c r="AS299" s="176"/>
      <c r="AT299" s="176"/>
      <c r="AU299" s="176"/>
      <c r="AV299" s="176"/>
      <c r="AW299" s="176"/>
      <c r="AX299" s="176"/>
      <c r="AY299" s="176"/>
      <c r="AZ299" s="176"/>
      <c r="BA299" s="176"/>
      <c r="BB299" s="176"/>
      <c r="BC299" s="176"/>
      <c r="BD299" s="176"/>
      <c r="BE299" s="176"/>
      <c r="BF299" s="176"/>
      <c r="BG299" s="176"/>
      <c r="BH299" s="176"/>
    </row>
    <row r="300" spans="1:60" outlineLevel="1" x14ac:dyDescent="0.2">
      <c r="A300" s="177"/>
      <c r="B300" s="208" t="s">
        <v>217</v>
      </c>
      <c r="C300" s="209"/>
      <c r="D300" s="200"/>
      <c r="E300" s="201">
        <v>4</v>
      </c>
      <c r="F300" s="184"/>
      <c r="G300" s="184"/>
      <c r="H300" s="184"/>
      <c r="I300" s="184"/>
      <c r="J300" s="184"/>
      <c r="K300" s="184"/>
      <c r="L300" s="184"/>
      <c r="M300" s="184"/>
      <c r="N300" s="184"/>
      <c r="O300" s="184"/>
      <c r="P300" s="184"/>
      <c r="Q300" s="184"/>
      <c r="R300" s="185"/>
      <c r="S300" s="185"/>
      <c r="T300" s="184"/>
      <c r="U300" s="184"/>
      <c r="V300" s="185"/>
      <c r="W300" s="185"/>
      <c r="X300" s="266"/>
      <c r="Y300" s="176"/>
      <c r="Z300" s="176"/>
      <c r="AA300" s="176"/>
      <c r="AB300" s="176"/>
      <c r="AC300" s="176"/>
      <c r="AD300" s="176"/>
      <c r="AE300" s="176" t="s">
        <v>197</v>
      </c>
      <c r="AF300" s="176">
        <v>0</v>
      </c>
      <c r="AG300" s="176"/>
      <c r="AH300" s="211"/>
      <c r="AI300" s="212" t="s">
        <v>217</v>
      </c>
      <c r="AJ300" s="214"/>
      <c r="AK300" s="176"/>
      <c r="AL300" s="176"/>
      <c r="AM300" s="176"/>
      <c r="AN300" s="176"/>
      <c r="AO300" s="176"/>
      <c r="AP300" s="176"/>
      <c r="AQ300" s="176"/>
      <c r="AR300" s="176"/>
      <c r="AS300" s="176"/>
      <c r="AT300" s="176"/>
      <c r="AU300" s="176"/>
      <c r="AV300" s="176"/>
      <c r="AW300" s="176"/>
      <c r="AX300" s="176"/>
      <c r="AY300" s="176"/>
      <c r="AZ300" s="176"/>
      <c r="BA300" s="176"/>
      <c r="BB300" s="176"/>
      <c r="BC300" s="176"/>
      <c r="BD300" s="176"/>
      <c r="BE300" s="176"/>
      <c r="BF300" s="176"/>
      <c r="BG300" s="176"/>
      <c r="BH300" s="176"/>
    </row>
    <row r="301" spans="1:60" outlineLevel="1" x14ac:dyDescent="0.2">
      <c r="A301" s="193">
        <v>80</v>
      </c>
      <c r="B301" s="194" t="s">
        <v>513</v>
      </c>
      <c r="C301" s="194" t="s">
        <v>514</v>
      </c>
      <c r="D301" s="195" t="s">
        <v>213</v>
      </c>
      <c r="E301" s="196">
        <v>1</v>
      </c>
      <c r="F301" s="199"/>
      <c r="G301" s="197">
        <f>ROUND(E301*F301,2)</f>
        <v>0</v>
      </c>
      <c r="H301" s="199">
        <v>7560</v>
      </c>
      <c r="I301" s="197">
        <f>ROUND(E301*H301,2)</f>
        <v>7560</v>
      </c>
      <c r="J301" s="199">
        <v>0</v>
      </c>
      <c r="K301" s="197">
        <f>ROUND(E301*J301,2)</f>
        <v>0</v>
      </c>
      <c r="L301" s="197">
        <v>21</v>
      </c>
      <c r="M301" s="197">
        <f>G301*(1+L301/100)</f>
        <v>0</v>
      </c>
      <c r="N301" s="197">
        <v>0</v>
      </c>
      <c r="O301" s="197">
        <f>ROUND(E301*N301,2)</f>
        <v>0</v>
      </c>
      <c r="P301" s="197">
        <v>0</v>
      </c>
      <c r="Q301" s="197">
        <f>ROUND(E301*P301,2)</f>
        <v>0</v>
      </c>
      <c r="R301" s="198"/>
      <c r="S301" s="198" t="s">
        <v>339</v>
      </c>
      <c r="T301" s="197">
        <v>0</v>
      </c>
      <c r="U301" s="197">
        <f>ROUND(E301*T301,2)</f>
        <v>0</v>
      </c>
      <c r="V301" s="198"/>
      <c r="W301" s="198"/>
      <c r="X301" s="266"/>
      <c r="Y301" s="176"/>
      <c r="Z301" s="176"/>
      <c r="AA301" s="176"/>
      <c r="AB301" s="176"/>
      <c r="AC301" s="176"/>
      <c r="AD301" s="176"/>
      <c r="AE301" s="176" t="s">
        <v>244</v>
      </c>
      <c r="AF301" s="176">
        <v>216</v>
      </c>
      <c r="AG301" s="176"/>
      <c r="AH301" s="211"/>
      <c r="AI301" s="211"/>
      <c r="AJ301" s="214"/>
      <c r="AK301" s="176"/>
      <c r="AL301" s="176"/>
      <c r="AM301" s="176"/>
      <c r="AN301" s="176"/>
      <c r="AO301" s="176"/>
      <c r="AP301" s="176"/>
      <c r="AQ301" s="176"/>
      <c r="AR301" s="176"/>
      <c r="AS301" s="176"/>
      <c r="AT301" s="176"/>
      <c r="AU301" s="176"/>
      <c r="AV301" s="176"/>
      <c r="AW301" s="176"/>
      <c r="AX301" s="176"/>
      <c r="AY301" s="176"/>
      <c r="AZ301" s="176"/>
      <c r="BA301" s="176"/>
      <c r="BB301" s="176"/>
      <c r="BC301" s="176"/>
      <c r="BD301" s="176"/>
      <c r="BE301" s="176"/>
      <c r="BF301" s="176"/>
      <c r="BG301" s="176"/>
      <c r="BH301" s="176"/>
    </row>
    <row r="302" spans="1:60" outlineLevel="1" x14ac:dyDescent="0.2">
      <c r="A302" s="177"/>
      <c r="B302" s="208" t="s">
        <v>515</v>
      </c>
      <c r="C302" s="209"/>
      <c r="D302" s="200"/>
      <c r="E302" s="201"/>
      <c r="F302" s="184"/>
      <c r="G302" s="184"/>
      <c r="H302" s="184"/>
      <c r="I302" s="184"/>
      <c r="J302" s="184"/>
      <c r="K302" s="184"/>
      <c r="L302" s="184"/>
      <c r="M302" s="184"/>
      <c r="N302" s="184"/>
      <c r="O302" s="184"/>
      <c r="P302" s="184"/>
      <c r="Q302" s="184"/>
      <c r="R302" s="185"/>
      <c r="S302" s="185"/>
      <c r="T302" s="184"/>
      <c r="U302" s="184"/>
      <c r="V302" s="185"/>
      <c r="W302" s="185"/>
      <c r="X302" s="266"/>
      <c r="Y302" s="176"/>
      <c r="Z302" s="176"/>
      <c r="AA302" s="176"/>
      <c r="AB302" s="176"/>
      <c r="AC302" s="176"/>
      <c r="AD302" s="176"/>
      <c r="AE302" s="176" t="s">
        <v>197</v>
      </c>
      <c r="AF302" s="176">
        <v>0</v>
      </c>
      <c r="AG302" s="176"/>
      <c r="AH302" s="211"/>
      <c r="AI302" s="212" t="s">
        <v>515</v>
      </c>
      <c r="AJ302" s="214"/>
      <c r="AK302" s="176"/>
      <c r="AL302" s="176"/>
      <c r="AM302" s="176"/>
      <c r="AN302" s="176"/>
      <c r="AO302" s="176"/>
      <c r="AP302" s="176"/>
      <c r="AQ302" s="176"/>
      <c r="AR302" s="176"/>
      <c r="AS302" s="176"/>
      <c r="AT302" s="176"/>
      <c r="AU302" s="176"/>
      <c r="AV302" s="176"/>
      <c r="AW302" s="176"/>
      <c r="AX302" s="176"/>
      <c r="AY302" s="176"/>
      <c r="AZ302" s="176"/>
      <c r="BA302" s="176"/>
      <c r="BB302" s="176"/>
      <c r="BC302" s="176"/>
      <c r="BD302" s="176"/>
      <c r="BE302" s="176"/>
      <c r="BF302" s="176"/>
      <c r="BG302" s="176"/>
      <c r="BH302" s="176"/>
    </row>
    <row r="303" spans="1:60" outlineLevel="1" x14ac:dyDescent="0.2">
      <c r="A303" s="177"/>
      <c r="B303" s="208" t="s">
        <v>75</v>
      </c>
      <c r="C303" s="209"/>
      <c r="D303" s="200"/>
      <c r="E303" s="201">
        <v>1</v>
      </c>
      <c r="F303" s="184"/>
      <c r="G303" s="184"/>
      <c r="H303" s="184"/>
      <c r="I303" s="184"/>
      <c r="J303" s="184"/>
      <c r="K303" s="184"/>
      <c r="L303" s="184"/>
      <c r="M303" s="184"/>
      <c r="N303" s="184"/>
      <c r="O303" s="184"/>
      <c r="P303" s="184"/>
      <c r="Q303" s="184"/>
      <c r="R303" s="185"/>
      <c r="S303" s="185"/>
      <c r="T303" s="184"/>
      <c r="U303" s="184"/>
      <c r="V303" s="185"/>
      <c r="W303" s="185"/>
      <c r="X303" s="266"/>
      <c r="Y303" s="176"/>
      <c r="Z303" s="176"/>
      <c r="AA303" s="176"/>
      <c r="AB303" s="176"/>
      <c r="AC303" s="176"/>
      <c r="AD303" s="176"/>
      <c r="AE303" s="176" t="s">
        <v>197</v>
      </c>
      <c r="AF303" s="176">
        <v>0</v>
      </c>
      <c r="AG303" s="176"/>
      <c r="AH303" s="211"/>
      <c r="AI303" s="212" t="s">
        <v>75</v>
      </c>
      <c r="AJ303" s="214"/>
      <c r="AK303" s="176"/>
      <c r="AL303" s="176"/>
      <c r="AM303" s="176"/>
      <c r="AN303" s="176"/>
      <c r="AO303" s="176"/>
      <c r="AP303" s="176"/>
      <c r="AQ303" s="176"/>
      <c r="AR303" s="176"/>
      <c r="AS303" s="176"/>
      <c r="AT303" s="176"/>
      <c r="AU303" s="176"/>
      <c r="AV303" s="176"/>
      <c r="AW303" s="176"/>
      <c r="AX303" s="176"/>
      <c r="AY303" s="176"/>
      <c r="AZ303" s="176"/>
      <c r="BA303" s="176"/>
      <c r="BB303" s="176"/>
      <c r="BC303" s="176"/>
      <c r="BD303" s="176"/>
      <c r="BE303" s="176"/>
      <c r="BF303" s="176"/>
      <c r="BG303" s="176"/>
      <c r="BH303" s="176"/>
    </row>
    <row r="304" spans="1:60" outlineLevel="1" x14ac:dyDescent="0.2">
      <c r="A304" s="222">
        <v>81</v>
      </c>
      <c r="B304" s="223" t="s">
        <v>516</v>
      </c>
      <c r="C304" s="223" t="s">
        <v>517</v>
      </c>
      <c r="D304" s="224" t="s">
        <v>0</v>
      </c>
      <c r="E304" s="329"/>
      <c r="F304" s="199"/>
      <c r="G304" s="227">
        <f>ROUND(E304*F304,2)</f>
        <v>0</v>
      </c>
      <c r="H304" s="226">
        <v>0</v>
      </c>
      <c r="I304" s="227">
        <f>ROUND(E304*H304,2)</f>
        <v>0</v>
      </c>
      <c r="J304" s="226">
        <v>0.54</v>
      </c>
      <c r="K304" s="227">
        <f>ROUND(E304*J304,2)</f>
        <v>0</v>
      </c>
      <c r="L304" s="227">
        <v>21</v>
      </c>
      <c r="M304" s="227">
        <f>G304*(1+L304/100)</f>
        <v>0</v>
      </c>
      <c r="N304" s="227">
        <v>0</v>
      </c>
      <c r="O304" s="227">
        <f>ROUND(E304*N304,2)</f>
        <v>0</v>
      </c>
      <c r="P304" s="227">
        <v>0</v>
      </c>
      <c r="Q304" s="227">
        <f>ROUND(E304*P304,2)</f>
        <v>0</v>
      </c>
      <c r="R304" s="228"/>
      <c r="S304" s="228" t="s">
        <v>339</v>
      </c>
      <c r="T304" s="197">
        <v>0</v>
      </c>
      <c r="U304" s="197">
        <f>ROUND(E304*T304,2)</f>
        <v>0</v>
      </c>
      <c r="V304" s="198"/>
      <c r="W304" s="198"/>
      <c r="X304" s="266"/>
      <c r="Y304" s="176"/>
      <c r="Z304" s="176"/>
      <c r="AA304" s="176"/>
      <c r="AB304" s="176"/>
      <c r="AC304" s="176"/>
      <c r="AD304" s="176"/>
      <c r="AE304" s="176" t="s">
        <v>434</v>
      </c>
      <c r="AF304" s="176">
        <v>218</v>
      </c>
      <c r="AG304" s="176"/>
      <c r="AH304" s="211"/>
      <c r="AI304" s="211"/>
      <c r="AJ304" s="214"/>
      <c r="AK304" s="176"/>
      <c r="AL304" s="176"/>
      <c r="AM304" s="176"/>
      <c r="AN304" s="176"/>
      <c r="AO304" s="176"/>
      <c r="AP304" s="176"/>
      <c r="AQ304" s="176"/>
      <c r="AR304" s="176"/>
      <c r="AS304" s="176"/>
      <c r="AT304" s="176"/>
      <c r="AU304" s="176"/>
      <c r="AV304" s="176"/>
      <c r="AW304" s="176"/>
      <c r="AX304" s="176"/>
      <c r="AY304" s="176"/>
      <c r="AZ304" s="176"/>
      <c r="BA304" s="176"/>
      <c r="BB304" s="176"/>
      <c r="BC304" s="176"/>
      <c r="BD304" s="176"/>
      <c r="BE304" s="176"/>
      <c r="BF304" s="176"/>
      <c r="BG304" s="176"/>
      <c r="BH304" s="176"/>
    </row>
    <row r="305" spans="1:60" outlineLevel="1" x14ac:dyDescent="0.2">
      <c r="A305" s="177"/>
      <c r="B305" s="208" t="s">
        <v>518</v>
      </c>
      <c r="C305" s="209"/>
      <c r="D305" s="200"/>
      <c r="E305" s="201"/>
      <c r="F305" s="184"/>
      <c r="G305" s="184"/>
      <c r="H305" s="184"/>
      <c r="I305" s="184"/>
      <c r="J305" s="184"/>
      <c r="K305" s="184"/>
      <c r="L305" s="184"/>
      <c r="M305" s="184"/>
      <c r="N305" s="184"/>
      <c r="O305" s="184"/>
      <c r="P305" s="184"/>
      <c r="Q305" s="184"/>
      <c r="R305" s="185"/>
      <c r="S305" s="185"/>
      <c r="T305" s="184"/>
      <c r="U305" s="184"/>
      <c r="V305" s="185"/>
      <c r="W305" s="185"/>
      <c r="X305" s="266"/>
      <c r="Y305" s="176"/>
      <c r="Z305" s="176"/>
      <c r="AA305" s="176"/>
      <c r="AB305" s="176"/>
      <c r="AC305" s="176"/>
      <c r="AD305" s="176"/>
      <c r="AE305" s="176" t="s">
        <v>197</v>
      </c>
      <c r="AF305" s="176">
        <v>0</v>
      </c>
      <c r="AG305" s="176"/>
      <c r="AH305" s="211"/>
      <c r="AI305" s="212" t="s">
        <v>518</v>
      </c>
      <c r="AJ305" s="214"/>
      <c r="AK305" s="176"/>
      <c r="AL305" s="176"/>
      <c r="AM305" s="176"/>
      <c r="AN305" s="176"/>
      <c r="AO305" s="176"/>
      <c r="AP305" s="176"/>
      <c r="AQ305" s="176"/>
      <c r="AR305" s="176"/>
      <c r="AS305" s="176"/>
      <c r="AT305" s="176"/>
      <c r="AU305" s="176"/>
      <c r="AV305" s="176"/>
      <c r="AW305" s="176"/>
      <c r="AX305" s="176"/>
      <c r="AY305" s="176"/>
      <c r="AZ305" s="176"/>
      <c r="BA305" s="176"/>
      <c r="BB305" s="176"/>
      <c r="BC305" s="176"/>
      <c r="BD305" s="176"/>
      <c r="BE305" s="176"/>
      <c r="BF305" s="176"/>
      <c r="BG305" s="176"/>
      <c r="BH305" s="176"/>
    </row>
    <row r="306" spans="1:60" outlineLevel="1" x14ac:dyDescent="0.2">
      <c r="A306" s="177"/>
      <c r="B306" s="208" t="s">
        <v>519</v>
      </c>
      <c r="C306" s="209"/>
      <c r="D306" s="200"/>
      <c r="E306" s="201"/>
      <c r="F306" s="184"/>
      <c r="G306" s="184"/>
      <c r="H306" s="184"/>
      <c r="I306" s="184"/>
      <c r="J306" s="184"/>
      <c r="K306" s="184"/>
      <c r="L306" s="184"/>
      <c r="M306" s="184"/>
      <c r="N306" s="184"/>
      <c r="O306" s="184"/>
      <c r="P306" s="184"/>
      <c r="Q306" s="184"/>
      <c r="R306" s="185"/>
      <c r="S306" s="185"/>
      <c r="T306" s="184"/>
      <c r="U306" s="184"/>
      <c r="V306" s="185"/>
      <c r="W306" s="185"/>
      <c r="X306" s="266"/>
      <c r="Y306" s="176"/>
      <c r="Z306" s="176"/>
      <c r="AA306" s="176"/>
      <c r="AB306" s="176"/>
      <c r="AC306" s="176"/>
      <c r="AD306" s="176"/>
      <c r="AE306" s="176" t="s">
        <v>197</v>
      </c>
      <c r="AF306" s="176">
        <v>0</v>
      </c>
      <c r="AG306" s="176"/>
      <c r="AH306" s="211"/>
      <c r="AI306" s="212" t="s">
        <v>519</v>
      </c>
      <c r="AJ306" s="214"/>
      <c r="AK306" s="176"/>
      <c r="AL306" s="176"/>
      <c r="AM306" s="176"/>
      <c r="AN306" s="176"/>
      <c r="AO306" s="176"/>
      <c r="AP306" s="176"/>
      <c r="AQ306" s="176"/>
      <c r="AR306" s="176"/>
      <c r="AS306" s="176"/>
      <c r="AT306" s="176"/>
      <c r="AU306" s="176"/>
      <c r="AV306" s="176"/>
      <c r="AW306" s="176"/>
      <c r="AX306" s="176"/>
      <c r="AY306" s="176"/>
      <c r="AZ306" s="176"/>
      <c r="BA306" s="176"/>
      <c r="BB306" s="176"/>
      <c r="BC306" s="176"/>
      <c r="BD306" s="176"/>
      <c r="BE306" s="176"/>
      <c r="BF306" s="176"/>
      <c r="BG306" s="176"/>
      <c r="BH306" s="176"/>
    </row>
    <row r="307" spans="1:60" outlineLevel="1" x14ac:dyDescent="0.2">
      <c r="A307" s="177"/>
      <c r="B307" s="208" t="s">
        <v>520</v>
      </c>
      <c r="C307" s="209"/>
      <c r="D307" s="200"/>
      <c r="E307" s="201">
        <v>692.86199999999997</v>
      </c>
      <c r="F307" s="184"/>
      <c r="G307" s="184"/>
      <c r="H307" s="184"/>
      <c r="I307" s="184"/>
      <c r="J307" s="184"/>
      <c r="K307" s="184"/>
      <c r="L307" s="184"/>
      <c r="M307" s="184"/>
      <c r="N307" s="184"/>
      <c r="O307" s="184"/>
      <c r="P307" s="184"/>
      <c r="Q307" s="184"/>
      <c r="R307" s="185"/>
      <c r="S307" s="185"/>
      <c r="T307" s="184"/>
      <c r="U307" s="184"/>
      <c r="V307" s="185"/>
      <c r="W307" s="185"/>
      <c r="X307" s="266"/>
      <c r="Y307" s="176"/>
      <c r="Z307" s="176"/>
      <c r="AA307" s="176"/>
      <c r="AB307" s="176"/>
      <c r="AC307" s="176"/>
      <c r="AD307" s="176"/>
      <c r="AE307" s="176" t="s">
        <v>197</v>
      </c>
      <c r="AF307" s="176">
        <v>0</v>
      </c>
      <c r="AG307" s="176"/>
      <c r="AH307" s="211"/>
      <c r="AI307" s="212" t="s">
        <v>520</v>
      </c>
      <c r="AJ307" s="214"/>
      <c r="AK307" s="176"/>
      <c r="AL307" s="176"/>
      <c r="AM307" s="176"/>
      <c r="AN307" s="176"/>
      <c r="AO307" s="176"/>
      <c r="AP307" s="176"/>
      <c r="AQ307" s="176"/>
      <c r="AR307" s="176"/>
      <c r="AS307" s="176"/>
      <c r="AT307" s="176"/>
      <c r="AU307" s="176"/>
      <c r="AV307" s="176"/>
      <c r="AW307" s="176"/>
      <c r="AX307" s="176"/>
      <c r="AY307" s="176"/>
      <c r="AZ307" s="176"/>
      <c r="BA307" s="176"/>
      <c r="BB307" s="176"/>
      <c r="BC307" s="176"/>
      <c r="BD307" s="176"/>
      <c r="BE307" s="176"/>
      <c r="BF307" s="176"/>
      <c r="BG307" s="176"/>
      <c r="BH307" s="176"/>
    </row>
    <row r="308" spans="1:60" x14ac:dyDescent="0.2">
      <c r="A308" s="162"/>
      <c r="B308" s="178"/>
      <c r="C308" s="178"/>
      <c r="D308" s="180"/>
      <c r="E308" s="181"/>
      <c r="F308" s="182"/>
      <c r="G308" s="182"/>
      <c r="H308" s="182"/>
      <c r="I308" s="182"/>
      <c r="J308" s="182"/>
      <c r="K308" s="182"/>
      <c r="L308" s="182"/>
      <c r="M308" s="182"/>
      <c r="N308" s="182"/>
      <c r="O308" s="182"/>
      <c r="P308" s="182"/>
      <c r="Q308" s="182"/>
      <c r="R308" s="183"/>
      <c r="S308" s="183"/>
      <c r="T308" s="182"/>
      <c r="U308" s="182"/>
      <c r="V308" s="183"/>
      <c r="W308" s="183"/>
      <c r="X308" s="256"/>
      <c r="AH308" s="210"/>
      <c r="AI308" s="210"/>
      <c r="AJ308" s="213"/>
    </row>
    <row r="309" spans="1:60" x14ac:dyDescent="0.2">
      <c r="A309" s="179" t="s">
        <v>188</v>
      </c>
      <c r="B309" s="186" t="s">
        <v>137</v>
      </c>
      <c r="C309" s="186" t="s">
        <v>138</v>
      </c>
      <c r="D309" s="187"/>
      <c r="E309" s="188"/>
      <c r="F309" s="189"/>
      <c r="G309" s="190">
        <f>SUMIF(AE310:AE331,"&lt;&gt;NOR",G310:G331)</f>
        <v>0</v>
      </c>
      <c r="H309" s="189"/>
      <c r="I309" s="189">
        <f>SUM(I310:I331)</f>
        <v>8388.65</v>
      </c>
      <c r="J309" s="189"/>
      <c r="K309" s="189">
        <f>SUM(K310:K331)</f>
        <v>7566</v>
      </c>
      <c r="L309" s="189"/>
      <c r="M309" s="189">
        <f>SUM(M310:M331)</f>
        <v>0</v>
      </c>
      <c r="N309" s="189"/>
      <c r="O309" s="189">
        <f>SUM(O310:O331)</f>
        <v>0.33</v>
      </c>
      <c r="P309" s="189"/>
      <c r="Q309" s="189">
        <f>SUM(Q310:Q331)</f>
        <v>0</v>
      </c>
      <c r="R309" s="191"/>
      <c r="S309" s="191"/>
      <c r="T309" s="189"/>
      <c r="U309" s="189">
        <f>SUM(U310:U331)</f>
        <v>15.450000000000001</v>
      </c>
      <c r="V309" s="191"/>
      <c r="W309" s="192"/>
      <c r="X309" s="256"/>
      <c r="AE309" t="s">
        <v>189</v>
      </c>
      <c r="AH309" s="210"/>
      <c r="AI309" s="210"/>
      <c r="AJ309" s="213"/>
    </row>
    <row r="310" spans="1:60" outlineLevel="1" x14ac:dyDescent="0.2">
      <c r="A310" s="193">
        <v>82</v>
      </c>
      <c r="B310" s="194" t="s">
        <v>521</v>
      </c>
      <c r="C310" s="194" t="s">
        <v>522</v>
      </c>
      <c r="D310" s="195" t="s">
        <v>207</v>
      </c>
      <c r="E310" s="196">
        <v>12.57</v>
      </c>
      <c r="F310" s="199"/>
      <c r="G310" s="197">
        <f>ROUND(E310*F310,2)</f>
        <v>0</v>
      </c>
      <c r="H310" s="199">
        <v>23.95</v>
      </c>
      <c r="I310" s="197">
        <f>ROUND(E310*H310,2)</f>
        <v>301.05</v>
      </c>
      <c r="J310" s="199">
        <v>24.55</v>
      </c>
      <c r="K310" s="197">
        <f>ROUND(E310*J310,2)</f>
        <v>308.58999999999997</v>
      </c>
      <c r="L310" s="197">
        <v>21</v>
      </c>
      <c r="M310" s="197">
        <f>G310*(1+L310/100)</f>
        <v>0</v>
      </c>
      <c r="N310" s="197">
        <v>2.1000000000000001E-4</v>
      </c>
      <c r="O310" s="197">
        <f>ROUND(E310*N310,2)</f>
        <v>0</v>
      </c>
      <c r="P310" s="197">
        <v>0</v>
      </c>
      <c r="Q310" s="197">
        <f>ROUND(E310*P310,2)</f>
        <v>0</v>
      </c>
      <c r="R310" s="198" t="s">
        <v>312</v>
      </c>
      <c r="S310" s="198" t="s">
        <v>194</v>
      </c>
      <c r="T310" s="197">
        <v>0.05</v>
      </c>
      <c r="U310" s="197">
        <f>ROUND(E310*T310,2)</f>
        <v>0.63</v>
      </c>
      <c r="V310" s="198"/>
      <c r="W310" s="198"/>
      <c r="X310" s="266"/>
      <c r="Y310" s="176"/>
      <c r="Z310" s="176"/>
      <c r="AA310" s="176"/>
      <c r="AB310" s="176"/>
      <c r="AC310" s="176"/>
      <c r="AD310" s="176"/>
      <c r="AE310" s="176" t="s">
        <v>449</v>
      </c>
      <c r="AF310" s="176">
        <v>220</v>
      </c>
      <c r="AG310" s="176"/>
      <c r="AH310" s="211"/>
      <c r="AI310" s="211"/>
      <c r="AJ310" s="214"/>
      <c r="AK310" s="176"/>
      <c r="AL310" s="176"/>
      <c r="AM310" s="176"/>
      <c r="AN310" s="176"/>
      <c r="AO310" s="176"/>
      <c r="AP310" s="176"/>
      <c r="AQ310" s="176"/>
      <c r="AR310" s="176"/>
      <c r="AS310" s="176"/>
      <c r="AT310" s="176"/>
      <c r="AU310" s="176"/>
      <c r="AV310" s="176"/>
      <c r="AW310" s="176"/>
      <c r="AX310" s="176"/>
      <c r="AY310" s="176"/>
      <c r="AZ310" s="176"/>
      <c r="BA310" s="176"/>
      <c r="BB310" s="176"/>
      <c r="BC310" s="176"/>
      <c r="BD310" s="176"/>
      <c r="BE310" s="176"/>
      <c r="BF310" s="176"/>
      <c r="BG310" s="176"/>
      <c r="BH310" s="176"/>
    </row>
    <row r="311" spans="1:60" ht="22.5" outlineLevel="1" x14ac:dyDescent="0.2">
      <c r="A311" s="193">
        <v>83</v>
      </c>
      <c r="B311" s="194" t="s">
        <v>523</v>
      </c>
      <c r="C311" s="194" t="s">
        <v>524</v>
      </c>
      <c r="D311" s="195" t="s">
        <v>207</v>
      </c>
      <c r="E311" s="196">
        <v>12.57</v>
      </c>
      <c r="F311" s="199"/>
      <c r="G311" s="197">
        <f>ROUND(E311*F311,2)</f>
        <v>0</v>
      </c>
      <c r="H311" s="199">
        <v>105.52</v>
      </c>
      <c r="I311" s="197">
        <f>ROUND(E311*H311,2)</f>
        <v>1326.39</v>
      </c>
      <c r="J311" s="199">
        <v>480.48</v>
      </c>
      <c r="K311" s="197">
        <f>ROUND(E311*J311,2)</f>
        <v>6039.63</v>
      </c>
      <c r="L311" s="197">
        <v>21</v>
      </c>
      <c r="M311" s="197">
        <f>G311*(1+L311/100)</f>
        <v>0</v>
      </c>
      <c r="N311" s="197">
        <v>5.0400000000000002E-3</v>
      </c>
      <c r="O311" s="197">
        <f>ROUND(E311*N311,2)</f>
        <v>0.06</v>
      </c>
      <c r="P311" s="197">
        <v>0</v>
      </c>
      <c r="Q311" s="197">
        <f>ROUND(E311*P311,2)</f>
        <v>0</v>
      </c>
      <c r="R311" s="198" t="s">
        <v>312</v>
      </c>
      <c r="S311" s="198" t="s">
        <v>194</v>
      </c>
      <c r="T311" s="197">
        <v>0.97799999999999998</v>
      </c>
      <c r="U311" s="197">
        <f>ROUND(E311*T311,2)</f>
        <v>12.29</v>
      </c>
      <c r="V311" s="198"/>
      <c r="W311" s="198"/>
      <c r="X311" s="266"/>
      <c r="Y311" s="176"/>
      <c r="Z311" s="176"/>
      <c r="AA311" s="176"/>
      <c r="AB311" s="176"/>
      <c r="AC311" s="176"/>
      <c r="AD311" s="176"/>
      <c r="AE311" s="176" t="s">
        <v>449</v>
      </c>
      <c r="AF311" s="176">
        <v>221</v>
      </c>
      <c r="AG311" s="176"/>
      <c r="AH311" s="211"/>
      <c r="AI311" s="211"/>
      <c r="AJ311" s="214"/>
      <c r="AK311" s="176"/>
      <c r="AL311" s="176"/>
      <c r="AM311" s="176"/>
      <c r="AN311" s="176"/>
      <c r="AO311" s="176"/>
      <c r="AP311" s="176"/>
      <c r="AQ311" s="176"/>
      <c r="AR311" s="176"/>
      <c r="AS311" s="176"/>
      <c r="AT311" s="176"/>
      <c r="AU311" s="176"/>
      <c r="AV311" s="176"/>
      <c r="AW311" s="176"/>
      <c r="AX311" s="176"/>
      <c r="AY311" s="176"/>
      <c r="AZ311" s="176"/>
      <c r="BA311" s="176"/>
      <c r="BB311" s="176"/>
      <c r="BC311" s="176"/>
      <c r="BD311" s="176"/>
      <c r="BE311" s="176"/>
      <c r="BF311" s="176"/>
      <c r="BG311" s="176"/>
      <c r="BH311" s="176"/>
    </row>
    <row r="312" spans="1:60" outlineLevel="1" x14ac:dyDescent="0.2">
      <c r="A312" s="177"/>
      <c r="B312" s="208" t="s">
        <v>525</v>
      </c>
      <c r="C312" s="209"/>
      <c r="D312" s="200"/>
      <c r="E312" s="201"/>
      <c r="F312" s="184"/>
      <c r="G312" s="184"/>
      <c r="H312" s="184"/>
      <c r="I312" s="184"/>
      <c r="J312" s="184"/>
      <c r="K312" s="184"/>
      <c r="L312" s="184"/>
      <c r="M312" s="184"/>
      <c r="N312" s="184"/>
      <c r="O312" s="184"/>
      <c r="P312" s="184"/>
      <c r="Q312" s="184"/>
      <c r="R312" s="185"/>
      <c r="S312" s="185"/>
      <c r="T312" s="184"/>
      <c r="U312" s="184"/>
      <c r="V312" s="185"/>
      <c r="W312" s="185"/>
      <c r="X312" s="266"/>
      <c r="Y312" s="176"/>
      <c r="Z312" s="176"/>
      <c r="AA312" s="176"/>
      <c r="AB312" s="176"/>
      <c r="AC312" s="176"/>
      <c r="AD312" s="176"/>
      <c r="AE312" s="176" t="s">
        <v>197</v>
      </c>
      <c r="AF312" s="176">
        <v>0</v>
      </c>
      <c r="AG312" s="176"/>
      <c r="AH312" s="211"/>
      <c r="AI312" s="212" t="s">
        <v>525</v>
      </c>
      <c r="AJ312" s="214"/>
      <c r="AK312" s="176"/>
      <c r="AL312" s="176"/>
      <c r="AM312" s="176"/>
      <c r="AN312" s="176"/>
      <c r="AO312" s="176"/>
      <c r="AP312" s="176"/>
      <c r="AQ312" s="176"/>
      <c r="AR312" s="176"/>
      <c r="AS312" s="176"/>
      <c r="AT312" s="176"/>
      <c r="AU312" s="176"/>
      <c r="AV312" s="176"/>
      <c r="AW312" s="176"/>
      <c r="AX312" s="176"/>
      <c r="AY312" s="176"/>
      <c r="AZ312" s="176"/>
      <c r="BA312" s="176"/>
      <c r="BB312" s="176"/>
      <c r="BC312" s="176"/>
      <c r="BD312" s="176"/>
      <c r="BE312" s="176"/>
      <c r="BF312" s="176"/>
      <c r="BG312" s="176"/>
      <c r="BH312" s="176"/>
    </row>
    <row r="313" spans="1:60" outlineLevel="1" x14ac:dyDescent="0.2">
      <c r="A313" s="177"/>
      <c r="B313" s="208" t="s">
        <v>526</v>
      </c>
      <c r="C313" s="209"/>
      <c r="D313" s="200"/>
      <c r="E313" s="201"/>
      <c r="F313" s="184"/>
      <c r="G313" s="184"/>
      <c r="H313" s="184"/>
      <c r="I313" s="184"/>
      <c r="J313" s="184"/>
      <c r="K313" s="184"/>
      <c r="L313" s="184"/>
      <c r="M313" s="184"/>
      <c r="N313" s="184"/>
      <c r="O313" s="184"/>
      <c r="P313" s="184"/>
      <c r="Q313" s="184"/>
      <c r="R313" s="185"/>
      <c r="S313" s="185"/>
      <c r="T313" s="184"/>
      <c r="U313" s="184"/>
      <c r="V313" s="185"/>
      <c r="W313" s="185"/>
      <c r="X313" s="266"/>
      <c r="Y313" s="176"/>
      <c r="Z313" s="176"/>
      <c r="AA313" s="176"/>
      <c r="AB313" s="176"/>
      <c r="AC313" s="176"/>
      <c r="AD313" s="176"/>
      <c r="AE313" s="176" t="s">
        <v>197</v>
      </c>
      <c r="AF313" s="176">
        <v>0</v>
      </c>
      <c r="AG313" s="176"/>
      <c r="AH313" s="211"/>
      <c r="AI313" s="212" t="s">
        <v>526</v>
      </c>
      <c r="AJ313" s="214"/>
      <c r="AK313" s="176"/>
      <c r="AL313" s="176"/>
      <c r="AM313" s="176"/>
      <c r="AN313" s="176"/>
      <c r="AO313" s="176"/>
      <c r="AP313" s="176"/>
      <c r="AQ313" s="176"/>
      <c r="AR313" s="176"/>
      <c r="AS313" s="176"/>
      <c r="AT313" s="176"/>
      <c r="AU313" s="176"/>
      <c r="AV313" s="176"/>
      <c r="AW313" s="176"/>
      <c r="AX313" s="176"/>
      <c r="AY313" s="176"/>
      <c r="AZ313" s="176"/>
      <c r="BA313" s="176"/>
      <c r="BB313" s="176"/>
      <c r="BC313" s="176"/>
      <c r="BD313" s="176"/>
      <c r="BE313" s="176"/>
      <c r="BF313" s="176"/>
      <c r="BG313" s="176"/>
      <c r="BH313" s="176"/>
    </row>
    <row r="314" spans="1:60" outlineLevel="1" x14ac:dyDescent="0.2">
      <c r="A314" s="177"/>
      <c r="B314" s="208" t="s">
        <v>527</v>
      </c>
      <c r="C314" s="209"/>
      <c r="D314" s="200"/>
      <c r="E314" s="201"/>
      <c r="F314" s="184"/>
      <c r="G314" s="184"/>
      <c r="H314" s="184"/>
      <c r="I314" s="184"/>
      <c r="J314" s="184"/>
      <c r="K314" s="184"/>
      <c r="L314" s="184"/>
      <c r="M314" s="184"/>
      <c r="N314" s="184"/>
      <c r="O314" s="184"/>
      <c r="P314" s="184"/>
      <c r="Q314" s="184"/>
      <c r="R314" s="185"/>
      <c r="S314" s="185"/>
      <c r="T314" s="184"/>
      <c r="U314" s="184"/>
      <c r="V314" s="185"/>
      <c r="W314" s="185"/>
      <c r="X314" s="266"/>
      <c r="Y314" s="176"/>
      <c r="Z314" s="176"/>
      <c r="AA314" s="176"/>
      <c r="AB314" s="176"/>
      <c r="AC314" s="176"/>
      <c r="AD314" s="176"/>
      <c r="AE314" s="176" t="s">
        <v>197</v>
      </c>
      <c r="AF314" s="176">
        <v>0</v>
      </c>
      <c r="AG314" s="176"/>
      <c r="AH314" s="211"/>
      <c r="AI314" s="212" t="s">
        <v>527</v>
      </c>
      <c r="AJ314" s="214"/>
      <c r="AK314" s="176"/>
      <c r="AL314" s="176"/>
      <c r="AM314" s="176"/>
      <c r="AN314" s="176"/>
      <c r="AO314" s="176"/>
      <c r="AP314" s="176"/>
      <c r="AQ314" s="176"/>
      <c r="AR314" s="176"/>
      <c r="AS314" s="176"/>
      <c r="AT314" s="176"/>
      <c r="AU314" s="176"/>
      <c r="AV314" s="176"/>
      <c r="AW314" s="176"/>
      <c r="AX314" s="176"/>
      <c r="AY314" s="176"/>
      <c r="AZ314" s="176"/>
      <c r="BA314" s="176"/>
      <c r="BB314" s="176"/>
      <c r="BC314" s="176"/>
      <c r="BD314" s="176"/>
      <c r="BE314" s="176"/>
      <c r="BF314" s="176"/>
      <c r="BG314" s="176"/>
      <c r="BH314" s="176"/>
    </row>
    <row r="315" spans="1:60" outlineLevel="1" x14ac:dyDescent="0.2">
      <c r="A315" s="177"/>
      <c r="B315" s="208" t="s">
        <v>528</v>
      </c>
      <c r="C315" s="209"/>
      <c r="D315" s="200"/>
      <c r="E315" s="201"/>
      <c r="F315" s="184"/>
      <c r="G315" s="184"/>
      <c r="H315" s="184"/>
      <c r="I315" s="184"/>
      <c r="J315" s="184"/>
      <c r="K315" s="184"/>
      <c r="L315" s="184"/>
      <c r="M315" s="184"/>
      <c r="N315" s="184"/>
      <c r="O315" s="184"/>
      <c r="P315" s="184"/>
      <c r="Q315" s="184"/>
      <c r="R315" s="185"/>
      <c r="S315" s="185"/>
      <c r="T315" s="184"/>
      <c r="U315" s="184"/>
      <c r="V315" s="185"/>
      <c r="W315" s="185"/>
      <c r="X315" s="266"/>
      <c r="Y315" s="176"/>
      <c r="Z315" s="176"/>
      <c r="AA315" s="176"/>
      <c r="AB315" s="176"/>
      <c r="AC315" s="176"/>
      <c r="AD315" s="176"/>
      <c r="AE315" s="176" t="s">
        <v>197</v>
      </c>
      <c r="AF315" s="176">
        <v>0</v>
      </c>
      <c r="AG315" s="176"/>
      <c r="AH315" s="211"/>
      <c r="AI315" s="212" t="s">
        <v>528</v>
      </c>
      <c r="AJ315" s="214"/>
      <c r="AK315" s="176"/>
      <c r="AL315" s="176"/>
      <c r="AM315" s="176"/>
      <c r="AN315" s="176"/>
      <c r="AO315" s="176"/>
      <c r="AP315" s="176"/>
      <c r="AQ315" s="176"/>
      <c r="AR315" s="176"/>
      <c r="AS315" s="176"/>
      <c r="AT315" s="176"/>
      <c r="AU315" s="176"/>
      <c r="AV315" s="176"/>
      <c r="AW315" s="176"/>
      <c r="AX315" s="176"/>
      <c r="AY315" s="176"/>
      <c r="AZ315" s="176"/>
      <c r="BA315" s="176"/>
      <c r="BB315" s="176"/>
      <c r="BC315" s="176"/>
      <c r="BD315" s="176"/>
      <c r="BE315" s="176"/>
      <c r="BF315" s="176"/>
      <c r="BG315" s="176"/>
      <c r="BH315" s="176"/>
    </row>
    <row r="316" spans="1:60" outlineLevel="1" x14ac:dyDescent="0.2">
      <c r="A316" s="177"/>
      <c r="B316" s="208" t="s">
        <v>233</v>
      </c>
      <c r="C316" s="209"/>
      <c r="D316" s="200"/>
      <c r="E316" s="201">
        <v>12.57</v>
      </c>
      <c r="F316" s="184"/>
      <c r="G316" s="184"/>
      <c r="H316" s="184"/>
      <c r="I316" s="184"/>
      <c r="J316" s="184"/>
      <c r="K316" s="184"/>
      <c r="L316" s="184"/>
      <c r="M316" s="184"/>
      <c r="N316" s="184"/>
      <c r="O316" s="184"/>
      <c r="P316" s="184"/>
      <c r="Q316" s="184"/>
      <c r="R316" s="185"/>
      <c r="S316" s="185"/>
      <c r="T316" s="184"/>
      <c r="U316" s="184"/>
      <c r="V316" s="185"/>
      <c r="W316" s="185"/>
      <c r="X316" s="266"/>
      <c r="Y316" s="176"/>
      <c r="Z316" s="176"/>
      <c r="AA316" s="176"/>
      <c r="AB316" s="176"/>
      <c r="AC316" s="176"/>
      <c r="AD316" s="176"/>
      <c r="AE316" s="176" t="s">
        <v>197</v>
      </c>
      <c r="AF316" s="176">
        <v>0</v>
      </c>
      <c r="AG316" s="176"/>
      <c r="AH316" s="211"/>
      <c r="AI316" s="212" t="s">
        <v>233</v>
      </c>
      <c r="AJ316" s="214"/>
      <c r="AK316" s="176"/>
      <c r="AL316" s="176"/>
      <c r="AM316" s="176"/>
      <c r="AN316" s="176"/>
      <c r="AO316" s="176"/>
      <c r="AP316" s="176"/>
      <c r="AQ316" s="176"/>
      <c r="AR316" s="176"/>
      <c r="AS316" s="176"/>
      <c r="AT316" s="176"/>
      <c r="AU316" s="176"/>
      <c r="AV316" s="176"/>
      <c r="AW316" s="176"/>
      <c r="AX316" s="176"/>
      <c r="AY316" s="176"/>
      <c r="AZ316" s="176"/>
      <c r="BA316" s="176"/>
      <c r="BB316" s="176"/>
      <c r="BC316" s="176"/>
      <c r="BD316" s="176"/>
      <c r="BE316" s="176"/>
      <c r="BF316" s="176"/>
      <c r="BG316" s="176"/>
      <c r="BH316" s="176"/>
    </row>
    <row r="317" spans="1:60" outlineLevel="1" x14ac:dyDescent="0.2">
      <c r="A317" s="193">
        <v>84</v>
      </c>
      <c r="B317" s="194" t="s">
        <v>529</v>
      </c>
      <c r="C317" s="194" t="s">
        <v>530</v>
      </c>
      <c r="D317" s="195" t="s">
        <v>293</v>
      </c>
      <c r="E317" s="196">
        <v>24.67</v>
      </c>
      <c r="F317" s="199"/>
      <c r="G317" s="197">
        <f>ROUND(E317*F317,2)</f>
        <v>0</v>
      </c>
      <c r="H317" s="199">
        <v>20.73</v>
      </c>
      <c r="I317" s="197">
        <f>ROUND(E317*H317,2)</f>
        <v>511.41</v>
      </c>
      <c r="J317" s="199">
        <v>34.07</v>
      </c>
      <c r="K317" s="197">
        <f>ROUND(E317*J317,2)</f>
        <v>840.51</v>
      </c>
      <c r="L317" s="197">
        <v>21</v>
      </c>
      <c r="M317" s="197">
        <f>G317*(1+L317/100)</f>
        <v>0</v>
      </c>
      <c r="N317" s="197">
        <v>4.0000000000000003E-5</v>
      </c>
      <c r="O317" s="197">
        <f>ROUND(E317*N317,2)</f>
        <v>0</v>
      </c>
      <c r="P317" s="197">
        <v>0</v>
      </c>
      <c r="Q317" s="197">
        <f>ROUND(E317*P317,2)</f>
        <v>0</v>
      </c>
      <c r="R317" s="198" t="s">
        <v>312</v>
      </c>
      <c r="S317" s="198" t="s">
        <v>194</v>
      </c>
      <c r="T317" s="197">
        <v>7.0000000000000007E-2</v>
      </c>
      <c r="U317" s="197">
        <f>ROUND(E317*T317,2)</f>
        <v>1.73</v>
      </c>
      <c r="V317" s="198"/>
      <c r="W317" s="198"/>
      <c r="X317" s="266"/>
      <c r="Y317" s="176"/>
      <c r="Z317" s="176"/>
      <c r="AA317" s="176"/>
      <c r="AB317" s="176"/>
      <c r="AC317" s="176"/>
      <c r="AD317" s="176"/>
      <c r="AE317" s="176" t="s">
        <v>449</v>
      </c>
      <c r="AF317" s="176">
        <v>226</v>
      </c>
      <c r="AG317" s="176"/>
      <c r="AH317" s="211"/>
      <c r="AI317" s="211"/>
      <c r="AJ317" s="214"/>
      <c r="AK317" s="176"/>
      <c r="AL317" s="176"/>
      <c r="AM317" s="176"/>
      <c r="AN317" s="176"/>
      <c r="AO317" s="176"/>
      <c r="AP317" s="176"/>
      <c r="AQ317" s="176"/>
      <c r="AR317" s="176"/>
      <c r="AS317" s="176"/>
      <c r="AT317" s="176"/>
      <c r="AU317" s="176"/>
      <c r="AV317" s="176"/>
      <c r="AW317" s="176"/>
      <c r="AX317" s="176"/>
      <c r="AY317" s="176"/>
      <c r="AZ317" s="176"/>
      <c r="BA317" s="176"/>
      <c r="BB317" s="176"/>
      <c r="BC317" s="176"/>
      <c r="BD317" s="176"/>
      <c r="BE317" s="176"/>
      <c r="BF317" s="176"/>
      <c r="BG317" s="176"/>
      <c r="BH317" s="176"/>
    </row>
    <row r="318" spans="1:60" outlineLevel="1" x14ac:dyDescent="0.2">
      <c r="A318" s="177"/>
      <c r="B318" s="308" t="s">
        <v>531</v>
      </c>
      <c r="C318" s="308"/>
      <c r="D318" s="309"/>
      <c r="E318" s="309"/>
      <c r="F318" s="309"/>
      <c r="G318" s="309"/>
      <c r="H318" s="184"/>
      <c r="I318" s="184"/>
      <c r="J318" s="184"/>
      <c r="K318" s="184"/>
      <c r="L318" s="184"/>
      <c r="M318" s="184"/>
      <c r="N318" s="184"/>
      <c r="O318" s="184"/>
      <c r="P318" s="184"/>
      <c r="Q318" s="184"/>
      <c r="R318" s="185"/>
      <c r="S318" s="185"/>
      <c r="T318" s="184"/>
      <c r="U318" s="184"/>
      <c r="V318" s="185"/>
      <c r="W318" s="185"/>
      <c r="X318" s="266"/>
      <c r="Y318" s="176"/>
      <c r="Z318" s="176"/>
      <c r="AA318" s="176"/>
      <c r="AB318" s="176"/>
      <c r="AC318" s="176"/>
      <c r="AD318" s="176"/>
      <c r="AE318" s="176" t="s">
        <v>221</v>
      </c>
      <c r="AF318" s="176"/>
      <c r="AG318" s="176"/>
      <c r="AH318" s="211" t="str">
        <f>B318</f>
        <v>vč. dodávky a montáže silikonu.</v>
      </c>
      <c r="AI318" s="211"/>
      <c r="AJ318" s="214"/>
      <c r="AK318" s="176"/>
      <c r="AL318" s="176"/>
      <c r="AM318" s="176"/>
      <c r="AN318" s="176"/>
      <c r="AO318" s="176"/>
      <c r="AP318" s="176"/>
      <c r="AQ318" s="176"/>
      <c r="AR318" s="176"/>
      <c r="AS318" s="176"/>
      <c r="AT318" s="176"/>
      <c r="AU318" s="176"/>
      <c r="AV318" s="176"/>
      <c r="AW318" s="176"/>
      <c r="AX318" s="176"/>
      <c r="AY318" s="176"/>
      <c r="AZ318" s="176"/>
      <c r="BA318" s="176"/>
      <c r="BB318" s="176"/>
      <c r="BC318" s="176"/>
      <c r="BD318" s="176"/>
      <c r="BE318" s="176"/>
      <c r="BF318" s="176"/>
      <c r="BG318" s="176"/>
      <c r="BH318" s="176"/>
    </row>
    <row r="319" spans="1:60" outlineLevel="1" x14ac:dyDescent="0.2">
      <c r="A319" s="177"/>
      <c r="B319" s="208" t="s">
        <v>532</v>
      </c>
      <c r="C319" s="209"/>
      <c r="D319" s="200"/>
      <c r="E319" s="201"/>
      <c r="F319" s="184"/>
      <c r="G319" s="184"/>
      <c r="H319" s="184"/>
      <c r="I319" s="184"/>
      <c r="J319" s="184"/>
      <c r="K319" s="184"/>
      <c r="L319" s="184"/>
      <c r="M319" s="184"/>
      <c r="N319" s="184"/>
      <c r="O319" s="184"/>
      <c r="P319" s="184"/>
      <c r="Q319" s="184"/>
      <c r="R319" s="185"/>
      <c r="S319" s="185"/>
      <c r="T319" s="184"/>
      <c r="U319" s="184"/>
      <c r="V319" s="185"/>
      <c r="W319" s="185"/>
      <c r="X319" s="266"/>
      <c r="Y319" s="176"/>
      <c r="Z319" s="176"/>
      <c r="AA319" s="176"/>
      <c r="AB319" s="176"/>
      <c r="AC319" s="176"/>
      <c r="AD319" s="176"/>
      <c r="AE319" s="176" t="s">
        <v>197</v>
      </c>
      <c r="AF319" s="176">
        <v>0</v>
      </c>
      <c r="AG319" s="176"/>
      <c r="AH319" s="211"/>
      <c r="AI319" s="212" t="s">
        <v>532</v>
      </c>
      <c r="AJ319" s="214"/>
      <c r="AK319" s="176"/>
      <c r="AL319" s="176"/>
      <c r="AM319" s="176"/>
      <c r="AN319" s="176"/>
      <c r="AO319" s="176"/>
      <c r="AP319" s="176"/>
      <c r="AQ319" s="176"/>
      <c r="AR319" s="176"/>
      <c r="AS319" s="176"/>
      <c r="AT319" s="176"/>
      <c r="AU319" s="176"/>
      <c r="AV319" s="176"/>
      <c r="AW319" s="176"/>
      <c r="AX319" s="176"/>
      <c r="AY319" s="176"/>
      <c r="AZ319" s="176"/>
      <c r="BA319" s="176"/>
      <c r="BB319" s="176"/>
      <c r="BC319" s="176"/>
      <c r="BD319" s="176"/>
      <c r="BE319" s="176"/>
      <c r="BF319" s="176"/>
      <c r="BG319" s="176"/>
      <c r="BH319" s="176"/>
    </row>
    <row r="320" spans="1:60" outlineLevel="1" x14ac:dyDescent="0.2">
      <c r="A320" s="177"/>
      <c r="B320" s="208" t="s">
        <v>533</v>
      </c>
      <c r="C320" s="209"/>
      <c r="D320" s="200"/>
      <c r="E320" s="201"/>
      <c r="F320" s="184"/>
      <c r="G320" s="184"/>
      <c r="H320" s="184"/>
      <c r="I320" s="184"/>
      <c r="J320" s="184"/>
      <c r="K320" s="184"/>
      <c r="L320" s="184"/>
      <c r="M320" s="184"/>
      <c r="N320" s="184"/>
      <c r="O320" s="184"/>
      <c r="P320" s="184"/>
      <c r="Q320" s="184"/>
      <c r="R320" s="185"/>
      <c r="S320" s="185"/>
      <c r="T320" s="184"/>
      <c r="U320" s="184"/>
      <c r="V320" s="185"/>
      <c r="W320" s="185"/>
      <c r="X320" s="266"/>
      <c r="Y320" s="176"/>
      <c r="Z320" s="176"/>
      <c r="AA320" s="176"/>
      <c r="AB320" s="176"/>
      <c r="AC320" s="176"/>
      <c r="AD320" s="176"/>
      <c r="AE320" s="176" t="s">
        <v>197</v>
      </c>
      <c r="AF320" s="176">
        <v>0</v>
      </c>
      <c r="AG320" s="176"/>
      <c r="AH320" s="211"/>
      <c r="AI320" s="212" t="s">
        <v>533</v>
      </c>
      <c r="AJ320" s="214"/>
      <c r="AK320" s="176"/>
      <c r="AL320" s="176"/>
      <c r="AM320" s="176"/>
      <c r="AN320" s="176"/>
      <c r="AO320" s="176"/>
      <c r="AP320" s="176"/>
      <c r="AQ320" s="176"/>
      <c r="AR320" s="176"/>
      <c r="AS320" s="176"/>
      <c r="AT320" s="176"/>
      <c r="AU320" s="176"/>
      <c r="AV320" s="176"/>
      <c r="AW320" s="176"/>
      <c r="AX320" s="176"/>
      <c r="AY320" s="176"/>
      <c r="AZ320" s="176"/>
      <c r="BA320" s="176"/>
      <c r="BB320" s="176"/>
      <c r="BC320" s="176"/>
      <c r="BD320" s="176"/>
      <c r="BE320" s="176"/>
      <c r="BF320" s="176"/>
      <c r="BG320" s="176"/>
      <c r="BH320" s="176"/>
    </row>
    <row r="321" spans="1:60" outlineLevel="1" x14ac:dyDescent="0.2">
      <c r="A321" s="177"/>
      <c r="B321" s="208" t="s">
        <v>534</v>
      </c>
      <c r="C321" s="209"/>
      <c r="D321" s="200"/>
      <c r="E321" s="201"/>
      <c r="F321" s="184"/>
      <c r="G321" s="184"/>
      <c r="H321" s="184"/>
      <c r="I321" s="184"/>
      <c r="J321" s="184"/>
      <c r="K321" s="184"/>
      <c r="L321" s="184"/>
      <c r="M321" s="184"/>
      <c r="N321" s="184"/>
      <c r="O321" s="184"/>
      <c r="P321" s="184"/>
      <c r="Q321" s="184"/>
      <c r="R321" s="185"/>
      <c r="S321" s="185"/>
      <c r="T321" s="184"/>
      <c r="U321" s="184"/>
      <c r="V321" s="185"/>
      <c r="W321" s="185"/>
      <c r="X321" s="266"/>
      <c r="Y321" s="176"/>
      <c r="Z321" s="176"/>
      <c r="AA321" s="176"/>
      <c r="AB321" s="176"/>
      <c r="AC321" s="176"/>
      <c r="AD321" s="176"/>
      <c r="AE321" s="176" t="s">
        <v>197</v>
      </c>
      <c r="AF321" s="176">
        <v>0</v>
      </c>
      <c r="AG321" s="176"/>
      <c r="AH321" s="211"/>
      <c r="AI321" s="212" t="s">
        <v>534</v>
      </c>
      <c r="AJ321" s="214"/>
      <c r="AK321" s="176"/>
      <c r="AL321" s="176"/>
      <c r="AM321" s="176"/>
      <c r="AN321" s="176"/>
      <c r="AO321" s="176"/>
      <c r="AP321" s="176"/>
      <c r="AQ321" s="176"/>
      <c r="AR321" s="176"/>
      <c r="AS321" s="176"/>
      <c r="AT321" s="176"/>
      <c r="AU321" s="176"/>
      <c r="AV321" s="176"/>
      <c r="AW321" s="176"/>
      <c r="AX321" s="176"/>
      <c r="AY321" s="176"/>
      <c r="AZ321" s="176"/>
      <c r="BA321" s="176"/>
      <c r="BB321" s="176"/>
      <c r="BC321" s="176"/>
      <c r="BD321" s="176"/>
      <c r="BE321" s="176"/>
      <c r="BF321" s="176"/>
      <c r="BG321" s="176"/>
      <c r="BH321" s="176"/>
    </row>
    <row r="322" spans="1:60" outlineLevel="1" x14ac:dyDescent="0.2">
      <c r="A322" s="177"/>
      <c r="B322" s="208" t="s">
        <v>535</v>
      </c>
      <c r="C322" s="209"/>
      <c r="D322" s="200"/>
      <c r="E322" s="201"/>
      <c r="F322" s="184"/>
      <c r="G322" s="184"/>
      <c r="H322" s="184"/>
      <c r="I322" s="184"/>
      <c r="J322" s="184"/>
      <c r="K322" s="184"/>
      <c r="L322" s="184"/>
      <c r="M322" s="184"/>
      <c r="N322" s="184"/>
      <c r="O322" s="184"/>
      <c r="P322" s="184"/>
      <c r="Q322" s="184"/>
      <c r="R322" s="185"/>
      <c r="S322" s="185"/>
      <c r="T322" s="184"/>
      <c r="U322" s="184"/>
      <c r="V322" s="185"/>
      <c r="W322" s="185"/>
      <c r="X322" s="266"/>
      <c r="Y322" s="176"/>
      <c r="Z322" s="176"/>
      <c r="AA322" s="176"/>
      <c r="AB322" s="176"/>
      <c r="AC322" s="176"/>
      <c r="AD322" s="176"/>
      <c r="AE322" s="176" t="s">
        <v>197</v>
      </c>
      <c r="AF322" s="176">
        <v>0</v>
      </c>
      <c r="AG322" s="176"/>
      <c r="AH322" s="211"/>
      <c r="AI322" s="212" t="s">
        <v>535</v>
      </c>
      <c r="AJ322" s="214"/>
      <c r="AK322" s="176"/>
      <c r="AL322" s="176"/>
      <c r="AM322" s="176"/>
      <c r="AN322" s="176"/>
      <c r="AO322" s="176"/>
      <c r="AP322" s="176"/>
      <c r="AQ322" s="176"/>
      <c r="AR322" s="176"/>
      <c r="AS322" s="176"/>
      <c r="AT322" s="176"/>
      <c r="AU322" s="176"/>
      <c r="AV322" s="176"/>
      <c r="AW322" s="176"/>
      <c r="AX322" s="176"/>
      <c r="AY322" s="176"/>
      <c r="AZ322" s="176"/>
      <c r="BA322" s="176"/>
      <c r="BB322" s="176"/>
      <c r="BC322" s="176"/>
      <c r="BD322" s="176"/>
      <c r="BE322" s="176"/>
      <c r="BF322" s="176"/>
      <c r="BG322" s="176"/>
      <c r="BH322" s="176"/>
    </row>
    <row r="323" spans="1:60" outlineLevel="1" x14ac:dyDescent="0.2">
      <c r="A323" s="177"/>
      <c r="B323" s="208" t="s">
        <v>536</v>
      </c>
      <c r="C323" s="209"/>
      <c r="D323" s="200"/>
      <c r="E323" s="201">
        <v>24.67</v>
      </c>
      <c r="F323" s="184"/>
      <c r="G323" s="184"/>
      <c r="H323" s="184"/>
      <c r="I323" s="184"/>
      <c r="J323" s="184"/>
      <c r="K323" s="184"/>
      <c r="L323" s="184"/>
      <c r="M323" s="184"/>
      <c r="N323" s="184"/>
      <c r="O323" s="184"/>
      <c r="P323" s="184"/>
      <c r="Q323" s="184"/>
      <c r="R323" s="185"/>
      <c r="S323" s="185"/>
      <c r="T323" s="184"/>
      <c r="U323" s="184"/>
      <c r="V323" s="185"/>
      <c r="W323" s="185"/>
      <c r="X323" s="266"/>
      <c r="Y323" s="176"/>
      <c r="Z323" s="176"/>
      <c r="AA323" s="176"/>
      <c r="AB323" s="176"/>
      <c r="AC323" s="176"/>
      <c r="AD323" s="176"/>
      <c r="AE323" s="176" t="s">
        <v>197</v>
      </c>
      <c r="AF323" s="176">
        <v>0</v>
      </c>
      <c r="AG323" s="176"/>
      <c r="AH323" s="211"/>
      <c r="AI323" s="212" t="s">
        <v>536</v>
      </c>
      <c r="AJ323" s="214"/>
      <c r="AK323" s="176"/>
      <c r="AL323" s="176"/>
      <c r="AM323" s="176"/>
      <c r="AN323" s="176"/>
      <c r="AO323" s="176"/>
      <c r="AP323" s="176"/>
      <c r="AQ323" s="176"/>
      <c r="AR323" s="176"/>
      <c r="AS323" s="176"/>
      <c r="AT323" s="176"/>
      <c r="AU323" s="176"/>
      <c r="AV323" s="176"/>
      <c r="AW323" s="176"/>
      <c r="AX323" s="176"/>
      <c r="AY323" s="176"/>
      <c r="AZ323" s="176"/>
      <c r="BA323" s="176"/>
      <c r="BB323" s="176"/>
      <c r="BC323" s="176"/>
      <c r="BD323" s="176"/>
      <c r="BE323" s="176"/>
      <c r="BF323" s="176"/>
      <c r="BG323" s="176"/>
      <c r="BH323" s="176"/>
    </row>
    <row r="324" spans="1:60" ht="22.5" outlineLevel="1" x14ac:dyDescent="0.2">
      <c r="A324" s="193">
        <v>85</v>
      </c>
      <c r="B324" s="194" t="s">
        <v>537</v>
      </c>
      <c r="C324" s="194" t="s">
        <v>538</v>
      </c>
      <c r="D324" s="195" t="s">
        <v>207</v>
      </c>
      <c r="E324" s="196">
        <v>12.57</v>
      </c>
      <c r="F324" s="199"/>
      <c r="G324" s="197">
        <f>ROUND(E324*F324,2)</f>
        <v>0</v>
      </c>
      <c r="H324" s="199">
        <v>0</v>
      </c>
      <c r="I324" s="197">
        <f>ROUND(E324*H324,2)</f>
        <v>0</v>
      </c>
      <c r="J324" s="199">
        <v>14.7</v>
      </c>
      <c r="K324" s="197">
        <f>ROUND(E324*J324,2)</f>
        <v>184.78</v>
      </c>
      <c r="L324" s="197">
        <v>21</v>
      </c>
      <c r="M324" s="197">
        <f>G324*(1+L324/100)</f>
        <v>0</v>
      </c>
      <c r="N324" s="197">
        <v>0</v>
      </c>
      <c r="O324" s="197">
        <f>ROUND(E324*N324,2)</f>
        <v>0</v>
      </c>
      <c r="P324" s="197">
        <v>0</v>
      </c>
      <c r="Q324" s="197">
        <f>ROUND(E324*P324,2)</f>
        <v>0</v>
      </c>
      <c r="R324" s="198" t="s">
        <v>312</v>
      </c>
      <c r="S324" s="198" t="s">
        <v>194</v>
      </c>
      <c r="T324" s="197">
        <v>0.03</v>
      </c>
      <c r="U324" s="197">
        <f>ROUND(E324*T324,2)</f>
        <v>0.38</v>
      </c>
      <c r="V324" s="198"/>
      <c r="W324" s="198"/>
      <c r="X324" s="266"/>
      <c r="Y324" s="176"/>
      <c r="Z324" s="176"/>
      <c r="AA324" s="176"/>
      <c r="AB324" s="176"/>
      <c r="AC324" s="176"/>
      <c r="AD324" s="176"/>
      <c r="AE324" s="176" t="s">
        <v>449</v>
      </c>
      <c r="AF324" s="176">
        <v>232</v>
      </c>
      <c r="AG324" s="176"/>
      <c r="AH324" s="211"/>
      <c r="AI324" s="211"/>
      <c r="AJ324" s="214"/>
      <c r="AK324" s="176"/>
      <c r="AL324" s="176"/>
      <c r="AM324" s="176"/>
      <c r="AN324" s="176"/>
      <c r="AO324" s="176"/>
      <c r="AP324" s="176"/>
      <c r="AQ324" s="176"/>
      <c r="AR324" s="176"/>
      <c r="AS324" s="176"/>
      <c r="AT324" s="176"/>
      <c r="AU324" s="176"/>
      <c r="AV324" s="176"/>
      <c r="AW324" s="176"/>
      <c r="AX324" s="176"/>
      <c r="AY324" s="176"/>
      <c r="AZ324" s="176"/>
      <c r="BA324" s="176"/>
      <c r="BB324" s="176"/>
      <c r="BC324" s="176"/>
      <c r="BD324" s="176"/>
      <c r="BE324" s="176"/>
      <c r="BF324" s="176"/>
      <c r="BG324" s="176"/>
      <c r="BH324" s="176"/>
    </row>
    <row r="325" spans="1:60" ht="22.5" outlineLevel="1" x14ac:dyDescent="0.2">
      <c r="A325" s="193">
        <v>86</v>
      </c>
      <c r="B325" s="194" t="s">
        <v>539</v>
      </c>
      <c r="C325" s="194" t="s">
        <v>540</v>
      </c>
      <c r="D325" s="195" t="s">
        <v>207</v>
      </c>
      <c r="E325" s="196">
        <v>13.827</v>
      </c>
      <c r="F325" s="199"/>
      <c r="G325" s="197">
        <f>ROUND(E325*F325,2)</f>
        <v>0</v>
      </c>
      <c r="H325" s="199">
        <v>452</v>
      </c>
      <c r="I325" s="197">
        <f>ROUND(E325*H325,2)</f>
        <v>6249.8</v>
      </c>
      <c r="J325" s="199">
        <v>0</v>
      </c>
      <c r="K325" s="197">
        <f>ROUND(E325*J325,2)</f>
        <v>0</v>
      </c>
      <c r="L325" s="197">
        <v>21</v>
      </c>
      <c r="M325" s="197">
        <f>G325*(1+L325/100)</f>
        <v>0</v>
      </c>
      <c r="N325" s="197">
        <v>1.9199999999999998E-2</v>
      </c>
      <c r="O325" s="197">
        <f>ROUND(E325*N325,2)</f>
        <v>0.27</v>
      </c>
      <c r="P325" s="197">
        <v>0</v>
      </c>
      <c r="Q325" s="197">
        <f>ROUND(E325*P325,2)</f>
        <v>0</v>
      </c>
      <c r="R325" s="198" t="s">
        <v>243</v>
      </c>
      <c r="S325" s="198" t="s">
        <v>194</v>
      </c>
      <c r="T325" s="197">
        <v>0</v>
      </c>
      <c r="U325" s="197">
        <f>ROUND(E325*T325,2)</f>
        <v>0</v>
      </c>
      <c r="V325" s="198"/>
      <c r="W325" s="198"/>
      <c r="X325" s="266"/>
      <c r="Y325" s="176"/>
      <c r="Z325" s="176"/>
      <c r="AA325" s="176"/>
      <c r="AB325" s="176"/>
      <c r="AC325" s="176"/>
      <c r="AD325" s="176"/>
      <c r="AE325" s="176" t="s">
        <v>244</v>
      </c>
      <c r="AF325" s="176">
        <v>233</v>
      </c>
      <c r="AG325" s="176"/>
      <c r="AH325" s="211"/>
      <c r="AI325" s="211"/>
      <c r="AJ325" s="214"/>
      <c r="AK325" s="176"/>
      <c r="AL325" s="176"/>
      <c r="AM325" s="176"/>
      <c r="AN325" s="176"/>
      <c r="AO325" s="176"/>
      <c r="AP325" s="176"/>
      <c r="AQ325" s="176"/>
      <c r="AR325" s="176"/>
      <c r="AS325" s="176"/>
      <c r="AT325" s="176"/>
      <c r="AU325" s="176"/>
      <c r="AV325" s="176"/>
      <c r="AW325" s="176"/>
      <c r="AX325" s="176"/>
      <c r="AY325" s="176"/>
      <c r="AZ325" s="176"/>
      <c r="BA325" s="176"/>
      <c r="BB325" s="176"/>
      <c r="BC325" s="176"/>
      <c r="BD325" s="176"/>
      <c r="BE325" s="176"/>
      <c r="BF325" s="176"/>
      <c r="BG325" s="176"/>
      <c r="BH325" s="176"/>
    </row>
    <row r="326" spans="1:60" outlineLevel="1" x14ac:dyDescent="0.2">
      <c r="A326" s="177"/>
      <c r="B326" s="208" t="s">
        <v>541</v>
      </c>
      <c r="C326" s="209"/>
      <c r="D326" s="200"/>
      <c r="E326" s="201"/>
      <c r="F326" s="184"/>
      <c r="G326" s="184"/>
      <c r="H326" s="184"/>
      <c r="I326" s="184"/>
      <c r="J326" s="184"/>
      <c r="K326" s="184"/>
      <c r="L326" s="184"/>
      <c r="M326" s="184"/>
      <c r="N326" s="184"/>
      <c r="O326" s="184"/>
      <c r="P326" s="184"/>
      <c r="Q326" s="184"/>
      <c r="R326" s="185"/>
      <c r="S326" s="185"/>
      <c r="T326" s="184"/>
      <c r="U326" s="184"/>
      <c r="V326" s="185"/>
      <c r="W326" s="185"/>
      <c r="X326" s="266"/>
      <c r="Y326" s="176"/>
      <c r="Z326" s="176"/>
      <c r="AA326" s="176"/>
      <c r="AB326" s="176"/>
      <c r="AC326" s="176"/>
      <c r="AD326" s="176"/>
      <c r="AE326" s="176" t="s">
        <v>197</v>
      </c>
      <c r="AF326" s="176">
        <v>0</v>
      </c>
      <c r="AG326" s="176"/>
      <c r="AH326" s="211"/>
      <c r="AI326" s="212" t="s">
        <v>541</v>
      </c>
      <c r="AJ326" s="214"/>
      <c r="AK326" s="176"/>
      <c r="AL326" s="176"/>
      <c r="AM326" s="176"/>
      <c r="AN326" s="176"/>
      <c r="AO326" s="176"/>
      <c r="AP326" s="176"/>
      <c r="AQ326" s="176"/>
      <c r="AR326" s="176"/>
      <c r="AS326" s="176"/>
      <c r="AT326" s="176"/>
      <c r="AU326" s="176"/>
      <c r="AV326" s="176"/>
      <c r="AW326" s="176"/>
      <c r="AX326" s="176"/>
      <c r="AY326" s="176"/>
      <c r="AZ326" s="176"/>
      <c r="BA326" s="176"/>
      <c r="BB326" s="176"/>
      <c r="BC326" s="176"/>
      <c r="BD326" s="176"/>
      <c r="BE326" s="176"/>
      <c r="BF326" s="176"/>
      <c r="BG326" s="176"/>
      <c r="BH326" s="176"/>
    </row>
    <row r="327" spans="1:60" outlineLevel="1" x14ac:dyDescent="0.2">
      <c r="A327" s="177"/>
      <c r="B327" s="208" t="s">
        <v>542</v>
      </c>
      <c r="C327" s="209"/>
      <c r="D327" s="200"/>
      <c r="E327" s="201">
        <v>13.827</v>
      </c>
      <c r="F327" s="184"/>
      <c r="G327" s="184"/>
      <c r="H327" s="184"/>
      <c r="I327" s="184"/>
      <c r="J327" s="184"/>
      <c r="K327" s="184"/>
      <c r="L327" s="184"/>
      <c r="M327" s="184"/>
      <c r="N327" s="184"/>
      <c r="O327" s="184"/>
      <c r="P327" s="184"/>
      <c r="Q327" s="184"/>
      <c r="R327" s="185"/>
      <c r="S327" s="185"/>
      <c r="T327" s="184"/>
      <c r="U327" s="184"/>
      <c r="V327" s="185"/>
      <c r="W327" s="185"/>
      <c r="X327" s="266"/>
      <c r="Y327" s="176"/>
      <c r="Z327" s="176"/>
      <c r="AA327" s="176"/>
      <c r="AB327" s="176"/>
      <c r="AC327" s="176"/>
      <c r="AD327" s="176"/>
      <c r="AE327" s="176" t="s">
        <v>197</v>
      </c>
      <c r="AF327" s="176">
        <v>0</v>
      </c>
      <c r="AG327" s="176"/>
      <c r="AH327" s="211"/>
      <c r="AI327" s="212" t="s">
        <v>542</v>
      </c>
      <c r="AJ327" s="214"/>
      <c r="AK327" s="176"/>
      <c r="AL327" s="176"/>
      <c r="AM327" s="176"/>
      <c r="AN327" s="176"/>
      <c r="AO327" s="176"/>
      <c r="AP327" s="176"/>
      <c r="AQ327" s="176"/>
      <c r="AR327" s="176"/>
      <c r="AS327" s="176"/>
      <c r="AT327" s="176"/>
      <c r="AU327" s="176"/>
      <c r="AV327" s="176"/>
      <c r="AW327" s="176"/>
      <c r="AX327" s="176"/>
      <c r="AY327" s="176"/>
      <c r="AZ327" s="176"/>
      <c r="BA327" s="176"/>
      <c r="BB327" s="176"/>
      <c r="BC327" s="176"/>
      <c r="BD327" s="176"/>
      <c r="BE327" s="176"/>
      <c r="BF327" s="176"/>
      <c r="BG327" s="176"/>
      <c r="BH327" s="176"/>
    </row>
    <row r="328" spans="1:60" outlineLevel="1" x14ac:dyDescent="0.2">
      <c r="A328" s="193">
        <v>87</v>
      </c>
      <c r="B328" s="194" t="s">
        <v>543</v>
      </c>
      <c r="C328" s="194" t="s">
        <v>544</v>
      </c>
      <c r="D328" s="195" t="s">
        <v>433</v>
      </c>
      <c r="E328" s="196">
        <v>0.33245999999999998</v>
      </c>
      <c r="F328" s="199"/>
      <c r="G328" s="197">
        <f>ROUND(E328*F328,2)</f>
        <v>0</v>
      </c>
      <c r="H328" s="199">
        <v>0</v>
      </c>
      <c r="I328" s="197">
        <f>ROUND(E328*H328,2)</f>
        <v>0</v>
      </c>
      <c r="J328" s="199">
        <v>579</v>
      </c>
      <c r="K328" s="197">
        <f>ROUND(E328*J328,2)</f>
        <v>192.49</v>
      </c>
      <c r="L328" s="197">
        <v>21</v>
      </c>
      <c r="M328" s="197">
        <f>G328*(1+L328/100)</f>
        <v>0</v>
      </c>
      <c r="N328" s="197">
        <v>0</v>
      </c>
      <c r="O328" s="197">
        <f>ROUND(E328*N328,2)</f>
        <v>0</v>
      </c>
      <c r="P328" s="197">
        <v>0</v>
      </c>
      <c r="Q328" s="197">
        <f>ROUND(E328*P328,2)</f>
        <v>0</v>
      </c>
      <c r="R328" s="198" t="s">
        <v>312</v>
      </c>
      <c r="S328" s="198" t="s">
        <v>194</v>
      </c>
      <c r="T328" s="197">
        <v>1.2649999999999999</v>
      </c>
      <c r="U328" s="197">
        <f>ROUND(E328*T328,2)</f>
        <v>0.42</v>
      </c>
      <c r="V328" s="198"/>
      <c r="W328" s="198"/>
      <c r="X328" s="266"/>
      <c r="Y328" s="176"/>
      <c r="Z328" s="176"/>
      <c r="AA328" s="176"/>
      <c r="AB328" s="176"/>
      <c r="AC328" s="176"/>
      <c r="AD328" s="176"/>
      <c r="AE328" s="176" t="s">
        <v>434</v>
      </c>
      <c r="AF328" s="176">
        <v>235</v>
      </c>
      <c r="AG328" s="176"/>
      <c r="AH328" s="211"/>
      <c r="AI328" s="211"/>
      <c r="AJ328" s="214"/>
      <c r="AK328" s="176"/>
      <c r="AL328" s="176"/>
      <c r="AM328" s="176"/>
      <c r="AN328" s="176"/>
      <c r="AO328" s="176"/>
      <c r="AP328" s="176"/>
      <c r="AQ328" s="176"/>
      <c r="AR328" s="176"/>
      <c r="AS328" s="176"/>
      <c r="AT328" s="176"/>
      <c r="AU328" s="176"/>
      <c r="AV328" s="176"/>
      <c r="AW328" s="176"/>
      <c r="AX328" s="176"/>
      <c r="AY328" s="176"/>
      <c r="AZ328" s="176"/>
      <c r="BA328" s="176"/>
      <c r="BB328" s="176"/>
      <c r="BC328" s="176"/>
      <c r="BD328" s="176"/>
      <c r="BE328" s="176"/>
      <c r="BF328" s="176"/>
      <c r="BG328" s="176"/>
      <c r="BH328" s="176"/>
    </row>
    <row r="329" spans="1:60" outlineLevel="1" x14ac:dyDescent="0.2">
      <c r="A329" s="177"/>
      <c r="B329" s="208" t="s">
        <v>435</v>
      </c>
      <c r="C329" s="209"/>
      <c r="D329" s="200"/>
      <c r="E329" s="201"/>
      <c r="F329" s="184"/>
      <c r="G329" s="184"/>
      <c r="H329" s="184"/>
      <c r="I329" s="184"/>
      <c r="J329" s="184"/>
      <c r="K329" s="184"/>
      <c r="L329" s="184"/>
      <c r="M329" s="184"/>
      <c r="N329" s="184"/>
      <c r="O329" s="184"/>
      <c r="P329" s="184"/>
      <c r="Q329" s="184"/>
      <c r="R329" s="185"/>
      <c r="S329" s="185"/>
      <c r="T329" s="184"/>
      <c r="U329" s="184"/>
      <c r="V329" s="185"/>
      <c r="W329" s="185"/>
      <c r="X329" s="266"/>
      <c r="Y329" s="176"/>
      <c r="Z329" s="176"/>
      <c r="AA329" s="176"/>
      <c r="AB329" s="176"/>
      <c r="AC329" s="176"/>
      <c r="AD329" s="176"/>
      <c r="AE329" s="176" t="s">
        <v>197</v>
      </c>
      <c r="AF329" s="176">
        <v>0</v>
      </c>
      <c r="AG329" s="176"/>
      <c r="AH329" s="211"/>
      <c r="AI329" s="212" t="s">
        <v>435</v>
      </c>
      <c r="AJ329" s="214"/>
      <c r="AK329" s="176"/>
      <c r="AL329" s="176"/>
      <c r="AM329" s="176"/>
      <c r="AN329" s="176"/>
      <c r="AO329" s="176"/>
      <c r="AP329" s="176"/>
      <c r="AQ329" s="176"/>
      <c r="AR329" s="176"/>
      <c r="AS329" s="176"/>
      <c r="AT329" s="176"/>
      <c r="AU329" s="176"/>
      <c r="AV329" s="176"/>
      <c r="AW329" s="176"/>
      <c r="AX329" s="176"/>
      <c r="AY329" s="176"/>
      <c r="AZ329" s="176"/>
      <c r="BA329" s="176"/>
      <c r="BB329" s="176"/>
      <c r="BC329" s="176"/>
      <c r="BD329" s="176"/>
      <c r="BE329" s="176"/>
      <c r="BF329" s="176"/>
      <c r="BG329" s="176"/>
      <c r="BH329" s="176"/>
    </row>
    <row r="330" spans="1:60" outlineLevel="1" x14ac:dyDescent="0.2">
      <c r="A330" s="177"/>
      <c r="B330" s="208" t="s">
        <v>545</v>
      </c>
      <c r="C330" s="209"/>
      <c r="D330" s="200"/>
      <c r="E330" s="201"/>
      <c r="F330" s="184"/>
      <c r="G330" s="184"/>
      <c r="H330" s="184"/>
      <c r="I330" s="184"/>
      <c r="J330" s="184"/>
      <c r="K330" s="184"/>
      <c r="L330" s="184"/>
      <c r="M330" s="184"/>
      <c r="N330" s="184"/>
      <c r="O330" s="184"/>
      <c r="P330" s="184"/>
      <c r="Q330" s="184"/>
      <c r="R330" s="185"/>
      <c r="S330" s="185"/>
      <c r="T330" s="184"/>
      <c r="U330" s="184"/>
      <c r="V330" s="185"/>
      <c r="W330" s="185"/>
      <c r="X330" s="266"/>
      <c r="Y330" s="176"/>
      <c r="Z330" s="176"/>
      <c r="AA330" s="176"/>
      <c r="AB330" s="176"/>
      <c r="AC330" s="176"/>
      <c r="AD330" s="176"/>
      <c r="AE330" s="176" t="s">
        <v>197</v>
      </c>
      <c r="AF330" s="176">
        <v>0</v>
      </c>
      <c r="AG330" s="176"/>
      <c r="AH330" s="211"/>
      <c r="AI330" s="212" t="s">
        <v>545</v>
      </c>
      <c r="AJ330" s="214"/>
      <c r="AK330" s="176"/>
      <c r="AL330" s="176"/>
      <c r="AM330" s="176"/>
      <c r="AN330" s="176"/>
      <c r="AO330" s="176"/>
      <c r="AP330" s="176"/>
      <c r="AQ330" s="176"/>
      <c r="AR330" s="176"/>
      <c r="AS330" s="176"/>
      <c r="AT330" s="176"/>
      <c r="AU330" s="176"/>
      <c r="AV330" s="176"/>
      <c r="AW330" s="176"/>
      <c r="AX330" s="176"/>
      <c r="AY330" s="176"/>
      <c r="AZ330" s="176"/>
      <c r="BA330" s="176"/>
      <c r="BB330" s="176"/>
      <c r="BC330" s="176"/>
      <c r="BD330" s="176"/>
      <c r="BE330" s="176"/>
      <c r="BF330" s="176"/>
      <c r="BG330" s="176"/>
      <c r="BH330" s="176"/>
    </row>
    <row r="331" spans="1:60" outlineLevel="1" x14ac:dyDescent="0.2">
      <c r="A331" s="177"/>
      <c r="B331" s="208" t="s">
        <v>546</v>
      </c>
      <c r="C331" s="209"/>
      <c r="D331" s="200"/>
      <c r="E331" s="201">
        <v>0.33245999999999998</v>
      </c>
      <c r="F331" s="184"/>
      <c r="G331" s="184"/>
      <c r="H331" s="184"/>
      <c r="I331" s="184"/>
      <c r="J331" s="184"/>
      <c r="K331" s="184"/>
      <c r="L331" s="184"/>
      <c r="M331" s="184"/>
      <c r="N331" s="184"/>
      <c r="O331" s="184"/>
      <c r="P331" s="184"/>
      <c r="Q331" s="184"/>
      <c r="R331" s="185"/>
      <c r="S331" s="185"/>
      <c r="T331" s="184"/>
      <c r="U331" s="184"/>
      <c r="V331" s="185"/>
      <c r="W331" s="185"/>
      <c r="X331" s="266"/>
      <c r="Y331" s="176"/>
      <c r="Z331" s="176"/>
      <c r="AA331" s="176"/>
      <c r="AB331" s="176"/>
      <c r="AC331" s="176"/>
      <c r="AD331" s="176"/>
      <c r="AE331" s="176" t="s">
        <v>197</v>
      </c>
      <c r="AF331" s="176">
        <v>0</v>
      </c>
      <c r="AG331" s="176"/>
      <c r="AH331" s="211"/>
      <c r="AI331" s="212" t="s">
        <v>546</v>
      </c>
      <c r="AJ331" s="214"/>
      <c r="AK331" s="176"/>
      <c r="AL331" s="176"/>
      <c r="AM331" s="176"/>
      <c r="AN331" s="176"/>
      <c r="AO331" s="176"/>
      <c r="AP331" s="176"/>
      <c r="AQ331" s="176"/>
      <c r="AR331" s="176"/>
      <c r="AS331" s="176"/>
      <c r="AT331" s="176"/>
      <c r="AU331" s="176"/>
      <c r="AV331" s="176"/>
      <c r="AW331" s="176"/>
      <c r="AX331" s="176"/>
      <c r="AY331" s="176"/>
      <c r="AZ331" s="176"/>
      <c r="BA331" s="176"/>
      <c r="BB331" s="176"/>
      <c r="BC331" s="176"/>
      <c r="BD331" s="176"/>
      <c r="BE331" s="176"/>
      <c r="BF331" s="176"/>
      <c r="BG331" s="176"/>
      <c r="BH331" s="176"/>
    </row>
    <row r="332" spans="1:60" x14ac:dyDescent="0.2">
      <c r="A332" s="162"/>
      <c r="B332" s="178"/>
      <c r="C332" s="178"/>
      <c r="D332" s="180"/>
      <c r="E332" s="181"/>
      <c r="F332" s="182"/>
      <c r="G332" s="182"/>
      <c r="H332" s="182"/>
      <c r="I332" s="182"/>
      <c r="J332" s="182"/>
      <c r="K332" s="182"/>
      <c r="L332" s="182"/>
      <c r="M332" s="182"/>
      <c r="N332" s="182"/>
      <c r="O332" s="182"/>
      <c r="P332" s="182"/>
      <c r="Q332" s="182"/>
      <c r="R332" s="183"/>
      <c r="S332" s="183"/>
      <c r="T332" s="182"/>
      <c r="U332" s="182"/>
      <c r="V332" s="183"/>
      <c r="W332" s="183"/>
      <c r="X332" s="256"/>
      <c r="AH332" s="210"/>
      <c r="AI332" s="210"/>
      <c r="AJ332" s="213"/>
    </row>
    <row r="333" spans="1:60" x14ac:dyDescent="0.2">
      <c r="A333" s="179" t="s">
        <v>188</v>
      </c>
      <c r="B333" s="186" t="s">
        <v>139</v>
      </c>
      <c r="C333" s="186" t="s">
        <v>140</v>
      </c>
      <c r="D333" s="187"/>
      <c r="E333" s="188"/>
      <c r="F333" s="189"/>
      <c r="G333" s="190">
        <f>SUMIF(AE334:AE370,"&lt;&gt;NOR",G334:G370)</f>
        <v>0</v>
      </c>
      <c r="H333" s="189"/>
      <c r="I333" s="189">
        <f>SUM(I334:I370)</f>
        <v>92520.599999999991</v>
      </c>
      <c r="J333" s="189"/>
      <c r="K333" s="189">
        <f>SUM(K334:K370)</f>
        <v>28185.97</v>
      </c>
      <c r="L333" s="189"/>
      <c r="M333" s="189">
        <f>SUM(M334:M370)</f>
        <v>0</v>
      </c>
      <c r="N333" s="189"/>
      <c r="O333" s="189">
        <f>SUM(O334:O370)</f>
        <v>7.0000000000000007E-2</v>
      </c>
      <c r="P333" s="189"/>
      <c r="Q333" s="189">
        <f>SUM(Q334:Q370)</f>
        <v>0</v>
      </c>
      <c r="R333" s="191"/>
      <c r="S333" s="191"/>
      <c r="T333" s="189"/>
      <c r="U333" s="189">
        <f>SUM(U334:U370)</f>
        <v>57.96</v>
      </c>
      <c r="V333" s="191"/>
      <c r="W333" s="192"/>
      <c r="X333" s="256"/>
      <c r="AE333" t="s">
        <v>189</v>
      </c>
      <c r="AH333" s="210"/>
      <c r="AI333" s="210"/>
      <c r="AJ333" s="213"/>
    </row>
    <row r="334" spans="1:60" outlineLevel="1" x14ac:dyDescent="0.2">
      <c r="A334" s="193">
        <v>88</v>
      </c>
      <c r="B334" s="194" t="s">
        <v>547</v>
      </c>
      <c r="C334" s="194" t="s">
        <v>548</v>
      </c>
      <c r="D334" s="195" t="s">
        <v>207</v>
      </c>
      <c r="E334" s="196">
        <v>103.62</v>
      </c>
      <c r="F334" s="199"/>
      <c r="G334" s="197">
        <f>ROUND(E334*F334,2)</f>
        <v>0</v>
      </c>
      <c r="H334" s="199">
        <v>0</v>
      </c>
      <c r="I334" s="197">
        <f>ROUND(E334*H334,2)</f>
        <v>0</v>
      </c>
      <c r="J334" s="199">
        <v>22.4</v>
      </c>
      <c r="K334" s="197">
        <f>ROUND(E334*J334,2)</f>
        <v>2321.09</v>
      </c>
      <c r="L334" s="197">
        <v>21</v>
      </c>
      <c r="M334" s="197">
        <f>G334*(1+L334/100)</f>
        <v>0</v>
      </c>
      <c r="N334" s="197">
        <v>0</v>
      </c>
      <c r="O334" s="197">
        <f>ROUND(E334*N334,2)</f>
        <v>0</v>
      </c>
      <c r="P334" s="197">
        <v>0</v>
      </c>
      <c r="Q334" s="197">
        <f>ROUND(E334*P334,2)</f>
        <v>0</v>
      </c>
      <c r="R334" s="198" t="s">
        <v>428</v>
      </c>
      <c r="S334" s="198" t="s">
        <v>194</v>
      </c>
      <c r="T334" s="197">
        <v>4.5999999999999999E-2</v>
      </c>
      <c r="U334" s="197">
        <f>ROUND(E334*T334,2)</f>
        <v>4.7699999999999996</v>
      </c>
      <c r="V334" s="198"/>
      <c r="W334" s="198"/>
      <c r="X334" s="266"/>
      <c r="Y334" s="176"/>
      <c r="Z334" s="176"/>
      <c r="AA334" s="176"/>
      <c r="AB334" s="176"/>
      <c r="AC334" s="176"/>
      <c r="AD334" s="176"/>
      <c r="AE334" s="176" t="s">
        <v>449</v>
      </c>
      <c r="AF334" s="176">
        <v>237</v>
      </c>
      <c r="AG334" s="176"/>
      <c r="AH334" s="211"/>
      <c r="AI334" s="211"/>
      <c r="AJ334" s="214"/>
      <c r="AK334" s="176"/>
      <c r="AL334" s="176"/>
      <c r="AM334" s="176"/>
      <c r="AN334" s="176"/>
      <c r="AO334" s="176"/>
      <c r="AP334" s="176"/>
      <c r="AQ334" s="176"/>
      <c r="AR334" s="176"/>
      <c r="AS334" s="176"/>
      <c r="AT334" s="176"/>
      <c r="AU334" s="176"/>
      <c r="AV334" s="176"/>
      <c r="AW334" s="176"/>
      <c r="AX334" s="176"/>
      <c r="AY334" s="176"/>
      <c r="AZ334" s="176"/>
      <c r="BA334" s="176"/>
      <c r="BB334" s="176"/>
      <c r="BC334" s="176"/>
      <c r="BD334" s="176"/>
      <c r="BE334" s="176"/>
      <c r="BF334" s="176"/>
      <c r="BG334" s="176"/>
      <c r="BH334" s="176"/>
    </row>
    <row r="335" spans="1:60" outlineLevel="1" x14ac:dyDescent="0.2">
      <c r="A335" s="193">
        <v>89</v>
      </c>
      <c r="B335" s="194" t="s">
        <v>549</v>
      </c>
      <c r="C335" s="194" t="s">
        <v>550</v>
      </c>
      <c r="D335" s="195" t="s">
        <v>293</v>
      </c>
      <c r="E335" s="196">
        <v>100.69</v>
      </c>
      <c r="F335" s="199"/>
      <c r="G335" s="197">
        <f>ROUND(E335*F335,2)</f>
        <v>0</v>
      </c>
      <c r="H335" s="199">
        <v>8.9600000000000009</v>
      </c>
      <c r="I335" s="197">
        <f>ROUND(E335*H335,2)</f>
        <v>902.18</v>
      </c>
      <c r="J335" s="199">
        <v>66.739999999999995</v>
      </c>
      <c r="K335" s="197">
        <f>ROUND(E335*J335,2)</f>
        <v>6720.05</v>
      </c>
      <c r="L335" s="197">
        <v>21</v>
      </c>
      <c r="M335" s="197">
        <f>G335*(1+L335/100)</f>
        <v>0</v>
      </c>
      <c r="N335" s="197">
        <v>3.0000000000000001E-5</v>
      </c>
      <c r="O335" s="197">
        <f>ROUND(E335*N335,2)</f>
        <v>0</v>
      </c>
      <c r="P335" s="197">
        <v>0</v>
      </c>
      <c r="Q335" s="197">
        <f>ROUND(E335*P335,2)</f>
        <v>0</v>
      </c>
      <c r="R335" s="198" t="s">
        <v>428</v>
      </c>
      <c r="S335" s="198" t="s">
        <v>194</v>
      </c>
      <c r="T335" s="197">
        <v>0.13719999999999999</v>
      </c>
      <c r="U335" s="197">
        <f>ROUND(E335*T335,2)</f>
        <v>13.81</v>
      </c>
      <c r="V335" s="198"/>
      <c r="W335" s="198"/>
      <c r="X335" s="266"/>
      <c r="Y335" s="176"/>
      <c r="Z335" s="176"/>
      <c r="AA335" s="176"/>
      <c r="AB335" s="176"/>
      <c r="AC335" s="176"/>
      <c r="AD335" s="176"/>
      <c r="AE335" s="176" t="s">
        <v>449</v>
      </c>
      <c r="AF335" s="176">
        <v>238</v>
      </c>
      <c r="AG335" s="176"/>
      <c r="AH335" s="211"/>
      <c r="AI335" s="211"/>
      <c r="AJ335" s="214"/>
      <c r="AK335" s="176"/>
      <c r="AL335" s="176"/>
      <c r="AM335" s="176"/>
      <c r="AN335" s="176"/>
      <c r="AO335" s="176"/>
      <c r="AP335" s="176"/>
      <c r="AQ335" s="176"/>
      <c r="AR335" s="176"/>
      <c r="AS335" s="176"/>
      <c r="AT335" s="176"/>
      <c r="AU335" s="176"/>
      <c r="AV335" s="176"/>
      <c r="AW335" s="176"/>
      <c r="AX335" s="176"/>
      <c r="AY335" s="176"/>
      <c r="AZ335" s="176"/>
      <c r="BA335" s="176"/>
      <c r="BB335" s="176"/>
      <c r="BC335" s="176"/>
      <c r="BD335" s="176"/>
      <c r="BE335" s="176"/>
      <c r="BF335" s="176"/>
      <c r="BG335" s="176"/>
      <c r="BH335" s="176"/>
    </row>
    <row r="336" spans="1:60" outlineLevel="1" x14ac:dyDescent="0.2">
      <c r="A336" s="177"/>
      <c r="B336" s="208" t="s">
        <v>551</v>
      </c>
      <c r="C336" s="209"/>
      <c r="D336" s="200"/>
      <c r="E336" s="201"/>
      <c r="F336" s="184"/>
      <c r="G336" s="184"/>
      <c r="H336" s="184"/>
      <c r="I336" s="184"/>
      <c r="J336" s="184"/>
      <c r="K336" s="184"/>
      <c r="L336" s="184"/>
      <c r="M336" s="184"/>
      <c r="N336" s="184"/>
      <c r="O336" s="184"/>
      <c r="P336" s="184"/>
      <c r="Q336" s="184"/>
      <c r="R336" s="185"/>
      <c r="S336" s="185"/>
      <c r="T336" s="184"/>
      <c r="U336" s="184"/>
      <c r="V336" s="185"/>
      <c r="W336" s="185"/>
      <c r="X336" s="266"/>
      <c r="Y336" s="176"/>
      <c r="Z336" s="176"/>
      <c r="AA336" s="176"/>
      <c r="AB336" s="176"/>
      <c r="AC336" s="176"/>
      <c r="AD336" s="176"/>
      <c r="AE336" s="176" t="s">
        <v>197</v>
      </c>
      <c r="AF336" s="176">
        <v>0</v>
      </c>
      <c r="AG336" s="176"/>
      <c r="AH336" s="211"/>
      <c r="AI336" s="212" t="s">
        <v>551</v>
      </c>
      <c r="AJ336" s="214"/>
      <c r="AK336" s="176"/>
      <c r="AL336" s="176"/>
      <c r="AM336" s="176"/>
      <c r="AN336" s="176"/>
      <c r="AO336" s="176"/>
      <c r="AP336" s="176"/>
      <c r="AQ336" s="176"/>
      <c r="AR336" s="176"/>
      <c r="AS336" s="176"/>
      <c r="AT336" s="176"/>
      <c r="AU336" s="176"/>
      <c r="AV336" s="176"/>
      <c r="AW336" s="176"/>
      <c r="AX336" s="176"/>
      <c r="AY336" s="176"/>
      <c r="AZ336" s="176"/>
      <c r="BA336" s="176"/>
      <c r="BB336" s="176"/>
      <c r="BC336" s="176"/>
      <c r="BD336" s="176"/>
      <c r="BE336" s="176"/>
      <c r="BF336" s="176"/>
      <c r="BG336" s="176"/>
      <c r="BH336" s="176"/>
    </row>
    <row r="337" spans="1:60" outlineLevel="1" x14ac:dyDescent="0.2">
      <c r="A337" s="177"/>
      <c r="B337" s="208" t="s">
        <v>552</v>
      </c>
      <c r="C337" s="209"/>
      <c r="D337" s="200"/>
      <c r="E337" s="201"/>
      <c r="F337" s="184"/>
      <c r="G337" s="184"/>
      <c r="H337" s="184"/>
      <c r="I337" s="184"/>
      <c r="J337" s="184"/>
      <c r="K337" s="184"/>
      <c r="L337" s="184"/>
      <c r="M337" s="184"/>
      <c r="N337" s="184"/>
      <c r="O337" s="184"/>
      <c r="P337" s="184"/>
      <c r="Q337" s="184"/>
      <c r="R337" s="185"/>
      <c r="S337" s="185"/>
      <c r="T337" s="184"/>
      <c r="U337" s="184"/>
      <c r="V337" s="185"/>
      <c r="W337" s="185"/>
      <c r="X337" s="266"/>
      <c r="Y337" s="176"/>
      <c r="Z337" s="176"/>
      <c r="AA337" s="176"/>
      <c r="AB337" s="176"/>
      <c r="AC337" s="176"/>
      <c r="AD337" s="176"/>
      <c r="AE337" s="176" t="s">
        <v>197</v>
      </c>
      <c r="AF337" s="176">
        <v>0</v>
      </c>
      <c r="AG337" s="176"/>
      <c r="AH337" s="211"/>
      <c r="AI337" s="212" t="s">
        <v>552</v>
      </c>
      <c r="AJ337" s="214"/>
      <c r="AK337" s="176"/>
      <c r="AL337" s="176"/>
      <c r="AM337" s="176"/>
      <c r="AN337" s="176"/>
      <c r="AO337" s="176"/>
      <c r="AP337" s="176"/>
      <c r="AQ337" s="176"/>
      <c r="AR337" s="176"/>
      <c r="AS337" s="176"/>
      <c r="AT337" s="176"/>
      <c r="AU337" s="176"/>
      <c r="AV337" s="176"/>
      <c r="AW337" s="176"/>
      <c r="AX337" s="176"/>
      <c r="AY337" s="176"/>
      <c r="AZ337" s="176"/>
      <c r="BA337" s="176"/>
      <c r="BB337" s="176"/>
      <c r="BC337" s="176"/>
      <c r="BD337" s="176"/>
      <c r="BE337" s="176"/>
      <c r="BF337" s="176"/>
      <c r="BG337" s="176"/>
      <c r="BH337" s="176"/>
    </row>
    <row r="338" spans="1:60" outlineLevel="1" x14ac:dyDescent="0.2">
      <c r="A338" s="177"/>
      <c r="B338" s="208" t="s">
        <v>553</v>
      </c>
      <c r="C338" s="209"/>
      <c r="D338" s="200"/>
      <c r="E338" s="201"/>
      <c r="F338" s="184"/>
      <c r="G338" s="184"/>
      <c r="H338" s="184"/>
      <c r="I338" s="184"/>
      <c r="J338" s="184"/>
      <c r="K338" s="184"/>
      <c r="L338" s="184"/>
      <c r="M338" s="184"/>
      <c r="N338" s="184"/>
      <c r="O338" s="184"/>
      <c r="P338" s="184"/>
      <c r="Q338" s="184"/>
      <c r="R338" s="185"/>
      <c r="S338" s="185"/>
      <c r="T338" s="184"/>
      <c r="U338" s="184"/>
      <c r="V338" s="185"/>
      <c r="W338" s="185"/>
      <c r="X338" s="266"/>
      <c r="Y338" s="176"/>
      <c r="Z338" s="176"/>
      <c r="AA338" s="176"/>
      <c r="AB338" s="176"/>
      <c r="AC338" s="176"/>
      <c r="AD338" s="176"/>
      <c r="AE338" s="176" t="s">
        <v>197</v>
      </c>
      <c r="AF338" s="176">
        <v>0</v>
      </c>
      <c r="AG338" s="176"/>
      <c r="AH338" s="211"/>
      <c r="AI338" s="212" t="s">
        <v>553</v>
      </c>
      <c r="AJ338" s="214"/>
      <c r="AK338" s="176"/>
      <c r="AL338" s="176"/>
      <c r="AM338" s="176"/>
      <c r="AN338" s="176"/>
      <c r="AO338" s="176"/>
      <c r="AP338" s="176"/>
      <c r="AQ338" s="176"/>
      <c r="AR338" s="176"/>
      <c r="AS338" s="176"/>
      <c r="AT338" s="176"/>
      <c r="AU338" s="176"/>
      <c r="AV338" s="176"/>
      <c r="AW338" s="176"/>
      <c r="AX338" s="176"/>
      <c r="AY338" s="176"/>
      <c r="AZ338" s="176"/>
      <c r="BA338" s="176"/>
      <c r="BB338" s="176"/>
      <c r="BC338" s="176"/>
      <c r="BD338" s="176"/>
      <c r="BE338" s="176"/>
      <c r="BF338" s="176"/>
      <c r="BG338" s="176"/>
      <c r="BH338" s="176"/>
    </row>
    <row r="339" spans="1:60" outlineLevel="1" x14ac:dyDescent="0.2">
      <c r="A339" s="177"/>
      <c r="B339" s="208" t="s">
        <v>554</v>
      </c>
      <c r="C339" s="209"/>
      <c r="D339" s="200"/>
      <c r="E339" s="201"/>
      <c r="F339" s="184"/>
      <c r="G339" s="184"/>
      <c r="H339" s="184"/>
      <c r="I339" s="184"/>
      <c r="J339" s="184"/>
      <c r="K339" s="184"/>
      <c r="L339" s="184"/>
      <c r="M339" s="184"/>
      <c r="N339" s="184"/>
      <c r="O339" s="184"/>
      <c r="P339" s="184"/>
      <c r="Q339" s="184"/>
      <c r="R339" s="185"/>
      <c r="S339" s="185"/>
      <c r="T339" s="184"/>
      <c r="U339" s="184"/>
      <c r="V339" s="185"/>
      <c r="W339" s="185"/>
      <c r="X339" s="266"/>
      <c r="Y339" s="176"/>
      <c r="Z339" s="176"/>
      <c r="AA339" s="176"/>
      <c r="AB339" s="176"/>
      <c r="AC339" s="176"/>
      <c r="AD339" s="176"/>
      <c r="AE339" s="176" t="s">
        <v>197</v>
      </c>
      <c r="AF339" s="176">
        <v>0</v>
      </c>
      <c r="AG339" s="176"/>
      <c r="AH339" s="211"/>
      <c r="AI339" s="212" t="s">
        <v>554</v>
      </c>
      <c r="AJ339" s="214"/>
      <c r="AK339" s="176"/>
      <c r="AL339" s="176"/>
      <c r="AM339" s="176"/>
      <c r="AN339" s="176"/>
      <c r="AO339" s="176"/>
      <c r="AP339" s="176"/>
      <c r="AQ339" s="176"/>
      <c r="AR339" s="176"/>
      <c r="AS339" s="176"/>
      <c r="AT339" s="176"/>
      <c r="AU339" s="176"/>
      <c r="AV339" s="176"/>
      <c r="AW339" s="176"/>
      <c r="AX339" s="176"/>
      <c r="AY339" s="176"/>
      <c r="AZ339" s="176"/>
      <c r="BA339" s="176"/>
      <c r="BB339" s="176"/>
      <c r="BC339" s="176"/>
      <c r="BD339" s="176"/>
      <c r="BE339" s="176"/>
      <c r="BF339" s="176"/>
      <c r="BG339" s="176"/>
      <c r="BH339" s="176"/>
    </row>
    <row r="340" spans="1:60" outlineLevel="1" x14ac:dyDescent="0.2">
      <c r="A340" s="177"/>
      <c r="B340" s="208" t="s">
        <v>555</v>
      </c>
      <c r="C340" s="209"/>
      <c r="D340" s="200"/>
      <c r="E340" s="201"/>
      <c r="F340" s="184"/>
      <c r="G340" s="184"/>
      <c r="H340" s="184"/>
      <c r="I340" s="184"/>
      <c r="J340" s="184"/>
      <c r="K340" s="184"/>
      <c r="L340" s="184"/>
      <c r="M340" s="184"/>
      <c r="N340" s="184"/>
      <c r="O340" s="184"/>
      <c r="P340" s="184"/>
      <c r="Q340" s="184"/>
      <c r="R340" s="185"/>
      <c r="S340" s="185"/>
      <c r="T340" s="184"/>
      <c r="U340" s="184"/>
      <c r="V340" s="185"/>
      <c r="W340" s="185"/>
      <c r="X340" s="266"/>
      <c r="Y340" s="176"/>
      <c r="Z340" s="176"/>
      <c r="AA340" s="176"/>
      <c r="AB340" s="176"/>
      <c r="AC340" s="176"/>
      <c r="AD340" s="176"/>
      <c r="AE340" s="176" t="s">
        <v>197</v>
      </c>
      <c r="AF340" s="176">
        <v>0</v>
      </c>
      <c r="AG340" s="176"/>
      <c r="AH340" s="211"/>
      <c r="AI340" s="212" t="s">
        <v>555</v>
      </c>
      <c r="AJ340" s="214"/>
      <c r="AK340" s="176"/>
      <c r="AL340" s="176"/>
      <c r="AM340" s="176"/>
      <c r="AN340" s="176"/>
      <c r="AO340" s="176"/>
      <c r="AP340" s="176"/>
      <c r="AQ340" s="176"/>
      <c r="AR340" s="176"/>
      <c r="AS340" s="176"/>
      <c r="AT340" s="176"/>
      <c r="AU340" s="176"/>
      <c r="AV340" s="176"/>
      <c r="AW340" s="176"/>
      <c r="AX340" s="176"/>
      <c r="AY340" s="176"/>
      <c r="AZ340" s="176"/>
      <c r="BA340" s="176"/>
      <c r="BB340" s="176"/>
      <c r="BC340" s="176"/>
      <c r="BD340" s="176"/>
      <c r="BE340" s="176"/>
      <c r="BF340" s="176"/>
      <c r="BG340" s="176"/>
      <c r="BH340" s="176"/>
    </row>
    <row r="341" spans="1:60" outlineLevel="1" x14ac:dyDescent="0.2">
      <c r="A341" s="177"/>
      <c r="B341" s="208" t="s">
        <v>556</v>
      </c>
      <c r="C341" s="209"/>
      <c r="D341" s="200"/>
      <c r="E341" s="201"/>
      <c r="F341" s="184"/>
      <c r="G341" s="184"/>
      <c r="H341" s="184"/>
      <c r="I341" s="184"/>
      <c r="J341" s="184"/>
      <c r="K341" s="184"/>
      <c r="L341" s="184"/>
      <c r="M341" s="184"/>
      <c r="N341" s="184"/>
      <c r="O341" s="184"/>
      <c r="P341" s="184"/>
      <c r="Q341" s="184"/>
      <c r="R341" s="185"/>
      <c r="S341" s="185"/>
      <c r="T341" s="184"/>
      <c r="U341" s="184"/>
      <c r="V341" s="185"/>
      <c r="W341" s="185"/>
      <c r="X341" s="266"/>
      <c r="Y341" s="176"/>
      <c r="Z341" s="176"/>
      <c r="AA341" s="176"/>
      <c r="AB341" s="176"/>
      <c r="AC341" s="176"/>
      <c r="AD341" s="176"/>
      <c r="AE341" s="176" t="s">
        <v>197</v>
      </c>
      <c r="AF341" s="176">
        <v>0</v>
      </c>
      <c r="AG341" s="176"/>
      <c r="AH341" s="211"/>
      <c r="AI341" s="212" t="s">
        <v>556</v>
      </c>
      <c r="AJ341" s="214"/>
      <c r="AK341" s="176"/>
      <c r="AL341" s="176"/>
      <c r="AM341" s="176"/>
      <c r="AN341" s="176"/>
      <c r="AO341" s="176"/>
      <c r="AP341" s="176"/>
      <c r="AQ341" s="176"/>
      <c r="AR341" s="176"/>
      <c r="AS341" s="176"/>
      <c r="AT341" s="176"/>
      <c r="AU341" s="176"/>
      <c r="AV341" s="176"/>
      <c r="AW341" s="176"/>
      <c r="AX341" s="176"/>
      <c r="AY341" s="176"/>
      <c r="AZ341" s="176"/>
      <c r="BA341" s="176"/>
      <c r="BB341" s="176"/>
      <c r="BC341" s="176"/>
      <c r="BD341" s="176"/>
      <c r="BE341" s="176"/>
      <c r="BF341" s="176"/>
      <c r="BG341" s="176"/>
      <c r="BH341" s="176"/>
    </row>
    <row r="342" spans="1:60" outlineLevel="1" x14ac:dyDescent="0.2">
      <c r="A342" s="177"/>
      <c r="B342" s="208" t="s">
        <v>557</v>
      </c>
      <c r="C342" s="209"/>
      <c r="D342" s="200"/>
      <c r="E342" s="201"/>
      <c r="F342" s="184"/>
      <c r="G342" s="184"/>
      <c r="H342" s="184"/>
      <c r="I342" s="184"/>
      <c r="J342" s="184"/>
      <c r="K342" s="184"/>
      <c r="L342" s="184"/>
      <c r="M342" s="184"/>
      <c r="N342" s="184"/>
      <c r="O342" s="184"/>
      <c r="P342" s="184"/>
      <c r="Q342" s="184"/>
      <c r="R342" s="185"/>
      <c r="S342" s="185"/>
      <c r="T342" s="184"/>
      <c r="U342" s="184"/>
      <c r="V342" s="185"/>
      <c r="W342" s="185"/>
      <c r="X342" s="266"/>
      <c r="Y342" s="176"/>
      <c r="Z342" s="176"/>
      <c r="AA342" s="176"/>
      <c r="AB342" s="176"/>
      <c r="AC342" s="176"/>
      <c r="AD342" s="176"/>
      <c r="AE342" s="176" t="s">
        <v>197</v>
      </c>
      <c r="AF342" s="176">
        <v>0</v>
      </c>
      <c r="AG342" s="176"/>
      <c r="AH342" s="211"/>
      <c r="AI342" s="212" t="s">
        <v>557</v>
      </c>
      <c r="AJ342" s="214"/>
      <c r="AK342" s="176"/>
      <c r="AL342" s="176"/>
      <c r="AM342" s="176"/>
      <c r="AN342" s="176"/>
      <c r="AO342" s="176"/>
      <c r="AP342" s="176"/>
      <c r="AQ342" s="176"/>
      <c r="AR342" s="176"/>
      <c r="AS342" s="176"/>
      <c r="AT342" s="176"/>
      <c r="AU342" s="176"/>
      <c r="AV342" s="176"/>
      <c r="AW342" s="176"/>
      <c r="AX342" s="176"/>
      <c r="AY342" s="176"/>
      <c r="AZ342" s="176"/>
      <c r="BA342" s="176"/>
      <c r="BB342" s="176"/>
      <c r="BC342" s="176"/>
      <c r="BD342" s="176"/>
      <c r="BE342" s="176"/>
      <c r="BF342" s="176"/>
      <c r="BG342" s="176"/>
      <c r="BH342" s="176"/>
    </row>
    <row r="343" spans="1:60" outlineLevel="1" x14ac:dyDescent="0.2">
      <c r="A343" s="177"/>
      <c r="B343" s="208" t="s">
        <v>558</v>
      </c>
      <c r="C343" s="209"/>
      <c r="D343" s="200"/>
      <c r="E343" s="201"/>
      <c r="F343" s="184"/>
      <c r="G343" s="184"/>
      <c r="H343" s="184"/>
      <c r="I343" s="184"/>
      <c r="J343" s="184"/>
      <c r="K343" s="184"/>
      <c r="L343" s="184"/>
      <c r="M343" s="184"/>
      <c r="N343" s="184"/>
      <c r="O343" s="184"/>
      <c r="P343" s="184"/>
      <c r="Q343" s="184"/>
      <c r="R343" s="185"/>
      <c r="S343" s="185"/>
      <c r="T343" s="184"/>
      <c r="U343" s="184"/>
      <c r="V343" s="185"/>
      <c r="W343" s="185"/>
      <c r="X343" s="266"/>
      <c r="Y343" s="176"/>
      <c r="Z343" s="176"/>
      <c r="AA343" s="176"/>
      <c r="AB343" s="176"/>
      <c r="AC343" s="176"/>
      <c r="AD343" s="176"/>
      <c r="AE343" s="176" t="s">
        <v>197</v>
      </c>
      <c r="AF343" s="176">
        <v>0</v>
      </c>
      <c r="AG343" s="176"/>
      <c r="AH343" s="211"/>
      <c r="AI343" s="212" t="s">
        <v>558</v>
      </c>
      <c r="AJ343" s="214"/>
      <c r="AK343" s="176"/>
      <c r="AL343" s="176"/>
      <c r="AM343" s="176"/>
      <c r="AN343" s="176"/>
      <c r="AO343" s="176"/>
      <c r="AP343" s="176"/>
      <c r="AQ343" s="176"/>
      <c r="AR343" s="176"/>
      <c r="AS343" s="176"/>
      <c r="AT343" s="176"/>
      <c r="AU343" s="176"/>
      <c r="AV343" s="176"/>
      <c r="AW343" s="176"/>
      <c r="AX343" s="176"/>
      <c r="AY343" s="176"/>
      <c r="AZ343" s="176"/>
      <c r="BA343" s="176"/>
      <c r="BB343" s="176"/>
      <c r="BC343" s="176"/>
      <c r="BD343" s="176"/>
      <c r="BE343" s="176"/>
      <c r="BF343" s="176"/>
      <c r="BG343" s="176"/>
      <c r="BH343" s="176"/>
    </row>
    <row r="344" spans="1:60" outlineLevel="1" x14ac:dyDescent="0.2">
      <c r="A344" s="177"/>
      <c r="B344" s="208" t="s">
        <v>559</v>
      </c>
      <c r="C344" s="209"/>
      <c r="D344" s="200"/>
      <c r="E344" s="201"/>
      <c r="F344" s="184"/>
      <c r="G344" s="184"/>
      <c r="H344" s="184"/>
      <c r="I344" s="184"/>
      <c r="J344" s="184"/>
      <c r="K344" s="184"/>
      <c r="L344" s="184"/>
      <c r="M344" s="184"/>
      <c r="N344" s="184"/>
      <c r="O344" s="184"/>
      <c r="P344" s="184"/>
      <c r="Q344" s="184"/>
      <c r="R344" s="185"/>
      <c r="S344" s="185"/>
      <c r="T344" s="184"/>
      <c r="U344" s="184"/>
      <c r="V344" s="185"/>
      <c r="W344" s="185"/>
      <c r="X344" s="266"/>
      <c r="Y344" s="176"/>
      <c r="Z344" s="176"/>
      <c r="AA344" s="176"/>
      <c r="AB344" s="176"/>
      <c r="AC344" s="176"/>
      <c r="AD344" s="176"/>
      <c r="AE344" s="176" t="s">
        <v>197</v>
      </c>
      <c r="AF344" s="176">
        <v>0</v>
      </c>
      <c r="AG344" s="176"/>
      <c r="AH344" s="211"/>
      <c r="AI344" s="212" t="s">
        <v>559</v>
      </c>
      <c r="AJ344" s="214"/>
      <c r="AK344" s="176"/>
      <c r="AL344" s="176"/>
      <c r="AM344" s="176"/>
      <c r="AN344" s="176"/>
      <c r="AO344" s="176"/>
      <c r="AP344" s="176"/>
      <c r="AQ344" s="176"/>
      <c r="AR344" s="176"/>
      <c r="AS344" s="176"/>
      <c r="AT344" s="176"/>
      <c r="AU344" s="176"/>
      <c r="AV344" s="176"/>
      <c r="AW344" s="176"/>
      <c r="AX344" s="176"/>
      <c r="AY344" s="176"/>
      <c r="AZ344" s="176"/>
      <c r="BA344" s="176"/>
      <c r="BB344" s="176"/>
      <c r="BC344" s="176"/>
      <c r="BD344" s="176"/>
      <c r="BE344" s="176"/>
      <c r="BF344" s="176"/>
      <c r="BG344" s="176"/>
      <c r="BH344" s="176"/>
    </row>
    <row r="345" spans="1:60" outlineLevel="1" x14ac:dyDescent="0.2">
      <c r="A345" s="177"/>
      <c r="B345" s="208" t="s">
        <v>560</v>
      </c>
      <c r="C345" s="209"/>
      <c r="D345" s="200"/>
      <c r="E345" s="201">
        <v>100.69</v>
      </c>
      <c r="F345" s="184"/>
      <c r="G345" s="184"/>
      <c r="H345" s="184"/>
      <c r="I345" s="184"/>
      <c r="J345" s="184"/>
      <c r="K345" s="184"/>
      <c r="L345" s="184"/>
      <c r="M345" s="184"/>
      <c r="N345" s="184"/>
      <c r="O345" s="184"/>
      <c r="P345" s="184"/>
      <c r="Q345" s="184"/>
      <c r="R345" s="185"/>
      <c r="S345" s="185"/>
      <c r="T345" s="184"/>
      <c r="U345" s="184"/>
      <c r="V345" s="185"/>
      <c r="W345" s="185"/>
      <c r="X345" s="266"/>
      <c r="Y345" s="176"/>
      <c r="Z345" s="176"/>
      <c r="AA345" s="176"/>
      <c r="AB345" s="176"/>
      <c r="AC345" s="176"/>
      <c r="AD345" s="176"/>
      <c r="AE345" s="176" t="s">
        <v>197</v>
      </c>
      <c r="AF345" s="176">
        <v>0</v>
      </c>
      <c r="AG345" s="176"/>
      <c r="AH345" s="211"/>
      <c r="AI345" s="212" t="s">
        <v>560</v>
      </c>
      <c r="AJ345" s="214"/>
      <c r="AK345" s="176"/>
      <c r="AL345" s="176"/>
      <c r="AM345" s="176"/>
      <c r="AN345" s="176"/>
      <c r="AO345" s="176"/>
      <c r="AP345" s="176"/>
      <c r="AQ345" s="176"/>
      <c r="AR345" s="176"/>
      <c r="AS345" s="176"/>
      <c r="AT345" s="176"/>
      <c r="AU345" s="176"/>
      <c r="AV345" s="176"/>
      <c r="AW345" s="176"/>
      <c r="AX345" s="176"/>
      <c r="AY345" s="176"/>
      <c r="AZ345" s="176"/>
      <c r="BA345" s="176"/>
      <c r="BB345" s="176"/>
      <c r="BC345" s="176"/>
      <c r="BD345" s="176"/>
      <c r="BE345" s="176"/>
      <c r="BF345" s="176"/>
      <c r="BG345" s="176"/>
      <c r="BH345" s="176"/>
    </row>
    <row r="346" spans="1:60" ht="22.5" outlineLevel="1" x14ac:dyDescent="0.2">
      <c r="A346" s="193">
        <v>90</v>
      </c>
      <c r="B346" s="194" t="s">
        <v>561</v>
      </c>
      <c r="C346" s="194" t="s">
        <v>562</v>
      </c>
      <c r="D346" s="195" t="s">
        <v>207</v>
      </c>
      <c r="E346" s="196">
        <v>103.62</v>
      </c>
      <c r="F346" s="199"/>
      <c r="G346" s="197">
        <f>ROUND(E346*F346,2)</f>
        <v>0</v>
      </c>
      <c r="H346" s="199">
        <v>71.239999999999995</v>
      </c>
      <c r="I346" s="197">
        <f>ROUND(E346*H346,2)</f>
        <v>7381.89</v>
      </c>
      <c r="J346" s="199">
        <v>184.76</v>
      </c>
      <c r="K346" s="197">
        <f>ROUND(E346*J346,2)</f>
        <v>19144.830000000002</v>
      </c>
      <c r="L346" s="197">
        <v>21</v>
      </c>
      <c r="M346" s="197">
        <f>G346*(1+L346/100)</f>
        <v>0</v>
      </c>
      <c r="N346" s="197">
        <v>2.5000000000000001E-4</v>
      </c>
      <c r="O346" s="197">
        <f>ROUND(E346*N346,2)</f>
        <v>0.03</v>
      </c>
      <c r="P346" s="197">
        <v>0</v>
      </c>
      <c r="Q346" s="197">
        <f>ROUND(E346*P346,2)</f>
        <v>0</v>
      </c>
      <c r="R346" s="198" t="s">
        <v>428</v>
      </c>
      <c r="S346" s="198" t="s">
        <v>194</v>
      </c>
      <c r="T346" s="197">
        <v>0.38</v>
      </c>
      <c r="U346" s="197">
        <f>ROUND(E346*T346,2)</f>
        <v>39.380000000000003</v>
      </c>
      <c r="V346" s="198"/>
      <c r="W346" s="198"/>
      <c r="X346" s="266"/>
      <c r="Y346" s="176"/>
      <c r="Z346" s="176"/>
      <c r="AA346" s="176"/>
      <c r="AB346" s="176"/>
      <c r="AC346" s="176"/>
      <c r="AD346" s="176"/>
      <c r="AE346" s="176" t="s">
        <v>449</v>
      </c>
      <c r="AF346" s="176">
        <v>248</v>
      </c>
      <c r="AG346" s="176"/>
      <c r="AH346" s="211"/>
      <c r="AI346" s="211"/>
      <c r="AJ346" s="214"/>
      <c r="AK346" s="176"/>
      <c r="AL346" s="176"/>
      <c r="AM346" s="176"/>
      <c r="AN346" s="176"/>
      <c r="AO346" s="176"/>
      <c r="AP346" s="176"/>
      <c r="AQ346" s="176"/>
      <c r="AR346" s="176"/>
      <c r="AS346" s="176"/>
      <c r="AT346" s="176"/>
      <c r="AU346" s="176"/>
      <c r="AV346" s="176"/>
      <c r="AW346" s="176"/>
      <c r="AX346" s="176"/>
      <c r="AY346" s="176"/>
      <c r="AZ346" s="176"/>
      <c r="BA346" s="176"/>
      <c r="BB346" s="176"/>
      <c r="BC346" s="176"/>
      <c r="BD346" s="176"/>
      <c r="BE346" s="176"/>
      <c r="BF346" s="176"/>
      <c r="BG346" s="176"/>
      <c r="BH346" s="176"/>
    </row>
    <row r="347" spans="1:60" outlineLevel="1" x14ac:dyDescent="0.2">
      <c r="A347" s="177"/>
      <c r="B347" s="208" t="s">
        <v>563</v>
      </c>
      <c r="C347" s="209"/>
      <c r="D347" s="200"/>
      <c r="E347" s="201"/>
      <c r="F347" s="184"/>
      <c r="G347" s="184"/>
      <c r="H347" s="184"/>
      <c r="I347" s="184"/>
      <c r="J347" s="184"/>
      <c r="K347" s="184"/>
      <c r="L347" s="184"/>
      <c r="M347" s="184"/>
      <c r="N347" s="184"/>
      <c r="O347" s="184"/>
      <c r="P347" s="184"/>
      <c r="Q347" s="184"/>
      <c r="R347" s="185"/>
      <c r="S347" s="185"/>
      <c r="T347" s="184"/>
      <c r="U347" s="184"/>
      <c r="V347" s="185"/>
      <c r="W347" s="185"/>
      <c r="X347" s="266"/>
      <c r="Y347" s="176"/>
      <c r="Z347" s="176"/>
      <c r="AA347" s="176"/>
      <c r="AB347" s="176"/>
      <c r="AC347" s="176"/>
      <c r="AD347" s="176"/>
      <c r="AE347" s="176" t="s">
        <v>197</v>
      </c>
      <c r="AF347" s="176">
        <v>0</v>
      </c>
      <c r="AG347" s="176"/>
      <c r="AH347" s="211"/>
      <c r="AI347" s="212" t="s">
        <v>563</v>
      </c>
      <c r="AJ347" s="214"/>
      <c r="AK347" s="176"/>
      <c r="AL347" s="176"/>
      <c r="AM347" s="176"/>
      <c r="AN347" s="176"/>
      <c r="AO347" s="176"/>
      <c r="AP347" s="176"/>
      <c r="AQ347" s="176"/>
      <c r="AR347" s="176"/>
      <c r="AS347" s="176"/>
      <c r="AT347" s="176"/>
      <c r="AU347" s="176"/>
      <c r="AV347" s="176"/>
      <c r="AW347" s="176"/>
      <c r="AX347" s="176"/>
      <c r="AY347" s="176"/>
      <c r="AZ347" s="176"/>
      <c r="BA347" s="176"/>
      <c r="BB347" s="176"/>
      <c r="BC347" s="176"/>
      <c r="BD347" s="176"/>
      <c r="BE347" s="176"/>
      <c r="BF347" s="176"/>
      <c r="BG347" s="176"/>
      <c r="BH347" s="176"/>
    </row>
    <row r="348" spans="1:60" outlineLevel="1" x14ac:dyDescent="0.2">
      <c r="A348" s="177"/>
      <c r="B348" s="208" t="s">
        <v>564</v>
      </c>
      <c r="C348" s="209"/>
      <c r="D348" s="200"/>
      <c r="E348" s="201"/>
      <c r="F348" s="184"/>
      <c r="G348" s="184"/>
      <c r="H348" s="184"/>
      <c r="I348" s="184"/>
      <c r="J348" s="184"/>
      <c r="K348" s="184"/>
      <c r="L348" s="184"/>
      <c r="M348" s="184"/>
      <c r="N348" s="184"/>
      <c r="O348" s="184"/>
      <c r="P348" s="184"/>
      <c r="Q348" s="184"/>
      <c r="R348" s="185"/>
      <c r="S348" s="185"/>
      <c r="T348" s="184"/>
      <c r="U348" s="184"/>
      <c r="V348" s="185"/>
      <c r="W348" s="185"/>
      <c r="X348" s="266"/>
      <c r="Y348" s="176"/>
      <c r="Z348" s="176"/>
      <c r="AA348" s="176"/>
      <c r="AB348" s="176"/>
      <c r="AC348" s="176"/>
      <c r="AD348" s="176"/>
      <c r="AE348" s="176" t="s">
        <v>197</v>
      </c>
      <c r="AF348" s="176">
        <v>0</v>
      </c>
      <c r="AG348" s="176"/>
      <c r="AH348" s="211"/>
      <c r="AI348" s="212" t="s">
        <v>564</v>
      </c>
      <c r="AJ348" s="214"/>
      <c r="AK348" s="176"/>
      <c r="AL348" s="176"/>
      <c r="AM348" s="176"/>
      <c r="AN348" s="176"/>
      <c r="AO348" s="176"/>
      <c r="AP348" s="176"/>
      <c r="AQ348" s="176"/>
      <c r="AR348" s="176"/>
      <c r="AS348" s="176"/>
      <c r="AT348" s="176"/>
      <c r="AU348" s="176"/>
      <c r="AV348" s="176"/>
      <c r="AW348" s="176"/>
      <c r="AX348" s="176"/>
      <c r="AY348" s="176"/>
      <c r="AZ348" s="176"/>
      <c r="BA348" s="176"/>
      <c r="BB348" s="176"/>
      <c r="BC348" s="176"/>
      <c r="BD348" s="176"/>
      <c r="BE348" s="176"/>
      <c r="BF348" s="176"/>
      <c r="BG348" s="176"/>
      <c r="BH348" s="176"/>
    </row>
    <row r="349" spans="1:60" outlineLevel="1" x14ac:dyDescent="0.2">
      <c r="A349" s="177"/>
      <c r="B349" s="208" t="s">
        <v>565</v>
      </c>
      <c r="C349" s="209"/>
      <c r="D349" s="200"/>
      <c r="E349" s="201"/>
      <c r="F349" s="184"/>
      <c r="G349" s="184"/>
      <c r="H349" s="184"/>
      <c r="I349" s="184"/>
      <c r="J349" s="184"/>
      <c r="K349" s="184"/>
      <c r="L349" s="184"/>
      <c r="M349" s="184"/>
      <c r="N349" s="184"/>
      <c r="O349" s="184"/>
      <c r="P349" s="184"/>
      <c r="Q349" s="184"/>
      <c r="R349" s="185"/>
      <c r="S349" s="185"/>
      <c r="T349" s="184"/>
      <c r="U349" s="184"/>
      <c r="V349" s="185"/>
      <c r="W349" s="185"/>
      <c r="X349" s="266"/>
      <c r="Y349" s="176"/>
      <c r="Z349" s="176"/>
      <c r="AA349" s="176"/>
      <c r="AB349" s="176"/>
      <c r="AC349" s="176"/>
      <c r="AD349" s="176"/>
      <c r="AE349" s="176" t="s">
        <v>197</v>
      </c>
      <c r="AF349" s="176">
        <v>0</v>
      </c>
      <c r="AG349" s="176"/>
      <c r="AH349" s="211"/>
      <c r="AI349" s="212" t="s">
        <v>565</v>
      </c>
      <c r="AJ349" s="214"/>
      <c r="AK349" s="176"/>
      <c r="AL349" s="176"/>
      <c r="AM349" s="176"/>
      <c r="AN349" s="176"/>
      <c r="AO349" s="176"/>
      <c r="AP349" s="176"/>
      <c r="AQ349" s="176"/>
      <c r="AR349" s="176"/>
      <c r="AS349" s="176"/>
      <c r="AT349" s="176"/>
      <c r="AU349" s="176"/>
      <c r="AV349" s="176"/>
      <c r="AW349" s="176"/>
      <c r="AX349" s="176"/>
      <c r="AY349" s="176"/>
      <c r="AZ349" s="176"/>
      <c r="BA349" s="176"/>
      <c r="BB349" s="176"/>
      <c r="BC349" s="176"/>
      <c r="BD349" s="176"/>
      <c r="BE349" s="176"/>
      <c r="BF349" s="176"/>
      <c r="BG349" s="176"/>
      <c r="BH349" s="176"/>
    </row>
    <row r="350" spans="1:60" outlineLevel="1" x14ac:dyDescent="0.2">
      <c r="A350" s="177"/>
      <c r="B350" s="208" t="s">
        <v>566</v>
      </c>
      <c r="C350" s="209"/>
      <c r="D350" s="200"/>
      <c r="E350" s="201"/>
      <c r="F350" s="184"/>
      <c r="G350" s="184"/>
      <c r="H350" s="184"/>
      <c r="I350" s="184"/>
      <c r="J350" s="184"/>
      <c r="K350" s="184"/>
      <c r="L350" s="184"/>
      <c r="M350" s="184"/>
      <c r="N350" s="184"/>
      <c r="O350" s="184"/>
      <c r="P350" s="184"/>
      <c r="Q350" s="184"/>
      <c r="R350" s="185"/>
      <c r="S350" s="185"/>
      <c r="T350" s="184"/>
      <c r="U350" s="184"/>
      <c r="V350" s="185"/>
      <c r="W350" s="185"/>
      <c r="X350" s="266"/>
      <c r="Y350" s="176"/>
      <c r="Z350" s="176"/>
      <c r="AA350" s="176"/>
      <c r="AB350" s="176"/>
      <c r="AC350" s="176"/>
      <c r="AD350" s="176"/>
      <c r="AE350" s="176" t="s">
        <v>197</v>
      </c>
      <c r="AF350" s="176">
        <v>0</v>
      </c>
      <c r="AG350" s="176"/>
      <c r="AH350" s="211"/>
      <c r="AI350" s="212" t="s">
        <v>566</v>
      </c>
      <c r="AJ350" s="214"/>
      <c r="AK350" s="176"/>
      <c r="AL350" s="176"/>
      <c r="AM350" s="176"/>
      <c r="AN350" s="176"/>
      <c r="AO350" s="176"/>
      <c r="AP350" s="176"/>
      <c r="AQ350" s="176"/>
      <c r="AR350" s="176"/>
      <c r="AS350" s="176"/>
      <c r="AT350" s="176"/>
      <c r="AU350" s="176"/>
      <c r="AV350" s="176"/>
      <c r="AW350" s="176"/>
      <c r="AX350" s="176"/>
      <c r="AY350" s="176"/>
      <c r="AZ350" s="176"/>
      <c r="BA350" s="176"/>
      <c r="BB350" s="176"/>
      <c r="BC350" s="176"/>
      <c r="BD350" s="176"/>
      <c r="BE350" s="176"/>
      <c r="BF350" s="176"/>
      <c r="BG350" s="176"/>
      <c r="BH350" s="176"/>
    </row>
    <row r="351" spans="1:60" outlineLevel="1" x14ac:dyDescent="0.2">
      <c r="A351" s="177"/>
      <c r="B351" s="208" t="s">
        <v>567</v>
      </c>
      <c r="C351" s="209"/>
      <c r="D351" s="200"/>
      <c r="E351" s="201"/>
      <c r="F351" s="184"/>
      <c r="G351" s="184"/>
      <c r="H351" s="184"/>
      <c r="I351" s="184"/>
      <c r="J351" s="184"/>
      <c r="K351" s="184"/>
      <c r="L351" s="184"/>
      <c r="M351" s="184"/>
      <c r="N351" s="184"/>
      <c r="O351" s="184"/>
      <c r="P351" s="184"/>
      <c r="Q351" s="184"/>
      <c r="R351" s="185"/>
      <c r="S351" s="185"/>
      <c r="T351" s="184"/>
      <c r="U351" s="184"/>
      <c r="V351" s="185"/>
      <c r="W351" s="185"/>
      <c r="X351" s="266"/>
      <c r="Y351" s="176"/>
      <c r="Z351" s="176"/>
      <c r="AA351" s="176"/>
      <c r="AB351" s="176"/>
      <c r="AC351" s="176"/>
      <c r="AD351" s="176"/>
      <c r="AE351" s="176" t="s">
        <v>197</v>
      </c>
      <c r="AF351" s="176">
        <v>0</v>
      </c>
      <c r="AG351" s="176"/>
      <c r="AH351" s="211"/>
      <c r="AI351" s="212" t="s">
        <v>567</v>
      </c>
      <c r="AJ351" s="214"/>
      <c r="AK351" s="176"/>
      <c r="AL351" s="176"/>
      <c r="AM351" s="176"/>
      <c r="AN351" s="176"/>
      <c r="AO351" s="176"/>
      <c r="AP351" s="176"/>
      <c r="AQ351" s="176"/>
      <c r="AR351" s="176"/>
      <c r="AS351" s="176"/>
      <c r="AT351" s="176"/>
      <c r="AU351" s="176"/>
      <c r="AV351" s="176"/>
      <c r="AW351" s="176"/>
      <c r="AX351" s="176"/>
      <c r="AY351" s="176"/>
      <c r="AZ351" s="176"/>
      <c r="BA351" s="176"/>
      <c r="BB351" s="176"/>
      <c r="BC351" s="176"/>
      <c r="BD351" s="176"/>
      <c r="BE351" s="176"/>
      <c r="BF351" s="176"/>
      <c r="BG351" s="176"/>
      <c r="BH351" s="176"/>
    </row>
    <row r="352" spans="1:60" outlineLevel="1" x14ac:dyDescent="0.2">
      <c r="A352" s="177"/>
      <c r="B352" s="208" t="s">
        <v>568</v>
      </c>
      <c r="C352" s="209"/>
      <c r="D352" s="200"/>
      <c r="E352" s="201"/>
      <c r="F352" s="184"/>
      <c r="G352" s="184"/>
      <c r="H352" s="184"/>
      <c r="I352" s="184"/>
      <c r="J352" s="184"/>
      <c r="K352" s="184"/>
      <c r="L352" s="184"/>
      <c r="M352" s="184"/>
      <c r="N352" s="184"/>
      <c r="O352" s="184"/>
      <c r="P352" s="184"/>
      <c r="Q352" s="184"/>
      <c r="R352" s="185"/>
      <c r="S352" s="185"/>
      <c r="T352" s="184"/>
      <c r="U352" s="184"/>
      <c r="V352" s="185"/>
      <c r="W352" s="185"/>
      <c r="X352" s="266"/>
      <c r="Y352" s="176"/>
      <c r="Z352" s="176"/>
      <c r="AA352" s="176"/>
      <c r="AB352" s="176"/>
      <c r="AC352" s="176"/>
      <c r="AD352" s="176"/>
      <c r="AE352" s="176" t="s">
        <v>197</v>
      </c>
      <c r="AF352" s="176">
        <v>0</v>
      </c>
      <c r="AG352" s="176"/>
      <c r="AH352" s="211"/>
      <c r="AI352" s="212" t="s">
        <v>568</v>
      </c>
      <c r="AJ352" s="214"/>
      <c r="AK352" s="176"/>
      <c r="AL352" s="176"/>
      <c r="AM352" s="176"/>
      <c r="AN352" s="176"/>
      <c r="AO352" s="176"/>
      <c r="AP352" s="176"/>
      <c r="AQ352" s="176"/>
      <c r="AR352" s="176"/>
      <c r="AS352" s="176"/>
      <c r="AT352" s="176"/>
      <c r="AU352" s="176"/>
      <c r="AV352" s="176"/>
      <c r="AW352" s="176"/>
      <c r="AX352" s="176"/>
      <c r="AY352" s="176"/>
      <c r="AZ352" s="176"/>
      <c r="BA352" s="176"/>
      <c r="BB352" s="176"/>
      <c r="BC352" s="176"/>
      <c r="BD352" s="176"/>
      <c r="BE352" s="176"/>
      <c r="BF352" s="176"/>
      <c r="BG352" s="176"/>
      <c r="BH352" s="176"/>
    </row>
    <row r="353" spans="1:60" outlineLevel="1" x14ac:dyDescent="0.2">
      <c r="A353" s="177"/>
      <c r="B353" s="208" t="s">
        <v>569</v>
      </c>
      <c r="C353" s="209"/>
      <c r="D353" s="200"/>
      <c r="E353" s="201"/>
      <c r="F353" s="184"/>
      <c r="G353" s="184"/>
      <c r="H353" s="184"/>
      <c r="I353" s="184"/>
      <c r="J353" s="184"/>
      <c r="K353" s="184"/>
      <c r="L353" s="184"/>
      <c r="M353" s="184"/>
      <c r="N353" s="184"/>
      <c r="O353" s="184"/>
      <c r="P353" s="184"/>
      <c r="Q353" s="184"/>
      <c r="R353" s="185"/>
      <c r="S353" s="185"/>
      <c r="T353" s="184"/>
      <c r="U353" s="184"/>
      <c r="V353" s="185"/>
      <c r="W353" s="185"/>
      <c r="X353" s="266"/>
      <c r="Y353" s="176"/>
      <c r="Z353" s="176"/>
      <c r="AA353" s="176"/>
      <c r="AB353" s="176"/>
      <c r="AC353" s="176"/>
      <c r="AD353" s="176"/>
      <c r="AE353" s="176" t="s">
        <v>197</v>
      </c>
      <c r="AF353" s="176">
        <v>0</v>
      </c>
      <c r="AG353" s="176"/>
      <c r="AH353" s="211"/>
      <c r="AI353" s="212" t="s">
        <v>569</v>
      </c>
      <c r="AJ353" s="214"/>
      <c r="AK353" s="176"/>
      <c r="AL353" s="176"/>
      <c r="AM353" s="176"/>
      <c r="AN353" s="176"/>
      <c r="AO353" s="176"/>
      <c r="AP353" s="176"/>
      <c r="AQ353" s="176"/>
      <c r="AR353" s="176"/>
      <c r="AS353" s="176"/>
      <c r="AT353" s="176"/>
      <c r="AU353" s="176"/>
      <c r="AV353" s="176"/>
      <c r="AW353" s="176"/>
      <c r="AX353" s="176"/>
      <c r="AY353" s="176"/>
      <c r="AZ353" s="176"/>
      <c r="BA353" s="176"/>
      <c r="BB353" s="176"/>
      <c r="BC353" s="176"/>
      <c r="BD353" s="176"/>
      <c r="BE353" s="176"/>
      <c r="BF353" s="176"/>
      <c r="BG353" s="176"/>
      <c r="BH353" s="176"/>
    </row>
    <row r="354" spans="1:60" outlineLevel="1" x14ac:dyDescent="0.2">
      <c r="A354" s="177"/>
      <c r="B354" s="208" t="s">
        <v>570</v>
      </c>
      <c r="C354" s="209"/>
      <c r="D354" s="200"/>
      <c r="E354" s="201"/>
      <c r="F354" s="184"/>
      <c r="G354" s="184"/>
      <c r="H354" s="184"/>
      <c r="I354" s="184"/>
      <c r="J354" s="184"/>
      <c r="K354" s="184"/>
      <c r="L354" s="184"/>
      <c r="M354" s="184"/>
      <c r="N354" s="184"/>
      <c r="O354" s="184"/>
      <c r="P354" s="184"/>
      <c r="Q354" s="184"/>
      <c r="R354" s="185"/>
      <c r="S354" s="185"/>
      <c r="T354" s="184"/>
      <c r="U354" s="184"/>
      <c r="V354" s="185"/>
      <c r="W354" s="185"/>
      <c r="X354" s="266"/>
      <c r="Y354" s="176"/>
      <c r="Z354" s="176"/>
      <c r="AA354" s="176"/>
      <c r="AB354" s="176"/>
      <c r="AC354" s="176"/>
      <c r="AD354" s="176"/>
      <c r="AE354" s="176" t="s">
        <v>197</v>
      </c>
      <c r="AF354" s="176">
        <v>0</v>
      </c>
      <c r="AG354" s="176"/>
      <c r="AH354" s="211"/>
      <c r="AI354" s="212" t="s">
        <v>570</v>
      </c>
      <c r="AJ354" s="214"/>
      <c r="AK354" s="176"/>
      <c r="AL354" s="176"/>
      <c r="AM354" s="176"/>
      <c r="AN354" s="176"/>
      <c r="AO354" s="176"/>
      <c r="AP354" s="176"/>
      <c r="AQ354" s="176"/>
      <c r="AR354" s="176"/>
      <c r="AS354" s="176"/>
      <c r="AT354" s="176"/>
      <c r="AU354" s="176"/>
      <c r="AV354" s="176"/>
      <c r="AW354" s="176"/>
      <c r="AX354" s="176"/>
      <c r="AY354" s="176"/>
      <c r="AZ354" s="176"/>
      <c r="BA354" s="176"/>
      <c r="BB354" s="176"/>
      <c r="BC354" s="176"/>
      <c r="BD354" s="176"/>
      <c r="BE354" s="176"/>
      <c r="BF354" s="176"/>
      <c r="BG354" s="176"/>
      <c r="BH354" s="176"/>
    </row>
    <row r="355" spans="1:60" outlineLevel="1" x14ac:dyDescent="0.2">
      <c r="A355" s="177"/>
      <c r="B355" s="208" t="s">
        <v>571</v>
      </c>
      <c r="C355" s="209"/>
      <c r="D355" s="200"/>
      <c r="E355" s="201"/>
      <c r="F355" s="184"/>
      <c r="G355" s="184"/>
      <c r="H355" s="184"/>
      <c r="I355" s="184"/>
      <c r="J355" s="184"/>
      <c r="K355" s="184"/>
      <c r="L355" s="184"/>
      <c r="M355" s="184"/>
      <c r="N355" s="184"/>
      <c r="O355" s="184"/>
      <c r="P355" s="184"/>
      <c r="Q355" s="184"/>
      <c r="R355" s="185"/>
      <c r="S355" s="185"/>
      <c r="T355" s="184"/>
      <c r="U355" s="184"/>
      <c r="V355" s="185"/>
      <c r="W355" s="185"/>
      <c r="X355" s="266"/>
      <c r="Y355" s="176"/>
      <c r="Z355" s="176"/>
      <c r="AA355" s="176"/>
      <c r="AB355" s="176"/>
      <c r="AC355" s="176"/>
      <c r="AD355" s="176"/>
      <c r="AE355" s="176" t="s">
        <v>197</v>
      </c>
      <c r="AF355" s="176">
        <v>0</v>
      </c>
      <c r="AG355" s="176"/>
      <c r="AH355" s="211"/>
      <c r="AI355" s="212" t="s">
        <v>571</v>
      </c>
      <c r="AJ355" s="214"/>
      <c r="AK355" s="176"/>
      <c r="AL355" s="176"/>
      <c r="AM355" s="176"/>
      <c r="AN355" s="176"/>
      <c r="AO355" s="176"/>
      <c r="AP355" s="176"/>
      <c r="AQ355" s="176"/>
      <c r="AR355" s="176"/>
      <c r="AS355" s="176"/>
      <c r="AT355" s="176"/>
      <c r="AU355" s="176"/>
      <c r="AV355" s="176"/>
      <c r="AW355" s="176"/>
      <c r="AX355" s="176"/>
      <c r="AY355" s="176"/>
      <c r="AZ355" s="176"/>
      <c r="BA355" s="176"/>
      <c r="BB355" s="176"/>
      <c r="BC355" s="176"/>
      <c r="BD355" s="176"/>
      <c r="BE355" s="176"/>
      <c r="BF355" s="176"/>
      <c r="BG355" s="176"/>
      <c r="BH355" s="176"/>
    </row>
    <row r="356" spans="1:60" outlineLevel="1" x14ac:dyDescent="0.2">
      <c r="A356" s="177"/>
      <c r="B356" s="208" t="s">
        <v>229</v>
      </c>
      <c r="C356" s="209"/>
      <c r="D356" s="200"/>
      <c r="E356" s="201">
        <v>103.62</v>
      </c>
      <c r="F356" s="184"/>
      <c r="G356" s="184"/>
      <c r="H356" s="184"/>
      <c r="I356" s="184"/>
      <c r="J356" s="184"/>
      <c r="K356" s="184"/>
      <c r="L356" s="184"/>
      <c r="M356" s="184"/>
      <c r="N356" s="184"/>
      <c r="O356" s="184"/>
      <c r="P356" s="184"/>
      <c r="Q356" s="184"/>
      <c r="R356" s="185"/>
      <c r="S356" s="185"/>
      <c r="T356" s="184"/>
      <c r="U356" s="184"/>
      <c r="V356" s="185"/>
      <c r="W356" s="185"/>
      <c r="X356" s="266"/>
      <c r="Y356" s="176"/>
      <c r="Z356" s="176"/>
      <c r="AA356" s="176"/>
      <c r="AB356" s="176"/>
      <c r="AC356" s="176"/>
      <c r="AD356" s="176"/>
      <c r="AE356" s="176" t="s">
        <v>197</v>
      </c>
      <c r="AF356" s="176">
        <v>0</v>
      </c>
      <c r="AG356" s="176"/>
      <c r="AH356" s="211"/>
      <c r="AI356" s="212" t="s">
        <v>229</v>
      </c>
      <c r="AJ356" s="214"/>
      <c r="AK356" s="176"/>
      <c r="AL356" s="176"/>
      <c r="AM356" s="176"/>
      <c r="AN356" s="176"/>
      <c r="AO356" s="176"/>
      <c r="AP356" s="176"/>
      <c r="AQ356" s="176"/>
      <c r="AR356" s="176"/>
      <c r="AS356" s="176"/>
      <c r="AT356" s="176"/>
      <c r="AU356" s="176"/>
      <c r="AV356" s="176"/>
      <c r="AW356" s="176"/>
      <c r="AX356" s="176"/>
      <c r="AY356" s="176"/>
      <c r="AZ356" s="176"/>
      <c r="BA356" s="176"/>
      <c r="BB356" s="176"/>
      <c r="BC356" s="176"/>
      <c r="BD356" s="176"/>
      <c r="BE356" s="176"/>
      <c r="BF356" s="176"/>
      <c r="BG356" s="176"/>
      <c r="BH356" s="176"/>
    </row>
    <row r="357" spans="1:60" ht="22.5" outlineLevel="1" x14ac:dyDescent="0.2">
      <c r="A357" s="193">
        <v>91</v>
      </c>
      <c r="B357" s="194" t="s">
        <v>572</v>
      </c>
      <c r="C357" s="194" t="s">
        <v>573</v>
      </c>
      <c r="D357" s="195" t="s">
        <v>574</v>
      </c>
      <c r="E357" s="196">
        <v>20</v>
      </c>
      <c r="F357" s="199"/>
      <c r="G357" s="197">
        <f>ROUND(E357*F357,2)</f>
        <v>0</v>
      </c>
      <c r="H357" s="199">
        <v>140.5</v>
      </c>
      <c r="I357" s="197">
        <f>ROUND(E357*H357,2)</f>
        <v>2810</v>
      </c>
      <c r="J357" s="199">
        <v>0</v>
      </c>
      <c r="K357" s="197">
        <f>ROUND(E357*J357,2)</f>
        <v>0</v>
      </c>
      <c r="L357" s="197">
        <v>21</v>
      </c>
      <c r="M357" s="197">
        <f>G357*(1+L357/100)</f>
        <v>0</v>
      </c>
      <c r="N357" s="197">
        <v>1E-3</v>
      </c>
      <c r="O357" s="197">
        <f>ROUND(E357*N357,2)</f>
        <v>0.02</v>
      </c>
      <c r="P357" s="197">
        <v>0</v>
      </c>
      <c r="Q357" s="197">
        <f>ROUND(E357*P357,2)</f>
        <v>0</v>
      </c>
      <c r="R357" s="198" t="s">
        <v>243</v>
      </c>
      <c r="S357" s="198" t="s">
        <v>194</v>
      </c>
      <c r="T357" s="197">
        <v>0</v>
      </c>
      <c r="U357" s="197">
        <f>ROUND(E357*T357,2)</f>
        <v>0</v>
      </c>
      <c r="V357" s="198"/>
      <c r="W357" s="198"/>
      <c r="X357" s="266"/>
      <c r="Y357" s="176"/>
      <c r="Z357" s="176"/>
      <c r="AA357" s="176"/>
      <c r="AB357" s="176"/>
      <c r="AC357" s="176"/>
      <c r="AD357" s="176"/>
      <c r="AE357" s="176" t="s">
        <v>244</v>
      </c>
      <c r="AF357" s="176">
        <v>258</v>
      </c>
      <c r="AG357" s="176"/>
      <c r="AH357" s="211"/>
      <c r="AI357" s="211"/>
      <c r="AJ357" s="214"/>
      <c r="AK357" s="176"/>
      <c r="AL357" s="176"/>
      <c r="AM357" s="176"/>
      <c r="AN357" s="176"/>
      <c r="AO357" s="176"/>
      <c r="AP357" s="176"/>
      <c r="AQ357" s="176"/>
      <c r="AR357" s="176"/>
      <c r="AS357" s="176"/>
      <c r="AT357" s="176"/>
      <c r="AU357" s="176"/>
      <c r="AV357" s="176"/>
      <c r="AW357" s="176"/>
      <c r="AX357" s="176"/>
      <c r="AY357" s="176"/>
      <c r="AZ357" s="176"/>
      <c r="BA357" s="176"/>
      <c r="BB357" s="176"/>
      <c r="BC357" s="176"/>
      <c r="BD357" s="176"/>
      <c r="BE357" s="176"/>
      <c r="BF357" s="176"/>
      <c r="BG357" s="176"/>
      <c r="BH357" s="176"/>
    </row>
    <row r="358" spans="1:60" outlineLevel="1" x14ac:dyDescent="0.2">
      <c r="A358" s="177"/>
      <c r="B358" s="208" t="s">
        <v>575</v>
      </c>
      <c r="C358" s="209"/>
      <c r="D358" s="200"/>
      <c r="E358" s="201"/>
      <c r="F358" s="184"/>
      <c r="G358" s="184"/>
      <c r="H358" s="184"/>
      <c r="I358" s="184"/>
      <c r="J358" s="184"/>
      <c r="K358" s="184"/>
      <c r="L358" s="184"/>
      <c r="M358" s="184"/>
      <c r="N358" s="184"/>
      <c r="O358" s="184"/>
      <c r="P358" s="184"/>
      <c r="Q358" s="184"/>
      <c r="R358" s="185"/>
      <c r="S358" s="185"/>
      <c r="T358" s="184"/>
      <c r="U358" s="184"/>
      <c r="V358" s="185"/>
      <c r="W358" s="185"/>
      <c r="X358" s="266"/>
      <c r="Y358" s="176"/>
      <c r="Z358" s="176"/>
      <c r="AA358" s="176"/>
      <c r="AB358" s="176"/>
      <c r="AC358" s="176"/>
      <c r="AD358" s="176"/>
      <c r="AE358" s="176" t="s">
        <v>197</v>
      </c>
      <c r="AF358" s="176">
        <v>0</v>
      </c>
      <c r="AG358" s="176"/>
      <c r="AH358" s="211"/>
      <c r="AI358" s="212" t="s">
        <v>575</v>
      </c>
      <c r="AJ358" s="214"/>
      <c r="AK358" s="176"/>
      <c r="AL358" s="176"/>
      <c r="AM358" s="176"/>
      <c r="AN358" s="176"/>
      <c r="AO358" s="176"/>
      <c r="AP358" s="176"/>
      <c r="AQ358" s="176"/>
      <c r="AR358" s="176"/>
      <c r="AS358" s="176"/>
      <c r="AT358" s="176"/>
      <c r="AU358" s="176"/>
      <c r="AV358" s="176"/>
      <c r="AW358" s="176"/>
      <c r="AX358" s="176"/>
      <c r="AY358" s="176"/>
      <c r="AZ358" s="176"/>
      <c r="BA358" s="176"/>
      <c r="BB358" s="176"/>
      <c r="BC358" s="176"/>
      <c r="BD358" s="176"/>
      <c r="BE358" s="176"/>
      <c r="BF358" s="176"/>
      <c r="BG358" s="176"/>
      <c r="BH358" s="176"/>
    </row>
    <row r="359" spans="1:60" outlineLevel="1" x14ac:dyDescent="0.2">
      <c r="A359" s="177"/>
      <c r="B359" s="208" t="s">
        <v>576</v>
      </c>
      <c r="C359" s="209"/>
      <c r="D359" s="200"/>
      <c r="E359" s="201"/>
      <c r="F359" s="184"/>
      <c r="G359" s="184"/>
      <c r="H359" s="184"/>
      <c r="I359" s="184"/>
      <c r="J359" s="184"/>
      <c r="K359" s="184"/>
      <c r="L359" s="184"/>
      <c r="M359" s="184"/>
      <c r="N359" s="184"/>
      <c r="O359" s="184"/>
      <c r="P359" s="184"/>
      <c r="Q359" s="184"/>
      <c r="R359" s="185"/>
      <c r="S359" s="185"/>
      <c r="T359" s="184"/>
      <c r="U359" s="184"/>
      <c r="V359" s="185"/>
      <c r="W359" s="185"/>
      <c r="X359" s="266"/>
      <c r="Y359" s="176"/>
      <c r="Z359" s="176"/>
      <c r="AA359" s="176"/>
      <c r="AB359" s="176"/>
      <c r="AC359" s="176"/>
      <c r="AD359" s="176"/>
      <c r="AE359" s="176" t="s">
        <v>197</v>
      </c>
      <c r="AF359" s="176">
        <v>0</v>
      </c>
      <c r="AG359" s="176"/>
      <c r="AH359" s="211"/>
      <c r="AI359" s="212" t="s">
        <v>576</v>
      </c>
      <c r="AJ359" s="214"/>
      <c r="AK359" s="176"/>
      <c r="AL359" s="176"/>
      <c r="AM359" s="176"/>
      <c r="AN359" s="176"/>
      <c r="AO359" s="176"/>
      <c r="AP359" s="176"/>
      <c r="AQ359" s="176"/>
      <c r="AR359" s="176"/>
      <c r="AS359" s="176"/>
      <c r="AT359" s="176"/>
      <c r="AU359" s="176"/>
      <c r="AV359" s="176"/>
      <c r="AW359" s="176"/>
      <c r="AX359" s="176"/>
      <c r="AY359" s="176"/>
      <c r="AZ359" s="176"/>
      <c r="BA359" s="176"/>
      <c r="BB359" s="176"/>
      <c r="BC359" s="176"/>
      <c r="BD359" s="176"/>
      <c r="BE359" s="176"/>
      <c r="BF359" s="176"/>
      <c r="BG359" s="176"/>
      <c r="BH359" s="176"/>
    </row>
    <row r="360" spans="1:60" outlineLevel="1" x14ac:dyDescent="0.2">
      <c r="A360" s="177"/>
      <c r="B360" s="208" t="s">
        <v>577</v>
      </c>
      <c r="C360" s="209"/>
      <c r="D360" s="200"/>
      <c r="E360" s="201">
        <v>20</v>
      </c>
      <c r="F360" s="184"/>
      <c r="G360" s="184"/>
      <c r="H360" s="184"/>
      <c r="I360" s="184"/>
      <c r="J360" s="184"/>
      <c r="K360" s="184"/>
      <c r="L360" s="184"/>
      <c r="M360" s="184"/>
      <c r="N360" s="184"/>
      <c r="O360" s="184"/>
      <c r="P360" s="184"/>
      <c r="Q360" s="184"/>
      <c r="R360" s="185"/>
      <c r="S360" s="185"/>
      <c r="T360" s="184"/>
      <c r="U360" s="184"/>
      <c r="V360" s="185"/>
      <c r="W360" s="185"/>
      <c r="X360" s="266"/>
      <c r="Y360" s="176"/>
      <c r="Z360" s="176"/>
      <c r="AA360" s="176"/>
      <c r="AB360" s="176"/>
      <c r="AC360" s="176"/>
      <c r="AD360" s="176"/>
      <c r="AE360" s="176" t="s">
        <v>197</v>
      </c>
      <c r="AF360" s="176">
        <v>0</v>
      </c>
      <c r="AG360" s="176"/>
      <c r="AH360" s="211"/>
      <c r="AI360" s="212" t="s">
        <v>577</v>
      </c>
      <c r="AJ360" s="214"/>
      <c r="AK360" s="176"/>
      <c r="AL360" s="176"/>
      <c r="AM360" s="176"/>
      <c r="AN360" s="176"/>
      <c r="AO360" s="176"/>
      <c r="AP360" s="176"/>
      <c r="AQ360" s="176"/>
      <c r="AR360" s="176"/>
      <c r="AS360" s="176"/>
      <c r="AT360" s="176"/>
      <c r="AU360" s="176"/>
      <c r="AV360" s="176"/>
      <c r="AW360" s="176"/>
      <c r="AX360" s="176"/>
      <c r="AY360" s="176"/>
      <c r="AZ360" s="176"/>
      <c r="BA360" s="176"/>
      <c r="BB360" s="176"/>
      <c r="BC360" s="176"/>
      <c r="BD360" s="176"/>
      <c r="BE360" s="176"/>
      <c r="BF360" s="176"/>
      <c r="BG360" s="176"/>
      <c r="BH360" s="176"/>
    </row>
    <row r="361" spans="1:60" outlineLevel="1" x14ac:dyDescent="0.2">
      <c r="A361" s="193">
        <v>92</v>
      </c>
      <c r="B361" s="194" t="s">
        <v>578</v>
      </c>
      <c r="C361" s="194" t="s">
        <v>579</v>
      </c>
      <c r="D361" s="195" t="s">
        <v>293</v>
      </c>
      <c r="E361" s="196">
        <v>110.759</v>
      </c>
      <c r="F361" s="199"/>
      <c r="G361" s="197">
        <f>ROUND(E361*F361,2)</f>
        <v>0</v>
      </c>
      <c r="H361" s="199">
        <v>16.600000000000001</v>
      </c>
      <c r="I361" s="197">
        <f>ROUND(E361*H361,2)</f>
        <v>1838.6</v>
      </c>
      <c r="J361" s="199">
        <v>0</v>
      </c>
      <c r="K361" s="197">
        <f>ROUND(E361*J361,2)</f>
        <v>0</v>
      </c>
      <c r="L361" s="197">
        <v>21</v>
      </c>
      <c r="M361" s="197">
        <f>G361*(1+L361/100)</f>
        <v>0</v>
      </c>
      <c r="N361" s="197">
        <v>1.4999999999999999E-4</v>
      </c>
      <c r="O361" s="197">
        <f>ROUND(E361*N361,2)</f>
        <v>0.02</v>
      </c>
      <c r="P361" s="197">
        <v>0</v>
      </c>
      <c r="Q361" s="197">
        <f>ROUND(E361*P361,2)</f>
        <v>0</v>
      </c>
      <c r="R361" s="198" t="s">
        <v>243</v>
      </c>
      <c r="S361" s="198" t="s">
        <v>194</v>
      </c>
      <c r="T361" s="197">
        <v>0</v>
      </c>
      <c r="U361" s="197">
        <f>ROUND(E361*T361,2)</f>
        <v>0</v>
      </c>
      <c r="V361" s="198"/>
      <c r="W361" s="198"/>
      <c r="X361" s="266"/>
      <c r="Y361" s="176"/>
      <c r="Z361" s="176"/>
      <c r="AA361" s="176"/>
      <c r="AB361" s="176"/>
      <c r="AC361" s="176"/>
      <c r="AD361" s="176"/>
      <c r="AE361" s="176" t="s">
        <v>244</v>
      </c>
      <c r="AF361" s="176">
        <v>263</v>
      </c>
      <c r="AG361" s="176"/>
      <c r="AH361" s="211"/>
      <c r="AI361" s="211"/>
      <c r="AJ361" s="214"/>
      <c r="AK361" s="176"/>
      <c r="AL361" s="176"/>
      <c r="AM361" s="176"/>
      <c r="AN361" s="176"/>
      <c r="AO361" s="176"/>
      <c r="AP361" s="176"/>
      <c r="AQ361" s="176"/>
      <c r="AR361" s="176"/>
      <c r="AS361" s="176"/>
      <c r="AT361" s="176"/>
      <c r="AU361" s="176"/>
      <c r="AV361" s="176"/>
      <c r="AW361" s="176"/>
      <c r="AX361" s="176"/>
      <c r="AY361" s="176"/>
      <c r="AZ361" s="176"/>
      <c r="BA361" s="176"/>
      <c r="BB361" s="176"/>
      <c r="BC361" s="176"/>
      <c r="BD361" s="176"/>
      <c r="BE361" s="176"/>
      <c r="BF361" s="176"/>
      <c r="BG361" s="176"/>
      <c r="BH361" s="176"/>
    </row>
    <row r="362" spans="1:60" outlineLevel="1" x14ac:dyDescent="0.2">
      <c r="A362" s="177"/>
      <c r="B362" s="208" t="s">
        <v>580</v>
      </c>
      <c r="C362" s="209"/>
      <c r="D362" s="200"/>
      <c r="E362" s="201"/>
      <c r="F362" s="184"/>
      <c r="G362" s="184"/>
      <c r="H362" s="184"/>
      <c r="I362" s="184"/>
      <c r="J362" s="184"/>
      <c r="K362" s="184"/>
      <c r="L362" s="184"/>
      <c r="M362" s="184"/>
      <c r="N362" s="184"/>
      <c r="O362" s="184"/>
      <c r="P362" s="184"/>
      <c r="Q362" s="184"/>
      <c r="R362" s="185"/>
      <c r="S362" s="185"/>
      <c r="T362" s="184"/>
      <c r="U362" s="184"/>
      <c r="V362" s="185"/>
      <c r="W362" s="185"/>
      <c r="X362" s="266"/>
      <c r="Y362" s="176"/>
      <c r="Z362" s="176"/>
      <c r="AA362" s="176"/>
      <c r="AB362" s="176"/>
      <c r="AC362" s="176"/>
      <c r="AD362" s="176"/>
      <c r="AE362" s="176" t="s">
        <v>197</v>
      </c>
      <c r="AF362" s="176">
        <v>0</v>
      </c>
      <c r="AG362" s="176"/>
      <c r="AH362" s="211"/>
      <c r="AI362" s="212" t="s">
        <v>580</v>
      </c>
      <c r="AJ362" s="214"/>
      <c r="AK362" s="176"/>
      <c r="AL362" s="176"/>
      <c r="AM362" s="176"/>
      <c r="AN362" s="176"/>
      <c r="AO362" s="176"/>
      <c r="AP362" s="176"/>
      <c r="AQ362" s="176"/>
      <c r="AR362" s="176"/>
      <c r="AS362" s="176"/>
      <c r="AT362" s="176"/>
      <c r="AU362" s="176"/>
      <c r="AV362" s="176"/>
      <c r="AW362" s="176"/>
      <c r="AX362" s="176"/>
      <c r="AY362" s="176"/>
      <c r="AZ362" s="176"/>
      <c r="BA362" s="176"/>
      <c r="BB362" s="176"/>
      <c r="BC362" s="176"/>
      <c r="BD362" s="176"/>
      <c r="BE362" s="176"/>
      <c r="BF362" s="176"/>
      <c r="BG362" s="176"/>
      <c r="BH362" s="176"/>
    </row>
    <row r="363" spans="1:60" outlineLevel="1" x14ac:dyDescent="0.2">
      <c r="A363" s="177"/>
      <c r="B363" s="208" t="s">
        <v>581</v>
      </c>
      <c r="C363" s="209"/>
      <c r="D363" s="200"/>
      <c r="E363" s="201">
        <v>110.759</v>
      </c>
      <c r="F363" s="184"/>
      <c r="G363" s="184"/>
      <c r="H363" s="184"/>
      <c r="I363" s="184"/>
      <c r="J363" s="184"/>
      <c r="K363" s="184"/>
      <c r="L363" s="184"/>
      <c r="M363" s="184"/>
      <c r="N363" s="184"/>
      <c r="O363" s="184"/>
      <c r="P363" s="184"/>
      <c r="Q363" s="184"/>
      <c r="R363" s="185"/>
      <c r="S363" s="185"/>
      <c r="T363" s="184"/>
      <c r="U363" s="184"/>
      <c r="V363" s="185"/>
      <c r="W363" s="185"/>
      <c r="X363" s="266"/>
      <c r="Y363" s="176"/>
      <c r="Z363" s="176"/>
      <c r="AA363" s="176"/>
      <c r="AB363" s="176"/>
      <c r="AC363" s="176"/>
      <c r="AD363" s="176"/>
      <c r="AE363" s="176" t="s">
        <v>197</v>
      </c>
      <c r="AF363" s="176">
        <v>0</v>
      </c>
      <c r="AG363" s="176"/>
      <c r="AH363" s="211"/>
      <c r="AI363" s="212" t="s">
        <v>581</v>
      </c>
      <c r="AJ363" s="214"/>
      <c r="AK363" s="176"/>
      <c r="AL363" s="176"/>
      <c r="AM363" s="176"/>
      <c r="AN363" s="176"/>
      <c r="AO363" s="176"/>
      <c r="AP363" s="176"/>
      <c r="AQ363" s="176"/>
      <c r="AR363" s="176"/>
      <c r="AS363" s="176"/>
      <c r="AT363" s="176"/>
      <c r="AU363" s="176"/>
      <c r="AV363" s="176"/>
      <c r="AW363" s="176"/>
      <c r="AX363" s="176"/>
      <c r="AY363" s="176"/>
      <c r="AZ363" s="176"/>
      <c r="BA363" s="176"/>
      <c r="BB363" s="176"/>
      <c r="BC363" s="176"/>
      <c r="BD363" s="176"/>
      <c r="BE363" s="176"/>
      <c r="BF363" s="176"/>
      <c r="BG363" s="176"/>
      <c r="BH363" s="176"/>
    </row>
    <row r="364" spans="1:60" outlineLevel="1" x14ac:dyDescent="0.2">
      <c r="A364" s="193">
        <v>93</v>
      </c>
      <c r="B364" s="194" t="s">
        <v>582</v>
      </c>
      <c r="C364" s="194" t="s">
        <v>583</v>
      </c>
      <c r="D364" s="195" t="s">
        <v>207</v>
      </c>
      <c r="E364" s="196">
        <v>113.982</v>
      </c>
      <c r="F364" s="199"/>
      <c r="G364" s="197">
        <f>ROUND(E364*F364,2)</f>
        <v>0</v>
      </c>
      <c r="H364" s="199">
        <v>698.25</v>
      </c>
      <c r="I364" s="197">
        <f>ROUND(E364*H364,2)</f>
        <v>79587.929999999993</v>
      </c>
      <c r="J364" s="199">
        <v>0</v>
      </c>
      <c r="K364" s="197">
        <f>ROUND(E364*J364,2)</f>
        <v>0</v>
      </c>
      <c r="L364" s="197">
        <v>21</v>
      </c>
      <c r="M364" s="197">
        <f>G364*(1+L364/100)</f>
        <v>0</v>
      </c>
      <c r="N364" s="197">
        <v>0</v>
      </c>
      <c r="O364" s="197">
        <f>ROUND(E364*N364,2)</f>
        <v>0</v>
      </c>
      <c r="P364" s="197">
        <v>0</v>
      </c>
      <c r="Q364" s="197">
        <f>ROUND(E364*P364,2)</f>
        <v>0</v>
      </c>
      <c r="R364" s="198"/>
      <c r="S364" s="198" t="s">
        <v>339</v>
      </c>
      <c r="T364" s="197">
        <v>0</v>
      </c>
      <c r="U364" s="197">
        <f>ROUND(E364*T364,2)</f>
        <v>0</v>
      </c>
      <c r="V364" s="198"/>
      <c r="W364" s="198"/>
      <c r="X364" s="266"/>
      <c r="Y364" s="176"/>
      <c r="Z364" s="176"/>
      <c r="AA364" s="176"/>
      <c r="AB364" s="176"/>
      <c r="AC364" s="176"/>
      <c r="AD364" s="176"/>
      <c r="AE364" s="176" t="s">
        <v>244</v>
      </c>
      <c r="AF364" s="176">
        <v>265</v>
      </c>
      <c r="AG364" s="176"/>
      <c r="AH364" s="211"/>
      <c r="AI364" s="211"/>
      <c r="AJ364" s="214"/>
      <c r="AK364" s="176"/>
      <c r="AL364" s="176"/>
      <c r="AM364" s="176"/>
      <c r="AN364" s="176"/>
      <c r="AO364" s="176"/>
      <c r="AP364" s="176"/>
      <c r="AQ364" s="176"/>
      <c r="AR364" s="176"/>
      <c r="AS364" s="176"/>
      <c r="AT364" s="176"/>
      <c r="AU364" s="176"/>
      <c r="AV364" s="176"/>
      <c r="AW364" s="176"/>
      <c r="AX364" s="176"/>
      <c r="AY364" s="176"/>
      <c r="AZ364" s="176"/>
      <c r="BA364" s="176"/>
      <c r="BB364" s="176"/>
      <c r="BC364" s="176"/>
      <c r="BD364" s="176"/>
      <c r="BE364" s="176"/>
      <c r="BF364" s="176"/>
      <c r="BG364" s="176"/>
      <c r="BH364" s="176"/>
    </row>
    <row r="365" spans="1:60" outlineLevel="1" x14ac:dyDescent="0.2">
      <c r="A365" s="177"/>
      <c r="B365" s="208" t="s">
        <v>584</v>
      </c>
      <c r="C365" s="209"/>
      <c r="D365" s="200"/>
      <c r="E365" s="201"/>
      <c r="F365" s="184"/>
      <c r="G365" s="184"/>
      <c r="H365" s="184"/>
      <c r="I365" s="184"/>
      <c r="J365" s="184"/>
      <c r="K365" s="184"/>
      <c r="L365" s="184"/>
      <c r="M365" s="184"/>
      <c r="N365" s="184"/>
      <c r="O365" s="184"/>
      <c r="P365" s="184"/>
      <c r="Q365" s="184"/>
      <c r="R365" s="185"/>
      <c r="S365" s="185"/>
      <c r="T365" s="184"/>
      <c r="U365" s="184"/>
      <c r="V365" s="185"/>
      <c r="W365" s="185"/>
      <c r="X365" s="266"/>
      <c r="Y365" s="176"/>
      <c r="Z365" s="176"/>
      <c r="AA365" s="176"/>
      <c r="AB365" s="176"/>
      <c r="AC365" s="176"/>
      <c r="AD365" s="176"/>
      <c r="AE365" s="176" t="s">
        <v>197</v>
      </c>
      <c r="AF365" s="176">
        <v>0</v>
      </c>
      <c r="AG365" s="176"/>
      <c r="AH365" s="211"/>
      <c r="AI365" s="212" t="s">
        <v>584</v>
      </c>
      <c r="AJ365" s="214"/>
      <c r="AK365" s="176"/>
      <c r="AL365" s="176"/>
      <c r="AM365" s="176"/>
      <c r="AN365" s="176"/>
      <c r="AO365" s="176"/>
      <c r="AP365" s="176"/>
      <c r="AQ365" s="176"/>
      <c r="AR365" s="176"/>
      <c r="AS365" s="176"/>
      <c r="AT365" s="176"/>
      <c r="AU365" s="176"/>
      <c r="AV365" s="176"/>
      <c r="AW365" s="176"/>
      <c r="AX365" s="176"/>
      <c r="AY365" s="176"/>
      <c r="AZ365" s="176"/>
      <c r="BA365" s="176"/>
      <c r="BB365" s="176"/>
      <c r="BC365" s="176"/>
      <c r="BD365" s="176"/>
      <c r="BE365" s="176"/>
      <c r="BF365" s="176"/>
      <c r="BG365" s="176"/>
      <c r="BH365" s="176"/>
    </row>
    <row r="366" spans="1:60" outlineLevel="1" x14ac:dyDescent="0.2">
      <c r="A366" s="177"/>
      <c r="B366" s="208" t="s">
        <v>585</v>
      </c>
      <c r="C366" s="209"/>
      <c r="D366" s="200"/>
      <c r="E366" s="201">
        <v>113.982</v>
      </c>
      <c r="F366" s="184"/>
      <c r="G366" s="184"/>
      <c r="H366" s="184"/>
      <c r="I366" s="184"/>
      <c r="J366" s="184"/>
      <c r="K366" s="184"/>
      <c r="L366" s="184"/>
      <c r="M366" s="184"/>
      <c r="N366" s="184"/>
      <c r="O366" s="184"/>
      <c r="P366" s="184"/>
      <c r="Q366" s="184"/>
      <c r="R366" s="185"/>
      <c r="S366" s="185"/>
      <c r="T366" s="184"/>
      <c r="U366" s="184"/>
      <c r="V366" s="185"/>
      <c r="W366" s="185"/>
      <c r="X366" s="266"/>
      <c r="Y366" s="176"/>
      <c r="Z366" s="176"/>
      <c r="AA366" s="176"/>
      <c r="AB366" s="176"/>
      <c r="AC366" s="176"/>
      <c r="AD366" s="176"/>
      <c r="AE366" s="176" t="s">
        <v>197</v>
      </c>
      <c r="AF366" s="176">
        <v>0</v>
      </c>
      <c r="AG366" s="176"/>
      <c r="AH366" s="211"/>
      <c r="AI366" s="212" t="s">
        <v>585</v>
      </c>
      <c r="AJ366" s="214"/>
      <c r="AK366" s="176"/>
      <c r="AL366" s="176"/>
      <c r="AM366" s="176"/>
      <c r="AN366" s="176"/>
      <c r="AO366" s="176"/>
      <c r="AP366" s="176"/>
      <c r="AQ366" s="176"/>
      <c r="AR366" s="176"/>
      <c r="AS366" s="176"/>
      <c r="AT366" s="176"/>
      <c r="AU366" s="176"/>
      <c r="AV366" s="176"/>
      <c r="AW366" s="176"/>
      <c r="AX366" s="176"/>
      <c r="AY366" s="176"/>
      <c r="AZ366" s="176"/>
      <c r="BA366" s="176"/>
      <c r="BB366" s="176"/>
      <c r="BC366" s="176"/>
      <c r="BD366" s="176"/>
      <c r="BE366" s="176"/>
      <c r="BF366" s="176"/>
      <c r="BG366" s="176"/>
      <c r="BH366" s="176"/>
    </row>
    <row r="367" spans="1:60" outlineLevel="1" x14ac:dyDescent="0.2">
      <c r="A367" s="222">
        <v>94</v>
      </c>
      <c r="B367" s="223" t="s">
        <v>586</v>
      </c>
      <c r="C367" s="223" t="s">
        <v>587</v>
      </c>
      <c r="D367" s="224" t="s">
        <v>0</v>
      </c>
      <c r="E367" s="329"/>
      <c r="F367" s="199"/>
      <c r="G367" s="227">
        <f>ROUND(E367*F367,2)</f>
        <v>0</v>
      </c>
      <c r="H367" s="226">
        <v>0</v>
      </c>
      <c r="I367" s="227">
        <f>ROUND(E367*H367,2)</f>
        <v>0</v>
      </c>
      <c r="J367" s="226">
        <v>0.79</v>
      </c>
      <c r="K367" s="227">
        <f>ROUND(E367*J367,2)</f>
        <v>0</v>
      </c>
      <c r="L367" s="227">
        <v>21</v>
      </c>
      <c r="M367" s="227">
        <f>G367*(1+L367/100)</f>
        <v>0</v>
      </c>
      <c r="N367" s="227">
        <v>0</v>
      </c>
      <c r="O367" s="227">
        <f>ROUND(E367*N367,2)</f>
        <v>0</v>
      </c>
      <c r="P367" s="227">
        <v>0</v>
      </c>
      <c r="Q367" s="227">
        <f>ROUND(E367*P367,2)</f>
        <v>0</v>
      </c>
      <c r="R367" s="228" t="s">
        <v>428</v>
      </c>
      <c r="S367" s="228" t="s">
        <v>194</v>
      </c>
      <c r="T367" s="197">
        <v>0</v>
      </c>
      <c r="U367" s="197">
        <f>ROUND(E367*T367,2)</f>
        <v>0</v>
      </c>
      <c r="V367" s="198"/>
      <c r="W367" s="198"/>
      <c r="X367" s="266"/>
      <c r="Y367" s="176"/>
      <c r="Z367" s="176"/>
      <c r="AA367" s="176"/>
      <c r="AB367" s="176"/>
      <c r="AC367" s="176"/>
      <c r="AD367" s="176"/>
      <c r="AE367" s="176" t="s">
        <v>434</v>
      </c>
      <c r="AF367" s="176">
        <v>267</v>
      </c>
      <c r="AG367" s="176"/>
      <c r="AH367" s="211"/>
      <c r="AI367" s="211"/>
      <c r="AJ367" s="214"/>
      <c r="AK367" s="176"/>
      <c r="AL367" s="176"/>
      <c r="AM367" s="176"/>
      <c r="AN367" s="176"/>
      <c r="AO367" s="176"/>
      <c r="AP367" s="176"/>
      <c r="AQ367" s="176"/>
      <c r="AR367" s="176"/>
      <c r="AS367" s="176"/>
      <c r="AT367" s="176"/>
      <c r="AU367" s="176"/>
      <c r="AV367" s="176"/>
      <c r="AW367" s="176"/>
      <c r="AX367" s="176"/>
      <c r="AY367" s="176"/>
      <c r="AZ367" s="176"/>
      <c r="BA367" s="176"/>
      <c r="BB367" s="176"/>
      <c r="BC367" s="176"/>
      <c r="BD367" s="176"/>
      <c r="BE367" s="176"/>
      <c r="BF367" s="176"/>
      <c r="BG367" s="176"/>
      <c r="BH367" s="176"/>
    </row>
    <row r="368" spans="1:60" outlineLevel="1" x14ac:dyDescent="0.2">
      <c r="A368" s="177"/>
      <c r="B368" s="208" t="s">
        <v>518</v>
      </c>
      <c r="C368" s="209"/>
      <c r="D368" s="200"/>
      <c r="E368" s="201"/>
      <c r="F368" s="184"/>
      <c r="G368" s="184"/>
      <c r="H368" s="184"/>
      <c r="I368" s="184"/>
      <c r="J368" s="184"/>
      <c r="K368" s="184"/>
      <c r="L368" s="184"/>
      <c r="M368" s="184"/>
      <c r="N368" s="184"/>
      <c r="O368" s="184"/>
      <c r="P368" s="184"/>
      <c r="Q368" s="184"/>
      <c r="R368" s="185"/>
      <c r="S368" s="185"/>
      <c r="T368" s="184"/>
      <c r="U368" s="184"/>
      <c r="V368" s="185"/>
      <c r="W368" s="185"/>
      <c r="X368" s="266"/>
      <c r="Y368" s="176"/>
      <c r="Z368" s="176"/>
      <c r="AA368" s="176"/>
      <c r="AB368" s="176"/>
      <c r="AC368" s="176"/>
      <c r="AD368" s="176"/>
      <c r="AE368" s="176" t="s">
        <v>197</v>
      </c>
      <c r="AF368" s="176">
        <v>0</v>
      </c>
      <c r="AG368" s="176"/>
      <c r="AH368" s="211"/>
      <c r="AI368" s="212" t="s">
        <v>518</v>
      </c>
      <c r="AJ368" s="214"/>
      <c r="AK368" s="176"/>
      <c r="AL368" s="176"/>
      <c r="AM368" s="176"/>
      <c r="AN368" s="176"/>
      <c r="AO368" s="176"/>
      <c r="AP368" s="176"/>
      <c r="AQ368" s="176"/>
      <c r="AR368" s="176"/>
      <c r="AS368" s="176"/>
      <c r="AT368" s="176"/>
      <c r="AU368" s="176"/>
      <c r="AV368" s="176"/>
      <c r="AW368" s="176"/>
      <c r="AX368" s="176"/>
      <c r="AY368" s="176"/>
      <c r="AZ368" s="176"/>
      <c r="BA368" s="176"/>
      <c r="BB368" s="176"/>
      <c r="BC368" s="176"/>
      <c r="BD368" s="176"/>
      <c r="BE368" s="176"/>
      <c r="BF368" s="176"/>
      <c r="BG368" s="176"/>
      <c r="BH368" s="176"/>
    </row>
    <row r="369" spans="1:60" outlineLevel="1" x14ac:dyDescent="0.2">
      <c r="A369" s="177"/>
      <c r="B369" s="208" t="s">
        <v>588</v>
      </c>
      <c r="C369" s="209"/>
      <c r="D369" s="200"/>
      <c r="E369" s="201"/>
      <c r="F369" s="184"/>
      <c r="G369" s="184"/>
      <c r="H369" s="184"/>
      <c r="I369" s="184"/>
      <c r="J369" s="184"/>
      <c r="K369" s="184"/>
      <c r="L369" s="184"/>
      <c r="M369" s="184"/>
      <c r="N369" s="184"/>
      <c r="O369" s="184"/>
      <c r="P369" s="184"/>
      <c r="Q369" s="184"/>
      <c r="R369" s="185"/>
      <c r="S369" s="185"/>
      <c r="T369" s="184"/>
      <c r="U369" s="184"/>
      <c r="V369" s="185"/>
      <c r="W369" s="185"/>
      <c r="X369" s="266"/>
      <c r="Y369" s="176"/>
      <c r="Z369" s="176"/>
      <c r="AA369" s="176"/>
      <c r="AB369" s="176"/>
      <c r="AC369" s="176"/>
      <c r="AD369" s="176"/>
      <c r="AE369" s="176" t="s">
        <v>197</v>
      </c>
      <c r="AF369" s="176">
        <v>0</v>
      </c>
      <c r="AG369" s="176"/>
      <c r="AH369" s="211"/>
      <c r="AI369" s="212" t="s">
        <v>588</v>
      </c>
      <c r="AJ369" s="214"/>
      <c r="AK369" s="176"/>
      <c r="AL369" s="176"/>
      <c r="AM369" s="176"/>
      <c r="AN369" s="176"/>
      <c r="AO369" s="176"/>
      <c r="AP369" s="176"/>
      <c r="AQ369" s="176"/>
      <c r="AR369" s="176"/>
      <c r="AS369" s="176"/>
      <c r="AT369" s="176"/>
      <c r="AU369" s="176"/>
      <c r="AV369" s="176"/>
      <c r="AW369" s="176"/>
      <c r="AX369" s="176"/>
      <c r="AY369" s="176"/>
      <c r="AZ369" s="176"/>
      <c r="BA369" s="176"/>
      <c r="BB369" s="176"/>
      <c r="BC369" s="176"/>
      <c r="BD369" s="176"/>
      <c r="BE369" s="176"/>
      <c r="BF369" s="176"/>
      <c r="BG369" s="176"/>
      <c r="BH369" s="176"/>
    </row>
    <row r="370" spans="1:60" outlineLevel="1" x14ac:dyDescent="0.2">
      <c r="A370" s="177"/>
      <c r="B370" s="208" t="s">
        <v>589</v>
      </c>
      <c r="C370" s="209"/>
      <c r="D370" s="200"/>
      <c r="E370" s="201">
        <v>1207.0657000000001</v>
      </c>
      <c r="F370" s="184"/>
      <c r="G370" s="184"/>
      <c r="H370" s="184"/>
      <c r="I370" s="184"/>
      <c r="J370" s="184"/>
      <c r="K370" s="184"/>
      <c r="L370" s="184"/>
      <c r="M370" s="184"/>
      <c r="N370" s="184"/>
      <c r="O370" s="184"/>
      <c r="P370" s="184"/>
      <c r="Q370" s="184"/>
      <c r="R370" s="185"/>
      <c r="S370" s="185"/>
      <c r="T370" s="184"/>
      <c r="U370" s="184"/>
      <c r="V370" s="185"/>
      <c r="W370" s="185"/>
      <c r="X370" s="266"/>
      <c r="Y370" s="176"/>
      <c r="Z370" s="176"/>
      <c r="AA370" s="176"/>
      <c r="AB370" s="176"/>
      <c r="AC370" s="176"/>
      <c r="AD370" s="176"/>
      <c r="AE370" s="176" t="s">
        <v>197</v>
      </c>
      <c r="AF370" s="176">
        <v>0</v>
      </c>
      <c r="AG370" s="176"/>
      <c r="AH370" s="211"/>
      <c r="AI370" s="212" t="s">
        <v>589</v>
      </c>
      <c r="AJ370" s="214"/>
      <c r="AK370" s="176"/>
      <c r="AL370" s="176"/>
      <c r="AM370" s="176"/>
      <c r="AN370" s="176"/>
      <c r="AO370" s="176"/>
      <c r="AP370" s="176"/>
      <c r="AQ370" s="176"/>
      <c r="AR370" s="176"/>
      <c r="AS370" s="176"/>
      <c r="AT370" s="176"/>
      <c r="AU370" s="176"/>
      <c r="AV370" s="176"/>
      <c r="AW370" s="176"/>
      <c r="AX370" s="176"/>
      <c r="AY370" s="176"/>
      <c r="AZ370" s="176"/>
      <c r="BA370" s="176"/>
      <c r="BB370" s="176"/>
      <c r="BC370" s="176"/>
      <c r="BD370" s="176"/>
      <c r="BE370" s="176"/>
      <c r="BF370" s="176"/>
      <c r="BG370" s="176"/>
      <c r="BH370" s="176"/>
    </row>
    <row r="371" spans="1:60" x14ac:dyDescent="0.2">
      <c r="A371" s="162"/>
      <c r="B371" s="178"/>
      <c r="C371" s="178"/>
      <c r="D371" s="180"/>
      <c r="E371" s="181"/>
      <c r="F371" s="182"/>
      <c r="G371" s="182"/>
      <c r="H371" s="182"/>
      <c r="I371" s="182"/>
      <c r="J371" s="182"/>
      <c r="K371" s="182"/>
      <c r="L371" s="182"/>
      <c r="M371" s="182"/>
      <c r="N371" s="182"/>
      <c r="O371" s="182"/>
      <c r="P371" s="182"/>
      <c r="Q371" s="182"/>
      <c r="R371" s="183"/>
      <c r="S371" s="183"/>
      <c r="T371" s="182"/>
      <c r="U371" s="182"/>
      <c r="V371" s="183"/>
      <c r="W371" s="183"/>
      <c r="X371" s="256"/>
      <c r="AH371" s="210"/>
      <c r="AI371" s="210"/>
      <c r="AJ371" s="213"/>
    </row>
    <row r="372" spans="1:60" x14ac:dyDescent="0.2">
      <c r="A372" s="179" t="s">
        <v>188</v>
      </c>
      <c r="B372" s="186" t="s">
        <v>141</v>
      </c>
      <c r="C372" s="186" t="s">
        <v>142</v>
      </c>
      <c r="D372" s="187"/>
      <c r="E372" s="188"/>
      <c r="F372" s="189"/>
      <c r="G372" s="190">
        <f>SUMIF(AE373:AE393,"&lt;&gt;NOR",G373:G393)</f>
        <v>0</v>
      </c>
      <c r="H372" s="189"/>
      <c r="I372" s="189">
        <f>SUM(I373:I393)</f>
        <v>33091.279999999999</v>
      </c>
      <c r="J372" s="189"/>
      <c r="K372" s="189">
        <f>SUM(K373:K393)</f>
        <v>36272.89</v>
      </c>
      <c r="L372" s="189"/>
      <c r="M372" s="189">
        <f>SUM(M373:M393)</f>
        <v>0</v>
      </c>
      <c r="N372" s="189"/>
      <c r="O372" s="189">
        <f>SUM(O373:O393)</f>
        <v>1.2</v>
      </c>
      <c r="P372" s="189"/>
      <c r="Q372" s="189">
        <f>SUM(Q373:Q393)</f>
        <v>0</v>
      </c>
      <c r="R372" s="191"/>
      <c r="S372" s="191"/>
      <c r="T372" s="189"/>
      <c r="U372" s="189">
        <f>SUM(U373:U393)</f>
        <v>73.679999999999993</v>
      </c>
      <c r="V372" s="191"/>
      <c r="W372" s="192"/>
      <c r="X372" s="256"/>
      <c r="AE372" t="s">
        <v>189</v>
      </c>
      <c r="AH372" s="210"/>
      <c r="AI372" s="210"/>
      <c r="AJ372" s="213"/>
    </row>
    <row r="373" spans="1:60" outlineLevel="1" x14ac:dyDescent="0.2">
      <c r="A373" s="193">
        <v>95</v>
      </c>
      <c r="B373" s="194" t="s">
        <v>590</v>
      </c>
      <c r="C373" s="194" t="s">
        <v>591</v>
      </c>
      <c r="D373" s="195" t="s">
        <v>207</v>
      </c>
      <c r="E373" s="196">
        <v>60.302999999999997</v>
      </c>
      <c r="F373" s="199"/>
      <c r="G373" s="197">
        <f>ROUND(E373*F373,2)</f>
        <v>0</v>
      </c>
      <c r="H373" s="199">
        <v>23.95</v>
      </c>
      <c r="I373" s="197">
        <f>ROUND(E373*H373,2)</f>
        <v>1444.26</v>
      </c>
      <c r="J373" s="199">
        <v>24.55</v>
      </c>
      <c r="K373" s="197">
        <f>ROUND(E373*J373,2)</f>
        <v>1480.44</v>
      </c>
      <c r="L373" s="197">
        <v>21</v>
      </c>
      <c r="M373" s="197">
        <f>G373*(1+L373/100)</f>
        <v>0</v>
      </c>
      <c r="N373" s="197">
        <v>2.1000000000000001E-4</v>
      </c>
      <c r="O373" s="197">
        <f>ROUND(E373*N373,2)</f>
        <v>0.01</v>
      </c>
      <c r="P373" s="197">
        <v>0</v>
      </c>
      <c r="Q373" s="197">
        <f>ROUND(E373*P373,2)</f>
        <v>0</v>
      </c>
      <c r="R373" s="198" t="s">
        <v>312</v>
      </c>
      <c r="S373" s="198" t="s">
        <v>194</v>
      </c>
      <c r="T373" s="197">
        <v>0.05</v>
      </c>
      <c r="U373" s="197">
        <f>ROUND(E373*T373,2)</f>
        <v>3.02</v>
      </c>
      <c r="V373" s="198"/>
      <c r="W373" s="198"/>
      <c r="X373" s="266"/>
      <c r="Y373" s="176"/>
      <c r="Z373" s="176"/>
      <c r="AA373" s="176"/>
      <c r="AB373" s="176"/>
      <c r="AC373" s="176"/>
      <c r="AD373" s="176"/>
      <c r="AE373" s="176" t="s">
        <v>449</v>
      </c>
      <c r="AF373" s="176">
        <v>269</v>
      </c>
      <c r="AG373" s="176"/>
      <c r="AH373" s="211"/>
      <c r="AI373" s="211"/>
      <c r="AJ373" s="214"/>
      <c r="AK373" s="176"/>
      <c r="AL373" s="176"/>
      <c r="AM373" s="176"/>
      <c r="AN373" s="176"/>
      <c r="AO373" s="176"/>
      <c r="AP373" s="176"/>
      <c r="AQ373" s="176"/>
      <c r="AR373" s="176"/>
      <c r="AS373" s="176"/>
      <c r="AT373" s="176"/>
      <c r="AU373" s="176"/>
      <c r="AV373" s="176"/>
      <c r="AW373" s="176"/>
      <c r="AX373" s="176"/>
      <c r="AY373" s="176"/>
      <c r="AZ373" s="176"/>
      <c r="BA373" s="176"/>
      <c r="BB373" s="176"/>
      <c r="BC373" s="176"/>
      <c r="BD373" s="176"/>
      <c r="BE373" s="176"/>
      <c r="BF373" s="176"/>
      <c r="BG373" s="176"/>
      <c r="BH373" s="176"/>
    </row>
    <row r="374" spans="1:60" outlineLevel="1" x14ac:dyDescent="0.2">
      <c r="A374" s="177"/>
      <c r="B374" s="308" t="s">
        <v>592</v>
      </c>
      <c r="C374" s="308"/>
      <c r="D374" s="309"/>
      <c r="E374" s="309"/>
      <c r="F374" s="309"/>
      <c r="G374" s="309"/>
      <c r="H374" s="184"/>
      <c r="I374" s="184"/>
      <c r="J374" s="184"/>
      <c r="K374" s="184"/>
      <c r="L374" s="184"/>
      <c r="M374" s="184"/>
      <c r="N374" s="184"/>
      <c r="O374" s="184"/>
      <c r="P374" s="184"/>
      <c r="Q374" s="184"/>
      <c r="R374" s="185"/>
      <c r="S374" s="185"/>
      <c r="T374" s="184"/>
      <c r="U374" s="184"/>
      <c r="V374" s="185"/>
      <c r="W374" s="185"/>
      <c r="X374" s="266"/>
      <c r="Y374" s="176"/>
      <c r="Z374" s="176"/>
      <c r="AA374" s="176"/>
      <c r="AB374" s="176"/>
      <c r="AC374" s="176"/>
      <c r="AD374" s="176"/>
      <c r="AE374" s="176" t="s">
        <v>221</v>
      </c>
      <c r="AF374" s="176"/>
      <c r="AG374" s="176"/>
      <c r="AH374" s="211" t="str">
        <f>B374</f>
        <v>včetně dodávky materiálu.</v>
      </c>
      <c r="AI374" s="211"/>
      <c r="AJ374" s="214"/>
      <c r="AK374" s="176"/>
      <c r="AL374" s="176"/>
      <c r="AM374" s="176"/>
      <c r="AN374" s="176"/>
      <c r="AO374" s="176"/>
      <c r="AP374" s="176"/>
      <c r="AQ374" s="176"/>
      <c r="AR374" s="176"/>
      <c r="AS374" s="176"/>
      <c r="AT374" s="176"/>
      <c r="AU374" s="176"/>
      <c r="AV374" s="176"/>
      <c r="AW374" s="176"/>
      <c r="AX374" s="176"/>
      <c r="AY374" s="176"/>
      <c r="AZ374" s="176"/>
      <c r="BA374" s="176"/>
      <c r="BB374" s="176"/>
      <c r="BC374" s="176"/>
      <c r="BD374" s="176"/>
      <c r="BE374" s="176"/>
      <c r="BF374" s="176"/>
      <c r="BG374" s="176"/>
      <c r="BH374" s="176"/>
    </row>
    <row r="375" spans="1:60" ht="22.5" outlineLevel="1" x14ac:dyDescent="0.2">
      <c r="A375" s="193">
        <v>96</v>
      </c>
      <c r="B375" s="194" t="s">
        <v>593</v>
      </c>
      <c r="C375" s="194" t="s">
        <v>594</v>
      </c>
      <c r="D375" s="195" t="s">
        <v>207</v>
      </c>
      <c r="E375" s="196">
        <v>60.302999999999997</v>
      </c>
      <c r="F375" s="199"/>
      <c r="G375" s="197">
        <f>ROUND(E375*F375,2)</f>
        <v>0</v>
      </c>
      <c r="H375" s="199">
        <v>84.35</v>
      </c>
      <c r="I375" s="197">
        <f>ROUND(E375*H375,2)</f>
        <v>5086.5600000000004</v>
      </c>
      <c r="J375" s="199">
        <v>501.65</v>
      </c>
      <c r="K375" s="197">
        <f>ROUND(E375*J375,2)</f>
        <v>30251</v>
      </c>
      <c r="L375" s="197">
        <v>21</v>
      </c>
      <c r="M375" s="197">
        <f>G375*(1+L375/100)</f>
        <v>0</v>
      </c>
      <c r="N375" s="197">
        <v>4.9100000000000003E-3</v>
      </c>
      <c r="O375" s="197">
        <f>ROUND(E375*N375,2)</f>
        <v>0.3</v>
      </c>
      <c r="P375" s="197">
        <v>0</v>
      </c>
      <c r="Q375" s="197">
        <f>ROUND(E375*P375,2)</f>
        <v>0</v>
      </c>
      <c r="R375" s="198" t="s">
        <v>312</v>
      </c>
      <c r="S375" s="198" t="s">
        <v>194</v>
      </c>
      <c r="T375" s="197">
        <v>1.0165</v>
      </c>
      <c r="U375" s="197">
        <f>ROUND(E375*T375,2)</f>
        <v>61.3</v>
      </c>
      <c r="V375" s="198"/>
      <c r="W375" s="198"/>
      <c r="X375" s="266"/>
      <c r="Y375" s="176"/>
      <c r="Z375" s="176"/>
      <c r="AA375" s="176"/>
      <c r="AB375" s="176"/>
      <c r="AC375" s="176"/>
      <c r="AD375" s="176"/>
      <c r="AE375" s="176" t="s">
        <v>449</v>
      </c>
      <c r="AF375" s="176">
        <v>270</v>
      </c>
      <c r="AG375" s="176"/>
      <c r="AH375" s="211"/>
      <c r="AI375" s="211"/>
      <c r="AJ375" s="214"/>
      <c r="AK375" s="176"/>
      <c r="AL375" s="176"/>
      <c r="AM375" s="176"/>
      <c r="AN375" s="176"/>
      <c r="AO375" s="176"/>
      <c r="AP375" s="176"/>
      <c r="AQ375" s="176"/>
      <c r="AR375" s="176"/>
      <c r="AS375" s="176"/>
      <c r="AT375" s="176"/>
      <c r="AU375" s="176"/>
      <c r="AV375" s="176"/>
      <c r="AW375" s="176"/>
      <c r="AX375" s="176"/>
      <c r="AY375" s="176"/>
      <c r="AZ375" s="176"/>
      <c r="BA375" s="176"/>
      <c r="BB375" s="176"/>
      <c r="BC375" s="176"/>
      <c r="BD375" s="176"/>
      <c r="BE375" s="176"/>
      <c r="BF375" s="176"/>
      <c r="BG375" s="176"/>
      <c r="BH375" s="176"/>
    </row>
    <row r="376" spans="1:60" outlineLevel="1" x14ac:dyDescent="0.2">
      <c r="A376" s="177"/>
      <c r="B376" s="208" t="s">
        <v>252</v>
      </c>
      <c r="C376" s="209"/>
      <c r="D376" s="200"/>
      <c r="E376" s="201"/>
      <c r="F376" s="184"/>
      <c r="G376" s="184"/>
      <c r="H376" s="184"/>
      <c r="I376" s="184"/>
      <c r="J376" s="184"/>
      <c r="K376" s="184"/>
      <c r="L376" s="184"/>
      <c r="M376" s="184"/>
      <c r="N376" s="184"/>
      <c r="O376" s="184"/>
      <c r="P376" s="184"/>
      <c r="Q376" s="184"/>
      <c r="R376" s="185"/>
      <c r="S376" s="185"/>
      <c r="T376" s="184"/>
      <c r="U376" s="184"/>
      <c r="V376" s="185"/>
      <c r="W376" s="185"/>
      <c r="X376" s="266"/>
      <c r="Y376" s="176"/>
      <c r="Z376" s="176"/>
      <c r="AA376" s="176"/>
      <c r="AB376" s="176"/>
      <c r="AC376" s="176"/>
      <c r="AD376" s="176"/>
      <c r="AE376" s="176" t="s">
        <v>197</v>
      </c>
      <c r="AF376" s="176">
        <v>0</v>
      </c>
      <c r="AG376" s="176"/>
      <c r="AH376" s="211"/>
      <c r="AI376" s="212" t="s">
        <v>252</v>
      </c>
      <c r="AJ376" s="214"/>
      <c r="AK376" s="176"/>
      <c r="AL376" s="176"/>
      <c r="AM376" s="176"/>
      <c r="AN376" s="176"/>
      <c r="AO376" s="176"/>
      <c r="AP376" s="176"/>
      <c r="AQ376" s="176"/>
      <c r="AR376" s="176"/>
      <c r="AS376" s="176"/>
      <c r="AT376" s="176"/>
      <c r="AU376" s="176"/>
      <c r="AV376" s="176"/>
      <c r="AW376" s="176"/>
      <c r="AX376" s="176"/>
      <c r="AY376" s="176"/>
      <c r="AZ376" s="176"/>
      <c r="BA376" s="176"/>
      <c r="BB376" s="176"/>
      <c r="BC376" s="176"/>
      <c r="BD376" s="176"/>
      <c r="BE376" s="176"/>
      <c r="BF376" s="176"/>
      <c r="BG376" s="176"/>
      <c r="BH376" s="176"/>
    </row>
    <row r="377" spans="1:60" outlineLevel="1" x14ac:dyDescent="0.2">
      <c r="A377" s="177"/>
      <c r="B377" s="208" t="s">
        <v>254</v>
      </c>
      <c r="C377" s="209"/>
      <c r="D377" s="200"/>
      <c r="E377" s="201"/>
      <c r="F377" s="184"/>
      <c r="G377" s="184"/>
      <c r="H377" s="184"/>
      <c r="I377" s="184"/>
      <c r="J377" s="184"/>
      <c r="K377" s="184"/>
      <c r="L377" s="184"/>
      <c r="M377" s="184"/>
      <c r="N377" s="184"/>
      <c r="O377" s="184"/>
      <c r="P377" s="184"/>
      <c r="Q377" s="184"/>
      <c r="R377" s="185"/>
      <c r="S377" s="185"/>
      <c r="T377" s="184"/>
      <c r="U377" s="184"/>
      <c r="V377" s="185"/>
      <c r="W377" s="185"/>
      <c r="X377" s="266"/>
      <c r="Y377" s="176"/>
      <c r="Z377" s="176"/>
      <c r="AA377" s="176"/>
      <c r="AB377" s="176"/>
      <c r="AC377" s="176"/>
      <c r="AD377" s="176"/>
      <c r="AE377" s="176" t="s">
        <v>197</v>
      </c>
      <c r="AF377" s="176">
        <v>0</v>
      </c>
      <c r="AG377" s="176"/>
      <c r="AH377" s="211"/>
      <c r="AI377" s="212" t="s">
        <v>254</v>
      </c>
      <c r="AJ377" s="214"/>
      <c r="AK377" s="176"/>
      <c r="AL377" s="176"/>
      <c r="AM377" s="176"/>
      <c r="AN377" s="176"/>
      <c r="AO377" s="176"/>
      <c r="AP377" s="176"/>
      <c r="AQ377" s="176"/>
      <c r="AR377" s="176"/>
      <c r="AS377" s="176"/>
      <c r="AT377" s="176"/>
      <c r="AU377" s="176"/>
      <c r="AV377" s="176"/>
      <c r="AW377" s="176"/>
      <c r="AX377" s="176"/>
      <c r="AY377" s="176"/>
      <c r="AZ377" s="176"/>
      <c r="BA377" s="176"/>
      <c r="BB377" s="176"/>
      <c r="BC377" s="176"/>
      <c r="BD377" s="176"/>
      <c r="BE377" s="176"/>
      <c r="BF377" s="176"/>
      <c r="BG377" s="176"/>
      <c r="BH377" s="176"/>
    </row>
    <row r="378" spans="1:60" outlineLevel="1" x14ac:dyDescent="0.2">
      <c r="A378" s="177"/>
      <c r="B378" s="208" t="s">
        <v>256</v>
      </c>
      <c r="C378" s="209"/>
      <c r="D378" s="200"/>
      <c r="E378" s="201"/>
      <c r="F378" s="184"/>
      <c r="G378" s="184"/>
      <c r="H378" s="184"/>
      <c r="I378" s="184"/>
      <c r="J378" s="184"/>
      <c r="K378" s="184"/>
      <c r="L378" s="184"/>
      <c r="M378" s="184"/>
      <c r="N378" s="184"/>
      <c r="O378" s="184"/>
      <c r="P378" s="184"/>
      <c r="Q378" s="184"/>
      <c r="R378" s="185"/>
      <c r="S378" s="185"/>
      <c r="T378" s="184"/>
      <c r="U378" s="184"/>
      <c r="V378" s="185"/>
      <c r="W378" s="185"/>
      <c r="X378" s="266"/>
      <c r="Y378" s="176"/>
      <c r="Z378" s="176"/>
      <c r="AA378" s="176"/>
      <c r="AB378" s="176"/>
      <c r="AC378" s="176"/>
      <c r="AD378" s="176"/>
      <c r="AE378" s="176" t="s">
        <v>197</v>
      </c>
      <c r="AF378" s="176">
        <v>0</v>
      </c>
      <c r="AG378" s="176"/>
      <c r="AH378" s="211"/>
      <c r="AI378" s="212" t="s">
        <v>256</v>
      </c>
      <c r="AJ378" s="214"/>
      <c r="AK378" s="176"/>
      <c r="AL378" s="176"/>
      <c r="AM378" s="176"/>
      <c r="AN378" s="176"/>
      <c r="AO378" s="176"/>
      <c r="AP378" s="176"/>
      <c r="AQ378" s="176"/>
      <c r="AR378" s="176"/>
      <c r="AS378" s="176"/>
      <c r="AT378" s="176"/>
      <c r="AU378" s="176"/>
      <c r="AV378" s="176"/>
      <c r="AW378" s="176"/>
      <c r="AX378" s="176"/>
      <c r="AY378" s="176"/>
      <c r="AZ378" s="176"/>
      <c r="BA378" s="176"/>
      <c r="BB378" s="176"/>
      <c r="BC378" s="176"/>
      <c r="BD378" s="176"/>
      <c r="BE378" s="176"/>
      <c r="BF378" s="176"/>
      <c r="BG378" s="176"/>
      <c r="BH378" s="176"/>
    </row>
    <row r="379" spans="1:60" outlineLevel="1" x14ac:dyDescent="0.2">
      <c r="A379" s="177"/>
      <c r="B379" s="208" t="s">
        <v>258</v>
      </c>
      <c r="C379" s="209"/>
      <c r="D379" s="200"/>
      <c r="E379" s="201"/>
      <c r="F379" s="184"/>
      <c r="G379" s="184"/>
      <c r="H379" s="184"/>
      <c r="I379" s="184"/>
      <c r="J379" s="184"/>
      <c r="K379" s="184"/>
      <c r="L379" s="184"/>
      <c r="M379" s="184"/>
      <c r="N379" s="184"/>
      <c r="O379" s="184"/>
      <c r="P379" s="184"/>
      <c r="Q379" s="184"/>
      <c r="R379" s="185"/>
      <c r="S379" s="185"/>
      <c r="T379" s="184"/>
      <c r="U379" s="184"/>
      <c r="V379" s="185"/>
      <c r="W379" s="185"/>
      <c r="X379" s="266"/>
      <c r="Y379" s="176"/>
      <c r="Z379" s="176"/>
      <c r="AA379" s="176"/>
      <c r="AB379" s="176"/>
      <c r="AC379" s="176"/>
      <c r="AD379" s="176"/>
      <c r="AE379" s="176" t="s">
        <v>197</v>
      </c>
      <c r="AF379" s="176">
        <v>0</v>
      </c>
      <c r="AG379" s="176"/>
      <c r="AH379" s="211"/>
      <c r="AI379" s="212" t="s">
        <v>258</v>
      </c>
      <c r="AJ379" s="214"/>
      <c r="AK379" s="176"/>
      <c r="AL379" s="176"/>
      <c r="AM379" s="176"/>
      <c r="AN379" s="176"/>
      <c r="AO379" s="176"/>
      <c r="AP379" s="176"/>
      <c r="AQ379" s="176"/>
      <c r="AR379" s="176"/>
      <c r="AS379" s="176"/>
      <c r="AT379" s="176"/>
      <c r="AU379" s="176"/>
      <c r="AV379" s="176"/>
      <c r="AW379" s="176"/>
      <c r="AX379" s="176"/>
      <c r="AY379" s="176"/>
      <c r="AZ379" s="176"/>
      <c r="BA379" s="176"/>
      <c r="BB379" s="176"/>
      <c r="BC379" s="176"/>
      <c r="BD379" s="176"/>
      <c r="BE379" s="176"/>
      <c r="BF379" s="176"/>
      <c r="BG379" s="176"/>
      <c r="BH379" s="176"/>
    </row>
    <row r="380" spans="1:60" outlineLevel="1" x14ac:dyDescent="0.2">
      <c r="A380" s="177"/>
      <c r="B380" s="208" t="s">
        <v>251</v>
      </c>
      <c r="C380" s="209"/>
      <c r="D380" s="200"/>
      <c r="E380" s="201"/>
      <c r="F380" s="184"/>
      <c r="G380" s="184"/>
      <c r="H380" s="184"/>
      <c r="I380" s="184"/>
      <c r="J380" s="184"/>
      <c r="K380" s="184"/>
      <c r="L380" s="184"/>
      <c r="M380" s="184"/>
      <c r="N380" s="184"/>
      <c r="O380" s="184"/>
      <c r="P380" s="184"/>
      <c r="Q380" s="184"/>
      <c r="R380" s="185"/>
      <c r="S380" s="185"/>
      <c r="T380" s="184"/>
      <c r="U380" s="184"/>
      <c r="V380" s="185"/>
      <c r="W380" s="185"/>
      <c r="X380" s="266"/>
      <c r="Y380" s="176"/>
      <c r="Z380" s="176"/>
      <c r="AA380" s="176"/>
      <c r="AB380" s="176"/>
      <c r="AC380" s="176"/>
      <c r="AD380" s="176"/>
      <c r="AE380" s="176" t="s">
        <v>197</v>
      </c>
      <c r="AF380" s="176">
        <v>0</v>
      </c>
      <c r="AG380" s="176"/>
      <c r="AH380" s="211"/>
      <c r="AI380" s="212" t="s">
        <v>251</v>
      </c>
      <c r="AJ380" s="214"/>
      <c r="AK380" s="176"/>
      <c r="AL380" s="176"/>
      <c r="AM380" s="176"/>
      <c r="AN380" s="176"/>
      <c r="AO380" s="176"/>
      <c r="AP380" s="176"/>
      <c r="AQ380" s="176"/>
      <c r="AR380" s="176"/>
      <c r="AS380" s="176"/>
      <c r="AT380" s="176"/>
      <c r="AU380" s="176"/>
      <c r="AV380" s="176"/>
      <c r="AW380" s="176"/>
      <c r="AX380" s="176"/>
      <c r="AY380" s="176"/>
      <c r="AZ380" s="176"/>
      <c r="BA380" s="176"/>
      <c r="BB380" s="176"/>
      <c r="BC380" s="176"/>
      <c r="BD380" s="176"/>
      <c r="BE380" s="176"/>
      <c r="BF380" s="176"/>
      <c r="BG380" s="176"/>
      <c r="BH380" s="176"/>
    </row>
    <row r="381" spans="1:60" outlineLevel="1" x14ac:dyDescent="0.2">
      <c r="A381" s="177"/>
      <c r="B381" s="208" t="s">
        <v>253</v>
      </c>
      <c r="C381" s="209"/>
      <c r="D381" s="200"/>
      <c r="E381" s="201"/>
      <c r="F381" s="184"/>
      <c r="G381" s="184"/>
      <c r="H381" s="184"/>
      <c r="I381" s="184"/>
      <c r="J381" s="184"/>
      <c r="K381" s="184"/>
      <c r="L381" s="184"/>
      <c r="M381" s="184"/>
      <c r="N381" s="184"/>
      <c r="O381" s="184"/>
      <c r="P381" s="184"/>
      <c r="Q381" s="184"/>
      <c r="R381" s="185"/>
      <c r="S381" s="185"/>
      <c r="T381" s="184"/>
      <c r="U381" s="184"/>
      <c r="V381" s="185"/>
      <c r="W381" s="185"/>
      <c r="X381" s="266"/>
      <c r="Y381" s="176"/>
      <c r="Z381" s="176"/>
      <c r="AA381" s="176"/>
      <c r="AB381" s="176"/>
      <c r="AC381" s="176"/>
      <c r="AD381" s="176"/>
      <c r="AE381" s="176" t="s">
        <v>197</v>
      </c>
      <c r="AF381" s="176">
        <v>0</v>
      </c>
      <c r="AG381" s="176"/>
      <c r="AH381" s="211"/>
      <c r="AI381" s="212" t="s">
        <v>253</v>
      </c>
      <c r="AJ381" s="214"/>
      <c r="AK381" s="176"/>
      <c r="AL381" s="176"/>
      <c r="AM381" s="176"/>
      <c r="AN381" s="176"/>
      <c r="AO381" s="176"/>
      <c r="AP381" s="176"/>
      <c r="AQ381" s="176"/>
      <c r="AR381" s="176"/>
      <c r="AS381" s="176"/>
      <c r="AT381" s="176"/>
      <c r="AU381" s="176"/>
      <c r="AV381" s="176"/>
      <c r="AW381" s="176"/>
      <c r="AX381" s="176"/>
      <c r="AY381" s="176"/>
      <c r="AZ381" s="176"/>
      <c r="BA381" s="176"/>
      <c r="BB381" s="176"/>
      <c r="BC381" s="176"/>
      <c r="BD381" s="176"/>
      <c r="BE381" s="176"/>
      <c r="BF381" s="176"/>
      <c r="BG381" s="176"/>
      <c r="BH381" s="176"/>
    </row>
    <row r="382" spans="1:60" outlineLevel="1" x14ac:dyDescent="0.2">
      <c r="A382" s="177"/>
      <c r="B382" s="208" t="s">
        <v>255</v>
      </c>
      <c r="C382" s="209"/>
      <c r="D382" s="200"/>
      <c r="E382" s="201"/>
      <c r="F382" s="184"/>
      <c r="G382" s="184"/>
      <c r="H382" s="184"/>
      <c r="I382" s="184"/>
      <c r="J382" s="184"/>
      <c r="K382" s="184"/>
      <c r="L382" s="184"/>
      <c r="M382" s="184"/>
      <c r="N382" s="184"/>
      <c r="O382" s="184"/>
      <c r="P382" s="184"/>
      <c r="Q382" s="184"/>
      <c r="R382" s="185"/>
      <c r="S382" s="185"/>
      <c r="T382" s="184"/>
      <c r="U382" s="184"/>
      <c r="V382" s="185"/>
      <c r="W382" s="185"/>
      <c r="X382" s="266"/>
      <c r="Y382" s="176"/>
      <c r="Z382" s="176"/>
      <c r="AA382" s="176"/>
      <c r="AB382" s="176"/>
      <c r="AC382" s="176"/>
      <c r="AD382" s="176"/>
      <c r="AE382" s="176" t="s">
        <v>197</v>
      </c>
      <c r="AF382" s="176">
        <v>0</v>
      </c>
      <c r="AG382" s="176"/>
      <c r="AH382" s="211"/>
      <c r="AI382" s="212" t="s">
        <v>255</v>
      </c>
      <c r="AJ382" s="214"/>
      <c r="AK382" s="176"/>
      <c r="AL382" s="176"/>
      <c r="AM382" s="176"/>
      <c r="AN382" s="176"/>
      <c r="AO382" s="176"/>
      <c r="AP382" s="176"/>
      <c r="AQ382" s="176"/>
      <c r="AR382" s="176"/>
      <c r="AS382" s="176"/>
      <c r="AT382" s="176"/>
      <c r="AU382" s="176"/>
      <c r="AV382" s="176"/>
      <c r="AW382" s="176"/>
      <c r="AX382" s="176"/>
      <c r="AY382" s="176"/>
      <c r="AZ382" s="176"/>
      <c r="BA382" s="176"/>
      <c r="BB382" s="176"/>
      <c r="BC382" s="176"/>
      <c r="BD382" s="176"/>
      <c r="BE382" s="176"/>
      <c r="BF382" s="176"/>
      <c r="BG382" s="176"/>
      <c r="BH382" s="176"/>
    </row>
    <row r="383" spans="1:60" outlineLevel="1" x14ac:dyDescent="0.2">
      <c r="A383" s="177"/>
      <c r="B383" s="208" t="s">
        <v>257</v>
      </c>
      <c r="C383" s="209"/>
      <c r="D383" s="200"/>
      <c r="E383" s="201"/>
      <c r="F383" s="184"/>
      <c r="G383" s="184"/>
      <c r="H383" s="184"/>
      <c r="I383" s="184"/>
      <c r="J383" s="184"/>
      <c r="K383" s="184"/>
      <c r="L383" s="184"/>
      <c r="M383" s="184"/>
      <c r="N383" s="184"/>
      <c r="O383" s="184"/>
      <c r="P383" s="184"/>
      <c r="Q383" s="184"/>
      <c r="R383" s="185"/>
      <c r="S383" s="185"/>
      <c r="T383" s="184"/>
      <c r="U383" s="184"/>
      <c r="V383" s="185"/>
      <c r="W383" s="185"/>
      <c r="X383" s="266"/>
      <c r="Y383" s="176"/>
      <c r="Z383" s="176"/>
      <c r="AA383" s="176"/>
      <c r="AB383" s="176"/>
      <c r="AC383" s="176"/>
      <c r="AD383" s="176"/>
      <c r="AE383" s="176" t="s">
        <v>197</v>
      </c>
      <c r="AF383" s="176">
        <v>0</v>
      </c>
      <c r="AG383" s="176"/>
      <c r="AH383" s="211"/>
      <c r="AI383" s="212" t="s">
        <v>257</v>
      </c>
      <c r="AJ383" s="214"/>
      <c r="AK383" s="176"/>
      <c r="AL383" s="176"/>
      <c r="AM383" s="176"/>
      <c r="AN383" s="176"/>
      <c r="AO383" s="176"/>
      <c r="AP383" s="176"/>
      <c r="AQ383" s="176"/>
      <c r="AR383" s="176"/>
      <c r="AS383" s="176"/>
      <c r="AT383" s="176"/>
      <c r="AU383" s="176"/>
      <c r="AV383" s="176"/>
      <c r="AW383" s="176"/>
      <c r="AX383" s="176"/>
      <c r="AY383" s="176"/>
      <c r="AZ383" s="176"/>
      <c r="BA383" s="176"/>
      <c r="BB383" s="176"/>
      <c r="BC383" s="176"/>
      <c r="BD383" s="176"/>
      <c r="BE383" s="176"/>
      <c r="BF383" s="176"/>
      <c r="BG383" s="176"/>
      <c r="BH383" s="176"/>
    </row>
    <row r="384" spans="1:60" outlineLevel="1" x14ac:dyDescent="0.2">
      <c r="A384" s="177"/>
      <c r="B384" s="208" t="s">
        <v>595</v>
      </c>
      <c r="C384" s="209"/>
      <c r="D384" s="200"/>
      <c r="E384" s="201">
        <v>60.302999999999997</v>
      </c>
      <c r="F384" s="184"/>
      <c r="G384" s="184"/>
      <c r="H384" s="184"/>
      <c r="I384" s="184"/>
      <c r="J384" s="184"/>
      <c r="K384" s="184"/>
      <c r="L384" s="184"/>
      <c r="M384" s="184"/>
      <c r="N384" s="184"/>
      <c r="O384" s="184"/>
      <c r="P384" s="184"/>
      <c r="Q384" s="184"/>
      <c r="R384" s="185"/>
      <c r="S384" s="185"/>
      <c r="T384" s="184"/>
      <c r="U384" s="184"/>
      <c r="V384" s="185"/>
      <c r="W384" s="185"/>
      <c r="X384" s="266"/>
      <c r="Y384" s="176"/>
      <c r="Z384" s="176"/>
      <c r="AA384" s="176"/>
      <c r="AB384" s="176"/>
      <c r="AC384" s="176"/>
      <c r="AD384" s="176"/>
      <c r="AE384" s="176" t="s">
        <v>197</v>
      </c>
      <c r="AF384" s="176">
        <v>0</v>
      </c>
      <c r="AG384" s="176"/>
      <c r="AH384" s="211"/>
      <c r="AI384" s="212" t="s">
        <v>595</v>
      </c>
      <c r="AJ384" s="214"/>
      <c r="AK384" s="176"/>
      <c r="AL384" s="176"/>
      <c r="AM384" s="176"/>
      <c r="AN384" s="176"/>
      <c r="AO384" s="176"/>
      <c r="AP384" s="176"/>
      <c r="AQ384" s="176"/>
      <c r="AR384" s="176"/>
      <c r="AS384" s="176"/>
      <c r="AT384" s="176"/>
      <c r="AU384" s="176"/>
      <c r="AV384" s="176"/>
      <c r="AW384" s="176"/>
      <c r="AX384" s="176"/>
      <c r="AY384" s="176"/>
      <c r="AZ384" s="176"/>
      <c r="BA384" s="176"/>
      <c r="BB384" s="176"/>
      <c r="BC384" s="176"/>
      <c r="BD384" s="176"/>
      <c r="BE384" s="176"/>
      <c r="BF384" s="176"/>
      <c r="BG384" s="176"/>
      <c r="BH384" s="176"/>
    </row>
    <row r="385" spans="1:60" ht="22.5" outlineLevel="1" x14ac:dyDescent="0.2">
      <c r="A385" s="193">
        <v>97</v>
      </c>
      <c r="B385" s="194" t="s">
        <v>596</v>
      </c>
      <c r="C385" s="194" t="s">
        <v>597</v>
      </c>
      <c r="D385" s="195" t="s">
        <v>207</v>
      </c>
      <c r="E385" s="196">
        <v>60.302999999999997</v>
      </c>
      <c r="F385" s="199"/>
      <c r="G385" s="197">
        <f>ROUND(E385*F385,2)</f>
        <v>0</v>
      </c>
      <c r="H385" s="199">
        <v>8.6999999999999993</v>
      </c>
      <c r="I385" s="197">
        <f>ROUND(E385*H385,2)</f>
        <v>524.64</v>
      </c>
      <c r="J385" s="199">
        <v>0</v>
      </c>
      <c r="K385" s="197">
        <f>ROUND(E385*J385,2)</f>
        <v>0</v>
      </c>
      <c r="L385" s="197">
        <v>21</v>
      </c>
      <c r="M385" s="197">
        <f>G385*(1+L385/100)</f>
        <v>0</v>
      </c>
      <c r="N385" s="197">
        <v>8.9999999999999998E-4</v>
      </c>
      <c r="O385" s="197">
        <f>ROUND(E385*N385,2)</f>
        <v>0.05</v>
      </c>
      <c r="P385" s="197">
        <v>0</v>
      </c>
      <c r="Q385" s="197">
        <f>ROUND(E385*P385,2)</f>
        <v>0</v>
      </c>
      <c r="R385" s="198" t="s">
        <v>312</v>
      </c>
      <c r="S385" s="198" t="s">
        <v>194</v>
      </c>
      <c r="T385" s="197">
        <v>0</v>
      </c>
      <c r="U385" s="197">
        <f>ROUND(E385*T385,2)</f>
        <v>0</v>
      </c>
      <c r="V385" s="198"/>
      <c r="W385" s="198"/>
      <c r="X385" s="266"/>
      <c r="Y385" s="176"/>
      <c r="Z385" s="176"/>
      <c r="AA385" s="176"/>
      <c r="AB385" s="176"/>
      <c r="AC385" s="176"/>
      <c r="AD385" s="176"/>
      <c r="AE385" s="176" t="s">
        <v>449</v>
      </c>
      <c r="AF385" s="176">
        <v>282</v>
      </c>
      <c r="AG385" s="176"/>
      <c r="AH385" s="211"/>
      <c r="AI385" s="211"/>
      <c r="AJ385" s="214"/>
      <c r="AK385" s="176"/>
      <c r="AL385" s="176"/>
      <c r="AM385" s="176"/>
      <c r="AN385" s="176"/>
      <c r="AO385" s="176"/>
      <c r="AP385" s="176"/>
      <c r="AQ385" s="176"/>
      <c r="AR385" s="176"/>
      <c r="AS385" s="176"/>
      <c r="AT385" s="176"/>
      <c r="AU385" s="176"/>
      <c r="AV385" s="176"/>
      <c r="AW385" s="176"/>
      <c r="AX385" s="176"/>
      <c r="AY385" s="176"/>
      <c r="AZ385" s="176"/>
      <c r="BA385" s="176"/>
      <c r="BB385" s="176"/>
      <c r="BC385" s="176"/>
      <c r="BD385" s="176"/>
      <c r="BE385" s="176"/>
      <c r="BF385" s="176"/>
      <c r="BG385" s="176"/>
      <c r="BH385" s="176"/>
    </row>
    <row r="386" spans="1:60" ht="22.5" outlineLevel="1" x14ac:dyDescent="0.2">
      <c r="A386" s="193">
        <v>98</v>
      </c>
      <c r="B386" s="194" t="s">
        <v>598</v>
      </c>
      <c r="C386" s="194" t="s">
        <v>599</v>
      </c>
      <c r="D386" s="195" t="s">
        <v>207</v>
      </c>
      <c r="E386" s="196">
        <v>60.302999999999997</v>
      </c>
      <c r="F386" s="199"/>
      <c r="G386" s="197">
        <f>ROUND(E386*F386,2)</f>
        <v>0</v>
      </c>
      <c r="H386" s="199">
        <v>0</v>
      </c>
      <c r="I386" s="197">
        <f>ROUND(E386*H386,2)</f>
        <v>0</v>
      </c>
      <c r="J386" s="199">
        <v>63.8</v>
      </c>
      <c r="K386" s="197">
        <f>ROUND(E386*J386,2)</f>
        <v>3847.33</v>
      </c>
      <c r="L386" s="197">
        <v>21</v>
      </c>
      <c r="M386" s="197">
        <f>G386*(1+L386/100)</f>
        <v>0</v>
      </c>
      <c r="N386" s="197">
        <v>0</v>
      </c>
      <c r="O386" s="197">
        <f>ROUND(E386*N386,2)</f>
        <v>0</v>
      </c>
      <c r="P386" s="197">
        <v>0</v>
      </c>
      <c r="Q386" s="197">
        <f>ROUND(E386*P386,2)</f>
        <v>0</v>
      </c>
      <c r="R386" s="198" t="s">
        <v>312</v>
      </c>
      <c r="S386" s="198" t="s">
        <v>194</v>
      </c>
      <c r="T386" s="197">
        <v>0.13</v>
      </c>
      <c r="U386" s="197">
        <f>ROUND(E386*T386,2)</f>
        <v>7.84</v>
      </c>
      <c r="V386" s="198"/>
      <c r="W386" s="198"/>
      <c r="X386" s="266"/>
      <c r="Y386" s="176"/>
      <c r="Z386" s="176"/>
      <c r="AA386" s="176"/>
      <c r="AB386" s="176"/>
      <c r="AC386" s="176"/>
      <c r="AD386" s="176"/>
      <c r="AE386" s="176" t="s">
        <v>449</v>
      </c>
      <c r="AF386" s="176">
        <v>283</v>
      </c>
      <c r="AG386" s="176"/>
      <c r="AH386" s="211"/>
      <c r="AI386" s="211"/>
      <c r="AJ386" s="214"/>
      <c r="AK386" s="176"/>
      <c r="AL386" s="176"/>
      <c r="AM386" s="176"/>
      <c r="AN386" s="176"/>
      <c r="AO386" s="176"/>
      <c r="AP386" s="176"/>
      <c r="AQ386" s="176"/>
      <c r="AR386" s="176"/>
      <c r="AS386" s="176"/>
      <c r="AT386" s="176"/>
      <c r="AU386" s="176"/>
      <c r="AV386" s="176"/>
      <c r="AW386" s="176"/>
      <c r="AX386" s="176"/>
      <c r="AY386" s="176"/>
      <c r="AZ386" s="176"/>
      <c r="BA386" s="176"/>
      <c r="BB386" s="176"/>
      <c r="BC386" s="176"/>
      <c r="BD386" s="176"/>
      <c r="BE386" s="176"/>
      <c r="BF386" s="176"/>
      <c r="BG386" s="176"/>
      <c r="BH386" s="176"/>
    </row>
    <row r="387" spans="1:60" outlineLevel="1" x14ac:dyDescent="0.2">
      <c r="A387" s="193">
        <v>99</v>
      </c>
      <c r="B387" s="194" t="s">
        <v>600</v>
      </c>
      <c r="C387" s="194" t="s">
        <v>601</v>
      </c>
      <c r="D387" s="195" t="s">
        <v>207</v>
      </c>
      <c r="E387" s="196">
        <v>66.333299999999994</v>
      </c>
      <c r="F387" s="199"/>
      <c r="G387" s="197">
        <f>ROUND(E387*F387,2)</f>
        <v>0</v>
      </c>
      <c r="H387" s="199">
        <v>392.5</v>
      </c>
      <c r="I387" s="197">
        <f>ROUND(E387*H387,2)</f>
        <v>26035.82</v>
      </c>
      <c r="J387" s="199">
        <v>0</v>
      </c>
      <c r="K387" s="197">
        <f>ROUND(E387*J387,2)</f>
        <v>0</v>
      </c>
      <c r="L387" s="197">
        <v>21</v>
      </c>
      <c r="M387" s="197">
        <f>G387*(1+L387/100)</f>
        <v>0</v>
      </c>
      <c r="N387" s="197">
        <v>1.26E-2</v>
      </c>
      <c r="O387" s="197">
        <f>ROUND(E387*N387,2)</f>
        <v>0.84</v>
      </c>
      <c r="P387" s="197">
        <v>0</v>
      </c>
      <c r="Q387" s="197">
        <f>ROUND(E387*P387,2)</f>
        <v>0</v>
      </c>
      <c r="R387" s="198" t="s">
        <v>243</v>
      </c>
      <c r="S387" s="198" t="s">
        <v>194</v>
      </c>
      <c r="T387" s="197">
        <v>0</v>
      </c>
      <c r="U387" s="197">
        <f>ROUND(E387*T387,2)</f>
        <v>0</v>
      </c>
      <c r="V387" s="198"/>
      <c r="W387" s="198"/>
      <c r="X387" s="266"/>
      <c r="Y387" s="176"/>
      <c r="Z387" s="176"/>
      <c r="AA387" s="176"/>
      <c r="AB387" s="176"/>
      <c r="AC387" s="176"/>
      <c r="AD387" s="176"/>
      <c r="AE387" s="176" t="s">
        <v>244</v>
      </c>
      <c r="AF387" s="176">
        <v>284</v>
      </c>
      <c r="AG387" s="176"/>
      <c r="AH387" s="211"/>
      <c r="AI387" s="211"/>
      <c r="AJ387" s="214"/>
      <c r="AK387" s="176"/>
      <c r="AL387" s="176"/>
      <c r="AM387" s="176"/>
      <c r="AN387" s="176"/>
      <c r="AO387" s="176"/>
      <c r="AP387" s="176"/>
      <c r="AQ387" s="176"/>
      <c r="AR387" s="176"/>
      <c r="AS387" s="176"/>
      <c r="AT387" s="176"/>
      <c r="AU387" s="176"/>
      <c r="AV387" s="176"/>
      <c r="AW387" s="176"/>
      <c r="AX387" s="176"/>
      <c r="AY387" s="176"/>
      <c r="AZ387" s="176"/>
      <c r="BA387" s="176"/>
      <c r="BB387" s="176"/>
      <c r="BC387" s="176"/>
      <c r="BD387" s="176"/>
      <c r="BE387" s="176"/>
      <c r="BF387" s="176"/>
      <c r="BG387" s="176"/>
      <c r="BH387" s="176"/>
    </row>
    <row r="388" spans="1:60" outlineLevel="1" x14ac:dyDescent="0.2">
      <c r="A388" s="177"/>
      <c r="B388" s="208" t="s">
        <v>602</v>
      </c>
      <c r="C388" s="209"/>
      <c r="D388" s="200"/>
      <c r="E388" s="201"/>
      <c r="F388" s="184"/>
      <c r="G388" s="184"/>
      <c r="H388" s="184"/>
      <c r="I388" s="184"/>
      <c r="J388" s="184"/>
      <c r="K388" s="184"/>
      <c r="L388" s="184"/>
      <c r="M388" s="184"/>
      <c r="N388" s="184"/>
      <c r="O388" s="184"/>
      <c r="P388" s="184"/>
      <c r="Q388" s="184"/>
      <c r="R388" s="185"/>
      <c r="S388" s="185"/>
      <c r="T388" s="184"/>
      <c r="U388" s="184"/>
      <c r="V388" s="185"/>
      <c r="W388" s="185"/>
      <c r="X388" s="266"/>
      <c r="Y388" s="176"/>
      <c r="Z388" s="176"/>
      <c r="AA388" s="176"/>
      <c r="AB388" s="176"/>
      <c r="AC388" s="176"/>
      <c r="AD388" s="176"/>
      <c r="AE388" s="176" t="s">
        <v>197</v>
      </c>
      <c r="AF388" s="176">
        <v>0</v>
      </c>
      <c r="AG388" s="176"/>
      <c r="AH388" s="211"/>
      <c r="AI388" s="212" t="s">
        <v>602</v>
      </c>
      <c r="AJ388" s="214"/>
      <c r="AK388" s="176"/>
      <c r="AL388" s="176"/>
      <c r="AM388" s="176"/>
      <c r="AN388" s="176"/>
      <c r="AO388" s="176"/>
      <c r="AP388" s="176"/>
      <c r="AQ388" s="176"/>
      <c r="AR388" s="176"/>
      <c r="AS388" s="176"/>
      <c r="AT388" s="176"/>
      <c r="AU388" s="176"/>
      <c r="AV388" s="176"/>
      <c r="AW388" s="176"/>
      <c r="AX388" s="176"/>
      <c r="AY388" s="176"/>
      <c r="AZ388" s="176"/>
      <c r="BA388" s="176"/>
      <c r="BB388" s="176"/>
      <c r="BC388" s="176"/>
      <c r="BD388" s="176"/>
      <c r="BE388" s="176"/>
      <c r="BF388" s="176"/>
      <c r="BG388" s="176"/>
      <c r="BH388" s="176"/>
    </row>
    <row r="389" spans="1:60" outlineLevel="1" x14ac:dyDescent="0.2">
      <c r="A389" s="177"/>
      <c r="B389" s="208" t="s">
        <v>603</v>
      </c>
      <c r="C389" s="209"/>
      <c r="D389" s="200"/>
      <c r="E389" s="201">
        <v>66.333299999999994</v>
      </c>
      <c r="F389" s="184"/>
      <c r="G389" s="184"/>
      <c r="H389" s="184"/>
      <c r="I389" s="184"/>
      <c r="J389" s="184"/>
      <c r="K389" s="184"/>
      <c r="L389" s="184"/>
      <c r="M389" s="184"/>
      <c r="N389" s="184"/>
      <c r="O389" s="184"/>
      <c r="P389" s="184"/>
      <c r="Q389" s="184"/>
      <c r="R389" s="185"/>
      <c r="S389" s="185"/>
      <c r="T389" s="184"/>
      <c r="U389" s="184"/>
      <c r="V389" s="185"/>
      <c r="W389" s="185"/>
      <c r="X389" s="266"/>
      <c r="Y389" s="176"/>
      <c r="Z389" s="176"/>
      <c r="AA389" s="176"/>
      <c r="AB389" s="176"/>
      <c r="AC389" s="176"/>
      <c r="AD389" s="176"/>
      <c r="AE389" s="176" t="s">
        <v>197</v>
      </c>
      <c r="AF389" s="176">
        <v>0</v>
      </c>
      <c r="AG389" s="176"/>
      <c r="AH389" s="211"/>
      <c r="AI389" s="212" t="s">
        <v>603</v>
      </c>
      <c r="AJ389" s="214"/>
      <c r="AK389" s="176"/>
      <c r="AL389" s="176"/>
      <c r="AM389" s="176"/>
      <c r="AN389" s="176"/>
      <c r="AO389" s="176"/>
      <c r="AP389" s="176"/>
      <c r="AQ389" s="176"/>
      <c r="AR389" s="176"/>
      <c r="AS389" s="176"/>
      <c r="AT389" s="176"/>
      <c r="AU389" s="176"/>
      <c r="AV389" s="176"/>
      <c r="AW389" s="176"/>
      <c r="AX389" s="176"/>
      <c r="AY389" s="176"/>
      <c r="AZ389" s="176"/>
      <c r="BA389" s="176"/>
      <c r="BB389" s="176"/>
      <c r="BC389" s="176"/>
      <c r="BD389" s="176"/>
      <c r="BE389" s="176"/>
      <c r="BF389" s="176"/>
      <c r="BG389" s="176"/>
      <c r="BH389" s="176"/>
    </row>
    <row r="390" spans="1:60" outlineLevel="1" x14ac:dyDescent="0.2">
      <c r="A390" s="193">
        <v>100</v>
      </c>
      <c r="B390" s="194" t="s">
        <v>604</v>
      </c>
      <c r="C390" s="194" t="s">
        <v>605</v>
      </c>
      <c r="D390" s="195" t="s">
        <v>433</v>
      </c>
      <c r="E390" s="196">
        <v>1.19882</v>
      </c>
      <c r="F390" s="199"/>
      <c r="G390" s="197">
        <f>ROUND(E390*F390,2)</f>
        <v>0</v>
      </c>
      <c r="H390" s="199">
        <v>0</v>
      </c>
      <c r="I390" s="197">
        <f>ROUND(E390*H390,2)</f>
        <v>0</v>
      </c>
      <c r="J390" s="199">
        <v>579</v>
      </c>
      <c r="K390" s="197">
        <f>ROUND(E390*J390,2)</f>
        <v>694.12</v>
      </c>
      <c r="L390" s="197">
        <v>21</v>
      </c>
      <c r="M390" s="197">
        <f>G390*(1+L390/100)</f>
        <v>0</v>
      </c>
      <c r="N390" s="197">
        <v>0</v>
      </c>
      <c r="O390" s="197">
        <f>ROUND(E390*N390,2)</f>
        <v>0</v>
      </c>
      <c r="P390" s="197">
        <v>0</v>
      </c>
      <c r="Q390" s="197">
        <f>ROUND(E390*P390,2)</f>
        <v>0</v>
      </c>
      <c r="R390" s="198" t="s">
        <v>312</v>
      </c>
      <c r="S390" s="198" t="s">
        <v>194</v>
      </c>
      <c r="T390" s="197">
        <v>1.2649999999999999</v>
      </c>
      <c r="U390" s="197">
        <f>ROUND(E390*T390,2)</f>
        <v>1.52</v>
      </c>
      <c r="V390" s="198"/>
      <c r="W390" s="198"/>
      <c r="X390" s="266"/>
      <c r="Y390" s="176"/>
      <c r="Z390" s="176"/>
      <c r="AA390" s="176"/>
      <c r="AB390" s="176"/>
      <c r="AC390" s="176"/>
      <c r="AD390" s="176"/>
      <c r="AE390" s="176" t="s">
        <v>434</v>
      </c>
      <c r="AF390" s="176">
        <v>286</v>
      </c>
      <c r="AG390" s="176"/>
      <c r="AH390" s="211"/>
      <c r="AI390" s="211"/>
      <c r="AJ390" s="214"/>
      <c r="AK390" s="176"/>
      <c r="AL390" s="176"/>
      <c r="AM390" s="176"/>
      <c r="AN390" s="176"/>
      <c r="AO390" s="176"/>
      <c r="AP390" s="176"/>
      <c r="AQ390" s="176"/>
      <c r="AR390" s="176"/>
      <c r="AS390" s="176"/>
      <c r="AT390" s="176"/>
      <c r="AU390" s="176"/>
      <c r="AV390" s="176"/>
      <c r="AW390" s="176"/>
      <c r="AX390" s="176"/>
      <c r="AY390" s="176"/>
      <c r="AZ390" s="176"/>
      <c r="BA390" s="176"/>
      <c r="BB390" s="176"/>
      <c r="BC390" s="176"/>
      <c r="BD390" s="176"/>
      <c r="BE390" s="176"/>
      <c r="BF390" s="176"/>
      <c r="BG390" s="176"/>
      <c r="BH390" s="176"/>
    </row>
    <row r="391" spans="1:60" outlineLevel="1" x14ac:dyDescent="0.2">
      <c r="A391" s="177"/>
      <c r="B391" s="208" t="s">
        <v>435</v>
      </c>
      <c r="C391" s="209"/>
      <c r="D391" s="200"/>
      <c r="E391" s="201"/>
      <c r="F391" s="184"/>
      <c r="G391" s="184"/>
      <c r="H391" s="184"/>
      <c r="I391" s="184"/>
      <c r="J391" s="184"/>
      <c r="K391" s="184"/>
      <c r="L391" s="184"/>
      <c r="M391" s="184"/>
      <c r="N391" s="184"/>
      <c r="O391" s="184"/>
      <c r="P391" s="184"/>
      <c r="Q391" s="184"/>
      <c r="R391" s="185"/>
      <c r="S391" s="185"/>
      <c r="T391" s="184"/>
      <c r="U391" s="184"/>
      <c r="V391" s="185"/>
      <c r="W391" s="185"/>
      <c r="X391" s="266"/>
      <c r="Y391" s="176"/>
      <c r="Z391" s="176"/>
      <c r="AA391" s="176"/>
      <c r="AB391" s="176"/>
      <c r="AC391" s="176"/>
      <c r="AD391" s="176"/>
      <c r="AE391" s="176" t="s">
        <v>197</v>
      </c>
      <c r="AF391" s="176">
        <v>0</v>
      </c>
      <c r="AG391" s="176"/>
      <c r="AH391" s="211"/>
      <c r="AI391" s="212" t="s">
        <v>435</v>
      </c>
      <c r="AJ391" s="214"/>
      <c r="AK391" s="176"/>
      <c r="AL391" s="176"/>
      <c r="AM391" s="176"/>
      <c r="AN391" s="176"/>
      <c r="AO391" s="176"/>
      <c r="AP391" s="176"/>
      <c r="AQ391" s="176"/>
      <c r="AR391" s="176"/>
      <c r="AS391" s="176"/>
      <c r="AT391" s="176"/>
      <c r="AU391" s="176"/>
      <c r="AV391" s="176"/>
      <c r="AW391" s="176"/>
      <c r="AX391" s="176"/>
      <c r="AY391" s="176"/>
      <c r="AZ391" s="176"/>
      <c r="BA391" s="176"/>
      <c r="BB391" s="176"/>
      <c r="BC391" s="176"/>
      <c r="BD391" s="176"/>
      <c r="BE391" s="176"/>
      <c r="BF391" s="176"/>
      <c r="BG391" s="176"/>
      <c r="BH391" s="176"/>
    </row>
    <row r="392" spans="1:60" outlineLevel="1" x14ac:dyDescent="0.2">
      <c r="A392" s="177"/>
      <c r="B392" s="208" t="s">
        <v>606</v>
      </c>
      <c r="C392" s="209"/>
      <c r="D392" s="200"/>
      <c r="E392" s="201"/>
      <c r="F392" s="184"/>
      <c r="G392" s="184"/>
      <c r="H392" s="184"/>
      <c r="I392" s="184"/>
      <c r="J392" s="184"/>
      <c r="K392" s="184"/>
      <c r="L392" s="184"/>
      <c r="M392" s="184"/>
      <c r="N392" s="184"/>
      <c r="O392" s="184"/>
      <c r="P392" s="184"/>
      <c r="Q392" s="184"/>
      <c r="R392" s="185"/>
      <c r="S392" s="185"/>
      <c r="T392" s="184"/>
      <c r="U392" s="184"/>
      <c r="V392" s="185"/>
      <c r="W392" s="185"/>
      <c r="X392" s="266"/>
      <c r="Y392" s="176"/>
      <c r="Z392" s="176"/>
      <c r="AA392" s="176"/>
      <c r="AB392" s="176"/>
      <c r="AC392" s="176"/>
      <c r="AD392" s="176"/>
      <c r="AE392" s="176" t="s">
        <v>197</v>
      </c>
      <c r="AF392" s="176">
        <v>0</v>
      </c>
      <c r="AG392" s="176"/>
      <c r="AH392" s="211"/>
      <c r="AI392" s="212" t="s">
        <v>606</v>
      </c>
      <c r="AJ392" s="214"/>
      <c r="AK392" s="176"/>
      <c r="AL392" s="176"/>
      <c r="AM392" s="176"/>
      <c r="AN392" s="176"/>
      <c r="AO392" s="176"/>
      <c r="AP392" s="176"/>
      <c r="AQ392" s="176"/>
      <c r="AR392" s="176"/>
      <c r="AS392" s="176"/>
      <c r="AT392" s="176"/>
      <c r="AU392" s="176"/>
      <c r="AV392" s="176"/>
      <c r="AW392" s="176"/>
      <c r="AX392" s="176"/>
      <c r="AY392" s="176"/>
      <c r="AZ392" s="176"/>
      <c r="BA392" s="176"/>
      <c r="BB392" s="176"/>
      <c r="BC392" s="176"/>
      <c r="BD392" s="176"/>
      <c r="BE392" s="176"/>
      <c r="BF392" s="176"/>
      <c r="BG392" s="176"/>
      <c r="BH392" s="176"/>
    </row>
    <row r="393" spans="1:60" outlineLevel="1" x14ac:dyDescent="0.2">
      <c r="A393" s="177"/>
      <c r="B393" s="208" t="s">
        <v>607</v>
      </c>
      <c r="C393" s="209"/>
      <c r="D393" s="200"/>
      <c r="E393" s="201">
        <v>1.19882</v>
      </c>
      <c r="F393" s="184"/>
      <c r="G393" s="184"/>
      <c r="H393" s="184"/>
      <c r="I393" s="184"/>
      <c r="J393" s="184"/>
      <c r="K393" s="184"/>
      <c r="L393" s="184"/>
      <c r="M393" s="184"/>
      <c r="N393" s="184"/>
      <c r="O393" s="184"/>
      <c r="P393" s="184"/>
      <c r="Q393" s="184"/>
      <c r="R393" s="185"/>
      <c r="S393" s="185"/>
      <c r="T393" s="184"/>
      <c r="U393" s="184"/>
      <c r="V393" s="185"/>
      <c r="W393" s="185"/>
      <c r="X393" s="266"/>
      <c r="Y393" s="176"/>
      <c r="Z393" s="176"/>
      <c r="AA393" s="176"/>
      <c r="AB393" s="176"/>
      <c r="AC393" s="176"/>
      <c r="AD393" s="176"/>
      <c r="AE393" s="176" t="s">
        <v>197</v>
      </c>
      <c r="AF393" s="176">
        <v>0</v>
      </c>
      <c r="AG393" s="176"/>
      <c r="AH393" s="211"/>
      <c r="AI393" s="212" t="s">
        <v>607</v>
      </c>
      <c r="AJ393" s="214"/>
      <c r="AK393" s="176"/>
      <c r="AL393" s="176"/>
      <c r="AM393" s="176"/>
      <c r="AN393" s="176"/>
      <c r="AO393" s="176"/>
      <c r="AP393" s="176"/>
      <c r="AQ393" s="176"/>
      <c r="AR393" s="176"/>
      <c r="AS393" s="176"/>
      <c r="AT393" s="176"/>
      <c r="AU393" s="176"/>
      <c r="AV393" s="176"/>
      <c r="AW393" s="176"/>
      <c r="AX393" s="176"/>
      <c r="AY393" s="176"/>
      <c r="AZ393" s="176"/>
      <c r="BA393" s="176"/>
      <c r="BB393" s="176"/>
      <c r="BC393" s="176"/>
      <c r="BD393" s="176"/>
      <c r="BE393" s="176"/>
      <c r="BF393" s="176"/>
      <c r="BG393" s="176"/>
      <c r="BH393" s="176"/>
    </row>
    <row r="394" spans="1:60" x14ac:dyDescent="0.2">
      <c r="A394" s="162"/>
      <c r="B394" s="178"/>
      <c r="C394" s="178"/>
      <c r="D394" s="180"/>
      <c r="E394" s="181"/>
      <c r="F394" s="182"/>
      <c r="G394" s="182"/>
      <c r="H394" s="182"/>
      <c r="I394" s="182"/>
      <c r="J394" s="182"/>
      <c r="K394" s="182"/>
      <c r="L394" s="182"/>
      <c r="M394" s="182"/>
      <c r="N394" s="182"/>
      <c r="O394" s="182"/>
      <c r="P394" s="182"/>
      <c r="Q394" s="182"/>
      <c r="R394" s="183"/>
      <c r="S394" s="183"/>
      <c r="T394" s="182"/>
      <c r="U394" s="182"/>
      <c r="V394" s="183"/>
      <c r="W394" s="183"/>
      <c r="X394" s="256"/>
      <c r="AH394" s="210"/>
      <c r="AI394" s="210"/>
      <c r="AJ394" s="213"/>
    </row>
    <row r="395" spans="1:60" x14ac:dyDescent="0.2">
      <c r="A395" s="179" t="s">
        <v>188</v>
      </c>
      <c r="B395" s="186" t="s">
        <v>143</v>
      </c>
      <c r="C395" s="186" t="s">
        <v>144</v>
      </c>
      <c r="D395" s="187"/>
      <c r="E395" s="188"/>
      <c r="F395" s="189"/>
      <c r="G395" s="190">
        <f>SUMIF(AE396:AE396,"&lt;&gt;NOR",G396:G396)</f>
        <v>0</v>
      </c>
      <c r="H395" s="189"/>
      <c r="I395" s="189">
        <f>SUM(I396:I396)</f>
        <v>1317.84</v>
      </c>
      <c r="J395" s="189"/>
      <c r="K395" s="189">
        <f>SUM(K396:K396)</f>
        <v>2682.16</v>
      </c>
      <c r="L395" s="189"/>
      <c r="M395" s="189">
        <f>SUM(M396:M396)</f>
        <v>0</v>
      </c>
      <c r="N395" s="189"/>
      <c r="O395" s="189">
        <f>SUM(O396:O396)</f>
        <v>0</v>
      </c>
      <c r="P395" s="189"/>
      <c r="Q395" s="189">
        <f>SUM(Q396:Q396)</f>
        <v>0</v>
      </c>
      <c r="R395" s="191"/>
      <c r="S395" s="191"/>
      <c r="T395" s="189"/>
      <c r="U395" s="189">
        <f>SUM(U396:U396)</f>
        <v>3.2</v>
      </c>
      <c r="V395" s="191"/>
      <c r="W395" s="192"/>
      <c r="X395" s="256"/>
      <c r="AE395" t="s">
        <v>189</v>
      </c>
      <c r="AH395" s="210"/>
      <c r="AI395" s="210"/>
      <c r="AJ395" s="213"/>
    </row>
    <row r="396" spans="1:60" outlineLevel="1" x14ac:dyDescent="0.2">
      <c r="A396" s="193">
        <v>101</v>
      </c>
      <c r="B396" s="194" t="s">
        <v>608</v>
      </c>
      <c r="C396" s="194" t="s">
        <v>609</v>
      </c>
      <c r="D396" s="195" t="s">
        <v>610</v>
      </c>
      <c r="E396" s="196">
        <v>8</v>
      </c>
      <c r="F396" s="199"/>
      <c r="G396" s="197">
        <f>ROUND(E396*F396,2)</f>
        <v>0</v>
      </c>
      <c r="H396" s="199">
        <v>164.73</v>
      </c>
      <c r="I396" s="197">
        <f>ROUND(E396*H396,2)</f>
        <v>1317.84</v>
      </c>
      <c r="J396" s="199">
        <v>335.27</v>
      </c>
      <c r="K396" s="197">
        <f>ROUND(E396*J396,2)</f>
        <v>2682.16</v>
      </c>
      <c r="L396" s="197">
        <v>21</v>
      </c>
      <c r="M396" s="197">
        <f>G396*(1+L396/100)</f>
        <v>0</v>
      </c>
      <c r="N396" s="197">
        <v>0</v>
      </c>
      <c r="O396" s="197">
        <f>ROUND(E396*N396,2)</f>
        <v>0</v>
      </c>
      <c r="P396" s="197">
        <v>0</v>
      </c>
      <c r="Q396" s="197">
        <f>ROUND(E396*P396,2)</f>
        <v>0</v>
      </c>
      <c r="R396" s="198"/>
      <c r="S396" s="198" t="s">
        <v>339</v>
      </c>
      <c r="T396" s="197">
        <v>0.4</v>
      </c>
      <c r="U396" s="197">
        <f>ROUND(E396*T396,2)</f>
        <v>3.2</v>
      </c>
      <c r="V396" s="198"/>
      <c r="W396" s="198"/>
      <c r="X396" s="266"/>
      <c r="Y396" s="176"/>
      <c r="Z396" s="176"/>
      <c r="AA396" s="176"/>
      <c r="AB396" s="176"/>
      <c r="AC396" s="176"/>
      <c r="AD396" s="176"/>
      <c r="AE396" s="176" t="s">
        <v>449</v>
      </c>
      <c r="AF396" s="176">
        <v>288</v>
      </c>
      <c r="AG396" s="176"/>
      <c r="AH396" s="211"/>
      <c r="AI396" s="211"/>
      <c r="AJ396" s="214"/>
      <c r="AK396" s="176"/>
      <c r="AL396" s="176"/>
      <c r="AM396" s="176"/>
      <c r="AN396" s="176"/>
      <c r="AO396" s="176"/>
      <c r="AP396" s="176"/>
      <c r="AQ396" s="176"/>
      <c r="AR396" s="176"/>
      <c r="AS396" s="176"/>
      <c r="AT396" s="176"/>
      <c r="AU396" s="176"/>
      <c r="AV396" s="176"/>
      <c r="AW396" s="176"/>
      <c r="AX396" s="176"/>
      <c r="AY396" s="176"/>
      <c r="AZ396" s="176"/>
      <c r="BA396" s="176"/>
      <c r="BB396" s="176"/>
      <c r="BC396" s="176"/>
      <c r="BD396" s="176"/>
      <c r="BE396" s="176"/>
      <c r="BF396" s="176"/>
      <c r="BG396" s="176"/>
      <c r="BH396" s="176"/>
    </row>
    <row r="397" spans="1:60" x14ac:dyDescent="0.2">
      <c r="A397" s="162"/>
      <c r="B397" s="178"/>
      <c r="C397" s="178"/>
      <c r="D397" s="180"/>
      <c r="E397" s="181"/>
      <c r="F397" s="182"/>
      <c r="G397" s="182"/>
      <c r="H397" s="182"/>
      <c r="I397" s="182"/>
      <c r="J397" s="182"/>
      <c r="K397" s="182"/>
      <c r="L397" s="182"/>
      <c r="M397" s="182"/>
      <c r="N397" s="182"/>
      <c r="O397" s="182"/>
      <c r="P397" s="182"/>
      <c r="Q397" s="182"/>
      <c r="R397" s="183"/>
      <c r="S397" s="183"/>
      <c r="T397" s="182"/>
      <c r="U397" s="182"/>
      <c r="V397" s="183"/>
      <c r="W397" s="183"/>
      <c r="X397" s="256"/>
      <c r="AH397" s="210"/>
      <c r="AI397" s="210"/>
      <c r="AJ397" s="213"/>
    </row>
    <row r="398" spans="1:60" x14ac:dyDescent="0.2">
      <c r="A398" s="179" t="s">
        <v>188</v>
      </c>
      <c r="B398" s="186" t="s">
        <v>145</v>
      </c>
      <c r="C398" s="186" t="s">
        <v>146</v>
      </c>
      <c r="D398" s="187"/>
      <c r="E398" s="188"/>
      <c r="F398" s="189"/>
      <c r="G398" s="190">
        <f>SUMIF(AE399:AE417,"&lt;&gt;NOR",G399:G417)</f>
        <v>0</v>
      </c>
      <c r="H398" s="189"/>
      <c r="I398" s="189">
        <f>SUM(I399:I417)</f>
        <v>9330.4</v>
      </c>
      <c r="J398" s="189"/>
      <c r="K398" s="189">
        <f>SUM(K399:K417)</f>
        <v>29950.67</v>
      </c>
      <c r="L398" s="189"/>
      <c r="M398" s="189">
        <f>SUM(M399:M417)</f>
        <v>0</v>
      </c>
      <c r="N398" s="189"/>
      <c r="O398" s="189">
        <f>SUM(O399:O417)</f>
        <v>0.19</v>
      </c>
      <c r="P398" s="189"/>
      <c r="Q398" s="189">
        <f>SUM(Q399:Q417)</f>
        <v>0</v>
      </c>
      <c r="R398" s="191"/>
      <c r="S398" s="191"/>
      <c r="T398" s="189"/>
      <c r="U398" s="189">
        <f>SUM(U399:U417)</f>
        <v>61.53</v>
      </c>
      <c r="V398" s="191"/>
      <c r="W398" s="192"/>
      <c r="X398" s="256"/>
      <c r="AE398" t="s">
        <v>189</v>
      </c>
      <c r="AH398" s="210"/>
      <c r="AI398" s="210"/>
      <c r="AJ398" s="213"/>
    </row>
    <row r="399" spans="1:60" outlineLevel="1" x14ac:dyDescent="0.2">
      <c r="A399" s="193">
        <v>102</v>
      </c>
      <c r="B399" s="194" t="s">
        <v>611</v>
      </c>
      <c r="C399" s="194" t="s">
        <v>612</v>
      </c>
      <c r="D399" s="195" t="s">
        <v>207</v>
      </c>
      <c r="E399" s="196">
        <v>457.82130000000001</v>
      </c>
      <c r="F399" s="199"/>
      <c r="G399" s="197">
        <f>ROUND(E399*F399,2)</f>
        <v>0</v>
      </c>
      <c r="H399" s="199">
        <v>20.38</v>
      </c>
      <c r="I399" s="197">
        <f>ROUND(E399*H399,2)</f>
        <v>9330.4</v>
      </c>
      <c r="J399" s="199">
        <v>65.42</v>
      </c>
      <c r="K399" s="197">
        <f>ROUND(E399*J399,2)</f>
        <v>29950.67</v>
      </c>
      <c r="L399" s="197">
        <v>21</v>
      </c>
      <c r="M399" s="197">
        <f>G399*(1+L399/100)</f>
        <v>0</v>
      </c>
      <c r="N399" s="197">
        <v>4.2000000000000002E-4</v>
      </c>
      <c r="O399" s="197">
        <f>ROUND(E399*N399,2)</f>
        <v>0.19</v>
      </c>
      <c r="P399" s="197">
        <v>0</v>
      </c>
      <c r="Q399" s="197">
        <f>ROUND(E399*P399,2)</f>
        <v>0</v>
      </c>
      <c r="R399" s="198" t="s">
        <v>441</v>
      </c>
      <c r="S399" s="198" t="s">
        <v>194</v>
      </c>
      <c r="T399" s="197">
        <v>0.13439000000000001</v>
      </c>
      <c r="U399" s="197">
        <f>ROUND(E399*T399,2)</f>
        <v>61.53</v>
      </c>
      <c r="V399" s="198"/>
      <c r="W399" s="198"/>
      <c r="X399" s="266"/>
      <c r="Y399" s="176"/>
      <c r="Z399" s="176"/>
      <c r="AA399" s="176"/>
      <c r="AB399" s="176"/>
      <c r="AC399" s="176"/>
      <c r="AD399" s="176"/>
      <c r="AE399" s="176" t="s">
        <v>442</v>
      </c>
      <c r="AF399" s="176">
        <v>290</v>
      </c>
      <c r="AG399" s="176"/>
      <c r="AH399" s="211"/>
      <c r="AI399" s="211"/>
      <c r="AJ399" s="214"/>
      <c r="AK399" s="176"/>
      <c r="AL399" s="176"/>
      <c r="AM399" s="176"/>
      <c r="AN399" s="176"/>
      <c r="AO399" s="176"/>
      <c r="AP399" s="176"/>
      <c r="AQ399" s="176"/>
      <c r="AR399" s="176"/>
      <c r="AS399" s="176"/>
      <c r="AT399" s="176"/>
      <c r="AU399" s="176"/>
      <c r="AV399" s="176"/>
      <c r="AW399" s="176"/>
      <c r="AX399" s="176"/>
      <c r="AY399" s="176"/>
      <c r="AZ399" s="176"/>
      <c r="BA399" s="176"/>
      <c r="BB399" s="176"/>
      <c r="BC399" s="176"/>
      <c r="BD399" s="176"/>
      <c r="BE399" s="176"/>
      <c r="BF399" s="176"/>
      <c r="BG399" s="176"/>
      <c r="BH399" s="176"/>
    </row>
    <row r="400" spans="1:60" outlineLevel="1" x14ac:dyDescent="0.2">
      <c r="A400" s="177"/>
      <c r="B400" s="208" t="s">
        <v>613</v>
      </c>
      <c r="C400" s="209"/>
      <c r="D400" s="200"/>
      <c r="E400" s="201"/>
      <c r="F400" s="184"/>
      <c r="G400" s="184"/>
      <c r="H400" s="184"/>
      <c r="I400" s="184"/>
      <c r="J400" s="184"/>
      <c r="K400" s="184"/>
      <c r="L400" s="184"/>
      <c r="M400" s="184"/>
      <c r="N400" s="184"/>
      <c r="O400" s="184"/>
      <c r="P400" s="184"/>
      <c r="Q400" s="184"/>
      <c r="R400" s="185"/>
      <c r="S400" s="185"/>
      <c r="T400" s="184"/>
      <c r="U400" s="184"/>
      <c r="V400" s="185"/>
      <c r="W400" s="185"/>
      <c r="X400" s="266"/>
      <c r="Y400" s="176"/>
      <c r="Z400" s="176"/>
      <c r="AA400" s="176"/>
      <c r="AB400" s="176"/>
      <c r="AC400" s="176"/>
      <c r="AD400" s="176"/>
      <c r="AE400" s="176" t="s">
        <v>197</v>
      </c>
      <c r="AF400" s="176">
        <v>0</v>
      </c>
      <c r="AG400" s="176"/>
      <c r="AH400" s="211"/>
      <c r="AI400" s="212" t="s">
        <v>613</v>
      </c>
      <c r="AJ400" s="214"/>
      <c r="AK400" s="176"/>
      <c r="AL400" s="176"/>
      <c r="AM400" s="176"/>
      <c r="AN400" s="176"/>
      <c r="AO400" s="176"/>
      <c r="AP400" s="176"/>
      <c r="AQ400" s="176"/>
      <c r="AR400" s="176"/>
      <c r="AS400" s="176"/>
      <c r="AT400" s="176"/>
      <c r="AU400" s="176"/>
      <c r="AV400" s="176"/>
      <c r="AW400" s="176"/>
      <c r="AX400" s="176"/>
      <c r="AY400" s="176"/>
      <c r="AZ400" s="176"/>
      <c r="BA400" s="176"/>
      <c r="BB400" s="176"/>
      <c r="BC400" s="176"/>
      <c r="BD400" s="176"/>
      <c r="BE400" s="176"/>
      <c r="BF400" s="176"/>
      <c r="BG400" s="176"/>
      <c r="BH400" s="176"/>
    </row>
    <row r="401" spans="1:60" outlineLevel="1" x14ac:dyDescent="0.2">
      <c r="A401" s="177"/>
      <c r="B401" s="208" t="s">
        <v>614</v>
      </c>
      <c r="C401" s="209"/>
      <c r="D401" s="200"/>
      <c r="E401" s="201"/>
      <c r="F401" s="184"/>
      <c r="G401" s="184"/>
      <c r="H401" s="184"/>
      <c r="I401" s="184"/>
      <c r="J401" s="184"/>
      <c r="K401" s="184"/>
      <c r="L401" s="184"/>
      <c r="M401" s="184"/>
      <c r="N401" s="184"/>
      <c r="O401" s="184"/>
      <c r="P401" s="184"/>
      <c r="Q401" s="184"/>
      <c r="R401" s="185"/>
      <c r="S401" s="185"/>
      <c r="T401" s="184"/>
      <c r="U401" s="184"/>
      <c r="V401" s="185"/>
      <c r="W401" s="185"/>
      <c r="X401" s="266"/>
      <c r="Y401" s="176"/>
      <c r="Z401" s="176"/>
      <c r="AA401" s="176"/>
      <c r="AB401" s="176"/>
      <c r="AC401" s="176"/>
      <c r="AD401" s="176"/>
      <c r="AE401" s="176" t="s">
        <v>197</v>
      </c>
      <c r="AF401" s="176">
        <v>0</v>
      </c>
      <c r="AG401" s="176"/>
      <c r="AH401" s="211"/>
      <c r="AI401" s="212" t="s">
        <v>614</v>
      </c>
      <c r="AJ401" s="214"/>
      <c r="AK401" s="176"/>
      <c r="AL401" s="176"/>
      <c r="AM401" s="176"/>
      <c r="AN401" s="176"/>
      <c r="AO401" s="176"/>
      <c r="AP401" s="176"/>
      <c r="AQ401" s="176"/>
      <c r="AR401" s="176"/>
      <c r="AS401" s="176"/>
      <c r="AT401" s="176"/>
      <c r="AU401" s="176"/>
      <c r="AV401" s="176"/>
      <c r="AW401" s="176"/>
      <c r="AX401" s="176"/>
      <c r="AY401" s="176"/>
      <c r="AZ401" s="176"/>
      <c r="BA401" s="176"/>
      <c r="BB401" s="176"/>
      <c r="BC401" s="176"/>
      <c r="BD401" s="176"/>
      <c r="BE401" s="176"/>
      <c r="BF401" s="176"/>
      <c r="BG401" s="176"/>
      <c r="BH401" s="176"/>
    </row>
    <row r="402" spans="1:60" outlineLevel="1" x14ac:dyDescent="0.2">
      <c r="A402" s="177"/>
      <c r="B402" s="208" t="s">
        <v>615</v>
      </c>
      <c r="C402" s="209"/>
      <c r="D402" s="200"/>
      <c r="E402" s="201"/>
      <c r="F402" s="184"/>
      <c r="G402" s="184"/>
      <c r="H402" s="184"/>
      <c r="I402" s="184"/>
      <c r="J402" s="184"/>
      <c r="K402" s="184"/>
      <c r="L402" s="184"/>
      <c r="M402" s="184"/>
      <c r="N402" s="184"/>
      <c r="O402" s="184"/>
      <c r="P402" s="184"/>
      <c r="Q402" s="184"/>
      <c r="R402" s="185"/>
      <c r="S402" s="185"/>
      <c r="T402" s="184"/>
      <c r="U402" s="184"/>
      <c r="V402" s="185"/>
      <c r="W402" s="185"/>
      <c r="X402" s="266"/>
      <c r="Y402" s="176"/>
      <c r="Z402" s="176"/>
      <c r="AA402" s="176"/>
      <c r="AB402" s="176"/>
      <c r="AC402" s="176"/>
      <c r="AD402" s="176"/>
      <c r="AE402" s="176" t="s">
        <v>197</v>
      </c>
      <c r="AF402" s="176">
        <v>0</v>
      </c>
      <c r="AG402" s="176"/>
      <c r="AH402" s="211"/>
      <c r="AI402" s="212" t="s">
        <v>615</v>
      </c>
      <c r="AJ402" s="214"/>
      <c r="AK402" s="176"/>
      <c r="AL402" s="176"/>
      <c r="AM402" s="176"/>
      <c r="AN402" s="176"/>
      <c r="AO402" s="176"/>
      <c r="AP402" s="176"/>
      <c r="AQ402" s="176"/>
      <c r="AR402" s="176"/>
      <c r="AS402" s="176"/>
      <c r="AT402" s="176"/>
      <c r="AU402" s="176"/>
      <c r="AV402" s="176"/>
      <c r="AW402" s="176"/>
      <c r="AX402" s="176"/>
      <c r="AY402" s="176"/>
      <c r="AZ402" s="176"/>
      <c r="BA402" s="176"/>
      <c r="BB402" s="176"/>
      <c r="BC402" s="176"/>
      <c r="BD402" s="176"/>
      <c r="BE402" s="176"/>
      <c r="BF402" s="176"/>
      <c r="BG402" s="176"/>
      <c r="BH402" s="176"/>
    </row>
    <row r="403" spans="1:60" outlineLevel="1" x14ac:dyDescent="0.2">
      <c r="A403" s="177"/>
      <c r="B403" s="208" t="s">
        <v>616</v>
      </c>
      <c r="C403" s="209"/>
      <c r="D403" s="200"/>
      <c r="E403" s="201"/>
      <c r="F403" s="184"/>
      <c r="G403" s="184"/>
      <c r="H403" s="184"/>
      <c r="I403" s="184"/>
      <c r="J403" s="184"/>
      <c r="K403" s="184"/>
      <c r="L403" s="184"/>
      <c r="M403" s="184"/>
      <c r="N403" s="184"/>
      <c r="O403" s="184"/>
      <c r="P403" s="184"/>
      <c r="Q403" s="184"/>
      <c r="R403" s="185"/>
      <c r="S403" s="185"/>
      <c r="T403" s="184"/>
      <c r="U403" s="184"/>
      <c r="V403" s="185"/>
      <c r="W403" s="185"/>
      <c r="X403" s="266"/>
      <c r="Y403" s="176"/>
      <c r="Z403" s="176"/>
      <c r="AA403" s="176"/>
      <c r="AB403" s="176"/>
      <c r="AC403" s="176"/>
      <c r="AD403" s="176"/>
      <c r="AE403" s="176" t="s">
        <v>197</v>
      </c>
      <c r="AF403" s="176">
        <v>0</v>
      </c>
      <c r="AG403" s="176"/>
      <c r="AH403" s="211"/>
      <c r="AI403" s="212" t="s">
        <v>616</v>
      </c>
      <c r="AJ403" s="214"/>
      <c r="AK403" s="176"/>
      <c r="AL403" s="176"/>
      <c r="AM403" s="176"/>
      <c r="AN403" s="176"/>
      <c r="AO403" s="176"/>
      <c r="AP403" s="176"/>
      <c r="AQ403" s="176"/>
      <c r="AR403" s="176"/>
      <c r="AS403" s="176"/>
      <c r="AT403" s="176"/>
      <c r="AU403" s="176"/>
      <c r="AV403" s="176"/>
      <c r="AW403" s="176"/>
      <c r="AX403" s="176"/>
      <c r="AY403" s="176"/>
      <c r="AZ403" s="176"/>
      <c r="BA403" s="176"/>
      <c r="BB403" s="176"/>
      <c r="BC403" s="176"/>
      <c r="BD403" s="176"/>
      <c r="BE403" s="176"/>
      <c r="BF403" s="176"/>
      <c r="BG403" s="176"/>
      <c r="BH403" s="176"/>
    </row>
    <row r="404" spans="1:60" outlineLevel="1" x14ac:dyDescent="0.2">
      <c r="A404" s="177"/>
      <c r="B404" s="208" t="s">
        <v>617</v>
      </c>
      <c r="C404" s="209"/>
      <c r="D404" s="200"/>
      <c r="E404" s="201"/>
      <c r="F404" s="184"/>
      <c r="G404" s="184"/>
      <c r="H404" s="184"/>
      <c r="I404" s="184"/>
      <c r="J404" s="184"/>
      <c r="K404" s="184"/>
      <c r="L404" s="184"/>
      <c r="M404" s="184"/>
      <c r="N404" s="184"/>
      <c r="O404" s="184"/>
      <c r="P404" s="184"/>
      <c r="Q404" s="184"/>
      <c r="R404" s="185"/>
      <c r="S404" s="185"/>
      <c r="T404" s="184"/>
      <c r="U404" s="184"/>
      <c r="V404" s="185"/>
      <c r="W404" s="185"/>
      <c r="X404" s="266"/>
      <c r="Y404" s="176"/>
      <c r="Z404" s="176"/>
      <c r="AA404" s="176"/>
      <c r="AB404" s="176"/>
      <c r="AC404" s="176"/>
      <c r="AD404" s="176"/>
      <c r="AE404" s="176" t="s">
        <v>197</v>
      </c>
      <c r="AF404" s="176">
        <v>0</v>
      </c>
      <c r="AG404" s="176"/>
      <c r="AH404" s="211"/>
      <c r="AI404" s="212" t="s">
        <v>617</v>
      </c>
      <c r="AJ404" s="214"/>
      <c r="AK404" s="176"/>
      <c r="AL404" s="176"/>
      <c r="AM404" s="176"/>
      <c r="AN404" s="176"/>
      <c r="AO404" s="176"/>
      <c r="AP404" s="176"/>
      <c r="AQ404" s="176"/>
      <c r="AR404" s="176"/>
      <c r="AS404" s="176"/>
      <c r="AT404" s="176"/>
      <c r="AU404" s="176"/>
      <c r="AV404" s="176"/>
      <c r="AW404" s="176"/>
      <c r="AX404" s="176"/>
      <c r="AY404" s="176"/>
      <c r="AZ404" s="176"/>
      <c r="BA404" s="176"/>
      <c r="BB404" s="176"/>
      <c r="BC404" s="176"/>
      <c r="BD404" s="176"/>
      <c r="BE404" s="176"/>
      <c r="BF404" s="176"/>
      <c r="BG404" s="176"/>
      <c r="BH404" s="176"/>
    </row>
    <row r="405" spans="1:60" outlineLevel="1" x14ac:dyDescent="0.2">
      <c r="A405" s="177"/>
      <c r="B405" s="208" t="s">
        <v>618</v>
      </c>
      <c r="C405" s="209"/>
      <c r="D405" s="200"/>
      <c r="E405" s="201"/>
      <c r="F405" s="184"/>
      <c r="G405" s="184"/>
      <c r="H405" s="184"/>
      <c r="I405" s="184"/>
      <c r="J405" s="184"/>
      <c r="K405" s="184"/>
      <c r="L405" s="184"/>
      <c r="M405" s="184"/>
      <c r="N405" s="184"/>
      <c r="O405" s="184"/>
      <c r="P405" s="184"/>
      <c r="Q405" s="184"/>
      <c r="R405" s="185"/>
      <c r="S405" s="185"/>
      <c r="T405" s="184"/>
      <c r="U405" s="184"/>
      <c r="V405" s="185"/>
      <c r="W405" s="185"/>
      <c r="X405" s="266"/>
      <c r="Y405" s="176"/>
      <c r="Z405" s="176"/>
      <c r="AA405" s="176"/>
      <c r="AB405" s="176"/>
      <c r="AC405" s="176"/>
      <c r="AD405" s="176"/>
      <c r="AE405" s="176" t="s">
        <v>197</v>
      </c>
      <c r="AF405" s="176">
        <v>0</v>
      </c>
      <c r="AG405" s="176"/>
      <c r="AH405" s="211"/>
      <c r="AI405" s="212" t="s">
        <v>618</v>
      </c>
      <c r="AJ405" s="214"/>
      <c r="AK405" s="176"/>
      <c r="AL405" s="176"/>
      <c r="AM405" s="176"/>
      <c r="AN405" s="176"/>
      <c r="AO405" s="176"/>
      <c r="AP405" s="176"/>
      <c r="AQ405" s="176"/>
      <c r="AR405" s="176"/>
      <c r="AS405" s="176"/>
      <c r="AT405" s="176"/>
      <c r="AU405" s="176"/>
      <c r="AV405" s="176"/>
      <c r="AW405" s="176"/>
      <c r="AX405" s="176"/>
      <c r="AY405" s="176"/>
      <c r="AZ405" s="176"/>
      <c r="BA405" s="176"/>
      <c r="BB405" s="176"/>
      <c r="BC405" s="176"/>
      <c r="BD405" s="176"/>
      <c r="BE405" s="176"/>
      <c r="BF405" s="176"/>
      <c r="BG405" s="176"/>
      <c r="BH405" s="176"/>
    </row>
    <row r="406" spans="1:60" outlineLevel="1" x14ac:dyDescent="0.2">
      <c r="A406" s="177"/>
      <c r="B406" s="208" t="s">
        <v>619</v>
      </c>
      <c r="C406" s="209"/>
      <c r="D406" s="200"/>
      <c r="E406" s="201"/>
      <c r="F406" s="184"/>
      <c r="G406" s="184"/>
      <c r="H406" s="184"/>
      <c r="I406" s="184"/>
      <c r="J406" s="184"/>
      <c r="K406" s="184"/>
      <c r="L406" s="184"/>
      <c r="M406" s="184"/>
      <c r="N406" s="184"/>
      <c r="O406" s="184"/>
      <c r="P406" s="184"/>
      <c r="Q406" s="184"/>
      <c r="R406" s="185"/>
      <c r="S406" s="185"/>
      <c r="T406" s="184"/>
      <c r="U406" s="184"/>
      <c r="V406" s="185"/>
      <c r="W406" s="185"/>
      <c r="X406" s="266"/>
      <c r="Y406" s="176"/>
      <c r="Z406" s="176"/>
      <c r="AA406" s="176"/>
      <c r="AB406" s="176"/>
      <c r="AC406" s="176"/>
      <c r="AD406" s="176"/>
      <c r="AE406" s="176" t="s">
        <v>197</v>
      </c>
      <c r="AF406" s="176">
        <v>0</v>
      </c>
      <c r="AG406" s="176"/>
      <c r="AH406" s="211"/>
      <c r="AI406" s="212" t="s">
        <v>619</v>
      </c>
      <c r="AJ406" s="214"/>
      <c r="AK406" s="176"/>
      <c r="AL406" s="176"/>
      <c r="AM406" s="176"/>
      <c r="AN406" s="176"/>
      <c r="AO406" s="176"/>
      <c r="AP406" s="176"/>
      <c r="AQ406" s="176"/>
      <c r="AR406" s="176"/>
      <c r="AS406" s="176"/>
      <c r="AT406" s="176"/>
      <c r="AU406" s="176"/>
      <c r="AV406" s="176"/>
      <c r="AW406" s="176"/>
      <c r="AX406" s="176"/>
      <c r="AY406" s="176"/>
      <c r="AZ406" s="176"/>
      <c r="BA406" s="176"/>
      <c r="BB406" s="176"/>
      <c r="BC406" s="176"/>
      <c r="BD406" s="176"/>
      <c r="BE406" s="176"/>
      <c r="BF406" s="176"/>
      <c r="BG406" s="176"/>
      <c r="BH406" s="176"/>
    </row>
    <row r="407" spans="1:60" outlineLevel="1" x14ac:dyDescent="0.2">
      <c r="A407" s="177"/>
      <c r="B407" s="208" t="s">
        <v>270</v>
      </c>
      <c r="C407" s="209"/>
      <c r="D407" s="200"/>
      <c r="E407" s="201"/>
      <c r="F407" s="184"/>
      <c r="G407" s="184"/>
      <c r="H407" s="184"/>
      <c r="I407" s="184"/>
      <c r="J407" s="184"/>
      <c r="K407" s="184"/>
      <c r="L407" s="184"/>
      <c r="M407" s="184"/>
      <c r="N407" s="184"/>
      <c r="O407" s="184"/>
      <c r="P407" s="184"/>
      <c r="Q407" s="184"/>
      <c r="R407" s="185"/>
      <c r="S407" s="185"/>
      <c r="T407" s="184"/>
      <c r="U407" s="184"/>
      <c r="V407" s="185"/>
      <c r="W407" s="185"/>
      <c r="X407" s="266"/>
      <c r="Y407" s="176"/>
      <c r="Z407" s="176"/>
      <c r="AA407" s="176"/>
      <c r="AB407" s="176"/>
      <c r="AC407" s="176"/>
      <c r="AD407" s="176"/>
      <c r="AE407" s="176" t="s">
        <v>197</v>
      </c>
      <c r="AF407" s="176">
        <v>0</v>
      </c>
      <c r="AG407" s="176"/>
      <c r="AH407" s="211"/>
      <c r="AI407" s="212" t="s">
        <v>270</v>
      </c>
      <c r="AJ407" s="214"/>
      <c r="AK407" s="176"/>
      <c r="AL407" s="176"/>
      <c r="AM407" s="176"/>
      <c r="AN407" s="176"/>
      <c r="AO407" s="176"/>
      <c r="AP407" s="176"/>
      <c r="AQ407" s="176"/>
      <c r="AR407" s="176"/>
      <c r="AS407" s="176"/>
      <c r="AT407" s="176"/>
      <c r="AU407" s="176"/>
      <c r="AV407" s="176"/>
      <c r="AW407" s="176"/>
      <c r="AX407" s="176"/>
      <c r="AY407" s="176"/>
      <c r="AZ407" s="176"/>
      <c r="BA407" s="176"/>
      <c r="BB407" s="176"/>
      <c r="BC407" s="176"/>
      <c r="BD407" s="176"/>
      <c r="BE407" s="176"/>
      <c r="BF407" s="176"/>
      <c r="BG407" s="176"/>
      <c r="BH407" s="176"/>
    </row>
    <row r="408" spans="1:60" outlineLevel="1" x14ac:dyDescent="0.2">
      <c r="A408" s="177"/>
      <c r="B408" s="208" t="s">
        <v>620</v>
      </c>
      <c r="C408" s="209"/>
      <c r="D408" s="200"/>
      <c r="E408" s="201"/>
      <c r="F408" s="184"/>
      <c r="G408" s="184"/>
      <c r="H408" s="184"/>
      <c r="I408" s="184"/>
      <c r="J408" s="184"/>
      <c r="K408" s="184"/>
      <c r="L408" s="184"/>
      <c r="M408" s="184"/>
      <c r="N408" s="184"/>
      <c r="O408" s="184"/>
      <c r="P408" s="184"/>
      <c r="Q408" s="184"/>
      <c r="R408" s="185"/>
      <c r="S408" s="185"/>
      <c r="T408" s="184"/>
      <c r="U408" s="184"/>
      <c r="V408" s="185"/>
      <c r="W408" s="185"/>
      <c r="X408" s="266"/>
      <c r="Y408" s="176"/>
      <c r="Z408" s="176"/>
      <c r="AA408" s="176"/>
      <c r="AB408" s="176"/>
      <c r="AC408" s="176"/>
      <c r="AD408" s="176"/>
      <c r="AE408" s="176" t="s">
        <v>197</v>
      </c>
      <c r="AF408" s="176">
        <v>0</v>
      </c>
      <c r="AG408" s="176"/>
      <c r="AH408" s="211"/>
      <c r="AI408" s="212" t="s">
        <v>620</v>
      </c>
      <c r="AJ408" s="214"/>
      <c r="AK408" s="176"/>
      <c r="AL408" s="176"/>
      <c r="AM408" s="176"/>
      <c r="AN408" s="176"/>
      <c r="AO408" s="176"/>
      <c r="AP408" s="176"/>
      <c r="AQ408" s="176"/>
      <c r="AR408" s="176"/>
      <c r="AS408" s="176"/>
      <c r="AT408" s="176"/>
      <c r="AU408" s="176"/>
      <c r="AV408" s="176"/>
      <c r="AW408" s="176"/>
      <c r="AX408" s="176"/>
      <c r="AY408" s="176"/>
      <c r="AZ408" s="176"/>
      <c r="BA408" s="176"/>
      <c r="BB408" s="176"/>
      <c r="BC408" s="176"/>
      <c r="BD408" s="176"/>
      <c r="BE408" s="176"/>
      <c r="BF408" s="176"/>
      <c r="BG408" s="176"/>
      <c r="BH408" s="176"/>
    </row>
    <row r="409" spans="1:60" outlineLevel="1" x14ac:dyDescent="0.2">
      <c r="A409" s="177"/>
      <c r="B409" s="208" t="s">
        <v>621</v>
      </c>
      <c r="C409" s="209"/>
      <c r="D409" s="200"/>
      <c r="E409" s="201"/>
      <c r="F409" s="184"/>
      <c r="G409" s="184"/>
      <c r="H409" s="184"/>
      <c r="I409" s="184"/>
      <c r="J409" s="184"/>
      <c r="K409" s="184"/>
      <c r="L409" s="184"/>
      <c r="M409" s="184"/>
      <c r="N409" s="184"/>
      <c r="O409" s="184"/>
      <c r="P409" s="184"/>
      <c r="Q409" s="184"/>
      <c r="R409" s="185"/>
      <c r="S409" s="185"/>
      <c r="T409" s="184"/>
      <c r="U409" s="184"/>
      <c r="V409" s="185"/>
      <c r="W409" s="185"/>
      <c r="X409" s="266"/>
      <c r="Y409" s="176"/>
      <c r="Z409" s="176"/>
      <c r="AA409" s="176"/>
      <c r="AB409" s="176"/>
      <c r="AC409" s="176"/>
      <c r="AD409" s="176"/>
      <c r="AE409" s="176" t="s">
        <v>197</v>
      </c>
      <c r="AF409" s="176">
        <v>0</v>
      </c>
      <c r="AG409" s="176"/>
      <c r="AH409" s="211"/>
      <c r="AI409" s="212" t="s">
        <v>621</v>
      </c>
      <c r="AJ409" s="214"/>
      <c r="AK409" s="176"/>
      <c r="AL409" s="176"/>
      <c r="AM409" s="176"/>
      <c r="AN409" s="176"/>
      <c r="AO409" s="176"/>
      <c r="AP409" s="176"/>
      <c r="AQ409" s="176"/>
      <c r="AR409" s="176"/>
      <c r="AS409" s="176"/>
      <c r="AT409" s="176"/>
      <c r="AU409" s="176"/>
      <c r="AV409" s="176"/>
      <c r="AW409" s="176"/>
      <c r="AX409" s="176"/>
      <c r="AY409" s="176"/>
      <c r="AZ409" s="176"/>
      <c r="BA409" s="176"/>
      <c r="BB409" s="176"/>
      <c r="BC409" s="176"/>
      <c r="BD409" s="176"/>
      <c r="BE409" s="176"/>
      <c r="BF409" s="176"/>
      <c r="BG409" s="176"/>
      <c r="BH409" s="176"/>
    </row>
    <row r="410" spans="1:60" outlineLevel="1" x14ac:dyDescent="0.2">
      <c r="A410" s="177"/>
      <c r="B410" s="208" t="s">
        <v>273</v>
      </c>
      <c r="C410" s="209"/>
      <c r="D410" s="200"/>
      <c r="E410" s="201"/>
      <c r="F410" s="184"/>
      <c r="G410" s="184"/>
      <c r="H410" s="184"/>
      <c r="I410" s="184"/>
      <c r="J410" s="184"/>
      <c r="K410" s="184"/>
      <c r="L410" s="184"/>
      <c r="M410" s="184"/>
      <c r="N410" s="184"/>
      <c r="O410" s="184"/>
      <c r="P410" s="184"/>
      <c r="Q410" s="184"/>
      <c r="R410" s="185"/>
      <c r="S410" s="185"/>
      <c r="T410" s="184"/>
      <c r="U410" s="184"/>
      <c r="V410" s="185"/>
      <c r="W410" s="185"/>
      <c r="X410" s="266"/>
      <c r="Y410" s="176"/>
      <c r="Z410" s="176"/>
      <c r="AA410" s="176"/>
      <c r="AB410" s="176"/>
      <c r="AC410" s="176"/>
      <c r="AD410" s="176"/>
      <c r="AE410" s="176" t="s">
        <v>197</v>
      </c>
      <c r="AF410" s="176">
        <v>0</v>
      </c>
      <c r="AG410" s="176"/>
      <c r="AH410" s="211"/>
      <c r="AI410" s="212" t="s">
        <v>273</v>
      </c>
      <c r="AJ410" s="214"/>
      <c r="AK410" s="176"/>
      <c r="AL410" s="176"/>
      <c r="AM410" s="176"/>
      <c r="AN410" s="176"/>
      <c r="AO410" s="176"/>
      <c r="AP410" s="176"/>
      <c r="AQ410" s="176"/>
      <c r="AR410" s="176"/>
      <c r="AS410" s="176"/>
      <c r="AT410" s="176"/>
      <c r="AU410" s="176"/>
      <c r="AV410" s="176"/>
      <c r="AW410" s="176"/>
      <c r="AX410" s="176"/>
      <c r="AY410" s="176"/>
      <c r="AZ410" s="176"/>
      <c r="BA410" s="176"/>
      <c r="BB410" s="176"/>
      <c r="BC410" s="176"/>
      <c r="BD410" s="176"/>
      <c r="BE410" s="176"/>
      <c r="BF410" s="176"/>
      <c r="BG410" s="176"/>
      <c r="BH410" s="176"/>
    </row>
    <row r="411" spans="1:60" outlineLevel="1" x14ac:dyDescent="0.2">
      <c r="A411" s="177"/>
      <c r="B411" s="208" t="s">
        <v>622</v>
      </c>
      <c r="C411" s="209"/>
      <c r="D411" s="200"/>
      <c r="E411" s="201"/>
      <c r="F411" s="184"/>
      <c r="G411" s="184"/>
      <c r="H411" s="184"/>
      <c r="I411" s="184"/>
      <c r="J411" s="184"/>
      <c r="K411" s="184"/>
      <c r="L411" s="184"/>
      <c r="M411" s="184"/>
      <c r="N411" s="184"/>
      <c r="O411" s="184"/>
      <c r="P411" s="184"/>
      <c r="Q411" s="184"/>
      <c r="R411" s="185"/>
      <c r="S411" s="185"/>
      <c r="T411" s="184"/>
      <c r="U411" s="184"/>
      <c r="V411" s="185"/>
      <c r="W411" s="185"/>
      <c r="X411" s="266"/>
      <c r="Y411" s="176"/>
      <c r="Z411" s="176"/>
      <c r="AA411" s="176"/>
      <c r="AB411" s="176"/>
      <c r="AC411" s="176"/>
      <c r="AD411" s="176"/>
      <c r="AE411" s="176" t="s">
        <v>197</v>
      </c>
      <c r="AF411" s="176">
        <v>0</v>
      </c>
      <c r="AG411" s="176"/>
      <c r="AH411" s="211"/>
      <c r="AI411" s="212" t="s">
        <v>622</v>
      </c>
      <c r="AJ411" s="214"/>
      <c r="AK411" s="176"/>
      <c r="AL411" s="176"/>
      <c r="AM411" s="176"/>
      <c r="AN411" s="176"/>
      <c r="AO411" s="176"/>
      <c r="AP411" s="176"/>
      <c r="AQ411" s="176"/>
      <c r="AR411" s="176"/>
      <c r="AS411" s="176"/>
      <c r="AT411" s="176"/>
      <c r="AU411" s="176"/>
      <c r="AV411" s="176"/>
      <c r="AW411" s="176"/>
      <c r="AX411" s="176"/>
      <c r="AY411" s="176"/>
      <c r="AZ411" s="176"/>
      <c r="BA411" s="176"/>
      <c r="BB411" s="176"/>
      <c r="BC411" s="176"/>
      <c r="BD411" s="176"/>
      <c r="BE411" s="176"/>
      <c r="BF411" s="176"/>
      <c r="BG411" s="176"/>
      <c r="BH411" s="176"/>
    </row>
    <row r="412" spans="1:60" outlineLevel="1" x14ac:dyDescent="0.2">
      <c r="A412" s="177"/>
      <c r="B412" s="208" t="s">
        <v>623</v>
      </c>
      <c r="C412" s="209"/>
      <c r="D412" s="200"/>
      <c r="E412" s="201"/>
      <c r="F412" s="184"/>
      <c r="G412" s="184"/>
      <c r="H412" s="184"/>
      <c r="I412" s="184"/>
      <c r="J412" s="184"/>
      <c r="K412" s="184"/>
      <c r="L412" s="184"/>
      <c r="M412" s="184"/>
      <c r="N412" s="184"/>
      <c r="O412" s="184"/>
      <c r="P412" s="184"/>
      <c r="Q412" s="184"/>
      <c r="R412" s="185"/>
      <c r="S412" s="185"/>
      <c r="T412" s="184"/>
      <c r="U412" s="184"/>
      <c r="V412" s="185"/>
      <c r="W412" s="185"/>
      <c r="X412" s="266"/>
      <c r="Y412" s="176"/>
      <c r="Z412" s="176"/>
      <c r="AA412" s="176"/>
      <c r="AB412" s="176"/>
      <c r="AC412" s="176"/>
      <c r="AD412" s="176"/>
      <c r="AE412" s="176" t="s">
        <v>197</v>
      </c>
      <c r="AF412" s="176">
        <v>0</v>
      </c>
      <c r="AG412" s="176"/>
      <c r="AH412" s="211"/>
      <c r="AI412" s="212" t="s">
        <v>623</v>
      </c>
      <c r="AJ412" s="214"/>
      <c r="AK412" s="176"/>
      <c r="AL412" s="176"/>
      <c r="AM412" s="176"/>
      <c r="AN412" s="176"/>
      <c r="AO412" s="176"/>
      <c r="AP412" s="176"/>
      <c r="AQ412" s="176"/>
      <c r="AR412" s="176"/>
      <c r="AS412" s="176"/>
      <c r="AT412" s="176"/>
      <c r="AU412" s="176"/>
      <c r="AV412" s="176"/>
      <c r="AW412" s="176"/>
      <c r="AX412" s="176"/>
      <c r="AY412" s="176"/>
      <c r="AZ412" s="176"/>
      <c r="BA412" s="176"/>
      <c r="BB412" s="176"/>
      <c r="BC412" s="176"/>
      <c r="BD412" s="176"/>
      <c r="BE412" s="176"/>
      <c r="BF412" s="176"/>
      <c r="BG412" s="176"/>
      <c r="BH412" s="176"/>
    </row>
    <row r="413" spans="1:60" outlineLevel="1" x14ac:dyDescent="0.2">
      <c r="A413" s="177"/>
      <c r="B413" s="208" t="s">
        <v>276</v>
      </c>
      <c r="C413" s="209"/>
      <c r="D413" s="200"/>
      <c r="E413" s="201"/>
      <c r="F413" s="184"/>
      <c r="G413" s="184"/>
      <c r="H413" s="184"/>
      <c r="I413" s="184"/>
      <c r="J413" s="184"/>
      <c r="K413" s="184"/>
      <c r="L413" s="184"/>
      <c r="M413" s="184"/>
      <c r="N413" s="184"/>
      <c r="O413" s="184"/>
      <c r="P413" s="184"/>
      <c r="Q413" s="184"/>
      <c r="R413" s="185"/>
      <c r="S413" s="185"/>
      <c r="T413" s="184"/>
      <c r="U413" s="184"/>
      <c r="V413" s="185"/>
      <c r="W413" s="185"/>
      <c r="X413" s="266"/>
      <c r="Y413" s="176"/>
      <c r="Z413" s="176"/>
      <c r="AA413" s="176"/>
      <c r="AB413" s="176"/>
      <c r="AC413" s="176"/>
      <c r="AD413" s="176"/>
      <c r="AE413" s="176" t="s">
        <v>197</v>
      </c>
      <c r="AF413" s="176">
        <v>0</v>
      </c>
      <c r="AG413" s="176"/>
      <c r="AH413" s="211"/>
      <c r="AI413" s="212" t="s">
        <v>276</v>
      </c>
      <c r="AJ413" s="214"/>
      <c r="AK413" s="176"/>
      <c r="AL413" s="176"/>
      <c r="AM413" s="176"/>
      <c r="AN413" s="176"/>
      <c r="AO413" s="176"/>
      <c r="AP413" s="176"/>
      <c r="AQ413" s="176"/>
      <c r="AR413" s="176"/>
      <c r="AS413" s="176"/>
      <c r="AT413" s="176"/>
      <c r="AU413" s="176"/>
      <c r="AV413" s="176"/>
      <c r="AW413" s="176"/>
      <c r="AX413" s="176"/>
      <c r="AY413" s="176"/>
      <c r="AZ413" s="176"/>
      <c r="BA413" s="176"/>
      <c r="BB413" s="176"/>
      <c r="BC413" s="176"/>
      <c r="BD413" s="176"/>
      <c r="BE413" s="176"/>
      <c r="BF413" s="176"/>
      <c r="BG413" s="176"/>
      <c r="BH413" s="176"/>
    </row>
    <row r="414" spans="1:60" outlineLevel="1" x14ac:dyDescent="0.2">
      <c r="A414" s="177"/>
      <c r="B414" s="208" t="s">
        <v>624</v>
      </c>
      <c r="C414" s="209"/>
      <c r="D414" s="200"/>
      <c r="E414" s="201"/>
      <c r="F414" s="184"/>
      <c r="G414" s="184"/>
      <c r="H414" s="184"/>
      <c r="I414" s="184"/>
      <c r="J414" s="184"/>
      <c r="K414" s="184"/>
      <c r="L414" s="184"/>
      <c r="M414" s="184"/>
      <c r="N414" s="184"/>
      <c r="O414" s="184"/>
      <c r="P414" s="184"/>
      <c r="Q414" s="184"/>
      <c r="R414" s="185"/>
      <c r="S414" s="185"/>
      <c r="T414" s="184"/>
      <c r="U414" s="184"/>
      <c r="V414" s="185"/>
      <c r="W414" s="185"/>
      <c r="X414" s="266"/>
      <c r="Y414" s="176"/>
      <c r="Z414" s="176"/>
      <c r="AA414" s="176"/>
      <c r="AB414" s="176"/>
      <c r="AC414" s="176"/>
      <c r="AD414" s="176"/>
      <c r="AE414" s="176" t="s">
        <v>197</v>
      </c>
      <c r="AF414" s="176">
        <v>0</v>
      </c>
      <c r="AG414" s="176"/>
      <c r="AH414" s="211"/>
      <c r="AI414" s="212" t="s">
        <v>624</v>
      </c>
      <c r="AJ414" s="214"/>
      <c r="AK414" s="176"/>
      <c r="AL414" s="176"/>
      <c r="AM414" s="176"/>
      <c r="AN414" s="176"/>
      <c r="AO414" s="176"/>
      <c r="AP414" s="176"/>
      <c r="AQ414" s="176"/>
      <c r="AR414" s="176"/>
      <c r="AS414" s="176"/>
      <c r="AT414" s="176"/>
      <c r="AU414" s="176"/>
      <c r="AV414" s="176"/>
      <c r="AW414" s="176"/>
      <c r="AX414" s="176"/>
      <c r="AY414" s="176"/>
      <c r="AZ414" s="176"/>
      <c r="BA414" s="176"/>
      <c r="BB414" s="176"/>
      <c r="BC414" s="176"/>
      <c r="BD414" s="176"/>
      <c r="BE414" s="176"/>
      <c r="BF414" s="176"/>
      <c r="BG414" s="176"/>
      <c r="BH414" s="176"/>
    </row>
    <row r="415" spans="1:60" outlineLevel="1" x14ac:dyDescent="0.2">
      <c r="A415" s="177"/>
      <c r="B415" s="208" t="s">
        <v>625</v>
      </c>
      <c r="C415" s="209"/>
      <c r="D415" s="200"/>
      <c r="E415" s="201"/>
      <c r="F415" s="184"/>
      <c r="G415" s="184"/>
      <c r="H415" s="184"/>
      <c r="I415" s="184"/>
      <c r="J415" s="184"/>
      <c r="K415" s="184"/>
      <c r="L415" s="184"/>
      <c r="M415" s="184"/>
      <c r="N415" s="184"/>
      <c r="O415" s="184"/>
      <c r="P415" s="184"/>
      <c r="Q415" s="184"/>
      <c r="R415" s="185"/>
      <c r="S415" s="185"/>
      <c r="T415" s="184"/>
      <c r="U415" s="184"/>
      <c r="V415" s="185"/>
      <c r="W415" s="185"/>
      <c r="X415" s="266"/>
      <c r="Y415" s="176"/>
      <c r="Z415" s="176"/>
      <c r="AA415" s="176"/>
      <c r="AB415" s="176"/>
      <c r="AC415" s="176"/>
      <c r="AD415" s="176"/>
      <c r="AE415" s="176" t="s">
        <v>197</v>
      </c>
      <c r="AF415" s="176">
        <v>0</v>
      </c>
      <c r="AG415" s="176"/>
      <c r="AH415" s="211"/>
      <c r="AI415" s="212" t="s">
        <v>625</v>
      </c>
      <c r="AJ415" s="214"/>
      <c r="AK415" s="176"/>
      <c r="AL415" s="176"/>
      <c r="AM415" s="176"/>
      <c r="AN415" s="176"/>
      <c r="AO415" s="176"/>
      <c r="AP415" s="176"/>
      <c r="AQ415" s="176"/>
      <c r="AR415" s="176"/>
      <c r="AS415" s="176"/>
      <c r="AT415" s="176"/>
      <c r="AU415" s="176"/>
      <c r="AV415" s="176"/>
      <c r="AW415" s="176"/>
      <c r="AX415" s="176"/>
      <c r="AY415" s="176"/>
      <c r="AZ415" s="176"/>
      <c r="BA415" s="176"/>
      <c r="BB415" s="176"/>
      <c r="BC415" s="176"/>
      <c r="BD415" s="176"/>
      <c r="BE415" s="176"/>
      <c r="BF415" s="176"/>
      <c r="BG415" s="176"/>
      <c r="BH415" s="176"/>
    </row>
    <row r="416" spans="1:60" outlineLevel="1" x14ac:dyDescent="0.2">
      <c r="A416" s="177"/>
      <c r="B416" s="208" t="s">
        <v>279</v>
      </c>
      <c r="C416" s="209"/>
      <c r="D416" s="200"/>
      <c r="E416" s="201"/>
      <c r="F416" s="184"/>
      <c r="G416" s="184"/>
      <c r="H416" s="184"/>
      <c r="I416" s="184"/>
      <c r="J416" s="184"/>
      <c r="K416" s="184"/>
      <c r="L416" s="184"/>
      <c r="M416" s="184"/>
      <c r="N416" s="184"/>
      <c r="O416" s="184"/>
      <c r="P416" s="184"/>
      <c r="Q416" s="184"/>
      <c r="R416" s="185"/>
      <c r="S416" s="185"/>
      <c r="T416" s="184"/>
      <c r="U416" s="184"/>
      <c r="V416" s="185"/>
      <c r="W416" s="185"/>
      <c r="X416" s="266"/>
      <c r="Y416" s="176"/>
      <c r="Z416" s="176"/>
      <c r="AA416" s="176"/>
      <c r="AB416" s="176"/>
      <c r="AC416" s="176"/>
      <c r="AD416" s="176"/>
      <c r="AE416" s="176" t="s">
        <v>197</v>
      </c>
      <c r="AF416" s="176">
        <v>0</v>
      </c>
      <c r="AG416" s="176"/>
      <c r="AH416" s="211"/>
      <c r="AI416" s="212" t="s">
        <v>279</v>
      </c>
      <c r="AJ416" s="214"/>
      <c r="AK416" s="176"/>
      <c r="AL416" s="176"/>
      <c r="AM416" s="176"/>
      <c r="AN416" s="176"/>
      <c r="AO416" s="176"/>
      <c r="AP416" s="176"/>
      <c r="AQ416" s="176"/>
      <c r="AR416" s="176"/>
      <c r="AS416" s="176"/>
      <c r="AT416" s="176"/>
      <c r="AU416" s="176"/>
      <c r="AV416" s="176"/>
      <c r="AW416" s="176"/>
      <c r="AX416" s="176"/>
      <c r="AY416" s="176"/>
      <c r="AZ416" s="176"/>
      <c r="BA416" s="176"/>
      <c r="BB416" s="176"/>
      <c r="BC416" s="176"/>
      <c r="BD416" s="176"/>
      <c r="BE416" s="176"/>
      <c r="BF416" s="176"/>
      <c r="BG416" s="176"/>
      <c r="BH416" s="176"/>
    </row>
    <row r="417" spans="1:60" outlineLevel="1" x14ac:dyDescent="0.2">
      <c r="A417" s="177"/>
      <c r="B417" s="208" t="s">
        <v>626</v>
      </c>
      <c r="C417" s="209"/>
      <c r="D417" s="200"/>
      <c r="E417" s="201">
        <v>457.82130000000001</v>
      </c>
      <c r="F417" s="184"/>
      <c r="G417" s="184"/>
      <c r="H417" s="184"/>
      <c r="I417" s="184"/>
      <c r="J417" s="184"/>
      <c r="K417" s="184"/>
      <c r="L417" s="184"/>
      <c r="M417" s="184"/>
      <c r="N417" s="184"/>
      <c r="O417" s="184"/>
      <c r="P417" s="184"/>
      <c r="Q417" s="184"/>
      <c r="R417" s="185"/>
      <c r="S417" s="185"/>
      <c r="T417" s="184"/>
      <c r="U417" s="184"/>
      <c r="V417" s="185"/>
      <c r="W417" s="185"/>
      <c r="X417" s="266"/>
      <c r="Y417" s="176"/>
      <c r="Z417" s="176"/>
      <c r="AA417" s="176"/>
      <c r="AB417" s="176"/>
      <c r="AC417" s="176"/>
      <c r="AD417" s="176"/>
      <c r="AE417" s="176" t="s">
        <v>197</v>
      </c>
      <c r="AF417" s="176">
        <v>0</v>
      </c>
      <c r="AG417" s="176"/>
      <c r="AH417" s="211"/>
      <c r="AI417" s="212" t="s">
        <v>626</v>
      </c>
      <c r="AJ417" s="214"/>
      <c r="AK417" s="176"/>
      <c r="AL417" s="176"/>
      <c r="AM417" s="176"/>
      <c r="AN417" s="176"/>
      <c r="AO417" s="176"/>
      <c r="AP417" s="176"/>
      <c r="AQ417" s="176"/>
      <c r="AR417" s="176"/>
      <c r="AS417" s="176"/>
      <c r="AT417" s="176"/>
      <c r="AU417" s="176"/>
      <c r="AV417" s="176"/>
      <c r="AW417" s="176"/>
      <c r="AX417" s="176"/>
      <c r="AY417" s="176"/>
      <c r="AZ417" s="176"/>
      <c r="BA417" s="176"/>
      <c r="BB417" s="176"/>
      <c r="BC417" s="176"/>
      <c r="BD417" s="176"/>
      <c r="BE417" s="176"/>
      <c r="BF417" s="176"/>
      <c r="BG417" s="176"/>
      <c r="BH417" s="176"/>
    </row>
    <row r="418" spans="1:60" x14ac:dyDescent="0.2">
      <c r="A418" s="162"/>
      <c r="B418" s="178"/>
      <c r="C418" s="178"/>
      <c r="D418" s="180"/>
      <c r="E418" s="181"/>
      <c r="F418" s="182"/>
      <c r="G418" s="182"/>
      <c r="H418" s="182"/>
      <c r="I418" s="182"/>
      <c r="J418" s="182"/>
      <c r="K418" s="182"/>
      <c r="L418" s="182"/>
      <c r="M418" s="182"/>
      <c r="N418" s="182"/>
      <c r="O418" s="182"/>
      <c r="P418" s="182"/>
      <c r="Q418" s="182"/>
      <c r="R418" s="183"/>
      <c r="S418" s="183"/>
      <c r="T418" s="182"/>
      <c r="U418" s="182"/>
      <c r="V418" s="183"/>
      <c r="W418" s="183"/>
      <c r="X418" s="256"/>
      <c r="AH418" s="210"/>
      <c r="AI418" s="210"/>
      <c r="AJ418" s="213"/>
    </row>
    <row r="419" spans="1:60" x14ac:dyDescent="0.2">
      <c r="A419" s="179" t="s">
        <v>188</v>
      </c>
      <c r="B419" s="186" t="s">
        <v>147</v>
      </c>
      <c r="C419" s="186" t="s">
        <v>148</v>
      </c>
      <c r="D419" s="187"/>
      <c r="E419" s="188"/>
      <c r="F419" s="189"/>
      <c r="G419" s="190">
        <f>SUMIF(AE420:AE422,"&lt;&gt;NOR",G420:G422)</f>
        <v>0</v>
      </c>
      <c r="H419" s="189"/>
      <c r="I419" s="189">
        <f>SUM(I420:I422)</f>
        <v>3861.32</v>
      </c>
      <c r="J419" s="189"/>
      <c r="K419" s="189">
        <f>SUM(K420:K422)</f>
        <v>1646.68</v>
      </c>
      <c r="L419" s="189"/>
      <c r="M419" s="189">
        <f>SUM(M420:M422)</f>
        <v>0</v>
      </c>
      <c r="N419" s="189"/>
      <c r="O419" s="189">
        <f>SUM(O420:O422)</f>
        <v>0.04</v>
      </c>
      <c r="P419" s="189"/>
      <c r="Q419" s="189">
        <f>SUM(Q420:Q422)</f>
        <v>0</v>
      </c>
      <c r="R419" s="191"/>
      <c r="S419" s="191"/>
      <c r="T419" s="189"/>
      <c r="U419" s="189">
        <f>SUM(U420:U422)</f>
        <v>3.24</v>
      </c>
      <c r="V419" s="191"/>
      <c r="W419" s="192"/>
      <c r="X419" s="256"/>
      <c r="AE419" t="s">
        <v>189</v>
      </c>
      <c r="AH419" s="210"/>
      <c r="AI419" s="210"/>
      <c r="AJ419" s="213"/>
    </row>
    <row r="420" spans="1:60" outlineLevel="1" x14ac:dyDescent="0.2">
      <c r="A420" s="193">
        <v>103</v>
      </c>
      <c r="B420" s="194" t="s">
        <v>627</v>
      </c>
      <c r="C420" s="194" t="s">
        <v>628</v>
      </c>
      <c r="D420" s="195" t="s">
        <v>207</v>
      </c>
      <c r="E420" s="196">
        <v>10.8</v>
      </c>
      <c r="F420" s="199"/>
      <c r="G420" s="197">
        <f>ROUND(E420*F420,2)</f>
        <v>0</v>
      </c>
      <c r="H420" s="199">
        <v>357.53</v>
      </c>
      <c r="I420" s="197">
        <f>ROUND(E420*H420,2)</f>
        <v>3861.32</v>
      </c>
      <c r="J420" s="199">
        <v>152.47</v>
      </c>
      <c r="K420" s="197">
        <f>ROUND(E420*J420,2)</f>
        <v>1646.68</v>
      </c>
      <c r="L420" s="197">
        <v>21</v>
      </c>
      <c r="M420" s="197">
        <f>G420*(1+L420/100)</f>
        <v>0</v>
      </c>
      <c r="N420" s="197">
        <v>3.82E-3</v>
      </c>
      <c r="O420" s="197">
        <f>ROUND(E420*N420,2)</f>
        <v>0.04</v>
      </c>
      <c r="P420" s="197">
        <v>0</v>
      </c>
      <c r="Q420" s="197">
        <f>ROUND(E420*P420,2)</f>
        <v>0</v>
      </c>
      <c r="R420" s="198" t="s">
        <v>629</v>
      </c>
      <c r="S420" s="198" t="s">
        <v>194</v>
      </c>
      <c r="T420" s="197">
        <v>0.3</v>
      </c>
      <c r="U420" s="197">
        <f>ROUND(E420*T420,2)</f>
        <v>3.24</v>
      </c>
      <c r="V420" s="198"/>
      <c r="W420" s="198"/>
      <c r="X420" s="266"/>
      <c r="Y420" s="176"/>
      <c r="Z420" s="176"/>
      <c r="AA420" s="176"/>
      <c r="AB420" s="176"/>
      <c r="AC420" s="176"/>
      <c r="AD420" s="176"/>
      <c r="AE420" s="176" t="s">
        <v>449</v>
      </c>
      <c r="AF420" s="176">
        <v>313</v>
      </c>
      <c r="AG420" s="176"/>
      <c r="AH420" s="211"/>
      <c r="AI420" s="211"/>
      <c r="AJ420" s="214"/>
      <c r="AK420" s="176"/>
      <c r="AL420" s="176"/>
      <c r="AM420" s="176"/>
      <c r="AN420" s="176"/>
      <c r="AO420" s="176"/>
      <c r="AP420" s="176"/>
      <c r="AQ420" s="176"/>
      <c r="AR420" s="176"/>
      <c r="AS420" s="176"/>
      <c r="AT420" s="176"/>
      <c r="AU420" s="176"/>
      <c r="AV420" s="176"/>
      <c r="AW420" s="176"/>
      <c r="AX420" s="176"/>
      <c r="AY420" s="176"/>
      <c r="AZ420" s="176"/>
      <c r="BA420" s="176"/>
      <c r="BB420" s="176"/>
      <c r="BC420" s="176"/>
      <c r="BD420" s="176"/>
      <c r="BE420" s="176"/>
      <c r="BF420" s="176"/>
      <c r="BG420" s="176"/>
      <c r="BH420" s="176"/>
    </row>
    <row r="421" spans="1:60" outlineLevel="1" x14ac:dyDescent="0.2">
      <c r="A421" s="177"/>
      <c r="B421" s="208" t="s">
        <v>630</v>
      </c>
      <c r="C421" s="209"/>
      <c r="D421" s="200"/>
      <c r="E421" s="201"/>
      <c r="F421" s="184"/>
      <c r="G421" s="184"/>
      <c r="H421" s="184"/>
      <c r="I421" s="184"/>
      <c r="J421" s="184"/>
      <c r="K421" s="184"/>
      <c r="L421" s="184"/>
      <c r="M421" s="184"/>
      <c r="N421" s="184"/>
      <c r="O421" s="184"/>
      <c r="P421" s="184"/>
      <c r="Q421" s="184"/>
      <c r="R421" s="185"/>
      <c r="S421" s="185"/>
      <c r="T421" s="184"/>
      <c r="U421" s="184"/>
      <c r="V421" s="185"/>
      <c r="W421" s="185"/>
      <c r="X421" s="266"/>
      <c r="Y421" s="176"/>
      <c r="Z421" s="176"/>
      <c r="AA421" s="176"/>
      <c r="AB421" s="176"/>
      <c r="AC421" s="176"/>
      <c r="AD421" s="176"/>
      <c r="AE421" s="176" t="s">
        <v>197</v>
      </c>
      <c r="AF421" s="176">
        <v>0</v>
      </c>
      <c r="AG421" s="176"/>
      <c r="AH421" s="211"/>
      <c r="AI421" s="212" t="s">
        <v>630</v>
      </c>
      <c r="AJ421" s="214"/>
      <c r="AK421" s="176"/>
      <c r="AL421" s="176"/>
      <c r="AM421" s="176"/>
      <c r="AN421" s="176"/>
      <c r="AO421" s="176"/>
      <c r="AP421" s="176"/>
      <c r="AQ421" s="176"/>
      <c r="AR421" s="176"/>
      <c r="AS421" s="176"/>
      <c r="AT421" s="176"/>
      <c r="AU421" s="176"/>
      <c r="AV421" s="176"/>
      <c r="AW421" s="176"/>
      <c r="AX421" s="176"/>
      <c r="AY421" s="176"/>
      <c r="AZ421" s="176"/>
      <c r="BA421" s="176"/>
      <c r="BB421" s="176"/>
      <c r="BC421" s="176"/>
      <c r="BD421" s="176"/>
      <c r="BE421" s="176"/>
      <c r="BF421" s="176"/>
      <c r="BG421" s="176"/>
      <c r="BH421" s="176"/>
    </row>
    <row r="422" spans="1:60" outlineLevel="1" x14ac:dyDescent="0.2">
      <c r="A422" s="177"/>
      <c r="B422" s="208" t="s">
        <v>631</v>
      </c>
      <c r="C422" s="209"/>
      <c r="D422" s="200"/>
      <c r="E422" s="201">
        <v>10.8</v>
      </c>
      <c r="F422" s="184"/>
      <c r="G422" s="184"/>
      <c r="H422" s="184"/>
      <c r="I422" s="184"/>
      <c r="J422" s="184"/>
      <c r="K422" s="184"/>
      <c r="L422" s="184"/>
      <c r="M422" s="184"/>
      <c r="N422" s="184"/>
      <c r="O422" s="184"/>
      <c r="P422" s="184"/>
      <c r="Q422" s="184"/>
      <c r="R422" s="185"/>
      <c r="S422" s="185"/>
      <c r="T422" s="184"/>
      <c r="U422" s="184"/>
      <c r="V422" s="185"/>
      <c r="W422" s="185"/>
      <c r="X422" s="266"/>
      <c r="Y422" s="176"/>
      <c r="Z422" s="176"/>
      <c r="AA422" s="176"/>
      <c r="AB422" s="176"/>
      <c r="AC422" s="176"/>
      <c r="AD422" s="176"/>
      <c r="AE422" s="176" t="s">
        <v>197</v>
      </c>
      <c r="AF422" s="176">
        <v>0</v>
      </c>
      <c r="AG422" s="176"/>
      <c r="AH422" s="211"/>
      <c r="AI422" s="212" t="s">
        <v>631</v>
      </c>
      <c r="AJ422" s="214"/>
      <c r="AK422" s="176"/>
      <c r="AL422" s="176"/>
      <c r="AM422" s="176"/>
      <c r="AN422" s="176"/>
      <c r="AO422" s="176"/>
      <c r="AP422" s="176"/>
      <c r="AQ422" s="176"/>
      <c r="AR422" s="176"/>
      <c r="AS422" s="176"/>
      <c r="AT422" s="176"/>
      <c r="AU422" s="176"/>
      <c r="AV422" s="176"/>
      <c r="AW422" s="176"/>
      <c r="AX422" s="176"/>
      <c r="AY422" s="176"/>
      <c r="AZ422" s="176"/>
      <c r="BA422" s="176"/>
      <c r="BB422" s="176"/>
      <c r="BC422" s="176"/>
      <c r="BD422" s="176"/>
      <c r="BE422" s="176"/>
      <c r="BF422" s="176"/>
      <c r="BG422" s="176"/>
      <c r="BH422" s="176"/>
    </row>
    <row r="423" spans="1:60" x14ac:dyDescent="0.2">
      <c r="A423" s="162"/>
      <c r="B423" s="178"/>
      <c r="C423" s="178"/>
      <c r="D423" s="180"/>
      <c r="E423" s="181"/>
      <c r="F423" s="182"/>
      <c r="G423" s="182"/>
      <c r="H423" s="182"/>
      <c r="I423" s="182"/>
      <c r="J423" s="182"/>
      <c r="K423" s="182"/>
      <c r="L423" s="182"/>
      <c r="M423" s="182"/>
      <c r="N423" s="182"/>
      <c r="O423" s="182"/>
      <c r="P423" s="182"/>
      <c r="Q423" s="182"/>
      <c r="R423" s="183"/>
      <c r="S423" s="183"/>
      <c r="T423" s="182"/>
      <c r="U423" s="182"/>
      <c r="V423" s="183"/>
      <c r="W423" s="183"/>
      <c r="X423" s="256"/>
      <c r="AH423" s="210"/>
      <c r="AI423" s="210"/>
      <c r="AJ423" s="213"/>
    </row>
    <row r="424" spans="1:60" x14ac:dyDescent="0.2">
      <c r="A424" s="179" t="s">
        <v>188</v>
      </c>
      <c r="B424" s="186" t="s">
        <v>151</v>
      </c>
      <c r="C424" s="186" t="s">
        <v>152</v>
      </c>
      <c r="D424" s="187"/>
      <c r="E424" s="188"/>
      <c r="F424" s="189"/>
      <c r="G424" s="190">
        <f>SUMIF(AE425:AE460,"&lt;&gt;NOR",G425:G460)</f>
        <v>0</v>
      </c>
      <c r="H424" s="189"/>
      <c r="I424" s="189">
        <f>SUM(I425:I460)</f>
        <v>0</v>
      </c>
      <c r="J424" s="189"/>
      <c r="K424" s="189">
        <f>SUM(K425:K460)</f>
        <v>129326.70999999999</v>
      </c>
      <c r="L424" s="189"/>
      <c r="M424" s="189">
        <f>SUM(M425:M460)</f>
        <v>0</v>
      </c>
      <c r="N424" s="189"/>
      <c r="O424" s="189">
        <f>SUM(O425:O460)</f>
        <v>0</v>
      </c>
      <c r="P424" s="189"/>
      <c r="Q424" s="189">
        <f>SUM(Q425:Q460)</f>
        <v>0</v>
      </c>
      <c r="R424" s="191"/>
      <c r="S424" s="191"/>
      <c r="T424" s="189"/>
      <c r="U424" s="189">
        <f>SUM(U425:U460)</f>
        <v>304.02</v>
      </c>
      <c r="V424" s="191"/>
      <c r="W424" s="192"/>
      <c r="X424" s="256"/>
      <c r="AE424" t="s">
        <v>189</v>
      </c>
      <c r="AH424" s="210"/>
      <c r="AI424" s="210"/>
      <c r="AJ424" s="213"/>
    </row>
    <row r="425" spans="1:60" outlineLevel="1" x14ac:dyDescent="0.2">
      <c r="A425" s="222">
        <v>104</v>
      </c>
      <c r="B425" s="223" t="s">
        <v>632</v>
      </c>
      <c r="C425" s="223" t="s">
        <v>633</v>
      </c>
      <c r="D425" s="224" t="s">
        <v>433</v>
      </c>
      <c r="E425" s="225">
        <v>40.055349999999997</v>
      </c>
      <c r="F425" s="199"/>
      <c r="G425" s="227">
        <f>ROUND(E425*F425,2)</f>
        <v>0</v>
      </c>
      <c r="H425" s="226">
        <v>0</v>
      </c>
      <c r="I425" s="227">
        <f>ROUND(E425*H425,2)</f>
        <v>0</v>
      </c>
      <c r="J425" s="226">
        <v>300</v>
      </c>
      <c r="K425" s="227">
        <f>ROUND(E425*J425,2)</f>
        <v>12016.61</v>
      </c>
      <c r="L425" s="227">
        <v>21</v>
      </c>
      <c r="M425" s="227">
        <f>G425*(1+L425/100)</f>
        <v>0</v>
      </c>
      <c r="N425" s="227">
        <v>0</v>
      </c>
      <c r="O425" s="227">
        <f>ROUND(E425*N425,2)</f>
        <v>0</v>
      </c>
      <c r="P425" s="227">
        <v>0</v>
      </c>
      <c r="Q425" s="227">
        <f>ROUND(E425*P425,2)</f>
        <v>0</v>
      </c>
      <c r="R425" s="228" t="s">
        <v>344</v>
      </c>
      <c r="S425" s="228" t="s">
        <v>194</v>
      </c>
      <c r="T425" s="197">
        <v>0</v>
      </c>
      <c r="U425" s="197">
        <f>ROUND(E425*T425,2)</f>
        <v>0</v>
      </c>
      <c r="V425" s="198"/>
      <c r="W425" s="198"/>
      <c r="X425" s="266"/>
      <c r="Y425" s="176"/>
      <c r="Z425" s="176"/>
      <c r="AA425" s="176"/>
      <c r="AB425" s="176"/>
      <c r="AC425" s="176"/>
      <c r="AD425" s="176"/>
      <c r="AE425" s="176" t="s">
        <v>634</v>
      </c>
      <c r="AF425" s="176">
        <v>316</v>
      </c>
      <c r="AG425" s="176"/>
      <c r="AH425" s="211"/>
      <c r="AI425" s="211"/>
      <c r="AJ425" s="214"/>
      <c r="AK425" s="176"/>
      <c r="AL425" s="176"/>
      <c r="AM425" s="176"/>
      <c r="AN425" s="176"/>
      <c r="AO425" s="176"/>
      <c r="AP425" s="176"/>
      <c r="AQ425" s="176"/>
      <c r="AR425" s="176"/>
      <c r="AS425" s="176"/>
      <c r="AT425" s="176"/>
      <c r="AU425" s="176"/>
      <c r="AV425" s="176"/>
      <c r="AW425" s="176"/>
      <c r="AX425" s="176"/>
      <c r="AY425" s="176"/>
      <c r="AZ425" s="176"/>
      <c r="BA425" s="176"/>
      <c r="BB425" s="176"/>
      <c r="BC425" s="176"/>
      <c r="BD425" s="176"/>
      <c r="BE425" s="176"/>
      <c r="BF425" s="176"/>
      <c r="BG425" s="176"/>
      <c r="BH425" s="176"/>
    </row>
    <row r="426" spans="1:60" ht="22.5" outlineLevel="1" x14ac:dyDescent="0.2">
      <c r="A426" s="222">
        <v>105</v>
      </c>
      <c r="B426" s="223" t="s">
        <v>635</v>
      </c>
      <c r="C426" s="223" t="s">
        <v>636</v>
      </c>
      <c r="D426" s="224" t="s">
        <v>433</v>
      </c>
      <c r="E426" s="225">
        <v>40.055349999999997</v>
      </c>
      <c r="F426" s="199"/>
      <c r="G426" s="227">
        <f>ROUND(E426*F426,2)</f>
        <v>0</v>
      </c>
      <c r="H426" s="226">
        <v>0</v>
      </c>
      <c r="I426" s="227">
        <f>ROUND(E426*H426,2)</f>
        <v>0</v>
      </c>
      <c r="J426" s="226">
        <v>164</v>
      </c>
      <c r="K426" s="227">
        <f>ROUND(E426*J426,2)</f>
        <v>6569.08</v>
      </c>
      <c r="L426" s="227">
        <v>21</v>
      </c>
      <c r="M426" s="227">
        <f>G426*(1+L426/100)</f>
        <v>0</v>
      </c>
      <c r="N426" s="227">
        <v>0</v>
      </c>
      <c r="O426" s="227">
        <f>ROUND(E426*N426,2)</f>
        <v>0</v>
      </c>
      <c r="P426" s="227">
        <v>0</v>
      </c>
      <c r="Q426" s="227">
        <f>ROUND(E426*P426,2)</f>
        <v>0</v>
      </c>
      <c r="R426" s="228" t="s">
        <v>637</v>
      </c>
      <c r="S426" s="228" t="s">
        <v>194</v>
      </c>
      <c r="T426" s="197">
        <v>0.27700000000000002</v>
      </c>
      <c r="U426" s="197">
        <f>ROUND(E426*T426,2)</f>
        <v>11.1</v>
      </c>
      <c r="V426" s="198"/>
      <c r="W426" s="198"/>
      <c r="X426" s="266"/>
      <c r="Y426" s="176"/>
      <c r="Z426" s="176"/>
      <c r="AA426" s="176"/>
      <c r="AB426" s="176"/>
      <c r="AC426" s="176"/>
      <c r="AD426" s="176"/>
      <c r="AE426" s="176" t="s">
        <v>638</v>
      </c>
      <c r="AF426" s="176">
        <v>317</v>
      </c>
      <c r="AG426" s="176"/>
      <c r="AH426" s="211"/>
      <c r="AI426" s="211"/>
      <c r="AJ426" s="214"/>
      <c r="AK426" s="176"/>
      <c r="AL426" s="176"/>
      <c r="AM426" s="176"/>
      <c r="AN426" s="176"/>
      <c r="AO426" s="176"/>
      <c r="AP426" s="176"/>
      <c r="AQ426" s="176"/>
      <c r="AR426" s="176"/>
      <c r="AS426" s="176"/>
      <c r="AT426" s="176"/>
      <c r="AU426" s="176"/>
      <c r="AV426" s="176"/>
      <c r="AW426" s="176"/>
      <c r="AX426" s="176"/>
      <c r="AY426" s="176"/>
      <c r="AZ426" s="176"/>
      <c r="BA426" s="176"/>
      <c r="BB426" s="176"/>
      <c r="BC426" s="176"/>
      <c r="BD426" s="176"/>
      <c r="BE426" s="176"/>
      <c r="BF426" s="176"/>
      <c r="BG426" s="176"/>
      <c r="BH426" s="176"/>
    </row>
    <row r="427" spans="1:60" ht="56.25" outlineLevel="1" x14ac:dyDescent="0.2">
      <c r="A427" s="240"/>
      <c r="B427" s="314" t="s">
        <v>639</v>
      </c>
      <c r="C427" s="314"/>
      <c r="D427" s="315"/>
      <c r="E427" s="315"/>
      <c r="F427" s="315"/>
      <c r="G427" s="315"/>
      <c r="H427" s="238"/>
      <c r="I427" s="238"/>
      <c r="J427" s="238"/>
      <c r="K427" s="238"/>
      <c r="L427" s="238"/>
      <c r="M427" s="238"/>
      <c r="N427" s="238"/>
      <c r="O427" s="238"/>
      <c r="P427" s="238"/>
      <c r="Q427" s="238"/>
      <c r="R427" s="239"/>
      <c r="S427" s="239"/>
      <c r="T427" s="184"/>
      <c r="U427" s="184"/>
      <c r="V427" s="185"/>
      <c r="W427" s="185"/>
      <c r="X427" s="266"/>
      <c r="Y427" s="176"/>
      <c r="Z427" s="176"/>
      <c r="AA427" s="176"/>
      <c r="AB427" s="176"/>
      <c r="AC427" s="176"/>
      <c r="AD427" s="176"/>
      <c r="AE427" s="176" t="s">
        <v>221</v>
      </c>
      <c r="AF427" s="176"/>
      <c r="AG427" s="176"/>
      <c r="AH427" s="211" t="str">
        <f>B427</f>
        <v>Včetně:_x000D_
- při vodorovné dopravě po suchu : přepravy za ztížených provozních podmínek,_x000D_
- při vodorovné dopravě po vodě : vyložení na hromady na suchu nebo na přeložení na dopravní prostředek na suchu do 15 m vodorovně a současně do 4 m svisle,_x000D_
- při nakládání nebo překládání : dopravy do 15 m vodorovně a současně do 4 m svisle.</v>
      </c>
      <c r="AI427" s="211"/>
      <c r="AJ427" s="214"/>
      <c r="AK427" s="176"/>
      <c r="AL427" s="176"/>
      <c r="AM427" s="176"/>
      <c r="AN427" s="176"/>
      <c r="AO427" s="176"/>
      <c r="AP427" s="176"/>
      <c r="AQ427" s="176"/>
      <c r="AR427" s="176"/>
      <c r="AS427" s="176"/>
      <c r="AT427" s="176"/>
      <c r="AU427" s="176"/>
      <c r="AV427" s="176"/>
      <c r="AW427" s="176"/>
      <c r="AX427" s="176"/>
      <c r="AY427" s="176"/>
      <c r="AZ427" s="176"/>
      <c r="BA427" s="176"/>
      <c r="BB427" s="176"/>
      <c r="BC427" s="176"/>
      <c r="BD427" s="176"/>
      <c r="BE427" s="176"/>
      <c r="BF427" s="176"/>
      <c r="BG427" s="176"/>
      <c r="BH427" s="176"/>
    </row>
    <row r="428" spans="1:60" outlineLevel="1" x14ac:dyDescent="0.2">
      <c r="A428" s="240"/>
      <c r="B428" s="245" t="s">
        <v>640</v>
      </c>
      <c r="C428" s="246"/>
      <c r="D428" s="243"/>
      <c r="E428" s="244"/>
      <c r="F428" s="238"/>
      <c r="G428" s="238"/>
      <c r="H428" s="238"/>
      <c r="I428" s="238"/>
      <c r="J428" s="238"/>
      <c r="K428" s="238"/>
      <c r="L428" s="238"/>
      <c r="M428" s="238"/>
      <c r="N428" s="238"/>
      <c r="O428" s="238"/>
      <c r="P428" s="238"/>
      <c r="Q428" s="238"/>
      <c r="R428" s="239"/>
      <c r="S428" s="239"/>
      <c r="T428" s="184"/>
      <c r="U428" s="184"/>
      <c r="V428" s="185"/>
      <c r="W428" s="185"/>
      <c r="X428" s="266"/>
      <c r="Y428" s="176"/>
      <c r="Z428" s="176"/>
      <c r="AA428" s="176"/>
      <c r="AB428" s="176"/>
      <c r="AC428" s="176"/>
      <c r="AD428" s="176"/>
      <c r="AE428" s="176" t="s">
        <v>197</v>
      </c>
      <c r="AF428" s="176">
        <v>0</v>
      </c>
      <c r="AG428" s="176"/>
      <c r="AH428" s="211"/>
      <c r="AI428" s="212" t="s">
        <v>640</v>
      </c>
      <c r="AJ428" s="214"/>
      <c r="AK428" s="176"/>
      <c r="AL428" s="176"/>
      <c r="AM428" s="176"/>
      <c r="AN428" s="176"/>
      <c r="AO428" s="176"/>
      <c r="AP428" s="176"/>
      <c r="AQ428" s="176"/>
      <c r="AR428" s="176"/>
      <c r="AS428" s="176"/>
      <c r="AT428" s="176"/>
      <c r="AU428" s="176"/>
      <c r="AV428" s="176"/>
      <c r="AW428" s="176"/>
      <c r="AX428" s="176"/>
      <c r="AY428" s="176"/>
      <c r="AZ428" s="176"/>
      <c r="BA428" s="176"/>
      <c r="BB428" s="176"/>
      <c r="BC428" s="176"/>
      <c r="BD428" s="176"/>
      <c r="BE428" s="176"/>
      <c r="BF428" s="176"/>
      <c r="BG428" s="176"/>
      <c r="BH428" s="176"/>
    </row>
    <row r="429" spans="1:60" outlineLevel="1" x14ac:dyDescent="0.2">
      <c r="A429" s="240"/>
      <c r="B429" s="312" t="s">
        <v>641</v>
      </c>
      <c r="C429" s="312"/>
      <c r="D429" s="313"/>
      <c r="E429" s="244"/>
      <c r="F429" s="238"/>
      <c r="G429" s="238"/>
      <c r="H429" s="238"/>
      <c r="I429" s="238"/>
      <c r="J429" s="238"/>
      <c r="K429" s="238"/>
      <c r="L429" s="238"/>
      <c r="M429" s="238"/>
      <c r="N429" s="238"/>
      <c r="O429" s="238"/>
      <c r="P429" s="238"/>
      <c r="Q429" s="238"/>
      <c r="R429" s="239"/>
      <c r="S429" s="239"/>
      <c r="T429" s="184"/>
      <c r="U429" s="184"/>
      <c r="V429" s="185"/>
      <c r="W429" s="185"/>
      <c r="X429" s="266"/>
      <c r="Y429" s="176"/>
      <c r="Z429" s="176"/>
      <c r="AA429" s="176"/>
      <c r="AB429" s="176"/>
      <c r="AC429" s="176"/>
      <c r="AD429" s="176"/>
      <c r="AE429" s="176" t="s">
        <v>197</v>
      </c>
      <c r="AF429" s="176">
        <v>0</v>
      </c>
      <c r="AG429" s="176"/>
      <c r="AH429" s="211"/>
      <c r="AI429" s="212" t="s">
        <v>641</v>
      </c>
      <c r="AJ429" s="214"/>
      <c r="AK429" s="176"/>
      <c r="AL429" s="176"/>
      <c r="AM429" s="176"/>
      <c r="AN429" s="176"/>
      <c r="AO429" s="176"/>
      <c r="AP429" s="176"/>
      <c r="AQ429" s="176"/>
      <c r="AR429" s="176"/>
      <c r="AS429" s="176"/>
      <c r="AT429" s="176"/>
      <c r="AU429" s="176"/>
      <c r="AV429" s="176"/>
      <c r="AW429" s="176"/>
      <c r="AX429" s="176"/>
      <c r="AY429" s="176"/>
      <c r="AZ429" s="176"/>
      <c r="BA429" s="176"/>
      <c r="BB429" s="176"/>
      <c r="BC429" s="176"/>
      <c r="BD429" s="176"/>
      <c r="BE429" s="176"/>
      <c r="BF429" s="176"/>
      <c r="BG429" s="176"/>
      <c r="BH429" s="176"/>
    </row>
    <row r="430" spans="1:60" outlineLevel="1" x14ac:dyDescent="0.2">
      <c r="A430" s="240"/>
      <c r="B430" s="245" t="s">
        <v>642</v>
      </c>
      <c r="C430" s="246"/>
      <c r="D430" s="243"/>
      <c r="E430" s="244">
        <v>40.055349999999997</v>
      </c>
      <c r="F430" s="238"/>
      <c r="G430" s="238"/>
      <c r="H430" s="238"/>
      <c r="I430" s="238"/>
      <c r="J430" s="238"/>
      <c r="K430" s="238"/>
      <c r="L430" s="238"/>
      <c r="M430" s="238"/>
      <c r="N430" s="238"/>
      <c r="O430" s="238"/>
      <c r="P430" s="238"/>
      <c r="Q430" s="238"/>
      <c r="R430" s="239"/>
      <c r="S430" s="239"/>
      <c r="T430" s="184"/>
      <c r="U430" s="184"/>
      <c r="V430" s="185"/>
      <c r="W430" s="185"/>
      <c r="X430" s="266"/>
      <c r="Y430" s="176"/>
      <c r="Z430" s="176"/>
      <c r="AA430" s="176"/>
      <c r="AB430" s="176"/>
      <c r="AC430" s="176"/>
      <c r="AD430" s="176"/>
      <c r="AE430" s="176" t="s">
        <v>197</v>
      </c>
      <c r="AF430" s="176">
        <v>0</v>
      </c>
      <c r="AG430" s="176"/>
      <c r="AH430" s="211"/>
      <c r="AI430" s="212" t="s">
        <v>642</v>
      </c>
      <c r="AJ430" s="214"/>
      <c r="AK430" s="176"/>
      <c r="AL430" s="176"/>
      <c r="AM430" s="176"/>
      <c r="AN430" s="176"/>
      <c r="AO430" s="176"/>
      <c r="AP430" s="176"/>
      <c r="AQ430" s="176"/>
      <c r="AR430" s="176"/>
      <c r="AS430" s="176"/>
      <c r="AT430" s="176"/>
      <c r="AU430" s="176"/>
      <c r="AV430" s="176"/>
      <c r="AW430" s="176"/>
      <c r="AX430" s="176"/>
      <c r="AY430" s="176"/>
      <c r="AZ430" s="176"/>
      <c r="BA430" s="176"/>
      <c r="BB430" s="176"/>
      <c r="BC430" s="176"/>
      <c r="BD430" s="176"/>
      <c r="BE430" s="176"/>
      <c r="BF430" s="176"/>
      <c r="BG430" s="176"/>
      <c r="BH430" s="176"/>
    </row>
    <row r="431" spans="1:60" outlineLevel="1" x14ac:dyDescent="0.2">
      <c r="A431" s="222">
        <v>106</v>
      </c>
      <c r="B431" s="223" t="s">
        <v>643</v>
      </c>
      <c r="C431" s="223" t="s">
        <v>644</v>
      </c>
      <c r="D431" s="224" t="s">
        <v>433</v>
      </c>
      <c r="E431" s="225">
        <v>40.055349999999997</v>
      </c>
      <c r="F431" s="199"/>
      <c r="G431" s="227">
        <f>ROUND(E431*F431,2)</f>
        <v>0</v>
      </c>
      <c r="H431" s="226">
        <v>0</v>
      </c>
      <c r="I431" s="227">
        <f>ROUND(E431*H431,2)</f>
        <v>0</v>
      </c>
      <c r="J431" s="226">
        <v>671</v>
      </c>
      <c r="K431" s="227">
        <f>ROUND(E431*J431,2)</f>
        <v>26877.14</v>
      </c>
      <c r="L431" s="227">
        <v>21</v>
      </c>
      <c r="M431" s="227">
        <f>G431*(1+L431/100)</f>
        <v>0</v>
      </c>
      <c r="N431" s="227">
        <v>0</v>
      </c>
      <c r="O431" s="227">
        <f>ROUND(E431*N431,2)</f>
        <v>0</v>
      </c>
      <c r="P431" s="227">
        <v>0</v>
      </c>
      <c r="Q431" s="227">
        <f>ROUND(E431*P431,2)</f>
        <v>0</v>
      </c>
      <c r="R431" s="228" t="s">
        <v>344</v>
      </c>
      <c r="S431" s="228" t="s">
        <v>194</v>
      </c>
      <c r="T431" s="197">
        <v>2.0089999999999999</v>
      </c>
      <c r="U431" s="197">
        <f>ROUND(E431*T431,2)</f>
        <v>80.47</v>
      </c>
      <c r="V431" s="198"/>
      <c r="W431" s="198"/>
      <c r="X431" s="266"/>
      <c r="Y431" s="176"/>
      <c r="Z431" s="176"/>
      <c r="AA431" s="176"/>
      <c r="AB431" s="176"/>
      <c r="AC431" s="176"/>
      <c r="AD431" s="176"/>
      <c r="AE431" s="176" t="s">
        <v>638</v>
      </c>
      <c r="AF431" s="176">
        <v>318</v>
      </c>
      <c r="AG431" s="176"/>
      <c r="AH431" s="211"/>
      <c r="AI431" s="211"/>
      <c r="AJ431" s="214"/>
      <c r="AK431" s="176"/>
      <c r="AL431" s="176"/>
      <c r="AM431" s="176"/>
      <c r="AN431" s="176"/>
      <c r="AO431" s="176"/>
      <c r="AP431" s="176"/>
      <c r="AQ431" s="176"/>
      <c r="AR431" s="176"/>
      <c r="AS431" s="176"/>
      <c r="AT431" s="176"/>
      <c r="AU431" s="176"/>
      <c r="AV431" s="176"/>
      <c r="AW431" s="176"/>
      <c r="AX431" s="176"/>
      <c r="AY431" s="176"/>
      <c r="AZ431" s="176"/>
      <c r="BA431" s="176"/>
      <c r="BB431" s="176"/>
      <c r="BC431" s="176"/>
      <c r="BD431" s="176"/>
      <c r="BE431" s="176"/>
      <c r="BF431" s="176"/>
      <c r="BG431" s="176"/>
      <c r="BH431" s="176"/>
    </row>
    <row r="432" spans="1:60" outlineLevel="1" x14ac:dyDescent="0.2">
      <c r="A432" s="240"/>
      <c r="B432" s="245" t="s">
        <v>640</v>
      </c>
      <c r="C432" s="246"/>
      <c r="D432" s="243"/>
      <c r="E432" s="244"/>
      <c r="F432" s="238"/>
      <c r="G432" s="238"/>
      <c r="H432" s="238"/>
      <c r="I432" s="238"/>
      <c r="J432" s="238"/>
      <c r="K432" s="238"/>
      <c r="L432" s="238"/>
      <c r="M432" s="238"/>
      <c r="N432" s="238"/>
      <c r="O432" s="238"/>
      <c r="P432" s="238"/>
      <c r="Q432" s="238"/>
      <c r="R432" s="239"/>
      <c r="S432" s="239"/>
      <c r="T432" s="184"/>
      <c r="U432" s="184"/>
      <c r="V432" s="185"/>
      <c r="W432" s="185"/>
      <c r="X432" s="266"/>
      <c r="Y432" s="176"/>
      <c r="Z432" s="176"/>
      <c r="AA432" s="176"/>
      <c r="AB432" s="176"/>
      <c r="AC432" s="176"/>
      <c r="AD432" s="176"/>
      <c r="AE432" s="176" t="s">
        <v>197</v>
      </c>
      <c r="AF432" s="176">
        <v>0</v>
      </c>
      <c r="AG432" s="176"/>
      <c r="AH432" s="211"/>
      <c r="AI432" s="212" t="s">
        <v>640</v>
      </c>
      <c r="AJ432" s="214"/>
      <c r="AK432" s="176"/>
      <c r="AL432" s="176"/>
      <c r="AM432" s="176"/>
      <c r="AN432" s="176"/>
      <c r="AO432" s="176"/>
      <c r="AP432" s="176"/>
      <c r="AQ432" s="176"/>
      <c r="AR432" s="176"/>
      <c r="AS432" s="176"/>
      <c r="AT432" s="176"/>
      <c r="AU432" s="176"/>
      <c r="AV432" s="176"/>
      <c r="AW432" s="176"/>
      <c r="AX432" s="176"/>
      <c r="AY432" s="176"/>
      <c r="AZ432" s="176"/>
      <c r="BA432" s="176"/>
      <c r="BB432" s="176"/>
      <c r="BC432" s="176"/>
      <c r="BD432" s="176"/>
      <c r="BE432" s="176"/>
      <c r="BF432" s="176"/>
      <c r="BG432" s="176"/>
      <c r="BH432" s="176"/>
    </row>
    <row r="433" spans="1:60" outlineLevel="1" x14ac:dyDescent="0.2">
      <c r="A433" s="240"/>
      <c r="B433" s="312" t="s">
        <v>641</v>
      </c>
      <c r="C433" s="312"/>
      <c r="D433" s="313"/>
      <c r="E433" s="244"/>
      <c r="F433" s="238"/>
      <c r="G433" s="238"/>
      <c r="H433" s="238"/>
      <c r="I433" s="238"/>
      <c r="J433" s="238"/>
      <c r="K433" s="238"/>
      <c r="L433" s="238"/>
      <c r="M433" s="238"/>
      <c r="N433" s="238"/>
      <c r="O433" s="238"/>
      <c r="P433" s="238"/>
      <c r="Q433" s="238"/>
      <c r="R433" s="239"/>
      <c r="S433" s="239"/>
      <c r="T433" s="184"/>
      <c r="U433" s="184"/>
      <c r="V433" s="185"/>
      <c r="W433" s="185"/>
      <c r="X433" s="266"/>
      <c r="Y433" s="176"/>
      <c r="Z433" s="176"/>
      <c r="AA433" s="176"/>
      <c r="AB433" s="176"/>
      <c r="AC433" s="176"/>
      <c r="AD433" s="176"/>
      <c r="AE433" s="176" t="s">
        <v>197</v>
      </c>
      <c r="AF433" s="176">
        <v>0</v>
      </c>
      <c r="AG433" s="176"/>
      <c r="AH433" s="211"/>
      <c r="AI433" s="212" t="s">
        <v>641</v>
      </c>
      <c r="AJ433" s="214"/>
      <c r="AK433" s="176"/>
      <c r="AL433" s="176"/>
      <c r="AM433" s="176"/>
      <c r="AN433" s="176"/>
      <c r="AO433" s="176"/>
      <c r="AP433" s="176"/>
      <c r="AQ433" s="176"/>
      <c r="AR433" s="176"/>
      <c r="AS433" s="176"/>
      <c r="AT433" s="176"/>
      <c r="AU433" s="176"/>
      <c r="AV433" s="176"/>
      <c r="AW433" s="176"/>
      <c r="AX433" s="176"/>
      <c r="AY433" s="176"/>
      <c r="AZ433" s="176"/>
      <c r="BA433" s="176"/>
      <c r="BB433" s="176"/>
      <c r="BC433" s="176"/>
      <c r="BD433" s="176"/>
      <c r="BE433" s="176"/>
      <c r="BF433" s="176"/>
      <c r="BG433" s="176"/>
      <c r="BH433" s="176"/>
    </row>
    <row r="434" spans="1:60" outlineLevel="1" x14ac:dyDescent="0.2">
      <c r="A434" s="240"/>
      <c r="B434" s="245" t="s">
        <v>642</v>
      </c>
      <c r="C434" s="246"/>
      <c r="D434" s="243"/>
      <c r="E434" s="244">
        <v>40.055349999999997</v>
      </c>
      <c r="F434" s="238"/>
      <c r="G434" s="238"/>
      <c r="H434" s="238"/>
      <c r="I434" s="238"/>
      <c r="J434" s="238"/>
      <c r="K434" s="238"/>
      <c r="L434" s="238"/>
      <c r="M434" s="238"/>
      <c r="N434" s="238"/>
      <c r="O434" s="238"/>
      <c r="P434" s="238"/>
      <c r="Q434" s="238"/>
      <c r="R434" s="239"/>
      <c r="S434" s="239"/>
      <c r="T434" s="184"/>
      <c r="U434" s="184"/>
      <c r="V434" s="185"/>
      <c r="W434" s="185"/>
      <c r="X434" s="266"/>
      <c r="Y434" s="176"/>
      <c r="Z434" s="176"/>
      <c r="AA434" s="176"/>
      <c r="AB434" s="176"/>
      <c r="AC434" s="176"/>
      <c r="AD434" s="176"/>
      <c r="AE434" s="176" t="s">
        <v>197</v>
      </c>
      <c r="AF434" s="176">
        <v>0</v>
      </c>
      <c r="AG434" s="176"/>
      <c r="AH434" s="211"/>
      <c r="AI434" s="212" t="s">
        <v>642</v>
      </c>
      <c r="AJ434" s="214"/>
      <c r="AK434" s="176"/>
      <c r="AL434" s="176"/>
      <c r="AM434" s="176"/>
      <c r="AN434" s="176"/>
      <c r="AO434" s="176"/>
      <c r="AP434" s="176"/>
      <c r="AQ434" s="176"/>
      <c r="AR434" s="176"/>
      <c r="AS434" s="176"/>
      <c r="AT434" s="176"/>
      <c r="AU434" s="176"/>
      <c r="AV434" s="176"/>
      <c r="AW434" s="176"/>
      <c r="AX434" s="176"/>
      <c r="AY434" s="176"/>
      <c r="AZ434" s="176"/>
      <c r="BA434" s="176"/>
      <c r="BB434" s="176"/>
      <c r="BC434" s="176"/>
      <c r="BD434" s="176"/>
      <c r="BE434" s="176"/>
      <c r="BF434" s="176"/>
      <c r="BG434" s="176"/>
      <c r="BH434" s="176"/>
    </row>
    <row r="435" spans="1:60" ht="22.5" outlineLevel="1" x14ac:dyDescent="0.2">
      <c r="A435" s="222">
        <v>107</v>
      </c>
      <c r="B435" s="223" t="s">
        <v>645</v>
      </c>
      <c r="C435" s="223" t="s">
        <v>646</v>
      </c>
      <c r="D435" s="224" t="s">
        <v>433</v>
      </c>
      <c r="E435" s="225">
        <v>40.055349999999997</v>
      </c>
      <c r="F435" s="199"/>
      <c r="G435" s="227">
        <f>ROUND(E435*F435,2)</f>
        <v>0</v>
      </c>
      <c r="H435" s="226">
        <v>0</v>
      </c>
      <c r="I435" s="227">
        <f>ROUND(E435*H435,2)</f>
        <v>0</v>
      </c>
      <c r="J435" s="226">
        <v>320.5</v>
      </c>
      <c r="K435" s="227">
        <f>ROUND(E435*J435,2)</f>
        <v>12837.74</v>
      </c>
      <c r="L435" s="227">
        <v>21</v>
      </c>
      <c r="M435" s="227">
        <f>G435*(1+L435/100)</f>
        <v>0</v>
      </c>
      <c r="N435" s="227">
        <v>0</v>
      </c>
      <c r="O435" s="227">
        <f>ROUND(E435*N435,2)</f>
        <v>0</v>
      </c>
      <c r="P435" s="227">
        <v>0</v>
      </c>
      <c r="Q435" s="227">
        <f>ROUND(E435*P435,2)</f>
        <v>0</v>
      </c>
      <c r="R435" s="228" t="s">
        <v>344</v>
      </c>
      <c r="S435" s="228" t="s">
        <v>194</v>
      </c>
      <c r="T435" s="197">
        <v>0.95899999999999996</v>
      </c>
      <c r="U435" s="197">
        <f>ROUND(E435*T435,2)</f>
        <v>38.409999999999997</v>
      </c>
      <c r="V435" s="198"/>
      <c r="W435" s="198"/>
      <c r="X435" s="266"/>
      <c r="Y435" s="176"/>
      <c r="Z435" s="176"/>
      <c r="AA435" s="176"/>
      <c r="AB435" s="176"/>
      <c r="AC435" s="176"/>
      <c r="AD435" s="176"/>
      <c r="AE435" s="176" t="s">
        <v>638</v>
      </c>
      <c r="AF435" s="176">
        <v>319</v>
      </c>
      <c r="AG435" s="176"/>
      <c r="AH435" s="211"/>
      <c r="AI435" s="211"/>
      <c r="AJ435" s="214"/>
      <c r="AK435" s="176"/>
      <c r="AL435" s="176"/>
      <c r="AM435" s="176"/>
      <c r="AN435" s="176"/>
      <c r="AO435" s="176"/>
      <c r="AP435" s="176"/>
      <c r="AQ435" s="176"/>
      <c r="AR435" s="176"/>
      <c r="AS435" s="176"/>
      <c r="AT435" s="176"/>
      <c r="AU435" s="176"/>
      <c r="AV435" s="176"/>
      <c r="AW435" s="176"/>
      <c r="AX435" s="176"/>
      <c r="AY435" s="176"/>
      <c r="AZ435" s="176"/>
      <c r="BA435" s="176"/>
      <c r="BB435" s="176"/>
      <c r="BC435" s="176"/>
      <c r="BD435" s="176"/>
      <c r="BE435" s="176"/>
      <c r="BF435" s="176"/>
      <c r="BG435" s="176"/>
      <c r="BH435" s="176"/>
    </row>
    <row r="436" spans="1:60" outlineLevel="1" x14ac:dyDescent="0.2">
      <c r="A436" s="240"/>
      <c r="B436" s="245" t="s">
        <v>640</v>
      </c>
      <c r="C436" s="246"/>
      <c r="D436" s="243"/>
      <c r="E436" s="244"/>
      <c r="F436" s="238"/>
      <c r="G436" s="238"/>
      <c r="H436" s="238"/>
      <c r="I436" s="238"/>
      <c r="J436" s="238"/>
      <c r="K436" s="238"/>
      <c r="L436" s="238"/>
      <c r="M436" s="238"/>
      <c r="N436" s="238"/>
      <c r="O436" s="238"/>
      <c r="P436" s="238"/>
      <c r="Q436" s="238"/>
      <c r="R436" s="239"/>
      <c r="S436" s="239"/>
      <c r="T436" s="184"/>
      <c r="U436" s="184"/>
      <c r="V436" s="185"/>
      <c r="W436" s="185"/>
      <c r="X436" s="266"/>
      <c r="Y436" s="176"/>
      <c r="Z436" s="176"/>
      <c r="AA436" s="176"/>
      <c r="AB436" s="176"/>
      <c r="AC436" s="176"/>
      <c r="AD436" s="176"/>
      <c r="AE436" s="176" t="s">
        <v>197</v>
      </c>
      <c r="AF436" s="176">
        <v>0</v>
      </c>
      <c r="AG436" s="176"/>
      <c r="AH436" s="211"/>
      <c r="AI436" s="212" t="s">
        <v>640</v>
      </c>
      <c r="AJ436" s="214"/>
      <c r="AK436" s="176"/>
      <c r="AL436" s="176"/>
      <c r="AM436" s="176"/>
      <c r="AN436" s="176"/>
      <c r="AO436" s="176"/>
      <c r="AP436" s="176"/>
      <c r="AQ436" s="176"/>
      <c r="AR436" s="176"/>
      <c r="AS436" s="176"/>
      <c r="AT436" s="176"/>
      <c r="AU436" s="176"/>
      <c r="AV436" s="176"/>
      <c r="AW436" s="176"/>
      <c r="AX436" s="176"/>
      <c r="AY436" s="176"/>
      <c r="AZ436" s="176"/>
      <c r="BA436" s="176"/>
      <c r="BB436" s="176"/>
      <c r="BC436" s="176"/>
      <c r="BD436" s="176"/>
      <c r="BE436" s="176"/>
      <c r="BF436" s="176"/>
      <c r="BG436" s="176"/>
      <c r="BH436" s="176"/>
    </row>
    <row r="437" spans="1:60" outlineLevel="1" x14ac:dyDescent="0.2">
      <c r="A437" s="240"/>
      <c r="B437" s="312" t="s">
        <v>641</v>
      </c>
      <c r="C437" s="312"/>
      <c r="D437" s="313"/>
      <c r="E437" s="244"/>
      <c r="F437" s="238"/>
      <c r="G437" s="238"/>
      <c r="H437" s="238"/>
      <c r="I437" s="238"/>
      <c r="J437" s="238"/>
      <c r="K437" s="238"/>
      <c r="L437" s="238"/>
      <c r="M437" s="238"/>
      <c r="N437" s="238"/>
      <c r="O437" s="238"/>
      <c r="P437" s="238"/>
      <c r="Q437" s="238"/>
      <c r="R437" s="239"/>
      <c r="S437" s="239"/>
      <c r="T437" s="184"/>
      <c r="U437" s="184"/>
      <c r="V437" s="185"/>
      <c r="W437" s="185"/>
      <c r="X437" s="266"/>
      <c r="Y437" s="176"/>
      <c r="Z437" s="176"/>
      <c r="AA437" s="176"/>
      <c r="AB437" s="176"/>
      <c r="AC437" s="176"/>
      <c r="AD437" s="176"/>
      <c r="AE437" s="176" t="s">
        <v>197</v>
      </c>
      <c r="AF437" s="176">
        <v>0</v>
      </c>
      <c r="AG437" s="176"/>
      <c r="AH437" s="211"/>
      <c r="AI437" s="212" t="s">
        <v>641</v>
      </c>
      <c r="AJ437" s="214"/>
      <c r="AK437" s="176"/>
      <c r="AL437" s="176"/>
      <c r="AM437" s="176"/>
      <c r="AN437" s="176"/>
      <c r="AO437" s="176"/>
      <c r="AP437" s="176"/>
      <c r="AQ437" s="176"/>
      <c r="AR437" s="176"/>
      <c r="AS437" s="176"/>
      <c r="AT437" s="176"/>
      <c r="AU437" s="176"/>
      <c r="AV437" s="176"/>
      <c r="AW437" s="176"/>
      <c r="AX437" s="176"/>
      <c r="AY437" s="176"/>
      <c r="AZ437" s="176"/>
      <c r="BA437" s="176"/>
      <c r="BB437" s="176"/>
      <c r="BC437" s="176"/>
      <c r="BD437" s="176"/>
      <c r="BE437" s="176"/>
      <c r="BF437" s="176"/>
      <c r="BG437" s="176"/>
      <c r="BH437" s="176"/>
    </row>
    <row r="438" spans="1:60" outlineLevel="1" x14ac:dyDescent="0.2">
      <c r="A438" s="240"/>
      <c r="B438" s="245" t="s">
        <v>642</v>
      </c>
      <c r="C438" s="246"/>
      <c r="D438" s="243"/>
      <c r="E438" s="244">
        <v>40.055349999999997</v>
      </c>
      <c r="F438" s="238"/>
      <c r="G438" s="238"/>
      <c r="H438" s="238"/>
      <c r="I438" s="238"/>
      <c r="J438" s="238"/>
      <c r="K438" s="238"/>
      <c r="L438" s="238"/>
      <c r="M438" s="238"/>
      <c r="N438" s="238"/>
      <c r="O438" s="238"/>
      <c r="P438" s="238"/>
      <c r="Q438" s="238"/>
      <c r="R438" s="239"/>
      <c r="S438" s="239"/>
      <c r="T438" s="184"/>
      <c r="U438" s="184"/>
      <c r="V438" s="185"/>
      <c r="W438" s="185"/>
      <c r="X438" s="266"/>
      <c r="Y438" s="176"/>
      <c r="Z438" s="176"/>
      <c r="AA438" s="176"/>
      <c r="AB438" s="176"/>
      <c r="AC438" s="176"/>
      <c r="AD438" s="176"/>
      <c r="AE438" s="176" t="s">
        <v>197</v>
      </c>
      <c r="AF438" s="176">
        <v>0</v>
      </c>
      <c r="AG438" s="176"/>
      <c r="AH438" s="211"/>
      <c r="AI438" s="212" t="s">
        <v>642</v>
      </c>
      <c r="AJ438" s="214"/>
      <c r="AK438" s="176"/>
      <c r="AL438" s="176"/>
      <c r="AM438" s="176"/>
      <c r="AN438" s="176"/>
      <c r="AO438" s="176"/>
      <c r="AP438" s="176"/>
      <c r="AQ438" s="176"/>
      <c r="AR438" s="176"/>
      <c r="AS438" s="176"/>
      <c r="AT438" s="176"/>
      <c r="AU438" s="176"/>
      <c r="AV438" s="176"/>
      <c r="AW438" s="176"/>
      <c r="AX438" s="176"/>
      <c r="AY438" s="176"/>
      <c r="AZ438" s="176"/>
      <c r="BA438" s="176"/>
      <c r="BB438" s="176"/>
      <c r="BC438" s="176"/>
      <c r="BD438" s="176"/>
      <c r="BE438" s="176"/>
      <c r="BF438" s="176"/>
      <c r="BG438" s="176"/>
      <c r="BH438" s="176"/>
    </row>
    <row r="439" spans="1:60" outlineLevel="1" x14ac:dyDescent="0.2">
      <c r="A439" s="222">
        <v>108</v>
      </c>
      <c r="B439" s="223" t="s">
        <v>647</v>
      </c>
      <c r="C439" s="223" t="s">
        <v>648</v>
      </c>
      <c r="D439" s="224" t="s">
        <v>433</v>
      </c>
      <c r="E439" s="225">
        <v>40.055349999999997</v>
      </c>
      <c r="F439" s="199"/>
      <c r="G439" s="227">
        <f>ROUND(E439*F439,2)</f>
        <v>0</v>
      </c>
      <c r="H439" s="226">
        <v>0</v>
      </c>
      <c r="I439" s="227">
        <f>ROUND(E439*H439,2)</f>
        <v>0</v>
      </c>
      <c r="J439" s="226">
        <v>691</v>
      </c>
      <c r="K439" s="227">
        <f>ROUND(E439*J439,2)</f>
        <v>27678.25</v>
      </c>
      <c r="L439" s="227">
        <v>21</v>
      </c>
      <c r="M439" s="227">
        <f>G439*(1+L439/100)</f>
        <v>0</v>
      </c>
      <c r="N439" s="227">
        <v>0</v>
      </c>
      <c r="O439" s="227">
        <f>ROUND(E439*N439,2)</f>
        <v>0</v>
      </c>
      <c r="P439" s="227">
        <v>0</v>
      </c>
      <c r="Q439" s="227">
        <f>ROUND(E439*P439,2)</f>
        <v>0</v>
      </c>
      <c r="R439" s="228" t="s">
        <v>344</v>
      </c>
      <c r="S439" s="228" t="s">
        <v>194</v>
      </c>
      <c r="T439" s="197">
        <v>2.0670000000000002</v>
      </c>
      <c r="U439" s="197">
        <f>ROUND(E439*T439,2)</f>
        <v>82.79</v>
      </c>
      <c r="V439" s="198"/>
      <c r="W439" s="198"/>
      <c r="X439" s="266"/>
      <c r="Y439" s="176"/>
      <c r="Z439" s="176"/>
      <c r="AA439" s="176"/>
      <c r="AB439" s="176"/>
      <c r="AC439" s="176"/>
      <c r="AD439" s="176"/>
      <c r="AE439" s="176" t="s">
        <v>638</v>
      </c>
      <c r="AF439" s="176">
        <v>320</v>
      </c>
      <c r="AG439" s="176"/>
      <c r="AH439" s="211"/>
      <c r="AI439" s="211"/>
      <c r="AJ439" s="214"/>
      <c r="AK439" s="176"/>
      <c r="AL439" s="176"/>
      <c r="AM439" s="176"/>
      <c r="AN439" s="176"/>
      <c r="AO439" s="176"/>
      <c r="AP439" s="176"/>
      <c r="AQ439" s="176"/>
      <c r="AR439" s="176"/>
      <c r="AS439" s="176"/>
      <c r="AT439" s="176"/>
      <c r="AU439" s="176"/>
      <c r="AV439" s="176"/>
      <c r="AW439" s="176"/>
      <c r="AX439" s="176"/>
      <c r="AY439" s="176"/>
      <c r="AZ439" s="176"/>
      <c r="BA439" s="176"/>
      <c r="BB439" s="176"/>
      <c r="BC439" s="176"/>
      <c r="BD439" s="176"/>
      <c r="BE439" s="176"/>
      <c r="BF439" s="176"/>
      <c r="BG439" s="176"/>
      <c r="BH439" s="176"/>
    </row>
    <row r="440" spans="1:60" outlineLevel="1" x14ac:dyDescent="0.2">
      <c r="A440" s="240"/>
      <c r="B440" s="245" t="s">
        <v>640</v>
      </c>
      <c r="C440" s="246"/>
      <c r="D440" s="243"/>
      <c r="E440" s="244"/>
      <c r="F440" s="238"/>
      <c r="G440" s="238"/>
      <c r="H440" s="238"/>
      <c r="I440" s="238"/>
      <c r="J440" s="238"/>
      <c r="K440" s="238"/>
      <c r="L440" s="238"/>
      <c r="M440" s="238"/>
      <c r="N440" s="238"/>
      <c r="O440" s="238"/>
      <c r="P440" s="238"/>
      <c r="Q440" s="238"/>
      <c r="R440" s="239"/>
      <c r="S440" s="239"/>
      <c r="T440" s="184"/>
      <c r="U440" s="184"/>
      <c r="V440" s="185"/>
      <c r="W440" s="185"/>
      <c r="X440" s="266"/>
      <c r="Y440" s="176"/>
      <c r="Z440" s="176"/>
      <c r="AA440" s="176"/>
      <c r="AB440" s="176"/>
      <c r="AC440" s="176"/>
      <c r="AD440" s="176"/>
      <c r="AE440" s="176" t="s">
        <v>197</v>
      </c>
      <c r="AF440" s="176">
        <v>0</v>
      </c>
      <c r="AG440" s="176"/>
      <c r="AH440" s="211"/>
      <c r="AI440" s="212" t="s">
        <v>640</v>
      </c>
      <c r="AJ440" s="214"/>
      <c r="AK440" s="176"/>
      <c r="AL440" s="176"/>
      <c r="AM440" s="176"/>
      <c r="AN440" s="176"/>
      <c r="AO440" s="176"/>
      <c r="AP440" s="176"/>
      <c r="AQ440" s="176"/>
      <c r="AR440" s="176"/>
      <c r="AS440" s="176"/>
      <c r="AT440" s="176"/>
      <c r="AU440" s="176"/>
      <c r="AV440" s="176"/>
      <c r="AW440" s="176"/>
      <c r="AX440" s="176"/>
      <c r="AY440" s="176"/>
      <c r="AZ440" s="176"/>
      <c r="BA440" s="176"/>
      <c r="BB440" s="176"/>
      <c r="BC440" s="176"/>
      <c r="BD440" s="176"/>
      <c r="BE440" s="176"/>
      <c r="BF440" s="176"/>
      <c r="BG440" s="176"/>
      <c r="BH440" s="176"/>
    </row>
    <row r="441" spans="1:60" outlineLevel="1" x14ac:dyDescent="0.2">
      <c r="A441" s="240"/>
      <c r="B441" s="312" t="s">
        <v>641</v>
      </c>
      <c r="C441" s="312"/>
      <c r="D441" s="313"/>
      <c r="E441" s="244"/>
      <c r="F441" s="238"/>
      <c r="G441" s="238"/>
      <c r="H441" s="238"/>
      <c r="I441" s="238"/>
      <c r="J441" s="238"/>
      <c r="K441" s="238"/>
      <c r="L441" s="238"/>
      <c r="M441" s="238"/>
      <c r="N441" s="238"/>
      <c r="O441" s="238"/>
      <c r="P441" s="238"/>
      <c r="Q441" s="238"/>
      <c r="R441" s="239"/>
      <c r="S441" s="239"/>
      <c r="T441" s="184"/>
      <c r="U441" s="184"/>
      <c r="V441" s="185"/>
      <c r="W441" s="185"/>
      <c r="X441" s="266"/>
      <c r="Y441" s="176"/>
      <c r="Z441" s="176"/>
      <c r="AA441" s="176"/>
      <c r="AB441" s="176"/>
      <c r="AC441" s="176"/>
      <c r="AD441" s="176"/>
      <c r="AE441" s="176" t="s">
        <v>197</v>
      </c>
      <c r="AF441" s="176">
        <v>0</v>
      </c>
      <c r="AG441" s="176"/>
      <c r="AH441" s="211"/>
      <c r="AI441" s="212" t="s">
        <v>641</v>
      </c>
      <c r="AJ441" s="214"/>
      <c r="AK441" s="176"/>
      <c r="AL441" s="176"/>
      <c r="AM441" s="176"/>
      <c r="AN441" s="176"/>
      <c r="AO441" s="176"/>
      <c r="AP441" s="176"/>
      <c r="AQ441" s="176"/>
      <c r="AR441" s="176"/>
      <c r="AS441" s="176"/>
      <c r="AT441" s="176"/>
      <c r="AU441" s="176"/>
      <c r="AV441" s="176"/>
      <c r="AW441" s="176"/>
      <c r="AX441" s="176"/>
      <c r="AY441" s="176"/>
      <c r="AZ441" s="176"/>
      <c r="BA441" s="176"/>
      <c r="BB441" s="176"/>
      <c r="BC441" s="176"/>
      <c r="BD441" s="176"/>
      <c r="BE441" s="176"/>
      <c r="BF441" s="176"/>
      <c r="BG441" s="176"/>
      <c r="BH441" s="176"/>
    </row>
    <row r="442" spans="1:60" outlineLevel="1" x14ac:dyDescent="0.2">
      <c r="A442" s="240"/>
      <c r="B442" s="245" t="s">
        <v>642</v>
      </c>
      <c r="C442" s="246"/>
      <c r="D442" s="243"/>
      <c r="E442" s="244">
        <v>40.055349999999997</v>
      </c>
      <c r="F442" s="238"/>
      <c r="G442" s="238"/>
      <c r="H442" s="238"/>
      <c r="I442" s="238"/>
      <c r="J442" s="238"/>
      <c r="K442" s="238"/>
      <c r="L442" s="238"/>
      <c r="M442" s="238"/>
      <c r="N442" s="238"/>
      <c r="O442" s="238"/>
      <c r="P442" s="238"/>
      <c r="Q442" s="238"/>
      <c r="R442" s="239"/>
      <c r="S442" s="239"/>
      <c r="T442" s="184"/>
      <c r="U442" s="184"/>
      <c r="V442" s="185"/>
      <c r="W442" s="185"/>
      <c r="X442" s="266"/>
      <c r="Y442" s="176"/>
      <c r="Z442" s="176"/>
      <c r="AA442" s="176"/>
      <c r="AB442" s="176"/>
      <c r="AC442" s="176"/>
      <c r="AD442" s="176"/>
      <c r="AE442" s="176" t="s">
        <v>197</v>
      </c>
      <c r="AF442" s="176">
        <v>0</v>
      </c>
      <c r="AG442" s="176"/>
      <c r="AH442" s="211"/>
      <c r="AI442" s="212" t="s">
        <v>642</v>
      </c>
      <c r="AJ442" s="214"/>
      <c r="AK442" s="176"/>
      <c r="AL442" s="176"/>
      <c r="AM442" s="176"/>
      <c r="AN442" s="176"/>
      <c r="AO442" s="176"/>
      <c r="AP442" s="176"/>
      <c r="AQ442" s="176"/>
      <c r="AR442" s="176"/>
      <c r="AS442" s="176"/>
      <c r="AT442" s="176"/>
      <c r="AU442" s="176"/>
      <c r="AV442" s="176"/>
      <c r="AW442" s="176"/>
      <c r="AX442" s="176"/>
      <c r="AY442" s="176"/>
      <c r="AZ442" s="176"/>
      <c r="BA442" s="176"/>
      <c r="BB442" s="176"/>
      <c r="BC442" s="176"/>
      <c r="BD442" s="176"/>
      <c r="BE442" s="176"/>
      <c r="BF442" s="176"/>
      <c r="BG442" s="176"/>
      <c r="BH442" s="176"/>
    </row>
    <row r="443" spans="1:60" outlineLevel="1" x14ac:dyDescent="0.2">
      <c r="A443" s="222">
        <v>109</v>
      </c>
      <c r="B443" s="223" t="s">
        <v>649</v>
      </c>
      <c r="C443" s="223" t="s">
        <v>650</v>
      </c>
      <c r="D443" s="224" t="s">
        <v>433</v>
      </c>
      <c r="E443" s="225">
        <v>40.055349999999997</v>
      </c>
      <c r="F443" s="199"/>
      <c r="G443" s="227">
        <f>ROUND(E443*F443,2)</f>
        <v>0</v>
      </c>
      <c r="H443" s="226">
        <v>0</v>
      </c>
      <c r="I443" s="227">
        <f>ROUND(E443*H443,2)</f>
        <v>0</v>
      </c>
      <c r="J443" s="226">
        <v>225</v>
      </c>
      <c r="K443" s="227">
        <f>ROUND(E443*J443,2)</f>
        <v>9012.4500000000007</v>
      </c>
      <c r="L443" s="227">
        <v>21</v>
      </c>
      <c r="M443" s="227">
        <f>G443*(1+L443/100)</f>
        <v>0</v>
      </c>
      <c r="N443" s="227">
        <v>0</v>
      </c>
      <c r="O443" s="227">
        <f>ROUND(E443*N443,2)</f>
        <v>0</v>
      </c>
      <c r="P443" s="227">
        <v>0</v>
      </c>
      <c r="Q443" s="227">
        <f>ROUND(E443*P443,2)</f>
        <v>0</v>
      </c>
      <c r="R443" s="228" t="s">
        <v>344</v>
      </c>
      <c r="S443" s="228" t="s">
        <v>194</v>
      </c>
      <c r="T443" s="197">
        <v>0.49</v>
      </c>
      <c r="U443" s="197">
        <f>ROUND(E443*T443,2)</f>
        <v>19.63</v>
      </c>
      <c r="V443" s="198"/>
      <c r="W443" s="198"/>
      <c r="X443" s="266"/>
      <c r="Y443" s="176"/>
      <c r="Z443" s="176"/>
      <c r="AA443" s="176"/>
      <c r="AB443" s="176"/>
      <c r="AC443" s="176"/>
      <c r="AD443" s="176"/>
      <c r="AE443" s="176" t="s">
        <v>638</v>
      </c>
      <c r="AF443" s="176">
        <v>321</v>
      </c>
      <c r="AG443" s="176"/>
      <c r="AH443" s="211"/>
      <c r="AI443" s="211"/>
      <c r="AJ443" s="214"/>
      <c r="AK443" s="176"/>
      <c r="AL443" s="176"/>
      <c r="AM443" s="176"/>
      <c r="AN443" s="176"/>
      <c r="AO443" s="176"/>
      <c r="AP443" s="176"/>
      <c r="AQ443" s="176"/>
      <c r="AR443" s="176"/>
      <c r="AS443" s="176"/>
      <c r="AT443" s="176"/>
      <c r="AU443" s="176"/>
      <c r="AV443" s="176"/>
      <c r="AW443" s="176"/>
      <c r="AX443" s="176"/>
      <c r="AY443" s="176"/>
      <c r="AZ443" s="176"/>
      <c r="BA443" s="176"/>
      <c r="BB443" s="176"/>
      <c r="BC443" s="176"/>
      <c r="BD443" s="176"/>
      <c r="BE443" s="176"/>
      <c r="BF443" s="176"/>
      <c r="BG443" s="176"/>
      <c r="BH443" s="176"/>
    </row>
    <row r="444" spans="1:60" outlineLevel="1" x14ac:dyDescent="0.2">
      <c r="A444" s="240"/>
      <c r="B444" s="314" t="s">
        <v>651</v>
      </c>
      <c r="C444" s="314"/>
      <c r="D444" s="316"/>
      <c r="E444" s="316"/>
      <c r="F444" s="316"/>
      <c r="G444" s="316"/>
      <c r="H444" s="238"/>
      <c r="I444" s="238"/>
      <c r="J444" s="238"/>
      <c r="K444" s="238"/>
      <c r="L444" s="238"/>
      <c r="M444" s="238"/>
      <c r="N444" s="238"/>
      <c r="O444" s="238"/>
      <c r="P444" s="238"/>
      <c r="Q444" s="238"/>
      <c r="R444" s="239"/>
      <c r="S444" s="239"/>
      <c r="T444" s="184"/>
      <c r="U444" s="184"/>
      <c r="V444" s="185"/>
      <c r="W444" s="185"/>
      <c r="X444" s="266"/>
      <c r="Y444" s="176"/>
      <c r="Z444" s="176"/>
      <c r="AA444" s="176"/>
      <c r="AB444" s="176"/>
      <c r="AC444" s="176"/>
      <c r="AD444" s="176"/>
      <c r="AE444" s="176" t="s">
        <v>221</v>
      </c>
      <c r="AF444" s="176"/>
      <c r="AG444" s="176"/>
      <c r="AH444" s="211" t="str">
        <f>B444</f>
        <v>Včetně naložení na dopravní prostředek a složení na skládku, bez poplatku za skládku.</v>
      </c>
      <c r="AI444" s="211"/>
      <c r="AJ444" s="214"/>
      <c r="AK444" s="176"/>
      <c r="AL444" s="176"/>
      <c r="AM444" s="176"/>
      <c r="AN444" s="176"/>
      <c r="AO444" s="176"/>
      <c r="AP444" s="176"/>
      <c r="AQ444" s="176"/>
      <c r="AR444" s="176"/>
      <c r="AS444" s="176"/>
      <c r="AT444" s="176"/>
      <c r="AU444" s="176"/>
      <c r="AV444" s="176"/>
      <c r="AW444" s="176"/>
      <c r="AX444" s="176"/>
      <c r="AY444" s="176"/>
      <c r="AZ444" s="176"/>
      <c r="BA444" s="176"/>
      <c r="BB444" s="176"/>
      <c r="BC444" s="176"/>
      <c r="BD444" s="176"/>
      <c r="BE444" s="176"/>
      <c r="BF444" s="176"/>
      <c r="BG444" s="176"/>
      <c r="BH444" s="176"/>
    </row>
    <row r="445" spans="1:60" outlineLevel="1" x14ac:dyDescent="0.2">
      <c r="A445" s="240"/>
      <c r="B445" s="245" t="s">
        <v>640</v>
      </c>
      <c r="C445" s="246"/>
      <c r="D445" s="243"/>
      <c r="E445" s="244"/>
      <c r="F445" s="238"/>
      <c r="G445" s="238"/>
      <c r="H445" s="238"/>
      <c r="I445" s="238"/>
      <c r="J445" s="238"/>
      <c r="K445" s="238"/>
      <c r="L445" s="238"/>
      <c r="M445" s="238"/>
      <c r="N445" s="238"/>
      <c r="O445" s="238"/>
      <c r="P445" s="238"/>
      <c r="Q445" s="238"/>
      <c r="R445" s="239"/>
      <c r="S445" s="239"/>
      <c r="T445" s="184"/>
      <c r="U445" s="184"/>
      <c r="V445" s="185"/>
      <c r="W445" s="185"/>
      <c r="X445" s="266"/>
      <c r="Y445" s="176"/>
      <c r="Z445" s="176"/>
      <c r="AA445" s="176"/>
      <c r="AB445" s="176"/>
      <c r="AC445" s="176"/>
      <c r="AD445" s="176"/>
      <c r="AE445" s="176" t="s">
        <v>197</v>
      </c>
      <c r="AF445" s="176">
        <v>0</v>
      </c>
      <c r="AG445" s="176"/>
      <c r="AH445" s="211"/>
      <c r="AI445" s="212" t="s">
        <v>640</v>
      </c>
      <c r="AJ445" s="214"/>
      <c r="AK445" s="176"/>
      <c r="AL445" s="176"/>
      <c r="AM445" s="176"/>
      <c r="AN445" s="176"/>
      <c r="AO445" s="176"/>
      <c r="AP445" s="176"/>
      <c r="AQ445" s="176"/>
      <c r="AR445" s="176"/>
      <c r="AS445" s="176"/>
      <c r="AT445" s="176"/>
      <c r="AU445" s="176"/>
      <c r="AV445" s="176"/>
      <c r="AW445" s="176"/>
      <c r="AX445" s="176"/>
      <c r="AY445" s="176"/>
      <c r="AZ445" s="176"/>
      <c r="BA445" s="176"/>
      <c r="BB445" s="176"/>
      <c r="BC445" s="176"/>
      <c r="BD445" s="176"/>
      <c r="BE445" s="176"/>
      <c r="BF445" s="176"/>
      <c r="BG445" s="176"/>
      <c r="BH445" s="176"/>
    </row>
    <row r="446" spans="1:60" outlineLevel="1" x14ac:dyDescent="0.2">
      <c r="A446" s="240"/>
      <c r="B446" s="312" t="s">
        <v>641</v>
      </c>
      <c r="C446" s="312"/>
      <c r="D446" s="313"/>
      <c r="E446" s="244"/>
      <c r="F446" s="238"/>
      <c r="G446" s="238"/>
      <c r="H446" s="238"/>
      <c r="I446" s="238"/>
      <c r="J446" s="238"/>
      <c r="K446" s="238"/>
      <c r="L446" s="238"/>
      <c r="M446" s="238"/>
      <c r="N446" s="238"/>
      <c r="O446" s="238"/>
      <c r="P446" s="238"/>
      <c r="Q446" s="238"/>
      <c r="R446" s="239"/>
      <c r="S446" s="239"/>
      <c r="T446" s="184"/>
      <c r="U446" s="184"/>
      <c r="V446" s="185"/>
      <c r="W446" s="185"/>
      <c r="X446" s="266"/>
      <c r="Y446" s="176"/>
      <c r="Z446" s="176"/>
      <c r="AA446" s="176"/>
      <c r="AB446" s="176"/>
      <c r="AC446" s="176"/>
      <c r="AD446" s="176"/>
      <c r="AE446" s="176" t="s">
        <v>197</v>
      </c>
      <c r="AF446" s="176">
        <v>0</v>
      </c>
      <c r="AG446" s="176"/>
      <c r="AH446" s="211"/>
      <c r="AI446" s="212" t="s">
        <v>641</v>
      </c>
      <c r="AJ446" s="214"/>
      <c r="AK446" s="176"/>
      <c r="AL446" s="176"/>
      <c r="AM446" s="176"/>
      <c r="AN446" s="176"/>
      <c r="AO446" s="176"/>
      <c r="AP446" s="176"/>
      <c r="AQ446" s="176"/>
      <c r="AR446" s="176"/>
      <c r="AS446" s="176"/>
      <c r="AT446" s="176"/>
      <c r="AU446" s="176"/>
      <c r="AV446" s="176"/>
      <c r="AW446" s="176"/>
      <c r="AX446" s="176"/>
      <c r="AY446" s="176"/>
      <c r="AZ446" s="176"/>
      <c r="BA446" s="176"/>
      <c r="BB446" s="176"/>
      <c r="BC446" s="176"/>
      <c r="BD446" s="176"/>
      <c r="BE446" s="176"/>
      <c r="BF446" s="176"/>
      <c r="BG446" s="176"/>
      <c r="BH446" s="176"/>
    </row>
    <row r="447" spans="1:60" outlineLevel="1" x14ac:dyDescent="0.2">
      <c r="A447" s="240"/>
      <c r="B447" s="245" t="s">
        <v>642</v>
      </c>
      <c r="C447" s="246"/>
      <c r="D447" s="243"/>
      <c r="E447" s="244">
        <v>40.055349999999997</v>
      </c>
      <c r="F447" s="238"/>
      <c r="G447" s="238"/>
      <c r="H447" s="238"/>
      <c r="I447" s="238"/>
      <c r="J447" s="238"/>
      <c r="K447" s="238"/>
      <c r="L447" s="238"/>
      <c r="M447" s="238"/>
      <c r="N447" s="238"/>
      <c r="O447" s="238"/>
      <c r="P447" s="238"/>
      <c r="Q447" s="238"/>
      <c r="R447" s="239"/>
      <c r="S447" s="239"/>
      <c r="T447" s="184"/>
      <c r="U447" s="184"/>
      <c r="V447" s="185"/>
      <c r="W447" s="185"/>
      <c r="X447" s="266"/>
      <c r="Y447" s="176"/>
      <c r="Z447" s="176"/>
      <c r="AA447" s="176"/>
      <c r="AB447" s="176"/>
      <c r="AC447" s="176"/>
      <c r="AD447" s="176"/>
      <c r="AE447" s="176" t="s">
        <v>197</v>
      </c>
      <c r="AF447" s="176">
        <v>0</v>
      </c>
      <c r="AG447" s="176"/>
      <c r="AH447" s="211"/>
      <c r="AI447" s="212" t="s">
        <v>642</v>
      </c>
      <c r="AJ447" s="214"/>
      <c r="AK447" s="176"/>
      <c r="AL447" s="176"/>
      <c r="AM447" s="176"/>
      <c r="AN447" s="176"/>
      <c r="AO447" s="176"/>
      <c r="AP447" s="176"/>
      <c r="AQ447" s="176"/>
      <c r="AR447" s="176"/>
      <c r="AS447" s="176"/>
      <c r="AT447" s="176"/>
      <c r="AU447" s="176"/>
      <c r="AV447" s="176"/>
      <c r="AW447" s="176"/>
      <c r="AX447" s="176"/>
      <c r="AY447" s="176"/>
      <c r="AZ447" s="176"/>
      <c r="BA447" s="176"/>
      <c r="BB447" s="176"/>
      <c r="BC447" s="176"/>
      <c r="BD447" s="176"/>
      <c r="BE447" s="176"/>
      <c r="BF447" s="176"/>
      <c r="BG447" s="176"/>
      <c r="BH447" s="176"/>
    </row>
    <row r="448" spans="1:60" outlineLevel="1" x14ac:dyDescent="0.2">
      <c r="A448" s="222">
        <v>110</v>
      </c>
      <c r="B448" s="223" t="s">
        <v>652</v>
      </c>
      <c r="C448" s="223" t="s">
        <v>653</v>
      </c>
      <c r="D448" s="224" t="s">
        <v>433</v>
      </c>
      <c r="E448" s="225">
        <v>640.88553999999999</v>
      </c>
      <c r="F448" s="199"/>
      <c r="G448" s="227">
        <f>ROUND(E448*F448,2)</f>
        <v>0</v>
      </c>
      <c r="H448" s="226">
        <v>0</v>
      </c>
      <c r="I448" s="227">
        <f>ROUND(E448*H448,2)</f>
        <v>0</v>
      </c>
      <c r="J448" s="226">
        <v>15.7</v>
      </c>
      <c r="K448" s="227">
        <f>ROUND(E448*J448,2)</f>
        <v>10061.9</v>
      </c>
      <c r="L448" s="227">
        <v>21</v>
      </c>
      <c r="M448" s="227">
        <f>G448*(1+L448/100)</f>
        <v>0</v>
      </c>
      <c r="N448" s="227">
        <v>0</v>
      </c>
      <c r="O448" s="227">
        <f>ROUND(E448*N448,2)</f>
        <v>0</v>
      </c>
      <c r="P448" s="227">
        <v>0</v>
      </c>
      <c r="Q448" s="227">
        <f>ROUND(E448*P448,2)</f>
        <v>0</v>
      </c>
      <c r="R448" s="228" t="s">
        <v>344</v>
      </c>
      <c r="S448" s="228" t="s">
        <v>194</v>
      </c>
      <c r="T448" s="197">
        <v>0</v>
      </c>
      <c r="U448" s="197">
        <f>ROUND(E448*T448,2)</f>
        <v>0</v>
      </c>
      <c r="V448" s="198"/>
      <c r="W448" s="198"/>
      <c r="X448" s="266"/>
      <c r="Y448" s="176"/>
      <c r="Z448" s="176"/>
      <c r="AA448" s="176"/>
      <c r="AB448" s="176"/>
      <c r="AC448" s="176"/>
      <c r="AD448" s="176"/>
      <c r="AE448" s="176" t="s">
        <v>638</v>
      </c>
      <c r="AF448" s="176">
        <v>322</v>
      </c>
      <c r="AG448" s="176"/>
      <c r="AH448" s="211"/>
      <c r="AI448" s="211"/>
      <c r="AJ448" s="214"/>
      <c r="AK448" s="176"/>
      <c r="AL448" s="176"/>
      <c r="AM448" s="176"/>
      <c r="AN448" s="176"/>
      <c r="AO448" s="176"/>
      <c r="AP448" s="176"/>
      <c r="AQ448" s="176"/>
      <c r="AR448" s="176"/>
      <c r="AS448" s="176"/>
      <c r="AT448" s="176"/>
      <c r="AU448" s="176"/>
      <c r="AV448" s="176"/>
      <c r="AW448" s="176"/>
      <c r="AX448" s="176"/>
      <c r="AY448" s="176"/>
      <c r="AZ448" s="176"/>
      <c r="BA448" s="176"/>
      <c r="BB448" s="176"/>
      <c r="BC448" s="176"/>
      <c r="BD448" s="176"/>
      <c r="BE448" s="176"/>
      <c r="BF448" s="176"/>
      <c r="BG448" s="176"/>
      <c r="BH448" s="176"/>
    </row>
    <row r="449" spans="1:60" outlineLevel="1" x14ac:dyDescent="0.2">
      <c r="A449" s="240"/>
      <c r="B449" s="245" t="s">
        <v>640</v>
      </c>
      <c r="C449" s="246"/>
      <c r="D449" s="243"/>
      <c r="E449" s="244"/>
      <c r="F449" s="238"/>
      <c r="G449" s="238"/>
      <c r="H449" s="238"/>
      <c r="I449" s="238"/>
      <c r="J449" s="238"/>
      <c r="K449" s="238"/>
      <c r="L449" s="238"/>
      <c r="M449" s="238"/>
      <c r="N449" s="238"/>
      <c r="O449" s="238"/>
      <c r="P449" s="238"/>
      <c r="Q449" s="238"/>
      <c r="R449" s="239"/>
      <c r="S449" s="239"/>
      <c r="T449" s="184"/>
      <c r="U449" s="184"/>
      <c r="V449" s="185"/>
      <c r="W449" s="185"/>
      <c r="X449" s="266"/>
      <c r="Y449" s="176"/>
      <c r="Z449" s="176"/>
      <c r="AA449" s="176"/>
      <c r="AB449" s="176"/>
      <c r="AC449" s="176"/>
      <c r="AD449" s="176"/>
      <c r="AE449" s="176" t="s">
        <v>197</v>
      </c>
      <c r="AF449" s="176">
        <v>0</v>
      </c>
      <c r="AG449" s="176"/>
      <c r="AH449" s="211"/>
      <c r="AI449" s="212" t="s">
        <v>640</v>
      </c>
      <c r="AJ449" s="214"/>
      <c r="AK449" s="176"/>
      <c r="AL449" s="176"/>
      <c r="AM449" s="176"/>
      <c r="AN449" s="176"/>
      <c r="AO449" s="176"/>
      <c r="AP449" s="176"/>
      <c r="AQ449" s="176"/>
      <c r="AR449" s="176"/>
      <c r="AS449" s="176"/>
      <c r="AT449" s="176"/>
      <c r="AU449" s="176"/>
      <c r="AV449" s="176"/>
      <c r="AW449" s="176"/>
      <c r="AX449" s="176"/>
      <c r="AY449" s="176"/>
      <c r="AZ449" s="176"/>
      <c r="BA449" s="176"/>
      <c r="BB449" s="176"/>
      <c r="BC449" s="176"/>
      <c r="BD449" s="176"/>
      <c r="BE449" s="176"/>
      <c r="BF449" s="176"/>
      <c r="BG449" s="176"/>
      <c r="BH449" s="176"/>
    </row>
    <row r="450" spans="1:60" outlineLevel="1" x14ac:dyDescent="0.2">
      <c r="A450" s="240"/>
      <c r="B450" s="312" t="s">
        <v>641</v>
      </c>
      <c r="C450" s="312"/>
      <c r="D450" s="313"/>
      <c r="E450" s="244"/>
      <c r="F450" s="238"/>
      <c r="G450" s="238"/>
      <c r="H450" s="238"/>
      <c r="I450" s="238"/>
      <c r="J450" s="238"/>
      <c r="K450" s="238"/>
      <c r="L450" s="238"/>
      <c r="M450" s="238"/>
      <c r="N450" s="238"/>
      <c r="O450" s="238"/>
      <c r="P450" s="238"/>
      <c r="Q450" s="238"/>
      <c r="R450" s="239"/>
      <c r="S450" s="239"/>
      <c r="T450" s="184"/>
      <c r="U450" s="184"/>
      <c r="V450" s="185"/>
      <c r="W450" s="185"/>
      <c r="X450" s="266"/>
      <c r="Y450" s="176"/>
      <c r="Z450" s="176"/>
      <c r="AA450" s="176"/>
      <c r="AB450" s="176"/>
      <c r="AC450" s="176"/>
      <c r="AD450" s="176"/>
      <c r="AE450" s="176" t="s">
        <v>197</v>
      </c>
      <c r="AF450" s="176">
        <v>0</v>
      </c>
      <c r="AG450" s="176"/>
      <c r="AH450" s="211"/>
      <c r="AI450" s="212" t="s">
        <v>641</v>
      </c>
      <c r="AJ450" s="214"/>
      <c r="AK450" s="176"/>
      <c r="AL450" s="176"/>
      <c r="AM450" s="176"/>
      <c r="AN450" s="176"/>
      <c r="AO450" s="176"/>
      <c r="AP450" s="176"/>
      <c r="AQ450" s="176"/>
      <c r="AR450" s="176"/>
      <c r="AS450" s="176"/>
      <c r="AT450" s="176"/>
      <c r="AU450" s="176"/>
      <c r="AV450" s="176"/>
      <c r="AW450" s="176"/>
      <c r="AX450" s="176"/>
      <c r="AY450" s="176"/>
      <c r="AZ450" s="176"/>
      <c r="BA450" s="176"/>
      <c r="BB450" s="176"/>
      <c r="BC450" s="176"/>
      <c r="BD450" s="176"/>
      <c r="BE450" s="176"/>
      <c r="BF450" s="176"/>
      <c r="BG450" s="176"/>
      <c r="BH450" s="176"/>
    </row>
    <row r="451" spans="1:60" outlineLevel="1" x14ac:dyDescent="0.2">
      <c r="A451" s="240"/>
      <c r="B451" s="245" t="s">
        <v>654</v>
      </c>
      <c r="C451" s="246"/>
      <c r="D451" s="243"/>
      <c r="E451" s="244">
        <v>640.88553999999999</v>
      </c>
      <c r="F451" s="238"/>
      <c r="G451" s="238"/>
      <c r="H451" s="238"/>
      <c r="I451" s="238"/>
      <c r="J451" s="238"/>
      <c r="K451" s="238"/>
      <c r="L451" s="238"/>
      <c r="M451" s="238"/>
      <c r="N451" s="238"/>
      <c r="O451" s="238"/>
      <c r="P451" s="238"/>
      <c r="Q451" s="238"/>
      <c r="R451" s="239"/>
      <c r="S451" s="239"/>
      <c r="T451" s="184"/>
      <c r="U451" s="184"/>
      <c r="V451" s="185"/>
      <c r="W451" s="185"/>
      <c r="X451" s="266"/>
      <c r="Y451" s="176"/>
      <c r="Z451" s="176"/>
      <c r="AA451" s="176"/>
      <c r="AB451" s="176"/>
      <c r="AC451" s="176"/>
      <c r="AD451" s="176"/>
      <c r="AE451" s="176" t="s">
        <v>197</v>
      </c>
      <c r="AF451" s="176">
        <v>0</v>
      </c>
      <c r="AG451" s="176"/>
      <c r="AH451" s="211"/>
      <c r="AI451" s="212" t="s">
        <v>654</v>
      </c>
      <c r="AJ451" s="214"/>
      <c r="AK451" s="176"/>
      <c r="AL451" s="176"/>
      <c r="AM451" s="176"/>
      <c r="AN451" s="176"/>
      <c r="AO451" s="176"/>
      <c r="AP451" s="176"/>
      <c r="AQ451" s="176"/>
      <c r="AR451" s="176"/>
      <c r="AS451" s="176"/>
      <c r="AT451" s="176"/>
      <c r="AU451" s="176"/>
      <c r="AV451" s="176"/>
      <c r="AW451" s="176"/>
      <c r="AX451" s="176"/>
      <c r="AY451" s="176"/>
      <c r="AZ451" s="176"/>
      <c r="BA451" s="176"/>
      <c r="BB451" s="176"/>
      <c r="BC451" s="176"/>
      <c r="BD451" s="176"/>
      <c r="BE451" s="176"/>
      <c r="BF451" s="176"/>
      <c r="BG451" s="176"/>
      <c r="BH451" s="176"/>
    </row>
    <row r="452" spans="1:60" outlineLevel="1" x14ac:dyDescent="0.2">
      <c r="A452" s="222">
        <v>111</v>
      </c>
      <c r="B452" s="223" t="s">
        <v>655</v>
      </c>
      <c r="C452" s="223" t="s">
        <v>656</v>
      </c>
      <c r="D452" s="224" t="s">
        <v>433</v>
      </c>
      <c r="E452" s="225">
        <v>40.055349999999997</v>
      </c>
      <c r="F452" s="199"/>
      <c r="G452" s="227">
        <f>ROUND(E452*F452,2)</f>
        <v>0</v>
      </c>
      <c r="H452" s="226">
        <v>0</v>
      </c>
      <c r="I452" s="227">
        <f>ROUND(E452*H452,2)</f>
        <v>0</v>
      </c>
      <c r="J452" s="226">
        <v>315</v>
      </c>
      <c r="K452" s="227">
        <f>ROUND(E452*J452,2)</f>
        <v>12617.44</v>
      </c>
      <c r="L452" s="227">
        <v>21</v>
      </c>
      <c r="M452" s="227">
        <f>G452*(1+L452/100)</f>
        <v>0</v>
      </c>
      <c r="N452" s="227">
        <v>0</v>
      </c>
      <c r="O452" s="227">
        <f>ROUND(E452*N452,2)</f>
        <v>0</v>
      </c>
      <c r="P452" s="227">
        <v>0</v>
      </c>
      <c r="Q452" s="227">
        <f>ROUND(E452*P452,2)</f>
        <v>0</v>
      </c>
      <c r="R452" s="228" t="s">
        <v>344</v>
      </c>
      <c r="S452" s="228" t="s">
        <v>194</v>
      </c>
      <c r="T452" s="197">
        <v>0.94199999999999995</v>
      </c>
      <c r="U452" s="197">
        <f>ROUND(E452*T452,2)</f>
        <v>37.729999999999997</v>
      </c>
      <c r="V452" s="198"/>
      <c r="W452" s="198"/>
      <c r="X452" s="266"/>
      <c r="Y452" s="176"/>
      <c r="Z452" s="176"/>
      <c r="AA452" s="176"/>
      <c r="AB452" s="176"/>
      <c r="AC452" s="176"/>
      <c r="AD452" s="176"/>
      <c r="AE452" s="176" t="s">
        <v>638</v>
      </c>
      <c r="AF452" s="176">
        <v>323</v>
      </c>
      <c r="AG452" s="176"/>
      <c r="AH452" s="211"/>
      <c r="AI452" s="211"/>
      <c r="AJ452" s="214"/>
      <c r="AK452" s="176"/>
      <c r="AL452" s="176"/>
      <c r="AM452" s="176"/>
      <c r="AN452" s="176"/>
      <c r="AO452" s="176"/>
      <c r="AP452" s="176"/>
      <c r="AQ452" s="176"/>
      <c r="AR452" s="176"/>
      <c r="AS452" s="176"/>
      <c r="AT452" s="176"/>
      <c r="AU452" s="176"/>
      <c r="AV452" s="176"/>
      <c r="AW452" s="176"/>
      <c r="AX452" s="176"/>
      <c r="AY452" s="176"/>
      <c r="AZ452" s="176"/>
      <c r="BA452" s="176"/>
      <c r="BB452" s="176"/>
      <c r="BC452" s="176"/>
      <c r="BD452" s="176"/>
      <c r="BE452" s="176"/>
      <c r="BF452" s="176"/>
      <c r="BG452" s="176"/>
      <c r="BH452" s="176"/>
    </row>
    <row r="453" spans="1:60" outlineLevel="1" x14ac:dyDescent="0.2">
      <c r="A453" s="240"/>
      <c r="B453" s="245" t="s">
        <v>640</v>
      </c>
      <c r="C453" s="246"/>
      <c r="D453" s="243"/>
      <c r="E453" s="244"/>
      <c r="F453" s="238"/>
      <c r="G453" s="238"/>
      <c r="H453" s="238"/>
      <c r="I453" s="238"/>
      <c r="J453" s="238"/>
      <c r="K453" s="238"/>
      <c r="L453" s="238"/>
      <c r="M453" s="238"/>
      <c r="N453" s="238"/>
      <c r="O453" s="238"/>
      <c r="P453" s="238"/>
      <c r="Q453" s="238"/>
      <c r="R453" s="239"/>
      <c r="S453" s="239"/>
      <c r="T453" s="184"/>
      <c r="U453" s="184"/>
      <c r="V453" s="185"/>
      <c r="W453" s="185"/>
      <c r="X453" s="266"/>
      <c r="Y453" s="176"/>
      <c r="Z453" s="176"/>
      <c r="AA453" s="176"/>
      <c r="AB453" s="176"/>
      <c r="AC453" s="176"/>
      <c r="AD453" s="176"/>
      <c r="AE453" s="176" t="s">
        <v>197</v>
      </c>
      <c r="AF453" s="176">
        <v>0</v>
      </c>
      <c r="AG453" s="176"/>
      <c r="AH453" s="211"/>
      <c r="AI453" s="212" t="s">
        <v>640</v>
      </c>
      <c r="AJ453" s="214"/>
      <c r="AK453" s="176"/>
      <c r="AL453" s="176"/>
      <c r="AM453" s="176"/>
      <c r="AN453" s="176"/>
      <c r="AO453" s="176"/>
      <c r="AP453" s="176"/>
      <c r="AQ453" s="176"/>
      <c r="AR453" s="176"/>
      <c r="AS453" s="176"/>
      <c r="AT453" s="176"/>
      <c r="AU453" s="176"/>
      <c r="AV453" s="176"/>
      <c r="AW453" s="176"/>
      <c r="AX453" s="176"/>
      <c r="AY453" s="176"/>
      <c r="AZ453" s="176"/>
      <c r="BA453" s="176"/>
      <c r="BB453" s="176"/>
      <c r="BC453" s="176"/>
      <c r="BD453" s="176"/>
      <c r="BE453" s="176"/>
      <c r="BF453" s="176"/>
      <c r="BG453" s="176"/>
      <c r="BH453" s="176"/>
    </row>
    <row r="454" spans="1:60" outlineLevel="1" x14ac:dyDescent="0.2">
      <c r="A454" s="240"/>
      <c r="B454" s="312" t="s">
        <v>641</v>
      </c>
      <c r="C454" s="312"/>
      <c r="D454" s="313"/>
      <c r="E454" s="244"/>
      <c r="F454" s="238"/>
      <c r="G454" s="238"/>
      <c r="H454" s="238"/>
      <c r="I454" s="238"/>
      <c r="J454" s="238"/>
      <c r="K454" s="238"/>
      <c r="L454" s="238"/>
      <c r="M454" s="238"/>
      <c r="N454" s="238"/>
      <c r="O454" s="238"/>
      <c r="P454" s="238"/>
      <c r="Q454" s="238"/>
      <c r="R454" s="239"/>
      <c r="S454" s="239"/>
      <c r="T454" s="184"/>
      <c r="U454" s="184"/>
      <c r="V454" s="185"/>
      <c r="W454" s="185"/>
      <c r="X454" s="266"/>
      <c r="Y454" s="176"/>
      <c r="Z454" s="176"/>
      <c r="AA454" s="176"/>
      <c r="AB454" s="176"/>
      <c r="AC454" s="176"/>
      <c r="AD454" s="176"/>
      <c r="AE454" s="176" t="s">
        <v>197</v>
      </c>
      <c r="AF454" s="176">
        <v>0</v>
      </c>
      <c r="AG454" s="176"/>
      <c r="AH454" s="211"/>
      <c r="AI454" s="212" t="s">
        <v>641</v>
      </c>
      <c r="AJ454" s="214"/>
      <c r="AK454" s="176"/>
      <c r="AL454" s="176"/>
      <c r="AM454" s="176"/>
      <c r="AN454" s="176"/>
      <c r="AO454" s="176"/>
      <c r="AP454" s="176"/>
      <c r="AQ454" s="176"/>
      <c r="AR454" s="176"/>
      <c r="AS454" s="176"/>
      <c r="AT454" s="176"/>
      <c r="AU454" s="176"/>
      <c r="AV454" s="176"/>
      <c r="AW454" s="176"/>
      <c r="AX454" s="176"/>
      <c r="AY454" s="176"/>
      <c r="AZ454" s="176"/>
      <c r="BA454" s="176"/>
      <c r="BB454" s="176"/>
      <c r="BC454" s="176"/>
      <c r="BD454" s="176"/>
      <c r="BE454" s="176"/>
      <c r="BF454" s="176"/>
      <c r="BG454" s="176"/>
      <c r="BH454" s="176"/>
    </row>
    <row r="455" spans="1:60" outlineLevel="1" x14ac:dyDescent="0.2">
      <c r="A455" s="240"/>
      <c r="B455" s="245" t="s">
        <v>642</v>
      </c>
      <c r="C455" s="246"/>
      <c r="D455" s="243"/>
      <c r="E455" s="244">
        <v>40.055349999999997</v>
      </c>
      <c r="F455" s="238"/>
      <c r="G455" s="238"/>
      <c r="H455" s="238"/>
      <c r="I455" s="238"/>
      <c r="J455" s="238"/>
      <c r="K455" s="238"/>
      <c r="L455" s="238"/>
      <c r="M455" s="238"/>
      <c r="N455" s="238"/>
      <c r="O455" s="238"/>
      <c r="P455" s="238"/>
      <c r="Q455" s="238"/>
      <c r="R455" s="239"/>
      <c r="S455" s="239"/>
      <c r="T455" s="184"/>
      <c r="U455" s="184"/>
      <c r="V455" s="185"/>
      <c r="W455" s="185"/>
      <c r="X455" s="266"/>
      <c r="Y455" s="176"/>
      <c r="Z455" s="176"/>
      <c r="AA455" s="176"/>
      <c r="AB455" s="176"/>
      <c r="AC455" s="176"/>
      <c r="AD455" s="176"/>
      <c r="AE455" s="176" t="s">
        <v>197</v>
      </c>
      <c r="AF455" s="176">
        <v>0</v>
      </c>
      <c r="AG455" s="176"/>
      <c r="AH455" s="211"/>
      <c r="AI455" s="212" t="s">
        <v>642</v>
      </c>
      <c r="AJ455" s="214"/>
      <c r="AK455" s="176"/>
      <c r="AL455" s="176"/>
      <c r="AM455" s="176"/>
      <c r="AN455" s="176"/>
      <c r="AO455" s="176"/>
      <c r="AP455" s="176"/>
      <c r="AQ455" s="176"/>
      <c r="AR455" s="176"/>
      <c r="AS455" s="176"/>
      <c r="AT455" s="176"/>
      <c r="AU455" s="176"/>
      <c r="AV455" s="176"/>
      <c r="AW455" s="176"/>
      <c r="AX455" s="176"/>
      <c r="AY455" s="176"/>
      <c r="AZ455" s="176"/>
      <c r="BA455" s="176"/>
      <c r="BB455" s="176"/>
      <c r="BC455" s="176"/>
      <c r="BD455" s="176"/>
      <c r="BE455" s="176"/>
      <c r="BF455" s="176"/>
      <c r="BG455" s="176"/>
      <c r="BH455" s="176"/>
    </row>
    <row r="456" spans="1:60" ht="22.5" outlineLevel="1" x14ac:dyDescent="0.2">
      <c r="A456" s="222">
        <v>112</v>
      </c>
      <c r="B456" s="223" t="s">
        <v>657</v>
      </c>
      <c r="C456" s="223" t="s">
        <v>658</v>
      </c>
      <c r="D456" s="224" t="s">
        <v>433</v>
      </c>
      <c r="E456" s="225">
        <v>320.44277</v>
      </c>
      <c r="F456" s="199"/>
      <c r="G456" s="227">
        <f>ROUND(E456*F456,2)</f>
        <v>0</v>
      </c>
      <c r="H456" s="226">
        <v>0</v>
      </c>
      <c r="I456" s="227">
        <f>ROUND(E456*H456,2)</f>
        <v>0</v>
      </c>
      <c r="J456" s="226">
        <v>35.1</v>
      </c>
      <c r="K456" s="227">
        <f>ROUND(E456*J456,2)</f>
        <v>11247.54</v>
      </c>
      <c r="L456" s="227">
        <v>21</v>
      </c>
      <c r="M456" s="227">
        <f>G456*(1+L456/100)</f>
        <v>0</v>
      </c>
      <c r="N456" s="227">
        <v>0</v>
      </c>
      <c r="O456" s="227">
        <f>ROUND(E456*N456,2)</f>
        <v>0</v>
      </c>
      <c r="P456" s="227">
        <v>0</v>
      </c>
      <c r="Q456" s="227">
        <f>ROUND(E456*P456,2)</f>
        <v>0</v>
      </c>
      <c r="R456" s="228" t="s">
        <v>344</v>
      </c>
      <c r="S456" s="228" t="s">
        <v>194</v>
      </c>
      <c r="T456" s="197">
        <v>0.105</v>
      </c>
      <c r="U456" s="197">
        <f>ROUND(E456*T456,2)</f>
        <v>33.65</v>
      </c>
      <c r="V456" s="198"/>
      <c r="W456" s="198"/>
      <c r="X456" s="266"/>
      <c r="Y456" s="176"/>
      <c r="Z456" s="176"/>
      <c r="AA456" s="176"/>
      <c r="AB456" s="176"/>
      <c r="AC456" s="176"/>
      <c r="AD456" s="176"/>
      <c r="AE456" s="176" t="s">
        <v>638</v>
      </c>
      <c r="AF456" s="176">
        <v>324</v>
      </c>
      <c r="AG456" s="176"/>
      <c r="AH456" s="211"/>
      <c r="AI456" s="211"/>
      <c r="AJ456" s="214"/>
      <c r="AK456" s="176"/>
      <c r="AL456" s="176"/>
      <c r="AM456" s="176"/>
      <c r="AN456" s="176"/>
      <c r="AO456" s="176"/>
      <c r="AP456" s="176"/>
      <c r="AQ456" s="176"/>
      <c r="AR456" s="176"/>
      <c r="AS456" s="176"/>
      <c r="AT456" s="176"/>
      <c r="AU456" s="176"/>
      <c r="AV456" s="176"/>
      <c r="AW456" s="176"/>
      <c r="AX456" s="176"/>
      <c r="AY456" s="176"/>
      <c r="AZ456" s="176"/>
      <c r="BA456" s="176"/>
      <c r="BB456" s="176"/>
      <c r="BC456" s="176"/>
      <c r="BD456" s="176"/>
      <c r="BE456" s="176"/>
      <c r="BF456" s="176"/>
      <c r="BG456" s="176"/>
      <c r="BH456" s="176"/>
    </row>
    <row r="457" spans="1:60" outlineLevel="1" x14ac:dyDescent="0.2">
      <c r="A457" s="240"/>
      <c r="B457" s="245" t="s">
        <v>640</v>
      </c>
      <c r="C457" s="246"/>
      <c r="D457" s="243"/>
      <c r="E457" s="244"/>
      <c r="F457" s="238"/>
      <c r="G457" s="238"/>
      <c r="H457" s="238"/>
      <c r="I457" s="238"/>
      <c r="J457" s="238"/>
      <c r="K457" s="238"/>
      <c r="L457" s="238"/>
      <c r="M457" s="238"/>
      <c r="N457" s="238"/>
      <c r="O457" s="238"/>
      <c r="P457" s="238"/>
      <c r="Q457" s="238"/>
      <c r="R457" s="239"/>
      <c r="S457" s="239"/>
      <c r="T457" s="184"/>
      <c r="U457" s="184"/>
      <c r="V457" s="185"/>
      <c r="W457" s="185"/>
      <c r="X457" s="266"/>
      <c r="Y457" s="176"/>
      <c r="Z457" s="176"/>
      <c r="AA457" s="176"/>
      <c r="AB457" s="176"/>
      <c r="AC457" s="176"/>
      <c r="AD457" s="176"/>
      <c r="AE457" s="176" t="s">
        <v>197</v>
      </c>
      <c r="AF457" s="176">
        <v>0</v>
      </c>
      <c r="AG457" s="176"/>
      <c r="AH457" s="211"/>
      <c r="AI457" s="212" t="s">
        <v>640</v>
      </c>
      <c r="AJ457" s="214"/>
      <c r="AK457" s="176"/>
      <c r="AL457" s="176"/>
      <c r="AM457" s="176"/>
      <c r="AN457" s="176"/>
      <c r="AO457" s="176"/>
      <c r="AP457" s="176"/>
      <c r="AQ457" s="176"/>
      <c r="AR457" s="176"/>
      <c r="AS457" s="176"/>
      <c r="AT457" s="176"/>
      <c r="AU457" s="176"/>
      <c r="AV457" s="176"/>
      <c r="AW457" s="176"/>
      <c r="AX457" s="176"/>
      <c r="AY457" s="176"/>
      <c r="AZ457" s="176"/>
      <c r="BA457" s="176"/>
      <c r="BB457" s="176"/>
      <c r="BC457" s="176"/>
      <c r="BD457" s="176"/>
      <c r="BE457" s="176"/>
      <c r="BF457" s="176"/>
      <c r="BG457" s="176"/>
      <c r="BH457" s="176"/>
    </row>
    <row r="458" spans="1:60" outlineLevel="1" x14ac:dyDescent="0.2">
      <c r="A458" s="240"/>
      <c r="B458" s="312" t="s">
        <v>641</v>
      </c>
      <c r="C458" s="312"/>
      <c r="D458" s="313"/>
      <c r="E458" s="244"/>
      <c r="F458" s="238"/>
      <c r="G458" s="238"/>
      <c r="H458" s="238"/>
      <c r="I458" s="238"/>
      <c r="J458" s="238"/>
      <c r="K458" s="238"/>
      <c r="L458" s="238"/>
      <c r="M458" s="238"/>
      <c r="N458" s="238"/>
      <c r="O458" s="238"/>
      <c r="P458" s="238"/>
      <c r="Q458" s="238"/>
      <c r="R458" s="239"/>
      <c r="S458" s="239"/>
      <c r="T458" s="184"/>
      <c r="U458" s="184"/>
      <c r="V458" s="185"/>
      <c r="W458" s="185"/>
      <c r="X458" s="266"/>
      <c r="Y458" s="176"/>
      <c r="Z458" s="176"/>
      <c r="AA458" s="176"/>
      <c r="AB458" s="176"/>
      <c r="AC458" s="176"/>
      <c r="AD458" s="176"/>
      <c r="AE458" s="176" t="s">
        <v>197</v>
      </c>
      <c r="AF458" s="176">
        <v>0</v>
      </c>
      <c r="AG458" s="176"/>
      <c r="AH458" s="211"/>
      <c r="AI458" s="212" t="s">
        <v>641</v>
      </c>
      <c r="AJ458" s="214"/>
      <c r="AK458" s="176"/>
      <c r="AL458" s="176"/>
      <c r="AM458" s="176"/>
      <c r="AN458" s="176"/>
      <c r="AO458" s="176"/>
      <c r="AP458" s="176"/>
      <c r="AQ458" s="176"/>
      <c r="AR458" s="176"/>
      <c r="AS458" s="176"/>
      <c r="AT458" s="176"/>
      <c r="AU458" s="176"/>
      <c r="AV458" s="176"/>
      <c r="AW458" s="176"/>
      <c r="AX458" s="176"/>
      <c r="AY458" s="176"/>
      <c r="AZ458" s="176"/>
      <c r="BA458" s="176"/>
      <c r="BB458" s="176"/>
      <c r="BC458" s="176"/>
      <c r="BD458" s="176"/>
      <c r="BE458" s="176"/>
      <c r="BF458" s="176"/>
      <c r="BG458" s="176"/>
      <c r="BH458" s="176"/>
    </row>
    <row r="459" spans="1:60" outlineLevel="1" x14ac:dyDescent="0.2">
      <c r="A459" s="240"/>
      <c r="B459" s="245" t="s">
        <v>659</v>
      </c>
      <c r="C459" s="246"/>
      <c r="D459" s="243"/>
      <c r="E459" s="244">
        <v>320.44277</v>
      </c>
      <c r="F459" s="238"/>
      <c r="G459" s="238"/>
      <c r="H459" s="238"/>
      <c r="I459" s="238"/>
      <c r="J459" s="238"/>
      <c r="K459" s="238"/>
      <c r="L459" s="238"/>
      <c r="M459" s="238"/>
      <c r="N459" s="238"/>
      <c r="O459" s="238"/>
      <c r="P459" s="238"/>
      <c r="Q459" s="238"/>
      <c r="R459" s="239"/>
      <c r="S459" s="239"/>
      <c r="T459" s="184"/>
      <c r="U459" s="184"/>
      <c r="V459" s="185"/>
      <c r="W459" s="185"/>
      <c r="X459" s="266"/>
      <c r="Y459" s="176"/>
      <c r="Z459" s="176"/>
      <c r="AA459" s="176"/>
      <c r="AB459" s="176"/>
      <c r="AC459" s="176"/>
      <c r="AD459" s="176"/>
      <c r="AE459" s="176" t="s">
        <v>197</v>
      </c>
      <c r="AF459" s="176">
        <v>0</v>
      </c>
      <c r="AG459" s="176"/>
      <c r="AH459" s="211"/>
      <c r="AI459" s="212" t="s">
        <v>659</v>
      </c>
      <c r="AJ459" s="214"/>
      <c r="AK459" s="176"/>
      <c r="AL459" s="176"/>
      <c r="AM459" s="176"/>
      <c r="AN459" s="176"/>
      <c r="AO459" s="176"/>
      <c r="AP459" s="176"/>
      <c r="AQ459" s="176"/>
      <c r="AR459" s="176"/>
      <c r="AS459" s="176"/>
      <c r="AT459" s="176"/>
      <c r="AU459" s="176"/>
      <c r="AV459" s="176"/>
      <c r="AW459" s="176"/>
      <c r="AX459" s="176"/>
      <c r="AY459" s="176"/>
      <c r="AZ459" s="176"/>
      <c r="BA459" s="176"/>
      <c r="BB459" s="176"/>
      <c r="BC459" s="176"/>
      <c r="BD459" s="176"/>
      <c r="BE459" s="176"/>
      <c r="BF459" s="176"/>
      <c r="BG459" s="176"/>
      <c r="BH459" s="176"/>
    </row>
    <row r="460" spans="1:60" outlineLevel="1" x14ac:dyDescent="0.2">
      <c r="A460" s="222">
        <v>113</v>
      </c>
      <c r="B460" s="223" t="s">
        <v>660</v>
      </c>
      <c r="C460" s="223" t="s">
        <v>661</v>
      </c>
      <c r="D460" s="224" t="s">
        <v>433</v>
      </c>
      <c r="E460" s="225">
        <v>40.055349999999997</v>
      </c>
      <c r="F460" s="199"/>
      <c r="G460" s="227">
        <f>ROUND(E460*F460,2)</f>
        <v>0</v>
      </c>
      <c r="H460" s="226">
        <v>0</v>
      </c>
      <c r="I460" s="227">
        <f>ROUND(E460*H460,2)</f>
        <v>0</v>
      </c>
      <c r="J460" s="226">
        <v>10.199999999999999</v>
      </c>
      <c r="K460" s="227">
        <f>ROUND(E460*J460,2)</f>
        <v>408.56</v>
      </c>
      <c r="L460" s="227">
        <v>21</v>
      </c>
      <c r="M460" s="227">
        <f>G460*(1+L460/100)</f>
        <v>0</v>
      </c>
      <c r="N460" s="227">
        <v>0</v>
      </c>
      <c r="O460" s="227">
        <f>ROUND(E460*N460,2)</f>
        <v>0</v>
      </c>
      <c r="P460" s="227">
        <v>0</v>
      </c>
      <c r="Q460" s="227">
        <f>ROUND(E460*P460,2)</f>
        <v>0</v>
      </c>
      <c r="R460" s="228" t="s">
        <v>662</v>
      </c>
      <c r="S460" s="228" t="s">
        <v>194</v>
      </c>
      <c r="T460" s="197">
        <v>6.0000000000000001E-3</v>
      </c>
      <c r="U460" s="197">
        <f>ROUND(E460*T460,2)</f>
        <v>0.24</v>
      </c>
      <c r="V460" s="198"/>
      <c r="W460" s="198"/>
      <c r="X460" s="266"/>
      <c r="Y460" s="176"/>
      <c r="Z460" s="176"/>
      <c r="AA460" s="176"/>
      <c r="AB460" s="176"/>
      <c r="AC460" s="176"/>
      <c r="AD460" s="176"/>
      <c r="AE460" s="176" t="s">
        <v>634</v>
      </c>
      <c r="AF460" s="176">
        <v>325</v>
      </c>
      <c r="AG460" s="176"/>
      <c r="AH460" s="211"/>
      <c r="AI460" s="211"/>
      <c r="AJ460" s="214"/>
      <c r="AK460" s="176"/>
      <c r="AL460" s="176"/>
      <c r="AM460" s="176"/>
      <c r="AN460" s="176"/>
      <c r="AO460" s="176"/>
      <c r="AP460" s="176"/>
      <c r="AQ460" s="176"/>
      <c r="AR460" s="176"/>
      <c r="AS460" s="176"/>
      <c r="AT460" s="176"/>
      <c r="AU460" s="176"/>
      <c r="AV460" s="176"/>
      <c r="AW460" s="176"/>
      <c r="AX460" s="176"/>
      <c r="AY460" s="176"/>
      <c r="AZ460" s="176"/>
      <c r="BA460" s="176"/>
      <c r="BB460" s="176"/>
      <c r="BC460" s="176"/>
      <c r="BD460" s="176"/>
      <c r="BE460" s="176"/>
      <c r="BF460" s="176"/>
      <c r="BG460" s="176"/>
      <c r="BH460" s="176"/>
    </row>
    <row r="461" spans="1:60" x14ac:dyDescent="0.2">
      <c r="A461" s="162"/>
      <c r="B461" s="178"/>
      <c r="C461" s="178"/>
      <c r="D461" s="180"/>
      <c r="E461" s="181"/>
      <c r="F461" s="182"/>
      <c r="G461" s="182"/>
      <c r="H461" s="182"/>
      <c r="I461" s="182"/>
      <c r="J461" s="182"/>
      <c r="K461" s="182"/>
      <c r="L461" s="182"/>
      <c r="M461" s="182"/>
      <c r="N461" s="182"/>
      <c r="O461" s="182"/>
      <c r="P461" s="182"/>
      <c r="Q461" s="182"/>
      <c r="R461" s="183"/>
      <c r="S461" s="183"/>
      <c r="T461" s="182"/>
      <c r="U461" s="182"/>
      <c r="V461" s="183"/>
      <c r="W461" s="183"/>
      <c r="X461" s="256"/>
      <c r="AC461">
        <v>15</v>
      </c>
      <c r="AD461">
        <v>21</v>
      </c>
      <c r="AH461" s="210"/>
      <c r="AI461" s="210"/>
      <c r="AJ461" s="213"/>
    </row>
    <row r="462" spans="1:60" x14ac:dyDescent="0.2">
      <c r="A462" s="173"/>
      <c r="B462" s="174"/>
      <c r="C462" s="174"/>
      <c r="D462" s="175"/>
      <c r="E462" s="176"/>
      <c r="F462" s="176"/>
      <c r="G462" s="176"/>
      <c r="X462" s="256"/>
      <c r="AE462" t="s">
        <v>664</v>
      </c>
    </row>
    <row r="463" spans="1:60" x14ac:dyDescent="0.2">
      <c r="A463" s="158"/>
      <c r="D463" s="138"/>
      <c r="X463" s="256"/>
    </row>
    <row r="464" spans="1:60" x14ac:dyDescent="0.2">
      <c r="A464" s="158"/>
      <c r="D464" s="138"/>
      <c r="X464" s="256"/>
    </row>
    <row r="465" spans="1:24" x14ac:dyDescent="0.2">
      <c r="A465" s="158"/>
      <c r="D465" s="138"/>
      <c r="X465" s="256"/>
    </row>
    <row r="466" spans="1:24" x14ac:dyDescent="0.2">
      <c r="A466" s="158"/>
      <c r="D466" s="138"/>
      <c r="X466" s="256"/>
    </row>
    <row r="467" spans="1:24" x14ac:dyDescent="0.2">
      <c r="A467" s="158"/>
      <c r="D467" s="138"/>
      <c r="X467" s="256"/>
    </row>
    <row r="468" spans="1:24" x14ac:dyDescent="0.2">
      <c r="A468" s="158"/>
      <c r="D468" s="138"/>
      <c r="X468" s="256"/>
    </row>
    <row r="469" spans="1:24" x14ac:dyDescent="0.2">
      <c r="A469" s="158"/>
      <c r="D469" s="138"/>
      <c r="X469" s="256"/>
    </row>
    <row r="470" spans="1:24" x14ac:dyDescent="0.2">
      <c r="A470" s="158"/>
      <c r="D470" s="138"/>
      <c r="X470" s="256"/>
    </row>
    <row r="471" spans="1:24" x14ac:dyDescent="0.2">
      <c r="A471" s="158"/>
      <c r="D471" s="138"/>
      <c r="X471" s="256"/>
    </row>
    <row r="472" spans="1:24" x14ac:dyDescent="0.2">
      <c r="A472" s="158"/>
      <c r="D472" s="138"/>
      <c r="X472" s="256"/>
    </row>
    <row r="473" spans="1:24" x14ac:dyDescent="0.2">
      <c r="A473" s="158"/>
      <c r="D473" s="138"/>
      <c r="X473" s="256"/>
    </row>
    <row r="474" spans="1:24" x14ac:dyDescent="0.2">
      <c r="A474" s="158"/>
      <c r="D474" s="138"/>
      <c r="X474" s="256"/>
    </row>
    <row r="475" spans="1:24" x14ac:dyDescent="0.2">
      <c r="A475" s="158"/>
      <c r="D475" s="138"/>
      <c r="X475" s="256"/>
    </row>
    <row r="476" spans="1:24" x14ac:dyDescent="0.2">
      <c r="A476" s="158"/>
      <c r="D476" s="138"/>
      <c r="X476" s="256"/>
    </row>
    <row r="477" spans="1:24" x14ac:dyDescent="0.2">
      <c r="A477" s="158"/>
      <c r="D477" s="138"/>
      <c r="X477" s="256"/>
    </row>
    <row r="478" spans="1:24" x14ac:dyDescent="0.2">
      <c r="A478" s="158"/>
      <c r="D478" s="138"/>
      <c r="X478" s="256"/>
    </row>
    <row r="479" spans="1:24" x14ac:dyDescent="0.2">
      <c r="A479" s="158"/>
      <c r="D479" s="138"/>
      <c r="X479" s="256"/>
    </row>
    <row r="480" spans="1:24" x14ac:dyDescent="0.2">
      <c r="A480" s="158"/>
      <c r="D480" s="138"/>
      <c r="X480" s="256"/>
    </row>
    <row r="481" spans="1:24" x14ac:dyDescent="0.2">
      <c r="A481" s="158"/>
      <c r="D481" s="138"/>
      <c r="X481" s="256"/>
    </row>
    <row r="482" spans="1:24" x14ac:dyDescent="0.2">
      <c r="A482" s="158"/>
      <c r="D482" s="138"/>
      <c r="X482" s="256"/>
    </row>
    <row r="483" spans="1:24" x14ac:dyDescent="0.2">
      <c r="A483" s="158"/>
      <c r="D483" s="138"/>
      <c r="X483" s="256"/>
    </row>
    <row r="484" spans="1:24" x14ac:dyDescent="0.2">
      <c r="A484" s="158"/>
      <c r="D484" s="138"/>
      <c r="X484" s="256"/>
    </row>
    <row r="485" spans="1:24" x14ac:dyDescent="0.2">
      <c r="A485" s="158"/>
      <c r="D485" s="138"/>
      <c r="X485" s="256"/>
    </row>
    <row r="486" spans="1:24" x14ac:dyDescent="0.2">
      <c r="A486" s="158"/>
      <c r="D486" s="138"/>
      <c r="X486" s="256"/>
    </row>
    <row r="487" spans="1:24" x14ac:dyDescent="0.2">
      <c r="A487" s="158"/>
      <c r="D487" s="138"/>
      <c r="X487" s="256"/>
    </row>
    <row r="488" spans="1:24" x14ac:dyDescent="0.2">
      <c r="A488" s="158"/>
      <c r="D488" s="138"/>
      <c r="X488" s="256"/>
    </row>
    <row r="489" spans="1:24" x14ac:dyDescent="0.2">
      <c r="A489" s="158"/>
      <c r="D489" s="138"/>
      <c r="X489" s="256"/>
    </row>
    <row r="490" spans="1:24" x14ac:dyDescent="0.2">
      <c r="A490" s="158"/>
      <c r="D490" s="138"/>
      <c r="X490" s="256"/>
    </row>
    <row r="491" spans="1:24" x14ac:dyDescent="0.2">
      <c r="A491" s="158"/>
      <c r="D491" s="138"/>
      <c r="X491" s="256"/>
    </row>
    <row r="492" spans="1:24" x14ac:dyDescent="0.2">
      <c r="A492" s="158"/>
      <c r="D492" s="138"/>
      <c r="X492" s="256"/>
    </row>
    <row r="493" spans="1:24" x14ac:dyDescent="0.2">
      <c r="A493" s="158"/>
      <c r="D493" s="138"/>
      <c r="X493" s="256"/>
    </row>
    <row r="494" spans="1:24" x14ac:dyDescent="0.2">
      <c r="A494" s="158"/>
      <c r="D494" s="138"/>
      <c r="X494" s="256"/>
    </row>
    <row r="495" spans="1:24" x14ac:dyDescent="0.2">
      <c r="A495" s="158"/>
      <c r="D495" s="138"/>
      <c r="X495" s="256"/>
    </row>
    <row r="496" spans="1:24" x14ac:dyDescent="0.2">
      <c r="A496" s="158"/>
      <c r="D496" s="138"/>
      <c r="X496" s="256"/>
    </row>
    <row r="497" spans="1:24" x14ac:dyDescent="0.2">
      <c r="A497" s="158"/>
      <c r="D497" s="138"/>
      <c r="X497" s="256"/>
    </row>
    <row r="498" spans="1:24" x14ac:dyDescent="0.2">
      <c r="A498" s="158"/>
      <c r="D498" s="138"/>
      <c r="X498" s="256"/>
    </row>
    <row r="499" spans="1:24" x14ac:dyDescent="0.2">
      <c r="A499" s="158"/>
      <c r="D499" s="138"/>
      <c r="X499" s="256"/>
    </row>
    <row r="500" spans="1:24" x14ac:dyDescent="0.2">
      <c r="A500" s="158"/>
      <c r="D500" s="138"/>
      <c r="X500" s="256"/>
    </row>
    <row r="501" spans="1:24" x14ac:dyDescent="0.2">
      <c r="A501" s="158"/>
      <c r="D501" s="138"/>
      <c r="X501" s="256"/>
    </row>
    <row r="502" spans="1:24" x14ac:dyDescent="0.2">
      <c r="A502" s="158"/>
      <c r="D502" s="138"/>
      <c r="X502" s="256"/>
    </row>
    <row r="503" spans="1:24" x14ac:dyDescent="0.2">
      <c r="A503" s="158"/>
      <c r="D503" s="138"/>
      <c r="X503" s="256"/>
    </row>
    <row r="504" spans="1:24" x14ac:dyDescent="0.2">
      <c r="A504" s="158"/>
      <c r="D504" s="138"/>
      <c r="X504" s="256"/>
    </row>
    <row r="505" spans="1:24" x14ac:dyDescent="0.2">
      <c r="A505" s="158"/>
      <c r="D505" s="138"/>
      <c r="X505" s="256"/>
    </row>
    <row r="506" spans="1:24" x14ac:dyDescent="0.2">
      <c r="A506" s="158"/>
      <c r="D506" s="138"/>
      <c r="X506" s="256"/>
    </row>
    <row r="507" spans="1:24" x14ac:dyDescent="0.2">
      <c r="A507" s="158"/>
      <c r="D507" s="138"/>
      <c r="X507" s="256"/>
    </row>
    <row r="508" spans="1:24" x14ac:dyDescent="0.2">
      <c r="A508" s="158"/>
      <c r="D508" s="138"/>
      <c r="X508" s="256"/>
    </row>
    <row r="509" spans="1:24" x14ac:dyDescent="0.2">
      <c r="A509" s="158"/>
      <c r="D509" s="138"/>
      <c r="X509" s="256"/>
    </row>
    <row r="510" spans="1:24" x14ac:dyDescent="0.2">
      <c r="A510" s="158"/>
      <c r="D510" s="138"/>
      <c r="X510" s="256"/>
    </row>
    <row r="511" spans="1:24" x14ac:dyDescent="0.2">
      <c r="A511" s="158"/>
      <c r="D511" s="138"/>
      <c r="X511" s="256"/>
    </row>
    <row r="512" spans="1:24" x14ac:dyDescent="0.2">
      <c r="A512" s="158"/>
      <c r="D512" s="138"/>
      <c r="X512" s="256"/>
    </row>
    <row r="513" spans="1:24" x14ac:dyDescent="0.2">
      <c r="A513" s="158"/>
      <c r="D513" s="138"/>
      <c r="X513" s="256"/>
    </row>
    <row r="514" spans="1:24" x14ac:dyDescent="0.2">
      <c r="A514" s="158"/>
      <c r="D514" s="138"/>
      <c r="X514" s="256"/>
    </row>
    <row r="515" spans="1:24" x14ac:dyDescent="0.2">
      <c r="A515" s="158"/>
      <c r="D515" s="138"/>
      <c r="X515" s="256"/>
    </row>
    <row r="516" spans="1:24" x14ac:dyDescent="0.2">
      <c r="A516" s="158"/>
      <c r="D516" s="138"/>
      <c r="X516" s="256"/>
    </row>
    <row r="517" spans="1:24" x14ac:dyDescent="0.2">
      <c r="A517" s="158"/>
      <c r="D517" s="138"/>
      <c r="X517" s="256"/>
    </row>
    <row r="518" spans="1:24" x14ac:dyDescent="0.2">
      <c r="A518" s="158"/>
      <c r="D518" s="138"/>
      <c r="X518" s="256"/>
    </row>
    <row r="519" spans="1:24" x14ac:dyDescent="0.2">
      <c r="A519" s="158"/>
      <c r="D519" s="138"/>
      <c r="X519" s="256"/>
    </row>
    <row r="520" spans="1:24" x14ac:dyDescent="0.2">
      <c r="A520" s="158"/>
      <c r="D520" s="138"/>
      <c r="X520" s="256"/>
    </row>
    <row r="521" spans="1:24" x14ac:dyDescent="0.2">
      <c r="A521" s="158"/>
      <c r="D521" s="138"/>
      <c r="X521" s="256"/>
    </row>
    <row r="522" spans="1:24" x14ac:dyDescent="0.2">
      <c r="A522" s="158"/>
      <c r="D522" s="138"/>
      <c r="X522" s="256"/>
    </row>
    <row r="523" spans="1:24" x14ac:dyDescent="0.2">
      <c r="A523" s="158"/>
      <c r="D523" s="138"/>
      <c r="X523" s="256"/>
    </row>
    <row r="524" spans="1:24" x14ac:dyDescent="0.2">
      <c r="A524" s="158"/>
      <c r="D524" s="138"/>
      <c r="X524" s="256"/>
    </row>
    <row r="525" spans="1:24" x14ac:dyDescent="0.2">
      <c r="A525" s="158"/>
      <c r="D525" s="138"/>
      <c r="X525" s="256"/>
    </row>
    <row r="526" spans="1:24" x14ac:dyDescent="0.2">
      <c r="A526" s="158"/>
      <c r="D526" s="138"/>
      <c r="X526" s="256"/>
    </row>
    <row r="527" spans="1:24" x14ac:dyDescent="0.2">
      <c r="A527" s="158"/>
      <c r="D527" s="138"/>
      <c r="X527" s="256"/>
    </row>
    <row r="528" spans="1:24" x14ac:dyDescent="0.2">
      <c r="A528" s="158"/>
      <c r="D528" s="138"/>
      <c r="X528" s="256"/>
    </row>
    <row r="529" spans="1:24" x14ac:dyDescent="0.2">
      <c r="A529" s="158"/>
      <c r="D529" s="138"/>
      <c r="X529" s="256"/>
    </row>
    <row r="530" spans="1:24" x14ac:dyDescent="0.2">
      <c r="A530" s="158"/>
      <c r="D530" s="138"/>
      <c r="X530" s="256"/>
    </row>
    <row r="531" spans="1:24" x14ac:dyDescent="0.2">
      <c r="A531" s="158"/>
      <c r="D531" s="138"/>
      <c r="X531" s="256"/>
    </row>
    <row r="532" spans="1:24" x14ac:dyDescent="0.2">
      <c r="A532" s="158"/>
      <c r="D532" s="138"/>
      <c r="X532" s="256"/>
    </row>
    <row r="533" spans="1:24" x14ac:dyDescent="0.2">
      <c r="A533" s="158"/>
      <c r="D533" s="138"/>
      <c r="X533" s="256"/>
    </row>
    <row r="534" spans="1:24" x14ac:dyDescent="0.2">
      <c r="A534" s="158"/>
      <c r="D534" s="138"/>
      <c r="X534" s="256"/>
    </row>
    <row r="535" spans="1:24" x14ac:dyDescent="0.2">
      <c r="A535" s="158"/>
      <c r="D535" s="138"/>
      <c r="X535" s="256"/>
    </row>
    <row r="536" spans="1:24" x14ac:dyDescent="0.2">
      <c r="A536" s="158"/>
      <c r="D536" s="138"/>
      <c r="X536" s="256"/>
    </row>
    <row r="537" spans="1:24" x14ac:dyDescent="0.2">
      <c r="A537" s="158"/>
      <c r="D537" s="138"/>
      <c r="X537" s="256"/>
    </row>
    <row r="538" spans="1:24" x14ac:dyDescent="0.2">
      <c r="A538" s="158"/>
      <c r="D538" s="138"/>
      <c r="X538" s="256"/>
    </row>
    <row r="539" spans="1:24" x14ac:dyDescent="0.2">
      <c r="A539" s="158"/>
      <c r="D539" s="138"/>
      <c r="X539" s="256"/>
    </row>
    <row r="540" spans="1:24" x14ac:dyDescent="0.2">
      <c r="A540" s="158"/>
      <c r="D540" s="138"/>
      <c r="X540" s="256"/>
    </row>
    <row r="541" spans="1:24" x14ac:dyDescent="0.2">
      <c r="A541" s="158"/>
      <c r="D541" s="138"/>
      <c r="X541" s="256"/>
    </row>
    <row r="542" spans="1:24" x14ac:dyDescent="0.2">
      <c r="A542" s="158"/>
      <c r="D542" s="138"/>
      <c r="X542" s="256"/>
    </row>
    <row r="543" spans="1:24" x14ac:dyDescent="0.2">
      <c r="A543" s="158"/>
      <c r="D543" s="138"/>
      <c r="X543" s="256"/>
    </row>
    <row r="544" spans="1:24" x14ac:dyDescent="0.2">
      <c r="A544" s="158"/>
      <c r="D544" s="138"/>
      <c r="X544" s="256"/>
    </row>
    <row r="545" spans="1:24" x14ac:dyDescent="0.2">
      <c r="A545" s="158"/>
      <c r="D545" s="138"/>
      <c r="X545" s="256"/>
    </row>
    <row r="546" spans="1:24" x14ac:dyDescent="0.2">
      <c r="A546" s="158"/>
      <c r="D546" s="138"/>
      <c r="X546" s="256"/>
    </row>
    <row r="547" spans="1:24" x14ac:dyDescent="0.2">
      <c r="A547" s="158"/>
      <c r="D547" s="138"/>
      <c r="X547" s="256"/>
    </row>
    <row r="548" spans="1:24" x14ac:dyDescent="0.2">
      <c r="A548" s="158"/>
      <c r="D548" s="138"/>
      <c r="X548" s="256"/>
    </row>
    <row r="549" spans="1:24" x14ac:dyDescent="0.2">
      <c r="A549" s="158"/>
      <c r="D549" s="138"/>
      <c r="X549" s="256"/>
    </row>
    <row r="550" spans="1:24" x14ac:dyDescent="0.2">
      <c r="A550" s="158"/>
      <c r="D550" s="138"/>
      <c r="X550" s="256"/>
    </row>
    <row r="551" spans="1:24" x14ac:dyDescent="0.2">
      <c r="A551" s="158"/>
      <c r="D551" s="138"/>
      <c r="X551" s="256"/>
    </row>
    <row r="552" spans="1:24" x14ac:dyDescent="0.2">
      <c r="A552" s="158"/>
      <c r="D552" s="138"/>
      <c r="X552" s="256"/>
    </row>
    <row r="553" spans="1:24" x14ac:dyDescent="0.2">
      <c r="A553" s="158"/>
      <c r="D553" s="138"/>
      <c r="X553" s="256"/>
    </row>
    <row r="554" spans="1:24" x14ac:dyDescent="0.2">
      <c r="A554" s="158"/>
      <c r="D554" s="138"/>
      <c r="X554" s="256"/>
    </row>
    <row r="555" spans="1:24" x14ac:dyDescent="0.2">
      <c r="A555" s="158"/>
      <c r="D555" s="138"/>
      <c r="X555" s="256"/>
    </row>
    <row r="556" spans="1:24" x14ac:dyDescent="0.2">
      <c r="A556" s="158"/>
      <c r="D556" s="138"/>
      <c r="X556" s="256"/>
    </row>
    <row r="557" spans="1:24" x14ac:dyDescent="0.2">
      <c r="A557" s="158"/>
      <c r="D557" s="138"/>
      <c r="X557" s="256"/>
    </row>
    <row r="558" spans="1:24" x14ac:dyDescent="0.2">
      <c r="A558" s="158"/>
      <c r="D558" s="138"/>
      <c r="X558" s="256"/>
    </row>
    <row r="559" spans="1:24" x14ac:dyDescent="0.2">
      <c r="A559" s="158"/>
      <c r="D559" s="138"/>
      <c r="X559" s="256"/>
    </row>
    <row r="560" spans="1:24" x14ac:dyDescent="0.2">
      <c r="A560" s="158"/>
      <c r="D560" s="138"/>
      <c r="X560" s="256"/>
    </row>
    <row r="561" spans="1:24" x14ac:dyDescent="0.2">
      <c r="A561" s="158"/>
      <c r="D561" s="138"/>
      <c r="X561" s="256"/>
    </row>
    <row r="562" spans="1:24" x14ac:dyDescent="0.2">
      <c r="A562" s="158"/>
      <c r="D562" s="138"/>
      <c r="X562" s="256"/>
    </row>
    <row r="563" spans="1:24" x14ac:dyDescent="0.2">
      <c r="A563" s="158"/>
      <c r="D563" s="138"/>
      <c r="X563" s="256"/>
    </row>
    <row r="564" spans="1:24" x14ac:dyDescent="0.2">
      <c r="A564" s="158"/>
      <c r="D564" s="138"/>
      <c r="X564" s="256"/>
    </row>
    <row r="565" spans="1:24" x14ac:dyDescent="0.2">
      <c r="A565" s="158"/>
      <c r="D565" s="138"/>
      <c r="X565" s="256"/>
    </row>
    <row r="566" spans="1:24" x14ac:dyDescent="0.2">
      <c r="A566" s="158"/>
      <c r="D566" s="138"/>
      <c r="X566" s="256"/>
    </row>
    <row r="567" spans="1:24" x14ac:dyDescent="0.2">
      <c r="A567" s="158"/>
      <c r="D567" s="138"/>
      <c r="X567" s="256"/>
    </row>
    <row r="568" spans="1:24" x14ac:dyDescent="0.2">
      <c r="A568" s="158"/>
      <c r="D568" s="138"/>
      <c r="X568" s="256"/>
    </row>
    <row r="569" spans="1:24" x14ac:dyDescent="0.2">
      <c r="A569" s="158"/>
      <c r="D569" s="138"/>
      <c r="X569" s="256"/>
    </row>
    <row r="570" spans="1:24" x14ac:dyDescent="0.2">
      <c r="A570" s="158"/>
      <c r="D570" s="138"/>
      <c r="X570" s="256"/>
    </row>
    <row r="571" spans="1:24" x14ac:dyDescent="0.2">
      <c r="A571" s="158"/>
      <c r="D571" s="138"/>
      <c r="X571" s="256"/>
    </row>
    <row r="572" spans="1:24" x14ac:dyDescent="0.2">
      <c r="A572" s="158"/>
      <c r="D572" s="138"/>
      <c r="X572" s="256"/>
    </row>
    <row r="573" spans="1:24" x14ac:dyDescent="0.2">
      <c r="A573" s="158"/>
      <c r="D573" s="138"/>
      <c r="X573" s="256"/>
    </row>
    <row r="574" spans="1:24" x14ac:dyDescent="0.2">
      <c r="A574" s="158"/>
      <c r="D574" s="138"/>
      <c r="X574" s="256"/>
    </row>
    <row r="575" spans="1:24" x14ac:dyDescent="0.2">
      <c r="A575" s="158"/>
      <c r="D575" s="138"/>
      <c r="X575" s="256"/>
    </row>
    <row r="576" spans="1:24" x14ac:dyDescent="0.2">
      <c r="A576" s="158"/>
      <c r="D576" s="138"/>
      <c r="X576" s="256"/>
    </row>
    <row r="577" spans="1:24" x14ac:dyDescent="0.2">
      <c r="A577" s="158"/>
      <c r="D577" s="138"/>
      <c r="X577" s="256"/>
    </row>
    <row r="578" spans="1:24" x14ac:dyDescent="0.2">
      <c r="A578" s="158"/>
      <c r="D578" s="138"/>
      <c r="X578" s="256"/>
    </row>
    <row r="579" spans="1:24" x14ac:dyDescent="0.2">
      <c r="A579" s="158"/>
      <c r="D579" s="138"/>
      <c r="X579" s="256"/>
    </row>
    <row r="580" spans="1:24" x14ac:dyDescent="0.2">
      <c r="A580" s="158"/>
      <c r="D580" s="138"/>
      <c r="X580" s="256"/>
    </row>
    <row r="581" spans="1:24" x14ac:dyDescent="0.2">
      <c r="A581" s="158"/>
      <c r="D581" s="138"/>
      <c r="X581" s="256"/>
    </row>
    <row r="582" spans="1:24" x14ac:dyDescent="0.2">
      <c r="A582" s="158"/>
      <c r="D582" s="138"/>
      <c r="X582" s="256"/>
    </row>
    <row r="583" spans="1:24" x14ac:dyDescent="0.2">
      <c r="A583" s="158"/>
      <c r="D583" s="138"/>
      <c r="X583" s="256"/>
    </row>
    <row r="584" spans="1:24" x14ac:dyDescent="0.2">
      <c r="A584" s="158"/>
      <c r="D584" s="138"/>
      <c r="X584" s="256"/>
    </row>
    <row r="585" spans="1:24" x14ac:dyDescent="0.2">
      <c r="A585" s="158"/>
      <c r="D585" s="138"/>
      <c r="X585" s="256"/>
    </row>
    <row r="586" spans="1:24" x14ac:dyDescent="0.2">
      <c r="A586" s="158"/>
      <c r="D586" s="138"/>
      <c r="X586" s="256"/>
    </row>
    <row r="587" spans="1:24" x14ac:dyDescent="0.2">
      <c r="A587" s="158"/>
      <c r="D587" s="138"/>
      <c r="X587" s="256"/>
    </row>
    <row r="588" spans="1:24" x14ac:dyDescent="0.2">
      <c r="A588" s="158"/>
      <c r="D588" s="138"/>
      <c r="X588" s="256"/>
    </row>
    <row r="589" spans="1:24" x14ac:dyDescent="0.2">
      <c r="A589" s="158"/>
      <c r="D589" s="138"/>
      <c r="X589" s="256"/>
    </row>
    <row r="590" spans="1:24" x14ac:dyDescent="0.2">
      <c r="A590" s="158"/>
      <c r="D590" s="138"/>
      <c r="X590" s="256"/>
    </row>
    <row r="591" spans="1:24" x14ac:dyDescent="0.2">
      <c r="A591" s="158"/>
      <c r="D591" s="138"/>
      <c r="X591" s="256"/>
    </row>
    <row r="592" spans="1:24" x14ac:dyDescent="0.2">
      <c r="A592" s="158"/>
      <c r="D592" s="138"/>
      <c r="X592" s="256"/>
    </row>
    <row r="593" spans="1:24" x14ac:dyDescent="0.2">
      <c r="A593" s="158"/>
      <c r="D593" s="138"/>
      <c r="X593" s="256"/>
    </row>
    <row r="594" spans="1:24" x14ac:dyDescent="0.2">
      <c r="A594" s="158"/>
      <c r="D594" s="138"/>
      <c r="X594" s="256"/>
    </row>
    <row r="595" spans="1:24" x14ac:dyDescent="0.2">
      <c r="A595" s="158"/>
      <c r="D595" s="138"/>
      <c r="X595" s="256"/>
    </row>
    <row r="596" spans="1:24" x14ac:dyDescent="0.2">
      <c r="A596" s="158"/>
      <c r="D596" s="138"/>
      <c r="X596" s="256"/>
    </row>
    <row r="597" spans="1:24" x14ac:dyDescent="0.2">
      <c r="A597" s="158"/>
      <c r="D597" s="138"/>
      <c r="X597" s="256"/>
    </row>
    <row r="598" spans="1:24" x14ac:dyDescent="0.2">
      <c r="A598" s="158"/>
      <c r="D598" s="138"/>
      <c r="X598" s="256"/>
    </row>
    <row r="599" spans="1:24" x14ac:dyDescent="0.2">
      <c r="A599" s="158"/>
      <c r="D599" s="138"/>
      <c r="X599" s="256"/>
    </row>
    <row r="600" spans="1:24" x14ac:dyDescent="0.2">
      <c r="A600" s="158"/>
      <c r="D600" s="138"/>
      <c r="X600" s="256"/>
    </row>
    <row r="601" spans="1:24" x14ac:dyDescent="0.2">
      <c r="A601" s="158"/>
      <c r="D601" s="138"/>
      <c r="X601" s="256"/>
    </row>
    <row r="602" spans="1:24" x14ac:dyDescent="0.2">
      <c r="A602" s="158"/>
      <c r="D602" s="138"/>
      <c r="X602" s="256"/>
    </row>
    <row r="603" spans="1:24" x14ac:dyDescent="0.2">
      <c r="A603" s="158"/>
      <c r="D603" s="138"/>
      <c r="X603" s="256"/>
    </row>
    <row r="604" spans="1:24" x14ac:dyDescent="0.2">
      <c r="A604" s="158"/>
      <c r="D604" s="138"/>
      <c r="X604" s="256"/>
    </row>
    <row r="605" spans="1:24" x14ac:dyDescent="0.2">
      <c r="A605" s="158"/>
      <c r="D605" s="138"/>
      <c r="X605" s="256"/>
    </row>
    <row r="606" spans="1:24" x14ac:dyDescent="0.2">
      <c r="A606" s="158"/>
      <c r="D606" s="138"/>
      <c r="X606" s="256"/>
    </row>
    <row r="607" spans="1:24" x14ac:dyDescent="0.2">
      <c r="A607" s="158"/>
      <c r="D607" s="138"/>
      <c r="X607" s="256"/>
    </row>
    <row r="608" spans="1:24" x14ac:dyDescent="0.2">
      <c r="A608" s="158"/>
      <c r="D608" s="138"/>
      <c r="X608" s="256"/>
    </row>
    <row r="609" spans="1:24" x14ac:dyDescent="0.2">
      <c r="A609" s="158"/>
      <c r="D609" s="138"/>
      <c r="X609" s="256"/>
    </row>
    <row r="610" spans="1:24" x14ac:dyDescent="0.2">
      <c r="A610" s="158"/>
      <c r="D610" s="138"/>
      <c r="X610" s="256"/>
    </row>
    <row r="611" spans="1:24" x14ac:dyDescent="0.2">
      <c r="A611" s="158"/>
      <c r="D611" s="138"/>
      <c r="X611" s="256"/>
    </row>
    <row r="612" spans="1:24" x14ac:dyDescent="0.2">
      <c r="A612" s="158"/>
      <c r="D612" s="138"/>
      <c r="X612" s="256"/>
    </row>
    <row r="613" spans="1:24" x14ac:dyDescent="0.2">
      <c r="A613" s="158"/>
      <c r="D613" s="138"/>
      <c r="X613" s="256"/>
    </row>
    <row r="614" spans="1:24" x14ac:dyDescent="0.2">
      <c r="A614" s="158"/>
      <c r="D614" s="138"/>
      <c r="X614" s="256"/>
    </row>
    <row r="615" spans="1:24" x14ac:dyDescent="0.2">
      <c r="A615" s="158"/>
      <c r="D615" s="138"/>
      <c r="X615" s="256"/>
    </row>
    <row r="616" spans="1:24" x14ac:dyDescent="0.2">
      <c r="A616" s="158"/>
      <c r="D616" s="138"/>
      <c r="X616" s="256"/>
    </row>
    <row r="617" spans="1:24" x14ac:dyDescent="0.2">
      <c r="A617" s="158"/>
      <c r="D617" s="138"/>
      <c r="X617" s="256"/>
    </row>
    <row r="618" spans="1:24" x14ac:dyDescent="0.2">
      <c r="A618" s="158"/>
      <c r="D618" s="138"/>
      <c r="X618" s="256"/>
    </row>
    <row r="619" spans="1:24" x14ac:dyDescent="0.2">
      <c r="A619" s="158"/>
      <c r="D619" s="138"/>
      <c r="X619" s="256"/>
    </row>
    <row r="620" spans="1:24" x14ac:dyDescent="0.2">
      <c r="A620" s="158"/>
      <c r="D620" s="138"/>
      <c r="X620" s="256"/>
    </row>
    <row r="621" spans="1:24" x14ac:dyDescent="0.2">
      <c r="A621" s="158"/>
      <c r="D621" s="138"/>
      <c r="X621" s="256"/>
    </row>
    <row r="622" spans="1:24" x14ac:dyDescent="0.2">
      <c r="A622" s="158"/>
      <c r="D622" s="138"/>
      <c r="X622" s="256"/>
    </row>
    <row r="623" spans="1:24" x14ac:dyDescent="0.2">
      <c r="A623" s="158"/>
      <c r="D623" s="138"/>
      <c r="X623" s="256"/>
    </row>
    <row r="624" spans="1:24" x14ac:dyDescent="0.2">
      <c r="A624" s="158"/>
      <c r="D624" s="138"/>
      <c r="X624" s="256"/>
    </row>
    <row r="625" spans="1:24" x14ac:dyDescent="0.2">
      <c r="A625" s="158"/>
      <c r="D625" s="138"/>
      <c r="X625" s="256"/>
    </row>
    <row r="626" spans="1:24" x14ac:dyDescent="0.2">
      <c r="A626" s="158"/>
      <c r="D626" s="138"/>
      <c r="X626" s="256"/>
    </row>
    <row r="627" spans="1:24" x14ac:dyDescent="0.2">
      <c r="A627" s="158"/>
      <c r="D627" s="138"/>
      <c r="X627" s="256"/>
    </row>
    <row r="628" spans="1:24" x14ac:dyDescent="0.2">
      <c r="A628" s="158"/>
      <c r="D628" s="138"/>
      <c r="X628" s="256"/>
    </row>
    <row r="629" spans="1:24" x14ac:dyDescent="0.2">
      <c r="A629" s="158"/>
      <c r="D629" s="138"/>
      <c r="X629" s="256"/>
    </row>
    <row r="630" spans="1:24" x14ac:dyDescent="0.2">
      <c r="A630" s="158"/>
      <c r="D630" s="138"/>
      <c r="X630" s="256"/>
    </row>
    <row r="631" spans="1:24" x14ac:dyDescent="0.2">
      <c r="A631" s="158"/>
      <c r="D631" s="138"/>
      <c r="X631" s="256"/>
    </row>
    <row r="632" spans="1:24" x14ac:dyDescent="0.2">
      <c r="A632" s="158"/>
      <c r="D632" s="138"/>
      <c r="X632" s="256"/>
    </row>
    <row r="633" spans="1:24" x14ac:dyDescent="0.2">
      <c r="A633" s="158"/>
      <c r="D633" s="138"/>
      <c r="X633" s="256"/>
    </row>
    <row r="634" spans="1:24" x14ac:dyDescent="0.2">
      <c r="A634" s="158"/>
      <c r="D634" s="138"/>
      <c r="X634" s="256"/>
    </row>
    <row r="635" spans="1:24" x14ac:dyDescent="0.2">
      <c r="A635" s="158"/>
      <c r="D635" s="138"/>
      <c r="X635" s="256"/>
    </row>
    <row r="636" spans="1:24" x14ac:dyDescent="0.2">
      <c r="A636" s="158"/>
      <c r="D636" s="138"/>
      <c r="X636" s="256"/>
    </row>
    <row r="637" spans="1:24" x14ac:dyDescent="0.2">
      <c r="A637" s="158"/>
      <c r="D637" s="138"/>
      <c r="X637" s="256"/>
    </row>
    <row r="638" spans="1:24" x14ac:dyDescent="0.2">
      <c r="A638" s="158"/>
      <c r="D638" s="138"/>
      <c r="X638" s="256"/>
    </row>
    <row r="639" spans="1:24" x14ac:dyDescent="0.2">
      <c r="A639" s="158"/>
      <c r="D639" s="138"/>
      <c r="X639" s="256"/>
    </row>
    <row r="640" spans="1:24" x14ac:dyDescent="0.2">
      <c r="A640" s="158"/>
      <c r="D640" s="138"/>
      <c r="X640" s="256"/>
    </row>
    <row r="641" spans="1:24" x14ac:dyDescent="0.2">
      <c r="A641" s="158"/>
      <c r="D641" s="138"/>
      <c r="X641" s="256"/>
    </row>
    <row r="642" spans="1:24" x14ac:dyDescent="0.2">
      <c r="A642" s="158"/>
      <c r="D642" s="138"/>
      <c r="X642" s="256"/>
    </row>
    <row r="643" spans="1:24" x14ac:dyDescent="0.2">
      <c r="A643" s="158"/>
      <c r="D643" s="138"/>
      <c r="X643" s="256"/>
    </row>
    <row r="644" spans="1:24" x14ac:dyDescent="0.2">
      <c r="A644" s="158"/>
      <c r="D644" s="138"/>
      <c r="X644" s="256"/>
    </row>
    <row r="645" spans="1:24" x14ac:dyDescent="0.2">
      <c r="A645" s="158"/>
      <c r="D645" s="138"/>
      <c r="X645" s="256"/>
    </row>
    <row r="646" spans="1:24" x14ac:dyDescent="0.2">
      <c r="A646" s="158"/>
      <c r="D646" s="138"/>
      <c r="X646" s="256"/>
    </row>
    <row r="647" spans="1:24" x14ac:dyDescent="0.2">
      <c r="A647" s="158"/>
      <c r="D647" s="138"/>
      <c r="X647" s="256"/>
    </row>
    <row r="648" spans="1:24" x14ac:dyDescent="0.2">
      <c r="A648" s="158"/>
      <c r="D648" s="138"/>
      <c r="X648" s="256"/>
    </row>
    <row r="649" spans="1:24" x14ac:dyDescent="0.2">
      <c r="A649" s="158"/>
      <c r="D649" s="138"/>
      <c r="X649" s="256"/>
    </row>
    <row r="650" spans="1:24" x14ac:dyDescent="0.2">
      <c r="A650" s="158"/>
      <c r="D650" s="138"/>
      <c r="X650" s="256"/>
    </row>
    <row r="651" spans="1:24" x14ac:dyDescent="0.2">
      <c r="A651" s="158"/>
      <c r="D651" s="138"/>
      <c r="X651" s="256"/>
    </row>
    <row r="652" spans="1:24" x14ac:dyDescent="0.2">
      <c r="A652" s="158"/>
      <c r="D652" s="138"/>
      <c r="X652" s="256"/>
    </row>
    <row r="653" spans="1:24" x14ac:dyDescent="0.2">
      <c r="A653" s="158"/>
      <c r="D653" s="138"/>
      <c r="X653" s="256"/>
    </row>
    <row r="654" spans="1:24" x14ac:dyDescent="0.2">
      <c r="A654" s="158"/>
      <c r="D654" s="138"/>
      <c r="X654" s="256"/>
    </row>
    <row r="655" spans="1:24" x14ac:dyDescent="0.2">
      <c r="A655" s="158"/>
      <c r="D655" s="138"/>
      <c r="X655" s="256"/>
    </row>
    <row r="656" spans="1:24" x14ac:dyDescent="0.2">
      <c r="A656" s="158"/>
      <c r="D656" s="138"/>
      <c r="X656" s="256"/>
    </row>
    <row r="657" spans="1:24" x14ac:dyDescent="0.2">
      <c r="A657" s="158"/>
      <c r="D657" s="138"/>
      <c r="X657" s="256"/>
    </row>
    <row r="658" spans="1:24" x14ac:dyDescent="0.2">
      <c r="A658" s="158"/>
      <c r="D658" s="138"/>
      <c r="X658" s="256"/>
    </row>
    <row r="659" spans="1:24" x14ac:dyDescent="0.2">
      <c r="A659" s="158"/>
      <c r="D659" s="138"/>
      <c r="X659" s="256"/>
    </row>
    <row r="660" spans="1:24" x14ac:dyDescent="0.2">
      <c r="A660" s="158"/>
      <c r="D660" s="138"/>
      <c r="X660" s="256"/>
    </row>
    <row r="661" spans="1:24" x14ac:dyDescent="0.2">
      <c r="A661" s="158"/>
      <c r="D661" s="138"/>
      <c r="X661" s="256"/>
    </row>
    <row r="662" spans="1:24" x14ac:dyDescent="0.2">
      <c r="A662" s="158"/>
      <c r="D662" s="138"/>
      <c r="X662" s="256"/>
    </row>
    <row r="663" spans="1:24" x14ac:dyDescent="0.2">
      <c r="A663" s="158"/>
      <c r="D663" s="138"/>
      <c r="X663" s="256"/>
    </row>
    <row r="664" spans="1:24" x14ac:dyDescent="0.2">
      <c r="A664" s="158"/>
      <c r="D664" s="138"/>
      <c r="X664" s="256"/>
    </row>
    <row r="665" spans="1:24" x14ac:dyDescent="0.2">
      <c r="A665" s="158"/>
      <c r="D665" s="138"/>
      <c r="X665" s="256"/>
    </row>
    <row r="666" spans="1:24" x14ac:dyDescent="0.2">
      <c r="A666" s="158"/>
      <c r="D666" s="138"/>
      <c r="X666" s="256"/>
    </row>
    <row r="667" spans="1:24" x14ac:dyDescent="0.2">
      <c r="A667" s="158"/>
      <c r="D667" s="138"/>
      <c r="X667" s="256"/>
    </row>
    <row r="668" spans="1:24" x14ac:dyDescent="0.2">
      <c r="A668" s="158"/>
      <c r="D668" s="138"/>
      <c r="X668" s="256"/>
    </row>
    <row r="669" spans="1:24" x14ac:dyDescent="0.2">
      <c r="A669" s="158"/>
      <c r="D669" s="138"/>
      <c r="X669" s="256"/>
    </row>
    <row r="670" spans="1:24" x14ac:dyDescent="0.2">
      <c r="A670" s="158"/>
      <c r="D670" s="138"/>
    </row>
    <row r="671" spans="1:24" x14ac:dyDescent="0.2">
      <c r="A671" s="158"/>
      <c r="D671" s="138"/>
    </row>
    <row r="672" spans="1:24" x14ac:dyDescent="0.2">
      <c r="A672" s="158"/>
      <c r="D672" s="138"/>
    </row>
    <row r="673" spans="1:4" x14ac:dyDescent="0.2">
      <c r="A673" s="158"/>
      <c r="D673" s="138"/>
    </row>
    <row r="674" spans="1:4" x14ac:dyDescent="0.2">
      <c r="A674" s="158"/>
      <c r="D674" s="138"/>
    </row>
    <row r="675" spans="1:4" x14ac:dyDescent="0.2">
      <c r="A675" s="158"/>
      <c r="D675" s="138"/>
    </row>
    <row r="676" spans="1:4" x14ac:dyDescent="0.2">
      <c r="A676" s="158"/>
      <c r="D676" s="138"/>
    </row>
    <row r="677" spans="1:4" x14ac:dyDescent="0.2">
      <c r="A677" s="158"/>
      <c r="D677" s="138"/>
    </row>
    <row r="678" spans="1:4" x14ac:dyDescent="0.2">
      <c r="A678" s="158"/>
      <c r="D678" s="138"/>
    </row>
    <row r="679" spans="1:4" x14ac:dyDescent="0.2">
      <c r="A679" s="158"/>
      <c r="D679" s="138"/>
    </row>
    <row r="680" spans="1:4" x14ac:dyDescent="0.2">
      <c r="A680" s="158"/>
      <c r="D680" s="138"/>
    </row>
    <row r="681" spans="1:4" x14ac:dyDescent="0.2">
      <c r="A681" s="158"/>
      <c r="D681" s="138"/>
    </row>
    <row r="682" spans="1:4" x14ac:dyDescent="0.2">
      <c r="A682" s="158"/>
      <c r="D682" s="138"/>
    </row>
    <row r="683" spans="1:4" x14ac:dyDescent="0.2">
      <c r="A683" s="158"/>
      <c r="D683" s="138"/>
    </row>
    <row r="684" spans="1:4" x14ac:dyDescent="0.2">
      <c r="A684" s="158"/>
      <c r="D684" s="138"/>
    </row>
    <row r="685" spans="1:4" x14ac:dyDescent="0.2">
      <c r="A685" s="158"/>
      <c r="D685" s="138"/>
    </row>
    <row r="686" spans="1:4" x14ac:dyDescent="0.2">
      <c r="A686" s="158"/>
      <c r="D686" s="138"/>
    </row>
    <row r="687" spans="1:4" x14ac:dyDescent="0.2">
      <c r="A687" s="158"/>
      <c r="D687" s="138"/>
    </row>
    <row r="688" spans="1:4" x14ac:dyDescent="0.2">
      <c r="A688" s="158"/>
      <c r="D688" s="138"/>
    </row>
    <row r="689" spans="1:4" x14ac:dyDescent="0.2">
      <c r="A689" s="158"/>
      <c r="D689" s="138"/>
    </row>
    <row r="690" spans="1:4" x14ac:dyDescent="0.2">
      <c r="A690" s="158"/>
      <c r="D690" s="138"/>
    </row>
    <row r="691" spans="1:4" x14ac:dyDescent="0.2">
      <c r="A691" s="158"/>
      <c r="D691" s="138"/>
    </row>
    <row r="692" spans="1:4" x14ac:dyDescent="0.2">
      <c r="A692" s="158"/>
      <c r="D692" s="138"/>
    </row>
    <row r="693" spans="1:4" x14ac:dyDescent="0.2">
      <c r="A693" s="158"/>
      <c r="D693" s="138"/>
    </row>
    <row r="694" spans="1:4" x14ac:dyDescent="0.2">
      <c r="A694" s="158"/>
      <c r="D694" s="138"/>
    </row>
    <row r="695" spans="1:4" x14ac:dyDescent="0.2">
      <c r="A695" s="158"/>
      <c r="D695" s="138"/>
    </row>
    <row r="696" spans="1:4" x14ac:dyDescent="0.2">
      <c r="A696" s="158"/>
      <c r="D696" s="138"/>
    </row>
    <row r="697" spans="1:4" x14ac:dyDescent="0.2">
      <c r="A697" s="158"/>
      <c r="D697" s="138"/>
    </row>
    <row r="698" spans="1:4" x14ac:dyDescent="0.2">
      <c r="A698" s="158"/>
      <c r="D698" s="138"/>
    </row>
    <row r="699" spans="1:4" x14ac:dyDescent="0.2">
      <c r="A699" s="158"/>
      <c r="D699" s="138"/>
    </row>
    <row r="700" spans="1:4" x14ac:dyDescent="0.2">
      <c r="A700" s="158"/>
      <c r="D700" s="138"/>
    </row>
    <row r="701" spans="1:4" x14ac:dyDescent="0.2">
      <c r="A701" s="158"/>
      <c r="D701" s="138"/>
    </row>
    <row r="702" spans="1:4" x14ac:dyDescent="0.2">
      <c r="A702" s="158"/>
      <c r="D702" s="138"/>
    </row>
    <row r="703" spans="1:4" x14ac:dyDescent="0.2">
      <c r="A703" s="158"/>
      <c r="D703" s="138"/>
    </row>
    <row r="704" spans="1:4" x14ac:dyDescent="0.2">
      <c r="A704" s="158"/>
      <c r="D704" s="138"/>
    </row>
    <row r="705" spans="1:4" x14ac:dyDescent="0.2">
      <c r="A705" s="158"/>
      <c r="D705" s="138"/>
    </row>
    <row r="706" spans="1:4" x14ac:dyDescent="0.2">
      <c r="A706" s="158"/>
      <c r="D706" s="138"/>
    </row>
    <row r="707" spans="1:4" x14ac:dyDescent="0.2">
      <c r="A707" s="158"/>
      <c r="D707" s="138"/>
    </row>
    <row r="708" spans="1:4" x14ac:dyDescent="0.2">
      <c r="A708" s="158"/>
      <c r="D708" s="138"/>
    </row>
    <row r="709" spans="1:4" x14ac:dyDescent="0.2">
      <c r="A709" s="158"/>
      <c r="D709" s="138"/>
    </row>
    <row r="710" spans="1:4" x14ac:dyDescent="0.2">
      <c r="A710" s="158"/>
      <c r="D710" s="138"/>
    </row>
    <row r="711" spans="1:4" x14ac:dyDescent="0.2">
      <c r="A711" s="158"/>
      <c r="D711" s="138"/>
    </row>
    <row r="712" spans="1:4" x14ac:dyDescent="0.2">
      <c r="A712" s="158"/>
      <c r="D712" s="138"/>
    </row>
    <row r="713" spans="1:4" x14ac:dyDescent="0.2">
      <c r="A713" s="158"/>
      <c r="D713" s="138"/>
    </row>
    <row r="714" spans="1:4" x14ac:dyDescent="0.2">
      <c r="A714" s="158"/>
      <c r="D714" s="138"/>
    </row>
    <row r="715" spans="1:4" x14ac:dyDescent="0.2">
      <c r="A715" s="158"/>
      <c r="D715" s="138"/>
    </row>
    <row r="716" spans="1:4" x14ac:dyDescent="0.2">
      <c r="A716" s="158"/>
      <c r="D716" s="138"/>
    </row>
    <row r="717" spans="1:4" x14ac:dyDescent="0.2">
      <c r="A717" s="158"/>
      <c r="D717" s="138"/>
    </row>
    <row r="718" spans="1:4" x14ac:dyDescent="0.2">
      <c r="A718" s="158"/>
      <c r="D718" s="138"/>
    </row>
    <row r="719" spans="1:4" x14ac:dyDescent="0.2">
      <c r="A719" s="158"/>
      <c r="D719" s="138"/>
    </row>
    <row r="720" spans="1:4" x14ac:dyDescent="0.2">
      <c r="A720" s="158"/>
      <c r="D720" s="138"/>
    </row>
    <row r="721" spans="1:4" x14ac:dyDescent="0.2">
      <c r="A721" s="158"/>
      <c r="D721" s="138"/>
    </row>
    <row r="722" spans="1:4" x14ac:dyDescent="0.2">
      <c r="A722" s="158"/>
      <c r="D722" s="138"/>
    </row>
    <row r="723" spans="1:4" x14ac:dyDescent="0.2">
      <c r="A723" s="158"/>
      <c r="D723" s="138"/>
    </row>
    <row r="724" spans="1:4" x14ac:dyDescent="0.2">
      <c r="A724" s="158"/>
      <c r="D724" s="138"/>
    </row>
    <row r="725" spans="1:4" x14ac:dyDescent="0.2">
      <c r="A725" s="158"/>
      <c r="D725" s="138"/>
    </row>
    <row r="726" spans="1:4" x14ac:dyDescent="0.2">
      <c r="A726" s="158"/>
      <c r="D726" s="138"/>
    </row>
    <row r="727" spans="1:4" x14ac:dyDescent="0.2">
      <c r="A727" s="158"/>
      <c r="D727" s="138"/>
    </row>
    <row r="728" spans="1:4" x14ac:dyDescent="0.2">
      <c r="A728" s="158"/>
      <c r="D728" s="138"/>
    </row>
    <row r="729" spans="1:4" x14ac:dyDescent="0.2">
      <c r="A729" s="158"/>
      <c r="D729" s="138"/>
    </row>
    <row r="730" spans="1:4" x14ac:dyDescent="0.2">
      <c r="A730" s="158"/>
      <c r="D730" s="138"/>
    </row>
    <row r="731" spans="1:4" x14ac:dyDescent="0.2">
      <c r="A731" s="158"/>
      <c r="D731" s="138"/>
    </row>
    <row r="732" spans="1:4" x14ac:dyDescent="0.2">
      <c r="A732" s="158"/>
      <c r="D732" s="138"/>
    </row>
    <row r="733" spans="1:4" x14ac:dyDescent="0.2">
      <c r="A733" s="158"/>
      <c r="D733" s="138"/>
    </row>
    <row r="734" spans="1:4" x14ac:dyDescent="0.2">
      <c r="A734" s="158"/>
      <c r="D734" s="138"/>
    </row>
    <row r="735" spans="1:4" x14ac:dyDescent="0.2">
      <c r="A735" s="158"/>
      <c r="D735" s="138"/>
    </row>
    <row r="736" spans="1:4" x14ac:dyDescent="0.2">
      <c r="A736" s="158"/>
      <c r="D736" s="138"/>
    </row>
    <row r="737" spans="1:4" x14ac:dyDescent="0.2">
      <c r="A737" s="158"/>
      <c r="D737" s="138"/>
    </row>
    <row r="738" spans="1:4" x14ac:dyDescent="0.2">
      <c r="A738" s="158"/>
      <c r="D738" s="138"/>
    </row>
    <row r="739" spans="1:4" x14ac:dyDescent="0.2">
      <c r="A739" s="158"/>
      <c r="D739" s="138"/>
    </row>
    <row r="740" spans="1:4" x14ac:dyDescent="0.2">
      <c r="A740" s="158"/>
      <c r="D740" s="138"/>
    </row>
    <row r="741" spans="1:4" x14ac:dyDescent="0.2">
      <c r="A741" s="158"/>
      <c r="D741" s="138"/>
    </row>
    <row r="742" spans="1:4" x14ac:dyDescent="0.2">
      <c r="A742" s="158"/>
      <c r="D742" s="138"/>
    </row>
    <row r="743" spans="1:4" x14ac:dyDescent="0.2">
      <c r="A743" s="158"/>
      <c r="D743" s="138"/>
    </row>
    <row r="744" spans="1:4" x14ac:dyDescent="0.2">
      <c r="A744" s="158"/>
      <c r="D744" s="138"/>
    </row>
    <row r="745" spans="1:4" x14ac:dyDescent="0.2">
      <c r="A745" s="158"/>
      <c r="D745" s="138"/>
    </row>
    <row r="746" spans="1:4" x14ac:dyDescent="0.2">
      <c r="A746" s="158"/>
      <c r="D746" s="138"/>
    </row>
    <row r="747" spans="1:4" x14ac:dyDescent="0.2">
      <c r="A747" s="158"/>
      <c r="D747" s="138"/>
    </row>
    <row r="748" spans="1:4" x14ac:dyDescent="0.2">
      <c r="A748" s="158"/>
      <c r="D748" s="138"/>
    </row>
    <row r="749" spans="1:4" x14ac:dyDescent="0.2">
      <c r="A749" s="158"/>
      <c r="D749" s="138"/>
    </row>
    <row r="750" spans="1:4" x14ac:dyDescent="0.2">
      <c r="A750" s="158"/>
      <c r="D750" s="138"/>
    </row>
    <row r="751" spans="1:4" x14ac:dyDescent="0.2">
      <c r="A751" s="158"/>
      <c r="D751" s="138"/>
    </row>
    <row r="752" spans="1:4" x14ac:dyDescent="0.2">
      <c r="A752" s="158"/>
      <c r="D752" s="138"/>
    </row>
    <row r="753" spans="1:4" x14ac:dyDescent="0.2">
      <c r="A753" s="158"/>
      <c r="D753" s="138"/>
    </row>
    <row r="754" spans="1:4" x14ac:dyDescent="0.2">
      <c r="A754" s="158"/>
      <c r="D754" s="138"/>
    </row>
    <row r="755" spans="1:4" x14ac:dyDescent="0.2">
      <c r="A755" s="158"/>
      <c r="D755" s="138"/>
    </row>
    <row r="756" spans="1:4" x14ac:dyDescent="0.2">
      <c r="A756" s="158"/>
      <c r="D756" s="138"/>
    </row>
    <row r="757" spans="1:4" x14ac:dyDescent="0.2">
      <c r="A757" s="158"/>
      <c r="D757" s="138"/>
    </row>
    <row r="758" spans="1:4" x14ac:dyDescent="0.2">
      <c r="A758" s="158"/>
      <c r="D758" s="138"/>
    </row>
    <row r="759" spans="1:4" x14ac:dyDescent="0.2">
      <c r="A759" s="158"/>
      <c r="D759" s="138"/>
    </row>
    <row r="760" spans="1:4" x14ac:dyDescent="0.2">
      <c r="A760" s="158"/>
      <c r="D760" s="138"/>
    </row>
    <row r="761" spans="1:4" x14ac:dyDescent="0.2">
      <c r="A761" s="158"/>
      <c r="D761" s="138"/>
    </row>
    <row r="762" spans="1:4" x14ac:dyDescent="0.2">
      <c r="A762" s="158"/>
      <c r="D762" s="138"/>
    </row>
    <row r="763" spans="1:4" x14ac:dyDescent="0.2">
      <c r="A763" s="158"/>
      <c r="D763" s="138"/>
    </row>
    <row r="764" spans="1:4" x14ac:dyDescent="0.2">
      <c r="A764" s="158"/>
      <c r="D764" s="138"/>
    </row>
    <row r="765" spans="1:4" x14ac:dyDescent="0.2">
      <c r="A765" s="158"/>
      <c r="D765" s="138"/>
    </row>
    <row r="766" spans="1:4" x14ac:dyDescent="0.2">
      <c r="A766" s="158"/>
      <c r="D766" s="138"/>
    </row>
    <row r="767" spans="1:4" x14ac:dyDescent="0.2">
      <c r="A767" s="158"/>
      <c r="D767" s="138"/>
    </row>
    <row r="768" spans="1:4" x14ac:dyDescent="0.2">
      <c r="A768" s="158"/>
      <c r="D768" s="138"/>
    </row>
    <row r="769" spans="1:4" x14ac:dyDescent="0.2">
      <c r="A769" s="158"/>
      <c r="D769" s="138"/>
    </row>
    <row r="770" spans="1:4" x14ac:dyDescent="0.2">
      <c r="A770" s="158"/>
      <c r="D770" s="138"/>
    </row>
    <row r="771" spans="1:4" x14ac:dyDescent="0.2">
      <c r="A771" s="158"/>
      <c r="D771" s="138"/>
    </row>
    <row r="772" spans="1:4" x14ac:dyDescent="0.2">
      <c r="A772" s="158"/>
      <c r="D772" s="138"/>
    </row>
    <row r="773" spans="1:4" x14ac:dyDescent="0.2">
      <c r="A773" s="158"/>
      <c r="D773" s="138"/>
    </row>
    <row r="774" spans="1:4" x14ac:dyDescent="0.2">
      <c r="A774" s="158"/>
      <c r="D774" s="138"/>
    </row>
    <row r="775" spans="1:4" x14ac:dyDescent="0.2">
      <c r="A775" s="158"/>
      <c r="D775" s="138"/>
    </row>
    <row r="776" spans="1:4" x14ac:dyDescent="0.2">
      <c r="A776" s="158"/>
      <c r="D776" s="138"/>
    </row>
    <row r="777" spans="1:4" x14ac:dyDescent="0.2">
      <c r="A777" s="158"/>
      <c r="D777" s="138"/>
    </row>
    <row r="778" spans="1:4" x14ac:dyDescent="0.2">
      <c r="A778" s="158"/>
      <c r="D778" s="138"/>
    </row>
    <row r="779" spans="1:4" x14ac:dyDescent="0.2">
      <c r="A779" s="158"/>
      <c r="D779" s="138"/>
    </row>
    <row r="780" spans="1:4" x14ac:dyDescent="0.2">
      <c r="A780" s="158"/>
      <c r="D780" s="138"/>
    </row>
    <row r="781" spans="1:4" x14ac:dyDescent="0.2">
      <c r="A781" s="158"/>
      <c r="D781" s="138"/>
    </row>
    <row r="782" spans="1:4" x14ac:dyDescent="0.2">
      <c r="A782" s="158"/>
      <c r="D782" s="138"/>
    </row>
    <row r="783" spans="1:4" x14ac:dyDescent="0.2">
      <c r="A783" s="158"/>
      <c r="D783" s="138"/>
    </row>
    <row r="784" spans="1:4" x14ac:dyDescent="0.2">
      <c r="A784" s="158"/>
      <c r="D784" s="138"/>
    </row>
    <row r="785" spans="1:4" x14ac:dyDescent="0.2">
      <c r="A785" s="158"/>
      <c r="D785" s="138"/>
    </row>
    <row r="786" spans="1:4" x14ac:dyDescent="0.2">
      <c r="A786" s="158"/>
      <c r="D786" s="138"/>
    </row>
    <row r="787" spans="1:4" x14ac:dyDescent="0.2">
      <c r="A787" s="158"/>
      <c r="D787" s="138"/>
    </row>
    <row r="788" spans="1:4" x14ac:dyDescent="0.2">
      <c r="A788" s="158"/>
      <c r="D788" s="138"/>
    </row>
    <row r="789" spans="1:4" x14ac:dyDescent="0.2">
      <c r="A789" s="158"/>
      <c r="D789" s="138"/>
    </row>
    <row r="790" spans="1:4" x14ac:dyDescent="0.2">
      <c r="A790" s="158"/>
      <c r="D790" s="138"/>
    </row>
    <row r="791" spans="1:4" x14ac:dyDescent="0.2">
      <c r="A791" s="158"/>
      <c r="D791" s="138"/>
    </row>
    <row r="792" spans="1:4" x14ac:dyDescent="0.2">
      <c r="A792" s="158"/>
      <c r="D792" s="138"/>
    </row>
    <row r="793" spans="1:4" x14ac:dyDescent="0.2">
      <c r="A793" s="158"/>
      <c r="D793" s="138"/>
    </row>
    <row r="794" spans="1:4" x14ac:dyDescent="0.2">
      <c r="A794" s="158"/>
      <c r="D794" s="138"/>
    </row>
    <row r="795" spans="1:4" x14ac:dyDescent="0.2">
      <c r="A795" s="158"/>
      <c r="D795" s="138"/>
    </row>
    <row r="796" spans="1:4" x14ac:dyDescent="0.2">
      <c r="A796" s="158"/>
      <c r="D796" s="138"/>
    </row>
    <row r="797" spans="1:4" x14ac:dyDescent="0.2">
      <c r="A797" s="158"/>
      <c r="D797" s="138"/>
    </row>
    <row r="798" spans="1:4" x14ac:dyDescent="0.2">
      <c r="A798" s="158"/>
      <c r="D798" s="138"/>
    </row>
    <row r="799" spans="1:4" x14ac:dyDescent="0.2">
      <c r="A799" s="158"/>
      <c r="D799" s="138"/>
    </row>
    <row r="800" spans="1:4" x14ac:dyDescent="0.2">
      <c r="A800" s="158"/>
      <c r="D800" s="138"/>
    </row>
    <row r="801" spans="1:4" x14ac:dyDescent="0.2">
      <c r="A801" s="158"/>
      <c r="D801" s="138"/>
    </row>
    <row r="802" spans="1:4" x14ac:dyDescent="0.2">
      <c r="A802" s="158"/>
      <c r="D802" s="138"/>
    </row>
    <row r="803" spans="1:4" x14ac:dyDescent="0.2">
      <c r="A803" s="158"/>
      <c r="D803" s="138"/>
    </row>
    <row r="804" spans="1:4" x14ac:dyDescent="0.2">
      <c r="A804" s="158"/>
      <c r="D804" s="138"/>
    </row>
    <row r="805" spans="1:4" x14ac:dyDescent="0.2">
      <c r="A805" s="158"/>
      <c r="D805" s="138"/>
    </row>
    <row r="806" spans="1:4" x14ac:dyDescent="0.2">
      <c r="A806" s="158"/>
      <c r="D806" s="138"/>
    </row>
    <row r="807" spans="1:4" x14ac:dyDescent="0.2">
      <c r="A807" s="158"/>
      <c r="D807" s="138"/>
    </row>
    <row r="808" spans="1:4" x14ac:dyDescent="0.2">
      <c r="A808" s="158"/>
      <c r="D808" s="138"/>
    </row>
    <row r="809" spans="1:4" x14ac:dyDescent="0.2">
      <c r="A809" s="158"/>
      <c r="D809" s="138"/>
    </row>
    <row r="810" spans="1:4" x14ac:dyDescent="0.2">
      <c r="A810" s="158"/>
      <c r="D810" s="138"/>
    </row>
    <row r="811" spans="1:4" x14ac:dyDescent="0.2">
      <c r="A811" s="158"/>
      <c r="D811" s="138"/>
    </row>
    <row r="812" spans="1:4" x14ac:dyDescent="0.2">
      <c r="A812" s="158"/>
      <c r="D812" s="138"/>
    </row>
    <row r="813" spans="1:4" x14ac:dyDescent="0.2">
      <c r="A813" s="158"/>
      <c r="D813" s="138"/>
    </row>
    <row r="814" spans="1:4" x14ac:dyDescent="0.2">
      <c r="A814" s="158"/>
      <c r="D814" s="138"/>
    </row>
    <row r="815" spans="1:4" x14ac:dyDescent="0.2">
      <c r="A815" s="158"/>
      <c r="D815" s="138"/>
    </row>
    <row r="816" spans="1:4" x14ac:dyDescent="0.2">
      <c r="A816" s="158"/>
      <c r="D816" s="138"/>
    </row>
    <row r="817" spans="1:4" x14ac:dyDescent="0.2">
      <c r="A817" s="158"/>
      <c r="D817" s="138"/>
    </row>
    <row r="818" spans="1:4" x14ac:dyDescent="0.2">
      <c r="A818" s="158"/>
      <c r="D818" s="138"/>
    </row>
    <row r="819" spans="1:4" x14ac:dyDescent="0.2">
      <c r="A819" s="158"/>
      <c r="D819" s="138"/>
    </row>
    <row r="820" spans="1:4" x14ac:dyDescent="0.2">
      <c r="A820" s="158"/>
      <c r="D820" s="138"/>
    </row>
    <row r="821" spans="1:4" x14ac:dyDescent="0.2">
      <c r="A821" s="158"/>
      <c r="D821" s="138"/>
    </row>
    <row r="822" spans="1:4" x14ac:dyDescent="0.2">
      <c r="A822" s="158"/>
      <c r="D822" s="138"/>
    </row>
    <row r="823" spans="1:4" x14ac:dyDescent="0.2">
      <c r="A823" s="158"/>
      <c r="D823" s="138"/>
    </row>
    <row r="824" spans="1:4" x14ac:dyDescent="0.2">
      <c r="A824" s="158"/>
      <c r="D824" s="138"/>
    </row>
    <row r="825" spans="1:4" x14ac:dyDescent="0.2">
      <c r="A825" s="158"/>
      <c r="D825" s="138"/>
    </row>
    <row r="826" spans="1:4" x14ac:dyDescent="0.2">
      <c r="A826" s="158"/>
      <c r="D826" s="138"/>
    </row>
    <row r="827" spans="1:4" x14ac:dyDescent="0.2">
      <c r="A827" s="158"/>
      <c r="D827" s="138"/>
    </row>
    <row r="828" spans="1:4" x14ac:dyDescent="0.2">
      <c r="A828" s="158"/>
      <c r="D828" s="138"/>
    </row>
    <row r="829" spans="1:4" x14ac:dyDescent="0.2">
      <c r="A829" s="158"/>
      <c r="D829" s="138"/>
    </row>
    <row r="830" spans="1:4" x14ac:dyDescent="0.2">
      <c r="A830" s="158"/>
      <c r="D830" s="138"/>
    </row>
    <row r="831" spans="1:4" x14ac:dyDescent="0.2">
      <c r="A831" s="158"/>
      <c r="D831" s="138"/>
    </row>
    <row r="832" spans="1:4" x14ac:dyDescent="0.2">
      <c r="A832" s="158"/>
      <c r="D832" s="138"/>
    </row>
    <row r="833" spans="1:4" x14ac:dyDescent="0.2">
      <c r="A833" s="158"/>
      <c r="D833" s="138"/>
    </row>
    <row r="834" spans="1:4" x14ac:dyDescent="0.2">
      <c r="A834" s="158"/>
      <c r="D834" s="138"/>
    </row>
    <row r="835" spans="1:4" x14ac:dyDescent="0.2">
      <c r="A835" s="158"/>
      <c r="D835" s="138"/>
    </row>
    <row r="836" spans="1:4" x14ac:dyDescent="0.2">
      <c r="A836" s="158"/>
      <c r="D836" s="138"/>
    </row>
    <row r="837" spans="1:4" x14ac:dyDescent="0.2">
      <c r="A837" s="158"/>
      <c r="D837" s="138"/>
    </row>
    <row r="838" spans="1:4" x14ac:dyDescent="0.2">
      <c r="A838" s="158"/>
      <c r="D838" s="138"/>
    </row>
    <row r="839" spans="1:4" x14ac:dyDescent="0.2">
      <c r="A839" s="158"/>
      <c r="D839" s="138"/>
    </row>
    <row r="840" spans="1:4" x14ac:dyDescent="0.2">
      <c r="A840" s="158"/>
      <c r="D840" s="138"/>
    </row>
    <row r="841" spans="1:4" x14ac:dyDescent="0.2">
      <c r="A841" s="158"/>
      <c r="D841" s="138"/>
    </row>
    <row r="842" spans="1:4" x14ac:dyDescent="0.2">
      <c r="A842" s="158"/>
      <c r="D842" s="138"/>
    </row>
    <row r="843" spans="1:4" x14ac:dyDescent="0.2">
      <c r="A843" s="158"/>
      <c r="D843" s="138"/>
    </row>
    <row r="844" spans="1:4" x14ac:dyDescent="0.2">
      <c r="A844" s="158"/>
      <c r="D844" s="138"/>
    </row>
    <row r="845" spans="1:4" x14ac:dyDescent="0.2">
      <c r="A845" s="158"/>
      <c r="D845" s="138"/>
    </row>
    <row r="846" spans="1:4" x14ac:dyDescent="0.2">
      <c r="A846" s="158"/>
      <c r="D846" s="138"/>
    </row>
    <row r="847" spans="1:4" x14ac:dyDescent="0.2">
      <c r="A847" s="158"/>
      <c r="D847" s="138"/>
    </row>
    <row r="848" spans="1:4" x14ac:dyDescent="0.2">
      <c r="A848" s="158"/>
      <c r="D848" s="138"/>
    </row>
    <row r="849" spans="1:4" x14ac:dyDescent="0.2">
      <c r="A849" s="158"/>
      <c r="D849" s="138"/>
    </row>
    <row r="850" spans="1:4" x14ac:dyDescent="0.2">
      <c r="A850" s="158"/>
      <c r="D850" s="138"/>
    </row>
    <row r="851" spans="1:4" x14ac:dyDescent="0.2">
      <c r="A851" s="158"/>
      <c r="D851" s="138"/>
    </row>
    <row r="852" spans="1:4" x14ac:dyDescent="0.2">
      <c r="A852" s="158"/>
      <c r="D852" s="138"/>
    </row>
    <row r="853" spans="1:4" x14ac:dyDescent="0.2">
      <c r="A853" s="158"/>
      <c r="D853" s="138"/>
    </row>
    <row r="854" spans="1:4" x14ac:dyDescent="0.2">
      <c r="A854" s="158"/>
      <c r="D854" s="138"/>
    </row>
    <row r="855" spans="1:4" x14ac:dyDescent="0.2">
      <c r="A855" s="158"/>
      <c r="D855" s="138"/>
    </row>
    <row r="856" spans="1:4" x14ac:dyDescent="0.2">
      <c r="A856" s="158"/>
      <c r="D856" s="138"/>
    </row>
    <row r="857" spans="1:4" x14ac:dyDescent="0.2">
      <c r="A857" s="158"/>
      <c r="D857" s="138"/>
    </row>
    <row r="858" spans="1:4" x14ac:dyDescent="0.2">
      <c r="A858" s="158"/>
      <c r="D858" s="138"/>
    </row>
    <row r="859" spans="1:4" x14ac:dyDescent="0.2">
      <c r="A859" s="158"/>
      <c r="D859" s="138"/>
    </row>
    <row r="860" spans="1:4" x14ac:dyDescent="0.2">
      <c r="A860" s="158"/>
      <c r="D860" s="138"/>
    </row>
    <row r="861" spans="1:4" x14ac:dyDescent="0.2">
      <c r="A861" s="158"/>
      <c r="D861" s="138"/>
    </row>
    <row r="862" spans="1:4" x14ac:dyDescent="0.2">
      <c r="A862" s="158"/>
      <c r="D862" s="138"/>
    </row>
    <row r="863" spans="1:4" x14ac:dyDescent="0.2">
      <c r="A863" s="158"/>
      <c r="D863" s="138"/>
    </row>
    <row r="864" spans="1:4" x14ac:dyDescent="0.2">
      <c r="A864" s="158"/>
      <c r="D864" s="138"/>
    </row>
    <row r="865" spans="1:4" x14ac:dyDescent="0.2">
      <c r="A865" s="158"/>
      <c r="D865" s="138"/>
    </row>
    <row r="866" spans="1:4" x14ac:dyDescent="0.2">
      <c r="A866" s="158"/>
      <c r="D866" s="138"/>
    </row>
    <row r="867" spans="1:4" x14ac:dyDescent="0.2">
      <c r="A867" s="158"/>
      <c r="D867" s="138"/>
    </row>
    <row r="868" spans="1:4" x14ac:dyDescent="0.2">
      <c r="A868" s="158"/>
      <c r="D868" s="138"/>
    </row>
    <row r="869" spans="1:4" x14ac:dyDescent="0.2">
      <c r="A869" s="158"/>
      <c r="D869" s="138"/>
    </row>
    <row r="870" spans="1:4" x14ac:dyDescent="0.2">
      <c r="A870" s="158"/>
      <c r="D870" s="138"/>
    </row>
    <row r="871" spans="1:4" x14ac:dyDescent="0.2">
      <c r="A871" s="158"/>
      <c r="D871" s="138"/>
    </row>
    <row r="872" spans="1:4" x14ac:dyDescent="0.2">
      <c r="A872" s="158"/>
      <c r="D872" s="138"/>
    </row>
    <row r="873" spans="1:4" x14ac:dyDescent="0.2">
      <c r="A873" s="158"/>
      <c r="D873" s="138"/>
    </row>
    <row r="874" spans="1:4" x14ac:dyDescent="0.2">
      <c r="A874" s="158"/>
      <c r="D874" s="138"/>
    </row>
    <row r="875" spans="1:4" x14ac:dyDescent="0.2">
      <c r="A875" s="158"/>
      <c r="D875" s="138"/>
    </row>
    <row r="876" spans="1:4" x14ac:dyDescent="0.2">
      <c r="A876" s="158"/>
      <c r="D876" s="138"/>
    </row>
    <row r="877" spans="1:4" x14ac:dyDescent="0.2">
      <c r="A877" s="158"/>
      <c r="D877" s="138"/>
    </row>
    <row r="878" spans="1:4" x14ac:dyDescent="0.2">
      <c r="A878" s="158"/>
      <c r="D878" s="138"/>
    </row>
    <row r="879" spans="1:4" x14ac:dyDescent="0.2">
      <c r="A879" s="158"/>
      <c r="D879" s="138"/>
    </row>
    <row r="880" spans="1:4" x14ac:dyDescent="0.2">
      <c r="A880" s="158"/>
      <c r="D880" s="138"/>
    </row>
    <row r="881" spans="1:4" x14ac:dyDescent="0.2">
      <c r="A881" s="158"/>
      <c r="D881" s="138"/>
    </row>
    <row r="882" spans="1:4" x14ac:dyDescent="0.2">
      <c r="A882" s="158"/>
      <c r="D882" s="138"/>
    </row>
    <row r="883" spans="1:4" x14ac:dyDescent="0.2">
      <c r="A883" s="158"/>
      <c r="D883" s="138"/>
    </row>
    <row r="884" spans="1:4" x14ac:dyDescent="0.2">
      <c r="A884" s="158"/>
      <c r="D884" s="138"/>
    </row>
    <row r="885" spans="1:4" x14ac:dyDescent="0.2">
      <c r="A885" s="158"/>
      <c r="D885" s="138"/>
    </row>
    <row r="886" spans="1:4" x14ac:dyDescent="0.2">
      <c r="A886" s="158"/>
      <c r="D886" s="138"/>
    </row>
    <row r="887" spans="1:4" x14ac:dyDescent="0.2">
      <c r="A887" s="158"/>
      <c r="D887" s="138"/>
    </row>
    <row r="888" spans="1:4" x14ac:dyDescent="0.2">
      <c r="A888" s="158"/>
      <c r="D888" s="138"/>
    </row>
    <row r="889" spans="1:4" x14ac:dyDescent="0.2">
      <c r="A889" s="158"/>
      <c r="D889" s="138"/>
    </row>
    <row r="890" spans="1:4" x14ac:dyDescent="0.2">
      <c r="A890" s="158"/>
      <c r="D890" s="138"/>
    </row>
    <row r="891" spans="1:4" x14ac:dyDescent="0.2">
      <c r="A891" s="158"/>
      <c r="D891" s="138"/>
    </row>
    <row r="892" spans="1:4" x14ac:dyDescent="0.2">
      <c r="A892" s="158"/>
      <c r="D892" s="138"/>
    </row>
    <row r="893" spans="1:4" x14ac:dyDescent="0.2">
      <c r="A893" s="158"/>
      <c r="D893" s="138"/>
    </row>
    <row r="894" spans="1:4" x14ac:dyDescent="0.2">
      <c r="A894" s="158"/>
      <c r="D894" s="138"/>
    </row>
    <row r="895" spans="1:4" x14ac:dyDescent="0.2">
      <c r="A895" s="158"/>
      <c r="D895" s="138"/>
    </row>
    <row r="896" spans="1:4" x14ac:dyDescent="0.2">
      <c r="A896" s="158"/>
      <c r="D896" s="138"/>
    </row>
    <row r="897" spans="1:4" x14ac:dyDescent="0.2">
      <c r="A897" s="158"/>
      <c r="D897" s="138"/>
    </row>
    <row r="898" spans="1:4" x14ac:dyDescent="0.2">
      <c r="A898" s="158"/>
      <c r="D898" s="138"/>
    </row>
    <row r="899" spans="1:4" x14ac:dyDescent="0.2">
      <c r="A899" s="158"/>
      <c r="D899" s="138"/>
    </row>
    <row r="900" spans="1:4" x14ac:dyDescent="0.2">
      <c r="A900" s="158"/>
      <c r="D900" s="138"/>
    </row>
    <row r="901" spans="1:4" x14ac:dyDescent="0.2">
      <c r="A901" s="158"/>
      <c r="D901" s="138"/>
    </row>
    <row r="902" spans="1:4" x14ac:dyDescent="0.2">
      <c r="A902" s="158"/>
      <c r="D902" s="138"/>
    </row>
    <row r="903" spans="1:4" x14ac:dyDescent="0.2">
      <c r="A903" s="158"/>
      <c r="D903" s="138"/>
    </row>
    <row r="904" spans="1:4" x14ac:dyDescent="0.2">
      <c r="A904" s="158"/>
      <c r="D904" s="138"/>
    </row>
    <row r="905" spans="1:4" x14ac:dyDescent="0.2">
      <c r="A905" s="158"/>
      <c r="D905" s="138"/>
    </row>
    <row r="906" spans="1:4" x14ac:dyDescent="0.2">
      <c r="A906" s="158"/>
      <c r="D906" s="138"/>
    </row>
    <row r="907" spans="1:4" x14ac:dyDescent="0.2">
      <c r="A907" s="158"/>
      <c r="D907" s="138"/>
    </row>
    <row r="908" spans="1:4" x14ac:dyDescent="0.2">
      <c r="A908" s="158"/>
      <c r="D908" s="138"/>
    </row>
    <row r="909" spans="1:4" x14ac:dyDescent="0.2">
      <c r="A909" s="158"/>
      <c r="D909" s="138"/>
    </row>
    <row r="910" spans="1:4" x14ac:dyDescent="0.2">
      <c r="A910" s="158"/>
      <c r="D910" s="138"/>
    </row>
    <row r="911" spans="1:4" x14ac:dyDescent="0.2">
      <c r="A911" s="158"/>
      <c r="D911" s="138"/>
    </row>
    <row r="912" spans="1:4" x14ac:dyDescent="0.2">
      <c r="A912" s="158"/>
      <c r="D912" s="138"/>
    </row>
    <row r="913" spans="1:4" x14ac:dyDescent="0.2">
      <c r="A913" s="158"/>
      <c r="D913" s="138"/>
    </row>
    <row r="914" spans="1:4" x14ac:dyDescent="0.2">
      <c r="A914" s="158"/>
      <c r="D914" s="138"/>
    </row>
    <row r="915" spans="1:4" x14ac:dyDescent="0.2">
      <c r="A915" s="158"/>
      <c r="D915" s="138"/>
    </row>
    <row r="916" spans="1:4" x14ac:dyDescent="0.2">
      <c r="A916" s="158"/>
      <c r="D916" s="138"/>
    </row>
    <row r="917" spans="1:4" x14ac:dyDescent="0.2">
      <c r="A917" s="158"/>
      <c r="D917" s="138"/>
    </row>
    <row r="918" spans="1:4" x14ac:dyDescent="0.2">
      <c r="A918" s="158"/>
      <c r="D918" s="138"/>
    </row>
    <row r="919" spans="1:4" x14ac:dyDescent="0.2">
      <c r="A919" s="158"/>
      <c r="D919" s="138"/>
    </row>
    <row r="920" spans="1:4" x14ac:dyDescent="0.2">
      <c r="A920" s="158"/>
      <c r="D920" s="138"/>
    </row>
    <row r="921" spans="1:4" x14ac:dyDescent="0.2">
      <c r="A921" s="158"/>
      <c r="D921" s="138"/>
    </row>
    <row r="922" spans="1:4" x14ac:dyDescent="0.2">
      <c r="A922" s="158"/>
      <c r="D922" s="138"/>
    </row>
    <row r="923" spans="1:4" x14ac:dyDescent="0.2">
      <c r="A923" s="158"/>
      <c r="D923" s="138"/>
    </row>
    <row r="924" spans="1:4" x14ac:dyDescent="0.2">
      <c r="A924" s="158"/>
      <c r="D924" s="138"/>
    </row>
    <row r="925" spans="1:4" x14ac:dyDescent="0.2">
      <c r="A925" s="158"/>
      <c r="D925" s="138"/>
    </row>
    <row r="926" spans="1:4" x14ac:dyDescent="0.2">
      <c r="A926" s="158"/>
      <c r="D926" s="138"/>
    </row>
    <row r="927" spans="1:4" x14ac:dyDescent="0.2">
      <c r="A927" s="158"/>
      <c r="D927" s="138"/>
    </row>
    <row r="928" spans="1:4" x14ac:dyDescent="0.2">
      <c r="A928" s="158"/>
      <c r="D928" s="138"/>
    </row>
    <row r="929" spans="1:4" x14ac:dyDescent="0.2">
      <c r="A929" s="158"/>
      <c r="D929" s="138"/>
    </row>
    <row r="930" spans="1:4" x14ac:dyDescent="0.2">
      <c r="A930" s="158"/>
      <c r="D930" s="138"/>
    </row>
    <row r="931" spans="1:4" x14ac:dyDescent="0.2">
      <c r="A931" s="158"/>
      <c r="D931" s="138"/>
    </row>
    <row r="932" spans="1:4" x14ac:dyDescent="0.2">
      <c r="A932" s="158"/>
      <c r="D932" s="138"/>
    </row>
    <row r="933" spans="1:4" x14ac:dyDescent="0.2">
      <c r="A933" s="158"/>
      <c r="D933" s="138"/>
    </row>
    <row r="934" spans="1:4" x14ac:dyDescent="0.2">
      <c r="A934" s="158"/>
      <c r="D934" s="138"/>
    </row>
    <row r="935" spans="1:4" x14ac:dyDescent="0.2">
      <c r="A935" s="158"/>
      <c r="D935" s="138"/>
    </row>
    <row r="936" spans="1:4" x14ac:dyDescent="0.2">
      <c r="A936" s="158"/>
      <c r="D936" s="138"/>
    </row>
    <row r="937" spans="1:4" x14ac:dyDescent="0.2">
      <c r="A937" s="158"/>
      <c r="D937" s="138"/>
    </row>
    <row r="938" spans="1:4" x14ac:dyDescent="0.2">
      <c r="A938" s="158"/>
      <c r="D938" s="138"/>
    </row>
    <row r="939" spans="1:4" x14ac:dyDescent="0.2">
      <c r="A939" s="158"/>
      <c r="D939" s="138"/>
    </row>
    <row r="940" spans="1:4" x14ac:dyDescent="0.2">
      <c r="A940" s="158"/>
      <c r="D940" s="138"/>
    </row>
    <row r="941" spans="1:4" x14ac:dyDescent="0.2">
      <c r="A941" s="158"/>
      <c r="D941" s="138"/>
    </row>
    <row r="942" spans="1:4" x14ac:dyDescent="0.2">
      <c r="A942" s="158"/>
      <c r="D942" s="138"/>
    </row>
    <row r="943" spans="1:4" x14ac:dyDescent="0.2">
      <c r="A943" s="158"/>
      <c r="D943" s="138"/>
    </row>
    <row r="944" spans="1:4" x14ac:dyDescent="0.2">
      <c r="A944" s="158"/>
      <c r="D944" s="138"/>
    </row>
    <row r="945" spans="1:4" x14ac:dyDescent="0.2">
      <c r="A945" s="158"/>
      <c r="D945" s="138"/>
    </row>
    <row r="946" spans="1:4" x14ac:dyDescent="0.2">
      <c r="A946" s="158"/>
      <c r="D946" s="138"/>
    </row>
    <row r="947" spans="1:4" x14ac:dyDescent="0.2">
      <c r="A947" s="158"/>
      <c r="D947" s="138"/>
    </row>
    <row r="948" spans="1:4" x14ac:dyDescent="0.2">
      <c r="A948" s="158"/>
      <c r="D948" s="138"/>
    </row>
    <row r="949" spans="1:4" x14ac:dyDescent="0.2">
      <c r="A949" s="158"/>
      <c r="D949" s="138"/>
    </row>
    <row r="950" spans="1:4" x14ac:dyDescent="0.2">
      <c r="A950" s="158"/>
      <c r="D950" s="138"/>
    </row>
    <row r="951" spans="1:4" x14ac:dyDescent="0.2">
      <c r="A951" s="158"/>
      <c r="D951" s="138"/>
    </row>
    <row r="952" spans="1:4" x14ac:dyDescent="0.2">
      <c r="A952" s="158"/>
      <c r="D952" s="138"/>
    </row>
    <row r="953" spans="1:4" x14ac:dyDescent="0.2">
      <c r="A953" s="158"/>
      <c r="D953" s="138"/>
    </row>
    <row r="954" spans="1:4" x14ac:dyDescent="0.2">
      <c r="A954" s="158"/>
      <c r="D954" s="138"/>
    </row>
    <row r="955" spans="1:4" x14ac:dyDescent="0.2">
      <c r="A955" s="158"/>
      <c r="D955" s="138"/>
    </row>
    <row r="956" spans="1:4" x14ac:dyDescent="0.2">
      <c r="A956" s="158"/>
      <c r="D956" s="138"/>
    </row>
    <row r="957" spans="1:4" x14ac:dyDescent="0.2">
      <c r="A957" s="158"/>
      <c r="D957" s="138"/>
    </row>
    <row r="958" spans="1:4" x14ac:dyDescent="0.2">
      <c r="A958" s="158"/>
      <c r="D958" s="138"/>
    </row>
    <row r="959" spans="1:4" x14ac:dyDescent="0.2">
      <c r="A959" s="158"/>
      <c r="D959" s="138"/>
    </row>
    <row r="960" spans="1:4" x14ac:dyDescent="0.2">
      <c r="A960" s="158"/>
      <c r="D960" s="138"/>
    </row>
    <row r="961" spans="1:4" x14ac:dyDescent="0.2">
      <c r="A961" s="158"/>
      <c r="D961" s="138"/>
    </row>
    <row r="962" spans="1:4" x14ac:dyDescent="0.2">
      <c r="A962" s="158"/>
      <c r="D962" s="138"/>
    </row>
    <row r="963" spans="1:4" x14ac:dyDescent="0.2">
      <c r="A963" s="158"/>
      <c r="D963" s="138"/>
    </row>
    <row r="964" spans="1:4" x14ac:dyDescent="0.2">
      <c r="A964" s="158"/>
      <c r="D964" s="138"/>
    </row>
    <row r="965" spans="1:4" x14ac:dyDescent="0.2">
      <c r="A965" s="158"/>
      <c r="D965" s="138"/>
    </row>
    <row r="966" spans="1:4" x14ac:dyDescent="0.2">
      <c r="A966" s="158"/>
      <c r="D966" s="138"/>
    </row>
    <row r="967" spans="1:4" x14ac:dyDescent="0.2">
      <c r="A967" s="158"/>
      <c r="D967" s="138"/>
    </row>
    <row r="968" spans="1:4" x14ac:dyDescent="0.2">
      <c r="A968" s="158"/>
      <c r="D968" s="138"/>
    </row>
    <row r="969" spans="1:4" x14ac:dyDescent="0.2">
      <c r="A969" s="158"/>
      <c r="D969" s="138"/>
    </row>
    <row r="970" spans="1:4" x14ac:dyDescent="0.2">
      <c r="A970" s="158"/>
      <c r="D970" s="138"/>
    </row>
    <row r="971" spans="1:4" x14ac:dyDescent="0.2">
      <c r="A971" s="158"/>
      <c r="D971" s="138"/>
    </row>
    <row r="972" spans="1:4" x14ac:dyDescent="0.2">
      <c r="A972" s="158"/>
      <c r="D972" s="138"/>
    </row>
    <row r="973" spans="1:4" x14ac:dyDescent="0.2">
      <c r="A973" s="158"/>
      <c r="D973" s="138"/>
    </row>
    <row r="974" spans="1:4" x14ac:dyDescent="0.2">
      <c r="A974" s="158"/>
      <c r="D974" s="138"/>
    </row>
    <row r="975" spans="1:4" x14ac:dyDescent="0.2">
      <c r="A975" s="158"/>
      <c r="D975" s="138"/>
    </row>
    <row r="976" spans="1:4" x14ac:dyDescent="0.2">
      <c r="A976" s="158"/>
      <c r="D976" s="138"/>
    </row>
    <row r="977" spans="1:4" x14ac:dyDescent="0.2">
      <c r="A977" s="158"/>
      <c r="D977" s="138"/>
    </row>
    <row r="978" spans="1:4" x14ac:dyDescent="0.2">
      <c r="A978" s="158"/>
      <c r="D978" s="138"/>
    </row>
    <row r="979" spans="1:4" x14ac:dyDescent="0.2">
      <c r="A979" s="158"/>
      <c r="D979" s="138"/>
    </row>
    <row r="980" spans="1:4" x14ac:dyDescent="0.2">
      <c r="A980" s="158"/>
      <c r="D980" s="138"/>
    </row>
    <row r="981" spans="1:4" x14ac:dyDescent="0.2">
      <c r="A981" s="158"/>
      <c r="D981" s="138"/>
    </row>
    <row r="982" spans="1:4" x14ac:dyDescent="0.2">
      <c r="A982" s="158"/>
      <c r="D982" s="138"/>
    </row>
    <row r="983" spans="1:4" x14ac:dyDescent="0.2">
      <c r="A983" s="158"/>
      <c r="D983" s="138"/>
    </row>
    <row r="984" spans="1:4" x14ac:dyDescent="0.2">
      <c r="A984" s="158"/>
      <c r="D984" s="138"/>
    </row>
    <row r="985" spans="1:4" x14ac:dyDescent="0.2">
      <c r="A985" s="158"/>
      <c r="D985" s="138"/>
    </row>
    <row r="986" spans="1:4" x14ac:dyDescent="0.2">
      <c r="A986" s="158"/>
      <c r="D986" s="138"/>
    </row>
    <row r="987" spans="1:4" x14ac:dyDescent="0.2">
      <c r="A987" s="158"/>
      <c r="D987" s="138"/>
    </row>
    <row r="988" spans="1:4" x14ac:dyDescent="0.2">
      <c r="A988" s="158"/>
      <c r="D988" s="138"/>
    </row>
    <row r="989" spans="1:4" x14ac:dyDescent="0.2">
      <c r="A989" s="158"/>
      <c r="D989" s="138"/>
    </row>
    <row r="990" spans="1:4" x14ac:dyDescent="0.2">
      <c r="A990" s="158"/>
      <c r="D990" s="138"/>
    </row>
    <row r="991" spans="1:4" x14ac:dyDescent="0.2">
      <c r="A991" s="158"/>
      <c r="D991" s="138"/>
    </row>
    <row r="992" spans="1:4" x14ac:dyDescent="0.2">
      <c r="A992" s="158"/>
      <c r="D992" s="138"/>
    </row>
    <row r="993" spans="1:4" x14ac:dyDescent="0.2">
      <c r="A993" s="158"/>
      <c r="D993" s="138"/>
    </row>
    <row r="994" spans="1:4" x14ac:dyDescent="0.2">
      <c r="A994" s="158"/>
      <c r="D994" s="138"/>
    </row>
    <row r="995" spans="1:4" x14ac:dyDescent="0.2">
      <c r="A995" s="158"/>
      <c r="D995" s="138"/>
    </row>
    <row r="996" spans="1:4" x14ac:dyDescent="0.2">
      <c r="A996" s="158"/>
      <c r="D996" s="138"/>
    </row>
    <row r="997" spans="1:4" x14ac:dyDescent="0.2">
      <c r="A997" s="158"/>
      <c r="D997" s="138"/>
    </row>
    <row r="998" spans="1:4" x14ac:dyDescent="0.2">
      <c r="A998" s="158"/>
      <c r="D998" s="138"/>
    </row>
    <row r="999" spans="1:4" x14ac:dyDescent="0.2">
      <c r="A999" s="158"/>
      <c r="D999" s="138"/>
    </row>
    <row r="1000" spans="1:4" x14ac:dyDescent="0.2">
      <c r="A1000" s="158"/>
      <c r="D1000" s="138"/>
    </row>
    <row r="1001" spans="1:4" x14ac:dyDescent="0.2">
      <c r="A1001" s="158"/>
      <c r="D1001" s="138"/>
    </row>
    <row r="1002" spans="1:4" x14ac:dyDescent="0.2">
      <c r="A1002" s="158"/>
      <c r="D1002" s="138"/>
    </row>
    <row r="1003" spans="1:4" x14ac:dyDescent="0.2">
      <c r="A1003" s="158"/>
      <c r="D1003" s="138"/>
    </row>
    <row r="1004" spans="1:4" x14ac:dyDescent="0.2">
      <c r="A1004" s="158"/>
      <c r="D1004" s="138"/>
    </row>
    <row r="1005" spans="1:4" x14ac:dyDescent="0.2">
      <c r="A1005" s="158"/>
      <c r="D1005" s="138"/>
    </row>
    <row r="1006" spans="1:4" x14ac:dyDescent="0.2">
      <c r="A1006" s="158"/>
      <c r="D1006" s="138"/>
    </row>
    <row r="1007" spans="1:4" x14ac:dyDescent="0.2">
      <c r="A1007" s="158"/>
      <c r="D1007" s="138"/>
    </row>
    <row r="1008" spans="1:4" x14ac:dyDescent="0.2">
      <c r="A1008" s="158"/>
      <c r="D1008" s="138"/>
    </row>
    <row r="1009" spans="1:4" x14ac:dyDescent="0.2">
      <c r="A1009" s="158"/>
      <c r="D1009" s="138"/>
    </row>
    <row r="1010" spans="1:4" x14ac:dyDescent="0.2">
      <c r="A1010" s="158"/>
      <c r="D1010" s="138"/>
    </row>
    <row r="1011" spans="1:4" x14ac:dyDescent="0.2">
      <c r="A1011" s="158"/>
      <c r="D1011" s="138"/>
    </row>
    <row r="1012" spans="1:4" x14ac:dyDescent="0.2">
      <c r="A1012" s="158"/>
      <c r="D1012" s="138"/>
    </row>
    <row r="1013" spans="1:4" x14ac:dyDescent="0.2">
      <c r="A1013" s="158"/>
      <c r="D1013" s="138"/>
    </row>
    <row r="1014" spans="1:4" x14ac:dyDescent="0.2">
      <c r="A1014" s="158"/>
      <c r="D1014" s="138"/>
    </row>
    <row r="1015" spans="1:4" x14ac:dyDescent="0.2">
      <c r="A1015" s="158"/>
      <c r="D1015" s="138"/>
    </row>
    <row r="1016" spans="1:4" x14ac:dyDescent="0.2">
      <c r="A1016" s="158"/>
      <c r="D1016" s="138"/>
    </row>
    <row r="1017" spans="1:4" x14ac:dyDescent="0.2">
      <c r="A1017" s="158"/>
      <c r="D1017" s="138"/>
    </row>
    <row r="1018" spans="1:4" x14ac:dyDescent="0.2">
      <c r="A1018" s="158"/>
      <c r="D1018" s="138"/>
    </row>
    <row r="1019" spans="1:4" x14ac:dyDescent="0.2">
      <c r="A1019" s="158"/>
      <c r="D1019" s="138"/>
    </row>
    <row r="1020" spans="1:4" x14ac:dyDescent="0.2">
      <c r="A1020" s="158"/>
      <c r="D1020" s="138"/>
    </row>
    <row r="1021" spans="1:4" x14ac:dyDescent="0.2">
      <c r="A1021" s="158"/>
      <c r="D1021" s="138"/>
    </row>
    <row r="1022" spans="1:4" x14ac:dyDescent="0.2">
      <c r="A1022" s="158"/>
      <c r="D1022" s="138"/>
    </row>
    <row r="1023" spans="1:4" x14ac:dyDescent="0.2">
      <c r="A1023" s="158"/>
      <c r="D1023" s="138"/>
    </row>
    <row r="1024" spans="1:4" x14ac:dyDescent="0.2">
      <c r="A1024" s="158"/>
      <c r="D1024" s="138"/>
    </row>
    <row r="1025" spans="1:4" x14ac:dyDescent="0.2">
      <c r="A1025" s="158"/>
      <c r="D1025" s="138"/>
    </row>
    <row r="1026" spans="1:4" x14ac:dyDescent="0.2">
      <c r="A1026" s="158"/>
      <c r="D1026" s="138"/>
    </row>
    <row r="1027" spans="1:4" x14ac:dyDescent="0.2">
      <c r="A1027" s="158"/>
      <c r="D1027" s="138"/>
    </row>
    <row r="1028" spans="1:4" x14ac:dyDescent="0.2">
      <c r="A1028" s="158"/>
      <c r="D1028" s="138"/>
    </row>
    <row r="1029" spans="1:4" x14ac:dyDescent="0.2">
      <c r="A1029" s="158"/>
      <c r="D1029" s="138"/>
    </row>
    <row r="1030" spans="1:4" x14ac:dyDescent="0.2">
      <c r="A1030" s="158"/>
      <c r="D1030" s="138"/>
    </row>
    <row r="1031" spans="1:4" x14ac:dyDescent="0.2">
      <c r="A1031" s="158"/>
      <c r="D1031" s="138"/>
    </row>
    <row r="1032" spans="1:4" x14ac:dyDescent="0.2">
      <c r="A1032" s="158"/>
      <c r="D1032" s="138"/>
    </row>
    <row r="1033" spans="1:4" x14ac:dyDescent="0.2">
      <c r="A1033" s="158"/>
      <c r="D1033" s="138"/>
    </row>
    <row r="1034" spans="1:4" x14ac:dyDescent="0.2">
      <c r="A1034" s="158"/>
      <c r="D1034" s="138"/>
    </row>
    <row r="1035" spans="1:4" x14ac:dyDescent="0.2">
      <c r="A1035" s="158"/>
      <c r="D1035" s="138"/>
    </row>
    <row r="1036" spans="1:4" x14ac:dyDescent="0.2">
      <c r="A1036" s="158"/>
      <c r="D1036" s="138"/>
    </row>
    <row r="1037" spans="1:4" x14ac:dyDescent="0.2">
      <c r="A1037" s="158"/>
      <c r="D1037" s="138"/>
    </row>
    <row r="1038" spans="1:4" x14ac:dyDescent="0.2">
      <c r="A1038" s="158"/>
      <c r="D1038" s="138"/>
    </row>
    <row r="1039" spans="1:4" x14ac:dyDescent="0.2">
      <c r="A1039" s="158"/>
      <c r="D1039" s="138"/>
    </row>
    <row r="1040" spans="1:4" x14ac:dyDescent="0.2">
      <c r="A1040" s="158"/>
      <c r="D1040" s="138"/>
    </row>
    <row r="1041" spans="1:4" x14ac:dyDescent="0.2">
      <c r="A1041" s="158"/>
      <c r="D1041" s="138"/>
    </row>
    <row r="1042" spans="1:4" x14ac:dyDescent="0.2">
      <c r="A1042" s="158"/>
      <c r="D1042" s="138"/>
    </row>
    <row r="1043" spans="1:4" x14ac:dyDescent="0.2">
      <c r="A1043" s="158"/>
      <c r="D1043" s="138"/>
    </row>
    <row r="1044" spans="1:4" x14ac:dyDescent="0.2">
      <c r="A1044" s="158"/>
      <c r="D1044" s="138"/>
    </row>
    <row r="1045" spans="1:4" x14ac:dyDescent="0.2">
      <c r="A1045" s="158"/>
      <c r="D1045" s="138"/>
    </row>
    <row r="1046" spans="1:4" x14ac:dyDescent="0.2">
      <c r="A1046" s="158"/>
      <c r="D1046" s="138"/>
    </row>
    <row r="1047" spans="1:4" x14ac:dyDescent="0.2">
      <c r="A1047" s="158"/>
      <c r="D1047" s="138"/>
    </row>
    <row r="1048" spans="1:4" x14ac:dyDescent="0.2">
      <c r="A1048" s="158"/>
      <c r="D1048" s="138"/>
    </row>
    <row r="1049" spans="1:4" x14ac:dyDescent="0.2">
      <c r="A1049" s="158"/>
      <c r="D1049" s="138"/>
    </row>
    <row r="1050" spans="1:4" x14ac:dyDescent="0.2">
      <c r="A1050" s="158"/>
      <c r="D1050" s="138"/>
    </row>
    <row r="1051" spans="1:4" x14ac:dyDescent="0.2">
      <c r="A1051" s="158"/>
      <c r="D1051" s="138"/>
    </row>
    <row r="1052" spans="1:4" x14ac:dyDescent="0.2">
      <c r="A1052" s="158"/>
      <c r="D1052" s="138"/>
    </row>
    <row r="1053" spans="1:4" x14ac:dyDescent="0.2">
      <c r="A1053" s="158"/>
      <c r="D1053" s="138"/>
    </row>
    <row r="1054" spans="1:4" x14ac:dyDescent="0.2">
      <c r="A1054" s="158"/>
      <c r="D1054" s="138"/>
    </row>
    <row r="1055" spans="1:4" x14ac:dyDescent="0.2">
      <c r="A1055" s="158"/>
      <c r="D1055" s="138"/>
    </row>
    <row r="1056" spans="1:4" x14ac:dyDescent="0.2">
      <c r="A1056" s="158"/>
      <c r="D1056" s="138"/>
    </row>
    <row r="1057" spans="1:4" x14ac:dyDescent="0.2">
      <c r="A1057" s="158"/>
      <c r="D1057" s="138"/>
    </row>
    <row r="1058" spans="1:4" x14ac:dyDescent="0.2">
      <c r="A1058" s="158"/>
      <c r="D1058" s="138"/>
    </row>
    <row r="1059" spans="1:4" x14ac:dyDescent="0.2">
      <c r="A1059" s="158"/>
      <c r="D1059" s="138"/>
    </row>
    <row r="1060" spans="1:4" x14ac:dyDescent="0.2">
      <c r="A1060" s="158"/>
      <c r="D1060" s="138"/>
    </row>
    <row r="1061" spans="1:4" x14ac:dyDescent="0.2">
      <c r="A1061" s="158"/>
      <c r="D1061" s="138"/>
    </row>
    <row r="1062" spans="1:4" x14ac:dyDescent="0.2">
      <c r="A1062" s="158"/>
      <c r="D1062" s="138"/>
    </row>
    <row r="1063" spans="1:4" x14ac:dyDescent="0.2">
      <c r="A1063" s="158"/>
      <c r="D1063" s="138"/>
    </row>
    <row r="1064" spans="1:4" x14ac:dyDescent="0.2">
      <c r="A1064" s="158"/>
      <c r="D1064" s="138"/>
    </row>
    <row r="1065" spans="1:4" x14ac:dyDescent="0.2">
      <c r="A1065" s="158"/>
      <c r="D1065" s="138"/>
    </row>
    <row r="1066" spans="1:4" x14ac:dyDescent="0.2">
      <c r="A1066" s="158"/>
      <c r="D1066" s="138"/>
    </row>
    <row r="1067" spans="1:4" x14ac:dyDescent="0.2">
      <c r="A1067" s="158"/>
      <c r="D1067" s="138"/>
    </row>
    <row r="1068" spans="1:4" x14ac:dyDescent="0.2">
      <c r="A1068" s="158"/>
      <c r="D1068" s="138"/>
    </row>
    <row r="1069" spans="1:4" x14ac:dyDescent="0.2">
      <c r="A1069" s="158"/>
      <c r="D1069" s="138"/>
    </row>
    <row r="1070" spans="1:4" x14ac:dyDescent="0.2">
      <c r="A1070" s="158"/>
      <c r="D1070" s="138"/>
    </row>
    <row r="1071" spans="1:4" x14ac:dyDescent="0.2">
      <c r="A1071" s="158"/>
      <c r="D1071" s="138"/>
    </row>
    <row r="1072" spans="1:4" x14ac:dyDescent="0.2">
      <c r="A1072" s="158"/>
      <c r="D1072" s="138"/>
    </row>
    <row r="1073" spans="1:4" x14ac:dyDescent="0.2">
      <c r="A1073" s="158"/>
      <c r="D1073" s="138"/>
    </row>
    <row r="1074" spans="1:4" x14ac:dyDescent="0.2">
      <c r="A1074" s="158"/>
      <c r="D1074" s="138"/>
    </row>
    <row r="1075" spans="1:4" x14ac:dyDescent="0.2">
      <c r="A1075" s="158"/>
      <c r="D1075" s="138"/>
    </row>
    <row r="1076" spans="1:4" x14ac:dyDescent="0.2">
      <c r="A1076" s="158"/>
      <c r="D1076" s="138"/>
    </row>
    <row r="1077" spans="1:4" x14ac:dyDescent="0.2">
      <c r="A1077" s="158"/>
      <c r="D1077" s="138"/>
    </row>
    <row r="1078" spans="1:4" x14ac:dyDescent="0.2">
      <c r="A1078" s="158"/>
      <c r="D1078" s="138"/>
    </row>
    <row r="1079" spans="1:4" x14ac:dyDescent="0.2">
      <c r="A1079" s="158"/>
      <c r="D1079" s="138"/>
    </row>
    <row r="1080" spans="1:4" x14ac:dyDescent="0.2">
      <c r="A1080" s="158"/>
      <c r="D1080" s="138"/>
    </row>
    <row r="1081" spans="1:4" x14ac:dyDescent="0.2">
      <c r="A1081" s="158"/>
      <c r="D1081" s="138"/>
    </row>
    <row r="1082" spans="1:4" x14ac:dyDescent="0.2">
      <c r="A1082" s="158"/>
      <c r="D1082" s="138"/>
    </row>
    <row r="1083" spans="1:4" x14ac:dyDescent="0.2">
      <c r="A1083" s="158"/>
      <c r="D1083" s="138"/>
    </row>
    <row r="1084" spans="1:4" x14ac:dyDescent="0.2">
      <c r="A1084" s="158"/>
      <c r="D1084" s="138"/>
    </row>
    <row r="1085" spans="1:4" x14ac:dyDescent="0.2">
      <c r="A1085" s="158"/>
      <c r="D1085" s="138"/>
    </row>
    <row r="1086" spans="1:4" x14ac:dyDescent="0.2">
      <c r="A1086" s="158"/>
      <c r="D1086" s="138"/>
    </row>
    <row r="1087" spans="1:4" x14ac:dyDescent="0.2">
      <c r="A1087" s="158"/>
      <c r="D1087" s="138"/>
    </row>
    <row r="1088" spans="1:4" x14ac:dyDescent="0.2">
      <c r="A1088" s="158"/>
      <c r="D1088" s="138"/>
    </row>
    <row r="1089" spans="1:4" x14ac:dyDescent="0.2">
      <c r="A1089" s="158"/>
      <c r="D1089" s="138"/>
    </row>
    <row r="1090" spans="1:4" x14ac:dyDescent="0.2">
      <c r="A1090" s="158"/>
      <c r="D1090" s="138"/>
    </row>
    <row r="1091" spans="1:4" x14ac:dyDescent="0.2">
      <c r="A1091" s="158"/>
      <c r="D1091" s="138"/>
    </row>
    <row r="1092" spans="1:4" x14ac:dyDescent="0.2">
      <c r="A1092" s="158"/>
      <c r="D1092" s="138"/>
    </row>
    <row r="1093" spans="1:4" x14ac:dyDescent="0.2">
      <c r="A1093" s="158"/>
      <c r="D1093" s="138"/>
    </row>
    <row r="1094" spans="1:4" x14ac:dyDescent="0.2">
      <c r="A1094" s="158"/>
      <c r="D1094" s="138"/>
    </row>
    <row r="1095" spans="1:4" x14ac:dyDescent="0.2">
      <c r="A1095" s="158"/>
      <c r="D1095" s="138"/>
    </row>
    <row r="1096" spans="1:4" x14ac:dyDescent="0.2">
      <c r="A1096" s="158"/>
      <c r="D1096" s="138"/>
    </row>
    <row r="1097" spans="1:4" x14ac:dyDescent="0.2">
      <c r="A1097" s="158"/>
      <c r="D1097" s="138"/>
    </row>
    <row r="1098" spans="1:4" x14ac:dyDescent="0.2">
      <c r="A1098" s="158"/>
      <c r="D1098" s="138"/>
    </row>
    <row r="1099" spans="1:4" x14ac:dyDescent="0.2">
      <c r="A1099" s="158"/>
      <c r="D1099" s="138"/>
    </row>
    <row r="1100" spans="1:4" x14ac:dyDescent="0.2">
      <c r="A1100" s="158"/>
      <c r="D1100" s="138"/>
    </row>
    <row r="1101" spans="1:4" x14ac:dyDescent="0.2">
      <c r="A1101" s="158"/>
      <c r="D1101" s="138"/>
    </row>
    <row r="1102" spans="1:4" x14ac:dyDescent="0.2">
      <c r="A1102" s="158"/>
      <c r="D1102" s="138"/>
    </row>
    <row r="1103" spans="1:4" x14ac:dyDescent="0.2">
      <c r="A1103" s="158"/>
      <c r="D1103" s="138"/>
    </row>
    <row r="1104" spans="1:4" x14ac:dyDescent="0.2">
      <c r="A1104" s="158"/>
      <c r="D1104" s="138"/>
    </row>
    <row r="1105" spans="1:4" x14ac:dyDescent="0.2">
      <c r="A1105" s="158"/>
      <c r="D1105" s="138"/>
    </row>
    <row r="1106" spans="1:4" x14ac:dyDescent="0.2">
      <c r="A1106" s="158"/>
      <c r="D1106" s="138"/>
    </row>
    <row r="1107" spans="1:4" x14ac:dyDescent="0.2">
      <c r="A1107" s="158"/>
      <c r="D1107" s="138"/>
    </row>
    <row r="1108" spans="1:4" x14ac:dyDescent="0.2">
      <c r="A1108" s="158"/>
      <c r="D1108" s="138"/>
    </row>
    <row r="1109" spans="1:4" x14ac:dyDescent="0.2">
      <c r="A1109" s="158"/>
      <c r="D1109" s="138"/>
    </row>
    <row r="1110" spans="1:4" x14ac:dyDescent="0.2">
      <c r="A1110" s="158"/>
      <c r="D1110" s="138"/>
    </row>
    <row r="1111" spans="1:4" x14ac:dyDescent="0.2">
      <c r="A1111" s="158"/>
      <c r="D1111" s="138"/>
    </row>
    <row r="1112" spans="1:4" x14ac:dyDescent="0.2">
      <c r="A1112" s="158"/>
      <c r="D1112" s="138"/>
    </row>
    <row r="1113" spans="1:4" x14ac:dyDescent="0.2">
      <c r="A1113" s="158"/>
      <c r="D1113" s="138"/>
    </row>
    <row r="1114" spans="1:4" x14ac:dyDescent="0.2">
      <c r="A1114" s="158"/>
      <c r="D1114" s="138"/>
    </row>
    <row r="1115" spans="1:4" x14ac:dyDescent="0.2">
      <c r="A1115" s="158"/>
      <c r="D1115" s="138"/>
    </row>
    <row r="1116" spans="1:4" x14ac:dyDescent="0.2">
      <c r="A1116" s="158"/>
      <c r="D1116" s="138"/>
    </row>
    <row r="1117" spans="1:4" x14ac:dyDescent="0.2">
      <c r="A1117" s="158"/>
      <c r="D1117" s="138"/>
    </row>
    <row r="1118" spans="1:4" x14ac:dyDescent="0.2">
      <c r="A1118" s="158"/>
      <c r="D1118" s="138"/>
    </row>
    <row r="1119" spans="1:4" x14ac:dyDescent="0.2">
      <c r="A1119" s="158"/>
      <c r="D1119" s="138"/>
    </row>
    <row r="1120" spans="1:4" x14ac:dyDescent="0.2">
      <c r="A1120" s="158"/>
      <c r="D1120" s="138"/>
    </row>
    <row r="1121" spans="1:4" x14ac:dyDescent="0.2">
      <c r="A1121" s="158"/>
      <c r="D1121" s="138"/>
    </row>
    <row r="1122" spans="1:4" x14ac:dyDescent="0.2">
      <c r="A1122" s="158"/>
      <c r="D1122" s="138"/>
    </row>
    <row r="1123" spans="1:4" x14ac:dyDescent="0.2">
      <c r="A1123" s="158"/>
      <c r="D1123" s="138"/>
    </row>
    <row r="1124" spans="1:4" x14ac:dyDescent="0.2">
      <c r="A1124" s="158"/>
      <c r="D1124" s="138"/>
    </row>
    <row r="1125" spans="1:4" x14ac:dyDescent="0.2">
      <c r="A1125" s="158"/>
      <c r="D1125" s="138"/>
    </row>
    <row r="1126" spans="1:4" x14ac:dyDescent="0.2">
      <c r="A1126" s="158"/>
      <c r="D1126" s="138"/>
    </row>
    <row r="1127" spans="1:4" x14ac:dyDescent="0.2">
      <c r="A1127" s="158"/>
      <c r="D1127" s="138"/>
    </row>
    <row r="1128" spans="1:4" x14ac:dyDescent="0.2">
      <c r="A1128" s="158"/>
      <c r="D1128" s="138"/>
    </row>
    <row r="1129" spans="1:4" x14ac:dyDescent="0.2">
      <c r="A1129" s="158"/>
      <c r="D1129" s="138"/>
    </row>
    <row r="1130" spans="1:4" x14ac:dyDescent="0.2">
      <c r="A1130" s="158"/>
      <c r="D1130" s="138"/>
    </row>
    <row r="1131" spans="1:4" x14ac:dyDescent="0.2">
      <c r="A1131" s="158"/>
      <c r="D1131" s="138"/>
    </row>
    <row r="1132" spans="1:4" x14ac:dyDescent="0.2">
      <c r="A1132" s="158"/>
      <c r="D1132" s="138"/>
    </row>
    <row r="1133" spans="1:4" x14ac:dyDescent="0.2">
      <c r="A1133" s="158"/>
      <c r="D1133" s="138"/>
    </row>
    <row r="1134" spans="1:4" x14ac:dyDescent="0.2">
      <c r="A1134" s="158"/>
      <c r="D1134" s="138"/>
    </row>
    <row r="1135" spans="1:4" x14ac:dyDescent="0.2">
      <c r="A1135" s="158"/>
      <c r="D1135" s="138"/>
    </row>
    <row r="1136" spans="1:4" x14ac:dyDescent="0.2">
      <c r="A1136" s="158"/>
      <c r="D1136" s="138"/>
    </row>
    <row r="1137" spans="1:4" x14ac:dyDescent="0.2">
      <c r="A1137" s="158"/>
      <c r="D1137" s="138"/>
    </row>
    <row r="1138" spans="1:4" x14ac:dyDescent="0.2">
      <c r="A1138" s="158"/>
      <c r="D1138" s="138"/>
    </row>
    <row r="1139" spans="1:4" x14ac:dyDescent="0.2">
      <c r="A1139" s="158"/>
      <c r="D1139" s="138"/>
    </row>
    <row r="1140" spans="1:4" x14ac:dyDescent="0.2">
      <c r="A1140" s="158"/>
      <c r="D1140" s="138"/>
    </row>
    <row r="1141" spans="1:4" x14ac:dyDescent="0.2">
      <c r="A1141" s="158"/>
      <c r="D1141" s="138"/>
    </row>
    <row r="1142" spans="1:4" x14ac:dyDescent="0.2">
      <c r="A1142" s="158"/>
      <c r="D1142" s="138"/>
    </row>
    <row r="1143" spans="1:4" x14ac:dyDescent="0.2">
      <c r="A1143" s="158"/>
      <c r="D1143" s="138"/>
    </row>
    <row r="1144" spans="1:4" x14ac:dyDescent="0.2">
      <c r="A1144" s="158"/>
      <c r="D1144" s="138"/>
    </row>
    <row r="1145" spans="1:4" x14ac:dyDescent="0.2">
      <c r="A1145" s="158"/>
      <c r="D1145" s="138"/>
    </row>
    <row r="1146" spans="1:4" x14ac:dyDescent="0.2">
      <c r="A1146" s="158"/>
      <c r="D1146" s="138"/>
    </row>
    <row r="1147" spans="1:4" x14ac:dyDescent="0.2">
      <c r="A1147" s="158"/>
      <c r="D1147" s="138"/>
    </row>
    <row r="1148" spans="1:4" x14ac:dyDescent="0.2">
      <c r="A1148" s="158"/>
      <c r="D1148" s="138"/>
    </row>
    <row r="1149" spans="1:4" x14ac:dyDescent="0.2">
      <c r="A1149" s="158"/>
      <c r="D1149" s="138"/>
    </row>
    <row r="1150" spans="1:4" x14ac:dyDescent="0.2">
      <c r="A1150" s="158"/>
      <c r="D1150" s="138"/>
    </row>
    <row r="1151" spans="1:4" x14ac:dyDescent="0.2">
      <c r="A1151" s="158"/>
      <c r="D1151" s="138"/>
    </row>
    <row r="1152" spans="1:4" x14ac:dyDescent="0.2">
      <c r="A1152" s="158"/>
      <c r="D1152" s="138"/>
    </row>
    <row r="1153" spans="1:4" x14ac:dyDescent="0.2">
      <c r="A1153" s="158"/>
      <c r="D1153" s="138"/>
    </row>
    <row r="1154" spans="1:4" x14ac:dyDescent="0.2">
      <c r="A1154" s="158"/>
      <c r="D1154" s="138"/>
    </row>
    <row r="1155" spans="1:4" x14ac:dyDescent="0.2">
      <c r="A1155" s="158"/>
      <c r="D1155" s="138"/>
    </row>
    <row r="1156" spans="1:4" x14ac:dyDescent="0.2">
      <c r="A1156" s="158"/>
      <c r="D1156" s="138"/>
    </row>
    <row r="1157" spans="1:4" x14ac:dyDescent="0.2">
      <c r="A1157" s="158"/>
      <c r="D1157" s="138"/>
    </row>
    <row r="1158" spans="1:4" x14ac:dyDescent="0.2">
      <c r="A1158" s="158"/>
      <c r="D1158" s="138"/>
    </row>
    <row r="1159" spans="1:4" x14ac:dyDescent="0.2">
      <c r="A1159" s="158"/>
      <c r="D1159" s="138"/>
    </row>
    <row r="1160" spans="1:4" x14ac:dyDescent="0.2">
      <c r="A1160" s="158"/>
      <c r="D1160" s="138"/>
    </row>
    <row r="1161" spans="1:4" x14ac:dyDescent="0.2">
      <c r="A1161" s="158"/>
      <c r="D1161" s="138"/>
    </row>
    <row r="1162" spans="1:4" x14ac:dyDescent="0.2">
      <c r="A1162" s="158"/>
      <c r="D1162" s="138"/>
    </row>
    <row r="1163" spans="1:4" x14ac:dyDescent="0.2">
      <c r="A1163" s="158"/>
      <c r="D1163" s="138"/>
    </row>
    <row r="1164" spans="1:4" x14ac:dyDescent="0.2">
      <c r="A1164" s="158"/>
      <c r="D1164" s="138"/>
    </row>
    <row r="1165" spans="1:4" x14ac:dyDescent="0.2">
      <c r="A1165" s="158"/>
      <c r="D1165" s="138"/>
    </row>
    <row r="1166" spans="1:4" x14ac:dyDescent="0.2">
      <c r="A1166" s="158"/>
      <c r="D1166" s="138"/>
    </row>
    <row r="1167" spans="1:4" x14ac:dyDescent="0.2">
      <c r="A1167" s="158"/>
      <c r="D1167" s="138"/>
    </row>
    <row r="1168" spans="1:4" x14ac:dyDescent="0.2">
      <c r="A1168" s="158"/>
      <c r="D1168" s="138"/>
    </row>
    <row r="1169" spans="1:4" x14ac:dyDescent="0.2">
      <c r="A1169" s="158"/>
      <c r="D1169" s="138"/>
    </row>
    <row r="1170" spans="1:4" x14ac:dyDescent="0.2">
      <c r="A1170" s="158"/>
      <c r="D1170" s="138"/>
    </row>
    <row r="1171" spans="1:4" x14ac:dyDescent="0.2">
      <c r="A1171" s="158"/>
      <c r="D1171" s="138"/>
    </row>
    <row r="1172" spans="1:4" x14ac:dyDescent="0.2">
      <c r="A1172" s="158"/>
      <c r="D1172" s="138"/>
    </row>
    <row r="1173" spans="1:4" x14ac:dyDescent="0.2">
      <c r="A1173" s="158"/>
      <c r="D1173" s="138"/>
    </row>
    <row r="1174" spans="1:4" x14ac:dyDescent="0.2">
      <c r="A1174" s="158"/>
      <c r="D1174" s="138"/>
    </row>
    <row r="1175" spans="1:4" x14ac:dyDescent="0.2">
      <c r="A1175" s="158"/>
      <c r="D1175" s="138"/>
    </row>
    <row r="1176" spans="1:4" x14ac:dyDescent="0.2">
      <c r="A1176" s="158"/>
      <c r="D1176" s="138"/>
    </row>
    <row r="1177" spans="1:4" x14ac:dyDescent="0.2">
      <c r="A1177" s="158"/>
      <c r="D1177" s="138"/>
    </row>
    <row r="1178" spans="1:4" x14ac:dyDescent="0.2">
      <c r="A1178" s="158"/>
      <c r="D1178" s="138"/>
    </row>
    <row r="1179" spans="1:4" x14ac:dyDescent="0.2">
      <c r="A1179" s="158"/>
      <c r="D1179" s="138"/>
    </row>
    <row r="1180" spans="1:4" x14ac:dyDescent="0.2">
      <c r="A1180" s="158"/>
      <c r="D1180" s="138"/>
    </row>
    <row r="1181" spans="1:4" x14ac:dyDescent="0.2">
      <c r="A1181" s="158"/>
      <c r="D1181" s="138"/>
    </row>
    <row r="1182" spans="1:4" x14ac:dyDescent="0.2">
      <c r="A1182" s="158"/>
      <c r="D1182" s="138"/>
    </row>
    <row r="1183" spans="1:4" x14ac:dyDescent="0.2">
      <c r="A1183" s="158"/>
      <c r="D1183" s="138"/>
    </row>
    <row r="1184" spans="1:4" x14ac:dyDescent="0.2">
      <c r="A1184" s="158"/>
      <c r="D1184" s="138"/>
    </row>
    <row r="1185" spans="1:4" x14ac:dyDescent="0.2">
      <c r="A1185" s="158"/>
      <c r="D1185" s="138"/>
    </row>
    <row r="1186" spans="1:4" x14ac:dyDescent="0.2">
      <c r="A1186" s="158"/>
      <c r="D1186" s="138"/>
    </row>
    <row r="1187" spans="1:4" x14ac:dyDescent="0.2">
      <c r="A1187" s="158"/>
      <c r="D1187" s="138"/>
    </row>
    <row r="1188" spans="1:4" x14ac:dyDescent="0.2">
      <c r="A1188" s="158"/>
      <c r="D1188" s="138"/>
    </row>
    <row r="1189" spans="1:4" x14ac:dyDescent="0.2">
      <c r="A1189" s="158"/>
      <c r="D1189" s="138"/>
    </row>
    <row r="1190" spans="1:4" x14ac:dyDescent="0.2">
      <c r="A1190" s="158"/>
      <c r="D1190" s="138"/>
    </row>
    <row r="1191" spans="1:4" x14ac:dyDescent="0.2">
      <c r="A1191" s="158"/>
      <c r="D1191" s="138"/>
    </row>
    <row r="1192" spans="1:4" x14ac:dyDescent="0.2">
      <c r="A1192" s="158"/>
      <c r="D1192" s="138"/>
    </row>
    <row r="1193" spans="1:4" x14ac:dyDescent="0.2">
      <c r="A1193" s="158"/>
      <c r="D1193" s="138"/>
    </row>
    <row r="1194" spans="1:4" x14ac:dyDescent="0.2">
      <c r="A1194" s="158"/>
      <c r="D1194" s="138"/>
    </row>
    <row r="1195" spans="1:4" x14ac:dyDescent="0.2">
      <c r="A1195" s="158"/>
      <c r="D1195" s="138"/>
    </row>
    <row r="1196" spans="1:4" x14ac:dyDescent="0.2">
      <c r="A1196" s="158"/>
      <c r="D1196" s="138"/>
    </row>
    <row r="1197" spans="1:4" x14ac:dyDescent="0.2">
      <c r="A1197" s="158"/>
      <c r="D1197" s="138"/>
    </row>
    <row r="1198" spans="1:4" x14ac:dyDescent="0.2">
      <c r="A1198" s="158"/>
      <c r="D1198" s="138"/>
    </row>
    <row r="1199" spans="1:4" x14ac:dyDescent="0.2">
      <c r="A1199" s="158"/>
      <c r="D1199" s="138"/>
    </row>
    <row r="1200" spans="1:4" x14ac:dyDescent="0.2">
      <c r="A1200" s="158"/>
      <c r="D1200" s="138"/>
    </row>
    <row r="1201" spans="1:4" x14ac:dyDescent="0.2">
      <c r="A1201" s="158"/>
      <c r="D1201" s="138"/>
    </row>
    <row r="1202" spans="1:4" x14ac:dyDescent="0.2">
      <c r="A1202" s="158"/>
      <c r="D1202" s="138"/>
    </row>
    <row r="1203" spans="1:4" x14ac:dyDescent="0.2">
      <c r="A1203" s="158"/>
      <c r="D1203" s="138"/>
    </row>
    <row r="1204" spans="1:4" x14ac:dyDescent="0.2">
      <c r="A1204" s="158"/>
      <c r="D1204" s="138"/>
    </row>
    <row r="1205" spans="1:4" x14ac:dyDescent="0.2">
      <c r="A1205" s="158"/>
      <c r="D1205" s="138"/>
    </row>
    <row r="1206" spans="1:4" x14ac:dyDescent="0.2">
      <c r="A1206" s="158"/>
      <c r="D1206" s="138"/>
    </row>
    <row r="1207" spans="1:4" x14ac:dyDescent="0.2">
      <c r="A1207" s="158"/>
      <c r="D1207" s="138"/>
    </row>
    <row r="1208" spans="1:4" x14ac:dyDescent="0.2">
      <c r="A1208" s="158"/>
      <c r="D1208" s="138"/>
    </row>
    <row r="1209" spans="1:4" x14ac:dyDescent="0.2">
      <c r="A1209" s="158"/>
      <c r="D1209" s="138"/>
    </row>
    <row r="1210" spans="1:4" x14ac:dyDescent="0.2">
      <c r="A1210" s="158"/>
      <c r="D1210" s="138"/>
    </row>
    <row r="1211" spans="1:4" x14ac:dyDescent="0.2">
      <c r="A1211" s="158"/>
      <c r="D1211" s="138"/>
    </row>
    <row r="1212" spans="1:4" x14ac:dyDescent="0.2">
      <c r="A1212" s="158"/>
      <c r="D1212" s="138"/>
    </row>
    <row r="1213" spans="1:4" x14ac:dyDescent="0.2">
      <c r="A1213" s="158"/>
      <c r="D1213" s="138"/>
    </row>
    <row r="1214" spans="1:4" x14ac:dyDescent="0.2">
      <c r="A1214" s="158"/>
      <c r="D1214" s="138"/>
    </row>
    <row r="1215" spans="1:4" x14ac:dyDescent="0.2">
      <c r="A1215" s="158"/>
      <c r="D1215" s="138"/>
    </row>
    <row r="1216" spans="1:4" x14ac:dyDescent="0.2">
      <c r="A1216" s="158"/>
      <c r="D1216" s="138"/>
    </row>
    <row r="1217" spans="1:4" x14ac:dyDescent="0.2">
      <c r="A1217" s="158"/>
      <c r="D1217" s="138"/>
    </row>
    <row r="1218" spans="1:4" x14ac:dyDescent="0.2">
      <c r="A1218" s="158"/>
      <c r="D1218" s="138"/>
    </row>
    <row r="1219" spans="1:4" x14ac:dyDescent="0.2">
      <c r="A1219" s="158"/>
      <c r="D1219" s="138"/>
    </row>
    <row r="1220" spans="1:4" x14ac:dyDescent="0.2">
      <c r="A1220" s="158"/>
      <c r="D1220" s="138"/>
    </row>
    <row r="1221" spans="1:4" x14ac:dyDescent="0.2">
      <c r="A1221" s="158"/>
      <c r="D1221" s="138"/>
    </row>
    <row r="1222" spans="1:4" x14ac:dyDescent="0.2">
      <c r="A1222" s="158"/>
      <c r="D1222" s="138"/>
    </row>
    <row r="1223" spans="1:4" x14ac:dyDescent="0.2">
      <c r="A1223" s="158"/>
      <c r="D1223" s="138"/>
    </row>
    <row r="1224" spans="1:4" x14ac:dyDescent="0.2">
      <c r="A1224" s="158"/>
      <c r="D1224" s="138"/>
    </row>
    <row r="1225" spans="1:4" x14ac:dyDescent="0.2">
      <c r="A1225" s="158"/>
      <c r="D1225" s="138"/>
    </row>
    <row r="1226" spans="1:4" x14ac:dyDescent="0.2">
      <c r="A1226" s="158"/>
      <c r="D1226" s="138"/>
    </row>
    <row r="1227" spans="1:4" x14ac:dyDescent="0.2">
      <c r="A1227" s="158"/>
      <c r="D1227" s="138"/>
    </row>
    <row r="1228" spans="1:4" x14ac:dyDescent="0.2">
      <c r="A1228" s="158"/>
      <c r="D1228" s="138"/>
    </row>
    <row r="1229" spans="1:4" x14ac:dyDescent="0.2">
      <c r="A1229" s="158"/>
      <c r="D1229" s="138"/>
    </row>
    <row r="1230" spans="1:4" x14ac:dyDescent="0.2">
      <c r="A1230" s="158"/>
      <c r="D1230" s="138"/>
    </row>
    <row r="1231" spans="1:4" x14ac:dyDescent="0.2">
      <c r="A1231" s="158"/>
      <c r="D1231" s="138"/>
    </row>
    <row r="1232" spans="1:4" x14ac:dyDescent="0.2">
      <c r="A1232" s="158"/>
      <c r="D1232" s="138"/>
    </row>
    <row r="1233" spans="1:4" x14ac:dyDescent="0.2">
      <c r="A1233" s="158"/>
      <c r="D1233" s="138"/>
    </row>
    <row r="1234" spans="1:4" x14ac:dyDescent="0.2">
      <c r="A1234" s="158"/>
      <c r="D1234" s="138"/>
    </row>
    <row r="1235" spans="1:4" x14ac:dyDescent="0.2">
      <c r="A1235" s="158"/>
      <c r="D1235" s="138"/>
    </row>
    <row r="1236" spans="1:4" x14ac:dyDescent="0.2">
      <c r="A1236" s="158"/>
      <c r="D1236" s="138"/>
    </row>
    <row r="1237" spans="1:4" x14ac:dyDescent="0.2">
      <c r="A1237" s="158"/>
      <c r="D1237" s="138"/>
    </row>
    <row r="1238" spans="1:4" x14ac:dyDescent="0.2">
      <c r="A1238" s="158"/>
      <c r="D1238" s="138"/>
    </row>
    <row r="1239" spans="1:4" x14ac:dyDescent="0.2">
      <c r="A1239" s="158"/>
      <c r="D1239" s="138"/>
    </row>
    <row r="1240" spans="1:4" x14ac:dyDescent="0.2">
      <c r="A1240" s="158"/>
      <c r="D1240" s="138"/>
    </row>
    <row r="1241" spans="1:4" x14ac:dyDescent="0.2">
      <c r="A1241" s="158"/>
      <c r="D1241" s="138"/>
    </row>
    <row r="1242" spans="1:4" x14ac:dyDescent="0.2">
      <c r="A1242" s="158"/>
      <c r="D1242" s="138"/>
    </row>
    <row r="1243" spans="1:4" x14ac:dyDescent="0.2">
      <c r="A1243" s="158"/>
      <c r="D1243" s="138"/>
    </row>
    <row r="1244" spans="1:4" x14ac:dyDescent="0.2">
      <c r="A1244" s="158"/>
      <c r="D1244" s="138"/>
    </row>
    <row r="1245" spans="1:4" x14ac:dyDescent="0.2">
      <c r="A1245" s="158"/>
      <c r="D1245" s="138"/>
    </row>
    <row r="1246" spans="1:4" x14ac:dyDescent="0.2">
      <c r="A1246" s="158"/>
      <c r="D1246" s="138"/>
    </row>
    <row r="1247" spans="1:4" x14ac:dyDescent="0.2">
      <c r="A1247" s="158"/>
      <c r="D1247" s="138"/>
    </row>
    <row r="1248" spans="1:4" x14ac:dyDescent="0.2">
      <c r="A1248" s="158"/>
      <c r="D1248" s="138"/>
    </row>
    <row r="1249" spans="1:4" x14ac:dyDescent="0.2">
      <c r="A1249" s="158"/>
      <c r="D1249" s="138"/>
    </row>
    <row r="1250" spans="1:4" x14ac:dyDescent="0.2">
      <c r="A1250" s="158"/>
      <c r="D1250" s="138"/>
    </row>
    <row r="1251" spans="1:4" x14ac:dyDescent="0.2">
      <c r="A1251" s="158"/>
      <c r="D1251" s="138"/>
    </row>
    <row r="1252" spans="1:4" x14ac:dyDescent="0.2">
      <c r="A1252" s="158"/>
      <c r="D1252" s="138"/>
    </row>
    <row r="1253" spans="1:4" x14ac:dyDescent="0.2">
      <c r="A1253" s="158"/>
      <c r="D1253" s="138"/>
    </row>
    <row r="1254" spans="1:4" x14ac:dyDescent="0.2">
      <c r="A1254" s="158"/>
      <c r="D1254" s="138"/>
    </row>
    <row r="1255" spans="1:4" x14ac:dyDescent="0.2">
      <c r="A1255" s="158"/>
      <c r="D1255" s="138"/>
    </row>
    <row r="1256" spans="1:4" x14ac:dyDescent="0.2">
      <c r="A1256" s="158"/>
      <c r="D1256" s="138"/>
    </row>
    <row r="1257" spans="1:4" x14ac:dyDescent="0.2">
      <c r="A1257" s="158"/>
      <c r="D1257" s="138"/>
    </row>
    <row r="1258" spans="1:4" x14ac:dyDescent="0.2">
      <c r="A1258" s="158"/>
      <c r="D1258" s="138"/>
    </row>
    <row r="1259" spans="1:4" x14ac:dyDescent="0.2">
      <c r="A1259" s="158"/>
      <c r="D1259" s="138"/>
    </row>
    <row r="1260" spans="1:4" x14ac:dyDescent="0.2">
      <c r="A1260" s="158"/>
      <c r="D1260" s="138"/>
    </row>
    <row r="1261" spans="1:4" x14ac:dyDescent="0.2">
      <c r="A1261" s="158"/>
      <c r="D1261" s="138"/>
    </row>
    <row r="1262" spans="1:4" x14ac:dyDescent="0.2">
      <c r="A1262" s="158"/>
      <c r="D1262" s="138"/>
    </row>
    <row r="1263" spans="1:4" x14ac:dyDescent="0.2">
      <c r="A1263" s="158"/>
      <c r="D1263" s="138"/>
    </row>
    <row r="1264" spans="1:4" x14ac:dyDescent="0.2">
      <c r="A1264" s="158"/>
      <c r="D1264" s="138"/>
    </row>
    <row r="1265" spans="1:4" x14ac:dyDescent="0.2">
      <c r="A1265" s="158"/>
      <c r="D1265" s="138"/>
    </row>
    <row r="1266" spans="1:4" x14ac:dyDescent="0.2">
      <c r="A1266" s="158"/>
      <c r="D1266" s="138"/>
    </row>
    <row r="1267" spans="1:4" x14ac:dyDescent="0.2">
      <c r="A1267" s="158"/>
      <c r="D1267" s="138"/>
    </row>
    <row r="1268" spans="1:4" x14ac:dyDescent="0.2">
      <c r="A1268" s="158"/>
      <c r="D1268" s="138"/>
    </row>
    <row r="1269" spans="1:4" x14ac:dyDescent="0.2">
      <c r="A1269" s="158"/>
      <c r="D1269" s="138"/>
    </row>
    <row r="1270" spans="1:4" x14ac:dyDescent="0.2">
      <c r="A1270" s="158"/>
      <c r="D1270" s="138"/>
    </row>
    <row r="1271" spans="1:4" x14ac:dyDescent="0.2">
      <c r="A1271" s="158"/>
      <c r="D1271" s="138"/>
    </row>
    <row r="1272" spans="1:4" x14ac:dyDescent="0.2">
      <c r="A1272" s="158"/>
      <c r="D1272" s="138"/>
    </row>
    <row r="1273" spans="1:4" x14ac:dyDescent="0.2">
      <c r="A1273" s="158"/>
      <c r="D1273" s="138"/>
    </row>
    <row r="1274" spans="1:4" x14ac:dyDescent="0.2">
      <c r="A1274" s="158"/>
      <c r="D1274" s="138"/>
    </row>
    <row r="1275" spans="1:4" x14ac:dyDescent="0.2">
      <c r="A1275" s="158"/>
      <c r="D1275" s="138"/>
    </row>
    <row r="1276" spans="1:4" x14ac:dyDescent="0.2">
      <c r="A1276" s="158"/>
      <c r="D1276" s="138"/>
    </row>
    <row r="1277" spans="1:4" x14ac:dyDescent="0.2">
      <c r="A1277" s="158"/>
      <c r="D1277" s="138"/>
    </row>
    <row r="1278" spans="1:4" x14ac:dyDescent="0.2">
      <c r="A1278" s="158"/>
      <c r="D1278" s="138"/>
    </row>
    <row r="1279" spans="1:4" x14ac:dyDescent="0.2">
      <c r="A1279" s="158"/>
      <c r="D1279" s="138"/>
    </row>
    <row r="1280" spans="1:4" x14ac:dyDescent="0.2">
      <c r="A1280" s="158"/>
      <c r="D1280" s="138"/>
    </row>
    <row r="1281" spans="1:4" x14ac:dyDescent="0.2">
      <c r="A1281" s="158"/>
      <c r="D1281" s="138"/>
    </row>
    <row r="1282" spans="1:4" x14ac:dyDescent="0.2">
      <c r="A1282" s="158"/>
      <c r="D1282" s="138"/>
    </row>
    <row r="1283" spans="1:4" x14ac:dyDescent="0.2">
      <c r="A1283" s="158"/>
      <c r="D1283" s="138"/>
    </row>
    <row r="1284" spans="1:4" x14ac:dyDescent="0.2">
      <c r="A1284" s="158"/>
      <c r="D1284" s="138"/>
    </row>
    <row r="1285" spans="1:4" x14ac:dyDescent="0.2">
      <c r="A1285" s="158"/>
      <c r="D1285" s="138"/>
    </row>
    <row r="1286" spans="1:4" x14ac:dyDescent="0.2">
      <c r="A1286" s="158"/>
      <c r="D1286" s="138"/>
    </row>
    <row r="1287" spans="1:4" x14ac:dyDescent="0.2">
      <c r="A1287" s="158"/>
      <c r="D1287" s="138"/>
    </row>
    <row r="1288" spans="1:4" x14ac:dyDescent="0.2">
      <c r="A1288" s="158"/>
      <c r="D1288" s="138"/>
    </row>
    <row r="1289" spans="1:4" x14ac:dyDescent="0.2">
      <c r="A1289" s="158"/>
      <c r="D1289" s="138"/>
    </row>
    <row r="1290" spans="1:4" x14ac:dyDescent="0.2">
      <c r="A1290" s="158"/>
      <c r="D1290" s="138"/>
    </row>
    <row r="1291" spans="1:4" x14ac:dyDescent="0.2">
      <c r="A1291" s="158"/>
      <c r="D1291" s="138"/>
    </row>
    <row r="1292" spans="1:4" x14ac:dyDescent="0.2">
      <c r="A1292" s="158"/>
      <c r="D1292" s="138"/>
    </row>
    <row r="1293" spans="1:4" x14ac:dyDescent="0.2">
      <c r="A1293" s="158"/>
      <c r="D1293" s="138"/>
    </row>
    <row r="1294" spans="1:4" x14ac:dyDescent="0.2">
      <c r="A1294" s="158"/>
      <c r="D1294" s="138"/>
    </row>
    <row r="1295" spans="1:4" x14ac:dyDescent="0.2">
      <c r="A1295" s="158"/>
      <c r="D1295" s="138"/>
    </row>
    <row r="1296" spans="1:4" x14ac:dyDescent="0.2">
      <c r="A1296" s="158"/>
      <c r="D1296" s="138"/>
    </row>
    <row r="1297" spans="1:4" x14ac:dyDescent="0.2">
      <c r="A1297" s="158"/>
      <c r="D1297" s="138"/>
    </row>
    <row r="1298" spans="1:4" x14ac:dyDescent="0.2">
      <c r="A1298" s="158"/>
      <c r="D1298" s="138"/>
    </row>
    <row r="1299" spans="1:4" x14ac:dyDescent="0.2">
      <c r="A1299" s="158"/>
      <c r="D1299" s="138"/>
    </row>
    <row r="1300" spans="1:4" x14ac:dyDescent="0.2">
      <c r="A1300" s="158"/>
      <c r="D1300" s="138"/>
    </row>
    <row r="1301" spans="1:4" x14ac:dyDescent="0.2">
      <c r="A1301" s="158"/>
      <c r="D1301" s="138"/>
    </row>
    <row r="1302" spans="1:4" x14ac:dyDescent="0.2">
      <c r="A1302" s="158"/>
      <c r="D1302" s="138"/>
    </row>
    <row r="1303" spans="1:4" x14ac:dyDescent="0.2">
      <c r="A1303" s="158"/>
      <c r="D1303" s="138"/>
    </row>
    <row r="1304" spans="1:4" x14ac:dyDescent="0.2">
      <c r="A1304" s="158"/>
      <c r="D1304" s="138"/>
    </row>
    <row r="1305" spans="1:4" x14ac:dyDescent="0.2">
      <c r="A1305" s="158"/>
      <c r="D1305" s="138"/>
    </row>
    <row r="1306" spans="1:4" x14ac:dyDescent="0.2">
      <c r="A1306" s="158"/>
      <c r="D1306" s="138"/>
    </row>
    <row r="1307" spans="1:4" x14ac:dyDescent="0.2">
      <c r="A1307" s="158"/>
      <c r="D1307" s="138"/>
    </row>
    <row r="1308" spans="1:4" x14ac:dyDescent="0.2">
      <c r="A1308" s="158"/>
      <c r="D1308" s="138"/>
    </row>
    <row r="1309" spans="1:4" x14ac:dyDescent="0.2">
      <c r="A1309" s="158"/>
      <c r="D1309" s="138"/>
    </row>
    <row r="1310" spans="1:4" x14ac:dyDescent="0.2">
      <c r="A1310" s="158"/>
      <c r="D1310" s="138"/>
    </row>
    <row r="1311" spans="1:4" x14ac:dyDescent="0.2">
      <c r="A1311" s="158"/>
      <c r="D1311" s="138"/>
    </row>
    <row r="1312" spans="1:4" x14ac:dyDescent="0.2">
      <c r="A1312" s="158"/>
      <c r="D1312" s="138"/>
    </row>
    <row r="1313" spans="1:4" x14ac:dyDescent="0.2">
      <c r="A1313" s="158"/>
      <c r="D1313" s="138"/>
    </row>
    <row r="1314" spans="1:4" x14ac:dyDescent="0.2">
      <c r="A1314" s="158"/>
      <c r="D1314" s="138"/>
    </row>
    <row r="1315" spans="1:4" x14ac:dyDescent="0.2">
      <c r="A1315" s="158"/>
      <c r="D1315" s="138"/>
    </row>
    <row r="1316" spans="1:4" x14ac:dyDescent="0.2">
      <c r="A1316" s="158"/>
      <c r="D1316" s="138"/>
    </row>
    <row r="1317" spans="1:4" x14ac:dyDescent="0.2">
      <c r="A1317" s="158"/>
      <c r="D1317" s="138"/>
    </row>
    <row r="1318" spans="1:4" x14ac:dyDescent="0.2">
      <c r="A1318" s="158"/>
      <c r="D1318" s="138"/>
    </row>
    <row r="1319" spans="1:4" x14ac:dyDescent="0.2">
      <c r="A1319" s="158"/>
      <c r="D1319" s="138"/>
    </row>
    <row r="1320" spans="1:4" x14ac:dyDescent="0.2">
      <c r="A1320" s="158"/>
      <c r="D1320" s="138"/>
    </row>
    <row r="1321" spans="1:4" x14ac:dyDescent="0.2">
      <c r="A1321" s="158"/>
      <c r="D1321" s="138"/>
    </row>
    <row r="1322" spans="1:4" x14ac:dyDescent="0.2">
      <c r="A1322" s="158"/>
      <c r="D1322" s="138"/>
    </row>
    <row r="1323" spans="1:4" x14ac:dyDescent="0.2">
      <c r="A1323" s="158"/>
      <c r="D1323" s="138"/>
    </row>
    <row r="1324" spans="1:4" x14ac:dyDescent="0.2">
      <c r="A1324" s="158"/>
      <c r="D1324" s="138"/>
    </row>
    <row r="1325" spans="1:4" x14ac:dyDescent="0.2">
      <c r="A1325" s="158"/>
      <c r="D1325" s="138"/>
    </row>
    <row r="1326" spans="1:4" x14ac:dyDescent="0.2">
      <c r="A1326" s="158"/>
      <c r="D1326" s="138"/>
    </row>
    <row r="1327" spans="1:4" x14ac:dyDescent="0.2">
      <c r="A1327" s="158"/>
      <c r="D1327" s="138"/>
    </row>
    <row r="1328" spans="1:4" x14ac:dyDescent="0.2">
      <c r="A1328" s="158"/>
      <c r="D1328" s="138"/>
    </row>
    <row r="1329" spans="1:4" x14ac:dyDescent="0.2">
      <c r="A1329" s="158"/>
      <c r="D1329" s="138"/>
    </row>
    <row r="1330" spans="1:4" x14ac:dyDescent="0.2">
      <c r="A1330" s="158"/>
      <c r="D1330" s="138"/>
    </row>
    <row r="1331" spans="1:4" x14ac:dyDescent="0.2">
      <c r="A1331" s="158"/>
      <c r="D1331" s="138"/>
    </row>
    <row r="1332" spans="1:4" x14ac:dyDescent="0.2">
      <c r="A1332" s="158"/>
      <c r="D1332" s="138"/>
    </row>
    <row r="1333" spans="1:4" x14ac:dyDescent="0.2">
      <c r="A1333" s="158"/>
      <c r="D1333" s="138"/>
    </row>
    <row r="1334" spans="1:4" x14ac:dyDescent="0.2">
      <c r="A1334" s="158"/>
      <c r="D1334" s="138"/>
    </row>
    <row r="1335" spans="1:4" x14ac:dyDescent="0.2">
      <c r="A1335" s="158"/>
      <c r="D1335" s="138"/>
    </row>
    <row r="1336" spans="1:4" x14ac:dyDescent="0.2">
      <c r="A1336" s="158"/>
      <c r="D1336" s="138"/>
    </row>
    <row r="1337" spans="1:4" x14ac:dyDescent="0.2">
      <c r="A1337" s="158"/>
      <c r="D1337" s="138"/>
    </row>
    <row r="1338" spans="1:4" x14ac:dyDescent="0.2">
      <c r="A1338" s="158"/>
      <c r="D1338" s="138"/>
    </row>
    <row r="1339" spans="1:4" x14ac:dyDescent="0.2">
      <c r="A1339" s="158"/>
      <c r="D1339" s="138"/>
    </row>
    <row r="1340" spans="1:4" x14ac:dyDescent="0.2">
      <c r="A1340" s="158"/>
      <c r="D1340" s="138"/>
    </row>
    <row r="1341" spans="1:4" x14ac:dyDescent="0.2">
      <c r="A1341" s="158"/>
      <c r="D1341" s="138"/>
    </row>
    <row r="1342" spans="1:4" x14ac:dyDescent="0.2">
      <c r="A1342" s="158"/>
      <c r="D1342" s="138"/>
    </row>
    <row r="1343" spans="1:4" x14ac:dyDescent="0.2">
      <c r="A1343" s="158"/>
      <c r="D1343" s="138"/>
    </row>
    <row r="1344" spans="1:4" x14ac:dyDescent="0.2">
      <c r="A1344" s="158"/>
      <c r="D1344" s="138"/>
    </row>
    <row r="1345" spans="1:4" x14ac:dyDescent="0.2">
      <c r="A1345" s="158"/>
      <c r="D1345" s="138"/>
    </row>
    <row r="1346" spans="1:4" x14ac:dyDescent="0.2">
      <c r="A1346" s="158"/>
      <c r="D1346" s="138"/>
    </row>
    <row r="1347" spans="1:4" x14ac:dyDescent="0.2">
      <c r="A1347" s="158"/>
      <c r="D1347" s="138"/>
    </row>
    <row r="1348" spans="1:4" x14ac:dyDescent="0.2">
      <c r="A1348" s="158"/>
      <c r="D1348" s="138"/>
    </row>
    <row r="1349" spans="1:4" x14ac:dyDescent="0.2">
      <c r="A1349" s="158"/>
      <c r="D1349" s="138"/>
    </row>
    <row r="1350" spans="1:4" x14ac:dyDescent="0.2">
      <c r="A1350" s="158"/>
      <c r="D1350" s="138"/>
    </row>
    <row r="1351" spans="1:4" x14ac:dyDescent="0.2">
      <c r="A1351" s="158"/>
      <c r="D1351" s="138"/>
    </row>
    <row r="1352" spans="1:4" x14ac:dyDescent="0.2">
      <c r="A1352" s="158"/>
      <c r="D1352" s="138"/>
    </row>
    <row r="1353" spans="1:4" x14ac:dyDescent="0.2">
      <c r="A1353" s="158"/>
      <c r="D1353" s="138"/>
    </row>
    <row r="1354" spans="1:4" x14ac:dyDescent="0.2">
      <c r="A1354" s="158"/>
      <c r="D1354" s="138"/>
    </row>
    <row r="1355" spans="1:4" x14ac:dyDescent="0.2">
      <c r="A1355" s="158"/>
      <c r="D1355" s="138"/>
    </row>
    <row r="1356" spans="1:4" x14ac:dyDescent="0.2">
      <c r="A1356" s="158"/>
      <c r="D1356" s="138"/>
    </row>
    <row r="1357" spans="1:4" x14ac:dyDescent="0.2">
      <c r="A1357" s="158"/>
      <c r="D1357" s="138"/>
    </row>
    <row r="1358" spans="1:4" x14ac:dyDescent="0.2">
      <c r="A1358" s="158"/>
      <c r="D1358" s="138"/>
    </row>
    <row r="1359" spans="1:4" x14ac:dyDescent="0.2">
      <c r="A1359" s="158"/>
      <c r="D1359" s="138"/>
    </row>
    <row r="1360" spans="1:4" x14ac:dyDescent="0.2">
      <c r="A1360" s="158"/>
      <c r="D1360" s="138"/>
    </row>
    <row r="1361" spans="1:4" x14ac:dyDescent="0.2">
      <c r="A1361" s="158"/>
      <c r="D1361" s="138"/>
    </row>
    <row r="1362" spans="1:4" x14ac:dyDescent="0.2">
      <c r="A1362" s="158"/>
      <c r="D1362" s="138"/>
    </row>
    <row r="1363" spans="1:4" x14ac:dyDescent="0.2">
      <c r="A1363" s="158"/>
      <c r="D1363" s="138"/>
    </row>
    <row r="1364" spans="1:4" x14ac:dyDescent="0.2">
      <c r="A1364" s="158"/>
      <c r="D1364" s="138"/>
    </row>
    <row r="1365" spans="1:4" x14ac:dyDescent="0.2">
      <c r="A1365" s="158"/>
      <c r="D1365" s="138"/>
    </row>
    <row r="1366" spans="1:4" x14ac:dyDescent="0.2">
      <c r="A1366" s="158"/>
      <c r="D1366" s="138"/>
    </row>
    <row r="1367" spans="1:4" x14ac:dyDescent="0.2">
      <c r="A1367" s="158"/>
      <c r="D1367" s="138"/>
    </row>
    <row r="1368" spans="1:4" x14ac:dyDescent="0.2">
      <c r="A1368" s="158"/>
      <c r="D1368" s="138"/>
    </row>
    <row r="1369" spans="1:4" x14ac:dyDescent="0.2">
      <c r="A1369" s="158"/>
      <c r="D1369" s="138"/>
    </row>
    <row r="1370" spans="1:4" x14ac:dyDescent="0.2">
      <c r="A1370" s="158"/>
      <c r="D1370" s="138"/>
    </row>
    <row r="1371" spans="1:4" x14ac:dyDescent="0.2">
      <c r="A1371" s="158"/>
      <c r="D1371" s="138"/>
    </row>
    <row r="1372" spans="1:4" x14ac:dyDescent="0.2">
      <c r="A1372" s="158"/>
      <c r="D1372" s="138"/>
    </row>
    <row r="1373" spans="1:4" x14ac:dyDescent="0.2">
      <c r="A1373" s="158"/>
      <c r="D1373" s="138"/>
    </row>
    <row r="1374" spans="1:4" x14ac:dyDescent="0.2">
      <c r="A1374" s="158"/>
      <c r="D1374" s="138"/>
    </row>
    <row r="1375" spans="1:4" x14ac:dyDescent="0.2">
      <c r="A1375" s="158"/>
      <c r="D1375" s="138"/>
    </row>
    <row r="1376" spans="1:4" x14ac:dyDescent="0.2">
      <c r="A1376" s="158"/>
      <c r="D1376" s="138"/>
    </row>
    <row r="1377" spans="1:4" x14ac:dyDescent="0.2">
      <c r="A1377" s="158"/>
      <c r="D1377" s="138"/>
    </row>
    <row r="1378" spans="1:4" x14ac:dyDescent="0.2">
      <c r="A1378" s="158"/>
      <c r="D1378" s="138"/>
    </row>
    <row r="1379" spans="1:4" x14ac:dyDescent="0.2">
      <c r="A1379" s="158"/>
      <c r="D1379" s="138"/>
    </row>
    <row r="1380" spans="1:4" x14ac:dyDescent="0.2">
      <c r="A1380" s="158"/>
      <c r="D1380" s="138"/>
    </row>
    <row r="1381" spans="1:4" x14ac:dyDescent="0.2">
      <c r="A1381" s="158"/>
      <c r="D1381" s="138"/>
    </row>
    <row r="1382" spans="1:4" x14ac:dyDescent="0.2">
      <c r="A1382" s="158"/>
      <c r="D1382" s="138"/>
    </row>
    <row r="1383" spans="1:4" x14ac:dyDescent="0.2">
      <c r="A1383" s="158"/>
      <c r="D1383" s="138"/>
    </row>
    <row r="1384" spans="1:4" x14ac:dyDescent="0.2">
      <c r="A1384" s="158"/>
      <c r="D1384" s="138"/>
    </row>
    <row r="1385" spans="1:4" x14ac:dyDescent="0.2">
      <c r="A1385" s="158"/>
      <c r="D1385" s="138"/>
    </row>
    <row r="1386" spans="1:4" x14ac:dyDescent="0.2">
      <c r="A1386" s="158"/>
      <c r="D1386" s="138"/>
    </row>
    <row r="1387" spans="1:4" x14ac:dyDescent="0.2">
      <c r="A1387" s="158"/>
      <c r="D1387" s="138"/>
    </row>
    <row r="1388" spans="1:4" x14ac:dyDescent="0.2">
      <c r="A1388" s="158"/>
      <c r="D1388" s="138"/>
    </row>
    <row r="1389" spans="1:4" x14ac:dyDescent="0.2">
      <c r="A1389" s="158"/>
      <c r="D1389" s="138"/>
    </row>
    <row r="1390" spans="1:4" x14ac:dyDescent="0.2">
      <c r="A1390" s="158"/>
      <c r="D1390" s="138"/>
    </row>
    <row r="1391" spans="1:4" x14ac:dyDescent="0.2">
      <c r="A1391" s="158"/>
      <c r="D1391" s="138"/>
    </row>
    <row r="1392" spans="1:4" x14ac:dyDescent="0.2">
      <c r="A1392" s="158"/>
      <c r="D1392" s="138"/>
    </row>
    <row r="1393" spans="1:4" x14ac:dyDescent="0.2">
      <c r="A1393" s="158"/>
      <c r="D1393" s="138"/>
    </row>
    <row r="1394" spans="1:4" x14ac:dyDescent="0.2">
      <c r="A1394" s="158"/>
      <c r="D1394" s="138"/>
    </row>
    <row r="1395" spans="1:4" x14ac:dyDescent="0.2">
      <c r="A1395" s="158"/>
      <c r="D1395" s="138"/>
    </row>
    <row r="1396" spans="1:4" x14ac:dyDescent="0.2">
      <c r="A1396" s="158"/>
      <c r="D1396" s="138"/>
    </row>
    <row r="1397" spans="1:4" x14ac:dyDescent="0.2">
      <c r="A1397" s="158"/>
      <c r="D1397" s="138"/>
    </row>
    <row r="1398" spans="1:4" x14ac:dyDescent="0.2">
      <c r="A1398" s="158"/>
      <c r="D1398" s="138"/>
    </row>
    <row r="1399" spans="1:4" x14ac:dyDescent="0.2">
      <c r="A1399" s="158"/>
      <c r="D1399" s="138"/>
    </row>
    <row r="1400" spans="1:4" x14ac:dyDescent="0.2">
      <c r="A1400" s="158"/>
      <c r="D1400" s="138"/>
    </row>
    <row r="1401" spans="1:4" x14ac:dyDescent="0.2">
      <c r="A1401" s="158"/>
      <c r="D1401" s="138"/>
    </row>
    <row r="1402" spans="1:4" x14ac:dyDescent="0.2">
      <c r="A1402" s="158"/>
      <c r="D1402" s="138"/>
    </row>
    <row r="1403" spans="1:4" x14ac:dyDescent="0.2">
      <c r="A1403" s="158"/>
      <c r="D1403" s="138"/>
    </row>
    <row r="1404" spans="1:4" x14ac:dyDescent="0.2">
      <c r="A1404" s="158"/>
      <c r="D1404" s="138"/>
    </row>
    <row r="1405" spans="1:4" x14ac:dyDescent="0.2">
      <c r="A1405" s="158"/>
      <c r="D1405" s="138"/>
    </row>
    <row r="1406" spans="1:4" x14ac:dyDescent="0.2">
      <c r="A1406" s="158"/>
      <c r="D1406" s="138"/>
    </row>
    <row r="1407" spans="1:4" x14ac:dyDescent="0.2">
      <c r="A1407" s="158"/>
      <c r="D1407" s="138"/>
    </row>
    <row r="1408" spans="1:4" x14ac:dyDescent="0.2">
      <c r="A1408" s="158"/>
      <c r="D1408" s="138"/>
    </row>
    <row r="1409" spans="1:4" x14ac:dyDescent="0.2">
      <c r="A1409" s="158"/>
      <c r="D1409" s="138"/>
    </row>
    <row r="1410" spans="1:4" x14ac:dyDescent="0.2">
      <c r="A1410" s="158"/>
      <c r="D1410" s="138"/>
    </row>
    <row r="1411" spans="1:4" x14ac:dyDescent="0.2">
      <c r="A1411" s="158"/>
      <c r="D1411" s="138"/>
    </row>
    <row r="1412" spans="1:4" x14ac:dyDescent="0.2">
      <c r="A1412" s="158"/>
      <c r="D1412" s="138"/>
    </row>
    <row r="1413" spans="1:4" x14ac:dyDescent="0.2">
      <c r="A1413" s="158"/>
      <c r="D1413" s="138"/>
    </row>
    <row r="1414" spans="1:4" x14ac:dyDescent="0.2">
      <c r="A1414" s="158"/>
      <c r="D1414" s="138"/>
    </row>
    <row r="1415" spans="1:4" x14ac:dyDescent="0.2">
      <c r="A1415" s="158"/>
      <c r="D1415" s="138"/>
    </row>
    <row r="1416" spans="1:4" x14ac:dyDescent="0.2">
      <c r="A1416" s="158"/>
      <c r="D1416" s="138"/>
    </row>
    <row r="1417" spans="1:4" x14ac:dyDescent="0.2">
      <c r="A1417" s="158"/>
      <c r="D1417" s="138"/>
    </row>
    <row r="1418" spans="1:4" x14ac:dyDescent="0.2">
      <c r="A1418" s="158"/>
      <c r="D1418" s="138"/>
    </row>
    <row r="1419" spans="1:4" x14ac:dyDescent="0.2">
      <c r="A1419" s="158"/>
      <c r="D1419" s="138"/>
    </row>
    <row r="1420" spans="1:4" x14ac:dyDescent="0.2">
      <c r="A1420" s="158"/>
      <c r="D1420" s="138"/>
    </row>
    <row r="1421" spans="1:4" x14ac:dyDescent="0.2">
      <c r="A1421" s="158"/>
      <c r="D1421" s="138"/>
    </row>
    <row r="1422" spans="1:4" x14ac:dyDescent="0.2">
      <c r="A1422" s="158"/>
      <c r="D1422" s="138"/>
    </row>
    <row r="1423" spans="1:4" x14ac:dyDescent="0.2">
      <c r="A1423" s="158"/>
      <c r="D1423" s="138"/>
    </row>
    <row r="1424" spans="1:4" x14ac:dyDescent="0.2">
      <c r="A1424" s="158"/>
      <c r="D1424" s="138"/>
    </row>
    <row r="1425" spans="1:4" x14ac:dyDescent="0.2">
      <c r="A1425" s="158"/>
      <c r="D1425" s="138"/>
    </row>
    <row r="1426" spans="1:4" x14ac:dyDescent="0.2">
      <c r="A1426" s="158"/>
      <c r="D1426" s="138"/>
    </row>
    <row r="1427" spans="1:4" x14ac:dyDescent="0.2">
      <c r="A1427" s="158"/>
      <c r="D1427" s="138"/>
    </row>
    <row r="1428" spans="1:4" x14ac:dyDescent="0.2">
      <c r="A1428" s="158"/>
      <c r="D1428" s="138"/>
    </row>
    <row r="1429" spans="1:4" x14ac:dyDescent="0.2">
      <c r="A1429" s="158"/>
      <c r="D1429" s="138"/>
    </row>
    <row r="1430" spans="1:4" x14ac:dyDescent="0.2">
      <c r="A1430" s="158"/>
      <c r="D1430" s="138"/>
    </row>
    <row r="1431" spans="1:4" x14ac:dyDescent="0.2">
      <c r="A1431" s="158"/>
      <c r="D1431" s="138"/>
    </row>
    <row r="1432" spans="1:4" x14ac:dyDescent="0.2">
      <c r="A1432" s="158"/>
      <c r="D1432" s="138"/>
    </row>
    <row r="1433" spans="1:4" x14ac:dyDescent="0.2">
      <c r="A1433" s="158"/>
      <c r="D1433" s="138"/>
    </row>
    <row r="1434" spans="1:4" x14ac:dyDescent="0.2">
      <c r="A1434" s="158"/>
      <c r="D1434" s="138"/>
    </row>
    <row r="1435" spans="1:4" x14ac:dyDescent="0.2">
      <c r="A1435" s="158"/>
      <c r="D1435" s="138"/>
    </row>
    <row r="1436" spans="1:4" x14ac:dyDescent="0.2">
      <c r="A1436" s="158"/>
      <c r="D1436" s="138"/>
    </row>
    <row r="1437" spans="1:4" x14ac:dyDescent="0.2">
      <c r="A1437" s="158"/>
      <c r="D1437" s="138"/>
    </row>
    <row r="1438" spans="1:4" x14ac:dyDescent="0.2">
      <c r="A1438" s="158"/>
      <c r="D1438" s="138"/>
    </row>
    <row r="1439" spans="1:4" x14ac:dyDescent="0.2">
      <c r="A1439" s="158"/>
      <c r="D1439" s="138"/>
    </row>
    <row r="1440" spans="1:4" x14ac:dyDescent="0.2">
      <c r="A1440" s="158"/>
      <c r="D1440" s="138"/>
    </row>
    <row r="1441" spans="1:4" x14ac:dyDescent="0.2">
      <c r="A1441" s="158"/>
      <c r="D1441" s="138"/>
    </row>
    <row r="1442" spans="1:4" x14ac:dyDescent="0.2">
      <c r="A1442" s="158"/>
      <c r="D1442" s="138"/>
    </row>
    <row r="1443" spans="1:4" x14ac:dyDescent="0.2">
      <c r="A1443" s="158"/>
      <c r="D1443" s="138"/>
    </row>
    <row r="1444" spans="1:4" x14ac:dyDescent="0.2">
      <c r="A1444" s="158"/>
      <c r="D1444" s="138"/>
    </row>
    <row r="1445" spans="1:4" x14ac:dyDescent="0.2">
      <c r="A1445" s="158"/>
      <c r="D1445" s="138"/>
    </row>
    <row r="1446" spans="1:4" x14ac:dyDescent="0.2">
      <c r="A1446" s="158"/>
      <c r="D1446" s="138"/>
    </row>
    <row r="1447" spans="1:4" x14ac:dyDescent="0.2">
      <c r="A1447" s="158"/>
      <c r="D1447" s="138"/>
    </row>
    <row r="1448" spans="1:4" x14ac:dyDescent="0.2">
      <c r="A1448" s="158"/>
      <c r="D1448" s="138"/>
    </row>
    <row r="1449" spans="1:4" x14ac:dyDescent="0.2">
      <c r="A1449" s="158"/>
      <c r="D1449" s="138"/>
    </row>
    <row r="1450" spans="1:4" x14ac:dyDescent="0.2">
      <c r="A1450" s="158"/>
      <c r="D1450" s="138"/>
    </row>
    <row r="1451" spans="1:4" x14ac:dyDescent="0.2">
      <c r="A1451" s="158"/>
      <c r="D1451" s="138"/>
    </row>
    <row r="1452" spans="1:4" x14ac:dyDescent="0.2">
      <c r="A1452" s="158"/>
      <c r="D1452" s="138"/>
    </row>
    <row r="1453" spans="1:4" x14ac:dyDescent="0.2">
      <c r="A1453" s="158"/>
      <c r="D1453" s="138"/>
    </row>
    <row r="1454" spans="1:4" x14ac:dyDescent="0.2">
      <c r="A1454" s="158"/>
      <c r="D1454" s="138"/>
    </row>
    <row r="1455" spans="1:4" x14ac:dyDescent="0.2">
      <c r="A1455" s="158"/>
      <c r="D1455" s="138"/>
    </row>
    <row r="1456" spans="1:4" x14ac:dyDescent="0.2">
      <c r="A1456" s="158"/>
      <c r="D1456" s="138"/>
    </row>
    <row r="1457" spans="1:4" x14ac:dyDescent="0.2">
      <c r="A1457" s="158"/>
      <c r="D1457" s="138"/>
    </row>
    <row r="1458" spans="1:4" x14ac:dyDescent="0.2">
      <c r="A1458" s="158"/>
      <c r="D1458" s="138"/>
    </row>
    <row r="1459" spans="1:4" x14ac:dyDescent="0.2">
      <c r="A1459" s="158"/>
      <c r="D1459" s="138"/>
    </row>
    <row r="1460" spans="1:4" x14ac:dyDescent="0.2">
      <c r="A1460" s="158"/>
      <c r="D1460" s="138"/>
    </row>
    <row r="1461" spans="1:4" x14ac:dyDescent="0.2">
      <c r="A1461" s="158"/>
      <c r="D1461" s="138"/>
    </row>
    <row r="1462" spans="1:4" x14ac:dyDescent="0.2">
      <c r="A1462" s="158"/>
      <c r="D1462" s="138"/>
    </row>
    <row r="1463" spans="1:4" x14ac:dyDescent="0.2">
      <c r="A1463" s="158"/>
      <c r="D1463" s="138"/>
    </row>
    <row r="1464" spans="1:4" x14ac:dyDescent="0.2">
      <c r="A1464" s="158"/>
      <c r="D1464" s="138"/>
    </row>
    <row r="1465" spans="1:4" x14ac:dyDescent="0.2">
      <c r="A1465" s="158"/>
      <c r="D1465" s="138"/>
    </row>
    <row r="1466" spans="1:4" x14ac:dyDescent="0.2">
      <c r="A1466" s="158"/>
      <c r="D1466" s="138"/>
    </row>
    <row r="1467" spans="1:4" x14ac:dyDescent="0.2">
      <c r="A1467" s="158"/>
      <c r="D1467" s="138"/>
    </row>
    <row r="1468" spans="1:4" x14ac:dyDescent="0.2">
      <c r="A1468" s="158"/>
      <c r="D1468" s="138"/>
    </row>
    <row r="1469" spans="1:4" x14ac:dyDescent="0.2">
      <c r="A1469" s="158"/>
      <c r="D1469" s="138"/>
    </row>
    <row r="1470" spans="1:4" x14ac:dyDescent="0.2">
      <c r="A1470" s="158"/>
      <c r="D1470" s="138"/>
    </row>
    <row r="1471" spans="1:4" x14ac:dyDescent="0.2">
      <c r="A1471" s="158"/>
      <c r="D1471" s="138"/>
    </row>
    <row r="1472" spans="1:4" x14ac:dyDescent="0.2">
      <c r="A1472" s="158"/>
      <c r="D1472" s="138"/>
    </row>
    <row r="1473" spans="1:4" x14ac:dyDescent="0.2">
      <c r="A1473" s="158"/>
      <c r="D1473" s="138"/>
    </row>
    <row r="1474" spans="1:4" x14ac:dyDescent="0.2">
      <c r="A1474" s="158"/>
      <c r="D1474" s="138"/>
    </row>
    <row r="1475" spans="1:4" x14ac:dyDescent="0.2">
      <c r="A1475" s="158"/>
      <c r="D1475" s="138"/>
    </row>
    <row r="1476" spans="1:4" x14ac:dyDescent="0.2">
      <c r="A1476" s="158"/>
      <c r="D1476" s="138"/>
    </row>
    <row r="1477" spans="1:4" x14ac:dyDescent="0.2">
      <c r="A1477" s="158"/>
      <c r="D1477" s="138"/>
    </row>
    <row r="1478" spans="1:4" x14ac:dyDescent="0.2">
      <c r="A1478" s="158"/>
      <c r="D1478" s="138"/>
    </row>
    <row r="1479" spans="1:4" x14ac:dyDescent="0.2">
      <c r="A1479" s="158"/>
      <c r="D1479" s="138"/>
    </row>
    <row r="1480" spans="1:4" x14ac:dyDescent="0.2">
      <c r="A1480" s="158"/>
      <c r="D1480" s="138"/>
    </row>
    <row r="1481" spans="1:4" x14ac:dyDescent="0.2">
      <c r="A1481" s="158"/>
      <c r="D1481" s="138"/>
    </row>
    <row r="1482" spans="1:4" x14ac:dyDescent="0.2">
      <c r="A1482" s="158"/>
      <c r="D1482" s="138"/>
    </row>
    <row r="1483" spans="1:4" x14ac:dyDescent="0.2">
      <c r="A1483" s="158"/>
      <c r="D1483" s="138"/>
    </row>
    <row r="1484" spans="1:4" x14ac:dyDescent="0.2">
      <c r="A1484" s="158"/>
      <c r="D1484" s="138"/>
    </row>
    <row r="1485" spans="1:4" x14ac:dyDescent="0.2">
      <c r="A1485" s="158"/>
      <c r="D1485" s="138"/>
    </row>
    <row r="1486" spans="1:4" x14ac:dyDescent="0.2">
      <c r="A1486" s="158"/>
      <c r="D1486" s="138"/>
    </row>
    <row r="1487" spans="1:4" x14ac:dyDescent="0.2">
      <c r="A1487" s="158"/>
      <c r="D1487" s="138"/>
    </row>
    <row r="1488" spans="1:4" x14ac:dyDescent="0.2">
      <c r="A1488" s="158"/>
      <c r="D1488" s="138"/>
    </row>
    <row r="1489" spans="1:4" x14ac:dyDescent="0.2">
      <c r="A1489" s="158"/>
      <c r="D1489" s="138"/>
    </row>
    <row r="1490" spans="1:4" x14ac:dyDescent="0.2">
      <c r="A1490" s="158"/>
      <c r="D1490" s="138"/>
    </row>
    <row r="1491" spans="1:4" x14ac:dyDescent="0.2">
      <c r="A1491" s="158"/>
      <c r="D1491" s="138"/>
    </row>
    <row r="1492" spans="1:4" x14ac:dyDescent="0.2">
      <c r="A1492" s="158"/>
      <c r="D1492" s="138"/>
    </row>
    <row r="1493" spans="1:4" x14ac:dyDescent="0.2">
      <c r="A1493" s="158"/>
      <c r="D1493" s="138"/>
    </row>
    <row r="1494" spans="1:4" x14ac:dyDescent="0.2">
      <c r="A1494" s="158"/>
      <c r="D1494" s="138"/>
    </row>
    <row r="1495" spans="1:4" x14ac:dyDescent="0.2">
      <c r="A1495" s="158"/>
      <c r="D1495" s="138"/>
    </row>
    <row r="1496" spans="1:4" x14ac:dyDescent="0.2">
      <c r="A1496" s="158"/>
      <c r="D1496" s="138"/>
    </row>
    <row r="1497" spans="1:4" x14ac:dyDescent="0.2">
      <c r="A1497" s="158"/>
      <c r="D1497" s="138"/>
    </row>
    <row r="1498" spans="1:4" x14ac:dyDescent="0.2">
      <c r="A1498" s="158"/>
      <c r="D1498" s="138"/>
    </row>
    <row r="1499" spans="1:4" x14ac:dyDescent="0.2">
      <c r="A1499" s="158"/>
      <c r="D1499" s="138"/>
    </row>
    <row r="1500" spans="1:4" x14ac:dyDescent="0.2">
      <c r="A1500" s="158"/>
      <c r="D1500" s="138"/>
    </row>
    <row r="1501" spans="1:4" x14ac:dyDescent="0.2">
      <c r="A1501" s="158"/>
      <c r="D1501" s="138"/>
    </row>
    <row r="1502" spans="1:4" x14ac:dyDescent="0.2">
      <c r="A1502" s="158"/>
      <c r="D1502" s="138"/>
    </row>
    <row r="1503" spans="1:4" x14ac:dyDescent="0.2">
      <c r="A1503" s="158"/>
      <c r="D1503" s="138"/>
    </row>
    <row r="1504" spans="1:4" x14ac:dyDescent="0.2">
      <c r="A1504" s="158"/>
      <c r="D1504" s="138"/>
    </row>
    <row r="1505" spans="1:4" x14ac:dyDescent="0.2">
      <c r="A1505" s="158"/>
      <c r="D1505" s="138"/>
    </row>
    <row r="1506" spans="1:4" x14ac:dyDescent="0.2">
      <c r="A1506" s="158"/>
      <c r="D1506" s="138"/>
    </row>
    <row r="1507" spans="1:4" x14ac:dyDescent="0.2">
      <c r="A1507" s="158"/>
      <c r="D1507" s="138"/>
    </row>
    <row r="1508" spans="1:4" x14ac:dyDescent="0.2">
      <c r="A1508" s="158"/>
      <c r="D1508" s="138"/>
    </row>
    <row r="1509" spans="1:4" x14ac:dyDescent="0.2">
      <c r="A1509" s="158"/>
      <c r="D1509" s="138"/>
    </row>
    <row r="1510" spans="1:4" x14ac:dyDescent="0.2">
      <c r="A1510" s="158"/>
      <c r="D1510" s="138"/>
    </row>
    <row r="1511" spans="1:4" x14ac:dyDescent="0.2">
      <c r="A1511" s="158"/>
      <c r="D1511" s="138"/>
    </row>
    <row r="1512" spans="1:4" x14ac:dyDescent="0.2">
      <c r="A1512" s="158"/>
      <c r="D1512" s="138"/>
    </row>
    <row r="1513" spans="1:4" x14ac:dyDescent="0.2">
      <c r="A1513" s="158"/>
      <c r="D1513" s="138"/>
    </row>
    <row r="1514" spans="1:4" x14ac:dyDescent="0.2">
      <c r="A1514" s="158"/>
      <c r="D1514" s="138"/>
    </row>
    <row r="1515" spans="1:4" x14ac:dyDescent="0.2">
      <c r="A1515" s="158"/>
      <c r="D1515" s="138"/>
    </row>
    <row r="1516" spans="1:4" x14ac:dyDescent="0.2">
      <c r="A1516" s="158"/>
      <c r="D1516" s="138"/>
    </row>
    <row r="1517" spans="1:4" x14ac:dyDescent="0.2">
      <c r="A1517" s="158"/>
      <c r="D1517" s="138"/>
    </row>
    <row r="1518" spans="1:4" x14ac:dyDescent="0.2">
      <c r="A1518" s="158"/>
      <c r="D1518" s="138"/>
    </row>
    <row r="1519" spans="1:4" x14ac:dyDescent="0.2">
      <c r="A1519" s="158"/>
      <c r="D1519" s="138"/>
    </row>
    <row r="1520" spans="1:4" x14ac:dyDescent="0.2">
      <c r="A1520" s="158"/>
      <c r="D1520" s="138"/>
    </row>
    <row r="1521" spans="1:4" x14ac:dyDescent="0.2">
      <c r="A1521" s="158"/>
      <c r="D1521" s="138"/>
    </row>
    <row r="1522" spans="1:4" x14ac:dyDescent="0.2">
      <c r="A1522" s="158"/>
      <c r="D1522" s="138"/>
    </row>
    <row r="1523" spans="1:4" x14ac:dyDescent="0.2">
      <c r="A1523" s="158"/>
      <c r="D1523" s="138"/>
    </row>
    <row r="1524" spans="1:4" x14ac:dyDescent="0.2">
      <c r="A1524" s="158"/>
      <c r="D1524" s="138"/>
    </row>
    <row r="1525" spans="1:4" x14ac:dyDescent="0.2">
      <c r="A1525" s="158"/>
      <c r="D1525" s="138"/>
    </row>
    <row r="1526" spans="1:4" x14ac:dyDescent="0.2">
      <c r="A1526" s="158"/>
      <c r="D1526" s="138"/>
    </row>
    <row r="1527" spans="1:4" x14ac:dyDescent="0.2">
      <c r="A1527" s="158"/>
      <c r="D1527" s="138"/>
    </row>
    <row r="1528" spans="1:4" x14ac:dyDescent="0.2">
      <c r="A1528" s="158"/>
      <c r="D1528" s="138"/>
    </row>
    <row r="1529" spans="1:4" x14ac:dyDescent="0.2">
      <c r="A1529" s="158"/>
      <c r="D1529" s="138"/>
    </row>
    <row r="1530" spans="1:4" x14ac:dyDescent="0.2">
      <c r="A1530" s="158"/>
      <c r="D1530" s="138"/>
    </row>
    <row r="1531" spans="1:4" x14ac:dyDescent="0.2">
      <c r="A1531" s="158"/>
      <c r="D1531" s="138"/>
    </row>
    <row r="1532" spans="1:4" x14ac:dyDescent="0.2">
      <c r="A1532" s="158"/>
      <c r="D1532" s="138"/>
    </row>
    <row r="1533" spans="1:4" x14ac:dyDescent="0.2">
      <c r="A1533" s="158"/>
      <c r="D1533" s="138"/>
    </row>
    <row r="1534" spans="1:4" x14ac:dyDescent="0.2">
      <c r="A1534" s="158"/>
      <c r="D1534" s="138"/>
    </row>
    <row r="1535" spans="1:4" x14ac:dyDescent="0.2">
      <c r="A1535" s="158"/>
      <c r="D1535" s="138"/>
    </row>
    <row r="1536" spans="1:4" x14ac:dyDescent="0.2">
      <c r="A1536" s="158"/>
      <c r="D1536" s="138"/>
    </row>
    <row r="1537" spans="1:4" x14ac:dyDescent="0.2">
      <c r="A1537" s="158"/>
      <c r="D1537" s="138"/>
    </row>
    <row r="1538" spans="1:4" x14ac:dyDescent="0.2">
      <c r="A1538" s="158"/>
      <c r="D1538" s="138"/>
    </row>
    <row r="1539" spans="1:4" x14ac:dyDescent="0.2">
      <c r="A1539" s="158"/>
      <c r="D1539" s="138"/>
    </row>
    <row r="1540" spans="1:4" x14ac:dyDescent="0.2">
      <c r="A1540" s="158"/>
      <c r="D1540" s="138"/>
    </row>
    <row r="1541" spans="1:4" x14ac:dyDescent="0.2">
      <c r="A1541" s="158"/>
      <c r="D1541" s="138"/>
    </row>
    <row r="1542" spans="1:4" x14ac:dyDescent="0.2">
      <c r="A1542" s="158"/>
      <c r="D1542" s="138"/>
    </row>
    <row r="1543" spans="1:4" x14ac:dyDescent="0.2">
      <c r="A1543" s="158"/>
      <c r="D1543" s="138"/>
    </row>
    <row r="1544" spans="1:4" x14ac:dyDescent="0.2">
      <c r="A1544" s="158"/>
      <c r="D1544" s="138"/>
    </row>
    <row r="1545" spans="1:4" x14ac:dyDescent="0.2">
      <c r="A1545" s="158"/>
      <c r="D1545" s="138"/>
    </row>
    <row r="1546" spans="1:4" x14ac:dyDescent="0.2">
      <c r="A1546" s="158"/>
      <c r="D1546" s="138"/>
    </row>
    <row r="1547" spans="1:4" x14ac:dyDescent="0.2">
      <c r="A1547" s="158"/>
      <c r="D1547" s="138"/>
    </row>
    <row r="1548" spans="1:4" x14ac:dyDescent="0.2">
      <c r="A1548" s="158"/>
      <c r="D1548" s="138"/>
    </row>
    <row r="1549" spans="1:4" x14ac:dyDescent="0.2">
      <c r="A1549" s="158"/>
      <c r="D1549" s="138"/>
    </row>
    <row r="1550" spans="1:4" x14ac:dyDescent="0.2">
      <c r="A1550" s="158"/>
      <c r="D1550" s="138"/>
    </row>
    <row r="1551" spans="1:4" x14ac:dyDescent="0.2">
      <c r="A1551" s="158"/>
      <c r="D1551" s="138"/>
    </row>
    <row r="1552" spans="1:4" x14ac:dyDescent="0.2">
      <c r="A1552" s="158"/>
      <c r="D1552" s="138"/>
    </row>
    <row r="1553" spans="1:4" x14ac:dyDescent="0.2">
      <c r="A1553" s="158"/>
      <c r="D1553" s="138"/>
    </row>
    <row r="1554" spans="1:4" x14ac:dyDescent="0.2">
      <c r="A1554" s="158"/>
      <c r="D1554" s="138"/>
    </row>
    <row r="1555" spans="1:4" x14ac:dyDescent="0.2">
      <c r="A1555" s="158"/>
      <c r="D1555" s="138"/>
    </row>
    <row r="1556" spans="1:4" x14ac:dyDescent="0.2">
      <c r="A1556" s="158"/>
      <c r="D1556" s="138"/>
    </row>
    <row r="1557" spans="1:4" x14ac:dyDescent="0.2">
      <c r="A1557" s="158"/>
      <c r="D1557" s="138"/>
    </row>
    <row r="1558" spans="1:4" x14ac:dyDescent="0.2">
      <c r="A1558" s="158"/>
      <c r="D1558" s="138"/>
    </row>
    <row r="1559" spans="1:4" x14ac:dyDescent="0.2">
      <c r="A1559" s="158"/>
      <c r="D1559" s="138"/>
    </row>
    <row r="1560" spans="1:4" x14ac:dyDescent="0.2">
      <c r="A1560" s="158"/>
      <c r="D1560" s="138"/>
    </row>
    <row r="1561" spans="1:4" x14ac:dyDescent="0.2">
      <c r="A1561" s="158"/>
      <c r="D1561" s="138"/>
    </row>
    <row r="1562" spans="1:4" x14ac:dyDescent="0.2">
      <c r="A1562" s="158"/>
      <c r="D1562" s="138"/>
    </row>
    <row r="1563" spans="1:4" x14ac:dyDescent="0.2">
      <c r="A1563" s="158"/>
      <c r="D1563" s="138"/>
    </row>
    <row r="1564" spans="1:4" x14ac:dyDescent="0.2">
      <c r="A1564" s="158"/>
      <c r="D1564" s="138"/>
    </row>
    <row r="1565" spans="1:4" x14ac:dyDescent="0.2">
      <c r="A1565" s="158"/>
      <c r="D1565" s="138"/>
    </row>
    <row r="1566" spans="1:4" x14ac:dyDescent="0.2">
      <c r="A1566" s="158"/>
      <c r="D1566" s="138"/>
    </row>
    <row r="1567" spans="1:4" x14ac:dyDescent="0.2">
      <c r="A1567" s="158"/>
      <c r="D1567" s="138"/>
    </row>
    <row r="1568" spans="1:4" x14ac:dyDescent="0.2">
      <c r="A1568" s="158"/>
      <c r="D1568" s="138"/>
    </row>
    <row r="1569" spans="1:4" x14ac:dyDescent="0.2">
      <c r="A1569" s="158"/>
      <c r="D1569" s="138"/>
    </row>
    <row r="1570" spans="1:4" x14ac:dyDescent="0.2">
      <c r="A1570" s="158"/>
      <c r="D1570" s="138"/>
    </row>
    <row r="1571" spans="1:4" x14ac:dyDescent="0.2">
      <c r="A1571" s="158"/>
      <c r="D1571" s="138"/>
    </row>
    <row r="1572" spans="1:4" x14ac:dyDescent="0.2">
      <c r="A1572" s="158"/>
      <c r="D1572" s="138"/>
    </row>
    <row r="1573" spans="1:4" x14ac:dyDescent="0.2">
      <c r="A1573" s="158"/>
      <c r="D1573" s="138"/>
    </row>
    <row r="1574" spans="1:4" x14ac:dyDescent="0.2">
      <c r="A1574" s="158"/>
      <c r="D1574" s="138"/>
    </row>
    <row r="1575" spans="1:4" x14ac:dyDescent="0.2">
      <c r="A1575" s="158"/>
      <c r="D1575" s="138"/>
    </row>
    <row r="1576" spans="1:4" x14ac:dyDescent="0.2">
      <c r="A1576" s="158"/>
      <c r="D1576" s="138"/>
    </row>
    <row r="1577" spans="1:4" x14ac:dyDescent="0.2">
      <c r="A1577" s="158"/>
      <c r="D1577" s="138"/>
    </row>
    <row r="1578" spans="1:4" x14ac:dyDescent="0.2">
      <c r="A1578" s="158"/>
      <c r="D1578" s="138"/>
    </row>
    <row r="1579" spans="1:4" x14ac:dyDescent="0.2">
      <c r="A1579" s="158"/>
      <c r="D1579" s="138"/>
    </row>
    <row r="1580" spans="1:4" x14ac:dyDescent="0.2">
      <c r="A1580" s="158"/>
      <c r="D1580" s="138"/>
    </row>
    <row r="1581" spans="1:4" x14ac:dyDescent="0.2">
      <c r="A1581" s="158"/>
      <c r="D1581" s="138"/>
    </row>
    <row r="1582" spans="1:4" x14ac:dyDescent="0.2">
      <c r="A1582" s="158"/>
      <c r="D1582" s="138"/>
    </row>
    <row r="1583" spans="1:4" x14ac:dyDescent="0.2">
      <c r="A1583" s="158"/>
      <c r="D1583" s="138"/>
    </row>
    <row r="1584" spans="1:4" x14ac:dyDescent="0.2">
      <c r="A1584" s="158"/>
      <c r="D1584" s="138"/>
    </row>
    <row r="1585" spans="1:4" x14ac:dyDescent="0.2">
      <c r="A1585" s="158"/>
      <c r="D1585" s="138"/>
    </row>
    <row r="1586" spans="1:4" x14ac:dyDescent="0.2">
      <c r="A1586" s="158"/>
      <c r="D1586" s="138"/>
    </row>
    <row r="1587" spans="1:4" x14ac:dyDescent="0.2">
      <c r="A1587" s="158"/>
      <c r="D1587" s="138"/>
    </row>
    <row r="1588" spans="1:4" x14ac:dyDescent="0.2">
      <c r="A1588" s="158"/>
      <c r="D1588" s="138"/>
    </row>
    <row r="1589" spans="1:4" x14ac:dyDescent="0.2">
      <c r="A1589" s="158"/>
      <c r="D1589" s="138"/>
    </row>
    <row r="1590" spans="1:4" x14ac:dyDescent="0.2">
      <c r="A1590" s="158"/>
      <c r="D1590" s="138"/>
    </row>
    <row r="1591" spans="1:4" x14ac:dyDescent="0.2">
      <c r="A1591" s="158"/>
      <c r="D1591" s="138"/>
    </row>
    <row r="1592" spans="1:4" x14ac:dyDescent="0.2">
      <c r="A1592" s="158"/>
      <c r="D1592" s="138"/>
    </row>
    <row r="1593" spans="1:4" x14ac:dyDescent="0.2">
      <c r="A1593" s="158"/>
      <c r="D1593" s="138"/>
    </row>
    <row r="1594" spans="1:4" x14ac:dyDescent="0.2">
      <c r="A1594" s="158"/>
      <c r="D1594" s="138"/>
    </row>
    <row r="1595" spans="1:4" x14ac:dyDescent="0.2">
      <c r="A1595" s="158"/>
      <c r="D1595" s="138"/>
    </row>
    <row r="1596" spans="1:4" x14ac:dyDescent="0.2">
      <c r="A1596" s="158"/>
      <c r="D1596" s="138"/>
    </row>
    <row r="1597" spans="1:4" x14ac:dyDescent="0.2">
      <c r="A1597" s="158"/>
      <c r="D1597" s="138"/>
    </row>
    <row r="1598" spans="1:4" x14ac:dyDescent="0.2">
      <c r="A1598" s="158"/>
      <c r="D1598" s="138"/>
    </row>
    <row r="1599" spans="1:4" x14ac:dyDescent="0.2">
      <c r="A1599" s="158"/>
      <c r="D1599" s="138"/>
    </row>
    <row r="1600" spans="1:4" x14ac:dyDescent="0.2">
      <c r="A1600" s="158"/>
      <c r="D1600" s="138"/>
    </row>
    <row r="1601" spans="1:4" x14ac:dyDescent="0.2">
      <c r="A1601" s="158"/>
      <c r="D1601" s="138"/>
    </row>
    <row r="1602" spans="1:4" x14ac:dyDescent="0.2">
      <c r="A1602" s="158"/>
      <c r="D1602" s="138"/>
    </row>
    <row r="1603" spans="1:4" x14ac:dyDescent="0.2">
      <c r="A1603" s="158"/>
      <c r="D1603" s="138"/>
    </row>
    <row r="1604" spans="1:4" x14ac:dyDescent="0.2">
      <c r="A1604" s="158"/>
      <c r="D1604" s="138"/>
    </row>
    <row r="1605" spans="1:4" x14ac:dyDescent="0.2">
      <c r="A1605" s="158"/>
      <c r="D1605" s="138"/>
    </row>
    <row r="1606" spans="1:4" x14ac:dyDescent="0.2">
      <c r="A1606" s="158"/>
      <c r="D1606" s="138"/>
    </row>
    <row r="1607" spans="1:4" x14ac:dyDescent="0.2">
      <c r="A1607" s="158"/>
      <c r="D1607" s="138"/>
    </row>
    <row r="1608" spans="1:4" x14ac:dyDescent="0.2">
      <c r="A1608" s="158"/>
      <c r="D1608" s="138"/>
    </row>
    <row r="1609" spans="1:4" x14ac:dyDescent="0.2">
      <c r="A1609" s="158"/>
      <c r="D1609" s="138"/>
    </row>
    <row r="1610" spans="1:4" x14ac:dyDescent="0.2">
      <c r="A1610" s="158"/>
      <c r="D1610" s="138"/>
    </row>
    <row r="1611" spans="1:4" x14ac:dyDescent="0.2">
      <c r="A1611" s="158"/>
      <c r="D1611" s="138"/>
    </row>
    <row r="1612" spans="1:4" x14ac:dyDescent="0.2">
      <c r="A1612" s="158"/>
      <c r="D1612" s="138"/>
    </row>
    <row r="1613" spans="1:4" x14ac:dyDescent="0.2">
      <c r="A1613" s="158"/>
      <c r="D1613" s="138"/>
    </row>
    <row r="1614" spans="1:4" x14ac:dyDescent="0.2">
      <c r="A1614" s="158"/>
      <c r="D1614" s="138"/>
    </row>
    <row r="1615" spans="1:4" x14ac:dyDescent="0.2">
      <c r="A1615" s="158"/>
      <c r="D1615" s="138"/>
    </row>
    <row r="1616" spans="1:4" x14ac:dyDescent="0.2">
      <c r="A1616" s="158"/>
      <c r="D1616" s="138"/>
    </row>
    <row r="1617" spans="1:4" x14ac:dyDescent="0.2">
      <c r="A1617" s="158"/>
      <c r="D1617" s="138"/>
    </row>
    <row r="1618" spans="1:4" x14ac:dyDescent="0.2">
      <c r="A1618" s="158"/>
      <c r="D1618" s="138"/>
    </row>
    <row r="1619" spans="1:4" x14ac:dyDescent="0.2">
      <c r="A1619" s="158"/>
      <c r="D1619" s="138"/>
    </row>
    <row r="1620" spans="1:4" x14ac:dyDescent="0.2">
      <c r="A1620" s="158"/>
      <c r="D1620" s="138"/>
    </row>
    <row r="1621" spans="1:4" x14ac:dyDescent="0.2">
      <c r="A1621" s="158"/>
      <c r="D1621" s="138"/>
    </row>
    <row r="1622" spans="1:4" x14ac:dyDescent="0.2">
      <c r="A1622" s="158"/>
      <c r="D1622" s="138"/>
    </row>
    <row r="1623" spans="1:4" x14ac:dyDescent="0.2">
      <c r="A1623" s="158"/>
      <c r="D1623" s="138"/>
    </row>
    <row r="1624" spans="1:4" x14ac:dyDescent="0.2">
      <c r="A1624" s="158"/>
      <c r="D1624" s="138"/>
    </row>
    <row r="1625" spans="1:4" x14ac:dyDescent="0.2">
      <c r="A1625" s="158"/>
      <c r="D1625" s="138"/>
    </row>
    <row r="1626" spans="1:4" x14ac:dyDescent="0.2">
      <c r="A1626" s="158"/>
      <c r="D1626" s="138"/>
    </row>
    <row r="1627" spans="1:4" x14ac:dyDescent="0.2">
      <c r="A1627" s="158"/>
      <c r="D1627" s="138"/>
    </row>
    <row r="1628" spans="1:4" x14ac:dyDescent="0.2">
      <c r="A1628" s="158"/>
      <c r="D1628" s="138"/>
    </row>
    <row r="1629" spans="1:4" x14ac:dyDescent="0.2">
      <c r="A1629" s="158"/>
      <c r="D1629" s="138"/>
    </row>
    <row r="1630" spans="1:4" x14ac:dyDescent="0.2">
      <c r="A1630" s="158"/>
      <c r="D1630" s="138"/>
    </row>
    <row r="1631" spans="1:4" x14ac:dyDescent="0.2">
      <c r="A1631" s="158"/>
      <c r="D1631" s="138"/>
    </row>
    <row r="1632" spans="1:4" x14ac:dyDescent="0.2">
      <c r="A1632" s="158"/>
      <c r="D1632" s="138"/>
    </row>
    <row r="1633" spans="1:4" x14ac:dyDescent="0.2">
      <c r="A1633" s="158"/>
      <c r="D1633" s="138"/>
    </row>
    <row r="1634" spans="1:4" x14ac:dyDescent="0.2">
      <c r="A1634" s="158"/>
      <c r="D1634" s="138"/>
    </row>
    <row r="1635" spans="1:4" x14ac:dyDescent="0.2">
      <c r="A1635" s="158"/>
      <c r="D1635" s="138"/>
    </row>
    <row r="1636" spans="1:4" x14ac:dyDescent="0.2">
      <c r="A1636" s="158"/>
      <c r="D1636" s="138"/>
    </row>
    <row r="1637" spans="1:4" x14ac:dyDescent="0.2">
      <c r="A1637" s="158"/>
      <c r="D1637" s="138"/>
    </row>
    <row r="1638" spans="1:4" x14ac:dyDescent="0.2">
      <c r="A1638" s="158"/>
      <c r="D1638" s="138"/>
    </row>
    <row r="1639" spans="1:4" x14ac:dyDescent="0.2">
      <c r="A1639" s="158"/>
      <c r="D1639" s="138"/>
    </row>
    <row r="1640" spans="1:4" x14ac:dyDescent="0.2">
      <c r="A1640" s="158"/>
      <c r="D1640" s="138"/>
    </row>
    <row r="1641" spans="1:4" x14ac:dyDescent="0.2">
      <c r="A1641" s="158"/>
      <c r="D1641" s="138"/>
    </row>
    <row r="1642" spans="1:4" x14ac:dyDescent="0.2">
      <c r="A1642" s="158"/>
      <c r="D1642" s="138"/>
    </row>
    <row r="1643" spans="1:4" x14ac:dyDescent="0.2">
      <c r="A1643" s="158"/>
      <c r="D1643" s="138"/>
    </row>
    <row r="1644" spans="1:4" x14ac:dyDescent="0.2">
      <c r="A1644" s="158"/>
      <c r="D1644" s="138"/>
    </row>
    <row r="1645" spans="1:4" x14ac:dyDescent="0.2">
      <c r="A1645" s="158"/>
      <c r="D1645" s="138"/>
    </row>
    <row r="1646" spans="1:4" x14ac:dyDescent="0.2">
      <c r="A1646" s="158"/>
      <c r="D1646" s="138"/>
    </row>
    <row r="1647" spans="1:4" x14ac:dyDescent="0.2">
      <c r="A1647" s="158"/>
      <c r="D1647" s="138"/>
    </row>
    <row r="1648" spans="1:4" x14ac:dyDescent="0.2">
      <c r="A1648" s="158"/>
      <c r="D1648" s="138"/>
    </row>
    <row r="1649" spans="1:4" x14ac:dyDescent="0.2">
      <c r="A1649" s="158"/>
      <c r="D1649" s="138"/>
    </row>
    <row r="1650" spans="1:4" x14ac:dyDescent="0.2">
      <c r="A1650" s="158"/>
      <c r="D1650" s="138"/>
    </row>
    <row r="1651" spans="1:4" x14ac:dyDescent="0.2">
      <c r="A1651" s="158"/>
      <c r="D1651" s="138"/>
    </row>
    <row r="1652" spans="1:4" x14ac:dyDescent="0.2">
      <c r="A1652" s="158"/>
      <c r="D1652" s="138"/>
    </row>
    <row r="1653" spans="1:4" x14ac:dyDescent="0.2">
      <c r="A1653" s="158"/>
      <c r="D1653" s="138"/>
    </row>
    <row r="1654" spans="1:4" x14ac:dyDescent="0.2">
      <c r="A1654" s="158"/>
      <c r="D1654" s="138"/>
    </row>
    <row r="1655" spans="1:4" x14ac:dyDescent="0.2">
      <c r="A1655" s="158"/>
      <c r="D1655" s="138"/>
    </row>
    <row r="1656" spans="1:4" x14ac:dyDescent="0.2">
      <c r="A1656" s="158"/>
      <c r="D1656" s="138"/>
    </row>
    <row r="1657" spans="1:4" x14ac:dyDescent="0.2">
      <c r="A1657" s="158"/>
      <c r="D1657" s="138"/>
    </row>
    <row r="1658" spans="1:4" x14ac:dyDescent="0.2">
      <c r="A1658" s="158"/>
      <c r="D1658" s="138"/>
    </row>
    <row r="1659" spans="1:4" x14ac:dyDescent="0.2">
      <c r="A1659" s="158"/>
      <c r="D1659" s="138"/>
    </row>
    <row r="1660" spans="1:4" x14ac:dyDescent="0.2">
      <c r="A1660" s="158"/>
      <c r="D1660" s="138"/>
    </row>
    <row r="1661" spans="1:4" x14ac:dyDescent="0.2">
      <c r="A1661" s="158"/>
      <c r="D1661" s="138"/>
    </row>
    <row r="1662" spans="1:4" x14ac:dyDescent="0.2">
      <c r="A1662" s="158"/>
      <c r="D1662" s="138"/>
    </row>
    <row r="1663" spans="1:4" x14ac:dyDescent="0.2">
      <c r="A1663" s="158"/>
      <c r="D1663" s="138"/>
    </row>
    <row r="1664" spans="1:4" x14ac:dyDescent="0.2">
      <c r="A1664" s="158"/>
      <c r="D1664" s="138"/>
    </row>
    <row r="1665" spans="1:4" x14ac:dyDescent="0.2">
      <c r="A1665" s="158"/>
      <c r="D1665" s="138"/>
    </row>
    <row r="1666" spans="1:4" x14ac:dyDescent="0.2">
      <c r="A1666" s="158"/>
      <c r="D1666" s="138"/>
    </row>
    <row r="1667" spans="1:4" x14ac:dyDescent="0.2">
      <c r="A1667" s="158"/>
      <c r="D1667" s="138"/>
    </row>
    <row r="1668" spans="1:4" x14ac:dyDescent="0.2">
      <c r="A1668" s="158"/>
      <c r="D1668" s="138"/>
    </row>
    <row r="1669" spans="1:4" x14ac:dyDescent="0.2">
      <c r="A1669" s="158"/>
      <c r="D1669" s="138"/>
    </row>
    <row r="1670" spans="1:4" x14ac:dyDescent="0.2">
      <c r="A1670" s="158"/>
      <c r="D1670" s="138"/>
    </row>
    <row r="1671" spans="1:4" x14ac:dyDescent="0.2">
      <c r="A1671" s="158"/>
      <c r="D1671" s="138"/>
    </row>
    <row r="1672" spans="1:4" x14ac:dyDescent="0.2">
      <c r="A1672" s="158"/>
      <c r="D1672" s="138"/>
    </row>
    <row r="1673" spans="1:4" x14ac:dyDescent="0.2">
      <c r="A1673" s="158"/>
      <c r="D1673" s="138"/>
    </row>
    <row r="1674" spans="1:4" x14ac:dyDescent="0.2">
      <c r="A1674" s="158"/>
      <c r="D1674" s="138"/>
    </row>
    <row r="1675" spans="1:4" x14ac:dyDescent="0.2">
      <c r="A1675" s="158"/>
      <c r="D1675" s="138"/>
    </row>
    <row r="1676" spans="1:4" x14ac:dyDescent="0.2">
      <c r="A1676" s="158"/>
      <c r="D1676" s="138"/>
    </row>
    <row r="1677" spans="1:4" x14ac:dyDescent="0.2">
      <c r="A1677" s="158"/>
      <c r="D1677" s="138"/>
    </row>
    <row r="1678" spans="1:4" x14ac:dyDescent="0.2">
      <c r="A1678" s="158"/>
      <c r="D1678" s="138"/>
    </row>
    <row r="1679" spans="1:4" x14ac:dyDescent="0.2">
      <c r="A1679" s="158"/>
      <c r="D1679" s="138"/>
    </row>
    <row r="1680" spans="1:4" x14ac:dyDescent="0.2">
      <c r="A1680" s="158"/>
      <c r="D1680" s="138"/>
    </row>
    <row r="1681" spans="1:4" x14ac:dyDescent="0.2">
      <c r="A1681" s="158"/>
      <c r="D1681" s="138"/>
    </row>
    <row r="1682" spans="1:4" x14ac:dyDescent="0.2">
      <c r="A1682" s="158"/>
      <c r="D1682" s="138"/>
    </row>
    <row r="1683" spans="1:4" x14ac:dyDescent="0.2">
      <c r="A1683" s="158"/>
      <c r="D1683" s="138"/>
    </row>
    <row r="1684" spans="1:4" x14ac:dyDescent="0.2">
      <c r="A1684" s="158"/>
      <c r="D1684" s="138"/>
    </row>
    <row r="1685" spans="1:4" x14ac:dyDescent="0.2">
      <c r="A1685" s="158"/>
      <c r="D1685" s="138"/>
    </row>
    <row r="1686" spans="1:4" x14ac:dyDescent="0.2">
      <c r="A1686" s="158"/>
      <c r="D1686" s="138"/>
    </row>
    <row r="1687" spans="1:4" x14ac:dyDescent="0.2">
      <c r="A1687" s="158"/>
      <c r="D1687" s="138"/>
    </row>
    <row r="1688" spans="1:4" x14ac:dyDescent="0.2">
      <c r="A1688" s="158"/>
      <c r="D1688" s="138"/>
    </row>
    <row r="1689" spans="1:4" x14ac:dyDescent="0.2">
      <c r="A1689" s="158"/>
      <c r="D1689" s="138"/>
    </row>
    <row r="1690" spans="1:4" x14ac:dyDescent="0.2">
      <c r="A1690" s="158"/>
      <c r="D1690" s="138"/>
    </row>
    <row r="1691" spans="1:4" x14ac:dyDescent="0.2">
      <c r="A1691" s="158"/>
      <c r="D1691" s="138"/>
    </row>
    <row r="1692" spans="1:4" x14ac:dyDescent="0.2">
      <c r="A1692" s="158"/>
      <c r="D1692" s="138"/>
    </row>
    <row r="1693" spans="1:4" x14ac:dyDescent="0.2">
      <c r="A1693" s="158"/>
      <c r="D1693" s="138"/>
    </row>
    <row r="1694" spans="1:4" x14ac:dyDescent="0.2">
      <c r="A1694" s="158"/>
      <c r="D1694" s="138"/>
    </row>
    <row r="1695" spans="1:4" x14ac:dyDescent="0.2">
      <c r="A1695" s="158"/>
      <c r="D1695" s="138"/>
    </row>
    <row r="1696" spans="1:4" x14ac:dyDescent="0.2">
      <c r="A1696" s="158"/>
      <c r="D1696" s="138"/>
    </row>
    <row r="1697" spans="1:4" x14ac:dyDescent="0.2">
      <c r="A1697" s="158"/>
      <c r="D1697" s="138"/>
    </row>
    <row r="1698" spans="1:4" x14ac:dyDescent="0.2">
      <c r="A1698" s="158"/>
      <c r="D1698" s="138"/>
    </row>
    <row r="1699" spans="1:4" x14ac:dyDescent="0.2">
      <c r="A1699" s="158"/>
      <c r="D1699" s="138"/>
    </row>
    <row r="1700" spans="1:4" x14ac:dyDescent="0.2">
      <c r="A1700" s="158"/>
      <c r="D1700" s="138"/>
    </row>
    <row r="1701" spans="1:4" x14ac:dyDescent="0.2">
      <c r="A1701" s="158"/>
      <c r="D1701" s="138"/>
    </row>
    <row r="1702" spans="1:4" x14ac:dyDescent="0.2">
      <c r="A1702" s="158"/>
      <c r="D1702" s="138"/>
    </row>
    <row r="1703" spans="1:4" x14ac:dyDescent="0.2">
      <c r="A1703" s="158"/>
      <c r="D1703" s="138"/>
    </row>
    <row r="1704" spans="1:4" x14ac:dyDescent="0.2">
      <c r="A1704" s="158"/>
      <c r="D1704" s="138"/>
    </row>
    <row r="1705" spans="1:4" x14ac:dyDescent="0.2">
      <c r="A1705" s="158"/>
      <c r="D1705" s="138"/>
    </row>
    <row r="1706" spans="1:4" x14ac:dyDescent="0.2">
      <c r="A1706" s="158"/>
      <c r="D1706" s="138"/>
    </row>
    <row r="1707" spans="1:4" x14ac:dyDescent="0.2">
      <c r="A1707" s="158"/>
      <c r="D1707" s="138"/>
    </row>
    <row r="1708" spans="1:4" x14ac:dyDescent="0.2">
      <c r="A1708" s="158"/>
      <c r="D1708" s="138"/>
    </row>
    <row r="1709" spans="1:4" x14ac:dyDescent="0.2">
      <c r="A1709" s="158"/>
      <c r="D1709" s="138"/>
    </row>
    <row r="1710" spans="1:4" x14ac:dyDescent="0.2">
      <c r="A1710" s="158"/>
      <c r="D1710" s="138"/>
    </row>
    <row r="1711" spans="1:4" x14ac:dyDescent="0.2">
      <c r="A1711" s="158"/>
      <c r="D1711" s="138"/>
    </row>
    <row r="1712" spans="1:4" x14ac:dyDescent="0.2">
      <c r="A1712" s="158"/>
      <c r="D1712" s="138"/>
    </row>
    <row r="1713" spans="1:4" x14ac:dyDescent="0.2">
      <c r="A1713" s="158"/>
      <c r="D1713" s="138"/>
    </row>
    <row r="1714" spans="1:4" x14ac:dyDescent="0.2">
      <c r="A1714" s="158"/>
      <c r="D1714" s="138"/>
    </row>
    <row r="1715" spans="1:4" x14ac:dyDescent="0.2">
      <c r="A1715" s="158"/>
      <c r="D1715" s="138"/>
    </row>
    <row r="1716" spans="1:4" x14ac:dyDescent="0.2">
      <c r="A1716" s="158"/>
      <c r="D1716" s="138"/>
    </row>
    <row r="1717" spans="1:4" x14ac:dyDescent="0.2">
      <c r="A1717" s="158"/>
      <c r="D1717" s="138"/>
    </row>
    <row r="1718" spans="1:4" x14ac:dyDescent="0.2">
      <c r="A1718" s="158"/>
      <c r="D1718" s="138"/>
    </row>
    <row r="1719" spans="1:4" x14ac:dyDescent="0.2">
      <c r="A1719" s="158"/>
      <c r="D1719" s="138"/>
    </row>
    <row r="1720" spans="1:4" x14ac:dyDescent="0.2">
      <c r="A1720" s="158"/>
      <c r="D1720" s="138"/>
    </row>
    <row r="1721" spans="1:4" x14ac:dyDescent="0.2">
      <c r="A1721" s="158"/>
      <c r="D1721" s="138"/>
    </row>
    <row r="1722" spans="1:4" x14ac:dyDescent="0.2">
      <c r="A1722" s="158"/>
      <c r="D1722" s="138"/>
    </row>
    <row r="1723" spans="1:4" x14ac:dyDescent="0.2">
      <c r="A1723" s="158"/>
      <c r="D1723" s="138"/>
    </row>
    <row r="1724" spans="1:4" x14ac:dyDescent="0.2">
      <c r="A1724" s="158"/>
      <c r="D1724" s="138"/>
    </row>
    <row r="1725" spans="1:4" x14ac:dyDescent="0.2">
      <c r="A1725" s="158"/>
      <c r="D1725" s="138"/>
    </row>
    <row r="1726" spans="1:4" x14ac:dyDescent="0.2">
      <c r="A1726" s="158"/>
      <c r="D1726" s="138"/>
    </row>
    <row r="1727" spans="1:4" x14ac:dyDescent="0.2">
      <c r="A1727" s="158"/>
      <c r="D1727" s="138"/>
    </row>
    <row r="1728" spans="1:4" x14ac:dyDescent="0.2">
      <c r="A1728" s="158"/>
      <c r="D1728" s="138"/>
    </row>
    <row r="1729" spans="1:4" x14ac:dyDescent="0.2">
      <c r="A1729" s="158"/>
      <c r="D1729" s="138"/>
    </row>
    <row r="1730" spans="1:4" x14ac:dyDescent="0.2">
      <c r="A1730" s="158"/>
      <c r="D1730" s="138"/>
    </row>
    <row r="1731" spans="1:4" x14ac:dyDescent="0.2">
      <c r="A1731" s="158"/>
      <c r="D1731" s="138"/>
    </row>
    <row r="1732" spans="1:4" x14ac:dyDescent="0.2">
      <c r="A1732" s="158"/>
      <c r="D1732" s="138"/>
    </row>
    <row r="1733" spans="1:4" x14ac:dyDescent="0.2">
      <c r="A1733" s="158"/>
      <c r="D1733" s="138"/>
    </row>
    <row r="1734" spans="1:4" x14ac:dyDescent="0.2">
      <c r="A1734" s="158"/>
      <c r="D1734" s="138"/>
    </row>
    <row r="1735" spans="1:4" x14ac:dyDescent="0.2">
      <c r="A1735" s="158"/>
      <c r="D1735" s="138"/>
    </row>
    <row r="1736" spans="1:4" x14ac:dyDescent="0.2">
      <c r="A1736" s="158"/>
      <c r="D1736" s="138"/>
    </row>
    <row r="1737" spans="1:4" x14ac:dyDescent="0.2">
      <c r="A1737" s="158"/>
      <c r="D1737" s="138"/>
    </row>
    <row r="1738" spans="1:4" x14ac:dyDescent="0.2">
      <c r="A1738" s="158"/>
      <c r="D1738" s="138"/>
    </row>
    <row r="1739" spans="1:4" x14ac:dyDescent="0.2">
      <c r="A1739" s="158"/>
      <c r="D1739" s="138"/>
    </row>
    <row r="1740" spans="1:4" x14ac:dyDescent="0.2">
      <c r="A1740" s="158"/>
      <c r="D1740" s="138"/>
    </row>
    <row r="1741" spans="1:4" x14ac:dyDescent="0.2">
      <c r="A1741" s="158"/>
      <c r="D1741" s="138"/>
    </row>
    <row r="1742" spans="1:4" x14ac:dyDescent="0.2">
      <c r="A1742" s="158"/>
      <c r="D1742" s="138"/>
    </row>
    <row r="1743" spans="1:4" x14ac:dyDescent="0.2">
      <c r="A1743" s="158"/>
      <c r="D1743" s="138"/>
    </row>
    <row r="1744" spans="1:4" x14ac:dyDescent="0.2">
      <c r="A1744" s="158"/>
      <c r="D1744" s="138"/>
    </row>
    <row r="1745" spans="1:4" x14ac:dyDescent="0.2">
      <c r="A1745" s="158"/>
      <c r="D1745" s="138"/>
    </row>
    <row r="1746" spans="1:4" x14ac:dyDescent="0.2">
      <c r="A1746" s="158"/>
      <c r="D1746" s="138"/>
    </row>
    <row r="1747" spans="1:4" x14ac:dyDescent="0.2">
      <c r="A1747" s="158"/>
      <c r="D1747" s="138"/>
    </row>
    <row r="1748" spans="1:4" x14ac:dyDescent="0.2">
      <c r="A1748" s="158"/>
      <c r="D1748" s="138"/>
    </row>
    <row r="1749" spans="1:4" x14ac:dyDescent="0.2">
      <c r="A1749" s="158"/>
      <c r="D1749" s="138"/>
    </row>
    <row r="1750" spans="1:4" x14ac:dyDescent="0.2">
      <c r="A1750" s="158"/>
      <c r="D1750" s="138"/>
    </row>
    <row r="1751" spans="1:4" x14ac:dyDescent="0.2">
      <c r="A1751" s="158"/>
      <c r="D1751" s="138"/>
    </row>
    <row r="1752" spans="1:4" x14ac:dyDescent="0.2">
      <c r="A1752" s="158"/>
      <c r="D1752" s="138"/>
    </row>
    <row r="1753" spans="1:4" x14ac:dyDescent="0.2">
      <c r="A1753" s="158"/>
      <c r="D1753" s="138"/>
    </row>
    <row r="1754" spans="1:4" x14ac:dyDescent="0.2">
      <c r="A1754" s="158"/>
      <c r="D1754" s="138"/>
    </row>
    <row r="1755" spans="1:4" x14ac:dyDescent="0.2">
      <c r="A1755" s="158"/>
      <c r="D1755" s="138"/>
    </row>
    <row r="1756" spans="1:4" x14ac:dyDescent="0.2">
      <c r="A1756" s="158"/>
      <c r="D1756" s="138"/>
    </row>
    <row r="1757" spans="1:4" x14ac:dyDescent="0.2">
      <c r="A1757" s="158"/>
      <c r="D1757" s="138"/>
    </row>
    <row r="1758" spans="1:4" x14ac:dyDescent="0.2">
      <c r="A1758" s="158"/>
      <c r="D1758" s="138"/>
    </row>
    <row r="1759" spans="1:4" x14ac:dyDescent="0.2">
      <c r="A1759" s="158"/>
      <c r="D1759" s="138"/>
    </row>
    <row r="1760" spans="1:4" x14ac:dyDescent="0.2">
      <c r="A1760" s="158"/>
      <c r="D1760" s="138"/>
    </row>
    <row r="1761" spans="1:4" x14ac:dyDescent="0.2">
      <c r="A1761" s="158"/>
      <c r="D1761" s="138"/>
    </row>
    <row r="1762" spans="1:4" x14ac:dyDescent="0.2">
      <c r="A1762" s="158"/>
      <c r="D1762" s="138"/>
    </row>
    <row r="1763" spans="1:4" x14ac:dyDescent="0.2">
      <c r="A1763" s="158"/>
      <c r="D1763" s="138"/>
    </row>
    <row r="1764" spans="1:4" x14ac:dyDescent="0.2">
      <c r="A1764" s="158"/>
      <c r="D1764" s="138"/>
    </row>
    <row r="1765" spans="1:4" x14ac:dyDescent="0.2">
      <c r="A1765" s="158"/>
      <c r="D1765" s="138"/>
    </row>
    <row r="1766" spans="1:4" x14ac:dyDescent="0.2">
      <c r="A1766" s="158"/>
      <c r="D1766" s="138"/>
    </row>
    <row r="1767" spans="1:4" x14ac:dyDescent="0.2">
      <c r="A1767" s="158"/>
      <c r="D1767" s="138"/>
    </row>
    <row r="1768" spans="1:4" x14ac:dyDescent="0.2">
      <c r="A1768" s="158"/>
      <c r="D1768" s="138"/>
    </row>
    <row r="1769" spans="1:4" x14ac:dyDescent="0.2">
      <c r="A1769" s="158"/>
      <c r="D1769" s="138"/>
    </row>
    <row r="1770" spans="1:4" x14ac:dyDescent="0.2">
      <c r="A1770" s="158"/>
      <c r="D1770" s="138"/>
    </row>
    <row r="1771" spans="1:4" x14ac:dyDescent="0.2">
      <c r="A1771" s="158"/>
      <c r="D1771" s="138"/>
    </row>
    <row r="1772" spans="1:4" x14ac:dyDescent="0.2">
      <c r="A1772" s="158"/>
      <c r="D1772" s="138"/>
    </row>
    <row r="1773" spans="1:4" x14ac:dyDescent="0.2">
      <c r="A1773" s="158"/>
      <c r="D1773" s="138"/>
    </row>
    <row r="1774" spans="1:4" x14ac:dyDescent="0.2">
      <c r="A1774" s="158"/>
      <c r="D1774" s="138"/>
    </row>
    <row r="1775" spans="1:4" x14ac:dyDescent="0.2">
      <c r="A1775" s="158"/>
      <c r="D1775" s="138"/>
    </row>
    <row r="1776" spans="1:4" x14ac:dyDescent="0.2">
      <c r="A1776" s="158"/>
      <c r="D1776" s="138"/>
    </row>
    <row r="1777" spans="1:4" x14ac:dyDescent="0.2">
      <c r="A1777" s="158"/>
      <c r="D1777" s="138"/>
    </row>
    <row r="1778" spans="1:4" x14ac:dyDescent="0.2">
      <c r="A1778" s="158"/>
      <c r="D1778" s="138"/>
    </row>
    <row r="1779" spans="1:4" x14ac:dyDescent="0.2">
      <c r="A1779" s="158"/>
      <c r="D1779" s="138"/>
    </row>
    <row r="1780" spans="1:4" x14ac:dyDescent="0.2">
      <c r="A1780" s="158"/>
      <c r="D1780" s="138"/>
    </row>
    <row r="1781" spans="1:4" x14ac:dyDescent="0.2">
      <c r="A1781" s="158"/>
      <c r="D1781" s="138"/>
    </row>
    <row r="1782" spans="1:4" x14ac:dyDescent="0.2">
      <c r="A1782" s="158"/>
      <c r="D1782" s="138"/>
    </row>
    <row r="1783" spans="1:4" x14ac:dyDescent="0.2">
      <c r="A1783" s="158"/>
      <c r="D1783" s="138"/>
    </row>
    <row r="1784" spans="1:4" x14ac:dyDescent="0.2">
      <c r="A1784" s="158"/>
      <c r="D1784" s="138"/>
    </row>
    <row r="1785" spans="1:4" x14ac:dyDescent="0.2">
      <c r="A1785" s="158"/>
      <c r="D1785" s="138"/>
    </row>
    <row r="1786" spans="1:4" x14ac:dyDescent="0.2">
      <c r="A1786" s="158"/>
      <c r="D1786" s="138"/>
    </row>
    <row r="1787" spans="1:4" x14ac:dyDescent="0.2">
      <c r="A1787" s="158"/>
      <c r="D1787" s="138"/>
    </row>
    <row r="1788" spans="1:4" x14ac:dyDescent="0.2">
      <c r="A1788" s="158"/>
      <c r="D1788" s="138"/>
    </row>
    <row r="1789" spans="1:4" x14ac:dyDescent="0.2">
      <c r="A1789" s="158"/>
      <c r="D1789" s="138"/>
    </row>
    <row r="1790" spans="1:4" x14ac:dyDescent="0.2">
      <c r="A1790" s="158"/>
      <c r="D1790" s="138"/>
    </row>
    <row r="1791" spans="1:4" x14ac:dyDescent="0.2">
      <c r="A1791" s="158"/>
      <c r="D1791" s="138"/>
    </row>
    <row r="1792" spans="1:4" x14ac:dyDescent="0.2">
      <c r="A1792" s="158"/>
      <c r="D1792" s="138"/>
    </row>
    <row r="1793" spans="1:4" x14ac:dyDescent="0.2">
      <c r="A1793" s="158"/>
      <c r="D1793" s="138"/>
    </row>
    <row r="1794" spans="1:4" x14ac:dyDescent="0.2">
      <c r="A1794" s="158"/>
      <c r="D1794" s="138"/>
    </row>
    <row r="1795" spans="1:4" x14ac:dyDescent="0.2">
      <c r="A1795" s="158"/>
      <c r="D1795" s="138"/>
    </row>
    <row r="1796" spans="1:4" x14ac:dyDescent="0.2">
      <c r="A1796" s="158"/>
      <c r="D1796" s="138"/>
    </row>
    <row r="1797" spans="1:4" x14ac:dyDescent="0.2">
      <c r="A1797" s="158"/>
      <c r="D1797" s="138"/>
    </row>
    <row r="1798" spans="1:4" x14ac:dyDescent="0.2">
      <c r="A1798" s="158"/>
      <c r="D1798" s="138"/>
    </row>
    <row r="1799" spans="1:4" x14ac:dyDescent="0.2">
      <c r="A1799" s="158"/>
      <c r="D1799" s="138"/>
    </row>
    <row r="1800" spans="1:4" x14ac:dyDescent="0.2">
      <c r="A1800" s="158"/>
      <c r="D1800" s="138"/>
    </row>
    <row r="1801" spans="1:4" x14ac:dyDescent="0.2">
      <c r="A1801" s="158"/>
      <c r="D1801" s="138"/>
    </row>
    <row r="1802" spans="1:4" x14ac:dyDescent="0.2">
      <c r="A1802" s="158"/>
      <c r="D1802" s="138"/>
    </row>
    <row r="1803" spans="1:4" x14ac:dyDescent="0.2">
      <c r="A1803" s="158"/>
      <c r="D1803" s="138"/>
    </row>
    <row r="1804" spans="1:4" x14ac:dyDescent="0.2">
      <c r="A1804" s="158"/>
      <c r="D1804" s="138"/>
    </row>
    <row r="1805" spans="1:4" x14ac:dyDescent="0.2">
      <c r="A1805" s="158"/>
      <c r="D1805" s="138"/>
    </row>
    <row r="1806" spans="1:4" x14ac:dyDescent="0.2">
      <c r="A1806" s="158"/>
      <c r="D1806" s="138"/>
    </row>
    <row r="1807" spans="1:4" x14ac:dyDescent="0.2">
      <c r="A1807" s="158"/>
      <c r="D1807" s="138"/>
    </row>
    <row r="1808" spans="1:4" x14ac:dyDescent="0.2">
      <c r="A1808" s="158"/>
      <c r="D1808" s="138"/>
    </row>
    <row r="1809" spans="1:4" x14ac:dyDescent="0.2">
      <c r="A1809" s="158"/>
      <c r="D1809" s="138"/>
    </row>
    <row r="1810" spans="1:4" x14ac:dyDescent="0.2">
      <c r="A1810" s="158"/>
      <c r="D1810" s="138"/>
    </row>
    <row r="1811" spans="1:4" x14ac:dyDescent="0.2">
      <c r="A1811" s="158"/>
      <c r="D1811" s="138"/>
    </row>
    <row r="1812" spans="1:4" x14ac:dyDescent="0.2">
      <c r="A1812" s="158"/>
      <c r="D1812" s="138"/>
    </row>
    <row r="1813" spans="1:4" x14ac:dyDescent="0.2">
      <c r="A1813" s="158"/>
      <c r="D1813" s="138"/>
    </row>
    <row r="1814" spans="1:4" x14ac:dyDescent="0.2">
      <c r="A1814" s="158"/>
      <c r="D1814" s="138"/>
    </row>
    <row r="1815" spans="1:4" x14ac:dyDescent="0.2">
      <c r="A1815" s="158"/>
      <c r="D1815" s="138"/>
    </row>
    <row r="1816" spans="1:4" x14ac:dyDescent="0.2">
      <c r="A1816" s="158"/>
      <c r="D1816" s="138"/>
    </row>
    <row r="1817" spans="1:4" x14ac:dyDescent="0.2">
      <c r="A1817" s="158"/>
      <c r="D1817" s="138"/>
    </row>
    <row r="1818" spans="1:4" x14ac:dyDescent="0.2">
      <c r="A1818" s="158"/>
      <c r="D1818" s="138"/>
    </row>
    <row r="1819" spans="1:4" x14ac:dyDescent="0.2">
      <c r="A1819" s="158"/>
      <c r="D1819" s="138"/>
    </row>
    <row r="1820" spans="1:4" x14ac:dyDescent="0.2">
      <c r="A1820" s="158"/>
      <c r="D1820" s="138"/>
    </row>
    <row r="1821" spans="1:4" x14ac:dyDescent="0.2">
      <c r="A1821" s="158"/>
      <c r="D1821" s="138"/>
    </row>
    <row r="1822" spans="1:4" x14ac:dyDescent="0.2">
      <c r="A1822" s="158"/>
      <c r="D1822" s="138"/>
    </row>
    <row r="1823" spans="1:4" x14ac:dyDescent="0.2">
      <c r="A1823" s="158"/>
      <c r="D1823" s="138"/>
    </row>
    <row r="1824" spans="1:4" x14ac:dyDescent="0.2">
      <c r="A1824" s="158"/>
      <c r="D1824" s="138"/>
    </row>
    <row r="1825" spans="1:4" x14ac:dyDescent="0.2">
      <c r="A1825" s="158"/>
      <c r="D1825" s="138"/>
    </row>
    <row r="1826" spans="1:4" x14ac:dyDescent="0.2">
      <c r="A1826" s="158"/>
      <c r="D1826" s="138"/>
    </row>
    <row r="1827" spans="1:4" x14ac:dyDescent="0.2">
      <c r="A1827" s="158"/>
      <c r="D1827" s="138"/>
    </row>
    <row r="1828" spans="1:4" x14ac:dyDescent="0.2">
      <c r="A1828" s="158"/>
      <c r="D1828" s="138"/>
    </row>
    <row r="1829" spans="1:4" x14ac:dyDescent="0.2">
      <c r="A1829" s="158"/>
      <c r="D1829" s="138"/>
    </row>
    <row r="1830" spans="1:4" x14ac:dyDescent="0.2">
      <c r="A1830" s="158"/>
      <c r="D1830" s="138"/>
    </row>
    <row r="1831" spans="1:4" x14ac:dyDescent="0.2">
      <c r="A1831" s="158"/>
      <c r="D1831" s="138"/>
    </row>
    <row r="1832" spans="1:4" x14ac:dyDescent="0.2">
      <c r="A1832" s="158"/>
      <c r="D1832" s="138"/>
    </row>
    <row r="1833" spans="1:4" x14ac:dyDescent="0.2">
      <c r="A1833" s="158"/>
      <c r="D1833" s="138"/>
    </row>
    <row r="1834" spans="1:4" x14ac:dyDescent="0.2">
      <c r="A1834" s="158"/>
      <c r="D1834" s="138"/>
    </row>
    <row r="1835" spans="1:4" x14ac:dyDescent="0.2">
      <c r="A1835" s="158"/>
      <c r="D1835" s="138"/>
    </row>
    <row r="1836" spans="1:4" x14ac:dyDescent="0.2">
      <c r="A1836" s="158"/>
      <c r="D1836" s="138"/>
    </row>
    <row r="1837" spans="1:4" x14ac:dyDescent="0.2">
      <c r="A1837" s="158"/>
      <c r="D1837" s="138"/>
    </row>
    <row r="1838" spans="1:4" x14ac:dyDescent="0.2">
      <c r="A1838" s="158"/>
      <c r="D1838" s="138"/>
    </row>
    <row r="1839" spans="1:4" x14ac:dyDescent="0.2">
      <c r="A1839" s="158"/>
      <c r="D1839" s="138"/>
    </row>
    <row r="1840" spans="1:4" x14ac:dyDescent="0.2">
      <c r="A1840" s="158"/>
      <c r="D1840" s="138"/>
    </row>
    <row r="1841" spans="1:4" x14ac:dyDescent="0.2">
      <c r="A1841" s="158"/>
      <c r="D1841" s="138"/>
    </row>
    <row r="1842" spans="1:4" x14ac:dyDescent="0.2">
      <c r="A1842" s="158"/>
      <c r="D1842" s="138"/>
    </row>
    <row r="1843" spans="1:4" x14ac:dyDescent="0.2">
      <c r="A1843" s="158"/>
      <c r="D1843" s="138"/>
    </row>
    <row r="1844" spans="1:4" x14ac:dyDescent="0.2">
      <c r="A1844" s="158"/>
      <c r="D1844" s="138"/>
    </row>
    <row r="1845" spans="1:4" x14ac:dyDescent="0.2">
      <c r="A1845" s="158"/>
      <c r="D1845" s="138"/>
    </row>
    <row r="1846" spans="1:4" x14ac:dyDescent="0.2">
      <c r="A1846" s="158"/>
      <c r="D1846" s="138"/>
    </row>
    <row r="1847" spans="1:4" x14ac:dyDescent="0.2">
      <c r="A1847" s="158"/>
      <c r="D1847" s="138"/>
    </row>
    <row r="1848" spans="1:4" x14ac:dyDescent="0.2">
      <c r="A1848" s="158"/>
      <c r="D1848" s="138"/>
    </row>
    <row r="1849" spans="1:4" x14ac:dyDescent="0.2">
      <c r="A1849" s="158"/>
      <c r="D1849" s="138"/>
    </row>
    <row r="1850" spans="1:4" x14ac:dyDescent="0.2">
      <c r="A1850" s="158"/>
      <c r="D1850" s="138"/>
    </row>
    <row r="1851" spans="1:4" x14ac:dyDescent="0.2">
      <c r="A1851" s="158"/>
      <c r="D1851" s="138"/>
    </row>
    <row r="1852" spans="1:4" x14ac:dyDescent="0.2">
      <c r="A1852" s="158"/>
      <c r="D1852" s="138"/>
    </row>
    <row r="1853" spans="1:4" x14ac:dyDescent="0.2">
      <c r="A1853" s="158"/>
      <c r="D1853" s="138"/>
    </row>
    <row r="1854" spans="1:4" x14ac:dyDescent="0.2">
      <c r="A1854" s="158"/>
      <c r="D1854" s="138"/>
    </row>
    <row r="1855" spans="1:4" x14ac:dyDescent="0.2">
      <c r="A1855" s="158"/>
      <c r="D1855" s="138"/>
    </row>
    <row r="1856" spans="1:4" x14ac:dyDescent="0.2">
      <c r="A1856" s="158"/>
      <c r="D1856" s="138"/>
    </row>
    <row r="1857" spans="1:4" x14ac:dyDescent="0.2">
      <c r="A1857" s="158"/>
      <c r="D1857" s="138"/>
    </row>
    <row r="1858" spans="1:4" x14ac:dyDescent="0.2">
      <c r="A1858" s="158"/>
      <c r="D1858" s="138"/>
    </row>
    <row r="1859" spans="1:4" x14ac:dyDescent="0.2">
      <c r="A1859" s="158"/>
      <c r="D1859" s="138"/>
    </row>
    <row r="1860" spans="1:4" x14ac:dyDescent="0.2">
      <c r="A1860" s="158"/>
      <c r="D1860" s="138"/>
    </row>
    <row r="1861" spans="1:4" x14ac:dyDescent="0.2">
      <c r="A1861" s="158"/>
      <c r="D1861" s="138"/>
    </row>
    <row r="1862" spans="1:4" x14ac:dyDescent="0.2">
      <c r="A1862" s="158"/>
      <c r="D1862" s="138"/>
    </row>
    <row r="1863" spans="1:4" x14ac:dyDescent="0.2">
      <c r="A1863" s="158"/>
      <c r="D1863" s="138"/>
    </row>
    <row r="1864" spans="1:4" x14ac:dyDescent="0.2">
      <c r="A1864" s="158"/>
      <c r="D1864" s="138"/>
    </row>
    <row r="1865" spans="1:4" x14ac:dyDescent="0.2">
      <c r="A1865" s="158"/>
      <c r="D1865" s="138"/>
    </row>
    <row r="1866" spans="1:4" x14ac:dyDescent="0.2">
      <c r="A1866" s="158"/>
      <c r="D1866" s="138"/>
    </row>
    <row r="1867" spans="1:4" x14ac:dyDescent="0.2">
      <c r="A1867" s="158"/>
      <c r="D1867" s="138"/>
    </row>
    <row r="1868" spans="1:4" x14ac:dyDescent="0.2">
      <c r="A1868" s="158"/>
      <c r="D1868" s="138"/>
    </row>
    <row r="1869" spans="1:4" x14ac:dyDescent="0.2">
      <c r="A1869" s="158"/>
      <c r="D1869" s="138"/>
    </row>
    <row r="1870" spans="1:4" x14ac:dyDescent="0.2">
      <c r="A1870" s="158"/>
      <c r="D1870" s="138"/>
    </row>
    <row r="1871" spans="1:4" x14ac:dyDescent="0.2">
      <c r="A1871" s="158"/>
      <c r="D1871" s="138"/>
    </row>
    <row r="1872" spans="1:4" x14ac:dyDescent="0.2">
      <c r="A1872" s="158"/>
      <c r="D1872" s="138"/>
    </row>
    <row r="1873" spans="1:4" x14ac:dyDescent="0.2">
      <c r="A1873" s="158"/>
      <c r="D1873" s="138"/>
    </row>
    <row r="1874" spans="1:4" x14ac:dyDescent="0.2">
      <c r="A1874" s="158"/>
      <c r="D1874" s="138"/>
    </row>
    <row r="1875" spans="1:4" x14ac:dyDescent="0.2">
      <c r="A1875" s="158"/>
      <c r="D1875" s="138"/>
    </row>
    <row r="1876" spans="1:4" x14ac:dyDescent="0.2">
      <c r="A1876" s="158"/>
      <c r="D1876" s="138"/>
    </row>
    <row r="1877" spans="1:4" x14ac:dyDescent="0.2">
      <c r="A1877" s="158"/>
      <c r="D1877" s="138"/>
    </row>
    <row r="1878" spans="1:4" x14ac:dyDescent="0.2">
      <c r="A1878" s="158"/>
      <c r="D1878" s="138"/>
    </row>
    <row r="1879" spans="1:4" x14ac:dyDescent="0.2">
      <c r="A1879" s="158"/>
      <c r="D1879" s="138"/>
    </row>
    <row r="1880" spans="1:4" x14ac:dyDescent="0.2">
      <c r="A1880" s="158"/>
      <c r="D1880" s="138"/>
    </row>
    <row r="1881" spans="1:4" x14ac:dyDescent="0.2">
      <c r="A1881" s="158"/>
      <c r="D1881" s="138"/>
    </row>
    <row r="1882" spans="1:4" x14ac:dyDescent="0.2">
      <c r="A1882" s="158"/>
      <c r="D1882" s="138"/>
    </row>
    <row r="1883" spans="1:4" x14ac:dyDescent="0.2">
      <c r="A1883" s="158"/>
      <c r="D1883" s="138"/>
    </row>
    <row r="1884" spans="1:4" x14ac:dyDescent="0.2">
      <c r="A1884" s="158"/>
      <c r="D1884" s="138"/>
    </row>
    <row r="1885" spans="1:4" x14ac:dyDescent="0.2">
      <c r="A1885" s="158"/>
      <c r="D1885" s="138"/>
    </row>
    <row r="1886" spans="1:4" x14ac:dyDescent="0.2">
      <c r="A1886" s="158"/>
      <c r="D1886" s="138"/>
    </row>
    <row r="1887" spans="1:4" x14ac:dyDescent="0.2">
      <c r="A1887" s="158"/>
      <c r="D1887" s="138"/>
    </row>
    <row r="1888" spans="1:4" x14ac:dyDescent="0.2">
      <c r="A1888" s="158"/>
      <c r="D1888" s="138"/>
    </row>
    <row r="1889" spans="1:4" x14ac:dyDescent="0.2">
      <c r="A1889" s="158"/>
      <c r="D1889" s="138"/>
    </row>
    <row r="1890" spans="1:4" x14ac:dyDescent="0.2">
      <c r="A1890" s="158"/>
      <c r="D1890" s="138"/>
    </row>
    <row r="1891" spans="1:4" x14ac:dyDescent="0.2">
      <c r="A1891" s="158"/>
      <c r="D1891" s="138"/>
    </row>
    <row r="1892" spans="1:4" x14ac:dyDescent="0.2">
      <c r="A1892" s="158"/>
      <c r="D1892" s="138"/>
    </row>
    <row r="1893" spans="1:4" x14ac:dyDescent="0.2">
      <c r="A1893" s="158"/>
      <c r="D1893" s="138"/>
    </row>
    <row r="1894" spans="1:4" x14ac:dyDescent="0.2">
      <c r="A1894" s="158"/>
      <c r="D1894" s="138"/>
    </row>
    <row r="1895" spans="1:4" x14ac:dyDescent="0.2">
      <c r="A1895" s="158"/>
      <c r="D1895" s="138"/>
    </row>
    <row r="1896" spans="1:4" x14ac:dyDescent="0.2">
      <c r="A1896" s="158"/>
      <c r="D1896" s="138"/>
    </row>
    <row r="1897" spans="1:4" x14ac:dyDescent="0.2">
      <c r="A1897" s="158"/>
      <c r="D1897" s="138"/>
    </row>
    <row r="1898" spans="1:4" x14ac:dyDescent="0.2">
      <c r="A1898" s="158"/>
      <c r="D1898" s="138"/>
    </row>
    <row r="1899" spans="1:4" x14ac:dyDescent="0.2">
      <c r="A1899" s="158"/>
      <c r="D1899" s="138"/>
    </row>
    <row r="1900" spans="1:4" x14ac:dyDescent="0.2">
      <c r="A1900" s="158"/>
      <c r="D1900" s="138"/>
    </row>
    <row r="1901" spans="1:4" x14ac:dyDescent="0.2">
      <c r="A1901" s="158"/>
      <c r="D1901" s="138"/>
    </row>
    <row r="1902" spans="1:4" x14ac:dyDescent="0.2">
      <c r="A1902" s="158"/>
      <c r="D1902" s="138"/>
    </row>
    <row r="1903" spans="1:4" x14ac:dyDescent="0.2">
      <c r="A1903" s="158"/>
      <c r="D1903" s="138"/>
    </row>
    <row r="1904" spans="1:4" x14ac:dyDescent="0.2">
      <c r="A1904" s="158"/>
      <c r="D1904" s="138"/>
    </row>
    <row r="1905" spans="1:4" x14ac:dyDescent="0.2">
      <c r="A1905" s="158"/>
      <c r="D1905" s="138"/>
    </row>
    <row r="1906" spans="1:4" x14ac:dyDescent="0.2">
      <c r="A1906" s="158"/>
      <c r="D1906" s="138"/>
    </row>
    <row r="1907" spans="1:4" x14ac:dyDescent="0.2">
      <c r="A1907" s="158"/>
      <c r="D1907" s="138"/>
    </row>
    <row r="1908" spans="1:4" x14ac:dyDescent="0.2">
      <c r="A1908" s="158"/>
      <c r="D1908" s="138"/>
    </row>
    <row r="1909" spans="1:4" x14ac:dyDescent="0.2">
      <c r="A1909" s="158"/>
      <c r="D1909" s="138"/>
    </row>
    <row r="1910" spans="1:4" x14ac:dyDescent="0.2">
      <c r="A1910" s="158"/>
      <c r="D1910" s="138"/>
    </row>
    <row r="1911" spans="1:4" x14ac:dyDescent="0.2">
      <c r="A1911" s="158"/>
      <c r="D1911" s="138"/>
    </row>
    <row r="1912" spans="1:4" x14ac:dyDescent="0.2">
      <c r="A1912" s="158"/>
      <c r="D1912" s="138"/>
    </row>
    <row r="1913" spans="1:4" x14ac:dyDescent="0.2">
      <c r="A1913" s="158"/>
      <c r="D1913" s="138"/>
    </row>
    <row r="1914" spans="1:4" x14ac:dyDescent="0.2">
      <c r="A1914" s="158"/>
      <c r="D1914" s="138"/>
    </row>
    <row r="1915" spans="1:4" x14ac:dyDescent="0.2">
      <c r="A1915" s="158"/>
      <c r="D1915" s="138"/>
    </row>
    <row r="1916" spans="1:4" x14ac:dyDescent="0.2">
      <c r="A1916" s="158"/>
      <c r="D1916" s="138"/>
    </row>
    <row r="1917" spans="1:4" x14ac:dyDescent="0.2">
      <c r="A1917" s="158"/>
      <c r="D1917" s="138"/>
    </row>
    <row r="1918" spans="1:4" x14ac:dyDescent="0.2">
      <c r="A1918" s="158"/>
      <c r="D1918" s="138"/>
    </row>
    <row r="1919" spans="1:4" x14ac:dyDescent="0.2">
      <c r="A1919" s="158"/>
      <c r="D1919" s="138"/>
    </row>
    <row r="1920" spans="1:4" x14ac:dyDescent="0.2">
      <c r="A1920" s="158"/>
      <c r="D1920" s="138"/>
    </row>
    <row r="1921" spans="1:4" x14ac:dyDescent="0.2">
      <c r="A1921" s="158"/>
      <c r="D1921" s="138"/>
    </row>
    <row r="1922" spans="1:4" x14ac:dyDescent="0.2">
      <c r="A1922" s="158"/>
      <c r="D1922" s="138"/>
    </row>
    <row r="1923" spans="1:4" x14ac:dyDescent="0.2">
      <c r="A1923" s="158"/>
      <c r="D1923" s="138"/>
    </row>
    <row r="1924" spans="1:4" x14ac:dyDescent="0.2">
      <c r="A1924" s="158"/>
      <c r="D1924" s="138"/>
    </row>
    <row r="1925" spans="1:4" x14ac:dyDescent="0.2">
      <c r="A1925" s="158"/>
      <c r="D1925" s="138"/>
    </row>
    <row r="1926" spans="1:4" x14ac:dyDescent="0.2">
      <c r="A1926" s="158"/>
      <c r="D1926" s="138"/>
    </row>
    <row r="1927" spans="1:4" x14ac:dyDescent="0.2">
      <c r="A1927" s="158"/>
      <c r="D1927" s="138"/>
    </row>
    <row r="1928" spans="1:4" x14ac:dyDescent="0.2">
      <c r="A1928" s="158"/>
      <c r="D1928" s="138"/>
    </row>
    <row r="1929" spans="1:4" x14ac:dyDescent="0.2">
      <c r="A1929" s="158"/>
      <c r="D1929" s="138"/>
    </row>
    <row r="1930" spans="1:4" x14ac:dyDescent="0.2">
      <c r="A1930" s="158"/>
      <c r="D1930" s="138"/>
    </row>
    <row r="1931" spans="1:4" x14ac:dyDescent="0.2">
      <c r="A1931" s="158"/>
      <c r="D1931" s="138"/>
    </row>
    <row r="1932" spans="1:4" x14ac:dyDescent="0.2">
      <c r="A1932" s="158"/>
      <c r="D1932" s="138"/>
    </row>
    <row r="1933" spans="1:4" x14ac:dyDescent="0.2">
      <c r="A1933" s="158"/>
      <c r="D1933" s="138"/>
    </row>
    <row r="1934" spans="1:4" x14ac:dyDescent="0.2">
      <c r="A1934" s="158"/>
      <c r="D1934" s="138"/>
    </row>
    <row r="1935" spans="1:4" x14ac:dyDescent="0.2">
      <c r="A1935" s="158"/>
      <c r="D1935" s="138"/>
    </row>
    <row r="1936" spans="1:4" x14ac:dyDescent="0.2">
      <c r="A1936" s="158"/>
      <c r="D1936" s="138"/>
    </row>
    <row r="1937" spans="1:4" x14ac:dyDescent="0.2">
      <c r="A1937" s="158"/>
      <c r="D1937" s="138"/>
    </row>
    <row r="1938" spans="1:4" x14ac:dyDescent="0.2">
      <c r="A1938" s="158"/>
      <c r="D1938" s="138"/>
    </row>
    <row r="1939" spans="1:4" x14ac:dyDescent="0.2">
      <c r="A1939" s="158"/>
      <c r="D1939" s="138"/>
    </row>
    <row r="1940" spans="1:4" x14ac:dyDescent="0.2">
      <c r="A1940" s="158"/>
      <c r="D1940" s="138"/>
    </row>
    <row r="1941" spans="1:4" x14ac:dyDescent="0.2">
      <c r="A1941" s="158"/>
      <c r="D1941" s="138"/>
    </row>
    <row r="1942" spans="1:4" x14ac:dyDescent="0.2">
      <c r="A1942" s="158"/>
      <c r="D1942" s="138"/>
    </row>
    <row r="1943" spans="1:4" x14ac:dyDescent="0.2">
      <c r="A1943" s="158"/>
      <c r="D1943" s="138"/>
    </row>
    <row r="1944" spans="1:4" x14ac:dyDescent="0.2">
      <c r="A1944" s="158"/>
      <c r="D1944" s="138"/>
    </row>
    <row r="1945" spans="1:4" x14ac:dyDescent="0.2">
      <c r="A1945" s="158"/>
      <c r="D1945" s="138"/>
    </row>
    <row r="1946" spans="1:4" x14ac:dyDescent="0.2">
      <c r="A1946" s="158"/>
      <c r="D1946" s="138"/>
    </row>
    <row r="1947" spans="1:4" x14ac:dyDescent="0.2">
      <c r="A1947" s="158"/>
      <c r="D1947" s="138"/>
    </row>
    <row r="1948" spans="1:4" x14ac:dyDescent="0.2">
      <c r="A1948" s="158"/>
      <c r="D1948" s="138"/>
    </row>
    <row r="1949" spans="1:4" x14ac:dyDescent="0.2">
      <c r="A1949" s="158"/>
      <c r="D1949" s="138"/>
    </row>
    <row r="1950" spans="1:4" x14ac:dyDescent="0.2">
      <c r="A1950" s="158"/>
      <c r="D1950" s="138"/>
    </row>
    <row r="1951" spans="1:4" x14ac:dyDescent="0.2">
      <c r="A1951" s="158"/>
      <c r="D1951" s="138"/>
    </row>
    <row r="1952" spans="1:4" x14ac:dyDescent="0.2">
      <c r="A1952" s="158"/>
      <c r="D1952" s="138"/>
    </row>
    <row r="1953" spans="1:4" x14ac:dyDescent="0.2">
      <c r="A1953" s="158"/>
      <c r="D1953" s="138"/>
    </row>
    <row r="1954" spans="1:4" x14ac:dyDescent="0.2">
      <c r="A1954" s="158"/>
      <c r="D1954" s="138"/>
    </row>
    <row r="1955" spans="1:4" x14ac:dyDescent="0.2">
      <c r="A1955" s="158"/>
      <c r="D1955" s="138"/>
    </row>
    <row r="1956" spans="1:4" x14ac:dyDescent="0.2">
      <c r="A1956" s="158"/>
      <c r="D1956" s="138"/>
    </row>
    <row r="1957" spans="1:4" x14ac:dyDescent="0.2">
      <c r="A1957" s="158"/>
      <c r="D1957" s="138"/>
    </row>
    <row r="1958" spans="1:4" x14ac:dyDescent="0.2">
      <c r="A1958" s="158"/>
      <c r="D1958" s="138"/>
    </row>
    <row r="1959" spans="1:4" x14ac:dyDescent="0.2">
      <c r="A1959" s="158"/>
      <c r="D1959" s="138"/>
    </row>
    <row r="1960" spans="1:4" x14ac:dyDescent="0.2">
      <c r="A1960" s="158"/>
      <c r="D1960" s="138"/>
    </row>
    <row r="1961" spans="1:4" x14ac:dyDescent="0.2">
      <c r="A1961" s="158"/>
      <c r="D1961" s="138"/>
    </row>
    <row r="1962" spans="1:4" x14ac:dyDescent="0.2">
      <c r="A1962" s="158"/>
      <c r="D1962" s="138"/>
    </row>
    <row r="1963" spans="1:4" x14ac:dyDescent="0.2">
      <c r="A1963" s="158"/>
      <c r="D1963" s="138"/>
    </row>
    <row r="1964" spans="1:4" x14ac:dyDescent="0.2">
      <c r="A1964" s="158"/>
      <c r="D1964" s="138"/>
    </row>
    <row r="1965" spans="1:4" x14ac:dyDescent="0.2">
      <c r="A1965" s="158"/>
      <c r="D1965" s="138"/>
    </row>
    <row r="1966" spans="1:4" x14ac:dyDescent="0.2">
      <c r="A1966" s="158"/>
      <c r="D1966" s="138"/>
    </row>
    <row r="1967" spans="1:4" x14ac:dyDescent="0.2">
      <c r="A1967" s="158"/>
      <c r="D1967" s="138"/>
    </row>
    <row r="1968" spans="1:4" x14ac:dyDescent="0.2">
      <c r="A1968" s="158"/>
      <c r="D1968" s="138"/>
    </row>
    <row r="1969" spans="1:4" x14ac:dyDescent="0.2">
      <c r="A1969" s="158"/>
      <c r="D1969" s="138"/>
    </row>
    <row r="1970" spans="1:4" x14ac:dyDescent="0.2">
      <c r="A1970" s="158"/>
      <c r="D1970" s="138"/>
    </row>
    <row r="1971" spans="1:4" x14ac:dyDescent="0.2">
      <c r="A1971" s="158"/>
      <c r="D1971" s="138"/>
    </row>
    <row r="1972" spans="1:4" x14ac:dyDescent="0.2">
      <c r="A1972" s="158"/>
      <c r="D1972" s="138"/>
    </row>
    <row r="1973" spans="1:4" x14ac:dyDescent="0.2">
      <c r="A1973" s="158"/>
      <c r="D1973" s="138"/>
    </row>
    <row r="1974" spans="1:4" x14ac:dyDescent="0.2">
      <c r="A1974" s="158"/>
      <c r="D1974" s="138"/>
    </row>
    <row r="1975" spans="1:4" x14ac:dyDescent="0.2">
      <c r="A1975" s="158"/>
      <c r="D1975" s="138"/>
    </row>
    <row r="1976" spans="1:4" x14ac:dyDescent="0.2">
      <c r="A1976" s="158"/>
      <c r="D1976" s="138"/>
    </row>
    <row r="1977" spans="1:4" x14ac:dyDescent="0.2">
      <c r="A1977" s="158"/>
      <c r="D1977" s="138"/>
    </row>
    <row r="1978" spans="1:4" x14ac:dyDescent="0.2">
      <c r="A1978" s="158"/>
      <c r="D1978" s="138"/>
    </row>
    <row r="1979" spans="1:4" x14ac:dyDescent="0.2">
      <c r="A1979" s="158"/>
      <c r="D1979" s="138"/>
    </row>
    <row r="1980" spans="1:4" x14ac:dyDescent="0.2">
      <c r="A1980" s="158"/>
      <c r="D1980" s="138"/>
    </row>
    <row r="1981" spans="1:4" x14ac:dyDescent="0.2">
      <c r="A1981" s="158"/>
      <c r="D1981" s="138"/>
    </row>
    <row r="1982" spans="1:4" x14ac:dyDescent="0.2">
      <c r="A1982" s="158"/>
      <c r="D1982" s="138"/>
    </row>
    <row r="1983" spans="1:4" x14ac:dyDescent="0.2">
      <c r="A1983" s="158"/>
      <c r="D1983" s="138"/>
    </row>
    <row r="1984" spans="1:4" x14ac:dyDescent="0.2">
      <c r="A1984" s="158"/>
      <c r="D1984" s="138"/>
    </row>
    <row r="1985" spans="1:4" x14ac:dyDescent="0.2">
      <c r="A1985" s="158"/>
      <c r="D1985" s="138"/>
    </row>
    <row r="1986" spans="1:4" x14ac:dyDescent="0.2">
      <c r="A1986" s="158"/>
      <c r="D1986" s="138"/>
    </row>
    <row r="1987" spans="1:4" x14ac:dyDescent="0.2">
      <c r="A1987" s="158"/>
      <c r="D1987" s="138"/>
    </row>
    <row r="1988" spans="1:4" x14ac:dyDescent="0.2">
      <c r="A1988" s="158"/>
      <c r="D1988" s="138"/>
    </row>
    <row r="1989" spans="1:4" x14ac:dyDescent="0.2">
      <c r="A1989" s="158"/>
      <c r="D1989" s="138"/>
    </row>
    <row r="1990" spans="1:4" x14ac:dyDescent="0.2">
      <c r="A1990" s="158"/>
      <c r="D1990" s="138"/>
    </row>
    <row r="1991" spans="1:4" x14ac:dyDescent="0.2">
      <c r="A1991" s="158"/>
      <c r="D1991" s="138"/>
    </row>
    <row r="1992" spans="1:4" x14ac:dyDescent="0.2">
      <c r="A1992" s="158"/>
      <c r="D1992" s="138"/>
    </row>
    <row r="1993" spans="1:4" x14ac:dyDescent="0.2">
      <c r="A1993" s="158"/>
      <c r="D1993" s="138"/>
    </row>
    <row r="1994" spans="1:4" x14ac:dyDescent="0.2">
      <c r="A1994" s="158"/>
      <c r="D1994" s="138"/>
    </row>
    <row r="1995" spans="1:4" x14ac:dyDescent="0.2">
      <c r="A1995" s="158"/>
      <c r="D1995" s="138"/>
    </row>
    <row r="1996" spans="1:4" x14ac:dyDescent="0.2">
      <c r="A1996" s="158"/>
      <c r="D1996" s="138"/>
    </row>
    <row r="1997" spans="1:4" x14ac:dyDescent="0.2">
      <c r="A1997" s="158"/>
      <c r="D1997" s="138"/>
    </row>
    <row r="1998" spans="1:4" x14ac:dyDescent="0.2">
      <c r="A1998" s="158"/>
      <c r="D1998" s="138"/>
    </row>
    <row r="1999" spans="1:4" x14ac:dyDescent="0.2">
      <c r="A1999" s="158"/>
      <c r="D1999" s="138"/>
    </row>
    <row r="2000" spans="1:4" x14ac:dyDescent="0.2">
      <c r="A2000" s="158"/>
      <c r="D2000" s="138"/>
    </row>
    <row r="2001" spans="1:4" x14ac:dyDescent="0.2">
      <c r="A2001" s="158"/>
      <c r="D2001" s="138"/>
    </row>
    <row r="2002" spans="1:4" x14ac:dyDescent="0.2">
      <c r="A2002" s="158"/>
      <c r="D2002" s="138"/>
    </row>
    <row r="2003" spans="1:4" x14ac:dyDescent="0.2">
      <c r="A2003" s="158"/>
      <c r="D2003" s="138"/>
    </row>
    <row r="2004" spans="1:4" x14ac:dyDescent="0.2">
      <c r="A2004" s="158"/>
      <c r="D2004" s="138"/>
    </row>
    <row r="2005" spans="1:4" x14ac:dyDescent="0.2">
      <c r="A2005" s="158"/>
      <c r="D2005" s="138"/>
    </row>
    <row r="2006" spans="1:4" x14ac:dyDescent="0.2">
      <c r="A2006" s="158"/>
      <c r="D2006" s="138"/>
    </row>
    <row r="2007" spans="1:4" x14ac:dyDescent="0.2">
      <c r="A2007" s="158"/>
      <c r="D2007" s="138"/>
    </row>
    <row r="2008" spans="1:4" x14ac:dyDescent="0.2">
      <c r="A2008" s="158"/>
      <c r="D2008" s="138"/>
    </row>
    <row r="2009" spans="1:4" x14ac:dyDescent="0.2">
      <c r="A2009" s="158"/>
      <c r="D2009" s="138"/>
    </row>
    <row r="2010" spans="1:4" x14ac:dyDescent="0.2">
      <c r="A2010" s="158"/>
      <c r="D2010" s="138"/>
    </row>
    <row r="2011" spans="1:4" x14ac:dyDescent="0.2">
      <c r="A2011" s="158"/>
      <c r="D2011" s="138"/>
    </row>
    <row r="2012" spans="1:4" x14ac:dyDescent="0.2">
      <c r="A2012" s="158"/>
      <c r="D2012" s="138"/>
    </row>
    <row r="2013" spans="1:4" x14ac:dyDescent="0.2">
      <c r="A2013" s="158"/>
      <c r="D2013" s="138"/>
    </row>
    <row r="2014" spans="1:4" x14ac:dyDescent="0.2">
      <c r="A2014" s="158"/>
      <c r="D2014" s="138"/>
    </row>
    <row r="2015" spans="1:4" x14ac:dyDescent="0.2">
      <c r="A2015" s="158"/>
      <c r="D2015" s="138"/>
    </row>
    <row r="2016" spans="1:4" x14ac:dyDescent="0.2">
      <c r="A2016" s="158"/>
      <c r="D2016" s="138"/>
    </row>
    <row r="2017" spans="1:4" x14ac:dyDescent="0.2">
      <c r="A2017" s="158"/>
      <c r="D2017" s="138"/>
    </row>
    <row r="2018" spans="1:4" x14ac:dyDescent="0.2">
      <c r="A2018" s="158"/>
      <c r="D2018" s="138"/>
    </row>
    <row r="2019" spans="1:4" x14ac:dyDescent="0.2">
      <c r="A2019" s="158"/>
      <c r="D2019" s="138"/>
    </row>
    <row r="2020" spans="1:4" x14ac:dyDescent="0.2">
      <c r="A2020" s="158"/>
      <c r="D2020" s="138"/>
    </row>
    <row r="2021" spans="1:4" x14ac:dyDescent="0.2">
      <c r="A2021" s="158"/>
      <c r="D2021" s="138"/>
    </row>
    <row r="2022" spans="1:4" x14ac:dyDescent="0.2">
      <c r="A2022" s="158"/>
      <c r="D2022" s="138"/>
    </row>
    <row r="2023" spans="1:4" x14ac:dyDescent="0.2">
      <c r="A2023" s="158"/>
      <c r="D2023" s="138"/>
    </row>
    <row r="2024" spans="1:4" x14ac:dyDescent="0.2">
      <c r="A2024" s="158"/>
      <c r="D2024" s="138"/>
    </row>
    <row r="2025" spans="1:4" x14ac:dyDescent="0.2">
      <c r="A2025" s="158"/>
      <c r="D2025" s="138"/>
    </row>
    <row r="2026" spans="1:4" x14ac:dyDescent="0.2">
      <c r="A2026" s="158"/>
      <c r="D2026" s="138"/>
    </row>
    <row r="2027" spans="1:4" x14ac:dyDescent="0.2">
      <c r="A2027" s="158"/>
      <c r="D2027" s="138"/>
    </row>
    <row r="2028" spans="1:4" x14ac:dyDescent="0.2">
      <c r="A2028" s="158"/>
      <c r="D2028" s="138"/>
    </row>
    <row r="2029" spans="1:4" x14ac:dyDescent="0.2">
      <c r="A2029" s="158"/>
      <c r="D2029" s="138"/>
    </row>
    <row r="2030" spans="1:4" x14ac:dyDescent="0.2">
      <c r="A2030" s="158"/>
      <c r="D2030" s="138"/>
    </row>
    <row r="2031" spans="1:4" x14ac:dyDescent="0.2">
      <c r="A2031" s="158"/>
      <c r="D2031" s="138"/>
    </row>
    <row r="2032" spans="1:4" x14ac:dyDescent="0.2">
      <c r="A2032" s="158"/>
      <c r="D2032" s="138"/>
    </row>
    <row r="2033" spans="1:4" x14ac:dyDescent="0.2">
      <c r="A2033" s="158"/>
      <c r="D2033" s="138"/>
    </row>
    <row r="2034" spans="1:4" x14ac:dyDescent="0.2">
      <c r="A2034" s="158"/>
      <c r="D2034" s="138"/>
    </row>
    <row r="2035" spans="1:4" x14ac:dyDescent="0.2">
      <c r="A2035" s="158"/>
      <c r="D2035" s="138"/>
    </row>
    <row r="2036" spans="1:4" x14ac:dyDescent="0.2">
      <c r="A2036" s="158"/>
      <c r="D2036" s="138"/>
    </row>
    <row r="2037" spans="1:4" x14ac:dyDescent="0.2">
      <c r="A2037" s="158"/>
      <c r="D2037" s="138"/>
    </row>
    <row r="2038" spans="1:4" x14ac:dyDescent="0.2">
      <c r="A2038" s="158"/>
      <c r="D2038" s="138"/>
    </row>
    <row r="2039" spans="1:4" x14ac:dyDescent="0.2">
      <c r="A2039" s="158"/>
      <c r="D2039" s="138"/>
    </row>
    <row r="2040" spans="1:4" x14ac:dyDescent="0.2">
      <c r="A2040" s="158"/>
      <c r="D2040" s="138"/>
    </row>
    <row r="2041" spans="1:4" x14ac:dyDescent="0.2">
      <c r="A2041" s="158"/>
      <c r="D2041" s="138"/>
    </row>
    <row r="2042" spans="1:4" x14ac:dyDescent="0.2">
      <c r="A2042" s="158"/>
      <c r="D2042" s="138"/>
    </row>
    <row r="2043" spans="1:4" x14ac:dyDescent="0.2">
      <c r="A2043" s="158"/>
      <c r="D2043" s="138"/>
    </row>
    <row r="2044" spans="1:4" x14ac:dyDescent="0.2">
      <c r="A2044" s="158"/>
      <c r="D2044" s="138"/>
    </row>
    <row r="2045" spans="1:4" x14ac:dyDescent="0.2">
      <c r="A2045" s="158"/>
      <c r="D2045" s="138"/>
    </row>
    <row r="2046" spans="1:4" x14ac:dyDescent="0.2">
      <c r="A2046" s="158"/>
      <c r="D2046" s="138"/>
    </row>
    <row r="2047" spans="1:4" x14ac:dyDescent="0.2">
      <c r="A2047" s="158"/>
      <c r="D2047" s="138"/>
    </row>
    <row r="2048" spans="1:4" x14ac:dyDescent="0.2">
      <c r="A2048" s="158"/>
      <c r="D2048" s="138"/>
    </row>
    <row r="2049" spans="1:4" x14ac:dyDescent="0.2">
      <c r="A2049" s="158"/>
      <c r="D2049" s="138"/>
    </row>
    <row r="2050" spans="1:4" x14ac:dyDescent="0.2">
      <c r="A2050" s="158"/>
      <c r="D2050" s="138"/>
    </row>
    <row r="2051" spans="1:4" x14ac:dyDescent="0.2">
      <c r="A2051" s="158"/>
      <c r="D2051" s="138"/>
    </row>
    <row r="2052" spans="1:4" x14ac:dyDescent="0.2">
      <c r="A2052" s="158"/>
      <c r="D2052" s="138"/>
    </row>
    <row r="2053" spans="1:4" x14ac:dyDescent="0.2">
      <c r="A2053" s="158"/>
      <c r="D2053" s="138"/>
    </row>
    <row r="2054" spans="1:4" x14ac:dyDescent="0.2">
      <c r="A2054" s="158"/>
      <c r="D2054" s="138"/>
    </row>
    <row r="2055" spans="1:4" x14ac:dyDescent="0.2">
      <c r="A2055" s="158"/>
      <c r="D2055" s="138"/>
    </row>
    <row r="2056" spans="1:4" x14ac:dyDescent="0.2">
      <c r="A2056" s="158"/>
      <c r="D2056" s="138"/>
    </row>
    <row r="2057" spans="1:4" x14ac:dyDescent="0.2">
      <c r="A2057" s="158"/>
      <c r="D2057" s="138"/>
    </row>
    <row r="2058" spans="1:4" x14ac:dyDescent="0.2">
      <c r="A2058" s="158"/>
      <c r="D2058" s="138"/>
    </row>
    <row r="2059" spans="1:4" x14ac:dyDescent="0.2">
      <c r="A2059" s="158"/>
      <c r="D2059" s="138"/>
    </row>
    <row r="2060" spans="1:4" x14ac:dyDescent="0.2">
      <c r="A2060" s="158"/>
      <c r="D2060" s="138"/>
    </row>
    <row r="2061" spans="1:4" x14ac:dyDescent="0.2">
      <c r="A2061" s="158"/>
      <c r="D2061" s="138"/>
    </row>
    <row r="2062" spans="1:4" x14ac:dyDescent="0.2">
      <c r="A2062" s="158"/>
      <c r="D2062" s="138"/>
    </row>
    <row r="2063" spans="1:4" x14ac:dyDescent="0.2">
      <c r="A2063" s="158"/>
      <c r="D2063" s="138"/>
    </row>
    <row r="2064" spans="1:4" x14ac:dyDescent="0.2">
      <c r="A2064" s="158"/>
      <c r="D2064" s="138"/>
    </row>
    <row r="2065" spans="1:4" x14ac:dyDescent="0.2">
      <c r="A2065" s="158"/>
      <c r="D2065" s="138"/>
    </row>
    <row r="2066" spans="1:4" x14ac:dyDescent="0.2">
      <c r="A2066" s="158"/>
      <c r="D2066" s="138"/>
    </row>
    <row r="2067" spans="1:4" x14ac:dyDescent="0.2">
      <c r="A2067" s="158"/>
      <c r="D2067" s="138"/>
    </row>
    <row r="2068" spans="1:4" x14ac:dyDescent="0.2">
      <c r="A2068" s="158"/>
      <c r="D2068" s="138"/>
    </row>
    <row r="2069" spans="1:4" x14ac:dyDescent="0.2">
      <c r="A2069" s="158"/>
      <c r="D2069" s="138"/>
    </row>
    <row r="2070" spans="1:4" x14ac:dyDescent="0.2">
      <c r="A2070" s="158"/>
      <c r="D2070" s="138"/>
    </row>
    <row r="2071" spans="1:4" x14ac:dyDescent="0.2">
      <c r="A2071" s="158"/>
      <c r="D2071" s="138"/>
    </row>
    <row r="2072" spans="1:4" x14ac:dyDescent="0.2">
      <c r="A2072" s="158"/>
      <c r="D2072" s="138"/>
    </row>
    <row r="2073" spans="1:4" x14ac:dyDescent="0.2">
      <c r="A2073" s="158"/>
      <c r="D2073" s="138"/>
    </row>
    <row r="2074" spans="1:4" x14ac:dyDescent="0.2">
      <c r="A2074" s="158"/>
      <c r="D2074" s="138"/>
    </row>
    <row r="2075" spans="1:4" x14ac:dyDescent="0.2">
      <c r="A2075" s="158"/>
      <c r="D2075" s="138"/>
    </row>
    <row r="2076" spans="1:4" x14ac:dyDescent="0.2">
      <c r="A2076" s="158"/>
      <c r="D2076" s="138"/>
    </row>
    <row r="2077" spans="1:4" x14ac:dyDescent="0.2">
      <c r="A2077" s="158"/>
      <c r="D2077" s="138"/>
    </row>
    <row r="2078" spans="1:4" x14ac:dyDescent="0.2">
      <c r="A2078" s="158"/>
      <c r="D2078" s="138"/>
    </row>
    <row r="2079" spans="1:4" x14ac:dyDescent="0.2">
      <c r="A2079" s="158"/>
      <c r="D2079" s="138"/>
    </row>
    <row r="2080" spans="1:4" x14ac:dyDescent="0.2">
      <c r="A2080" s="158"/>
      <c r="D2080" s="138"/>
    </row>
    <row r="2081" spans="1:4" x14ac:dyDescent="0.2">
      <c r="A2081" s="158"/>
      <c r="D2081" s="138"/>
    </row>
    <row r="2082" spans="1:4" x14ac:dyDescent="0.2">
      <c r="A2082" s="158"/>
      <c r="D2082" s="138"/>
    </row>
    <row r="2083" spans="1:4" x14ac:dyDescent="0.2">
      <c r="A2083" s="158"/>
      <c r="D2083" s="138"/>
    </row>
    <row r="2084" spans="1:4" x14ac:dyDescent="0.2">
      <c r="A2084" s="158"/>
      <c r="D2084" s="138"/>
    </row>
    <row r="2085" spans="1:4" x14ac:dyDescent="0.2">
      <c r="A2085" s="158"/>
      <c r="D2085" s="138"/>
    </row>
    <row r="2086" spans="1:4" x14ac:dyDescent="0.2">
      <c r="A2086" s="158"/>
      <c r="D2086" s="138"/>
    </row>
    <row r="2087" spans="1:4" x14ac:dyDescent="0.2">
      <c r="A2087" s="158"/>
      <c r="D2087" s="138"/>
    </row>
    <row r="2088" spans="1:4" x14ac:dyDescent="0.2">
      <c r="A2088" s="158"/>
      <c r="D2088" s="138"/>
    </row>
    <row r="2089" spans="1:4" x14ac:dyDescent="0.2">
      <c r="A2089" s="158"/>
      <c r="D2089" s="138"/>
    </row>
    <row r="2090" spans="1:4" x14ac:dyDescent="0.2">
      <c r="A2090" s="158"/>
      <c r="D2090" s="138"/>
    </row>
    <row r="2091" spans="1:4" x14ac:dyDescent="0.2">
      <c r="A2091" s="158"/>
      <c r="D2091" s="138"/>
    </row>
    <row r="2092" spans="1:4" x14ac:dyDescent="0.2">
      <c r="A2092" s="158"/>
      <c r="D2092" s="138"/>
    </row>
    <row r="2093" spans="1:4" x14ac:dyDescent="0.2">
      <c r="A2093" s="158"/>
      <c r="D2093" s="138"/>
    </row>
    <row r="2094" spans="1:4" x14ac:dyDescent="0.2">
      <c r="A2094" s="158"/>
      <c r="D2094" s="138"/>
    </row>
    <row r="2095" spans="1:4" x14ac:dyDescent="0.2">
      <c r="A2095" s="158"/>
      <c r="D2095" s="138"/>
    </row>
    <row r="2096" spans="1:4" x14ac:dyDescent="0.2">
      <c r="A2096" s="158"/>
      <c r="D2096" s="138"/>
    </row>
    <row r="2097" spans="1:4" x14ac:dyDescent="0.2">
      <c r="A2097" s="158"/>
      <c r="D2097" s="138"/>
    </row>
    <row r="2098" spans="1:4" x14ac:dyDescent="0.2">
      <c r="A2098" s="158"/>
      <c r="D2098" s="138"/>
    </row>
    <row r="2099" spans="1:4" x14ac:dyDescent="0.2">
      <c r="A2099" s="158"/>
      <c r="D2099" s="138"/>
    </row>
    <row r="2100" spans="1:4" x14ac:dyDescent="0.2">
      <c r="A2100" s="158"/>
      <c r="D2100" s="138"/>
    </row>
    <row r="2101" spans="1:4" x14ac:dyDescent="0.2">
      <c r="A2101" s="158"/>
      <c r="D2101" s="138"/>
    </row>
    <row r="2102" spans="1:4" x14ac:dyDescent="0.2">
      <c r="A2102" s="158"/>
      <c r="D2102" s="138"/>
    </row>
    <row r="2103" spans="1:4" x14ac:dyDescent="0.2">
      <c r="A2103" s="158"/>
      <c r="D2103" s="138"/>
    </row>
    <row r="2104" spans="1:4" x14ac:dyDescent="0.2">
      <c r="A2104" s="158"/>
      <c r="D2104" s="138"/>
    </row>
    <row r="2105" spans="1:4" x14ac:dyDescent="0.2">
      <c r="A2105" s="158"/>
      <c r="D2105" s="138"/>
    </row>
    <row r="2106" spans="1:4" x14ac:dyDescent="0.2">
      <c r="A2106" s="158"/>
      <c r="D2106" s="138"/>
    </row>
    <row r="2107" spans="1:4" x14ac:dyDescent="0.2">
      <c r="A2107" s="158"/>
      <c r="D2107" s="138"/>
    </row>
    <row r="2108" spans="1:4" x14ac:dyDescent="0.2">
      <c r="A2108" s="158"/>
      <c r="D2108" s="138"/>
    </row>
    <row r="2109" spans="1:4" x14ac:dyDescent="0.2">
      <c r="A2109" s="158"/>
      <c r="D2109" s="138"/>
    </row>
    <row r="2110" spans="1:4" x14ac:dyDescent="0.2">
      <c r="A2110" s="158"/>
      <c r="D2110" s="138"/>
    </row>
    <row r="2111" spans="1:4" x14ac:dyDescent="0.2">
      <c r="A2111" s="158"/>
      <c r="D2111" s="138"/>
    </row>
    <row r="2112" spans="1:4" x14ac:dyDescent="0.2">
      <c r="A2112" s="158"/>
      <c r="D2112" s="138"/>
    </row>
    <row r="2113" spans="1:4" x14ac:dyDescent="0.2">
      <c r="A2113" s="158"/>
      <c r="D2113" s="138"/>
    </row>
    <row r="2114" spans="1:4" x14ac:dyDescent="0.2">
      <c r="A2114" s="158"/>
      <c r="D2114" s="138"/>
    </row>
    <row r="2115" spans="1:4" x14ac:dyDescent="0.2">
      <c r="A2115" s="158"/>
      <c r="D2115" s="138"/>
    </row>
    <row r="2116" spans="1:4" x14ac:dyDescent="0.2">
      <c r="A2116" s="158"/>
      <c r="D2116" s="138"/>
    </row>
    <row r="2117" spans="1:4" x14ac:dyDescent="0.2">
      <c r="A2117" s="158"/>
      <c r="D2117" s="138"/>
    </row>
    <row r="2118" spans="1:4" x14ac:dyDescent="0.2">
      <c r="A2118" s="158"/>
      <c r="D2118" s="138"/>
    </row>
    <row r="2119" spans="1:4" x14ac:dyDescent="0.2">
      <c r="A2119" s="158"/>
      <c r="D2119" s="138"/>
    </row>
    <row r="2120" spans="1:4" x14ac:dyDescent="0.2">
      <c r="A2120" s="158"/>
      <c r="D2120" s="138"/>
    </row>
    <row r="2121" spans="1:4" x14ac:dyDescent="0.2">
      <c r="A2121" s="158"/>
      <c r="D2121" s="138"/>
    </row>
    <row r="2122" spans="1:4" x14ac:dyDescent="0.2">
      <c r="A2122" s="158"/>
      <c r="D2122" s="138"/>
    </row>
    <row r="2123" spans="1:4" x14ac:dyDescent="0.2">
      <c r="A2123" s="158"/>
      <c r="D2123" s="138"/>
    </row>
    <row r="2124" spans="1:4" x14ac:dyDescent="0.2">
      <c r="A2124" s="158"/>
      <c r="D2124" s="138"/>
    </row>
    <row r="2125" spans="1:4" x14ac:dyDescent="0.2">
      <c r="A2125" s="158"/>
      <c r="D2125" s="138"/>
    </row>
    <row r="2126" spans="1:4" x14ac:dyDescent="0.2">
      <c r="A2126" s="158"/>
      <c r="D2126" s="138"/>
    </row>
    <row r="2127" spans="1:4" x14ac:dyDescent="0.2">
      <c r="A2127" s="158"/>
      <c r="D2127" s="138"/>
    </row>
    <row r="2128" spans="1:4" x14ac:dyDescent="0.2">
      <c r="A2128" s="158"/>
      <c r="D2128" s="138"/>
    </row>
    <row r="2129" spans="1:4" x14ac:dyDescent="0.2">
      <c r="A2129" s="158"/>
      <c r="D2129" s="138"/>
    </row>
    <row r="2130" spans="1:4" x14ac:dyDescent="0.2">
      <c r="A2130" s="158"/>
      <c r="D2130" s="138"/>
    </row>
    <row r="2131" spans="1:4" x14ac:dyDescent="0.2">
      <c r="A2131" s="158"/>
      <c r="D2131" s="138"/>
    </row>
    <row r="2132" spans="1:4" x14ac:dyDescent="0.2">
      <c r="A2132" s="158"/>
      <c r="D2132" s="138"/>
    </row>
    <row r="2133" spans="1:4" x14ac:dyDescent="0.2">
      <c r="A2133" s="158"/>
      <c r="D2133" s="138"/>
    </row>
    <row r="2134" spans="1:4" x14ac:dyDescent="0.2">
      <c r="A2134" s="158"/>
      <c r="D2134" s="138"/>
    </row>
    <row r="2135" spans="1:4" x14ac:dyDescent="0.2">
      <c r="A2135" s="158"/>
      <c r="D2135" s="138"/>
    </row>
    <row r="2136" spans="1:4" x14ac:dyDescent="0.2">
      <c r="A2136" s="158"/>
      <c r="D2136" s="138"/>
    </row>
    <row r="2137" spans="1:4" x14ac:dyDescent="0.2">
      <c r="A2137" s="158"/>
      <c r="D2137" s="138"/>
    </row>
    <row r="2138" spans="1:4" x14ac:dyDescent="0.2">
      <c r="A2138" s="158"/>
      <c r="D2138" s="138"/>
    </row>
    <row r="2139" spans="1:4" x14ac:dyDescent="0.2">
      <c r="A2139" s="158"/>
      <c r="D2139" s="138"/>
    </row>
    <row r="2140" spans="1:4" x14ac:dyDescent="0.2">
      <c r="A2140" s="158"/>
      <c r="D2140" s="138"/>
    </row>
    <row r="2141" spans="1:4" x14ac:dyDescent="0.2">
      <c r="A2141" s="158"/>
      <c r="D2141" s="138"/>
    </row>
    <row r="2142" spans="1:4" x14ac:dyDescent="0.2">
      <c r="A2142" s="158"/>
      <c r="D2142" s="138"/>
    </row>
    <row r="2143" spans="1:4" x14ac:dyDescent="0.2">
      <c r="A2143" s="158"/>
      <c r="D2143" s="138"/>
    </row>
    <row r="2144" spans="1:4" x14ac:dyDescent="0.2">
      <c r="A2144" s="158"/>
      <c r="D2144" s="138"/>
    </row>
    <row r="2145" spans="1:4" x14ac:dyDescent="0.2">
      <c r="A2145" s="158"/>
      <c r="D2145" s="138"/>
    </row>
    <row r="2146" spans="1:4" x14ac:dyDescent="0.2">
      <c r="A2146" s="158"/>
      <c r="D2146" s="138"/>
    </row>
    <row r="2147" spans="1:4" x14ac:dyDescent="0.2">
      <c r="A2147" s="158"/>
      <c r="D2147" s="138"/>
    </row>
    <row r="2148" spans="1:4" x14ac:dyDescent="0.2">
      <c r="A2148" s="158"/>
      <c r="D2148" s="138"/>
    </row>
    <row r="2149" spans="1:4" x14ac:dyDescent="0.2">
      <c r="A2149" s="158"/>
      <c r="D2149" s="138"/>
    </row>
    <row r="2150" spans="1:4" x14ac:dyDescent="0.2">
      <c r="A2150" s="158"/>
      <c r="D2150" s="138"/>
    </row>
    <row r="2151" spans="1:4" x14ac:dyDescent="0.2">
      <c r="A2151" s="158"/>
      <c r="D2151" s="138"/>
    </row>
    <row r="2152" spans="1:4" x14ac:dyDescent="0.2">
      <c r="A2152" s="158"/>
      <c r="D2152" s="138"/>
    </row>
    <row r="2153" spans="1:4" x14ac:dyDescent="0.2">
      <c r="A2153" s="158"/>
      <c r="D2153" s="138"/>
    </row>
    <row r="2154" spans="1:4" x14ac:dyDescent="0.2">
      <c r="A2154" s="158"/>
      <c r="D2154" s="138"/>
    </row>
    <row r="2155" spans="1:4" x14ac:dyDescent="0.2">
      <c r="A2155" s="158"/>
      <c r="D2155" s="138"/>
    </row>
    <row r="2156" spans="1:4" x14ac:dyDescent="0.2">
      <c r="A2156" s="158"/>
      <c r="D2156" s="138"/>
    </row>
    <row r="2157" spans="1:4" x14ac:dyDescent="0.2">
      <c r="A2157" s="158"/>
      <c r="D2157" s="138"/>
    </row>
    <row r="2158" spans="1:4" x14ac:dyDescent="0.2">
      <c r="A2158" s="158"/>
      <c r="D2158" s="138"/>
    </row>
    <row r="2159" spans="1:4" x14ac:dyDescent="0.2">
      <c r="A2159" s="158"/>
      <c r="D2159" s="138"/>
    </row>
    <row r="2160" spans="1:4" x14ac:dyDescent="0.2">
      <c r="A2160" s="158"/>
      <c r="D2160" s="138"/>
    </row>
    <row r="2161" spans="1:4" x14ac:dyDescent="0.2">
      <c r="A2161" s="158"/>
      <c r="D2161" s="138"/>
    </row>
    <row r="2162" spans="1:4" x14ac:dyDescent="0.2">
      <c r="A2162" s="158"/>
      <c r="D2162" s="138"/>
    </row>
    <row r="2163" spans="1:4" x14ac:dyDescent="0.2">
      <c r="A2163" s="158"/>
      <c r="D2163" s="138"/>
    </row>
    <row r="2164" spans="1:4" x14ac:dyDescent="0.2">
      <c r="A2164" s="158"/>
      <c r="D2164" s="138"/>
    </row>
    <row r="2165" spans="1:4" x14ac:dyDescent="0.2">
      <c r="A2165" s="158"/>
      <c r="D2165" s="138"/>
    </row>
    <row r="2166" spans="1:4" x14ac:dyDescent="0.2">
      <c r="A2166" s="158"/>
      <c r="D2166" s="138"/>
    </row>
    <row r="2167" spans="1:4" x14ac:dyDescent="0.2">
      <c r="A2167" s="158"/>
      <c r="D2167" s="138"/>
    </row>
    <row r="2168" spans="1:4" x14ac:dyDescent="0.2">
      <c r="A2168" s="158"/>
      <c r="D2168" s="138"/>
    </row>
    <row r="2169" spans="1:4" x14ac:dyDescent="0.2">
      <c r="A2169" s="158"/>
      <c r="D2169" s="138"/>
    </row>
    <row r="2170" spans="1:4" x14ac:dyDescent="0.2">
      <c r="A2170" s="158"/>
      <c r="D2170" s="138"/>
    </row>
    <row r="2171" spans="1:4" x14ac:dyDescent="0.2">
      <c r="A2171" s="158"/>
      <c r="D2171" s="138"/>
    </row>
    <row r="2172" spans="1:4" x14ac:dyDescent="0.2">
      <c r="A2172" s="158"/>
      <c r="D2172" s="138"/>
    </row>
    <row r="2173" spans="1:4" x14ac:dyDescent="0.2">
      <c r="A2173" s="158"/>
      <c r="D2173" s="138"/>
    </row>
    <row r="2174" spans="1:4" x14ac:dyDescent="0.2">
      <c r="A2174" s="158"/>
      <c r="D2174" s="138"/>
    </row>
    <row r="2175" spans="1:4" x14ac:dyDescent="0.2">
      <c r="A2175" s="158"/>
      <c r="D2175" s="138"/>
    </row>
    <row r="2176" spans="1:4" x14ac:dyDescent="0.2">
      <c r="A2176" s="158"/>
      <c r="D2176" s="138"/>
    </row>
    <row r="2177" spans="1:4" x14ac:dyDescent="0.2">
      <c r="A2177" s="158"/>
      <c r="D2177" s="138"/>
    </row>
    <row r="2178" spans="1:4" x14ac:dyDescent="0.2">
      <c r="A2178" s="158"/>
      <c r="D2178" s="138"/>
    </row>
    <row r="2179" spans="1:4" x14ac:dyDescent="0.2">
      <c r="A2179" s="158"/>
      <c r="D2179" s="138"/>
    </row>
    <row r="2180" spans="1:4" x14ac:dyDescent="0.2">
      <c r="A2180" s="158"/>
      <c r="D2180" s="138"/>
    </row>
    <row r="2181" spans="1:4" x14ac:dyDescent="0.2">
      <c r="A2181" s="158"/>
      <c r="D2181" s="138"/>
    </row>
    <row r="2182" spans="1:4" x14ac:dyDescent="0.2">
      <c r="A2182" s="158"/>
      <c r="D2182" s="138"/>
    </row>
    <row r="2183" spans="1:4" x14ac:dyDescent="0.2">
      <c r="A2183" s="158"/>
      <c r="D2183" s="138"/>
    </row>
    <row r="2184" spans="1:4" x14ac:dyDescent="0.2">
      <c r="A2184" s="158"/>
      <c r="D2184" s="138"/>
    </row>
    <row r="2185" spans="1:4" x14ac:dyDescent="0.2">
      <c r="A2185" s="158"/>
      <c r="D2185" s="138"/>
    </row>
    <row r="2186" spans="1:4" x14ac:dyDescent="0.2">
      <c r="A2186" s="158"/>
      <c r="D2186" s="138"/>
    </row>
    <row r="2187" spans="1:4" x14ac:dyDescent="0.2">
      <c r="A2187" s="158"/>
      <c r="D2187" s="138"/>
    </row>
    <row r="2188" spans="1:4" x14ac:dyDescent="0.2">
      <c r="A2188" s="158"/>
      <c r="D2188" s="138"/>
    </row>
    <row r="2189" spans="1:4" x14ac:dyDescent="0.2">
      <c r="A2189" s="158"/>
      <c r="D2189" s="138"/>
    </row>
    <row r="2190" spans="1:4" x14ac:dyDescent="0.2">
      <c r="A2190" s="158"/>
      <c r="D2190" s="138"/>
    </row>
    <row r="2191" spans="1:4" x14ac:dyDescent="0.2">
      <c r="A2191" s="158"/>
      <c r="D2191" s="138"/>
    </row>
    <row r="2192" spans="1:4" x14ac:dyDescent="0.2">
      <c r="A2192" s="158"/>
      <c r="D2192" s="138"/>
    </row>
    <row r="2193" spans="1:4" x14ac:dyDescent="0.2">
      <c r="A2193" s="158"/>
      <c r="D2193" s="138"/>
    </row>
    <row r="2194" spans="1:4" x14ac:dyDescent="0.2">
      <c r="A2194" s="158"/>
      <c r="D2194" s="138"/>
    </row>
    <row r="2195" spans="1:4" x14ac:dyDescent="0.2">
      <c r="A2195" s="158"/>
      <c r="D2195" s="138"/>
    </row>
    <row r="2196" spans="1:4" x14ac:dyDescent="0.2">
      <c r="A2196" s="158"/>
      <c r="D2196" s="138"/>
    </row>
    <row r="2197" spans="1:4" x14ac:dyDescent="0.2">
      <c r="A2197" s="158"/>
      <c r="D2197" s="138"/>
    </row>
    <row r="2198" spans="1:4" x14ac:dyDescent="0.2">
      <c r="A2198" s="158"/>
      <c r="D2198" s="138"/>
    </row>
    <row r="2199" spans="1:4" x14ac:dyDescent="0.2">
      <c r="A2199" s="158"/>
      <c r="D2199" s="138"/>
    </row>
    <row r="2200" spans="1:4" x14ac:dyDescent="0.2">
      <c r="A2200" s="158"/>
      <c r="D2200" s="138"/>
    </row>
    <row r="2201" spans="1:4" x14ac:dyDescent="0.2">
      <c r="A2201" s="158"/>
      <c r="D2201" s="138"/>
    </row>
    <row r="2202" spans="1:4" x14ac:dyDescent="0.2">
      <c r="A2202" s="158"/>
      <c r="D2202" s="138"/>
    </row>
    <row r="2203" spans="1:4" x14ac:dyDescent="0.2">
      <c r="A2203" s="158"/>
      <c r="D2203" s="138"/>
    </row>
    <row r="2204" spans="1:4" x14ac:dyDescent="0.2">
      <c r="A2204" s="158"/>
      <c r="D2204" s="138"/>
    </row>
    <row r="2205" spans="1:4" x14ac:dyDescent="0.2">
      <c r="A2205" s="158"/>
      <c r="D2205" s="138"/>
    </row>
    <row r="2206" spans="1:4" x14ac:dyDescent="0.2">
      <c r="A2206" s="158"/>
      <c r="D2206" s="138"/>
    </row>
    <row r="2207" spans="1:4" x14ac:dyDescent="0.2">
      <c r="A2207" s="158"/>
      <c r="D2207" s="138"/>
    </row>
    <row r="2208" spans="1:4" x14ac:dyDescent="0.2">
      <c r="A2208" s="158"/>
      <c r="D2208" s="138"/>
    </row>
    <row r="2209" spans="1:4" x14ac:dyDescent="0.2">
      <c r="A2209" s="158"/>
      <c r="D2209" s="138"/>
    </row>
    <row r="2210" spans="1:4" x14ac:dyDescent="0.2">
      <c r="A2210" s="158"/>
      <c r="D2210" s="138"/>
    </row>
    <row r="2211" spans="1:4" x14ac:dyDescent="0.2">
      <c r="A2211" s="158"/>
      <c r="D2211" s="138"/>
    </row>
    <row r="2212" spans="1:4" x14ac:dyDescent="0.2">
      <c r="A2212" s="158"/>
      <c r="D2212" s="138"/>
    </row>
    <row r="2213" spans="1:4" x14ac:dyDescent="0.2">
      <c r="A2213" s="158"/>
      <c r="D2213" s="138"/>
    </row>
    <row r="2214" spans="1:4" x14ac:dyDescent="0.2">
      <c r="A2214" s="158"/>
      <c r="D2214" s="138"/>
    </row>
    <row r="2215" spans="1:4" x14ac:dyDescent="0.2">
      <c r="A2215" s="158"/>
      <c r="D2215" s="138"/>
    </row>
    <row r="2216" spans="1:4" x14ac:dyDescent="0.2">
      <c r="A2216" s="158"/>
      <c r="D2216" s="138"/>
    </row>
    <row r="2217" spans="1:4" x14ac:dyDescent="0.2">
      <c r="A2217" s="158"/>
      <c r="D2217" s="138"/>
    </row>
    <row r="2218" spans="1:4" x14ac:dyDescent="0.2">
      <c r="A2218" s="158"/>
      <c r="D2218" s="138"/>
    </row>
    <row r="2219" spans="1:4" x14ac:dyDescent="0.2">
      <c r="A2219" s="158"/>
      <c r="D2219" s="138"/>
    </row>
    <row r="2220" spans="1:4" x14ac:dyDescent="0.2">
      <c r="A2220" s="158"/>
      <c r="D2220" s="138"/>
    </row>
    <row r="2221" spans="1:4" x14ac:dyDescent="0.2">
      <c r="A2221" s="158"/>
      <c r="D2221" s="138"/>
    </row>
    <row r="2222" spans="1:4" x14ac:dyDescent="0.2">
      <c r="A2222" s="158"/>
      <c r="D2222" s="138"/>
    </row>
    <row r="2223" spans="1:4" x14ac:dyDescent="0.2">
      <c r="A2223" s="158"/>
      <c r="D2223" s="138"/>
    </row>
    <row r="2224" spans="1:4" x14ac:dyDescent="0.2">
      <c r="A2224" s="158"/>
      <c r="D2224" s="138"/>
    </row>
    <row r="2225" spans="1:4" x14ac:dyDescent="0.2">
      <c r="A2225" s="158"/>
      <c r="D2225" s="138"/>
    </row>
    <row r="2226" spans="1:4" x14ac:dyDescent="0.2">
      <c r="A2226" s="158"/>
      <c r="D2226" s="138"/>
    </row>
    <row r="2227" spans="1:4" x14ac:dyDescent="0.2">
      <c r="A2227" s="158"/>
      <c r="D2227" s="138"/>
    </row>
    <row r="2228" spans="1:4" x14ac:dyDescent="0.2">
      <c r="A2228" s="158"/>
      <c r="D2228" s="138"/>
    </row>
    <row r="2229" spans="1:4" x14ac:dyDescent="0.2">
      <c r="A2229" s="158"/>
      <c r="D2229" s="138"/>
    </row>
    <row r="2230" spans="1:4" x14ac:dyDescent="0.2">
      <c r="A2230" s="158"/>
      <c r="D2230" s="138"/>
    </row>
    <row r="2231" spans="1:4" x14ac:dyDescent="0.2">
      <c r="A2231" s="158"/>
      <c r="D2231" s="138"/>
    </row>
    <row r="2232" spans="1:4" x14ac:dyDescent="0.2">
      <c r="A2232" s="158"/>
      <c r="D2232" s="138"/>
    </row>
    <row r="2233" spans="1:4" x14ac:dyDescent="0.2">
      <c r="A2233" s="158"/>
      <c r="D2233" s="138"/>
    </row>
    <row r="2234" spans="1:4" x14ac:dyDescent="0.2">
      <c r="A2234" s="158"/>
      <c r="D2234" s="138"/>
    </row>
    <row r="2235" spans="1:4" x14ac:dyDescent="0.2">
      <c r="A2235" s="158"/>
      <c r="D2235" s="138"/>
    </row>
    <row r="2236" spans="1:4" x14ac:dyDescent="0.2">
      <c r="A2236" s="158"/>
      <c r="D2236" s="138"/>
    </row>
    <row r="2237" spans="1:4" x14ac:dyDescent="0.2">
      <c r="A2237" s="158"/>
      <c r="D2237" s="138"/>
    </row>
    <row r="2238" spans="1:4" x14ac:dyDescent="0.2">
      <c r="A2238" s="158"/>
      <c r="D2238" s="138"/>
    </row>
    <row r="2239" spans="1:4" x14ac:dyDescent="0.2">
      <c r="A2239" s="158"/>
      <c r="D2239" s="138"/>
    </row>
    <row r="2240" spans="1:4" x14ac:dyDescent="0.2">
      <c r="A2240" s="158"/>
      <c r="D2240" s="138"/>
    </row>
    <row r="2241" spans="1:4" x14ac:dyDescent="0.2">
      <c r="A2241" s="158"/>
      <c r="D2241" s="138"/>
    </row>
    <row r="2242" spans="1:4" x14ac:dyDescent="0.2">
      <c r="A2242" s="158"/>
      <c r="D2242" s="138"/>
    </row>
    <row r="2243" spans="1:4" x14ac:dyDescent="0.2">
      <c r="A2243" s="158"/>
      <c r="D2243" s="138"/>
    </row>
    <row r="2244" spans="1:4" x14ac:dyDescent="0.2">
      <c r="A2244" s="158"/>
      <c r="D2244" s="138"/>
    </row>
    <row r="2245" spans="1:4" x14ac:dyDescent="0.2">
      <c r="A2245" s="158"/>
      <c r="D2245" s="138"/>
    </row>
    <row r="2246" spans="1:4" x14ac:dyDescent="0.2">
      <c r="A2246" s="158"/>
      <c r="D2246" s="138"/>
    </row>
    <row r="2247" spans="1:4" x14ac:dyDescent="0.2">
      <c r="A2247" s="158"/>
      <c r="D2247" s="138"/>
    </row>
    <row r="2248" spans="1:4" x14ac:dyDescent="0.2">
      <c r="A2248" s="158"/>
      <c r="D2248" s="138"/>
    </row>
    <row r="2249" spans="1:4" x14ac:dyDescent="0.2">
      <c r="A2249" s="158"/>
      <c r="D2249" s="138"/>
    </row>
    <row r="2250" spans="1:4" x14ac:dyDescent="0.2">
      <c r="A2250" s="158"/>
      <c r="D2250" s="138"/>
    </row>
    <row r="2251" spans="1:4" x14ac:dyDescent="0.2">
      <c r="A2251" s="158"/>
      <c r="D2251" s="138"/>
    </row>
    <row r="2252" spans="1:4" x14ac:dyDescent="0.2">
      <c r="A2252" s="158"/>
      <c r="D2252" s="138"/>
    </row>
    <row r="2253" spans="1:4" x14ac:dyDescent="0.2">
      <c r="A2253" s="158"/>
      <c r="D2253" s="138"/>
    </row>
    <row r="2254" spans="1:4" x14ac:dyDescent="0.2">
      <c r="A2254" s="158"/>
      <c r="D2254" s="138"/>
    </row>
    <row r="2255" spans="1:4" x14ac:dyDescent="0.2">
      <c r="A2255" s="158"/>
      <c r="D2255" s="138"/>
    </row>
    <row r="2256" spans="1:4" x14ac:dyDescent="0.2">
      <c r="A2256" s="158"/>
      <c r="D2256" s="138"/>
    </row>
    <row r="2257" spans="1:4" x14ac:dyDescent="0.2">
      <c r="A2257" s="158"/>
      <c r="D2257" s="138"/>
    </row>
    <row r="2258" spans="1:4" x14ac:dyDescent="0.2">
      <c r="A2258" s="158"/>
      <c r="D2258" s="138"/>
    </row>
    <row r="2259" spans="1:4" x14ac:dyDescent="0.2">
      <c r="A2259" s="158"/>
      <c r="D2259" s="138"/>
    </row>
    <row r="2260" spans="1:4" x14ac:dyDescent="0.2">
      <c r="A2260" s="158"/>
      <c r="D2260" s="138"/>
    </row>
    <row r="2261" spans="1:4" x14ac:dyDescent="0.2">
      <c r="A2261" s="158"/>
      <c r="D2261" s="138"/>
    </row>
    <row r="2262" spans="1:4" x14ac:dyDescent="0.2">
      <c r="A2262" s="158"/>
      <c r="D2262" s="138"/>
    </row>
    <row r="2263" spans="1:4" x14ac:dyDescent="0.2">
      <c r="A2263" s="158"/>
      <c r="D2263" s="138"/>
    </row>
    <row r="2264" spans="1:4" x14ac:dyDescent="0.2">
      <c r="A2264" s="158"/>
      <c r="D2264" s="138"/>
    </row>
    <row r="2265" spans="1:4" x14ac:dyDescent="0.2">
      <c r="A2265" s="158"/>
      <c r="D2265" s="138"/>
    </row>
    <row r="2266" spans="1:4" x14ac:dyDescent="0.2">
      <c r="A2266" s="158"/>
      <c r="D2266" s="138"/>
    </row>
    <row r="2267" spans="1:4" x14ac:dyDescent="0.2">
      <c r="A2267" s="158"/>
      <c r="D2267" s="138"/>
    </row>
    <row r="2268" spans="1:4" x14ac:dyDescent="0.2">
      <c r="A2268" s="158"/>
      <c r="D2268" s="138"/>
    </row>
    <row r="2269" spans="1:4" x14ac:dyDescent="0.2">
      <c r="A2269" s="158"/>
      <c r="D2269" s="138"/>
    </row>
    <row r="2270" spans="1:4" x14ac:dyDescent="0.2">
      <c r="A2270" s="158"/>
      <c r="D2270" s="138"/>
    </row>
    <row r="2271" spans="1:4" x14ac:dyDescent="0.2">
      <c r="A2271" s="158"/>
      <c r="D2271" s="138"/>
    </row>
    <row r="2272" spans="1:4" x14ac:dyDescent="0.2">
      <c r="A2272" s="158"/>
      <c r="D2272" s="138"/>
    </row>
    <row r="2273" spans="1:4" x14ac:dyDescent="0.2">
      <c r="A2273" s="158"/>
      <c r="D2273" s="138"/>
    </row>
    <row r="2274" spans="1:4" x14ac:dyDescent="0.2">
      <c r="A2274" s="158"/>
      <c r="D2274" s="138"/>
    </row>
    <row r="2275" spans="1:4" x14ac:dyDescent="0.2">
      <c r="A2275" s="158"/>
      <c r="D2275" s="138"/>
    </row>
    <row r="2276" spans="1:4" x14ac:dyDescent="0.2">
      <c r="A2276" s="158"/>
      <c r="D2276" s="138"/>
    </row>
    <row r="2277" spans="1:4" x14ac:dyDescent="0.2">
      <c r="A2277" s="158"/>
      <c r="D2277" s="138"/>
    </row>
    <row r="2278" spans="1:4" x14ac:dyDescent="0.2">
      <c r="A2278" s="158"/>
      <c r="D2278" s="138"/>
    </row>
    <row r="2279" spans="1:4" x14ac:dyDescent="0.2">
      <c r="A2279" s="158"/>
      <c r="D2279" s="138"/>
    </row>
    <row r="2280" spans="1:4" x14ac:dyDescent="0.2">
      <c r="A2280" s="158"/>
      <c r="D2280" s="138"/>
    </row>
    <row r="2281" spans="1:4" x14ac:dyDescent="0.2">
      <c r="A2281" s="158"/>
      <c r="D2281" s="138"/>
    </row>
    <row r="2282" spans="1:4" x14ac:dyDescent="0.2">
      <c r="A2282" s="158"/>
      <c r="D2282" s="138"/>
    </row>
    <row r="2283" spans="1:4" x14ac:dyDescent="0.2">
      <c r="A2283" s="158"/>
      <c r="D2283" s="138"/>
    </row>
    <row r="2284" spans="1:4" x14ac:dyDescent="0.2">
      <c r="A2284" s="158"/>
      <c r="D2284" s="138"/>
    </row>
    <row r="2285" spans="1:4" x14ac:dyDescent="0.2">
      <c r="A2285" s="158"/>
      <c r="D2285" s="138"/>
    </row>
    <row r="2286" spans="1:4" x14ac:dyDescent="0.2">
      <c r="A2286" s="158"/>
      <c r="D2286" s="138"/>
    </row>
    <row r="2287" spans="1:4" x14ac:dyDescent="0.2">
      <c r="A2287" s="158"/>
      <c r="D2287" s="138"/>
    </row>
    <row r="2288" spans="1:4" x14ac:dyDescent="0.2">
      <c r="A2288" s="158"/>
      <c r="D2288" s="138"/>
    </row>
    <row r="2289" spans="1:4" x14ac:dyDescent="0.2">
      <c r="A2289" s="158"/>
      <c r="D2289" s="138"/>
    </row>
    <row r="2290" spans="1:4" x14ac:dyDescent="0.2">
      <c r="A2290" s="158"/>
      <c r="D2290" s="138"/>
    </row>
    <row r="2291" spans="1:4" x14ac:dyDescent="0.2">
      <c r="A2291" s="158"/>
      <c r="D2291" s="138"/>
    </row>
    <row r="2292" spans="1:4" x14ac:dyDescent="0.2">
      <c r="A2292" s="158"/>
      <c r="D2292" s="138"/>
    </row>
    <row r="2293" spans="1:4" x14ac:dyDescent="0.2">
      <c r="A2293" s="158"/>
      <c r="D2293" s="138"/>
    </row>
    <row r="2294" spans="1:4" x14ac:dyDescent="0.2">
      <c r="A2294" s="158"/>
      <c r="D2294" s="138"/>
    </row>
    <row r="2295" spans="1:4" x14ac:dyDescent="0.2">
      <c r="A2295" s="158"/>
      <c r="D2295" s="138"/>
    </row>
    <row r="2296" spans="1:4" x14ac:dyDescent="0.2">
      <c r="A2296" s="158"/>
      <c r="D2296" s="138"/>
    </row>
    <row r="2297" spans="1:4" x14ac:dyDescent="0.2">
      <c r="A2297" s="158"/>
      <c r="D2297" s="138"/>
    </row>
    <row r="2298" spans="1:4" x14ac:dyDescent="0.2">
      <c r="A2298" s="158"/>
      <c r="D2298" s="138"/>
    </row>
    <row r="2299" spans="1:4" x14ac:dyDescent="0.2">
      <c r="A2299" s="158"/>
      <c r="D2299" s="138"/>
    </row>
    <row r="2300" spans="1:4" x14ac:dyDescent="0.2">
      <c r="A2300" s="158"/>
      <c r="D2300" s="138"/>
    </row>
    <row r="2301" spans="1:4" x14ac:dyDescent="0.2">
      <c r="A2301" s="158"/>
      <c r="D2301" s="138"/>
    </row>
    <row r="2302" spans="1:4" x14ac:dyDescent="0.2">
      <c r="A2302" s="158"/>
      <c r="D2302" s="138"/>
    </row>
    <row r="2303" spans="1:4" x14ac:dyDescent="0.2">
      <c r="A2303" s="158"/>
      <c r="D2303" s="138"/>
    </row>
    <row r="2304" spans="1:4" x14ac:dyDescent="0.2">
      <c r="A2304" s="158"/>
      <c r="D2304" s="138"/>
    </row>
    <row r="2305" spans="1:4" x14ac:dyDescent="0.2">
      <c r="A2305" s="158"/>
      <c r="D2305" s="138"/>
    </row>
    <row r="2306" spans="1:4" x14ac:dyDescent="0.2">
      <c r="A2306" s="158"/>
      <c r="D2306" s="138"/>
    </row>
    <row r="2307" spans="1:4" x14ac:dyDescent="0.2">
      <c r="A2307" s="158"/>
      <c r="D2307" s="138"/>
    </row>
    <row r="2308" spans="1:4" x14ac:dyDescent="0.2">
      <c r="A2308" s="158"/>
      <c r="D2308" s="138"/>
    </row>
    <row r="2309" spans="1:4" x14ac:dyDescent="0.2">
      <c r="A2309" s="158"/>
      <c r="D2309" s="138"/>
    </row>
    <row r="2310" spans="1:4" x14ac:dyDescent="0.2">
      <c r="A2310" s="158"/>
      <c r="D2310" s="138"/>
    </row>
    <row r="2311" spans="1:4" x14ac:dyDescent="0.2">
      <c r="A2311" s="158"/>
      <c r="D2311" s="138"/>
    </row>
    <row r="2312" spans="1:4" x14ac:dyDescent="0.2">
      <c r="A2312" s="158"/>
      <c r="D2312" s="138"/>
    </row>
    <row r="2313" spans="1:4" x14ac:dyDescent="0.2">
      <c r="A2313" s="158"/>
      <c r="D2313" s="138"/>
    </row>
    <row r="2314" spans="1:4" x14ac:dyDescent="0.2">
      <c r="A2314" s="158"/>
      <c r="D2314" s="138"/>
    </row>
    <row r="2315" spans="1:4" x14ac:dyDescent="0.2">
      <c r="A2315" s="158"/>
      <c r="D2315" s="138"/>
    </row>
    <row r="2316" spans="1:4" x14ac:dyDescent="0.2">
      <c r="A2316" s="158"/>
      <c r="D2316" s="138"/>
    </row>
    <row r="2317" spans="1:4" x14ac:dyDescent="0.2">
      <c r="A2317" s="158"/>
      <c r="D2317" s="138"/>
    </row>
    <row r="2318" spans="1:4" x14ac:dyDescent="0.2">
      <c r="A2318" s="158"/>
      <c r="D2318" s="138"/>
    </row>
    <row r="2319" spans="1:4" x14ac:dyDescent="0.2">
      <c r="A2319" s="158"/>
      <c r="D2319" s="138"/>
    </row>
    <row r="2320" spans="1:4" x14ac:dyDescent="0.2">
      <c r="A2320" s="158"/>
      <c r="D2320" s="138"/>
    </row>
    <row r="2321" spans="1:4" x14ac:dyDescent="0.2">
      <c r="A2321" s="158"/>
      <c r="D2321" s="138"/>
    </row>
    <row r="2322" spans="1:4" x14ac:dyDescent="0.2">
      <c r="A2322" s="158"/>
      <c r="D2322" s="138"/>
    </row>
    <row r="2323" spans="1:4" x14ac:dyDescent="0.2">
      <c r="A2323" s="158"/>
      <c r="D2323" s="138"/>
    </row>
    <row r="2324" spans="1:4" x14ac:dyDescent="0.2">
      <c r="A2324" s="158"/>
      <c r="D2324" s="138"/>
    </row>
    <row r="2325" spans="1:4" x14ac:dyDescent="0.2">
      <c r="A2325" s="158"/>
      <c r="D2325" s="138"/>
    </row>
    <row r="2326" spans="1:4" x14ac:dyDescent="0.2">
      <c r="A2326" s="158"/>
      <c r="D2326" s="138"/>
    </row>
    <row r="2327" spans="1:4" x14ac:dyDescent="0.2">
      <c r="A2327" s="158"/>
      <c r="D2327" s="138"/>
    </row>
    <row r="2328" spans="1:4" x14ac:dyDescent="0.2">
      <c r="A2328" s="158"/>
      <c r="D2328" s="138"/>
    </row>
    <row r="2329" spans="1:4" x14ac:dyDescent="0.2">
      <c r="A2329" s="158"/>
      <c r="D2329" s="138"/>
    </row>
    <row r="2330" spans="1:4" x14ac:dyDescent="0.2">
      <c r="A2330" s="158"/>
      <c r="D2330" s="138"/>
    </row>
    <row r="2331" spans="1:4" x14ac:dyDescent="0.2">
      <c r="A2331" s="158"/>
      <c r="D2331" s="138"/>
    </row>
    <row r="2332" spans="1:4" x14ac:dyDescent="0.2">
      <c r="A2332" s="158"/>
      <c r="D2332" s="138"/>
    </row>
    <row r="2333" spans="1:4" x14ac:dyDescent="0.2">
      <c r="A2333" s="158"/>
      <c r="D2333" s="138"/>
    </row>
    <row r="2334" spans="1:4" x14ac:dyDescent="0.2">
      <c r="A2334" s="158"/>
      <c r="D2334" s="138"/>
    </row>
    <row r="2335" spans="1:4" x14ac:dyDescent="0.2">
      <c r="A2335" s="158"/>
      <c r="D2335" s="138"/>
    </row>
    <row r="2336" spans="1:4" x14ac:dyDescent="0.2">
      <c r="A2336" s="158"/>
      <c r="D2336" s="138"/>
    </row>
    <row r="2337" spans="1:4" x14ac:dyDescent="0.2">
      <c r="A2337" s="158"/>
      <c r="D2337" s="138"/>
    </row>
    <row r="2338" spans="1:4" x14ac:dyDescent="0.2">
      <c r="A2338" s="158"/>
      <c r="D2338" s="138"/>
    </row>
    <row r="2339" spans="1:4" x14ac:dyDescent="0.2">
      <c r="A2339" s="158"/>
      <c r="D2339" s="138"/>
    </row>
    <row r="2340" spans="1:4" x14ac:dyDescent="0.2">
      <c r="A2340" s="158"/>
      <c r="D2340" s="138"/>
    </row>
    <row r="2341" spans="1:4" x14ac:dyDescent="0.2">
      <c r="A2341" s="158"/>
      <c r="D2341" s="138"/>
    </row>
    <row r="2342" spans="1:4" x14ac:dyDescent="0.2">
      <c r="A2342" s="158"/>
      <c r="D2342" s="138"/>
    </row>
    <row r="2343" spans="1:4" x14ac:dyDescent="0.2">
      <c r="A2343" s="158"/>
      <c r="D2343" s="138"/>
    </row>
    <row r="2344" spans="1:4" x14ac:dyDescent="0.2">
      <c r="A2344" s="158"/>
      <c r="D2344" s="138"/>
    </row>
    <row r="2345" spans="1:4" x14ac:dyDescent="0.2">
      <c r="A2345" s="158"/>
      <c r="D2345" s="138"/>
    </row>
    <row r="2346" spans="1:4" x14ac:dyDescent="0.2">
      <c r="A2346" s="158"/>
      <c r="D2346" s="138"/>
    </row>
    <row r="2347" spans="1:4" x14ac:dyDescent="0.2">
      <c r="A2347" s="158"/>
      <c r="D2347" s="138"/>
    </row>
    <row r="2348" spans="1:4" x14ac:dyDescent="0.2">
      <c r="A2348" s="158"/>
      <c r="D2348" s="138"/>
    </row>
    <row r="2349" spans="1:4" x14ac:dyDescent="0.2">
      <c r="A2349" s="158"/>
      <c r="D2349" s="138"/>
    </row>
    <row r="2350" spans="1:4" x14ac:dyDescent="0.2">
      <c r="A2350" s="158"/>
      <c r="D2350" s="138"/>
    </row>
    <row r="2351" spans="1:4" x14ac:dyDescent="0.2">
      <c r="A2351" s="158"/>
      <c r="D2351" s="138"/>
    </row>
    <row r="2352" spans="1:4" x14ac:dyDescent="0.2">
      <c r="A2352" s="158"/>
      <c r="D2352" s="138"/>
    </row>
    <row r="2353" spans="1:4" x14ac:dyDescent="0.2">
      <c r="A2353" s="158"/>
      <c r="D2353" s="138"/>
    </row>
    <row r="2354" spans="1:4" x14ac:dyDescent="0.2">
      <c r="A2354" s="158"/>
      <c r="D2354" s="138"/>
    </row>
    <row r="2355" spans="1:4" x14ac:dyDescent="0.2">
      <c r="A2355" s="158"/>
      <c r="D2355" s="138"/>
    </row>
    <row r="2356" spans="1:4" x14ac:dyDescent="0.2">
      <c r="A2356" s="158"/>
      <c r="D2356" s="138"/>
    </row>
    <row r="2357" spans="1:4" x14ac:dyDescent="0.2">
      <c r="A2357" s="158"/>
      <c r="D2357" s="138"/>
    </row>
    <row r="2358" spans="1:4" x14ac:dyDescent="0.2">
      <c r="A2358" s="158"/>
      <c r="D2358" s="138"/>
    </row>
    <row r="2359" spans="1:4" x14ac:dyDescent="0.2">
      <c r="A2359" s="158"/>
      <c r="D2359" s="138"/>
    </row>
    <row r="2360" spans="1:4" x14ac:dyDescent="0.2">
      <c r="A2360" s="158"/>
      <c r="D2360" s="138"/>
    </row>
    <row r="2361" spans="1:4" x14ac:dyDescent="0.2">
      <c r="A2361" s="158"/>
      <c r="D2361" s="138"/>
    </row>
    <row r="2362" spans="1:4" x14ac:dyDescent="0.2">
      <c r="A2362" s="158"/>
      <c r="D2362" s="138"/>
    </row>
    <row r="2363" spans="1:4" x14ac:dyDescent="0.2">
      <c r="A2363" s="158"/>
      <c r="D2363" s="138"/>
    </row>
    <row r="2364" spans="1:4" x14ac:dyDescent="0.2">
      <c r="A2364" s="158"/>
      <c r="D2364" s="138"/>
    </row>
    <row r="2365" spans="1:4" x14ac:dyDescent="0.2">
      <c r="A2365" s="158"/>
      <c r="D2365" s="138"/>
    </row>
    <row r="2366" spans="1:4" x14ac:dyDescent="0.2">
      <c r="A2366" s="158"/>
      <c r="D2366" s="138"/>
    </row>
    <row r="2367" spans="1:4" x14ac:dyDescent="0.2">
      <c r="A2367" s="158"/>
      <c r="D2367" s="138"/>
    </row>
    <row r="2368" spans="1:4" x14ac:dyDescent="0.2">
      <c r="A2368" s="158"/>
      <c r="D2368" s="138"/>
    </row>
    <row r="2369" spans="1:4" x14ac:dyDescent="0.2">
      <c r="A2369" s="158"/>
      <c r="D2369" s="138"/>
    </row>
    <row r="2370" spans="1:4" x14ac:dyDescent="0.2">
      <c r="A2370" s="158"/>
      <c r="D2370" s="138"/>
    </row>
    <row r="2371" spans="1:4" x14ac:dyDescent="0.2">
      <c r="A2371" s="158"/>
      <c r="D2371" s="138"/>
    </row>
    <row r="2372" spans="1:4" x14ac:dyDescent="0.2">
      <c r="A2372" s="158"/>
      <c r="D2372" s="138"/>
    </row>
    <row r="2373" spans="1:4" x14ac:dyDescent="0.2">
      <c r="A2373" s="158"/>
      <c r="D2373" s="138"/>
    </row>
    <row r="2374" spans="1:4" x14ac:dyDescent="0.2">
      <c r="A2374" s="158"/>
      <c r="D2374" s="138"/>
    </row>
    <row r="2375" spans="1:4" x14ac:dyDescent="0.2">
      <c r="A2375" s="158"/>
      <c r="D2375" s="138"/>
    </row>
    <row r="2376" spans="1:4" x14ac:dyDescent="0.2">
      <c r="A2376" s="158"/>
      <c r="D2376" s="138"/>
    </row>
    <row r="2377" spans="1:4" x14ac:dyDescent="0.2">
      <c r="A2377" s="158"/>
      <c r="D2377" s="138"/>
    </row>
    <row r="2378" spans="1:4" x14ac:dyDescent="0.2">
      <c r="A2378" s="158"/>
      <c r="D2378" s="138"/>
    </row>
    <row r="2379" spans="1:4" x14ac:dyDescent="0.2">
      <c r="A2379" s="158"/>
      <c r="D2379" s="138"/>
    </row>
    <row r="2380" spans="1:4" x14ac:dyDescent="0.2">
      <c r="A2380" s="158"/>
      <c r="D2380" s="138"/>
    </row>
    <row r="2381" spans="1:4" x14ac:dyDescent="0.2">
      <c r="A2381" s="158"/>
      <c r="D2381" s="138"/>
    </row>
    <row r="2382" spans="1:4" x14ac:dyDescent="0.2">
      <c r="A2382" s="158"/>
      <c r="D2382" s="138"/>
    </row>
    <row r="2383" spans="1:4" x14ac:dyDescent="0.2">
      <c r="A2383" s="158"/>
      <c r="D2383" s="138"/>
    </row>
    <row r="2384" spans="1:4" x14ac:dyDescent="0.2">
      <c r="A2384" s="158"/>
      <c r="D2384" s="138"/>
    </row>
    <row r="2385" spans="1:4" x14ac:dyDescent="0.2">
      <c r="A2385" s="158"/>
      <c r="D2385" s="138"/>
    </row>
    <row r="2386" spans="1:4" x14ac:dyDescent="0.2">
      <c r="A2386" s="158"/>
      <c r="D2386" s="138"/>
    </row>
    <row r="2387" spans="1:4" x14ac:dyDescent="0.2">
      <c r="A2387" s="158"/>
      <c r="D2387" s="138"/>
    </row>
    <row r="2388" spans="1:4" x14ac:dyDescent="0.2">
      <c r="A2388" s="158"/>
      <c r="D2388" s="138"/>
    </row>
    <row r="2389" spans="1:4" x14ac:dyDescent="0.2">
      <c r="A2389" s="158"/>
      <c r="D2389" s="138"/>
    </row>
    <row r="2390" spans="1:4" x14ac:dyDescent="0.2">
      <c r="A2390" s="158"/>
      <c r="D2390" s="138"/>
    </row>
    <row r="2391" spans="1:4" x14ac:dyDescent="0.2">
      <c r="A2391" s="158"/>
      <c r="D2391" s="138"/>
    </row>
    <row r="2392" spans="1:4" x14ac:dyDescent="0.2">
      <c r="A2392" s="158"/>
      <c r="D2392" s="138"/>
    </row>
    <row r="2393" spans="1:4" x14ac:dyDescent="0.2">
      <c r="A2393" s="158"/>
      <c r="D2393" s="138"/>
    </row>
    <row r="2394" spans="1:4" x14ac:dyDescent="0.2">
      <c r="A2394" s="158"/>
      <c r="D2394" s="138"/>
    </row>
    <row r="2395" spans="1:4" x14ac:dyDescent="0.2">
      <c r="A2395" s="158"/>
      <c r="D2395" s="138"/>
    </row>
    <row r="2396" spans="1:4" x14ac:dyDescent="0.2">
      <c r="A2396" s="158"/>
      <c r="D2396" s="138"/>
    </row>
    <row r="2397" spans="1:4" x14ac:dyDescent="0.2">
      <c r="A2397" s="158"/>
      <c r="D2397" s="138"/>
    </row>
    <row r="2398" spans="1:4" x14ac:dyDescent="0.2">
      <c r="A2398" s="158"/>
      <c r="D2398" s="138"/>
    </row>
    <row r="2399" spans="1:4" x14ac:dyDescent="0.2">
      <c r="A2399" s="158"/>
      <c r="D2399" s="138"/>
    </row>
    <row r="2400" spans="1:4" x14ac:dyDescent="0.2">
      <c r="A2400" s="158"/>
      <c r="D2400" s="138"/>
    </row>
    <row r="2401" spans="1:4" x14ac:dyDescent="0.2">
      <c r="A2401" s="158"/>
      <c r="D2401" s="138"/>
    </row>
    <row r="2402" spans="1:4" x14ac:dyDescent="0.2">
      <c r="A2402" s="158"/>
      <c r="D2402" s="138"/>
    </row>
    <row r="2403" spans="1:4" x14ac:dyDescent="0.2">
      <c r="A2403" s="158"/>
      <c r="D2403" s="138"/>
    </row>
    <row r="2404" spans="1:4" x14ac:dyDescent="0.2">
      <c r="A2404" s="158"/>
      <c r="D2404" s="138"/>
    </row>
    <row r="2405" spans="1:4" x14ac:dyDescent="0.2">
      <c r="A2405" s="158"/>
      <c r="D2405" s="138"/>
    </row>
    <row r="2406" spans="1:4" x14ac:dyDescent="0.2">
      <c r="A2406" s="158"/>
      <c r="D2406" s="138"/>
    </row>
    <row r="2407" spans="1:4" x14ac:dyDescent="0.2">
      <c r="A2407" s="158"/>
      <c r="D2407" s="138"/>
    </row>
    <row r="2408" spans="1:4" x14ac:dyDescent="0.2">
      <c r="A2408" s="158"/>
      <c r="D2408" s="138"/>
    </row>
    <row r="2409" spans="1:4" x14ac:dyDescent="0.2">
      <c r="A2409" s="158"/>
      <c r="D2409" s="138"/>
    </row>
    <row r="2410" spans="1:4" x14ac:dyDescent="0.2">
      <c r="A2410" s="158"/>
      <c r="D2410" s="138"/>
    </row>
    <row r="2411" spans="1:4" x14ac:dyDescent="0.2">
      <c r="A2411" s="158"/>
      <c r="D2411" s="138"/>
    </row>
    <row r="2412" spans="1:4" x14ac:dyDescent="0.2">
      <c r="A2412" s="158"/>
      <c r="D2412" s="138"/>
    </row>
    <row r="2413" spans="1:4" x14ac:dyDescent="0.2">
      <c r="A2413" s="158"/>
      <c r="D2413" s="138"/>
    </row>
    <row r="2414" spans="1:4" x14ac:dyDescent="0.2">
      <c r="A2414" s="158"/>
      <c r="D2414" s="138"/>
    </row>
    <row r="2415" spans="1:4" x14ac:dyDescent="0.2">
      <c r="A2415" s="158"/>
      <c r="D2415" s="138"/>
    </row>
    <row r="2416" spans="1:4" x14ac:dyDescent="0.2">
      <c r="A2416" s="158"/>
      <c r="D2416" s="138"/>
    </row>
    <row r="2417" spans="1:4" x14ac:dyDescent="0.2">
      <c r="A2417" s="158"/>
      <c r="D2417" s="138"/>
    </row>
    <row r="2418" spans="1:4" x14ac:dyDescent="0.2">
      <c r="A2418" s="158"/>
      <c r="D2418" s="138"/>
    </row>
    <row r="2419" spans="1:4" x14ac:dyDescent="0.2">
      <c r="A2419" s="158"/>
      <c r="D2419" s="138"/>
    </row>
    <row r="2420" spans="1:4" x14ac:dyDescent="0.2">
      <c r="A2420" s="158"/>
      <c r="D2420" s="138"/>
    </row>
    <row r="2421" spans="1:4" x14ac:dyDescent="0.2">
      <c r="A2421" s="158"/>
      <c r="D2421" s="138"/>
    </row>
    <row r="2422" spans="1:4" x14ac:dyDescent="0.2">
      <c r="A2422" s="158"/>
      <c r="D2422" s="138"/>
    </row>
    <row r="2423" spans="1:4" x14ac:dyDescent="0.2">
      <c r="A2423" s="158"/>
      <c r="D2423" s="138"/>
    </row>
    <row r="2424" spans="1:4" x14ac:dyDescent="0.2">
      <c r="A2424" s="158"/>
      <c r="D2424" s="138"/>
    </row>
    <row r="2425" spans="1:4" x14ac:dyDescent="0.2">
      <c r="A2425" s="158"/>
      <c r="D2425" s="138"/>
    </row>
    <row r="2426" spans="1:4" x14ac:dyDescent="0.2">
      <c r="A2426" s="158"/>
      <c r="D2426" s="138"/>
    </row>
    <row r="2427" spans="1:4" x14ac:dyDescent="0.2">
      <c r="A2427" s="158"/>
      <c r="D2427" s="138"/>
    </row>
    <row r="2428" spans="1:4" x14ac:dyDescent="0.2">
      <c r="A2428" s="158"/>
      <c r="D2428" s="138"/>
    </row>
    <row r="2429" spans="1:4" x14ac:dyDescent="0.2">
      <c r="A2429" s="158"/>
      <c r="D2429" s="138"/>
    </row>
    <row r="2430" spans="1:4" x14ac:dyDescent="0.2">
      <c r="A2430" s="158"/>
      <c r="D2430" s="138"/>
    </row>
    <row r="2431" spans="1:4" x14ac:dyDescent="0.2">
      <c r="A2431" s="158"/>
      <c r="D2431" s="138"/>
    </row>
    <row r="2432" spans="1:4" x14ac:dyDescent="0.2">
      <c r="A2432" s="158"/>
      <c r="D2432" s="138"/>
    </row>
    <row r="2433" spans="1:4" x14ac:dyDescent="0.2">
      <c r="A2433" s="158"/>
      <c r="D2433" s="138"/>
    </row>
    <row r="2434" spans="1:4" x14ac:dyDescent="0.2">
      <c r="A2434" s="158"/>
      <c r="D2434" s="138"/>
    </row>
    <row r="2435" spans="1:4" x14ac:dyDescent="0.2">
      <c r="A2435" s="158"/>
      <c r="D2435" s="138"/>
    </row>
    <row r="2436" spans="1:4" x14ac:dyDescent="0.2">
      <c r="A2436" s="158"/>
      <c r="D2436" s="138"/>
    </row>
    <row r="2437" spans="1:4" x14ac:dyDescent="0.2">
      <c r="A2437" s="158"/>
      <c r="D2437" s="138"/>
    </row>
    <row r="2438" spans="1:4" x14ac:dyDescent="0.2">
      <c r="A2438" s="158"/>
      <c r="D2438" s="138"/>
    </row>
    <row r="2439" spans="1:4" x14ac:dyDescent="0.2">
      <c r="A2439" s="158"/>
      <c r="D2439" s="138"/>
    </row>
    <row r="2440" spans="1:4" x14ac:dyDescent="0.2">
      <c r="A2440" s="158"/>
      <c r="D2440" s="138"/>
    </row>
    <row r="2441" spans="1:4" x14ac:dyDescent="0.2">
      <c r="A2441" s="158"/>
      <c r="D2441" s="138"/>
    </row>
    <row r="2442" spans="1:4" x14ac:dyDescent="0.2">
      <c r="A2442" s="158"/>
      <c r="D2442" s="138"/>
    </row>
    <row r="2443" spans="1:4" x14ac:dyDescent="0.2">
      <c r="A2443" s="158"/>
      <c r="D2443" s="138"/>
    </row>
    <row r="2444" spans="1:4" x14ac:dyDescent="0.2">
      <c r="A2444" s="158"/>
      <c r="D2444" s="138"/>
    </row>
    <row r="2445" spans="1:4" x14ac:dyDescent="0.2">
      <c r="A2445" s="158"/>
      <c r="D2445" s="138"/>
    </row>
    <row r="2446" spans="1:4" x14ac:dyDescent="0.2">
      <c r="A2446" s="158"/>
      <c r="D2446" s="138"/>
    </row>
    <row r="2447" spans="1:4" x14ac:dyDescent="0.2">
      <c r="A2447" s="158"/>
      <c r="D2447" s="138"/>
    </row>
    <row r="2448" spans="1:4" x14ac:dyDescent="0.2">
      <c r="A2448" s="158"/>
      <c r="D2448" s="138"/>
    </row>
    <row r="2449" spans="1:4" x14ac:dyDescent="0.2">
      <c r="A2449" s="158"/>
      <c r="D2449" s="138"/>
    </row>
    <row r="2450" spans="1:4" x14ac:dyDescent="0.2">
      <c r="A2450" s="158"/>
      <c r="D2450" s="138"/>
    </row>
    <row r="2451" spans="1:4" x14ac:dyDescent="0.2">
      <c r="A2451" s="158"/>
      <c r="D2451" s="138"/>
    </row>
    <row r="2452" spans="1:4" x14ac:dyDescent="0.2">
      <c r="A2452" s="158"/>
      <c r="D2452" s="138"/>
    </row>
    <row r="2453" spans="1:4" x14ac:dyDescent="0.2">
      <c r="A2453" s="158"/>
      <c r="D2453" s="138"/>
    </row>
    <row r="2454" spans="1:4" x14ac:dyDescent="0.2">
      <c r="A2454" s="158"/>
      <c r="D2454" s="138"/>
    </row>
    <row r="2455" spans="1:4" x14ac:dyDescent="0.2">
      <c r="A2455" s="158"/>
      <c r="D2455" s="138"/>
    </row>
    <row r="2456" spans="1:4" x14ac:dyDescent="0.2">
      <c r="A2456" s="158"/>
      <c r="D2456" s="138"/>
    </row>
    <row r="2457" spans="1:4" x14ac:dyDescent="0.2">
      <c r="A2457" s="158"/>
      <c r="D2457" s="138"/>
    </row>
    <row r="2458" spans="1:4" x14ac:dyDescent="0.2">
      <c r="A2458" s="158"/>
      <c r="D2458" s="138"/>
    </row>
    <row r="2459" spans="1:4" x14ac:dyDescent="0.2">
      <c r="A2459" s="158"/>
      <c r="D2459" s="138"/>
    </row>
    <row r="2460" spans="1:4" x14ac:dyDescent="0.2">
      <c r="A2460" s="158"/>
      <c r="D2460" s="138"/>
    </row>
    <row r="2461" spans="1:4" x14ac:dyDescent="0.2">
      <c r="A2461" s="158"/>
      <c r="D2461" s="138"/>
    </row>
    <row r="2462" spans="1:4" x14ac:dyDescent="0.2">
      <c r="A2462" s="158"/>
      <c r="D2462" s="138"/>
    </row>
    <row r="2463" spans="1:4" x14ac:dyDescent="0.2">
      <c r="A2463" s="158"/>
      <c r="D2463" s="138"/>
    </row>
    <row r="2464" spans="1:4" x14ac:dyDescent="0.2">
      <c r="A2464" s="158"/>
      <c r="D2464" s="138"/>
    </row>
    <row r="2465" spans="1:4" x14ac:dyDescent="0.2">
      <c r="A2465" s="158"/>
      <c r="D2465" s="138"/>
    </row>
    <row r="2466" spans="1:4" x14ac:dyDescent="0.2">
      <c r="A2466" s="158"/>
      <c r="D2466" s="138"/>
    </row>
    <row r="2467" spans="1:4" x14ac:dyDescent="0.2">
      <c r="A2467" s="158"/>
      <c r="D2467" s="138"/>
    </row>
    <row r="2468" spans="1:4" x14ac:dyDescent="0.2">
      <c r="A2468" s="158"/>
      <c r="D2468" s="138"/>
    </row>
    <row r="2469" spans="1:4" x14ac:dyDescent="0.2">
      <c r="A2469" s="158"/>
      <c r="D2469" s="138"/>
    </row>
    <row r="2470" spans="1:4" x14ac:dyDescent="0.2">
      <c r="A2470" s="158"/>
      <c r="D2470" s="138"/>
    </row>
    <row r="2471" spans="1:4" x14ac:dyDescent="0.2">
      <c r="A2471" s="158"/>
      <c r="D2471" s="138"/>
    </row>
    <row r="2472" spans="1:4" x14ac:dyDescent="0.2">
      <c r="A2472" s="158"/>
      <c r="D2472" s="138"/>
    </row>
    <row r="2473" spans="1:4" x14ac:dyDescent="0.2">
      <c r="A2473" s="158"/>
      <c r="D2473" s="138"/>
    </row>
    <row r="2474" spans="1:4" x14ac:dyDescent="0.2">
      <c r="A2474" s="158"/>
      <c r="D2474" s="138"/>
    </row>
    <row r="2475" spans="1:4" x14ac:dyDescent="0.2">
      <c r="A2475" s="158"/>
      <c r="D2475" s="138"/>
    </row>
    <row r="2476" spans="1:4" x14ac:dyDescent="0.2">
      <c r="A2476" s="158"/>
      <c r="D2476" s="138"/>
    </row>
    <row r="2477" spans="1:4" x14ac:dyDescent="0.2">
      <c r="A2477" s="158"/>
      <c r="D2477" s="138"/>
    </row>
    <row r="2478" spans="1:4" x14ac:dyDescent="0.2">
      <c r="A2478" s="158"/>
      <c r="D2478" s="138"/>
    </row>
    <row r="2479" spans="1:4" x14ac:dyDescent="0.2">
      <c r="A2479" s="158"/>
      <c r="D2479" s="138"/>
    </row>
    <row r="2480" spans="1:4" x14ac:dyDescent="0.2">
      <c r="A2480" s="158"/>
      <c r="D2480" s="138"/>
    </row>
    <row r="2481" spans="1:4" x14ac:dyDescent="0.2">
      <c r="A2481" s="158"/>
      <c r="D2481" s="138"/>
    </row>
    <row r="2482" spans="1:4" x14ac:dyDescent="0.2">
      <c r="A2482" s="158"/>
      <c r="D2482" s="138"/>
    </row>
    <row r="2483" spans="1:4" x14ac:dyDescent="0.2">
      <c r="A2483" s="158"/>
      <c r="D2483" s="138"/>
    </row>
    <row r="2484" spans="1:4" x14ac:dyDescent="0.2">
      <c r="A2484" s="158"/>
      <c r="D2484" s="138"/>
    </row>
    <row r="2485" spans="1:4" x14ac:dyDescent="0.2">
      <c r="A2485" s="158"/>
      <c r="D2485" s="138"/>
    </row>
    <row r="2486" spans="1:4" x14ac:dyDescent="0.2">
      <c r="A2486" s="158"/>
      <c r="D2486" s="138"/>
    </row>
    <row r="2487" spans="1:4" x14ac:dyDescent="0.2">
      <c r="A2487" s="158"/>
      <c r="D2487" s="138"/>
    </row>
    <row r="2488" spans="1:4" x14ac:dyDescent="0.2">
      <c r="A2488" s="158"/>
      <c r="D2488" s="138"/>
    </row>
    <row r="2489" spans="1:4" x14ac:dyDescent="0.2">
      <c r="A2489" s="158"/>
      <c r="D2489" s="138"/>
    </row>
    <row r="2490" spans="1:4" x14ac:dyDescent="0.2">
      <c r="A2490" s="158"/>
      <c r="D2490" s="138"/>
    </row>
    <row r="2491" spans="1:4" x14ac:dyDescent="0.2">
      <c r="A2491" s="158"/>
      <c r="D2491" s="138"/>
    </row>
    <row r="2492" spans="1:4" x14ac:dyDescent="0.2">
      <c r="A2492" s="158"/>
      <c r="D2492" s="138"/>
    </row>
    <row r="2493" spans="1:4" x14ac:dyDescent="0.2">
      <c r="A2493" s="158"/>
      <c r="D2493" s="138"/>
    </row>
    <row r="2494" spans="1:4" x14ac:dyDescent="0.2">
      <c r="A2494" s="158"/>
      <c r="D2494" s="138"/>
    </row>
    <row r="2495" spans="1:4" x14ac:dyDescent="0.2">
      <c r="A2495" s="158"/>
      <c r="D2495" s="138"/>
    </row>
    <row r="2496" spans="1:4" x14ac:dyDescent="0.2">
      <c r="A2496" s="158"/>
      <c r="D2496" s="138"/>
    </row>
    <row r="2497" spans="1:4" x14ac:dyDescent="0.2">
      <c r="A2497" s="158"/>
      <c r="D2497" s="138"/>
    </row>
    <row r="2498" spans="1:4" x14ac:dyDescent="0.2">
      <c r="A2498" s="158"/>
      <c r="D2498" s="138"/>
    </row>
    <row r="2499" spans="1:4" x14ac:dyDescent="0.2">
      <c r="A2499" s="158"/>
      <c r="D2499" s="138"/>
    </row>
    <row r="2500" spans="1:4" x14ac:dyDescent="0.2">
      <c r="A2500" s="158"/>
      <c r="D2500" s="138"/>
    </row>
    <row r="2501" spans="1:4" x14ac:dyDescent="0.2">
      <c r="A2501" s="158"/>
      <c r="D2501" s="138"/>
    </row>
    <row r="2502" spans="1:4" x14ac:dyDescent="0.2">
      <c r="A2502" s="158"/>
      <c r="D2502" s="138"/>
    </row>
    <row r="2503" spans="1:4" x14ac:dyDescent="0.2">
      <c r="A2503" s="158"/>
      <c r="D2503" s="138"/>
    </row>
    <row r="2504" spans="1:4" x14ac:dyDescent="0.2">
      <c r="A2504" s="158"/>
      <c r="D2504" s="138"/>
    </row>
    <row r="2505" spans="1:4" x14ac:dyDescent="0.2">
      <c r="A2505" s="158"/>
      <c r="D2505" s="138"/>
    </row>
    <row r="2506" spans="1:4" x14ac:dyDescent="0.2">
      <c r="A2506" s="158"/>
      <c r="D2506" s="138"/>
    </row>
    <row r="2507" spans="1:4" x14ac:dyDescent="0.2">
      <c r="A2507" s="158"/>
      <c r="D2507" s="138"/>
    </row>
    <row r="2508" spans="1:4" x14ac:dyDescent="0.2">
      <c r="A2508" s="158"/>
      <c r="D2508" s="138"/>
    </row>
    <row r="2509" spans="1:4" x14ac:dyDescent="0.2">
      <c r="A2509" s="158"/>
      <c r="D2509" s="138"/>
    </row>
    <row r="2510" spans="1:4" x14ac:dyDescent="0.2">
      <c r="A2510" s="158"/>
      <c r="D2510" s="138"/>
    </row>
    <row r="2511" spans="1:4" x14ac:dyDescent="0.2">
      <c r="A2511" s="158"/>
      <c r="D2511" s="138"/>
    </row>
    <row r="2512" spans="1:4" x14ac:dyDescent="0.2">
      <c r="A2512" s="158"/>
      <c r="D2512" s="138"/>
    </row>
    <row r="2513" spans="1:4" x14ac:dyDescent="0.2">
      <c r="A2513" s="158"/>
      <c r="D2513" s="138"/>
    </row>
    <row r="2514" spans="1:4" x14ac:dyDescent="0.2">
      <c r="A2514" s="158"/>
      <c r="D2514" s="138"/>
    </row>
    <row r="2515" spans="1:4" x14ac:dyDescent="0.2">
      <c r="A2515" s="158"/>
      <c r="D2515" s="138"/>
    </row>
    <row r="2516" spans="1:4" x14ac:dyDescent="0.2">
      <c r="A2516" s="158"/>
      <c r="D2516" s="138"/>
    </row>
    <row r="2517" spans="1:4" x14ac:dyDescent="0.2">
      <c r="A2517" s="158"/>
      <c r="D2517" s="138"/>
    </row>
    <row r="2518" spans="1:4" x14ac:dyDescent="0.2">
      <c r="A2518" s="158"/>
      <c r="D2518" s="138"/>
    </row>
    <row r="2519" spans="1:4" x14ac:dyDescent="0.2">
      <c r="A2519" s="158"/>
      <c r="D2519" s="138"/>
    </row>
    <row r="2520" spans="1:4" x14ac:dyDescent="0.2">
      <c r="A2520" s="158"/>
      <c r="D2520" s="138"/>
    </row>
    <row r="2521" spans="1:4" x14ac:dyDescent="0.2">
      <c r="A2521" s="158"/>
      <c r="D2521" s="138"/>
    </row>
    <row r="2522" spans="1:4" x14ac:dyDescent="0.2">
      <c r="A2522" s="158"/>
      <c r="D2522" s="138"/>
    </row>
    <row r="2523" spans="1:4" x14ac:dyDescent="0.2">
      <c r="A2523" s="158"/>
      <c r="D2523" s="138"/>
    </row>
    <row r="2524" spans="1:4" x14ac:dyDescent="0.2">
      <c r="A2524" s="158"/>
      <c r="D2524" s="138"/>
    </row>
    <row r="2525" spans="1:4" x14ac:dyDescent="0.2">
      <c r="A2525" s="158"/>
      <c r="D2525" s="138"/>
    </row>
    <row r="2526" spans="1:4" x14ac:dyDescent="0.2">
      <c r="A2526" s="158"/>
      <c r="D2526" s="138"/>
    </row>
    <row r="2527" spans="1:4" x14ac:dyDescent="0.2">
      <c r="A2527" s="158"/>
      <c r="D2527" s="138"/>
    </row>
    <row r="2528" spans="1:4" x14ac:dyDescent="0.2">
      <c r="A2528" s="158"/>
      <c r="D2528" s="138"/>
    </row>
    <row r="2529" spans="1:4" x14ac:dyDescent="0.2">
      <c r="A2529" s="158"/>
      <c r="D2529" s="138"/>
    </row>
    <row r="2530" spans="1:4" x14ac:dyDescent="0.2">
      <c r="A2530" s="158"/>
      <c r="D2530" s="138"/>
    </row>
    <row r="2531" spans="1:4" x14ac:dyDescent="0.2">
      <c r="A2531" s="158"/>
      <c r="D2531" s="138"/>
    </row>
    <row r="2532" spans="1:4" x14ac:dyDescent="0.2">
      <c r="A2532" s="158"/>
      <c r="D2532" s="138"/>
    </row>
    <row r="2533" spans="1:4" x14ac:dyDescent="0.2">
      <c r="A2533" s="158"/>
      <c r="D2533" s="138"/>
    </row>
    <row r="2534" spans="1:4" x14ac:dyDescent="0.2">
      <c r="A2534" s="158"/>
      <c r="D2534" s="138"/>
    </row>
    <row r="2535" spans="1:4" x14ac:dyDescent="0.2">
      <c r="A2535" s="158"/>
      <c r="D2535" s="138"/>
    </row>
    <row r="2536" spans="1:4" x14ac:dyDescent="0.2">
      <c r="A2536" s="158"/>
      <c r="D2536" s="138"/>
    </row>
    <row r="2537" spans="1:4" x14ac:dyDescent="0.2">
      <c r="A2537" s="158"/>
      <c r="D2537" s="138"/>
    </row>
    <row r="2538" spans="1:4" x14ac:dyDescent="0.2">
      <c r="A2538" s="158"/>
      <c r="D2538" s="138"/>
    </row>
    <row r="2539" spans="1:4" x14ac:dyDescent="0.2">
      <c r="A2539" s="158"/>
      <c r="D2539" s="138"/>
    </row>
    <row r="2540" spans="1:4" x14ac:dyDescent="0.2">
      <c r="A2540" s="158"/>
      <c r="D2540" s="138"/>
    </row>
    <row r="2541" spans="1:4" x14ac:dyDescent="0.2">
      <c r="A2541" s="158"/>
      <c r="D2541" s="138"/>
    </row>
    <row r="2542" spans="1:4" x14ac:dyDescent="0.2">
      <c r="A2542" s="158"/>
      <c r="D2542" s="138"/>
    </row>
    <row r="2543" spans="1:4" x14ac:dyDescent="0.2">
      <c r="A2543" s="158"/>
      <c r="D2543" s="138"/>
    </row>
    <row r="2544" spans="1:4" x14ac:dyDescent="0.2">
      <c r="A2544" s="158"/>
      <c r="D2544" s="138"/>
    </row>
    <row r="2545" spans="1:4" x14ac:dyDescent="0.2">
      <c r="A2545" s="158"/>
      <c r="D2545" s="138"/>
    </row>
    <row r="2546" spans="1:4" x14ac:dyDescent="0.2">
      <c r="A2546" s="158"/>
      <c r="D2546" s="138"/>
    </row>
    <row r="2547" spans="1:4" x14ac:dyDescent="0.2">
      <c r="A2547" s="158"/>
      <c r="D2547" s="138"/>
    </row>
    <row r="2548" spans="1:4" x14ac:dyDescent="0.2">
      <c r="A2548" s="158"/>
      <c r="D2548" s="138"/>
    </row>
    <row r="2549" spans="1:4" x14ac:dyDescent="0.2">
      <c r="A2549" s="158"/>
      <c r="D2549" s="138"/>
    </row>
    <row r="2550" spans="1:4" x14ac:dyDescent="0.2">
      <c r="A2550" s="158"/>
      <c r="D2550" s="138"/>
    </row>
    <row r="2551" spans="1:4" x14ac:dyDescent="0.2">
      <c r="A2551" s="158"/>
      <c r="D2551" s="138"/>
    </row>
    <row r="2552" spans="1:4" x14ac:dyDescent="0.2">
      <c r="A2552" s="158"/>
      <c r="D2552" s="138"/>
    </row>
    <row r="2553" spans="1:4" x14ac:dyDescent="0.2">
      <c r="A2553" s="158"/>
      <c r="D2553" s="138"/>
    </row>
    <row r="2554" spans="1:4" x14ac:dyDescent="0.2">
      <c r="A2554" s="158"/>
      <c r="D2554" s="138"/>
    </row>
    <row r="2555" spans="1:4" x14ac:dyDescent="0.2">
      <c r="A2555" s="158"/>
      <c r="D2555" s="138"/>
    </row>
    <row r="2556" spans="1:4" x14ac:dyDescent="0.2">
      <c r="A2556" s="158"/>
      <c r="D2556" s="138"/>
    </row>
    <row r="2557" spans="1:4" x14ac:dyDescent="0.2">
      <c r="A2557" s="158"/>
      <c r="D2557" s="138"/>
    </row>
    <row r="2558" spans="1:4" x14ac:dyDescent="0.2">
      <c r="A2558" s="158"/>
      <c r="D2558" s="138"/>
    </row>
    <row r="2559" spans="1:4" x14ac:dyDescent="0.2">
      <c r="A2559" s="158"/>
      <c r="D2559" s="138"/>
    </row>
    <row r="2560" spans="1:4" x14ac:dyDescent="0.2">
      <c r="A2560" s="158"/>
      <c r="D2560" s="138"/>
    </row>
    <row r="2561" spans="1:4" x14ac:dyDescent="0.2">
      <c r="A2561" s="158"/>
      <c r="D2561" s="138"/>
    </row>
    <row r="2562" spans="1:4" x14ac:dyDescent="0.2">
      <c r="A2562" s="158"/>
      <c r="D2562" s="138"/>
    </row>
    <row r="2563" spans="1:4" x14ac:dyDescent="0.2">
      <c r="A2563" s="158"/>
      <c r="D2563" s="138"/>
    </row>
    <row r="2564" spans="1:4" x14ac:dyDescent="0.2">
      <c r="A2564" s="158"/>
      <c r="D2564" s="138"/>
    </row>
    <row r="2565" spans="1:4" x14ac:dyDescent="0.2">
      <c r="A2565" s="158"/>
      <c r="D2565" s="138"/>
    </row>
    <row r="2566" spans="1:4" x14ac:dyDescent="0.2">
      <c r="A2566" s="158"/>
      <c r="D2566" s="138"/>
    </row>
    <row r="2567" spans="1:4" x14ac:dyDescent="0.2">
      <c r="A2567" s="158"/>
      <c r="D2567" s="138"/>
    </row>
    <row r="2568" spans="1:4" x14ac:dyDescent="0.2">
      <c r="A2568" s="158"/>
      <c r="D2568" s="138"/>
    </row>
    <row r="2569" spans="1:4" x14ac:dyDescent="0.2">
      <c r="A2569" s="158"/>
      <c r="D2569" s="138"/>
    </row>
    <row r="2570" spans="1:4" x14ac:dyDescent="0.2">
      <c r="A2570" s="158"/>
      <c r="D2570" s="138"/>
    </row>
    <row r="2571" spans="1:4" x14ac:dyDescent="0.2">
      <c r="A2571" s="158"/>
      <c r="D2571" s="138"/>
    </row>
    <row r="2572" spans="1:4" x14ac:dyDescent="0.2">
      <c r="A2572" s="158"/>
      <c r="D2572" s="138"/>
    </row>
    <row r="2573" spans="1:4" x14ac:dyDescent="0.2">
      <c r="A2573" s="158"/>
      <c r="D2573" s="138"/>
    </row>
    <row r="2574" spans="1:4" x14ac:dyDescent="0.2">
      <c r="A2574" s="158"/>
      <c r="D2574" s="138"/>
    </row>
    <row r="2575" spans="1:4" x14ac:dyDescent="0.2">
      <c r="A2575" s="158"/>
      <c r="D2575" s="138"/>
    </row>
    <row r="2576" spans="1:4" x14ac:dyDescent="0.2">
      <c r="A2576" s="158"/>
      <c r="D2576" s="138"/>
    </row>
    <row r="2577" spans="1:4" x14ac:dyDescent="0.2">
      <c r="A2577" s="158"/>
      <c r="D2577" s="138"/>
    </row>
    <row r="2578" spans="1:4" x14ac:dyDescent="0.2">
      <c r="A2578" s="158"/>
      <c r="D2578" s="138"/>
    </row>
    <row r="2579" spans="1:4" x14ac:dyDescent="0.2">
      <c r="A2579" s="158"/>
      <c r="D2579" s="138"/>
    </row>
    <row r="2580" spans="1:4" x14ac:dyDescent="0.2">
      <c r="A2580" s="158"/>
      <c r="D2580" s="138"/>
    </row>
    <row r="2581" spans="1:4" x14ac:dyDescent="0.2">
      <c r="A2581" s="158"/>
      <c r="D2581" s="138"/>
    </row>
    <row r="2582" spans="1:4" x14ac:dyDescent="0.2">
      <c r="A2582" s="158"/>
      <c r="D2582" s="138"/>
    </row>
    <row r="2583" spans="1:4" x14ac:dyDescent="0.2">
      <c r="A2583" s="158"/>
      <c r="D2583" s="138"/>
    </row>
    <row r="2584" spans="1:4" x14ac:dyDescent="0.2">
      <c r="A2584" s="158"/>
      <c r="D2584" s="138"/>
    </row>
    <row r="2585" spans="1:4" x14ac:dyDescent="0.2">
      <c r="A2585" s="158"/>
      <c r="D2585" s="138"/>
    </row>
    <row r="2586" spans="1:4" x14ac:dyDescent="0.2">
      <c r="A2586" s="158"/>
      <c r="D2586" s="138"/>
    </row>
    <row r="2587" spans="1:4" x14ac:dyDescent="0.2">
      <c r="A2587" s="158"/>
      <c r="D2587" s="138"/>
    </row>
    <row r="2588" spans="1:4" x14ac:dyDescent="0.2">
      <c r="A2588" s="158"/>
      <c r="D2588" s="138"/>
    </row>
    <row r="2589" spans="1:4" x14ac:dyDescent="0.2">
      <c r="A2589" s="158"/>
      <c r="D2589" s="138"/>
    </row>
    <row r="2590" spans="1:4" x14ac:dyDescent="0.2">
      <c r="A2590" s="158"/>
      <c r="D2590" s="138"/>
    </row>
    <row r="2591" spans="1:4" x14ac:dyDescent="0.2">
      <c r="A2591" s="158"/>
      <c r="D2591" s="138"/>
    </row>
    <row r="2592" spans="1:4" x14ac:dyDescent="0.2">
      <c r="A2592" s="158"/>
      <c r="D2592" s="138"/>
    </row>
    <row r="2593" spans="1:4" x14ac:dyDescent="0.2">
      <c r="A2593" s="158"/>
      <c r="D2593" s="138"/>
    </row>
    <row r="2594" spans="1:4" x14ac:dyDescent="0.2">
      <c r="A2594" s="158"/>
      <c r="D2594" s="138"/>
    </row>
    <row r="2595" spans="1:4" x14ac:dyDescent="0.2">
      <c r="A2595" s="158"/>
      <c r="D2595" s="138"/>
    </row>
    <row r="2596" spans="1:4" x14ac:dyDescent="0.2">
      <c r="A2596" s="158"/>
      <c r="D2596" s="138"/>
    </row>
    <row r="2597" spans="1:4" x14ac:dyDescent="0.2">
      <c r="A2597" s="158"/>
      <c r="D2597" s="138"/>
    </row>
    <row r="2598" spans="1:4" x14ac:dyDescent="0.2">
      <c r="A2598" s="158"/>
      <c r="D2598" s="138"/>
    </row>
    <row r="2599" spans="1:4" x14ac:dyDescent="0.2">
      <c r="A2599" s="158"/>
      <c r="D2599" s="138"/>
    </row>
    <row r="2600" spans="1:4" x14ac:dyDescent="0.2">
      <c r="A2600" s="158"/>
      <c r="D2600" s="138"/>
    </row>
    <row r="2601" spans="1:4" x14ac:dyDescent="0.2">
      <c r="A2601" s="158"/>
      <c r="D2601" s="138"/>
    </row>
    <row r="2602" spans="1:4" x14ac:dyDescent="0.2">
      <c r="A2602" s="158"/>
      <c r="D2602" s="138"/>
    </row>
    <row r="2603" spans="1:4" x14ac:dyDescent="0.2">
      <c r="A2603" s="158"/>
      <c r="D2603" s="138"/>
    </row>
    <row r="2604" spans="1:4" x14ac:dyDescent="0.2">
      <c r="A2604" s="158"/>
      <c r="D2604" s="138"/>
    </row>
    <row r="2605" spans="1:4" x14ac:dyDescent="0.2">
      <c r="A2605" s="158"/>
      <c r="D2605" s="138"/>
    </row>
    <row r="2606" spans="1:4" x14ac:dyDescent="0.2">
      <c r="A2606" s="158"/>
      <c r="D2606" s="138"/>
    </row>
    <row r="2607" spans="1:4" x14ac:dyDescent="0.2">
      <c r="A2607" s="158"/>
      <c r="D2607" s="138"/>
    </row>
    <row r="2608" spans="1:4" x14ac:dyDescent="0.2">
      <c r="A2608" s="158"/>
      <c r="D2608" s="138"/>
    </row>
    <row r="2609" spans="1:4" x14ac:dyDescent="0.2">
      <c r="A2609" s="158"/>
      <c r="D2609" s="138"/>
    </row>
    <row r="2610" spans="1:4" x14ac:dyDescent="0.2">
      <c r="A2610" s="158"/>
      <c r="D2610" s="138"/>
    </row>
    <row r="2611" spans="1:4" x14ac:dyDescent="0.2">
      <c r="A2611" s="158"/>
      <c r="D2611" s="138"/>
    </row>
    <row r="2612" spans="1:4" x14ac:dyDescent="0.2">
      <c r="A2612" s="158"/>
      <c r="D2612" s="138"/>
    </row>
    <row r="2613" spans="1:4" x14ac:dyDescent="0.2">
      <c r="A2613" s="158"/>
      <c r="D2613" s="138"/>
    </row>
    <row r="2614" spans="1:4" x14ac:dyDescent="0.2">
      <c r="A2614" s="158"/>
      <c r="D2614" s="138"/>
    </row>
    <row r="2615" spans="1:4" x14ac:dyDescent="0.2">
      <c r="A2615" s="158"/>
      <c r="D2615" s="138"/>
    </row>
    <row r="2616" spans="1:4" x14ac:dyDescent="0.2">
      <c r="A2616" s="158"/>
      <c r="D2616" s="138"/>
    </row>
    <row r="2617" spans="1:4" x14ac:dyDescent="0.2">
      <c r="A2617" s="158"/>
      <c r="D2617" s="138"/>
    </row>
    <row r="2618" spans="1:4" x14ac:dyDescent="0.2">
      <c r="A2618" s="158"/>
      <c r="D2618" s="138"/>
    </row>
    <row r="2619" spans="1:4" x14ac:dyDescent="0.2">
      <c r="A2619" s="158"/>
      <c r="D2619" s="138"/>
    </row>
    <row r="2620" spans="1:4" x14ac:dyDescent="0.2">
      <c r="A2620" s="158"/>
      <c r="D2620" s="138"/>
    </row>
    <row r="2621" spans="1:4" x14ac:dyDescent="0.2">
      <c r="A2621" s="158"/>
      <c r="D2621" s="138"/>
    </row>
    <row r="2622" spans="1:4" x14ac:dyDescent="0.2">
      <c r="A2622" s="158"/>
      <c r="D2622" s="138"/>
    </row>
    <row r="2623" spans="1:4" x14ac:dyDescent="0.2">
      <c r="A2623" s="158"/>
      <c r="D2623" s="138"/>
    </row>
    <row r="2624" spans="1:4" x14ac:dyDescent="0.2">
      <c r="A2624" s="158"/>
      <c r="D2624" s="138"/>
    </row>
    <row r="2625" spans="1:4" x14ac:dyDescent="0.2">
      <c r="A2625" s="158"/>
      <c r="D2625" s="138"/>
    </row>
    <row r="2626" spans="1:4" x14ac:dyDescent="0.2">
      <c r="A2626" s="158"/>
      <c r="D2626" s="138"/>
    </row>
    <row r="2627" spans="1:4" x14ac:dyDescent="0.2">
      <c r="A2627" s="158"/>
      <c r="D2627" s="138"/>
    </row>
    <row r="2628" spans="1:4" x14ac:dyDescent="0.2">
      <c r="A2628" s="158"/>
      <c r="D2628" s="138"/>
    </row>
    <row r="2629" spans="1:4" x14ac:dyDescent="0.2">
      <c r="A2629" s="158"/>
      <c r="D2629" s="138"/>
    </row>
    <row r="2630" spans="1:4" x14ac:dyDescent="0.2">
      <c r="A2630" s="158"/>
      <c r="D2630" s="138"/>
    </row>
    <row r="2631" spans="1:4" x14ac:dyDescent="0.2">
      <c r="A2631" s="158"/>
      <c r="D2631" s="138"/>
    </row>
    <row r="2632" spans="1:4" x14ac:dyDescent="0.2">
      <c r="A2632" s="158"/>
      <c r="D2632" s="138"/>
    </row>
    <row r="2633" spans="1:4" x14ac:dyDescent="0.2">
      <c r="A2633" s="158"/>
      <c r="D2633" s="138"/>
    </row>
    <row r="2634" spans="1:4" x14ac:dyDescent="0.2">
      <c r="A2634" s="158"/>
      <c r="D2634" s="138"/>
    </row>
    <row r="2635" spans="1:4" x14ac:dyDescent="0.2">
      <c r="A2635" s="158"/>
      <c r="D2635" s="138"/>
    </row>
    <row r="2636" spans="1:4" x14ac:dyDescent="0.2">
      <c r="A2636" s="158"/>
      <c r="D2636" s="138"/>
    </row>
    <row r="2637" spans="1:4" x14ac:dyDescent="0.2">
      <c r="A2637" s="158"/>
      <c r="D2637" s="138"/>
    </row>
    <row r="2638" spans="1:4" x14ac:dyDescent="0.2">
      <c r="A2638" s="158"/>
      <c r="D2638" s="138"/>
    </row>
    <row r="2639" spans="1:4" x14ac:dyDescent="0.2">
      <c r="A2639" s="158"/>
      <c r="D2639" s="138"/>
    </row>
    <row r="2640" spans="1:4" x14ac:dyDescent="0.2">
      <c r="A2640" s="158"/>
      <c r="D2640" s="138"/>
    </row>
    <row r="2641" spans="1:4" x14ac:dyDescent="0.2">
      <c r="A2641" s="158"/>
      <c r="D2641" s="138"/>
    </row>
    <row r="2642" spans="1:4" x14ac:dyDescent="0.2">
      <c r="A2642" s="158"/>
      <c r="D2642" s="138"/>
    </row>
    <row r="2643" spans="1:4" x14ac:dyDescent="0.2">
      <c r="A2643" s="158"/>
      <c r="D2643" s="138"/>
    </row>
    <row r="2644" spans="1:4" x14ac:dyDescent="0.2">
      <c r="A2644" s="158"/>
      <c r="D2644" s="138"/>
    </row>
    <row r="2645" spans="1:4" x14ac:dyDescent="0.2">
      <c r="A2645" s="158"/>
      <c r="D2645" s="138"/>
    </row>
    <row r="2646" spans="1:4" x14ac:dyDescent="0.2">
      <c r="A2646" s="158"/>
      <c r="D2646" s="138"/>
    </row>
    <row r="2647" spans="1:4" x14ac:dyDescent="0.2">
      <c r="A2647" s="158"/>
      <c r="D2647" s="138"/>
    </row>
    <row r="2648" spans="1:4" x14ac:dyDescent="0.2">
      <c r="A2648" s="158"/>
      <c r="D2648" s="138"/>
    </row>
    <row r="2649" spans="1:4" x14ac:dyDescent="0.2">
      <c r="A2649" s="158"/>
      <c r="D2649" s="138"/>
    </row>
    <row r="2650" spans="1:4" x14ac:dyDescent="0.2">
      <c r="A2650" s="158"/>
      <c r="D2650" s="138"/>
    </row>
    <row r="2651" spans="1:4" x14ac:dyDescent="0.2">
      <c r="A2651" s="158"/>
      <c r="D2651" s="138"/>
    </row>
    <row r="2652" spans="1:4" x14ac:dyDescent="0.2">
      <c r="A2652" s="158"/>
      <c r="D2652" s="138"/>
    </row>
    <row r="2653" spans="1:4" x14ac:dyDescent="0.2">
      <c r="A2653" s="158"/>
      <c r="D2653" s="138"/>
    </row>
    <row r="2654" spans="1:4" x14ac:dyDescent="0.2">
      <c r="A2654" s="158"/>
      <c r="D2654" s="138"/>
    </row>
    <row r="2655" spans="1:4" x14ac:dyDescent="0.2">
      <c r="A2655" s="158"/>
      <c r="D2655" s="138"/>
    </row>
    <row r="2656" spans="1:4" x14ac:dyDescent="0.2">
      <c r="A2656" s="158"/>
      <c r="D2656" s="138"/>
    </row>
    <row r="2657" spans="1:4" x14ac:dyDescent="0.2">
      <c r="A2657" s="158"/>
      <c r="D2657" s="138"/>
    </row>
    <row r="2658" spans="1:4" x14ac:dyDescent="0.2">
      <c r="A2658" s="158"/>
      <c r="D2658" s="138"/>
    </row>
    <row r="2659" spans="1:4" x14ac:dyDescent="0.2">
      <c r="A2659" s="158"/>
      <c r="D2659" s="138"/>
    </row>
    <row r="2660" spans="1:4" x14ac:dyDescent="0.2">
      <c r="A2660" s="158"/>
      <c r="D2660" s="138"/>
    </row>
    <row r="2661" spans="1:4" x14ac:dyDescent="0.2">
      <c r="A2661" s="158"/>
      <c r="D2661" s="138"/>
    </row>
    <row r="2662" spans="1:4" x14ac:dyDescent="0.2">
      <c r="A2662" s="158"/>
      <c r="D2662" s="138"/>
    </row>
    <row r="2663" spans="1:4" x14ac:dyDescent="0.2">
      <c r="A2663" s="158"/>
      <c r="D2663" s="138"/>
    </row>
    <row r="2664" spans="1:4" x14ac:dyDescent="0.2">
      <c r="A2664" s="158"/>
      <c r="D2664" s="138"/>
    </row>
    <row r="2665" spans="1:4" x14ac:dyDescent="0.2">
      <c r="A2665" s="158"/>
      <c r="D2665" s="138"/>
    </row>
    <row r="2666" spans="1:4" x14ac:dyDescent="0.2">
      <c r="A2666" s="158"/>
      <c r="D2666" s="138"/>
    </row>
    <row r="2667" spans="1:4" x14ac:dyDescent="0.2">
      <c r="A2667" s="158"/>
      <c r="D2667" s="138"/>
    </row>
    <row r="2668" spans="1:4" x14ac:dyDescent="0.2">
      <c r="A2668" s="158"/>
      <c r="D2668" s="138"/>
    </row>
    <row r="2669" spans="1:4" x14ac:dyDescent="0.2">
      <c r="A2669" s="158"/>
      <c r="D2669" s="138"/>
    </row>
    <row r="2670" spans="1:4" x14ac:dyDescent="0.2">
      <c r="A2670" s="158"/>
      <c r="D2670" s="138"/>
    </row>
    <row r="2671" spans="1:4" x14ac:dyDescent="0.2">
      <c r="A2671" s="158"/>
      <c r="D2671" s="138"/>
    </row>
    <row r="2672" spans="1:4" x14ac:dyDescent="0.2">
      <c r="A2672" s="158"/>
      <c r="D2672" s="138"/>
    </row>
    <row r="2673" spans="1:4" x14ac:dyDescent="0.2">
      <c r="A2673" s="158"/>
      <c r="D2673" s="138"/>
    </row>
    <row r="2674" spans="1:4" x14ac:dyDescent="0.2">
      <c r="A2674" s="158"/>
      <c r="D2674" s="138"/>
    </row>
    <row r="2675" spans="1:4" x14ac:dyDescent="0.2">
      <c r="A2675" s="158"/>
      <c r="D2675" s="138"/>
    </row>
    <row r="2676" spans="1:4" x14ac:dyDescent="0.2">
      <c r="A2676" s="158"/>
      <c r="D2676" s="138"/>
    </row>
    <row r="2677" spans="1:4" x14ac:dyDescent="0.2">
      <c r="A2677" s="158"/>
      <c r="D2677" s="138"/>
    </row>
    <row r="2678" spans="1:4" x14ac:dyDescent="0.2">
      <c r="A2678" s="158"/>
      <c r="D2678" s="138"/>
    </row>
    <row r="2679" spans="1:4" x14ac:dyDescent="0.2">
      <c r="A2679" s="158"/>
      <c r="D2679" s="138"/>
    </row>
    <row r="2680" spans="1:4" x14ac:dyDescent="0.2">
      <c r="A2680" s="158"/>
      <c r="D2680" s="138"/>
    </row>
    <row r="2681" spans="1:4" x14ac:dyDescent="0.2">
      <c r="A2681" s="158"/>
      <c r="D2681" s="138"/>
    </row>
    <row r="2682" spans="1:4" x14ac:dyDescent="0.2">
      <c r="A2682" s="158"/>
      <c r="D2682" s="138"/>
    </row>
    <row r="2683" spans="1:4" x14ac:dyDescent="0.2">
      <c r="A2683" s="158"/>
      <c r="D2683" s="138"/>
    </row>
    <row r="2684" spans="1:4" x14ac:dyDescent="0.2">
      <c r="A2684" s="158"/>
      <c r="D2684" s="138"/>
    </row>
    <row r="2685" spans="1:4" x14ac:dyDescent="0.2">
      <c r="A2685" s="158"/>
      <c r="D2685" s="138"/>
    </row>
    <row r="2686" spans="1:4" x14ac:dyDescent="0.2">
      <c r="A2686" s="158"/>
      <c r="D2686" s="138"/>
    </row>
    <row r="2687" spans="1:4" x14ac:dyDescent="0.2">
      <c r="A2687" s="158"/>
      <c r="D2687" s="138"/>
    </row>
    <row r="2688" spans="1:4" x14ac:dyDescent="0.2">
      <c r="A2688" s="158"/>
      <c r="D2688" s="138"/>
    </row>
    <row r="2689" spans="1:4" x14ac:dyDescent="0.2">
      <c r="A2689" s="158"/>
      <c r="D2689" s="138"/>
    </row>
    <row r="2690" spans="1:4" x14ac:dyDescent="0.2">
      <c r="A2690" s="158"/>
      <c r="D2690" s="138"/>
    </row>
    <row r="2691" spans="1:4" x14ac:dyDescent="0.2">
      <c r="A2691" s="158"/>
      <c r="D2691" s="138"/>
    </row>
    <row r="2692" spans="1:4" x14ac:dyDescent="0.2">
      <c r="A2692" s="158"/>
      <c r="D2692" s="138"/>
    </row>
    <row r="2693" spans="1:4" x14ac:dyDescent="0.2">
      <c r="A2693" s="158"/>
      <c r="D2693" s="138"/>
    </row>
    <row r="2694" spans="1:4" x14ac:dyDescent="0.2">
      <c r="A2694" s="158"/>
      <c r="D2694" s="138"/>
    </row>
    <row r="2695" spans="1:4" x14ac:dyDescent="0.2">
      <c r="A2695" s="158"/>
      <c r="D2695" s="138"/>
    </row>
    <row r="2696" spans="1:4" x14ac:dyDescent="0.2">
      <c r="A2696" s="158"/>
      <c r="D2696" s="138"/>
    </row>
    <row r="2697" spans="1:4" x14ac:dyDescent="0.2">
      <c r="A2697" s="158"/>
      <c r="D2697" s="138"/>
    </row>
    <row r="2698" spans="1:4" x14ac:dyDescent="0.2">
      <c r="A2698" s="158"/>
      <c r="D2698" s="138"/>
    </row>
    <row r="2699" spans="1:4" x14ac:dyDescent="0.2">
      <c r="A2699" s="158"/>
      <c r="D2699" s="138"/>
    </row>
    <row r="2700" spans="1:4" x14ac:dyDescent="0.2">
      <c r="A2700" s="158"/>
      <c r="D2700" s="138"/>
    </row>
    <row r="2701" spans="1:4" x14ac:dyDescent="0.2">
      <c r="A2701" s="158"/>
      <c r="D2701" s="138"/>
    </row>
    <row r="2702" spans="1:4" x14ac:dyDescent="0.2">
      <c r="A2702" s="158"/>
      <c r="D2702" s="138"/>
    </row>
    <row r="2703" spans="1:4" x14ac:dyDescent="0.2">
      <c r="A2703" s="158"/>
      <c r="D2703" s="138"/>
    </row>
    <row r="2704" spans="1:4" x14ac:dyDescent="0.2">
      <c r="A2704" s="158"/>
      <c r="D2704" s="138"/>
    </row>
    <row r="2705" spans="1:4" x14ac:dyDescent="0.2">
      <c r="A2705" s="158"/>
      <c r="D2705" s="138"/>
    </row>
    <row r="2706" spans="1:4" x14ac:dyDescent="0.2">
      <c r="A2706" s="158"/>
      <c r="D2706" s="138"/>
    </row>
    <row r="2707" spans="1:4" x14ac:dyDescent="0.2">
      <c r="A2707" s="158"/>
      <c r="D2707" s="138"/>
    </row>
    <row r="2708" spans="1:4" x14ac:dyDescent="0.2">
      <c r="A2708" s="158"/>
      <c r="D2708" s="138"/>
    </row>
    <row r="2709" spans="1:4" x14ac:dyDescent="0.2">
      <c r="A2709" s="158"/>
      <c r="D2709" s="138"/>
    </row>
    <row r="2710" spans="1:4" x14ac:dyDescent="0.2">
      <c r="A2710" s="158"/>
      <c r="D2710" s="138"/>
    </row>
    <row r="2711" spans="1:4" x14ac:dyDescent="0.2">
      <c r="A2711" s="158"/>
      <c r="D2711" s="138"/>
    </row>
    <row r="2712" spans="1:4" x14ac:dyDescent="0.2">
      <c r="A2712" s="158"/>
      <c r="D2712" s="138"/>
    </row>
    <row r="2713" spans="1:4" x14ac:dyDescent="0.2">
      <c r="A2713" s="158"/>
      <c r="D2713" s="138"/>
    </row>
    <row r="2714" spans="1:4" x14ac:dyDescent="0.2">
      <c r="A2714" s="158"/>
      <c r="D2714" s="138"/>
    </row>
    <row r="2715" spans="1:4" x14ac:dyDescent="0.2">
      <c r="A2715" s="158"/>
      <c r="D2715" s="138"/>
    </row>
    <row r="2716" spans="1:4" x14ac:dyDescent="0.2">
      <c r="A2716" s="158"/>
      <c r="D2716" s="138"/>
    </row>
    <row r="2717" spans="1:4" x14ac:dyDescent="0.2">
      <c r="A2717" s="158"/>
      <c r="D2717" s="138"/>
    </row>
    <row r="2718" spans="1:4" x14ac:dyDescent="0.2">
      <c r="A2718" s="158"/>
      <c r="D2718" s="138"/>
    </row>
    <row r="2719" spans="1:4" x14ac:dyDescent="0.2">
      <c r="A2719" s="158"/>
      <c r="D2719" s="138"/>
    </row>
    <row r="2720" spans="1:4" x14ac:dyDescent="0.2">
      <c r="A2720" s="158"/>
      <c r="D2720" s="138"/>
    </row>
    <row r="2721" spans="1:4" x14ac:dyDescent="0.2">
      <c r="A2721" s="158"/>
      <c r="D2721" s="138"/>
    </row>
    <row r="2722" spans="1:4" x14ac:dyDescent="0.2">
      <c r="A2722" s="158"/>
      <c r="D2722" s="138"/>
    </row>
    <row r="2723" spans="1:4" x14ac:dyDescent="0.2">
      <c r="A2723" s="158"/>
      <c r="D2723" s="138"/>
    </row>
    <row r="2724" spans="1:4" x14ac:dyDescent="0.2">
      <c r="A2724" s="158"/>
      <c r="D2724" s="138"/>
    </row>
    <row r="2725" spans="1:4" x14ac:dyDescent="0.2">
      <c r="A2725" s="158"/>
      <c r="D2725" s="138"/>
    </row>
    <row r="2726" spans="1:4" x14ac:dyDescent="0.2">
      <c r="A2726" s="158"/>
      <c r="D2726" s="138"/>
    </row>
    <row r="2727" spans="1:4" x14ac:dyDescent="0.2">
      <c r="A2727" s="158"/>
      <c r="D2727" s="138"/>
    </row>
    <row r="2728" spans="1:4" x14ac:dyDescent="0.2">
      <c r="A2728" s="158"/>
      <c r="D2728" s="138"/>
    </row>
    <row r="2729" spans="1:4" x14ac:dyDescent="0.2">
      <c r="A2729" s="158"/>
      <c r="D2729" s="138"/>
    </row>
    <row r="2730" spans="1:4" x14ac:dyDescent="0.2">
      <c r="A2730" s="158"/>
      <c r="D2730" s="138"/>
    </row>
    <row r="2731" spans="1:4" x14ac:dyDescent="0.2">
      <c r="A2731" s="158"/>
      <c r="D2731" s="138"/>
    </row>
    <row r="2732" spans="1:4" x14ac:dyDescent="0.2">
      <c r="A2732" s="158"/>
      <c r="D2732" s="138"/>
    </row>
    <row r="2733" spans="1:4" x14ac:dyDescent="0.2">
      <c r="A2733" s="158"/>
      <c r="D2733" s="138"/>
    </row>
    <row r="2734" spans="1:4" x14ac:dyDescent="0.2">
      <c r="A2734" s="158"/>
      <c r="D2734" s="138"/>
    </row>
    <row r="2735" spans="1:4" x14ac:dyDescent="0.2">
      <c r="A2735" s="158"/>
      <c r="D2735" s="138"/>
    </row>
    <row r="2736" spans="1:4" x14ac:dyDescent="0.2">
      <c r="A2736" s="158"/>
      <c r="D2736" s="138"/>
    </row>
    <row r="2737" spans="1:4" x14ac:dyDescent="0.2">
      <c r="A2737" s="158"/>
      <c r="D2737" s="138"/>
    </row>
    <row r="2738" spans="1:4" x14ac:dyDescent="0.2">
      <c r="A2738" s="158"/>
      <c r="D2738" s="138"/>
    </row>
    <row r="2739" spans="1:4" x14ac:dyDescent="0.2">
      <c r="A2739" s="158"/>
      <c r="D2739" s="138"/>
    </row>
    <row r="2740" spans="1:4" x14ac:dyDescent="0.2">
      <c r="A2740" s="158"/>
      <c r="D2740" s="138"/>
    </row>
    <row r="2741" spans="1:4" x14ac:dyDescent="0.2">
      <c r="A2741" s="158"/>
      <c r="D2741" s="138"/>
    </row>
    <row r="2742" spans="1:4" x14ac:dyDescent="0.2">
      <c r="A2742" s="158"/>
      <c r="D2742" s="138"/>
    </row>
    <row r="2743" spans="1:4" x14ac:dyDescent="0.2">
      <c r="A2743" s="158"/>
      <c r="D2743" s="138"/>
    </row>
    <row r="2744" spans="1:4" x14ac:dyDescent="0.2">
      <c r="A2744" s="158"/>
      <c r="D2744" s="138"/>
    </row>
    <row r="2745" spans="1:4" x14ac:dyDescent="0.2">
      <c r="A2745" s="158"/>
      <c r="D2745" s="138"/>
    </row>
    <row r="2746" spans="1:4" x14ac:dyDescent="0.2">
      <c r="A2746" s="158"/>
      <c r="D2746" s="138"/>
    </row>
    <row r="2747" spans="1:4" x14ac:dyDescent="0.2">
      <c r="A2747" s="158"/>
      <c r="D2747" s="138"/>
    </row>
    <row r="2748" spans="1:4" x14ac:dyDescent="0.2">
      <c r="A2748" s="158"/>
      <c r="D2748" s="138"/>
    </row>
    <row r="2749" spans="1:4" x14ac:dyDescent="0.2">
      <c r="A2749" s="158"/>
      <c r="D2749" s="138"/>
    </row>
    <row r="2750" spans="1:4" x14ac:dyDescent="0.2">
      <c r="A2750" s="158"/>
      <c r="D2750" s="138"/>
    </row>
    <row r="2751" spans="1:4" x14ac:dyDescent="0.2">
      <c r="A2751" s="158"/>
      <c r="D2751" s="138"/>
    </row>
    <row r="2752" spans="1:4" x14ac:dyDescent="0.2">
      <c r="A2752" s="158"/>
      <c r="D2752" s="138"/>
    </row>
    <row r="2753" spans="1:4" x14ac:dyDescent="0.2">
      <c r="A2753" s="158"/>
      <c r="D2753" s="138"/>
    </row>
    <row r="2754" spans="1:4" x14ac:dyDescent="0.2">
      <c r="A2754" s="158"/>
      <c r="D2754" s="138"/>
    </row>
    <row r="2755" spans="1:4" x14ac:dyDescent="0.2">
      <c r="A2755" s="158"/>
      <c r="D2755" s="138"/>
    </row>
    <row r="2756" spans="1:4" x14ac:dyDescent="0.2">
      <c r="A2756" s="158"/>
      <c r="D2756" s="138"/>
    </row>
    <row r="2757" spans="1:4" x14ac:dyDescent="0.2">
      <c r="A2757" s="158"/>
      <c r="D2757" s="138"/>
    </row>
    <row r="2758" spans="1:4" x14ac:dyDescent="0.2">
      <c r="A2758" s="158"/>
      <c r="D2758" s="138"/>
    </row>
    <row r="2759" spans="1:4" x14ac:dyDescent="0.2">
      <c r="A2759" s="158"/>
      <c r="D2759" s="138"/>
    </row>
    <row r="2760" spans="1:4" x14ac:dyDescent="0.2">
      <c r="A2760" s="158"/>
      <c r="D2760" s="138"/>
    </row>
    <row r="2761" spans="1:4" x14ac:dyDescent="0.2">
      <c r="A2761" s="158"/>
      <c r="D2761" s="138"/>
    </row>
    <row r="2762" spans="1:4" x14ac:dyDescent="0.2">
      <c r="A2762" s="158"/>
      <c r="D2762" s="138"/>
    </row>
    <row r="2763" spans="1:4" x14ac:dyDescent="0.2">
      <c r="A2763" s="158"/>
      <c r="D2763" s="138"/>
    </row>
    <row r="2764" spans="1:4" x14ac:dyDescent="0.2">
      <c r="A2764" s="158"/>
      <c r="D2764" s="138"/>
    </row>
    <row r="2765" spans="1:4" x14ac:dyDescent="0.2">
      <c r="A2765" s="158"/>
      <c r="D2765" s="138"/>
    </row>
    <row r="2766" spans="1:4" x14ac:dyDescent="0.2">
      <c r="A2766" s="158"/>
      <c r="D2766" s="138"/>
    </row>
    <row r="2767" spans="1:4" x14ac:dyDescent="0.2">
      <c r="A2767" s="158"/>
      <c r="D2767" s="138"/>
    </row>
    <row r="2768" spans="1:4" x14ac:dyDescent="0.2">
      <c r="A2768" s="158"/>
      <c r="D2768" s="138"/>
    </row>
    <row r="2769" spans="1:4" x14ac:dyDescent="0.2">
      <c r="A2769" s="158"/>
      <c r="D2769" s="138"/>
    </row>
    <row r="2770" spans="1:4" x14ac:dyDescent="0.2">
      <c r="A2770" s="158"/>
      <c r="D2770" s="138"/>
    </row>
    <row r="2771" spans="1:4" x14ac:dyDescent="0.2">
      <c r="A2771" s="158"/>
      <c r="D2771" s="138"/>
    </row>
    <row r="2772" spans="1:4" x14ac:dyDescent="0.2">
      <c r="A2772" s="158"/>
      <c r="D2772" s="138"/>
    </row>
    <row r="2773" spans="1:4" x14ac:dyDescent="0.2">
      <c r="A2773" s="158"/>
      <c r="D2773" s="138"/>
    </row>
    <row r="2774" spans="1:4" x14ac:dyDescent="0.2">
      <c r="A2774" s="158"/>
      <c r="D2774" s="138"/>
    </row>
    <row r="2775" spans="1:4" x14ac:dyDescent="0.2">
      <c r="A2775" s="158"/>
      <c r="D2775" s="138"/>
    </row>
    <row r="2776" spans="1:4" x14ac:dyDescent="0.2">
      <c r="A2776" s="158"/>
      <c r="D2776" s="138"/>
    </row>
    <row r="2777" spans="1:4" x14ac:dyDescent="0.2">
      <c r="A2777" s="158"/>
      <c r="D2777" s="138"/>
    </row>
    <row r="2778" spans="1:4" x14ac:dyDescent="0.2">
      <c r="A2778" s="158"/>
      <c r="D2778" s="138"/>
    </row>
    <row r="2779" spans="1:4" x14ac:dyDescent="0.2">
      <c r="A2779" s="158"/>
      <c r="D2779" s="138"/>
    </row>
    <row r="2780" spans="1:4" x14ac:dyDescent="0.2">
      <c r="A2780" s="158"/>
      <c r="D2780" s="138"/>
    </row>
    <row r="2781" spans="1:4" x14ac:dyDescent="0.2">
      <c r="A2781" s="158"/>
      <c r="D2781" s="138"/>
    </row>
    <row r="2782" spans="1:4" x14ac:dyDescent="0.2">
      <c r="A2782" s="158"/>
      <c r="D2782" s="138"/>
    </row>
    <row r="2783" spans="1:4" x14ac:dyDescent="0.2">
      <c r="A2783" s="158"/>
      <c r="D2783" s="138"/>
    </row>
    <row r="2784" spans="1:4" x14ac:dyDescent="0.2">
      <c r="A2784" s="158"/>
      <c r="D2784" s="138"/>
    </row>
    <row r="2785" spans="1:4" x14ac:dyDescent="0.2">
      <c r="A2785" s="158"/>
      <c r="D2785" s="138"/>
    </row>
    <row r="2786" spans="1:4" x14ac:dyDescent="0.2">
      <c r="A2786" s="158"/>
      <c r="D2786" s="138"/>
    </row>
    <row r="2787" spans="1:4" x14ac:dyDescent="0.2">
      <c r="A2787" s="158"/>
      <c r="D2787" s="138"/>
    </row>
    <row r="2788" spans="1:4" x14ac:dyDescent="0.2">
      <c r="A2788" s="158"/>
      <c r="D2788" s="138"/>
    </row>
    <row r="2789" spans="1:4" x14ac:dyDescent="0.2">
      <c r="A2789" s="158"/>
      <c r="D2789" s="138"/>
    </row>
    <row r="2790" spans="1:4" x14ac:dyDescent="0.2">
      <c r="A2790" s="158"/>
      <c r="D2790" s="138"/>
    </row>
    <row r="2791" spans="1:4" x14ac:dyDescent="0.2">
      <c r="A2791" s="158"/>
      <c r="D2791" s="138"/>
    </row>
    <row r="2792" spans="1:4" x14ac:dyDescent="0.2">
      <c r="A2792" s="158"/>
      <c r="D2792" s="138"/>
    </row>
    <row r="2793" spans="1:4" x14ac:dyDescent="0.2">
      <c r="A2793" s="158"/>
      <c r="D2793" s="138"/>
    </row>
    <row r="2794" spans="1:4" x14ac:dyDescent="0.2">
      <c r="A2794" s="158"/>
      <c r="D2794" s="138"/>
    </row>
    <row r="2795" spans="1:4" x14ac:dyDescent="0.2">
      <c r="A2795" s="158"/>
      <c r="D2795" s="138"/>
    </row>
    <row r="2796" spans="1:4" x14ac:dyDescent="0.2">
      <c r="A2796" s="158"/>
      <c r="D2796" s="138"/>
    </row>
    <row r="2797" spans="1:4" x14ac:dyDescent="0.2">
      <c r="A2797" s="158"/>
      <c r="D2797" s="138"/>
    </row>
    <row r="2798" spans="1:4" x14ac:dyDescent="0.2">
      <c r="A2798" s="158"/>
      <c r="D2798" s="138"/>
    </row>
    <row r="2799" spans="1:4" x14ac:dyDescent="0.2">
      <c r="A2799" s="158"/>
      <c r="D2799" s="138"/>
    </row>
    <row r="2800" spans="1:4" x14ac:dyDescent="0.2">
      <c r="A2800" s="158"/>
      <c r="D2800" s="138"/>
    </row>
    <row r="2801" spans="1:4" x14ac:dyDescent="0.2">
      <c r="A2801" s="158"/>
      <c r="D2801" s="138"/>
    </row>
    <row r="2802" spans="1:4" x14ac:dyDescent="0.2">
      <c r="A2802" s="158"/>
      <c r="D2802" s="138"/>
    </row>
    <row r="2803" spans="1:4" x14ac:dyDescent="0.2">
      <c r="A2803" s="158"/>
      <c r="D2803" s="138"/>
    </row>
    <row r="2804" spans="1:4" x14ac:dyDescent="0.2">
      <c r="A2804" s="158"/>
      <c r="D2804" s="138"/>
    </row>
    <row r="2805" spans="1:4" x14ac:dyDescent="0.2">
      <c r="A2805" s="158"/>
      <c r="D2805" s="138"/>
    </row>
    <row r="2806" spans="1:4" x14ac:dyDescent="0.2">
      <c r="A2806" s="158"/>
      <c r="D2806" s="138"/>
    </row>
    <row r="2807" spans="1:4" x14ac:dyDescent="0.2">
      <c r="A2807" s="158"/>
      <c r="D2807" s="138"/>
    </row>
    <row r="2808" spans="1:4" x14ac:dyDescent="0.2">
      <c r="A2808" s="158"/>
      <c r="D2808" s="138"/>
    </row>
    <row r="2809" spans="1:4" x14ac:dyDescent="0.2">
      <c r="A2809" s="158"/>
      <c r="D2809" s="138"/>
    </row>
    <row r="2810" spans="1:4" x14ac:dyDescent="0.2">
      <c r="A2810" s="158"/>
      <c r="D2810" s="138"/>
    </row>
    <row r="2811" spans="1:4" x14ac:dyDescent="0.2">
      <c r="A2811" s="158"/>
      <c r="D2811" s="138"/>
    </row>
    <row r="2812" spans="1:4" x14ac:dyDescent="0.2">
      <c r="A2812" s="158"/>
      <c r="D2812" s="138"/>
    </row>
    <row r="2813" spans="1:4" x14ac:dyDescent="0.2">
      <c r="A2813" s="158"/>
      <c r="D2813" s="138"/>
    </row>
    <row r="2814" spans="1:4" x14ac:dyDescent="0.2">
      <c r="A2814" s="158"/>
      <c r="D2814" s="138"/>
    </row>
    <row r="2815" spans="1:4" x14ac:dyDescent="0.2">
      <c r="A2815" s="158"/>
      <c r="D2815" s="138"/>
    </row>
    <row r="2816" spans="1:4" x14ac:dyDescent="0.2">
      <c r="A2816" s="158"/>
      <c r="D2816" s="138"/>
    </row>
    <row r="2817" spans="1:4" x14ac:dyDescent="0.2">
      <c r="A2817" s="158"/>
      <c r="D2817" s="138"/>
    </row>
    <row r="2818" spans="1:4" x14ac:dyDescent="0.2">
      <c r="A2818" s="158"/>
      <c r="D2818" s="138"/>
    </row>
    <row r="2819" spans="1:4" x14ac:dyDescent="0.2">
      <c r="A2819" s="158"/>
      <c r="D2819" s="138"/>
    </row>
    <row r="2820" spans="1:4" x14ac:dyDescent="0.2">
      <c r="A2820" s="158"/>
      <c r="D2820" s="138"/>
    </row>
    <row r="2821" spans="1:4" x14ac:dyDescent="0.2">
      <c r="A2821" s="158"/>
      <c r="D2821" s="138"/>
    </row>
    <row r="2822" spans="1:4" x14ac:dyDescent="0.2">
      <c r="A2822" s="158"/>
      <c r="D2822" s="138"/>
    </row>
    <row r="2823" spans="1:4" x14ac:dyDescent="0.2">
      <c r="A2823" s="158"/>
      <c r="D2823" s="138"/>
    </row>
    <row r="2824" spans="1:4" x14ac:dyDescent="0.2">
      <c r="A2824" s="158"/>
      <c r="D2824" s="138"/>
    </row>
    <row r="2825" spans="1:4" x14ac:dyDescent="0.2">
      <c r="A2825" s="158"/>
      <c r="D2825" s="138"/>
    </row>
    <row r="2826" spans="1:4" x14ac:dyDescent="0.2">
      <c r="A2826" s="158"/>
      <c r="D2826" s="138"/>
    </row>
    <row r="2827" spans="1:4" x14ac:dyDescent="0.2">
      <c r="A2827" s="158"/>
      <c r="D2827" s="138"/>
    </row>
    <row r="2828" spans="1:4" x14ac:dyDescent="0.2">
      <c r="A2828" s="158"/>
      <c r="D2828" s="138"/>
    </row>
    <row r="2829" spans="1:4" x14ac:dyDescent="0.2">
      <c r="A2829" s="158"/>
      <c r="D2829" s="138"/>
    </row>
    <row r="2830" spans="1:4" x14ac:dyDescent="0.2">
      <c r="A2830" s="158"/>
      <c r="D2830" s="138"/>
    </row>
    <row r="2831" spans="1:4" x14ac:dyDescent="0.2">
      <c r="A2831" s="158"/>
      <c r="D2831" s="138"/>
    </row>
    <row r="2832" spans="1:4" x14ac:dyDescent="0.2">
      <c r="A2832" s="158"/>
      <c r="D2832" s="138"/>
    </row>
    <row r="2833" spans="1:4" x14ac:dyDescent="0.2">
      <c r="A2833" s="158"/>
      <c r="D2833" s="138"/>
    </row>
    <row r="2834" spans="1:4" x14ac:dyDescent="0.2">
      <c r="A2834" s="158"/>
      <c r="D2834" s="138"/>
    </row>
    <row r="2835" spans="1:4" x14ac:dyDescent="0.2">
      <c r="A2835" s="158"/>
      <c r="D2835" s="138"/>
    </row>
    <row r="2836" spans="1:4" x14ac:dyDescent="0.2">
      <c r="A2836" s="158"/>
      <c r="D2836" s="138"/>
    </row>
    <row r="2837" spans="1:4" x14ac:dyDescent="0.2">
      <c r="A2837" s="158"/>
      <c r="D2837" s="138"/>
    </row>
    <row r="2838" spans="1:4" x14ac:dyDescent="0.2">
      <c r="A2838" s="158"/>
      <c r="D2838" s="138"/>
    </row>
    <row r="2839" spans="1:4" x14ac:dyDescent="0.2">
      <c r="A2839" s="158"/>
      <c r="D2839" s="138"/>
    </row>
    <row r="2840" spans="1:4" x14ac:dyDescent="0.2">
      <c r="A2840" s="158"/>
      <c r="D2840" s="138"/>
    </row>
    <row r="2841" spans="1:4" x14ac:dyDescent="0.2">
      <c r="A2841" s="158"/>
      <c r="D2841" s="138"/>
    </row>
    <row r="2842" spans="1:4" x14ac:dyDescent="0.2">
      <c r="A2842" s="158"/>
      <c r="D2842" s="138"/>
    </row>
    <row r="2843" spans="1:4" x14ac:dyDescent="0.2">
      <c r="A2843" s="158"/>
      <c r="D2843" s="138"/>
    </row>
    <row r="2844" spans="1:4" x14ac:dyDescent="0.2">
      <c r="A2844" s="158"/>
      <c r="D2844" s="138"/>
    </row>
    <row r="2845" spans="1:4" x14ac:dyDescent="0.2">
      <c r="A2845" s="158"/>
      <c r="D2845" s="138"/>
    </row>
    <row r="2846" spans="1:4" x14ac:dyDescent="0.2">
      <c r="A2846" s="158"/>
      <c r="D2846" s="138"/>
    </row>
    <row r="2847" spans="1:4" x14ac:dyDescent="0.2">
      <c r="A2847" s="158"/>
      <c r="D2847" s="138"/>
    </row>
    <row r="2848" spans="1:4" x14ac:dyDescent="0.2">
      <c r="A2848" s="158"/>
      <c r="D2848" s="138"/>
    </row>
    <row r="2849" spans="1:4" x14ac:dyDescent="0.2">
      <c r="A2849" s="158"/>
      <c r="D2849" s="138"/>
    </row>
    <row r="2850" spans="1:4" x14ac:dyDescent="0.2">
      <c r="A2850" s="158"/>
      <c r="D2850" s="138"/>
    </row>
    <row r="2851" spans="1:4" x14ac:dyDescent="0.2">
      <c r="A2851" s="158"/>
      <c r="D2851" s="138"/>
    </row>
    <row r="2852" spans="1:4" x14ac:dyDescent="0.2">
      <c r="A2852" s="158"/>
      <c r="D2852" s="138"/>
    </row>
    <row r="2853" spans="1:4" x14ac:dyDescent="0.2">
      <c r="A2853" s="158"/>
      <c r="D2853" s="138"/>
    </row>
    <row r="2854" spans="1:4" x14ac:dyDescent="0.2">
      <c r="A2854" s="158"/>
      <c r="D2854" s="138"/>
    </row>
    <row r="2855" spans="1:4" x14ac:dyDescent="0.2">
      <c r="A2855" s="158"/>
      <c r="D2855" s="138"/>
    </row>
    <row r="2856" spans="1:4" x14ac:dyDescent="0.2">
      <c r="A2856" s="158"/>
      <c r="D2856" s="138"/>
    </row>
    <row r="2857" spans="1:4" x14ac:dyDescent="0.2">
      <c r="A2857" s="158"/>
      <c r="D2857" s="138"/>
    </row>
    <row r="2858" spans="1:4" x14ac:dyDescent="0.2">
      <c r="A2858" s="158"/>
      <c r="D2858" s="138"/>
    </row>
    <row r="2859" spans="1:4" x14ac:dyDescent="0.2">
      <c r="A2859" s="158"/>
      <c r="D2859" s="138"/>
    </row>
    <row r="2860" spans="1:4" x14ac:dyDescent="0.2">
      <c r="A2860" s="158"/>
      <c r="D2860" s="138"/>
    </row>
    <row r="2861" spans="1:4" x14ac:dyDescent="0.2">
      <c r="A2861" s="158"/>
      <c r="D2861" s="138"/>
    </row>
    <row r="2862" spans="1:4" x14ac:dyDescent="0.2">
      <c r="A2862" s="158"/>
      <c r="D2862" s="138"/>
    </row>
    <row r="2863" spans="1:4" x14ac:dyDescent="0.2">
      <c r="A2863" s="158"/>
      <c r="D2863" s="138"/>
    </row>
    <row r="2864" spans="1:4" x14ac:dyDescent="0.2">
      <c r="A2864" s="158"/>
      <c r="D2864" s="138"/>
    </row>
    <row r="2865" spans="1:4" x14ac:dyDescent="0.2">
      <c r="A2865" s="158"/>
      <c r="D2865" s="138"/>
    </row>
    <row r="2866" spans="1:4" x14ac:dyDescent="0.2">
      <c r="A2866" s="158"/>
      <c r="D2866" s="138"/>
    </row>
    <row r="2867" spans="1:4" x14ac:dyDescent="0.2">
      <c r="A2867" s="158"/>
      <c r="D2867" s="138"/>
    </row>
    <row r="2868" spans="1:4" x14ac:dyDescent="0.2">
      <c r="A2868" s="158"/>
      <c r="D2868" s="138"/>
    </row>
    <row r="2869" spans="1:4" x14ac:dyDescent="0.2">
      <c r="A2869" s="158"/>
      <c r="D2869" s="138"/>
    </row>
    <row r="2870" spans="1:4" x14ac:dyDescent="0.2">
      <c r="A2870" s="158"/>
      <c r="D2870" s="138"/>
    </row>
    <row r="2871" spans="1:4" x14ac:dyDescent="0.2">
      <c r="A2871" s="158"/>
      <c r="D2871" s="138"/>
    </row>
    <row r="2872" spans="1:4" x14ac:dyDescent="0.2">
      <c r="A2872" s="158"/>
      <c r="D2872" s="138"/>
    </row>
    <row r="2873" spans="1:4" x14ac:dyDescent="0.2">
      <c r="A2873" s="158"/>
      <c r="D2873" s="138"/>
    </row>
    <row r="2874" spans="1:4" x14ac:dyDescent="0.2">
      <c r="A2874" s="158"/>
      <c r="D2874" s="138"/>
    </row>
    <row r="2875" spans="1:4" x14ac:dyDescent="0.2">
      <c r="A2875" s="158"/>
      <c r="D2875" s="138"/>
    </row>
    <row r="2876" spans="1:4" x14ac:dyDescent="0.2">
      <c r="A2876" s="158"/>
      <c r="D2876" s="138"/>
    </row>
    <row r="2877" spans="1:4" x14ac:dyDescent="0.2">
      <c r="A2877" s="158"/>
      <c r="D2877" s="138"/>
    </row>
    <row r="2878" spans="1:4" x14ac:dyDescent="0.2">
      <c r="A2878" s="158"/>
      <c r="D2878" s="138"/>
    </row>
    <row r="2879" spans="1:4" x14ac:dyDescent="0.2">
      <c r="A2879" s="158"/>
      <c r="D2879" s="138"/>
    </row>
    <row r="2880" spans="1:4" x14ac:dyDescent="0.2">
      <c r="A2880" s="158"/>
      <c r="D2880" s="138"/>
    </row>
    <row r="2881" spans="1:4" x14ac:dyDescent="0.2">
      <c r="A2881" s="158"/>
      <c r="D2881" s="138"/>
    </row>
    <row r="2882" spans="1:4" x14ac:dyDescent="0.2">
      <c r="A2882" s="158"/>
      <c r="D2882" s="138"/>
    </row>
    <row r="2883" spans="1:4" x14ac:dyDescent="0.2">
      <c r="A2883" s="158"/>
      <c r="D2883" s="138"/>
    </row>
    <row r="2884" spans="1:4" x14ac:dyDescent="0.2">
      <c r="A2884" s="158"/>
      <c r="D2884" s="138"/>
    </row>
    <row r="2885" spans="1:4" x14ac:dyDescent="0.2">
      <c r="A2885" s="158"/>
      <c r="D2885" s="138"/>
    </row>
    <row r="2886" spans="1:4" x14ac:dyDescent="0.2">
      <c r="A2886" s="158"/>
      <c r="D2886" s="138"/>
    </row>
    <row r="2887" spans="1:4" x14ac:dyDescent="0.2">
      <c r="A2887" s="158"/>
      <c r="D2887" s="138"/>
    </row>
    <row r="2888" spans="1:4" x14ac:dyDescent="0.2">
      <c r="A2888" s="158"/>
      <c r="D2888" s="138"/>
    </row>
    <row r="2889" spans="1:4" x14ac:dyDescent="0.2">
      <c r="A2889" s="158"/>
      <c r="D2889" s="138"/>
    </row>
    <row r="2890" spans="1:4" x14ac:dyDescent="0.2">
      <c r="A2890" s="158"/>
      <c r="D2890" s="138"/>
    </row>
    <row r="2891" spans="1:4" x14ac:dyDescent="0.2">
      <c r="A2891" s="158"/>
      <c r="D2891" s="138"/>
    </row>
    <row r="2892" spans="1:4" x14ac:dyDescent="0.2">
      <c r="A2892" s="158"/>
      <c r="D2892" s="138"/>
    </row>
    <row r="2893" spans="1:4" x14ac:dyDescent="0.2">
      <c r="A2893" s="158"/>
      <c r="D2893" s="138"/>
    </row>
    <row r="2894" spans="1:4" x14ac:dyDescent="0.2">
      <c r="A2894" s="158"/>
      <c r="D2894" s="138"/>
    </row>
    <row r="2895" spans="1:4" x14ac:dyDescent="0.2">
      <c r="A2895" s="158"/>
      <c r="D2895" s="138"/>
    </row>
    <row r="2896" spans="1:4" x14ac:dyDescent="0.2">
      <c r="A2896" s="158"/>
      <c r="D2896" s="138"/>
    </row>
    <row r="2897" spans="1:4" x14ac:dyDescent="0.2">
      <c r="A2897" s="158"/>
      <c r="D2897" s="138"/>
    </row>
    <row r="2898" spans="1:4" x14ac:dyDescent="0.2">
      <c r="A2898" s="158"/>
      <c r="D2898" s="138"/>
    </row>
    <row r="2899" spans="1:4" x14ac:dyDescent="0.2">
      <c r="A2899" s="158"/>
      <c r="D2899" s="138"/>
    </row>
    <row r="2900" spans="1:4" x14ac:dyDescent="0.2">
      <c r="A2900" s="158"/>
      <c r="D2900" s="138"/>
    </row>
    <row r="2901" spans="1:4" x14ac:dyDescent="0.2">
      <c r="A2901" s="158"/>
      <c r="D2901" s="138"/>
    </row>
    <row r="2902" spans="1:4" x14ac:dyDescent="0.2">
      <c r="A2902" s="158"/>
      <c r="D2902" s="138"/>
    </row>
    <row r="2903" spans="1:4" x14ac:dyDescent="0.2">
      <c r="A2903" s="158"/>
      <c r="D2903" s="138"/>
    </row>
    <row r="2904" spans="1:4" x14ac:dyDescent="0.2">
      <c r="A2904" s="158"/>
      <c r="D2904" s="138"/>
    </row>
    <row r="2905" spans="1:4" x14ac:dyDescent="0.2">
      <c r="A2905" s="158"/>
      <c r="D2905" s="138"/>
    </row>
    <row r="2906" spans="1:4" x14ac:dyDescent="0.2">
      <c r="A2906" s="158"/>
      <c r="D2906" s="138"/>
    </row>
    <row r="2907" spans="1:4" x14ac:dyDescent="0.2">
      <c r="A2907" s="158"/>
      <c r="D2907" s="138"/>
    </row>
    <row r="2908" spans="1:4" x14ac:dyDescent="0.2">
      <c r="A2908" s="158"/>
      <c r="D2908" s="138"/>
    </row>
    <row r="2909" spans="1:4" x14ac:dyDescent="0.2">
      <c r="A2909" s="158"/>
      <c r="D2909" s="138"/>
    </row>
    <row r="2910" spans="1:4" x14ac:dyDescent="0.2">
      <c r="A2910" s="158"/>
      <c r="D2910" s="138"/>
    </row>
    <row r="2911" spans="1:4" x14ac:dyDescent="0.2">
      <c r="A2911" s="158"/>
      <c r="D2911" s="138"/>
    </row>
    <row r="2912" spans="1:4" x14ac:dyDescent="0.2">
      <c r="A2912" s="158"/>
      <c r="D2912" s="138"/>
    </row>
    <row r="2913" spans="1:4" x14ac:dyDescent="0.2">
      <c r="A2913" s="158"/>
      <c r="D2913" s="138"/>
    </row>
    <row r="2914" spans="1:4" x14ac:dyDescent="0.2">
      <c r="A2914" s="158"/>
      <c r="D2914" s="138"/>
    </row>
    <row r="2915" spans="1:4" x14ac:dyDescent="0.2">
      <c r="A2915" s="158"/>
      <c r="D2915" s="138"/>
    </row>
    <row r="2916" spans="1:4" x14ac:dyDescent="0.2">
      <c r="A2916" s="158"/>
      <c r="D2916" s="138"/>
    </row>
    <row r="2917" spans="1:4" x14ac:dyDescent="0.2">
      <c r="A2917" s="158"/>
      <c r="D2917" s="138"/>
    </row>
    <row r="2918" spans="1:4" x14ac:dyDescent="0.2">
      <c r="A2918" s="158"/>
      <c r="D2918" s="138"/>
    </row>
    <row r="2919" spans="1:4" x14ac:dyDescent="0.2">
      <c r="A2919" s="158"/>
      <c r="D2919" s="138"/>
    </row>
    <row r="2920" spans="1:4" x14ac:dyDescent="0.2">
      <c r="A2920" s="158"/>
      <c r="D2920" s="138"/>
    </row>
    <row r="2921" spans="1:4" x14ac:dyDescent="0.2">
      <c r="A2921" s="158"/>
      <c r="D2921" s="138"/>
    </row>
    <row r="2922" spans="1:4" x14ac:dyDescent="0.2">
      <c r="A2922" s="158"/>
      <c r="D2922" s="138"/>
    </row>
    <row r="2923" spans="1:4" x14ac:dyDescent="0.2">
      <c r="A2923" s="158"/>
      <c r="D2923" s="138"/>
    </row>
    <row r="2924" spans="1:4" x14ac:dyDescent="0.2">
      <c r="A2924" s="158"/>
      <c r="D2924" s="138"/>
    </row>
    <row r="2925" spans="1:4" x14ac:dyDescent="0.2">
      <c r="A2925" s="158"/>
      <c r="D2925" s="138"/>
    </row>
    <row r="2926" spans="1:4" x14ac:dyDescent="0.2">
      <c r="A2926" s="158"/>
      <c r="D2926" s="138"/>
    </row>
    <row r="2927" spans="1:4" x14ac:dyDescent="0.2">
      <c r="A2927" s="158"/>
      <c r="D2927" s="138"/>
    </row>
    <row r="2928" spans="1:4" x14ac:dyDescent="0.2">
      <c r="A2928" s="158"/>
      <c r="D2928" s="138"/>
    </row>
    <row r="2929" spans="1:4" x14ac:dyDescent="0.2">
      <c r="A2929" s="158"/>
      <c r="D2929" s="138"/>
    </row>
    <row r="2930" spans="1:4" x14ac:dyDescent="0.2">
      <c r="A2930" s="158"/>
      <c r="D2930" s="138"/>
    </row>
    <row r="2931" spans="1:4" x14ac:dyDescent="0.2">
      <c r="A2931" s="158"/>
      <c r="D2931" s="138"/>
    </row>
    <row r="2932" spans="1:4" x14ac:dyDescent="0.2">
      <c r="A2932" s="158"/>
      <c r="D2932" s="138"/>
    </row>
    <row r="2933" spans="1:4" x14ac:dyDescent="0.2">
      <c r="A2933" s="158"/>
      <c r="D2933" s="138"/>
    </row>
    <row r="2934" spans="1:4" x14ac:dyDescent="0.2">
      <c r="A2934" s="158"/>
      <c r="D2934" s="138"/>
    </row>
    <row r="2935" spans="1:4" x14ac:dyDescent="0.2">
      <c r="A2935" s="158"/>
      <c r="D2935" s="138"/>
    </row>
    <row r="2936" spans="1:4" x14ac:dyDescent="0.2">
      <c r="A2936" s="158"/>
      <c r="D2936" s="138"/>
    </row>
    <row r="2937" spans="1:4" x14ac:dyDescent="0.2">
      <c r="A2937" s="158"/>
      <c r="D2937" s="138"/>
    </row>
    <row r="2938" spans="1:4" x14ac:dyDescent="0.2">
      <c r="A2938" s="158"/>
      <c r="D2938" s="138"/>
    </row>
    <row r="2939" spans="1:4" x14ac:dyDescent="0.2">
      <c r="A2939" s="158"/>
      <c r="D2939" s="138"/>
    </row>
    <row r="2940" spans="1:4" x14ac:dyDescent="0.2">
      <c r="A2940" s="158"/>
      <c r="D2940" s="138"/>
    </row>
    <row r="2941" spans="1:4" x14ac:dyDescent="0.2">
      <c r="A2941" s="158"/>
      <c r="D2941" s="138"/>
    </row>
    <row r="2942" spans="1:4" x14ac:dyDescent="0.2">
      <c r="A2942" s="158"/>
      <c r="D2942" s="138"/>
    </row>
    <row r="2943" spans="1:4" x14ac:dyDescent="0.2">
      <c r="A2943" s="158"/>
      <c r="D2943" s="138"/>
    </row>
    <row r="2944" spans="1:4" x14ac:dyDescent="0.2">
      <c r="A2944" s="158"/>
      <c r="D2944" s="138"/>
    </row>
    <row r="2945" spans="1:4" x14ac:dyDescent="0.2">
      <c r="A2945" s="158"/>
      <c r="D2945" s="138"/>
    </row>
    <row r="2946" spans="1:4" x14ac:dyDescent="0.2">
      <c r="A2946" s="158"/>
      <c r="D2946" s="138"/>
    </row>
    <row r="2947" spans="1:4" x14ac:dyDescent="0.2">
      <c r="A2947" s="158"/>
      <c r="D2947" s="138"/>
    </row>
    <row r="2948" spans="1:4" x14ac:dyDescent="0.2">
      <c r="A2948" s="158"/>
      <c r="D2948" s="138"/>
    </row>
    <row r="2949" spans="1:4" x14ac:dyDescent="0.2">
      <c r="A2949" s="158"/>
      <c r="D2949" s="138"/>
    </row>
    <row r="2950" spans="1:4" x14ac:dyDescent="0.2">
      <c r="A2950" s="158"/>
      <c r="D2950" s="138"/>
    </row>
    <row r="2951" spans="1:4" x14ac:dyDescent="0.2">
      <c r="A2951" s="158"/>
      <c r="D2951" s="138"/>
    </row>
    <row r="2952" spans="1:4" x14ac:dyDescent="0.2">
      <c r="A2952" s="158"/>
      <c r="D2952" s="138"/>
    </row>
    <row r="2953" spans="1:4" x14ac:dyDescent="0.2">
      <c r="A2953" s="158"/>
      <c r="D2953" s="138"/>
    </row>
    <row r="2954" spans="1:4" x14ac:dyDescent="0.2">
      <c r="A2954" s="158"/>
      <c r="D2954" s="138"/>
    </row>
    <row r="2955" spans="1:4" x14ac:dyDescent="0.2">
      <c r="A2955" s="158"/>
      <c r="D2955" s="138"/>
    </row>
    <row r="2956" spans="1:4" x14ac:dyDescent="0.2">
      <c r="A2956" s="158"/>
      <c r="D2956" s="138"/>
    </row>
    <row r="2957" spans="1:4" x14ac:dyDescent="0.2">
      <c r="A2957" s="158"/>
      <c r="D2957" s="138"/>
    </row>
    <row r="2958" spans="1:4" x14ac:dyDescent="0.2">
      <c r="A2958" s="158"/>
      <c r="D2958" s="138"/>
    </row>
    <row r="2959" spans="1:4" x14ac:dyDescent="0.2">
      <c r="A2959" s="158"/>
      <c r="D2959" s="138"/>
    </row>
    <row r="2960" spans="1:4" x14ac:dyDescent="0.2">
      <c r="A2960" s="158"/>
      <c r="D2960" s="138"/>
    </row>
    <row r="2961" spans="1:4" x14ac:dyDescent="0.2">
      <c r="A2961" s="158"/>
      <c r="D2961" s="138"/>
    </row>
    <row r="2962" spans="1:4" x14ac:dyDescent="0.2">
      <c r="A2962" s="158"/>
      <c r="D2962" s="138"/>
    </row>
    <row r="2963" spans="1:4" x14ac:dyDescent="0.2">
      <c r="A2963" s="158"/>
      <c r="D2963" s="138"/>
    </row>
    <row r="2964" spans="1:4" x14ac:dyDescent="0.2">
      <c r="A2964" s="158"/>
      <c r="D2964" s="138"/>
    </row>
    <row r="2965" spans="1:4" x14ac:dyDescent="0.2">
      <c r="A2965" s="158"/>
      <c r="D2965" s="138"/>
    </row>
    <row r="2966" spans="1:4" x14ac:dyDescent="0.2">
      <c r="A2966" s="158"/>
      <c r="D2966" s="138"/>
    </row>
    <row r="2967" spans="1:4" x14ac:dyDescent="0.2">
      <c r="A2967" s="158"/>
      <c r="D2967" s="138"/>
    </row>
    <row r="2968" spans="1:4" x14ac:dyDescent="0.2">
      <c r="A2968" s="158"/>
      <c r="D2968" s="138"/>
    </row>
    <row r="2969" spans="1:4" x14ac:dyDescent="0.2">
      <c r="A2969" s="158"/>
      <c r="D2969" s="138"/>
    </row>
    <row r="2970" spans="1:4" x14ac:dyDescent="0.2">
      <c r="A2970" s="158"/>
      <c r="D2970" s="138"/>
    </row>
    <row r="2971" spans="1:4" x14ac:dyDescent="0.2">
      <c r="A2971" s="158"/>
      <c r="D2971" s="138"/>
    </row>
    <row r="2972" spans="1:4" x14ac:dyDescent="0.2">
      <c r="A2972" s="158"/>
      <c r="D2972" s="138"/>
    </row>
    <row r="2973" spans="1:4" x14ac:dyDescent="0.2">
      <c r="A2973" s="158"/>
      <c r="D2973" s="138"/>
    </row>
    <row r="2974" spans="1:4" x14ac:dyDescent="0.2">
      <c r="A2974" s="158"/>
      <c r="D2974" s="138"/>
    </row>
    <row r="2975" spans="1:4" x14ac:dyDescent="0.2">
      <c r="A2975" s="158"/>
      <c r="D2975" s="138"/>
    </row>
    <row r="2976" spans="1:4" x14ac:dyDescent="0.2">
      <c r="A2976" s="158"/>
      <c r="D2976" s="138"/>
    </row>
    <row r="2977" spans="1:4" x14ac:dyDescent="0.2">
      <c r="A2977" s="158"/>
      <c r="D2977" s="138"/>
    </row>
    <row r="2978" spans="1:4" x14ac:dyDescent="0.2">
      <c r="A2978" s="158"/>
      <c r="D2978" s="138"/>
    </row>
    <row r="2979" spans="1:4" x14ac:dyDescent="0.2">
      <c r="A2979" s="158"/>
      <c r="D2979" s="138"/>
    </row>
    <row r="2980" spans="1:4" x14ac:dyDescent="0.2">
      <c r="A2980" s="158"/>
      <c r="D2980" s="138"/>
    </row>
    <row r="2981" spans="1:4" x14ac:dyDescent="0.2">
      <c r="A2981" s="158"/>
      <c r="D2981" s="138"/>
    </row>
    <row r="2982" spans="1:4" x14ac:dyDescent="0.2">
      <c r="A2982" s="158"/>
      <c r="D2982" s="138"/>
    </row>
    <row r="2983" spans="1:4" x14ac:dyDescent="0.2">
      <c r="A2983" s="158"/>
      <c r="D2983" s="138"/>
    </row>
    <row r="2984" spans="1:4" x14ac:dyDescent="0.2">
      <c r="A2984" s="158"/>
      <c r="D2984" s="138"/>
    </row>
    <row r="2985" spans="1:4" x14ac:dyDescent="0.2">
      <c r="A2985" s="158"/>
      <c r="D2985" s="138"/>
    </row>
    <row r="2986" spans="1:4" x14ac:dyDescent="0.2">
      <c r="A2986" s="158"/>
      <c r="D2986" s="138"/>
    </row>
    <row r="2987" spans="1:4" x14ac:dyDescent="0.2">
      <c r="A2987" s="158"/>
      <c r="D2987" s="138"/>
    </row>
    <row r="2988" spans="1:4" x14ac:dyDescent="0.2">
      <c r="A2988" s="158"/>
      <c r="D2988" s="138"/>
    </row>
    <row r="2989" spans="1:4" x14ac:dyDescent="0.2">
      <c r="A2989" s="158"/>
      <c r="D2989" s="138"/>
    </row>
    <row r="2990" spans="1:4" x14ac:dyDescent="0.2">
      <c r="A2990" s="158"/>
      <c r="D2990" s="138"/>
    </row>
    <row r="2991" spans="1:4" x14ac:dyDescent="0.2">
      <c r="A2991" s="158"/>
      <c r="D2991" s="138"/>
    </row>
    <row r="2992" spans="1:4" x14ac:dyDescent="0.2">
      <c r="A2992" s="158"/>
      <c r="D2992" s="138"/>
    </row>
    <row r="2993" spans="1:4" x14ac:dyDescent="0.2">
      <c r="A2993" s="158"/>
      <c r="D2993" s="138"/>
    </row>
    <row r="2994" spans="1:4" x14ac:dyDescent="0.2">
      <c r="A2994" s="158"/>
      <c r="D2994" s="138"/>
    </row>
    <row r="2995" spans="1:4" x14ac:dyDescent="0.2">
      <c r="A2995" s="158"/>
      <c r="D2995" s="138"/>
    </row>
    <row r="2996" spans="1:4" x14ac:dyDescent="0.2">
      <c r="A2996" s="158"/>
      <c r="D2996" s="138"/>
    </row>
    <row r="2997" spans="1:4" x14ac:dyDescent="0.2">
      <c r="A2997" s="158"/>
      <c r="D2997" s="138"/>
    </row>
    <row r="2998" spans="1:4" x14ac:dyDescent="0.2">
      <c r="A2998" s="158"/>
      <c r="D2998" s="138"/>
    </row>
    <row r="2999" spans="1:4" x14ac:dyDescent="0.2">
      <c r="A2999" s="158"/>
      <c r="D2999" s="138"/>
    </row>
    <row r="3000" spans="1:4" x14ac:dyDescent="0.2">
      <c r="A3000" s="158"/>
      <c r="D3000" s="138"/>
    </row>
    <row r="3001" spans="1:4" x14ac:dyDescent="0.2">
      <c r="A3001" s="158"/>
      <c r="D3001" s="138"/>
    </row>
    <row r="3002" spans="1:4" x14ac:dyDescent="0.2">
      <c r="A3002" s="158"/>
      <c r="D3002" s="138"/>
    </row>
    <row r="3003" spans="1:4" x14ac:dyDescent="0.2">
      <c r="A3003" s="158"/>
      <c r="D3003" s="138"/>
    </row>
    <row r="3004" spans="1:4" x14ac:dyDescent="0.2">
      <c r="A3004" s="158"/>
      <c r="D3004" s="138"/>
    </row>
    <row r="3005" spans="1:4" x14ac:dyDescent="0.2">
      <c r="A3005" s="158"/>
      <c r="D3005" s="138"/>
    </row>
    <row r="3006" spans="1:4" x14ac:dyDescent="0.2">
      <c r="A3006" s="158"/>
      <c r="D3006" s="138"/>
    </row>
    <row r="3007" spans="1:4" x14ac:dyDescent="0.2">
      <c r="A3007" s="158"/>
      <c r="D3007" s="138"/>
    </row>
    <row r="3008" spans="1:4" x14ac:dyDescent="0.2">
      <c r="A3008" s="158"/>
      <c r="D3008" s="138"/>
    </row>
    <row r="3009" spans="1:4" x14ac:dyDescent="0.2">
      <c r="A3009" s="158"/>
      <c r="D3009" s="138"/>
    </row>
    <row r="3010" spans="1:4" x14ac:dyDescent="0.2">
      <c r="A3010" s="158"/>
      <c r="D3010" s="138"/>
    </row>
    <row r="3011" spans="1:4" x14ac:dyDescent="0.2">
      <c r="A3011" s="158"/>
      <c r="D3011" s="138"/>
    </row>
    <row r="3012" spans="1:4" x14ac:dyDescent="0.2">
      <c r="A3012" s="158"/>
      <c r="D3012" s="138"/>
    </row>
    <row r="3013" spans="1:4" x14ac:dyDescent="0.2">
      <c r="A3013" s="158"/>
      <c r="D3013" s="138"/>
    </row>
    <row r="3014" spans="1:4" x14ac:dyDescent="0.2">
      <c r="A3014" s="158"/>
      <c r="D3014" s="138"/>
    </row>
    <row r="3015" spans="1:4" x14ac:dyDescent="0.2">
      <c r="A3015" s="158"/>
      <c r="D3015" s="138"/>
    </row>
    <row r="3016" spans="1:4" x14ac:dyDescent="0.2">
      <c r="A3016" s="158"/>
      <c r="D3016" s="138"/>
    </row>
    <row r="3017" spans="1:4" x14ac:dyDescent="0.2">
      <c r="A3017" s="158"/>
      <c r="D3017" s="138"/>
    </row>
    <row r="3018" spans="1:4" x14ac:dyDescent="0.2">
      <c r="A3018" s="158"/>
      <c r="D3018" s="138"/>
    </row>
    <row r="3019" spans="1:4" x14ac:dyDescent="0.2">
      <c r="A3019" s="158"/>
      <c r="D3019" s="138"/>
    </row>
    <row r="3020" spans="1:4" x14ac:dyDescent="0.2">
      <c r="A3020" s="158"/>
      <c r="D3020" s="138"/>
    </row>
    <row r="3021" spans="1:4" x14ac:dyDescent="0.2">
      <c r="A3021" s="158"/>
      <c r="D3021" s="138"/>
    </row>
    <row r="3022" spans="1:4" x14ac:dyDescent="0.2">
      <c r="A3022" s="158"/>
      <c r="D3022" s="138"/>
    </row>
    <row r="3023" spans="1:4" x14ac:dyDescent="0.2">
      <c r="A3023" s="158"/>
      <c r="D3023" s="138"/>
    </row>
    <row r="3024" spans="1:4" x14ac:dyDescent="0.2">
      <c r="A3024" s="158"/>
      <c r="D3024" s="138"/>
    </row>
    <row r="3025" spans="1:4" x14ac:dyDescent="0.2">
      <c r="A3025" s="158"/>
      <c r="D3025" s="138"/>
    </row>
    <row r="3026" spans="1:4" x14ac:dyDescent="0.2">
      <c r="A3026" s="158"/>
      <c r="D3026" s="138"/>
    </row>
    <row r="3027" spans="1:4" x14ac:dyDescent="0.2">
      <c r="A3027" s="158"/>
      <c r="D3027" s="138"/>
    </row>
    <row r="3028" spans="1:4" x14ac:dyDescent="0.2">
      <c r="A3028" s="158"/>
      <c r="D3028" s="138"/>
    </row>
    <row r="3029" spans="1:4" x14ac:dyDescent="0.2">
      <c r="A3029" s="158"/>
      <c r="D3029" s="138"/>
    </row>
    <row r="3030" spans="1:4" x14ac:dyDescent="0.2">
      <c r="A3030" s="158"/>
      <c r="D3030" s="138"/>
    </row>
    <row r="3031" spans="1:4" x14ac:dyDescent="0.2">
      <c r="A3031" s="158"/>
      <c r="D3031" s="138"/>
    </row>
    <row r="3032" spans="1:4" x14ac:dyDescent="0.2">
      <c r="A3032" s="158"/>
      <c r="D3032" s="138"/>
    </row>
    <row r="3033" spans="1:4" x14ac:dyDescent="0.2">
      <c r="A3033" s="158"/>
      <c r="D3033" s="138"/>
    </row>
    <row r="3034" spans="1:4" x14ac:dyDescent="0.2">
      <c r="A3034" s="158"/>
      <c r="D3034" s="138"/>
    </row>
    <row r="3035" spans="1:4" x14ac:dyDescent="0.2">
      <c r="A3035" s="158"/>
      <c r="D3035" s="138"/>
    </row>
    <row r="3036" spans="1:4" x14ac:dyDescent="0.2">
      <c r="A3036" s="158"/>
      <c r="D3036" s="138"/>
    </row>
    <row r="3037" spans="1:4" x14ac:dyDescent="0.2">
      <c r="A3037" s="158"/>
      <c r="D3037" s="138"/>
    </row>
    <row r="3038" spans="1:4" x14ac:dyDescent="0.2">
      <c r="A3038" s="158"/>
      <c r="D3038" s="138"/>
    </row>
    <row r="3039" spans="1:4" x14ac:dyDescent="0.2">
      <c r="A3039" s="158"/>
      <c r="D3039" s="138"/>
    </row>
    <row r="3040" spans="1:4" x14ac:dyDescent="0.2">
      <c r="A3040" s="158"/>
      <c r="D3040" s="138"/>
    </row>
    <row r="3041" spans="1:4" x14ac:dyDescent="0.2">
      <c r="A3041" s="158"/>
      <c r="D3041" s="138"/>
    </row>
    <row r="3042" spans="1:4" x14ac:dyDescent="0.2">
      <c r="A3042" s="158"/>
      <c r="D3042" s="138"/>
    </row>
    <row r="3043" spans="1:4" x14ac:dyDescent="0.2">
      <c r="A3043" s="158"/>
      <c r="D3043" s="138"/>
    </row>
    <row r="3044" spans="1:4" x14ac:dyDescent="0.2">
      <c r="A3044" s="158"/>
      <c r="D3044" s="138"/>
    </row>
    <row r="3045" spans="1:4" x14ac:dyDescent="0.2">
      <c r="A3045" s="158"/>
      <c r="D3045" s="138"/>
    </row>
    <row r="3046" spans="1:4" x14ac:dyDescent="0.2">
      <c r="A3046" s="158"/>
      <c r="D3046" s="138"/>
    </row>
    <row r="3047" spans="1:4" x14ac:dyDescent="0.2">
      <c r="A3047" s="158"/>
      <c r="D3047" s="138"/>
    </row>
    <row r="3048" spans="1:4" x14ac:dyDescent="0.2">
      <c r="A3048" s="158"/>
      <c r="D3048" s="138"/>
    </row>
    <row r="3049" spans="1:4" x14ac:dyDescent="0.2">
      <c r="A3049" s="158"/>
      <c r="D3049" s="138"/>
    </row>
    <row r="3050" spans="1:4" x14ac:dyDescent="0.2">
      <c r="A3050" s="158"/>
      <c r="D3050" s="138"/>
    </row>
    <row r="3051" spans="1:4" x14ac:dyDescent="0.2">
      <c r="A3051" s="158"/>
      <c r="D3051" s="138"/>
    </row>
    <row r="3052" spans="1:4" x14ac:dyDescent="0.2">
      <c r="A3052" s="158"/>
      <c r="D3052" s="138"/>
    </row>
    <row r="3053" spans="1:4" x14ac:dyDescent="0.2">
      <c r="A3053" s="158"/>
      <c r="D3053" s="138"/>
    </row>
    <row r="3054" spans="1:4" x14ac:dyDescent="0.2">
      <c r="A3054" s="158"/>
      <c r="D3054" s="138"/>
    </row>
    <row r="3055" spans="1:4" x14ac:dyDescent="0.2">
      <c r="A3055" s="158"/>
      <c r="D3055" s="138"/>
    </row>
    <row r="3056" spans="1:4" x14ac:dyDescent="0.2">
      <c r="A3056" s="158"/>
      <c r="D3056" s="138"/>
    </row>
    <row r="3057" spans="1:4" x14ac:dyDescent="0.2">
      <c r="A3057" s="158"/>
      <c r="D3057" s="138"/>
    </row>
    <row r="3058" spans="1:4" x14ac:dyDescent="0.2">
      <c r="A3058" s="158"/>
      <c r="D3058" s="138"/>
    </row>
    <row r="3059" spans="1:4" x14ac:dyDescent="0.2">
      <c r="A3059" s="158"/>
      <c r="D3059" s="138"/>
    </row>
    <row r="3060" spans="1:4" x14ac:dyDescent="0.2">
      <c r="A3060" s="158"/>
      <c r="D3060" s="138"/>
    </row>
    <row r="3061" spans="1:4" x14ac:dyDescent="0.2">
      <c r="A3061" s="158"/>
      <c r="D3061" s="138"/>
    </row>
    <row r="3062" spans="1:4" x14ac:dyDescent="0.2">
      <c r="A3062" s="158"/>
      <c r="D3062" s="138"/>
    </row>
    <row r="3063" spans="1:4" x14ac:dyDescent="0.2">
      <c r="A3063" s="158"/>
      <c r="D3063" s="138"/>
    </row>
    <row r="3064" spans="1:4" x14ac:dyDescent="0.2">
      <c r="A3064" s="158"/>
      <c r="D3064" s="138"/>
    </row>
    <row r="3065" spans="1:4" x14ac:dyDescent="0.2">
      <c r="A3065" s="158"/>
      <c r="D3065" s="138"/>
    </row>
    <row r="3066" spans="1:4" x14ac:dyDescent="0.2">
      <c r="A3066" s="158"/>
      <c r="D3066" s="138"/>
    </row>
    <row r="3067" spans="1:4" x14ac:dyDescent="0.2">
      <c r="A3067" s="158"/>
      <c r="D3067" s="138"/>
    </row>
    <row r="3068" spans="1:4" x14ac:dyDescent="0.2">
      <c r="A3068" s="158"/>
      <c r="D3068" s="138"/>
    </row>
    <row r="3069" spans="1:4" x14ac:dyDescent="0.2">
      <c r="A3069" s="158"/>
      <c r="D3069" s="138"/>
    </row>
    <row r="3070" spans="1:4" x14ac:dyDescent="0.2">
      <c r="A3070" s="158"/>
      <c r="D3070" s="138"/>
    </row>
    <row r="3071" spans="1:4" x14ac:dyDescent="0.2">
      <c r="A3071" s="158"/>
      <c r="D3071" s="138"/>
    </row>
    <row r="3072" spans="1:4" x14ac:dyDescent="0.2">
      <c r="A3072" s="158"/>
      <c r="D3072" s="138"/>
    </row>
    <row r="3073" spans="1:4" x14ac:dyDescent="0.2">
      <c r="A3073" s="158"/>
      <c r="D3073" s="138"/>
    </row>
    <row r="3074" spans="1:4" x14ac:dyDescent="0.2">
      <c r="A3074" s="158"/>
      <c r="D3074" s="138"/>
    </row>
    <row r="3075" spans="1:4" x14ac:dyDescent="0.2">
      <c r="A3075" s="158"/>
      <c r="D3075" s="138"/>
    </row>
    <row r="3076" spans="1:4" x14ac:dyDescent="0.2">
      <c r="A3076" s="158"/>
      <c r="D3076" s="138"/>
    </row>
    <row r="3077" spans="1:4" x14ac:dyDescent="0.2">
      <c r="A3077" s="158"/>
      <c r="D3077" s="138"/>
    </row>
    <row r="3078" spans="1:4" x14ac:dyDescent="0.2">
      <c r="A3078" s="158"/>
      <c r="D3078" s="138"/>
    </row>
    <row r="3079" spans="1:4" x14ac:dyDescent="0.2">
      <c r="A3079" s="158"/>
      <c r="D3079" s="138"/>
    </row>
    <row r="3080" spans="1:4" x14ac:dyDescent="0.2">
      <c r="A3080" s="158"/>
      <c r="D3080" s="138"/>
    </row>
    <row r="3081" spans="1:4" x14ac:dyDescent="0.2">
      <c r="A3081" s="158"/>
      <c r="D3081" s="138"/>
    </row>
    <row r="3082" spans="1:4" x14ac:dyDescent="0.2">
      <c r="A3082" s="158"/>
      <c r="D3082" s="138"/>
    </row>
    <row r="3083" spans="1:4" x14ac:dyDescent="0.2">
      <c r="A3083" s="158"/>
      <c r="D3083" s="138"/>
    </row>
    <row r="3084" spans="1:4" x14ac:dyDescent="0.2">
      <c r="A3084" s="158"/>
      <c r="D3084" s="138"/>
    </row>
    <row r="3085" spans="1:4" x14ac:dyDescent="0.2">
      <c r="A3085" s="158"/>
      <c r="D3085" s="138"/>
    </row>
    <row r="3086" spans="1:4" x14ac:dyDescent="0.2">
      <c r="A3086" s="158"/>
      <c r="D3086" s="138"/>
    </row>
    <row r="3087" spans="1:4" x14ac:dyDescent="0.2">
      <c r="A3087" s="158"/>
      <c r="D3087" s="138"/>
    </row>
    <row r="3088" spans="1:4" x14ac:dyDescent="0.2">
      <c r="A3088" s="158"/>
      <c r="D3088" s="138"/>
    </row>
    <row r="3089" spans="1:4" x14ac:dyDescent="0.2">
      <c r="A3089" s="158"/>
      <c r="D3089" s="138"/>
    </row>
    <row r="3090" spans="1:4" x14ac:dyDescent="0.2">
      <c r="A3090" s="158"/>
      <c r="D3090" s="138"/>
    </row>
    <row r="3091" spans="1:4" x14ac:dyDescent="0.2">
      <c r="A3091" s="158"/>
      <c r="D3091" s="138"/>
    </row>
    <row r="3092" spans="1:4" x14ac:dyDescent="0.2">
      <c r="A3092" s="158"/>
      <c r="D3092" s="138"/>
    </row>
    <row r="3093" spans="1:4" x14ac:dyDescent="0.2">
      <c r="A3093" s="158"/>
      <c r="D3093" s="138"/>
    </row>
    <row r="3094" spans="1:4" x14ac:dyDescent="0.2">
      <c r="A3094" s="158"/>
      <c r="D3094" s="138"/>
    </row>
    <row r="3095" spans="1:4" x14ac:dyDescent="0.2">
      <c r="A3095" s="158"/>
      <c r="D3095" s="138"/>
    </row>
    <row r="3096" spans="1:4" x14ac:dyDescent="0.2">
      <c r="A3096" s="158"/>
      <c r="D3096" s="138"/>
    </row>
    <row r="3097" spans="1:4" x14ac:dyDescent="0.2">
      <c r="A3097" s="158"/>
      <c r="D3097" s="138"/>
    </row>
    <row r="3098" spans="1:4" x14ac:dyDescent="0.2">
      <c r="A3098" s="158"/>
      <c r="D3098" s="138"/>
    </row>
    <row r="3099" spans="1:4" x14ac:dyDescent="0.2">
      <c r="A3099" s="158"/>
      <c r="D3099" s="138"/>
    </row>
    <row r="3100" spans="1:4" x14ac:dyDescent="0.2">
      <c r="A3100" s="158"/>
      <c r="D3100" s="138"/>
    </row>
    <row r="3101" spans="1:4" x14ac:dyDescent="0.2">
      <c r="A3101" s="158"/>
      <c r="D3101" s="138"/>
    </row>
    <row r="3102" spans="1:4" x14ac:dyDescent="0.2">
      <c r="A3102" s="158"/>
      <c r="D3102" s="138"/>
    </row>
    <row r="3103" spans="1:4" x14ac:dyDescent="0.2">
      <c r="A3103" s="158"/>
      <c r="D3103" s="138"/>
    </row>
    <row r="3104" spans="1:4" x14ac:dyDescent="0.2">
      <c r="A3104" s="158"/>
      <c r="D3104" s="138"/>
    </row>
    <row r="3105" spans="1:4" x14ac:dyDescent="0.2">
      <c r="A3105" s="158"/>
      <c r="D3105" s="138"/>
    </row>
    <row r="3106" spans="1:4" x14ac:dyDescent="0.2">
      <c r="A3106" s="158"/>
      <c r="D3106" s="138"/>
    </row>
    <row r="3107" spans="1:4" x14ac:dyDescent="0.2">
      <c r="A3107" s="158"/>
      <c r="D3107" s="138"/>
    </row>
    <row r="3108" spans="1:4" x14ac:dyDescent="0.2">
      <c r="A3108" s="158"/>
      <c r="D3108" s="138"/>
    </row>
    <row r="3109" spans="1:4" x14ac:dyDescent="0.2">
      <c r="A3109" s="158"/>
      <c r="D3109" s="138"/>
    </row>
    <row r="3110" spans="1:4" x14ac:dyDescent="0.2">
      <c r="A3110" s="158"/>
      <c r="D3110" s="138"/>
    </row>
    <row r="3111" spans="1:4" x14ac:dyDescent="0.2">
      <c r="A3111" s="158"/>
      <c r="D3111" s="138"/>
    </row>
    <row r="3112" spans="1:4" x14ac:dyDescent="0.2">
      <c r="A3112" s="158"/>
      <c r="D3112" s="138"/>
    </row>
    <row r="3113" spans="1:4" x14ac:dyDescent="0.2">
      <c r="A3113" s="158"/>
      <c r="D3113" s="138"/>
    </row>
    <row r="3114" spans="1:4" x14ac:dyDescent="0.2">
      <c r="A3114" s="158"/>
      <c r="D3114" s="138"/>
    </row>
    <row r="3115" spans="1:4" x14ac:dyDescent="0.2">
      <c r="A3115" s="158"/>
      <c r="D3115" s="138"/>
    </row>
    <row r="3116" spans="1:4" x14ac:dyDescent="0.2">
      <c r="A3116" s="158"/>
      <c r="D3116" s="138"/>
    </row>
    <row r="3117" spans="1:4" x14ac:dyDescent="0.2">
      <c r="A3117" s="158"/>
      <c r="D3117" s="138"/>
    </row>
    <row r="3118" spans="1:4" x14ac:dyDescent="0.2">
      <c r="A3118" s="158"/>
      <c r="D3118" s="138"/>
    </row>
    <row r="3119" spans="1:4" x14ac:dyDescent="0.2">
      <c r="A3119" s="158"/>
      <c r="D3119" s="138"/>
    </row>
    <row r="3120" spans="1:4" x14ac:dyDescent="0.2">
      <c r="A3120" s="158"/>
      <c r="D3120" s="138"/>
    </row>
    <row r="3121" spans="1:4" x14ac:dyDescent="0.2">
      <c r="A3121" s="158"/>
      <c r="D3121" s="138"/>
    </row>
    <row r="3122" spans="1:4" x14ac:dyDescent="0.2">
      <c r="A3122" s="158"/>
      <c r="D3122" s="138"/>
    </row>
    <row r="3123" spans="1:4" x14ac:dyDescent="0.2">
      <c r="A3123" s="158"/>
      <c r="D3123" s="138"/>
    </row>
    <row r="3124" spans="1:4" x14ac:dyDescent="0.2">
      <c r="A3124" s="158"/>
      <c r="D3124" s="138"/>
    </row>
    <row r="3125" spans="1:4" x14ac:dyDescent="0.2">
      <c r="A3125" s="158"/>
      <c r="D3125" s="138"/>
    </row>
    <row r="3126" spans="1:4" x14ac:dyDescent="0.2">
      <c r="A3126" s="158"/>
      <c r="D3126" s="138"/>
    </row>
    <row r="3127" spans="1:4" x14ac:dyDescent="0.2">
      <c r="A3127" s="158"/>
      <c r="D3127" s="138"/>
    </row>
    <row r="3128" spans="1:4" x14ac:dyDescent="0.2">
      <c r="A3128" s="158"/>
      <c r="D3128" s="138"/>
    </row>
    <row r="3129" spans="1:4" x14ac:dyDescent="0.2">
      <c r="A3129" s="158"/>
      <c r="D3129" s="138"/>
    </row>
    <row r="3130" spans="1:4" x14ac:dyDescent="0.2">
      <c r="A3130" s="158"/>
      <c r="D3130" s="138"/>
    </row>
    <row r="3131" spans="1:4" x14ac:dyDescent="0.2">
      <c r="A3131" s="158"/>
      <c r="D3131" s="138"/>
    </row>
    <row r="3132" spans="1:4" x14ac:dyDescent="0.2">
      <c r="A3132" s="158"/>
      <c r="D3132" s="138"/>
    </row>
    <row r="3133" spans="1:4" x14ac:dyDescent="0.2">
      <c r="A3133" s="158"/>
      <c r="D3133" s="138"/>
    </row>
    <row r="3134" spans="1:4" x14ac:dyDescent="0.2">
      <c r="A3134" s="158"/>
      <c r="D3134" s="138"/>
    </row>
    <row r="3135" spans="1:4" x14ac:dyDescent="0.2">
      <c r="A3135" s="158"/>
      <c r="D3135" s="138"/>
    </row>
    <row r="3136" spans="1:4" x14ac:dyDescent="0.2">
      <c r="A3136" s="158"/>
      <c r="D3136" s="138"/>
    </row>
    <row r="3137" spans="1:4" x14ac:dyDescent="0.2">
      <c r="A3137" s="158"/>
      <c r="D3137" s="138"/>
    </row>
    <row r="3138" spans="1:4" x14ac:dyDescent="0.2">
      <c r="A3138" s="158"/>
      <c r="D3138" s="138"/>
    </row>
    <row r="3139" spans="1:4" x14ac:dyDescent="0.2">
      <c r="A3139" s="158"/>
      <c r="D3139" s="138"/>
    </row>
    <row r="3140" spans="1:4" x14ac:dyDescent="0.2">
      <c r="A3140" s="158"/>
      <c r="D3140" s="138"/>
    </row>
    <row r="3141" spans="1:4" x14ac:dyDescent="0.2">
      <c r="A3141" s="158"/>
      <c r="D3141" s="138"/>
    </row>
    <row r="3142" spans="1:4" x14ac:dyDescent="0.2">
      <c r="A3142" s="158"/>
      <c r="D3142" s="138"/>
    </row>
    <row r="3143" spans="1:4" x14ac:dyDescent="0.2">
      <c r="A3143" s="158"/>
      <c r="D3143" s="138"/>
    </row>
    <row r="3144" spans="1:4" x14ac:dyDescent="0.2">
      <c r="A3144" s="158"/>
      <c r="D3144" s="138"/>
    </row>
    <row r="3145" spans="1:4" x14ac:dyDescent="0.2">
      <c r="A3145" s="158"/>
      <c r="D3145" s="138"/>
    </row>
    <row r="3146" spans="1:4" x14ac:dyDescent="0.2">
      <c r="A3146" s="158"/>
      <c r="D3146" s="138"/>
    </row>
    <row r="3147" spans="1:4" x14ac:dyDescent="0.2">
      <c r="A3147" s="158"/>
      <c r="D3147" s="138"/>
    </row>
    <row r="3148" spans="1:4" x14ac:dyDescent="0.2">
      <c r="A3148" s="158"/>
      <c r="D3148" s="138"/>
    </row>
    <row r="3149" spans="1:4" x14ac:dyDescent="0.2">
      <c r="A3149" s="158"/>
      <c r="D3149" s="138"/>
    </row>
    <row r="3150" spans="1:4" x14ac:dyDescent="0.2">
      <c r="A3150" s="158"/>
      <c r="D3150" s="138"/>
    </row>
    <row r="3151" spans="1:4" x14ac:dyDescent="0.2">
      <c r="A3151" s="158"/>
      <c r="D3151" s="138"/>
    </row>
    <row r="3152" spans="1:4" x14ac:dyDescent="0.2">
      <c r="A3152" s="158"/>
      <c r="D3152" s="138"/>
    </row>
    <row r="3153" spans="1:4" x14ac:dyDescent="0.2">
      <c r="A3153" s="158"/>
      <c r="D3153" s="138"/>
    </row>
    <row r="3154" spans="1:4" x14ac:dyDescent="0.2">
      <c r="A3154" s="158"/>
      <c r="D3154" s="138"/>
    </row>
    <row r="3155" spans="1:4" x14ac:dyDescent="0.2">
      <c r="A3155" s="158"/>
      <c r="D3155" s="138"/>
    </row>
    <row r="3156" spans="1:4" x14ac:dyDescent="0.2">
      <c r="A3156" s="158"/>
      <c r="D3156" s="138"/>
    </row>
    <row r="3157" spans="1:4" x14ac:dyDescent="0.2">
      <c r="A3157" s="158"/>
      <c r="D3157" s="138"/>
    </row>
    <row r="3158" spans="1:4" x14ac:dyDescent="0.2">
      <c r="A3158" s="158"/>
      <c r="D3158" s="138"/>
    </row>
    <row r="3159" spans="1:4" x14ac:dyDescent="0.2">
      <c r="A3159" s="158"/>
      <c r="D3159" s="138"/>
    </row>
    <row r="3160" spans="1:4" x14ac:dyDescent="0.2">
      <c r="A3160" s="158"/>
      <c r="D3160" s="138"/>
    </row>
    <row r="3161" spans="1:4" x14ac:dyDescent="0.2">
      <c r="A3161" s="158"/>
      <c r="D3161" s="138"/>
    </row>
    <row r="3162" spans="1:4" x14ac:dyDescent="0.2">
      <c r="A3162" s="158"/>
      <c r="D3162" s="138"/>
    </row>
    <row r="3163" spans="1:4" x14ac:dyDescent="0.2">
      <c r="A3163" s="158"/>
      <c r="D3163" s="138"/>
    </row>
    <row r="3164" spans="1:4" x14ac:dyDescent="0.2">
      <c r="A3164" s="158"/>
      <c r="D3164" s="138"/>
    </row>
    <row r="3165" spans="1:4" x14ac:dyDescent="0.2">
      <c r="A3165" s="158"/>
      <c r="D3165" s="138"/>
    </row>
    <row r="3166" spans="1:4" x14ac:dyDescent="0.2">
      <c r="A3166" s="158"/>
      <c r="D3166" s="138"/>
    </row>
    <row r="3167" spans="1:4" x14ac:dyDescent="0.2">
      <c r="A3167" s="158"/>
      <c r="D3167" s="138"/>
    </row>
    <row r="3168" spans="1:4" x14ac:dyDescent="0.2">
      <c r="A3168" s="158"/>
      <c r="D3168" s="138"/>
    </row>
    <row r="3169" spans="1:4" x14ac:dyDescent="0.2">
      <c r="A3169" s="158"/>
      <c r="D3169" s="138"/>
    </row>
    <row r="3170" spans="1:4" x14ac:dyDescent="0.2">
      <c r="A3170" s="158"/>
      <c r="D3170" s="138"/>
    </row>
    <row r="3171" spans="1:4" x14ac:dyDescent="0.2">
      <c r="A3171" s="158"/>
      <c r="D3171" s="138"/>
    </row>
    <row r="3172" spans="1:4" x14ac:dyDescent="0.2">
      <c r="A3172" s="158"/>
      <c r="D3172" s="138"/>
    </row>
    <row r="3173" spans="1:4" x14ac:dyDescent="0.2">
      <c r="A3173" s="158"/>
      <c r="D3173" s="138"/>
    </row>
    <row r="3174" spans="1:4" x14ac:dyDescent="0.2">
      <c r="A3174" s="158"/>
      <c r="D3174" s="138"/>
    </row>
    <row r="3175" spans="1:4" x14ac:dyDescent="0.2">
      <c r="A3175" s="158"/>
      <c r="D3175" s="138"/>
    </row>
    <row r="3176" spans="1:4" x14ac:dyDescent="0.2">
      <c r="A3176" s="158"/>
      <c r="D3176" s="138"/>
    </row>
    <row r="3177" spans="1:4" x14ac:dyDescent="0.2">
      <c r="A3177" s="158"/>
      <c r="D3177" s="138"/>
    </row>
    <row r="3178" spans="1:4" x14ac:dyDescent="0.2">
      <c r="A3178" s="158"/>
      <c r="D3178" s="138"/>
    </row>
    <row r="3179" spans="1:4" x14ac:dyDescent="0.2">
      <c r="A3179" s="158"/>
      <c r="D3179" s="138"/>
    </row>
    <row r="3180" spans="1:4" x14ac:dyDescent="0.2">
      <c r="A3180" s="158"/>
      <c r="D3180" s="138"/>
    </row>
    <row r="3181" spans="1:4" x14ac:dyDescent="0.2">
      <c r="A3181" s="158"/>
      <c r="D3181" s="138"/>
    </row>
    <row r="3182" spans="1:4" x14ac:dyDescent="0.2">
      <c r="A3182" s="158"/>
      <c r="D3182" s="138"/>
    </row>
    <row r="3183" spans="1:4" x14ac:dyDescent="0.2">
      <c r="A3183" s="158"/>
      <c r="D3183" s="138"/>
    </row>
    <row r="3184" spans="1:4" x14ac:dyDescent="0.2">
      <c r="A3184" s="158"/>
      <c r="D3184" s="138"/>
    </row>
    <row r="3185" spans="1:4" x14ac:dyDescent="0.2">
      <c r="A3185" s="158"/>
      <c r="D3185" s="138"/>
    </row>
    <row r="3186" spans="1:4" x14ac:dyDescent="0.2">
      <c r="A3186" s="158"/>
      <c r="D3186" s="138"/>
    </row>
    <row r="3187" spans="1:4" x14ac:dyDescent="0.2">
      <c r="A3187" s="158"/>
      <c r="D3187" s="138"/>
    </row>
    <row r="3188" spans="1:4" x14ac:dyDescent="0.2">
      <c r="A3188" s="158"/>
      <c r="D3188" s="138"/>
    </row>
    <row r="3189" spans="1:4" x14ac:dyDescent="0.2">
      <c r="A3189" s="158"/>
      <c r="D3189" s="138"/>
    </row>
    <row r="3190" spans="1:4" x14ac:dyDescent="0.2">
      <c r="A3190" s="158"/>
      <c r="D3190" s="138"/>
    </row>
    <row r="3191" spans="1:4" x14ac:dyDescent="0.2">
      <c r="A3191" s="158"/>
      <c r="D3191" s="138"/>
    </row>
    <row r="3192" spans="1:4" x14ac:dyDescent="0.2">
      <c r="A3192" s="158"/>
      <c r="D3192" s="138"/>
    </row>
    <row r="3193" spans="1:4" x14ac:dyDescent="0.2">
      <c r="A3193" s="158"/>
      <c r="D3193" s="138"/>
    </row>
    <row r="3194" spans="1:4" x14ac:dyDescent="0.2">
      <c r="A3194" s="158"/>
      <c r="D3194" s="138"/>
    </row>
    <row r="3195" spans="1:4" x14ac:dyDescent="0.2">
      <c r="A3195" s="158"/>
      <c r="D3195" s="138"/>
    </row>
    <row r="3196" spans="1:4" x14ac:dyDescent="0.2">
      <c r="A3196" s="158"/>
      <c r="D3196" s="138"/>
    </row>
    <row r="3197" spans="1:4" x14ac:dyDescent="0.2">
      <c r="A3197" s="158"/>
      <c r="D3197" s="138"/>
    </row>
    <row r="3198" spans="1:4" x14ac:dyDescent="0.2">
      <c r="A3198" s="158"/>
      <c r="D3198" s="138"/>
    </row>
    <row r="3199" spans="1:4" x14ac:dyDescent="0.2">
      <c r="A3199" s="158"/>
      <c r="D3199" s="138"/>
    </row>
    <row r="3200" spans="1:4" x14ac:dyDescent="0.2">
      <c r="A3200" s="158"/>
      <c r="D3200" s="138"/>
    </row>
    <row r="3201" spans="1:4" x14ac:dyDescent="0.2">
      <c r="A3201" s="158"/>
      <c r="D3201" s="138"/>
    </row>
    <row r="3202" spans="1:4" x14ac:dyDescent="0.2">
      <c r="A3202" s="158"/>
      <c r="D3202" s="138"/>
    </row>
    <row r="3203" spans="1:4" x14ac:dyDescent="0.2">
      <c r="A3203" s="158"/>
      <c r="D3203" s="138"/>
    </row>
    <row r="3204" spans="1:4" x14ac:dyDescent="0.2">
      <c r="A3204" s="158"/>
      <c r="D3204" s="138"/>
    </row>
    <row r="3205" spans="1:4" x14ac:dyDescent="0.2">
      <c r="A3205" s="158"/>
      <c r="D3205" s="138"/>
    </row>
    <row r="3206" spans="1:4" x14ac:dyDescent="0.2">
      <c r="A3206" s="158"/>
      <c r="D3206" s="138"/>
    </row>
    <row r="3207" spans="1:4" x14ac:dyDescent="0.2">
      <c r="A3207" s="158"/>
      <c r="D3207" s="138"/>
    </row>
    <row r="3208" spans="1:4" x14ac:dyDescent="0.2">
      <c r="A3208" s="158"/>
      <c r="D3208" s="138"/>
    </row>
    <row r="3209" spans="1:4" x14ac:dyDescent="0.2">
      <c r="A3209" s="158"/>
      <c r="D3209" s="138"/>
    </row>
    <row r="3210" spans="1:4" x14ac:dyDescent="0.2">
      <c r="A3210" s="158"/>
      <c r="D3210" s="138"/>
    </row>
    <row r="3211" spans="1:4" x14ac:dyDescent="0.2">
      <c r="A3211" s="158"/>
      <c r="D3211" s="138"/>
    </row>
    <row r="3212" spans="1:4" x14ac:dyDescent="0.2">
      <c r="A3212" s="158"/>
      <c r="D3212" s="138"/>
    </row>
    <row r="3213" spans="1:4" x14ac:dyDescent="0.2">
      <c r="A3213" s="158"/>
      <c r="D3213" s="138"/>
    </row>
    <row r="3214" spans="1:4" x14ac:dyDescent="0.2">
      <c r="A3214" s="158"/>
      <c r="D3214" s="138"/>
    </row>
    <row r="3215" spans="1:4" x14ac:dyDescent="0.2">
      <c r="A3215" s="158"/>
      <c r="D3215" s="138"/>
    </row>
    <row r="3216" spans="1:4" x14ac:dyDescent="0.2">
      <c r="A3216" s="158"/>
      <c r="D3216" s="138"/>
    </row>
    <row r="3217" spans="1:4" x14ac:dyDescent="0.2">
      <c r="A3217" s="158"/>
      <c r="D3217" s="138"/>
    </row>
    <row r="3218" spans="1:4" x14ac:dyDescent="0.2">
      <c r="A3218" s="158"/>
      <c r="D3218" s="138"/>
    </row>
    <row r="3219" spans="1:4" x14ac:dyDescent="0.2">
      <c r="A3219" s="158"/>
      <c r="D3219" s="138"/>
    </row>
    <row r="3220" spans="1:4" x14ac:dyDescent="0.2">
      <c r="A3220" s="158"/>
      <c r="D3220" s="138"/>
    </row>
    <row r="3221" spans="1:4" x14ac:dyDescent="0.2">
      <c r="A3221" s="158"/>
      <c r="D3221" s="138"/>
    </row>
    <row r="3222" spans="1:4" x14ac:dyDescent="0.2">
      <c r="A3222" s="158"/>
      <c r="D3222" s="138"/>
    </row>
    <row r="3223" spans="1:4" x14ac:dyDescent="0.2">
      <c r="A3223" s="158"/>
      <c r="D3223" s="138"/>
    </row>
    <row r="3224" spans="1:4" x14ac:dyDescent="0.2">
      <c r="A3224" s="158"/>
      <c r="D3224" s="138"/>
    </row>
    <row r="3225" spans="1:4" x14ac:dyDescent="0.2">
      <c r="A3225" s="158"/>
      <c r="D3225" s="138"/>
    </row>
    <row r="3226" spans="1:4" x14ac:dyDescent="0.2">
      <c r="A3226" s="158"/>
      <c r="D3226" s="138"/>
    </row>
    <row r="3227" spans="1:4" x14ac:dyDescent="0.2">
      <c r="A3227" s="158"/>
      <c r="D3227" s="138"/>
    </row>
    <row r="3228" spans="1:4" x14ac:dyDescent="0.2">
      <c r="A3228" s="158"/>
      <c r="D3228" s="138"/>
    </row>
    <row r="3229" spans="1:4" x14ac:dyDescent="0.2">
      <c r="A3229" s="158"/>
      <c r="D3229" s="138"/>
    </row>
    <row r="3230" spans="1:4" x14ac:dyDescent="0.2">
      <c r="A3230" s="158"/>
      <c r="D3230" s="138"/>
    </row>
    <row r="3231" spans="1:4" x14ac:dyDescent="0.2">
      <c r="A3231" s="158"/>
      <c r="D3231" s="138"/>
    </row>
    <row r="3232" spans="1:4" x14ac:dyDescent="0.2">
      <c r="A3232" s="158"/>
      <c r="D3232" s="138"/>
    </row>
    <row r="3233" spans="1:4" x14ac:dyDescent="0.2">
      <c r="A3233" s="158"/>
      <c r="D3233" s="138"/>
    </row>
    <row r="3234" spans="1:4" x14ac:dyDescent="0.2">
      <c r="A3234" s="158"/>
      <c r="D3234" s="138"/>
    </row>
    <row r="3235" spans="1:4" x14ac:dyDescent="0.2">
      <c r="A3235" s="158"/>
      <c r="D3235" s="138"/>
    </row>
    <row r="3236" spans="1:4" x14ac:dyDescent="0.2">
      <c r="A3236" s="158"/>
      <c r="D3236" s="138"/>
    </row>
    <row r="3237" spans="1:4" x14ac:dyDescent="0.2">
      <c r="A3237" s="158"/>
      <c r="D3237" s="138"/>
    </row>
    <row r="3238" spans="1:4" x14ac:dyDescent="0.2">
      <c r="A3238" s="158"/>
      <c r="D3238" s="138"/>
    </row>
    <row r="3239" spans="1:4" x14ac:dyDescent="0.2">
      <c r="A3239" s="158"/>
      <c r="D3239" s="138"/>
    </row>
    <row r="3240" spans="1:4" x14ac:dyDescent="0.2">
      <c r="A3240" s="158"/>
      <c r="D3240" s="138"/>
    </row>
    <row r="3241" spans="1:4" x14ac:dyDescent="0.2">
      <c r="A3241" s="158"/>
      <c r="D3241" s="138"/>
    </row>
    <row r="3242" spans="1:4" x14ac:dyDescent="0.2">
      <c r="A3242" s="158"/>
      <c r="D3242" s="138"/>
    </row>
    <row r="3243" spans="1:4" x14ac:dyDescent="0.2">
      <c r="A3243" s="158"/>
      <c r="D3243" s="138"/>
    </row>
    <row r="3244" spans="1:4" x14ac:dyDescent="0.2">
      <c r="A3244" s="158"/>
      <c r="D3244" s="138"/>
    </row>
    <row r="3245" spans="1:4" x14ac:dyDescent="0.2">
      <c r="A3245" s="158"/>
      <c r="D3245" s="138"/>
    </row>
    <row r="3246" spans="1:4" x14ac:dyDescent="0.2">
      <c r="A3246" s="158"/>
      <c r="D3246" s="138"/>
    </row>
    <row r="3247" spans="1:4" x14ac:dyDescent="0.2">
      <c r="A3247" s="158"/>
      <c r="D3247" s="138"/>
    </row>
    <row r="3248" spans="1:4" x14ac:dyDescent="0.2">
      <c r="A3248" s="158"/>
      <c r="D3248" s="138"/>
    </row>
    <row r="3249" spans="1:4" x14ac:dyDescent="0.2">
      <c r="A3249" s="158"/>
      <c r="D3249" s="138"/>
    </row>
    <row r="3250" spans="1:4" x14ac:dyDescent="0.2">
      <c r="A3250" s="158"/>
      <c r="D3250" s="138"/>
    </row>
    <row r="3251" spans="1:4" x14ac:dyDescent="0.2">
      <c r="A3251" s="158"/>
      <c r="D3251" s="138"/>
    </row>
    <row r="3252" spans="1:4" x14ac:dyDescent="0.2">
      <c r="A3252" s="158"/>
      <c r="D3252" s="138"/>
    </row>
    <row r="3253" spans="1:4" x14ac:dyDescent="0.2">
      <c r="A3253" s="158"/>
      <c r="D3253" s="138"/>
    </row>
    <row r="3254" spans="1:4" x14ac:dyDescent="0.2">
      <c r="A3254" s="158"/>
      <c r="D3254" s="138"/>
    </row>
    <row r="3255" spans="1:4" x14ac:dyDescent="0.2">
      <c r="A3255" s="158"/>
      <c r="D3255" s="138"/>
    </row>
    <row r="3256" spans="1:4" x14ac:dyDescent="0.2">
      <c r="A3256" s="158"/>
      <c r="D3256" s="138"/>
    </row>
    <row r="3257" spans="1:4" x14ac:dyDescent="0.2">
      <c r="A3257" s="158"/>
      <c r="D3257" s="138"/>
    </row>
    <row r="3258" spans="1:4" x14ac:dyDescent="0.2">
      <c r="A3258" s="158"/>
      <c r="D3258" s="138"/>
    </row>
    <row r="3259" spans="1:4" x14ac:dyDescent="0.2">
      <c r="A3259" s="158"/>
      <c r="D3259" s="138"/>
    </row>
    <row r="3260" spans="1:4" x14ac:dyDescent="0.2">
      <c r="A3260" s="158"/>
      <c r="D3260" s="138"/>
    </row>
    <row r="3261" spans="1:4" x14ac:dyDescent="0.2">
      <c r="A3261" s="158"/>
      <c r="D3261" s="138"/>
    </row>
    <row r="3262" spans="1:4" x14ac:dyDescent="0.2">
      <c r="A3262" s="158"/>
      <c r="D3262" s="138"/>
    </row>
    <row r="3263" spans="1:4" x14ac:dyDescent="0.2">
      <c r="A3263" s="158"/>
      <c r="D3263" s="138"/>
    </row>
    <row r="3264" spans="1:4" x14ac:dyDescent="0.2">
      <c r="A3264" s="158"/>
      <c r="D3264" s="138"/>
    </row>
    <row r="3265" spans="1:4" x14ac:dyDescent="0.2">
      <c r="A3265" s="158"/>
      <c r="D3265" s="138"/>
    </row>
    <row r="3266" spans="1:4" x14ac:dyDescent="0.2">
      <c r="A3266" s="158"/>
      <c r="D3266" s="138"/>
    </row>
    <row r="3267" spans="1:4" x14ac:dyDescent="0.2">
      <c r="A3267" s="158"/>
      <c r="D3267" s="138"/>
    </row>
    <row r="3268" spans="1:4" x14ac:dyDescent="0.2">
      <c r="A3268" s="158"/>
      <c r="D3268" s="138"/>
    </row>
    <row r="3269" spans="1:4" x14ac:dyDescent="0.2">
      <c r="A3269" s="158"/>
      <c r="D3269" s="138"/>
    </row>
    <row r="3270" spans="1:4" x14ac:dyDescent="0.2">
      <c r="A3270" s="158"/>
      <c r="D3270" s="138"/>
    </row>
    <row r="3271" spans="1:4" x14ac:dyDescent="0.2">
      <c r="A3271" s="158"/>
      <c r="D3271" s="138"/>
    </row>
    <row r="3272" spans="1:4" x14ac:dyDescent="0.2">
      <c r="A3272" s="158"/>
      <c r="D3272" s="138"/>
    </row>
    <row r="3273" spans="1:4" x14ac:dyDescent="0.2">
      <c r="A3273" s="158"/>
      <c r="D3273" s="138"/>
    </row>
    <row r="3274" spans="1:4" x14ac:dyDescent="0.2">
      <c r="A3274" s="158"/>
      <c r="D3274" s="138"/>
    </row>
    <row r="3275" spans="1:4" x14ac:dyDescent="0.2">
      <c r="A3275" s="158"/>
      <c r="D3275" s="138"/>
    </row>
    <row r="3276" spans="1:4" x14ac:dyDescent="0.2">
      <c r="A3276" s="158"/>
      <c r="D3276" s="138"/>
    </row>
    <row r="3277" spans="1:4" x14ac:dyDescent="0.2">
      <c r="A3277" s="158"/>
      <c r="D3277" s="138"/>
    </row>
    <row r="3278" spans="1:4" x14ac:dyDescent="0.2">
      <c r="A3278" s="158"/>
      <c r="D3278" s="138"/>
    </row>
    <row r="3279" spans="1:4" x14ac:dyDescent="0.2">
      <c r="A3279" s="158"/>
      <c r="D3279" s="138"/>
    </row>
    <row r="3280" spans="1:4" x14ac:dyDescent="0.2">
      <c r="A3280" s="158"/>
      <c r="D3280" s="138"/>
    </row>
    <row r="3281" spans="1:4" x14ac:dyDescent="0.2">
      <c r="A3281" s="158"/>
      <c r="D3281" s="138"/>
    </row>
    <row r="3282" spans="1:4" x14ac:dyDescent="0.2">
      <c r="A3282" s="158"/>
      <c r="D3282" s="138"/>
    </row>
    <row r="3283" spans="1:4" x14ac:dyDescent="0.2">
      <c r="A3283" s="158"/>
      <c r="D3283" s="138"/>
    </row>
    <row r="3284" spans="1:4" x14ac:dyDescent="0.2">
      <c r="A3284" s="158"/>
      <c r="D3284" s="138"/>
    </row>
    <row r="3285" spans="1:4" x14ac:dyDescent="0.2">
      <c r="A3285" s="158"/>
      <c r="D3285" s="138"/>
    </row>
    <row r="3286" spans="1:4" x14ac:dyDescent="0.2">
      <c r="A3286" s="158"/>
      <c r="D3286" s="138"/>
    </row>
    <row r="3287" spans="1:4" x14ac:dyDescent="0.2">
      <c r="A3287" s="158"/>
      <c r="D3287" s="138"/>
    </row>
    <row r="3288" spans="1:4" x14ac:dyDescent="0.2">
      <c r="A3288" s="158"/>
      <c r="D3288" s="138"/>
    </row>
    <row r="3289" spans="1:4" x14ac:dyDescent="0.2">
      <c r="A3289" s="158"/>
      <c r="D3289" s="138"/>
    </row>
    <row r="3290" spans="1:4" x14ac:dyDescent="0.2">
      <c r="A3290" s="158"/>
      <c r="D3290" s="138"/>
    </row>
    <row r="3291" spans="1:4" x14ac:dyDescent="0.2">
      <c r="A3291" s="158"/>
      <c r="D3291" s="138"/>
    </row>
    <row r="3292" spans="1:4" x14ac:dyDescent="0.2">
      <c r="A3292" s="158"/>
      <c r="D3292" s="138"/>
    </row>
    <row r="3293" spans="1:4" x14ac:dyDescent="0.2">
      <c r="A3293" s="158"/>
      <c r="D3293" s="138"/>
    </row>
    <row r="3294" spans="1:4" x14ac:dyDescent="0.2">
      <c r="A3294" s="158"/>
      <c r="D3294" s="138"/>
    </row>
    <row r="3295" spans="1:4" x14ac:dyDescent="0.2">
      <c r="A3295" s="158"/>
      <c r="D3295" s="138"/>
    </row>
    <row r="3296" spans="1:4" x14ac:dyDescent="0.2">
      <c r="A3296" s="158"/>
      <c r="D3296" s="138"/>
    </row>
    <row r="3297" spans="1:4" x14ac:dyDescent="0.2">
      <c r="A3297" s="158"/>
      <c r="D3297" s="138"/>
    </row>
    <row r="3298" spans="1:4" x14ac:dyDescent="0.2">
      <c r="A3298" s="158"/>
      <c r="D3298" s="138"/>
    </row>
    <row r="3299" spans="1:4" x14ac:dyDescent="0.2">
      <c r="A3299" s="158"/>
      <c r="D3299" s="138"/>
    </row>
    <row r="3300" spans="1:4" x14ac:dyDescent="0.2">
      <c r="A3300" s="158"/>
      <c r="D3300" s="138"/>
    </row>
    <row r="3301" spans="1:4" x14ac:dyDescent="0.2">
      <c r="A3301" s="158"/>
      <c r="D3301" s="138"/>
    </row>
    <row r="3302" spans="1:4" x14ac:dyDescent="0.2">
      <c r="A3302" s="158"/>
      <c r="D3302" s="138"/>
    </row>
    <row r="3303" spans="1:4" x14ac:dyDescent="0.2">
      <c r="A3303" s="158"/>
      <c r="D3303" s="138"/>
    </row>
    <row r="3304" spans="1:4" x14ac:dyDescent="0.2">
      <c r="A3304" s="158"/>
      <c r="D3304" s="138"/>
    </row>
    <row r="3305" spans="1:4" x14ac:dyDescent="0.2">
      <c r="A3305" s="158"/>
      <c r="D3305" s="138"/>
    </row>
    <row r="3306" spans="1:4" x14ac:dyDescent="0.2">
      <c r="A3306" s="158"/>
      <c r="D3306" s="138"/>
    </row>
    <row r="3307" spans="1:4" x14ac:dyDescent="0.2">
      <c r="A3307" s="158"/>
      <c r="D3307" s="138"/>
    </row>
    <row r="3308" spans="1:4" x14ac:dyDescent="0.2">
      <c r="A3308" s="158"/>
      <c r="D3308" s="138"/>
    </row>
    <row r="3309" spans="1:4" x14ac:dyDescent="0.2">
      <c r="A3309" s="158"/>
      <c r="D3309" s="138"/>
    </row>
    <row r="3310" spans="1:4" x14ac:dyDescent="0.2">
      <c r="A3310" s="158"/>
      <c r="D3310" s="138"/>
    </row>
    <row r="3311" spans="1:4" x14ac:dyDescent="0.2">
      <c r="A3311" s="158"/>
      <c r="D3311" s="138"/>
    </row>
    <row r="3312" spans="1:4" x14ac:dyDescent="0.2">
      <c r="A3312" s="158"/>
      <c r="D3312" s="138"/>
    </row>
    <row r="3313" spans="1:4" x14ac:dyDescent="0.2">
      <c r="A3313" s="158"/>
      <c r="D3313" s="138"/>
    </row>
    <row r="3314" spans="1:4" x14ac:dyDescent="0.2">
      <c r="A3314" s="158"/>
      <c r="D3314" s="138"/>
    </row>
    <row r="3315" spans="1:4" x14ac:dyDescent="0.2">
      <c r="A3315" s="158"/>
      <c r="D3315" s="138"/>
    </row>
    <row r="3316" spans="1:4" x14ac:dyDescent="0.2">
      <c r="A3316" s="158"/>
      <c r="D3316" s="138"/>
    </row>
    <row r="3317" spans="1:4" x14ac:dyDescent="0.2">
      <c r="A3317" s="158"/>
      <c r="D3317" s="138"/>
    </row>
    <row r="3318" spans="1:4" x14ac:dyDescent="0.2">
      <c r="A3318" s="158"/>
      <c r="D3318" s="138"/>
    </row>
    <row r="3319" spans="1:4" x14ac:dyDescent="0.2">
      <c r="A3319" s="158"/>
      <c r="D3319" s="138"/>
    </row>
    <row r="3320" spans="1:4" x14ac:dyDescent="0.2">
      <c r="A3320" s="158"/>
      <c r="D3320" s="138"/>
    </row>
    <row r="3321" spans="1:4" x14ac:dyDescent="0.2">
      <c r="A3321" s="158"/>
      <c r="D3321" s="138"/>
    </row>
    <row r="3322" spans="1:4" x14ac:dyDescent="0.2">
      <c r="A3322" s="158"/>
      <c r="D3322" s="138"/>
    </row>
    <row r="3323" spans="1:4" x14ac:dyDescent="0.2">
      <c r="A3323" s="158"/>
      <c r="D3323" s="138"/>
    </row>
    <row r="3324" spans="1:4" x14ac:dyDescent="0.2">
      <c r="A3324" s="158"/>
      <c r="D3324" s="138"/>
    </row>
    <row r="3325" spans="1:4" x14ac:dyDescent="0.2">
      <c r="A3325" s="158"/>
      <c r="D3325" s="138"/>
    </row>
    <row r="3326" spans="1:4" x14ac:dyDescent="0.2">
      <c r="A3326" s="158"/>
      <c r="D3326" s="138"/>
    </row>
    <row r="3327" spans="1:4" x14ac:dyDescent="0.2">
      <c r="A3327" s="158"/>
      <c r="D3327" s="138"/>
    </row>
    <row r="3328" spans="1:4" x14ac:dyDescent="0.2">
      <c r="A3328" s="158"/>
      <c r="D3328" s="138"/>
    </row>
    <row r="3329" spans="1:4" x14ac:dyDescent="0.2">
      <c r="A3329" s="158"/>
      <c r="D3329" s="138"/>
    </row>
    <row r="3330" spans="1:4" x14ac:dyDescent="0.2">
      <c r="A3330" s="158"/>
      <c r="D3330" s="138"/>
    </row>
    <row r="3331" spans="1:4" x14ac:dyDescent="0.2">
      <c r="A3331" s="158"/>
      <c r="D3331" s="138"/>
    </row>
    <row r="3332" spans="1:4" x14ac:dyDescent="0.2">
      <c r="A3332" s="158"/>
      <c r="D3332" s="138"/>
    </row>
    <row r="3333" spans="1:4" x14ac:dyDescent="0.2">
      <c r="A3333" s="158"/>
      <c r="D3333" s="138"/>
    </row>
    <row r="3334" spans="1:4" x14ac:dyDescent="0.2">
      <c r="A3334" s="158"/>
      <c r="D3334" s="138"/>
    </row>
    <row r="3335" spans="1:4" x14ac:dyDescent="0.2">
      <c r="A3335" s="158"/>
      <c r="D3335" s="138"/>
    </row>
    <row r="3336" spans="1:4" x14ac:dyDescent="0.2">
      <c r="A3336" s="158"/>
      <c r="D3336" s="138"/>
    </row>
    <row r="3337" spans="1:4" x14ac:dyDescent="0.2">
      <c r="A3337" s="158"/>
      <c r="D3337" s="138"/>
    </row>
    <row r="3338" spans="1:4" x14ac:dyDescent="0.2">
      <c r="A3338" s="158"/>
      <c r="D3338" s="138"/>
    </row>
    <row r="3339" spans="1:4" x14ac:dyDescent="0.2">
      <c r="A3339" s="158"/>
      <c r="D3339" s="138"/>
    </row>
    <row r="3340" spans="1:4" x14ac:dyDescent="0.2">
      <c r="A3340" s="158"/>
      <c r="D3340" s="138"/>
    </row>
    <row r="3341" spans="1:4" x14ac:dyDescent="0.2">
      <c r="A3341" s="158"/>
      <c r="D3341" s="138"/>
    </row>
    <row r="3342" spans="1:4" x14ac:dyDescent="0.2">
      <c r="A3342" s="158"/>
      <c r="D3342" s="138"/>
    </row>
    <row r="3343" spans="1:4" x14ac:dyDescent="0.2">
      <c r="A3343" s="158"/>
      <c r="D3343" s="138"/>
    </row>
    <row r="3344" spans="1:4" x14ac:dyDescent="0.2">
      <c r="A3344" s="158"/>
      <c r="D3344" s="138"/>
    </row>
    <row r="3345" spans="1:4" x14ac:dyDescent="0.2">
      <c r="A3345" s="158"/>
      <c r="D3345" s="138"/>
    </row>
    <row r="3346" spans="1:4" x14ac:dyDescent="0.2">
      <c r="A3346" s="158"/>
      <c r="D3346" s="138"/>
    </row>
    <row r="3347" spans="1:4" x14ac:dyDescent="0.2">
      <c r="A3347" s="158"/>
      <c r="D3347" s="138"/>
    </row>
    <row r="3348" spans="1:4" x14ac:dyDescent="0.2">
      <c r="A3348" s="158"/>
      <c r="D3348" s="138"/>
    </row>
    <row r="3349" spans="1:4" x14ac:dyDescent="0.2">
      <c r="A3349" s="158"/>
      <c r="D3349" s="138"/>
    </row>
    <row r="3350" spans="1:4" x14ac:dyDescent="0.2">
      <c r="A3350" s="158"/>
      <c r="D3350" s="138"/>
    </row>
    <row r="3351" spans="1:4" x14ac:dyDescent="0.2">
      <c r="A3351" s="158"/>
      <c r="D3351" s="138"/>
    </row>
    <row r="3352" spans="1:4" x14ac:dyDescent="0.2">
      <c r="A3352" s="158"/>
      <c r="D3352" s="138"/>
    </row>
    <row r="3353" spans="1:4" x14ac:dyDescent="0.2">
      <c r="A3353" s="158"/>
      <c r="D3353" s="138"/>
    </row>
    <row r="3354" spans="1:4" x14ac:dyDescent="0.2">
      <c r="A3354" s="158"/>
      <c r="D3354" s="138"/>
    </row>
    <row r="3355" spans="1:4" x14ac:dyDescent="0.2">
      <c r="A3355" s="158"/>
      <c r="D3355" s="138"/>
    </row>
    <row r="3356" spans="1:4" x14ac:dyDescent="0.2">
      <c r="A3356" s="158"/>
      <c r="D3356" s="138"/>
    </row>
    <row r="3357" spans="1:4" x14ac:dyDescent="0.2">
      <c r="A3357" s="158"/>
      <c r="D3357" s="138"/>
    </row>
    <row r="3358" spans="1:4" x14ac:dyDescent="0.2">
      <c r="A3358" s="158"/>
      <c r="D3358" s="138"/>
    </row>
    <row r="3359" spans="1:4" x14ac:dyDescent="0.2">
      <c r="A3359" s="158"/>
      <c r="D3359" s="138"/>
    </row>
    <row r="3360" spans="1:4" x14ac:dyDescent="0.2">
      <c r="A3360" s="158"/>
      <c r="D3360" s="138"/>
    </row>
    <row r="3361" spans="1:4" x14ac:dyDescent="0.2">
      <c r="A3361" s="158"/>
      <c r="D3361" s="138"/>
    </row>
    <row r="3362" spans="1:4" x14ac:dyDescent="0.2">
      <c r="A3362" s="158"/>
      <c r="D3362" s="138"/>
    </row>
    <row r="3363" spans="1:4" x14ac:dyDescent="0.2">
      <c r="A3363" s="158"/>
      <c r="D3363" s="138"/>
    </row>
    <row r="3364" spans="1:4" x14ac:dyDescent="0.2">
      <c r="A3364" s="158"/>
      <c r="D3364" s="138"/>
    </row>
    <row r="3365" spans="1:4" x14ac:dyDescent="0.2">
      <c r="A3365" s="158"/>
      <c r="D3365" s="138"/>
    </row>
    <row r="3366" spans="1:4" x14ac:dyDescent="0.2">
      <c r="A3366" s="158"/>
      <c r="D3366" s="138"/>
    </row>
    <row r="3367" spans="1:4" x14ac:dyDescent="0.2">
      <c r="A3367" s="158"/>
      <c r="D3367" s="138"/>
    </row>
    <row r="3368" spans="1:4" x14ac:dyDescent="0.2">
      <c r="A3368" s="158"/>
      <c r="D3368" s="138"/>
    </row>
    <row r="3369" spans="1:4" x14ac:dyDescent="0.2">
      <c r="A3369" s="158"/>
      <c r="D3369" s="138"/>
    </row>
    <row r="3370" spans="1:4" x14ac:dyDescent="0.2">
      <c r="A3370" s="158"/>
      <c r="D3370" s="138"/>
    </row>
    <row r="3371" spans="1:4" x14ac:dyDescent="0.2">
      <c r="A3371" s="158"/>
      <c r="D3371" s="138"/>
    </row>
    <row r="3372" spans="1:4" x14ac:dyDescent="0.2">
      <c r="A3372" s="158"/>
      <c r="D3372" s="138"/>
    </row>
    <row r="3373" spans="1:4" x14ac:dyDescent="0.2">
      <c r="A3373" s="158"/>
      <c r="D3373" s="138"/>
    </row>
    <row r="3374" spans="1:4" x14ac:dyDescent="0.2">
      <c r="A3374" s="158"/>
      <c r="D3374" s="138"/>
    </row>
    <row r="3375" spans="1:4" x14ac:dyDescent="0.2">
      <c r="A3375" s="158"/>
      <c r="D3375" s="138"/>
    </row>
    <row r="3376" spans="1:4" x14ac:dyDescent="0.2">
      <c r="A3376" s="158"/>
      <c r="D3376" s="138"/>
    </row>
    <row r="3377" spans="1:4" x14ac:dyDescent="0.2">
      <c r="A3377" s="158"/>
      <c r="D3377" s="138"/>
    </row>
    <row r="3378" spans="1:4" x14ac:dyDescent="0.2">
      <c r="A3378" s="158"/>
      <c r="D3378" s="138"/>
    </row>
    <row r="3379" spans="1:4" x14ac:dyDescent="0.2">
      <c r="A3379" s="158"/>
      <c r="D3379" s="138"/>
    </row>
    <row r="3380" spans="1:4" x14ac:dyDescent="0.2">
      <c r="A3380" s="158"/>
      <c r="D3380" s="138"/>
    </row>
    <row r="3381" spans="1:4" x14ac:dyDescent="0.2">
      <c r="A3381" s="158"/>
      <c r="D3381" s="138"/>
    </row>
    <row r="3382" spans="1:4" x14ac:dyDescent="0.2">
      <c r="A3382" s="158"/>
      <c r="D3382" s="138"/>
    </row>
    <row r="3383" spans="1:4" x14ac:dyDescent="0.2">
      <c r="A3383" s="158"/>
      <c r="D3383" s="138"/>
    </row>
    <row r="3384" spans="1:4" x14ac:dyDescent="0.2">
      <c r="A3384" s="158"/>
      <c r="D3384" s="138"/>
    </row>
    <row r="3385" spans="1:4" x14ac:dyDescent="0.2">
      <c r="A3385" s="158"/>
      <c r="D3385" s="138"/>
    </row>
    <row r="3386" spans="1:4" x14ac:dyDescent="0.2">
      <c r="A3386" s="158"/>
      <c r="D3386" s="138"/>
    </row>
    <row r="3387" spans="1:4" x14ac:dyDescent="0.2">
      <c r="A3387" s="158"/>
      <c r="D3387" s="138"/>
    </row>
    <row r="3388" spans="1:4" x14ac:dyDescent="0.2">
      <c r="A3388" s="158"/>
      <c r="D3388" s="138"/>
    </row>
    <row r="3389" spans="1:4" x14ac:dyDescent="0.2">
      <c r="A3389" s="158"/>
      <c r="D3389" s="138"/>
    </row>
    <row r="3390" spans="1:4" x14ac:dyDescent="0.2">
      <c r="A3390" s="158"/>
      <c r="D3390" s="138"/>
    </row>
    <row r="3391" spans="1:4" x14ac:dyDescent="0.2">
      <c r="A3391" s="158"/>
      <c r="D3391" s="138"/>
    </row>
    <row r="3392" spans="1:4" x14ac:dyDescent="0.2">
      <c r="A3392" s="158"/>
      <c r="D3392" s="138"/>
    </row>
    <row r="3393" spans="1:4" x14ac:dyDescent="0.2">
      <c r="A3393" s="158"/>
      <c r="D3393" s="138"/>
    </row>
    <row r="3394" spans="1:4" x14ac:dyDescent="0.2">
      <c r="A3394" s="158"/>
      <c r="D3394" s="138"/>
    </row>
    <row r="3395" spans="1:4" x14ac:dyDescent="0.2">
      <c r="A3395" s="158"/>
      <c r="D3395" s="138"/>
    </row>
    <row r="3396" spans="1:4" x14ac:dyDescent="0.2">
      <c r="A3396" s="158"/>
      <c r="D3396" s="138"/>
    </row>
    <row r="3397" spans="1:4" x14ac:dyDescent="0.2">
      <c r="A3397" s="158"/>
      <c r="D3397" s="138"/>
    </row>
    <row r="3398" spans="1:4" x14ac:dyDescent="0.2">
      <c r="A3398" s="158"/>
      <c r="D3398" s="138"/>
    </row>
    <row r="3399" spans="1:4" x14ac:dyDescent="0.2">
      <c r="A3399" s="158"/>
      <c r="D3399" s="138"/>
    </row>
    <row r="3400" spans="1:4" x14ac:dyDescent="0.2">
      <c r="A3400" s="158"/>
      <c r="D3400" s="138"/>
    </row>
    <row r="3401" spans="1:4" x14ac:dyDescent="0.2">
      <c r="A3401" s="158"/>
      <c r="D3401" s="138"/>
    </row>
    <row r="3402" spans="1:4" x14ac:dyDescent="0.2">
      <c r="A3402" s="158"/>
      <c r="D3402" s="138"/>
    </row>
    <row r="3403" spans="1:4" x14ac:dyDescent="0.2">
      <c r="A3403" s="158"/>
      <c r="D3403" s="138"/>
    </row>
    <row r="3404" spans="1:4" x14ac:dyDescent="0.2">
      <c r="A3404" s="158"/>
      <c r="D3404" s="138"/>
    </row>
    <row r="3405" spans="1:4" x14ac:dyDescent="0.2">
      <c r="A3405" s="158"/>
      <c r="D3405" s="138"/>
    </row>
    <row r="3406" spans="1:4" x14ac:dyDescent="0.2">
      <c r="A3406" s="158"/>
      <c r="D3406" s="138"/>
    </row>
    <row r="3407" spans="1:4" x14ac:dyDescent="0.2">
      <c r="A3407" s="158"/>
      <c r="D3407" s="138"/>
    </row>
    <row r="3408" spans="1:4" x14ac:dyDescent="0.2">
      <c r="A3408" s="158"/>
      <c r="D3408" s="138"/>
    </row>
    <row r="3409" spans="1:4" x14ac:dyDescent="0.2">
      <c r="A3409" s="158"/>
      <c r="D3409" s="138"/>
    </row>
    <row r="3410" spans="1:4" x14ac:dyDescent="0.2">
      <c r="A3410" s="158"/>
      <c r="D3410" s="138"/>
    </row>
    <row r="3411" spans="1:4" x14ac:dyDescent="0.2">
      <c r="A3411" s="158"/>
      <c r="D3411" s="138"/>
    </row>
    <row r="3412" spans="1:4" x14ac:dyDescent="0.2">
      <c r="A3412" s="158"/>
      <c r="D3412" s="138"/>
    </row>
    <row r="3413" spans="1:4" x14ac:dyDescent="0.2">
      <c r="A3413" s="158"/>
      <c r="D3413" s="138"/>
    </row>
    <row r="3414" spans="1:4" x14ac:dyDescent="0.2">
      <c r="A3414" s="158"/>
      <c r="D3414" s="138"/>
    </row>
    <row r="3415" spans="1:4" x14ac:dyDescent="0.2">
      <c r="A3415" s="158"/>
      <c r="D3415" s="138"/>
    </row>
    <row r="3416" spans="1:4" x14ac:dyDescent="0.2">
      <c r="A3416" s="158"/>
      <c r="D3416" s="138"/>
    </row>
    <row r="3417" spans="1:4" x14ac:dyDescent="0.2">
      <c r="A3417" s="158"/>
      <c r="D3417" s="138"/>
    </row>
    <row r="3418" spans="1:4" x14ac:dyDescent="0.2">
      <c r="A3418" s="158"/>
      <c r="D3418" s="138"/>
    </row>
    <row r="3419" spans="1:4" x14ac:dyDescent="0.2">
      <c r="A3419" s="158"/>
      <c r="D3419" s="138"/>
    </row>
    <row r="3420" spans="1:4" x14ac:dyDescent="0.2">
      <c r="A3420" s="158"/>
      <c r="D3420" s="138"/>
    </row>
    <row r="3421" spans="1:4" x14ac:dyDescent="0.2">
      <c r="A3421" s="158"/>
      <c r="D3421" s="138"/>
    </row>
    <row r="3422" spans="1:4" x14ac:dyDescent="0.2">
      <c r="A3422" s="158"/>
      <c r="D3422" s="138"/>
    </row>
    <row r="3423" spans="1:4" x14ac:dyDescent="0.2">
      <c r="A3423" s="158"/>
      <c r="D3423" s="138"/>
    </row>
    <row r="3424" spans="1:4" x14ac:dyDescent="0.2">
      <c r="A3424" s="158"/>
      <c r="D3424" s="138"/>
    </row>
    <row r="3425" spans="1:4" x14ac:dyDescent="0.2">
      <c r="A3425" s="158"/>
      <c r="D3425" s="138"/>
    </row>
    <row r="3426" spans="1:4" x14ac:dyDescent="0.2">
      <c r="A3426" s="158"/>
      <c r="D3426" s="138"/>
    </row>
    <row r="3427" spans="1:4" x14ac:dyDescent="0.2">
      <c r="A3427" s="158"/>
      <c r="D3427" s="138"/>
    </row>
    <row r="3428" spans="1:4" x14ac:dyDescent="0.2">
      <c r="A3428" s="158"/>
      <c r="D3428" s="138"/>
    </row>
    <row r="3429" spans="1:4" x14ac:dyDescent="0.2">
      <c r="A3429" s="158"/>
      <c r="D3429" s="138"/>
    </row>
    <row r="3430" spans="1:4" x14ac:dyDescent="0.2">
      <c r="A3430" s="158"/>
      <c r="D3430" s="138"/>
    </row>
    <row r="3431" spans="1:4" x14ac:dyDescent="0.2">
      <c r="A3431" s="158"/>
      <c r="D3431" s="138"/>
    </row>
    <row r="3432" spans="1:4" x14ac:dyDescent="0.2">
      <c r="A3432" s="158"/>
      <c r="D3432" s="138"/>
    </row>
    <row r="3433" spans="1:4" x14ac:dyDescent="0.2">
      <c r="A3433" s="158"/>
      <c r="D3433" s="138"/>
    </row>
    <row r="3434" spans="1:4" x14ac:dyDescent="0.2">
      <c r="A3434" s="158"/>
      <c r="D3434" s="138"/>
    </row>
    <row r="3435" spans="1:4" x14ac:dyDescent="0.2">
      <c r="A3435" s="158"/>
      <c r="D3435" s="138"/>
    </row>
    <row r="3436" spans="1:4" x14ac:dyDescent="0.2">
      <c r="A3436" s="158"/>
      <c r="D3436" s="138"/>
    </row>
    <row r="3437" spans="1:4" x14ac:dyDescent="0.2">
      <c r="A3437" s="158"/>
      <c r="D3437" s="138"/>
    </row>
    <row r="3438" spans="1:4" x14ac:dyDescent="0.2">
      <c r="A3438" s="158"/>
      <c r="D3438" s="138"/>
    </row>
    <row r="3439" spans="1:4" x14ac:dyDescent="0.2">
      <c r="A3439" s="158"/>
      <c r="D3439" s="138"/>
    </row>
    <row r="3440" spans="1:4" x14ac:dyDescent="0.2">
      <c r="A3440" s="158"/>
      <c r="D3440" s="138"/>
    </row>
    <row r="3441" spans="1:4" x14ac:dyDescent="0.2">
      <c r="A3441" s="158"/>
      <c r="D3441" s="138"/>
    </row>
    <row r="3442" spans="1:4" x14ac:dyDescent="0.2">
      <c r="A3442" s="158"/>
      <c r="D3442" s="138"/>
    </row>
    <row r="3443" spans="1:4" x14ac:dyDescent="0.2">
      <c r="A3443" s="158"/>
      <c r="D3443" s="138"/>
    </row>
    <row r="3444" spans="1:4" x14ac:dyDescent="0.2">
      <c r="A3444" s="158"/>
      <c r="D3444" s="138"/>
    </row>
    <row r="3445" spans="1:4" x14ac:dyDescent="0.2">
      <c r="A3445" s="158"/>
      <c r="D3445" s="138"/>
    </row>
    <row r="3446" spans="1:4" x14ac:dyDescent="0.2">
      <c r="A3446" s="158"/>
      <c r="D3446" s="138"/>
    </row>
    <row r="3447" spans="1:4" x14ac:dyDescent="0.2">
      <c r="A3447" s="158"/>
      <c r="D3447" s="138"/>
    </row>
    <row r="3448" spans="1:4" x14ac:dyDescent="0.2">
      <c r="A3448" s="158"/>
      <c r="D3448" s="138"/>
    </row>
    <row r="3449" spans="1:4" x14ac:dyDescent="0.2">
      <c r="A3449" s="158"/>
      <c r="D3449" s="138"/>
    </row>
    <row r="3450" spans="1:4" x14ac:dyDescent="0.2">
      <c r="A3450" s="158"/>
      <c r="D3450" s="138"/>
    </row>
    <row r="3451" spans="1:4" x14ac:dyDescent="0.2">
      <c r="A3451" s="158"/>
      <c r="D3451" s="138"/>
    </row>
    <row r="3452" spans="1:4" x14ac:dyDescent="0.2">
      <c r="A3452" s="158"/>
      <c r="D3452" s="138"/>
    </row>
    <row r="3453" spans="1:4" x14ac:dyDescent="0.2">
      <c r="A3453" s="158"/>
      <c r="D3453" s="138"/>
    </row>
    <row r="3454" spans="1:4" x14ac:dyDescent="0.2">
      <c r="A3454" s="158"/>
      <c r="D3454" s="138"/>
    </row>
    <row r="3455" spans="1:4" x14ac:dyDescent="0.2">
      <c r="A3455" s="158"/>
      <c r="D3455" s="138"/>
    </row>
    <row r="3456" spans="1:4" x14ac:dyDescent="0.2">
      <c r="A3456" s="158"/>
      <c r="D3456" s="138"/>
    </row>
    <row r="3457" spans="1:4" x14ac:dyDescent="0.2">
      <c r="A3457" s="158"/>
      <c r="D3457" s="138"/>
    </row>
    <row r="3458" spans="1:4" x14ac:dyDescent="0.2">
      <c r="A3458" s="158"/>
      <c r="D3458" s="138"/>
    </row>
    <row r="3459" spans="1:4" x14ac:dyDescent="0.2">
      <c r="A3459" s="158"/>
      <c r="D3459" s="138"/>
    </row>
    <row r="3460" spans="1:4" x14ac:dyDescent="0.2">
      <c r="A3460" s="158"/>
      <c r="D3460" s="138"/>
    </row>
    <row r="3461" spans="1:4" x14ac:dyDescent="0.2">
      <c r="A3461" s="158"/>
      <c r="D3461" s="138"/>
    </row>
    <row r="3462" spans="1:4" x14ac:dyDescent="0.2">
      <c r="A3462" s="158"/>
      <c r="D3462" s="138"/>
    </row>
    <row r="3463" spans="1:4" x14ac:dyDescent="0.2">
      <c r="A3463" s="158"/>
      <c r="D3463" s="138"/>
    </row>
    <row r="3464" spans="1:4" x14ac:dyDescent="0.2">
      <c r="A3464" s="158"/>
      <c r="D3464" s="138"/>
    </row>
    <row r="3465" spans="1:4" x14ac:dyDescent="0.2">
      <c r="A3465" s="158"/>
      <c r="D3465" s="138"/>
    </row>
    <row r="3466" spans="1:4" x14ac:dyDescent="0.2">
      <c r="A3466" s="158"/>
      <c r="D3466" s="138"/>
    </row>
    <row r="3467" spans="1:4" x14ac:dyDescent="0.2">
      <c r="A3467" s="158"/>
      <c r="D3467" s="138"/>
    </row>
    <row r="3468" spans="1:4" x14ac:dyDescent="0.2">
      <c r="A3468" s="158"/>
      <c r="D3468" s="138"/>
    </row>
    <row r="3469" spans="1:4" x14ac:dyDescent="0.2">
      <c r="A3469" s="158"/>
      <c r="D3469" s="138"/>
    </row>
    <row r="3470" spans="1:4" x14ac:dyDescent="0.2">
      <c r="A3470" s="158"/>
      <c r="D3470" s="138"/>
    </row>
    <row r="3471" spans="1:4" x14ac:dyDescent="0.2">
      <c r="A3471" s="158"/>
      <c r="D3471" s="138"/>
    </row>
    <row r="3472" spans="1:4" x14ac:dyDescent="0.2">
      <c r="A3472" s="158"/>
      <c r="D3472" s="138"/>
    </row>
    <row r="3473" spans="1:4" x14ac:dyDescent="0.2">
      <c r="A3473" s="158"/>
      <c r="D3473" s="138"/>
    </row>
    <row r="3474" spans="1:4" x14ac:dyDescent="0.2">
      <c r="A3474" s="158"/>
      <c r="D3474" s="138"/>
    </row>
    <row r="3475" spans="1:4" x14ac:dyDescent="0.2">
      <c r="A3475" s="158"/>
      <c r="D3475" s="138"/>
    </row>
    <row r="3476" spans="1:4" x14ac:dyDescent="0.2">
      <c r="A3476" s="158"/>
      <c r="D3476" s="138"/>
    </row>
    <row r="3477" spans="1:4" x14ac:dyDescent="0.2">
      <c r="A3477" s="158"/>
      <c r="D3477" s="138"/>
    </row>
    <row r="3478" spans="1:4" x14ac:dyDescent="0.2">
      <c r="A3478" s="158"/>
      <c r="D3478" s="138"/>
    </row>
    <row r="3479" spans="1:4" x14ac:dyDescent="0.2">
      <c r="A3479" s="158"/>
      <c r="D3479" s="138"/>
    </row>
    <row r="3480" spans="1:4" x14ac:dyDescent="0.2">
      <c r="A3480" s="158"/>
      <c r="D3480" s="138"/>
    </row>
    <row r="3481" spans="1:4" x14ac:dyDescent="0.2">
      <c r="A3481" s="158"/>
      <c r="D3481" s="138"/>
    </row>
    <row r="3482" spans="1:4" x14ac:dyDescent="0.2">
      <c r="A3482" s="158"/>
      <c r="D3482" s="138"/>
    </row>
    <row r="3483" spans="1:4" x14ac:dyDescent="0.2">
      <c r="A3483" s="158"/>
      <c r="D3483" s="138"/>
    </row>
    <row r="3484" spans="1:4" x14ac:dyDescent="0.2">
      <c r="A3484" s="158"/>
      <c r="D3484" s="138"/>
    </row>
    <row r="3485" spans="1:4" x14ac:dyDescent="0.2">
      <c r="A3485" s="158"/>
      <c r="D3485" s="138"/>
    </row>
    <row r="3486" spans="1:4" x14ac:dyDescent="0.2">
      <c r="A3486" s="158"/>
      <c r="D3486" s="138"/>
    </row>
    <row r="3487" spans="1:4" x14ac:dyDescent="0.2">
      <c r="A3487" s="158"/>
      <c r="D3487" s="138"/>
    </row>
    <row r="3488" spans="1:4" x14ac:dyDescent="0.2">
      <c r="A3488" s="158"/>
      <c r="D3488" s="138"/>
    </row>
    <row r="3489" spans="1:4" x14ac:dyDescent="0.2">
      <c r="A3489" s="158"/>
      <c r="D3489" s="138"/>
    </row>
    <row r="3490" spans="1:4" x14ac:dyDescent="0.2">
      <c r="A3490" s="158"/>
      <c r="D3490" s="138"/>
    </row>
    <row r="3491" spans="1:4" x14ac:dyDescent="0.2">
      <c r="A3491" s="158"/>
      <c r="D3491" s="138"/>
    </row>
    <row r="3492" spans="1:4" x14ac:dyDescent="0.2">
      <c r="A3492" s="158"/>
      <c r="D3492" s="138"/>
    </row>
    <row r="3493" spans="1:4" x14ac:dyDescent="0.2">
      <c r="A3493" s="158"/>
      <c r="D3493" s="138"/>
    </row>
    <row r="3494" spans="1:4" x14ac:dyDescent="0.2">
      <c r="A3494" s="158"/>
      <c r="D3494" s="138"/>
    </row>
    <row r="3495" spans="1:4" x14ac:dyDescent="0.2">
      <c r="A3495" s="158"/>
      <c r="D3495" s="138"/>
    </row>
    <row r="3496" spans="1:4" x14ac:dyDescent="0.2">
      <c r="A3496" s="158"/>
      <c r="D3496" s="138"/>
    </row>
    <row r="3497" spans="1:4" x14ac:dyDescent="0.2">
      <c r="A3497" s="158"/>
      <c r="D3497" s="138"/>
    </row>
    <row r="3498" spans="1:4" x14ac:dyDescent="0.2">
      <c r="A3498" s="158"/>
      <c r="D3498" s="138"/>
    </row>
    <row r="3499" spans="1:4" x14ac:dyDescent="0.2">
      <c r="A3499" s="158"/>
      <c r="D3499" s="138"/>
    </row>
    <row r="3500" spans="1:4" x14ac:dyDescent="0.2">
      <c r="A3500" s="158"/>
      <c r="D3500" s="138"/>
    </row>
    <row r="3501" spans="1:4" x14ac:dyDescent="0.2">
      <c r="A3501" s="158"/>
      <c r="D3501" s="138"/>
    </row>
    <row r="3502" spans="1:4" x14ac:dyDescent="0.2">
      <c r="A3502" s="158"/>
      <c r="D3502" s="138"/>
    </row>
    <row r="3503" spans="1:4" x14ac:dyDescent="0.2">
      <c r="A3503" s="158"/>
      <c r="D3503" s="138"/>
    </row>
    <row r="3504" spans="1:4" x14ac:dyDescent="0.2">
      <c r="A3504" s="158"/>
      <c r="D3504" s="138"/>
    </row>
    <row r="3505" spans="1:4" x14ac:dyDescent="0.2">
      <c r="A3505" s="158"/>
      <c r="D3505" s="138"/>
    </row>
    <row r="3506" spans="1:4" x14ac:dyDescent="0.2">
      <c r="A3506" s="158"/>
      <c r="D3506" s="138"/>
    </row>
    <row r="3507" spans="1:4" x14ac:dyDescent="0.2">
      <c r="A3507" s="158"/>
      <c r="D3507" s="138"/>
    </row>
    <row r="3508" spans="1:4" x14ac:dyDescent="0.2">
      <c r="A3508" s="158"/>
      <c r="D3508" s="138"/>
    </row>
    <row r="3509" spans="1:4" x14ac:dyDescent="0.2">
      <c r="A3509" s="158"/>
      <c r="D3509" s="138"/>
    </row>
    <row r="3510" spans="1:4" x14ac:dyDescent="0.2">
      <c r="A3510" s="158"/>
      <c r="D3510" s="138"/>
    </row>
    <row r="3511" spans="1:4" x14ac:dyDescent="0.2">
      <c r="A3511" s="158"/>
      <c r="D3511" s="138"/>
    </row>
    <row r="3512" spans="1:4" x14ac:dyDescent="0.2">
      <c r="A3512" s="158"/>
      <c r="D3512" s="138"/>
    </row>
    <row r="3513" spans="1:4" x14ac:dyDescent="0.2">
      <c r="A3513" s="158"/>
      <c r="D3513" s="138"/>
    </row>
    <row r="3514" spans="1:4" x14ac:dyDescent="0.2">
      <c r="A3514" s="158"/>
      <c r="D3514" s="138"/>
    </row>
    <row r="3515" spans="1:4" x14ac:dyDescent="0.2">
      <c r="A3515" s="158"/>
      <c r="D3515" s="138"/>
    </row>
    <row r="3516" spans="1:4" x14ac:dyDescent="0.2">
      <c r="A3516" s="158"/>
      <c r="D3516" s="138"/>
    </row>
    <row r="3517" spans="1:4" x14ac:dyDescent="0.2">
      <c r="A3517" s="158"/>
      <c r="D3517" s="138"/>
    </row>
    <row r="3518" spans="1:4" x14ac:dyDescent="0.2">
      <c r="A3518" s="158"/>
      <c r="D3518" s="138"/>
    </row>
    <row r="3519" spans="1:4" x14ac:dyDescent="0.2">
      <c r="A3519" s="158"/>
      <c r="D3519" s="138"/>
    </row>
    <row r="3520" spans="1:4" x14ac:dyDescent="0.2">
      <c r="A3520" s="158"/>
      <c r="D3520" s="138"/>
    </row>
    <row r="3521" spans="1:4" x14ac:dyDescent="0.2">
      <c r="A3521" s="158"/>
      <c r="D3521" s="138"/>
    </row>
    <row r="3522" spans="1:4" x14ac:dyDescent="0.2">
      <c r="A3522" s="158"/>
      <c r="D3522" s="138"/>
    </row>
    <row r="3523" spans="1:4" x14ac:dyDescent="0.2">
      <c r="A3523" s="158"/>
      <c r="D3523" s="138"/>
    </row>
    <row r="3524" spans="1:4" x14ac:dyDescent="0.2">
      <c r="A3524" s="158"/>
      <c r="D3524" s="138"/>
    </row>
    <row r="3525" spans="1:4" x14ac:dyDescent="0.2">
      <c r="A3525" s="158"/>
      <c r="D3525" s="138"/>
    </row>
    <row r="3526" spans="1:4" x14ac:dyDescent="0.2">
      <c r="A3526" s="158"/>
      <c r="D3526" s="138"/>
    </row>
    <row r="3527" spans="1:4" x14ac:dyDescent="0.2">
      <c r="A3527" s="158"/>
      <c r="D3527" s="138"/>
    </row>
    <row r="3528" spans="1:4" x14ac:dyDescent="0.2">
      <c r="A3528" s="158"/>
      <c r="D3528" s="138"/>
    </row>
    <row r="3529" spans="1:4" x14ac:dyDescent="0.2">
      <c r="A3529" s="158"/>
      <c r="D3529" s="138"/>
    </row>
    <row r="3530" spans="1:4" x14ac:dyDescent="0.2">
      <c r="A3530" s="158"/>
      <c r="D3530" s="138"/>
    </row>
    <row r="3531" spans="1:4" x14ac:dyDescent="0.2">
      <c r="A3531" s="158"/>
      <c r="D3531" s="138"/>
    </row>
    <row r="3532" spans="1:4" x14ac:dyDescent="0.2">
      <c r="A3532" s="158"/>
      <c r="D3532" s="138"/>
    </row>
    <row r="3533" spans="1:4" x14ac:dyDescent="0.2">
      <c r="A3533" s="158"/>
      <c r="D3533" s="138"/>
    </row>
    <row r="3534" spans="1:4" x14ac:dyDescent="0.2">
      <c r="A3534" s="158"/>
      <c r="D3534" s="138"/>
    </row>
    <row r="3535" spans="1:4" x14ac:dyDescent="0.2">
      <c r="A3535" s="158"/>
      <c r="D3535" s="138"/>
    </row>
    <row r="3536" spans="1:4" x14ac:dyDescent="0.2">
      <c r="A3536" s="158"/>
      <c r="D3536" s="138"/>
    </row>
    <row r="3537" spans="1:4" x14ac:dyDescent="0.2">
      <c r="A3537" s="158"/>
      <c r="D3537" s="138"/>
    </row>
    <row r="3538" spans="1:4" x14ac:dyDescent="0.2">
      <c r="A3538" s="158"/>
      <c r="D3538" s="138"/>
    </row>
    <row r="3539" spans="1:4" x14ac:dyDescent="0.2">
      <c r="A3539" s="158"/>
      <c r="D3539" s="138"/>
    </row>
    <row r="3540" spans="1:4" x14ac:dyDescent="0.2">
      <c r="A3540" s="158"/>
      <c r="D3540" s="138"/>
    </row>
    <row r="3541" spans="1:4" x14ac:dyDescent="0.2">
      <c r="A3541" s="158"/>
      <c r="D3541" s="138"/>
    </row>
    <row r="3542" spans="1:4" x14ac:dyDescent="0.2">
      <c r="A3542" s="158"/>
      <c r="D3542" s="138"/>
    </row>
    <row r="3543" spans="1:4" x14ac:dyDescent="0.2">
      <c r="A3543" s="158"/>
      <c r="D3543" s="138"/>
    </row>
    <row r="3544" spans="1:4" x14ac:dyDescent="0.2">
      <c r="A3544" s="158"/>
      <c r="D3544" s="138"/>
    </row>
    <row r="3545" spans="1:4" x14ac:dyDescent="0.2">
      <c r="A3545" s="158"/>
      <c r="D3545" s="138"/>
    </row>
    <row r="3546" spans="1:4" x14ac:dyDescent="0.2">
      <c r="A3546" s="158"/>
      <c r="D3546" s="138"/>
    </row>
    <row r="3547" spans="1:4" x14ac:dyDescent="0.2">
      <c r="A3547" s="158"/>
      <c r="D3547" s="138"/>
    </row>
    <row r="3548" spans="1:4" x14ac:dyDescent="0.2">
      <c r="A3548" s="158"/>
      <c r="D3548" s="138"/>
    </row>
    <row r="3549" spans="1:4" x14ac:dyDescent="0.2">
      <c r="A3549" s="158"/>
      <c r="D3549" s="138"/>
    </row>
    <row r="3550" spans="1:4" x14ac:dyDescent="0.2">
      <c r="A3550" s="158"/>
      <c r="D3550" s="138"/>
    </row>
    <row r="3551" spans="1:4" x14ac:dyDescent="0.2">
      <c r="A3551" s="158"/>
      <c r="D3551" s="138"/>
    </row>
    <row r="3552" spans="1:4" x14ac:dyDescent="0.2">
      <c r="A3552" s="158"/>
      <c r="D3552" s="138"/>
    </row>
    <row r="3553" spans="1:4" x14ac:dyDescent="0.2">
      <c r="A3553" s="158"/>
      <c r="D3553" s="138"/>
    </row>
    <row r="3554" spans="1:4" x14ac:dyDescent="0.2">
      <c r="A3554" s="158"/>
      <c r="D3554" s="138"/>
    </row>
    <row r="3555" spans="1:4" x14ac:dyDescent="0.2">
      <c r="A3555" s="158"/>
      <c r="D3555" s="138"/>
    </row>
    <row r="3556" spans="1:4" x14ac:dyDescent="0.2">
      <c r="A3556" s="158"/>
      <c r="D3556" s="138"/>
    </row>
    <row r="3557" spans="1:4" x14ac:dyDescent="0.2">
      <c r="A3557" s="158"/>
      <c r="D3557" s="138"/>
    </row>
    <row r="3558" spans="1:4" x14ac:dyDescent="0.2">
      <c r="A3558" s="158"/>
      <c r="D3558" s="138"/>
    </row>
    <row r="3559" spans="1:4" x14ac:dyDescent="0.2">
      <c r="A3559" s="158"/>
      <c r="D3559" s="138"/>
    </row>
    <row r="3560" spans="1:4" x14ac:dyDescent="0.2">
      <c r="A3560" s="158"/>
      <c r="D3560" s="138"/>
    </row>
    <row r="3561" spans="1:4" x14ac:dyDescent="0.2">
      <c r="A3561" s="158"/>
      <c r="D3561" s="138"/>
    </row>
    <row r="3562" spans="1:4" x14ac:dyDescent="0.2">
      <c r="A3562" s="158"/>
      <c r="D3562" s="138"/>
    </row>
    <row r="3563" spans="1:4" x14ac:dyDescent="0.2">
      <c r="A3563" s="158"/>
      <c r="D3563" s="138"/>
    </row>
    <row r="3564" spans="1:4" x14ac:dyDescent="0.2">
      <c r="A3564" s="158"/>
      <c r="D3564" s="138"/>
    </row>
    <row r="3565" spans="1:4" x14ac:dyDescent="0.2">
      <c r="A3565" s="158"/>
      <c r="D3565" s="138"/>
    </row>
    <row r="3566" spans="1:4" x14ac:dyDescent="0.2">
      <c r="A3566" s="158"/>
      <c r="D3566" s="138"/>
    </row>
    <row r="3567" spans="1:4" x14ac:dyDescent="0.2">
      <c r="A3567" s="158"/>
      <c r="D3567" s="138"/>
    </row>
    <row r="3568" spans="1:4" x14ac:dyDescent="0.2">
      <c r="A3568" s="158"/>
      <c r="D3568" s="138"/>
    </row>
    <row r="3569" spans="1:4" x14ac:dyDescent="0.2">
      <c r="A3569" s="158"/>
      <c r="D3569" s="138"/>
    </row>
    <row r="3570" spans="1:4" x14ac:dyDescent="0.2">
      <c r="A3570" s="158"/>
      <c r="D3570" s="138"/>
    </row>
    <row r="3571" spans="1:4" x14ac:dyDescent="0.2">
      <c r="A3571" s="158"/>
      <c r="D3571" s="138"/>
    </row>
    <row r="3572" spans="1:4" x14ac:dyDescent="0.2">
      <c r="A3572" s="158"/>
      <c r="D3572" s="138"/>
    </row>
    <row r="3573" spans="1:4" x14ac:dyDescent="0.2">
      <c r="A3573" s="158"/>
      <c r="D3573" s="138"/>
    </row>
    <row r="3574" spans="1:4" x14ac:dyDescent="0.2">
      <c r="A3574" s="158"/>
      <c r="D3574" s="138"/>
    </row>
    <row r="3575" spans="1:4" x14ac:dyDescent="0.2">
      <c r="A3575" s="158"/>
      <c r="D3575" s="138"/>
    </row>
    <row r="3576" spans="1:4" x14ac:dyDescent="0.2">
      <c r="A3576" s="158"/>
      <c r="D3576" s="138"/>
    </row>
    <row r="3577" spans="1:4" x14ac:dyDescent="0.2">
      <c r="A3577" s="158"/>
      <c r="D3577" s="138"/>
    </row>
    <row r="3578" spans="1:4" x14ac:dyDescent="0.2">
      <c r="A3578" s="158"/>
      <c r="D3578" s="138"/>
    </row>
    <row r="3579" spans="1:4" x14ac:dyDescent="0.2">
      <c r="A3579" s="158"/>
      <c r="D3579" s="138"/>
    </row>
    <row r="3580" spans="1:4" x14ac:dyDescent="0.2">
      <c r="A3580" s="158"/>
      <c r="D3580" s="138"/>
    </row>
    <row r="3581" spans="1:4" x14ac:dyDescent="0.2">
      <c r="A3581" s="158"/>
      <c r="D3581" s="138"/>
    </row>
    <row r="3582" spans="1:4" x14ac:dyDescent="0.2">
      <c r="A3582" s="158"/>
      <c r="D3582" s="138"/>
    </row>
    <row r="3583" spans="1:4" x14ac:dyDescent="0.2">
      <c r="A3583" s="158"/>
      <c r="D3583" s="138"/>
    </row>
    <row r="3584" spans="1:4" x14ac:dyDescent="0.2">
      <c r="A3584" s="158"/>
      <c r="D3584" s="138"/>
    </row>
    <row r="3585" spans="1:4" x14ac:dyDescent="0.2">
      <c r="A3585" s="158"/>
      <c r="D3585" s="138"/>
    </row>
    <row r="3586" spans="1:4" x14ac:dyDescent="0.2">
      <c r="A3586" s="158"/>
      <c r="D3586" s="138"/>
    </row>
    <row r="3587" spans="1:4" x14ac:dyDescent="0.2">
      <c r="A3587" s="158"/>
      <c r="D3587" s="138"/>
    </row>
    <row r="3588" spans="1:4" x14ac:dyDescent="0.2">
      <c r="A3588" s="158"/>
      <c r="D3588" s="138"/>
    </row>
    <row r="3589" spans="1:4" x14ac:dyDescent="0.2">
      <c r="A3589" s="158"/>
      <c r="D3589" s="138"/>
    </row>
    <row r="3590" spans="1:4" x14ac:dyDescent="0.2">
      <c r="A3590" s="158"/>
      <c r="D3590" s="138"/>
    </row>
    <row r="3591" spans="1:4" x14ac:dyDescent="0.2">
      <c r="A3591" s="158"/>
      <c r="D3591" s="138"/>
    </row>
    <row r="3592" spans="1:4" x14ac:dyDescent="0.2">
      <c r="A3592" s="158"/>
      <c r="D3592" s="138"/>
    </row>
    <row r="3593" spans="1:4" x14ac:dyDescent="0.2">
      <c r="A3593" s="158"/>
      <c r="D3593" s="138"/>
    </row>
    <row r="3594" spans="1:4" x14ac:dyDescent="0.2">
      <c r="A3594" s="158"/>
      <c r="D3594" s="138"/>
    </row>
    <row r="3595" spans="1:4" x14ac:dyDescent="0.2">
      <c r="A3595" s="158"/>
      <c r="D3595" s="138"/>
    </row>
    <row r="3596" spans="1:4" x14ac:dyDescent="0.2">
      <c r="A3596" s="158"/>
      <c r="D3596" s="138"/>
    </row>
    <row r="3597" spans="1:4" x14ac:dyDescent="0.2">
      <c r="A3597" s="158"/>
      <c r="D3597" s="138"/>
    </row>
    <row r="3598" spans="1:4" x14ac:dyDescent="0.2">
      <c r="A3598" s="158"/>
      <c r="D3598" s="138"/>
    </row>
    <row r="3599" spans="1:4" x14ac:dyDescent="0.2">
      <c r="A3599" s="158"/>
      <c r="D3599" s="138"/>
    </row>
    <row r="3600" spans="1:4" x14ac:dyDescent="0.2">
      <c r="A3600" s="158"/>
      <c r="D3600" s="138"/>
    </row>
    <row r="3601" spans="1:4" x14ac:dyDescent="0.2">
      <c r="A3601" s="158"/>
      <c r="D3601" s="138"/>
    </row>
    <row r="3602" spans="1:4" x14ac:dyDescent="0.2">
      <c r="A3602" s="158"/>
      <c r="D3602" s="138"/>
    </row>
    <row r="3603" spans="1:4" x14ac:dyDescent="0.2">
      <c r="A3603" s="158"/>
      <c r="D3603" s="138"/>
    </row>
    <row r="3604" spans="1:4" x14ac:dyDescent="0.2">
      <c r="A3604" s="158"/>
      <c r="D3604" s="138"/>
    </row>
    <row r="3605" spans="1:4" x14ac:dyDescent="0.2">
      <c r="A3605" s="158"/>
      <c r="D3605" s="138"/>
    </row>
    <row r="3606" spans="1:4" x14ac:dyDescent="0.2">
      <c r="A3606" s="158"/>
      <c r="D3606" s="138"/>
    </row>
    <row r="3607" spans="1:4" x14ac:dyDescent="0.2">
      <c r="A3607" s="158"/>
      <c r="D3607" s="138"/>
    </row>
    <row r="3608" spans="1:4" x14ac:dyDescent="0.2">
      <c r="A3608" s="158"/>
      <c r="D3608" s="138"/>
    </row>
    <row r="3609" spans="1:4" x14ac:dyDescent="0.2">
      <c r="A3609" s="158"/>
      <c r="D3609" s="138"/>
    </row>
    <row r="3610" spans="1:4" x14ac:dyDescent="0.2">
      <c r="A3610" s="158"/>
      <c r="D3610" s="138"/>
    </row>
    <row r="3611" spans="1:4" x14ac:dyDescent="0.2">
      <c r="A3611" s="158"/>
      <c r="D3611" s="138"/>
    </row>
    <row r="3612" spans="1:4" x14ac:dyDescent="0.2">
      <c r="A3612" s="158"/>
      <c r="D3612" s="138"/>
    </row>
    <row r="3613" spans="1:4" x14ac:dyDescent="0.2">
      <c r="A3613" s="158"/>
      <c r="D3613" s="138"/>
    </row>
    <row r="3614" spans="1:4" x14ac:dyDescent="0.2">
      <c r="A3614" s="158"/>
      <c r="D3614" s="138"/>
    </row>
    <row r="3615" spans="1:4" x14ac:dyDescent="0.2">
      <c r="A3615" s="158"/>
      <c r="D3615" s="138"/>
    </row>
    <row r="3616" spans="1:4" x14ac:dyDescent="0.2">
      <c r="A3616" s="158"/>
      <c r="D3616" s="138"/>
    </row>
    <row r="3617" spans="1:4" x14ac:dyDescent="0.2">
      <c r="A3617" s="158"/>
      <c r="D3617" s="138"/>
    </row>
    <row r="3618" spans="1:4" x14ac:dyDescent="0.2">
      <c r="A3618" s="158"/>
      <c r="D3618" s="138"/>
    </row>
    <row r="3619" spans="1:4" x14ac:dyDescent="0.2">
      <c r="A3619" s="158"/>
      <c r="D3619" s="138"/>
    </row>
    <row r="3620" spans="1:4" x14ac:dyDescent="0.2">
      <c r="A3620" s="158"/>
      <c r="D3620" s="138"/>
    </row>
    <row r="3621" spans="1:4" x14ac:dyDescent="0.2">
      <c r="A3621" s="158"/>
      <c r="D3621" s="138"/>
    </row>
    <row r="3622" spans="1:4" x14ac:dyDescent="0.2">
      <c r="A3622" s="158"/>
      <c r="D3622" s="138"/>
    </row>
    <row r="3623" spans="1:4" x14ac:dyDescent="0.2">
      <c r="A3623" s="158"/>
      <c r="D3623" s="138"/>
    </row>
    <row r="3624" spans="1:4" x14ac:dyDescent="0.2">
      <c r="A3624" s="158"/>
      <c r="D3624" s="138"/>
    </row>
    <row r="3625" spans="1:4" x14ac:dyDescent="0.2">
      <c r="A3625" s="158"/>
      <c r="D3625" s="138"/>
    </row>
    <row r="3626" spans="1:4" x14ac:dyDescent="0.2">
      <c r="A3626" s="158"/>
      <c r="D3626" s="138"/>
    </row>
    <row r="3627" spans="1:4" x14ac:dyDescent="0.2">
      <c r="A3627" s="158"/>
      <c r="D3627" s="138"/>
    </row>
    <row r="3628" spans="1:4" x14ac:dyDescent="0.2">
      <c r="A3628" s="158"/>
      <c r="D3628" s="138"/>
    </row>
    <row r="3629" spans="1:4" x14ac:dyDescent="0.2">
      <c r="A3629" s="158"/>
      <c r="D3629" s="138"/>
    </row>
    <row r="3630" spans="1:4" x14ac:dyDescent="0.2">
      <c r="A3630" s="158"/>
      <c r="D3630" s="138"/>
    </row>
    <row r="3631" spans="1:4" x14ac:dyDescent="0.2">
      <c r="A3631" s="158"/>
      <c r="D3631" s="138"/>
    </row>
    <row r="3632" spans="1:4" x14ac:dyDescent="0.2">
      <c r="A3632" s="158"/>
      <c r="D3632" s="138"/>
    </row>
    <row r="3633" spans="1:4" x14ac:dyDescent="0.2">
      <c r="A3633" s="158"/>
      <c r="D3633" s="138"/>
    </row>
    <row r="3634" spans="1:4" x14ac:dyDescent="0.2">
      <c r="A3634" s="158"/>
      <c r="D3634" s="138"/>
    </row>
    <row r="3635" spans="1:4" x14ac:dyDescent="0.2">
      <c r="A3635" s="158"/>
      <c r="D3635" s="138"/>
    </row>
    <row r="3636" spans="1:4" x14ac:dyDescent="0.2">
      <c r="A3636" s="158"/>
      <c r="D3636" s="138"/>
    </row>
    <row r="3637" spans="1:4" x14ac:dyDescent="0.2">
      <c r="A3637" s="158"/>
      <c r="D3637" s="138"/>
    </row>
    <row r="3638" spans="1:4" x14ac:dyDescent="0.2">
      <c r="A3638" s="158"/>
      <c r="D3638" s="138"/>
    </row>
    <row r="3639" spans="1:4" x14ac:dyDescent="0.2">
      <c r="A3639" s="158"/>
      <c r="D3639" s="138"/>
    </row>
    <row r="3640" spans="1:4" x14ac:dyDescent="0.2">
      <c r="A3640" s="158"/>
      <c r="D3640" s="138"/>
    </row>
    <row r="3641" spans="1:4" x14ac:dyDescent="0.2">
      <c r="A3641" s="158"/>
      <c r="D3641" s="138"/>
    </row>
    <row r="3642" spans="1:4" x14ac:dyDescent="0.2">
      <c r="A3642" s="158"/>
      <c r="D3642" s="138"/>
    </row>
    <row r="3643" spans="1:4" x14ac:dyDescent="0.2">
      <c r="A3643" s="158"/>
      <c r="D3643" s="138"/>
    </row>
    <row r="3644" spans="1:4" x14ac:dyDescent="0.2">
      <c r="A3644" s="158"/>
      <c r="D3644" s="138"/>
    </row>
    <row r="3645" spans="1:4" x14ac:dyDescent="0.2">
      <c r="A3645" s="158"/>
      <c r="D3645" s="138"/>
    </row>
    <row r="3646" spans="1:4" x14ac:dyDescent="0.2">
      <c r="A3646" s="158"/>
      <c r="D3646" s="138"/>
    </row>
    <row r="3647" spans="1:4" x14ac:dyDescent="0.2">
      <c r="A3647" s="158"/>
      <c r="D3647" s="138"/>
    </row>
    <row r="3648" spans="1:4" x14ac:dyDescent="0.2">
      <c r="A3648" s="158"/>
      <c r="D3648" s="138"/>
    </row>
    <row r="3649" spans="1:4" x14ac:dyDescent="0.2">
      <c r="A3649" s="158"/>
      <c r="D3649" s="138"/>
    </row>
    <row r="3650" spans="1:4" x14ac:dyDescent="0.2">
      <c r="A3650" s="158"/>
      <c r="D3650" s="138"/>
    </row>
    <row r="3651" spans="1:4" x14ac:dyDescent="0.2">
      <c r="A3651" s="158"/>
      <c r="D3651" s="138"/>
    </row>
    <row r="3652" spans="1:4" x14ac:dyDescent="0.2">
      <c r="A3652" s="158"/>
      <c r="D3652" s="138"/>
    </row>
    <row r="3653" spans="1:4" x14ac:dyDescent="0.2">
      <c r="A3653" s="158"/>
      <c r="D3653" s="138"/>
    </row>
    <row r="3654" spans="1:4" x14ac:dyDescent="0.2">
      <c r="A3654" s="158"/>
      <c r="D3654" s="138"/>
    </row>
    <row r="3655" spans="1:4" x14ac:dyDescent="0.2">
      <c r="A3655" s="158"/>
      <c r="D3655" s="138"/>
    </row>
    <row r="3656" spans="1:4" x14ac:dyDescent="0.2">
      <c r="A3656" s="158"/>
      <c r="D3656" s="138"/>
    </row>
    <row r="3657" spans="1:4" x14ac:dyDescent="0.2">
      <c r="A3657" s="158"/>
      <c r="D3657" s="138"/>
    </row>
    <row r="3658" spans="1:4" x14ac:dyDescent="0.2">
      <c r="A3658" s="158"/>
      <c r="D3658" s="138"/>
    </row>
    <row r="3659" spans="1:4" x14ac:dyDescent="0.2">
      <c r="A3659" s="158"/>
      <c r="D3659" s="138"/>
    </row>
    <row r="3660" spans="1:4" x14ac:dyDescent="0.2">
      <c r="A3660" s="158"/>
      <c r="D3660" s="138"/>
    </row>
    <row r="3661" spans="1:4" x14ac:dyDescent="0.2">
      <c r="A3661" s="158"/>
      <c r="D3661" s="138"/>
    </row>
    <row r="3662" spans="1:4" x14ac:dyDescent="0.2">
      <c r="A3662" s="158"/>
      <c r="D3662" s="138"/>
    </row>
    <row r="3663" spans="1:4" x14ac:dyDescent="0.2">
      <c r="A3663" s="158"/>
      <c r="D3663" s="138"/>
    </row>
    <row r="3664" spans="1:4" x14ac:dyDescent="0.2">
      <c r="A3664" s="158"/>
      <c r="D3664" s="138"/>
    </row>
    <row r="3665" spans="1:4" x14ac:dyDescent="0.2">
      <c r="A3665" s="158"/>
      <c r="D3665" s="138"/>
    </row>
    <row r="3666" spans="1:4" x14ac:dyDescent="0.2">
      <c r="A3666" s="158"/>
      <c r="D3666" s="138"/>
    </row>
    <row r="3667" spans="1:4" x14ac:dyDescent="0.2">
      <c r="A3667" s="158"/>
      <c r="D3667" s="138"/>
    </row>
    <row r="3668" spans="1:4" x14ac:dyDescent="0.2">
      <c r="A3668" s="158"/>
      <c r="D3668" s="138"/>
    </row>
    <row r="3669" spans="1:4" x14ac:dyDescent="0.2">
      <c r="A3669" s="158"/>
      <c r="D3669" s="138"/>
    </row>
    <row r="3670" spans="1:4" x14ac:dyDescent="0.2">
      <c r="A3670" s="158"/>
      <c r="D3670" s="138"/>
    </row>
    <row r="3671" spans="1:4" x14ac:dyDescent="0.2">
      <c r="A3671" s="158"/>
      <c r="D3671" s="138"/>
    </row>
    <row r="3672" spans="1:4" x14ac:dyDescent="0.2">
      <c r="A3672" s="158"/>
      <c r="D3672" s="138"/>
    </row>
    <row r="3673" spans="1:4" x14ac:dyDescent="0.2">
      <c r="A3673" s="158"/>
      <c r="D3673" s="138"/>
    </row>
    <row r="3674" spans="1:4" x14ac:dyDescent="0.2">
      <c r="A3674" s="158"/>
      <c r="D3674" s="138"/>
    </row>
    <row r="3675" spans="1:4" x14ac:dyDescent="0.2">
      <c r="A3675" s="158"/>
      <c r="D3675" s="138"/>
    </row>
    <row r="3676" spans="1:4" x14ac:dyDescent="0.2">
      <c r="A3676" s="158"/>
      <c r="D3676" s="138"/>
    </row>
    <row r="3677" spans="1:4" x14ac:dyDescent="0.2">
      <c r="A3677" s="158"/>
      <c r="D3677" s="138"/>
    </row>
    <row r="3678" spans="1:4" x14ac:dyDescent="0.2">
      <c r="A3678" s="158"/>
      <c r="D3678" s="138"/>
    </row>
    <row r="3679" spans="1:4" x14ac:dyDescent="0.2">
      <c r="A3679" s="158"/>
      <c r="D3679" s="138"/>
    </row>
    <row r="3680" spans="1:4" x14ac:dyDescent="0.2">
      <c r="A3680" s="158"/>
      <c r="D3680" s="138"/>
    </row>
    <row r="3681" spans="1:4" x14ac:dyDescent="0.2">
      <c r="A3681" s="158"/>
      <c r="D3681" s="138"/>
    </row>
    <row r="3682" spans="1:4" x14ac:dyDescent="0.2">
      <c r="A3682" s="158"/>
      <c r="D3682" s="138"/>
    </row>
    <row r="3683" spans="1:4" x14ac:dyDescent="0.2">
      <c r="A3683" s="158"/>
      <c r="D3683" s="138"/>
    </row>
    <row r="3684" spans="1:4" x14ac:dyDescent="0.2">
      <c r="A3684" s="158"/>
      <c r="D3684" s="138"/>
    </row>
    <row r="3685" spans="1:4" x14ac:dyDescent="0.2">
      <c r="A3685" s="158"/>
      <c r="D3685" s="138"/>
    </row>
    <row r="3686" spans="1:4" x14ac:dyDescent="0.2">
      <c r="A3686" s="158"/>
      <c r="D3686" s="138"/>
    </row>
    <row r="3687" spans="1:4" x14ac:dyDescent="0.2">
      <c r="A3687" s="158"/>
      <c r="D3687" s="138"/>
    </row>
    <row r="3688" spans="1:4" x14ac:dyDescent="0.2">
      <c r="A3688" s="158"/>
      <c r="D3688" s="138"/>
    </row>
    <row r="3689" spans="1:4" x14ac:dyDescent="0.2">
      <c r="A3689" s="158"/>
      <c r="D3689" s="138"/>
    </row>
    <row r="3690" spans="1:4" x14ac:dyDescent="0.2">
      <c r="A3690" s="158"/>
      <c r="D3690" s="138"/>
    </row>
    <row r="3691" spans="1:4" x14ac:dyDescent="0.2">
      <c r="A3691" s="158"/>
      <c r="D3691" s="138"/>
    </row>
    <row r="3692" spans="1:4" x14ac:dyDescent="0.2">
      <c r="A3692" s="158"/>
      <c r="D3692" s="138"/>
    </row>
    <row r="3693" spans="1:4" x14ac:dyDescent="0.2">
      <c r="A3693" s="158"/>
      <c r="D3693" s="138"/>
    </row>
    <row r="3694" spans="1:4" x14ac:dyDescent="0.2">
      <c r="A3694" s="158"/>
      <c r="D3694" s="138"/>
    </row>
    <row r="3695" spans="1:4" x14ac:dyDescent="0.2">
      <c r="A3695" s="158"/>
      <c r="D3695" s="138"/>
    </row>
    <row r="3696" spans="1:4" x14ac:dyDescent="0.2">
      <c r="A3696" s="158"/>
      <c r="D3696" s="138"/>
    </row>
    <row r="3697" spans="1:4" x14ac:dyDescent="0.2">
      <c r="A3697" s="158"/>
      <c r="D3697" s="138"/>
    </row>
    <row r="3698" spans="1:4" x14ac:dyDescent="0.2">
      <c r="A3698" s="158"/>
      <c r="D3698" s="138"/>
    </row>
    <row r="3699" spans="1:4" x14ac:dyDescent="0.2">
      <c r="A3699" s="158"/>
      <c r="D3699" s="138"/>
    </row>
    <row r="3700" spans="1:4" x14ac:dyDescent="0.2">
      <c r="A3700" s="158"/>
      <c r="D3700" s="138"/>
    </row>
    <row r="3701" spans="1:4" x14ac:dyDescent="0.2">
      <c r="A3701" s="158"/>
      <c r="D3701" s="138"/>
    </row>
    <row r="3702" spans="1:4" x14ac:dyDescent="0.2">
      <c r="A3702" s="158"/>
      <c r="D3702" s="138"/>
    </row>
    <row r="3703" spans="1:4" x14ac:dyDescent="0.2">
      <c r="A3703" s="158"/>
      <c r="D3703" s="138"/>
    </row>
    <row r="3704" spans="1:4" x14ac:dyDescent="0.2">
      <c r="A3704" s="158"/>
      <c r="D3704" s="138"/>
    </row>
    <row r="3705" spans="1:4" x14ac:dyDescent="0.2">
      <c r="A3705" s="158"/>
      <c r="D3705" s="138"/>
    </row>
    <row r="3706" spans="1:4" x14ac:dyDescent="0.2">
      <c r="A3706" s="158"/>
      <c r="D3706" s="138"/>
    </row>
    <row r="3707" spans="1:4" x14ac:dyDescent="0.2">
      <c r="A3707" s="158"/>
      <c r="D3707" s="138"/>
    </row>
    <row r="3708" spans="1:4" x14ac:dyDescent="0.2">
      <c r="A3708" s="158"/>
      <c r="D3708" s="138"/>
    </row>
    <row r="3709" spans="1:4" x14ac:dyDescent="0.2">
      <c r="A3709" s="158"/>
      <c r="D3709" s="138"/>
    </row>
    <row r="3710" spans="1:4" x14ac:dyDescent="0.2">
      <c r="A3710" s="158"/>
      <c r="D3710" s="138"/>
    </row>
    <row r="3711" spans="1:4" x14ac:dyDescent="0.2">
      <c r="A3711" s="158"/>
      <c r="D3711" s="138"/>
    </row>
    <row r="3712" spans="1:4" x14ac:dyDescent="0.2">
      <c r="A3712" s="158"/>
      <c r="D3712" s="138"/>
    </row>
    <row r="3713" spans="1:4" x14ac:dyDescent="0.2">
      <c r="A3713" s="158"/>
      <c r="D3713" s="138"/>
    </row>
    <row r="3714" spans="1:4" x14ac:dyDescent="0.2">
      <c r="A3714" s="158"/>
      <c r="D3714" s="138"/>
    </row>
    <row r="3715" spans="1:4" x14ac:dyDescent="0.2">
      <c r="A3715" s="158"/>
      <c r="D3715" s="138"/>
    </row>
    <row r="3716" spans="1:4" x14ac:dyDescent="0.2">
      <c r="A3716" s="158"/>
      <c r="D3716" s="138"/>
    </row>
    <row r="3717" spans="1:4" x14ac:dyDescent="0.2">
      <c r="A3717" s="158"/>
      <c r="D3717" s="138"/>
    </row>
    <row r="3718" spans="1:4" x14ac:dyDescent="0.2">
      <c r="A3718" s="158"/>
      <c r="D3718" s="138"/>
    </row>
    <row r="3719" spans="1:4" x14ac:dyDescent="0.2">
      <c r="A3719" s="158"/>
      <c r="D3719" s="138"/>
    </row>
    <row r="3720" spans="1:4" x14ac:dyDescent="0.2">
      <c r="A3720" s="158"/>
      <c r="D3720" s="138"/>
    </row>
    <row r="3721" spans="1:4" x14ac:dyDescent="0.2">
      <c r="A3721" s="158"/>
      <c r="D3721" s="138"/>
    </row>
    <row r="3722" spans="1:4" x14ac:dyDescent="0.2">
      <c r="A3722" s="158"/>
      <c r="D3722" s="138"/>
    </row>
    <row r="3723" spans="1:4" x14ac:dyDescent="0.2">
      <c r="A3723" s="158"/>
      <c r="D3723" s="138"/>
    </row>
    <row r="3724" spans="1:4" x14ac:dyDescent="0.2">
      <c r="A3724" s="158"/>
      <c r="D3724" s="138"/>
    </row>
    <row r="3725" spans="1:4" x14ac:dyDescent="0.2">
      <c r="A3725" s="158"/>
      <c r="D3725" s="138"/>
    </row>
    <row r="3726" spans="1:4" x14ac:dyDescent="0.2">
      <c r="A3726" s="158"/>
      <c r="D3726" s="138"/>
    </row>
    <row r="3727" spans="1:4" x14ac:dyDescent="0.2">
      <c r="A3727" s="158"/>
      <c r="D3727" s="138"/>
    </row>
    <row r="3728" spans="1:4" x14ac:dyDescent="0.2">
      <c r="A3728" s="158"/>
      <c r="D3728" s="138"/>
    </row>
    <row r="3729" spans="1:4" x14ac:dyDescent="0.2">
      <c r="A3729" s="158"/>
      <c r="D3729" s="138"/>
    </row>
    <row r="3730" spans="1:4" x14ac:dyDescent="0.2">
      <c r="A3730" s="158"/>
      <c r="D3730" s="138"/>
    </row>
    <row r="3731" spans="1:4" x14ac:dyDescent="0.2">
      <c r="A3731" s="158"/>
      <c r="D3731" s="138"/>
    </row>
    <row r="3732" spans="1:4" x14ac:dyDescent="0.2">
      <c r="A3732" s="158"/>
      <c r="D3732" s="138"/>
    </row>
    <row r="3733" spans="1:4" x14ac:dyDescent="0.2">
      <c r="A3733" s="158"/>
      <c r="D3733" s="138"/>
    </row>
    <row r="3734" spans="1:4" x14ac:dyDescent="0.2">
      <c r="A3734" s="158"/>
      <c r="D3734" s="138"/>
    </row>
    <row r="3735" spans="1:4" x14ac:dyDescent="0.2">
      <c r="A3735" s="158"/>
      <c r="D3735" s="138"/>
    </row>
    <row r="3736" spans="1:4" x14ac:dyDescent="0.2">
      <c r="A3736" s="158"/>
      <c r="D3736" s="138"/>
    </row>
    <row r="3737" spans="1:4" x14ac:dyDescent="0.2">
      <c r="A3737" s="158"/>
      <c r="D3737" s="138"/>
    </row>
    <row r="3738" spans="1:4" x14ac:dyDescent="0.2">
      <c r="A3738" s="158"/>
      <c r="D3738" s="138"/>
    </row>
    <row r="3739" spans="1:4" x14ac:dyDescent="0.2">
      <c r="A3739" s="158"/>
      <c r="D3739" s="138"/>
    </row>
    <row r="3740" spans="1:4" x14ac:dyDescent="0.2">
      <c r="A3740" s="158"/>
      <c r="D3740" s="138"/>
    </row>
    <row r="3741" spans="1:4" x14ac:dyDescent="0.2">
      <c r="A3741" s="158"/>
      <c r="D3741" s="138"/>
    </row>
    <row r="3742" spans="1:4" x14ac:dyDescent="0.2">
      <c r="A3742" s="158"/>
      <c r="D3742" s="138"/>
    </row>
    <row r="3743" spans="1:4" x14ac:dyDescent="0.2">
      <c r="A3743" s="158"/>
      <c r="D3743" s="138"/>
    </row>
    <row r="3744" spans="1:4" x14ac:dyDescent="0.2">
      <c r="A3744" s="158"/>
      <c r="D3744" s="138"/>
    </row>
    <row r="3745" spans="1:4" x14ac:dyDescent="0.2">
      <c r="A3745" s="158"/>
      <c r="D3745" s="138"/>
    </row>
    <row r="3746" spans="1:4" x14ac:dyDescent="0.2">
      <c r="A3746" s="158"/>
      <c r="D3746" s="138"/>
    </row>
    <row r="3747" spans="1:4" x14ac:dyDescent="0.2">
      <c r="A3747" s="158"/>
      <c r="D3747" s="138"/>
    </row>
    <row r="3748" spans="1:4" x14ac:dyDescent="0.2">
      <c r="A3748" s="158"/>
      <c r="D3748" s="138"/>
    </row>
    <row r="3749" spans="1:4" x14ac:dyDescent="0.2">
      <c r="A3749" s="158"/>
      <c r="D3749" s="138"/>
    </row>
    <row r="3750" spans="1:4" x14ac:dyDescent="0.2">
      <c r="A3750" s="158"/>
      <c r="D3750" s="138"/>
    </row>
    <row r="3751" spans="1:4" x14ac:dyDescent="0.2">
      <c r="A3751" s="158"/>
      <c r="D3751" s="138"/>
    </row>
    <row r="3752" spans="1:4" x14ac:dyDescent="0.2">
      <c r="A3752" s="158"/>
      <c r="D3752" s="138"/>
    </row>
    <row r="3753" spans="1:4" x14ac:dyDescent="0.2">
      <c r="A3753" s="158"/>
      <c r="D3753" s="138"/>
    </row>
    <row r="3754" spans="1:4" x14ac:dyDescent="0.2">
      <c r="A3754" s="158"/>
      <c r="D3754" s="138"/>
    </row>
    <row r="3755" spans="1:4" x14ac:dyDescent="0.2">
      <c r="A3755" s="158"/>
      <c r="D3755" s="138"/>
    </row>
    <row r="3756" spans="1:4" x14ac:dyDescent="0.2">
      <c r="A3756" s="158"/>
      <c r="D3756" s="138"/>
    </row>
    <row r="3757" spans="1:4" x14ac:dyDescent="0.2">
      <c r="A3757" s="158"/>
      <c r="D3757" s="138"/>
    </row>
    <row r="3758" spans="1:4" x14ac:dyDescent="0.2">
      <c r="A3758" s="158"/>
      <c r="D3758" s="138"/>
    </row>
    <row r="3759" spans="1:4" x14ac:dyDescent="0.2">
      <c r="A3759" s="158"/>
      <c r="D3759" s="138"/>
    </row>
    <row r="3760" spans="1:4" x14ac:dyDescent="0.2">
      <c r="A3760" s="158"/>
      <c r="D3760" s="138"/>
    </row>
    <row r="3761" spans="1:4" x14ac:dyDescent="0.2">
      <c r="A3761" s="158"/>
      <c r="D3761" s="138"/>
    </row>
    <row r="3762" spans="1:4" x14ac:dyDescent="0.2">
      <c r="A3762" s="158"/>
      <c r="D3762" s="138"/>
    </row>
    <row r="3763" spans="1:4" x14ac:dyDescent="0.2">
      <c r="A3763" s="158"/>
      <c r="D3763" s="138"/>
    </row>
    <row r="3764" spans="1:4" x14ac:dyDescent="0.2">
      <c r="A3764" s="158"/>
      <c r="D3764" s="138"/>
    </row>
    <row r="3765" spans="1:4" x14ac:dyDescent="0.2">
      <c r="A3765" s="158"/>
      <c r="D3765" s="138"/>
    </row>
    <row r="3766" spans="1:4" x14ac:dyDescent="0.2">
      <c r="A3766" s="158"/>
      <c r="D3766" s="138"/>
    </row>
    <row r="3767" spans="1:4" x14ac:dyDescent="0.2">
      <c r="A3767" s="158"/>
      <c r="D3767" s="138"/>
    </row>
    <row r="3768" spans="1:4" x14ac:dyDescent="0.2">
      <c r="A3768" s="158"/>
      <c r="D3768" s="138"/>
    </row>
    <row r="3769" spans="1:4" x14ac:dyDescent="0.2">
      <c r="A3769" s="158"/>
      <c r="D3769" s="138"/>
    </row>
    <row r="3770" spans="1:4" x14ac:dyDescent="0.2">
      <c r="A3770" s="158"/>
      <c r="D3770" s="138"/>
    </row>
    <row r="3771" spans="1:4" x14ac:dyDescent="0.2">
      <c r="A3771" s="158"/>
      <c r="D3771" s="138"/>
    </row>
    <row r="3772" spans="1:4" x14ac:dyDescent="0.2">
      <c r="A3772" s="158"/>
      <c r="D3772" s="138"/>
    </row>
    <row r="3773" spans="1:4" x14ac:dyDescent="0.2">
      <c r="A3773" s="158"/>
      <c r="D3773" s="138"/>
    </row>
    <row r="3774" spans="1:4" x14ac:dyDescent="0.2">
      <c r="A3774" s="158"/>
      <c r="D3774" s="138"/>
    </row>
    <row r="3775" spans="1:4" x14ac:dyDescent="0.2">
      <c r="A3775" s="158"/>
      <c r="D3775" s="138"/>
    </row>
    <row r="3776" spans="1:4" x14ac:dyDescent="0.2">
      <c r="A3776" s="158"/>
      <c r="D3776" s="138"/>
    </row>
    <row r="3777" spans="1:4" x14ac:dyDescent="0.2">
      <c r="A3777" s="158"/>
      <c r="D3777" s="138"/>
    </row>
    <row r="3778" spans="1:4" x14ac:dyDescent="0.2">
      <c r="A3778" s="158"/>
      <c r="D3778" s="138"/>
    </row>
    <row r="3779" spans="1:4" x14ac:dyDescent="0.2">
      <c r="A3779" s="158"/>
      <c r="D3779" s="138"/>
    </row>
    <row r="3780" spans="1:4" x14ac:dyDescent="0.2">
      <c r="A3780" s="158"/>
      <c r="D3780" s="138"/>
    </row>
    <row r="3781" spans="1:4" x14ac:dyDescent="0.2">
      <c r="A3781" s="158"/>
      <c r="D3781" s="138"/>
    </row>
    <row r="3782" spans="1:4" x14ac:dyDescent="0.2">
      <c r="A3782" s="158"/>
      <c r="D3782" s="138"/>
    </row>
    <row r="3783" spans="1:4" x14ac:dyDescent="0.2">
      <c r="A3783" s="158"/>
      <c r="D3783" s="138"/>
    </row>
    <row r="3784" spans="1:4" x14ac:dyDescent="0.2">
      <c r="A3784" s="158"/>
      <c r="D3784" s="138"/>
    </row>
    <row r="3785" spans="1:4" x14ac:dyDescent="0.2">
      <c r="A3785" s="158"/>
      <c r="D3785" s="138"/>
    </row>
    <row r="3786" spans="1:4" x14ac:dyDescent="0.2">
      <c r="A3786" s="158"/>
      <c r="D3786" s="138"/>
    </row>
    <row r="3787" spans="1:4" x14ac:dyDescent="0.2">
      <c r="A3787" s="158"/>
      <c r="D3787" s="138"/>
    </row>
    <row r="3788" spans="1:4" x14ac:dyDescent="0.2">
      <c r="A3788" s="158"/>
      <c r="D3788" s="138"/>
    </row>
    <row r="3789" spans="1:4" x14ac:dyDescent="0.2">
      <c r="A3789" s="158"/>
      <c r="D3789" s="138"/>
    </row>
    <row r="3790" spans="1:4" x14ac:dyDescent="0.2">
      <c r="A3790" s="158"/>
      <c r="D3790" s="138"/>
    </row>
    <row r="3791" spans="1:4" x14ac:dyDescent="0.2">
      <c r="A3791" s="158"/>
      <c r="D3791" s="138"/>
    </row>
    <row r="3792" spans="1:4" x14ac:dyDescent="0.2">
      <c r="A3792" s="158"/>
      <c r="D3792" s="138"/>
    </row>
    <row r="3793" spans="1:4" x14ac:dyDescent="0.2">
      <c r="A3793" s="158"/>
      <c r="D3793" s="138"/>
    </row>
    <row r="3794" spans="1:4" x14ac:dyDescent="0.2">
      <c r="A3794" s="158"/>
      <c r="D3794" s="138"/>
    </row>
    <row r="3795" spans="1:4" x14ac:dyDescent="0.2">
      <c r="A3795" s="158"/>
      <c r="D3795" s="138"/>
    </row>
    <row r="3796" spans="1:4" x14ac:dyDescent="0.2">
      <c r="A3796" s="158"/>
      <c r="D3796" s="138"/>
    </row>
    <row r="3797" spans="1:4" x14ac:dyDescent="0.2">
      <c r="A3797" s="158"/>
      <c r="D3797" s="138"/>
    </row>
    <row r="3798" spans="1:4" x14ac:dyDescent="0.2">
      <c r="A3798" s="158"/>
      <c r="D3798" s="138"/>
    </row>
    <row r="3799" spans="1:4" x14ac:dyDescent="0.2">
      <c r="A3799" s="158"/>
      <c r="D3799" s="138"/>
    </row>
    <row r="3800" spans="1:4" x14ac:dyDescent="0.2">
      <c r="A3800" s="158"/>
      <c r="D3800" s="138"/>
    </row>
    <row r="3801" spans="1:4" x14ac:dyDescent="0.2">
      <c r="A3801" s="158"/>
      <c r="D3801" s="138"/>
    </row>
    <row r="3802" spans="1:4" x14ac:dyDescent="0.2">
      <c r="A3802" s="158"/>
      <c r="D3802" s="138"/>
    </row>
    <row r="3803" spans="1:4" x14ac:dyDescent="0.2">
      <c r="A3803" s="158"/>
      <c r="D3803" s="138"/>
    </row>
    <row r="3804" spans="1:4" x14ac:dyDescent="0.2">
      <c r="A3804" s="158"/>
      <c r="D3804" s="138"/>
    </row>
    <row r="3805" spans="1:4" x14ac:dyDescent="0.2">
      <c r="A3805" s="158"/>
      <c r="D3805" s="138"/>
    </row>
    <row r="3806" spans="1:4" x14ac:dyDescent="0.2">
      <c r="A3806" s="158"/>
      <c r="D3806" s="138"/>
    </row>
    <row r="3807" spans="1:4" x14ac:dyDescent="0.2">
      <c r="A3807" s="158"/>
      <c r="D3807" s="138"/>
    </row>
    <row r="3808" spans="1:4" x14ac:dyDescent="0.2">
      <c r="A3808" s="158"/>
      <c r="D3808" s="138"/>
    </row>
    <row r="3809" spans="1:4" x14ac:dyDescent="0.2">
      <c r="A3809" s="158"/>
      <c r="D3809" s="138"/>
    </row>
    <row r="3810" spans="1:4" x14ac:dyDescent="0.2">
      <c r="A3810" s="158"/>
      <c r="D3810" s="138"/>
    </row>
    <row r="3811" spans="1:4" x14ac:dyDescent="0.2">
      <c r="A3811" s="158"/>
      <c r="D3811" s="138"/>
    </row>
    <row r="3812" spans="1:4" x14ac:dyDescent="0.2">
      <c r="A3812" s="158"/>
      <c r="D3812" s="138"/>
    </row>
    <row r="3813" spans="1:4" x14ac:dyDescent="0.2">
      <c r="A3813" s="158"/>
      <c r="D3813" s="138"/>
    </row>
    <row r="3814" spans="1:4" x14ac:dyDescent="0.2">
      <c r="A3814" s="158"/>
      <c r="D3814" s="138"/>
    </row>
    <row r="3815" spans="1:4" x14ac:dyDescent="0.2">
      <c r="A3815" s="158"/>
      <c r="D3815" s="138"/>
    </row>
    <row r="3816" spans="1:4" x14ac:dyDescent="0.2">
      <c r="A3816" s="158"/>
      <c r="D3816" s="138"/>
    </row>
    <row r="3817" spans="1:4" x14ac:dyDescent="0.2">
      <c r="A3817" s="158"/>
      <c r="D3817" s="138"/>
    </row>
    <row r="3818" spans="1:4" x14ac:dyDescent="0.2">
      <c r="A3818" s="158"/>
      <c r="D3818" s="138"/>
    </row>
    <row r="3819" spans="1:4" x14ac:dyDescent="0.2">
      <c r="A3819" s="158"/>
      <c r="D3819" s="138"/>
    </row>
    <row r="3820" spans="1:4" x14ac:dyDescent="0.2">
      <c r="A3820" s="158"/>
      <c r="D3820" s="138"/>
    </row>
    <row r="3821" spans="1:4" x14ac:dyDescent="0.2">
      <c r="A3821" s="158"/>
      <c r="D3821" s="138"/>
    </row>
    <row r="3822" spans="1:4" x14ac:dyDescent="0.2">
      <c r="A3822" s="158"/>
      <c r="D3822" s="138"/>
    </row>
    <row r="3823" spans="1:4" x14ac:dyDescent="0.2">
      <c r="A3823" s="158"/>
      <c r="D3823" s="138"/>
    </row>
    <row r="3824" spans="1:4" x14ac:dyDescent="0.2">
      <c r="A3824" s="158"/>
      <c r="D3824" s="138"/>
    </row>
    <row r="3825" spans="1:4" x14ac:dyDescent="0.2">
      <c r="A3825" s="158"/>
      <c r="D3825" s="138"/>
    </row>
    <row r="3826" spans="1:4" x14ac:dyDescent="0.2">
      <c r="A3826" s="158"/>
      <c r="D3826" s="138"/>
    </row>
    <row r="3827" spans="1:4" x14ac:dyDescent="0.2">
      <c r="A3827" s="158"/>
      <c r="D3827" s="138"/>
    </row>
    <row r="3828" spans="1:4" x14ac:dyDescent="0.2">
      <c r="A3828" s="158"/>
      <c r="D3828" s="138"/>
    </row>
    <row r="3829" spans="1:4" x14ac:dyDescent="0.2">
      <c r="A3829" s="158"/>
      <c r="D3829" s="138"/>
    </row>
    <row r="3830" spans="1:4" x14ac:dyDescent="0.2">
      <c r="A3830" s="158"/>
      <c r="D3830" s="138"/>
    </row>
    <row r="3831" spans="1:4" x14ac:dyDescent="0.2">
      <c r="A3831" s="158"/>
      <c r="D3831" s="138"/>
    </row>
    <row r="3832" spans="1:4" x14ac:dyDescent="0.2">
      <c r="A3832" s="158"/>
      <c r="D3832" s="138"/>
    </row>
    <row r="3833" spans="1:4" x14ac:dyDescent="0.2">
      <c r="A3833" s="158"/>
      <c r="D3833" s="138"/>
    </row>
    <row r="3834" spans="1:4" x14ac:dyDescent="0.2">
      <c r="A3834" s="158"/>
      <c r="D3834" s="138"/>
    </row>
    <row r="3835" spans="1:4" x14ac:dyDescent="0.2">
      <c r="A3835" s="158"/>
      <c r="D3835" s="138"/>
    </row>
    <row r="3836" spans="1:4" x14ac:dyDescent="0.2">
      <c r="A3836" s="158"/>
      <c r="D3836" s="138"/>
    </row>
    <row r="3837" spans="1:4" x14ac:dyDescent="0.2">
      <c r="A3837" s="158"/>
      <c r="D3837" s="138"/>
    </row>
    <row r="3838" spans="1:4" x14ac:dyDescent="0.2">
      <c r="A3838" s="158"/>
      <c r="D3838" s="138"/>
    </row>
    <row r="3839" spans="1:4" x14ac:dyDescent="0.2">
      <c r="A3839" s="158"/>
      <c r="D3839" s="138"/>
    </row>
    <row r="3840" spans="1:4" x14ac:dyDescent="0.2">
      <c r="A3840" s="158"/>
      <c r="D3840" s="138"/>
    </row>
    <row r="3841" spans="1:4" x14ac:dyDescent="0.2">
      <c r="A3841" s="158"/>
      <c r="D3841" s="138"/>
    </row>
    <row r="3842" spans="1:4" x14ac:dyDescent="0.2">
      <c r="A3842" s="158"/>
      <c r="D3842" s="138"/>
    </row>
    <row r="3843" spans="1:4" x14ac:dyDescent="0.2">
      <c r="A3843" s="158"/>
      <c r="D3843" s="138"/>
    </row>
    <row r="3844" spans="1:4" x14ac:dyDescent="0.2">
      <c r="A3844" s="158"/>
      <c r="D3844" s="138"/>
    </row>
    <row r="3845" spans="1:4" x14ac:dyDescent="0.2">
      <c r="A3845" s="158"/>
      <c r="D3845" s="138"/>
    </row>
    <row r="3846" spans="1:4" x14ac:dyDescent="0.2">
      <c r="A3846" s="158"/>
      <c r="D3846" s="138"/>
    </row>
    <row r="3847" spans="1:4" x14ac:dyDescent="0.2">
      <c r="A3847" s="158"/>
      <c r="D3847" s="138"/>
    </row>
    <row r="3848" spans="1:4" x14ac:dyDescent="0.2">
      <c r="A3848" s="158"/>
      <c r="D3848" s="138"/>
    </row>
    <row r="3849" spans="1:4" x14ac:dyDescent="0.2">
      <c r="A3849" s="158"/>
      <c r="D3849" s="138"/>
    </row>
    <row r="3850" spans="1:4" x14ac:dyDescent="0.2">
      <c r="A3850" s="158"/>
      <c r="D3850" s="138"/>
    </row>
    <row r="3851" spans="1:4" x14ac:dyDescent="0.2">
      <c r="A3851" s="158"/>
      <c r="D3851" s="138"/>
    </row>
    <row r="3852" spans="1:4" x14ac:dyDescent="0.2">
      <c r="A3852" s="158"/>
      <c r="D3852" s="138"/>
    </row>
    <row r="3853" spans="1:4" x14ac:dyDescent="0.2">
      <c r="A3853" s="158"/>
      <c r="D3853" s="138"/>
    </row>
    <row r="3854" spans="1:4" x14ac:dyDescent="0.2">
      <c r="A3854" s="158"/>
      <c r="D3854" s="138"/>
    </row>
    <row r="3855" spans="1:4" x14ac:dyDescent="0.2">
      <c r="A3855" s="158"/>
      <c r="D3855" s="138"/>
    </row>
    <row r="3856" spans="1:4" x14ac:dyDescent="0.2">
      <c r="A3856" s="158"/>
      <c r="D3856" s="138"/>
    </row>
    <row r="3857" spans="1:4" x14ac:dyDescent="0.2">
      <c r="A3857" s="158"/>
      <c r="D3857" s="138"/>
    </row>
    <row r="3858" spans="1:4" x14ac:dyDescent="0.2">
      <c r="A3858" s="158"/>
      <c r="D3858" s="138"/>
    </row>
    <row r="3859" spans="1:4" x14ac:dyDescent="0.2">
      <c r="A3859" s="158"/>
      <c r="D3859" s="138"/>
    </row>
    <row r="3860" spans="1:4" x14ac:dyDescent="0.2">
      <c r="A3860" s="158"/>
      <c r="D3860" s="138"/>
    </row>
    <row r="3861" spans="1:4" x14ac:dyDescent="0.2">
      <c r="A3861" s="158"/>
      <c r="D3861" s="138"/>
    </row>
    <row r="3862" spans="1:4" x14ac:dyDescent="0.2">
      <c r="A3862" s="158"/>
      <c r="D3862" s="138"/>
    </row>
    <row r="3863" spans="1:4" x14ac:dyDescent="0.2">
      <c r="A3863" s="158"/>
      <c r="D3863" s="138"/>
    </row>
    <row r="3864" spans="1:4" x14ac:dyDescent="0.2">
      <c r="A3864" s="158"/>
      <c r="D3864" s="138"/>
    </row>
    <row r="3865" spans="1:4" x14ac:dyDescent="0.2">
      <c r="A3865" s="158"/>
      <c r="D3865" s="138"/>
    </row>
    <row r="3866" spans="1:4" x14ac:dyDescent="0.2">
      <c r="A3866" s="158"/>
      <c r="D3866" s="138"/>
    </row>
    <row r="3867" spans="1:4" x14ac:dyDescent="0.2">
      <c r="A3867" s="158"/>
      <c r="D3867" s="138"/>
    </row>
    <row r="3868" spans="1:4" x14ac:dyDescent="0.2">
      <c r="A3868" s="158"/>
      <c r="D3868" s="138"/>
    </row>
    <row r="3869" spans="1:4" x14ac:dyDescent="0.2">
      <c r="A3869" s="158"/>
      <c r="D3869" s="138"/>
    </row>
    <row r="3870" spans="1:4" x14ac:dyDescent="0.2">
      <c r="A3870" s="158"/>
      <c r="D3870" s="138"/>
    </row>
    <row r="3871" spans="1:4" x14ac:dyDescent="0.2">
      <c r="A3871" s="158"/>
      <c r="D3871" s="138"/>
    </row>
    <row r="3872" spans="1:4" x14ac:dyDescent="0.2">
      <c r="A3872" s="158"/>
      <c r="D3872" s="138"/>
    </row>
    <row r="3873" spans="1:4" x14ac:dyDescent="0.2">
      <c r="A3873" s="158"/>
      <c r="D3873" s="138"/>
    </row>
    <row r="3874" spans="1:4" x14ac:dyDescent="0.2">
      <c r="A3874" s="158"/>
      <c r="D3874" s="138"/>
    </row>
    <row r="3875" spans="1:4" x14ac:dyDescent="0.2">
      <c r="A3875" s="158"/>
      <c r="D3875" s="138"/>
    </row>
    <row r="3876" spans="1:4" x14ac:dyDescent="0.2">
      <c r="A3876" s="158"/>
      <c r="D3876" s="138"/>
    </row>
    <row r="3877" spans="1:4" x14ac:dyDescent="0.2">
      <c r="A3877" s="158"/>
      <c r="D3877" s="138"/>
    </row>
    <row r="3878" spans="1:4" x14ac:dyDescent="0.2">
      <c r="A3878" s="158"/>
      <c r="D3878" s="138"/>
    </row>
    <row r="3879" spans="1:4" x14ac:dyDescent="0.2">
      <c r="A3879" s="158"/>
      <c r="D3879" s="138"/>
    </row>
    <row r="3880" spans="1:4" x14ac:dyDescent="0.2">
      <c r="A3880" s="158"/>
      <c r="D3880" s="138"/>
    </row>
    <row r="3881" spans="1:4" x14ac:dyDescent="0.2">
      <c r="A3881" s="158"/>
      <c r="D3881" s="138"/>
    </row>
    <row r="3882" spans="1:4" x14ac:dyDescent="0.2">
      <c r="A3882" s="158"/>
      <c r="D3882" s="138"/>
    </row>
    <row r="3883" spans="1:4" x14ac:dyDescent="0.2">
      <c r="A3883" s="158"/>
      <c r="D3883" s="138"/>
    </row>
    <row r="3884" spans="1:4" x14ac:dyDescent="0.2">
      <c r="A3884" s="158"/>
      <c r="D3884" s="138"/>
    </row>
    <row r="3885" spans="1:4" x14ac:dyDescent="0.2">
      <c r="A3885" s="158"/>
      <c r="D3885" s="138"/>
    </row>
    <row r="3886" spans="1:4" x14ac:dyDescent="0.2">
      <c r="A3886" s="158"/>
      <c r="D3886" s="138"/>
    </row>
    <row r="3887" spans="1:4" x14ac:dyDescent="0.2">
      <c r="A3887" s="158"/>
      <c r="D3887" s="138"/>
    </row>
    <row r="3888" spans="1:4" x14ac:dyDescent="0.2">
      <c r="A3888" s="158"/>
      <c r="D3888" s="138"/>
    </row>
    <row r="3889" spans="1:4" x14ac:dyDescent="0.2">
      <c r="A3889" s="158"/>
      <c r="D3889" s="138"/>
    </row>
    <row r="3890" spans="1:4" x14ac:dyDescent="0.2">
      <c r="A3890" s="158"/>
      <c r="D3890" s="138"/>
    </row>
    <row r="3891" spans="1:4" x14ac:dyDescent="0.2">
      <c r="A3891" s="158"/>
      <c r="D3891" s="138"/>
    </row>
    <row r="3892" spans="1:4" x14ac:dyDescent="0.2">
      <c r="A3892" s="158"/>
      <c r="D3892" s="138"/>
    </row>
    <row r="3893" spans="1:4" x14ac:dyDescent="0.2">
      <c r="A3893" s="158"/>
      <c r="D3893" s="138"/>
    </row>
    <row r="3894" spans="1:4" x14ac:dyDescent="0.2">
      <c r="A3894" s="158"/>
      <c r="D3894" s="138"/>
    </row>
    <row r="3895" spans="1:4" x14ac:dyDescent="0.2">
      <c r="A3895" s="158"/>
      <c r="D3895" s="138"/>
    </row>
    <row r="3896" spans="1:4" x14ac:dyDescent="0.2">
      <c r="A3896" s="158"/>
      <c r="D3896" s="138"/>
    </row>
    <row r="3897" spans="1:4" x14ac:dyDescent="0.2">
      <c r="A3897" s="158"/>
      <c r="D3897" s="138"/>
    </row>
    <row r="3898" spans="1:4" x14ac:dyDescent="0.2">
      <c r="A3898" s="158"/>
      <c r="D3898" s="138"/>
    </row>
    <row r="3899" spans="1:4" x14ac:dyDescent="0.2">
      <c r="A3899" s="158"/>
      <c r="D3899" s="138"/>
    </row>
    <row r="3900" spans="1:4" x14ac:dyDescent="0.2">
      <c r="A3900" s="158"/>
      <c r="D3900" s="138"/>
    </row>
    <row r="3901" spans="1:4" x14ac:dyDescent="0.2">
      <c r="A3901" s="158"/>
      <c r="D3901" s="138"/>
    </row>
    <row r="3902" spans="1:4" x14ac:dyDescent="0.2">
      <c r="A3902" s="158"/>
      <c r="D3902" s="138"/>
    </row>
    <row r="3903" spans="1:4" x14ac:dyDescent="0.2">
      <c r="A3903" s="158"/>
      <c r="D3903" s="138"/>
    </row>
    <row r="3904" spans="1:4" x14ac:dyDescent="0.2">
      <c r="A3904" s="158"/>
      <c r="D3904" s="138"/>
    </row>
    <row r="3905" spans="1:4" x14ac:dyDescent="0.2">
      <c r="A3905" s="158"/>
      <c r="D3905" s="138"/>
    </row>
    <row r="3906" spans="1:4" x14ac:dyDescent="0.2">
      <c r="A3906" s="158"/>
      <c r="D3906" s="138"/>
    </row>
    <row r="3907" spans="1:4" x14ac:dyDescent="0.2">
      <c r="A3907" s="158"/>
      <c r="D3907" s="138"/>
    </row>
    <row r="3908" spans="1:4" x14ac:dyDescent="0.2">
      <c r="A3908" s="158"/>
      <c r="D3908" s="138"/>
    </row>
    <row r="3909" spans="1:4" x14ac:dyDescent="0.2">
      <c r="A3909" s="158"/>
      <c r="D3909" s="138"/>
    </row>
    <row r="3910" spans="1:4" x14ac:dyDescent="0.2">
      <c r="A3910" s="158"/>
      <c r="D3910" s="138"/>
    </row>
    <row r="3911" spans="1:4" x14ac:dyDescent="0.2">
      <c r="A3911" s="158"/>
      <c r="D3911" s="138"/>
    </row>
    <row r="3912" spans="1:4" x14ac:dyDescent="0.2">
      <c r="A3912" s="158"/>
      <c r="D3912" s="138"/>
    </row>
    <row r="3913" spans="1:4" x14ac:dyDescent="0.2">
      <c r="A3913" s="158"/>
      <c r="D3913" s="138"/>
    </row>
    <row r="3914" spans="1:4" x14ac:dyDescent="0.2">
      <c r="A3914" s="158"/>
      <c r="D3914" s="138"/>
    </row>
    <row r="3915" spans="1:4" x14ac:dyDescent="0.2">
      <c r="A3915" s="158"/>
      <c r="D3915" s="138"/>
    </row>
    <row r="3916" spans="1:4" x14ac:dyDescent="0.2">
      <c r="A3916" s="158"/>
      <c r="D3916" s="138"/>
    </row>
    <row r="3917" spans="1:4" x14ac:dyDescent="0.2">
      <c r="A3917" s="158"/>
      <c r="D3917" s="138"/>
    </row>
    <row r="3918" spans="1:4" x14ac:dyDescent="0.2">
      <c r="A3918" s="158"/>
      <c r="D3918" s="138"/>
    </row>
    <row r="3919" spans="1:4" x14ac:dyDescent="0.2">
      <c r="A3919" s="158"/>
      <c r="D3919" s="138"/>
    </row>
    <row r="3920" spans="1:4" x14ac:dyDescent="0.2">
      <c r="A3920" s="158"/>
      <c r="D3920" s="138"/>
    </row>
    <row r="3921" spans="1:4" x14ac:dyDescent="0.2">
      <c r="A3921" s="158"/>
      <c r="D3921" s="138"/>
    </row>
    <row r="3922" spans="1:4" x14ac:dyDescent="0.2">
      <c r="A3922" s="158"/>
      <c r="D3922" s="138"/>
    </row>
    <row r="3923" spans="1:4" x14ac:dyDescent="0.2">
      <c r="A3923" s="158"/>
      <c r="D3923" s="138"/>
    </row>
    <row r="3924" spans="1:4" x14ac:dyDescent="0.2">
      <c r="A3924" s="158"/>
      <c r="D3924" s="138"/>
    </row>
    <row r="3925" spans="1:4" x14ac:dyDescent="0.2">
      <c r="A3925" s="158"/>
      <c r="D3925" s="138"/>
    </row>
    <row r="3926" spans="1:4" x14ac:dyDescent="0.2">
      <c r="A3926" s="158"/>
      <c r="D3926" s="138"/>
    </row>
    <row r="3927" spans="1:4" x14ac:dyDescent="0.2">
      <c r="A3927" s="158"/>
      <c r="D3927" s="138"/>
    </row>
    <row r="3928" spans="1:4" x14ac:dyDescent="0.2">
      <c r="A3928" s="158"/>
      <c r="D3928" s="138"/>
    </row>
    <row r="3929" spans="1:4" x14ac:dyDescent="0.2">
      <c r="A3929" s="158"/>
      <c r="D3929" s="138"/>
    </row>
    <row r="3930" spans="1:4" x14ac:dyDescent="0.2">
      <c r="A3930" s="158"/>
      <c r="D3930" s="138"/>
    </row>
    <row r="3931" spans="1:4" x14ac:dyDescent="0.2">
      <c r="A3931" s="158"/>
      <c r="D3931" s="138"/>
    </row>
    <row r="3932" spans="1:4" x14ac:dyDescent="0.2">
      <c r="A3932" s="158"/>
      <c r="D3932" s="138"/>
    </row>
    <row r="3933" spans="1:4" x14ac:dyDescent="0.2">
      <c r="A3933" s="158"/>
      <c r="D3933" s="138"/>
    </row>
    <row r="3934" spans="1:4" x14ac:dyDescent="0.2">
      <c r="A3934" s="158"/>
      <c r="D3934" s="138"/>
    </row>
    <row r="3935" spans="1:4" x14ac:dyDescent="0.2">
      <c r="A3935" s="158"/>
      <c r="D3935" s="138"/>
    </row>
    <row r="3936" spans="1:4" x14ac:dyDescent="0.2">
      <c r="A3936" s="158"/>
      <c r="D3936" s="138"/>
    </row>
    <row r="3937" spans="1:4" x14ac:dyDescent="0.2">
      <c r="A3937" s="158"/>
      <c r="D3937" s="138"/>
    </row>
    <row r="3938" spans="1:4" x14ac:dyDescent="0.2">
      <c r="A3938" s="158"/>
      <c r="D3938" s="138"/>
    </row>
    <row r="3939" spans="1:4" x14ac:dyDescent="0.2">
      <c r="A3939" s="158"/>
      <c r="D3939" s="138"/>
    </row>
    <row r="3940" spans="1:4" x14ac:dyDescent="0.2">
      <c r="A3940" s="158"/>
      <c r="D3940" s="138"/>
    </row>
    <row r="3941" spans="1:4" x14ac:dyDescent="0.2">
      <c r="A3941" s="158"/>
      <c r="D3941" s="138"/>
    </row>
    <row r="3942" spans="1:4" x14ac:dyDescent="0.2">
      <c r="A3942" s="158"/>
      <c r="D3942" s="138"/>
    </row>
    <row r="3943" spans="1:4" x14ac:dyDescent="0.2">
      <c r="A3943" s="158"/>
      <c r="D3943" s="138"/>
    </row>
    <row r="3944" spans="1:4" x14ac:dyDescent="0.2">
      <c r="A3944" s="158"/>
      <c r="D3944" s="138"/>
    </row>
    <row r="3945" spans="1:4" x14ac:dyDescent="0.2">
      <c r="A3945" s="158"/>
      <c r="D3945" s="138"/>
    </row>
    <row r="3946" spans="1:4" x14ac:dyDescent="0.2">
      <c r="A3946" s="158"/>
      <c r="D3946" s="138"/>
    </row>
    <row r="3947" spans="1:4" x14ac:dyDescent="0.2">
      <c r="A3947" s="158"/>
      <c r="D3947" s="138"/>
    </row>
    <row r="3948" spans="1:4" x14ac:dyDescent="0.2">
      <c r="A3948" s="158"/>
      <c r="D3948" s="138"/>
    </row>
    <row r="3949" spans="1:4" x14ac:dyDescent="0.2">
      <c r="A3949" s="158"/>
      <c r="D3949" s="138"/>
    </row>
    <row r="3950" spans="1:4" x14ac:dyDescent="0.2">
      <c r="A3950" s="158"/>
      <c r="D3950" s="138"/>
    </row>
    <row r="3951" spans="1:4" x14ac:dyDescent="0.2">
      <c r="A3951" s="158"/>
      <c r="D3951" s="138"/>
    </row>
    <row r="3952" spans="1:4" x14ac:dyDescent="0.2">
      <c r="A3952" s="158"/>
      <c r="D3952" s="138"/>
    </row>
    <row r="3953" spans="1:4" x14ac:dyDescent="0.2">
      <c r="A3953" s="158"/>
      <c r="D3953" s="138"/>
    </row>
    <row r="3954" spans="1:4" x14ac:dyDescent="0.2">
      <c r="A3954" s="158"/>
      <c r="D3954" s="138"/>
    </row>
    <row r="3955" spans="1:4" x14ac:dyDescent="0.2">
      <c r="A3955" s="158"/>
      <c r="D3955" s="138"/>
    </row>
    <row r="3956" spans="1:4" x14ac:dyDescent="0.2">
      <c r="A3956" s="158"/>
      <c r="D3956" s="138"/>
    </row>
    <row r="3957" spans="1:4" x14ac:dyDescent="0.2">
      <c r="A3957" s="158"/>
      <c r="D3957" s="138"/>
    </row>
    <row r="3958" spans="1:4" x14ac:dyDescent="0.2">
      <c r="A3958" s="158"/>
      <c r="D3958" s="138"/>
    </row>
    <row r="3959" spans="1:4" x14ac:dyDescent="0.2">
      <c r="A3959" s="158"/>
      <c r="D3959" s="138"/>
    </row>
    <row r="3960" spans="1:4" x14ac:dyDescent="0.2">
      <c r="A3960" s="158"/>
      <c r="D3960" s="138"/>
    </row>
    <row r="3961" spans="1:4" x14ac:dyDescent="0.2">
      <c r="A3961" s="158"/>
      <c r="D3961" s="138"/>
    </row>
    <row r="3962" spans="1:4" x14ac:dyDescent="0.2">
      <c r="A3962" s="158"/>
      <c r="D3962" s="138"/>
    </row>
    <row r="3963" spans="1:4" x14ac:dyDescent="0.2">
      <c r="A3963" s="158"/>
      <c r="D3963" s="138"/>
    </row>
    <row r="3964" spans="1:4" x14ac:dyDescent="0.2">
      <c r="A3964" s="158"/>
      <c r="D3964" s="138"/>
    </row>
    <row r="3965" spans="1:4" x14ac:dyDescent="0.2">
      <c r="A3965" s="158"/>
      <c r="D3965" s="138"/>
    </row>
    <row r="3966" spans="1:4" x14ac:dyDescent="0.2">
      <c r="A3966" s="158"/>
      <c r="D3966" s="138"/>
    </row>
    <row r="3967" spans="1:4" x14ac:dyDescent="0.2">
      <c r="A3967" s="158"/>
      <c r="D3967" s="138"/>
    </row>
    <row r="3968" spans="1:4" x14ac:dyDescent="0.2">
      <c r="A3968" s="158"/>
      <c r="D3968" s="138"/>
    </row>
    <row r="3969" spans="1:4" x14ac:dyDescent="0.2">
      <c r="A3969" s="158"/>
      <c r="D3969" s="138"/>
    </row>
    <row r="3970" spans="1:4" x14ac:dyDescent="0.2">
      <c r="A3970" s="158"/>
      <c r="D3970" s="138"/>
    </row>
    <row r="3971" spans="1:4" x14ac:dyDescent="0.2">
      <c r="A3971" s="158"/>
      <c r="D3971" s="138"/>
    </row>
    <row r="3972" spans="1:4" x14ac:dyDescent="0.2">
      <c r="A3972" s="158"/>
      <c r="D3972" s="138"/>
    </row>
    <row r="3973" spans="1:4" x14ac:dyDescent="0.2">
      <c r="A3973" s="158"/>
      <c r="D3973" s="138"/>
    </row>
    <row r="3974" spans="1:4" x14ac:dyDescent="0.2">
      <c r="A3974" s="158"/>
      <c r="D3974" s="138"/>
    </row>
    <row r="3975" spans="1:4" x14ac:dyDescent="0.2">
      <c r="A3975" s="158"/>
      <c r="D3975" s="138"/>
    </row>
    <row r="3976" spans="1:4" x14ac:dyDescent="0.2">
      <c r="A3976" s="158"/>
      <c r="D3976" s="138"/>
    </row>
    <row r="3977" spans="1:4" x14ac:dyDescent="0.2">
      <c r="A3977" s="158"/>
      <c r="D3977" s="138"/>
    </row>
    <row r="3978" spans="1:4" x14ac:dyDescent="0.2">
      <c r="A3978" s="158"/>
      <c r="D3978" s="138"/>
    </row>
    <row r="3979" spans="1:4" x14ac:dyDescent="0.2">
      <c r="A3979" s="158"/>
      <c r="D3979" s="138"/>
    </row>
    <row r="3980" spans="1:4" x14ac:dyDescent="0.2">
      <c r="A3980" s="158"/>
      <c r="D3980" s="138"/>
    </row>
    <row r="3981" spans="1:4" x14ac:dyDescent="0.2">
      <c r="A3981" s="158"/>
      <c r="D3981" s="138"/>
    </row>
    <row r="3982" spans="1:4" x14ac:dyDescent="0.2">
      <c r="A3982" s="158"/>
      <c r="D3982" s="138"/>
    </row>
    <row r="3983" spans="1:4" x14ac:dyDescent="0.2">
      <c r="A3983" s="158"/>
      <c r="D3983" s="138"/>
    </row>
    <row r="3984" spans="1:4" x14ac:dyDescent="0.2">
      <c r="A3984" s="158"/>
      <c r="D3984" s="138"/>
    </row>
    <row r="3985" spans="1:4" x14ac:dyDescent="0.2">
      <c r="A3985" s="158"/>
      <c r="D3985" s="138"/>
    </row>
    <row r="3986" spans="1:4" x14ac:dyDescent="0.2">
      <c r="A3986" s="158"/>
      <c r="D3986" s="138"/>
    </row>
    <row r="3987" spans="1:4" x14ac:dyDescent="0.2">
      <c r="A3987" s="158"/>
      <c r="D3987" s="138"/>
    </row>
    <row r="3988" spans="1:4" x14ac:dyDescent="0.2">
      <c r="A3988" s="158"/>
      <c r="D3988" s="138"/>
    </row>
    <row r="3989" spans="1:4" x14ac:dyDescent="0.2">
      <c r="A3989" s="158"/>
      <c r="D3989" s="138"/>
    </row>
    <row r="3990" spans="1:4" x14ac:dyDescent="0.2">
      <c r="A3990" s="158"/>
      <c r="D3990" s="138"/>
    </row>
    <row r="3991" spans="1:4" x14ac:dyDescent="0.2">
      <c r="A3991" s="158"/>
      <c r="D3991" s="138"/>
    </row>
    <row r="3992" spans="1:4" x14ac:dyDescent="0.2">
      <c r="A3992" s="158"/>
      <c r="D3992" s="138"/>
    </row>
    <row r="3993" spans="1:4" x14ac:dyDescent="0.2">
      <c r="A3993" s="158"/>
      <c r="D3993" s="138"/>
    </row>
    <row r="3994" spans="1:4" x14ac:dyDescent="0.2">
      <c r="A3994" s="158"/>
      <c r="D3994" s="138"/>
    </row>
    <row r="3995" spans="1:4" x14ac:dyDescent="0.2">
      <c r="A3995" s="158"/>
      <c r="D3995" s="138"/>
    </row>
    <row r="3996" spans="1:4" x14ac:dyDescent="0.2">
      <c r="A3996" s="158"/>
      <c r="D3996" s="138"/>
    </row>
    <row r="3997" spans="1:4" x14ac:dyDescent="0.2">
      <c r="A3997" s="158"/>
      <c r="D3997" s="138"/>
    </row>
    <row r="3998" spans="1:4" x14ac:dyDescent="0.2">
      <c r="A3998" s="158"/>
      <c r="D3998" s="138"/>
    </row>
    <row r="3999" spans="1:4" x14ac:dyDescent="0.2">
      <c r="A3999" s="158"/>
      <c r="D3999" s="138"/>
    </row>
    <row r="4000" spans="1:4" x14ac:dyDescent="0.2">
      <c r="A4000" s="158"/>
      <c r="D4000" s="138"/>
    </row>
    <row r="4001" spans="1:4" x14ac:dyDescent="0.2">
      <c r="A4001" s="158"/>
      <c r="D4001" s="138"/>
    </row>
    <row r="4002" spans="1:4" x14ac:dyDescent="0.2">
      <c r="A4002" s="158"/>
      <c r="D4002" s="138"/>
    </row>
    <row r="4003" spans="1:4" x14ac:dyDescent="0.2">
      <c r="A4003" s="158"/>
      <c r="D4003" s="138"/>
    </row>
    <row r="4004" spans="1:4" x14ac:dyDescent="0.2">
      <c r="A4004" s="158"/>
      <c r="D4004" s="138"/>
    </row>
    <row r="4005" spans="1:4" x14ac:dyDescent="0.2">
      <c r="A4005" s="158"/>
      <c r="D4005" s="138"/>
    </row>
    <row r="4006" spans="1:4" x14ac:dyDescent="0.2">
      <c r="A4006" s="158"/>
      <c r="D4006" s="138"/>
    </row>
    <row r="4007" spans="1:4" x14ac:dyDescent="0.2">
      <c r="A4007" s="158"/>
      <c r="D4007" s="138"/>
    </row>
    <row r="4008" spans="1:4" x14ac:dyDescent="0.2">
      <c r="A4008" s="158"/>
      <c r="D4008" s="138"/>
    </row>
    <row r="4009" spans="1:4" x14ac:dyDescent="0.2">
      <c r="A4009" s="158"/>
      <c r="D4009" s="138"/>
    </row>
    <row r="4010" spans="1:4" x14ac:dyDescent="0.2">
      <c r="A4010" s="158"/>
      <c r="D4010" s="138"/>
    </row>
    <row r="4011" spans="1:4" x14ac:dyDescent="0.2">
      <c r="A4011" s="158"/>
      <c r="D4011" s="138"/>
    </row>
    <row r="4012" spans="1:4" x14ac:dyDescent="0.2">
      <c r="A4012" s="158"/>
      <c r="D4012" s="138"/>
    </row>
    <row r="4013" spans="1:4" x14ac:dyDescent="0.2">
      <c r="A4013" s="158"/>
      <c r="D4013" s="138"/>
    </row>
    <row r="4014" spans="1:4" x14ac:dyDescent="0.2">
      <c r="A4014" s="158"/>
      <c r="D4014" s="138"/>
    </row>
    <row r="4015" spans="1:4" x14ac:dyDescent="0.2">
      <c r="A4015" s="158"/>
      <c r="D4015" s="138"/>
    </row>
    <row r="4016" spans="1:4" x14ac:dyDescent="0.2">
      <c r="A4016" s="158"/>
      <c r="D4016" s="138"/>
    </row>
    <row r="4017" spans="1:4" x14ac:dyDescent="0.2">
      <c r="A4017" s="158"/>
      <c r="D4017" s="138"/>
    </row>
    <row r="4018" spans="1:4" x14ac:dyDescent="0.2">
      <c r="A4018" s="158"/>
      <c r="D4018" s="138"/>
    </row>
    <row r="4019" spans="1:4" x14ac:dyDescent="0.2">
      <c r="A4019" s="158"/>
      <c r="D4019" s="138"/>
    </row>
    <row r="4020" spans="1:4" x14ac:dyDescent="0.2">
      <c r="A4020" s="158"/>
      <c r="D4020" s="138"/>
    </row>
    <row r="4021" spans="1:4" x14ac:dyDescent="0.2">
      <c r="A4021" s="158"/>
      <c r="D4021" s="138"/>
    </row>
    <row r="4022" spans="1:4" x14ac:dyDescent="0.2">
      <c r="A4022" s="158"/>
      <c r="D4022" s="138"/>
    </row>
    <row r="4023" spans="1:4" x14ac:dyDescent="0.2">
      <c r="A4023" s="158"/>
      <c r="D4023" s="138"/>
    </row>
    <row r="4024" spans="1:4" x14ac:dyDescent="0.2">
      <c r="A4024" s="158"/>
      <c r="D4024" s="138"/>
    </row>
    <row r="4025" spans="1:4" x14ac:dyDescent="0.2">
      <c r="A4025" s="158"/>
      <c r="D4025" s="138"/>
    </row>
    <row r="4026" spans="1:4" x14ac:dyDescent="0.2">
      <c r="A4026" s="158"/>
      <c r="D4026" s="138"/>
    </row>
    <row r="4027" spans="1:4" x14ac:dyDescent="0.2">
      <c r="A4027" s="158"/>
      <c r="D4027" s="138"/>
    </row>
    <row r="4028" spans="1:4" x14ac:dyDescent="0.2">
      <c r="A4028" s="158"/>
      <c r="D4028" s="138"/>
    </row>
    <row r="4029" spans="1:4" x14ac:dyDescent="0.2">
      <c r="A4029" s="158"/>
      <c r="D4029" s="138"/>
    </row>
    <row r="4030" spans="1:4" x14ac:dyDescent="0.2">
      <c r="A4030" s="158"/>
      <c r="D4030" s="138"/>
    </row>
    <row r="4031" spans="1:4" x14ac:dyDescent="0.2">
      <c r="A4031" s="158"/>
      <c r="D4031" s="138"/>
    </row>
    <row r="4032" spans="1:4" x14ac:dyDescent="0.2">
      <c r="A4032" s="158"/>
      <c r="D4032" s="138"/>
    </row>
    <row r="4033" spans="1:4" x14ac:dyDescent="0.2">
      <c r="A4033" s="158"/>
      <c r="D4033" s="138"/>
    </row>
    <row r="4034" spans="1:4" x14ac:dyDescent="0.2">
      <c r="A4034" s="158"/>
      <c r="D4034" s="138"/>
    </row>
    <row r="4035" spans="1:4" x14ac:dyDescent="0.2">
      <c r="A4035" s="158"/>
      <c r="D4035" s="138"/>
    </row>
    <row r="4036" spans="1:4" x14ac:dyDescent="0.2">
      <c r="A4036" s="158"/>
      <c r="D4036" s="138"/>
    </row>
    <row r="4037" spans="1:4" x14ac:dyDescent="0.2">
      <c r="A4037" s="158"/>
      <c r="D4037" s="138"/>
    </row>
    <row r="4038" spans="1:4" x14ac:dyDescent="0.2">
      <c r="A4038" s="158"/>
      <c r="D4038" s="138"/>
    </row>
    <row r="4039" spans="1:4" x14ac:dyDescent="0.2">
      <c r="A4039" s="158"/>
      <c r="D4039" s="138"/>
    </row>
    <row r="4040" spans="1:4" x14ac:dyDescent="0.2">
      <c r="A4040" s="158"/>
      <c r="D4040" s="138"/>
    </row>
    <row r="4041" spans="1:4" x14ac:dyDescent="0.2">
      <c r="A4041" s="158"/>
      <c r="D4041" s="138"/>
    </row>
    <row r="4042" spans="1:4" x14ac:dyDescent="0.2">
      <c r="A4042" s="158"/>
      <c r="D4042" s="138"/>
    </row>
    <row r="4043" spans="1:4" x14ac:dyDescent="0.2">
      <c r="A4043" s="158"/>
      <c r="D4043" s="138"/>
    </row>
    <row r="4044" spans="1:4" x14ac:dyDescent="0.2">
      <c r="A4044" s="158"/>
      <c r="D4044" s="138"/>
    </row>
    <row r="4045" spans="1:4" x14ac:dyDescent="0.2">
      <c r="A4045" s="158"/>
      <c r="D4045" s="138"/>
    </row>
    <row r="4046" spans="1:4" x14ac:dyDescent="0.2">
      <c r="A4046" s="158"/>
      <c r="D4046" s="138"/>
    </row>
    <row r="4047" spans="1:4" x14ac:dyDescent="0.2">
      <c r="A4047" s="158"/>
      <c r="D4047" s="138"/>
    </row>
    <row r="4048" spans="1:4" x14ac:dyDescent="0.2">
      <c r="A4048" s="158"/>
      <c r="D4048" s="138"/>
    </row>
    <row r="4049" spans="1:4" x14ac:dyDescent="0.2">
      <c r="A4049" s="158"/>
      <c r="D4049" s="138"/>
    </row>
    <row r="4050" spans="1:4" x14ac:dyDescent="0.2">
      <c r="A4050" s="158"/>
      <c r="D4050" s="138"/>
    </row>
    <row r="4051" spans="1:4" x14ac:dyDescent="0.2">
      <c r="A4051" s="158"/>
      <c r="D4051" s="138"/>
    </row>
    <row r="4052" spans="1:4" x14ac:dyDescent="0.2">
      <c r="A4052" s="158"/>
      <c r="D4052" s="138"/>
    </row>
    <row r="4053" spans="1:4" x14ac:dyDescent="0.2">
      <c r="A4053" s="158"/>
      <c r="D4053" s="138"/>
    </row>
    <row r="4054" spans="1:4" x14ac:dyDescent="0.2">
      <c r="A4054" s="158"/>
      <c r="D4054" s="138"/>
    </row>
    <row r="4055" spans="1:4" x14ac:dyDescent="0.2">
      <c r="A4055" s="158"/>
      <c r="D4055" s="138"/>
    </row>
    <row r="4056" spans="1:4" x14ac:dyDescent="0.2">
      <c r="A4056" s="158"/>
      <c r="D4056" s="138"/>
    </row>
    <row r="4057" spans="1:4" x14ac:dyDescent="0.2">
      <c r="A4057" s="158"/>
      <c r="D4057" s="138"/>
    </row>
    <row r="4058" spans="1:4" x14ac:dyDescent="0.2">
      <c r="A4058" s="158"/>
      <c r="D4058" s="138"/>
    </row>
    <row r="4059" spans="1:4" x14ac:dyDescent="0.2">
      <c r="A4059" s="158"/>
      <c r="D4059" s="138"/>
    </row>
    <row r="4060" spans="1:4" x14ac:dyDescent="0.2">
      <c r="A4060" s="158"/>
      <c r="D4060" s="138"/>
    </row>
    <row r="4061" spans="1:4" x14ac:dyDescent="0.2">
      <c r="A4061" s="158"/>
      <c r="D4061" s="138"/>
    </row>
    <row r="4062" spans="1:4" x14ac:dyDescent="0.2">
      <c r="A4062" s="158"/>
      <c r="D4062" s="138"/>
    </row>
    <row r="4063" spans="1:4" x14ac:dyDescent="0.2">
      <c r="A4063" s="158"/>
      <c r="D4063" s="138"/>
    </row>
    <row r="4064" spans="1:4" x14ac:dyDescent="0.2">
      <c r="A4064" s="158"/>
      <c r="D4064" s="138"/>
    </row>
    <row r="4065" spans="1:4" x14ac:dyDescent="0.2">
      <c r="A4065" s="158"/>
      <c r="D4065" s="138"/>
    </row>
    <row r="4066" spans="1:4" x14ac:dyDescent="0.2">
      <c r="A4066" s="158"/>
      <c r="D4066" s="138"/>
    </row>
    <row r="4067" spans="1:4" x14ac:dyDescent="0.2">
      <c r="A4067" s="158"/>
      <c r="D4067" s="138"/>
    </row>
    <row r="4068" spans="1:4" x14ac:dyDescent="0.2">
      <c r="A4068" s="158"/>
      <c r="D4068" s="138"/>
    </row>
    <row r="4069" spans="1:4" x14ac:dyDescent="0.2">
      <c r="A4069" s="158"/>
      <c r="D4069" s="138"/>
    </row>
    <row r="4070" spans="1:4" x14ac:dyDescent="0.2">
      <c r="A4070" s="158"/>
      <c r="D4070" s="138"/>
    </row>
    <row r="4071" spans="1:4" x14ac:dyDescent="0.2">
      <c r="A4071" s="158"/>
      <c r="D4071" s="138"/>
    </row>
    <row r="4072" spans="1:4" x14ac:dyDescent="0.2">
      <c r="A4072" s="158"/>
      <c r="D4072" s="138"/>
    </row>
    <row r="4073" spans="1:4" x14ac:dyDescent="0.2">
      <c r="A4073" s="158"/>
      <c r="D4073" s="138"/>
    </row>
    <row r="4074" spans="1:4" x14ac:dyDescent="0.2">
      <c r="A4074" s="158"/>
      <c r="D4074" s="138"/>
    </row>
    <row r="4075" spans="1:4" x14ac:dyDescent="0.2">
      <c r="A4075" s="158"/>
      <c r="D4075" s="138"/>
    </row>
    <row r="4076" spans="1:4" x14ac:dyDescent="0.2">
      <c r="A4076" s="158"/>
      <c r="D4076" s="138"/>
    </row>
    <row r="4077" spans="1:4" x14ac:dyDescent="0.2">
      <c r="A4077" s="158"/>
      <c r="D4077" s="138"/>
    </row>
    <row r="4078" spans="1:4" x14ac:dyDescent="0.2">
      <c r="A4078" s="158"/>
      <c r="D4078" s="138"/>
    </row>
    <row r="4079" spans="1:4" x14ac:dyDescent="0.2">
      <c r="A4079" s="158"/>
      <c r="D4079" s="138"/>
    </row>
    <row r="4080" spans="1:4" x14ac:dyDescent="0.2">
      <c r="A4080" s="158"/>
      <c r="D4080" s="138"/>
    </row>
    <row r="4081" spans="1:4" x14ac:dyDescent="0.2">
      <c r="A4081" s="158"/>
      <c r="D4081" s="138"/>
    </row>
    <row r="4082" spans="1:4" x14ac:dyDescent="0.2">
      <c r="A4082" s="158"/>
      <c r="D4082" s="138"/>
    </row>
    <row r="4083" spans="1:4" x14ac:dyDescent="0.2">
      <c r="A4083" s="158"/>
      <c r="D4083" s="138"/>
    </row>
    <row r="4084" spans="1:4" x14ac:dyDescent="0.2">
      <c r="A4084" s="158"/>
      <c r="D4084" s="138"/>
    </row>
    <row r="4085" spans="1:4" x14ac:dyDescent="0.2">
      <c r="A4085" s="158"/>
      <c r="D4085" s="138"/>
    </row>
    <row r="4086" spans="1:4" x14ac:dyDescent="0.2">
      <c r="A4086" s="158"/>
      <c r="D4086" s="138"/>
    </row>
    <row r="4087" spans="1:4" x14ac:dyDescent="0.2">
      <c r="A4087" s="158"/>
      <c r="D4087" s="138"/>
    </row>
    <row r="4088" spans="1:4" x14ac:dyDescent="0.2">
      <c r="A4088" s="158"/>
      <c r="D4088" s="138"/>
    </row>
    <row r="4089" spans="1:4" x14ac:dyDescent="0.2">
      <c r="A4089" s="158"/>
      <c r="D4089" s="138"/>
    </row>
    <row r="4090" spans="1:4" x14ac:dyDescent="0.2">
      <c r="A4090" s="158"/>
      <c r="D4090" s="138"/>
    </row>
    <row r="4091" spans="1:4" x14ac:dyDescent="0.2">
      <c r="A4091" s="158"/>
      <c r="D4091" s="138"/>
    </row>
    <row r="4092" spans="1:4" x14ac:dyDescent="0.2">
      <c r="A4092" s="158"/>
      <c r="D4092" s="138"/>
    </row>
    <row r="4093" spans="1:4" x14ac:dyDescent="0.2">
      <c r="A4093" s="158"/>
      <c r="D4093" s="138"/>
    </row>
    <row r="4094" spans="1:4" x14ac:dyDescent="0.2">
      <c r="A4094" s="158"/>
      <c r="D4094" s="138"/>
    </row>
    <row r="4095" spans="1:4" x14ac:dyDescent="0.2">
      <c r="A4095" s="158"/>
      <c r="D4095" s="138"/>
    </row>
    <row r="4096" spans="1:4" x14ac:dyDescent="0.2">
      <c r="A4096" s="158"/>
      <c r="D4096" s="138"/>
    </row>
    <row r="4097" spans="1:4" x14ac:dyDescent="0.2">
      <c r="A4097" s="158"/>
      <c r="D4097" s="138"/>
    </row>
    <row r="4098" spans="1:4" x14ac:dyDescent="0.2">
      <c r="A4098" s="158"/>
      <c r="D4098" s="138"/>
    </row>
    <row r="4099" spans="1:4" x14ac:dyDescent="0.2">
      <c r="A4099" s="158"/>
      <c r="D4099" s="138"/>
    </row>
    <row r="4100" spans="1:4" x14ac:dyDescent="0.2">
      <c r="A4100" s="158"/>
      <c r="D4100" s="138"/>
    </row>
    <row r="4101" spans="1:4" x14ac:dyDescent="0.2">
      <c r="A4101" s="158"/>
      <c r="D4101" s="138"/>
    </row>
    <row r="4102" spans="1:4" x14ac:dyDescent="0.2">
      <c r="A4102" s="158"/>
      <c r="D4102" s="138"/>
    </row>
    <row r="4103" spans="1:4" x14ac:dyDescent="0.2">
      <c r="A4103" s="158"/>
      <c r="D4103" s="138"/>
    </row>
    <row r="4104" spans="1:4" x14ac:dyDescent="0.2">
      <c r="A4104" s="158"/>
      <c r="D4104" s="138"/>
    </row>
    <row r="4105" spans="1:4" x14ac:dyDescent="0.2">
      <c r="A4105" s="158"/>
      <c r="D4105" s="138"/>
    </row>
    <row r="4106" spans="1:4" x14ac:dyDescent="0.2">
      <c r="A4106" s="158"/>
      <c r="D4106" s="138"/>
    </row>
    <row r="4107" spans="1:4" x14ac:dyDescent="0.2">
      <c r="A4107" s="158"/>
      <c r="D4107" s="138"/>
    </row>
    <row r="4108" spans="1:4" x14ac:dyDescent="0.2">
      <c r="A4108" s="158"/>
      <c r="D4108" s="138"/>
    </row>
    <row r="4109" spans="1:4" x14ac:dyDescent="0.2">
      <c r="A4109" s="158"/>
      <c r="D4109" s="138"/>
    </row>
    <row r="4110" spans="1:4" x14ac:dyDescent="0.2">
      <c r="A4110" s="158"/>
      <c r="D4110" s="138"/>
    </row>
    <row r="4111" spans="1:4" x14ac:dyDescent="0.2">
      <c r="A4111" s="158"/>
      <c r="D4111" s="138"/>
    </row>
    <row r="4112" spans="1:4" x14ac:dyDescent="0.2">
      <c r="A4112" s="158"/>
      <c r="D4112" s="138"/>
    </row>
    <row r="4113" spans="1:4" x14ac:dyDescent="0.2">
      <c r="A4113" s="158"/>
      <c r="D4113" s="138"/>
    </row>
    <row r="4114" spans="1:4" x14ac:dyDescent="0.2">
      <c r="A4114" s="158"/>
      <c r="D4114" s="138"/>
    </row>
    <row r="4115" spans="1:4" x14ac:dyDescent="0.2">
      <c r="A4115" s="158"/>
      <c r="D4115" s="138"/>
    </row>
    <row r="4116" spans="1:4" x14ac:dyDescent="0.2">
      <c r="A4116" s="158"/>
      <c r="D4116" s="138"/>
    </row>
    <row r="4117" spans="1:4" x14ac:dyDescent="0.2">
      <c r="A4117" s="158"/>
      <c r="D4117" s="138"/>
    </row>
    <row r="4118" spans="1:4" x14ac:dyDescent="0.2">
      <c r="A4118" s="158"/>
      <c r="D4118" s="138"/>
    </row>
    <row r="4119" spans="1:4" x14ac:dyDescent="0.2">
      <c r="A4119" s="158"/>
      <c r="D4119" s="138"/>
    </row>
    <row r="4120" spans="1:4" x14ac:dyDescent="0.2">
      <c r="A4120" s="158"/>
      <c r="D4120" s="138"/>
    </row>
    <row r="4121" spans="1:4" x14ac:dyDescent="0.2">
      <c r="A4121" s="158"/>
      <c r="D4121" s="138"/>
    </row>
    <row r="4122" spans="1:4" x14ac:dyDescent="0.2">
      <c r="A4122" s="158"/>
      <c r="D4122" s="138"/>
    </row>
    <row r="4123" spans="1:4" x14ac:dyDescent="0.2">
      <c r="A4123" s="158"/>
      <c r="D4123" s="138"/>
    </row>
    <row r="4124" spans="1:4" x14ac:dyDescent="0.2">
      <c r="A4124" s="158"/>
      <c r="D4124" s="138"/>
    </row>
    <row r="4125" spans="1:4" x14ac:dyDescent="0.2">
      <c r="A4125" s="158"/>
      <c r="D4125" s="138"/>
    </row>
    <row r="4126" spans="1:4" x14ac:dyDescent="0.2">
      <c r="A4126" s="158"/>
      <c r="D4126" s="138"/>
    </row>
    <row r="4127" spans="1:4" x14ac:dyDescent="0.2">
      <c r="A4127" s="158"/>
      <c r="D4127" s="138"/>
    </row>
    <row r="4128" spans="1:4" x14ac:dyDescent="0.2">
      <c r="A4128" s="158"/>
      <c r="D4128" s="138"/>
    </row>
    <row r="4129" spans="1:4" x14ac:dyDescent="0.2">
      <c r="A4129" s="158"/>
      <c r="D4129" s="138"/>
    </row>
    <row r="4130" spans="1:4" x14ac:dyDescent="0.2">
      <c r="A4130" s="158"/>
      <c r="D4130" s="138"/>
    </row>
    <row r="4131" spans="1:4" x14ac:dyDescent="0.2">
      <c r="A4131" s="158"/>
      <c r="D4131" s="138"/>
    </row>
    <row r="4132" spans="1:4" x14ac:dyDescent="0.2">
      <c r="A4132" s="158"/>
      <c r="D4132" s="138"/>
    </row>
    <row r="4133" spans="1:4" x14ac:dyDescent="0.2">
      <c r="A4133" s="158"/>
      <c r="D4133" s="138"/>
    </row>
    <row r="4134" spans="1:4" x14ac:dyDescent="0.2">
      <c r="A4134" s="158"/>
      <c r="D4134" s="138"/>
    </row>
    <row r="4135" spans="1:4" x14ac:dyDescent="0.2">
      <c r="A4135" s="158"/>
      <c r="D4135" s="138"/>
    </row>
    <row r="4136" spans="1:4" x14ac:dyDescent="0.2">
      <c r="A4136" s="158"/>
      <c r="D4136" s="138"/>
    </row>
    <row r="4137" spans="1:4" x14ac:dyDescent="0.2">
      <c r="A4137" s="158"/>
      <c r="D4137" s="138"/>
    </row>
    <row r="4138" spans="1:4" x14ac:dyDescent="0.2">
      <c r="A4138" s="158"/>
      <c r="D4138" s="138"/>
    </row>
    <row r="4139" spans="1:4" x14ac:dyDescent="0.2">
      <c r="A4139" s="158"/>
      <c r="D4139" s="138"/>
    </row>
    <row r="4140" spans="1:4" x14ac:dyDescent="0.2">
      <c r="A4140" s="158"/>
      <c r="D4140" s="138"/>
    </row>
    <row r="4141" spans="1:4" x14ac:dyDescent="0.2">
      <c r="A4141" s="158"/>
      <c r="D4141" s="138"/>
    </row>
    <row r="4142" spans="1:4" x14ac:dyDescent="0.2">
      <c r="A4142" s="158"/>
      <c r="D4142" s="138"/>
    </row>
    <row r="4143" spans="1:4" x14ac:dyDescent="0.2">
      <c r="A4143" s="158"/>
      <c r="D4143" s="138"/>
    </row>
    <row r="4144" spans="1:4" x14ac:dyDescent="0.2">
      <c r="A4144" s="158"/>
      <c r="D4144" s="138"/>
    </row>
    <row r="4145" spans="1:4" x14ac:dyDescent="0.2">
      <c r="A4145" s="158"/>
      <c r="D4145" s="138"/>
    </row>
    <row r="4146" spans="1:4" x14ac:dyDescent="0.2">
      <c r="A4146" s="158"/>
      <c r="D4146" s="138"/>
    </row>
    <row r="4147" spans="1:4" x14ac:dyDescent="0.2">
      <c r="A4147" s="158"/>
      <c r="D4147" s="138"/>
    </row>
    <row r="4148" spans="1:4" x14ac:dyDescent="0.2">
      <c r="A4148" s="158"/>
      <c r="D4148" s="138"/>
    </row>
    <row r="4149" spans="1:4" x14ac:dyDescent="0.2">
      <c r="A4149" s="158"/>
      <c r="D4149" s="138"/>
    </row>
    <row r="4150" spans="1:4" x14ac:dyDescent="0.2">
      <c r="A4150" s="158"/>
      <c r="D4150" s="138"/>
    </row>
    <row r="4151" spans="1:4" x14ac:dyDescent="0.2">
      <c r="A4151" s="158"/>
      <c r="D4151" s="138"/>
    </row>
    <row r="4152" spans="1:4" x14ac:dyDescent="0.2">
      <c r="A4152" s="158"/>
      <c r="D4152" s="138"/>
    </row>
    <row r="4153" spans="1:4" x14ac:dyDescent="0.2">
      <c r="A4153" s="158"/>
      <c r="D4153" s="138"/>
    </row>
    <row r="4154" spans="1:4" x14ac:dyDescent="0.2">
      <c r="A4154" s="158"/>
      <c r="D4154" s="138"/>
    </row>
    <row r="4155" spans="1:4" x14ac:dyDescent="0.2">
      <c r="A4155" s="158"/>
      <c r="D4155" s="138"/>
    </row>
    <row r="4156" spans="1:4" x14ac:dyDescent="0.2">
      <c r="A4156" s="158"/>
      <c r="D4156" s="138"/>
    </row>
    <row r="4157" spans="1:4" x14ac:dyDescent="0.2">
      <c r="A4157" s="158"/>
      <c r="D4157" s="138"/>
    </row>
    <row r="4158" spans="1:4" x14ac:dyDescent="0.2">
      <c r="A4158" s="158"/>
      <c r="D4158" s="138"/>
    </row>
    <row r="4159" spans="1:4" x14ac:dyDescent="0.2">
      <c r="A4159" s="158"/>
      <c r="D4159" s="138"/>
    </row>
    <row r="4160" spans="1:4" x14ac:dyDescent="0.2">
      <c r="A4160" s="158"/>
      <c r="D4160" s="138"/>
    </row>
    <row r="4161" spans="1:4" x14ac:dyDescent="0.2">
      <c r="A4161" s="158"/>
      <c r="D4161" s="138"/>
    </row>
    <row r="4162" spans="1:4" x14ac:dyDescent="0.2">
      <c r="A4162" s="158"/>
      <c r="D4162" s="138"/>
    </row>
    <row r="4163" spans="1:4" x14ac:dyDescent="0.2">
      <c r="A4163" s="158"/>
      <c r="D4163" s="138"/>
    </row>
    <row r="4164" spans="1:4" x14ac:dyDescent="0.2">
      <c r="A4164" s="158"/>
      <c r="D4164" s="138"/>
    </row>
    <row r="4165" spans="1:4" x14ac:dyDescent="0.2">
      <c r="A4165" s="158"/>
      <c r="D4165" s="138"/>
    </row>
    <row r="4166" spans="1:4" x14ac:dyDescent="0.2">
      <c r="A4166" s="158"/>
      <c r="D4166" s="138"/>
    </row>
    <row r="4167" spans="1:4" x14ac:dyDescent="0.2">
      <c r="A4167" s="158"/>
      <c r="D4167" s="138"/>
    </row>
    <row r="4168" spans="1:4" x14ac:dyDescent="0.2">
      <c r="A4168" s="158"/>
      <c r="D4168" s="138"/>
    </row>
    <row r="4169" spans="1:4" x14ac:dyDescent="0.2">
      <c r="A4169" s="158"/>
      <c r="D4169" s="138"/>
    </row>
    <row r="4170" spans="1:4" x14ac:dyDescent="0.2">
      <c r="A4170" s="158"/>
      <c r="D4170" s="138"/>
    </row>
    <row r="4171" spans="1:4" x14ac:dyDescent="0.2">
      <c r="A4171" s="158"/>
      <c r="D4171" s="138"/>
    </row>
    <row r="4172" spans="1:4" x14ac:dyDescent="0.2">
      <c r="A4172" s="158"/>
      <c r="D4172" s="138"/>
    </row>
    <row r="4173" spans="1:4" x14ac:dyDescent="0.2">
      <c r="A4173" s="158"/>
      <c r="D4173" s="138"/>
    </row>
    <row r="4174" spans="1:4" x14ac:dyDescent="0.2">
      <c r="A4174" s="158"/>
      <c r="D4174" s="138"/>
    </row>
    <row r="4175" spans="1:4" x14ac:dyDescent="0.2">
      <c r="A4175" s="158"/>
      <c r="D4175" s="138"/>
    </row>
    <row r="4176" spans="1:4" x14ac:dyDescent="0.2">
      <c r="A4176" s="158"/>
      <c r="D4176" s="138"/>
    </row>
    <row r="4177" spans="1:4" x14ac:dyDescent="0.2">
      <c r="A4177" s="158"/>
      <c r="D4177" s="138"/>
    </row>
    <row r="4178" spans="1:4" x14ac:dyDescent="0.2">
      <c r="A4178" s="158"/>
      <c r="D4178" s="138"/>
    </row>
    <row r="4179" spans="1:4" x14ac:dyDescent="0.2">
      <c r="A4179" s="158"/>
      <c r="D4179" s="138"/>
    </row>
    <row r="4180" spans="1:4" x14ac:dyDescent="0.2">
      <c r="A4180" s="158"/>
      <c r="D4180" s="138"/>
    </row>
    <row r="4181" spans="1:4" x14ac:dyDescent="0.2">
      <c r="A4181" s="158"/>
      <c r="D4181" s="138"/>
    </row>
    <row r="4182" spans="1:4" x14ac:dyDescent="0.2">
      <c r="A4182" s="158"/>
      <c r="D4182" s="138"/>
    </row>
    <row r="4183" spans="1:4" x14ac:dyDescent="0.2">
      <c r="A4183" s="158"/>
      <c r="D4183" s="138"/>
    </row>
    <row r="4184" spans="1:4" x14ac:dyDescent="0.2">
      <c r="A4184" s="158"/>
      <c r="D4184" s="138"/>
    </row>
    <row r="4185" spans="1:4" x14ac:dyDescent="0.2">
      <c r="A4185" s="158"/>
      <c r="D4185" s="138"/>
    </row>
    <row r="4186" spans="1:4" x14ac:dyDescent="0.2">
      <c r="A4186" s="158"/>
      <c r="D4186" s="138"/>
    </row>
    <row r="4187" spans="1:4" x14ac:dyDescent="0.2">
      <c r="A4187" s="158"/>
      <c r="D4187" s="138"/>
    </row>
    <row r="4188" spans="1:4" x14ac:dyDescent="0.2">
      <c r="A4188" s="158"/>
      <c r="D4188" s="138"/>
    </row>
    <row r="4189" spans="1:4" x14ac:dyDescent="0.2">
      <c r="A4189" s="158"/>
      <c r="D4189" s="138"/>
    </row>
    <row r="4190" spans="1:4" x14ac:dyDescent="0.2">
      <c r="A4190" s="158"/>
      <c r="D4190" s="138"/>
    </row>
    <row r="4191" spans="1:4" x14ac:dyDescent="0.2">
      <c r="A4191" s="158"/>
      <c r="D4191" s="138"/>
    </row>
    <row r="4192" spans="1:4" x14ac:dyDescent="0.2">
      <c r="A4192" s="158"/>
      <c r="D4192" s="138"/>
    </row>
    <row r="4193" spans="1:4" x14ac:dyDescent="0.2">
      <c r="A4193" s="158"/>
      <c r="D4193" s="138"/>
    </row>
    <row r="4194" spans="1:4" x14ac:dyDescent="0.2">
      <c r="A4194" s="158"/>
      <c r="D4194" s="138"/>
    </row>
    <row r="4195" spans="1:4" x14ac:dyDescent="0.2">
      <c r="A4195" s="158"/>
      <c r="D4195" s="138"/>
    </row>
    <row r="4196" spans="1:4" x14ac:dyDescent="0.2">
      <c r="A4196" s="158"/>
      <c r="D4196" s="138"/>
    </row>
    <row r="4197" spans="1:4" x14ac:dyDescent="0.2">
      <c r="A4197" s="158"/>
      <c r="D4197" s="138"/>
    </row>
    <row r="4198" spans="1:4" x14ac:dyDescent="0.2">
      <c r="A4198" s="158"/>
      <c r="D4198" s="138"/>
    </row>
    <row r="4199" spans="1:4" x14ac:dyDescent="0.2">
      <c r="A4199" s="158"/>
      <c r="D4199" s="138"/>
    </row>
    <row r="4200" spans="1:4" x14ac:dyDescent="0.2">
      <c r="A4200" s="158"/>
      <c r="D4200" s="138"/>
    </row>
    <row r="4201" spans="1:4" x14ac:dyDescent="0.2">
      <c r="A4201" s="158"/>
      <c r="D4201" s="138"/>
    </row>
    <row r="4202" spans="1:4" x14ac:dyDescent="0.2">
      <c r="A4202" s="158"/>
      <c r="D4202" s="138"/>
    </row>
    <row r="4203" spans="1:4" x14ac:dyDescent="0.2">
      <c r="A4203" s="158"/>
      <c r="D4203" s="138"/>
    </row>
    <row r="4204" spans="1:4" x14ac:dyDescent="0.2">
      <c r="A4204" s="158"/>
      <c r="D4204" s="138"/>
    </row>
    <row r="4205" spans="1:4" x14ac:dyDescent="0.2">
      <c r="A4205" s="158"/>
      <c r="D4205" s="138"/>
    </row>
    <row r="4206" spans="1:4" x14ac:dyDescent="0.2">
      <c r="A4206" s="158"/>
      <c r="D4206" s="138"/>
    </row>
    <row r="4207" spans="1:4" x14ac:dyDescent="0.2">
      <c r="A4207" s="158"/>
      <c r="D4207" s="138"/>
    </row>
    <row r="4208" spans="1:4" x14ac:dyDescent="0.2">
      <c r="A4208" s="158"/>
      <c r="D4208" s="138"/>
    </row>
    <row r="4209" spans="1:4" x14ac:dyDescent="0.2">
      <c r="A4209" s="158"/>
      <c r="D4209" s="138"/>
    </row>
    <row r="4210" spans="1:4" x14ac:dyDescent="0.2">
      <c r="A4210" s="158"/>
      <c r="D4210" s="138"/>
    </row>
    <row r="4211" spans="1:4" x14ac:dyDescent="0.2">
      <c r="A4211" s="158"/>
      <c r="D4211" s="138"/>
    </row>
    <row r="4212" spans="1:4" x14ac:dyDescent="0.2">
      <c r="A4212" s="158"/>
      <c r="D4212" s="138"/>
    </row>
    <row r="4213" spans="1:4" x14ac:dyDescent="0.2">
      <c r="A4213" s="158"/>
      <c r="D4213" s="138"/>
    </row>
    <row r="4214" spans="1:4" x14ac:dyDescent="0.2">
      <c r="A4214" s="158"/>
      <c r="D4214" s="138"/>
    </row>
    <row r="4215" spans="1:4" x14ac:dyDescent="0.2">
      <c r="A4215" s="158"/>
      <c r="D4215" s="138"/>
    </row>
    <row r="4216" spans="1:4" x14ac:dyDescent="0.2">
      <c r="A4216" s="158"/>
      <c r="D4216" s="138"/>
    </row>
    <row r="4217" spans="1:4" x14ac:dyDescent="0.2">
      <c r="A4217" s="158"/>
      <c r="D4217" s="138"/>
    </row>
    <row r="4218" spans="1:4" x14ac:dyDescent="0.2">
      <c r="A4218" s="158"/>
      <c r="D4218" s="138"/>
    </row>
    <row r="4219" spans="1:4" x14ac:dyDescent="0.2">
      <c r="A4219" s="158"/>
      <c r="D4219" s="138"/>
    </row>
    <row r="4220" spans="1:4" x14ac:dyDescent="0.2">
      <c r="A4220" s="158"/>
      <c r="D4220" s="138"/>
    </row>
    <row r="4221" spans="1:4" x14ac:dyDescent="0.2">
      <c r="A4221" s="158"/>
      <c r="D4221" s="138"/>
    </row>
    <row r="4222" spans="1:4" x14ac:dyDescent="0.2">
      <c r="A4222" s="158"/>
      <c r="D4222" s="138"/>
    </row>
    <row r="4223" spans="1:4" x14ac:dyDescent="0.2">
      <c r="A4223" s="158"/>
      <c r="D4223" s="138"/>
    </row>
    <row r="4224" spans="1:4" x14ac:dyDescent="0.2">
      <c r="A4224" s="158"/>
      <c r="D4224" s="138"/>
    </row>
    <row r="4225" spans="1:4" x14ac:dyDescent="0.2">
      <c r="A4225" s="158"/>
      <c r="D4225" s="138"/>
    </row>
    <row r="4226" spans="1:4" x14ac:dyDescent="0.2">
      <c r="A4226" s="158"/>
      <c r="D4226" s="138"/>
    </row>
    <row r="4227" spans="1:4" x14ac:dyDescent="0.2">
      <c r="A4227" s="158"/>
      <c r="D4227" s="138"/>
    </row>
    <row r="4228" spans="1:4" x14ac:dyDescent="0.2">
      <c r="A4228" s="158"/>
      <c r="D4228" s="138"/>
    </row>
    <row r="4229" spans="1:4" x14ac:dyDescent="0.2">
      <c r="A4229" s="158"/>
      <c r="D4229" s="138"/>
    </row>
    <row r="4230" spans="1:4" x14ac:dyDescent="0.2">
      <c r="A4230" s="158"/>
      <c r="D4230" s="138"/>
    </row>
    <row r="4231" spans="1:4" x14ac:dyDescent="0.2">
      <c r="A4231" s="158"/>
      <c r="D4231" s="138"/>
    </row>
    <row r="4232" spans="1:4" x14ac:dyDescent="0.2">
      <c r="A4232" s="158"/>
      <c r="D4232" s="138"/>
    </row>
    <row r="4233" spans="1:4" x14ac:dyDescent="0.2">
      <c r="A4233" s="158"/>
      <c r="D4233" s="138"/>
    </row>
    <row r="4234" spans="1:4" x14ac:dyDescent="0.2">
      <c r="A4234" s="158"/>
      <c r="D4234" s="138"/>
    </row>
    <row r="4235" spans="1:4" x14ac:dyDescent="0.2">
      <c r="A4235" s="158"/>
      <c r="D4235" s="138"/>
    </row>
    <row r="4236" spans="1:4" x14ac:dyDescent="0.2">
      <c r="A4236" s="158"/>
      <c r="D4236" s="138"/>
    </row>
    <row r="4237" spans="1:4" x14ac:dyDescent="0.2">
      <c r="A4237" s="158"/>
      <c r="D4237" s="138"/>
    </row>
    <row r="4238" spans="1:4" x14ac:dyDescent="0.2">
      <c r="A4238" s="158"/>
      <c r="D4238" s="138"/>
    </row>
    <row r="4239" spans="1:4" x14ac:dyDescent="0.2">
      <c r="A4239" s="158"/>
      <c r="D4239" s="138"/>
    </row>
    <row r="4240" spans="1:4" x14ac:dyDescent="0.2">
      <c r="A4240" s="158"/>
      <c r="D4240" s="138"/>
    </row>
    <row r="4241" spans="1:4" x14ac:dyDescent="0.2">
      <c r="A4241" s="158"/>
      <c r="D4241" s="138"/>
    </row>
    <row r="4242" spans="1:4" x14ac:dyDescent="0.2">
      <c r="A4242" s="158"/>
      <c r="D4242" s="138"/>
    </row>
    <row r="4243" spans="1:4" x14ac:dyDescent="0.2">
      <c r="A4243" s="158"/>
      <c r="D4243" s="138"/>
    </row>
    <row r="4244" spans="1:4" x14ac:dyDescent="0.2">
      <c r="A4244" s="158"/>
      <c r="D4244" s="138"/>
    </row>
    <row r="4245" spans="1:4" x14ac:dyDescent="0.2">
      <c r="A4245" s="158"/>
      <c r="D4245" s="138"/>
    </row>
    <row r="4246" spans="1:4" x14ac:dyDescent="0.2">
      <c r="A4246" s="158"/>
      <c r="D4246" s="138"/>
    </row>
    <row r="4247" spans="1:4" x14ac:dyDescent="0.2">
      <c r="A4247" s="158"/>
      <c r="D4247" s="138"/>
    </row>
    <row r="4248" spans="1:4" x14ac:dyDescent="0.2">
      <c r="A4248" s="158"/>
      <c r="D4248" s="138"/>
    </row>
    <row r="4249" spans="1:4" x14ac:dyDescent="0.2">
      <c r="A4249" s="158"/>
      <c r="D4249" s="138"/>
    </row>
    <row r="4250" spans="1:4" x14ac:dyDescent="0.2">
      <c r="A4250" s="158"/>
      <c r="D4250" s="138"/>
    </row>
    <row r="4251" spans="1:4" x14ac:dyDescent="0.2">
      <c r="A4251" s="158"/>
      <c r="D4251" s="138"/>
    </row>
    <row r="4252" spans="1:4" x14ac:dyDescent="0.2">
      <c r="A4252" s="158"/>
      <c r="D4252" s="138"/>
    </row>
    <row r="4253" spans="1:4" x14ac:dyDescent="0.2">
      <c r="A4253" s="158"/>
      <c r="D4253" s="138"/>
    </row>
    <row r="4254" spans="1:4" x14ac:dyDescent="0.2">
      <c r="A4254" s="158"/>
      <c r="D4254" s="138"/>
    </row>
    <row r="4255" spans="1:4" x14ac:dyDescent="0.2">
      <c r="A4255" s="158"/>
      <c r="D4255" s="138"/>
    </row>
    <row r="4256" spans="1:4" x14ac:dyDescent="0.2">
      <c r="A4256" s="158"/>
      <c r="D4256" s="138"/>
    </row>
    <row r="4257" spans="1:4" x14ac:dyDescent="0.2">
      <c r="A4257" s="158"/>
      <c r="D4257" s="138"/>
    </row>
    <row r="4258" spans="1:4" x14ac:dyDescent="0.2">
      <c r="A4258" s="158"/>
      <c r="D4258" s="138"/>
    </row>
    <row r="4259" spans="1:4" x14ac:dyDescent="0.2">
      <c r="A4259" s="158"/>
      <c r="D4259" s="138"/>
    </row>
    <row r="4260" spans="1:4" x14ac:dyDescent="0.2">
      <c r="A4260" s="158"/>
      <c r="D4260" s="138"/>
    </row>
    <row r="4261" spans="1:4" x14ac:dyDescent="0.2">
      <c r="A4261" s="158"/>
      <c r="D4261" s="138"/>
    </row>
    <row r="4262" spans="1:4" x14ac:dyDescent="0.2">
      <c r="A4262" s="158"/>
      <c r="D4262" s="138"/>
    </row>
    <row r="4263" spans="1:4" x14ac:dyDescent="0.2">
      <c r="A4263" s="158"/>
      <c r="D4263" s="138"/>
    </row>
    <row r="4264" spans="1:4" x14ac:dyDescent="0.2">
      <c r="A4264" s="158"/>
      <c r="D4264" s="138"/>
    </row>
    <row r="4265" spans="1:4" x14ac:dyDescent="0.2">
      <c r="A4265" s="158"/>
      <c r="D4265" s="138"/>
    </row>
    <row r="4266" spans="1:4" x14ac:dyDescent="0.2">
      <c r="A4266" s="158"/>
      <c r="D4266" s="138"/>
    </row>
    <row r="4267" spans="1:4" x14ac:dyDescent="0.2">
      <c r="A4267" s="158"/>
      <c r="D4267" s="138"/>
    </row>
    <row r="4268" spans="1:4" x14ac:dyDescent="0.2">
      <c r="A4268" s="158"/>
      <c r="D4268" s="138"/>
    </row>
    <row r="4269" spans="1:4" x14ac:dyDescent="0.2">
      <c r="A4269" s="158"/>
      <c r="D4269" s="138"/>
    </row>
    <row r="4270" spans="1:4" x14ac:dyDescent="0.2">
      <c r="A4270" s="158"/>
      <c r="D4270" s="138"/>
    </row>
    <row r="4271" spans="1:4" x14ac:dyDescent="0.2">
      <c r="A4271" s="158"/>
      <c r="D4271" s="138"/>
    </row>
    <row r="4272" spans="1:4" x14ac:dyDescent="0.2">
      <c r="A4272" s="158"/>
      <c r="D4272" s="138"/>
    </row>
    <row r="4273" spans="1:4" x14ac:dyDescent="0.2">
      <c r="A4273" s="158"/>
      <c r="D4273" s="138"/>
    </row>
    <row r="4274" spans="1:4" x14ac:dyDescent="0.2">
      <c r="A4274" s="158"/>
      <c r="D4274" s="138"/>
    </row>
    <row r="4275" spans="1:4" x14ac:dyDescent="0.2">
      <c r="A4275" s="158"/>
      <c r="D4275" s="138"/>
    </row>
    <row r="4276" spans="1:4" x14ac:dyDescent="0.2">
      <c r="A4276" s="158"/>
      <c r="D4276" s="138"/>
    </row>
    <row r="4277" spans="1:4" x14ac:dyDescent="0.2">
      <c r="A4277" s="158"/>
      <c r="D4277" s="138"/>
    </row>
    <row r="4278" spans="1:4" x14ac:dyDescent="0.2">
      <c r="A4278" s="158"/>
      <c r="D4278" s="138"/>
    </row>
    <row r="4279" spans="1:4" x14ac:dyDescent="0.2">
      <c r="A4279" s="158"/>
      <c r="D4279" s="138"/>
    </row>
    <row r="4280" spans="1:4" x14ac:dyDescent="0.2">
      <c r="A4280" s="158"/>
      <c r="D4280" s="138"/>
    </row>
    <row r="4281" spans="1:4" x14ac:dyDescent="0.2">
      <c r="A4281" s="158"/>
      <c r="D4281" s="138"/>
    </row>
    <row r="4282" spans="1:4" x14ac:dyDescent="0.2">
      <c r="A4282" s="158"/>
      <c r="D4282" s="138"/>
    </row>
    <row r="4283" spans="1:4" x14ac:dyDescent="0.2">
      <c r="A4283" s="158"/>
      <c r="D4283" s="138"/>
    </row>
    <row r="4284" spans="1:4" x14ac:dyDescent="0.2">
      <c r="A4284" s="158"/>
      <c r="D4284" s="138"/>
    </row>
    <row r="4285" spans="1:4" x14ac:dyDescent="0.2">
      <c r="A4285" s="158"/>
      <c r="D4285" s="138"/>
    </row>
    <row r="4286" spans="1:4" x14ac:dyDescent="0.2">
      <c r="A4286" s="158"/>
      <c r="D4286" s="138"/>
    </row>
    <row r="4287" spans="1:4" x14ac:dyDescent="0.2">
      <c r="A4287" s="158"/>
      <c r="D4287" s="138"/>
    </row>
    <row r="4288" spans="1:4" x14ac:dyDescent="0.2">
      <c r="A4288" s="158"/>
      <c r="D4288" s="138"/>
    </row>
    <row r="4289" spans="1:4" x14ac:dyDescent="0.2">
      <c r="A4289" s="158"/>
      <c r="D4289" s="138"/>
    </row>
    <row r="4290" spans="1:4" x14ac:dyDescent="0.2">
      <c r="A4290" s="158"/>
      <c r="D4290" s="138"/>
    </row>
    <row r="4291" spans="1:4" x14ac:dyDescent="0.2">
      <c r="A4291" s="158"/>
      <c r="D4291" s="138"/>
    </row>
    <row r="4292" spans="1:4" x14ac:dyDescent="0.2">
      <c r="A4292" s="158"/>
      <c r="D4292" s="138"/>
    </row>
    <row r="4293" spans="1:4" x14ac:dyDescent="0.2">
      <c r="A4293" s="158"/>
      <c r="D4293" s="138"/>
    </row>
    <row r="4294" spans="1:4" x14ac:dyDescent="0.2">
      <c r="A4294" s="158"/>
      <c r="D4294" s="138"/>
    </row>
    <row r="4295" spans="1:4" x14ac:dyDescent="0.2">
      <c r="A4295" s="158"/>
      <c r="D4295" s="138"/>
    </row>
    <row r="4296" spans="1:4" x14ac:dyDescent="0.2">
      <c r="A4296" s="158"/>
      <c r="D4296" s="138"/>
    </row>
    <row r="4297" spans="1:4" x14ac:dyDescent="0.2">
      <c r="A4297" s="158"/>
      <c r="D4297" s="138"/>
    </row>
    <row r="4298" spans="1:4" x14ac:dyDescent="0.2">
      <c r="A4298" s="158"/>
      <c r="D4298" s="138"/>
    </row>
    <row r="4299" spans="1:4" x14ac:dyDescent="0.2">
      <c r="A4299" s="158"/>
      <c r="D4299" s="138"/>
    </row>
    <row r="4300" spans="1:4" x14ac:dyDescent="0.2">
      <c r="A4300" s="158"/>
      <c r="D4300" s="138"/>
    </row>
    <row r="4301" spans="1:4" x14ac:dyDescent="0.2">
      <c r="A4301" s="158"/>
      <c r="D4301" s="138"/>
    </row>
    <row r="4302" spans="1:4" x14ac:dyDescent="0.2">
      <c r="A4302" s="158"/>
      <c r="D4302" s="138"/>
    </row>
    <row r="4303" spans="1:4" x14ac:dyDescent="0.2">
      <c r="A4303" s="158"/>
      <c r="D4303" s="138"/>
    </row>
    <row r="4304" spans="1:4" x14ac:dyDescent="0.2">
      <c r="A4304" s="158"/>
      <c r="D4304" s="138"/>
    </row>
    <row r="4305" spans="1:4" x14ac:dyDescent="0.2">
      <c r="A4305" s="158"/>
      <c r="D4305" s="138"/>
    </row>
    <row r="4306" spans="1:4" x14ac:dyDescent="0.2">
      <c r="A4306" s="158"/>
      <c r="D4306" s="138"/>
    </row>
    <row r="4307" spans="1:4" x14ac:dyDescent="0.2">
      <c r="A4307" s="158"/>
      <c r="D4307" s="138"/>
    </row>
    <row r="4308" spans="1:4" x14ac:dyDescent="0.2">
      <c r="A4308" s="158"/>
      <c r="D4308" s="138"/>
    </row>
    <row r="4309" spans="1:4" x14ac:dyDescent="0.2">
      <c r="A4309" s="158"/>
      <c r="D4309" s="138"/>
    </row>
    <row r="4310" spans="1:4" x14ac:dyDescent="0.2">
      <c r="A4310" s="158"/>
      <c r="D4310" s="138"/>
    </row>
    <row r="4311" spans="1:4" x14ac:dyDescent="0.2">
      <c r="A4311" s="158"/>
      <c r="D4311" s="138"/>
    </row>
    <row r="4312" spans="1:4" x14ac:dyDescent="0.2">
      <c r="A4312" s="158"/>
      <c r="D4312" s="138"/>
    </row>
    <row r="4313" spans="1:4" x14ac:dyDescent="0.2">
      <c r="A4313" s="158"/>
      <c r="D4313" s="138"/>
    </row>
    <row r="4314" spans="1:4" x14ac:dyDescent="0.2">
      <c r="A4314" s="158"/>
      <c r="D4314" s="138"/>
    </row>
    <row r="4315" spans="1:4" x14ac:dyDescent="0.2">
      <c r="A4315" s="158"/>
      <c r="D4315" s="138"/>
    </row>
    <row r="4316" spans="1:4" x14ac:dyDescent="0.2">
      <c r="A4316" s="158"/>
      <c r="D4316" s="138"/>
    </row>
    <row r="4317" spans="1:4" x14ac:dyDescent="0.2">
      <c r="A4317" s="158"/>
      <c r="D4317" s="138"/>
    </row>
    <row r="4318" spans="1:4" x14ac:dyDescent="0.2">
      <c r="A4318" s="158"/>
      <c r="D4318" s="138"/>
    </row>
    <row r="4319" spans="1:4" x14ac:dyDescent="0.2">
      <c r="A4319" s="158"/>
      <c r="D4319" s="138"/>
    </row>
    <row r="4320" spans="1:4" x14ac:dyDescent="0.2">
      <c r="A4320" s="158"/>
      <c r="D4320" s="138"/>
    </row>
    <row r="4321" spans="1:4" x14ac:dyDescent="0.2">
      <c r="A4321" s="158"/>
      <c r="D4321" s="138"/>
    </row>
    <row r="4322" spans="1:4" x14ac:dyDescent="0.2">
      <c r="A4322" s="158"/>
      <c r="D4322" s="138"/>
    </row>
    <row r="4323" spans="1:4" x14ac:dyDescent="0.2">
      <c r="A4323" s="158"/>
      <c r="D4323" s="138"/>
    </row>
    <row r="4324" spans="1:4" x14ac:dyDescent="0.2">
      <c r="A4324" s="158"/>
      <c r="D4324" s="138"/>
    </row>
    <row r="4325" spans="1:4" x14ac:dyDescent="0.2">
      <c r="A4325" s="158"/>
      <c r="D4325" s="138"/>
    </row>
    <row r="4326" spans="1:4" x14ac:dyDescent="0.2">
      <c r="A4326" s="158"/>
      <c r="D4326" s="138"/>
    </row>
    <row r="4327" spans="1:4" x14ac:dyDescent="0.2">
      <c r="A4327" s="158"/>
      <c r="D4327" s="138"/>
    </row>
    <row r="4328" spans="1:4" x14ac:dyDescent="0.2">
      <c r="A4328" s="158"/>
      <c r="D4328" s="138"/>
    </row>
    <row r="4329" spans="1:4" x14ac:dyDescent="0.2">
      <c r="A4329" s="158"/>
      <c r="D4329" s="138"/>
    </row>
    <row r="4330" spans="1:4" x14ac:dyDescent="0.2">
      <c r="A4330" s="158"/>
      <c r="D4330" s="138"/>
    </row>
    <row r="4331" spans="1:4" x14ac:dyDescent="0.2">
      <c r="A4331" s="158"/>
      <c r="D4331" s="138"/>
    </row>
    <row r="4332" spans="1:4" x14ac:dyDescent="0.2">
      <c r="A4332" s="158"/>
      <c r="D4332" s="138"/>
    </row>
    <row r="4333" spans="1:4" x14ac:dyDescent="0.2">
      <c r="A4333" s="158"/>
      <c r="D4333" s="138"/>
    </row>
    <row r="4334" spans="1:4" x14ac:dyDescent="0.2">
      <c r="A4334" s="158"/>
      <c r="D4334" s="138"/>
    </row>
    <row r="4335" spans="1:4" x14ac:dyDescent="0.2">
      <c r="A4335" s="158"/>
      <c r="D4335" s="138"/>
    </row>
    <row r="4336" spans="1:4" x14ac:dyDescent="0.2">
      <c r="A4336" s="158"/>
      <c r="D4336" s="138"/>
    </row>
    <row r="4337" spans="1:4" x14ac:dyDescent="0.2">
      <c r="A4337" s="158"/>
      <c r="D4337" s="138"/>
    </row>
    <row r="4338" spans="1:4" x14ac:dyDescent="0.2">
      <c r="A4338" s="158"/>
      <c r="D4338" s="138"/>
    </row>
    <row r="4339" spans="1:4" x14ac:dyDescent="0.2">
      <c r="A4339" s="158"/>
      <c r="D4339" s="138"/>
    </row>
    <row r="4340" spans="1:4" x14ac:dyDescent="0.2">
      <c r="A4340" s="158"/>
      <c r="D4340" s="138"/>
    </row>
    <row r="4341" spans="1:4" x14ac:dyDescent="0.2">
      <c r="A4341" s="158"/>
      <c r="D4341" s="138"/>
    </row>
    <row r="4342" spans="1:4" x14ac:dyDescent="0.2">
      <c r="A4342" s="158"/>
      <c r="D4342" s="138"/>
    </row>
    <row r="4343" spans="1:4" x14ac:dyDescent="0.2">
      <c r="A4343" s="158"/>
      <c r="D4343" s="138"/>
    </row>
    <row r="4344" spans="1:4" x14ac:dyDescent="0.2">
      <c r="A4344" s="158"/>
      <c r="D4344" s="138"/>
    </row>
    <row r="4345" spans="1:4" x14ac:dyDescent="0.2">
      <c r="A4345" s="158"/>
      <c r="D4345" s="138"/>
    </row>
    <row r="4346" spans="1:4" x14ac:dyDescent="0.2">
      <c r="A4346" s="158"/>
      <c r="D4346" s="138"/>
    </row>
    <row r="4347" spans="1:4" x14ac:dyDescent="0.2">
      <c r="A4347" s="158"/>
      <c r="D4347" s="138"/>
    </row>
    <row r="4348" spans="1:4" x14ac:dyDescent="0.2">
      <c r="A4348" s="158"/>
      <c r="D4348" s="138"/>
    </row>
    <row r="4349" spans="1:4" x14ac:dyDescent="0.2">
      <c r="A4349" s="158"/>
      <c r="D4349" s="138"/>
    </row>
    <row r="4350" spans="1:4" x14ac:dyDescent="0.2">
      <c r="A4350" s="158"/>
      <c r="D4350" s="138"/>
    </row>
    <row r="4351" spans="1:4" x14ac:dyDescent="0.2">
      <c r="A4351" s="158"/>
      <c r="D4351" s="138"/>
    </row>
    <row r="4352" spans="1:4" x14ac:dyDescent="0.2">
      <c r="A4352" s="158"/>
      <c r="D4352" s="138"/>
    </row>
    <row r="4353" spans="1:4" x14ac:dyDescent="0.2">
      <c r="A4353" s="158"/>
      <c r="D4353" s="138"/>
    </row>
    <row r="4354" spans="1:4" x14ac:dyDescent="0.2">
      <c r="A4354" s="158"/>
      <c r="D4354" s="138"/>
    </row>
    <row r="4355" spans="1:4" x14ac:dyDescent="0.2">
      <c r="A4355" s="158"/>
      <c r="D4355" s="138"/>
    </row>
    <row r="4356" spans="1:4" x14ac:dyDescent="0.2">
      <c r="A4356" s="158"/>
      <c r="D4356" s="138"/>
    </row>
    <row r="4357" spans="1:4" x14ac:dyDescent="0.2">
      <c r="A4357" s="158"/>
      <c r="D4357" s="138"/>
    </row>
    <row r="4358" spans="1:4" x14ac:dyDescent="0.2">
      <c r="A4358" s="158"/>
      <c r="D4358" s="138"/>
    </row>
    <row r="4359" spans="1:4" x14ac:dyDescent="0.2">
      <c r="A4359" s="158"/>
      <c r="D4359" s="138"/>
    </row>
    <row r="4360" spans="1:4" x14ac:dyDescent="0.2">
      <c r="A4360" s="158"/>
      <c r="D4360" s="138"/>
    </row>
    <row r="4361" spans="1:4" x14ac:dyDescent="0.2">
      <c r="A4361" s="158"/>
      <c r="D4361" s="138"/>
    </row>
    <row r="4362" spans="1:4" x14ac:dyDescent="0.2">
      <c r="A4362" s="158"/>
      <c r="D4362" s="138"/>
    </row>
    <row r="4363" spans="1:4" x14ac:dyDescent="0.2">
      <c r="A4363" s="158"/>
      <c r="D4363" s="138"/>
    </row>
    <row r="4364" spans="1:4" x14ac:dyDescent="0.2">
      <c r="A4364" s="158"/>
      <c r="D4364" s="138"/>
    </row>
    <row r="4365" spans="1:4" x14ac:dyDescent="0.2">
      <c r="A4365" s="158"/>
      <c r="D4365" s="138"/>
    </row>
    <row r="4366" spans="1:4" x14ac:dyDescent="0.2">
      <c r="A4366" s="158"/>
      <c r="D4366" s="138"/>
    </row>
    <row r="4367" spans="1:4" x14ac:dyDescent="0.2">
      <c r="A4367" s="158"/>
      <c r="D4367" s="138"/>
    </row>
    <row r="4368" spans="1:4" x14ac:dyDescent="0.2">
      <c r="A4368" s="158"/>
      <c r="D4368" s="138"/>
    </row>
    <row r="4369" spans="1:4" x14ac:dyDescent="0.2">
      <c r="A4369" s="158"/>
      <c r="D4369" s="138"/>
    </row>
    <row r="4370" spans="1:4" x14ac:dyDescent="0.2">
      <c r="A4370" s="158"/>
      <c r="D4370" s="138"/>
    </row>
    <row r="4371" spans="1:4" x14ac:dyDescent="0.2">
      <c r="A4371" s="158"/>
      <c r="D4371" s="138"/>
    </row>
    <row r="4372" spans="1:4" x14ac:dyDescent="0.2">
      <c r="A4372" s="158"/>
      <c r="D4372" s="138"/>
    </row>
    <row r="4373" spans="1:4" x14ac:dyDescent="0.2">
      <c r="A4373" s="158"/>
      <c r="D4373" s="138"/>
    </row>
    <row r="4374" spans="1:4" x14ac:dyDescent="0.2">
      <c r="A4374" s="158"/>
      <c r="D4374" s="138"/>
    </row>
    <row r="4375" spans="1:4" x14ac:dyDescent="0.2">
      <c r="A4375" s="158"/>
      <c r="D4375" s="138"/>
    </row>
    <row r="4376" spans="1:4" x14ac:dyDescent="0.2">
      <c r="A4376" s="158"/>
      <c r="D4376" s="138"/>
    </row>
    <row r="4377" spans="1:4" x14ac:dyDescent="0.2">
      <c r="A4377" s="158"/>
      <c r="D4377" s="138"/>
    </row>
    <row r="4378" spans="1:4" x14ac:dyDescent="0.2">
      <c r="A4378" s="158"/>
      <c r="D4378" s="138"/>
    </row>
    <row r="4379" spans="1:4" x14ac:dyDescent="0.2">
      <c r="A4379" s="158"/>
      <c r="D4379" s="138"/>
    </row>
    <row r="4380" spans="1:4" x14ac:dyDescent="0.2">
      <c r="A4380" s="158"/>
      <c r="D4380" s="138"/>
    </row>
    <row r="4381" spans="1:4" x14ac:dyDescent="0.2">
      <c r="A4381" s="158"/>
      <c r="D4381" s="138"/>
    </row>
    <row r="4382" spans="1:4" x14ac:dyDescent="0.2">
      <c r="A4382" s="158"/>
      <c r="D4382" s="138"/>
    </row>
    <row r="4383" spans="1:4" x14ac:dyDescent="0.2">
      <c r="A4383" s="158"/>
      <c r="D4383" s="138"/>
    </row>
    <row r="4384" spans="1:4" x14ac:dyDescent="0.2">
      <c r="A4384" s="158"/>
      <c r="D4384" s="138"/>
    </row>
    <row r="4385" spans="1:4" x14ac:dyDescent="0.2">
      <c r="A4385" s="158"/>
      <c r="D4385" s="138"/>
    </row>
    <row r="4386" spans="1:4" x14ac:dyDescent="0.2">
      <c r="A4386" s="158"/>
      <c r="D4386" s="138"/>
    </row>
    <row r="4387" spans="1:4" x14ac:dyDescent="0.2">
      <c r="A4387" s="158"/>
      <c r="D4387" s="138"/>
    </row>
    <row r="4388" spans="1:4" x14ac:dyDescent="0.2">
      <c r="A4388" s="158"/>
      <c r="D4388" s="138"/>
    </row>
    <row r="4389" spans="1:4" x14ac:dyDescent="0.2">
      <c r="A4389" s="158"/>
      <c r="D4389" s="138"/>
    </row>
    <row r="4390" spans="1:4" x14ac:dyDescent="0.2">
      <c r="A4390" s="158"/>
      <c r="D4390" s="138"/>
    </row>
    <row r="4391" spans="1:4" x14ac:dyDescent="0.2">
      <c r="A4391" s="158"/>
      <c r="D4391" s="138"/>
    </row>
    <row r="4392" spans="1:4" x14ac:dyDescent="0.2">
      <c r="A4392" s="158"/>
      <c r="D4392" s="138"/>
    </row>
    <row r="4393" spans="1:4" x14ac:dyDescent="0.2">
      <c r="A4393" s="158"/>
      <c r="D4393" s="138"/>
    </row>
    <row r="4394" spans="1:4" x14ac:dyDescent="0.2">
      <c r="A4394" s="158"/>
      <c r="D4394" s="138"/>
    </row>
    <row r="4395" spans="1:4" x14ac:dyDescent="0.2">
      <c r="A4395" s="158"/>
      <c r="D4395" s="138"/>
    </row>
    <row r="4396" spans="1:4" x14ac:dyDescent="0.2">
      <c r="A4396" s="158"/>
      <c r="D4396" s="138"/>
    </row>
    <row r="4397" spans="1:4" x14ac:dyDescent="0.2">
      <c r="A4397" s="158"/>
      <c r="D4397" s="138"/>
    </row>
    <row r="4398" spans="1:4" x14ac:dyDescent="0.2">
      <c r="A4398" s="158"/>
      <c r="D4398" s="138"/>
    </row>
    <row r="4399" spans="1:4" x14ac:dyDescent="0.2">
      <c r="A4399" s="158"/>
      <c r="D4399" s="138"/>
    </row>
    <row r="4400" spans="1:4" x14ac:dyDescent="0.2">
      <c r="A4400" s="158"/>
      <c r="D4400" s="138"/>
    </row>
    <row r="4401" spans="1:4" x14ac:dyDescent="0.2">
      <c r="A4401" s="158"/>
      <c r="D4401" s="138"/>
    </row>
    <row r="4402" spans="1:4" x14ac:dyDescent="0.2">
      <c r="A4402" s="158"/>
      <c r="D4402" s="138"/>
    </row>
    <row r="4403" spans="1:4" x14ac:dyDescent="0.2">
      <c r="A4403" s="158"/>
      <c r="D4403" s="138"/>
    </row>
    <row r="4404" spans="1:4" x14ac:dyDescent="0.2">
      <c r="A4404" s="158"/>
      <c r="D4404" s="138"/>
    </row>
    <row r="4405" spans="1:4" x14ac:dyDescent="0.2">
      <c r="A4405" s="158"/>
      <c r="D4405" s="138"/>
    </row>
    <row r="4406" spans="1:4" x14ac:dyDescent="0.2">
      <c r="A4406" s="158"/>
      <c r="D4406" s="138"/>
    </row>
    <row r="4407" spans="1:4" x14ac:dyDescent="0.2">
      <c r="A4407" s="158"/>
      <c r="D4407" s="138"/>
    </row>
    <row r="4408" spans="1:4" x14ac:dyDescent="0.2">
      <c r="A4408" s="158"/>
      <c r="D4408" s="138"/>
    </row>
    <row r="4409" spans="1:4" x14ac:dyDescent="0.2">
      <c r="A4409" s="158"/>
      <c r="D4409" s="138"/>
    </row>
    <row r="4410" spans="1:4" x14ac:dyDescent="0.2">
      <c r="A4410" s="158"/>
      <c r="D4410" s="138"/>
    </row>
    <row r="4411" spans="1:4" x14ac:dyDescent="0.2">
      <c r="A4411" s="158"/>
      <c r="D4411" s="138"/>
    </row>
    <row r="4412" spans="1:4" x14ac:dyDescent="0.2">
      <c r="A4412" s="158"/>
      <c r="D4412" s="138"/>
    </row>
    <row r="4413" spans="1:4" x14ac:dyDescent="0.2">
      <c r="A4413" s="158"/>
      <c r="D4413" s="138"/>
    </row>
    <row r="4414" spans="1:4" x14ac:dyDescent="0.2">
      <c r="A4414" s="158"/>
      <c r="D4414" s="138"/>
    </row>
    <row r="4415" spans="1:4" x14ac:dyDescent="0.2">
      <c r="A4415" s="158"/>
      <c r="D4415" s="138"/>
    </row>
    <row r="4416" spans="1:4" x14ac:dyDescent="0.2">
      <c r="A4416" s="158"/>
      <c r="D4416" s="138"/>
    </row>
    <row r="4417" spans="1:4" x14ac:dyDescent="0.2">
      <c r="A4417" s="158"/>
      <c r="D4417" s="138"/>
    </row>
    <row r="4418" spans="1:4" x14ac:dyDescent="0.2">
      <c r="A4418" s="158"/>
      <c r="D4418" s="138"/>
    </row>
    <row r="4419" spans="1:4" x14ac:dyDescent="0.2">
      <c r="A4419" s="158"/>
      <c r="D4419" s="138"/>
    </row>
    <row r="4420" spans="1:4" x14ac:dyDescent="0.2">
      <c r="A4420" s="158"/>
      <c r="D4420" s="138"/>
    </row>
    <row r="4421" spans="1:4" x14ac:dyDescent="0.2">
      <c r="A4421" s="158"/>
      <c r="D4421" s="138"/>
    </row>
    <row r="4422" spans="1:4" x14ac:dyDescent="0.2">
      <c r="A4422" s="158"/>
      <c r="D4422" s="138"/>
    </row>
    <row r="4423" spans="1:4" x14ac:dyDescent="0.2">
      <c r="A4423" s="158"/>
      <c r="D4423" s="138"/>
    </row>
    <row r="4424" spans="1:4" x14ac:dyDescent="0.2">
      <c r="A4424" s="158"/>
      <c r="D4424" s="138"/>
    </row>
    <row r="4425" spans="1:4" x14ac:dyDescent="0.2">
      <c r="A4425" s="158"/>
      <c r="D4425" s="138"/>
    </row>
    <row r="4426" spans="1:4" x14ac:dyDescent="0.2">
      <c r="A4426" s="158"/>
      <c r="D4426" s="138"/>
    </row>
    <row r="4427" spans="1:4" x14ac:dyDescent="0.2">
      <c r="A4427" s="158"/>
      <c r="D4427" s="138"/>
    </row>
    <row r="4428" spans="1:4" x14ac:dyDescent="0.2">
      <c r="A4428" s="158"/>
      <c r="D4428" s="138"/>
    </row>
    <row r="4429" spans="1:4" x14ac:dyDescent="0.2">
      <c r="A4429" s="158"/>
      <c r="D4429" s="138"/>
    </row>
    <row r="4430" spans="1:4" x14ac:dyDescent="0.2">
      <c r="A4430" s="158"/>
      <c r="D4430" s="138"/>
    </row>
    <row r="4431" spans="1:4" x14ac:dyDescent="0.2">
      <c r="A4431" s="158"/>
      <c r="D4431" s="138"/>
    </row>
    <row r="4432" spans="1:4" x14ac:dyDescent="0.2">
      <c r="A4432" s="158"/>
      <c r="D4432" s="138"/>
    </row>
    <row r="4433" spans="1:4" x14ac:dyDescent="0.2">
      <c r="A4433" s="158"/>
      <c r="D4433" s="138"/>
    </row>
    <row r="4434" spans="1:4" x14ac:dyDescent="0.2">
      <c r="A4434" s="158"/>
      <c r="D4434" s="138"/>
    </row>
    <row r="4435" spans="1:4" x14ac:dyDescent="0.2">
      <c r="A4435" s="158"/>
      <c r="D4435" s="138"/>
    </row>
    <row r="4436" spans="1:4" x14ac:dyDescent="0.2">
      <c r="A4436" s="158"/>
      <c r="D4436" s="138"/>
    </row>
    <row r="4437" spans="1:4" x14ac:dyDescent="0.2">
      <c r="A4437" s="158"/>
      <c r="D4437" s="138"/>
    </row>
    <row r="4438" spans="1:4" x14ac:dyDescent="0.2">
      <c r="A4438" s="158"/>
      <c r="D4438" s="138"/>
    </row>
    <row r="4439" spans="1:4" x14ac:dyDescent="0.2">
      <c r="A4439" s="158"/>
      <c r="D4439" s="138"/>
    </row>
    <row r="4440" spans="1:4" x14ac:dyDescent="0.2">
      <c r="A4440" s="158"/>
      <c r="D4440" s="138"/>
    </row>
    <row r="4441" spans="1:4" x14ac:dyDescent="0.2">
      <c r="A4441" s="158"/>
      <c r="D4441" s="138"/>
    </row>
    <row r="4442" spans="1:4" x14ac:dyDescent="0.2">
      <c r="A4442" s="158"/>
      <c r="D4442" s="138"/>
    </row>
    <row r="4443" spans="1:4" x14ac:dyDescent="0.2">
      <c r="A4443" s="158"/>
      <c r="D4443" s="138"/>
    </row>
    <row r="4444" spans="1:4" x14ac:dyDescent="0.2">
      <c r="A4444" s="158"/>
      <c r="D4444" s="138"/>
    </row>
    <row r="4445" spans="1:4" x14ac:dyDescent="0.2">
      <c r="A4445" s="158"/>
      <c r="D4445" s="138"/>
    </row>
    <row r="4446" spans="1:4" x14ac:dyDescent="0.2">
      <c r="A4446" s="158"/>
      <c r="D4446" s="138"/>
    </row>
    <row r="4447" spans="1:4" x14ac:dyDescent="0.2">
      <c r="A4447" s="158"/>
      <c r="D4447" s="138"/>
    </row>
    <row r="4448" spans="1:4" x14ac:dyDescent="0.2">
      <c r="A4448" s="158"/>
      <c r="D4448" s="138"/>
    </row>
    <row r="4449" spans="1:4" x14ac:dyDescent="0.2">
      <c r="A4449" s="158"/>
      <c r="D4449" s="138"/>
    </row>
    <row r="4450" spans="1:4" x14ac:dyDescent="0.2">
      <c r="A4450" s="158"/>
      <c r="D4450" s="138"/>
    </row>
    <row r="4451" spans="1:4" x14ac:dyDescent="0.2">
      <c r="A4451" s="158"/>
      <c r="D4451" s="138"/>
    </row>
    <row r="4452" spans="1:4" x14ac:dyDescent="0.2">
      <c r="A4452" s="158"/>
      <c r="D4452" s="138"/>
    </row>
    <row r="4453" spans="1:4" x14ac:dyDescent="0.2">
      <c r="A4453" s="158"/>
      <c r="D4453" s="138"/>
    </row>
    <row r="4454" spans="1:4" x14ac:dyDescent="0.2">
      <c r="A4454" s="158"/>
      <c r="D4454" s="138"/>
    </row>
    <row r="4455" spans="1:4" x14ac:dyDescent="0.2">
      <c r="A4455" s="158"/>
      <c r="D4455" s="138"/>
    </row>
    <row r="4456" spans="1:4" x14ac:dyDescent="0.2">
      <c r="A4456" s="158"/>
      <c r="D4456" s="138"/>
    </row>
    <row r="4457" spans="1:4" x14ac:dyDescent="0.2">
      <c r="A4457" s="158"/>
      <c r="D4457" s="138"/>
    </row>
    <row r="4458" spans="1:4" x14ac:dyDescent="0.2">
      <c r="A4458" s="158"/>
      <c r="D4458" s="138"/>
    </row>
    <row r="4459" spans="1:4" x14ac:dyDescent="0.2">
      <c r="A4459" s="158"/>
      <c r="D4459" s="138"/>
    </row>
    <row r="4460" spans="1:4" x14ac:dyDescent="0.2">
      <c r="A4460" s="158"/>
      <c r="D4460" s="138"/>
    </row>
    <row r="4461" spans="1:4" x14ac:dyDescent="0.2">
      <c r="A4461" s="158"/>
      <c r="D4461" s="138"/>
    </row>
    <row r="4462" spans="1:4" x14ac:dyDescent="0.2">
      <c r="A4462" s="158"/>
      <c r="D4462" s="138"/>
    </row>
    <row r="4463" spans="1:4" x14ac:dyDescent="0.2">
      <c r="A4463" s="158"/>
      <c r="D4463" s="138"/>
    </row>
    <row r="4464" spans="1:4" x14ac:dyDescent="0.2">
      <c r="A4464" s="158"/>
      <c r="D4464" s="138"/>
    </row>
    <row r="4465" spans="1:4" x14ac:dyDescent="0.2">
      <c r="A4465" s="158"/>
      <c r="D4465" s="138"/>
    </row>
    <row r="4466" spans="1:4" x14ac:dyDescent="0.2">
      <c r="A4466" s="158"/>
      <c r="D4466" s="138"/>
    </row>
    <row r="4467" spans="1:4" x14ac:dyDescent="0.2">
      <c r="A4467" s="158"/>
      <c r="D4467" s="138"/>
    </row>
    <row r="4468" spans="1:4" x14ac:dyDescent="0.2">
      <c r="A4468" s="158"/>
      <c r="D4468" s="138"/>
    </row>
    <row r="4469" spans="1:4" x14ac:dyDescent="0.2">
      <c r="A4469" s="158"/>
      <c r="D4469" s="138"/>
    </row>
    <row r="4470" spans="1:4" x14ac:dyDescent="0.2">
      <c r="A4470" s="158"/>
      <c r="D4470" s="138"/>
    </row>
    <row r="4471" spans="1:4" x14ac:dyDescent="0.2">
      <c r="A4471" s="158"/>
      <c r="D4471" s="138"/>
    </row>
    <row r="4472" spans="1:4" x14ac:dyDescent="0.2">
      <c r="A4472" s="158"/>
      <c r="D4472" s="138"/>
    </row>
    <row r="4473" spans="1:4" x14ac:dyDescent="0.2">
      <c r="A4473" s="158"/>
      <c r="D4473" s="138"/>
    </row>
    <row r="4474" spans="1:4" x14ac:dyDescent="0.2">
      <c r="A4474" s="158"/>
      <c r="D4474" s="138"/>
    </row>
    <row r="4475" spans="1:4" x14ac:dyDescent="0.2">
      <c r="A4475" s="158"/>
      <c r="D4475" s="138"/>
    </row>
    <row r="4476" spans="1:4" x14ac:dyDescent="0.2">
      <c r="A4476" s="158"/>
      <c r="D4476" s="138"/>
    </row>
    <row r="4477" spans="1:4" x14ac:dyDescent="0.2">
      <c r="A4477" s="158"/>
      <c r="D4477" s="138"/>
    </row>
    <row r="4478" spans="1:4" x14ac:dyDescent="0.2">
      <c r="A4478" s="158"/>
      <c r="D4478" s="138"/>
    </row>
    <row r="4479" spans="1:4" x14ac:dyDescent="0.2">
      <c r="A4479" s="158"/>
      <c r="D4479" s="138"/>
    </row>
    <row r="4480" spans="1:4" x14ac:dyDescent="0.2">
      <c r="A4480" s="158"/>
      <c r="D4480" s="138"/>
    </row>
    <row r="4481" spans="1:4" x14ac:dyDescent="0.2">
      <c r="A4481" s="158"/>
      <c r="D4481" s="138"/>
    </row>
    <row r="4482" spans="1:4" x14ac:dyDescent="0.2">
      <c r="A4482" s="158"/>
      <c r="D4482" s="138"/>
    </row>
    <row r="4483" spans="1:4" x14ac:dyDescent="0.2">
      <c r="A4483" s="158"/>
      <c r="D4483" s="138"/>
    </row>
    <row r="4484" spans="1:4" x14ac:dyDescent="0.2">
      <c r="A4484" s="158"/>
      <c r="D4484" s="138"/>
    </row>
    <row r="4485" spans="1:4" x14ac:dyDescent="0.2">
      <c r="A4485" s="158"/>
      <c r="D4485" s="138"/>
    </row>
    <row r="4486" spans="1:4" x14ac:dyDescent="0.2">
      <c r="A4486" s="158"/>
      <c r="D4486" s="138"/>
    </row>
    <row r="4487" spans="1:4" x14ac:dyDescent="0.2">
      <c r="A4487" s="158"/>
      <c r="D4487" s="138"/>
    </row>
    <row r="4488" spans="1:4" x14ac:dyDescent="0.2">
      <c r="A4488" s="158"/>
      <c r="D4488" s="138"/>
    </row>
    <row r="4489" spans="1:4" x14ac:dyDescent="0.2">
      <c r="A4489" s="158"/>
      <c r="D4489" s="138"/>
    </row>
    <row r="4490" spans="1:4" x14ac:dyDescent="0.2">
      <c r="A4490" s="158"/>
      <c r="D4490" s="138"/>
    </row>
    <row r="4491" spans="1:4" x14ac:dyDescent="0.2">
      <c r="A4491" s="158"/>
      <c r="D4491" s="138"/>
    </row>
    <row r="4492" spans="1:4" x14ac:dyDescent="0.2">
      <c r="A4492" s="158"/>
      <c r="D4492" s="138"/>
    </row>
    <row r="4493" spans="1:4" x14ac:dyDescent="0.2">
      <c r="A4493" s="158"/>
      <c r="D4493" s="138"/>
    </row>
    <row r="4494" spans="1:4" x14ac:dyDescent="0.2">
      <c r="A4494" s="158"/>
      <c r="D4494" s="138"/>
    </row>
    <row r="4495" spans="1:4" x14ac:dyDescent="0.2">
      <c r="A4495" s="158"/>
      <c r="D4495" s="138"/>
    </row>
    <row r="4496" spans="1:4" x14ac:dyDescent="0.2">
      <c r="A4496" s="158"/>
      <c r="D4496" s="138"/>
    </row>
    <row r="4497" spans="1:4" x14ac:dyDescent="0.2">
      <c r="A4497" s="158"/>
      <c r="D4497" s="138"/>
    </row>
    <row r="4498" spans="1:4" x14ac:dyDescent="0.2">
      <c r="A4498" s="158"/>
      <c r="D4498" s="138"/>
    </row>
    <row r="4499" spans="1:4" x14ac:dyDescent="0.2">
      <c r="A4499" s="158"/>
      <c r="D4499" s="138"/>
    </row>
    <row r="4500" spans="1:4" x14ac:dyDescent="0.2">
      <c r="A4500" s="158"/>
      <c r="D4500" s="138"/>
    </row>
    <row r="4501" spans="1:4" x14ac:dyDescent="0.2">
      <c r="A4501" s="158"/>
      <c r="D4501" s="138"/>
    </row>
    <row r="4502" spans="1:4" x14ac:dyDescent="0.2">
      <c r="A4502" s="158"/>
      <c r="D4502" s="138"/>
    </row>
    <row r="4503" spans="1:4" x14ac:dyDescent="0.2">
      <c r="A4503" s="158"/>
      <c r="D4503" s="138"/>
    </row>
    <row r="4504" spans="1:4" x14ac:dyDescent="0.2">
      <c r="A4504" s="158"/>
      <c r="D4504" s="138"/>
    </row>
    <row r="4505" spans="1:4" x14ac:dyDescent="0.2">
      <c r="A4505" s="158"/>
      <c r="D4505" s="138"/>
    </row>
    <row r="4506" spans="1:4" x14ac:dyDescent="0.2">
      <c r="A4506" s="158"/>
      <c r="D4506" s="138"/>
    </row>
    <row r="4507" spans="1:4" x14ac:dyDescent="0.2">
      <c r="A4507" s="158"/>
      <c r="D4507" s="138"/>
    </row>
    <row r="4508" spans="1:4" x14ac:dyDescent="0.2">
      <c r="A4508" s="158"/>
      <c r="D4508" s="138"/>
    </row>
    <row r="4509" spans="1:4" x14ac:dyDescent="0.2">
      <c r="A4509" s="158"/>
      <c r="D4509" s="138"/>
    </row>
    <row r="4510" spans="1:4" x14ac:dyDescent="0.2">
      <c r="A4510" s="158"/>
      <c r="D4510" s="138"/>
    </row>
    <row r="4511" spans="1:4" x14ac:dyDescent="0.2">
      <c r="A4511" s="158"/>
      <c r="D4511" s="138"/>
    </row>
    <row r="4512" spans="1:4" x14ac:dyDescent="0.2">
      <c r="A4512" s="158"/>
      <c r="D4512" s="138"/>
    </row>
    <row r="4513" spans="1:4" x14ac:dyDescent="0.2">
      <c r="A4513" s="158"/>
      <c r="D4513" s="138"/>
    </row>
    <row r="4514" spans="1:4" x14ac:dyDescent="0.2">
      <c r="A4514" s="158"/>
      <c r="D4514" s="138"/>
    </row>
    <row r="4515" spans="1:4" x14ac:dyDescent="0.2">
      <c r="A4515" s="158"/>
      <c r="D4515" s="138"/>
    </row>
    <row r="4516" spans="1:4" x14ac:dyDescent="0.2">
      <c r="A4516" s="158"/>
      <c r="D4516" s="138"/>
    </row>
    <row r="4517" spans="1:4" x14ac:dyDescent="0.2">
      <c r="A4517" s="158"/>
      <c r="D4517" s="138"/>
    </row>
    <row r="4518" spans="1:4" x14ac:dyDescent="0.2">
      <c r="A4518" s="158"/>
      <c r="D4518" s="138"/>
    </row>
    <row r="4519" spans="1:4" x14ac:dyDescent="0.2">
      <c r="A4519" s="158"/>
      <c r="D4519" s="138"/>
    </row>
    <row r="4520" spans="1:4" x14ac:dyDescent="0.2">
      <c r="A4520" s="158"/>
      <c r="D4520" s="138"/>
    </row>
    <row r="4521" spans="1:4" x14ac:dyDescent="0.2">
      <c r="A4521" s="158"/>
      <c r="D4521" s="138"/>
    </row>
    <row r="4522" spans="1:4" x14ac:dyDescent="0.2">
      <c r="A4522" s="158"/>
      <c r="D4522" s="138"/>
    </row>
    <row r="4523" spans="1:4" x14ac:dyDescent="0.2">
      <c r="A4523" s="158"/>
      <c r="D4523" s="138"/>
    </row>
    <row r="4524" spans="1:4" x14ac:dyDescent="0.2">
      <c r="A4524" s="158"/>
      <c r="D4524" s="138"/>
    </row>
    <row r="4525" spans="1:4" x14ac:dyDescent="0.2">
      <c r="A4525" s="158"/>
      <c r="D4525" s="138"/>
    </row>
    <row r="4526" spans="1:4" x14ac:dyDescent="0.2">
      <c r="A4526" s="158"/>
      <c r="D4526" s="138"/>
    </row>
    <row r="4527" spans="1:4" x14ac:dyDescent="0.2">
      <c r="A4527" s="158"/>
      <c r="D4527" s="138"/>
    </row>
    <row r="4528" spans="1:4" x14ac:dyDescent="0.2">
      <c r="A4528" s="158"/>
      <c r="D4528" s="138"/>
    </row>
    <row r="4529" spans="1:4" x14ac:dyDescent="0.2">
      <c r="A4529" s="158"/>
      <c r="D4529" s="138"/>
    </row>
    <row r="4530" spans="1:4" x14ac:dyDescent="0.2">
      <c r="A4530" s="158"/>
      <c r="D4530" s="138"/>
    </row>
    <row r="4531" spans="1:4" x14ac:dyDescent="0.2">
      <c r="A4531" s="158"/>
      <c r="D4531" s="138"/>
    </row>
    <row r="4532" spans="1:4" x14ac:dyDescent="0.2">
      <c r="A4532" s="158"/>
      <c r="D4532" s="138"/>
    </row>
    <row r="4533" spans="1:4" x14ac:dyDescent="0.2">
      <c r="A4533" s="158"/>
      <c r="D4533" s="138"/>
    </row>
    <row r="4534" spans="1:4" x14ac:dyDescent="0.2">
      <c r="A4534" s="158"/>
      <c r="D4534" s="138"/>
    </row>
    <row r="4535" spans="1:4" x14ac:dyDescent="0.2">
      <c r="A4535" s="158"/>
      <c r="D4535" s="138"/>
    </row>
    <row r="4536" spans="1:4" x14ac:dyDescent="0.2">
      <c r="A4536" s="158"/>
      <c r="D4536" s="138"/>
    </row>
    <row r="4537" spans="1:4" x14ac:dyDescent="0.2">
      <c r="A4537" s="158"/>
      <c r="D4537" s="138"/>
    </row>
    <row r="4538" spans="1:4" x14ac:dyDescent="0.2">
      <c r="A4538" s="158"/>
      <c r="D4538" s="138"/>
    </row>
    <row r="4539" spans="1:4" x14ac:dyDescent="0.2">
      <c r="A4539" s="158"/>
      <c r="D4539" s="138"/>
    </row>
    <row r="4540" spans="1:4" x14ac:dyDescent="0.2">
      <c r="A4540" s="158"/>
      <c r="D4540" s="138"/>
    </row>
    <row r="4541" spans="1:4" x14ac:dyDescent="0.2">
      <c r="A4541" s="158"/>
      <c r="D4541" s="138"/>
    </row>
    <row r="4542" spans="1:4" x14ac:dyDescent="0.2">
      <c r="A4542" s="158"/>
      <c r="D4542" s="138"/>
    </row>
    <row r="4543" spans="1:4" x14ac:dyDescent="0.2">
      <c r="A4543" s="158"/>
      <c r="D4543" s="138"/>
    </row>
    <row r="4544" spans="1:4" x14ac:dyDescent="0.2">
      <c r="A4544" s="158"/>
      <c r="D4544" s="138"/>
    </row>
    <row r="4545" spans="1:4" x14ac:dyDescent="0.2">
      <c r="A4545" s="158"/>
      <c r="D4545" s="138"/>
    </row>
    <row r="4546" spans="1:4" x14ac:dyDescent="0.2">
      <c r="A4546" s="158"/>
      <c r="D4546" s="138"/>
    </row>
    <row r="4547" spans="1:4" x14ac:dyDescent="0.2">
      <c r="A4547" s="158"/>
      <c r="D4547" s="138"/>
    </row>
    <row r="4548" spans="1:4" x14ac:dyDescent="0.2">
      <c r="A4548" s="158"/>
      <c r="D4548" s="138"/>
    </row>
    <row r="4549" spans="1:4" x14ac:dyDescent="0.2">
      <c r="A4549" s="158"/>
      <c r="D4549" s="138"/>
    </row>
    <row r="4550" spans="1:4" x14ac:dyDescent="0.2">
      <c r="A4550" s="158"/>
      <c r="D4550" s="138"/>
    </row>
    <row r="4551" spans="1:4" x14ac:dyDescent="0.2">
      <c r="A4551" s="158"/>
      <c r="D4551" s="138"/>
    </row>
    <row r="4552" spans="1:4" x14ac:dyDescent="0.2">
      <c r="A4552" s="158"/>
      <c r="D4552" s="138"/>
    </row>
    <row r="4553" spans="1:4" x14ac:dyDescent="0.2">
      <c r="A4553" s="158"/>
      <c r="D4553" s="138"/>
    </row>
    <row r="4554" spans="1:4" x14ac:dyDescent="0.2">
      <c r="A4554" s="158"/>
      <c r="D4554" s="138"/>
    </row>
    <row r="4555" spans="1:4" x14ac:dyDescent="0.2">
      <c r="A4555" s="158"/>
      <c r="D4555" s="138"/>
    </row>
    <row r="4556" spans="1:4" x14ac:dyDescent="0.2">
      <c r="A4556" s="158"/>
      <c r="D4556" s="138"/>
    </row>
    <row r="4557" spans="1:4" x14ac:dyDescent="0.2">
      <c r="A4557" s="158"/>
      <c r="D4557" s="138"/>
    </row>
    <row r="4558" spans="1:4" x14ac:dyDescent="0.2">
      <c r="A4558" s="158"/>
      <c r="D4558" s="138"/>
    </row>
    <row r="4559" spans="1:4" x14ac:dyDescent="0.2">
      <c r="A4559" s="158"/>
      <c r="D4559" s="138"/>
    </row>
    <row r="4560" spans="1:4" x14ac:dyDescent="0.2">
      <c r="A4560" s="158"/>
      <c r="D4560" s="138"/>
    </row>
    <row r="4561" spans="1:4" x14ac:dyDescent="0.2">
      <c r="A4561" s="158"/>
      <c r="D4561" s="138"/>
    </row>
    <row r="4562" spans="1:4" x14ac:dyDescent="0.2">
      <c r="A4562" s="158"/>
      <c r="D4562" s="138"/>
    </row>
    <row r="4563" spans="1:4" x14ac:dyDescent="0.2">
      <c r="A4563" s="158"/>
      <c r="D4563" s="138"/>
    </row>
    <row r="4564" spans="1:4" x14ac:dyDescent="0.2">
      <c r="A4564" s="158"/>
      <c r="D4564" s="138"/>
    </row>
    <row r="4565" spans="1:4" x14ac:dyDescent="0.2">
      <c r="A4565" s="158"/>
      <c r="D4565" s="138"/>
    </row>
    <row r="4566" spans="1:4" x14ac:dyDescent="0.2">
      <c r="A4566" s="158"/>
      <c r="D4566" s="138"/>
    </row>
    <row r="4567" spans="1:4" x14ac:dyDescent="0.2">
      <c r="A4567" s="158"/>
      <c r="D4567" s="138"/>
    </row>
    <row r="4568" spans="1:4" x14ac:dyDescent="0.2">
      <c r="A4568" s="158"/>
      <c r="D4568" s="138"/>
    </row>
    <row r="4569" spans="1:4" x14ac:dyDescent="0.2">
      <c r="A4569" s="158"/>
      <c r="D4569" s="138"/>
    </row>
    <row r="4570" spans="1:4" x14ac:dyDescent="0.2">
      <c r="A4570" s="158"/>
      <c r="D4570" s="138"/>
    </row>
    <row r="4571" spans="1:4" x14ac:dyDescent="0.2">
      <c r="A4571" s="158"/>
      <c r="D4571" s="138"/>
    </row>
    <row r="4572" spans="1:4" x14ac:dyDescent="0.2">
      <c r="A4572" s="158"/>
      <c r="D4572" s="138"/>
    </row>
    <row r="4573" spans="1:4" x14ac:dyDescent="0.2">
      <c r="A4573" s="158"/>
      <c r="D4573" s="138"/>
    </row>
    <row r="4574" spans="1:4" x14ac:dyDescent="0.2">
      <c r="A4574" s="158"/>
      <c r="D4574" s="138"/>
    </row>
    <row r="4575" spans="1:4" x14ac:dyDescent="0.2">
      <c r="A4575" s="158"/>
      <c r="D4575" s="138"/>
    </row>
    <row r="4576" spans="1:4" x14ac:dyDescent="0.2">
      <c r="A4576" s="158"/>
      <c r="D4576" s="138"/>
    </row>
    <row r="4577" spans="1:4" x14ac:dyDescent="0.2">
      <c r="A4577" s="158"/>
      <c r="D4577" s="138"/>
    </row>
    <row r="4578" spans="1:4" x14ac:dyDescent="0.2">
      <c r="A4578" s="158"/>
      <c r="D4578" s="138"/>
    </row>
    <row r="4579" spans="1:4" x14ac:dyDescent="0.2">
      <c r="A4579" s="158"/>
      <c r="D4579" s="138"/>
    </row>
    <row r="4580" spans="1:4" x14ac:dyDescent="0.2">
      <c r="A4580" s="158"/>
      <c r="D4580" s="138"/>
    </row>
    <row r="4581" spans="1:4" x14ac:dyDescent="0.2">
      <c r="A4581" s="158"/>
      <c r="D4581" s="138"/>
    </row>
    <row r="4582" spans="1:4" x14ac:dyDescent="0.2">
      <c r="A4582" s="158"/>
      <c r="D4582" s="138"/>
    </row>
    <row r="4583" spans="1:4" x14ac:dyDescent="0.2">
      <c r="A4583" s="158"/>
      <c r="D4583" s="138"/>
    </row>
    <row r="4584" spans="1:4" x14ac:dyDescent="0.2">
      <c r="A4584" s="158"/>
      <c r="D4584" s="138"/>
    </row>
    <row r="4585" spans="1:4" x14ac:dyDescent="0.2">
      <c r="A4585" s="158"/>
      <c r="D4585" s="138"/>
    </row>
    <row r="4586" spans="1:4" x14ac:dyDescent="0.2">
      <c r="A4586" s="158"/>
      <c r="D4586" s="138"/>
    </row>
    <row r="4587" spans="1:4" x14ac:dyDescent="0.2">
      <c r="A4587" s="158"/>
      <c r="D4587" s="138"/>
    </row>
    <row r="4588" spans="1:4" x14ac:dyDescent="0.2">
      <c r="A4588" s="158"/>
      <c r="D4588" s="138"/>
    </row>
    <row r="4589" spans="1:4" x14ac:dyDescent="0.2">
      <c r="A4589" s="158"/>
      <c r="D4589" s="138"/>
    </row>
    <row r="4590" spans="1:4" x14ac:dyDescent="0.2">
      <c r="A4590" s="158"/>
      <c r="D4590" s="138"/>
    </row>
    <row r="4591" spans="1:4" x14ac:dyDescent="0.2">
      <c r="A4591" s="158"/>
      <c r="D4591" s="138"/>
    </row>
    <row r="4592" spans="1:4" x14ac:dyDescent="0.2">
      <c r="A4592" s="158"/>
      <c r="D4592" s="138"/>
    </row>
    <row r="4593" spans="1:4" x14ac:dyDescent="0.2">
      <c r="A4593" s="158"/>
      <c r="D4593" s="138"/>
    </row>
    <row r="4594" spans="1:4" x14ac:dyDescent="0.2">
      <c r="A4594" s="158"/>
      <c r="D4594" s="138"/>
    </row>
    <row r="4595" spans="1:4" x14ac:dyDescent="0.2">
      <c r="A4595" s="158"/>
      <c r="D4595" s="138"/>
    </row>
    <row r="4596" spans="1:4" x14ac:dyDescent="0.2">
      <c r="A4596" s="158"/>
      <c r="D4596" s="138"/>
    </row>
    <row r="4597" spans="1:4" x14ac:dyDescent="0.2">
      <c r="A4597" s="158"/>
      <c r="D4597" s="138"/>
    </row>
    <row r="4598" spans="1:4" x14ac:dyDescent="0.2">
      <c r="A4598" s="158"/>
      <c r="D4598" s="138"/>
    </row>
    <row r="4599" spans="1:4" x14ac:dyDescent="0.2">
      <c r="A4599" s="158"/>
      <c r="D4599" s="138"/>
    </row>
    <row r="4600" spans="1:4" x14ac:dyDescent="0.2">
      <c r="A4600" s="158"/>
      <c r="D4600" s="138"/>
    </row>
    <row r="4601" spans="1:4" x14ac:dyDescent="0.2">
      <c r="A4601" s="158"/>
      <c r="D4601" s="138"/>
    </row>
    <row r="4602" spans="1:4" x14ac:dyDescent="0.2">
      <c r="A4602" s="158"/>
      <c r="D4602" s="138"/>
    </row>
    <row r="4603" spans="1:4" x14ac:dyDescent="0.2">
      <c r="A4603" s="158"/>
      <c r="D4603" s="138"/>
    </row>
    <row r="4604" spans="1:4" x14ac:dyDescent="0.2">
      <c r="A4604" s="158"/>
      <c r="D4604" s="138"/>
    </row>
    <row r="4605" spans="1:4" x14ac:dyDescent="0.2">
      <c r="A4605" s="158"/>
      <c r="D4605" s="138"/>
    </row>
    <row r="4606" spans="1:4" x14ac:dyDescent="0.2">
      <c r="A4606" s="158"/>
      <c r="D4606" s="138"/>
    </row>
    <row r="4607" spans="1:4" x14ac:dyDescent="0.2">
      <c r="A4607" s="158"/>
      <c r="D4607" s="138"/>
    </row>
    <row r="4608" spans="1:4" x14ac:dyDescent="0.2">
      <c r="A4608" s="158"/>
      <c r="D4608" s="138"/>
    </row>
    <row r="4609" spans="1:4" x14ac:dyDescent="0.2">
      <c r="A4609" s="158"/>
      <c r="D4609" s="138"/>
    </row>
    <row r="4610" spans="1:4" x14ac:dyDescent="0.2">
      <c r="A4610" s="158"/>
      <c r="D4610" s="138"/>
    </row>
    <row r="4611" spans="1:4" x14ac:dyDescent="0.2">
      <c r="A4611" s="158"/>
      <c r="D4611" s="138"/>
    </row>
    <row r="4612" spans="1:4" x14ac:dyDescent="0.2">
      <c r="A4612" s="158"/>
      <c r="D4612" s="138"/>
    </row>
    <row r="4613" spans="1:4" x14ac:dyDescent="0.2">
      <c r="A4613" s="158"/>
      <c r="D4613" s="138"/>
    </row>
    <row r="4614" spans="1:4" x14ac:dyDescent="0.2">
      <c r="A4614" s="158"/>
      <c r="D4614" s="138"/>
    </row>
    <row r="4615" spans="1:4" x14ac:dyDescent="0.2">
      <c r="A4615" s="158"/>
      <c r="D4615" s="138"/>
    </row>
    <row r="4616" spans="1:4" x14ac:dyDescent="0.2">
      <c r="A4616" s="158"/>
      <c r="D4616" s="138"/>
    </row>
    <row r="4617" spans="1:4" x14ac:dyDescent="0.2">
      <c r="A4617" s="158"/>
      <c r="D4617" s="138"/>
    </row>
    <row r="4618" spans="1:4" x14ac:dyDescent="0.2">
      <c r="A4618" s="158"/>
      <c r="D4618" s="138"/>
    </row>
    <row r="4619" spans="1:4" x14ac:dyDescent="0.2">
      <c r="A4619" s="158"/>
      <c r="D4619" s="138"/>
    </row>
    <row r="4620" spans="1:4" x14ac:dyDescent="0.2">
      <c r="A4620" s="158"/>
      <c r="D4620" s="138"/>
    </row>
    <row r="4621" spans="1:4" x14ac:dyDescent="0.2">
      <c r="A4621" s="158"/>
      <c r="D4621" s="138"/>
    </row>
    <row r="4622" spans="1:4" x14ac:dyDescent="0.2">
      <c r="A4622" s="158"/>
      <c r="D4622" s="138"/>
    </row>
    <row r="4623" spans="1:4" x14ac:dyDescent="0.2">
      <c r="A4623" s="158"/>
      <c r="D4623" s="138"/>
    </row>
    <row r="4624" spans="1:4" x14ac:dyDescent="0.2">
      <c r="A4624" s="158"/>
      <c r="D4624" s="138"/>
    </row>
    <row r="4625" spans="1:4" x14ac:dyDescent="0.2">
      <c r="A4625" s="158"/>
      <c r="D4625" s="138"/>
    </row>
    <row r="4626" spans="1:4" x14ac:dyDescent="0.2">
      <c r="A4626" s="158"/>
      <c r="D4626" s="138"/>
    </row>
    <row r="4627" spans="1:4" x14ac:dyDescent="0.2">
      <c r="A4627" s="158"/>
      <c r="D4627" s="138"/>
    </row>
    <row r="4628" spans="1:4" x14ac:dyDescent="0.2">
      <c r="A4628" s="158"/>
      <c r="D4628" s="138"/>
    </row>
    <row r="4629" spans="1:4" x14ac:dyDescent="0.2">
      <c r="A4629" s="158"/>
      <c r="D4629" s="138"/>
    </row>
    <row r="4630" spans="1:4" x14ac:dyDescent="0.2">
      <c r="A4630" s="158"/>
      <c r="D4630" s="138"/>
    </row>
    <row r="4631" spans="1:4" x14ac:dyDescent="0.2">
      <c r="A4631" s="158"/>
      <c r="D4631" s="138"/>
    </row>
    <row r="4632" spans="1:4" x14ac:dyDescent="0.2">
      <c r="A4632" s="158"/>
      <c r="D4632" s="138"/>
    </row>
    <row r="4633" spans="1:4" x14ac:dyDescent="0.2">
      <c r="A4633" s="158"/>
      <c r="D4633" s="138"/>
    </row>
    <row r="4634" spans="1:4" x14ac:dyDescent="0.2">
      <c r="A4634" s="158"/>
      <c r="D4634" s="138"/>
    </row>
    <row r="4635" spans="1:4" x14ac:dyDescent="0.2">
      <c r="A4635" s="158"/>
      <c r="D4635" s="138"/>
    </row>
    <row r="4636" spans="1:4" x14ac:dyDescent="0.2">
      <c r="A4636" s="158"/>
      <c r="D4636" s="138"/>
    </row>
    <row r="4637" spans="1:4" x14ac:dyDescent="0.2">
      <c r="A4637" s="158"/>
      <c r="D4637" s="138"/>
    </row>
    <row r="4638" spans="1:4" x14ac:dyDescent="0.2">
      <c r="A4638" s="158"/>
      <c r="D4638" s="138"/>
    </row>
    <row r="4639" spans="1:4" x14ac:dyDescent="0.2">
      <c r="A4639" s="158"/>
      <c r="D4639" s="138"/>
    </row>
    <row r="4640" spans="1:4" x14ac:dyDescent="0.2">
      <c r="A4640" s="158"/>
      <c r="D4640" s="138"/>
    </row>
    <row r="4641" spans="1:4" x14ac:dyDescent="0.2">
      <c r="A4641" s="158"/>
      <c r="D4641" s="138"/>
    </row>
    <row r="4642" spans="1:4" x14ac:dyDescent="0.2">
      <c r="A4642" s="158"/>
      <c r="D4642" s="138"/>
    </row>
    <row r="4643" spans="1:4" x14ac:dyDescent="0.2">
      <c r="A4643" s="158"/>
      <c r="D4643" s="138"/>
    </row>
    <row r="4644" spans="1:4" x14ac:dyDescent="0.2">
      <c r="A4644" s="158"/>
      <c r="D4644" s="138"/>
    </row>
    <row r="4645" spans="1:4" x14ac:dyDescent="0.2">
      <c r="A4645" s="158"/>
      <c r="D4645" s="138"/>
    </row>
    <row r="4646" spans="1:4" x14ac:dyDescent="0.2">
      <c r="A4646" s="158"/>
      <c r="D4646" s="138"/>
    </row>
    <row r="4647" spans="1:4" x14ac:dyDescent="0.2">
      <c r="A4647" s="158"/>
      <c r="D4647" s="138"/>
    </row>
    <row r="4648" spans="1:4" x14ac:dyDescent="0.2">
      <c r="A4648" s="158"/>
      <c r="D4648" s="138"/>
    </row>
    <row r="4649" spans="1:4" x14ac:dyDescent="0.2">
      <c r="A4649" s="158"/>
      <c r="D4649" s="138"/>
    </row>
    <row r="4650" spans="1:4" x14ac:dyDescent="0.2">
      <c r="A4650" s="158"/>
      <c r="D4650" s="138"/>
    </row>
    <row r="4651" spans="1:4" x14ac:dyDescent="0.2">
      <c r="A4651" s="158"/>
      <c r="D4651" s="138"/>
    </row>
    <row r="4652" spans="1:4" x14ac:dyDescent="0.2">
      <c r="A4652" s="158"/>
      <c r="D4652" s="138"/>
    </row>
    <row r="4653" spans="1:4" x14ac:dyDescent="0.2">
      <c r="A4653" s="158"/>
      <c r="D4653" s="138"/>
    </row>
    <row r="4654" spans="1:4" x14ac:dyDescent="0.2">
      <c r="A4654" s="158"/>
      <c r="D4654" s="138"/>
    </row>
    <row r="4655" spans="1:4" x14ac:dyDescent="0.2">
      <c r="A4655" s="158"/>
      <c r="D4655" s="138"/>
    </row>
    <row r="4656" spans="1:4" x14ac:dyDescent="0.2">
      <c r="A4656" s="158"/>
      <c r="D4656" s="138"/>
    </row>
    <row r="4657" spans="1:4" x14ac:dyDescent="0.2">
      <c r="A4657" s="158"/>
      <c r="D4657" s="138"/>
    </row>
    <row r="4658" spans="1:4" x14ac:dyDescent="0.2">
      <c r="A4658" s="158"/>
      <c r="D4658" s="138"/>
    </row>
    <row r="4659" spans="1:4" x14ac:dyDescent="0.2">
      <c r="A4659" s="158"/>
      <c r="D4659" s="138"/>
    </row>
    <row r="4660" spans="1:4" x14ac:dyDescent="0.2">
      <c r="A4660" s="158"/>
      <c r="D4660" s="138"/>
    </row>
    <row r="4661" spans="1:4" x14ac:dyDescent="0.2">
      <c r="A4661" s="158"/>
      <c r="D4661" s="138"/>
    </row>
    <row r="4662" spans="1:4" x14ac:dyDescent="0.2">
      <c r="A4662" s="158"/>
      <c r="D4662" s="138"/>
    </row>
    <row r="4663" spans="1:4" x14ac:dyDescent="0.2">
      <c r="A4663" s="158"/>
      <c r="D4663" s="138"/>
    </row>
    <row r="4664" spans="1:4" x14ac:dyDescent="0.2">
      <c r="A4664" s="158"/>
      <c r="D4664" s="138"/>
    </row>
    <row r="4665" spans="1:4" x14ac:dyDescent="0.2">
      <c r="A4665" s="158"/>
      <c r="D4665" s="138"/>
    </row>
    <row r="4666" spans="1:4" x14ac:dyDescent="0.2">
      <c r="A4666" s="158"/>
      <c r="D4666" s="138"/>
    </row>
    <row r="4667" spans="1:4" x14ac:dyDescent="0.2">
      <c r="A4667" s="158"/>
      <c r="D4667" s="138"/>
    </row>
    <row r="4668" spans="1:4" x14ac:dyDescent="0.2">
      <c r="A4668" s="158"/>
      <c r="D4668" s="138"/>
    </row>
    <row r="4669" spans="1:4" x14ac:dyDescent="0.2">
      <c r="A4669" s="158"/>
      <c r="D4669" s="138"/>
    </row>
    <row r="4670" spans="1:4" x14ac:dyDescent="0.2">
      <c r="A4670" s="158"/>
      <c r="D4670" s="138"/>
    </row>
    <row r="4671" spans="1:4" x14ac:dyDescent="0.2">
      <c r="A4671" s="158"/>
      <c r="D4671" s="138"/>
    </row>
    <row r="4672" spans="1:4" x14ac:dyDescent="0.2">
      <c r="A4672" s="158"/>
      <c r="D4672" s="138"/>
    </row>
    <row r="4673" spans="1:4" x14ac:dyDescent="0.2">
      <c r="A4673" s="158"/>
      <c r="D4673" s="138"/>
    </row>
    <row r="4674" spans="1:4" x14ac:dyDescent="0.2">
      <c r="A4674" s="158"/>
      <c r="D4674" s="138"/>
    </row>
    <row r="4675" spans="1:4" x14ac:dyDescent="0.2">
      <c r="A4675" s="158"/>
      <c r="D4675" s="138"/>
    </row>
    <row r="4676" spans="1:4" x14ac:dyDescent="0.2">
      <c r="A4676" s="158"/>
      <c r="D4676" s="138"/>
    </row>
    <row r="4677" spans="1:4" x14ac:dyDescent="0.2">
      <c r="A4677" s="158"/>
      <c r="D4677" s="138"/>
    </row>
    <row r="4678" spans="1:4" x14ac:dyDescent="0.2">
      <c r="A4678" s="158"/>
      <c r="D4678" s="138"/>
    </row>
    <row r="4679" spans="1:4" x14ac:dyDescent="0.2">
      <c r="A4679" s="158"/>
      <c r="D4679" s="138"/>
    </row>
    <row r="4680" spans="1:4" x14ac:dyDescent="0.2">
      <c r="A4680" s="158"/>
      <c r="D4680" s="138"/>
    </row>
    <row r="4681" spans="1:4" x14ac:dyDescent="0.2">
      <c r="A4681" s="158"/>
      <c r="D4681" s="138"/>
    </row>
    <row r="4682" spans="1:4" x14ac:dyDescent="0.2">
      <c r="A4682" s="158"/>
      <c r="D4682" s="138"/>
    </row>
    <row r="4683" spans="1:4" x14ac:dyDescent="0.2">
      <c r="A4683" s="158"/>
      <c r="D4683" s="138"/>
    </row>
    <row r="4684" spans="1:4" x14ac:dyDescent="0.2">
      <c r="A4684" s="158"/>
      <c r="D4684" s="138"/>
    </row>
    <row r="4685" spans="1:4" x14ac:dyDescent="0.2">
      <c r="A4685" s="158"/>
      <c r="D4685" s="138"/>
    </row>
    <row r="4686" spans="1:4" x14ac:dyDescent="0.2">
      <c r="A4686" s="158"/>
      <c r="D4686" s="138"/>
    </row>
    <row r="4687" spans="1:4" x14ac:dyDescent="0.2">
      <c r="A4687" s="158"/>
      <c r="D4687" s="138"/>
    </row>
    <row r="4688" spans="1:4" x14ac:dyDescent="0.2">
      <c r="A4688" s="158"/>
      <c r="D4688" s="138"/>
    </row>
    <row r="4689" spans="1:4" x14ac:dyDescent="0.2">
      <c r="A4689" s="158"/>
      <c r="D4689" s="138"/>
    </row>
    <row r="4690" spans="1:4" x14ac:dyDescent="0.2">
      <c r="A4690" s="158"/>
      <c r="D4690" s="138"/>
    </row>
    <row r="4691" spans="1:4" x14ac:dyDescent="0.2">
      <c r="A4691" s="158"/>
      <c r="D4691" s="138"/>
    </row>
    <row r="4692" spans="1:4" x14ac:dyDescent="0.2">
      <c r="A4692" s="158"/>
      <c r="D4692" s="138"/>
    </row>
    <row r="4693" spans="1:4" x14ac:dyDescent="0.2">
      <c r="A4693" s="158"/>
      <c r="D4693" s="138"/>
    </row>
    <row r="4694" spans="1:4" x14ac:dyDescent="0.2">
      <c r="A4694" s="158"/>
      <c r="D4694" s="138"/>
    </row>
    <row r="4695" spans="1:4" x14ac:dyDescent="0.2">
      <c r="A4695" s="158"/>
      <c r="D4695" s="138"/>
    </row>
    <row r="4696" spans="1:4" x14ac:dyDescent="0.2">
      <c r="A4696" s="158"/>
      <c r="D4696" s="138"/>
    </row>
    <row r="4697" spans="1:4" x14ac:dyDescent="0.2">
      <c r="A4697" s="158"/>
      <c r="D4697" s="138"/>
    </row>
    <row r="4698" spans="1:4" x14ac:dyDescent="0.2">
      <c r="A4698" s="158"/>
      <c r="D4698" s="138"/>
    </row>
    <row r="4699" spans="1:4" x14ac:dyDescent="0.2">
      <c r="A4699" s="158"/>
      <c r="D4699" s="138"/>
    </row>
    <row r="4700" spans="1:4" x14ac:dyDescent="0.2">
      <c r="A4700" s="158"/>
      <c r="D4700" s="138"/>
    </row>
    <row r="4701" spans="1:4" x14ac:dyDescent="0.2">
      <c r="A4701" s="158"/>
      <c r="D4701" s="138"/>
    </row>
    <row r="4702" spans="1:4" x14ac:dyDescent="0.2">
      <c r="A4702" s="158"/>
      <c r="D4702" s="138"/>
    </row>
    <row r="4703" spans="1:4" x14ac:dyDescent="0.2">
      <c r="A4703" s="158"/>
      <c r="D4703" s="138"/>
    </row>
    <row r="4704" spans="1:4" x14ac:dyDescent="0.2">
      <c r="A4704" s="158"/>
      <c r="D4704" s="138"/>
    </row>
    <row r="4705" spans="1:4" x14ac:dyDescent="0.2">
      <c r="A4705" s="158"/>
      <c r="D4705" s="138"/>
    </row>
    <row r="4706" spans="1:4" x14ac:dyDescent="0.2">
      <c r="A4706" s="158"/>
      <c r="D4706" s="138"/>
    </row>
    <row r="4707" spans="1:4" x14ac:dyDescent="0.2">
      <c r="A4707" s="158"/>
      <c r="D4707" s="138"/>
    </row>
    <row r="4708" spans="1:4" x14ac:dyDescent="0.2">
      <c r="A4708" s="158"/>
      <c r="D4708" s="138"/>
    </row>
    <row r="4709" spans="1:4" x14ac:dyDescent="0.2">
      <c r="A4709" s="158"/>
      <c r="D4709" s="138"/>
    </row>
    <row r="4710" spans="1:4" x14ac:dyDescent="0.2">
      <c r="A4710" s="158"/>
      <c r="D4710" s="138"/>
    </row>
    <row r="4711" spans="1:4" x14ac:dyDescent="0.2">
      <c r="A4711" s="158"/>
      <c r="D4711" s="138"/>
    </row>
    <row r="4712" spans="1:4" x14ac:dyDescent="0.2">
      <c r="A4712" s="158"/>
      <c r="D4712" s="138"/>
    </row>
    <row r="4713" spans="1:4" x14ac:dyDescent="0.2">
      <c r="A4713" s="158"/>
      <c r="D4713" s="138"/>
    </row>
    <row r="4714" spans="1:4" x14ac:dyDescent="0.2">
      <c r="A4714" s="158"/>
      <c r="D4714" s="138"/>
    </row>
    <row r="4715" spans="1:4" x14ac:dyDescent="0.2">
      <c r="A4715" s="158"/>
      <c r="D4715" s="138"/>
    </row>
    <row r="4716" spans="1:4" x14ac:dyDescent="0.2">
      <c r="A4716" s="158"/>
      <c r="D4716" s="138"/>
    </row>
    <row r="4717" spans="1:4" x14ac:dyDescent="0.2">
      <c r="A4717" s="158"/>
      <c r="D4717" s="138"/>
    </row>
    <row r="4718" spans="1:4" x14ac:dyDescent="0.2">
      <c r="A4718" s="158"/>
      <c r="D4718" s="138"/>
    </row>
    <row r="4719" spans="1:4" x14ac:dyDescent="0.2">
      <c r="A4719" s="158"/>
      <c r="D4719" s="138"/>
    </row>
    <row r="4720" spans="1:4" x14ac:dyDescent="0.2">
      <c r="A4720" s="158"/>
      <c r="D4720" s="138"/>
    </row>
    <row r="4721" spans="1:4" x14ac:dyDescent="0.2">
      <c r="A4721" s="158"/>
      <c r="D4721" s="138"/>
    </row>
    <row r="4722" spans="1:4" x14ac:dyDescent="0.2">
      <c r="A4722" s="158"/>
      <c r="D4722" s="138"/>
    </row>
    <row r="4723" spans="1:4" x14ac:dyDescent="0.2">
      <c r="A4723" s="158"/>
      <c r="D4723" s="138"/>
    </row>
    <row r="4724" spans="1:4" x14ac:dyDescent="0.2">
      <c r="A4724" s="158"/>
      <c r="D4724" s="138"/>
    </row>
    <row r="4725" spans="1:4" x14ac:dyDescent="0.2">
      <c r="A4725" s="158"/>
      <c r="D4725" s="138"/>
    </row>
    <row r="4726" spans="1:4" x14ac:dyDescent="0.2">
      <c r="A4726" s="158"/>
      <c r="D4726" s="138"/>
    </row>
    <row r="4727" spans="1:4" x14ac:dyDescent="0.2">
      <c r="A4727" s="158"/>
      <c r="D4727" s="138"/>
    </row>
    <row r="4728" spans="1:4" x14ac:dyDescent="0.2">
      <c r="A4728" s="158"/>
      <c r="D4728" s="138"/>
    </row>
    <row r="4729" spans="1:4" x14ac:dyDescent="0.2">
      <c r="A4729" s="158"/>
      <c r="D4729" s="138"/>
    </row>
    <row r="4730" spans="1:4" x14ac:dyDescent="0.2">
      <c r="A4730" s="158"/>
      <c r="D4730" s="138"/>
    </row>
    <row r="4731" spans="1:4" x14ac:dyDescent="0.2">
      <c r="A4731" s="158"/>
      <c r="D4731" s="138"/>
    </row>
    <row r="4732" spans="1:4" x14ac:dyDescent="0.2">
      <c r="A4732" s="158"/>
      <c r="D4732" s="138"/>
    </row>
    <row r="4733" spans="1:4" x14ac:dyDescent="0.2">
      <c r="A4733" s="158"/>
      <c r="D4733" s="138"/>
    </row>
    <row r="4734" spans="1:4" x14ac:dyDescent="0.2">
      <c r="A4734" s="158"/>
      <c r="D4734" s="138"/>
    </row>
    <row r="4735" spans="1:4" x14ac:dyDescent="0.2">
      <c r="A4735" s="158"/>
      <c r="D4735" s="138"/>
    </row>
    <row r="4736" spans="1:4" x14ac:dyDescent="0.2">
      <c r="A4736" s="158"/>
      <c r="D4736" s="138"/>
    </row>
    <row r="4737" spans="1:4" x14ac:dyDescent="0.2">
      <c r="A4737" s="158"/>
      <c r="D4737" s="138"/>
    </row>
    <row r="4738" spans="1:4" x14ac:dyDescent="0.2">
      <c r="A4738" s="158"/>
      <c r="D4738" s="138"/>
    </row>
    <row r="4739" spans="1:4" x14ac:dyDescent="0.2">
      <c r="A4739" s="158"/>
      <c r="D4739" s="138"/>
    </row>
    <row r="4740" spans="1:4" x14ac:dyDescent="0.2">
      <c r="A4740" s="158"/>
      <c r="D4740" s="138"/>
    </row>
    <row r="4741" spans="1:4" x14ac:dyDescent="0.2">
      <c r="A4741" s="158"/>
      <c r="D4741" s="138"/>
    </row>
    <row r="4742" spans="1:4" x14ac:dyDescent="0.2">
      <c r="A4742" s="158"/>
      <c r="D4742" s="138"/>
    </row>
    <row r="4743" spans="1:4" x14ac:dyDescent="0.2">
      <c r="A4743" s="158"/>
      <c r="D4743" s="138"/>
    </row>
    <row r="4744" spans="1:4" x14ac:dyDescent="0.2">
      <c r="A4744" s="158"/>
      <c r="D4744" s="138"/>
    </row>
    <row r="4745" spans="1:4" x14ac:dyDescent="0.2">
      <c r="A4745" s="158"/>
      <c r="D4745" s="138"/>
    </row>
    <row r="4746" spans="1:4" x14ac:dyDescent="0.2">
      <c r="A4746" s="158"/>
      <c r="D4746" s="138"/>
    </row>
    <row r="4747" spans="1:4" x14ac:dyDescent="0.2">
      <c r="A4747" s="158"/>
      <c r="D4747" s="138"/>
    </row>
    <row r="4748" spans="1:4" x14ac:dyDescent="0.2">
      <c r="A4748" s="158"/>
      <c r="D4748" s="138"/>
    </row>
    <row r="4749" spans="1:4" x14ac:dyDescent="0.2">
      <c r="A4749" s="158"/>
      <c r="D4749" s="138"/>
    </row>
    <row r="4750" spans="1:4" x14ac:dyDescent="0.2">
      <c r="A4750" s="158"/>
      <c r="D4750" s="138"/>
    </row>
    <row r="4751" spans="1:4" x14ac:dyDescent="0.2">
      <c r="A4751" s="158"/>
      <c r="D4751" s="138"/>
    </row>
    <row r="4752" spans="1:4" x14ac:dyDescent="0.2">
      <c r="A4752" s="158"/>
      <c r="D4752" s="138"/>
    </row>
    <row r="4753" spans="1:4" x14ac:dyDescent="0.2">
      <c r="A4753" s="158"/>
      <c r="D4753" s="138"/>
    </row>
    <row r="4754" spans="1:4" x14ac:dyDescent="0.2">
      <c r="A4754" s="158"/>
      <c r="D4754" s="138"/>
    </row>
    <row r="4755" spans="1:4" x14ac:dyDescent="0.2">
      <c r="A4755" s="158"/>
      <c r="D4755" s="138"/>
    </row>
    <row r="4756" spans="1:4" x14ac:dyDescent="0.2">
      <c r="A4756" s="158"/>
      <c r="D4756" s="138"/>
    </row>
    <row r="4757" spans="1:4" x14ac:dyDescent="0.2">
      <c r="A4757" s="158"/>
      <c r="D4757" s="138"/>
    </row>
    <row r="4758" spans="1:4" x14ac:dyDescent="0.2">
      <c r="A4758" s="158"/>
      <c r="D4758" s="138"/>
    </row>
    <row r="4759" spans="1:4" x14ac:dyDescent="0.2">
      <c r="A4759" s="158"/>
      <c r="D4759" s="138"/>
    </row>
    <row r="4760" spans="1:4" x14ac:dyDescent="0.2">
      <c r="A4760" s="158"/>
      <c r="D4760" s="138"/>
    </row>
    <row r="4761" spans="1:4" x14ac:dyDescent="0.2">
      <c r="A4761" s="158"/>
      <c r="D4761" s="138"/>
    </row>
    <row r="4762" spans="1:4" x14ac:dyDescent="0.2">
      <c r="A4762" s="158"/>
      <c r="D4762" s="138"/>
    </row>
    <row r="4763" spans="1:4" x14ac:dyDescent="0.2">
      <c r="A4763" s="158"/>
      <c r="D4763" s="138"/>
    </row>
    <row r="4764" spans="1:4" x14ac:dyDescent="0.2">
      <c r="A4764" s="158"/>
      <c r="D4764" s="138"/>
    </row>
    <row r="4765" spans="1:4" x14ac:dyDescent="0.2">
      <c r="A4765" s="158"/>
      <c r="D4765" s="138"/>
    </row>
    <row r="4766" spans="1:4" x14ac:dyDescent="0.2">
      <c r="A4766" s="158"/>
      <c r="D4766" s="138"/>
    </row>
    <row r="4767" spans="1:4" x14ac:dyDescent="0.2">
      <c r="A4767" s="158"/>
      <c r="D4767" s="138"/>
    </row>
    <row r="4768" spans="1:4" x14ac:dyDescent="0.2">
      <c r="A4768" s="158"/>
      <c r="D4768" s="138"/>
    </row>
    <row r="4769" spans="1:4" x14ac:dyDescent="0.2">
      <c r="A4769" s="158"/>
      <c r="D4769" s="138"/>
    </row>
    <row r="4770" spans="1:4" x14ac:dyDescent="0.2">
      <c r="A4770" s="158"/>
      <c r="D4770" s="138"/>
    </row>
    <row r="4771" spans="1:4" x14ac:dyDescent="0.2">
      <c r="A4771" s="158"/>
      <c r="D4771" s="138"/>
    </row>
    <row r="4772" spans="1:4" x14ac:dyDescent="0.2">
      <c r="A4772" s="158"/>
      <c r="D4772" s="138"/>
    </row>
    <row r="4773" spans="1:4" x14ac:dyDescent="0.2">
      <c r="A4773" s="158"/>
      <c r="D4773" s="138"/>
    </row>
    <row r="4774" spans="1:4" x14ac:dyDescent="0.2">
      <c r="A4774" s="158"/>
      <c r="D4774" s="138"/>
    </row>
    <row r="4775" spans="1:4" x14ac:dyDescent="0.2">
      <c r="A4775" s="158"/>
      <c r="D4775" s="138"/>
    </row>
    <row r="4776" spans="1:4" x14ac:dyDescent="0.2">
      <c r="A4776" s="158"/>
      <c r="D4776" s="138"/>
    </row>
    <row r="4777" spans="1:4" x14ac:dyDescent="0.2">
      <c r="A4777" s="158"/>
      <c r="D4777" s="138"/>
    </row>
    <row r="4778" spans="1:4" x14ac:dyDescent="0.2">
      <c r="A4778" s="158"/>
      <c r="D4778" s="138"/>
    </row>
    <row r="4779" spans="1:4" x14ac:dyDescent="0.2">
      <c r="A4779" s="158"/>
      <c r="D4779" s="138"/>
    </row>
    <row r="4780" spans="1:4" x14ac:dyDescent="0.2">
      <c r="A4780" s="158"/>
      <c r="D4780" s="138"/>
    </row>
    <row r="4781" spans="1:4" x14ac:dyDescent="0.2">
      <c r="A4781" s="158"/>
      <c r="D4781" s="138"/>
    </row>
    <row r="4782" spans="1:4" x14ac:dyDescent="0.2">
      <c r="A4782" s="158"/>
      <c r="D4782" s="138"/>
    </row>
    <row r="4783" spans="1:4" x14ac:dyDescent="0.2">
      <c r="A4783" s="158"/>
      <c r="D4783" s="138"/>
    </row>
    <row r="4784" spans="1:4" x14ac:dyDescent="0.2">
      <c r="A4784" s="158"/>
      <c r="D4784" s="138"/>
    </row>
    <row r="4785" spans="1:4" x14ac:dyDescent="0.2">
      <c r="A4785" s="158"/>
      <c r="D4785" s="138"/>
    </row>
    <row r="4786" spans="1:4" x14ac:dyDescent="0.2">
      <c r="A4786" s="158"/>
      <c r="D4786" s="138"/>
    </row>
    <row r="4787" spans="1:4" x14ac:dyDescent="0.2">
      <c r="A4787" s="158"/>
      <c r="D4787" s="138"/>
    </row>
    <row r="4788" spans="1:4" x14ac:dyDescent="0.2">
      <c r="A4788" s="158"/>
      <c r="D4788" s="138"/>
    </row>
    <row r="4789" spans="1:4" x14ac:dyDescent="0.2">
      <c r="A4789" s="158"/>
      <c r="D4789" s="138"/>
    </row>
    <row r="4790" spans="1:4" x14ac:dyDescent="0.2">
      <c r="A4790" s="158"/>
      <c r="D4790" s="138"/>
    </row>
    <row r="4791" spans="1:4" x14ac:dyDescent="0.2">
      <c r="A4791" s="158"/>
      <c r="D4791" s="138"/>
    </row>
    <row r="4792" spans="1:4" x14ac:dyDescent="0.2">
      <c r="A4792" s="158"/>
      <c r="D4792" s="138"/>
    </row>
    <row r="4793" spans="1:4" x14ac:dyDescent="0.2">
      <c r="A4793" s="158"/>
      <c r="D4793" s="138"/>
    </row>
    <row r="4794" spans="1:4" x14ac:dyDescent="0.2">
      <c r="A4794" s="158"/>
      <c r="D4794" s="138"/>
    </row>
    <row r="4795" spans="1:4" x14ac:dyDescent="0.2">
      <c r="A4795" s="158"/>
      <c r="D4795" s="138"/>
    </row>
    <row r="4796" spans="1:4" x14ac:dyDescent="0.2">
      <c r="A4796" s="158"/>
      <c r="D4796" s="138"/>
    </row>
    <row r="4797" spans="1:4" x14ac:dyDescent="0.2">
      <c r="A4797" s="158"/>
      <c r="D4797" s="138"/>
    </row>
    <row r="4798" spans="1:4" x14ac:dyDescent="0.2">
      <c r="A4798" s="158"/>
      <c r="D4798" s="138"/>
    </row>
    <row r="4799" spans="1:4" x14ac:dyDescent="0.2">
      <c r="A4799" s="158"/>
      <c r="D4799" s="138"/>
    </row>
    <row r="4800" spans="1:4" x14ac:dyDescent="0.2">
      <c r="A4800" s="158"/>
      <c r="D4800" s="138"/>
    </row>
    <row r="4801" spans="1:4" x14ac:dyDescent="0.2">
      <c r="A4801" s="158"/>
      <c r="D4801" s="138"/>
    </row>
    <row r="4802" spans="1:4" x14ac:dyDescent="0.2">
      <c r="A4802" s="158"/>
      <c r="D4802" s="138"/>
    </row>
    <row r="4803" spans="1:4" x14ac:dyDescent="0.2">
      <c r="A4803" s="158"/>
      <c r="D4803" s="138"/>
    </row>
    <row r="4804" spans="1:4" x14ac:dyDescent="0.2">
      <c r="A4804" s="158"/>
      <c r="D4804" s="138"/>
    </row>
    <row r="4805" spans="1:4" x14ac:dyDescent="0.2">
      <c r="A4805" s="158"/>
      <c r="D4805" s="138"/>
    </row>
    <row r="4806" spans="1:4" x14ac:dyDescent="0.2">
      <c r="A4806" s="158"/>
      <c r="D4806" s="138"/>
    </row>
    <row r="4807" spans="1:4" x14ac:dyDescent="0.2">
      <c r="A4807" s="158"/>
      <c r="D4807" s="138"/>
    </row>
    <row r="4808" spans="1:4" x14ac:dyDescent="0.2">
      <c r="A4808" s="158"/>
      <c r="D4808" s="138"/>
    </row>
    <row r="4809" spans="1:4" x14ac:dyDescent="0.2">
      <c r="A4809" s="158"/>
      <c r="D4809" s="138"/>
    </row>
    <row r="4810" spans="1:4" x14ac:dyDescent="0.2">
      <c r="A4810" s="158"/>
      <c r="D4810" s="138"/>
    </row>
    <row r="4811" spans="1:4" x14ac:dyDescent="0.2">
      <c r="A4811" s="158"/>
      <c r="D4811" s="138"/>
    </row>
    <row r="4812" spans="1:4" x14ac:dyDescent="0.2">
      <c r="A4812" s="158"/>
      <c r="D4812" s="138"/>
    </row>
    <row r="4813" spans="1:4" x14ac:dyDescent="0.2">
      <c r="A4813" s="158"/>
      <c r="D4813" s="138"/>
    </row>
    <row r="4814" spans="1:4" x14ac:dyDescent="0.2">
      <c r="A4814" s="158"/>
      <c r="D4814" s="138"/>
    </row>
    <row r="4815" spans="1:4" x14ac:dyDescent="0.2">
      <c r="A4815" s="158"/>
      <c r="D4815" s="138"/>
    </row>
    <row r="4816" spans="1:4" x14ac:dyDescent="0.2">
      <c r="A4816" s="158"/>
      <c r="D4816" s="138"/>
    </row>
    <row r="4817" spans="1:4" x14ac:dyDescent="0.2">
      <c r="A4817" s="158"/>
      <c r="D4817" s="138"/>
    </row>
    <row r="4818" spans="1:4" x14ac:dyDescent="0.2">
      <c r="A4818" s="158"/>
      <c r="D4818" s="138"/>
    </row>
    <row r="4819" spans="1:4" x14ac:dyDescent="0.2">
      <c r="A4819" s="158"/>
      <c r="D4819" s="138"/>
    </row>
    <row r="4820" spans="1:4" x14ac:dyDescent="0.2">
      <c r="A4820" s="158"/>
      <c r="D4820" s="138"/>
    </row>
    <row r="4821" spans="1:4" x14ac:dyDescent="0.2">
      <c r="A4821" s="158"/>
      <c r="D4821" s="138"/>
    </row>
    <row r="4822" spans="1:4" x14ac:dyDescent="0.2">
      <c r="A4822" s="158"/>
      <c r="D4822" s="138"/>
    </row>
    <row r="4823" spans="1:4" x14ac:dyDescent="0.2">
      <c r="A4823" s="158"/>
      <c r="D4823" s="138"/>
    </row>
    <row r="4824" spans="1:4" x14ac:dyDescent="0.2">
      <c r="A4824" s="158"/>
      <c r="D4824" s="138"/>
    </row>
    <row r="4825" spans="1:4" x14ac:dyDescent="0.2">
      <c r="A4825" s="158"/>
      <c r="D4825" s="138"/>
    </row>
    <row r="4826" spans="1:4" x14ac:dyDescent="0.2">
      <c r="A4826" s="158"/>
      <c r="D4826" s="138"/>
    </row>
    <row r="4827" spans="1:4" x14ac:dyDescent="0.2">
      <c r="A4827" s="158"/>
      <c r="D4827" s="138"/>
    </row>
    <row r="4828" spans="1:4" x14ac:dyDescent="0.2">
      <c r="A4828" s="158"/>
      <c r="D4828" s="138"/>
    </row>
    <row r="4829" spans="1:4" x14ac:dyDescent="0.2">
      <c r="A4829" s="158"/>
      <c r="D4829" s="138"/>
    </row>
    <row r="4830" spans="1:4" x14ac:dyDescent="0.2">
      <c r="A4830" s="158"/>
      <c r="D4830" s="138"/>
    </row>
    <row r="4831" spans="1:4" x14ac:dyDescent="0.2">
      <c r="A4831" s="158"/>
      <c r="D4831" s="138"/>
    </row>
    <row r="4832" spans="1:4" x14ac:dyDescent="0.2">
      <c r="A4832" s="158"/>
      <c r="D4832" s="138"/>
    </row>
    <row r="4833" spans="1:4" x14ac:dyDescent="0.2">
      <c r="A4833" s="158"/>
      <c r="D4833" s="138"/>
    </row>
    <row r="4834" spans="1:4" x14ac:dyDescent="0.2">
      <c r="A4834" s="158"/>
      <c r="D4834" s="138"/>
    </row>
    <row r="4835" spans="1:4" x14ac:dyDescent="0.2">
      <c r="A4835" s="158"/>
      <c r="D4835" s="138"/>
    </row>
    <row r="4836" spans="1:4" x14ac:dyDescent="0.2">
      <c r="A4836" s="158"/>
      <c r="D4836" s="138"/>
    </row>
    <row r="4837" spans="1:4" x14ac:dyDescent="0.2">
      <c r="A4837" s="158"/>
      <c r="D4837" s="138"/>
    </row>
    <row r="4838" spans="1:4" x14ac:dyDescent="0.2">
      <c r="A4838" s="158"/>
      <c r="D4838" s="138"/>
    </row>
    <row r="4839" spans="1:4" x14ac:dyDescent="0.2">
      <c r="A4839" s="158"/>
      <c r="D4839" s="138"/>
    </row>
    <row r="4840" spans="1:4" x14ac:dyDescent="0.2">
      <c r="A4840" s="158"/>
      <c r="D4840" s="138"/>
    </row>
    <row r="4841" spans="1:4" x14ac:dyDescent="0.2">
      <c r="A4841" s="158"/>
      <c r="D4841" s="138"/>
    </row>
    <row r="4842" spans="1:4" x14ac:dyDescent="0.2">
      <c r="A4842" s="158"/>
      <c r="D4842" s="138"/>
    </row>
    <row r="4843" spans="1:4" x14ac:dyDescent="0.2">
      <c r="A4843" s="158"/>
      <c r="D4843" s="138"/>
    </row>
    <row r="4844" spans="1:4" x14ac:dyDescent="0.2">
      <c r="A4844" s="158"/>
      <c r="D4844" s="138"/>
    </row>
    <row r="4845" spans="1:4" x14ac:dyDescent="0.2">
      <c r="A4845" s="158"/>
      <c r="D4845" s="138"/>
    </row>
    <row r="4846" spans="1:4" x14ac:dyDescent="0.2">
      <c r="A4846" s="158"/>
      <c r="D4846" s="138"/>
    </row>
    <row r="4847" spans="1:4" x14ac:dyDescent="0.2">
      <c r="A4847" s="158"/>
      <c r="D4847" s="138"/>
    </row>
    <row r="4848" spans="1:4" x14ac:dyDescent="0.2">
      <c r="A4848" s="158"/>
      <c r="D4848" s="138"/>
    </row>
    <row r="4849" spans="1:4" x14ac:dyDescent="0.2">
      <c r="A4849" s="158"/>
      <c r="D4849" s="138"/>
    </row>
    <row r="4850" spans="1:4" x14ac:dyDescent="0.2">
      <c r="A4850" s="158"/>
      <c r="D4850" s="138"/>
    </row>
    <row r="4851" spans="1:4" x14ac:dyDescent="0.2">
      <c r="A4851" s="158"/>
      <c r="D4851" s="138"/>
    </row>
    <row r="4852" spans="1:4" x14ac:dyDescent="0.2">
      <c r="A4852" s="158"/>
      <c r="D4852" s="138"/>
    </row>
    <row r="4853" spans="1:4" x14ac:dyDescent="0.2">
      <c r="A4853" s="158"/>
      <c r="D4853" s="138"/>
    </row>
    <row r="4854" spans="1:4" x14ac:dyDescent="0.2">
      <c r="A4854" s="158"/>
      <c r="D4854" s="138"/>
    </row>
    <row r="4855" spans="1:4" x14ac:dyDescent="0.2">
      <c r="A4855" s="158"/>
      <c r="D4855" s="138"/>
    </row>
    <row r="4856" spans="1:4" x14ac:dyDescent="0.2">
      <c r="A4856" s="158"/>
      <c r="D4856" s="138"/>
    </row>
    <row r="4857" spans="1:4" x14ac:dyDescent="0.2">
      <c r="A4857" s="158"/>
      <c r="D4857" s="138"/>
    </row>
    <row r="4858" spans="1:4" x14ac:dyDescent="0.2">
      <c r="A4858" s="158"/>
      <c r="D4858" s="138"/>
    </row>
    <row r="4859" spans="1:4" x14ac:dyDescent="0.2">
      <c r="A4859" s="158"/>
      <c r="D4859" s="138"/>
    </row>
    <row r="4860" spans="1:4" x14ac:dyDescent="0.2">
      <c r="A4860" s="158"/>
      <c r="D4860" s="138"/>
    </row>
    <row r="4861" spans="1:4" x14ac:dyDescent="0.2">
      <c r="A4861" s="158"/>
      <c r="D4861" s="138"/>
    </row>
    <row r="4862" spans="1:4" x14ac:dyDescent="0.2">
      <c r="A4862" s="158"/>
      <c r="D4862" s="138"/>
    </row>
    <row r="4863" spans="1:4" x14ac:dyDescent="0.2">
      <c r="A4863" s="158"/>
      <c r="D4863" s="138"/>
    </row>
    <row r="4864" spans="1:4" x14ac:dyDescent="0.2">
      <c r="A4864" s="158"/>
      <c r="D4864" s="138"/>
    </row>
    <row r="4865" spans="1:4" x14ac:dyDescent="0.2">
      <c r="A4865" s="158"/>
      <c r="D4865" s="138"/>
    </row>
    <row r="4866" spans="1:4" x14ac:dyDescent="0.2">
      <c r="A4866" s="158"/>
      <c r="D4866" s="138"/>
    </row>
    <row r="4867" spans="1:4" x14ac:dyDescent="0.2">
      <c r="A4867" s="158"/>
      <c r="D4867" s="138"/>
    </row>
    <row r="4868" spans="1:4" x14ac:dyDescent="0.2">
      <c r="A4868" s="158"/>
      <c r="D4868" s="138"/>
    </row>
    <row r="4869" spans="1:4" x14ac:dyDescent="0.2">
      <c r="A4869" s="158"/>
      <c r="D4869" s="138"/>
    </row>
    <row r="4870" spans="1:4" x14ac:dyDescent="0.2">
      <c r="A4870" s="158"/>
      <c r="D4870" s="138"/>
    </row>
    <row r="4871" spans="1:4" x14ac:dyDescent="0.2">
      <c r="A4871" s="158"/>
      <c r="D4871" s="138"/>
    </row>
    <row r="4872" spans="1:4" x14ac:dyDescent="0.2">
      <c r="A4872" s="158"/>
      <c r="D4872" s="138"/>
    </row>
    <row r="4873" spans="1:4" x14ac:dyDescent="0.2">
      <c r="A4873" s="158"/>
      <c r="D4873" s="138"/>
    </row>
    <row r="4874" spans="1:4" x14ac:dyDescent="0.2">
      <c r="A4874" s="158"/>
      <c r="D4874" s="138"/>
    </row>
    <row r="4875" spans="1:4" x14ac:dyDescent="0.2">
      <c r="A4875" s="158"/>
      <c r="D4875" s="138"/>
    </row>
    <row r="4876" spans="1:4" x14ac:dyDescent="0.2">
      <c r="A4876" s="158"/>
      <c r="D4876" s="138"/>
    </row>
    <row r="4877" spans="1:4" x14ac:dyDescent="0.2">
      <c r="A4877" s="158"/>
      <c r="D4877" s="138"/>
    </row>
    <row r="4878" spans="1:4" x14ac:dyDescent="0.2">
      <c r="A4878" s="158"/>
      <c r="D4878" s="138"/>
    </row>
    <row r="4879" spans="1:4" x14ac:dyDescent="0.2">
      <c r="A4879" s="158"/>
      <c r="D4879" s="138"/>
    </row>
    <row r="4880" spans="1:4" x14ac:dyDescent="0.2">
      <c r="A4880" s="158"/>
      <c r="D4880" s="138"/>
    </row>
    <row r="4881" spans="1:4" x14ac:dyDescent="0.2">
      <c r="A4881" s="158"/>
      <c r="D4881" s="138"/>
    </row>
    <row r="4882" spans="1:4" x14ac:dyDescent="0.2">
      <c r="A4882" s="158"/>
      <c r="D4882" s="138"/>
    </row>
    <row r="4883" spans="1:4" x14ac:dyDescent="0.2">
      <c r="A4883" s="158"/>
      <c r="D4883" s="138"/>
    </row>
    <row r="4884" spans="1:4" x14ac:dyDescent="0.2">
      <c r="A4884" s="158"/>
      <c r="D4884" s="138"/>
    </row>
    <row r="4885" spans="1:4" x14ac:dyDescent="0.2">
      <c r="A4885" s="158"/>
      <c r="D4885" s="138"/>
    </row>
    <row r="4886" spans="1:4" x14ac:dyDescent="0.2">
      <c r="A4886" s="158"/>
      <c r="D4886" s="138"/>
    </row>
    <row r="4887" spans="1:4" x14ac:dyDescent="0.2">
      <c r="A4887" s="158"/>
      <c r="D4887" s="138"/>
    </row>
    <row r="4888" spans="1:4" x14ac:dyDescent="0.2">
      <c r="A4888" s="158"/>
      <c r="D4888" s="138"/>
    </row>
    <row r="4889" spans="1:4" x14ac:dyDescent="0.2">
      <c r="A4889" s="158"/>
      <c r="D4889" s="138"/>
    </row>
    <row r="4890" spans="1:4" x14ac:dyDescent="0.2">
      <c r="A4890" s="158"/>
      <c r="D4890" s="138"/>
    </row>
    <row r="4891" spans="1:4" x14ac:dyDescent="0.2">
      <c r="A4891" s="158"/>
      <c r="D4891" s="138"/>
    </row>
    <row r="4892" spans="1:4" x14ac:dyDescent="0.2">
      <c r="A4892" s="158"/>
      <c r="D4892" s="138"/>
    </row>
    <row r="4893" spans="1:4" x14ac:dyDescent="0.2">
      <c r="A4893" s="158"/>
      <c r="D4893" s="138"/>
    </row>
    <row r="4894" spans="1:4" x14ac:dyDescent="0.2">
      <c r="A4894" s="158"/>
      <c r="D4894" s="138"/>
    </row>
    <row r="4895" spans="1:4" x14ac:dyDescent="0.2">
      <c r="A4895" s="158"/>
      <c r="D4895" s="138"/>
    </row>
    <row r="4896" spans="1:4" x14ac:dyDescent="0.2">
      <c r="A4896" s="158"/>
      <c r="D4896" s="138"/>
    </row>
    <row r="4897" spans="1:4" x14ac:dyDescent="0.2">
      <c r="A4897" s="158"/>
      <c r="D4897" s="138"/>
    </row>
    <row r="4898" spans="1:4" x14ac:dyDescent="0.2">
      <c r="A4898" s="158"/>
      <c r="D4898" s="138"/>
    </row>
    <row r="4899" spans="1:4" x14ac:dyDescent="0.2">
      <c r="A4899" s="158"/>
      <c r="D4899" s="138"/>
    </row>
    <row r="4900" spans="1:4" x14ac:dyDescent="0.2">
      <c r="A4900" s="158"/>
      <c r="D4900" s="138"/>
    </row>
    <row r="4901" spans="1:4" x14ac:dyDescent="0.2">
      <c r="A4901" s="158"/>
      <c r="D4901" s="138"/>
    </row>
    <row r="4902" spans="1:4" x14ac:dyDescent="0.2">
      <c r="A4902" s="158"/>
      <c r="D4902" s="138"/>
    </row>
    <row r="4903" spans="1:4" x14ac:dyDescent="0.2">
      <c r="A4903" s="158"/>
      <c r="D4903" s="138"/>
    </row>
    <row r="4904" spans="1:4" x14ac:dyDescent="0.2">
      <c r="A4904" s="158"/>
      <c r="D4904" s="138"/>
    </row>
    <row r="4905" spans="1:4" x14ac:dyDescent="0.2">
      <c r="A4905" s="158"/>
      <c r="D4905" s="138"/>
    </row>
    <row r="4906" spans="1:4" x14ac:dyDescent="0.2">
      <c r="A4906" s="158"/>
      <c r="D4906" s="138"/>
    </row>
    <row r="4907" spans="1:4" x14ac:dyDescent="0.2">
      <c r="A4907" s="158"/>
      <c r="D4907" s="138"/>
    </row>
    <row r="4908" spans="1:4" x14ac:dyDescent="0.2">
      <c r="A4908" s="158"/>
      <c r="D4908" s="138"/>
    </row>
    <row r="4909" spans="1:4" x14ac:dyDescent="0.2">
      <c r="A4909" s="158"/>
      <c r="D4909" s="138"/>
    </row>
    <row r="4910" spans="1:4" x14ac:dyDescent="0.2">
      <c r="A4910" s="158"/>
      <c r="D4910" s="138"/>
    </row>
    <row r="4911" spans="1:4" x14ac:dyDescent="0.2">
      <c r="A4911" s="158"/>
      <c r="D4911" s="138"/>
    </row>
    <row r="4912" spans="1:4" x14ac:dyDescent="0.2">
      <c r="A4912" s="158"/>
      <c r="D4912" s="138"/>
    </row>
    <row r="4913" spans="1:4" x14ac:dyDescent="0.2">
      <c r="A4913" s="158"/>
      <c r="D4913" s="138"/>
    </row>
    <row r="4914" spans="1:4" x14ac:dyDescent="0.2">
      <c r="A4914" s="158"/>
      <c r="D4914" s="138"/>
    </row>
    <row r="4915" spans="1:4" x14ac:dyDescent="0.2">
      <c r="A4915" s="158"/>
      <c r="D4915" s="138"/>
    </row>
    <row r="4916" spans="1:4" x14ac:dyDescent="0.2">
      <c r="A4916" s="158"/>
      <c r="D4916" s="138"/>
    </row>
    <row r="4917" spans="1:4" x14ac:dyDescent="0.2">
      <c r="A4917" s="158"/>
      <c r="D4917" s="138"/>
    </row>
    <row r="4918" spans="1:4" x14ac:dyDescent="0.2">
      <c r="A4918" s="158"/>
      <c r="D4918" s="138"/>
    </row>
    <row r="4919" spans="1:4" x14ac:dyDescent="0.2">
      <c r="A4919" s="158"/>
      <c r="D4919" s="138"/>
    </row>
    <row r="4920" spans="1:4" x14ac:dyDescent="0.2">
      <c r="A4920" s="158"/>
      <c r="D4920" s="138"/>
    </row>
    <row r="4921" spans="1:4" x14ac:dyDescent="0.2">
      <c r="A4921" s="158"/>
      <c r="D4921" s="138"/>
    </row>
    <row r="4922" spans="1:4" x14ac:dyDescent="0.2">
      <c r="A4922" s="158"/>
      <c r="D4922" s="138"/>
    </row>
    <row r="4923" spans="1:4" x14ac:dyDescent="0.2">
      <c r="A4923" s="158"/>
      <c r="D4923" s="138"/>
    </row>
    <row r="4924" spans="1:4" x14ac:dyDescent="0.2">
      <c r="A4924" s="158"/>
      <c r="D4924" s="138"/>
    </row>
    <row r="4925" spans="1:4" x14ac:dyDescent="0.2">
      <c r="A4925" s="158"/>
      <c r="D4925" s="138"/>
    </row>
    <row r="4926" spans="1:4" x14ac:dyDescent="0.2">
      <c r="A4926" s="158"/>
      <c r="D4926" s="138"/>
    </row>
    <row r="4927" spans="1:4" x14ac:dyDescent="0.2">
      <c r="A4927" s="158"/>
      <c r="D4927" s="138"/>
    </row>
    <row r="4928" spans="1:4" x14ac:dyDescent="0.2">
      <c r="A4928" s="158"/>
      <c r="D4928" s="138"/>
    </row>
    <row r="4929" spans="1:4" x14ac:dyDescent="0.2">
      <c r="A4929" s="158"/>
      <c r="D4929" s="138"/>
    </row>
    <row r="4930" spans="1:4" x14ac:dyDescent="0.2">
      <c r="A4930" s="158"/>
      <c r="D4930" s="138"/>
    </row>
    <row r="4931" spans="1:4" x14ac:dyDescent="0.2">
      <c r="A4931" s="158"/>
      <c r="D4931" s="138"/>
    </row>
    <row r="4932" spans="1:4" x14ac:dyDescent="0.2">
      <c r="A4932" s="158"/>
      <c r="D4932" s="138"/>
    </row>
    <row r="4933" spans="1:4" x14ac:dyDescent="0.2">
      <c r="A4933" s="158"/>
      <c r="D4933" s="138"/>
    </row>
    <row r="4934" spans="1:4" x14ac:dyDescent="0.2">
      <c r="A4934" s="158"/>
      <c r="D4934" s="138"/>
    </row>
    <row r="4935" spans="1:4" x14ac:dyDescent="0.2">
      <c r="A4935" s="158"/>
      <c r="D4935" s="138"/>
    </row>
    <row r="4936" spans="1:4" x14ac:dyDescent="0.2">
      <c r="A4936" s="158"/>
      <c r="D4936" s="138"/>
    </row>
    <row r="4937" spans="1:4" x14ac:dyDescent="0.2">
      <c r="A4937" s="158"/>
      <c r="D4937" s="138"/>
    </row>
    <row r="4938" spans="1:4" x14ac:dyDescent="0.2">
      <c r="A4938" s="158"/>
      <c r="D4938" s="138"/>
    </row>
    <row r="4939" spans="1:4" x14ac:dyDescent="0.2">
      <c r="A4939" s="158"/>
      <c r="D4939" s="138"/>
    </row>
    <row r="4940" spans="1:4" x14ac:dyDescent="0.2">
      <c r="A4940" s="158"/>
      <c r="D4940" s="138"/>
    </row>
    <row r="4941" spans="1:4" x14ac:dyDescent="0.2">
      <c r="A4941" s="158"/>
      <c r="D4941" s="138"/>
    </row>
    <row r="4942" spans="1:4" x14ac:dyDescent="0.2">
      <c r="A4942" s="158"/>
      <c r="D4942" s="138"/>
    </row>
    <row r="4943" spans="1:4" x14ac:dyDescent="0.2">
      <c r="A4943" s="158"/>
      <c r="D4943" s="138"/>
    </row>
    <row r="4944" spans="1:4" x14ac:dyDescent="0.2">
      <c r="A4944" s="158"/>
      <c r="D4944" s="138"/>
    </row>
    <row r="4945" spans="1:4" x14ac:dyDescent="0.2">
      <c r="A4945" s="158"/>
      <c r="D4945" s="138"/>
    </row>
    <row r="4946" spans="1:4" x14ac:dyDescent="0.2">
      <c r="A4946" s="158"/>
      <c r="D4946" s="138"/>
    </row>
    <row r="4947" spans="1:4" x14ac:dyDescent="0.2">
      <c r="A4947" s="158"/>
      <c r="D4947" s="138"/>
    </row>
    <row r="4948" spans="1:4" x14ac:dyDescent="0.2">
      <c r="A4948" s="158"/>
      <c r="D4948" s="138"/>
    </row>
    <row r="4949" spans="1:4" x14ac:dyDescent="0.2">
      <c r="A4949" s="158"/>
      <c r="D4949" s="138"/>
    </row>
    <row r="4950" spans="1:4" x14ac:dyDescent="0.2">
      <c r="A4950" s="158"/>
      <c r="D4950" s="138"/>
    </row>
    <row r="4951" spans="1:4" x14ac:dyDescent="0.2">
      <c r="A4951" s="158"/>
      <c r="D4951" s="138"/>
    </row>
    <row r="4952" spans="1:4" x14ac:dyDescent="0.2">
      <c r="A4952" s="158"/>
      <c r="D4952" s="138"/>
    </row>
    <row r="4953" spans="1:4" x14ac:dyDescent="0.2">
      <c r="A4953" s="158"/>
      <c r="D4953" s="138"/>
    </row>
    <row r="4954" spans="1:4" x14ac:dyDescent="0.2">
      <c r="A4954" s="158"/>
      <c r="D4954" s="138"/>
    </row>
    <row r="4955" spans="1:4" x14ac:dyDescent="0.2">
      <c r="A4955" s="158"/>
      <c r="D4955" s="138"/>
    </row>
    <row r="4956" spans="1:4" x14ac:dyDescent="0.2">
      <c r="A4956" s="158"/>
      <c r="D4956" s="138"/>
    </row>
    <row r="4957" spans="1:4" x14ac:dyDescent="0.2">
      <c r="A4957" s="158"/>
      <c r="D4957" s="138"/>
    </row>
    <row r="4958" spans="1:4" x14ac:dyDescent="0.2">
      <c r="A4958" s="158"/>
      <c r="D4958" s="138"/>
    </row>
    <row r="4959" spans="1:4" x14ac:dyDescent="0.2">
      <c r="A4959" s="158"/>
      <c r="D4959" s="138"/>
    </row>
    <row r="4960" spans="1:4" x14ac:dyDescent="0.2">
      <c r="A4960" s="158"/>
      <c r="D4960" s="138"/>
    </row>
    <row r="4961" spans="1:4" x14ac:dyDescent="0.2">
      <c r="A4961" s="158"/>
      <c r="D4961" s="138"/>
    </row>
    <row r="4962" spans="1:4" x14ac:dyDescent="0.2">
      <c r="A4962" s="158"/>
      <c r="D4962" s="138"/>
    </row>
    <row r="4963" spans="1:4" x14ac:dyDescent="0.2">
      <c r="A4963" s="158"/>
      <c r="D4963" s="138"/>
    </row>
    <row r="4964" spans="1:4" x14ac:dyDescent="0.2">
      <c r="A4964" s="158"/>
      <c r="D4964" s="138"/>
    </row>
    <row r="4965" spans="1:4" x14ac:dyDescent="0.2">
      <c r="A4965" s="158"/>
      <c r="D4965" s="138"/>
    </row>
    <row r="4966" spans="1:4" x14ac:dyDescent="0.2">
      <c r="A4966" s="158"/>
      <c r="D4966" s="138"/>
    </row>
    <row r="4967" spans="1:4" x14ac:dyDescent="0.2">
      <c r="A4967" s="158"/>
      <c r="D4967" s="138"/>
    </row>
    <row r="4968" spans="1:4" x14ac:dyDescent="0.2">
      <c r="A4968" s="158"/>
      <c r="D4968" s="138"/>
    </row>
    <row r="4969" spans="1:4" x14ac:dyDescent="0.2">
      <c r="A4969" s="158"/>
      <c r="D4969" s="138"/>
    </row>
    <row r="4970" spans="1:4" x14ac:dyDescent="0.2">
      <c r="A4970" s="158"/>
      <c r="D4970" s="138"/>
    </row>
    <row r="4971" spans="1:4" x14ac:dyDescent="0.2">
      <c r="A4971" s="158"/>
      <c r="D4971" s="138"/>
    </row>
    <row r="4972" spans="1:4" x14ac:dyDescent="0.2">
      <c r="A4972" s="158"/>
      <c r="D4972" s="138"/>
    </row>
    <row r="4973" spans="1:4" x14ac:dyDescent="0.2">
      <c r="A4973" s="158"/>
      <c r="D4973" s="138"/>
    </row>
    <row r="4974" spans="1:4" x14ac:dyDescent="0.2">
      <c r="A4974" s="158"/>
      <c r="D4974" s="138"/>
    </row>
    <row r="4975" spans="1:4" x14ac:dyDescent="0.2">
      <c r="A4975" s="158"/>
      <c r="D4975" s="138"/>
    </row>
    <row r="4976" spans="1:4" x14ac:dyDescent="0.2">
      <c r="A4976" s="158"/>
      <c r="D4976" s="138"/>
    </row>
    <row r="4977" spans="1:4" x14ac:dyDescent="0.2">
      <c r="A4977" s="158"/>
      <c r="D4977" s="138"/>
    </row>
    <row r="4978" spans="1:4" x14ac:dyDescent="0.2">
      <c r="A4978" s="158"/>
      <c r="D4978" s="138"/>
    </row>
    <row r="4979" spans="1:4" x14ac:dyDescent="0.2">
      <c r="A4979" s="158"/>
      <c r="D4979" s="138"/>
    </row>
    <row r="4980" spans="1:4" x14ac:dyDescent="0.2">
      <c r="A4980" s="158"/>
      <c r="D4980" s="138"/>
    </row>
    <row r="4981" spans="1:4" x14ac:dyDescent="0.2">
      <c r="A4981" s="158"/>
      <c r="D4981" s="138"/>
    </row>
    <row r="4982" spans="1:4" x14ac:dyDescent="0.2">
      <c r="A4982" s="158"/>
      <c r="D4982" s="138"/>
    </row>
    <row r="4983" spans="1:4" x14ac:dyDescent="0.2">
      <c r="A4983" s="158"/>
      <c r="D4983" s="138"/>
    </row>
    <row r="4984" spans="1:4" x14ac:dyDescent="0.2">
      <c r="A4984" s="158"/>
      <c r="D4984" s="138"/>
    </row>
    <row r="4985" spans="1:4" x14ac:dyDescent="0.2">
      <c r="A4985" s="158"/>
      <c r="D4985" s="138"/>
    </row>
    <row r="4986" spans="1:4" x14ac:dyDescent="0.2">
      <c r="A4986" s="158"/>
      <c r="D4986" s="138"/>
    </row>
    <row r="4987" spans="1:4" x14ac:dyDescent="0.2">
      <c r="A4987" s="158"/>
      <c r="D4987" s="138"/>
    </row>
    <row r="4988" spans="1:4" x14ac:dyDescent="0.2">
      <c r="A4988" s="158"/>
      <c r="D4988" s="138"/>
    </row>
    <row r="4989" spans="1:4" x14ac:dyDescent="0.2">
      <c r="A4989" s="158"/>
      <c r="D4989" s="138"/>
    </row>
    <row r="4990" spans="1:4" x14ac:dyDescent="0.2">
      <c r="A4990" s="158"/>
      <c r="D4990" s="138"/>
    </row>
    <row r="4991" spans="1:4" x14ac:dyDescent="0.2">
      <c r="A4991" s="158"/>
      <c r="D4991" s="138"/>
    </row>
    <row r="4992" spans="1:4" x14ac:dyDescent="0.2">
      <c r="A4992" s="158"/>
      <c r="D4992" s="138"/>
    </row>
    <row r="4993" spans="1:4" x14ac:dyDescent="0.2">
      <c r="A4993" s="158"/>
      <c r="D4993" s="138"/>
    </row>
    <row r="4994" spans="1:4" x14ac:dyDescent="0.2">
      <c r="A4994" s="158"/>
      <c r="D4994" s="138"/>
    </row>
    <row r="4995" spans="1:4" x14ac:dyDescent="0.2">
      <c r="A4995" s="158"/>
      <c r="D4995" s="138"/>
    </row>
    <row r="4996" spans="1:4" x14ac:dyDescent="0.2">
      <c r="A4996" s="158"/>
      <c r="D4996" s="138"/>
    </row>
    <row r="4997" spans="1:4" x14ac:dyDescent="0.2">
      <c r="A4997" s="158"/>
      <c r="D4997" s="138"/>
    </row>
    <row r="4998" spans="1:4" x14ac:dyDescent="0.2">
      <c r="A4998" s="158"/>
      <c r="D4998" s="138"/>
    </row>
    <row r="4999" spans="1:4" x14ac:dyDescent="0.2">
      <c r="A4999" s="158"/>
      <c r="D4999" s="138"/>
    </row>
  </sheetData>
  <mergeCells count="29">
    <mergeCell ref="B444:G444"/>
    <mergeCell ref="B446:D446"/>
    <mergeCell ref="B450:D450"/>
    <mergeCell ref="B454:D454"/>
    <mergeCell ref="B458:D458"/>
    <mergeCell ref="B441:D441"/>
    <mergeCell ref="B227:G227"/>
    <mergeCell ref="B234:G234"/>
    <mergeCell ref="B247:G247"/>
    <mergeCell ref="B288:G288"/>
    <mergeCell ref="B292:G292"/>
    <mergeCell ref="B318:G318"/>
    <mergeCell ref="B374:G374"/>
    <mergeCell ref="B427:G427"/>
    <mergeCell ref="B429:D429"/>
    <mergeCell ref="B433:D433"/>
    <mergeCell ref="B437:D437"/>
    <mergeCell ref="B221:D221"/>
    <mergeCell ref="A1:G1"/>
    <mergeCell ref="C2:G2"/>
    <mergeCell ref="C3:G3"/>
    <mergeCell ref="C4:G4"/>
    <mergeCell ref="C5:G5"/>
    <mergeCell ref="C6:G6"/>
    <mergeCell ref="C7:G7"/>
    <mergeCell ref="B29:G29"/>
    <mergeCell ref="B40:G40"/>
    <mergeCell ref="B104:D104"/>
    <mergeCell ref="B140:D140"/>
  </mergeCells>
  <pageMargins left="0.59055118110236204" right="0.39370078740157499" top="0.78740157499999996" bottom="0.78740157499999996"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outlinePr summaryBelow="0"/>
  </sheetPr>
  <dimension ref="A1:AJ4993"/>
  <sheetViews>
    <sheetView workbookViewId="0">
      <selection activeCell="E594" sqref="E594"/>
    </sheetView>
  </sheetViews>
  <sheetFormatPr defaultRowHeight="12.75" x14ac:dyDescent="0.2"/>
  <cols>
    <col min="1" max="1" width="4.28515625" customWidth="1"/>
    <col min="2" max="2" width="14.42578125" style="161" customWidth="1"/>
    <col min="3" max="3" width="63.7109375" style="161" customWidth="1"/>
    <col min="4" max="4" width="4.5703125" customWidth="1"/>
    <col min="5" max="5" width="10.5703125" customWidth="1"/>
    <col min="6" max="6" width="9.85546875" customWidth="1"/>
    <col min="7" max="7" width="12.7109375" customWidth="1"/>
    <col min="8" max="17" width="0" hidden="1" customWidth="1"/>
    <col min="20" max="23" width="0" hidden="1" customWidth="1"/>
    <col min="29" max="33" width="0" hidden="1" customWidth="1"/>
    <col min="34" max="34" width="112.5703125" hidden="1" customWidth="1"/>
    <col min="35" max="36" width="81.42578125" hidden="1" customWidth="1"/>
    <col min="37" max="39" width="0" hidden="1" customWidth="1"/>
  </cols>
  <sheetData>
    <row r="1" spans="1:36" ht="15.95" customHeight="1" x14ac:dyDescent="0.25">
      <c r="A1" s="301" t="s">
        <v>156</v>
      </c>
      <c r="B1" s="301"/>
      <c r="C1" s="301"/>
      <c r="D1" s="301"/>
      <c r="E1" s="301"/>
      <c r="F1" s="301"/>
      <c r="G1" s="301"/>
      <c r="X1" s="256"/>
      <c r="Y1" s="256"/>
      <c r="Z1" s="256"/>
      <c r="AE1" t="s">
        <v>157</v>
      </c>
    </row>
    <row r="2" spans="1:36" ht="15.95" customHeight="1" x14ac:dyDescent="0.2">
      <c r="A2" s="159" t="s">
        <v>7</v>
      </c>
      <c r="B2" s="160" t="s">
        <v>45</v>
      </c>
      <c r="C2" s="302" t="s">
        <v>44</v>
      </c>
      <c r="D2" s="303"/>
      <c r="E2" s="303"/>
      <c r="F2" s="303"/>
      <c r="G2" s="304"/>
      <c r="X2" s="256"/>
      <c r="Y2" s="256"/>
      <c r="Z2" s="256"/>
      <c r="AE2" t="s">
        <v>158</v>
      </c>
    </row>
    <row r="3" spans="1:36" ht="15.95" hidden="1" customHeight="1" x14ac:dyDescent="0.2">
      <c r="A3" s="159" t="s">
        <v>8</v>
      </c>
      <c r="B3" s="160"/>
      <c r="C3" s="303"/>
      <c r="D3" s="303"/>
      <c r="E3" s="303"/>
      <c r="F3" s="303"/>
      <c r="G3" s="304"/>
      <c r="X3" s="256"/>
      <c r="Y3" s="256"/>
      <c r="Z3" s="256"/>
      <c r="AE3" t="s">
        <v>159</v>
      </c>
    </row>
    <row r="4" spans="1:36" ht="15.95" hidden="1" customHeight="1" x14ac:dyDescent="0.2">
      <c r="A4" s="159" t="s">
        <v>9</v>
      </c>
      <c r="B4" s="160" t="s">
        <v>43</v>
      </c>
      <c r="C4" s="302" t="s">
        <v>44</v>
      </c>
      <c r="D4" s="303"/>
      <c r="E4" s="303"/>
      <c r="F4" s="303"/>
      <c r="G4" s="304"/>
      <c r="X4" s="256"/>
      <c r="Y4" s="256"/>
      <c r="Z4" s="256"/>
      <c r="AE4" t="s">
        <v>160</v>
      </c>
    </row>
    <row r="5" spans="1:36" ht="15.95" hidden="1" customHeight="1" x14ac:dyDescent="0.2">
      <c r="A5" s="159" t="s">
        <v>161</v>
      </c>
      <c r="B5" s="160" t="s">
        <v>43</v>
      </c>
      <c r="C5" s="302" t="s">
        <v>44</v>
      </c>
      <c r="D5" s="302"/>
      <c r="E5" s="302"/>
      <c r="F5" s="302"/>
      <c r="G5" s="305"/>
      <c r="H5" s="163"/>
      <c r="I5" s="163"/>
      <c r="J5" s="163"/>
      <c r="K5" s="163"/>
      <c r="L5" s="163"/>
      <c r="M5" s="163"/>
      <c r="N5" s="163"/>
      <c r="O5" s="163"/>
      <c r="P5" s="163"/>
      <c r="Q5" s="163"/>
      <c r="R5" s="163"/>
      <c r="S5" s="163"/>
      <c r="T5" s="163"/>
      <c r="U5" s="163"/>
      <c r="V5" s="163"/>
      <c r="W5" s="163"/>
      <c r="X5" s="267"/>
      <c r="Y5" s="267"/>
      <c r="Z5" s="267"/>
      <c r="AA5" s="163"/>
      <c r="AB5" s="163"/>
      <c r="AC5" s="163"/>
      <c r="AD5" s="163"/>
      <c r="AE5" s="163" t="s">
        <v>162</v>
      </c>
    </row>
    <row r="6" spans="1:36" ht="15.95" customHeight="1" x14ac:dyDescent="0.2">
      <c r="A6" s="159" t="s">
        <v>161</v>
      </c>
      <c r="B6" s="164" t="s">
        <v>46</v>
      </c>
      <c r="C6" s="302" t="s">
        <v>47</v>
      </c>
      <c r="D6" s="302"/>
      <c r="E6" s="302"/>
      <c r="F6" s="302"/>
      <c r="G6" s="305"/>
      <c r="H6" s="163"/>
      <c r="I6" s="163"/>
      <c r="J6" s="163"/>
      <c r="K6" s="163"/>
      <c r="L6" s="163"/>
      <c r="M6" s="163"/>
      <c r="N6" s="163"/>
      <c r="O6" s="163"/>
      <c r="P6" s="163"/>
      <c r="Q6" s="163"/>
      <c r="R6" s="163"/>
      <c r="S6" s="163"/>
      <c r="T6" s="163"/>
      <c r="U6" s="163"/>
      <c r="V6" s="163"/>
      <c r="W6" s="163"/>
      <c r="X6" s="267"/>
      <c r="Y6" s="267"/>
      <c r="Z6" s="267"/>
      <c r="AA6" s="163"/>
      <c r="AB6" s="163"/>
      <c r="AC6" s="163"/>
      <c r="AD6" s="163"/>
      <c r="AE6" s="163" t="s">
        <v>163</v>
      </c>
    </row>
    <row r="7" spans="1:36" ht="15.95" customHeight="1" x14ac:dyDescent="0.2">
      <c r="A7" s="165" t="s">
        <v>161</v>
      </c>
      <c r="B7" s="166" t="s">
        <v>50</v>
      </c>
      <c r="C7" s="306" t="s">
        <v>51</v>
      </c>
      <c r="D7" s="306"/>
      <c r="E7" s="306"/>
      <c r="F7" s="306"/>
      <c r="G7" s="307"/>
      <c r="H7" s="163"/>
      <c r="I7" s="163"/>
      <c r="J7" s="163"/>
      <c r="K7" s="163"/>
      <c r="L7" s="163"/>
      <c r="M7" s="163"/>
      <c r="N7" s="163"/>
      <c r="O7" s="163"/>
      <c r="P7" s="163"/>
      <c r="Q7" s="163"/>
      <c r="R7" s="163"/>
      <c r="S7" s="163"/>
      <c r="T7" s="163"/>
      <c r="U7" s="163"/>
      <c r="V7" s="163"/>
      <c r="W7" s="163"/>
      <c r="X7" s="267"/>
      <c r="Y7" s="267"/>
      <c r="Z7" s="267"/>
      <c r="AA7" s="163"/>
      <c r="AB7" s="163"/>
      <c r="AC7" s="163"/>
      <c r="AD7" s="163"/>
      <c r="AE7" s="163" t="s">
        <v>164</v>
      </c>
    </row>
    <row r="8" spans="1:36" x14ac:dyDescent="0.2">
      <c r="A8" s="158"/>
      <c r="D8" s="138"/>
      <c r="X8" s="256"/>
      <c r="Y8" s="256"/>
      <c r="Z8" s="256"/>
    </row>
    <row r="9" spans="1:36" ht="38.25" x14ac:dyDescent="0.2">
      <c r="A9" s="167" t="s">
        <v>165</v>
      </c>
      <c r="B9" s="170" t="s">
        <v>166</v>
      </c>
      <c r="C9" s="170" t="s">
        <v>167</v>
      </c>
      <c r="D9" s="168" t="s">
        <v>168</v>
      </c>
      <c r="E9" s="169" t="s">
        <v>169</v>
      </c>
      <c r="F9" s="171" t="s">
        <v>170</v>
      </c>
      <c r="G9" s="169" t="s">
        <v>28</v>
      </c>
      <c r="H9" s="172" t="s">
        <v>29</v>
      </c>
      <c r="I9" s="172" t="s">
        <v>174</v>
      </c>
      <c r="J9" s="172" t="s">
        <v>30</v>
      </c>
      <c r="K9" s="172" t="s">
        <v>175</v>
      </c>
      <c r="L9" s="172" t="s">
        <v>176</v>
      </c>
      <c r="M9" s="172" t="s">
        <v>177</v>
      </c>
      <c r="N9" s="172" t="s">
        <v>178</v>
      </c>
      <c r="O9" s="172" t="s">
        <v>179</v>
      </c>
      <c r="P9" s="172" t="s">
        <v>180</v>
      </c>
      <c r="Q9" s="172" t="s">
        <v>181</v>
      </c>
      <c r="R9" s="172" t="s">
        <v>182</v>
      </c>
      <c r="S9" s="172" t="s">
        <v>183</v>
      </c>
      <c r="T9" s="172" t="s">
        <v>184</v>
      </c>
      <c r="U9" s="172" t="s">
        <v>185</v>
      </c>
      <c r="V9" s="172" t="s">
        <v>186</v>
      </c>
      <c r="W9" s="172" t="s">
        <v>187</v>
      </c>
      <c r="X9" s="267"/>
      <c r="Y9" s="267"/>
      <c r="Z9" s="267"/>
      <c r="AA9" s="163"/>
      <c r="AB9" s="163"/>
      <c r="AC9" s="163"/>
      <c r="AD9" s="163" t="s">
        <v>173</v>
      </c>
      <c r="AE9" s="163" t="s">
        <v>171</v>
      </c>
      <c r="AF9" t="s">
        <v>172</v>
      </c>
    </row>
    <row r="10" spans="1:36" x14ac:dyDescent="0.2">
      <c r="A10" s="179" t="s">
        <v>188</v>
      </c>
      <c r="B10" s="229" t="s">
        <v>75</v>
      </c>
      <c r="C10" s="229" t="s">
        <v>76</v>
      </c>
      <c r="D10" s="187"/>
      <c r="E10" s="188"/>
      <c r="F10" s="189"/>
      <c r="G10" s="190">
        <f>SUMIF(AE11:AE21,"&lt;&gt;NOR",G11:G21)</f>
        <v>0</v>
      </c>
      <c r="H10" s="189"/>
      <c r="I10" s="189">
        <f>SUM(I11:I21)</f>
        <v>4809.05</v>
      </c>
      <c r="J10" s="189"/>
      <c r="K10" s="189">
        <f>SUM(K11:K21)</f>
        <v>16485</v>
      </c>
      <c r="L10" s="189"/>
      <c r="M10" s="189">
        <f>SUM(M11:M21)</f>
        <v>0</v>
      </c>
      <c r="N10" s="189"/>
      <c r="O10" s="189">
        <f>SUM(O11:O21)</f>
        <v>11.04</v>
      </c>
      <c r="P10" s="189"/>
      <c r="Q10" s="189">
        <f>SUM(Q11:Q21)</f>
        <v>0</v>
      </c>
      <c r="R10" s="191"/>
      <c r="S10" s="191"/>
      <c r="T10" s="182"/>
      <c r="U10" s="182"/>
      <c r="V10" s="183"/>
      <c r="W10" s="183"/>
      <c r="X10" s="256"/>
      <c r="Y10" s="256"/>
      <c r="Z10" s="256"/>
      <c r="AH10" s="210"/>
      <c r="AI10" s="210"/>
      <c r="AJ10" s="213"/>
    </row>
    <row r="11" spans="1:36" x14ac:dyDescent="0.2">
      <c r="A11" s="193">
        <v>1</v>
      </c>
      <c r="B11" s="230" t="s">
        <v>748</v>
      </c>
      <c r="C11" s="230" t="s">
        <v>749</v>
      </c>
      <c r="D11" s="195" t="s">
        <v>192</v>
      </c>
      <c r="E11" s="196">
        <v>5.8118976000000009</v>
      </c>
      <c r="F11" s="199"/>
      <c r="G11" s="197">
        <f>ROUND(E11*F11,2)</f>
        <v>0</v>
      </c>
      <c r="H11" s="199">
        <v>0</v>
      </c>
      <c r="I11" s="197">
        <f>ROUND(E11*H11,2)</f>
        <v>0</v>
      </c>
      <c r="J11" s="199">
        <v>1262</v>
      </c>
      <c r="K11" s="197">
        <f>ROUND(E11*J11,2)</f>
        <v>7334.61</v>
      </c>
      <c r="L11" s="197">
        <v>21</v>
      </c>
      <c r="M11" s="197">
        <f>G11*(1+L11/100)</f>
        <v>0</v>
      </c>
      <c r="N11" s="197">
        <v>0</v>
      </c>
      <c r="O11" s="197">
        <f>ROUND(E11*N11,2)</f>
        <v>0</v>
      </c>
      <c r="P11" s="197">
        <v>0</v>
      </c>
      <c r="Q11" s="197">
        <f>ROUND(E11*P11,2)</f>
        <v>0</v>
      </c>
      <c r="R11" s="198" t="s">
        <v>668</v>
      </c>
      <c r="S11" s="198" t="s">
        <v>194</v>
      </c>
      <c r="X11" s="256"/>
      <c r="Y11" s="256"/>
      <c r="Z11" s="225"/>
      <c r="AA11" s="253"/>
      <c r="AB11" s="253"/>
    </row>
    <row r="12" spans="1:36" x14ac:dyDescent="0.2">
      <c r="A12" s="177"/>
      <c r="B12" s="234" t="s">
        <v>1465</v>
      </c>
      <c r="C12" s="235"/>
      <c r="D12" s="200"/>
      <c r="E12" s="201"/>
      <c r="F12" s="184"/>
      <c r="G12" s="184"/>
      <c r="H12" s="184"/>
      <c r="I12" s="184"/>
      <c r="J12" s="184"/>
      <c r="K12" s="184"/>
      <c r="L12" s="184"/>
      <c r="M12" s="184"/>
      <c r="N12" s="184"/>
      <c r="O12" s="184"/>
      <c r="P12" s="184"/>
      <c r="Q12" s="184"/>
      <c r="R12" s="185"/>
      <c r="S12" s="185"/>
      <c r="X12" s="256"/>
      <c r="Y12" s="256"/>
      <c r="Z12" s="244"/>
    </row>
    <row r="13" spans="1:36" x14ac:dyDescent="0.2">
      <c r="A13" s="177"/>
      <c r="B13" s="234" t="s">
        <v>1466</v>
      </c>
      <c r="C13" s="235"/>
      <c r="D13" s="200"/>
      <c r="E13" s="201">
        <v>5.8118976000000009</v>
      </c>
      <c r="F13" s="184"/>
      <c r="G13" s="184"/>
      <c r="H13" s="184"/>
      <c r="I13" s="184"/>
      <c r="J13" s="184"/>
      <c r="K13" s="184"/>
      <c r="L13" s="184"/>
      <c r="M13" s="184"/>
      <c r="N13" s="184"/>
      <c r="O13" s="184"/>
      <c r="P13" s="184"/>
      <c r="Q13" s="184"/>
      <c r="R13" s="185"/>
      <c r="S13" s="185"/>
      <c r="X13" s="256"/>
      <c r="Y13" s="256"/>
      <c r="Z13" s="244"/>
    </row>
    <row r="14" spans="1:36" x14ac:dyDescent="0.2">
      <c r="A14" s="193">
        <v>2</v>
      </c>
      <c r="B14" s="230" t="s">
        <v>672</v>
      </c>
      <c r="C14" s="230" t="s">
        <v>673</v>
      </c>
      <c r="D14" s="195" t="s">
        <v>192</v>
      </c>
      <c r="E14" s="196">
        <v>5.8118976000000009</v>
      </c>
      <c r="F14" s="199"/>
      <c r="G14" s="197">
        <f t="shared" ref="G14:G19" si="0">ROUND(E14*F14,2)</f>
        <v>0</v>
      </c>
      <c r="H14" s="199">
        <v>0</v>
      </c>
      <c r="I14" s="197">
        <f t="shared" ref="I14:I19" si="1">ROUND(E14*H14,2)</f>
        <v>0</v>
      </c>
      <c r="J14" s="199">
        <v>264.5</v>
      </c>
      <c r="K14" s="197">
        <f t="shared" ref="K14:K19" si="2">ROUND(E14*J14,2)</f>
        <v>1537.25</v>
      </c>
      <c r="L14" s="197">
        <v>21</v>
      </c>
      <c r="M14" s="197">
        <f t="shared" ref="M14:M19" si="3">G14*(1+L14/100)</f>
        <v>0</v>
      </c>
      <c r="N14" s="197">
        <v>0</v>
      </c>
      <c r="O14" s="197">
        <f t="shared" ref="O14:O19" si="4">ROUND(E14*N14,2)</f>
        <v>0</v>
      </c>
      <c r="P14" s="197">
        <v>0</v>
      </c>
      <c r="Q14" s="197">
        <f t="shared" ref="Q14:Q19" si="5">ROUND(E14*P14,2)</f>
        <v>0</v>
      </c>
      <c r="R14" s="198" t="s">
        <v>668</v>
      </c>
      <c r="S14" s="198" t="s">
        <v>194</v>
      </c>
      <c r="X14" s="256"/>
      <c r="Y14" s="256"/>
      <c r="Z14" s="225"/>
    </row>
    <row r="15" spans="1:36" ht="33.75" x14ac:dyDescent="0.2">
      <c r="A15" s="193">
        <v>3</v>
      </c>
      <c r="B15" s="230" t="s">
        <v>752</v>
      </c>
      <c r="C15" s="230" t="s">
        <v>753</v>
      </c>
      <c r="D15" s="195" t="s">
        <v>192</v>
      </c>
      <c r="E15" s="196">
        <v>5.8118976000000009</v>
      </c>
      <c r="F15" s="199"/>
      <c r="G15" s="197">
        <f t="shared" si="0"/>
        <v>0</v>
      </c>
      <c r="H15" s="199">
        <v>0</v>
      </c>
      <c r="I15" s="197">
        <f t="shared" si="1"/>
        <v>0</v>
      </c>
      <c r="J15" s="199">
        <v>713</v>
      </c>
      <c r="K15" s="197">
        <f t="shared" si="2"/>
        <v>4143.88</v>
      </c>
      <c r="L15" s="197">
        <v>21</v>
      </c>
      <c r="M15" s="197">
        <f t="shared" si="3"/>
        <v>0</v>
      </c>
      <c r="N15" s="197">
        <v>0</v>
      </c>
      <c r="O15" s="197">
        <f t="shared" si="4"/>
        <v>0</v>
      </c>
      <c r="P15" s="197">
        <v>0</v>
      </c>
      <c r="Q15" s="197">
        <f t="shared" si="5"/>
        <v>0</v>
      </c>
      <c r="R15" s="198" t="s">
        <v>668</v>
      </c>
      <c r="S15" s="198" t="s">
        <v>194</v>
      </c>
      <c r="X15" s="256"/>
      <c r="Y15" s="256"/>
      <c r="Z15" s="225"/>
    </row>
    <row r="16" spans="1:36" ht="22.5" x14ac:dyDescent="0.2">
      <c r="A16" s="193">
        <v>4</v>
      </c>
      <c r="B16" s="230" t="s">
        <v>754</v>
      </c>
      <c r="C16" s="230" t="s">
        <v>677</v>
      </c>
      <c r="D16" s="195" t="s">
        <v>192</v>
      </c>
      <c r="E16" s="196">
        <v>5.8118976000000009</v>
      </c>
      <c r="F16" s="199"/>
      <c r="G16" s="197">
        <f t="shared" si="0"/>
        <v>0</v>
      </c>
      <c r="H16" s="199">
        <v>0</v>
      </c>
      <c r="I16" s="197">
        <f t="shared" si="1"/>
        <v>0</v>
      </c>
      <c r="J16" s="199">
        <v>16.3</v>
      </c>
      <c r="K16" s="197">
        <f t="shared" si="2"/>
        <v>94.73</v>
      </c>
      <c r="L16" s="197">
        <v>21</v>
      </c>
      <c r="M16" s="197">
        <f t="shared" si="3"/>
        <v>0</v>
      </c>
      <c r="N16" s="197">
        <v>0</v>
      </c>
      <c r="O16" s="197">
        <f t="shared" si="4"/>
        <v>0</v>
      </c>
      <c r="P16" s="197">
        <v>0</v>
      </c>
      <c r="Q16" s="197">
        <f t="shared" si="5"/>
        <v>0</v>
      </c>
      <c r="R16" s="198" t="s">
        <v>668</v>
      </c>
      <c r="S16" s="198" t="s">
        <v>194</v>
      </c>
      <c r="X16" s="256"/>
      <c r="Y16" s="256"/>
      <c r="Z16" s="225"/>
    </row>
    <row r="17" spans="1:26" ht="22.5" x14ac:dyDescent="0.2">
      <c r="A17" s="193">
        <v>5</v>
      </c>
      <c r="B17" s="230" t="s">
        <v>1467</v>
      </c>
      <c r="C17" s="230" t="s">
        <v>1468</v>
      </c>
      <c r="D17" s="195" t="s">
        <v>192</v>
      </c>
      <c r="E17" s="196">
        <v>3.6324360000000007</v>
      </c>
      <c r="F17" s="199"/>
      <c r="G17" s="197">
        <f t="shared" si="0"/>
        <v>0</v>
      </c>
      <c r="H17" s="199">
        <v>0</v>
      </c>
      <c r="I17" s="197">
        <f t="shared" si="1"/>
        <v>0</v>
      </c>
      <c r="J17" s="199">
        <v>481</v>
      </c>
      <c r="K17" s="197">
        <f t="shared" si="2"/>
        <v>1747.2</v>
      </c>
      <c r="L17" s="197">
        <v>21</v>
      </c>
      <c r="M17" s="197">
        <f t="shared" si="3"/>
        <v>0</v>
      </c>
      <c r="N17" s="197">
        <v>0</v>
      </c>
      <c r="O17" s="197">
        <f t="shared" si="4"/>
        <v>0</v>
      </c>
      <c r="P17" s="197">
        <v>0</v>
      </c>
      <c r="Q17" s="197">
        <f t="shared" si="5"/>
        <v>0</v>
      </c>
      <c r="R17" s="198" t="s">
        <v>668</v>
      </c>
      <c r="S17" s="198" t="s">
        <v>194</v>
      </c>
      <c r="X17" s="256"/>
      <c r="Y17" s="256"/>
      <c r="Z17" s="225"/>
    </row>
    <row r="18" spans="1:26" x14ac:dyDescent="0.2">
      <c r="A18" s="193">
        <v>6</v>
      </c>
      <c r="B18" s="230" t="s">
        <v>683</v>
      </c>
      <c r="C18" s="230" t="s">
        <v>684</v>
      </c>
      <c r="D18" s="195" t="s">
        <v>192</v>
      </c>
      <c r="E18" s="196">
        <v>5.8118976000000009</v>
      </c>
      <c r="F18" s="199"/>
      <c r="G18" s="197">
        <f t="shared" si="0"/>
        <v>0</v>
      </c>
      <c r="H18" s="199">
        <v>0</v>
      </c>
      <c r="I18" s="197">
        <f t="shared" si="1"/>
        <v>0</v>
      </c>
      <c r="J18" s="199">
        <v>280</v>
      </c>
      <c r="K18" s="197">
        <f t="shared" si="2"/>
        <v>1627.33</v>
      </c>
      <c r="L18" s="197">
        <v>21</v>
      </c>
      <c r="M18" s="197">
        <f t="shared" si="3"/>
        <v>0</v>
      </c>
      <c r="N18" s="197">
        <v>0</v>
      </c>
      <c r="O18" s="197">
        <f t="shared" si="4"/>
        <v>0</v>
      </c>
      <c r="P18" s="197">
        <v>0</v>
      </c>
      <c r="Q18" s="197">
        <f t="shared" si="5"/>
        <v>0</v>
      </c>
      <c r="R18" s="198" t="s">
        <v>668</v>
      </c>
      <c r="S18" s="198" t="s">
        <v>194</v>
      </c>
      <c r="X18" s="256"/>
      <c r="Y18" s="256"/>
      <c r="Z18" s="225"/>
    </row>
    <row r="19" spans="1:26" x14ac:dyDescent="0.2">
      <c r="A19" s="193">
        <v>7</v>
      </c>
      <c r="B19" s="230" t="s">
        <v>1469</v>
      </c>
      <c r="C19" s="230" t="s">
        <v>1470</v>
      </c>
      <c r="D19" s="195" t="s">
        <v>433</v>
      </c>
      <c r="E19" s="196">
        <v>11.042605440000003</v>
      </c>
      <c r="F19" s="199"/>
      <c r="G19" s="197">
        <f t="shared" si="0"/>
        <v>0</v>
      </c>
      <c r="H19" s="199">
        <v>435.5</v>
      </c>
      <c r="I19" s="197">
        <f t="shared" si="1"/>
        <v>4809.05</v>
      </c>
      <c r="J19" s="199">
        <v>0</v>
      </c>
      <c r="K19" s="197">
        <f t="shared" si="2"/>
        <v>0</v>
      </c>
      <c r="L19" s="197">
        <v>21</v>
      </c>
      <c r="M19" s="197">
        <f t="shared" si="3"/>
        <v>0</v>
      </c>
      <c r="N19" s="197">
        <v>1</v>
      </c>
      <c r="O19" s="197">
        <f t="shared" si="4"/>
        <v>11.04</v>
      </c>
      <c r="P19" s="197">
        <v>0</v>
      </c>
      <c r="Q19" s="197">
        <f t="shared" si="5"/>
        <v>0</v>
      </c>
      <c r="R19" s="198" t="s">
        <v>243</v>
      </c>
      <c r="S19" s="198" t="s">
        <v>194</v>
      </c>
      <c r="X19" s="256"/>
      <c r="Y19" s="256"/>
      <c r="Z19" s="225"/>
    </row>
    <row r="20" spans="1:26" x14ac:dyDescent="0.2">
      <c r="A20" s="177"/>
      <c r="B20" s="234" t="s">
        <v>1471</v>
      </c>
      <c r="C20" s="235"/>
      <c r="D20" s="200"/>
      <c r="E20" s="201"/>
      <c r="F20" s="184"/>
      <c r="G20" s="184"/>
      <c r="H20" s="184"/>
      <c r="I20" s="184"/>
      <c r="J20" s="184"/>
      <c r="K20" s="184"/>
      <c r="L20" s="184"/>
      <c r="M20" s="184"/>
      <c r="N20" s="184"/>
      <c r="O20" s="184"/>
      <c r="P20" s="184"/>
      <c r="Q20" s="184"/>
      <c r="R20" s="185"/>
      <c r="S20" s="185"/>
      <c r="X20" s="256"/>
      <c r="Y20" s="256"/>
      <c r="Z20" s="244"/>
    </row>
    <row r="21" spans="1:26" x14ac:dyDescent="0.2">
      <c r="A21" s="177"/>
      <c r="B21" s="234" t="s">
        <v>1472</v>
      </c>
      <c r="C21" s="235"/>
      <c r="D21" s="200"/>
      <c r="E21" s="201">
        <v>11.042605440000003</v>
      </c>
      <c r="F21" s="184"/>
      <c r="G21" s="184"/>
      <c r="H21" s="184"/>
      <c r="I21" s="184"/>
      <c r="J21" s="184"/>
      <c r="K21" s="184"/>
      <c r="L21" s="184"/>
      <c r="M21" s="184"/>
      <c r="N21" s="184"/>
      <c r="O21" s="184"/>
      <c r="P21" s="184"/>
      <c r="Q21" s="184"/>
      <c r="R21" s="185"/>
      <c r="S21" s="185"/>
      <c r="X21" s="256"/>
      <c r="Y21" s="256"/>
      <c r="Z21" s="244"/>
    </row>
    <row r="22" spans="1:26" x14ac:dyDescent="0.2">
      <c r="A22" s="162"/>
      <c r="B22" s="231"/>
      <c r="C22" s="231"/>
      <c r="D22" s="180"/>
      <c r="E22" s="181"/>
      <c r="F22" s="182"/>
      <c r="G22" s="182"/>
      <c r="H22" s="182"/>
      <c r="I22" s="182"/>
      <c r="J22" s="182"/>
      <c r="K22" s="182"/>
      <c r="L22" s="182"/>
      <c r="M22" s="182"/>
      <c r="N22" s="182"/>
      <c r="O22" s="182"/>
      <c r="P22" s="182"/>
      <c r="Q22" s="182"/>
      <c r="R22" s="183"/>
      <c r="S22" s="183"/>
      <c r="X22" s="256"/>
      <c r="Y22" s="256"/>
      <c r="Z22" s="264"/>
    </row>
    <row r="23" spans="1:26" x14ac:dyDescent="0.2">
      <c r="A23" s="179" t="s">
        <v>188</v>
      </c>
      <c r="B23" s="229" t="s">
        <v>81</v>
      </c>
      <c r="C23" s="229" t="s">
        <v>82</v>
      </c>
      <c r="D23" s="187"/>
      <c r="E23" s="188"/>
      <c r="F23" s="189"/>
      <c r="G23" s="190">
        <f>SUMIF(AE24:AE32,"&lt;&gt;NOR",G24:G32)</f>
        <v>0</v>
      </c>
      <c r="H23" s="189"/>
      <c r="I23" s="189">
        <f>SUM(I24:I32)</f>
        <v>7637.92</v>
      </c>
      <c r="J23" s="189"/>
      <c r="K23" s="189">
        <f>SUM(K24:K32)</f>
        <v>7005.51</v>
      </c>
      <c r="L23" s="189"/>
      <c r="M23" s="189">
        <f>SUM(M24:M32)</f>
        <v>0</v>
      </c>
      <c r="N23" s="189"/>
      <c r="O23" s="189">
        <f>SUM(O24:O32)</f>
        <v>4.8099999999999996</v>
      </c>
      <c r="P23" s="189"/>
      <c r="Q23" s="189">
        <f>SUM(Q24:Q32)</f>
        <v>0</v>
      </c>
      <c r="R23" s="191"/>
      <c r="S23" s="191"/>
      <c r="X23" s="256"/>
      <c r="Y23" s="256"/>
      <c r="Z23" s="256"/>
    </row>
    <row r="24" spans="1:26" ht="22.5" x14ac:dyDescent="0.2">
      <c r="A24" s="193">
        <v>8</v>
      </c>
      <c r="B24" s="230" t="s">
        <v>1473</v>
      </c>
      <c r="C24" s="230" t="s">
        <v>1474</v>
      </c>
      <c r="D24" s="195" t="s">
        <v>192</v>
      </c>
      <c r="E24" s="196">
        <v>1.4995832790000001</v>
      </c>
      <c r="F24" s="199"/>
      <c r="G24" s="197">
        <f>ROUND(E24*F24,2)</f>
        <v>0</v>
      </c>
      <c r="H24" s="199">
        <v>5093.3599999999997</v>
      </c>
      <c r="I24" s="197">
        <f>ROUND(E24*H24,2)</f>
        <v>7637.92</v>
      </c>
      <c r="J24" s="199">
        <v>4671.6400000000003</v>
      </c>
      <c r="K24" s="197">
        <f>ROUND(E24*J24,2)</f>
        <v>7005.51</v>
      </c>
      <c r="L24" s="197">
        <v>21</v>
      </c>
      <c r="M24" s="197">
        <f>G24*(1+L24/100)</f>
        <v>0</v>
      </c>
      <c r="N24" s="197">
        <v>3.20472</v>
      </c>
      <c r="O24" s="197">
        <f>ROUND(E24*N24,2)</f>
        <v>4.8099999999999996</v>
      </c>
      <c r="P24" s="197">
        <v>0</v>
      </c>
      <c r="Q24" s="197">
        <f>ROUND(E24*P24,2)</f>
        <v>0</v>
      </c>
      <c r="R24" s="198" t="s">
        <v>214</v>
      </c>
      <c r="S24" s="198" t="s">
        <v>194</v>
      </c>
      <c r="X24" s="256"/>
      <c r="Y24" s="256"/>
      <c r="Z24" s="225"/>
    </row>
    <row r="25" spans="1:26" x14ac:dyDescent="0.2">
      <c r="A25" s="177"/>
      <c r="B25" s="317" t="s">
        <v>1475</v>
      </c>
      <c r="C25" s="317"/>
      <c r="D25" s="318"/>
      <c r="E25" s="201"/>
      <c r="F25" s="184"/>
      <c r="G25" s="184"/>
      <c r="H25" s="184"/>
      <c r="I25" s="184"/>
      <c r="J25" s="184"/>
      <c r="K25" s="184"/>
      <c r="L25" s="184"/>
      <c r="M25" s="184"/>
      <c r="N25" s="184"/>
      <c r="O25" s="184"/>
      <c r="P25" s="184"/>
      <c r="Q25" s="184"/>
      <c r="R25" s="185"/>
      <c r="S25" s="185"/>
      <c r="X25" s="256"/>
      <c r="Y25" s="256"/>
      <c r="Z25" s="244"/>
    </row>
    <row r="26" spans="1:26" x14ac:dyDescent="0.2">
      <c r="A26" s="177"/>
      <c r="B26" s="234" t="s">
        <v>1476</v>
      </c>
      <c r="C26" s="235"/>
      <c r="D26" s="200"/>
      <c r="E26" s="201"/>
      <c r="F26" s="184"/>
      <c r="G26" s="184"/>
      <c r="H26" s="184"/>
      <c r="I26" s="184"/>
      <c r="J26" s="184"/>
      <c r="K26" s="184"/>
      <c r="L26" s="184"/>
      <c r="M26" s="184"/>
      <c r="N26" s="184"/>
      <c r="O26" s="184"/>
      <c r="P26" s="184"/>
      <c r="Q26" s="184"/>
      <c r="R26" s="185"/>
      <c r="S26" s="185"/>
      <c r="X26" s="256"/>
      <c r="Y26" s="256"/>
      <c r="Z26" s="244"/>
    </row>
    <row r="27" spans="1:26" x14ac:dyDescent="0.2">
      <c r="A27" s="177"/>
      <c r="B27" s="317" t="s">
        <v>1477</v>
      </c>
      <c r="C27" s="317"/>
      <c r="D27" s="318"/>
      <c r="E27" s="201"/>
      <c r="F27" s="184"/>
      <c r="G27" s="184"/>
      <c r="H27" s="184"/>
      <c r="I27" s="184"/>
      <c r="J27" s="184"/>
      <c r="K27" s="184"/>
      <c r="L27" s="184"/>
      <c r="M27" s="184"/>
      <c r="N27" s="184"/>
      <c r="O27" s="184"/>
      <c r="P27" s="184"/>
      <c r="Q27" s="184"/>
      <c r="R27" s="185"/>
      <c r="S27" s="185"/>
      <c r="X27" s="256"/>
      <c r="Y27" s="256"/>
      <c r="Z27" s="244"/>
    </row>
    <row r="28" spans="1:26" x14ac:dyDescent="0.2">
      <c r="A28" s="177"/>
      <c r="B28" s="234" t="s">
        <v>1478</v>
      </c>
      <c r="C28" s="235"/>
      <c r="D28" s="200"/>
      <c r="E28" s="201"/>
      <c r="F28" s="184"/>
      <c r="G28" s="184"/>
      <c r="H28" s="184"/>
      <c r="I28" s="184"/>
      <c r="J28" s="184"/>
      <c r="K28" s="184"/>
      <c r="L28" s="184"/>
      <c r="M28" s="184"/>
      <c r="N28" s="184"/>
      <c r="O28" s="184"/>
      <c r="P28" s="184"/>
      <c r="Q28" s="184"/>
      <c r="R28" s="185"/>
      <c r="S28" s="185"/>
      <c r="X28" s="256"/>
      <c r="Y28" s="256"/>
      <c r="Z28" s="244"/>
    </row>
    <row r="29" spans="1:26" x14ac:dyDescent="0.2">
      <c r="A29" s="177"/>
      <c r="B29" s="234" t="s">
        <v>1479</v>
      </c>
      <c r="C29" s="235"/>
      <c r="D29" s="200"/>
      <c r="E29" s="201"/>
      <c r="F29" s="184"/>
      <c r="G29" s="184"/>
      <c r="H29" s="184"/>
      <c r="I29" s="184"/>
      <c r="J29" s="184"/>
      <c r="K29" s="184"/>
      <c r="L29" s="184"/>
      <c r="M29" s="184"/>
      <c r="N29" s="184"/>
      <c r="O29" s="184"/>
      <c r="P29" s="184"/>
      <c r="Q29" s="184"/>
      <c r="R29" s="185"/>
      <c r="S29" s="185"/>
      <c r="X29" s="256"/>
      <c r="Y29" s="256"/>
      <c r="Z29" s="244"/>
    </row>
    <row r="30" spans="1:26" x14ac:dyDescent="0.2">
      <c r="A30" s="177"/>
      <c r="B30" s="234" t="s">
        <v>1480</v>
      </c>
      <c r="C30" s="235"/>
      <c r="D30" s="200"/>
      <c r="E30" s="201"/>
      <c r="F30" s="184"/>
      <c r="G30" s="184"/>
      <c r="H30" s="184"/>
      <c r="I30" s="184"/>
      <c r="J30" s="184"/>
      <c r="K30" s="184"/>
      <c r="L30" s="184"/>
      <c r="M30" s="184"/>
      <c r="N30" s="184"/>
      <c r="O30" s="184"/>
      <c r="P30" s="184"/>
      <c r="Q30" s="184"/>
      <c r="R30" s="185"/>
      <c r="S30" s="185"/>
      <c r="X30" s="256"/>
      <c r="Y30" s="256"/>
      <c r="Z30" s="244"/>
    </row>
    <row r="31" spans="1:26" x14ac:dyDescent="0.2">
      <c r="A31" s="177"/>
      <c r="B31" s="234" t="s">
        <v>1481</v>
      </c>
      <c r="C31" s="235"/>
      <c r="D31" s="200"/>
      <c r="E31" s="201"/>
      <c r="F31" s="184"/>
      <c r="G31" s="184"/>
      <c r="H31" s="184"/>
      <c r="I31" s="184"/>
      <c r="J31" s="184"/>
      <c r="K31" s="184"/>
      <c r="L31" s="184"/>
      <c r="M31" s="184"/>
      <c r="N31" s="184"/>
      <c r="O31" s="184"/>
      <c r="P31" s="184"/>
      <c r="Q31" s="184"/>
      <c r="R31" s="185"/>
      <c r="S31" s="185"/>
      <c r="X31" s="256"/>
      <c r="Y31" s="256"/>
      <c r="Z31" s="244"/>
    </row>
    <row r="32" spans="1:26" x14ac:dyDescent="0.2">
      <c r="A32" s="177"/>
      <c r="B32" s="234" t="s">
        <v>1482</v>
      </c>
      <c r="C32" s="235"/>
      <c r="D32" s="200"/>
      <c r="E32" s="201">
        <v>1.4995832790000001</v>
      </c>
      <c r="F32" s="184"/>
      <c r="G32" s="184"/>
      <c r="H32" s="184"/>
      <c r="I32" s="184"/>
      <c r="J32" s="184"/>
      <c r="K32" s="184"/>
      <c r="L32" s="184"/>
      <c r="M32" s="184"/>
      <c r="N32" s="184"/>
      <c r="O32" s="184"/>
      <c r="P32" s="184"/>
      <c r="Q32" s="184"/>
      <c r="R32" s="185"/>
      <c r="S32" s="185"/>
      <c r="X32" s="256"/>
      <c r="Y32" s="256"/>
      <c r="Z32" s="244"/>
    </row>
    <row r="33" spans="1:26" x14ac:dyDescent="0.2">
      <c r="A33" s="162"/>
      <c r="B33" s="231"/>
      <c r="C33" s="231"/>
      <c r="D33" s="180"/>
      <c r="E33" s="181"/>
      <c r="F33" s="182"/>
      <c r="G33" s="182"/>
      <c r="H33" s="182"/>
      <c r="I33" s="182"/>
      <c r="J33" s="182"/>
      <c r="K33" s="182"/>
      <c r="L33" s="182"/>
      <c r="M33" s="182"/>
      <c r="N33" s="182"/>
      <c r="O33" s="182"/>
      <c r="P33" s="182"/>
      <c r="Q33" s="182"/>
      <c r="R33" s="183"/>
      <c r="S33" s="183"/>
      <c r="X33" s="256"/>
      <c r="Y33" s="256"/>
      <c r="Z33" s="264"/>
    </row>
    <row r="34" spans="1:26" x14ac:dyDescent="0.2">
      <c r="A34" s="179" t="s">
        <v>188</v>
      </c>
      <c r="B34" s="229" t="s">
        <v>83</v>
      </c>
      <c r="C34" s="229" t="s">
        <v>84</v>
      </c>
      <c r="D34" s="187"/>
      <c r="E34" s="188"/>
      <c r="F34" s="189"/>
      <c r="G34" s="190">
        <f>SUMIF(AE35:AE60,"&lt;&gt;NOR",G35:G60)</f>
        <v>0</v>
      </c>
      <c r="H34" s="189"/>
      <c r="I34" s="189">
        <f>SUM(I35:I60)</f>
        <v>2586.84</v>
      </c>
      <c r="J34" s="189"/>
      <c r="K34" s="189">
        <f>SUM(K35:K60)</f>
        <v>1963.9499999999998</v>
      </c>
      <c r="L34" s="189"/>
      <c r="M34" s="189">
        <f>SUM(M35:M60)</f>
        <v>0</v>
      </c>
      <c r="N34" s="189"/>
      <c r="O34" s="189">
        <f>SUM(O35:O60)</f>
        <v>0.71000000000000008</v>
      </c>
      <c r="P34" s="189"/>
      <c r="Q34" s="189">
        <f>SUM(Q35:Q60)</f>
        <v>0.02</v>
      </c>
      <c r="R34" s="191"/>
      <c r="S34" s="191"/>
      <c r="X34" s="256"/>
      <c r="Y34" s="256"/>
      <c r="Z34" s="265"/>
    </row>
    <row r="35" spans="1:26" x14ac:dyDescent="0.2">
      <c r="A35" s="193">
        <v>9</v>
      </c>
      <c r="B35" s="230" t="s">
        <v>1483</v>
      </c>
      <c r="C35" s="230" t="s">
        <v>1484</v>
      </c>
      <c r="D35" s="195" t="s">
        <v>213</v>
      </c>
      <c r="E35" s="196">
        <v>0.14766000000000001</v>
      </c>
      <c r="F35" s="199"/>
      <c r="G35" s="197">
        <f>ROUND(E35*F35,2)</f>
        <v>0</v>
      </c>
      <c r="H35" s="199">
        <v>314.19</v>
      </c>
      <c r="I35" s="197">
        <f>ROUND(E35*H35,2)</f>
        <v>46.39</v>
      </c>
      <c r="J35" s="199">
        <v>236.81</v>
      </c>
      <c r="K35" s="197">
        <f>ROUND(E35*J35,2)</f>
        <v>34.97</v>
      </c>
      <c r="L35" s="197">
        <v>21</v>
      </c>
      <c r="M35" s="197">
        <f>G35*(1+L35/100)</f>
        <v>0</v>
      </c>
      <c r="N35" s="197">
        <v>4.3630000000000002E-2</v>
      </c>
      <c r="O35" s="197">
        <f>ROUND(E35*N35,2)</f>
        <v>0.01</v>
      </c>
      <c r="P35" s="197">
        <v>0</v>
      </c>
      <c r="Q35" s="197">
        <f>ROUND(E35*P35,2)</f>
        <v>0</v>
      </c>
      <c r="R35" s="198" t="s">
        <v>193</v>
      </c>
      <c r="S35" s="198" t="s">
        <v>194</v>
      </c>
      <c r="X35" s="256"/>
      <c r="Y35" s="256"/>
      <c r="Z35" s="225"/>
    </row>
    <row r="36" spans="1:26" x14ac:dyDescent="0.2">
      <c r="A36" s="177"/>
      <c r="B36" s="234" t="s">
        <v>1485</v>
      </c>
      <c r="C36" s="235"/>
      <c r="D36" s="200"/>
      <c r="E36" s="201"/>
      <c r="F36" s="184"/>
      <c r="G36" s="184"/>
      <c r="H36" s="184"/>
      <c r="I36" s="184"/>
      <c r="J36" s="184"/>
      <c r="K36" s="184"/>
      <c r="L36" s="184"/>
      <c r="M36" s="184"/>
      <c r="N36" s="184"/>
      <c r="O36" s="184"/>
      <c r="P36" s="184"/>
      <c r="Q36" s="184"/>
      <c r="R36" s="185"/>
      <c r="S36" s="185"/>
      <c r="X36" s="256"/>
      <c r="Y36" s="256"/>
      <c r="Z36" s="244"/>
    </row>
    <row r="37" spans="1:26" x14ac:dyDescent="0.2">
      <c r="A37" s="177"/>
      <c r="B37" s="234" t="s">
        <v>75</v>
      </c>
      <c r="C37" s="235"/>
      <c r="D37" s="200"/>
      <c r="E37" s="201">
        <v>0.14766000000000001</v>
      </c>
      <c r="F37" s="184"/>
      <c r="G37" s="184"/>
      <c r="H37" s="184"/>
      <c r="I37" s="184"/>
      <c r="J37" s="184"/>
      <c r="K37" s="184"/>
      <c r="L37" s="184"/>
      <c r="M37" s="184"/>
      <c r="N37" s="184"/>
      <c r="O37" s="184"/>
      <c r="P37" s="184"/>
      <c r="Q37" s="184"/>
      <c r="R37" s="185"/>
      <c r="S37" s="185"/>
      <c r="X37" s="256"/>
      <c r="Y37" s="256"/>
      <c r="Z37" s="244"/>
    </row>
    <row r="38" spans="1:26" x14ac:dyDescent="0.2">
      <c r="A38" s="193">
        <v>10</v>
      </c>
      <c r="B38" s="230" t="s">
        <v>1486</v>
      </c>
      <c r="C38" s="230" t="s">
        <v>1487</v>
      </c>
      <c r="D38" s="195" t="s">
        <v>207</v>
      </c>
      <c r="E38" s="196">
        <v>0.73711872000000012</v>
      </c>
      <c r="F38" s="199"/>
      <c r="G38" s="197">
        <f>ROUND(E38*F38,2)</f>
        <v>0</v>
      </c>
      <c r="H38" s="199">
        <v>925.76</v>
      </c>
      <c r="I38" s="197">
        <f>ROUND(E38*H38,2)</f>
        <v>682.4</v>
      </c>
      <c r="J38" s="199">
        <v>499.24</v>
      </c>
      <c r="K38" s="197">
        <f>ROUND(E38*J38,2)</f>
        <v>368</v>
      </c>
      <c r="L38" s="197">
        <v>21</v>
      </c>
      <c r="M38" s="197">
        <f>G38*(1+L38/100)</f>
        <v>0</v>
      </c>
      <c r="N38" s="197">
        <v>0.77122999999999997</v>
      </c>
      <c r="O38" s="197">
        <f>ROUND(E38*N38,2)</f>
        <v>0.56999999999999995</v>
      </c>
      <c r="P38" s="197">
        <v>0</v>
      </c>
      <c r="Q38" s="197">
        <f>ROUND(E38*P38,2)</f>
        <v>0</v>
      </c>
      <c r="R38" s="198" t="s">
        <v>208</v>
      </c>
      <c r="S38" s="198" t="s">
        <v>194</v>
      </c>
      <c r="X38" s="256"/>
      <c r="Y38" s="256"/>
      <c r="Z38" s="225"/>
    </row>
    <row r="39" spans="1:26" x14ac:dyDescent="0.2">
      <c r="A39" s="177"/>
      <c r="B39" s="234" t="s">
        <v>1488</v>
      </c>
      <c r="C39" s="235"/>
      <c r="D39" s="200"/>
      <c r="E39" s="201"/>
      <c r="F39" s="184"/>
      <c r="G39" s="184"/>
      <c r="H39" s="184"/>
      <c r="I39" s="184"/>
      <c r="J39" s="184"/>
      <c r="K39" s="184"/>
      <c r="L39" s="184"/>
      <c r="M39" s="184"/>
      <c r="N39" s="184"/>
      <c r="O39" s="184"/>
      <c r="P39" s="184"/>
      <c r="Q39" s="184"/>
      <c r="R39" s="185"/>
      <c r="S39" s="185"/>
      <c r="X39" s="256"/>
      <c r="Y39" s="256"/>
      <c r="Z39" s="244"/>
    </row>
    <row r="40" spans="1:26" x14ac:dyDescent="0.2">
      <c r="A40" s="177"/>
      <c r="B40" s="234" t="s">
        <v>1489</v>
      </c>
      <c r="C40" s="235"/>
      <c r="D40" s="200"/>
      <c r="E40" s="201">
        <v>0.73711872000000012</v>
      </c>
      <c r="F40" s="184"/>
      <c r="G40" s="184"/>
      <c r="H40" s="184"/>
      <c r="I40" s="184"/>
      <c r="J40" s="184"/>
      <c r="K40" s="184"/>
      <c r="L40" s="184"/>
      <c r="M40" s="184"/>
      <c r="N40" s="184"/>
      <c r="O40" s="184"/>
      <c r="P40" s="184"/>
      <c r="Q40" s="184"/>
      <c r="R40" s="185"/>
      <c r="S40" s="185"/>
      <c r="X40" s="256"/>
      <c r="Y40" s="256"/>
      <c r="Z40" s="244"/>
    </row>
    <row r="41" spans="1:26" x14ac:dyDescent="0.2">
      <c r="A41" s="193">
        <v>11</v>
      </c>
      <c r="B41" s="230" t="s">
        <v>1490</v>
      </c>
      <c r="C41" s="230" t="s">
        <v>1491</v>
      </c>
      <c r="D41" s="195" t="s">
        <v>433</v>
      </c>
      <c r="E41" s="196">
        <v>5.4545604000000008E-3</v>
      </c>
      <c r="F41" s="199"/>
      <c r="G41" s="197">
        <f>ROUND(E41*F41,2)</f>
        <v>0</v>
      </c>
      <c r="H41" s="199">
        <v>24514.42</v>
      </c>
      <c r="I41" s="197">
        <f>ROUND(E41*H41,2)</f>
        <v>133.72</v>
      </c>
      <c r="J41" s="199">
        <v>14195.58</v>
      </c>
      <c r="K41" s="197">
        <f>ROUND(E41*J41,2)</f>
        <v>77.430000000000007</v>
      </c>
      <c r="L41" s="197">
        <v>21</v>
      </c>
      <c r="M41" s="197">
        <f>G41*(1+L41/100)</f>
        <v>0</v>
      </c>
      <c r="N41" s="197">
        <v>1.0202899999999999</v>
      </c>
      <c r="O41" s="197">
        <f>ROUND(E41*N41,2)</f>
        <v>0.01</v>
      </c>
      <c r="P41" s="197">
        <v>0</v>
      </c>
      <c r="Q41" s="197">
        <f>ROUND(E41*P41,2)</f>
        <v>0</v>
      </c>
      <c r="R41" s="198" t="s">
        <v>208</v>
      </c>
      <c r="S41" s="198" t="s">
        <v>194</v>
      </c>
      <c r="X41" s="256"/>
      <c r="Y41" s="256"/>
      <c r="Z41" s="225"/>
    </row>
    <row r="42" spans="1:26" x14ac:dyDescent="0.2">
      <c r="A42" s="177"/>
      <c r="B42" s="234" t="s">
        <v>1492</v>
      </c>
      <c r="C42" s="235"/>
      <c r="D42" s="200"/>
      <c r="E42" s="201"/>
      <c r="F42" s="184"/>
      <c r="G42" s="184"/>
      <c r="H42" s="184"/>
      <c r="I42" s="184"/>
      <c r="J42" s="184"/>
      <c r="K42" s="184"/>
      <c r="L42" s="184"/>
      <c r="M42" s="184"/>
      <c r="N42" s="184"/>
      <c r="O42" s="184"/>
      <c r="P42" s="184"/>
      <c r="Q42" s="184"/>
      <c r="R42" s="185"/>
      <c r="S42" s="185"/>
      <c r="X42" s="256"/>
      <c r="Y42" s="256"/>
      <c r="Z42" s="244"/>
    </row>
    <row r="43" spans="1:26" x14ac:dyDescent="0.2">
      <c r="A43" s="177"/>
      <c r="B43" s="234" t="s">
        <v>1493</v>
      </c>
      <c r="C43" s="235"/>
      <c r="D43" s="200"/>
      <c r="E43" s="201">
        <v>5.4545604000000008E-3</v>
      </c>
      <c r="F43" s="184"/>
      <c r="G43" s="184"/>
      <c r="H43" s="184"/>
      <c r="I43" s="184"/>
      <c r="J43" s="184"/>
      <c r="K43" s="184"/>
      <c r="L43" s="184"/>
      <c r="M43" s="184"/>
      <c r="N43" s="184"/>
      <c r="O43" s="184"/>
      <c r="P43" s="184"/>
      <c r="Q43" s="184"/>
      <c r="R43" s="185"/>
      <c r="S43" s="185"/>
      <c r="X43" s="256"/>
      <c r="Y43" s="256"/>
      <c r="Z43" s="244"/>
    </row>
    <row r="44" spans="1:26" x14ac:dyDescent="0.2">
      <c r="A44" s="193">
        <v>12</v>
      </c>
      <c r="B44" s="230" t="s">
        <v>1494</v>
      </c>
      <c r="C44" s="230" t="s">
        <v>1495</v>
      </c>
      <c r="D44" s="195" t="s">
        <v>213</v>
      </c>
      <c r="E44" s="196">
        <v>0.14766000000000001</v>
      </c>
      <c r="F44" s="199"/>
      <c r="G44" s="197">
        <f>ROUND(E44*F44,2)</f>
        <v>0</v>
      </c>
      <c r="H44" s="199">
        <v>567.24</v>
      </c>
      <c r="I44" s="197">
        <f>ROUND(E44*H44,2)</f>
        <v>83.76</v>
      </c>
      <c r="J44" s="199">
        <v>187.76</v>
      </c>
      <c r="K44" s="197">
        <f>ROUND(E44*J44,2)</f>
        <v>27.72</v>
      </c>
      <c r="L44" s="197">
        <v>21</v>
      </c>
      <c r="M44" s="197">
        <f>G44*(1+L44/100)</f>
        <v>0</v>
      </c>
      <c r="N44" s="197">
        <v>2.6509999999999999E-2</v>
      </c>
      <c r="O44" s="197">
        <f>ROUND(E44*N44,2)</f>
        <v>0</v>
      </c>
      <c r="P44" s="197">
        <v>0</v>
      </c>
      <c r="Q44" s="197">
        <f>ROUND(E44*P44,2)</f>
        <v>0</v>
      </c>
      <c r="R44" s="198" t="s">
        <v>208</v>
      </c>
      <c r="S44" s="198" t="s">
        <v>194</v>
      </c>
      <c r="X44" s="256"/>
      <c r="Y44" s="256"/>
      <c r="Z44" s="225"/>
    </row>
    <row r="45" spans="1:26" x14ac:dyDescent="0.2">
      <c r="A45" s="177"/>
      <c r="B45" s="234" t="s">
        <v>402</v>
      </c>
      <c r="C45" s="235"/>
      <c r="D45" s="200"/>
      <c r="E45" s="201"/>
      <c r="F45" s="184"/>
      <c r="G45" s="184"/>
      <c r="H45" s="184"/>
      <c r="I45" s="184"/>
      <c r="J45" s="184"/>
      <c r="K45" s="184"/>
      <c r="L45" s="184"/>
      <c r="M45" s="184"/>
      <c r="N45" s="184"/>
      <c r="O45" s="184"/>
      <c r="P45" s="184"/>
      <c r="Q45" s="184"/>
      <c r="R45" s="185"/>
      <c r="S45" s="185"/>
      <c r="X45" s="256"/>
      <c r="Y45" s="256"/>
      <c r="Z45" s="244"/>
    </row>
    <row r="46" spans="1:26" x14ac:dyDescent="0.2">
      <c r="A46" s="177"/>
      <c r="B46" s="234" t="s">
        <v>75</v>
      </c>
      <c r="C46" s="235"/>
      <c r="D46" s="200"/>
      <c r="E46" s="201">
        <v>0.14766000000000001</v>
      </c>
      <c r="F46" s="184"/>
      <c r="G46" s="184"/>
      <c r="H46" s="184"/>
      <c r="I46" s="184"/>
      <c r="J46" s="184"/>
      <c r="K46" s="184"/>
      <c r="L46" s="184"/>
      <c r="M46" s="184"/>
      <c r="N46" s="184"/>
      <c r="O46" s="184"/>
      <c r="P46" s="184"/>
      <c r="Q46" s="184"/>
      <c r="R46" s="185"/>
      <c r="S46" s="185"/>
      <c r="X46" s="256"/>
      <c r="Y46" s="256"/>
      <c r="Z46" s="244"/>
    </row>
    <row r="47" spans="1:26" ht="22.5" x14ac:dyDescent="0.2">
      <c r="A47" s="193">
        <v>13</v>
      </c>
      <c r="B47" s="230" t="s">
        <v>1496</v>
      </c>
      <c r="C47" s="230" t="s">
        <v>1497</v>
      </c>
      <c r="D47" s="195" t="s">
        <v>293</v>
      </c>
      <c r="E47" s="196">
        <v>0.56701440000000003</v>
      </c>
      <c r="F47" s="199"/>
      <c r="G47" s="197">
        <f>ROUND(E47*F47,2)</f>
        <v>0</v>
      </c>
      <c r="H47" s="199">
        <v>534</v>
      </c>
      <c r="I47" s="197">
        <f>ROUND(E47*H47,2)</f>
        <v>302.79000000000002</v>
      </c>
      <c r="J47" s="199">
        <v>179</v>
      </c>
      <c r="K47" s="197">
        <f>ROUND(E47*J47,2)</f>
        <v>101.5</v>
      </c>
      <c r="L47" s="197">
        <v>21</v>
      </c>
      <c r="M47" s="197">
        <f>G47*(1+L47/100)</f>
        <v>0</v>
      </c>
      <c r="N47" s="197">
        <v>6.7269999999999996E-2</v>
      </c>
      <c r="O47" s="197">
        <f>ROUND(E47*N47,2)</f>
        <v>0.04</v>
      </c>
      <c r="P47" s="197">
        <v>0</v>
      </c>
      <c r="Q47" s="197">
        <f>ROUND(E47*P47,2)</f>
        <v>0</v>
      </c>
      <c r="R47" s="198" t="s">
        <v>208</v>
      </c>
      <c r="S47" s="198" t="s">
        <v>194</v>
      </c>
      <c r="X47" s="256"/>
      <c r="Y47" s="256"/>
      <c r="Z47" s="225"/>
    </row>
    <row r="48" spans="1:26" x14ac:dyDescent="0.2">
      <c r="A48" s="177"/>
      <c r="B48" s="234" t="s">
        <v>1498</v>
      </c>
      <c r="C48" s="235"/>
      <c r="D48" s="200"/>
      <c r="E48" s="201"/>
      <c r="F48" s="184"/>
      <c r="G48" s="184"/>
      <c r="H48" s="184"/>
      <c r="I48" s="184"/>
      <c r="J48" s="184"/>
      <c r="K48" s="184"/>
      <c r="L48" s="184"/>
      <c r="M48" s="184"/>
      <c r="N48" s="184"/>
      <c r="O48" s="184"/>
      <c r="P48" s="184"/>
      <c r="Q48" s="184"/>
      <c r="R48" s="185"/>
      <c r="S48" s="185"/>
      <c r="X48" s="256"/>
      <c r="Y48" s="256"/>
      <c r="Z48" s="244"/>
    </row>
    <row r="49" spans="1:26" x14ac:dyDescent="0.2">
      <c r="A49" s="177"/>
      <c r="B49" s="234" t="s">
        <v>1499</v>
      </c>
      <c r="C49" s="235"/>
      <c r="D49" s="200"/>
      <c r="E49" s="201">
        <v>0.56701440000000003</v>
      </c>
      <c r="F49" s="184"/>
      <c r="G49" s="184"/>
      <c r="H49" s="184"/>
      <c r="I49" s="184"/>
      <c r="J49" s="184"/>
      <c r="K49" s="184"/>
      <c r="L49" s="184"/>
      <c r="M49" s="184"/>
      <c r="N49" s="184"/>
      <c r="O49" s="184"/>
      <c r="P49" s="184"/>
      <c r="Q49" s="184"/>
      <c r="R49" s="185"/>
      <c r="S49" s="185"/>
      <c r="X49" s="256"/>
      <c r="Y49" s="256"/>
      <c r="Z49" s="244"/>
    </row>
    <row r="50" spans="1:26" ht="22.5" x14ac:dyDescent="0.2">
      <c r="A50" s="193">
        <v>14</v>
      </c>
      <c r="B50" s="230" t="s">
        <v>199</v>
      </c>
      <c r="C50" s="230" t="s">
        <v>200</v>
      </c>
      <c r="D50" s="195" t="s">
        <v>192</v>
      </c>
      <c r="E50" s="196">
        <v>7.0637590800000011E-2</v>
      </c>
      <c r="F50" s="199"/>
      <c r="G50" s="197">
        <f>ROUND(E50*F50,2)</f>
        <v>0</v>
      </c>
      <c r="H50" s="199">
        <v>4417.8100000000004</v>
      </c>
      <c r="I50" s="197">
        <f>ROUND(E50*H50,2)</f>
        <v>312.06</v>
      </c>
      <c r="J50" s="199">
        <v>1812.19</v>
      </c>
      <c r="K50" s="197">
        <f>ROUND(E50*J50,2)</f>
        <v>128.01</v>
      </c>
      <c r="L50" s="197">
        <v>21</v>
      </c>
      <c r="M50" s="197">
        <f>G50*(1+L50/100)</f>
        <v>0</v>
      </c>
      <c r="N50" s="197">
        <v>0.76182000000000005</v>
      </c>
      <c r="O50" s="197">
        <f>ROUND(E50*N50,2)</f>
        <v>0.05</v>
      </c>
      <c r="P50" s="197">
        <v>0</v>
      </c>
      <c r="Q50" s="197">
        <f>ROUND(E50*P50,2)</f>
        <v>0</v>
      </c>
      <c r="R50" s="198" t="s">
        <v>193</v>
      </c>
      <c r="S50" s="198" t="s">
        <v>194</v>
      </c>
      <c r="X50" s="256"/>
      <c r="Y50" s="256"/>
      <c r="Z50" s="225"/>
    </row>
    <row r="51" spans="1:26" x14ac:dyDescent="0.2">
      <c r="A51" s="177"/>
      <c r="B51" s="234" t="s">
        <v>1500</v>
      </c>
      <c r="C51" s="235"/>
      <c r="D51" s="200"/>
      <c r="E51" s="201"/>
      <c r="F51" s="184"/>
      <c r="G51" s="184"/>
      <c r="H51" s="184"/>
      <c r="I51" s="184"/>
      <c r="J51" s="184"/>
      <c r="K51" s="184"/>
      <c r="L51" s="184"/>
      <c r="M51" s="184"/>
      <c r="N51" s="184"/>
      <c r="O51" s="184"/>
      <c r="P51" s="184"/>
      <c r="Q51" s="184"/>
      <c r="R51" s="185"/>
      <c r="S51" s="185"/>
      <c r="X51" s="256"/>
      <c r="Y51" s="256"/>
      <c r="Z51" s="244"/>
    </row>
    <row r="52" spans="1:26" x14ac:dyDescent="0.2">
      <c r="A52" s="177"/>
      <c r="B52" s="234" t="s">
        <v>1501</v>
      </c>
      <c r="C52" s="235"/>
      <c r="D52" s="200"/>
      <c r="E52" s="201"/>
      <c r="F52" s="184"/>
      <c r="G52" s="184"/>
      <c r="H52" s="184"/>
      <c r="I52" s="184"/>
      <c r="J52" s="184"/>
      <c r="K52" s="184"/>
      <c r="L52" s="184"/>
      <c r="M52" s="184"/>
      <c r="N52" s="184"/>
      <c r="O52" s="184"/>
      <c r="P52" s="184"/>
      <c r="Q52" s="184"/>
      <c r="R52" s="185"/>
      <c r="S52" s="185"/>
      <c r="X52" s="256"/>
      <c r="Y52" s="256"/>
      <c r="Z52" s="244"/>
    </row>
    <row r="53" spans="1:26" x14ac:dyDescent="0.2">
      <c r="A53" s="177"/>
      <c r="B53" s="234" t="s">
        <v>1502</v>
      </c>
      <c r="C53" s="235"/>
      <c r="D53" s="200"/>
      <c r="E53" s="201">
        <v>7.0637590800000011E-2</v>
      </c>
      <c r="F53" s="184"/>
      <c r="G53" s="184"/>
      <c r="H53" s="184"/>
      <c r="I53" s="184"/>
      <c r="J53" s="184"/>
      <c r="K53" s="184"/>
      <c r="L53" s="184"/>
      <c r="M53" s="184"/>
      <c r="N53" s="184"/>
      <c r="O53" s="184"/>
      <c r="P53" s="184"/>
      <c r="Q53" s="184"/>
      <c r="R53" s="185"/>
      <c r="S53" s="185"/>
      <c r="X53" s="256"/>
      <c r="Y53" s="256"/>
      <c r="Z53" s="244"/>
    </row>
    <row r="54" spans="1:26" ht="22.5" x14ac:dyDescent="0.2">
      <c r="A54" s="193">
        <v>15</v>
      </c>
      <c r="B54" s="230" t="s">
        <v>1503</v>
      </c>
      <c r="C54" s="230" t="s">
        <v>1504</v>
      </c>
      <c r="D54" s="195" t="s">
        <v>293</v>
      </c>
      <c r="E54" s="196">
        <v>2.5988160000000002</v>
      </c>
      <c r="F54" s="199"/>
      <c r="G54" s="197">
        <f>ROUND(E54*F54,2)</f>
        <v>0</v>
      </c>
      <c r="H54" s="199">
        <v>340.11</v>
      </c>
      <c r="I54" s="197">
        <f>ROUND(E54*H54,2)</f>
        <v>883.88</v>
      </c>
      <c r="J54" s="199">
        <v>400.89</v>
      </c>
      <c r="K54" s="197">
        <f>ROUND(E54*J54,2)</f>
        <v>1041.8399999999999</v>
      </c>
      <c r="L54" s="197">
        <v>21</v>
      </c>
      <c r="M54" s="197">
        <f>G54*(1+L54/100)</f>
        <v>0</v>
      </c>
      <c r="N54" s="197">
        <v>2.9199999999999999E-3</v>
      </c>
      <c r="O54" s="197">
        <f>ROUND(E54*N54,2)</f>
        <v>0.01</v>
      </c>
      <c r="P54" s="197">
        <v>0</v>
      </c>
      <c r="Q54" s="197">
        <f>ROUND(E54*P54,2)</f>
        <v>0</v>
      </c>
      <c r="R54" s="198" t="s">
        <v>193</v>
      </c>
      <c r="S54" s="198" t="s">
        <v>194</v>
      </c>
      <c r="X54" s="256"/>
      <c r="Y54" s="256"/>
      <c r="Z54" s="225"/>
    </row>
    <row r="55" spans="1:26" x14ac:dyDescent="0.2">
      <c r="A55" s="177"/>
      <c r="B55" s="234" t="s">
        <v>1505</v>
      </c>
      <c r="C55" s="235"/>
      <c r="D55" s="200"/>
      <c r="E55" s="201"/>
      <c r="F55" s="184"/>
      <c r="G55" s="184"/>
      <c r="H55" s="184"/>
      <c r="I55" s="184"/>
      <c r="J55" s="184"/>
      <c r="K55" s="184"/>
      <c r="L55" s="184"/>
      <c r="M55" s="184"/>
      <c r="N55" s="184"/>
      <c r="O55" s="184"/>
      <c r="P55" s="184"/>
      <c r="Q55" s="184"/>
      <c r="R55" s="185"/>
      <c r="S55" s="185"/>
      <c r="X55" s="256"/>
      <c r="Y55" s="256"/>
      <c r="Z55" s="244"/>
    </row>
    <row r="56" spans="1:26" x14ac:dyDescent="0.2">
      <c r="A56" s="177"/>
      <c r="B56" s="234" t="s">
        <v>1506</v>
      </c>
      <c r="C56" s="235"/>
      <c r="D56" s="200"/>
      <c r="E56" s="201"/>
      <c r="F56" s="184"/>
      <c r="G56" s="184"/>
      <c r="H56" s="184"/>
      <c r="I56" s="184"/>
      <c r="J56" s="184"/>
      <c r="K56" s="184"/>
      <c r="L56" s="184"/>
      <c r="M56" s="184"/>
      <c r="N56" s="184"/>
      <c r="O56" s="184"/>
      <c r="P56" s="184"/>
      <c r="Q56" s="184"/>
      <c r="R56" s="185"/>
      <c r="S56" s="185"/>
      <c r="X56" s="256"/>
      <c r="Y56" s="256"/>
      <c r="Z56" s="244"/>
    </row>
    <row r="57" spans="1:26" x14ac:dyDescent="0.2">
      <c r="A57" s="177"/>
      <c r="B57" s="234" t="s">
        <v>1507</v>
      </c>
      <c r="C57" s="235"/>
      <c r="D57" s="200"/>
      <c r="E57" s="201">
        <v>2.5988160000000002</v>
      </c>
      <c r="F57" s="184"/>
      <c r="G57" s="184"/>
      <c r="H57" s="184"/>
      <c r="I57" s="184"/>
      <c r="J57" s="184"/>
      <c r="K57" s="184"/>
      <c r="L57" s="184"/>
      <c r="M57" s="184"/>
      <c r="N57" s="184"/>
      <c r="O57" s="184"/>
      <c r="P57" s="184"/>
      <c r="Q57" s="184"/>
      <c r="R57" s="185"/>
      <c r="S57" s="185"/>
      <c r="X57" s="256"/>
      <c r="Y57" s="256"/>
      <c r="Z57" s="244"/>
    </row>
    <row r="58" spans="1:26" ht="22.5" x14ac:dyDescent="0.2">
      <c r="A58" s="193">
        <v>16</v>
      </c>
      <c r="B58" s="230" t="s">
        <v>211</v>
      </c>
      <c r="C58" s="230" t="s">
        <v>212</v>
      </c>
      <c r="D58" s="195" t="s">
        <v>213</v>
      </c>
      <c r="E58" s="196">
        <v>0.14766000000000001</v>
      </c>
      <c r="F58" s="199"/>
      <c r="G58" s="197">
        <f>ROUND(E58*F58,2)</f>
        <v>0</v>
      </c>
      <c r="H58" s="199">
        <v>960.61</v>
      </c>
      <c r="I58" s="197">
        <f>ROUND(E58*H58,2)</f>
        <v>141.84</v>
      </c>
      <c r="J58" s="199">
        <v>1249.3900000000001</v>
      </c>
      <c r="K58" s="197">
        <f>ROUND(E58*J58,2)</f>
        <v>184.48</v>
      </c>
      <c r="L58" s="197">
        <v>21</v>
      </c>
      <c r="M58" s="197">
        <f>G58*(1+L58/100)</f>
        <v>0</v>
      </c>
      <c r="N58" s="197">
        <v>0.12018</v>
      </c>
      <c r="O58" s="197">
        <f>ROUND(E58*N58,2)</f>
        <v>0.02</v>
      </c>
      <c r="P58" s="197">
        <v>0.1053</v>
      </c>
      <c r="Q58" s="197">
        <f>ROUND(E58*P58,2)</f>
        <v>0.02</v>
      </c>
      <c r="R58" s="198" t="s">
        <v>214</v>
      </c>
      <c r="S58" s="198" t="s">
        <v>194</v>
      </c>
      <c r="X58" s="256"/>
      <c r="Y58" s="256"/>
      <c r="Z58" s="225"/>
    </row>
    <row r="59" spans="1:26" x14ac:dyDescent="0.2">
      <c r="A59" s="177"/>
      <c r="B59" s="234" t="s">
        <v>1485</v>
      </c>
      <c r="C59" s="235"/>
      <c r="D59" s="200"/>
      <c r="E59" s="201"/>
      <c r="F59" s="184"/>
      <c r="G59" s="184"/>
      <c r="H59" s="184"/>
      <c r="I59" s="184"/>
      <c r="J59" s="184"/>
      <c r="K59" s="184"/>
      <c r="L59" s="184"/>
      <c r="M59" s="184"/>
      <c r="N59" s="184"/>
      <c r="O59" s="184"/>
      <c r="P59" s="184"/>
      <c r="Q59" s="184"/>
      <c r="R59" s="185"/>
      <c r="S59" s="185"/>
      <c r="X59" s="256"/>
      <c r="Y59" s="256"/>
      <c r="Z59" s="244"/>
    </row>
    <row r="60" spans="1:26" x14ac:dyDescent="0.2">
      <c r="A60" s="177"/>
      <c r="B60" s="234" t="s">
        <v>75</v>
      </c>
      <c r="C60" s="235"/>
      <c r="D60" s="200"/>
      <c r="E60" s="201">
        <v>0.14766000000000001</v>
      </c>
      <c r="F60" s="184"/>
      <c r="G60" s="184"/>
      <c r="H60" s="184"/>
      <c r="I60" s="184"/>
      <c r="J60" s="184"/>
      <c r="K60" s="184"/>
      <c r="L60" s="184"/>
      <c r="M60" s="184"/>
      <c r="N60" s="184"/>
      <c r="O60" s="184"/>
      <c r="P60" s="184"/>
      <c r="Q60" s="184"/>
      <c r="R60" s="185"/>
      <c r="S60" s="185"/>
      <c r="X60" s="256"/>
      <c r="Y60" s="256"/>
      <c r="Z60" s="244"/>
    </row>
    <row r="61" spans="1:26" x14ac:dyDescent="0.2">
      <c r="A61" s="162"/>
      <c r="B61" s="231"/>
      <c r="C61" s="231"/>
      <c r="D61" s="180"/>
      <c r="E61" s="181"/>
      <c r="F61" s="182"/>
      <c r="G61" s="182"/>
      <c r="H61" s="182"/>
      <c r="I61" s="182"/>
      <c r="J61" s="182"/>
      <c r="K61" s="182"/>
      <c r="L61" s="182"/>
      <c r="M61" s="182"/>
      <c r="N61" s="182"/>
      <c r="O61" s="182"/>
      <c r="P61" s="182"/>
      <c r="Q61" s="182"/>
      <c r="R61" s="183"/>
      <c r="S61" s="183"/>
      <c r="X61" s="256"/>
      <c r="Y61" s="256"/>
      <c r="Z61" s="264"/>
    </row>
    <row r="62" spans="1:26" x14ac:dyDescent="0.2">
      <c r="A62" s="179" t="s">
        <v>188</v>
      </c>
      <c r="B62" s="229" t="s">
        <v>85</v>
      </c>
      <c r="C62" s="229" t="s">
        <v>86</v>
      </c>
      <c r="D62" s="187"/>
      <c r="E62" s="188"/>
      <c r="F62" s="189"/>
      <c r="G62" s="190">
        <f>SUMIF(AE63:AE79,"&lt;&gt;NOR",G63:G79)</f>
        <v>0</v>
      </c>
      <c r="H62" s="189"/>
      <c r="I62" s="189">
        <f>SUM(I63:I79)</f>
        <v>8182.53</v>
      </c>
      <c r="J62" s="189"/>
      <c r="K62" s="189">
        <f>SUM(K63:K79)</f>
        <v>23775.759999999995</v>
      </c>
      <c r="L62" s="189"/>
      <c r="M62" s="189">
        <f>SUM(M63:M79)</f>
        <v>0</v>
      </c>
      <c r="N62" s="189"/>
      <c r="O62" s="189">
        <f>SUM(O63:O79)</f>
        <v>0.45000000000000007</v>
      </c>
      <c r="P62" s="189"/>
      <c r="Q62" s="189">
        <f>SUM(Q63:Q79)</f>
        <v>0</v>
      </c>
      <c r="R62" s="191"/>
      <c r="S62" s="191"/>
      <c r="X62" s="256"/>
      <c r="Y62" s="256"/>
      <c r="Z62" s="265"/>
    </row>
    <row r="63" spans="1:26" ht="33.75" x14ac:dyDescent="0.2">
      <c r="A63" s="193">
        <v>17</v>
      </c>
      <c r="B63" s="230" t="s">
        <v>222</v>
      </c>
      <c r="C63" s="230" t="s">
        <v>223</v>
      </c>
      <c r="D63" s="195" t="s">
        <v>207</v>
      </c>
      <c r="E63" s="196">
        <v>20.026594224</v>
      </c>
      <c r="F63" s="199"/>
      <c r="G63" s="197">
        <f>ROUND(E63*F63,2)</f>
        <v>0</v>
      </c>
      <c r="H63" s="199">
        <v>277.57</v>
      </c>
      <c r="I63" s="197">
        <f>ROUND(E63*H63,2)</f>
        <v>5558.78</v>
      </c>
      <c r="J63" s="199">
        <v>500.43</v>
      </c>
      <c r="K63" s="197">
        <f>ROUND(E63*J63,2)</f>
        <v>10021.91</v>
      </c>
      <c r="L63" s="197">
        <v>21</v>
      </c>
      <c r="M63" s="197">
        <f>G63*(1+L63/100)</f>
        <v>0</v>
      </c>
      <c r="N63" s="197">
        <v>1.409E-2</v>
      </c>
      <c r="O63" s="197">
        <f>ROUND(E63*N63,2)</f>
        <v>0.28000000000000003</v>
      </c>
      <c r="P63" s="197">
        <v>0</v>
      </c>
      <c r="Q63" s="197">
        <f>ROUND(E63*P63,2)</f>
        <v>0</v>
      </c>
      <c r="R63" s="198" t="s">
        <v>208</v>
      </c>
      <c r="S63" s="198" t="s">
        <v>194</v>
      </c>
      <c r="X63" s="256"/>
      <c r="Y63" s="256"/>
      <c r="Z63" s="225"/>
    </row>
    <row r="64" spans="1:26" x14ac:dyDescent="0.2">
      <c r="A64" s="177"/>
      <c r="B64" s="234" t="s">
        <v>1508</v>
      </c>
      <c r="C64" s="235"/>
      <c r="D64" s="200"/>
      <c r="E64" s="201"/>
      <c r="F64" s="184"/>
      <c r="G64" s="184"/>
      <c r="H64" s="184"/>
      <c r="I64" s="184"/>
      <c r="J64" s="184"/>
      <c r="K64" s="184"/>
      <c r="L64" s="184"/>
      <c r="M64" s="184"/>
      <c r="N64" s="184"/>
      <c r="O64" s="184"/>
      <c r="P64" s="184"/>
      <c r="Q64" s="184"/>
      <c r="R64" s="185"/>
      <c r="S64" s="185"/>
      <c r="X64" s="256"/>
      <c r="Y64" s="256"/>
      <c r="Z64" s="244"/>
    </row>
    <row r="65" spans="1:26" x14ac:dyDescent="0.2">
      <c r="A65" s="177"/>
      <c r="B65" s="234" t="s">
        <v>1509</v>
      </c>
      <c r="C65" s="235"/>
      <c r="D65" s="200"/>
      <c r="E65" s="201"/>
      <c r="F65" s="184"/>
      <c r="G65" s="184"/>
      <c r="H65" s="184"/>
      <c r="I65" s="184"/>
      <c r="J65" s="184"/>
      <c r="K65" s="184"/>
      <c r="L65" s="184"/>
      <c r="M65" s="184"/>
      <c r="N65" s="184"/>
      <c r="O65" s="184"/>
      <c r="P65" s="184"/>
      <c r="Q65" s="184"/>
      <c r="R65" s="185"/>
      <c r="S65" s="185"/>
      <c r="X65" s="256"/>
      <c r="Y65" s="256"/>
      <c r="Z65" s="244"/>
    </row>
    <row r="66" spans="1:26" x14ac:dyDescent="0.2">
      <c r="A66" s="177"/>
      <c r="B66" s="234" t="s">
        <v>1510</v>
      </c>
      <c r="C66" s="235"/>
      <c r="D66" s="200"/>
      <c r="E66" s="201"/>
      <c r="F66" s="184"/>
      <c r="G66" s="184"/>
      <c r="H66" s="184"/>
      <c r="I66" s="184"/>
      <c r="J66" s="184"/>
      <c r="K66" s="184"/>
      <c r="L66" s="184"/>
      <c r="M66" s="184"/>
      <c r="N66" s="184"/>
      <c r="O66" s="184"/>
      <c r="P66" s="184"/>
      <c r="Q66" s="184"/>
      <c r="R66" s="185"/>
      <c r="S66" s="185"/>
      <c r="X66" s="256"/>
      <c r="Y66" s="256"/>
      <c r="Z66" s="244"/>
    </row>
    <row r="67" spans="1:26" x14ac:dyDescent="0.2">
      <c r="A67" s="177"/>
      <c r="B67" s="234" t="s">
        <v>1511</v>
      </c>
      <c r="C67" s="235"/>
      <c r="D67" s="200"/>
      <c r="E67" s="201">
        <v>20.026594224</v>
      </c>
      <c r="F67" s="184"/>
      <c r="G67" s="184"/>
      <c r="H67" s="184"/>
      <c r="I67" s="184"/>
      <c r="J67" s="184"/>
      <c r="K67" s="184"/>
      <c r="L67" s="184"/>
      <c r="M67" s="184"/>
      <c r="N67" s="184"/>
      <c r="O67" s="184"/>
      <c r="P67" s="184"/>
      <c r="Q67" s="184"/>
      <c r="R67" s="185"/>
      <c r="S67" s="185"/>
      <c r="X67" s="256"/>
      <c r="Y67" s="256"/>
      <c r="Z67" s="244"/>
    </row>
    <row r="68" spans="1:26" ht="22.5" x14ac:dyDescent="0.2">
      <c r="A68" s="193">
        <v>18</v>
      </c>
      <c r="B68" s="230" t="s">
        <v>226</v>
      </c>
      <c r="C68" s="230" t="s">
        <v>227</v>
      </c>
      <c r="D68" s="195" t="s">
        <v>207</v>
      </c>
      <c r="E68" s="196">
        <v>11.808370200000001</v>
      </c>
      <c r="F68" s="199"/>
      <c r="G68" s="197">
        <f>ROUND(E68*F68,2)</f>
        <v>0</v>
      </c>
      <c r="H68" s="199">
        <v>121.39</v>
      </c>
      <c r="I68" s="197">
        <f>ROUND(E68*H68,2)</f>
        <v>1433.42</v>
      </c>
      <c r="J68" s="199">
        <v>573.61</v>
      </c>
      <c r="K68" s="197">
        <f>ROUND(E68*J68,2)</f>
        <v>6773.4</v>
      </c>
      <c r="L68" s="197">
        <v>21</v>
      </c>
      <c r="M68" s="197">
        <f>G68*(1+L68/100)</f>
        <v>0</v>
      </c>
      <c r="N68" s="197">
        <v>1.2149999999999999E-2</v>
      </c>
      <c r="O68" s="197">
        <f>ROUND(E68*N68,2)</f>
        <v>0.14000000000000001</v>
      </c>
      <c r="P68" s="197">
        <v>0</v>
      </c>
      <c r="Q68" s="197">
        <f>ROUND(E68*P68,2)</f>
        <v>0</v>
      </c>
      <c r="R68" s="198" t="s">
        <v>208</v>
      </c>
      <c r="S68" s="198" t="s">
        <v>194</v>
      </c>
      <c r="X68" s="256"/>
      <c r="Y68" s="256"/>
      <c r="Z68" s="225"/>
    </row>
    <row r="69" spans="1:26" x14ac:dyDescent="0.2">
      <c r="A69" s="177"/>
      <c r="B69" s="234" t="s">
        <v>1512</v>
      </c>
      <c r="C69" s="235"/>
      <c r="D69" s="200"/>
      <c r="E69" s="201"/>
      <c r="F69" s="184"/>
      <c r="G69" s="184"/>
      <c r="H69" s="184"/>
      <c r="I69" s="184"/>
      <c r="J69" s="184"/>
      <c r="K69" s="184"/>
      <c r="L69" s="184"/>
      <c r="M69" s="184"/>
      <c r="N69" s="184"/>
      <c r="O69" s="184"/>
      <c r="P69" s="184"/>
      <c r="Q69" s="184"/>
      <c r="R69" s="185"/>
      <c r="S69" s="185"/>
      <c r="X69" s="256"/>
      <c r="Y69" s="256"/>
      <c r="Z69" s="244"/>
    </row>
    <row r="70" spans="1:26" x14ac:dyDescent="0.2">
      <c r="A70" s="177"/>
      <c r="B70" s="234" t="s">
        <v>1513</v>
      </c>
      <c r="C70" s="235"/>
      <c r="D70" s="200"/>
      <c r="E70" s="201"/>
      <c r="F70" s="184"/>
      <c r="G70" s="184"/>
      <c r="H70" s="184"/>
      <c r="I70" s="184"/>
      <c r="J70" s="184"/>
      <c r="K70" s="184"/>
      <c r="L70" s="184"/>
      <c r="M70" s="184"/>
      <c r="N70" s="184"/>
      <c r="O70" s="184"/>
      <c r="P70" s="184"/>
      <c r="Q70" s="184"/>
      <c r="R70" s="185"/>
      <c r="S70" s="185"/>
      <c r="X70" s="256"/>
      <c r="Y70" s="256"/>
      <c r="Z70" s="244"/>
    </row>
    <row r="71" spans="1:26" x14ac:dyDescent="0.2">
      <c r="A71" s="177"/>
      <c r="B71" s="234" t="s">
        <v>1514</v>
      </c>
      <c r="C71" s="235"/>
      <c r="D71" s="200"/>
      <c r="E71" s="201"/>
      <c r="F71" s="184"/>
      <c r="G71" s="184"/>
      <c r="H71" s="184"/>
      <c r="I71" s="184"/>
      <c r="J71" s="184"/>
      <c r="K71" s="184"/>
      <c r="L71" s="184"/>
      <c r="M71" s="184"/>
      <c r="N71" s="184"/>
      <c r="O71" s="184"/>
      <c r="P71" s="184"/>
      <c r="Q71" s="184"/>
      <c r="R71" s="185"/>
      <c r="S71" s="185"/>
      <c r="X71" s="256"/>
      <c r="Y71" s="256"/>
      <c r="Z71" s="244"/>
    </row>
    <row r="72" spans="1:26" x14ac:dyDescent="0.2">
      <c r="A72" s="177"/>
      <c r="B72" s="234" t="s">
        <v>1515</v>
      </c>
      <c r="C72" s="235"/>
      <c r="D72" s="200"/>
      <c r="E72" s="201">
        <v>11.808370200000001</v>
      </c>
      <c r="F72" s="184"/>
      <c r="G72" s="184"/>
      <c r="H72" s="184"/>
      <c r="I72" s="184"/>
      <c r="J72" s="184"/>
      <c r="K72" s="184"/>
      <c r="L72" s="184"/>
      <c r="M72" s="184"/>
      <c r="N72" s="184"/>
      <c r="O72" s="184"/>
      <c r="P72" s="184"/>
      <c r="Q72" s="184"/>
      <c r="R72" s="185"/>
      <c r="S72" s="185"/>
      <c r="X72" s="256"/>
      <c r="Y72" s="256"/>
      <c r="Z72" s="244"/>
    </row>
    <row r="73" spans="1:26" ht="22.5" x14ac:dyDescent="0.2">
      <c r="A73" s="193">
        <v>19</v>
      </c>
      <c r="B73" s="230" t="s">
        <v>237</v>
      </c>
      <c r="C73" s="230" t="s">
        <v>238</v>
      </c>
      <c r="D73" s="195" t="s">
        <v>207</v>
      </c>
      <c r="E73" s="196">
        <v>0.73830000000000007</v>
      </c>
      <c r="F73" s="199"/>
      <c r="G73" s="197">
        <f>ROUND(E73*F73,2)</f>
        <v>0</v>
      </c>
      <c r="H73" s="199">
        <v>0</v>
      </c>
      <c r="I73" s="197">
        <f>ROUND(E73*H73,2)</f>
        <v>0</v>
      </c>
      <c r="J73" s="199">
        <v>284.5</v>
      </c>
      <c r="K73" s="197">
        <f>ROUND(E73*J73,2)</f>
        <v>210.05</v>
      </c>
      <c r="L73" s="197">
        <v>21</v>
      </c>
      <c r="M73" s="197">
        <f>G73*(1+L73/100)</f>
        <v>0</v>
      </c>
      <c r="N73" s="197">
        <v>0</v>
      </c>
      <c r="O73" s="197">
        <f>ROUND(E73*N73,2)</f>
        <v>0</v>
      </c>
      <c r="P73" s="197">
        <v>0</v>
      </c>
      <c r="Q73" s="197">
        <f>ROUND(E73*P73,2)</f>
        <v>0</v>
      </c>
      <c r="R73" s="198" t="s">
        <v>208</v>
      </c>
      <c r="S73" s="198" t="s">
        <v>194</v>
      </c>
      <c r="X73" s="256"/>
      <c r="Y73" s="256"/>
      <c r="Z73" s="225"/>
    </row>
    <row r="74" spans="1:26" x14ac:dyDescent="0.2">
      <c r="A74" s="177"/>
      <c r="B74" s="234" t="s">
        <v>1514</v>
      </c>
      <c r="C74" s="235"/>
      <c r="D74" s="200"/>
      <c r="E74" s="201"/>
      <c r="F74" s="184"/>
      <c r="G74" s="184"/>
      <c r="H74" s="184"/>
      <c r="I74" s="184"/>
      <c r="J74" s="184"/>
      <c r="K74" s="184"/>
      <c r="L74" s="184"/>
      <c r="M74" s="184"/>
      <c r="N74" s="184"/>
      <c r="O74" s="184"/>
      <c r="P74" s="184"/>
      <c r="Q74" s="184"/>
      <c r="R74" s="185"/>
      <c r="S74" s="185"/>
      <c r="X74" s="256"/>
      <c r="Y74" s="256"/>
      <c r="Z74" s="244"/>
    </row>
    <row r="75" spans="1:26" x14ac:dyDescent="0.2">
      <c r="A75" s="177"/>
      <c r="B75" s="234" t="s">
        <v>87</v>
      </c>
      <c r="C75" s="235"/>
      <c r="D75" s="200"/>
      <c r="E75" s="201">
        <v>0.73830000000000007</v>
      </c>
      <c r="F75" s="184"/>
      <c r="G75" s="184"/>
      <c r="H75" s="184"/>
      <c r="I75" s="184"/>
      <c r="J75" s="184"/>
      <c r="K75" s="184"/>
      <c r="L75" s="184"/>
      <c r="M75" s="184"/>
      <c r="N75" s="184"/>
      <c r="O75" s="184"/>
      <c r="P75" s="184"/>
      <c r="Q75" s="184"/>
      <c r="R75" s="185"/>
      <c r="S75" s="185"/>
      <c r="X75" s="256"/>
      <c r="Y75" s="256"/>
      <c r="Z75" s="244"/>
    </row>
    <row r="76" spans="1:26" ht="22.5" x14ac:dyDescent="0.2">
      <c r="A76" s="193">
        <v>20</v>
      </c>
      <c r="B76" s="230" t="s">
        <v>1516</v>
      </c>
      <c r="C76" s="230" t="s">
        <v>1517</v>
      </c>
      <c r="D76" s="195" t="s">
        <v>207</v>
      </c>
      <c r="E76" s="196">
        <v>4.1994504000000008</v>
      </c>
      <c r="F76" s="199"/>
      <c r="G76" s="197">
        <f>ROUND(E76*F76,2)</f>
        <v>0</v>
      </c>
      <c r="H76" s="199">
        <v>283.45</v>
      </c>
      <c r="I76" s="197">
        <f>ROUND(E76*H76,2)</f>
        <v>1190.33</v>
      </c>
      <c r="J76" s="199">
        <v>381.55</v>
      </c>
      <c r="K76" s="197">
        <f>ROUND(E76*J76,2)</f>
        <v>1602.3</v>
      </c>
      <c r="L76" s="197">
        <v>21</v>
      </c>
      <c r="M76" s="197">
        <f>G76*(1+L76/100)</f>
        <v>0</v>
      </c>
      <c r="N76" s="197">
        <v>6.4700000000000001E-3</v>
      </c>
      <c r="O76" s="197">
        <f>ROUND(E76*N76,2)</f>
        <v>0.03</v>
      </c>
      <c r="P76" s="197">
        <v>0</v>
      </c>
      <c r="Q76" s="197">
        <f>ROUND(E76*P76,2)</f>
        <v>0</v>
      </c>
      <c r="R76" s="198" t="s">
        <v>856</v>
      </c>
      <c r="S76" s="198" t="s">
        <v>194</v>
      </c>
      <c r="X76" s="256"/>
      <c r="Y76" s="256"/>
      <c r="Z76" s="225"/>
    </row>
    <row r="77" spans="1:26" x14ac:dyDescent="0.2">
      <c r="A77" s="177"/>
      <c r="B77" s="234" t="s">
        <v>1518</v>
      </c>
      <c r="C77" s="235"/>
      <c r="D77" s="200"/>
      <c r="E77" s="201"/>
      <c r="F77" s="184"/>
      <c r="G77" s="184"/>
      <c r="H77" s="184"/>
      <c r="I77" s="184"/>
      <c r="J77" s="184"/>
      <c r="K77" s="184"/>
      <c r="L77" s="184"/>
      <c r="M77" s="184"/>
      <c r="N77" s="184"/>
      <c r="O77" s="184"/>
      <c r="P77" s="184"/>
      <c r="Q77" s="184"/>
      <c r="R77" s="185"/>
      <c r="S77" s="185"/>
      <c r="X77" s="256"/>
      <c r="Y77" s="256"/>
      <c r="Z77" s="244"/>
    </row>
    <row r="78" spans="1:26" x14ac:dyDescent="0.2">
      <c r="A78" s="177"/>
      <c r="B78" s="234" t="s">
        <v>1519</v>
      </c>
      <c r="C78" s="235"/>
      <c r="D78" s="200"/>
      <c r="E78" s="201">
        <v>4.1994504000000008</v>
      </c>
      <c r="F78" s="184"/>
      <c r="G78" s="184"/>
      <c r="H78" s="184"/>
      <c r="I78" s="184"/>
      <c r="J78" s="184"/>
      <c r="K78" s="184"/>
      <c r="L78" s="184"/>
      <c r="M78" s="184"/>
      <c r="N78" s="184"/>
      <c r="O78" s="184"/>
      <c r="P78" s="184"/>
      <c r="Q78" s="184"/>
      <c r="R78" s="185"/>
      <c r="S78" s="185"/>
      <c r="X78" s="256"/>
      <c r="Y78" s="256"/>
      <c r="Z78" s="244"/>
    </row>
    <row r="79" spans="1:26" ht="22.5" x14ac:dyDescent="0.2">
      <c r="A79" s="193">
        <v>21</v>
      </c>
      <c r="B79" s="230" t="s">
        <v>1520</v>
      </c>
      <c r="C79" s="230" t="s">
        <v>1521</v>
      </c>
      <c r="D79" s="195" t="s">
        <v>395</v>
      </c>
      <c r="E79" s="196">
        <v>1.4766000000000001</v>
      </c>
      <c r="F79" s="199"/>
      <c r="G79" s="197">
        <f>ROUND(E79*F79,2)</f>
        <v>0</v>
      </c>
      <c r="H79" s="199">
        <v>0</v>
      </c>
      <c r="I79" s="197">
        <f>ROUND(E79*H79,2)</f>
        <v>0</v>
      </c>
      <c r="J79" s="199">
        <v>3500</v>
      </c>
      <c r="K79" s="197">
        <f>ROUND(E79*J79,2)</f>
        <v>5168.1000000000004</v>
      </c>
      <c r="L79" s="197">
        <v>21</v>
      </c>
      <c r="M79" s="197">
        <f>G79*(1+L79/100)</f>
        <v>0</v>
      </c>
      <c r="N79" s="197">
        <v>0</v>
      </c>
      <c r="O79" s="197">
        <f>ROUND(E79*N79,2)</f>
        <v>0</v>
      </c>
      <c r="P79" s="197">
        <v>0</v>
      </c>
      <c r="Q79" s="197">
        <f>ROUND(E79*P79,2)</f>
        <v>0</v>
      </c>
      <c r="R79" s="198"/>
      <c r="S79" s="198" t="s">
        <v>339</v>
      </c>
      <c r="X79" s="256"/>
      <c r="Y79" s="256"/>
      <c r="Z79" s="225"/>
    </row>
    <row r="80" spans="1:26" x14ac:dyDescent="0.2">
      <c r="A80" s="162"/>
      <c r="B80" s="231"/>
      <c r="C80" s="231"/>
      <c r="D80" s="180"/>
      <c r="E80" s="181"/>
      <c r="F80" s="182"/>
      <c r="G80" s="182"/>
      <c r="H80" s="182"/>
      <c r="I80" s="182"/>
      <c r="J80" s="182"/>
      <c r="K80" s="182"/>
      <c r="L80" s="182"/>
      <c r="M80" s="182"/>
      <c r="N80" s="182"/>
      <c r="O80" s="182"/>
      <c r="P80" s="182"/>
      <c r="Q80" s="182"/>
      <c r="R80" s="183"/>
      <c r="S80" s="183"/>
      <c r="X80" s="256"/>
      <c r="Y80" s="256"/>
      <c r="Z80" s="264"/>
    </row>
    <row r="81" spans="1:26" x14ac:dyDescent="0.2">
      <c r="A81" s="179" t="s">
        <v>188</v>
      </c>
      <c r="B81" s="229" t="s">
        <v>217</v>
      </c>
      <c r="C81" s="229" t="s">
        <v>1522</v>
      </c>
      <c r="D81" s="187"/>
      <c r="E81" s="188"/>
      <c r="F81" s="189"/>
      <c r="G81" s="190">
        <f>SUMIF(AE82:AE86,"&lt;&gt;NOR",G82:G86)</f>
        <v>0</v>
      </c>
      <c r="H81" s="189"/>
      <c r="I81" s="189">
        <f>SUM(I82:I86)</f>
        <v>1566.65</v>
      </c>
      <c r="J81" s="189"/>
      <c r="K81" s="189">
        <f>SUM(K82:K86)</f>
        <v>3299.88</v>
      </c>
      <c r="L81" s="189"/>
      <c r="M81" s="189">
        <f>SUM(M82:M86)</f>
        <v>0</v>
      </c>
      <c r="N81" s="189"/>
      <c r="O81" s="189">
        <f>SUM(O82:O86)</f>
        <v>0.51</v>
      </c>
      <c r="P81" s="189"/>
      <c r="Q81" s="189">
        <f>SUM(Q82:Q86)</f>
        <v>0</v>
      </c>
      <c r="R81" s="191"/>
      <c r="S81" s="191"/>
      <c r="X81" s="256"/>
      <c r="Y81" s="256"/>
      <c r="Z81" s="265"/>
    </row>
    <row r="82" spans="1:26" x14ac:dyDescent="0.2">
      <c r="A82" s="193">
        <v>22</v>
      </c>
      <c r="B82" s="230" t="s">
        <v>1523</v>
      </c>
      <c r="C82" s="230" t="s">
        <v>1524</v>
      </c>
      <c r="D82" s="195" t="s">
        <v>192</v>
      </c>
      <c r="E82" s="196">
        <v>0.16868383080000002</v>
      </c>
      <c r="F82" s="199"/>
      <c r="G82" s="197">
        <f>ROUND(E82*F82,2)</f>
        <v>0</v>
      </c>
      <c r="H82" s="199">
        <v>9287.51</v>
      </c>
      <c r="I82" s="197">
        <f>ROUND(E82*H82,2)</f>
        <v>1566.65</v>
      </c>
      <c r="J82" s="199">
        <v>19562.490000000002</v>
      </c>
      <c r="K82" s="197">
        <f>ROUND(E82*J82,2)</f>
        <v>3299.88</v>
      </c>
      <c r="L82" s="197">
        <v>21</v>
      </c>
      <c r="M82" s="197">
        <f>G82*(1+L82/100)</f>
        <v>0</v>
      </c>
      <c r="N82" s="197">
        <v>3.0194999999999999</v>
      </c>
      <c r="O82" s="197">
        <f>ROUND(E82*N82,2)</f>
        <v>0.51</v>
      </c>
      <c r="P82" s="197">
        <v>0</v>
      </c>
      <c r="Q82" s="197">
        <f>ROUND(E82*P82,2)</f>
        <v>0</v>
      </c>
      <c r="R82" s="198" t="s">
        <v>214</v>
      </c>
      <c r="S82" s="198" t="s">
        <v>194</v>
      </c>
      <c r="X82" s="256"/>
      <c r="Y82" s="256"/>
      <c r="Z82" s="225"/>
    </row>
    <row r="83" spans="1:26" x14ac:dyDescent="0.2">
      <c r="A83" s="177"/>
      <c r="B83" s="234" t="s">
        <v>1525</v>
      </c>
      <c r="C83" s="235"/>
      <c r="D83" s="200"/>
      <c r="E83" s="201"/>
      <c r="F83" s="184"/>
      <c r="G83" s="184"/>
      <c r="H83" s="184"/>
      <c r="I83" s="184"/>
      <c r="J83" s="184"/>
      <c r="K83" s="184"/>
      <c r="L83" s="184"/>
      <c r="M83" s="184"/>
      <c r="N83" s="184"/>
      <c r="O83" s="184"/>
      <c r="P83" s="184"/>
      <c r="Q83" s="184"/>
      <c r="R83" s="185"/>
      <c r="S83" s="185"/>
      <c r="X83" s="256"/>
      <c r="Y83" s="256"/>
      <c r="Z83" s="244"/>
    </row>
    <row r="84" spans="1:26" x14ac:dyDescent="0.2">
      <c r="A84" s="177"/>
      <c r="B84" s="234" t="s">
        <v>1526</v>
      </c>
      <c r="C84" s="235"/>
      <c r="D84" s="200"/>
      <c r="E84" s="201"/>
      <c r="F84" s="184"/>
      <c r="G84" s="184"/>
      <c r="H84" s="184"/>
      <c r="I84" s="184"/>
      <c r="J84" s="184"/>
      <c r="K84" s="184"/>
      <c r="L84" s="184"/>
      <c r="M84" s="184"/>
      <c r="N84" s="184"/>
      <c r="O84" s="184"/>
      <c r="P84" s="184"/>
      <c r="Q84" s="184"/>
      <c r="R84" s="185"/>
      <c r="S84" s="185"/>
      <c r="X84" s="256"/>
      <c r="Y84" s="256"/>
      <c r="Z84" s="244"/>
    </row>
    <row r="85" spans="1:26" x14ac:dyDescent="0.2">
      <c r="A85" s="177"/>
      <c r="B85" s="234" t="s">
        <v>1527</v>
      </c>
      <c r="C85" s="235"/>
      <c r="D85" s="200"/>
      <c r="E85" s="201"/>
      <c r="F85" s="184"/>
      <c r="G85" s="184"/>
      <c r="H85" s="184"/>
      <c r="I85" s="184"/>
      <c r="J85" s="184"/>
      <c r="K85" s="184"/>
      <c r="L85" s="184"/>
      <c r="M85" s="184"/>
      <c r="N85" s="184"/>
      <c r="O85" s="184"/>
      <c r="P85" s="184"/>
      <c r="Q85" s="184"/>
      <c r="R85" s="185"/>
      <c r="S85" s="185"/>
      <c r="X85" s="256"/>
      <c r="Y85" s="256"/>
      <c r="Z85" s="244"/>
    </row>
    <row r="86" spans="1:26" x14ac:dyDescent="0.2">
      <c r="A86" s="177"/>
      <c r="B86" s="234" t="s">
        <v>1528</v>
      </c>
      <c r="C86" s="235"/>
      <c r="D86" s="200"/>
      <c r="E86" s="201">
        <v>0.16868383080000002</v>
      </c>
      <c r="F86" s="184"/>
      <c r="G86" s="184"/>
      <c r="H86" s="184"/>
      <c r="I86" s="184"/>
      <c r="J86" s="184"/>
      <c r="K86" s="184"/>
      <c r="L86" s="184"/>
      <c r="M86" s="184"/>
      <c r="N86" s="184"/>
      <c r="O86" s="184"/>
      <c r="P86" s="184"/>
      <c r="Q86" s="184"/>
      <c r="R86" s="185"/>
      <c r="S86" s="185"/>
      <c r="X86" s="256"/>
      <c r="Y86" s="256"/>
      <c r="Z86" s="244"/>
    </row>
    <row r="87" spans="1:26" x14ac:dyDescent="0.2">
      <c r="A87" s="162"/>
      <c r="B87" s="231"/>
      <c r="C87" s="231"/>
      <c r="D87" s="180"/>
      <c r="E87" s="181"/>
      <c r="F87" s="182"/>
      <c r="G87" s="182"/>
      <c r="H87" s="182"/>
      <c r="I87" s="182"/>
      <c r="J87" s="182"/>
      <c r="K87" s="182"/>
      <c r="L87" s="182"/>
      <c r="M87" s="182"/>
      <c r="N87" s="182"/>
      <c r="O87" s="182"/>
      <c r="P87" s="182"/>
      <c r="Q87" s="182"/>
      <c r="R87" s="183"/>
      <c r="S87" s="183"/>
      <c r="X87" s="256"/>
      <c r="Y87" s="256"/>
      <c r="Z87" s="264"/>
    </row>
    <row r="88" spans="1:26" x14ac:dyDescent="0.2">
      <c r="A88" s="179" t="s">
        <v>188</v>
      </c>
      <c r="B88" s="229" t="s">
        <v>1529</v>
      </c>
      <c r="C88" s="229" t="s">
        <v>1530</v>
      </c>
      <c r="D88" s="187"/>
      <c r="E88" s="188"/>
      <c r="F88" s="189"/>
      <c r="G88" s="190">
        <f>SUMIF(AE89:AE94,"&lt;&gt;NOR",G89:G94)</f>
        <v>0</v>
      </c>
      <c r="H88" s="189"/>
      <c r="I88" s="189">
        <f>SUM(I89:I94)</f>
        <v>1771.23</v>
      </c>
      <c r="J88" s="189"/>
      <c r="K88" s="189">
        <f>SUM(K89:K94)</f>
        <v>5095.7900000000009</v>
      </c>
      <c r="L88" s="189"/>
      <c r="M88" s="189">
        <f>SUM(M89:M94)</f>
        <v>0</v>
      </c>
      <c r="N88" s="189"/>
      <c r="O88" s="189">
        <f>SUM(O89:O94)</f>
        <v>4.42</v>
      </c>
      <c r="P88" s="189"/>
      <c r="Q88" s="189">
        <f>SUM(Q89:Q94)</f>
        <v>0</v>
      </c>
      <c r="R88" s="191"/>
      <c r="S88" s="191"/>
      <c r="X88" s="256"/>
      <c r="Y88" s="256"/>
      <c r="Z88" s="265"/>
    </row>
    <row r="89" spans="1:26" x14ac:dyDescent="0.2">
      <c r="A89" s="193">
        <v>23</v>
      </c>
      <c r="B89" s="230" t="s">
        <v>1531</v>
      </c>
      <c r="C89" s="230" t="s">
        <v>1532</v>
      </c>
      <c r="D89" s="195" t="s">
        <v>293</v>
      </c>
      <c r="E89" s="196">
        <v>11.812800000000001</v>
      </c>
      <c r="F89" s="199"/>
      <c r="G89" s="197">
        <f>ROUND(E89*F89,2)</f>
        <v>0</v>
      </c>
      <c r="H89" s="199">
        <v>86.05</v>
      </c>
      <c r="I89" s="197">
        <f>ROUND(E89*H89,2)</f>
        <v>1016.49</v>
      </c>
      <c r="J89" s="199">
        <v>148.94999999999999</v>
      </c>
      <c r="K89" s="197">
        <f>ROUND(E89*J89,2)</f>
        <v>1759.52</v>
      </c>
      <c r="L89" s="197">
        <v>21</v>
      </c>
      <c r="M89" s="197">
        <f>G89*(1+L89/100)</f>
        <v>0</v>
      </c>
      <c r="N89" s="197">
        <v>0.12068</v>
      </c>
      <c r="O89" s="197">
        <f>ROUND(E89*N89,2)</f>
        <v>1.43</v>
      </c>
      <c r="P89" s="197">
        <v>0</v>
      </c>
      <c r="Q89" s="197">
        <f>ROUND(E89*P89,2)</f>
        <v>0</v>
      </c>
      <c r="R89" s="198" t="s">
        <v>208</v>
      </c>
      <c r="S89" s="198" t="s">
        <v>194</v>
      </c>
      <c r="X89" s="256"/>
      <c r="Y89" s="256"/>
      <c r="Z89" s="225"/>
    </row>
    <row r="90" spans="1:26" x14ac:dyDescent="0.2">
      <c r="A90" s="193">
        <v>24</v>
      </c>
      <c r="B90" s="230" t="s">
        <v>1533</v>
      </c>
      <c r="C90" s="230" t="s">
        <v>1534</v>
      </c>
      <c r="D90" s="195" t="s">
        <v>207</v>
      </c>
      <c r="E90" s="196">
        <v>5.7587400000000004</v>
      </c>
      <c r="F90" s="199"/>
      <c r="G90" s="197">
        <f>ROUND(E90*F90,2)</f>
        <v>0</v>
      </c>
      <c r="H90" s="199">
        <v>117.15</v>
      </c>
      <c r="I90" s="197">
        <f>ROUND(E90*H90,2)</f>
        <v>674.64</v>
      </c>
      <c r="J90" s="199">
        <v>94.35</v>
      </c>
      <c r="K90" s="197">
        <f>ROUND(E90*J90,2)</f>
        <v>543.34</v>
      </c>
      <c r="L90" s="197">
        <v>21</v>
      </c>
      <c r="M90" s="197">
        <f>G90*(1+L90/100)</f>
        <v>0</v>
      </c>
      <c r="N90" s="197">
        <v>0.28000000000000003</v>
      </c>
      <c r="O90" s="197">
        <f>ROUND(E90*N90,2)</f>
        <v>1.61</v>
      </c>
      <c r="P90" s="197">
        <v>0</v>
      </c>
      <c r="Q90" s="197">
        <f>ROUND(E90*P90,2)</f>
        <v>0</v>
      </c>
      <c r="R90" s="198" t="s">
        <v>208</v>
      </c>
      <c r="S90" s="198" t="s">
        <v>194</v>
      </c>
      <c r="X90" s="256"/>
      <c r="Y90" s="256"/>
      <c r="Z90" s="225"/>
    </row>
    <row r="91" spans="1:26" x14ac:dyDescent="0.2">
      <c r="A91" s="177"/>
      <c r="B91" s="234" t="s">
        <v>1535</v>
      </c>
      <c r="C91" s="235"/>
      <c r="D91" s="200"/>
      <c r="E91" s="201"/>
      <c r="F91" s="184"/>
      <c r="G91" s="184"/>
      <c r="H91" s="184"/>
      <c r="I91" s="184"/>
      <c r="J91" s="184"/>
      <c r="K91" s="184"/>
      <c r="L91" s="184"/>
      <c r="M91" s="184"/>
      <c r="N91" s="184"/>
      <c r="O91" s="184"/>
      <c r="P91" s="184"/>
      <c r="Q91" s="184"/>
      <c r="R91" s="185"/>
      <c r="S91" s="185"/>
      <c r="X91" s="256"/>
      <c r="Y91" s="256"/>
      <c r="Z91" s="244"/>
    </row>
    <row r="92" spans="1:26" x14ac:dyDescent="0.2">
      <c r="A92" s="177"/>
      <c r="B92" s="234" t="s">
        <v>503</v>
      </c>
      <c r="C92" s="235"/>
      <c r="D92" s="200"/>
      <c r="E92" s="201">
        <v>5.7587400000000004</v>
      </c>
      <c r="F92" s="184"/>
      <c r="G92" s="184"/>
      <c r="H92" s="184"/>
      <c r="I92" s="184"/>
      <c r="J92" s="184"/>
      <c r="K92" s="184"/>
      <c r="L92" s="184"/>
      <c r="M92" s="184"/>
      <c r="N92" s="184"/>
      <c r="O92" s="184"/>
      <c r="P92" s="184"/>
      <c r="Q92" s="184"/>
      <c r="R92" s="185"/>
      <c r="S92" s="185"/>
      <c r="X92" s="256"/>
      <c r="Y92" s="256"/>
      <c r="Z92" s="244"/>
    </row>
    <row r="93" spans="1:26" x14ac:dyDescent="0.2">
      <c r="A93" s="193">
        <v>25</v>
      </c>
      <c r="B93" s="230" t="s">
        <v>1536</v>
      </c>
      <c r="C93" s="230" t="s">
        <v>1537</v>
      </c>
      <c r="D93" s="195" t="s">
        <v>207</v>
      </c>
      <c r="E93" s="196">
        <v>5.7587400000000004</v>
      </c>
      <c r="F93" s="199"/>
      <c r="G93" s="197">
        <f>ROUND(E93*F93,2)</f>
        <v>0</v>
      </c>
      <c r="H93" s="199">
        <v>0</v>
      </c>
      <c r="I93" s="197">
        <f>ROUND(E93*H93,2)</f>
        <v>0</v>
      </c>
      <c r="J93" s="199">
        <v>438</v>
      </c>
      <c r="K93" s="197">
        <f>ROUND(E93*J93,2)</f>
        <v>2522.33</v>
      </c>
      <c r="L93" s="197">
        <v>21</v>
      </c>
      <c r="M93" s="197">
        <f>G93*(1+L93/100)</f>
        <v>0</v>
      </c>
      <c r="N93" s="197">
        <v>0.24</v>
      </c>
      <c r="O93" s="197">
        <f>ROUND(E93*N93,2)</f>
        <v>1.38</v>
      </c>
      <c r="P93" s="197">
        <v>0</v>
      </c>
      <c r="Q93" s="197">
        <f>ROUND(E93*P93,2)</f>
        <v>0</v>
      </c>
      <c r="R93" s="198" t="s">
        <v>208</v>
      </c>
      <c r="S93" s="198" t="s">
        <v>194</v>
      </c>
      <c r="X93" s="256"/>
      <c r="Y93" s="256"/>
      <c r="Z93" s="225"/>
    </row>
    <row r="94" spans="1:26" x14ac:dyDescent="0.2">
      <c r="A94" s="193">
        <v>26</v>
      </c>
      <c r="B94" s="230" t="s">
        <v>1538</v>
      </c>
      <c r="C94" s="230" t="s">
        <v>1539</v>
      </c>
      <c r="D94" s="195" t="s">
        <v>207</v>
      </c>
      <c r="E94" s="196">
        <v>5.7587400000000004</v>
      </c>
      <c r="F94" s="199"/>
      <c r="G94" s="197">
        <f>ROUND(E94*F94,2)</f>
        <v>0</v>
      </c>
      <c r="H94" s="199">
        <v>13.91</v>
      </c>
      <c r="I94" s="197">
        <f>ROUND(E94*H94,2)</f>
        <v>80.099999999999994</v>
      </c>
      <c r="J94" s="199">
        <v>46.99</v>
      </c>
      <c r="K94" s="197">
        <f>ROUND(E94*J94,2)</f>
        <v>270.60000000000002</v>
      </c>
      <c r="L94" s="197">
        <v>21</v>
      </c>
      <c r="M94" s="197">
        <f>G94*(1+L94/100)</f>
        <v>0</v>
      </c>
      <c r="N94" s="197">
        <v>0</v>
      </c>
      <c r="O94" s="197">
        <f>ROUND(E94*N94,2)</f>
        <v>0</v>
      </c>
      <c r="P94" s="197">
        <v>0</v>
      </c>
      <c r="Q94" s="197">
        <f>ROUND(E94*P94,2)</f>
        <v>0</v>
      </c>
      <c r="R94" s="198" t="s">
        <v>208</v>
      </c>
      <c r="S94" s="198" t="s">
        <v>194</v>
      </c>
      <c r="X94" s="256"/>
      <c r="Y94" s="256"/>
      <c r="Z94" s="225"/>
    </row>
    <row r="95" spans="1:26" x14ac:dyDescent="0.2">
      <c r="A95" s="162"/>
      <c r="B95" s="231"/>
      <c r="C95" s="231"/>
      <c r="D95" s="180"/>
      <c r="E95" s="181"/>
      <c r="F95" s="182"/>
      <c r="G95" s="182"/>
      <c r="H95" s="182"/>
      <c r="I95" s="182"/>
      <c r="J95" s="182"/>
      <c r="K95" s="182"/>
      <c r="L95" s="182"/>
      <c r="M95" s="182"/>
      <c r="N95" s="182"/>
      <c r="O95" s="182"/>
      <c r="P95" s="182"/>
      <c r="Q95" s="182"/>
      <c r="R95" s="183"/>
      <c r="S95" s="183"/>
      <c r="X95" s="256"/>
      <c r="Y95" s="256"/>
      <c r="Z95" s="264"/>
    </row>
    <row r="96" spans="1:26" x14ac:dyDescent="0.2">
      <c r="A96" s="179" t="s">
        <v>188</v>
      </c>
      <c r="B96" s="229" t="s">
        <v>93</v>
      </c>
      <c r="C96" s="229" t="s">
        <v>94</v>
      </c>
      <c r="D96" s="187"/>
      <c r="E96" s="188"/>
      <c r="F96" s="189"/>
      <c r="G96" s="190">
        <f>SUMIF(AE97:AE134,"&lt;&gt;NOR",G97:G134)</f>
        <v>0</v>
      </c>
      <c r="H96" s="189"/>
      <c r="I96" s="189">
        <f>SUM(I97:I134)</f>
        <v>20630.75</v>
      </c>
      <c r="J96" s="189"/>
      <c r="K96" s="189">
        <f>SUM(K97:K134)</f>
        <v>72847.83</v>
      </c>
      <c r="L96" s="189"/>
      <c r="M96" s="189">
        <f>SUM(M97:M134)</f>
        <v>0</v>
      </c>
      <c r="N96" s="189"/>
      <c r="O96" s="189">
        <f>SUM(O97:O134)</f>
        <v>5.1499999999999995</v>
      </c>
      <c r="P96" s="189"/>
      <c r="Q96" s="189">
        <f>SUM(Q97:Q134)</f>
        <v>0</v>
      </c>
      <c r="R96" s="191"/>
      <c r="S96" s="191"/>
      <c r="X96" s="256"/>
      <c r="Y96" s="256"/>
      <c r="Z96" s="265"/>
    </row>
    <row r="97" spans="1:26" ht="22.5" x14ac:dyDescent="0.2">
      <c r="A97" s="222">
        <v>27</v>
      </c>
      <c r="B97" s="237" t="s">
        <v>1540</v>
      </c>
      <c r="C97" s="237" t="s">
        <v>1541</v>
      </c>
      <c r="D97" s="224" t="s">
        <v>207</v>
      </c>
      <c r="E97" s="225">
        <v>47.623303200000002</v>
      </c>
      <c r="F97" s="199"/>
      <c r="G97" s="227">
        <f>ROUND(E97*F97,2)</f>
        <v>0</v>
      </c>
      <c r="H97" s="226">
        <v>29.15</v>
      </c>
      <c r="I97" s="227">
        <f>ROUND(E97*H97,2)</f>
        <v>1388.22</v>
      </c>
      <c r="J97" s="226">
        <v>135.85</v>
      </c>
      <c r="K97" s="227">
        <f>ROUND(E97*J97,2)</f>
        <v>6469.63</v>
      </c>
      <c r="L97" s="227">
        <v>21</v>
      </c>
      <c r="M97" s="227">
        <f>G97*(1+L97/100)</f>
        <v>0</v>
      </c>
      <c r="N97" s="227">
        <v>3.0699999999999998E-3</v>
      </c>
      <c r="O97" s="227">
        <f>ROUND(E97*N97,2)</f>
        <v>0.15</v>
      </c>
      <c r="P97" s="227">
        <v>0</v>
      </c>
      <c r="Q97" s="227">
        <f>ROUND(E97*P97,2)</f>
        <v>0</v>
      </c>
      <c r="R97" s="228" t="s">
        <v>208</v>
      </c>
      <c r="S97" s="228" t="s">
        <v>194</v>
      </c>
      <c r="X97" s="256"/>
      <c r="Y97" s="256"/>
      <c r="Z97" s="225"/>
    </row>
    <row r="98" spans="1:26" x14ac:dyDescent="0.2">
      <c r="A98" s="177"/>
      <c r="B98" s="319" t="s">
        <v>1542</v>
      </c>
      <c r="C98" s="319"/>
      <c r="D98" s="320"/>
      <c r="E98" s="320"/>
      <c r="F98" s="320"/>
      <c r="G98" s="320"/>
      <c r="H98" s="184"/>
      <c r="I98" s="184"/>
      <c r="J98" s="184"/>
      <c r="K98" s="184"/>
      <c r="L98" s="184"/>
      <c r="M98" s="184"/>
      <c r="N98" s="184"/>
      <c r="O98" s="184"/>
      <c r="P98" s="184"/>
      <c r="Q98" s="184"/>
      <c r="R98" s="185"/>
      <c r="S98" s="185"/>
      <c r="X98" s="256"/>
      <c r="Y98" s="256"/>
      <c r="Z98" s="256"/>
    </row>
    <row r="99" spans="1:26" ht="36" customHeight="1" x14ac:dyDescent="0.2">
      <c r="A99" s="177"/>
      <c r="B99" s="317" t="s">
        <v>1543</v>
      </c>
      <c r="C99" s="317"/>
      <c r="D99" s="318"/>
      <c r="E99" s="201"/>
      <c r="F99" s="184"/>
      <c r="G99" s="184"/>
      <c r="H99" s="184"/>
      <c r="I99" s="184"/>
      <c r="J99" s="184"/>
      <c r="K99" s="184"/>
      <c r="L99" s="184"/>
      <c r="M99" s="184"/>
      <c r="N99" s="184"/>
      <c r="O99" s="184"/>
      <c r="P99" s="184"/>
      <c r="Q99" s="184"/>
      <c r="R99" s="185"/>
      <c r="S99" s="185"/>
      <c r="X99" s="256"/>
      <c r="Y99" s="256"/>
      <c r="Z99" s="256"/>
    </row>
    <row r="100" spans="1:26" x14ac:dyDescent="0.2">
      <c r="A100" s="177"/>
      <c r="B100" s="234" t="s">
        <v>1544</v>
      </c>
      <c r="C100" s="235"/>
      <c r="D100" s="200"/>
      <c r="E100" s="201">
        <v>47.623303200000002</v>
      </c>
      <c r="F100" s="184"/>
      <c r="G100" s="184"/>
      <c r="H100" s="184"/>
      <c r="I100" s="184"/>
      <c r="J100" s="184"/>
      <c r="K100" s="184"/>
      <c r="L100" s="184"/>
      <c r="M100" s="184"/>
      <c r="N100" s="184"/>
      <c r="O100" s="184"/>
      <c r="P100" s="184"/>
      <c r="Q100" s="184"/>
      <c r="R100" s="185"/>
      <c r="S100" s="185"/>
      <c r="X100" s="256"/>
      <c r="Y100" s="256"/>
      <c r="Z100" s="244"/>
    </row>
    <row r="101" spans="1:26" ht="22.5" x14ac:dyDescent="0.2">
      <c r="A101" s="222">
        <v>28</v>
      </c>
      <c r="B101" s="237" t="s">
        <v>245</v>
      </c>
      <c r="C101" s="237" t="s">
        <v>246</v>
      </c>
      <c r="D101" s="224" t="s">
        <v>207</v>
      </c>
      <c r="E101" s="225">
        <v>93.432538329600007</v>
      </c>
      <c r="F101" s="199"/>
      <c r="G101" s="227">
        <f>ROUND(E101*F101,2)</f>
        <v>0</v>
      </c>
      <c r="H101" s="226">
        <v>24.45</v>
      </c>
      <c r="I101" s="227">
        <f>ROUND(E101*H101,2)</f>
        <v>2284.4299999999998</v>
      </c>
      <c r="J101" s="226">
        <v>30.25</v>
      </c>
      <c r="K101" s="227">
        <f>ROUND(E101*J101,2)</f>
        <v>2826.33</v>
      </c>
      <c r="L101" s="227">
        <v>21</v>
      </c>
      <c r="M101" s="227">
        <f>G101*(1+L101/100)</f>
        <v>0</v>
      </c>
      <c r="N101" s="227">
        <v>2.9999999999999997E-4</v>
      </c>
      <c r="O101" s="227">
        <f>ROUND(E101*N101,2)</f>
        <v>0.03</v>
      </c>
      <c r="P101" s="227">
        <v>0</v>
      </c>
      <c r="Q101" s="227">
        <f>ROUND(E101*P101,2)</f>
        <v>0</v>
      </c>
      <c r="R101" s="228" t="s">
        <v>208</v>
      </c>
      <c r="S101" s="228" t="s">
        <v>194</v>
      </c>
      <c r="X101" s="256"/>
      <c r="Y101" s="256"/>
      <c r="Z101" s="225"/>
    </row>
    <row r="102" spans="1:26" x14ac:dyDescent="0.2">
      <c r="A102" s="177"/>
      <c r="B102" s="234" t="s">
        <v>1545</v>
      </c>
      <c r="C102" s="235"/>
      <c r="D102" s="200"/>
      <c r="E102" s="201">
        <v>93.432538329600007</v>
      </c>
      <c r="F102" s="184"/>
      <c r="G102" s="184"/>
      <c r="H102" s="184"/>
      <c r="I102" s="184"/>
      <c r="J102" s="184"/>
      <c r="K102" s="184"/>
      <c r="L102" s="184"/>
      <c r="M102" s="184"/>
      <c r="N102" s="184"/>
      <c r="O102" s="184"/>
      <c r="P102" s="184"/>
      <c r="Q102" s="184"/>
      <c r="R102" s="185"/>
      <c r="S102" s="185"/>
      <c r="X102" s="256"/>
      <c r="Y102" s="256"/>
      <c r="Z102" s="244"/>
    </row>
    <row r="103" spans="1:26" x14ac:dyDescent="0.2">
      <c r="A103" s="222">
        <v>29</v>
      </c>
      <c r="B103" s="237" t="s">
        <v>261</v>
      </c>
      <c r="C103" s="237" t="s">
        <v>262</v>
      </c>
      <c r="D103" s="224" t="s">
        <v>207</v>
      </c>
      <c r="E103" s="225">
        <v>93.432538329600007</v>
      </c>
      <c r="F103" s="199"/>
      <c r="G103" s="227">
        <f>ROUND(E103*F103,2)</f>
        <v>0</v>
      </c>
      <c r="H103" s="226">
        <v>57.05</v>
      </c>
      <c r="I103" s="227">
        <f>ROUND(E103*H103,2)</f>
        <v>5330.33</v>
      </c>
      <c r="J103" s="226">
        <v>378.45</v>
      </c>
      <c r="K103" s="227">
        <f>ROUND(E103*J103,2)</f>
        <v>35359.54</v>
      </c>
      <c r="L103" s="227">
        <v>21</v>
      </c>
      <c r="M103" s="227">
        <f>G103*(1+L103/100)</f>
        <v>0</v>
      </c>
      <c r="N103" s="227">
        <v>4.7660000000000001E-2</v>
      </c>
      <c r="O103" s="227">
        <f>ROUND(E103*N103,2)</f>
        <v>4.45</v>
      </c>
      <c r="P103" s="227">
        <v>0</v>
      </c>
      <c r="Q103" s="227">
        <f>ROUND(E103*P103,2)</f>
        <v>0</v>
      </c>
      <c r="R103" s="228" t="s">
        <v>208</v>
      </c>
      <c r="S103" s="228" t="s">
        <v>194</v>
      </c>
      <c r="X103" s="256"/>
      <c r="Y103" s="256"/>
      <c r="Z103" s="225"/>
    </row>
    <row r="104" spans="1:26" x14ac:dyDescent="0.2">
      <c r="A104" s="177"/>
      <c r="B104" s="317" t="s">
        <v>1546</v>
      </c>
      <c r="C104" s="317"/>
      <c r="D104" s="318"/>
      <c r="E104" s="201"/>
      <c r="F104" s="184"/>
      <c r="G104" s="184"/>
      <c r="H104" s="184"/>
      <c r="I104" s="184"/>
      <c r="J104" s="184"/>
      <c r="K104" s="184"/>
      <c r="L104" s="184"/>
      <c r="M104" s="184"/>
      <c r="N104" s="184"/>
      <c r="O104" s="184"/>
      <c r="P104" s="184"/>
      <c r="Q104" s="184"/>
      <c r="R104" s="185"/>
      <c r="S104" s="185"/>
      <c r="X104" s="256"/>
      <c r="Y104" s="256"/>
      <c r="Z104" s="244"/>
    </row>
    <row r="105" spans="1:26" x14ac:dyDescent="0.2">
      <c r="A105" s="177"/>
      <c r="B105" s="317" t="s">
        <v>1547</v>
      </c>
      <c r="C105" s="317"/>
      <c r="D105" s="318"/>
      <c r="E105" s="201"/>
      <c r="F105" s="184"/>
      <c r="G105" s="184"/>
      <c r="H105" s="184"/>
      <c r="I105" s="184"/>
      <c r="J105" s="184"/>
      <c r="K105" s="184"/>
      <c r="L105" s="184"/>
      <c r="M105" s="184"/>
      <c r="N105" s="184"/>
      <c r="O105" s="184"/>
      <c r="P105" s="184"/>
      <c r="Q105" s="184"/>
      <c r="R105" s="185"/>
      <c r="S105" s="185"/>
      <c r="X105" s="256"/>
      <c r="Y105" s="256"/>
      <c r="Z105" s="244"/>
    </row>
    <row r="106" spans="1:26" x14ac:dyDescent="0.2">
      <c r="A106" s="177"/>
      <c r="B106" s="234" t="s">
        <v>1548</v>
      </c>
      <c r="C106" s="235"/>
      <c r="D106" s="200"/>
      <c r="E106" s="201"/>
      <c r="F106" s="184"/>
      <c r="G106" s="184"/>
      <c r="H106" s="184"/>
      <c r="I106" s="184"/>
      <c r="J106" s="184"/>
      <c r="K106" s="184"/>
      <c r="L106" s="184"/>
      <c r="M106" s="184"/>
      <c r="N106" s="184"/>
      <c r="O106" s="184"/>
      <c r="P106" s="184"/>
      <c r="Q106" s="184"/>
      <c r="R106" s="185"/>
      <c r="S106" s="185"/>
      <c r="X106" s="256"/>
      <c r="Y106" s="256"/>
      <c r="Z106" s="244"/>
    </row>
    <row r="107" spans="1:26" x14ac:dyDescent="0.2">
      <c r="A107" s="177"/>
      <c r="B107" s="234" t="s">
        <v>1549</v>
      </c>
      <c r="C107" s="235"/>
      <c r="D107" s="200"/>
      <c r="E107" s="201"/>
      <c r="F107" s="184"/>
      <c r="G107" s="184"/>
      <c r="H107" s="184"/>
      <c r="I107" s="184"/>
      <c r="J107" s="184"/>
      <c r="K107" s="184"/>
      <c r="L107" s="184"/>
      <c r="M107" s="184"/>
      <c r="N107" s="184"/>
      <c r="O107" s="184"/>
      <c r="P107" s="184"/>
      <c r="Q107" s="184"/>
      <c r="R107" s="185"/>
      <c r="S107" s="185"/>
      <c r="X107" s="256"/>
      <c r="Y107" s="256"/>
      <c r="Z107" s="244"/>
    </row>
    <row r="108" spans="1:26" x14ac:dyDescent="0.2">
      <c r="A108" s="177"/>
      <c r="B108" s="234" t="s">
        <v>1550</v>
      </c>
      <c r="C108" s="235"/>
      <c r="D108" s="200"/>
      <c r="E108" s="201"/>
      <c r="F108" s="184"/>
      <c r="G108" s="184"/>
      <c r="H108" s="184"/>
      <c r="I108" s="184"/>
      <c r="J108" s="184"/>
      <c r="K108" s="184"/>
      <c r="L108" s="184"/>
      <c r="M108" s="184"/>
      <c r="N108" s="184"/>
      <c r="O108" s="184"/>
      <c r="P108" s="184"/>
      <c r="Q108" s="184"/>
      <c r="R108" s="185"/>
      <c r="S108" s="185"/>
      <c r="X108" s="256"/>
      <c r="Y108" s="256"/>
      <c r="Z108" s="244"/>
    </row>
    <row r="109" spans="1:26" x14ac:dyDescent="0.2">
      <c r="A109" s="177"/>
      <c r="B109" s="317" t="s">
        <v>1551</v>
      </c>
      <c r="C109" s="317"/>
      <c r="D109" s="318"/>
      <c r="E109" s="201"/>
      <c r="F109" s="184"/>
      <c r="G109" s="184"/>
      <c r="H109" s="184"/>
      <c r="I109" s="184"/>
      <c r="J109" s="184"/>
      <c r="K109" s="184"/>
      <c r="L109" s="184"/>
      <c r="M109" s="184"/>
      <c r="N109" s="184"/>
      <c r="O109" s="184"/>
      <c r="P109" s="184"/>
      <c r="Q109" s="184"/>
      <c r="R109" s="185"/>
      <c r="S109" s="185"/>
      <c r="X109" s="256"/>
      <c r="Y109" s="256"/>
      <c r="Z109" s="244"/>
    </row>
    <row r="110" spans="1:26" x14ac:dyDescent="0.2">
      <c r="A110" s="177"/>
      <c r="B110" s="234" t="s">
        <v>1552</v>
      </c>
      <c r="C110" s="235"/>
      <c r="D110" s="200"/>
      <c r="E110" s="201"/>
      <c r="F110" s="184"/>
      <c r="G110" s="184"/>
      <c r="H110" s="184"/>
      <c r="I110" s="184"/>
      <c r="J110" s="184"/>
      <c r="K110" s="184"/>
      <c r="L110" s="184"/>
      <c r="M110" s="184"/>
      <c r="N110" s="184"/>
      <c r="O110" s="184"/>
      <c r="P110" s="184"/>
      <c r="Q110" s="184"/>
      <c r="R110" s="185"/>
      <c r="S110" s="185"/>
      <c r="X110" s="256"/>
      <c r="Y110" s="256"/>
      <c r="Z110" s="244"/>
    </row>
    <row r="111" spans="1:26" x14ac:dyDescent="0.2">
      <c r="A111" s="177"/>
      <c r="B111" s="234" t="s">
        <v>1553</v>
      </c>
      <c r="C111" s="235"/>
      <c r="D111" s="200"/>
      <c r="E111" s="201"/>
      <c r="F111" s="184"/>
      <c r="G111" s="184"/>
      <c r="H111" s="184"/>
      <c r="I111" s="184"/>
      <c r="J111" s="184"/>
      <c r="K111" s="184"/>
      <c r="L111" s="184"/>
      <c r="M111" s="184"/>
      <c r="N111" s="184"/>
      <c r="O111" s="184"/>
      <c r="P111" s="184"/>
      <c r="Q111" s="184"/>
      <c r="R111" s="185"/>
      <c r="S111" s="185"/>
      <c r="X111" s="256"/>
      <c r="Y111" s="256"/>
      <c r="Z111" s="244"/>
    </row>
    <row r="112" spans="1:26" x14ac:dyDescent="0.2">
      <c r="A112" s="177"/>
      <c r="B112" s="234" t="s">
        <v>1554</v>
      </c>
      <c r="C112" s="235"/>
      <c r="D112" s="200"/>
      <c r="E112" s="201"/>
      <c r="F112" s="184"/>
      <c r="G112" s="184"/>
      <c r="H112" s="184"/>
      <c r="I112" s="184"/>
      <c r="J112" s="184"/>
      <c r="K112" s="184"/>
      <c r="L112" s="184"/>
      <c r="M112" s="184"/>
      <c r="N112" s="184"/>
      <c r="O112" s="184"/>
      <c r="P112" s="184"/>
      <c r="Q112" s="184"/>
      <c r="R112" s="185"/>
      <c r="S112" s="185"/>
      <c r="X112" s="256"/>
      <c r="Y112" s="256"/>
      <c r="Z112" s="244"/>
    </row>
    <row r="113" spans="1:26" x14ac:dyDescent="0.2">
      <c r="A113" s="177"/>
      <c r="B113" s="234" t="s">
        <v>280</v>
      </c>
      <c r="C113" s="235"/>
      <c r="D113" s="200"/>
      <c r="E113" s="201"/>
      <c r="F113" s="184"/>
      <c r="G113" s="184"/>
      <c r="H113" s="184"/>
      <c r="I113" s="184"/>
      <c r="J113" s="184"/>
      <c r="K113" s="184"/>
      <c r="L113" s="184"/>
      <c r="M113" s="184"/>
      <c r="N113" s="184"/>
      <c r="O113" s="184"/>
      <c r="P113" s="184"/>
      <c r="Q113" s="184"/>
      <c r="R113" s="185"/>
      <c r="S113" s="185"/>
      <c r="X113" s="256"/>
      <c r="Y113" s="256"/>
      <c r="Z113" s="244"/>
    </row>
    <row r="114" spans="1:26" x14ac:dyDescent="0.2">
      <c r="A114" s="177"/>
      <c r="B114" s="234" t="s">
        <v>1555</v>
      </c>
      <c r="C114" s="235"/>
      <c r="D114" s="200"/>
      <c r="E114" s="201">
        <v>93.432538329600007</v>
      </c>
      <c r="F114" s="184"/>
      <c r="G114" s="184"/>
      <c r="H114" s="184"/>
      <c r="I114" s="184"/>
      <c r="J114" s="184"/>
      <c r="K114" s="184"/>
      <c r="L114" s="184"/>
      <c r="M114" s="184"/>
      <c r="N114" s="184"/>
      <c r="O114" s="184"/>
      <c r="P114" s="184"/>
      <c r="Q114" s="184"/>
      <c r="R114" s="185"/>
      <c r="S114" s="185"/>
      <c r="X114" s="256"/>
      <c r="Y114" s="256"/>
      <c r="Z114" s="244"/>
    </row>
    <row r="115" spans="1:26" ht="22.5" x14ac:dyDescent="0.2">
      <c r="A115" s="193">
        <v>30</v>
      </c>
      <c r="B115" s="230" t="s">
        <v>282</v>
      </c>
      <c r="C115" s="230" t="s">
        <v>283</v>
      </c>
      <c r="D115" s="195" t="s">
        <v>207</v>
      </c>
      <c r="E115" s="196">
        <v>1.5653968176000002</v>
      </c>
      <c r="F115" s="199"/>
      <c r="G115" s="197">
        <f>ROUND(E115*F115,2)</f>
        <v>0</v>
      </c>
      <c r="H115" s="199">
        <v>73.72</v>
      </c>
      <c r="I115" s="197">
        <f>ROUND(E115*H115,2)</f>
        <v>115.4</v>
      </c>
      <c r="J115" s="199">
        <v>169.78</v>
      </c>
      <c r="K115" s="197">
        <f>ROUND(E115*J115,2)</f>
        <v>265.77</v>
      </c>
      <c r="L115" s="197">
        <v>21</v>
      </c>
      <c r="M115" s="197">
        <f>G115*(1+L115/100)</f>
        <v>0</v>
      </c>
      <c r="N115" s="197">
        <v>3.6700000000000001E-3</v>
      </c>
      <c r="O115" s="197">
        <f>ROUND(E115*N115,2)</f>
        <v>0.01</v>
      </c>
      <c r="P115" s="197">
        <v>0</v>
      </c>
      <c r="Q115" s="197">
        <f>ROUND(E115*P115,2)</f>
        <v>0</v>
      </c>
      <c r="R115" s="198" t="s">
        <v>208</v>
      </c>
      <c r="S115" s="198" t="s">
        <v>194</v>
      </c>
      <c r="X115" s="256"/>
      <c r="Y115" s="256"/>
      <c r="Z115" s="225"/>
    </row>
    <row r="116" spans="1:26" x14ac:dyDescent="0.2">
      <c r="A116" s="177"/>
      <c r="B116" s="234" t="s">
        <v>1556</v>
      </c>
      <c r="C116" s="235"/>
      <c r="D116" s="200"/>
      <c r="E116" s="201"/>
      <c r="F116" s="184"/>
      <c r="G116" s="184"/>
      <c r="H116" s="184"/>
      <c r="I116" s="184"/>
      <c r="J116" s="184"/>
      <c r="K116" s="184"/>
      <c r="L116" s="184"/>
      <c r="M116" s="184"/>
      <c r="N116" s="184"/>
      <c r="O116" s="184"/>
      <c r="P116" s="184"/>
      <c r="Q116" s="184"/>
      <c r="R116" s="185"/>
      <c r="S116" s="185"/>
      <c r="X116" s="256"/>
      <c r="Y116" s="256"/>
      <c r="Z116" s="244"/>
    </row>
    <row r="117" spans="1:26" x14ac:dyDescent="0.2">
      <c r="A117" s="177"/>
      <c r="B117" s="234" t="s">
        <v>1557</v>
      </c>
      <c r="C117" s="235"/>
      <c r="D117" s="200"/>
      <c r="E117" s="201"/>
      <c r="F117" s="184"/>
      <c r="G117" s="184"/>
      <c r="H117" s="184"/>
      <c r="I117" s="184"/>
      <c r="J117" s="184"/>
      <c r="K117" s="184"/>
      <c r="L117" s="184"/>
      <c r="M117" s="184"/>
      <c r="N117" s="184"/>
      <c r="O117" s="184"/>
      <c r="P117" s="184"/>
      <c r="Q117" s="184"/>
      <c r="R117" s="185"/>
      <c r="S117" s="185"/>
      <c r="X117" s="256"/>
      <c r="Y117" s="256"/>
      <c r="Z117" s="244"/>
    </row>
    <row r="118" spans="1:26" x14ac:dyDescent="0.2">
      <c r="A118" s="177"/>
      <c r="B118" s="234" t="s">
        <v>1558</v>
      </c>
      <c r="C118" s="235"/>
      <c r="D118" s="200"/>
      <c r="E118" s="201"/>
      <c r="F118" s="184"/>
      <c r="G118" s="184"/>
      <c r="H118" s="184"/>
      <c r="I118" s="184"/>
      <c r="J118" s="184"/>
      <c r="K118" s="184"/>
      <c r="L118" s="184"/>
      <c r="M118" s="184"/>
      <c r="N118" s="184"/>
      <c r="O118" s="184"/>
      <c r="P118" s="184"/>
      <c r="Q118" s="184"/>
      <c r="R118" s="185"/>
      <c r="S118" s="185"/>
      <c r="X118" s="256"/>
      <c r="Y118" s="256"/>
      <c r="Z118" s="244"/>
    </row>
    <row r="119" spans="1:26" x14ac:dyDescent="0.2">
      <c r="A119" s="177"/>
      <c r="B119" s="234" t="s">
        <v>1559</v>
      </c>
      <c r="C119" s="235"/>
      <c r="D119" s="200"/>
      <c r="E119" s="201"/>
      <c r="F119" s="184"/>
      <c r="G119" s="184"/>
      <c r="H119" s="184"/>
      <c r="I119" s="184"/>
      <c r="J119" s="184"/>
      <c r="K119" s="184"/>
      <c r="L119" s="184"/>
      <c r="M119" s="184"/>
      <c r="N119" s="184"/>
      <c r="O119" s="184"/>
      <c r="P119" s="184"/>
      <c r="Q119" s="184"/>
      <c r="R119" s="185"/>
      <c r="S119" s="185"/>
      <c r="X119" s="256"/>
      <c r="Y119" s="256"/>
      <c r="Z119" s="244"/>
    </row>
    <row r="120" spans="1:26" x14ac:dyDescent="0.2">
      <c r="A120" s="177"/>
      <c r="B120" s="234" t="s">
        <v>1560</v>
      </c>
      <c r="C120" s="235"/>
      <c r="D120" s="200"/>
      <c r="E120" s="201">
        <v>1.5653968176000002</v>
      </c>
      <c r="F120" s="184"/>
      <c r="G120" s="184"/>
      <c r="H120" s="184"/>
      <c r="I120" s="184"/>
      <c r="J120" s="184"/>
      <c r="K120" s="184"/>
      <c r="L120" s="184"/>
      <c r="M120" s="184"/>
      <c r="N120" s="184"/>
      <c r="O120" s="184"/>
      <c r="P120" s="184"/>
      <c r="Q120" s="184"/>
      <c r="R120" s="185"/>
      <c r="S120" s="185"/>
      <c r="X120" s="256"/>
      <c r="Y120" s="256"/>
      <c r="Z120" s="244"/>
    </row>
    <row r="121" spans="1:26" ht="22.5" x14ac:dyDescent="0.2">
      <c r="A121" s="222">
        <v>31</v>
      </c>
      <c r="B121" s="237" t="s">
        <v>1561</v>
      </c>
      <c r="C121" s="237" t="s">
        <v>1562</v>
      </c>
      <c r="D121" s="224" t="s">
        <v>207</v>
      </c>
      <c r="E121" s="225">
        <v>47.623303200000002</v>
      </c>
      <c r="F121" s="199"/>
      <c r="G121" s="227">
        <f>ROUND(E121*F121,2)</f>
        <v>0</v>
      </c>
      <c r="H121" s="226">
        <v>212.7</v>
      </c>
      <c r="I121" s="227">
        <f>ROUND(E121*H121,2)</f>
        <v>10129.48</v>
      </c>
      <c r="J121" s="226">
        <v>419.3</v>
      </c>
      <c r="K121" s="227">
        <f>ROUND(E121*J121,2)</f>
        <v>19968.45</v>
      </c>
      <c r="L121" s="227">
        <v>21</v>
      </c>
      <c r="M121" s="227">
        <f>G121*(1+L121/100)</f>
        <v>0</v>
      </c>
      <c r="N121" s="227">
        <v>9.0399999999999994E-3</v>
      </c>
      <c r="O121" s="227">
        <f>ROUND(E121*N121,2)</f>
        <v>0.43</v>
      </c>
      <c r="P121" s="227">
        <v>0</v>
      </c>
      <c r="Q121" s="227">
        <f>ROUND(E121*P121,2)</f>
        <v>0</v>
      </c>
      <c r="R121" s="228" t="s">
        <v>208</v>
      </c>
      <c r="S121" s="228" t="s">
        <v>194</v>
      </c>
      <c r="X121" s="256"/>
      <c r="Y121" s="256"/>
      <c r="Z121" s="225"/>
    </row>
    <row r="122" spans="1:26" ht="22.5" customHeight="1" x14ac:dyDescent="0.2">
      <c r="A122" s="177"/>
      <c r="B122" s="319" t="s">
        <v>1563</v>
      </c>
      <c r="C122" s="319"/>
      <c r="D122" s="321"/>
      <c r="E122" s="321"/>
      <c r="F122" s="321"/>
      <c r="G122" s="321"/>
      <c r="H122" s="184"/>
      <c r="I122" s="184"/>
      <c r="J122" s="184"/>
      <c r="K122" s="184"/>
      <c r="L122" s="184"/>
      <c r="M122" s="184"/>
      <c r="N122" s="184"/>
      <c r="O122" s="184"/>
      <c r="P122" s="184"/>
      <c r="Q122" s="184"/>
      <c r="R122" s="185"/>
      <c r="S122" s="185"/>
      <c r="X122" s="256"/>
      <c r="Y122" s="256"/>
      <c r="Z122" s="256"/>
    </row>
    <row r="123" spans="1:26" ht="39" customHeight="1" x14ac:dyDescent="0.2">
      <c r="A123" s="177"/>
      <c r="B123" s="317" t="s">
        <v>1543</v>
      </c>
      <c r="C123" s="317"/>
      <c r="D123" s="318"/>
      <c r="E123" s="201"/>
      <c r="F123" s="184"/>
      <c r="G123" s="184"/>
      <c r="H123" s="184"/>
      <c r="I123" s="184"/>
      <c r="J123" s="184"/>
      <c r="K123" s="184"/>
      <c r="L123" s="184"/>
      <c r="M123" s="184"/>
      <c r="N123" s="184"/>
      <c r="O123" s="184"/>
      <c r="P123" s="184"/>
      <c r="Q123" s="184"/>
      <c r="R123" s="185"/>
      <c r="S123" s="185"/>
      <c r="X123" s="256"/>
      <c r="Y123" s="256"/>
      <c r="Z123" s="256"/>
    </row>
    <row r="124" spans="1:26" x14ac:dyDescent="0.2">
      <c r="A124" s="177"/>
      <c r="B124" s="234" t="s">
        <v>1544</v>
      </c>
      <c r="C124" s="235"/>
      <c r="D124" s="200"/>
      <c r="E124" s="201">
        <v>47.623303200000002</v>
      </c>
      <c r="F124" s="184"/>
      <c r="G124" s="238"/>
      <c r="H124" s="238"/>
      <c r="I124" s="238"/>
      <c r="J124" s="238"/>
      <c r="K124" s="238"/>
      <c r="L124" s="238"/>
      <c r="M124" s="238"/>
      <c r="N124" s="238"/>
      <c r="O124" s="238"/>
      <c r="P124" s="238"/>
      <c r="Q124" s="238"/>
      <c r="R124" s="239"/>
      <c r="S124" s="239"/>
      <c r="X124" s="256"/>
      <c r="Y124" s="256"/>
      <c r="Z124" s="244"/>
    </row>
    <row r="125" spans="1:26" x14ac:dyDescent="0.2">
      <c r="A125" s="222">
        <v>32</v>
      </c>
      <c r="B125" s="237" t="s">
        <v>1564</v>
      </c>
      <c r="C125" s="237" t="s">
        <v>1565</v>
      </c>
      <c r="D125" s="224" t="s">
        <v>207</v>
      </c>
      <c r="E125" s="225">
        <v>47.623303200000002</v>
      </c>
      <c r="F125" s="199"/>
      <c r="G125" s="227">
        <f>ROUND(E125*F125,2)</f>
        <v>0</v>
      </c>
      <c r="H125" s="226">
        <v>0</v>
      </c>
      <c r="I125" s="227">
        <f>ROUND(E125*H125,2)</f>
        <v>0</v>
      </c>
      <c r="J125" s="226">
        <v>145.5</v>
      </c>
      <c r="K125" s="227">
        <f>ROUND(E125*J125,2)</f>
        <v>6929.19</v>
      </c>
      <c r="L125" s="227">
        <v>21</v>
      </c>
      <c r="M125" s="227">
        <f>G125*(1+L125/100)</f>
        <v>0</v>
      </c>
      <c r="N125" s="227">
        <v>0</v>
      </c>
      <c r="O125" s="227">
        <f>ROUND(E125*N125,2)</f>
        <v>0</v>
      </c>
      <c r="P125" s="227">
        <v>0</v>
      </c>
      <c r="Q125" s="227">
        <f>ROUND(E125*P125,2)</f>
        <v>0</v>
      </c>
      <c r="R125" s="228" t="s">
        <v>208</v>
      </c>
      <c r="S125" s="228" t="s">
        <v>194</v>
      </c>
      <c r="X125" s="256"/>
      <c r="Y125" s="256"/>
      <c r="Z125" s="225"/>
    </row>
    <row r="126" spans="1:26" ht="21.75" customHeight="1" x14ac:dyDescent="0.2">
      <c r="A126" s="177"/>
      <c r="B126" s="319" t="s">
        <v>1566</v>
      </c>
      <c r="C126" s="319"/>
      <c r="D126" s="321"/>
      <c r="E126" s="321"/>
      <c r="F126" s="321"/>
      <c r="G126" s="321"/>
      <c r="H126" s="184"/>
      <c r="I126" s="184"/>
      <c r="J126" s="184"/>
      <c r="K126" s="184"/>
      <c r="L126" s="184"/>
      <c r="M126" s="184"/>
      <c r="N126" s="184"/>
      <c r="O126" s="184"/>
      <c r="P126" s="184"/>
      <c r="Q126" s="184"/>
      <c r="R126" s="185"/>
      <c r="S126" s="185"/>
      <c r="X126" s="256"/>
      <c r="Y126" s="256"/>
      <c r="Z126" s="256"/>
    </row>
    <row r="127" spans="1:26" x14ac:dyDescent="0.2">
      <c r="A127" s="193">
        <v>33</v>
      </c>
      <c r="B127" s="230" t="s">
        <v>291</v>
      </c>
      <c r="C127" s="230" t="s">
        <v>292</v>
      </c>
      <c r="D127" s="195" t="s">
        <v>293</v>
      </c>
      <c r="E127" s="196">
        <v>4.2467016000000006</v>
      </c>
      <c r="F127" s="199"/>
      <c r="G127" s="197">
        <f>ROUND(E127*F127,2)</f>
        <v>0</v>
      </c>
      <c r="H127" s="199">
        <v>24.58</v>
      </c>
      <c r="I127" s="197">
        <f>ROUND(E127*H127,2)</f>
        <v>104.38</v>
      </c>
      <c r="J127" s="199">
        <v>29.22</v>
      </c>
      <c r="K127" s="197">
        <f>ROUND(E127*J127,2)</f>
        <v>124.09</v>
      </c>
      <c r="L127" s="197">
        <v>21</v>
      </c>
      <c r="M127" s="197">
        <f>G127*(1+L127/100)</f>
        <v>0</v>
      </c>
      <c r="N127" s="197">
        <v>1.4999999999999999E-4</v>
      </c>
      <c r="O127" s="197">
        <f>ROUND(E127*N127,2)</f>
        <v>0</v>
      </c>
      <c r="P127" s="197">
        <v>0</v>
      </c>
      <c r="Q127" s="197">
        <f>ROUND(E127*P127,2)</f>
        <v>0</v>
      </c>
      <c r="R127" s="198" t="s">
        <v>208</v>
      </c>
      <c r="S127" s="198" t="s">
        <v>194</v>
      </c>
      <c r="X127" s="256"/>
      <c r="Y127" s="256"/>
      <c r="Z127" s="225"/>
    </row>
    <row r="128" spans="1:26" x14ac:dyDescent="0.2">
      <c r="A128" s="177"/>
      <c r="B128" s="234" t="s">
        <v>1567</v>
      </c>
      <c r="C128" s="235"/>
      <c r="D128" s="200"/>
      <c r="E128" s="201"/>
      <c r="F128" s="184"/>
      <c r="G128" s="184"/>
      <c r="H128" s="184"/>
      <c r="I128" s="184"/>
      <c r="J128" s="184"/>
      <c r="K128" s="184"/>
      <c r="L128" s="184"/>
      <c r="M128" s="184"/>
      <c r="N128" s="184"/>
      <c r="O128" s="184"/>
      <c r="P128" s="184"/>
      <c r="Q128" s="184"/>
      <c r="R128" s="185"/>
      <c r="S128" s="185"/>
      <c r="X128" s="256"/>
      <c r="Y128" s="256"/>
      <c r="Z128" s="244"/>
    </row>
    <row r="129" spans="1:26" x14ac:dyDescent="0.2">
      <c r="A129" s="177"/>
      <c r="B129" s="234" t="s">
        <v>1568</v>
      </c>
      <c r="C129" s="235"/>
      <c r="D129" s="200"/>
      <c r="E129" s="201"/>
      <c r="F129" s="184"/>
      <c r="G129" s="184"/>
      <c r="H129" s="184"/>
      <c r="I129" s="184"/>
      <c r="J129" s="184"/>
      <c r="K129" s="184"/>
      <c r="L129" s="184"/>
      <c r="M129" s="184"/>
      <c r="N129" s="184"/>
      <c r="O129" s="184"/>
      <c r="P129" s="184"/>
      <c r="Q129" s="184"/>
      <c r="R129" s="185"/>
      <c r="S129" s="185"/>
      <c r="X129" s="256"/>
      <c r="Y129" s="256"/>
      <c r="Z129" s="244"/>
    </row>
    <row r="130" spans="1:26" x14ac:dyDescent="0.2">
      <c r="A130" s="177"/>
      <c r="B130" s="234" t="s">
        <v>1569</v>
      </c>
      <c r="C130" s="235"/>
      <c r="D130" s="200"/>
      <c r="E130" s="201"/>
      <c r="F130" s="184"/>
      <c r="G130" s="184"/>
      <c r="H130" s="184"/>
      <c r="I130" s="184"/>
      <c r="J130" s="184"/>
      <c r="K130" s="184"/>
      <c r="L130" s="184"/>
      <c r="M130" s="184"/>
      <c r="N130" s="184"/>
      <c r="O130" s="184"/>
      <c r="P130" s="184"/>
      <c r="Q130" s="184"/>
      <c r="R130" s="185"/>
      <c r="S130" s="185"/>
      <c r="X130" s="256"/>
      <c r="Y130" s="256"/>
      <c r="Z130" s="244"/>
    </row>
    <row r="131" spans="1:26" x14ac:dyDescent="0.2">
      <c r="A131" s="177"/>
      <c r="B131" s="234" t="s">
        <v>1570</v>
      </c>
      <c r="C131" s="235"/>
      <c r="D131" s="200"/>
      <c r="E131" s="201">
        <v>4.2467016000000006</v>
      </c>
      <c r="F131" s="184"/>
      <c r="G131" s="184"/>
      <c r="H131" s="184"/>
      <c r="I131" s="184"/>
      <c r="J131" s="184"/>
      <c r="K131" s="184"/>
      <c r="L131" s="184"/>
      <c r="M131" s="184"/>
      <c r="N131" s="184"/>
      <c r="O131" s="184"/>
      <c r="P131" s="184"/>
      <c r="Q131" s="184"/>
      <c r="R131" s="185"/>
      <c r="S131" s="185"/>
      <c r="X131" s="256"/>
      <c r="Y131" s="256"/>
      <c r="Z131" s="244"/>
    </row>
    <row r="132" spans="1:26" x14ac:dyDescent="0.2">
      <c r="A132" s="193">
        <v>34</v>
      </c>
      <c r="B132" s="230" t="s">
        <v>1571</v>
      </c>
      <c r="C132" s="230" t="s">
        <v>1572</v>
      </c>
      <c r="D132" s="195" t="s">
        <v>207</v>
      </c>
      <c r="E132" s="196">
        <v>2.4895476000000003</v>
      </c>
      <c r="F132" s="199"/>
      <c r="G132" s="197">
        <f>ROUND(E132*F132,2)</f>
        <v>0</v>
      </c>
      <c r="H132" s="199">
        <v>513.54999999999995</v>
      </c>
      <c r="I132" s="197">
        <f>ROUND(E132*H132,2)</f>
        <v>1278.51</v>
      </c>
      <c r="J132" s="199">
        <v>363.45</v>
      </c>
      <c r="K132" s="197">
        <f>ROUND(E132*J132,2)</f>
        <v>904.83</v>
      </c>
      <c r="L132" s="197">
        <v>21</v>
      </c>
      <c r="M132" s="197">
        <f>G132*(1+L132/100)</f>
        <v>0</v>
      </c>
      <c r="N132" s="197">
        <v>3.0419999999999999E-2</v>
      </c>
      <c r="O132" s="197">
        <f>ROUND(E132*N132,2)</f>
        <v>0.08</v>
      </c>
      <c r="P132" s="197">
        <v>0</v>
      </c>
      <c r="Q132" s="197">
        <f>ROUND(E132*P132,2)</f>
        <v>0</v>
      </c>
      <c r="R132" s="198" t="s">
        <v>208</v>
      </c>
      <c r="S132" s="198" t="s">
        <v>194</v>
      </c>
      <c r="X132" s="256"/>
      <c r="Y132" s="256"/>
      <c r="Z132" s="225"/>
    </row>
    <row r="133" spans="1:26" x14ac:dyDescent="0.2">
      <c r="A133" s="177"/>
      <c r="B133" s="317" t="s">
        <v>1573</v>
      </c>
      <c r="C133" s="317"/>
      <c r="D133" s="318"/>
      <c r="E133" s="201"/>
      <c r="F133" s="184"/>
      <c r="G133" s="184"/>
      <c r="H133" s="184"/>
      <c r="I133" s="184"/>
      <c r="J133" s="184"/>
      <c r="K133" s="184"/>
      <c r="L133" s="184"/>
      <c r="M133" s="184"/>
      <c r="N133" s="184"/>
      <c r="O133" s="184"/>
      <c r="P133" s="184"/>
      <c r="Q133" s="184"/>
      <c r="R133" s="185"/>
      <c r="S133" s="185"/>
      <c r="X133" s="256"/>
      <c r="Y133" s="256"/>
      <c r="Z133" s="244"/>
    </row>
    <row r="134" spans="1:26" x14ac:dyDescent="0.2">
      <c r="A134" s="177"/>
      <c r="B134" s="234" t="s">
        <v>1574</v>
      </c>
      <c r="C134" s="235"/>
      <c r="D134" s="200"/>
      <c r="E134" s="201">
        <v>2.4895476000000003</v>
      </c>
      <c r="F134" s="184"/>
      <c r="G134" s="184"/>
      <c r="H134" s="184"/>
      <c r="I134" s="184"/>
      <c r="J134" s="184"/>
      <c r="K134" s="184"/>
      <c r="L134" s="184"/>
      <c r="M134" s="184"/>
      <c r="N134" s="184"/>
      <c r="O134" s="184"/>
      <c r="P134" s="184"/>
      <c r="Q134" s="184"/>
      <c r="R134" s="185"/>
      <c r="S134" s="185"/>
      <c r="X134" s="256"/>
      <c r="Y134" s="256"/>
      <c r="Z134" s="244"/>
    </row>
    <row r="135" spans="1:26" x14ac:dyDescent="0.2">
      <c r="A135" s="162"/>
      <c r="B135" s="231"/>
      <c r="C135" s="231"/>
      <c r="D135" s="180"/>
      <c r="E135" s="181"/>
      <c r="F135" s="182"/>
      <c r="G135" s="182"/>
      <c r="H135" s="182"/>
      <c r="I135" s="182"/>
      <c r="J135" s="182"/>
      <c r="K135" s="182"/>
      <c r="L135" s="182"/>
      <c r="M135" s="182"/>
      <c r="N135" s="182"/>
      <c r="O135" s="182"/>
      <c r="P135" s="182"/>
      <c r="Q135" s="182"/>
      <c r="R135" s="183"/>
      <c r="S135" s="183"/>
      <c r="X135" s="256"/>
      <c r="Y135" s="256"/>
      <c r="Z135" s="264"/>
    </row>
    <row r="136" spans="1:26" x14ac:dyDescent="0.2">
      <c r="A136" s="179" t="s">
        <v>188</v>
      </c>
      <c r="B136" s="229" t="s">
        <v>1575</v>
      </c>
      <c r="C136" s="229" t="s">
        <v>1576</v>
      </c>
      <c r="D136" s="187"/>
      <c r="E136" s="188"/>
      <c r="F136" s="189"/>
      <c r="G136" s="190">
        <f>SUMIF(AE137:AE215,"&lt;&gt;NOR",G137:G215)</f>
        <v>0</v>
      </c>
      <c r="H136" s="189"/>
      <c r="I136" s="189">
        <f>SUM(I137:I215)</f>
        <v>68902.240000000005</v>
      </c>
      <c r="J136" s="189"/>
      <c r="K136" s="189">
        <f>SUM(K137:K215)</f>
        <v>199231.87000000002</v>
      </c>
      <c r="L136" s="189"/>
      <c r="M136" s="189">
        <f>SUM(M137:M215)</f>
        <v>0</v>
      </c>
      <c r="N136" s="189"/>
      <c r="O136" s="189">
        <f>SUM(O137:O215)</f>
        <v>7.6799999999999988</v>
      </c>
      <c r="P136" s="189"/>
      <c r="Q136" s="189">
        <f>SUM(Q137:Q215)</f>
        <v>0</v>
      </c>
      <c r="R136" s="191"/>
      <c r="S136" s="191"/>
      <c r="X136" s="256"/>
      <c r="Y136" s="256"/>
      <c r="Z136" s="265"/>
    </row>
    <row r="137" spans="1:26" x14ac:dyDescent="0.2">
      <c r="A137" s="222">
        <v>35</v>
      </c>
      <c r="B137" s="237" t="s">
        <v>1577</v>
      </c>
      <c r="C137" s="237" t="s">
        <v>1578</v>
      </c>
      <c r="D137" s="224" t="s">
        <v>207</v>
      </c>
      <c r="E137" s="225">
        <v>57.289940406600003</v>
      </c>
      <c r="F137" s="199"/>
      <c r="G137" s="227">
        <f>ROUND(E137*F137,2)</f>
        <v>0</v>
      </c>
      <c r="H137" s="226">
        <v>65.44</v>
      </c>
      <c r="I137" s="227">
        <f>ROUND(E137*H137,2)</f>
        <v>3749.05</v>
      </c>
      <c r="J137" s="226">
        <v>154.56</v>
      </c>
      <c r="K137" s="227">
        <f>ROUND(E137*J137,2)</f>
        <v>8854.73</v>
      </c>
      <c r="L137" s="227">
        <v>21</v>
      </c>
      <c r="M137" s="227">
        <f>G137*(1+L137/100)</f>
        <v>0</v>
      </c>
      <c r="N137" s="227">
        <v>1.583E-2</v>
      </c>
      <c r="O137" s="227">
        <f>ROUND(E137*N137,2)</f>
        <v>0.91</v>
      </c>
      <c r="P137" s="227">
        <v>0</v>
      </c>
      <c r="Q137" s="227">
        <f>ROUND(E137*P137,2)</f>
        <v>0</v>
      </c>
      <c r="R137" s="228" t="s">
        <v>208</v>
      </c>
      <c r="S137" s="228" t="s">
        <v>194</v>
      </c>
      <c r="X137" s="256"/>
      <c r="Y137" s="256"/>
      <c r="Z137" s="225"/>
    </row>
    <row r="138" spans="1:26" ht="27" customHeight="1" x14ac:dyDescent="0.2">
      <c r="A138" s="177"/>
      <c r="B138" s="322" t="s">
        <v>1579</v>
      </c>
      <c r="C138" s="322"/>
      <c r="D138" s="323"/>
      <c r="E138" s="201">
        <v>57.289940406600003</v>
      </c>
      <c r="F138" s="184"/>
      <c r="G138" s="184"/>
      <c r="H138" s="184"/>
      <c r="I138" s="184"/>
      <c r="J138" s="184"/>
      <c r="K138" s="184"/>
      <c r="L138" s="184"/>
      <c r="M138" s="184"/>
      <c r="N138" s="184"/>
      <c r="O138" s="184"/>
      <c r="P138" s="184"/>
      <c r="Q138" s="184"/>
      <c r="R138" s="185"/>
      <c r="S138" s="185"/>
      <c r="X138" s="256"/>
      <c r="Y138" s="256"/>
      <c r="Z138" s="244"/>
    </row>
    <row r="139" spans="1:26" ht="22.5" x14ac:dyDescent="0.2">
      <c r="A139" s="193">
        <v>36</v>
      </c>
      <c r="B139" s="230" t="s">
        <v>1580</v>
      </c>
      <c r="C139" s="230" t="s">
        <v>1581</v>
      </c>
      <c r="D139" s="195" t="s">
        <v>207</v>
      </c>
      <c r="E139" s="196">
        <v>0.88596000000000008</v>
      </c>
      <c r="F139" s="199"/>
      <c r="G139" s="197">
        <f>ROUND(E139*F139,2)</f>
        <v>0</v>
      </c>
      <c r="H139" s="199">
        <v>10.58</v>
      </c>
      <c r="I139" s="197">
        <f>ROUND(E139*H139,2)</f>
        <v>9.3699999999999992</v>
      </c>
      <c r="J139" s="199">
        <v>385.42</v>
      </c>
      <c r="K139" s="197">
        <f>ROUND(E139*J139,2)</f>
        <v>341.47</v>
      </c>
      <c r="L139" s="197">
        <v>21</v>
      </c>
      <c r="M139" s="197">
        <f>G139*(1+L139/100)</f>
        <v>0</v>
      </c>
      <c r="N139" s="197">
        <v>3.0699999999999998E-3</v>
      </c>
      <c r="O139" s="197">
        <f>ROUND(E139*N139,2)</f>
        <v>0</v>
      </c>
      <c r="P139" s="197">
        <v>0</v>
      </c>
      <c r="Q139" s="197">
        <f>ROUND(E139*P139,2)</f>
        <v>0</v>
      </c>
      <c r="R139" s="198" t="s">
        <v>208</v>
      </c>
      <c r="S139" s="198" t="s">
        <v>194</v>
      </c>
      <c r="X139" s="256"/>
      <c r="Y139" s="256"/>
      <c r="Z139" s="225"/>
    </row>
    <row r="140" spans="1:26" x14ac:dyDescent="0.2">
      <c r="A140" s="177"/>
      <c r="B140" s="319" t="s">
        <v>1542</v>
      </c>
      <c r="C140" s="319"/>
      <c r="D140" s="320"/>
      <c r="E140" s="320"/>
      <c r="F140" s="320"/>
      <c r="G140" s="320"/>
      <c r="H140" s="184"/>
      <c r="I140" s="184"/>
      <c r="J140" s="184"/>
      <c r="K140" s="184"/>
      <c r="L140" s="184"/>
      <c r="M140" s="184"/>
      <c r="N140" s="184"/>
      <c r="O140" s="184"/>
      <c r="P140" s="184"/>
      <c r="Q140" s="184"/>
      <c r="R140" s="185"/>
      <c r="S140" s="185"/>
      <c r="X140" s="256"/>
      <c r="Y140" s="256"/>
      <c r="Z140" s="256"/>
    </row>
    <row r="141" spans="1:26" ht="22.5" x14ac:dyDescent="0.2">
      <c r="A141" s="222">
        <v>37</v>
      </c>
      <c r="B141" s="237" t="s">
        <v>1582</v>
      </c>
      <c r="C141" s="237" t="s">
        <v>1583</v>
      </c>
      <c r="D141" s="224" t="s">
        <v>207</v>
      </c>
      <c r="E141" s="225">
        <v>129.70076685720002</v>
      </c>
      <c r="F141" s="199"/>
      <c r="G141" s="227">
        <f>ROUND(E141*F141,2)</f>
        <v>0</v>
      </c>
      <c r="H141" s="226">
        <v>0</v>
      </c>
      <c r="I141" s="227">
        <f>ROUND(E141*H141,2)</f>
        <v>0</v>
      </c>
      <c r="J141" s="226">
        <v>304</v>
      </c>
      <c r="K141" s="227">
        <f>ROUND(E141*J141,2)</f>
        <v>39429.03</v>
      </c>
      <c r="L141" s="227">
        <v>21</v>
      </c>
      <c r="M141" s="227">
        <f>G141*(1+L141/100)</f>
        <v>0</v>
      </c>
      <c r="N141" s="227">
        <v>2.63E-3</v>
      </c>
      <c r="O141" s="227">
        <f>ROUND(E141*N141,2)</f>
        <v>0.34</v>
      </c>
      <c r="P141" s="227">
        <v>0</v>
      </c>
      <c r="Q141" s="227">
        <f>ROUND(E141*P141,2)</f>
        <v>0</v>
      </c>
      <c r="R141" s="228" t="s">
        <v>208</v>
      </c>
      <c r="S141" s="228" t="s">
        <v>194</v>
      </c>
      <c r="X141" s="256"/>
      <c r="Y141" s="256"/>
      <c r="Z141" s="225"/>
    </row>
    <row r="142" spans="1:26" x14ac:dyDescent="0.2">
      <c r="A142" s="177"/>
      <c r="B142" s="234" t="s">
        <v>1584</v>
      </c>
      <c r="C142" s="235"/>
      <c r="D142" s="200"/>
      <c r="E142" s="201">
        <v>129.70076685720002</v>
      </c>
      <c r="F142" s="184"/>
      <c r="G142" s="184"/>
      <c r="H142" s="184"/>
      <c r="I142" s="184"/>
      <c r="J142" s="184"/>
      <c r="K142" s="184"/>
      <c r="L142" s="184"/>
      <c r="M142" s="184"/>
      <c r="N142" s="184"/>
      <c r="O142" s="184"/>
      <c r="P142" s="184"/>
      <c r="Q142" s="184"/>
      <c r="R142" s="185"/>
      <c r="S142" s="185"/>
      <c r="X142" s="256"/>
      <c r="Y142" s="256"/>
      <c r="Z142" s="244"/>
    </row>
    <row r="143" spans="1:26" x14ac:dyDescent="0.2">
      <c r="A143" s="193">
        <v>38</v>
      </c>
      <c r="B143" s="230" t="s">
        <v>1585</v>
      </c>
      <c r="C143" s="230" t="s">
        <v>1586</v>
      </c>
      <c r="D143" s="195" t="s">
        <v>207</v>
      </c>
      <c r="E143" s="196">
        <v>15.60035283</v>
      </c>
      <c r="F143" s="199"/>
      <c r="G143" s="197">
        <f>ROUND(E143*F143,2)</f>
        <v>0</v>
      </c>
      <c r="H143" s="199">
        <v>15.54</v>
      </c>
      <c r="I143" s="197">
        <f>ROUND(E143*H143,2)</f>
        <v>242.43</v>
      </c>
      <c r="J143" s="199">
        <v>31.06</v>
      </c>
      <c r="K143" s="197">
        <f>ROUND(E143*J143,2)</f>
        <v>484.55</v>
      </c>
      <c r="L143" s="197">
        <v>21</v>
      </c>
      <c r="M143" s="197">
        <f>G143*(1+L143/100)</f>
        <v>0</v>
      </c>
      <c r="N143" s="197">
        <v>4.0000000000000003E-5</v>
      </c>
      <c r="O143" s="197">
        <f>ROUND(E143*N143,2)</f>
        <v>0</v>
      </c>
      <c r="P143" s="197">
        <v>0</v>
      </c>
      <c r="Q143" s="197">
        <f>ROUND(E143*P143,2)</f>
        <v>0</v>
      </c>
      <c r="R143" s="198" t="s">
        <v>208</v>
      </c>
      <c r="S143" s="198" t="s">
        <v>194</v>
      </c>
      <c r="X143" s="256"/>
      <c r="Y143" s="256"/>
      <c r="Z143" s="225"/>
    </row>
    <row r="144" spans="1:26" ht="27.75" customHeight="1" x14ac:dyDescent="0.2">
      <c r="A144" s="177"/>
      <c r="B144" s="317" t="s">
        <v>1587</v>
      </c>
      <c r="C144" s="317"/>
      <c r="D144" s="318"/>
      <c r="E144" s="201"/>
      <c r="F144" s="184"/>
      <c r="G144" s="184"/>
      <c r="H144" s="184"/>
      <c r="I144" s="184"/>
      <c r="J144" s="184"/>
      <c r="K144" s="184"/>
      <c r="L144" s="184"/>
      <c r="M144" s="184"/>
      <c r="N144" s="184"/>
      <c r="O144" s="184"/>
      <c r="P144" s="184"/>
      <c r="Q144" s="184"/>
      <c r="R144" s="185"/>
      <c r="S144" s="185"/>
      <c r="X144" s="256"/>
      <c r="Y144" s="256"/>
      <c r="Z144" s="244"/>
    </row>
    <row r="145" spans="1:26" x14ac:dyDescent="0.2">
      <c r="A145" s="177"/>
      <c r="B145" s="234" t="s">
        <v>1588</v>
      </c>
      <c r="C145" s="235"/>
      <c r="D145" s="200"/>
      <c r="E145" s="201">
        <v>15.60035283</v>
      </c>
      <c r="F145" s="184"/>
      <c r="G145" s="184"/>
      <c r="H145" s="184"/>
      <c r="I145" s="184"/>
      <c r="J145" s="184"/>
      <c r="K145" s="184"/>
      <c r="L145" s="184"/>
      <c r="M145" s="184"/>
      <c r="N145" s="184"/>
      <c r="O145" s="184"/>
      <c r="P145" s="184"/>
      <c r="Q145" s="184"/>
      <c r="R145" s="185"/>
      <c r="S145" s="185"/>
      <c r="X145" s="256"/>
      <c r="Y145" s="256"/>
      <c r="Z145" s="244"/>
    </row>
    <row r="146" spans="1:26" ht="22.5" x14ac:dyDescent="0.2">
      <c r="A146" s="193">
        <v>39</v>
      </c>
      <c r="B146" s="230" t="s">
        <v>1589</v>
      </c>
      <c r="C146" s="230" t="s">
        <v>1590</v>
      </c>
      <c r="D146" s="195" t="s">
        <v>207</v>
      </c>
      <c r="E146" s="196">
        <v>0.88596000000000008</v>
      </c>
      <c r="F146" s="199"/>
      <c r="G146" s="197">
        <f>ROUND(E146*F146,2)</f>
        <v>0</v>
      </c>
      <c r="H146" s="199">
        <v>69.84</v>
      </c>
      <c r="I146" s="197">
        <f>ROUND(E146*H146,2)</f>
        <v>61.88</v>
      </c>
      <c r="J146" s="199">
        <v>214.66</v>
      </c>
      <c r="K146" s="197">
        <f>ROUND(E146*J146,2)</f>
        <v>190.18</v>
      </c>
      <c r="L146" s="197">
        <v>21</v>
      </c>
      <c r="M146" s="197">
        <f>G146*(1+L146/100)</f>
        <v>0</v>
      </c>
      <c r="N146" s="197">
        <v>9.6600000000000002E-3</v>
      </c>
      <c r="O146" s="197">
        <f>ROUND(E146*N146,2)</f>
        <v>0.01</v>
      </c>
      <c r="P146" s="197">
        <v>0</v>
      </c>
      <c r="Q146" s="197">
        <f>ROUND(E146*P146,2)</f>
        <v>0</v>
      </c>
      <c r="R146" s="198" t="s">
        <v>193</v>
      </c>
      <c r="S146" s="198" t="s">
        <v>194</v>
      </c>
      <c r="X146" s="256"/>
      <c r="Y146" s="256"/>
      <c r="Z146" s="225"/>
    </row>
    <row r="147" spans="1:26" x14ac:dyDescent="0.2">
      <c r="A147" s="177"/>
      <c r="B147" s="234" t="s">
        <v>1591</v>
      </c>
      <c r="C147" s="235"/>
      <c r="D147" s="200"/>
      <c r="E147" s="201"/>
      <c r="F147" s="184"/>
      <c r="G147" s="184"/>
      <c r="H147" s="184"/>
      <c r="I147" s="184"/>
      <c r="J147" s="184"/>
      <c r="K147" s="184"/>
      <c r="L147" s="184"/>
      <c r="M147" s="184"/>
      <c r="N147" s="184"/>
      <c r="O147" s="184"/>
      <c r="P147" s="184"/>
      <c r="Q147" s="184"/>
      <c r="R147" s="185"/>
      <c r="S147" s="185"/>
      <c r="X147" s="256"/>
      <c r="Y147" s="256"/>
      <c r="Z147" s="244"/>
    </row>
    <row r="148" spans="1:26" x14ac:dyDescent="0.2">
      <c r="A148" s="177"/>
      <c r="B148" s="234" t="s">
        <v>470</v>
      </c>
      <c r="C148" s="235"/>
      <c r="D148" s="200"/>
      <c r="E148" s="201">
        <v>0.88596000000000008</v>
      </c>
      <c r="F148" s="184"/>
      <c r="G148" s="184"/>
      <c r="H148" s="184"/>
      <c r="I148" s="184"/>
      <c r="J148" s="184"/>
      <c r="K148" s="184"/>
      <c r="L148" s="184"/>
      <c r="M148" s="184"/>
      <c r="N148" s="184"/>
      <c r="O148" s="184"/>
      <c r="P148" s="184"/>
      <c r="Q148" s="184"/>
      <c r="R148" s="185"/>
      <c r="S148" s="185"/>
      <c r="X148" s="256"/>
      <c r="Y148" s="256"/>
      <c r="Z148" s="244"/>
    </row>
    <row r="149" spans="1:26" x14ac:dyDescent="0.2">
      <c r="A149" s="222">
        <v>40</v>
      </c>
      <c r="B149" s="237" t="s">
        <v>1592</v>
      </c>
      <c r="C149" s="237" t="s">
        <v>1593</v>
      </c>
      <c r="D149" s="224" t="s">
        <v>207</v>
      </c>
      <c r="E149" s="225">
        <v>42.967454935799999</v>
      </c>
      <c r="F149" s="199"/>
      <c r="G149" s="227">
        <f>ROUND(E149*F149,2)</f>
        <v>0</v>
      </c>
      <c r="H149" s="226">
        <v>32.43</v>
      </c>
      <c r="I149" s="227">
        <f>ROUND(E149*H149,2)</f>
        <v>1393.43</v>
      </c>
      <c r="J149" s="226">
        <v>134.57</v>
      </c>
      <c r="K149" s="227">
        <f>ROUND(E149*J149,2)</f>
        <v>5782.13</v>
      </c>
      <c r="L149" s="227">
        <v>21</v>
      </c>
      <c r="M149" s="227">
        <f>G149*(1+L149/100)</f>
        <v>0</v>
      </c>
      <c r="N149" s="227">
        <v>3.5000000000000001E-3</v>
      </c>
      <c r="O149" s="227">
        <f>ROUND(E149*N149,2)</f>
        <v>0.15</v>
      </c>
      <c r="P149" s="227">
        <v>0</v>
      </c>
      <c r="Q149" s="227">
        <f>ROUND(E149*P149,2)</f>
        <v>0</v>
      </c>
      <c r="R149" s="228" t="s">
        <v>208</v>
      </c>
      <c r="S149" s="228" t="s">
        <v>194</v>
      </c>
      <c r="X149" s="256"/>
      <c r="Y149" s="256"/>
      <c r="Z149" s="225"/>
    </row>
    <row r="150" spans="1:26" x14ac:dyDescent="0.2">
      <c r="A150" s="177"/>
      <c r="B150" s="322" t="s">
        <v>1594</v>
      </c>
      <c r="C150" s="322"/>
      <c r="D150" s="323"/>
      <c r="E150" s="201">
        <v>42.967454935799999</v>
      </c>
      <c r="F150" s="184"/>
      <c r="G150" s="184"/>
      <c r="H150" s="184"/>
      <c r="I150" s="184"/>
      <c r="J150" s="184"/>
      <c r="K150" s="184"/>
      <c r="L150" s="184"/>
      <c r="M150" s="184"/>
      <c r="N150" s="184"/>
      <c r="O150" s="184"/>
      <c r="P150" s="184"/>
      <c r="Q150" s="184"/>
      <c r="R150" s="185"/>
      <c r="S150" s="185"/>
      <c r="X150" s="256"/>
      <c r="Y150" s="256"/>
      <c r="Z150" s="244"/>
    </row>
    <row r="151" spans="1:26" x14ac:dyDescent="0.2">
      <c r="A151" s="222">
        <v>41</v>
      </c>
      <c r="B151" s="237" t="s">
        <v>1595</v>
      </c>
      <c r="C151" s="237" t="s">
        <v>1596</v>
      </c>
      <c r="D151" s="224" t="s">
        <v>207</v>
      </c>
      <c r="E151" s="225">
        <v>7.9816136400000008</v>
      </c>
      <c r="F151" s="199"/>
      <c r="G151" s="227">
        <f>ROUND(E151*F151,2)</f>
        <v>0</v>
      </c>
      <c r="H151" s="226">
        <v>0</v>
      </c>
      <c r="I151" s="227">
        <f>ROUND(E151*H151,2)</f>
        <v>0</v>
      </c>
      <c r="J151" s="226">
        <v>948</v>
      </c>
      <c r="K151" s="227">
        <f>ROUND(E151*J151,2)</f>
        <v>7566.57</v>
      </c>
      <c r="L151" s="227">
        <v>21</v>
      </c>
      <c r="M151" s="227">
        <f>G151*(1+L151/100)</f>
        <v>0</v>
      </c>
      <c r="N151" s="227">
        <v>8.7799999999999996E-3</v>
      </c>
      <c r="O151" s="227">
        <f>ROUND(E151*N151,2)</f>
        <v>7.0000000000000007E-2</v>
      </c>
      <c r="P151" s="227">
        <v>0</v>
      </c>
      <c r="Q151" s="227">
        <f>ROUND(E151*P151,2)</f>
        <v>0</v>
      </c>
      <c r="R151" s="228" t="s">
        <v>208</v>
      </c>
      <c r="S151" s="228" t="s">
        <v>194</v>
      </c>
      <c r="X151" s="256"/>
      <c r="Y151" s="256"/>
      <c r="Z151" s="225"/>
    </row>
    <row r="152" spans="1:26" x14ac:dyDescent="0.2">
      <c r="A152" s="177"/>
      <c r="B152" s="322" t="s">
        <v>1597</v>
      </c>
      <c r="C152" s="322"/>
      <c r="D152" s="323"/>
      <c r="E152" s="201">
        <v>7.9816136400000008</v>
      </c>
      <c r="F152" s="184"/>
      <c r="G152" s="184"/>
      <c r="H152" s="184"/>
      <c r="I152" s="184"/>
      <c r="J152" s="184"/>
      <c r="K152" s="184"/>
      <c r="L152" s="184"/>
      <c r="M152" s="184"/>
      <c r="N152" s="184"/>
      <c r="O152" s="184"/>
      <c r="P152" s="184"/>
      <c r="Q152" s="184"/>
      <c r="R152" s="185"/>
      <c r="S152" s="185"/>
      <c r="X152" s="256"/>
      <c r="Y152" s="256"/>
      <c r="Z152" s="244"/>
    </row>
    <row r="153" spans="1:26" ht="22.5" x14ac:dyDescent="0.2">
      <c r="A153" s="222">
        <v>42</v>
      </c>
      <c r="B153" s="237" t="s">
        <v>1598</v>
      </c>
      <c r="C153" s="237" t="s">
        <v>1599</v>
      </c>
      <c r="D153" s="224" t="s">
        <v>207</v>
      </c>
      <c r="E153" s="225">
        <v>22.660545921000001</v>
      </c>
      <c r="F153" s="199"/>
      <c r="G153" s="227">
        <f>ROUND(E153*F153,2)</f>
        <v>0</v>
      </c>
      <c r="H153" s="226">
        <v>113.66</v>
      </c>
      <c r="I153" s="227">
        <f>ROUND(E153*H153,2)</f>
        <v>2575.6</v>
      </c>
      <c r="J153" s="226">
        <v>840.34</v>
      </c>
      <c r="K153" s="227">
        <f>ROUND(E153*J153,2)</f>
        <v>19042.560000000001</v>
      </c>
      <c r="L153" s="227">
        <v>21</v>
      </c>
      <c r="M153" s="227">
        <f>G153*(1+L153/100)</f>
        <v>0</v>
      </c>
      <c r="N153" s="227">
        <v>1.111E-2</v>
      </c>
      <c r="O153" s="227">
        <f>ROUND(E153*N153,2)</f>
        <v>0.25</v>
      </c>
      <c r="P153" s="227">
        <v>0</v>
      </c>
      <c r="Q153" s="227">
        <f>ROUND(E153*P153,2)</f>
        <v>0</v>
      </c>
      <c r="R153" s="228" t="s">
        <v>208</v>
      </c>
      <c r="S153" s="228" t="s">
        <v>194</v>
      </c>
      <c r="X153" s="256"/>
      <c r="Y153" s="256"/>
      <c r="Z153" s="225"/>
    </row>
    <row r="154" spans="1:26" ht="22.5" customHeight="1" x14ac:dyDescent="0.2">
      <c r="A154" s="177"/>
      <c r="B154" s="319" t="s">
        <v>1600</v>
      </c>
      <c r="C154" s="319"/>
      <c r="D154" s="321"/>
      <c r="E154" s="321"/>
      <c r="F154" s="321"/>
      <c r="G154" s="321"/>
      <c r="H154" s="184"/>
      <c r="I154" s="184"/>
      <c r="J154" s="184"/>
      <c r="K154" s="184"/>
      <c r="L154" s="184"/>
      <c r="M154" s="184"/>
      <c r="N154" s="184"/>
      <c r="O154" s="184"/>
      <c r="P154" s="184"/>
      <c r="Q154" s="184"/>
      <c r="R154" s="185"/>
      <c r="S154" s="185"/>
      <c r="X154" s="256"/>
      <c r="Y154" s="256"/>
      <c r="Z154" s="256"/>
    </row>
    <row r="155" spans="1:26" x14ac:dyDescent="0.2">
      <c r="A155" s="177"/>
      <c r="B155" s="317" t="s">
        <v>1601</v>
      </c>
      <c r="C155" s="317"/>
      <c r="D155" s="318"/>
      <c r="E155" s="201"/>
      <c r="F155" s="184"/>
      <c r="G155" s="184"/>
      <c r="H155" s="184"/>
      <c r="I155" s="184"/>
      <c r="J155" s="184"/>
      <c r="K155" s="184"/>
      <c r="L155" s="184"/>
      <c r="M155" s="184"/>
      <c r="N155" s="184"/>
      <c r="O155" s="184"/>
      <c r="P155" s="184"/>
      <c r="Q155" s="184"/>
      <c r="R155" s="185"/>
      <c r="S155" s="185"/>
      <c r="X155" s="256"/>
      <c r="Y155" s="256"/>
      <c r="Z155" s="256"/>
    </row>
    <row r="156" spans="1:26" x14ac:dyDescent="0.2">
      <c r="A156" s="177"/>
      <c r="B156" s="317" t="s">
        <v>1602</v>
      </c>
      <c r="C156" s="317"/>
      <c r="D156" s="318"/>
      <c r="E156" s="201"/>
      <c r="F156" s="184"/>
      <c r="G156" s="184"/>
      <c r="H156" s="184"/>
      <c r="I156" s="184"/>
      <c r="J156" s="184"/>
      <c r="K156" s="184"/>
      <c r="L156" s="184"/>
      <c r="M156" s="184"/>
      <c r="N156" s="184"/>
      <c r="O156" s="184"/>
      <c r="P156" s="184"/>
      <c r="Q156" s="184"/>
      <c r="R156" s="185"/>
      <c r="S156" s="185"/>
      <c r="X156" s="256"/>
      <c r="Y156" s="256"/>
      <c r="Z156" s="256"/>
    </row>
    <row r="157" spans="1:26" x14ac:dyDescent="0.2">
      <c r="A157" s="177"/>
      <c r="B157" s="234" t="s">
        <v>1603</v>
      </c>
      <c r="C157" s="235"/>
      <c r="D157" s="200"/>
      <c r="E157" s="201"/>
      <c r="F157" s="184"/>
      <c r="G157" s="184"/>
      <c r="H157" s="184"/>
      <c r="I157" s="184"/>
      <c r="J157" s="184"/>
      <c r="K157" s="184"/>
      <c r="L157" s="184"/>
      <c r="M157" s="184"/>
      <c r="N157" s="184"/>
      <c r="O157" s="184"/>
      <c r="P157" s="184"/>
      <c r="Q157" s="184"/>
      <c r="R157" s="185"/>
      <c r="S157" s="185"/>
      <c r="X157" s="256"/>
      <c r="Y157" s="256"/>
      <c r="Z157" s="256"/>
    </row>
    <row r="158" spans="1:26" x14ac:dyDescent="0.2">
      <c r="A158" s="177"/>
      <c r="B158" s="234" t="s">
        <v>1604</v>
      </c>
      <c r="C158" s="235"/>
      <c r="D158" s="200"/>
      <c r="E158" s="201">
        <v>22.660545921000001</v>
      </c>
      <c r="F158" s="184"/>
      <c r="G158" s="184"/>
      <c r="H158" s="184"/>
      <c r="I158" s="184"/>
      <c r="J158" s="184"/>
      <c r="K158" s="184"/>
      <c r="L158" s="184"/>
      <c r="M158" s="184"/>
      <c r="N158" s="184"/>
      <c r="O158" s="184"/>
      <c r="P158" s="184"/>
      <c r="Q158" s="184"/>
      <c r="R158" s="185"/>
      <c r="S158" s="185"/>
      <c r="X158" s="256"/>
      <c r="Y158" s="256"/>
      <c r="Z158" s="244"/>
    </row>
    <row r="159" spans="1:26" ht="22.5" x14ac:dyDescent="0.2">
      <c r="A159" s="222">
        <v>43</v>
      </c>
      <c r="B159" s="237" t="s">
        <v>1605</v>
      </c>
      <c r="C159" s="237" t="s">
        <v>1606</v>
      </c>
      <c r="D159" s="224" t="s">
        <v>207</v>
      </c>
      <c r="E159" s="225">
        <v>16.912090440000004</v>
      </c>
      <c r="F159" s="199"/>
      <c r="G159" s="227">
        <f>ROUND(E159*F159,2)</f>
        <v>0</v>
      </c>
      <c r="H159" s="226">
        <v>189.79</v>
      </c>
      <c r="I159" s="227">
        <f>ROUND(E159*H159,2)</f>
        <v>3209.75</v>
      </c>
      <c r="J159" s="226">
        <v>419.21</v>
      </c>
      <c r="K159" s="227">
        <f>ROUND(E159*J159,2)</f>
        <v>7089.72</v>
      </c>
      <c r="L159" s="227">
        <v>21</v>
      </c>
      <c r="M159" s="227">
        <f>G159*(1+L159/100)</f>
        <v>0</v>
      </c>
      <c r="N159" s="227">
        <v>8.6999999999999994E-3</v>
      </c>
      <c r="O159" s="227">
        <f>ROUND(E159*N159,2)</f>
        <v>0.15</v>
      </c>
      <c r="P159" s="227">
        <v>0</v>
      </c>
      <c r="Q159" s="227">
        <f>ROUND(E159*P159,2)</f>
        <v>0</v>
      </c>
      <c r="R159" s="228" t="s">
        <v>208</v>
      </c>
      <c r="S159" s="228" t="s">
        <v>194</v>
      </c>
      <c r="X159" s="256"/>
      <c r="Y159" s="256"/>
      <c r="Z159" s="225"/>
    </row>
    <row r="160" spans="1:26" ht="21.75" customHeight="1" x14ac:dyDescent="0.2">
      <c r="A160" s="177"/>
      <c r="B160" s="319" t="s">
        <v>1563</v>
      </c>
      <c r="C160" s="319"/>
      <c r="D160" s="321"/>
      <c r="E160" s="321"/>
      <c r="F160" s="321"/>
      <c r="G160" s="321"/>
      <c r="H160" s="184"/>
      <c r="I160" s="184"/>
      <c r="J160" s="184"/>
      <c r="K160" s="184"/>
      <c r="L160" s="184"/>
      <c r="M160" s="184"/>
      <c r="N160" s="184"/>
      <c r="O160" s="184"/>
      <c r="P160" s="184"/>
      <c r="Q160" s="184"/>
      <c r="R160" s="185"/>
      <c r="S160" s="185"/>
      <c r="X160" s="256"/>
      <c r="Y160" s="256"/>
      <c r="Z160" s="256"/>
    </row>
    <row r="161" spans="1:26" x14ac:dyDescent="0.2">
      <c r="A161" s="177"/>
      <c r="B161" s="234" t="s">
        <v>1607</v>
      </c>
      <c r="C161" s="235"/>
      <c r="D161" s="200"/>
      <c r="E161" s="201"/>
      <c r="F161" s="184"/>
      <c r="G161" s="184"/>
      <c r="H161" s="184"/>
      <c r="I161" s="184"/>
      <c r="J161" s="184"/>
      <c r="K161" s="184"/>
      <c r="L161" s="184"/>
      <c r="M161" s="184"/>
      <c r="N161" s="184"/>
      <c r="O161" s="184"/>
      <c r="P161" s="184"/>
      <c r="Q161" s="184"/>
      <c r="R161" s="185"/>
      <c r="S161" s="185"/>
      <c r="X161" s="256"/>
      <c r="Y161" s="256"/>
      <c r="Z161" s="256"/>
    </row>
    <row r="162" spans="1:26" x14ac:dyDescent="0.2">
      <c r="A162" s="177"/>
      <c r="B162" s="234" t="s">
        <v>1608</v>
      </c>
      <c r="C162" s="235"/>
      <c r="D162" s="200"/>
      <c r="E162" s="201"/>
      <c r="F162" s="184"/>
      <c r="G162" s="184"/>
      <c r="H162" s="184"/>
      <c r="I162" s="184"/>
      <c r="J162" s="184"/>
      <c r="K162" s="184"/>
      <c r="L162" s="184"/>
      <c r="M162" s="184"/>
      <c r="N162" s="184"/>
      <c r="O162" s="184"/>
      <c r="P162" s="184"/>
      <c r="Q162" s="184"/>
      <c r="R162" s="185"/>
      <c r="S162" s="185"/>
      <c r="X162" s="256"/>
      <c r="Y162" s="256"/>
      <c r="Z162" s="256"/>
    </row>
    <row r="163" spans="1:26" x14ac:dyDescent="0.2">
      <c r="A163" s="177"/>
      <c r="B163" s="234" t="s">
        <v>1609</v>
      </c>
      <c r="C163" s="235"/>
      <c r="D163" s="200"/>
      <c r="E163" s="201"/>
      <c r="F163" s="184"/>
      <c r="G163" s="184"/>
      <c r="H163" s="184"/>
      <c r="I163" s="184"/>
      <c r="J163" s="184"/>
      <c r="K163" s="184"/>
      <c r="L163" s="184"/>
      <c r="M163" s="184"/>
      <c r="N163" s="184"/>
      <c r="O163" s="184"/>
      <c r="P163" s="184"/>
      <c r="Q163" s="184"/>
      <c r="R163" s="185"/>
      <c r="S163" s="185"/>
      <c r="X163" s="256"/>
      <c r="Y163" s="256"/>
      <c r="Z163" s="256"/>
    </row>
    <row r="164" spans="1:26" x14ac:dyDescent="0.2">
      <c r="A164" s="177"/>
      <c r="B164" s="234" t="s">
        <v>1610</v>
      </c>
      <c r="C164" s="235"/>
      <c r="D164" s="200"/>
      <c r="E164" s="201"/>
      <c r="F164" s="184"/>
      <c r="G164" s="184"/>
      <c r="H164" s="184"/>
      <c r="I164" s="184"/>
      <c r="J164" s="184"/>
      <c r="K164" s="184"/>
      <c r="L164" s="184"/>
      <c r="M164" s="184"/>
      <c r="N164" s="184"/>
      <c r="O164" s="184"/>
      <c r="P164" s="184"/>
      <c r="Q164" s="184"/>
      <c r="R164" s="185"/>
      <c r="S164" s="185"/>
      <c r="X164" s="256"/>
      <c r="Y164" s="256"/>
      <c r="Z164" s="256"/>
    </row>
    <row r="165" spans="1:26" x14ac:dyDescent="0.2">
      <c r="A165" s="177"/>
      <c r="B165" s="234" t="s">
        <v>1611</v>
      </c>
      <c r="C165" s="235"/>
      <c r="D165" s="200"/>
      <c r="E165" s="201"/>
      <c r="F165" s="184"/>
      <c r="G165" s="184"/>
      <c r="H165" s="184"/>
      <c r="I165" s="184"/>
      <c r="J165" s="184"/>
      <c r="K165" s="184"/>
      <c r="L165" s="184"/>
      <c r="M165" s="184"/>
      <c r="N165" s="184"/>
      <c r="O165" s="184"/>
      <c r="P165" s="184"/>
      <c r="Q165" s="184"/>
      <c r="R165" s="185"/>
      <c r="S165" s="185"/>
      <c r="X165" s="256"/>
      <c r="Y165" s="256"/>
      <c r="Z165" s="256"/>
    </row>
    <row r="166" spans="1:26" x14ac:dyDescent="0.2">
      <c r="A166" s="177"/>
      <c r="B166" s="234" t="s">
        <v>1612</v>
      </c>
      <c r="C166" s="235"/>
      <c r="D166" s="200"/>
      <c r="E166" s="201"/>
      <c r="F166" s="184"/>
      <c r="G166" s="184"/>
      <c r="H166" s="184"/>
      <c r="I166" s="184"/>
      <c r="J166" s="184"/>
      <c r="K166" s="184"/>
      <c r="L166" s="184"/>
      <c r="M166" s="184"/>
      <c r="N166" s="184"/>
      <c r="O166" s="184"/>
      <c r="P166" s="184"/>
      <c r="Q166" s="184"/>
      <c r="R166" s="185"/>
      <c r="S166" s="185"/>
      <c r="X166" s="256"/>
      <c r="Y166" s="256"/>
      <c r="Z166" s="256"/>
    </row>
    <row r="167" spans="1:26" x14ac:dyDescent="0.2">
      <c r="A167" s="177"/>
      <c r="B167" s="234" t="s">
        <v>259</v>
      </c>
      <c r="C167" s="235"/>
      <c r="D167" s="200"/>
      <c r="E167" s="201"/>
      <c r="F167" s="184"/>
      <c r="G167" s="184"/>
      <c r="H167" s="184"/>
      <c r="I167" s="184"/>
      <c r="J167" s="184"/>
      <c r="K167" s="184"/>
      <c r="L167" s="184"/>
      <c r="M167" s="184"/>
      <c r="N167" s="184"/>
      <c r="O167" s="184"/>
      <c r="P167" s="184"/>
      <c r="Q167" s="184"/>
      <c r="R167" s="185"/>
      <c r="S167" s="185"/>
      <c r="X167" s="256"/>
      <c r="Y167" s="256"/>
      <c r="Z167" s="256"/>
    </row>
    <row r="168" spans="1:26" x14ac:dyDescent="0.2">
      <c r="A168" s="177"/>
      <c r="B168" s="234" t="s">
        <v>1613</v>
      </c>
      <c r="C168" s="235"/>
      <c r="D168" s="200"/>
      <c r="E168" s="201">
        <v>16.912090440000004</v>
      </c>
      <c r="F168" s="184"/>
      <c r="G168" s="184"/>
      <c r="H168" s="184"/>
      <c r="I168" s="184"/>
      <c r="J168" s="184"/>
      <c r="K168" s="184"/>
      <c r="L168" s="184"/>
      <c r="M168" s="184"/>
      <c r="N168" s="184"/>
      <c r="O168" s="184"/>
      <c r="P168" s="184"/>
      <c r="Q168" s="184"/>
      <c r="R168" s="185"/>
      <c r="S168" s="185"/>
      <c r="X168" s="256"/>
      <c r="Y168" s="256"/>
      <c r="Z168" s="244"/>
    </row>
    <row r="169" spans="1:26" ht="22.5" x14ac:dyDescent="0.2">
      <c r="A169" s="222">
        <v>44</v>
      </c>
      <c r="B169" s="237" t="s">
        <v>1614</v>
      </c>
      <c r="C169" s="237" t="s">
        <v>1615</v>
      </c>
      <c r="D169" s="224" t="s">
        <v>207</v>
      </c>
      <c r="E169" s="225">
        <v>103.65221391720002</v>
      </c>
      <c r="F169" s="199"/>
      <c r="G169" s="227">
        <f>ROUND(E169*F169,2)</f>
        <v>0</v>
      </c>
      <c r="H169" s="226">
        <v>275.42</v>
      </c>
      <c r="I169" s="227">
        <f>ROUND(E169*H169,2)</f>
        <v>28547.89</v>
      </c>
      <c r="J169" s="226">
        <v>448.58</v>
      </c>
      <c r="K169" s="227">
        <f>ROUND(E169*J169,2)</f>
        <v>46496.31</v>
      </c>
      <c r="L169" s="227">
        <v>21</v>
      </c>
      <c r="M169" s="227">
        <f>G169*(1+L169/100)</f>
        <v>0</v>
      </c>
      <c r="N169" s="227">
        <v>1.018E-2</v>
      </c>
      <c r="O169" s="227">
        <f>ROUND(E169*N169,2)</f>
        <v>1.06</v>
      </c>
      <c r="P169" s="227">
        <v>0</v>
      </c>
      <c r="Q169" s="227">
        <f>ROUND(E169*P169,2)</f>
        <v>0</v>
      </c>
      <c r="R169" s="228" t="s">
        <v>208</v>
      </c>
      <c r="S169" s="228" t="s">
        <v>194</v>
      </c>
      <c r="X169" s="256"/>
      <c r="Y169" s="256"/>
      <c r="Z169" s="225"/>
    </row>
    <row r="170" spans="1:26" ht="22.5" customHeight="1" x14ac:dyDescent="0.2">
      <c r="A170" s="177"/>
      <c r="B170" s="319" t="s">
        <v>1563</v>
      </c>
      <c r="C170" s="319"/>
      <c r="D170" s="321"/>
      <c r="E170" s="321"/>
      <c r="F170" s="321"/>
      <c r="G170" s="321"/>
      <c r="H170" s="184"/>
      <c r="I170" s="184"/>
      <c r="J170" s="184"/>
      <c r="K170" s="184"/>
      <c r="L170" s="184"/>
      <c r="M170" s="184"/>
      <c r="N170" s="184"/>
      <c r="O170" s="184"/>
      <c r="P170" s="184"/>
      <c r="Q170" s="184"/>
      <c r="R170" s="185"/>
      <c r="S170" s="185"/>
      <c r="X170" s="256"/>
      <c r="Y170" s="256"/>
      <c r="Z170" s="256"/>
    </row>
    <row r="171" spans="1:26" x14ac:dyDescent="0.2">
      <c r="A171" s="177"/>
      <c r="B171" s="317" t="s">
        <v>1616</v>
      </c>
      <c r="C171" s="317"/>
      <c r="D171" s="318"/>
      <c r="E171" s="201"/>
      <c r="F171" s="184"/>
      <c r="G171" s="184"/>
      <c r="H171" s="184"/>
      <c r="I171" s="184"/>
      <c r="J171" s="184"/>
      <c r="K171" s="184"/>
      <c r="L171" s="184"/>
      <c r="M171" s="184"/>
      <c r="N171" s="184"/>
      <c r="O171" s="184"/>
      <c r="P171" s="184"/>
      <c r="Q171" s="184"/>
      <c r="R171" s="185"/>
      <c r="S171" s="185"/>
      <c r="X171" s="256"/>
      <c r="Y171" s="256"/>
      <c r="Z171" s="256"/>
    </row>
    <row r="172" spans="1:26" x14ac:dyDescent="0.2">
      <c r="A172" s="177"/>
      <c r="B172" s="317" t="s">
        <v>1617</v>
      </c>
      <c r="C172" s="317"/>
      <c r="D172" s="318"/>
      <c r="E172" s="201"/>
      <c r="F172" s="184"/>
      <c r="G172" s="184"/>
      <c r="H172" s="184"/>
      <c r="I172" s="184"/>
      <c r="J172" s="184"/>
      <c r="K172" s="184"/>
      <c r="L172" s="184"/>
      <c r="M172" s="184"/>
      <c r="N172" s="184"/>
      <c r="O172" s="184"/>
      <c r="P172" s="184"/>
      <c r="Q172" s="184"/>
      <c r="R172" s="185"/>
      <c r="S172" s="185"/>
      <c r="X172" s="256"/>
      <c r="Y172" s="256"/>
      <c r="Z172" s="256"/>
    </row>
    <row r="173" spans="1:26" x14ac:dyDescent="0.2">
      <c r="A173" s="177"/>
      <c r="B173" s="234" t="s">
        <v>259</v>
      </c>
      <c r="C173" s="235"/>
      <c r="D173" s="200"/>
      <c r="E173" s="201"/>
      <c r="F173" s="184"/>
      <c r="G173" s="184"/>
      <c r="H173" s="184"/>
      <c r="I173" s="184"/>
      <c r="J173" s="184"/>
      <c r="K173" s="184"/>
      <c r="L173" s="184"/>
      <c r="M173" s="184"/>
      <c r="N173" s="184"/>
      <c r="O173" s="184"/>
      <c r="P173" s="184"/>
      <c r="Q173" s="184"/>
      <c r="R173" s="185"/>
      <c r="S173" s="185"/>
      <c r="X173" s="256"/>
      <c r="Y173" s="256"/>
      <c r="Z173" s="256"/>
    </row>
    <row r="174" spans="1:26" x14ac:dyDescent="0.2">
      <c r="A174" s="177"/>
      <c r="B174" s="234" t="s">
        <v>1618</v>
      </c>
      <c r="C174" s="235"/>
      <c r="D174" s="200"/>
      <c r="E174" s="201">
        <v>103.65221391720002</v>
      </c>
      <c r="F174" s="184"/>
      <c r="G174" s="184"/>
      <c r="H174" s="184"/>
      <c r="I174" s="184"/>
      <c r="J174" s="184"/>
      <c r="K174" s="184"/>
      <c r="L174" s="184"/>
      <c r="M174" s="184"/>
      <c r="N174" s="184"/>
      <c r="O174" s="184"/>
      <c r="P174" s="184"/>
      <c r="Q174" s="184"/>
      <c r="R174" s="185"/>
      <c r="S174" s="185"/>
      <c r="X174" s="256"/>
      <c r="Y174" s="256"/>
      <c r="Z174" s="244"/>
    </row>
    <row r="175" spans="1:26" ht="22.5" x14ac:dyDescent="0.2">
      <c r="A175" s="193">
        <v>45</v>
      </c>
      <c r="B175" s="230" t="s">
        <v>1619</v>
      </c>
      <c r="C175" s="230" t="s">
        <v>1620</v>
      </c>
      <c r="D175" s="195" t="s">
        <v>207</v>
      </c>
      <c r="E175" s="196">
        <v>0.88596000000000008</v>
      </c>
      <c r="F175" s="199"/>
      <c r="G175" s="197">
        <f>ROUND(E175*F175,2)</f>
        <v>0</v>
      </c>
      <c r="H175" s="199">
        <v>331.23</v>
      </c>
      <c r="I175" s="197">
        <f>ROUND(E175*H175,2)</f>
        <v>293.45999999999998</v>
      </c>
      <c r="J175" s="199">
        <v>541.77</v>
      </c>
      <c r="K175" s="197">
        <f>ROUND(E175*J175,2)</f>
        <v>479.99</v>
      </c>
      <c r="L175" s="197">
        <v>21</v>
      </c>
      <c r="M175" s="197">
        <f>G175*(1+L175/100)</f>
        <v>0</v>
      </c>
      <c r="N175" s="197">
        <v>1.132E-2</v>
      </c>
      <c r="O175" s="197">
        <f>ROUND(E175*N175,2)</f>
        <v>0.01</v>
      </c>
      <c r="P175" s="197">
        <v>0</v>
      </c>
      <c r="Q175" s="197">
        <f>ROUND(E175*P175,2)</f>
        <v>0</v>
      </c>
      <c r="R175" s="198" t="s">
        <v>208</v>
      </c>
      <c r="S175" s="198" t="s">
        <v>194</v>
      </c>
      <c r="X175" s="256"/>
      <c r="Y175" s="256"/>
      <c r="Z175" s="225"/>
    </row>
    <row r="176" spans="1:26" ht="23.25" customHeight="1" x14ac:dyDescent="0.2">
      <c r="A176" s="177"/>
      <c r="B176" s="319" t="s">
        <v>1563</v>
      </c>
      <c r="C176" s="319"/>
      <c r="D176" s="321"/>
      <c r="E176" s="321"/>
      <c r="F176" s="321"/>
      <c r="G176" s="321"/>
      <c r="H176" s="184"/>
      <c r="I176" s="184"/>
      <c r="J176" s="184"/>
      <c r="K176" s="184"/>
      <c r="L176" s="184"/>
      <c r="M176" s="184"/>
      <c r="N176" s="184"/>
      <c r="O176" s="184"/>
      <c r="P176" s="184"/>
      <c r="Q176" s="184"/>
      <c r="R176" s="185"/>
      <c r="S176" s="185"/>
      <c r="X176" s="256"/>
      <c r="Y176" s="256"/>
      <c r="Z176" s="256"/>
    </row>
    <row r="177" spans="1:26" x14ac:dyDescent="0.2">
      <c r="A177" s="177"/>
      <c r="B177" s="234" t="s">
        <v>1621</v>
      </c>
      <c r="C177" s="235"/>
      <c r="D177" s="200"/>
      <c r="E177" s="201"/>
      <c r="F177" s="184"/>
      <c r="G177" s="184"/>
      <c r="H177" s="184"/>
      <c r="I177" s="184"/>
      <c r="J177" s="184"/>
      <c r="K177" s="184"/>
      <c r="L177" s="184"/>
      <c r="M177" s="184"/>
      <c r="N177" s="184"/>
      <c r="O177" s="184"/>
      <c r="P177" s="184"/>
      <c r="Q177" s="184"/>
      <c r="R177" s="185"/>
      <c r="S177" s="185"/>
      <c r="X177" s="256"/>
      <c r="Y177" s="256"/>
      <c r="Z177" s="256"/>
    </row>
    <row r="178" spans="1:26" x14ac:dyDescent="0.2">
      <c r="A178" s="177"/>
      <c r="B178" s="234" t="s">
        <v>470</v>
      </c>
      <c r="C178" s="235"/>
      <c r="D178" s="200"/>
      <c r="E178" s="201">
        <v>0.88596000000000008</v>
      </c>
      <c r="F178" s="184"/>
      <c r="G178" s="184"/>
      <c r="H178" s="184"/>
      <c r="I178" s="184"/>
      <c r="J178" s="184"/>
      <c r="K178" s="184"/>
      <c r="L178" s="184"/>
      <c r="M178" s="184"/>
      <c r="N178" s="184"/>
      <c r="O178" s="184"/>
      <c r="P178" s="184"/>
      <c r="Q178" s="184"/>
      <c r="R178" s="185"/>
      <c r="S178" s="185"/>
      <c r="X178" s="256"/>
      <c r="Y178" s="256"/>
      <c r="Z178" s="244"/>
    </row>
    <row r="179" spans="1:26" ht="22.5" x14ac:dyDescent="0.2">
      <c r="A179" s="193">
        <v>46</v>
      </c>
      <c r="B179" s="230" t="s">
        <v>1622</v>
      </c>
      <c r="C179" s="230" t="s">
        <v>1623</v>
      </c>
      <c r="D179" s="195" t="s">
        <v>207</v>
      </c>
      <c r="E179" s="196">
        <v>8.2505025000000014</v>
      </c>
      <c r="F179" s="199"/>
      <c r="G179" s="197">
        <f>ROUND(E179*F179,2)</f>
        <v>0</v>
      </c>
      <c r="H179" s="199">
        <v>325.35000000000002</v>
      </c>
      <c r="I179" s="197">
        <f>ROUND(E179*H179,2)</f>
        <v>2684.3</v>
      </c>
      <c r="J179" s="199">
        <v>1146.6500000000001</v>
      </c>
      <c r="K179" s="197">
        <f>ROUND(E179*J179,2)</f>
        <v>9460.44</v>
      </c>
      <c r="L179" s="197">
        <v>21</v>
      </c>
      <c r="M179" s="197">
        <f>G179*(1+L179/100)</f>
        <v>0</v>
      </c>
      <c r="N179" s="197">
        <v>9.6600000000000002E-3</v>
      </c>
      <c r="O179" s="197">
        <f>ROUND(E179*N179,2)</f>
        <v>0.08</v>
      </c>
      <c r="P179" s="197">
        <v>0</v>
      </c>
      <c r="Q179" s="197">
        <f>ROUND(E179*P179,2)</f>
        <v>0</v>
      </c>
      <c r="R179" s="198" t="s">
        <v>208</v>
      </c>
      <c r="S179" s="198" t="s">
        <v>194</v>
      </c>
      <c r="X179" s="256"/>
      <c r="Y179" s="256"/>
      <c r="Z179" s="225"/>
    </row>
    <row r="180" spans="1:26" ht="24" customHeight="1" x14ac:dyDescent="0.2">
      <c r="A180" s="177"/>
      <c r="B180" s="319" t="s">
        <v>1563</v>
      </c>
      <c r="C180" s="319"/>
      <c r="D180" s="321"/>
      <c r="E180" s="321"/>
      <c r="F180" s="321"/>
      <c r="G180" s="321"/>
      <c r="H180" s="184"/>
      <c r="I180" s="184"/>
      <c r="J180" s="184"/>
      <c r="K180" s="184"/>
      <c r="L180" s="184"/>
      <c r="M180" s="184"/>
      <c r="N180" s="184"/>
      <c r="O180" s="184"/>
      <c r="P180" s="184"/>
      <c r="Q180" s="184"/>
      <c r="R180" s="185"/>
      <c r="S180" s="185"/>
      <c r="X180" s="256"/>
      <c r="Y180" s="256"/>
      <c r="Z180" s="256"/>
    </row>
    <row r="181" spans="1:26" ht="22.5" customHeight="1" x14ac:dyDescent="0.2">
      <c r="A181" s="177"/>
      <c r="B181" s="317" t="s">
        <v>1624</v>
      </c>
      <c r="C181" s="317"/>
      <c r="D181" s="318"/>
      <c r="E181" s="201"/>
      <c r="F181" s="184"/>
      <c r="G181" s="184"/>
      <c r="H181" s="184"/>
      <c r="I181" s="184"/>
      <c r="J181" s="184"/>
      <c r="K181" s="184"/>
      <c r="L181" s="184"/>
      <c r="M181" s="184"/>
      <c r="N181" s="184"/>
      <c r="O181" s="184"/>
      <c r="P181" s="184"/>
      <c r="Q181" s="184"/>
      <c r="R181" s="185"/>
      <c r="S181" s="185"/>
      <c r="X181" s="256"/>
      <c r="Y181" s="256"/>
      <c r="Z181" s="256"/>
    </row>
    <row r="182" spans="1:26" x14ac:dyDescent="0.2">
      <c r="A182" s="177"/>
      <c r="B182" s="234" t="s">
        <v>1625</v>
      </c>
      <c r="C182" s="235"/>
      <c r="D182" s="200"/>
      <c r="E182" s="201">
        <v>8.2505025000000014</v>
      </c>
      <c r="F182" s="184"/>
      <c r="G182" s="184"/>
      <c r="H182" s="184"/>
      <c r="I182" s="184"/>
      <c r="J182" s="184"/>
      <c r="K182" s="184"/>
      <c r="L182" s="184"/>
      <c r="M182" s="184"/>
      <c r="N182" s="184"/>
      <c r="O182" s="184"/>
      <c r="P182" s="184"/>
      <c r="Q182" s="184"/>
      <c r="R182" s="185"/>
      <c r="S182" s="185"/>
      <c r="X182" s="256"/>
      <c r="Y182" s="256"/>
      <c r="Z182" s="244"/>
    </row>
    <row r="183" spans="1:26" x14ac:dyDescent="0.2">
      <c r="A183" s="193">
        <v>47</v>
      </c>
      <c r="B183" s="230" t="s">
        <v>1626</v>
      </c>
      <c r="C183" s="230" t="s">
        <v>1627</v>
      </c>
      <c r="D183" s="195" t="s">
        <v>207</v>
      </c>
      <c r="E183" s="196">
        <v>3.7343214000000002</v>
      </c>
      <c r="F183" s="199"/>
      <c r="G183" s="197">
        <f>ROUND(E183*F183,2)</f>
        <v>0</v>
      </c>
      <c r="H183" s="199">
        <v>248.94</v>
      </c>
      <c r="I183" s="197">
        <f>ROUND(E183*H183,2)</f>
        <v>929.62</v>
      </c>
      <c r="J183" s="199">
        <v>833.06</v>
      </c>
      <c r="K183" s="197">
        <f>ROUND(E183*J183,2)</f>
        <v>3110.91</v>
      </c>
      <c r="L183" s="197">
        <v>21</v>
      </c>
      <c r="M183" s="197">
        <f>G183*(1+L183/100)</f>
        <v>0</v>
      </c>
      <c r="N183" s="197">
        <v>9.0200000000000002E-3</v>
      </c>
      <c r="O183" s="197">
        <f>ROUND(E183*N183,2)</f>
        <v>0.03</v>
      </c>
      <c r="P183" s="197">
        <v>0</v>
      </c>
      <c r="Q183" s="197">
        <f>ROUND(E183*P183,2)</f>
        <v>0</v>
      </c>
      <c r="R183" s="198" t="s">
        <v>208</v>
      </c>
      <c r="S183" s="198" t="s">
        <v>194</v>
      </c>
      <c r="X183" s="256"/>
      <c r="Y183" s="256"/>
      <c r="Z183" s="225"/>
    </row>
    <row r="184" spans="1:26" x14ac:dyDescent="0.2">
      <c r="A184" s="177"/>
      <c r="B184" s="319" t="s">
        <v>1628</v>
      </c>
      <c r="C184" s="319"/>
      <c r="D184" s="320"/>
      <c r="E184" s="320"/>
      <c r="F184" s="320"/>
      <c r="G184" s="320"/>
      <c r="H184" s="184"/>
      <c r="I184" s="184"/>
      <c r="J184" s="184"/>
      <c r="K184" s="184"/>
      <c r="L184" s="184"/>
      <c r="M184" s="184"/>
      <c r="N184" s="184"/>
      <c r="O184" s="184"/>
      <c r="P184" s="184"/>
      <c r="Q184" s="184"/>
      <c r="R184" s="185"/>
      <c r="S184" s="185"/>
      <c r="X184" s="256"/>
      <c r="Y184" s="256"/>
      <c r="Z184" s="256"/>
    </row>
    <row r="185" spans="1:26" x14ac:dyDescent="0.2">
      <c r="A185" s="177"/>
      <c r="B185" s="317" t="s">
        <v>1629</v>
      </c>
      <c r="C185" s="317"/>
      <c r="D185" s="318"/>
      <c r="E185" s="201"/>
      <c r="F185" s="184"/>
      <c r="G185" s="184"/>
      <c r="H185" s="184"/>
      <c r="I185" s="184"/>
      <c r="J185" s="184"/>
      <c r="K185" s="184"/>
      <c r="L185" s="184"/>
      <c r="M185" s="184"/>
      <c r="N185" s="184"/>
      <c r="O185" s="184"/>
      <c r="P185" s="184"/>
      <c r="Q185" s="184"/>
      <c r="R185" s="185"/>
      <c r="S185" s="185"/>
      <c r="X185" s="256"/>
      <c r="Y185" s="256"/>
      <c r="Z185" s="256"/>
    </row>
    <row r="186" spans="1:26" x14ac:dyDescent="0.2">
      <c r="A186" s="177"/>
      <c r="B186" s="234" t="s">
        <v>1630</v>
      </c>
      <c r="C186" s="235"/>
      <c r="D186" s="200"/>
      <c r="E186" s="201">
        <v>3.7343214000000002</v>
      </c>
      <c r="F186" s="184"/>
      <c r="G186" s="184"/>
      <c r="H186" s="184"/>
      <c r="I186" s="184"/>
      <c r="J186" s="184"/>
      <c r="K186" s="184"/>
      <c r="L186" s="184"/>
      <c r="M186" s="184"/>
      <c r="N186" s="184"/>
      <c r="O186" s="184"/>
      <c r="P186" s="184"/>
      <c r="Q186" s="184"/>
      <c r="R186" s="185"/>
      <c r="S186" s="185"/>
      <c r="X186" s="256"/>
      <c r="Y186" s="256"/>
      <c r="Z186" s="244"/>
    </row>
    <row r="187" spans="1:26" x14ac:dyDescent="0.2">
      <c r="A187" s="193">
        <v>48</v>
      </c>
      <c r="B187" s="230" t="s">
        <v>1631</v>
      </c>
      <c r="C187" s="230" t="s">
        <v>1565</v>
      </c>
      <c r="D187" s="195" t="s">
        <v>207</v>
      </c>
      <c r="E187" s="196">
        <v>0.88596000000000008</v>
      </c>
      <c r="F187" s="199"/>
      <c r="G187" s="197">
        <f>ROUND(E187*F187,2)</f>
        <v>0</v>
      </c>
      <c r="H187" s="199">
        <v>0</v>
      </c>
      <c r="I187" s="197">
        <f>ROUND(E187*H187,2)</f>
        <v>0</v>
      </c>
      <c r="J187" s="199">
        <v>205.5</v>
      </c>
      <c r="K187" s="197">
        <f>ROUND(E187*J187,2)</f>
        <v>182.06</v>
      </c>
      <c r="L187" s="197">
        <v>21</v>
      </c>
      <c r="M187" s="197">
        <f>G187*(1+L187/100)</f>
        <v>0</v>
      </c>
      <c r="N187" s="197">
        <v>0</v>
      </c>
      <c r="O187" s="197">
        <f>ROUND(E187*N187,2)</f>
        <v>0</v>
      </c>
      <c r="P187" s="197">
        <v>0</v>
      </c>
      <c r="Q187" s="197">
        <f>ROUND(E187*P187,2)</f>
        <v>0</v>
      </c>
      <c r="R187" s="198" t="s">
        <v>208</v>
      </c>
      <c r="S187" s="198" t="s">
        <v>194</v>
      </c>
      <c r="X187" s="256"/>
      <c r="Y187" s="256"/>
      <c r="Z187" s="225"/>
    </row>
    <row r="188" spans="1:26" ht="21" customHeight="1" x14ac:dyDescent="0.2">
      <c r="A188" s="177"/>
      <c r="B188" s="319" t="s">
        <v>1632</v>
      </c>
      <c r="C188" s="319"/>
      <c r="D188" s="321"/>
      <c r="E188" s="321"/>
      <c r="F188" s="321"/>
      <c r="G188" s="321"/>
      <c r="H188" s="184"/>
      <c r="I188" s="184"/>
      <c r="J188" s="184"/>
      <c r="K188" s="184"/>
      <c r="L188" s="184"/>
      <c r="M188" s="184"/>
      <c r="N188" s="184"/>
      <c r="O188" s="184"/>
      <c r="P188" s="184"/>
      <c r="Q188" s="184"/>
      <c r="R188" s="185"/>
      <c r="S188" s="185"/>
      <c r="X188" s="256"/>
      <c r="Y188" s="256"/>
      <c r="Z188" s="256"/>
    </row>
    <row r="189" spans="1:26" ht="22.5" x14ac:dyDescent="0.2">
      <c r="A189" s="222">
        <v>49</v>
      </c>
      <c r="B189" s="237" t="s">
        <v>1633</v>
      </c>
      <c r="C189" s="237" t="s">
        <v>1634</v>
      </c>
      <c r="D189" s="224" t="s">
        <v>207</v>
      </c>
      <c r="E189" s="225">
        <v>143.22485027819999</v>
      </c>
      <c r="F189" s="199"/>
      <c r="G189" s="227">
        <f>ROUND(E189*F189,2)</f>
        <v>0</v>
      </c>
      <c r="H189" s="226">
        <v>0</v>
      </c>
      <c r="I189" s="227">
        <f>ROUND(E189*H189,2)</f>
        <v>0</v>
      </c>
      <c r="J189" s="226">
        <v>58.1</v>
      </c>
      <c r="K189" s="227">
        <f>ROUND(E189*J189,2)</f>
        <v>8321.36</v>
      </c>
      <c r="L189" s="227">
        <v>21</v>
      </c>
      <c r="M189" s="227">
        <f>G189*(1+L189/100)</f>
        <v>0</v>
      </c>
      <c r="N189" s="227">
        <v>0</v>
      </c>
      <c r="O189" s="227">
        <f>ROUND(E189*N189,2)</f>
        <v>0</v>
      </c>
      <c r="P189" s="227">
        <v>0</v>
      </c>
      <c r="Q189" s="227">
        <f>ROUND(E189*P189,2)</f>
        <v>0</v>
      </c>
      <c r="R189" s="228" t="s">
        <v>208</v>
      </c>
      <c r="S189" s="228" t="s">
        <v>194</v>
      </c>
      <c r="X189" s="256"/>
      <c r="Y189" s="256"/>
      <c r="Z189" s="225"/>
    </row>
    <row r="190" spans="1:26" x14ac:dyDescent="0.2">
      <c r="A190" s="177"/>
      <c r="B190" s="234" t="s">
        <v>1635</v>
      </c>
      <c r="C190" s="235"/>
      <c r="D190" s="200"/>
      <c r="E190" s="201">
        <v>22.660545921000001</v>
      </c>
      <c r="F190" s="184"/>
      <c r="G190" s="184"/>
      <c r="H190" s="184"/>
      <c r="I190" s="184"/>
      <c r="J190" s="184"/>
      <c r="K190" s="184"/>
      <c r="L190" s="184"/>
      <c r="M190" s="184"/>
      <c r="N190" s="184"/>
      <c r="O190" s="184"/>
      <c r="P190" s="184"/>
      <c r="Q190" s="184"/>
      <c r="R190" s="185"/>
      <c r="S190" s="185"/>
      <c r="X190" s="256"/>
      <c r="Y190" s="256"/>
      <c r="Z190" s="244"/>
    </row>
    <row r="191" spans="1:26" x14ac:dyDescent="0.2">
      <c r="A191" s="177"/>
      <c r="B191" s="234" t="s">
        <v>1636</v>
      </c>
      <c r="C191" s="235"/>
      <c r="D191" s="200"/>
      <c r="E191" s="201">
        <v>16.912090440000004</v>
      </c>
      <c r="F191" s="184"/>
      <c r="G191" s="184"/>
      <c r="H191" s="184"/>
      <c r="I191" s="184"/>
      <c r="J191" s="184"/>
      <c r="K191" s="184"/>
      <c r="L191" s="184"/>
      <c r="M191" s="184"/>
      <c r="N191" s="184"/>
      <c r="O191" s="184"/>
      <c r="P191" s="184"/>
      <c r="Q191" s="184"/>
      <c r="R191" s="185"/>
      <c r="S191" s="185"/>
      <c r="X191" s="256"/>
      <c r="Y191" s="256"/>
      <c r="Z191" s="244"/>
    </row>
    <row r="192" spans="1:26" x14ac:dyDescent="0.2">
      <c r="A192" s="177"/>
      <c r="B192" s="234" t="s">
        <v>1637</v>
      </c>
      <c r="C192" s="235"/>
      <c r="D192" s="200"/>
      <c r="E192" s="201">
        <v>103.65221391720002</v>
      </c>
      <c r="F192" s="184"/>
      <c r="G192" s="184"/>
      <c r="H192" s="184"/>
      <c r="I192" s="184"/>
      <c r="J192" s="184"/>
      <c r="K192" s="184"/>
      <c r="L192" s="184"/>
      <c r="M192" s="184"/>
      <c r="N192" s="184"/>
      <c r="O192" s="184"/>
      <c r="P192" s="184"/>
      <c r="Q192" s="184"/>
      <c r="R192" s="185"/>
      <c r="S192" s="185"/>
      <c r="X192" s="256"/>
      <c r="Y192" s="256"/>
      <c r="Z192" s="244"/>
    </row>
    <row r="193" spans="1:26" x14ac:dyDescent="0.2">
      <c r="A193" s="193">
        <v>50</v>
      </c>
      <c r="B193" s="230" t="s">
        <v>1638</v>
      </c>
      <c r="C193" s="230" t="s">
        <v>1639</v>
      </c>
      <c r="D193" s="195" t="s">
        <v>293</v>
      </c>
      <c r="E193" s="196">
        <v>11.895489600000001</v>
      </c>
      <c r="F193" s="199"/>
      <c r="G193" s="197">
        <f>ROUND(E193*F193,2)</f>
        <v>0</v>
      </c>
      <c r="H193" s="199">
        <v>123.05</v>
      </c>
      <c r="I193" s="197">
        <f>ROUND(E193*H193,2)</f>
        <v>1463.74</v>
      </c>
      <c r="J193" s="199">
        <v>113.45</v>
      </c>
      <c r="K193" s="197">
        <f>ROUND(E193*J193,2)</f>
        <v>1349.54</v>
      </c>
      <c r="L193" s="197">
        <v>21</v>
      </c>
      <c r="M193" s="197">
        <f>G193*(1+L193/100)</f>
        <v>0</v>
      </c>
      <c r="N193" s="197">
        <v>3.6999999999999999E-4</v>
      </c>
      <c r="O193" s="197">
        <f>ROUND(E193*N193,2)</f>
        <v>0</v>
      </c>
      <c r="P193" s="197">
        <v>0</v>
      </c>
      <c r="Q193" s="197">
        <f>ROUND(E193*P193,2)</f>
        <v>0</v>
      </c>
      <c r="R193" s="198" t="s">
        <v>208</v>
      </c>
      <c r="S193" s="198" t="s">
        <v>194</v>
      </c>
      <c r="X193" s="256"/>
      <c r="Y193" s="256"/>
      <c r="Z193" s="225"/>
    </row>
    <row r="194" spans="1:26" x14ac:dyDescent="0.2">
      <c r="A194" s="177"/>
      <c r="B194" s="317" t="s">
        <v>1640</v>
      </c>
      <c r="C194" s="317"/>
      <c r="D194" s="318"/>
      <c r="E194" s="201"/>
      <c r="F194" s="184"/>
      <c r="G194" s="184"/>
      <c r="H194" s="184"/>
      <c r="I194" s="184"/>
      <c r="J194" s="184"/>
      <c r="K194" s="184"/>
      <c r="L194" s="184"/>
      <c r="M194" s="184"/>
      <c r="N194" s="184"/>
      <c r="O194" s="184"/>
      <c r="P194" s="184"/>
      <c r="Q194" s="184"/>
      <c r="R194" s="185"/>
      <c r="S194" s="185"/>
      <c r="X194" s="256"/>
      <c r="Y194" s="256"/>
      <c r="Z194" s="244"/>
    </row>
    <row r="195" spans="1:26" x14ac:dyDescent="0.2">
      <c r="A195" s="177"/>
      <c r="B195" s="234" t="s">
        <v>1641</v>
      </c>
      <c r="C195" s="235"/>
      <c r="D195" s="200"/>
      <c r="E195" s="201">
        <v>11.895489600000001</v>
      </c>
      <c r="F195" s="184"/>
      <c r="G195" s="184"/>
      <c r="H195" s="184"/>
      <c r="I195" s="184"/>
      <c r="J195" s="184"/>
      <c r="K195" s="184"/>
      <c r="L195" s="184"/>
      <c r="M195" s="184"/>
      <c r="N195" s="184"/>
      <c r="O195" s="184"/>
      <c r="P195" s="184"/>
      <c r="Q195" s="184"/>
      <c r="R195" s="185"/>
      <c r="S195" s="185"/>
      <c r="X195" s="256"/>
      <c r="Y195" s="256"/>
      <c r="Z195" s="244"/>
    </row>
    <row r="196" spans="1:26" x14ac:dyDescent="0.2">
      <c r="A196" s="193">
        <v>51</v>
      </c>
      <c r="B196" s="230" t="s">
        <v>1642</v>
      </c>
      <c r="C196" s="230" t="s">
        <v>1643</v>
      </c>
      <c r="D196" s="195" t="s">
        <v>293</v>
      </c>
      <c r="E196" s="196">
        <v>3.6915000000000004</v>
      </c>
      <c r="F196" s="199"/>
      <c r="G196" s="197">
        <f>ROUND(E196*F196,2)</f>
        <v>0</v>
      </c>
      <c r="H196" s="199">
        <v>164.68</v>
      </c>
      <c r="I196" s="197">
        <f>ROUND(E196*H196,2)</f>
        <v>607.91999999999996</v>
      </c>
      <c r="J196" s="199">
        <v>85.32</v>
      </c>
      <c r="K196" s="197">
        <f>ROUND(E196*J196,2)</f>
        <v>314.95999999999998</v>
      </c>
      <c r="L196" s="197">
        <v>21</v>
      </c>
      <c r="M196" s="197">
        <f>G196*(1+L196/100)</f>
        <v>0</v>
      </c>
      <c r="N196" s="197">
        <v>5.1000000000000004E-4</v>
      </c>
      <c r="O196" s="197">
        <f>ROUND(E196*N196,2)</f>
        <v>0</v>
      </c>
      <c r="P196" s="197">
        <v>0</v>
      </c>
      <c r="Q196" s="197">
        <f>ROUND(E196*P196,2)</f>
        <v>0</v>
      </c>
      <c r="R196" s="198" t="s">
        <v>208</v>
      </c>
      <c r="S196" s="198" t="s">
        <v>194</v>
      </c>
      <c r="X196" s="256"/>
      <c r="Y196" s="256"/>
      <c r="Z196" s="225"/>
    </row>
    <row r="197" spans="1:26" x14ac:dyDescent="0.2">
      <c r="A197" s="177"/>
      <c r="B197" s="234" t="s">
        <v>1644</v>
      </c>
      <c r="C197" s="235"/>
      <c r="D197" s="200"/>
      <c r="E197" s="201"/>
      <c r="F197" s="184"/>
      <c r="G197" s="184"/>
      <c r="H197" s="184"/>
      <c r="I197" s="184"/>
      <c r="J197" s="184"/>
      <c r="K197" s="184"/>
      <c r="L197" s="184"/>
      <c r="M197" s="184"/>
      <c r="N197" s="184"/>
      <c r="O197" s="184"/>
      <c r="P197" s="184"/>
      <c r="Q197" s="184"/>
      <c r="R197" s="185"/>
      <c r="S197" s="185"/>
      <c r="X197" s="256"/>
      <c r="Y197" s="256"/>
      <c r="Z197" s="244"/>
    </row>
    <row r="198" spans="1:26" x14ac:dyDescent="0.2">
      <c r="A198" s="177"/>
      <c r="B198" s="234" t="s">
        <v>1645</v>
      </c>
      <c r="C198" s="235"/>
      <c r="D198" s="200"/>
      <c r="E198" s="201">
        <v>3.6915000000000004</v>
      </c>
      <c r="F198" s="184"/>
      <c r="G198" s="184"/>
      <c r="H198" s="184"/>
      <c r="I198" s="184"/>
      <c r="J198" s="184"/>
      <c r="K198" s="184"/>
      <c r="L198" s="184"/>
      <c r="M198" s="184"/>
      <c r="N198" s="184"/>
      <c r="O198" s="184"/>
      <c r="P198" s="184"/>
      <c r="Q198" s="184"/>
      <c r="R198" s="185"/>
      <c r="S198" s="185"/>
      <c r="X198" s="256"/>
      <c r="Y198" s="256"/>
      <c r="Z198" s="244"/>
    </row>
    <row r="199" spans="1:26" x14ac:dyDescent="0.2">
      <c r="A199" s="222">
        <v>52</v>
      </c>
      <c r="B199" s="237" t="s">
        <v>1646</v>
      </c>
      <c r="C199" s="237" t="s">
        <v>1647</v>
      </c>
      <c r="D199" s="224" t="s">
        <v>207</v>
      </c>
      <c r="E199" s="225">
        <v>143.22485027819999</v>
      </c>
      <c r="F199" s="199"/>
      <c r="G199" s="227">
        <f>ROUND(E199*F199,2)</f>
        <v>0</v>
      </c>
      <c r="H199" s="226">
        <v>0</v>
      </c>
      <c r="I199" s="227">
        <f>ROUND(E199*H199,2)</f>
        <v>0</v>
      </c>
      <c r="J199" s="226">
        <v>15</v>
      </c>
      <c r="K199" s="227">
        <f>ROUND(E199*J199,2)</f>
        <v>2148.37</v>
      </c>
      <c r="L199" s="227">
        <v>21</v>
      </c>
      <c r="M199" s="227">
        <f>G199*(1+L199/100)</f>
        <v>0</v>
      </c>
      <c r="N199" s="227">
        <v>0</v>
      </c>
      <c r="O199" s="227">
        <f>ROUND(E199*N199,2)</f>
        <v>0</v>
      </c>
      <c r="P199" s="227">
        <v>0</v>
      </c>
      <c r="Q199" s="227">
        <f>ROUND(E199*P199,2)</f>
        <v>0</v>
      </c>
      <c r="R199" s="228"/>
      <c r="S199" s="228" t="s">
        <v>339</v>
      </c>
      <c r="X199" s="256"/>
      <c r="Y199" s="256"/>
      <c r="Z199" s="225"/>
    </row>
    <row r="200" spans="1:26" x14ac:dyDescent="0.2">
      <c r="A200" s="193">
        <v>53</v>
      </c>
      <c r="B200" s="230" t="s">
        <v>1648</v>
      </c>
      <c r="C200" s="230" t="s">
        <v>1649</v>
      </c>
      <c r="D200" s="195" t="s">
        <v>207</v>
      </c>
      <c r="E200" s="196">
        <v>23.391042089999999</v>
      </c>
      <c r="F200" s="199"/>
      <c r="G200" s="197">
        <f>ROUND(E200*F200,2)</f>
        <v>0</v>
      </c>
      <c r="H200" s="199">
        <v>391.2</v>
      </c>
      <c r="I200" s="197">
        <f>ROUND(E200*H200,2)</f>
        <v>9150.58</v>
      </c>
      <c r="J200" s="199">
        <v>0</v>
      </c>
      <c r="K200" s="197">
        <f>ROUND(E200*J200,2)</f>
        <v>0</v>
      </c>
      <c r="L200" s="197">
        <v>21</v>
      </c>
      <c r="M200" s="197">
        <f>G200*(1+L200/100)</f>
        <v>0</v>
      </c>
      <c r="N200" s="197">
        <v>0</v>
      </c>
      <c r="O200" s="197">
        <f>ROUND(E200*N200,2)</f>
        <v>0</v>
      </c>
      <c r="P200" s="197">
        <v>0</v>
      </c>
      <c r="Q200" s="197">
        <f>ROUND(E200*P200,2)</f>
        <v>0</v>
      </c>
      <c r="R200" s="198"/>
      <c r="S200" s="198" t="s">
        <v>339</v>
      </c>
      <c r="X200" s="256"/>
      <c r="Y200" s="256"/>
      <c r="Z200" s="225"/>
    </row>
    <row r="201" spans="1:26" x14ac:dyDescent="0.2">
      <c r="A201" s="177"/>
      <c r="B201" s="234" t="s">
        <v>1650</v>
      </c>
      <c r="C201" s="235"/>
      <c r="D201" s="200"/>
      <c r="E201" s="201"/>
      <c r="F201" s="184"/>
      <c r="G201" s="184"/>
      <c r="H201" s="184"/>
      <c r="I201" s="184"/>
      <c r="J201" s="184"/>
      <c r="K201" s="184"/>
      <c r="L201" s="184"/>
      <c r="M201" s="184"/>
      <c r="N201" s="184"/>
      <c r="O201" s="184"/>
      <c r="P201" s="184"/>
      <c r="Q201" s="184"/>
      <c r="R201" s="185"/>
      <c r="S201" s="185"/>
      <c r="X201" s="256"/>
      <c r="Y201" s="256"/>
      <c r="Z201" s="244"/>
    </row>
    <row r="202" spans="1:26" x14ac:dyDescent="0.2">
      <c r="A202" s="177"/>
      <c r="B202" s="234" t="s">
        <v>1651</v>
      </c>
      <c r="C202" s="235"/>
      <c r="D202" s="200"/>
      <c r="E202" s="201">
        <v>23.391042089999999</v>
      </c>
      <c r="F202" s="184"/>
      <c r="G202" s="184"/>
      <c r="H202" s="184"/>
      <c r="I202" s="184"/>
      <c r="J202" s="184"/>
      <c r="K202" s="184"/>
      <c r="L202" s="184"/>
      <c r="M202" s="184"/>
      <c r="N202" s="184"/>
      <c r="O202" s="184"/>
      <c r="P202" s="184"/>
      <c r="Q202" s="184"/>
      <c r="R202" s="185"/>
      <c r="S202" s="185"/>
      <c r="X202" s="256"/>
      <c r="Y202" s="256"/>
      <c r="Z202" s="244"/>
    </row>
    <row r="203" spans="1:26" ht="56.25" x14ac:dyDescent="0.2">
      <c r="A203" s="193">
        <v>54</v>
      </c>
      <c r="B203" s="230" t="s">
        <v>1652</v>
      </c>
      <c r="C203" s="230" t="s">
        <v>1653</v>
      </c>
      <c r="D203" s="195" t="s">
        <v>293</v>
      </c>
      <c r="E203" s="196">
        <v>27.5120112</v>
      </c>
      <c r="F203" s="199"/>
      <c r="G203" s="197">
        <f>ROUND(E203*F203,2)</f>
        <v>0</v>
      </c>
      <c r="H203" s="199">
        <v>3.15</v>
      </c>
      <c r="I203" s="197">
        <f>ROUND(E203*H203,2)</f>
        <v>86.66</v>
      </c>
      <c r="J203" s="199">
        <v>20.05</v>
      </c>
      <c r="K203" s="197">
        <f>ROUND(E203*J203,2)</f>
        <v>551.62</v>
      </c>
      <c r="L203" s="197">
        <v>21</v>
      </c>
      <c r="M203" s="197">
        <f>G203*(1+L203/100)</f>
        <v>0</v>
      </c>
      <c r="N203" s="197">
        <v>0</v>
      </c>
      <c r="O203" s="197">
        <f>ROUND(E203*N203,2)</f>
        <v>0</v>
      </c>
      <c r="P203" s="197">
        <v>0</v>
      </c>
      <c r="Q203" s="197">
        <f>ROUND(E203*P203,2)</f>
        <v>0</v>
      </c>
      <c r="R203" s="198" t="s">
        <v>208</v>
      </c>
      <c r="S203" s="198" t="s">
        <v>194</v>
      </c>
      <c r="X203" s="256"/>
      <c r="Y203" s="256"/>
      <c r="Z203" s="225"/>
    </row>
    <row r="204" spans="1:26" x14ac:dyDescent="0.2">
      <c r="A204" s="177"/>
      <c r="B204" s="317" t="s">
        <v>1654</v>
      </c>
      <c r="C204" s="317"/>
      <c r="D204" s="318"/>
      <c r="E204" s="201"/>
      <c r="F204" s="184"/>
      <c r="G204" s="184"/>
      <c r="H204" s="184"/>
      <c r="I204" s="184"/>
      <c r="J204" s="184"/>
      <c r="K204" s="184"/>
      <c r="L204" s="184"/>
      <c r="M204" s="184"/>
      <c r="N204" s="184"/>
      <c r="O204" s="184"/>
      <c r="P204" s="184"/>
      <c r="Q204" s="184"/>
      <c r="R204" s="185"/>
      <c r="S204" s="185"/>
      <c r="X204" s="256"/>
      <c r="Y204" s="256"/>
      <c r="Z204" s="244"/>
    </row>
    <row r="205" spans="1:26" x14ac:dyDescent="0.2">
      <c r="A205" s="177"/>
      <c r="B205" s="234" t="s">
        <v>1655</v>
      </c>
      <c r="C205" s="235"/>
      <c r="D205" s="200"/>
      <c r="E205" s="201">
        <v>27.5120112</v>
      </c>
      <c r="F205" s="184"/>
      <c r="G205" s="184"/>
      <c r="H205" s="184"/>
      <c r="I205" s="184"/>
      <c r="J205" s="184"/>
      <c r="K205" s="184"/>
      <c r="L205" s="184"/>
      <c r="M205" s="184"/>
      <c r="N205" s="184"/>
      <c r="O205" s="184"/>
      <c r="P205" s="184"/>
      <c r="Q205" s="184"/>
      <c r="R205" s="185"/>
      <c r="S205" s="185"/>
      <c r="X205" s="256"/>
      <c r="Y205" s="256"/>
      <c r="Z205" s="244"/>
    </row>
    <row r="206" spans="1:26" ht="33.75" x14ac:dyDescent="0.2">
      <c r="A206" s="222">
        <v>55</v>
      </c>
      <c r="B206" s="237" t="s">
        <v>1656</v>
      </c>
      <c r="C206" s="237" t="s">
        <v>1657</v>
      </c>
      <c r="D206" s="224" t="s">
        <v>207</v>
      </c>
      <c r="E206" s="225">
        <v>143.22485027819999</v>
      </c>
      <c r="F206" s="199"/>
      <c r="G206" s="227">
        <f>ROUND(E206*F206,2)</f>
        <v>0</v>
      </c>
      <c r="H206" s="226">
        <v>46.48</v>
      </c>
      <c r="I206" s="227">
        <f>ROUND(E206*H206,2)</f>
        <v>6657.09</v>
      </c>
      <c r="J206" s="226">
        <v>188.02</v>
      </c>
      <c r="K206" s="227">
        <f>ROUND(E206*J206,2)</f>
        <v>26929.14</v>
      </c>
      <c r="L206" s="227">
        <v>21</v>
      </c>
      <c r="M206" s="227">
        <f>G206*(1+L206/100)</f>
        <v>0</v>
      </c>
      <c r="N206" s="227">
        <v>3.1850000000000003E-2</v>
      </c>
      <c r="O206" s="227">
        <f>ROUND(E206*N206,2)</f>
        <v>4.5599999999999996</v>
      </c>
      <c r="P206" s="227">
        <v>0</v>
      </c>
      <c r="Q206" s="227">
        <f>ROUND(E206*P206,2)</f>
        <v>0</v>
      </c>
      <c r="R206" s="228" t="s">
        <v>193</v>
      </c>
      <c r="S206" s="228" t="s">
        <v>194</v>
      </c>
      <c r="X206" s="256"/>
      <c r="Y206" s="256"/>
      <c r="Z206" s="225"/>
    </row>
    <row r="207" spans="1:26" x14ac:dyDescent="0.2">
      <c r="A207" s="177"/>
      <c r="B207" s="319" t="s">
        <v>1658</v>
      </c>
      <c r="C207" s="319"/>
      <c r="D207" s="320"/>
      <c r="E207" s="320"/>
      <c r="F207" s="320"/>
      <c r="G207" s="320"/>
      <c r="H207" s="184"/>
      <c r="I207" s="184"/>
      <c r="J207" s="184"/>
      <c r="K207" s="184"/>
      <c r="L207" s="184"/>
      <c r="M207" s="184"/>
      <c r="N207" s="184"/>
      <c r="O207" s="184"/>
      <c r="P207" s="184"/>
      <c r="Q207" s="184"/>
      <c r="R207" s="185"/>
      <c r="S207" s="185"/>
      <c r="X207" s="256"/>
      <c r="Y207" s="256"/>
      <c r="Z207" s="256"/>
    </row>
    <row r="208" spans="1:26" x14ac:dyDescent="0.2">
      <c r="A208" s="177"/>
      <c r="B208" s="234" t="s">
        <v>1659</v>
      </c>
      <c r="C208" s="235"/>
      <c r="D208" s="200"/>
      <c r="E208" s="201">
        <v>143.22485027819999</v>
      </c>
      <c r="F208" s="184"/>
      <c r="G208" s="184"/>
      <c r="H208" s="184"/>
      <c r="I208" s="184"/>
      <c r="J208" s="184"/>
      <c r="K208" s="184"/>
      <c r="L208" s="184"/>
      <c r="M208" s="184"/>
      <c r="N208" s="184"/>
      <c r="O208" s="184"/>
      <c r="P208" s="184"/>
      <c r="Q208" s="184"/>
      <c r="R208" s="185"/>
      <c r="S208" s="185"/>
      <c r="X208" s="256"/>
      <c r="Y208" s="256"/>
      <c r="Z208" s="244"/>
    </row>
    <row r="209" spans="1:26" x14ac:dyDescent="0.2">
      <c r="A209" s="222">
        <v>56</v>
      </c>
      <c r="B209" s="237" t="s">
        <v>1660</v>
      </c>
      <c r="C209" s="237" t="s">
        <v>1661</v>
      </c>
      <c r="D209" s="224" t="s">
        <v>207</v>
      </c>
      <c r="E209" s="225">
        <v>143.22485027819999</v>
      </c>
      <c r="F209" s="199"/>
      <c r="G209" s="227">
        <f>ROUND(E209*F209,2)</f>
        <v>0</v>
      </c>
      <c r="H209" s="226">
        <v>1.44</v>
      </c>
      <c r="I209" s="227">
        <f>ROUND(E209*H209,2)</f>
        <v>206.24</v>
      </c>
      <c r="J209" s="226">
        <v>56.86</v>
      </c>
      <c r="K209" s="227">
        <f>ROUND(E209*J209,2)</f>
        <v>8143.76</v>
      </c>
      <c r="L209" s="227">
        <v>21</v>
      </c>
      <c r="M209" s="227">
        <f>G209*(1+L209/100)</f>
        <v>0</v>
      </c>
      <c r="N209" s="227">
        <v>2.0000000000000002E-5</v>
      </c>
      <c r="O209" s="227">
        <f>ROUND(E209*N209,2)</f>
        <v>0</v>
      </c>
      <c r="P209" s="227">
        <v>0</v>
      </c>
      <c r="Q209" s="227">
        <f>ROUND(E209*P209,2)</f>
        <v>0</v>
      </c>
      <c r="R209" s="228" t="s">
        <v>208</v>
      </c>
      <c r="S209" s="228" t="s">
        <v>194</v>
      </c>
      <c r="X209" s="256"/>
      <c r="Y209" s="256"/>
      <c r="Z209" s="225"/>
    </row>
    <row r="210" spans="1:26" ht="22.5" x14ac:dyDescent="0.2">
      <c r="A210" s="193">
        <v>57</v>
      </c>
      <c r="B210" s="230" t="s">
        <v>1662</v>
      </c>
      <c r="C210" s="230" t="s">
        <v>1663</v>
      </c>
      <c r="D210" s="195" t="s">
        <v>207</v>
      </c>
      <c r="E210" s="196">
        <v>1.8095733000000003</v>
      </c>
      <c r="F210" s="199"/>
      <c r="G210" s="197">
        <f>ROUND(E210*F210,2)</f>
        <v>0</v>
      </c>
      <c r="H210" s="199">
        <v>427.89</v>
      </c>
      <c r="I210" s="197">
        <f>ROUND(E210*H210,2)</f>
        <v>774.3</v>
      </c>
      <c r="J210" s="199">
        <v>1637.11</v>
      </c>
      <c r="K210" s="197">
        <f>ROUND(E210*J210,2)</f>
        <v>2962.47</v>
      </c>
      <c r="L210" s="197">
        <v>21</v>
      </c>
      <c r="M210" s="197">
        <f>G210*(1+L210/100)</f>
        <v>0</v>
      </c>
      <c r="N210" s="197">
        <v>1.354E-2</v>
      </c>
      <c r="O210" s="197">
        <f>ROUND(E210*N210,2)</f>
        <v>0.02</v>
      </c>
      <c r="P210" s="197">
        <v>0</v>
      </c>
      <c r="Q210" s="197">
        <f>ROUND(E210*P210,2)</f>
        <v>0</v>
      </c>
      <c r="R210" s="198" t="s">
        <v>208</v>
      </c>
      <c r="S210" s="198" t="s">
        <v>194</v>
      </c>
      <c r="X210" s="256"/>
      <c r="Y210" s="256"/>
      <c r="Z210" s="225"/>
    </row>
    <row r="211" spans="1:26" x14ac:dyDescent="0.2">
      <c r="A211" s="177"/>
      <c r="B211" s="319" t="s">
        <v>1628</v>
      </c>
      <c r="C211" s="319"/>
      <c r="D211" s="320"/>
      <c r="E211" s="320"/>
      <c r="F211" s="320"/>
      <c r="G211" s="320"/>
      <c r="H211" s="184"/>
      <c r="I211" s="184"/>
      <c r="J211" s="184"/>
      <c r="K211" s="184"/>
      <c r="L211" s="184"/>
      <c r="M211" s="184"/>
      <c r="N211" s="184"/>
      <c r="O211" s="184"/>
      <c r="P211" s="184"/>
      <c r="Q211" s="184"/>
      <c r="R211" s="185"/>
      <c r="S211" s="185"/>
      <c r="X211" s="256"/>
      <c r="Y211" s="256"/>
      <c r="Z211" s="256"/>
    </row>
    <row r="212" spans="1:26" x14ac:dyDescent="0.2">
      <c r="A212" s="177"/>
      <c r="B212" s="317" t="s">
        <v>1664</v>
      </c>
      <c r="C212" s="317"/>
      <c r="D212" s="318"/>
      <c r="E212" s="201"/>
      <c r="F212" s="184"/>
      <c r="G212" s="184"/>
      <c r="H212" s="184"/>
      <c r="I212" s="184"/>
      <c r="J212" s="184"/>
      <c r="K212" s="184"/>
      <c r="L212" s="184"/>
      <c r="M212" s="184"/>
      <c r="N212" s="184"/>
      <c r="O212" s="184"/>
      <c r="P212" s="184"/>
      <c r="Q212" s="184"/>
      <c r="R212" s="185"/>
      <c r="S212" s="185"/>
      <c r="X212" s="256"/>
      <c r="Y212" s="256"/>
      <c r="Z212" s="256"/>
    </row>
    <row r="213" spans="1:26" x14ac:dyDescent="0.2">
      <c r="A213" s="177"/>
      <c r="B213" s="234" t="s">
        <v>1665</v>
      </c>
      <c r="C213" s="235"/>
      <c r="D213" s="200"/>
      <c r="E213" s="201">
        <v>1.8095733000000003</v>
      </c>
      <c r="F213" s="184"/>
      <c r="G213" s="184"/>
      <c r="H213" s="184"/>
      <c r="I213" s="184"/>
      <c r="J213" s="184"/>
      <c r="K213" s="184"/>
      <c r="L213" s="184"/>
      <c r="M213" s="184"/>
      <c r="N213" s="184"/>
      <c r="O213" s="184"/>
      <c r="P213" s="184"/>
      <c r="Q213" s="184"/>
      <c r="R213" s="185"/>
      <c r="S213" s="185"/>
      <c r="X213" s="256"/>
      <c r="Y213" s="256"/>
      <c r="Z213" s="244"/>
    </row>
    <row r="214" spans="1:26" ht="22.5" x14ac:dyDescent="0.2">
      <c r="A214" s="222">
        <v>58</v>
      </c>
      <c r="B214" s="237" t="s">
        <v>1666</v>
      </c>
      <c r="C214" s="237" t="s">
        <v>1667</v>
      </c>
      <c r="D214" s="224" t="s">
        <v>192</v>
      </c>
      <c r="E214" s="225">
        <v>2.8644976848000003</v>
      </c>
      <c r="F214" s="199"/>
      <c r="G214" s="227">
        <f>ROUND(E214*F214,2)</f>
        <v>0</v>
      </c>
      <c r="H214" s="226">
        <v>2185</v>
      </c>
      <c r="I214" s="227">
        <f>ROUND(E214*H214,2)</f>
        <v>6258.93</v>
      </c>
      <c r="J214" s="226">
        <v>0</v>
      </c>
      <c r="K214" s="227">
        <f>ROUND(E214*J214,2)</f>
        <v>0</v>
      </c>
      <c r="L214" s="227">
        <v>21</v>
      </c>
      <c r="M214" s="227">
        <f>G214*(1+L214/100)</f>
        <v>0</v>
      </c>
      <c r="N214" s="227">
        <v>1.4999999999999999E-2</v>
      </c>
      <c r="O214" s="227">
        <f>ROUND(E214*N214,2)</f>
        <v>0.04</v>
      </c>
      <c r="P214" s="227">
        <v>0</v>
      </c>
      <c r="Q214" s="227">
        <f>ROUND(E214*P214,2)</f>
        <v>0</v>
      </c>
      <c r="R214" s="228" t="s">
        <v>243</v>
      </c>
      <c r="S214" s="228" t="s">
        <v>194</v>
      </c>
      <c r="X214" s="256"/>
      <c r="Y214" s="256"/>
      <c r="Z214" s="225"/>
    </row>
    <row r="215" spans="1:26" x14ac:dyDescent="0.2">
      <c r="A215" s="177"/>
      <c r="B215" s="322" t="s">
        <v>1668</v>
      </c>
      <c r="C215" s="322"/>
      <c r="D215" s="323"/>
      <c r="E215" s="201">
        <v>2.8644976848000003</v>
      </c>
      <c r="F215" s="184"/>
      <c r="G215" s="184"/>
      <c r="H215" s="184"/>
      <c r="I215" s="184"/>
      <c r="J215" s="184"/>
      <c r="K215" s="184"/>
      <c r="L215" s="184"/>
      <c r="M215" s="184"/>
      <c r="N215" s="184"/>
      <c r="O215" s="184"/>
      <c r="P215" s="184"/>
      <c r="Q215" s="184"/>
      <c r="R215" s="185"/>
      <c r="S215" s="185"/>
      <c r="X215" s="256"/>
      <c r="Y215" s="256"/>
      <c r="Z215" s="244"/>
    </row>
    <row r="216" spans="1:26" x14ac:dyDescent="0.2">
      <c r="A216" s="162"/>
      <c r="B216" s="231"/>
      <c r="C216" s="231"/>
      <c r="D216" s="180"/>
      <c r="E216" s="181"/>
      <c r="F216" s="182"/>
      <c r="G216" s="182"/>
      <c r="H216" s="182"/>
      <c r="I216" s="182"/>
      <c r="J216" s="182"/>
      <c r="K216" s="182"/>
      <c r="L216" s="182"/>
      <c r="M216" s="182"/>
      <c r="N216" s="182"/>
      <c r="O216" s="182"/>
      <c r="P216" s="182"/>
      <c r="Q216" s="182"/>
      <c r="R216" s="183"/>
      <c r="S216" s="183"/>
      <c r="X216" s="256"/>
      <c r="Y216" s="256"/>
      <c r="Z216" s="264"/>
    </row>
    <row r="217" spans="1:26" x14ac:dyDescent="0.2">
      <c r="A217" s="179" t="s">
        <v>188</v>
      </c>
      <c r="B217" s="229" t="s">
        <v>95</v>
      </c>
      <c r="C217" s="229" t="s">
        <v>96</v>
      </c>
      <c r="D217" s="187"/>
      <c r="E217" s="188"/>
      <c r="F217" s="189"/>
      <c r="G217" s="190">
        <f>SUMIF(AE218:AE230,"&lt;&gt;NOR",G218:G230)</f>
        <v>0</v>
      </c>
      <c r="H217" s="189"/>
      <c r="I217" s="189">
        <f>SUM(I218:I230)</f>
        <v>2960.0600000000004</v>
      </c>
      <c r="J217" s="189"/>
      <c r="K217" s="189">
        <f>SUM(K218:K230)</f>
        <v>16765.18</v>
      </c>
      <c r="L217" s="189"/>
      <c r="M217" s="189">
        <f>SUM(M218:M230)</f>
        <v>0</v>
      </c>
      <c r="N217" s="189"/>
      <c r="O217" s="189">
        <f>SUM(O218:O230)</f>
        <v>0.44</v>
      </c>
      <c r="P217" s="189"/>
      <c r="Q217" s="189">
        <f>SUM(Q218:Q230)</f>
        <v>0</v>
      </c>
      <c r="R217" s="191"/>
      <c r="S217" s="191"/>
      <c r="X217" s="256"/>
      <c r="Y217" s="256"/>
      <c r="Z217" s="265"/>
    </row>
    <row r="218" spans="1:26" ht="22.5" x14ac:dyDescent="0.2">
      <c r="A218" s="193">
        <v>59</v>
      </c>
      <c r="B218" s="230" t="s">
        <v>296</v>
      </c>
      <c r="C218" s="230" t="s">
        <v>297</v>
      </c>
      <c r="D218" s="195" t="s">
        <v>207</v>
      </c>
      <c r="E218" s="196">
        <v>8.6501812050000009</v>
      </c>
      <c r="F218" s="199"/>
      <c r="G218" s="197">
        <f>ROUND(E218*F218,2)</f>
        <v>0</v>
      </c>
      <c r="H218" s="199">
        <v>0</v>
      </c>
      <c r="I218" s="197">
        <f>ROUND(E218*H218,2)</f>
        <v>0</v>
      </c>
      <c r="J218" s="199">
        <v>242.5</v>
      </c>
      <c r="K218" s="197">
        <f>ROUND(E218*J218,2)</f>
        <v>2097.67</v>
      </c>
      <c r="L218" s="197">
        <v>21</v>
      </c>
      <c r="M218" s="197">
        <f>G218*(1+L218/100)</f>
        <v>0</v>
      </c>
      <c r="N218" s="197">
        <v>1.333E-2</v>
      </c>
      <c r="O218" s="197">
        <f>ROUND(E218*N218,2)</f>
        <v>0.12</v>
      </c>
      <c r="P218" s="197">
        <v>0</v>
      </c>
      <c r="Q218" s="197">
        <f>ROUND(E218*P218,2)</f>
        <v>0</v>
      </c>
      <c r="R218" s="198" t="s">
        <v>193</v>
      </c>
      <c r="S218" s="198" t="s">
        <v>194</v>
      </c>
      <c r="X218" s="256"/>
      <c r="Y218" s="256"/>
      <c r="Z218" s="225"/>
    </row>
    <row r="219" spans="1:26" x14ac:dyDescent="0.2">
      <c r="A219" s="177"/>
      <c r="B219" s="234" t="s">
        <v>1669</v>
      </c>
      <c r="C219" s="235"/>
      <c r="D219" s="200"/>
      <c r="E219" s="201"/>
      <c r="F219" s="184"/>
      <c r="G219" s="184"/>
      <c r="H219" s="184"/>
      <c r="I219" s="184"/>
      <c r="J219" s="184"/>
      <c r="K219" s="184"/>
      <c r="L219" s="184"/>
      <c r="M219" s="184"/>
      <c r="N219" s="184"/>
      <c r="O219" s="184"/>
      <c r="P219" s="184"/>
      <c r="Q219" s="184"/>
      <c r="R219" s="185"/>
      <c r="S219" s="185"/>
      <c r="X219" s="256"/>
      <c r="Y219" s="256"/>
      <c r="Z219" s="244"/>
    </row>
    <row r="220" spans="1:26" x14ac:dyDescent="0.2">
      <c r="A220" s="177"/>
      <c r="B220" s="234" t="s">
        <v>1670</v>
      </c>
      <c r="C220" s="235"/>
      <c r="D220" s="200"/>
      <c r="E220" s="201"/>
      <c r="F220" s="184"/>
      <c r="G220" s="184"/>
      <c r="H220" s="184"/>
      <c r="I220" s="184"/>
      <c r="J220" s="184"/>
      <c r="K220" s="184"/>
      <c r="L220" s="184"/>
      <c r="M220" s="184"/>
      <c r="N220" s="184"/>
      <c r="O220" s="184"/>
      <c r="P220" s="184"/>
      <c r="Q220" s="184"/>
      <c r="R220" s="185"/>
      <c r="S220" s="185"/>
      <c r="X220" s="256"/>
      <c r="Y220" s="256"/>
      <c r="Z220" s="244"/>
    </row>
    <row r="221" spans="1:26" x14ac:dyDescent="0.2">
      <c r="A221" s="177"/>
      <c r="B221" s="234" t="s">
        <v>1671</v>
      </c>
      <c r="C221" s="235"/>
      <c r="D221" s="200"/>
      <c r="E221" s="201">
        <v>8.6501812050000009</v>
      </c>
      <c r="F221" s="184"/>
      <c r="G221" s="184"/>
      <c r="H221" s="184"/>
      <c r="I221" s="184"/>
      <c r="J221" s="184"/>
      <c r="K221" s="184"/>
      <c r="L221" s="184"/>
      <c r="M221" s="184"/>
      <c r="N221" s="184"/>
      <c r="O221" s="184"/>
      <c r="P221" s="184"/>
      <c r="Q221" s="184"/>
      <c r="R221" s="185"/>
      <c r="S221" s="185"/>
      <c r="X221" s="256"/>
      <c r="Y221" s="256"/>
      <c r="Z221" s="244"/>
    </row>
    <row r="222" spans="1:26" ht="22.5" x14ac:dyDescent="0.2">
      <c r="A222" s="193">
        <v>60</v>
      </c>
      <c r="B222" s="230" t="s">
        <v>300</v>
      </c>
      <c r="C222" s="230" t="s">
        <v>301</v>
      </c>
      <c r="D222" s="195" t="s">
        <v>207</v>
      </c>
      <c r="E222" s="196">
        <v>8.6501738220000011</v>
      </c>
      <c r="F222" s="199"/>
      <c r="G222" s="197">
        <f>ROUND(E222*F222,2)</f>
        <v>0</v>
      </c>
      <c r="H222" s="199">
        <v>0</v>
      </c>
      <c r="I222" s="197">
        <f>ROUND(E222*H222,2)</f>
        <v>0</v>
      </c>
      <c r="J222" s="199">
        <v>178</v>
      </c>
      <c r="K222" s="197">
        <f>ROUND(E222*J222,2)</f>
        <v>1539.73</v>
      </c>
      <c r="L222" s="197">
        <v>21</v>
      </c>
      <c r="M222" s="197">
        <f>G222*(1+L222/100)</f>
        <v>0</v>
      </c>
      <c r="N222" s="197">
        <v>1.6000000000000001E-3</v>
      </c>
      <c r="O222" s="197">
        <f>ROUND(E222*N222,2)</f>
        <v>0.01</v>
      </c>
      <c r="P222" s="197">
        <v>0</v>
      </c>
      <c r="Q222" s="197">
        <f>ROUND(E222*P222,2)</f>
        <v>0</v>
      </c>
      <c r="R222" s="198" t="s">
        <v>193</v>
      </c>
      <c r="S222" s="198" t="s">
        <v>194</v>
      </c>
      <c r="X222" s="256"/>
      <c r="Y222" s="256"/>
      <c r="Z222" s="225"/>
    </row>
    <row r="223" spans="1:26" ht="22.5" x14ac:dyDescent="0.2">
      <c r="A223" s="193">
        <v>61</v>
      </c>
      <c r="B223" s="230" t="s">
        <v>302</v>
      </c>
      <c r="C223" s="230" t="s">
        <v>303</v>
      </c>
      <c r="D223" s="195" t="s">
        <v>207</v>
      </c>
      <c r="E223" s="196">
        <v>26.747324358000004</v>
      </c>
      <c r="F223" s="199"/>
      <c r="G223" s="197">
        <f>ROUND(E223*F223,2)</f>
        <v>0</v>
      </c>
      <c r="H223" s="199">
        <v>54.02</v>
      </c>
      <c r="I223" s="197">
        <f>ROUND(E223*H223,2)</f>
        <v>1444.89</v>
      </c>
      <c r="J223" s="199">
        <v>40.479999999999997</v>
      </c>
      <c r="K223" s="197">
        <f>ROUND(E223*J223,2)</f>
        <v>1082.73</v>
      </c>
      <c r="L223" s="197">
        <v>21</v>
      </c>
      <c r="M223" s="197">
        <f>G223*(1+L223/100)</f>
        <v>0</v>
      </c>
      <c r="N223" s="197">
        <v>2.1000000000000001E-4</v>
      </c>
      <c r="O223" s="197">
        <f>ROUND(E223*N223,2)</f>
        <v>0.01</v>
      </c>
      <c r="P223" s="197">
        <v>0</v>
      </c>
      <c r="Q223" s="197">
        <f>ROUND(E223*P223,2)</f>
        <v>0</v>
      </c>
      <c r="R223" s="198" t="s">
        <v>208</v>
      </c>
      <c r="S223" s="198" t="s">
        <v>194</v>
      </c>
      <c r="X223" s="256"/>
      <c r="Y223" s="256"/>
      <c r="Z223" s="225"/>
    </row>
    <row r="224" spans="1:26" x14ac:dyDescent="0.2">
      <c r="A224" s="193">
        <v>62</v>
      </c>
      <c r="B224" s="230" t="s">
        <v>304</v>
      </c>
      <c r="C224" s="230" t="s">
        <v>305</v>
      </c>
      <c r="D224" s="195" t="s">
        <v>293</v>
      </c>
      <c r="E224" s="196">
        <v>2.9532000000000003</v>
      </c>
      <c r="F224" s="199"/>
      <c r="G224" s="197">
        <f>ROUND(E224*F224,2)</f>
        <v>0</v>
      </c>
      <c r="H224" s="199">
        <v>513.05999999999995</v>
      </c>
      <c r="I224" s="197">
        <f>ROUND(E224*H224,2)</f>
        <v>1515.17</v>
      </c>
      <c r="J224" s="199">
        <v>252.94</v>
      </c>
      <c r="K224" s="197">
        <f>ROUND(E224*J224,2)</f>
        <v>746.98</v>
      </c>
      <c r="L224" s="197">
        <v>21</v>
      </c>
      <c r="M224" s="197">
        <f>G224*(1+L224/100)</f>
        <v>0</v>
      </c>
      <c r="N224" s="197">
        <v>3.0000000000000001E-3</v>
      </c>
      <c r="O224" s="197">
        <f>ROUND(E224*N224,2)</f>
        <v>0.01</v>
      </c>
      <c r="P224" s="197">
        <v>0</v>
      </c>
      <c r="Q224" s="197">
        <f>ROUND(E224*P224,2)</f>
        <v>0</v>
      </c>
      <c r="R224" s="198" t="s">
        <v>193</v>
      </c>
      <c r="S224" s="198" t="s">
        <v>194</v>
      </c>
      <c r="X224" s="256"/>
      <c r="Y224" s="256"/>
      <c r="Z224" s="225"/>
    </row>
    <row r="225" spans="1:26" ht="22.5" x14ac:dyDescent="0.2">
      <c r="A225" s="193">
        <v>63</v>
      </c>
      <c r="B225" s="230" t="s">
        <v>306</v>
      </c>
      <c r="C225" s="230" t="s">
        <v>307</v>
      </c>
      <c r="D225" s="195" t="s">
        <v>207</v>
      </c>
      <c r="E225" s="196">
        <v>26.747324358000004</v>
      </c>
      <c r="F225" s="199"/>
      <c r="G225" s="197">
        <f>ROUND(E225*F225,2)</f>
        <v>0</v>
      </c>
      <c r="H225" s="199">
        <v>0</v>
      </c>
      <c r="I225" s="197">
        <f>ROUND(E225*H225,2)</f>
        <v>0</v>
      </c>
      <c r="J225" s="199">
        <v>389.5</v>
      </c>
      <c r="K225" s="197">
        <f>ROUND(E225*J225,2)</f>
        <v>10418.08</v>
      </c>
      <c r="L225" s="197">
        <v>21</v>
      </c>
      <c r="M225" s="197">
        <f>G225*(1+L225/100)</f>
        <v>0</v>
      </c>
      <c r="N225" s="197">
        <v>1.0710000000000001E-2</v>
      </c>
      <c r="O225" s="197">
        <f>ROUND(E225*N225,2)</f>
        <v>0.28999999999999998</v>
      </c>
      <c r="P225" s="197">
        <v>0</v>
      </c>
      <c r="Q225" s="197">
        <f>ROUND(E225*P225,2)</f>
        <v>0</v>
      </c>
      <c r="R225" s="198" t="s">
        <v>208</v>
      </c>
      <c r="S225" s="198" t="s">
        <v>194</v>
      </c>
      <c r="X225" s="256"/>
      <c r="Y225" s="256"/>
      <c r="Z225" s="225"/>
    </row>
    <row r="226" spans="1:26" x14ac:dyDescent="0.2">
      <c r="A226" s="177"/>
      <c r="B226" s="234" t="s">
        <v>1672</v>
      </c>
      <c r="C226" s="235"/>
      <c r="D226" s="200"/>
      <c r="E226" s="201"/>
      <c r="F226" s="184"/>
      <c r="G226" s="184"/>
      <c r="H226" s="184"/>
      <c r="I226" s="184"/>
      <c r="J226" s="184"/>
      <c r="K226" s="184"/>
      <c r="L226" s="184"/>
      <c r="M226" s="184"/>
      <c r="N226" s="184"/>
      <c r="O226" s="184"/>
      <c r="P226" s="184"/>
      <c r="Q226" s="184"/>
      <c r="R226" s="185"/>
      <c r="S226" s="185"/>
      <c r="X226" s="256"/>
      <c r="Y226" s="256"/>
      <c r="Z226" s="244"/>
    </row>
    <row r="227" spans="1:26" x14ac:dyDescent="0.2">
      <c r="A227" s="177"/>
      <c r="B227" s="234" t="s">
        <v>1673</v>
      </c>
      <c r="C227" s="235"/>
      <c r="D227" s="200"/>
      <c r="E227" s="201">
        <v>26.747324358000004</v>
      </c>
      <c r="F227" s="184"/>
      <c r="G227" s="184"/>
      <c r="H227" s="184"/>
      <c r="I227" s="184"/>
      <c r="J227" s="184"/>
      <c r="K227" s="184"/>
      <c r="L227" s="184"/>
      <c r="M227" s="184"/>
      <c r="N227" s="184"/>
      <c r="O227" s="184"/>
      <c r="P227" s="184"/>
      <c r="Q227" s="184"/>
      <c r="R227" s="185"/>
      <c r="S227" s="185"/>
      <c r="X227" s="256"/>
      <c r="Y227" s="256"/>
      <c r="Z227" s="244"/>
    </row>
    <row r="228" spans="1:26" x14ac:dyDescent="0.2">
      <c r="A228" s="193">
        <v>64</v>
      </c>
      <c r="B228" s="230" t="s">
        <v>310</v>
      </c>
      <c r="C228" s="230" t="s">
        <v>311</v>
      </c>
      <c r="D228" s="195" t="s">
        <v>207</v>
      </c>
      <c r="E228" s="196">
        <v>5.3494648716000004</v>
      </c>
      <c r="F228" s="199"/>
      <c r="G228" s="197">
        <f>ROUND(E228*F228,2)</f>
        <v>0</v>
      </c>
      <c r="H228" s="199">
        <v>0</v>
      </c>
      <c r="I228" s="197">
        <f>ROUND(E228*H228,2)</f>
        <v>0</v>
      </c>
      <c r="J228" s="199">
        <v>164.5</v>
      </c>
      <c r="K228" s="197">
        <f>ROUND(E228*J228,2)</f>
        <v>879.99</v>
      </c>
      <c r="L228" s="197">
        <v>21</v>
      </c>
      <c r="M228" s="197">
        <f>G228*(1+L228/100)</f>
        <v>0</v>
      </c>
      <c r="N228" s="197">
        <v>0</v>
      </c>
      <c r="O228" s="197">
        <f>ROUND(E228*N228,2)</f>
        <v>0</v>
      </c>
      <c r="P228" s="197">
        <v>0</v>
      </c>
      <c r="Q228" s="197">
        <f>ROUND(E228*P228,2)</f>
        <v>0</v>
      </c>
      <c r="R228" s="198" t="s">
        <v>312</v>
      </c>
      <c r="S228" s="198" t="s">
        <v>194</v>
      </c>
      <c r="X228" s="256"/>
      <c r="Y228" s="256"/>
      <c r="Z228" s="225"/>
    </row>
    <row r="229" spans="1:26" x14ac:dyDescent="0.2">
      <c r="A229" s="177"/>
      <c r="B229" s="234" t="s">
        <v>1674</v>
      </c>
      <c r="C229" s="235"/>
      <c r="D229" s="200"/>
      <c r="E229" s="201"/>
      <c r="F229" s="184"/>
      <c r="G229" s="184"/>
      <c r="H229" s="184"/>
      <c r="I229" s="184"/>
      <c r="J229" s="184"/>
      <c r="K229" s="184"/>
      <c r="L229" s="184"/>
      <c r="M229" s="184"/>
      <c r="N229" s="184"/>
      <c r="O229" s="184"/>
      <c r="P229" s="184"/>
      <c r="Q229" s="184"/>
      <c r="R229" s="185"/>
      <c r="S229" s="185"/>
      <c r="X229" s="256"/>
      <c r="Y229" s="256"/>
      <c r="Z229" s="244"/>
    </row>
    <row r="230" spans="1:26" x14ac:dyDescent="0.2">
      <c r="A230" s="177"/>
      <c r="B230" s="234" t="s">
        <v>1675</v>
      </c>
      <c r="C230" s="235"/>
      <c r="D230" s="200"/>
      <c r="E230" s="201">
        <v>5.3494648716000004</v>
      </c>
      <c r="F230" s="184"/>
      <c r="G230" s="184"/>
      <c r="H230" s="184"/>
      <c r="I230" s="184"/>
      <c r="J230" s="184"/>
      <c r="K230" s="184"/>
      <c r="L230" s="184"/>
      <c r="M230" s="184"/>
      <c r="N230" s="184"/>
      <c r="O230" s="184"/>
      <c r="P230" s="184"/>
      <c r="Q230" s="184"/>
      <c r="R230" s="185"/>
      <c r="S230" s="185"/>
      <c r="X230" s="256"/>
      <c r="Y230" s="256"/>
      <c r="Z230" s="244"/>
    </row>
    <row r="231" spans="1:26" x14ac:dyDescent="0.2">
      <c r="A231" s="162"/>
      <c r="B231" s="231"/>
      <c r="C231" s="231"/>
      <c r="D231" s="180"/>
      <c r="E231" s="181"/>
      <c r="F231" s="182"/>
      <c r="G231" s="182"/>
      <c r="H231" s="182"/>
      <c r="I231" s="182"/>
      <c r="J231" s="182"/>
      <c r="K231" s="182"/>
      <c r="L231" s="182"/>
      <c r="M231" s="182"/>
      <c r="N231" s="182"/>
      <c r="O231" s="182"/>
      <c r="P231" s="182"/>
      <c r="Q231" s="182"/>
      <c r="R231" s="183"/>
      <c r="S231" s="183"/>
      <c r="X231" s="256"/>
      <c r="Y231" s="256"/>
      <c r="Z231" s="264"/>
    </row>
    <row r="232" spans="1:26" x14ac:dyDescent="0.2">
      <c r="A232" s="179" t="s">
        <v>188</v>
      </c>
      <c r="B232" s="229" t="s">
        <v>97</v>
      </c>
      <c r="C232" s="229" t="s">
        <v>98</v>
      </c>
      <c r="D232" s="187"/>
      <c r="E232" s="188"/>
      <c r="F232" s="189"/>
      <c r="G232" s="190">
        <f>SUMIF(AE233:AE243,"&lt;&gt;NOR",G233:G243)</f>
        <v>0</v>
      </c>
      <c r="H232" s="189"/>
      <c r="I232" s="189">
        <f>SUM(I233:I243)</f>
        <v>1731.4299999999998</v>
      </c>
      <c r="J232" s="189"/>
      <c r="K232" s="189">
        <f>SUM(K233:K243)</f>
        <v>3264.21</v>
      </c>
      <c r="L232" s="189"/>
      <c r="M232" s="189">
        <f>SUM(M233:M243)</f>
        <v>0</v>
      </c>
      <c r="N232" s="189"/>
      <c r="O232" s="189">
        <f>SUM(O233:O243)</f>
        <v>0.32</v>
      </c>
      <c r="P232" s="189"/>
      <c r="Q232" s="189">
        <f>SUM(Q233:Q243)</f>
        <v>0</v>
      </c>
      <c r="R232" s="191"/>
      <c r="S232" s="191"/>
      <c r="X232" s="256"/>
      <c r="Y232" s="256"/>
      <c r="Z232" s="265"/>
    </row>
    <row r="233" spans="1:26" ht="45" x14ac:dyDescent="0.2">
      <c r="A233" s="193">
        <v>65</v>
      </c>
      <c r="B233" s="230" t="s">
        <v>315</v>
      </c>
      <c r="C233" s="230" t="s">
        <v>316</v>
      </c>
      <c r="D233" s="195" t="s">
        <v>213</v>
      </c>
      <c r="E233" s="196">
        <v>0.44298000000000004</v>
      </c>
      <c r="F233" s="199"/>
      <c r="G233" s="197">
        <f>ROUND(E233*F233,2)</f>
        <v>0</v>
      </c>
      <c r="H233" s="199">
        <v>21.51</v>
      </c>
      <c r="I233" s="197">
        <f>ROUND(E233*H233,2)</f>
        <v>9.5299999999999994</v>
      </c>
      <c r="J233" s="199">
        <v>866.49</v>
      </c>
      <c r="K233" s="197">
        <f>ROUND(E233*J233,2)</f>
        <v>383.84</v>
      </c>
      <c r="L233" s="197">
        <v>21</v>
      </c>
      <c r="M233" s="197">
        <f>G233*(1+L233/100)</f>
        <v>0</v>
      </c>
      <c r="N233" s="197">
        <v>1.8970000000000001E-2</v>
      </c>
      <c r="O233" s="197">
        <f>ROUND(E233*N233,2)</f>
        <v>0.01</v>
      </c>
      <c r="P233" s="197">
        <v>0</v>
      </c>
      <c r="Q233" s="197">
        <f>ROUND(E233*P233,2)</f>
        <v>0</v>
      </c>
      <c r="R233" s="198" t="s">
        <v>208</v>
      </c>
      <c r="S233" s="198" t="s">
        <v>194</v>
      </c>
      <c r="X233" s="256"/>
      <c r="Y233" s="256"/>
      <c r="Z233" s="225"/>
    </row>
    <row r="234" spans="1:26" x14ac:dyDescent="0.2">
      <c r="A234" s="193">
        <v>66</v>
      </c>
      <c r="B234" s="230" t="s">
        <v>317</v>
      </c>
      <c r="C234" s="230" t="s">
        <v>318</v>
      </c>
      <c r="D234" s="195" t="s">
        <v>213</v>
      </c>
      <c r="E234" s="196">
        <v>0.59064000000000005</v>
      </c>
      <c r="F234" s="199"/>
      <c r="G234" s="197">
        <f>ROUND(E234*F234,2)</f>
        <v>0</v>
      </c>
      <c r="H234" s="199">
        <v>843.31</v>
      </c>
      <c r="I234" s="197">
        <f>ROUND(E234*H234,2)</f>
        <v>498.09</v>
      </c>
      <c r="J234" s="199">
        <v>4876.6899999999996</v>
      </c>
      <c r="K234" s="197">
        <f>ROUND(E234*J234,2)</f>
        <v>2880.37</v>
      </c>
      <c r="L234" s="197">
        <v>21</v>
      </c>
      <c r="M234" s="197">
        <f>G234*(1+L234/100)</f>
        <v>0</v>
      </c>
      <c r="N234" s="197">
        <v>0.49075000000000002</v>
      </c>
      <c r="O234" s="197">
        <f>ROUND(E234*N234,2)</f>
        <v>0.28999999999999998</v>
      </c>
      <c r="P234" s="197">
        <v>0</v>
      </c>
      <c r="Q234" s="197">
        <f>ROUND(E234*P234,2)</f>
        <v>0</v>
      </c>
      <c r="R234" s="198" t="s">
        <v>208</v>
      </c>
      <c r="S234" s="198" t="s">
        <v>194</v>
      </c>
      <c r="X234" s="256"/>
      <c r="Y234" s="256"/>
      <c r="Z234" s="225"/>
    </row>
    <row r="235" spans="1:26" ht="22.5" x14ac:dyDescent="0.2">
      <c r="A235" s="193">
        <v>67</v>
      </c>
      <c r="B235" s="230" t="s">
        <v>319</v>
      </c>
      <c r="C235" s="230" t="s">
        <v>320</v>
      </c>
      <c r="D235" s="195" t="s">
        <v>213</v>
      </c>
      <c r="E235" s="196">
        <v>0.44298000000000004</v>
      </c>
      <c r="F235" s="199"/>
      <c r="G235" s="197">
        <f>ROUND(E235*F235,2)</f>
        <v>0</v>
      </c>
      <c r="H235" s="199">
        <v>919</v>
      </c>
      <c r="I235" s="197">
        <f>ROUND(E235*H235,2)</f>
        <v>407.1</v>
      </c>
      <c r="J235" s="199">
        <v>0</v>
      </c>
      <c r="K235" s="197">
        <f>ROUND(E235*J235,2)</f>
        <v>0</v>
      </c>
      <c r="L235" s="197">
        <v>21</v>
      </c>
      <c r="M235" s="197">
        <f>G235*(1+L235/100)</f>
        <v>0</v>
      </c>
      <c r="N235" s="197">
        <v>1.1860000000000001E-2</v>
      </c>
      <c r="O235" s="197">
        <f>ROUND(E235*N235,2)</f>
        <v>0.01</v>
      </c>
      <c r="P235" s="197">
        <v>0</v>
      </c>
      <c r="Q235" s="197">
        <f>ROUND(E235*P235,2)</f>
        <v>0</v>
      </c>
      <c r="R235" s="198" t="s">
        <v>243</v>
      </c>
      <c r="S235" s="198" t="s">
        <v>194</v>
      </c>
      <c r="X235" s="256"/>
      <c r="Y235" s="256"/>
      <c r="Z235" s="225"/>
    </row>
    <row r="236" spans="1:26" x14ac:dyDescent="0.2">
      <c r="A236" s="177"/>
      <c r="B236" s="234" t="s">
        <v>1676</v>
      </c>
      <c r="C236" s="235"/>
      <c r="D236" s="200"/>
      <c r="E236" s="201"/>
      <c r="F236" s="184"/>
      <c r="G236" s="184"/>
      <c r="H236" s="184"/>
      <c r="I236" s="184"/>
      <c r="J236" s="184"/>
      <c r="K236" s="184"/>
      <c r="L236" s="184"/>
      <c r="M236" s="184"/>
      <c r="N236" s="184"/>
      <c r="O236" s="184"/>
      <c r="P236" s="184"/>
      <c r="Q236" s="184"/>
      <c r="R236" s="185"/>
      <c r="S236" s="185"/>
      <c r="X236" s="256"/>
      <c r="Y236" s="256"/>
      <c r="Z236" s="244"/>
    </row>
    <row r="237" spans="1:26" x14ac:dyDescent="0.2">
      <c r="A237" s="177"/>
      <c r="B237" s="234" t="s">
        <v>83</v>
      </c>
      <c r="C237" s="235"/>
      <c r="D237" s="200"/>
      <c r="E237" s="201">
        <v>0.44298000000000004</v>
      </c>
      <c r="F237" s="184"/>
      <c r="G237" s="184"/>
      <c r="H237" s="184"/>
      <c r="I237" s="184"/>
      <c r="J237" s="184"/>
      <c r="K237" s="184"/>
      <c r="L237" s="184"/>
      <c r="M237" s="184"/>
      <c r="N237" s="184"/>
      <c r="O237" s="184"/>
      <c r="P237" s="184"/>
      <c r="Q237" s="184"/>
      <c r="R237" s="185"/>
      <c r="S237" s="185"/>
      <c r="X237" s="256"/>
      <c r="Y237" s="256"/>
      <c r="Z237" s="244"/>
    </row>
    <row r="238" spans="1:26" ht="22.5" x14ac:dyDescent="0.2">
      <c r="A238" s="193">
        <v>68</v>
      </c>
      <c r="B238" s="230" t="s">
        <v>1677</v>
      </c>
      <c r="C238" s="230" t="s">
        <v>1678</v>
      </c>
      <c r="D238" s="195" t="s">
        <v>213</v>
      </c>
      <c r="E238" s="196">
        <v>0.14766000000000001</v>
      </c>
      <c r="F238" s="199"/>
      <c r="G238" s="197">
        <f>ROUND(E238*F238,2)</f>
        <v>0</v>
      </c>
      <c r="H238" s="199">
        <v>1331</v>
      </c>
      <c r="I238" s="197">
        <f>ROUND(E238*H238,2)</f>
        <v>196.54</v>
      </c>
      <c r="J238" s="199">
        <v>0</v>
      </c>
      <c r="K238" s="197">
        <f>ROUND(E238*J238,2)</f>
        <v>0</v>
      </c>
      <c r="L238" s="197">
        <v>21</v>
      </c>
      <c r="M238" s="197">
        <f>G238*(1+L238/100)</f>
        <v>0</v>
      </c>
      <c r="N238" s="197">
        <v>1.1299999999999999E-2</v>
      </c>
      <c r="O238" s="197">
        <f>ROUND(E238*N238,2)</f>
        <v>0</v>
      </c>
      <c r="P238" s="197">
        <v>0</v>
      </c>
      <c r="Q238" s="197">
        <f>ROUND(E238*P238,2)</f>
        <v>0</v>
      </c>
      <c r="R238" s="198" t="s">
        <v>243</v>
      </c>
      <c r="S238" s="198" t="s">
        <v>194</v>
      </c>
      <c r="X238" s="256"/>
      <c r="Y238" s="256"/>
      <c r="Z238" s="225"/>
    </row>
    <row r="239" spans="1:26" x14ac:dyDescent="0.2">
      <c r="A239" s="177"/>
      <c r="B239" s="234" t="s">
        <v>1679</v>
      </c>
      <c r="C239" s="235"/>
      <c r="D239" s="200"/>
      <c r="E239" s="201"/>
      <c r="F239" s="184"/>
      <c r="G239" s="184"/>
      <c r="H239" s="184"/>
      <c r="I239" s="184"/>
      <c r="J239" s="184"/>
      <c r="K239" s="184"/>
      <c r="L239" s="184"/>
      <c r="M239" s="184"/>
      <c r="N239" s="184"/>
      <c r="O239" s="184"/>
      <c r="P239" s="184"/>
      <c r="Q239" s="184"/>
      <c r="R239" s="185"/>
      <c r="S239" s="185"/>
      <c r="X239" s="256"/>
      <c r="Y239" s="256"/>
      <c r="Z239" s="244"/>
    </row>
    <row r="240" spans="1:26" x14ac:dyDescent="0.2">
      <c r="A240" s="177"/>
      <c r="B240" s="234" t="s">
        <v>75</v>
      </c>
      <c r="C240" s="235"/>
      <c r="D240" s="200"/>
      <c r="E240" s="201">
        <v>0.14766000000000001</v>
      </c>
      <c r="F240" s="184"/>
      <c r="G240" s="184"/>
      <c r="H240" s="184"/>
      <c r="I240" s="184"/>
      <c r="J240" s="184"/>
      <c r="K240" s="184"/>
      <c r="L240" s="184"/>
      <c r="M240" s="184"/>
      <c r="N240" s="184"/>
      <c r="O240" s="184"/>
      <c r="P240" s="184"/>
      <c r="Q240" s="184"/>
      <c r="R240" s="185"/>
      <c r="S240" s="185"/>
      <c r="X240" s="256"/>
      <c r="Y240" s="256"/>
      <c r="Z240" s="244"/>
    </row>
    <row r="241" spans="1:26" ht="22.5" x14ac:dyDescent="0.2">
      <c r="A241" s="193">
        <v>69</v>
      </c>
      <c r="B241" s="230" t="s">
        <v>1680</v>
      </c>
      <c r="C241" s="230" t="s">
        <v>1681</v>
      </c>
      <c r="D241" s="195" t="s">
        <v>213</v>
      </c>
      <c r="E241" s="196">
        <v>0.44298000000000004</v>
      </c>
      <c r="F241" s="199"/>
      <c r="G241" s="197">
        <f>ROUND(E241*F241,2)</f>
        <v>0</v>
      </c>
      <c r="H241" s="199">
        <v>1400</v>
      </c>
      <c r="I241" s="197">
        <f>ROUND(E241*H241,2)</f>
        <v>620.16999999999996</v>
      </c>
      <c r="J241" s="199">
        <v>0</v>
      </c>
      <c r="K241" s="197">
        <f>ROUND(E241*J241,2)</f>
        <v>0</v>
      </c>
      <c r="L241" s="197">
        <v>21</v>
      </c>
      <c r="M241" s="197">
        <f>G241*(1+L241/100)</f>
        <v>0</v>
      </c>
      <c r="N241" s="197">
        <v>2.52E-2</v>
      </c>
      <c r="O241" s="197">
        <f>ROUND(E241*N241,2)</f>
        <v>0.01</v>
      </c>
      <c r="P241" s="197">
        <v>0</v>
      </c>
      <c r="Q241" s="197">
        <f>ROUND(E241*P241,2)</f>
        <v>0</v>
      </c>
      <c r="R241" s="198" t="s">
        <v>243</v>
      </c>
      <c r="S241" s="198" t="s">
        <v>194</v>
      </c>
      <c r="X241" s="256"/>
      <c r="Y241" s="256"/>
      <c r="Z241" s="225"/>
    </row>
    <row r="242" spans="1:26" x14ac:dyDescent="0.2">
      <c r="A242" s="177"/>
      <c r="B242" s="234" t="s">
        <v>1682</v>
      </c>
      <c r="C242" s="235"/>
      <c r="D242" s="200"/>
      <c r="E242" s="201"/>
      <c r="F242" s="184"/>
      <c r="G242" s="184"/>
      <c r="H242" s="184"/>
      <c r="I242" s="184"/>
      <c r="J242" s="184"/>
      <c r="K242" s="184"/>
      <c r="L242" s="184"/>
      <c r="M242" s="184"/>
      <c r="N242" s="184"/>
      <c r="O242" s="184"/>
      <c r="P242" s="184"/>
      <c r="Q242" s="184"/>
      <c r="R242" s="185"/>
      <c r="S242" s="185"/>
      <c r="X242" s="256"/>
      <c r="Y242" s="256"/>
      <c r="Z242" s="244"/>
    </row>
    <row r="243" spans="1:26" x14ac:dyDescent="0.2">
      <c r="A243" s="177"/>
      <c r="B243" s="234" t="s">
        <v>83</v>
      </c>
      <c r="C243" s="235"/>
      <c r="D243" s="200"/>
      <c r="E243" s="201">
        <v>0.44298000000000004</v>
      </c>
      <c r="F243" s="184"/>
      <c r="G243" s="184"/>
      <c r="H243" s="184"/>
      <c r="I243" s="184"/>
      <c r="J243" s="184"/>
      <c r="K243" s="184"/>
      <c r="L243" s="184"/>
      <c r="M243" s="184"/>
      <c r="N243" s="184"/>
      <c r="O243" s="184"/>
      <c r="P243" s="184"/>
      <c r="Q243" s="184"/>
      <c r="R243" s="185"/>
      <c r="S243" s="185"/>
      <c r="X243" s="256"/>
      <c r="Y243" s="256"/>
      <c r="Z243" s="244"/>
    </row>
    <row r="244" spans="1:26" x14ac:dyDescent="0.2">
      <c r="A244" s="162"/>
      <c r="B244" s="231"/>
      <c r="C244" s="231"/>
      <c r="D244" s="180"/>
      <c r="E244" s="181"/>
      <c r="F244" s="182"/>
      <c r="G244" s="182"/>
      <c r="H244" s="182"/>
      <c r="I244" s="182"/>
      <c r="J244" s="182"/>
      <c r="K244" s="182"/>
      <c r="L244" s="182"/>
      <c r="M244" s="182"/>
      <c r="N244" s="182"/>
      <c r="O244" s="182"/>
      <c r="P244" s="182"/>
      <c r="Q244" s="182"/>
      <c r="R244" s="183"/>
      <c r="S244" s="183"/>
      <c r="X244" s="256"/>
      <c r="Y244" s="256"/>
      <c r="Z244" s="264"/>
    </row>
    <row r="245" spans="1:26" x14ac:dyDescent="0.2">
      <c r="A245" s="179" t="s">
        <v>188</v>
      </c>
      <c r="B245" s="229" t="s">
        <v>99</v>
      </c>
      <c r="C245" s="229" t="s">
        <v>100</v>
      </c>
      <c r="D245" s="187"/>
      <c r="E245" s="188"/>
      <c r="F245" s="189"/>
      <c r="G245" s="190">
        <f>SUMIF(AE246:AE248,"&lt;&gt;NOR",G246:G248)</f>
        <v>0</v>
      </c>
      <c r="H245" s="189"/>
      <c r="I245" s="189">
        <f>SUM(I246:I248)</f>
        <v>0</v>
      </c>
      <c r="J245" s="189"/>
      <c r="K245" s="189">
        <f>SUM(K246:K248)</f>
        <v>24600.16</v>
      </c>
      <c r="L245" s="189"/>
      <c r="M245" s="189">
        <f>SUM(M246:M248)</f>
        <v>0</v>
      </c>
      <c r="N245" s="189"/>
      <c r="O245" s="189">
        <f>SUM(O246:O248)</f>
        <v>0</v>
      </c>
      <c r="P245" s="189"/>
      <c r="Q245" s="189">
        <f>SUM(Q246:Q248)</f>
        <v>0</v>
      </c>
      <c r="R245" s="191"/>
      <c r="S245" s="191"/>
      <c r="X245" s="256"/>
      <c r="Y245" s="256"/>
      <c r="Z245" s="265"/>
    </row>
    <row r="246" spans="1:26" x14ac:dyDescent="0.2">
      <c r="A246" s="193">
        <v>70</v>
      </c>
      <c r="B246" s="230" t="s">
        <v>325</v>
      </c>
      <c r="C246" s="230" t="s">
        <v>2881</v>
      </c>
      <c r="D246" s="195" t="s">
        <v>326</v>
      </c>
      <c r="E246" s="196">
        <v>59.064000000000007</v>
      </c>
      <c r="F246" s="199"/>
      <c r="G246" s="197">
        <f>ROUND(E246*F246,2)</f>
        <v>0</v>
      </c>
      <c r="H246" s="199">
        <v>0</v>
      </c>
      <c r="I246" s="197">
        <f>ROUND(E246*H246,2)</f>
        <v>0</v>
      </c>
      <c r="J246" s="199">
        <v>416.5</v>
      </c>
      <c r="K246" s="197">
        <f>ROUND(E246*J246,2)</f>
        <v>24600.16</v>
      </c>
      <c r="L246" s="197">
        <v>21</v>
      </c>
      <c r="M246" s="197">
        <f>G246*(1+L246/100)</f>
        <v>0</v>
      </c>
      <c r="N246" s="197">
        <v>0</v>
      </c>
      <c r="O246" s="197">
        <f>ROUND(E246*N246,2)</f>
        <v>0</v>
      </c>
      <c r="P246" s="197">
        <v>0</v>
      </c>
      <c r="Q246" s="197">
        <f>ROUND(E246*P246,2)</f>
        <v>0</v>
      </c>
      <c r="R246" s="198" t="s">
        <v>327</v>
      </c>
      <c r="S246" s="198" t="s">
        <v>194</v>
      </c>
      <c r="X246" s="256"/>
      <c r="Y246" s="256"/>
      <c r="Z246" s="225"/>
    </row>
    <row r="247" spans="1:26" x14ac:dyDescent="0.2">
      <c r="A247" s="177"/>
      <c r="B247" s="234" t="s">
        <v>1683</v>
      </c>
      <c r="C247" s="235"/>
      <c r="D247" s="200"/>
      <c r="E247" s="201"/>
      <c r="F247" s="184"/>
      <c r="G247" s="184"/>
      <c r="H247" s="184"/>
      <c r="I247" s="184"/>
      <c r="J247" s="184"/>
      <c r="K247" s="184"/>
      <c r="L247" s="184"/>
      <c r="M247" s="184"/>
      <c r="N247" s="184"/>
      <c r="O247" s="184"/>
      <c r="P247" s="184"/>
      <c r="Q247" s="184"/>
      <c r="R247" s="185"/>
      <c r="S247" s="185"/>
      <c r="X247" s="256"/>
      <c r="Y247" s="256"/>
      <c r="Z247" s="244"/>
    </row>
    <row r="248" spans="1:26" x14ac:dyDescent="0.2">
      <c r="A248" s="177"/>
      <c r="B248" s="234" t="s">
        <v>1684</v>
      </c>
      <c r="C248" s="235"/>
      <c r="D248" s="200"/>
      <c r="E248" s="201">
        <v>59.064000000000007</v>
      </c>
      <c r="F248" s="184"/>
      <c r="G248" s="184"/>
      <c r="H248" s="184"/>
      <c r="I248" s="184"/>
      <c r="J248" s="184"/>
      <c r="K248" s="184"/>
      <c r="L248" s="184"/>
      <c r="M248" s="184"/>
      <c r="N248" s="184"/>
      <c r="O248" s="184"/>
      <c r="P248" s="184"/>
      <c r="Q248" s="184"/>
      <c r="R248" s="185"/>
      <c r="S248" s="185"/>
      <c r="X248" s="256"/>
      <c r="Y248" s="256"/>
      <c r="Z248" s="244"/>
    </row>
    <row r="249" spans="1:26" x14ac:dyDescent="0.2">
      <c r="A249" s="162"/>
      <c r="B249" s="231"/>
      <c r="C249" s="231"/>
      <c r="D249" s="180"/>
      <c r="E249" s="181"/>
      <c r="F249" s="182"/>
      <c r="G249" s="182"/>
      <c r="H249" s="182"/>
      <c r="I249" s="182"/>
      <c r="J249" s="182"/>
      <c r="K249" s="182"/>
      <c r="L249" s="182"/>
      <c r="M249" s="182"/>
      <c r="N249" s="182"/>
      <c r="O249" s="182"/>
      <c r="P249" s="182"/>
      <c r="Q249" s="182"/>
      <c r="R249" s="183"/>
      <c r="S249" s="183"/>
      <c r="X249" s="256"/>
      <c r="Y249" s="256"/>
      <c r="Z249" s="264"/>
    </row>
    <row r="250" spans="1:26" x14ac:dyDescent="0.2">
      <c r="A250" s="179" t="s">
        <v>188</v>
      </c>
      <c r="B250" s="229" t="s">
        <v>105</v>
      </c>
      <c r="C250" s="229" t="s">
        <v>106</v>
      </c>
      <c r="D250" s="187"/>
      <c r="E250" s="188"/>
      <c r="F250" s="189"/>
      <c r="G250" s="190">
        <f>SUMIF(AE251:AE267,"&lt;&gt;NOR",G251:G267)</f>
        <v>0</v>
      </c>
      <c r="H250" s="189"/>
      <c r="I250" s="189">
        <f>SUM(I251:I267)</f>
        <v>53.410000000000004</v>
      </c>
      <c r="J250" s="189"/>
      <c r="K250" s="189">
        <f>SUM(K251:K267)</f>
        <v>48550.39</v>
      </c>
      <c r="L250" s="189"/>
      <c r="M250" s="189">
        <f>SUM(M251:M267)</f>
        <v>0</v>
      </c>
      <c r="N250" s="189"/>
      <c r="O250" s="189">
        <f>SUM(O251:O267)</f>
        <v>3.8699999999999997</v>
      </c>
      <c r="P250" s="189"/>
      <c r="Q250" s="189">
        <f>SUM(Q251:Q267)</f>
        <v>0</v>
      </c>
      <c r="R250" s="191"/>
      <c r="S250" s="191"/>
      <c r="X250" s="256"/>
      <c r="Y250" s="256"/>
      <c r="Z250" s="265"/>
    </row>
    <row r="251" spans="1:26" ht="22.5" x14ac:dyDescent="0.2">
      <c r="A251" s="222">
        <v>71</v>
      </c>
      <c r="B251" s="237" t="s">
        <v>1685</v>
      </c>
      <c r="C251" s="237" t="s">
        <v>1686</v>
      </c>
      <c r="D251" s="224" t="s">
        <v>207</v>
      </c>
      <c r="E251" s="225">
        <v>180.44052000000002</v>
      </c>
      <c r="F251" s="199"/>
      <c r="G251" s="227">
        <f>ROUND(E251*F251,2)</f>
        <v>0</v>
      </c>
      <c r="H251" s="226">
        <v>0</v>
      </c>
      <c r="I251" s="227">
        <f>ROUND(E251*H251,2)</f>
        <v>0</v>
      </c>
      <c r="J251" s="226">
        <v>62.8</v>
      </c>
      <c r="K251" s="227">
        <f>ROUND(E251*J251,2)</f>
        <v>11331.66</v>
      </c>
      <c r="L251" s="227">
        <v>21</v>
      </c>
      <c r="M251" s="227">
        <f>G251*(1+L251/100)</f>
        <v>0</v>
      </c>
      <c r="N251" s="227">
        <v>1.8380000000000001E-2</v>
      </c>
      <c r="O251" s="227">
        <f>ROUND(E251*N251,2)</f>
        <v>3.32</v>
      </c>
      <c r="P251" s="227">
        <v>0</v>
      </c>
      <c r="Q251" s="227">
        <f>ROUND(E251*P251,2)</f>
        <v>0</v>
      </c>
      <c r="R251" s="228" t="s">
        <v>333</v>
      </c>
      <c r="S251" s="228" t="s">
        <v>194</v>
      </c>
      <c r="X251" s="256"/>
      <c r="Y251" s="256"/>
      <c r="Z251" s="225"/>
    </row>
    <row r="252" spans="1:26" x14ac:dyDescent="0.2">
      <c r="A252" s="240"/>
      <c r="B252" s="324" t="s">
        <v>1687</v>
      </c>
      <c r="C252" s="324"/>
      <c r="D252" s="325"/>
      <c r="E252" s="325"/>
      <c r="F252" s="325"/>
      <c r="G252" s="325"/>
      <c r="H252" s="238"/>
      <c r="I252" s="238"/>
      <c r="J252" s="238"/>
      <c r="K252" s="238"/>
      <c r="L252" s="238"/>
      <c r="M252" s="238"/>
      <c r="N252" s="238"/>
      <c r="O252" s="238"/>
      <c r="P252" s="238"/>
      <c r="Q252" s="238"/>
      <c r="R252" s="239"/>
      <c r="S252" s="239"/>
      <c r="X252" s="256"/>
      <c r="Y252" s="256"/>
      <c r="Z252" s="256"/>
    </row>
    <row r="253" spans="1:26" x14ac:dyDescent="0.2">
      <c r="A253" s="240"/>
      <c r="B253" s="241" t="s">
        <v>1688</v>
      </c>
      <c r="C253" s="242"/>
      <c r="D253" s="243"/>
      <c r="E253" s="244">
        <v>180.44052000000002</v>
      </c>
      <c r="F253" s="238"/>
      <c r="G253" s="238"/>
      <c r="H253" s="238"/>
      <c r="I253" s="238"/>
      <c r="J253" s="238"/>
      <c r="K253" s="238"/>
      <c r="L253" s="238"/>
      <c r="M253" s="238"/>
      <c r="N253" s="238"/>
      <c r="O253" s="238"/>
      <c r="P253" s="238"/>
      <c r="Q253" s="238"/>
      <c r="R253" s="239"/>
      <c r="S253" s="239"/>
      <c r="X253" s="256"/>
      <c r="Y253" s="256"/>
      <c r="Z253" s="244"/>
    </row>
    <row r="254" spans="1:26" x14ac:dyDescent="0.2">
      <c r="A254" s="222">
        <v>72</v>
      </c>
      <c r="B254" s="237" t="s">
        <v>1689</v>
      </c>
      <c r="C254" s="237" t="s">
        <v>1690</v>
      </c>
      <c r="D254" s="224" t="s">
        <v>1691</v>
      </c>
      <c r="E254" s="225">
        <v>3608.8104000000003</v>
      </c>
      <c r="F254" s="199"/>
      <c r="G254" s="227">
        <f>ROUND(E254*F254,2)</f>
        <v>0</v>
      </c>
      <c r="H254" s="226">
        <v>0</v>
      </c>
      <c r="I254" s="227">
        <f>ROUND(E254*H254,2)</f>
        <v>0</v>
      </c>
      <c r="J254" s="226">
        <v>0.32</v>
      </c>
      <c r="K254" s="227">
        <f>ROUND(E254*J254,2)</f>
        <v>1154.82</v>
      </c>
      <c r="L254" s="227">
        <v>21</v>
      </c>
      <c r="M254" s="227">
        <f>G254*(1+L254/100)</f>
        <v>0</v>
      </c>
      <c r="N254" s="227">
        <v>0</v>
      </c>
      <c r="O254" s="227">
        <f>ROUND(E254*N254,2)</f>
        <v>0</v>
      </c>
      <c r="P254" s="227">
        <v>0</v>
      </c>
      <c r="Q254" s="227">
        <f>ROUND(E254*P254,2)</f>
        <v>0</v>
      </c>
      <c r="R254" s="228" t="s">
        <v>333</v>
      </c>
      <c r="S254" s="228" t="s">
        <v>194</v>
      </c>
      <c r="X254" s="256"/>
      <c r="Y254" s="256"/>
      <c r="Z254" s="225"/>
    </row>
    <row r="255" spans="1:26" x14ac:dyDescent="0.2">
      <c r="A255" s="240"/>
      <c r="B255" s="241" t="s">
        <v>1692</v>
      </c>
      <c r="C255" s="242"/>
      <c r="D255" s="243"/>
      <c r="E255" s="244">
        <v>3608.8104000000003</v>
      </c>
      <c r="F255" s="238"/>
      <c r="G255" s="238"/>
      <c r="H255" s="238"/>
      <c r="I255" s="238"/>
      <c r="J255" s="238"/>
      <c r="K255" s="238"/>
      <c r="L255" s="238"/>
      <c r="M255" s="238"/>
      <c r="N255" s="238"/>
      <c r="O255" s="238"/>
      <c r="P255" s="238"/>
      <c r="Q255" s="238"/>
      <c r="R255" s="239"/>
      <c r="S255" s="239"/>
      <c r="X255" s="256"/>
      <c r="Y255" s="256"/>
      <c r="Z255" s="244"/>
    </row>
    <row r="256" spans="1:26" ht="33.75" x14ac:dyDescent="0.2">
      <c r="A256" s="222">
        <v>73</v>
      </c>
      <c r="B256" s="237" t="s">
        <v>1693</v>
      </c>
      <c r="C256" s="237" t="s">
        <v>1694</v>
      </c>
      <c r="D256" s="224" t="s">
        <v>207</v>
      </c>
      <c r="E256" s="225">
        <v>541.32156000000009</v>
      </c>
      <c r="F256" s="199"/>
      <c r="G256" s="227">
        <f>ROUND(E256*F256,2)</f>
        <v>0</v>
      </c>
      <c r="H256" s="226">
        <v>0</v>
      </c>
      <c r="I256" s="227">
        <f>ROUND(E256*H256,2)</f>
        <v>0</v>
      </c>
      <c r="J256" s="226">
        <v>27.4</v>
      </c>
      <c r="K256" s="227">
        <f>ROUND(E256*J256,2)</f>
        <v>14832.21</v>
      </c>
      <c r="L256" s="227">
        <v>21</v>
      </c>
      <c r="M256" s="227">
        <f>G256*(1+L256/100)</f>
        <v>0</v>
      </c>
      <c r="N256" s="227">
        <v>8.4999999999999995E-4</v>
      </c>
      <c r="O256" s="227">
        <f>ROUND(E256*N256,2)</f>
        <v>0.46</v>
      </c>
      <c r="P256" s="227">
        <v>0</v>
      </c>
      <c r="Q256" s="227">
        <f>ROUND(E256*P256,2)</f>
        <v>0</v>
      </c>
      <c r="R256" s="228" t="s">
        <v>333</v>
      </c>
      <c r="S256" s="228" t="s">
        <v>194</v>
      </c>
      <c r="X256" s="256"/>
      <c r="Y256" s="256"/>
      <c r="Z256" s="225"/>
    </row>
    <row r="257" spans="1:26" x14ac:dyDescent="0.2">
      <c r="A257" s="240"/>
      <c r="B257" s="241" t="s">
        <v>1695</v>
      </c>
      <c r="C257" s="242"/>
      <c r="D257" s="243"/>
      <c r="E257" s="244">
        <v>541.32156000000009</v>
      </c>
      <c r="F257" s="238"/>
      <c r="G257" s="238"/>
      <c r="H257" s="238"/>
      <c r="I257" s="238"/>
      <c r="J257" s="238"/>
      <c r="K257" s="238"/>
      <c r="L257" s="238"/>
      <c r="M257" s="238"/>
      <c r="N257" s="238"/>
      <c r="O257" s="238"/>
      <c r="P257" s="238"/>
      <c r="Q257" s="238"/>
      <c r="R257" s="239"/>
      <c r="S257" s="239"/>
      <c r="X257" s="256"/>
      <c r="Y257" s="256"/>
      <c r="Z257" s="244"/>
    </row>
    <row r="258" spans="1:26" x14ac:dyDescent="0.2">
      <c r="A258" s="222">
        <v>74</v>
      </c>
      <c r="B258" s="237" t="s">
        <v>1696</v>
      </c>
      <c r="C258" s="237" t="s">
        <v>1697</v>
      </c>
      <c r="D258" s="224" t="s">
        <v>207</v>
      </c>
      <c r="E258" s="225">
        <v>180.44052000000002</v>
      </c>
      <c r="F258" s="199"/>
      <c r="G258" s="227">
        <f>ROUND(E258*F258,2)</f>
        <v>0</v>
      </c>
      <c r="H258" s="226">
        <v>0</v>
      </c>
      <c r="I258" s="227">
        <f>ROUND(E258*H258,2)</f>
        <v>0</v>
      </c>
      <c r="J258" s="226">
        <v>51.3</v>
      </c>
      <c r="K258" s="227">
        <f>ROUND(E258*J258,2)</f>
        <v>9256.6</v>
      </c>
      <c r="L258" s="227">
        <v>21</v>
      </c>
      <c r="M258" s="227">
        <f>G258*(1+L258/100)</f>
        <v>0</v>
      </c>
      <c r="N258" s="227">
        <v>0</v>
      </c>
      <c r="O258" s="227">
        <f>ROUND(E258*N258,2)</f>
        <v>0</v>
      </c>
      <c r="P258" s="227">
        <v>0</v>
      </c>
      <c r="Q258" s="227">
        <f>ROUND(E258*P258,2)</f>
        <v>0</v>
      </c>
      <c r="R258" s="228" t="s">
        <v>333</v>
      </c>
      <c r="S258" s="228" t="s">
        <v>194</v>
      </c>
      <c r="X258" s="256"/>
      <c r="Y258" s="256"/>
      <c r="Z258" s="225"/>
    </row>
    <row r="259" spans="1:26" x14ac:dyDescent="0.2">
      <c r="A259" s="222">
        <v>75</v>
      </c>
      <c r="B259" s="237" t="s">
        <v>331</v>
      </c>
      <c r="C259" s="237" t="s">
        <v>332</v>
      </c>
      <c r="D259" s="224" t="s">
        <v>207</v>
      </c>
      <c r="E259" s="225">
        <v>33.628088400000003</v>
      </c>
      <c r="F259" s="199"/>
      <c r="G259" s="227">
        <f>ROUND(E259*F259,2)</f>
        <v>0</v>
      </c>
      <c r="H259" s="226">
        <v>0</v>
      </c>
      <c r="I259" s="227">
        <f>ROUND(E259*H259,2)</f>
        <v>0</v>
      </c>
      <c r="J259" s="226">
        <v>108.5</v>
      </c>
      <c r="K259" s="227">
        <f>ROUND(E259*J259,2)</f>
        <v>3648.65</v>
      </c>
      <c r="L259" s="227">
        <v>21</v>
      </c>
      <c r="M259" s="227">
        <f>G259*(1+L259/100)</f>
        <v>0</v>
      </c>
      <c r="N259" s="227">
        <v>1.2099999999999999E-3</v>
      </c>
      <c r="O259" s="227">
        <f>ROUND(E259*N259,2)</f>
        <v>0.04</v>
      </c>
      <c r="P259" s="227">
        <v>0</v>
      </c>
      <c r="Q259" s="227">
        <f>ROUND(E259*P259,2)</f>
        <v>0</v>
      </c>
      <c r="R259" s="228" t="s">
        <v>333</v>
      </c>
      <c r="S259" s="228" t="s">
        <v>194</v>
      </c>
      <c r="X259" s="256"/>
      <c r="Y259" s="256"/>
      <c r="Z259" s="225"/>
    </row>
    <row r="260" spans="1:26" x14ac:dyDescent="0.2">
      <c r="A260" s="240"/>
      <c r="B260" s="241" t="s">
        <v>1698</v>
      </c>
      <c r="C260" s="242"/>
      <c r="D260" s="243"/>
      <c r="E260" s="244"/>
      <c r="F260" s="238"/>
      <c r="G260" s="238"/>
      <c r="H260" s="238"/>
      <c r="I260" s="238"/>
      <c r="J260" s="238"/>
      <c r="K260" s="238"/>
      <c r="L260" s="238"/>
      <c r="M260" s="238"/>
      <c r="N260" s="238"/>
      <c r="O260" s="238"/>
      <c r="P260" s="238"/>
      <c r="Q260" s="238"/>
      <c r="R260" s="239"/>
      <c r="S260" s="239"/>
      <c r="X260" s="256"/>
      <c r="Y260" s="256"/>
      <c r="Z260" s="244"/>
    </row>
    <row r="261" spans="1:26" x14ac:dyDescent="0.2">
      <c r="A261" s="240"/>
      <c r="B261" s="241" t="s">
        <v>1699</v>
      </c>
      <c r="C261" s="242"/>
      <c r="D261" s="243"/>
      <c r="E261" s="244">
        <v>33.628088400000003</v>
      </c>
      <c r="F261" s="238"/>
      <c r="G261" s="238"/>
      <c r="H261" s="238"/>
      <c r="I261" s="238"/>
      <c r="J261" s="238"/>
      <c r="K261" s="238"/>
      <c r="L261" s="238"/>
      <c r="M261" s="238"/>
      <c r="N261" s="238"/>
      <c r="O261" s="238"/>
      <c r="P261" s="238"/>
      <c r="Q261" s="238"/>
      <c r="R261" s="239"/>
      <c r="S261" s="239"/>
      <c r="X261" s="256"/>
      <c r="Y261" s="256"/>
      <c r="Z261" s="244"/>
    </row>
    <row r="262" spans="1:26" x14ac:dyDescent="0.2">
      <c r="A262" s="222">
        <v>76</v>
      </c>
      <c r="B262" s="237" t="s">
        <v>1700</v>
      </c>
      <c r="C262" s="237" t="s">
        <v>1701</v>
      </c>
      <c r="D262" s="224" t="s">
        <v>207</v>
      </c>
      <c r="E262" s="225">
        <v>180.44052000000002</v>
      </c>
      <c r="F262" s="199"/>
      <c r="G262" s="227">
        <f t="shared" ref="G262:G267" si="6">ROUND(E262*F262,2)</f>
        <v>0</v>
      </c>
      <c r="H262" s="226">
        <v>0</v>
      </c>
      <c r="I262" s="227">
        <f t="shared" ref="I262:I267" si="7">ROUND(E262*H262,2)</f>
        <v>0</v>
      </c>
      <c r="J262" s="226">
        <v>13.7</v>
      </c>
      <c r="K262" s="227">
        <f t="shared" ref="K262:K267" si="8">ROUND(E262*J262,2)</f>
        <v>2472.04</v>
      </c>
      <c r="L262" s="227">
        <v>21</v>
      </c>
      <c r="M262" s="227">
        <f t="shared" ref="M262:M267" si="9">G262*(1+L262/100)</f>
        <v>0</v>
      </c>
      <c r="N262" s="227">
        <v>0</v>
      </c>
      <c r="O262" s="227">
        <f t="shared" ref="O262:O267" si="10">ROUND(E262*N262,2)</f>
        <v>0</v>
      </c>
      <c r="P262" s="227">
        <v>0</v>
      </c>
      <c r="Q262" s="227">
        <f t="shared" ref="Q262:Q267" si="11">ROUND(E262*P262,2)</f>
        <v>0</v>
      </c>
      <c r="R262" s="228" t="s">
        <v>333</v>
      </c>
      <c r="S262" s="228" t="s">
        <v>194</v>
      </c>
      <c r="X262" s="256"/>
      <c r="Y262" s="256"/>
      <c r="Z262" s="225"/>
    </row>
    <row r="263" spans="1:26" ht="33.75" x14ac:dyDescent="0.2">
      <c r="A263" s="222">
        <v>77</v>
      </c>
      <c r="B263" s="237" t="s">
        <v>1702</v>
      </c>
      <c r="C263" s="237" t="s">
        <v>1703</v>
      </c>
      <c r="D263" s="224" t="s">
        <v>207</v>
      </c>
      <c r="E263" s="225">
        <v>541.32156000000009</v>
      </c>
      <c r="F263" s="199"/>
      <c r="G263" s="227">
        <f t="shared" si="6"/>
        <v>0</v>
      </c>
      <c r="H263" s="226">
        <v>0</v>
      </c>
      <c r="I263" s="227">
        <f t="shared" si="7"/>
        <v>0</v>
      </c>
      <c r="J263" s="226">
        <v>7.7</v>
      </c>
      <c r="K263" s="227">
        <f t="shared" si="8"/>
        <v>4168.18</v>
      </c>
      <c r="L263" s="227">
        <v>21</v>
      </c>
      <c r="M263" s="227">
        <f t="shared" si="9"/>
        <v>0</v>
      </c>
      <c r="N263" s="227">
        <v>5.0000000000000002E-5</v>
      </c>
      <c r="O263" s="227">
        <f t="shared" si="10"/>
        <v>0.03</v>
      </c>
      <c r="P263" s="227">
        <v>0</v>
      </c>
      <c r="Q263" s="227">
        <f t="shared" si="11"/>
        <v>0</v>
      </c>
      <c r="R263" s="228" t="s">
        <v>333</v>
      </c>
      <c r="S263" s="228" t="s">
        <v>194</v>
      </c>
      <c r="X263" s="256"/>
      <c r="Y263" s="256"/>
      <c r="Z263" s="225"/>
    </row>
    <row r="264" spans="1:26" x14ac:dyDescent="0.2">
      <c r="A264" s="222">
        <v>78</v>
      </c>
      <c r="B264" s="237" t="s">
        <v>1704</v>
      </c>
      <c r="C264" s="237" t="s">
        <v>1705</v>
      </c>
      <c r="D264" s="224" t="s">
        <v>207</v>
      </c>
      <c r="E264" s="225">
        <v>180.44052000000002</v>
      </c>
      <c r="F264" s="199"/>
      <c r="G264" s="227">
        <f t="shared" si="6"/>
        <v>0</v>
      </c>
      <c r="H264" s="226">
        <v>0</v>
      </c>
      <c r="I264" s="227">
        <f t="shared" si="7"/>
        <v>0</v>
      </c>
      <c r="J264" s="226">
        <v>8.1999999999999993</v>
      </c>
      <c r="K264" s="227">
        <f t="shared" si="8"/>
        <v>1479.61</v>
      </c>
      <c r="L264" s="227">
        <v>21</v>
      </c>
      <c r="M264" s="227">
        <f t="shared" si="9"/>
        <v>0</v>
      </c>
      <c r="N264" s="227">
        <v>0</v>
      </c>
      <c r="O264" s="227">
        <f t="shared" si="10"/>
        <v>0</v>
      </c>
      <c r="P264" s="227">
        <v>0</v>
      </c>
      <c r="Q264" s="227">
        <f t="shared" si="11"/>
        <v>0</v>
      </c>
      <c r="R264" s="228" t="s">
        <v>333</v>
      </c>
      <c r="S264" s="228" t="s">
        <v>194</v>
      </c>
      <c r="X264" s="256"/>
      <c r="Y264" s="256"/>
      <c r="Z264" s="225"/>
    </row>
    <row r="265" spans="1:26" x14ac:dyDescent="0.2">
      <c r="A265" s="193">
        <v>79</v>
      </c>
      <c r="B265" s="230" t="s">
        <v>1706</v>
      </c>
      <c r="C265" s="230" t="s">
        <v>1707</v>
      </c>
      <c r="D265" s="195" t="s">
        <v>293</v>
      </c>
      <c r="E265" s="196">
        <v>0.88596000000000008</v>
      </c>
      <c r="F265" s="199"/>
      <c r="G265" s="197">
        <f t="shared" si="6"/>
        <v>0</v>
      </c>
      <c r="H265" s="199">
        <v>56.63</v>
      </c>
      <c r="I265" s="197">
        <f t="shared" si="7"/>
        <v>50.17</v>
      </c>
      <c r="J265" s="199">
        <v>91.37</v>
      </c>
      <c r="K265" s="197">
        <f t="shared" si="8"/>
        <v>80.95</v>
      </c>
      <c r="L265" s="197">
        <v>21</v>
      </c>
      <c r="M265" s="197">
        <f t="shared" si="9"/>
        <v>0</v>
      </c>
      <c r="N265" s="197">
        <v>2.1909999999999999E-2</v>
      </c>
      <c r="O265" s="197">
        <f t="shared" si="10"/>
        <v>0.02</v>
      </c>
      <c r="P265" s="197">
        <v>0</v>
      </c>
      <c r="Q265" s="197">
        <f t="shared" si="11"/>
        <v>0</v>
      </c>
      <c r="R265" s="198" t="s">
        <v>333</v>
      </c>
      <c r="S265" s="198" t="s">
        <v>194</v>
      </c>
      <c r="X265" s="256"/>
      <c r="Y265" s="256"/>
      <c r="Z265" s="225"/>
    </row>
    <row r="266" spans="1:26" ht="33.75" x14ac:dyDescent="0.2">
      <c r="A266" s="193">
        <v>80</v>
      </c>
      <c r="B266" s="230" t="s">
        <v>1708</v>
      </c>
      <c r="C266" s="230" t="s">
        <v>1709</v>
      </c>
      <c r="D266" s="195" t="s">
        <v>293</v>
      </c>
      <c r="E266" s="196">
        <v>2.6578800000000005</v>
      </c>
      <c r="F266" s="199"/>
      <c r="G266" s="197">
        <f t="shared" si="6"/>
        <v>0</v>
      </c>
      <c r="H266" s="199">
        <v>1.22</v>
      </c>
      <c r="I266" s="197">
        <f t="shared" si="7"/>
        <v>3.24</v>
      </c>
      <c r="J266" s="199">
        <v>29.38</v>
      </c>
      <c r="K266" s="197">
        <f t="shared" si="8"/>
        <v>78.09</v>
      </c>
      <c r="L266" s="197">
        <v>21</v>
      </c>
      <c r="M266" s="197">
        <f t="shared" si="9"/>
        <v>0</v>
      </c>
      <c r="N266" s="197">
        <v>1.7600000000000001E-3</v>
      </c>
      <c r="O266" s="197">
        <f t="shared" si="10"/>
        <v>0</v>
      </c>
      <c r="P266" s="197">
        <v>0</v>
      </c>
      <c r="Q266" s="197">
        <f t="shared" si="11"/>
        <v>0</v>
      </c>
      <c r="R266" s="198" t="s">
        <v>333</v>
      </c>
      <c r="S266" s="198" t="s">
        <v>194</v>
      </c>
      <c r="X266" s="256"/>
      <c r="Y266" s="256"/>
      <c r="Z266" s="225"/>
    </row>
    <row r="267" spans="1:26" x14ac:dyDescent="0.2">
      <c r="A267" s="193">
        <v>81</v>
      </c>
      <c r="B267" s="230" t="s">
        <v>1710</v>
      </c>
      <c r="C267" s="230" t="s">
        <v>1711</v>
      </c>
      <c r="D267" s="195" t="s">
        <v>293</v>
      </c>
      <c r="E267" s="196">
        <v>0.88596000000000008</v>
      </c>
      <c r="F267" s="199"/>
      <c r="G267" s="197">
        <f t="shared" si="6"/>
        <v>0</v>
      </c>
      <c r="H267" s="199">
        <v>0</v>
      </c>
      <c r="I267" s="197">
        <f t="shared" si="7"/>
        <v>0</v>
      </c>
      <c r="J267" s="199">
        <v>53.7</v>
      </c>
      <c r="K267" s="197">
        <f t="shared" si="8"/>
        <v>47.58</v>
      </c>
      <c r="L267" s="197">
        <v>21</v>
      </c>
      <c r="M267" s="197">
        <f t="shared" si="9"/>
        <v>0</v>
      </c>
      <c r="N267" s="197">
        <v>0</v>
      </c>
      <c r="O267" s="197">
        <f t="shared" si="10"/>
        <v>0</v>
      </c>
      <c r="P267" s="197">
        <v>0</v>
      </c>
      <c r="Q267" s="197">
        <f t="shared" si="11"/>
        <v>0</v>
      </c>
      <c r="R267" s="198" t="s">
        <v>333</v>
      </c>
      <c r="S267" s="198" t="s">
        <v>194</v>
      </c>
      <c r="X267" s="256"/>
      <c r="Y267" s="256"/>
      <c r="Z267" s="225"/>
    </row>
    <row r="268" spans="1:26" x14ac:dyDescent="0.2">
      <c r="A268" s="162"/>
      <c r="B268" s="231"/>
      <c r="C268" s="231"/>
      <c r="D268" s="180"/>
      <c r="E268" s="181"/>
      <c r="F268" s="182"/>
      <c r="G268" s="182"/>
      <c r="H268" s="182"/>
      <c r="I268" s="182"/>
      <c r="J268" s="182"/>
      <c r="K268" s="182"/>
      <c r="L268" s="182"/>
      <c r="M268" s="182"/>
      <c r="N268" s="182"/>
      <c r="O268" s="182"/>
      <c r="P268" s="182"/>
      <c r="Q268" s="182"/>
      <c r="R268" s="183"/>
      <c r="S268" s="183"/>
      <c r="X268" s="256"/>
      <c r="Y268" s="256"/>
      <c r="Z268" s="264"/>
    </row>
    <row r="269" spans="1:26" x14ac:dyDescent="0.2">
      <c r="A269" s="179" t="s">
        <v>188</v>
      </c>
      <c r="B269" s="229" t="s">
        <v>107</v>
      </c>
      <c r="C269" s="229" t="s">
        <v>108</v>
      </c>
      <c r="D269" s="187"/>
      <c r="E269" s="188"/>
      <c r="F269" s="189"/>
      <c r="G269" s="190">
        <f>SUMIF(AE270:AE272,"&lt;&gt;NOR",G270:G272)</f>
        <v>0</v>
      </c>
      <c r="H269" s="189"/>
      <c r="I269" s="189">
        <f>SUM(I270:I272)</f>
        <v>61.2</v>
      </c>
      <c r="J269" s="189"/>
      <c r="K269" s="189">
        <f>SUM(K270:K272)</f>
        <v>3923.73</v>
      </c>
      <c r="L269" s="189"/>
      <c r="M269" s="189">
        <f>SUM(M270:M272)</f>
        <v>0</v>
      </c>
      <c r="N269" s="189"/>
      <c r="O269" s="189">
        <f>SUM(O270:O272)</f>
        <v>0</v>
      </c>
      <c r="P269" s="189"/>
      <c r="Q269" s="189">
        <f>SUM(Q270:Q272)</f>
        <v>0</v>
      </c>
      <c r="R269" s="191"/>
      <c r="S269" s="191"/>
      <c r="X269" s="256"/>
      <c r="Y269" s="256"/>
      <c r="Z269" s="265"/>
    </row>
    <row r="270" spans="1:26" ht="56.25" x14ac:dyDescent="0.2">
      <c r="A270" s="193">
        <v>82</v>
      </c>
      <c r="B270" s="230" t="s">
        <v>336</v>
      </c>
      <c r="C270" s="230" t="s">
        <v>337</v>
      </c>
      <c r="D270" s="195" t="s">
        <v>207</v>
      </c>
      <c r="E270" s="196">
        <v>33.628088400000003</v>
      </c>
      <c r="F270" s="199"/>
      <c r="G270" s="197">
        <f>ROUND(E270*F270,2)</f>
        <v>0</v>
      </c>
      <c r="H270" s="199">
        <v>1.82</v>
      </c>
      <c r="I270" s="197">
        <f>ROUND(E270*H270,2)</f>
        <v>61.2</v>
      </c>
      <c r="J270" s="199">
        <v>116.68</v>
      </c>
      <c r="K270" s="197">
        <f>ROUND(E270*J270,2)</f>
        <v>3923.73</v>
      </c>
      <c r="L270" s="197">
        <v>21</v>
      </c>
      <c r="M270" s="197">
        <f>G270*(1+L270/100)</f>
        <v>0</v>
      </c>
      <c r="N270" s="197">
        <v>4.0000000000000003E-5</v>
      </c>
      <c r="O270" s="197">
        <f>ROUND(E270*N270,2)</f>
        <v>0</v>
      </c>
      <c r="P270" s="197">
        <v>0</v>
      </c>
      <c r="Q270" s="197">
        <f>ROUND(E270*P270,2)</f>
        <v>0</v>
      </c>
      <c r="R270" s="198" t="s">
        <v>208</v>
      </c>
      <c r="S270" s="198" t="s">
        <v>194</v>
      </c>
      <c r="X270" s="256"/>
      <c r="Y270" s="256"/>
      <c r="Z270" s="225"/>
    </row>
    <row r="271" spans="1:26" x14ac:dyDescent="0.2">
      <c r="A271" s="177"/>
      <c r="B271" s="234" t="s">
        <v>1698</v>
      </c>
      <c r="C271" s="235"/>
      <c r="D271" s="200"/>
      <c r="E271" s="201"/>
      <c r="F271" s="184"/>
      <c r="G271" s="184"/>
      <c r="H271" s="184"/>
      <c r="I271" s="184"/>
      <c r="J271" s="184"/>
      <c r="K271" s="184"/>
      <c r="L271" s="184"/>
      <c r="M271" s="184"/>
      <c r="N271" s="184"/>
      <c r="O271" s="184"/>
      <c r="P271" s="184"/>
      <c r="Q271" s="184"/>
      <c r="R271" s="185"/>
      <c r="S271" s="185"/>
      <c r="X271" s="256"/>
      <c r="Y271" s="256"/>
      <c r="Z271" s="244"/>
    </row>
    <row r="272" spans="1:26" x14ac:dyDescent="0.2">
      <c r="A272" s="177"/>
      <c r="B272" s="234" t="s">
        <v>1699</v>
      </c>
      <c r="C272" s="235"/>
      <c r="D272" s="200"/>
      <c r="E272" s="201">
        <v>33.628088400000003</v>
      </c>
      <c r="F272" s="184"/>
      <c r="G272" s="184"/>
      <c r="H272" s="184"/>
      <c r="I272" s="184"/>
      <c r="J272" s="184"/>
      <c r="K272" s="184"/>
      <c r="L272" s="184"/>
      <c r="M272" s="184"/>
      <c r="N272" s="184"/>
      <c r="O272" s="184"/>
      <c r="P272" s="184"/>
      <c r="Q272" s="184"/>
      <c r="R272" s="185"/>
      <c r="S272" s="185"/>
      <c r="X272" s="256"/>
      <c r="Y272" s="256"/>
      <c r="Z272" s="244"/>
    </row>
    <row r="273" spans="1:26" x14ac:dyDescent="0.2">
      <c r="A273" s="162"/>
      <c r="B273" s="231"/>
      <c r="C273" s="231"/>
      <c r="D273" s="180"/>
      <c r="E273" s="181"/>
      <c r="F273" s="182"/>
      <c r="G273" s="182"/>
      <c r="H273" s="182"/>
      <c r="I273" s="182"/>
      <c r="J273" s="182"/>
      <c r="K273" s="182"/>
      <c r="L273" s="182"/>
      <c r="M273" s="182"/>
      <c r="N273" s="182"/>
      <c r="O273" s="182"/>
      <c r="P273" s="182"/>
      <c r="Q273" s="182"/>
      <c r="R273" s="183"/>
      <c r="S273" s="183"/>
      <c r="X273" s="256"/>
      <c r="Y273" s="256"/>
      <c r="Z273" s="264"/>
    </row>
    <row r="274" spans="1:26" x14ac:dyDescent="0.2">
      <c r="A274" s="179" t="s">
        <v>188</v>
      </c>
      <c r="B274" s="229" t="s">
        <v>109</v>
      </c>
      <c r="C274" s="229" t="s">
        <v>110</v>
      </c>
      <c r="D274" s="187"/>
      <c r="E274" s="188"/>
      <c r="F274" s="189"/>
      <c r="G274" s="190">
        <f>SUMIF(AE275:AE275,"&lt;&gt;NOR",G275:G275)</f>
        <v>0</v>
      </c>
      <c r="H274" s="189"/>
      <c r="I274" s="189">
        <f>SUM(I275:I275)</f>
        <v>0</v>
      </c>
      <c r="J274" s="189"/>
      <c r="K274" s="189">
        <f>SUM(K275:K275)</f>
        <v>8859.6</v>
      </c>
      <c r="L274" s="189"/>
      <c r="M274" s="189">
        <f>SUM(M275:M275)</f>
        <v>0</v>
      </c>
      <c r="N274" s="189"/>
      <c r="O274" s="189">
        <f>SUM(O275:O275)</f>
        <v>0</v>
      </c>
      <c r="P274" s="189"/>
      <c r="Q274" s="189">
        <f>SUM(Q275:Q275)</f>
        <v>0</v>
      </c>
      <c r="R274" s="191"/>
      <c r="S274" s="191"/>
      <c r="X274" s="256"/>
      <c r="Y274" s="256"/>
      <c r="Z274" s="265"/>
    </row>
    <row r="275" spans="1:26" x14ac:dyDescent="0.2">
      <c r="A275" s="193">
        <v>83</v>
      </c>
      <c r="B275" s="230" t="s">
        <v>338</v>
      </c>
      <c r="C275" s="194" t="s">
        <v>2880</v>
      </c>
      <c r="D275" s="195" t="s">
        <v>326</v>
      </c>
      <c r="E275" s="196">
        <v>29.532000000000004</v>
      </c>
      <c r="F275" s="199"/>
      <c r="G275" s="197">
        <f>ROUND(E275*F275,2)</f>
        <v>0</v>
      </c>
      <c r="H275" s="199">
        <v>0</v>
      </c>
      <c r="I275" s="197">
        <f>ROUND(E275*H275,2)</f>
        <v>0</v>
      </c>
      <c r="J275" s="199">
        <v>300</v>
      </c>
      <c r="K275" s="197">
        <f>ROUND(E275*J275,2)</f>
        <v>8859.6</v>
      </c>
      <c r="L275" s="197">
        <v>21</v>
      </c>
      <c r="M275" s="197">
        <f>G275*(1+L275/100)</f>
        <v>0</v>
      </c>
      <c r="N275" s="197">
        <v>0</v>
      </c>
      <c r="O275" s="197">
        <f>ROUND(E275*N275,2)</f>
        <v>0</v>
      </c>
      <c r="P275" s="197">
        <v>0</v>
      </c>
      <c r="Q275" s="197">
        <f>ROUND(E275*P275,2)</f>
        <v>0</v>
      </c>
      <c r="R275" s="198"/>
      <c r="S275" s="198" t="s">
        <v>339</v>
      </c>
      <c r="X275" s="256"/>
      <c r="Y275" s="256"/>
      <c r="Z275" s="225"/>
    </row>
    <row r="276" spans="1:26" x14ac:dyDescent="0.2">
      <c r="A276" s="162"/>
      <c r="B276" s="231"/>
      <c r="C276" s="231"/>
      <c r="D276" s="180"/>
      <c r="E276" s="181"/>
      <c r="F276" s="182"/>
      <c r="G276" s="182"/>
      <c r="H276" s="182"/>
      <c r="I276" s="182"/>
      <c r="J276" s="182"/>
      <c r="K276" s="182"/>
      <c r="L276" s="182"/>
      <c r="M276" s="182"/>
      <c r="N276" s="182"/>
      <c r="O276" s="182"/>
      <c r="P276" s="182"/>
      <c r="Q276" s="182"/>
      <c r="R276" s="183"/>
      <c r="S276" s="183"/>
      <c r="X276" s="256"/>
      <c r="Y276" s="256"/>
      <c r="Z276" s="264"/>
    </row>
    <row r="277" spans="1:26" x14ac:dyDescent="0.2">
      <c r="A277" s="179" t="s">
        <v>188</v>
      </c>
      <c r="B277" s="229" t="s">
        <v>111</v>
      </c>
      <c r="C277" s="229" t="s">
        <v>112</v>
      </c>
      <c r="D277" s="187"/>
      <c r="E277" s="188"/>
      <c r="F277" s="189"/>
      <c r="G277" s="190">
        <f>SUMIF(AE278:AE278,"&lt;&gt;NOR",G278:G278)</f>
        <v>0</v>
      </c>
      <c r="H277" s="189"/>
      <c r="I277" s="189">
        <f>SUM(I278:I278)</f>
        <v>0</v>
      </c>
      <c r="J277" s="189"/>
      <c r="K277" s="189">
        <f>SUM(K278:K278)</f>
        <v>9103.24</v>
      </c>
      <c r="L277" s="189"/>
      <c r="M277" s="189">
        <f>SUM(M278:M278)</f>
        <v>0</v>
      </c>
      <c r="N277" s="189"/>
      <c r="O277" s="189">
        <f>SUM(O278:O278)</f>
        <v>0</v>
      </c>
      <c r="P277" s="189"/>
      <c r="Q277" s="189">
        <f>SUM(Q278:Q278)</f>
        <v>0</v>
      </c>
      <c r="R277" s="191"/>
      <c r="S277" s="191"/>
      <c r="X277" s="256"/>
      <c r="Y277" s="256"/>
      <c r="Z277" s="265"/>
    </row>
    <row r="278" spans="1:26" x14ac:dyDescent="0.2">
      <c r="A278" s="193">
        <v>84</v>
      </c>
      <c r="B278" s="230" t="s">
        <v>340</v>
      </c>
      <c r="C278" s="230" t="s">
        <v>341</v>
      </c>
      <c r="D278" s="195" t="s">
        <v>207</v>
      </c>
      <c r="E278" s="196">
        <v>1.4766000000000001</v>
      </c>
      <c r="F278" s="199"/>
      <c r="G278" s="197">
        <f>ROUND(E278*F278,2)</f>
        <v>0</v>
      </c>
      <c r="H278" s="199">
        <v>0</v>
      </c>
      <c r="I278" s="197">
        <f>ROUND(E278*H278,2)</f>
        <v>0</v>
      </c>
      <c r="J278" s="199">
        <v>6165</v>
      </c>
      <c r="K278" s="197">
        <f>ROUND(E278*J278,2)</f>
        <v>9103.24</v>
      </c>
      <c r="L278" s="197">
        <v>21</v>
      </c>
      <c r="M278" s="197">
        <f>G278*(1+L278/100)</f>
        <v>0</v>
      </c>
      <c r="N278" s="197">
        <v>0</v>
      </c>
      <c r="O278" s="197">
        <f>ROUND(E278*N278,2)</f>
        <v>0</v>
      </c>
      <c r="P278" s="197">
        <v>0</v>
      </c>
      <c r="Q278" s="197">
        <f>ROUND(E278*P278,2)</f>
        <v>0</v>
      </c>
      <c r="R278" s="198" t="s">
        <v>149</v>
      </c>
      <c r="S278" s="198" t="s">
        <v>194</v>
      </c>
      <c r="X278" s="256"/>
      <c r="Y278" s="256"/>
      <c r="Z278" s="225"/>
    </row>
    <row r="279" spans="1:26" x14ac:dyDescent="0.2">
      <c r="A279" s="162"/>
      <c r="B279" s="231"/>
      <c r="C279" s="231"/>
      <c r="D279" s="180"/>
      <c r="E279" s="181"/>
      <c r="F279" s="182"/>
      <c r="G279" s="182"/>
      <c r="H279" s="182"/>
      <c r="I279" s="182"/>
      <c r="J279" s="182"/>
      <c r="K279" s="182"/>
      <c r="L279" s="182"/>
      <c r="M279" s="182"/>
      <c r="N279" s="182"/>
      <c r="O279" s="182"/>
      <c r="P279" s="182"/>
      <c r="Q279" s="182"/>
      <c r="R279" s="183"/>
      <c r="S279" s="183"/>
      <c r="X279" s="256"/>
      <c r="Y279" s="256"/>
      <c r="Z279" s="264"/>
    </row>
    <row r="280" spans="1:26" x14ac:dyDescent="0.2">
      <c r="A280" s="179" t="s">
        <v>188</v>
      </c>
      <c r="B280" s="229" t="s">
        <v>113</v>
      </c>
      <c r="C280" s="229" t="s">
        <v>114</v>
      </c>
      <c r="D280" s="187"/>
      <c r="E280" s="188"/>
      <c r="F280" s="189"/>
      <c r="G280" s="190">
        <f>SUMIF(AE281:AE343,"&lt;&gt;NOR",G281:G343)</f>
        <v>0</v>
      </c>
      <c r="H280" s="189"/>
      <c r="I280" s="189">
        <f>SUM(I281:I343)</f>
        <v>272.08000000000004</v>
      </c>
      <c r="J280" s="189"/>
      <c r="K280" s="189">
        <f>SUM(K281:K343)</f>
        <v>38348.97</v>
      </c>
      <c r="L280" s="189"/>
      <c r="M280" s="189">
        <f>SUM(M281:M343)</f>
        <v>0</v>
      </c>
      <c r="N280" s="189"/>
      <c r="O280" s="189">
        <f>SUM(O281:O343)</f>
        <v>0.01</v>
      </c>
      <c r="P280" s="189"/>
      <c r="Q280" s="189">
        <f>SUM(Q281:Q343)</f>
        <v>17.07</v>
      </c>
      <c r="R280" s="191"/>
      <c r="S280" s="191"/>
      <c r="X280" s="256"/>
      <c r="Y280" s="256"/>
      <c r="Z280" s="265"/>
    </row>
    <row r="281" spans="1:26" x14ac:dyDescent="0.2">
      <c r="A281" s="222">
        <v>85</v>
      </c>
      <c r="B281" s="237" t="s">
        <v>1712</v>
      </c>
      <c r="C281" s="237" t="s">
        <v>1713</v>
      </c>
      <c r="D281" s="224" t="s">
        <v>192</v>
      </c>
      <c r="E281" s="225">
        <v>1.1087508846000003</v>
      </c>
      <c r="F281" s="199"/>
      <c r="G281" s="227">
        <f>ROUND(E281*F281,2)</f>
        <v>0</v>
      </c>
      <c r="H281" s="226">
        <v>0</v>
      </c>
      <c r="I281" s="227">
        <f>ROUND(E281*H281,2)</f>
        <v>0</v>
      </c>
      <c r="J281" s="226">
        <v>6840</v>
      </c>
      <c r="K281" s="227">
        <f>ROUND(E281*J281,2)</f>
        <v>7583.86</v>
      </c>
      <c r="L281" s="227">
        <v>21</v>
      </c>
      <c r="M281" s="227">
        <f>G281*(1+L281/100)</f>
        <v>0</v>
      </c>
      <c r="N281" s="227">
        <v>0</v>
      </c>
      <c r="O281" s="227">
        <f>ROUND(E281*N281,2)</f>
        <v>0</v>
      </c>
      <c r="P281" s="227">
        <v>2.4</v>
      </c>
      <c r="Q281" s="227">
        <f>ROUND(E281*P281,2)</f>
        <v>2.66</v>
      </c>
      <c r="R281" s="228" t="s">
        <v>344</v>
      </c>
      <c r="S281" s="228" t="s">
        <v>194</v>
      </c>
      <c r="X281" s="256"/>
      <c r="Y281" s="256"/>
      <c r="Z281" s="225"/>
    </row>
    <row r="282" spans="1:26" x14ac:dyDescent="0.2">
      <c r="A282" s="177"/>
      <c r="B282" s="234" t="s">
        <v>1714</v>
      </c>
      <c r="C282" s="235"/>
      <c r="D282" s="200"/>
      <c r="E282" s="201"/>
      <c r="F282" s="184"/>
      <c r="G282" s="184"/>
      <c r="H282" s="184"/>
      <c r="I282" s="184"/>
      <c r="J282" s="184"/>
      <c r="K282" s="184"/>
      <c r="L282" s="184"/>
      <c r="M282" s="184"/>
      <c r="N282" s="184"/>
      <c r="O282" s="184"/>
      <c r="P282" s="184"/>
      <c r="Q282" s="184"/>
      <c r="R282" s="185"/>
      <c r="S282" s="185"/>
      <c r="X282" s="256"/>
      <c r="Y282" s="256"/>
      <c r="Z282" s="244"/>
    </row>
    <row r="283" spans="1:26" x14ac:dyDescent="0.2">
      <c r="A283" s="177"/>
      <c r="B283" s="234" t="s">
        <v>1715</v>
      </c>
      <c r="C283" s="235"/>
      <c r="D283" s="200"/>
      <c r="E283" s="201"/>
      <c r="F283" s="184"/>
      <c r="G283" s="184"/>
      <c r="H283" s="184"/>
      <c r="I283" s="184"/>
      <c r="J283" s="184"/>
      <c r="K283" s="184"/>
      <c r="L283" s="184"/>
      <c r="M283" s="184"/>
      <c r="N283" s="184"/>
      <c r="O283" s="184"/>
      <c r="P283" s="184"/>
      <c r="Q283" s="184"/>
      <c r="R283" s="185"/>
      <c r="S283" s="185"/>
      <c r="X283" s="256"/>
      <c r="Y283" s="256"/>
      <c r="Z283" s="244"/>
    </row>
    <row r="284" spans="1:26" x14ac:dyDescent="0.2">
      <c r="A284" s="177"/>
      <c r="B284" s="234" t="s">
        <v>1716</v>
      </c>
      <c r="C284" s="235"/>
      <c r="D284" s="200"/>
      <c r="E284" s="201"/>
      <c r="F284" s="184"/>
      <c r="G284" s="184"/>
      <c r="H284" s="184"/>
      <c r="I284" s="184"/>
      <c r="J284" s="184"/>
      <c r="K284" s="184"/>
      <c r="L284" s="184"/>
      <c r="M284" s="184"/>
      <c r="N284" s="184"/>
      <c r="O284" s="184"/>
      <c r="P284" s="184"/>
      <c r="Q284" s="184"/>
      <c r="R284" s="185"/>
      <c r="S284" s="185"/>
      <c r="X284" s="256"/>
      <c r="Y284" s="256"/>
      <c r="Z284" s="244"/>
    </row>
    <row r="285" spans="1:26" x14ac:dyDescent="0.2">
      <c r="A285" s="177"/>
      <c r="B285" s="234" t="s">
        <v>259</v>
      </c>
      <c r="C285" s="235"/>
      <c r="D285" s="200"/>
      <c r="E285" s="201"/>
      <c r="F285" s="184"/>
      <c r="G285" s="184"/>
      <c r="H285" s="184"/>
      <c r="I285" s="184"/>
      <c r="J285" s="184"/>
      <c r="K285" s="184"/>
      <c r="L285" s="184"/>
      <c r="M285" s="184"/>
      <c r="N285" s="184"/>
      <c r="O285" s="184"/>
      <c r="P285" s="184"/>
      <c r="Q285" s="184"/>
      <c r="R285" s="185"/>
      <c r="S285" s="185"/>
      <c r="X285" s="256"/>
      <c r="Y285" s="256"/>
      <c r="Z285" s="244"/>
    </row>
    <row r="286" spans="1:26" x14ac:dyDescent="0.2">
      <c r="A286" s="177"/>
      <c r="B286" s="234" t="s">
        <v>1717</v>
      </c>
      <c r="C286" s="235"/>
      <c r="D286" s="200"/>
      <c r="E286" s="201">
        <v>1.1087508846000003</v>
      </c>
      <c r="F286" s="184"/>
      <c r="G286" s="184"/>
      <c r="H286" s="184"/>
      <c r="I286" s="184"/>
      <c r="J286" s="184"/>
      <c r="K286" s="184"/>
      <c r="L286" s="184"/>
      <c r="M286" s="184"/>
      <c r="N286" s="184"/>
      <c r="O286" s="184"/>
      <c r="P286" s="184"/>
      <c r="Q286" s="184"/>
      <c r="R286" s="185"/>
      <c r="S286" s="185"/>
      <c r="X286" s="256"/>
      <c r="Y286" s="256"/>
      <c r="Z286" s="244"/>
    </row>
    <row r="287" spans="1:26" ht="22.5" x14ac:dyDescent="0.2">
      <c r="A287" s="193">
        <v>86</v>
      </c>
      <c r="B287" s="230" t="s">
        <v>1718</v>
      </c>
      <c r="C287" s="230" t="s">
        <v>1719</v>
      </c>
      <c r="D287" s="195" t="s">
        <v>192</v>
      </c>
      <c r="E287" s="196">
        <v>0.62755500000000008</v>
      </c>
      <c r="F287" s="199"/>
      <c r="G287" s="197">
        <f>ROUND(E287*F287,2)</f>
        <v>0</v>
      </c>
      <c r="H287" s="199">
        <v>32.479999999999997</v>
      </c>
      <c r="I287" s="197">
        <f>ROUND(E287*H287,2)</f>
        <v>20.38</v>
      </c>
      <c r="J287" s="199">
        <v>642.52</v>
      </c>
      <c r="K287" s="197">
        <f>ROUND(E287*J287,2)</f>
        <v>403.22</v>
      </c>
      <c r="L287" s="197">
        <v>21</v>
      </c>
      <c r="M287" s="197">
        <f>G287*(1+L287/100)</f>
        <v>0</v>
      </c>
      <c r="N287" s="197">
        <v>1.1000000000000001E-3</v>
      </c>
      <c r="O287" s="197">
        <f>ROUND(E287*N287,2)</f>
        <v>0</v>
      </c>
      <c r="P287" s="197">
        <v>1.175</v>
      </c>
      <c r="Q287" s="197">
        <f>ROUND(E287*P287,2)</f>
        <v>0.74</v>
      </c>
      <c r="R287" s="198" t="s">
        <v>344</v>
      </c>
      <c r="S287" s="198" t="s">
        <v>194</v>
      </c>
      <c r="X287" s="256"/>
      <c r="Y287" s="256"/>
      <c r="Z287" s="225"/>
    </row>
    <row r="288" spans="1:26" ht="22.5" x14ac:dyDescent="0.2">
      <c r="A288" s="222">
        <v>87</v>
      </c>
      <c r="B288" s="237" t="s">
        <v>1720</v>
      </c>
      <c r="C288" s="237" t="s">
        <v>1721</v>
      </c>
      <c r="D288" s="224" t="s">
        <v>192</v>
      </c>
      <c r="E288" s="225">
        <v>1.4535192654000002</v>
      </c>
      <c r="F288" s="199"/>
      <c r="G288" s="227">
        <f>ROUND(E288*F288,2)</f>
        <v>0</v>
      </c>
      <c r="H288" s="226">
        <v>0</v>
      </c>
      <c r="I288" s="227">
        <f>ROUND(E288*H288,2)</f>
        <v>0</v>
      </c>
      <c r="J288" s="226">
        <v>2905</v>
      </c>
      <c r="K288" s="227">
        <f>ROUND(E288*J288,2)</f>
        <v>4222.47</v>
      </c>
      <c r="L288" s="227">
        <v>21</v>
      </c>
      <c r="M288" s="227">
        <f>G288*(1+L288/100)</f>
        <v>0</v>
      </c>
      <c r="N288" s="227">
        <v>0</v>
      </c>
      <c r="O288" s="227">
        <f>ROUND(E288*N288,2)</f>
        <v>0</v>
      </c>
      <c r="P288" s="227">
        <v>2.2000000000000002</v>
      </c>
      <c r="Q288" s="227">
        <f>ROUND(E288*P288,2)</f>
        <v>3.2</v>
      </c>
      <c r="R288" s="228" t="s">
        <v>344</v>
      </c>
      <c r="S288" s="228" t="s">
        <v>194</v>
      </c>
      <c r="X288" s="256"/>
      <c r="Y288" s="256"/>
      <c r="Z288" s="225"/>
    </row>
    <row r="289" spans="1:26" ht="23.25" customHeight="1" x14ac:dyDescent="0.2">
      <c r="A289" s="177"/>
      <c r="B289" s="317" t="s">
        <v>1722</v>
      </c>
      <c r="C289" s="317"/>
      <c r="D289" s="318"/>
      <c r="E289" s="201"/>
      <c r="F289" s="184"/>
      <c r="G289" s="184"/>
      <c r="H289" s="184"/>
      <c r="I289" s="184"/>
      <c r="J289" s="184"/>
      <c r="K289" s="184"/>
      <c r="L289" s="184"/>
      <c r="M289" s="184"/>
      <c r="N289" s="184"/>
      <c r="O289" s="184"/>
      <c r="P289" s="184"/>
      <c r="Q289" s="184"/>
      <c r="R289" s="185"/>
      <c r="S289" s="185"/>
      <c r="X289" s="256"/>
      <c r="Y289" s="256"/>
      <c r="Z289" s="244"/>
    </row>
    <row r="290" spans="1:26" x14ac:dyDescent="0.2">
      <c r="A290" s="177"/>
      <c r="B290" s="234" t="s">
        <v>1723</v>
      </c>
      <c r="C290" s="235"/>
      <c r="D290" s="200"/>
      <c r="E290" s="201">
        <v>1.4535192654000002</v>
      </c>
      <c r="F290" s="184"/>
      <c r="G290" s="184"/>
      <c r="H290" s="184"/>
      <c r="I290" s="184"/>
      <c r="J290" s="184"/>
      <c r="K290" s="184"/>
      <c r="L290" s="184"/>
      <c r="M290" s="184"/>
      <c r="N290" s="184"/>
      <c r="O290" s="184"/>
      <c r="P290" s="184"/>
      <c r="Q290" s="184"/>
      <c r="R290" s="185"/>
      <c r="S290" s="185"/>
      <c r="X290" s="256"/>
      <c r="Y290" s="256"/>
      <c r="Z290" s="244"/>
    </row>
    <row r="291" spans="1:26" x14ac:dyDescent="0.2">
      <c r="A291" s="193">
        <v>88</v>
      </c>
      <c r="B291" s="230" t="s">
        <v>346</v>
      </c>
      <c r="C291" s="230" t="s">
        <v>347</v>
      </c>
      <c r="D291" s="195" t="s">
        <v>207</v>
      </c>
      <c r="E291" s="196">
        <v>21.410700000000002</v>
      </c>
      <c r="F291" s="199"/>
      <c r="G291" s="197">
        <f>ROUND(E291*F291,2)</f>
        <v>0</v>
      </c>
      <c r="H291" s="199">
        <v>0</v>
      </c>
      <c r="I291" s="197">
        <f>ROUND(E291*H291,2)</f>
        <v>0</v>
      </c>
      <c r="J291" s="199">
        <v>56.7</v>
      </c>
      <c r="K291" s="197">
        <f>ROUND(E291*J291,2)</f>
        <v>1213.99</v>
      </c>
      <c r="L291" s="197">
        <v>21</v>
      </c>
      <c r="M291" s="197">
        <f>G291*(1+L291/100)</f>
        <v>0</v>
      </c>
      <c r="N291" s="197">
        <v>0</v>
      </c>
      <c r="O291" s="197">
        <f>ROUND(E291*N291,2)</f>
        <v>0</v>
      </c>
      <c r="P291" s="197">
        <v>1.75E-3</v>
      </c>
      <c r="Q291" s="197">
        <f>ROUND(E291*P291,2)</f>
        <v>0.04</v>
      </c>
      <c r="R291" s="198" t="s">
        <v>344</v>
      </c>
      <c r="S291" s="198" t="s">
        <v>194</v>
      </c>
      <c r="X291" s="256"/>
      <c r="Y291" s="256"/>
      <c r="Z291" s="225"/>
    </row>
    <row r="292" spans="1:26" x14ac:dyDescent="0.2">
      <c r="A292" s="193">
        <v>89</v>
      </c>
      <c r="B292" s="230" t="s">
        <v>348</v>
      </c>
      <c r="C292" s="230" t="s">
        <v>349</v>
      </c>
      <c r="D292" s="195" t="s">
        <v>207</v>
      </c>
      <c r="E292" s="196">
        <v>21.410700000000002</v>
      </c>
      <c r="F292" s="199"/>
      <c r="G292" s="197">
        <f>ROUND(E292*F292,2)</f>
        <v>0</v>
      </c>
      <c r="H292" s="199">
        <v>0</v>
      </c>
      <c r="I292" s="197">
        <f>ROUND(E292*H292,2)</f>
        <v>0</v>
      </c>
      <c r="J292" s="199">
        <v>84.6</v>
      </c>
      <c r="K292" s="197">
        <f>ROUND(E292*J292,2)</f>
        <v>1811.35</v>
      </c>
      <c r="L292" s="197">
        <v>21</v>
      </c>
      <c r="M292" s="197">
        <f>G292*(1+L292/100)</f>
        <v>0</v>
      </c>
      <c r="N292" s="197">
        <v>0</v>
      </c>
      <c r="O292" s="197">
        <f>ROUND(E292*N292,2)</f>
        <v>0</v>
      </c>
      <c r="P292" s="197">
        <v>0.02</v>
      </c>
      <c r="Q292" s="197">
        <f>ROUND(E292*P292,2)</f>
        <v>0.43</v>
      </c>
      <c r="R292" s="198" t="s">
        <v>344</v>
      </c>
      <c r="S292" s="198" t="s">
        <v>194</v>
      </c>
      <c r="X292" s="256"/>
      <c r="Y292" s="256"/>
      <c r="Z292" s="225"/>
    </row>
    <row r="293" spans="1:26" x14ac:dyDescent="0.2">
      <c r="A293" s="177"/>
      <c r="B293" s="234" t="s">
        <v>1724</v>
      </c>
      <c r="C293" s="235"/>
      <c r="D293" s="200"/>
      <c r="E293" s="201"/>
      <c r="F293" s="184"/>
      <c r="G293" s="184"/>
      <c r="H293" s="184"/>
      <c r="I293" s="184"/>
      <c r="J293" s="184"/>
      <c r="K293" s="184"/>
      <c r="L293" s="184"/>
      <c r="M293" s="184"/>
      <c r="N293" s="184"/>
      <c r="O293" s="184"/>
      <c r="P293" s="184"/>
      <c r="Q293" s="184"/>
      <c r="R293" s="185"/>
      <c r="S293" s="185"/>
      <c r="X293" s="256"/>
      <c r="Y293" s="256"/>
      <c r="Z293" s="244"/>
    </row>
    <row r="294" spans="1:26" x14ac:dyDescent="0.2">
      <c r="A294" s="177"/>
      <c r="B294" s="234" t="s">
        <v>1725</v>
      </c>
      <c r="C294" s="235"/>
      <c r="D294" s="200"/>
      <c r="E294" s="201">
        <v>21.410700000000002</v>
      </c>
      <c r="F294" s="184"/>
      <c r="G294" s="184"/>
      <c r="H294" s="184"/>
      <c r="I294" s="184"/>
      <c r="J294" s="184"/>
      <c r="K294" s="184"/>
      <c r="L294" s="184"/>
      <c r="M294" s="184"/>
      <c r="N294" s="184"/>
      <c r="O294" s="184"/>
      <c r="P294" s="184"/>
      <c r="Q294" s="184"/>
      <c r="R294" s="185"/>
      <c r="S294" s="185"/>
      <c r="X294" s="256"/>
      <c r="Y294" s="256"/>
      <c r="Z294" s="244"/>
    </row>
    <row r="295" spans="1:26" x14ac:dyDescent="0.2">
      <c r="A295" s="193">
        <v>90</v>
      </c>
      <c r="B295" s="230" t="s">
        <v>352</v>
      </c>
      <c r="C295" s="230" t="s">
        <v>353</v>
      </c>
      <c r="D295" s="195" t="s">
        <v>213</v>
      </c>
      <c r="E295" s="196">
        <v>1.3289400000000002</v>
      </c>
      <c r="F295" s="199"/>
      <c r="G295" s="197">
        <f>ROUND(E295*F295,2)</f>
        <v>0</v>
      </c>
      <c r="H295" s="199">
        <v>0</v>
      </c>
      <c r="I295" s="197">
        <f>ROUND(E295*H295,2)</f>
        <v>0</v>
      </c>
      <c r="J295" s="199">
        <v>16.7</v>
      </c>
      <c r="K295" s="197">
        <f>ROUND(E295*J295,2)</f>
        <v>22.19</v>
      </c>
      <c r="L295" s="197">
        <v>21</v>
      </c>
      <c r="M295" s="197">
        <f>G295*(1+L295/100)</f>
        <v>0</v>
      </c>
      <c r="N295" s="197">
        <v>0</v>
      </c>
      <c r="O295" s="197">
        <f>ROUND(E295*N295,2)</f>
        <v>0</v>
      </c>
      <c r="P295" s="197">
        <v>0</v>
      </c>
      <c r="Q295" s="197">
        <f>ROUND(E295*P295,2)</f>
        <v>0</v>
      </c>
      <c r="R295" s="198" t="s">
        <v>344</v>
      </c>
      <c r="S295" s="198" t="s">
        <v>194</v>
      </c>
      <c r="X295" s="256"/>
      <c r="Y295" s="256"/>
      <c r="Z295" s="225"/>
    </row>
    <row r="296" spans="1:26" x14ac:dyDescent="0.2">
      <c r="A296" s="193">
        <v>91</v>
      </c>
      <c r="B296" s="230" t="s">
        <v>1726</v>
      </c>
      <c r="C296" s="230" t="s">
        <v>1727</v>
      </c>
      <c r="D296" s="195" t="s">
        <v>213</v>
      </c>
      <c r="E296" s="196">
        <v>0.14766000000000001</v>
      </c>
      <c r="F296" s="199"/>
      <c r="G296" s="197">
        <f>ROUND(E296*F296,2)</f>
        <v>0</v>
      </c>
      <c r="H296" s="199">
        <v>0</v>
      </c>
      <c r="I296" s="197">
        <f>ROUND(E296*H296,2)</f>
        <v>0</v>
      </c>
      <c r="J296" s="199">
        <v>30.1</v>
      </c>
      <c r="K296" s="197">
        <f>ROUND(E296*J296,2)</f>
        <v>4.4400000000000004</v>
      </c>
      <c r="L296" s="197">
        <v>21</v>
      </c>
      <c r="M296" s="197">
        <f>G296*(1+L296/100)</f>
        <v>0</v>
      </c>
      <c r="N296" s="197">
        <v>0</v>
      </c>
      <c r="O296" s="197">
        <f>ROUND(E296*N296,2)</f>
        <v>0</v>
      </c>
      <c r="P296" s="197">
        <v>0</v>
      </c>
      <c r="Q296" s="197">
        <f>ROUND(E296*P296,2)</f>
        <v>0</v>
      </c>
      <c r="R296" s="198" t="s">
        <v>344</v>
      </c>
      <c r="S296" s="198" t="s">
        <v>194</v>
      </c>
      <c r="X296" s="256"/>
      <c r="Y296" s="256"/>
      <c r="Z296" s="225"/>
    </row>
    <row r="297" spans="1:26" x14ac:dyDescent="0.2">
      <c r="A297" s="177"/>
      <c r="B297" s="234" t="s">
        <v>402</v>
      </c>
      <c r="C297" s="235"/>
      <c r="D297" s="200"/>
      <c r="E297" s="201"/>
      <c r="F297" s="184"/>
      <c r="G297" s="184"/>
      <c r="H297" s="184"/>
      <c r="I297" s="184"/>
      <c r="J297" s="184"/>
      <c r="K297" s="184"/>
      <c r="L297" s="184"/>
      <c r="M297" s="184"/>
      <c r="N297" s="184"/>
      <c r="O297" s="184"/>
      <c r="P297" s="184"/>
      <c r="Q297" s="184"/>
      <c r="R297" s="185"/>
      <c r="S297" s="185"/>
      <c r="X297" s="256"/>
      <c r="Y297" s="256"/>
      <c r="Z297" s="244"/>
    </row>
    <row r="298" spans="1:26" x14ac:dyDescent="0.2">
      <c r="A298" s="177"/>
      <c r="B298" s="234" t="s">
        <v>75</v>
      </c>
      <c r="C298" s="235"/>
      <c r="D298" s="200"/>
      <c r="E298" s="201">
        <v>0.14766000000000001</v>
      </c>
      <c r="F298" s="184"/>
      <c r="G298" s="184"/>
      <c r="H298" s="184"/>
      <c r="I298" s="184"/>
      <c r="J298" s="184"/>
      <c r="K298" s="184"/>
      <c r="L298" s="184"/>
      <c r="M298" s="184"/>
      <c r="N298" s="184"/>
      <c r="O298" s="184"/>
      <c r="P298" s="184"/>
      <c r="Q298" s="184"/>
      <c r="R298" s="185"/>
      <c r="S298" s="185"/>
      <c r="X298" s="256"/>
      <c r="Y298" s="256"/>
      <c r="Z298" s="244"/>
    </row>
    <row r="299" spans="1:26" x14ac:dyDescent="0.2">
      <c r="A299" s="193">
        <v>92</v>
      </c>
      <c r="B299" s="230" t="s">
        <v>1728</v>
      </c>
      <c r="C299" s="230" t="s">
        <v>1729</v>
      </c>
      <c r="D299" s="195" t="s">
        <v>207</v>
      </c>
      <c r="E299" s="196">
        <v>0.76783200000000007</v>
      </c>
      <c r="F299" s="199"/>
      <c r="G299" s="197">
        <f>ROUND(E299*F299,2)</f>
        <v>0</v>
      </c>
      <c r="H299" s="199">
        <v>61.58</v>
      </c>
      <c r="I299" s="197">
        <f>ROUND(E299*H299,2)</f>
        <v>47.28</v>
      </c>
      <c r="J299" s="199">
        <v>348.42</v>
      </c>
      <c r="K299" s="197">
        <f>ROUND(E299*J299,2)</f>
        <v>267.52999999999997</v>
      </c>
      <c r="L299" s="197">
        <v>21</v>
      </c>
      <c r="M299" s="197">
        <f>G299*(1+L299/100)</f>
        <v>0</v>
      </c>
      <c r="N299" s="197">
        <v>2.1900000000000001E-3</v>
      </c>
      <c r="O299" s="197">
        <f>ROUND(E299*N299,2)</f>
        <v>0</v>
      </c>
      <c r="P299" s="197">
        <v>7.4999999999999997E-2</v>
      </c>
      <c r="Q299" s="197">
        <f>ROUND(E299*P299,2)</f>
        <v>0.06</v>
      </c>
      <c r="R299" s="198" t="s">
        <v>344</v>
      </c>
      <c r="S299" s="198" t="s">
        <v>194</v>
      </c>
      <c r="X299" s="256"/>
      <c r="Y299" s="256"/>
      <c r="Z299" s="225"/>
    </row>
    <row r="300" spans="1:26" x14ac:dyDescent="0.2">
      <c r="A300" s="177"/>
      <c r="B300" s="234" t="s">
        <v>1730</v>
      </c>
      <c r="C300" s="235"/>
      <c r="D300" s="200"/>
      <c r="E300" s="201"/>
      <c r="F300" s="184"/>
      <c r="G300" s="184"/>
      <c r="H300" s="184"/>
      <c r="I300" s="184"/>
      <c r="J300" s="184"/>
      <c r="K300" s="184"/>
      <c r="L300" s="184"/>
      <c r="M300" s="184"/>
      <c r="N300" s="184"/>
      <c r="O300" s="184"/>
      <c r="P300" s="184"/>
      <c r="Q300" s="184"/>
      <c r="R300" s="185"/>
      <c r="S300" s="185"/>
      <c r="X300" s="256"/>
      <c r="Y300" s="256"/>
      <c r="Z300" s="244"/>
    </row>
    <row r="301" spans="1:26" x14ac:dyDescent="0.2">
      <c r="A301" s="177"/>
      <c r="B301" s="234" t="s">
        <v>1731</v>
      </c>
      <c r="C301" s="235"/>
      <c r="D301" s="200"/>
      <c r="E301" s="201">
        <v>0.76783200000000007</v>
      </c>
      <c r="F301" s="184"/>
      <c r="G301" s="184"/>
      <c r="H301" s="184"/>
      <c r="I301" s="184"/>
      <c r="J301" s="184"/>
      <c r="K301" s="184"/>
      <c r="L301" s="184"/>
      <c r="M301" s="184"/>
      <c r="N301" s="184"/>
      <c r="O301" s="184"/>
      <c r="P301" s="184"/>
      <c r="Q301" s="184"/>
      <c r="R301" s="185"/>
      <c r="S301" s="185"/>
      <c r="X301" s="256"/>
      <c r="Y301" s="256"/>
      <c r="Z301" s="244"/>
    </row>
    <row r="302" spans="1:26" x14ac:dyDescent="0.2">
      <c r="A302" s="193">
        <v>93</v>
      </c>
      <c r="B302" s="230" t="s">
        <v>356</v>
      </c>
      <c r="C302" s="230" t="s">
        <v>357</v>
      </c>
      <c r="D302" s="195" t="s">
        <v>207</v>
      </c>
      <c r="E302" s="196">
        <v>0.62017200000000006</v>
      </c>
      <c r="F302" s="199"/>
      <c r="G302" s="197">
        <f>ROUND(E302*F302,2)</f>
        <v>0</v>
      </c>
      <c r="H302" s="199">
        <v>28.59</v>
      </c>
      <c r="I302" s="197">
        <f>ROUND(E302*H302,2)</f>
        <v>17.73</v>
      </c>
      <c r="J302" s="199">
        <v>223.41</v>
      </c>
      <c r="K302" s="197">
        <f>ROUND(E302*J302,2)</f>
        <v>138.55000000000001</v>
      </c>
      <c r="L302" s="197">
        <v>21</v>
      </c>
      <c r="M302" s="197">
        <f>G302*(1+L302/100)</f>
        <v>0</v>
      </c>
      <c r="N302" s="197">
        <v>1E-3</v>
      </c>
      <c r="O302" s="197">
        <f>ROUND(E302*N302,2)</f>
        <v>0</v>
      </c>
      <c r="P302" s="197">
        <v>6.2E-2</v>
      </c>
      <c r="Q302" s="197">
        <f>ROUND(E302*P302,2)</f>
        <v>0.04</v>
      </c>
      <c r="R302" s="198" t="s">
        <v>344</v>
      </c>
      <c r="S302" s="198" t="s">
        <v>194</v>
      </c>
      <c r="X302" s="256"/>
      <c r="Y302" s="256"/>
      <c r="Z302" s="225"/>
    </row>
    <row r="303" spans="1:26" x14ac:dyDescent="0.2">
      <c r="A303" s="177"/>
      <c r="B303" s="234" t="s">
        <v>1732</v>
      </c>
      <c r="C303" s="235"/>
      <c r="D303" s="200"/>
      <c r="E303" s="201"/>
      <c r="F303" s="184"/>
      <c r="G303" s="184"/>
      <c r="H303" s="184"/>
      <c r="I303" s="184"/>
      <c r="J303" s="184"/>
      <c r="K303" s="184"/>
      <c r="L303" s="184"/>
      <c r="M303" s="184"/>
      <c r="N303" s="184"/>
      <c r="O303" s="184"/>
      <c r="P303" s="184"/>
      <c r="Q303" s="184"/>
      <c r="R303" s="185"/>
      <c r="S303" s="185"/>
      <c r="X303" s="256"/>
      <c r="Y303" s="256"/>
      <c r="Z303" s="244"/>
    </row>
    <row r="304" spans="1:26" x14ac:dyDescent="0.2">
      <c r="A304" s="177"/>
      <c r="B304" s="234" t="s">
        <v>1733</v>
      </c>
      <c r="C304" s="235"/>
      <c r="D304" s="200"/>
      <c r="E304" s="201">
        <v>0.62017200000000006</v>
      </c>
      <c r="F304" s="184"/>
      <c r="G304" s="184"/>
      <c r="H304" s="184"/>
      <c r="I304" s="184"/>
      <c r="J304" s="184"/>
      <c r="K304" s="184"/>
      <c r="L304" s="184"/>
      <c r="M304" s="184"/>
      <c r="N304" s="184"/>
      <c r="O304" s="184"/>
      <c r="P304" s="184"/>
      <c r="Q304" s="184"/>
      <c r="R304" s="185"/>
      <c r="S304" s="185"/>
      <c r="X304" s="256"/>
      <c r="Y304" s="256"/>
      <c r="Z304" s="244"/>
    </row>
    <row r="305" spans="1:26" x14ac:dyDescent="0.2">
      <c r="A305" s="193">
        <v>94</v>
      </c>
      <c r="B305" s="230" t="s">
        <v>361</v>
      </c>
      <c r="C305" s="230" t="s">
        <v>362</v>
      </c>
      <c r="D305" s="195" t="s">
        <v>207</v>
      </c>
      <c r="E305" s="196">
        <v>0.99596670000000009</v>
      </c>
      <c r="F305" s="199"/>
      <c r="G305" s="197">
        <f>ROUND(E305*F305,2)</f>
        <v>0</v>
      </c>
      <c r="H305" s="199">
        <v>26.02</v>
      </c>
      <c r="I305" s="197">
        <f>ROUND(E305*H305,2)</f>
        <v>25.92</v>
      </c>
      <c r="J305" s="199">
        <v>169.48</v>
      </c>
      <c r="K305" s="197">
        <f>ROUND(E305*J305,2)</f>
        <v>168.8</v>
      </c>
      <c r="L305" s="197">
        <v>21</v>
      </c>
      <c r="M305" s="197">
        <f>G305*(1+L305/100)</f>
        <v>0</v>
      </c>
      <c r="N305" s="197">
        <v>9.2000000000000003E-4</v>
      </c>
      <c r="O305" s="197">
        <f>ROUND(E305*N305,2)</f>
        <v>0</v>
      </c>
      <c r="P305" s="197">
        <v>5.3999999999999999E-2</v>
      </c>
      <c r="Q305" s="197">
        <f>ROUND(E305*P305,2)</f>
        <v>0.05</v>
      </c>
      <c r="R305" s="198" t="s">
        <v>344</v>
      </c>
      <c r="S305" s="198" t="s">
        <v>194</v>
      </c>
      <c r="X305" s="256"/>
      <c r="Y305" s="256"/>
      <c r="Z305" s="225"/>
    </row>
    <row r="306" spans="1:26" x14ac:dyDescent="0.2">
      <c r="A306" s="177"/>
      <c r="B306" s="234" t="s">
        <v>1734</v>
      </c>
      <c r="C306" s="235"/>
      <c r="D306" s="200"/>
      <c r="E306" s="201"/>
      <c r="F306" s="184"/>
      <c r="G306" s="184"/>
      <c r="H306" s="184"/>
      <c r="I306" s="184"/>
      <c r="J306" s="184"/>
      <c r="K306" s="184"/>
      <c r="L306" s="184"/>
      <c r="M306" s="184"/>
      <c r="N306" s="184"/>
      <c r="O306" s="184"/>
      <c r="P306" s="184"/>
      <c r="Q306" s="184"/>
      <c r="R306" s="185"/>
      <c r="S306" s="185"/>
      <c r="X306" s="256"/>
      <c r="Y306" s="256"/>
      <c r="Z306" s="244"/>
    </row>
    <row r="307" spans="1:26" x14ac:dyDescent="0.2">
      <c r="A307" s="177"/>
      <c r="B307" s="234" t="s">
        <v>1735</v>
      </c>
      <c r="C307" s="235"/>
      <c r="D307" s="200"/>
      <c r="E307" s="201"/>
      <c r="F307" s="184"/>
      <c r="G307" s="184"/>
      <c r="H307" s="184"/>
      <c r="I307" s="184"/>
      <c r="J307" s="184"/>
      <c r="K307" s="184"/>
      <c r="L307" s="184"/>
      <c r="M307" s="184"/>
      <c r="N307" s="184"/>
      <c r="O307" s="184"/>
      <c r="P307" s="184"/>
      <c r="Q307" s="184"/>
      <c r="R307" s="185"/>
      <c r="S307" s="185"/>
      <c r="X307" s="256"/>
      <c r="Y307" s="256"/>
      <c r="Z307" s="244"/>
    </row>
    <row r="308" spans="1:26" x14ac:dyDescent="0.2">
      <c r="A308" s="177"/>
      <c r="B308" s="234" t="s">
        <v>1736</v>
      </c>
      <c r="C308" s="235"/>
      <c r="D308" s="200"/>
      <c r="E308" s="201"/>
      <c r="F308" s="184"/>
      <c r="G308" s="184"/>
      <c r="H308" s="184"/>
      <c r="I308" s="184"/>
      <c r="J308" s="184"/>
      <c r="K308" s="184"/>
      <c r="L308" s="184"/>
      <c r="M308" s="184"/>
      <c r="N308" s="184"/>
      <c r="O308" s="184"/>
      <c r="P308" s="184"/>
      <c r="Q308" s="184"/>
      <c r="R308" s="185"/>
      <c r="S308" s="185"/>
      <c r="X308" s="256"/>
      <c r="Y308" s="256"/>
      <c r="Z308" s="244"/>
    </row>
    <row r="309" spans="1:26" x14ac:dyDescent="0.2">
      <c r="A309" s="177"/>
      <c r="B309" s="234" t="s">
        <v>1737</v>
      </c>
      <c r="C309" s="235"/>
      <c r="D309" s="200"/>
      <c r="E309" s="201">
        <v>0.99596670000000009</v>
      </c>
      <c r="F309" s="184"/>
      <c r="G309" s="184"/>
      <c r="H309" s="184"/>
      <c r="I309" s="184"/>
      <c r="J309" s="184"/>
      <c r="K309" s="184"/>
      <c r="L309" s="184"/>
      <c r="M309" s="184"/>
      <c r="N309" s="184"/>
      <c r="O309" s="184"/>
      <c r="P309" s="184"/>
      <c r="Q309" s="184"/>
      <c r="R309" s="185"/>
      <c r="S309" s="185"/>
      <c r="X309" s="256"/>
      <c r="Y309" s="256"/>
      <c r="Z309" s="244"/>
    </row>
    <row r="310" spans="1:26" x14ac:dyDescent="0.2">
      <c r="A310" s="193">
        <v>95</v>
      </c>
      <c r="B310" s="230" t="s">
        <v>1738</v>
      </c>
      <c r="C310" s="230" t="s">
        <v>1739</v>
      </c>
      <c r="D310" s="195" t="s">
        <v>207</v>
      </c>
      <c r="E310" s="196">
        <v>0.29089020000000004</v>
      </c>
      <c r="F310" s="199"/>
      <c r="G310" s="197">
        <f>ROUND(E310*F310,2)</f>
        <v>0</v>
      </c>
      <c r="H310" s="199">
        <v>33.04</v>
      </c>
      <c r="I310" s="197">
        <f>ROUND(E310*H310,2)</f>
        <v>9.61</v>
      </c>
      <c r="J310" s="199">
        <v>202.96</v>
      </c>
      <c r="K310" s="197">
        <f>ROUND(E310*J310,2)</f>
        <v>59.04</v>
      </c>
      <c r="L310" s="197">
        <v>21</v>
      </c>
      <c r="M310" s="197">
        <f>G310*(1+L310/100)</f>
        <v>0</v>
      </c>
      <c r="N310" s="197">
        <v>1.17E-3</v>
      </c>
      <c r="O310" s="197">
        <f>ROUND(E310*N310,2)</f>
        <v>0</v>
      </c>
      <c r="P310" s="197">
        <v>8.7999999999999995E-2</v>
      </c>
      <c r="Q310" s="197">
        <f>ROUND(E310*P310,2)</f>
        <v>0.03</v>
      </c>
      <c r="R310" s="198" t="s">
        <v>344</v>
      </c>
      <c r="S310" s="198" t="s">
        <v>194</v>
      </c>
      <c r="X310" s="256"/>
      <c r="Y310" s="256"/>
      <c r="Z310" s="225"/>
    </row>
    <row r="311" spans="1:26" x14ac:dyDescent="0.2">
      <c r="A311" s="177"/>
      <c r="B311" s="234" t="s">
        <v>1740</v>
      </c>
      <c r="C311" s="235"/>
      <c r="D311" s="200"/>
      <c r="E311" s="201"/>
      <c r="F311" s="184"/>
      <c r="G311" s="184"/>
      <c r="H311" s="184"/>
      <c r="I311" s="184"/>
      <c r="J311" s="184"/>
      <c r="K311" s="184"/>
      <c r="L311" s="184"/>
      <c r="M311" s="184"/>
      <c r="N311" s="184"/>
      <c r="O311" s="184"/>
      <c r="P311" s="184"/>
      <c r="Q311" s="184"/>
      <c r="R311" s="185"/>
      <c r="S311" s="185"/>
      <c r="X311" s="256"/>
      <c r="Y311" s="256"/>
      <c r="Z311" s="244"/>
    </row>
    <row r="312" spans="1:26" x14ac:dyDescent="0.2">
      <c r="A312" s="177"/>
      <c r="B312" s="234" t="s">
        <v>1741</v>
      </c>
      <c r="C312" s="235"/>
      <c r="D312" s="200"/>
      <c r="E312" s="201">
        <v>0.29089020000000004</v>
      </c>
      <c r="F312" s="184"/>
      <c r="G312" s="184"/>
      <c r="H312" s="184"/>
      <c r="I312" s="184"/>
      <c r="J312" s="184"/>
      <c r="K312" s="184"/>
      <c r="L312" s="184"/>
      <c r="M312" s="184"/>
      <c r="N312" s="184"/>
      <c r="O312" s="184"/>
      <c r="P312" s="184"/>
      <c r="Q312" s="184"/>
      <c r="R312" s="185"/>
      <c r="S312" s="185"/>
      <c r="X312" s="256"/>
      <c r="Y312" s="256"/>
      <c r="Z312" s="244"/>
    </row>
    <row r="313" spans="1:26" ht="33.75" x14ac:dyDescent="0.2">
      <c r="A313" s="193">
        <v>96</v>
      </c>
      <c r="B313" s="230" t="s">
        <v>365</v>
      </c>
      <c r="C313" s="230" t="s">
        <v>366</v>
      </c>
      <c r="D313" s="195" t="s">
        <v>207</v>
      </c>
      <c r="E313" s="196">
        <v>0.46542432000000006</v>
      </c>
      <c r="F313" s="199"/>
      <c r="G313" s="197">
        <f>ROUND(E313*F313,2)</f>
        <v>0</v>
      </c>
      <c r="H313" s="199">
        <v>33.770000000000003</v>
      </c>
      <c r="I313" s="197">
        <f>ROUND(E313*H313,2)</f>
        <v>15.72</v>
      </c>
      <c r="J313" s="199">
        <v>342.73</v>
      </c>
      <c r="K313" s="197">
        <f>ROUND(E313*J313,2)</f>
        <v>159.51</v>
      </c>
      <c r="L313" s="197">
        <v>21</v>
      </c>
      <c r="M313" s="197">
        <f>G313*(1+L313/100)</f>
        <v>0</v>
      </c>
      <c r="N313" s="197">
        <v>1.17E-3</v>
      </c>
      <c r="O313" s="197">
        <f>ROUND(E313*N313,2)</f>
        <v>0</v>
      </c>
      <c r="P313" s="197">
        <v>7.5999999999999998E-2</v>
      </c>
      <c r="Q313" s="197">
        <f>ROUND(E313*P313,2)</f>
        <v>0.04</v>
      </c>
      <c r="R313" s="198" t="s">
        <v>344</v>
      </c>
      <c r="S313" s="198" t="s">
        <v>194</v>
      </c>
      <c r="X313" s="256"/>
      <c r="Y313" s="256"/>
      <c r="Z313" s="225"/>
    </row>
    <row r="314" spans="1:26" x14ac:dyDescent="0.2">
      <c r="A314" s="177"/>
      <c r="B314" s="234" t="s">
        <v>367</v>
      </c>
      <c r="C314" s="235"/>
      <c r="D314" s="200"/>
      <c r="E314" s="201"/>
      <c r="F314" s="184"/>
      <c r="G314" s="184"/>
      <c r="H314" s="184"/>
      <c r="I314" s="184"/>
      <c r="J314" s="184"/>
      <c r="K314" s="184"/>
      <c r="L314" s="184"/>
      <c r="M314" s="184"/>
      <c r="N314" s="184"/>
      <c r="O314" s="184"/>
      <c r="P314" s="184"/>
      <c r="Q314" s="184"/>
      <c r="R314" s="185"/>
      <c r="S314" s="185"/>
      <c r="X314" s="256"/>
      <c r="Y314" s="256"/>
      <c r="Z314" s="244"/>
    </row>
    <row r="315" spans="1:26" x14ac:dyDescent="0.2">
      <c r="A315" s="177"/>
      <c r="B315" s="234" t="s">
        <v>1742</v>
      </c>
      <c r="C315" s="235"/>
      <c r="D315" s="200"/>
      <c r="E315" s="201">
        <v>0.46542432000000006</v>
      </c>
      <c r="F315" s="184"/>
      <c r="G315" s="184"/>
      <c r="H315" s="184"/>
      <c r="I315" s="184"/>
      <c r="J315" s="184"/>
      <c r="K315" s="184"/>
      <c r="L315" s="184"/>
      <c r="M315" s="184"/>
      <c r="N315" s="184"/>
      <c r="O315" s="184"/>
      <c r="P315" s="184"/>
      <c r="Q315" s="184"/>
      <c r="R315" s="185"/>
      <c r="S315" s="185"/>
      <c r="X315" s="256"/>
      <c r="Y315" s="256"/>
      <c r="Z315" s="244"/>
    </row>
    <row r="316" spans="1:26" ht="33.75" x14ac:dyDescent="0.2">
      <c r="A316" s="193">
        <v>97</v>
      </c>
      <c r="B316" s="230" t="s">
        <v>1743</v>
      </c>
      <c r="C316" s="230" t="s">
        <v>1744</v>
      </c>
      <c r="D316" s="195" t="s">
        <v>207</v>
      </c>
      <c r="E316" s="196">
        <v>1.5242646480000002</v>
      </c>
      <c r="F316" s="199"/>
      <c r="G316" s="197">
        <f>ROUND(E316*F316,2)</f>
        <v>0</v>
      </c>
      <c r="H316" s="199">
        <v>28.78</v>
      </c>
      <c r="I316" s="197">
        <f>ROUND(E316*H316,2)</f>
        <v>43.87</v>
      </c>
      <c r="J316" s="199">
        <v>262.22000000000003</v>
      </c>
      <c r="K316" s="197">
        <f>ROUND(E316*J316,2)</f>
        <v>399.69</v>
      </c>
      <c r="L316" s="197">
        <v>21</v>
      </c>
      <c r="M316" s="197">
        <f>G316*(1+L316/100)</f>
        <v>0</v>
      </c>
      <c r="N316" s="197">
        <v>1E-3</v>
      </c>
      <c r="O316" s="197">
        <f>ROUND(E316*N316,2)</f>
        <v>0</v>
      </c>
      <c r="P316" s="197">
        <v>6.3E-2</v>
      </c>
      <c r="Q316" s="197">
        <f>ROUND(E316*P316,2)</f>
        <v>0.1</v>
      </c>
      <c r="R316" s="198" t="s">
        <v>344</v>
      </c>
      <c r="S316" s="198" t="s">
        <v>194</v>
      </c>
      <c r="X316" s="256"/>
      <c r="Y316" s="256"/>
      <c r="Z316" s="225"/>
    </row>
    <row r="317" spans="1:26" x14ac:dyDescent="0.2">
      <c r="A317" s="177"/>
      <c r="B317" s="234" t="s">
        <v>1745</v>
      </c>
      <c r="C317" s="235"/>
      <c r="D317" s="200"/>
      <c r="E317" s="201"/>
      <c r="F317" s="184"/>
      <c r="G317" s="184"/>
      <c r="H317" s="184"/>
      <c r="I317" s="184"/>
      <c r="J317" s="184"/>
      <c r="K317" s="184"/>
      <c r="L317" s="184"/>
      <c r="M317" s="184"/>
      <c r="N317" s="184"/>
      <c r="O317" s="184"/>
      <c r="P317" s="184"/>
      <c r="Q317" s="184"/>
      <c r="R317" s="185"/>
      <c r="S317" s="185"/>
      <c r="X317" s="256"/>
      <c r="Y317" s="256"/>
      <c r="Z317" s="244"/>
    </row>
    <row r="318" spans="1:26" x14ac:dyDescent="0.2">
      <c r="A318" s="177"/>
      <c r="B318" s="234" t="s">
        <v>1746</v>
      </c>
      <c r="C318" s="235"/>
      <c r="D318" s="200"/>
      <c r="E318" s="201"/>
      <c r="F318" s="184"/>
      <c r="G318" s="184"/>
      <c r="H318" s="184"/>
      <c r="I318" s="184"/>
      <c r="J318" s="184"/>
      <c r="K318" s="184"/>
      <c r="L318" s="184"/>
      <c r="M318" s="184"/>
      <c r="N318" s="184"/>
      <c r="O318" s="184"/>
      <c r="P318" s="184"/>
      <c r="Q318" s="184"/>
      <c r="R318" s="185"/>
      <c r="S318" s="185"/>
      <c r="X318" s="256"/>
      <c r="Y318" s="256"/>
      <c r="Z318" s="244"/>
    </row>
    <row r="319" spans="1:26" x14ac:dyDescent="0.2">
      <c r="A319" s="177"/>
      <c r="B319" s="234" t="s">
        <v>1747</v>
      </c>
      <c r="C319" s="235"/>
      <c r="D319" s="200"/>
      <c r="E319" s="201"/>
      <c r="F319" s="184"/>
      <c r="G319" s="184"/>
      <c r="H319" s="184"/>
      <c r="I319" s="184"/>
      <c r="J319" s="184"/>
      <c r="K319" s="184"/>
      <c r="L319" s="184"/>
      <c r="M319" s="184"/>
      <c r="N319" s="184"/>
      <c r="O319" s="184"/>
      <c r="P319" s="184"/>
      <c r="Q319" s="184"/>
      <c r="R319" s="185"/>
      <c r="S319" s="185"/>
      <c r="X319" s="256"/>
      <c r="Y319" s="256"/>
      <c r="Z319" s="244"/>
    </row>
    <row r="320" spans="1:26" x14ac:dyDescent="0.2">
      <c r="A320" s="177"/>
      <c r="B320" s="234" t="s">
        <v>1748</v>
      </c>
      <c r="C320" s="235"/>
      <c r="D320" s="200"/>
      <c r="E320" s="201">
        <v>1.5242646480000002</v>
      </c>
      <c r="F320" s="184"/>
      <c r="G320" s="184"/>
      <c r="H320" s="184"/>
      <c r="I320" s="184"/>
      <c r="J320" s="184"/>
      <c r="K320" s="184"/>
      <c r="L320" s="184"/>
      <c r="M320" s="184"/>
      <c r="N320" s="184"/>
      <c r="O320" s="184"/>
      <c r="P320" s="184"/>
      <c r="Q320" s="184"/>
      <c r="R320" s="185"/>
      <c r="S320" s="185"/>
      <c r="X320" s="256"/>
      <c r="Y320" s="256"/>
      <c r="Z320" s="244"/>
    </row>
    <row r="321" spans="1:26" ht="33.75" x14ac:dyDescent="0.2">
      <c r="A321" s="193">
        <v>98</v>
      </c>
      <c r="B321" s="230" t="s">
        <v>1749</v>
      </c>
      <c r="C321" s="230" t="s">
        <v>1750</v>
      </c>
      <c r="D321" s="195" t="s">
        <v>207</v>
      </c>
      <c r="E321" s="196">
        <v>1.9712610000000002</v>
      </c>
      <c r="F321" s="199"/>
      <c r="G321" s="197">
        <f>ROUND(E321*F321,2)</f>
        <v>0</v>
      </c>
      <c r="H321" s="199">
        <v>12.25</v>
      </c>
      <c r="I321" s="197">
        <f>ROUND(E321*H321,2)</f>
        <v>24.15</v>
      </c>
      <c r="J321" s="199">
        <v>121.25</v>
      </c>
      <c r="K321" s="197">
        <f>ROUND(E321*J321,2)</f>
        <v>239.02</v>
      </c>
      <c r="L321" s="197">
        <v>21</v>
      </c>
      <c r="M321" s="197">
        <f>G321*(1+L321/100)</f>
        <v>0</v>
      </c>
      <c r="N321" s="197">
        <v>4.2000000000000002E-4</v>
      </c>
      <c r="O321" s="197">
        <f>ROUND(E321*N321,2)</f>
        <v>0</v>
      </c>
      <c r="P321" s="197">
        <v>2.5000000000000001E-2</v>
      </c>
      <c r="Q321" s="197">
        <f>ROUND(E321*P321,2)</f>
        <v>0.05</v>
      </c>
      <c r="R321" s="198" t="s">
        <v>344</v>
      </c>
      <c r="S321" s="198" t="s">
        <v>194</v>
      </c>
      <c r="X321" s="256"/>
      <c r="Y321" s="256"/>
      <c r="Z321" s="225"/>
    </row>
    <row r="322" spans="1:26" x14ac:dyDescent="0.2">
      <c r="A322" s="177"/>
      <c r="B322" s="234" t="s">
        <v>1751</v>
      </c>
      <c r="C322" s="235"/>
      <c r="D322" s="200"/>
      <c r="E322" s="201"/>
      <c r="F322" s="184"/>
      <c r="G322" s="184"/>
      <c r="H322" s="184"/>
      <c r="I322" s="184"/>
      <c r="J322" s="184"/>
      <c r="K322" s="184"/>
      <c r="L322" s="184"/>
      <c r="M322" s="184"/>
      <c r="N322" s="184"/>
      <c r="O322" s="184"/>
      <c r="P322" s="184"/>
      <c r="Q322" s="184"/>
      <c r="R322" s="185"/>
      <c r="S322" s="185"/>
      <c r="X322" s="256"/>
      <c r="Y322" s="256"/>
      <c r="Z322" s="244"/>
    </row>
    <row r="323" spans="1:26" x14ac:dyDescent="0.2">
      <c r="A323" s="177"/>
      <c r="B323" s="234" t="s">
        <v>1752</v>
      </c>
      <c r="C323" s="235"/>
      <c r="D323" s="200"/>
      <c r="E323" s="201">
        <v>1.9712610000000002</v>
      </c>
      <c r="F323" s="184"/>
      <c r="G323" s="184"/>
      <c r="H323" s="184"/>
      <c r="I323" s="184"/>
      <c r="J323" s="184"/>
      <c r="K323" s="184"/>
      <c r="L323" s="184"/>
      <c r="M323" s="184"/>
      <c r="N323" s="184"/>
      <c r="O323" s="184"/>
      <c r="P323" s="184"/>
      <c r="Q323" s="184"/>
      <c r="R323" s="185"/>
      <c r="S323" s="185"/>
      <c r="X323" s="256"/>
      <c r="Y323" s="256"/>
      <c r="Z323" s="244"/>
    </row>
    <row r="324" spans="1:26" x14ac:dyDescent="0.2">
      <c r="A324" s="193">
        <v>99</v>
      </c>
      <c r="B324" s="230" t="s">
        <v>370</v>
      </c>
      <c r="C324" s="230" t="s">
        <v>371</v>
      </c>
      <c r="D324" s="195" t="s">
        <v>293</v>
      </c>
      <c r="E324" s="196">
        <v>2.2887300000000002</v>
      </c>
      <c r="F324" s="199"/>
      <c r="G324" s="197">
        <f>ROUND(E324*F324,2)</f>
        <v>0</v>
      </c>
      <c r="H324" s="199">
        <v>0</v>
      </c>
      <c r="I324" s="197">
        <f>ROUND(E324*H324,2)</f>
        <v>0</v>
      </c>
      <c r="J324" s="199">
        <v>34</v>
      </c>
      <c r="K324" s="197">
        <f>ROUND(E324*J324,2)</f>
        <v>77.819999999999993</v>
      </c>
      <c r="L324" s="197">
        <v>21</v>
      </c>
      <c r="M324" s="197">
        <f>G324*(1+L324/100)</f>
        <v>0</v>
      </c>
      <c r="N324" s="197">
        <v>0</v>
      </c>
      <c r="O324" s="197">
        <f>ROUND(E324*N324,2)</f>
        <v>0</v>
      </c>
      <c r="P324" s="197">
        <v>1.1129999999999999E-2</v>
      </c>
      <c r="Q324" s="197">
        <f>ROUND(E324*P324,2)</f>
        <v>0.03</v>
      </c>
      <c r="R324" s="198" t="s">
        <v>344</v>
      </c>
      <c r="S324" s="198" t="s">
        <v>194</v>
      </c>
      <c r="X324" s="256"/>
      <c r="Y324" s="256"/>
      <c r="Z324" s="225"/>
    </row>
    <row r="325" spans="1:26" x14ac:dyDescent="0.2">
      <c r="A325" s="177"/>
      <c r="B325" s="234" t="s">
        <v>1753</v>
      </c>
      <c r="C325" s="235"/>
      <c r="D325" s="200"/>
      <c r="E325" s="201"/>
      <c r="F325" s="184"/>
      <c r="G325" s="184"/>
      <c r="H325" s="184"/>
      <c r="I325" s="184"/>
      <c r="J325" s="184"/>
      <c r="K325" s="184"/>
      <c r="L325" s="184"/>
      <c r="M325" s="184"/>
      <c r="N325" s="184"/>
      <c r="O325" s="184"/>
      <c r="P325" s="184"/>
      <c r="Q325" s="184"/>
      <c r="R325" s="185"/>
      <c r="S325" s="185"/>
      <c r="X325" s="256"/>
      <c r="Y325" s="256"/>
      <c r="Z325" s="244"/>
    </row>
    <row r="326" spans="1:26" x14ac:dyDescent="0.2">
      <c r="A326" s="177"/>
      <c r="B326" s="234" t="s">
        <v>1754</v>
      </c>
      <c r="C326" s="235"/>
      <c r="D326" s="200"/>
      <c r="E326" s="201">
        <v>2.2887300000000002</v>
      </c>
      <c r="F326" s="184"/>
      <c r="G326" s="184"/>
      <c r="H326" s="184"/>
      <c r="I326" s="184"/>
      <c r="J326" s="184"/>
      <c r="K326" s="184"/>
      <c r="L326" s="184"/>
      <c r="M326" s="184"/>
      <c r="N326" s="184"/>
      <c r="O326" s="184"/>
      <c r="P326" s="184"/>
      <c r="Q326" s="184"/>
      <c r="R326" s="185"/>
      <c r="S326" s="185"/>
      <c r="X326" s="256"/>
      <c r="Y326" s="256"/>
      <c r="Z326" s="244"/>
    </row>
    <row r="327" spans="1:26" ht="22.5" x14ac:dyDescent="0.2">
      <c r="A327" s="193">
        <v>100</v>
      </c>
      <c r="B327" s="230" t="s">
        <v>1755</v>
      </c>
      <c r="C327" s="230" t="s">
        <v>1756</v>
      </c>
      <c r="D327" s="195" t="s">
        <v>293</v>
      </c>
      <c r="E327" s="196">
        <v>1.8531330000000004</v>
      </c>
      <c r="F327" s="199"/>
      <c r="G327" s="197">
        <f>ROUND(E327*F327,2)</f>
        <v>0</v>
      </c>
      <c r="H327" s="199">
        <v>0</v>
      </c>
      <c r="I327" s="197">
        <f>ROUND(E327*H327,2)</f>
        <v>0</v>
      </c>
      <c r="J327" s="199">
        <v>202.5</v>
      </c>
      <c r="K327" s="197">
        <f>ROUND(E327*J327,2)</f>
        <v>375.26</v>
      </c>
      <c r="L327" s="197">
        <v>21</v>
      </c>
      <c r="M327" s="197">
        <f>G327*(1+L327/100)</f>
        <v>0</v>
      </c>
      <c r="N327" s="197">
        <v>0</v>
      </c>
      <c r="O327" s="197">
        <f>ROUND(E327*N327,2)</f>
        <v>0</v>
      </c>
      <c r="P327" s="197">
        <v>3.6999999999999998E-2</v>
      </c>
      <c r="Q327" s="197">
        <f>ROUND(E327*P327,2)</f>
        <v>7.0000000000000007E-2</v>
      </c>
      <c r="R327" s="198" t="s">
        <v>344</v>
      </c>
      <c r="S327" s="198" t="s">
        <v>194</v>
      </c>
      <c r="X327" s="256"/>
      <c r="Y327" s="256"/>
      <c r="Z327" s="225"/>
    </row>
    <row r="328" spans="1:26" x14ac:dyDescent="0.2">
      <c r="A328" s="177"/>
      <c r="B328" s="234" t="s">
        <v>1757</v>
      </c>
      <c r="C328" s="235"/>
      <c r="D328" s="200"/>
      <c r="E328" s="201"/>
      <c r="F328" s="184"/>
      <c r="G328" s="184"/>
      <c r="H328" s="184"/>
      <c r="I328" s="184"/>
      <c r="J328" s="184"/>
      <c r="K328" s="184"/>
      <c r="L328" s="184"/>
      <c r="M328" s="184"/>
      <c r="N328" s="184"/>
      <c r="O328" s="184"/>
      <c r="P328" s="184"/>
      <c r="Q328" s="184"/>
      <c r="R328" s="185"/>
      <c r="S328" s="185"/>
      <c r="X328" s="256"/>
      <c r="Y328" s="256"/>
      <c r="Z328" s="244"/>
    </row>
    <row r="329" spans="1:26" x14ac:dyDescent="0.2">
      <c r="A329" s="177"/>
      <c r="B329" s="234" t="s">
        <v>1758</v>
      </c>
      <c r="C329" s="235"/>
      <c r="D329" s="200"/>
      <c r="E329" s="201">
        <v>1.8531330000000004</v>
      </c>
      <c r="F329" s="184"/>
      <c r="G329" s="184"/>
      <c r="H329" s="184"/>
      <c r="I329" s="184"/>
      <c r="J329" s="184"/>
      <c r="K329" s="184"/>
      <c r="L329" s="184"/>
      <c r="M329" s="184"/>
      <c r="N329" s="184"/>
      <c r="O329" s="184"/>
      <c r="P329" s="184"/>
      <c r="Q329" s="184"/>
      <c r="R329" s="185"/>
      <c r="S329" s="185"/>
      <c r="X329" s="256"/>
      <c r="Y329" s="256"/>
      <c r="Z329" s="244"/>
    </row>
    <row r="330" spans="1:26" ht="22.5" x14ac:dyDescent="0.2">
      <c r="A330" s="222">
        <v>101</v>
      </c>
      <c r="B330" s="237" t="s">
        <v>375</v>
      </c>
      <c r="C330" s="237" t="s">
        <v>376</v>
      </c>
      <c r="D330" s="224" t="s">
        <v>207</v>
      </c>
      <c r="E330" s="225">
        <v>61.49160423</v>
      </c>
      <c r="F330" s="199"/>
      <c r="G330" s="227">
        <f>ROUND(E330*F330,2)</f>
        <v>0</v>
      </c>
      <c r="H330" s="226">
        <v>0</v>
      </c>
      <c r="I330" s="227">
        <f>ROUND(E330*H330,2)</f>
        <v>0</v>
      </c>
      <c r="J330" s="226">
        <v>110.5</v>
      </c>
      <c r="K330" s="227">
        <f>ROUND(E330*J330,2)</f>
        <v>6794.82</v>
      </c>
      <c r="L330" s="227">
        <v>21</v>
      </c>
      <c r="M330" s="227">
        <f>G330*(1+L330/100)</f>
        <v>0</v>
      </c>
      <c r="N330" s="227">
        <v>0</v>
      </c>
      <c r="O330" s="227">
        <f>ROUND(E330*N330,2)</f>
        <v>0</v>
      </c>
      <c r="P330" s="227">
        <v>0.05</v>
      </c>
      <c r="Q330" s="227">
        <f>ROUND(E330*P330,2)</f>
        <v>3.07</v>
      </c>
      <c r="R330" s="228" t="s">
        <v>344</v>
      </c>
      <c r="S330" s="228" t="s">
        <v>194</v>
      </c>
      <c r="X330" s="256"/>
      <c r="Y330" s="256"/>
      <c r="Z330" s="225"/>
    </row>
    <row r="331" spans="1:26" ht="19.5" customHeight="1" x14ac:dyDescent="0.2">
      <c r="A331" s="240"/>
      <c r="B331" s="326" t="s">
        <v>1759</v>
      </c>
      <c r="C331" s="326"/>
      <c r="D331" s="327"/>
      <c r="E331" s="244"/>
      <c r="F331" s="238"/>
      <c r="G331" s="238"/>
      <c r="H331" s="238"/>
      <c r="I331" s="238"/>
      <c r="J331" s="238"/>
      <c r="K331" s="238"/>
      <c r="L331" s="238"/>
      <c r="M331" s="238"/>
      <c r="N331" s="238"/>
      <c r="O331" s="238"/>
      <c r="P331" s="238"/>
      <c r="Q331" s="238"/>
      <c r="R331" s="239"/>
      <c r="S331" s="239"/>
      <c r="X331" s="256"/>
      <c r="Y331" s="256"/>
      <c r="Z331" s="244"/>
    </row>
    <row r="332" spans="1:26" x14ac:dyDescent="0.2">
      <c r="A332" s="240"/>
      <c r="B332" s="241" t="s">
        <v>1512</v>
      </c>
      <c r="C332" s="242"/>
      <c r="D332" s="243"/>
      <c r="E332" s="244"/>
      <c r="F332" s="238"/>
      <c r="G332" s="238"/>
      <c r="H332" s="238"/>
      <c r="I332" s="238"/>
      <c r="J332" s="238"/>
      <c r="K332" s="238"/>
      <c r="L332" s="238"/>
      <c r="M332" s="238"/>
      <c r="N332" s="238"/>
      <c r="O332" s="238"/>
      <c r="P332" s="238"/>
      <c r="Q332" s="238"/>
      <c r="R332" s="239"/>
      <c r="S332" s="239"/>
      <c r="X332" s="256"/>
      <c r="Y332" s="256"/>
      <c r="Z332" s="244"/>
    </row>
    <row r="333" spans="1:26" x14ac:dyDescent="0.2">
      <c r="A333" s="240"/>
      <c r="B333" s="241" t="s">
        <v>1513</v>
      </c>
      <c r="C333" s="242"/>
      <c r="D333" s="243"/>
      <c r="E333" s="244"/>
      <c r="F333" s="238"/>
      <c r="G333" s="238"/>
      <c r="H333" s="238"/>
      <c r="I333" s="238"/>
      <c r="J333" s="238"/>
      <c r="K333" s="238"/>
      <c r="L333" s="238"/>
      <c r="M333" s="238"/>
      <c r="N333" s="238"/>
      <c r="O333" s="238"/>
      <c r="P333" s="238"/>
      <c r="Q333" s="238"/>
      <c r="R333" s="239"/>
      <c r="S333" s="239"/>
      <c r="X333" s="256"/>
      <c r="Y333" s="256"/>
      <c r="Z333" s="244"/>
    </row>
    <row r="334" spans="1:26" x14ac:dyDescent="0.2">
      <c r="A334" s="240"/>
      <c r="B334" s="241" t="s">
        <v>1760</v>
      </c>
      <c r="C334" s="242"/>
      <c r="D334" s="243"/>
      <c r="E334" s="244"/>
      <c r="F334" s="238"/>
      <c r="G334" s="238"/>
      <c r="H334" s="238"/>
      <c r="I334" s="238"/>
      <c r="J334" s="238"/>
      <c r="K334" s="238"/>
      <c r="L334" s="238"/>
      <c r="M334" s="238"/>
      <c r="N334" s="238"/>
      <c r="O334" s="238"/>
      <c r="P334" s="238"/>
      <c r="Q334" s="238"/>
      <c r="R334" s="239"/>
      <c r="S334" s="239"/>
      <c r="X334" s="256"/>
      <c r="Y334" s="256"/>
      <c r="Z334" s="244"/>
    </row>
    <row r="335" spans="1:26" x14ac:dyDescent="0.2">
      <c r="A335" s="240"/>
      <c r="B335" s="241" t="s">
        <v>259</v>
      </c>
      <c r="C335" s="242"/>
      <c r="D335" s="243"/>
      <c r="E335" s="244"/>
      <c r="F335" s="238"/>
      <c r="G335" s="238"/>
      <c r="H335" s="238"/>
      <c r="I335" s="238"/>
      <c r="J335" s="238"/>
      <c r="K335" s="238"/>
      <c r="L335" s="238"/>
      <c r="M335" s="238"/>
      <c r="N335" s="238"/>
      <c r="O335" s="238"/>
      <c r="P335" s="238"/>
      <c r="Q335" s="238"/>
      <c r="R335" s="239"/>
      <c r="S335" s="239"/>
      <c r="X335" s="256"/>
      <c r="Y335" s="256"/>
      <c r="Z335" s="244"/>
    </row>
    <row r="336" spans="1:26" x14ac:dyDescent="0.2">
      <c r="A336" s="240"/>
      <c r="B336" s="241" t="s">
        <v>1761</v>
      </c>
      <c r="C336" s="242"/>
      <c r="D336" s="243"/>
      <c r="E336" s="244">
        <v>61.49160423</v>
      </c>
      <c r="F336" s="238"/>
      <c r="G336" s="238"/>
      <c r="H336" s="238"/>
      <c r="I336" s="238"/>
      <c r="J336" s="238"/>
      <c r="K336" s="238"/>
      <c r="L336" s="238"/>
      <c r="M336" s="238"/>
      <c r="N336" s="238"/>
      <c r="O336" s="238"/>
      <c r="P336" s="238"/>
      <c r="Q336" s="238"/>
      <c r="R336" s="239"/>
      <c r="S336" s="239"/>
      <c r="X336" s="256"/>
      <c r="Y336" s="256"/>
      <c r="Z336" s="244"/>
    </row>
    <row r="337" spans="1:26" ht="22.5" x14ac:dyDescent="0.2">
      <c r="A337" s="222">
        <v>102</v>
      </c>
      <c r="B337" s="237" t="s">
        <v>378</v>
      </c>
      <c r="C337" s="237" t="s">
        <v>379</v>
      </c>
      <c r="D337" s="224" t="s">
        <v>207</v>
      </c>
      <c r="E337" s="225">
        <v>93.432538329600007</v>
      </c>
      <c r="F337" s="199"/>
      <c r="G337" s="227">
        <f>ROUND(E337*F337,2)</f>
        <v>0</v>
      </c>
      <c r="H337" s="226">
        <v>0</v>
      </c>
      <c r="I337" s="227">
        <f>ROUND(E337*H337,2)</f>
        <v>0</v>
      </c>
      <c r="J337" s="226">
        <v>86.9</v>
      </c>
      <c r="K337" s="227">
        <f>ROUND(E337*J337,2)</f>
        <v>8119.29</v>
      </c>
      <c r="L337" s="227">
        <v>21</v>
      </c>
      <c r="M337" s="227">
        <f>G337*(1+L337/100)</f>
        <v>0</v>
      </c>
      <c r="N337" s="227">
        <v>0</v>
      </c>
      <c r="O337" s="227">
        <f>ROUND(E337*N337,2)</f>
        <v>0</v>
      </c>
      <c r="P337" s="227">
        <v>4.5999999999999999E-2</v>
      </c>
      <c r="Q337" s="227">
        <f>ROUND(E337*P337,2)</f>
        <v>4.3</v>
      </c>
      <c r="R337" s="228" t="s">
        <v>344</v>
      </c>
      <c r="S337" s="228" t="s">
        <v>194</v>
      </c>
      <c r="X337" s="256"/>
      <c r="Y337" s="256"/>
      <c r="Z337" s="225"/>
    </row>
    <row r="338" spans="1:26" x14ac:dyDescent="0.2">
      <c r="A338" s="240"/>
      <c r="B338" s="241" t="s">
        <v>1545</v>
      </c>
      <c r="C338" s="242"/>
      <c r="D338" s="243"/>
      <c r="E338" s="244">
        <v>93.432538329600007</v>
      </c>
      <c r="F338" s="238"/>
      <c r="G338" s="238"/>
      <c r="H338" s="238"/>
      <c r="I338" s="238"/>
      <c r="J338" s="238"/>
      <c r="K338" s="238"/>
      <c r="L338" s="238"/>
      <c r="M338" s="238"/>
      <c r="N338" s="238"/>
      <c r="O338" s="238"/>
      <c r="P338" s="238"/>
      <c r="Q338" s="238"/>
      <c r="R338" s="239"/>
      <c r="S338" s="239"/>
      <c r="X338" s="256"/>
      <c r="Y338" s="256"/>
      <c r="Z338" s="244"/>
    </row>
    <row r="339" spans="1:26" ht="33.75" x14ac:dyDescent="0.2">
      <c r="A339" s="222">
        <v>103</v>
      </c>
      <c r="B339" s="237" t="s">
        <v>1762</v>
      </c>
      <c r="C339" s="237" t="s">
        <v>1763</v>
      </c>
      <c r="D339" s="224" t="s">
        <v>192</v>
      </c>
      <c r="E339" s="225">
        <v>8.6550037806000013</v>
      </c>
      <c r="F339" s="199"/>
      <c r="G339" s="227">
        <f>ROUND(E339*F339,2)</f>
        <v>0</v>
      </c>
      <c r="H339" s="226">
        <v>7.79</v>
      </c>
      <c r="I339" s="227">
        <f>ROUND(E339*H339,2)</f>
        <v>67.42</v>
      </c>
      <c r="J339" s="226">
        <v>214.71</v>
      </c>
      <c r="K339" s="227">
        <f>ROUND(E339*J339,2)</f>
        <v>1858.32</v>
      </c>
      <c r="L339" s="227">
        <v>21</v>
      </c>
      <c r="M339" s="227">
        <f>G339*(1+L339/100)</f>
        <v>0</v>
      </c>
      <c r="N339" s="227">
        <v>7.5000000000000002E-4</v>
      </c>
      <c r="O339" s="227">
        <f>ROUND(E339*N339,2)</f>
        <v>0.01</v>
      </c>
      <c r="P339" s="227">
        <v>0.25</v>
      </c>
      <c r="Q339" s="227">
        <f>ROUND(E339*P339,2)</f>
        <v>2.16</v>
      </c>
      <c r="R339" s="228" t="s">
        <v>662</v>
      </c>
      <c r="S339" s="228" t="s">
        <v>194</v>
      </c>
      <c r="X339" s="256"/>
      <c r="Y339" s="256"/>
      <c r="Z339" s="225"/>
    </row>
    <row r="340" spans="1:26" x14ac:dyDescent="0.2">
      <c r="A340" s="177"/>
      <c r="B340" s="319" t="s">
        <v>1764</v>
      </c>
      <c r="C340" s="319"/>
      <c r="D340" s="320"/>
      <c r="E340" s="320"/>
      <c r="F340" s="320"/>
      <c r="G340" s="320"/>
      <c r="H340" s="184"/>
      <c r="I340" s="184"/>
      <c r="J340" s="184"/>
      <c r="K340" s="184"/>
      <c r="L340" s="184"/>
      <c r="M340" s="184"/>
      <c r="N340" s="184"/>
      <c r="O340" s="184"/>
      <c r="P340" s="184"/>
      <c r="Q340" s="184"/>
      <c r="R340" s="185"/>
      <c r="S340" s="185"/>
      <c r="X340" s="256"/>
      <c r="Y340" s="256"/>
      <c r="Z340" s="256"/>
    </row>
    <row r="341" spans="1:26" x14ac:dyDescent="0.2">
      <c r="A341" s="177"/>
      <c r="B341" s="234" t="s">
        <v>1765</v>
      </c>
      <c r="C341" s="235"/>
      <c r="D341" s="200"/>
      <c r="E341" s="201"/>
      <c r="F341" s="184"/>
      <c r="G341" s="184"/>
      <c r="H341" s="184"/>
      <c r="I341" s="184"/>
      <c r="J341" s="184"/>
      <c r="K341" s="184"/>
      <c r="L341" s="184"/>
      <c r="M341" s="184"/>
      <c r="N341" s="184"/>
      <c r="O341" s="184"/>
      <c r="P341" s="184"/>
      <c r="Q341" s="184"/>
      <c r="R341" s="185"/>
      <c r="S341" s="185"/>
      <c r="X341" s="256"/>
      <c r="Y341" s="256"/>
      <c r="Z341" s="256"/>
    </row>
    <row r="342" spans="1:26" x14ac:dyDescent="0.2">
      <c r="A342" s="177"/>
      <c r="B342" s="234" t="s">
        <v>1766</v>
      </c>
      <c r="C342" s="235"/>
      <c r="D342" s="200"/>
      <c r="E342" s="201">
        <v>8.6550037806000013</v>
      </c>
      <c r="F342" s="184"/>
      <c r="G342" s="184"/>
      <c r="H342" s="184"/>
      <c r="I342" s="184"/>
      <c r="J342" s="184"/>
      <c r="K342" s="184"/>
      <c r="L342" s="184"/>
      <c r="M342" s="184"/>
      <c r="N342" s="184"/>
      <c r="O342" s="184"/>
      <c r="P342" s="184"/>
      <c r="Q342" s="184"/>
      <c r="R342" s="185"/>
      <c r="S342" s="185"/>
      <c r="X342" s="256"/>
      <c r="Y342" s="256"/>
      <c r="Z342" s="244"/>
    </row>
    <row r="343" spans="1:26" x14ac:dyDescent="0.2">
      <c r="A343" s="193">
        <v>104</v>
      </c>
      <c r="B343" s="230" t="s">
        <v>391</v>
      </c>
      <c r="C343" s="230" t="s">
        <v>2879</v>
      </c>
      <c r="D343" s="195" t="s">
        <v>326</v>
      </c>
      <c r="E343" s="196">
        <v>14.766000000000002</v>
      </c>
      <c r="F343" s="199"/>
      <c r="G343" s="197">
        <f>ROUND(E343*F343,2)</f>
        <v>0</v>
      </c>
      <c r="H343" s="199">
        <v>0</v>
      </c>
      <c r="I343" s="197">
        <f>ROUND(E343*H343,2)</f>
        <v>0</v>
      </c>
      <c r="J343" s="199">
        <v>300</v>
      </c>
      <c r="K343" s="197">
        <f>ROUND(E343*J343,2)</f>
        <v>4429.8</v>
      </c>
      <c r="L343" s="197">
        <v>21</v>
      </c>
      <c r="M343" s="197">
        <f>G343*(1+L343/100)</f>
        <v>0</v>
      </c>
      <c r="N343" s="197">
        <v>0</v>
      </c>
      <c r="O343" s="197">
        <f>ROUND(E343*N343,2)</f>
        <v>0</v>
      </c>
      <c r="P343" s="197">
        <v>0</v>
      </c>
      <c r="Q343" s="197">
        <f>ROUND(E343*P343,2)</f>
        <v>0</v>
      </c>
      <c r="R343" s="198"/>
      <c r="S343" s="198" t="s">
        <v>339</v>
      </c>
      <c r="X343" s="256"/>
      <c r="Y343" s="256"/>
      <c r="Z343" s="225"/>
    </row>
    <row r="344" spans="1:26" x14ac:dyDescent="0.2">
      <c r="A344" s="162"/>
      <c r="B344" s="231"/>
      <c r="C344" s="231"/>
      <c r="D344" s="180"/>
      <c r="E344" s="181"/>
      <c r="F344" s="182"/>
      <c r="G344" s="182"/>
      <c r="H344" s="182"/>
      <c r="I344" s="182"/>
      <c r="J344" s="182"/>
      <c r="K344" s="182"/>
      <c r="L344" s="182"/>
      <c r="M344" s="182"/>
      <c r="N344" s="182"/>
      <c r="O344" s="182"/>
      <c r="P344" s="182"/>
      <c r="Q344" s="182"/>
      <c r="R344" s="183"/>
      <c r="S344" s="183"/>
      <c r="X344" s="256"/>
      <c r="Y344" s="256"/>
      <c r="Z344" s="264"/>
    </row>
    <row r="345" spans="1:26" x14ac:dyDescent="0.2">
      <c r="A345" s="179" t="s">
        <v>188</v>
      </c>
      <c r="B345" s="229" t="s">
        <v>115</v>
      </c>
      <c r="C345" s="229" t="s">
        <v>116</v>
      </c>
      <c r="D345" s="187"/>
      <c r="E345" s="188"/>
      <c r="F345" s="189"/>
      <c r="G345" s="190">
        <f>SUMIF(AE346:AE367,"&lt;&gt;NOR",G346:G367)</f>
        <v>0</v>
      </c>
      <c r="H345" s="189"/>
      <c r="I345" s="189">
        <f>SUM(I346:I367)</f>
        <v>1000.84</v>
      </c>
      <c r="J345" s="189"/>
      <c r="K345" s="189">
        <f>SUM(K346:K367)</f>
        <v>16987.599999999999</v>
      </c>
      <c r="L345" s="189"/>
      <c r="M345" s="189">
        <f>SUM(M346:M367)</f>
        <v>0</v>
      </c>
      <c r="N345" s="189"/>
      <c r="O345" s="189">
        <f>SUM(O346:O367)</f>
        <v>0.01</v>
      </c>
      <c r="P345" s="189"/>
      <c r="Q345" s="189">
        <f>SUM(Q346:Q367)</f>
        <v>2.1499999999999995</v>
      </c>
      <c r="R345" s="191"/>
      <c r="S345" s="191"/>
      <c r="X345" s="256"/>
      <c r="Y345" s="256"/>
      <c r="Z345" s="265"/>
    </row>
    <row r="346" spans="1:26" ht="22.5" x14ac:dyDescent="0.2">
      <c r="A346" s="193">
        <v>105</v>
      </c>
      <c r="B346" s="230" t="s">
        <v>1767</v>
      </c>
      <c r="C346" s="230" t="s">
        <v>1768</v>
      </c>
      <c r="D346" s="195" t="s">
        <v>207</v>
      </c>
      <c r="E346" s="196">
        <v>54.708030000000008</v>
      </c>
      <c r="F346" s="199"/>
      <c r="G346" s="197">
        <f>ROUND(E346*F346,2)</f>
        <v>0</v>
      </c>
      <c r="H346" s="199">
        <v>0</v>
      </c>
      <c r="I346" s="197">
        <f>ROUND(E346*H346,2)</f>
        <v>0</v>
      </c>
      <c r="J346" s="199">
        <v>42.6</v>
      </c>
      <c r="K346" s="197">
        <f>ROUND(E346*J346,2)</f>
        <v>2330.56</v>
      </c>
      <c r="L346" s="197">
        <v>21</v>
      </c>
      <c r="M346" s="197">
        <f>G346*(1+L346/100)</f>
        <v>0</v>
      </c>
      <c r="N346" s="197">
        <v>0</v>
      </c>
      <c r="O346" s="197">
        <f>ROUND(E346*N346,2)</f>
        <v>0</v>
      </c>
      <c r="P346" s="197">
        <v>1.4999999999999999E-2</v>
      </c>
      <c r="Q346" s="197">
        <f>ROUND(E346*P346,2)</f>
        <v>0.82</v>
      </c>
      <c r="R346" s="198" t="s">
        <v>803</v>
      </c>
      <c r="S346" s="198" t="s">
        <v>194</v>
      </c>
      <c r="X346" s="256"/>
      <c r="Y346" s="256"/>
      <c r="Z346" s="225"/>
    </row>
    <row r="347" spans="1:26" x14ac:dyDescent="0.2">
      <c r="A347" s="193">
        <v>106</v>
      </c>
      <c r="B347" s="230" t="s">
        <v>1769</v>
      </c>
      <c r="C347" s="230" t="s">
        <v>1770</v>
      </c>
      <c r="D347" s="195" t="s">
        <v>207</v>
      </c>
      <c r="E347" s="196">
        <v>9.9434244000000014</v>
      </c>
      <c r="F347" s="199"/>
      <c r="G347" s="197">
        <f>ROUND(E347*F347,2)</f>
        <v>0</v>
      </c>
      <c r="H347" s="199">
        <v>4.76</v>
      </c>
      <c r="I347" s="197">
        <f>ROUND(E347*H347,2)</f>
        <v>47.33</v>
      </c>
      <c r="J347" s="199">
        <v>48.84</v>
      </c>
      <c r="K347" s="197">
        <f>ROUND(E347*J347,2)</f>
        <v>485.64</v>
      </c>
      <c r="L347" s="197">
        <v>21</v>
      </c>
      <c r="M347" s="197">
        <f>G347*(1+L347/100)</f>
        <v>0</v>
      </c>
      <c r="N347" s="197">
        <v>1.6000000000000001E-4</v>
      </c>
      <c r="O347" s="197">
        <f>ROUND(E347*N347,2)</f>
        <v>0</v>
      </c>
      <c r="P347" s="197">
        <v>1.4E-2</v>
      </c>
      <c r="Q347" s="197">
        <f>ROUND(E347*P347,2)</f>
        <v>0.14000000000000001</v>
      </c>
      <c r="R347" s="198" t="s">
        <v>803</v>
      </c>
      <c r="S347" s="198" t="s">
        <v>194</v>
      </c>
      <c r="X347" s="256"/>
      <c r="Y347" s="256"/>
      <c r="Z347" s="225"/>
    </row>
    <row r="348" spans="1:26" x14ac:dyDescent="0.2">
      <c r="A348" s="177"/>
      <c r="B348" s="234" t="s">
        <v>1608</v>
      </c>
      <c r="C348" s="235"/>
      <c r="D348" s="200"/>
      <c r="E348" s="201"/>
      <c r="F348" s="184"/>
      <c r="G348" s="184"/>
      <c r="H348" s="184"/>
      <c r="I348" s="184"/>
      <c r="J348" s="184"/>
      <c r="K348" s="184"/>
      <c r="L348" s="184"/>
      <c r="M348" s="184"/>
      <c r="N348" s="184"/>
      <c r="O348" s="184"/>
      <c r="P348" s="184"/>
      <c r="Q348" s="184"/>
      <c r="R348" s="185"/>
      <c r="S348" s="185"/>
      <c r="X348" s="256"/>
      <c r="Y348" s="256"/>
      <c r="Z348" s="244"/>
    </row>
    <row r="349" spans="1:26" x14ac:dyDescent="0.2">
      <c r="A349" s="177"/>
      <c r="B349" s="234" t="s">
        <v>1771</v>
      </c>
      <c r="C349" s="235"/>
      <c r="D349" s="200"/>
      <c r="E349" s="201">
        <v>9.9434244000000014</v>
      </c>
      <c r="F349" s="184"/>
      <c r="G349" s="184"/>
      <c r="H349" s="184"/>
      <c r="I349" s="184"/>
      <c r="J349" s="184"/>
      <c r="K349" s="184"/>
      <c r="L349" s="184"/>
      <c r="M349" s="184"/>
      <c r="N349" s="184"/>
      <c r="O349" s="184"/>
      <c r="P349" s="184"/>
      <c r="Q349" s="184"/>
      <c r="R349" s="185"/>
      <c r="S349" s="185"/>
      <c r="X349" s="256"/>
      <c r="Y349" s="256"/>
      <c r="Z349" s="244"/>
    </row>
    <row r="350" spans="1:26" ht="22.5" x14ac:dyDescent="0.2">
      <c r="A350" s="193">
        <v>107</v>
      </c>
      <c r="B350" s="230" t="s">
        <v>1772</v>
      </c>
      <c r="C350" s="230" t="s">
        <v>1773</v>
      </c>
      <c r="D350" s="195" t="s">
        <v>293</v>
      </c>
      <c r="E350" s="196">
        <v>14.204892000000001</v>
      </c>
      <c r="F350" s="199"/>
      <c r="G350" s="197">
        <f>ROUND(E350*F350,2)</f>
        <v>0</v>
      </c>
      <c r="H350" s="199">
        <v>0</v>
      </c>
      <c r="I350" s="197">
        <f>ROUND(E350*H350,2)</f>
        <v>0</v>
      </c>
      <c r="J350" s="199">
        <v>49.4</v>
      </c>
      <c r="K350" s="197">
        <f>ROUND(E350*J350,2)</f>
        <v>701.72</v>
      </c>
      <c r="L350" s="197">
        <v>21</v>
      </c>
      <c r="M350" s="197">
        <f>G350*(1+L350/100)</f>
        <v>0</v>
      </c>
      <c r="N350" s="197">
        <v>0</v>
      </c>
      <c r="O350" s="197">
        <f>ROUND(E350*N350,2)</f>
        <v>0</v>
      </c>
      <c r="P350" s="197">
        <v>3.3600000000000001E-3</v>
      </c>
      <c r="Q350" s="197">
        <f>ROUND(E350*P350,2)</f>
        <v>0.05</v>
      </c>
      <c r="R350" s="198" t="s">
        <v>417</v>
      </c>
      <c r="S350" s="198" t="s">
        <v>194</v>
      </c>
      <c r="X350" s="256"/>
      <c r="Y350" s="256"/>
      <c r="Z350" s="225"/>
    </row>
    <row r="351" spans="1:26" x14ac:dyDescent="0.2">
      <c r="A351" s="193">
        <v>108</v>
      </c>
      <c r="B351" s="230" t="s">
        <v>1774</v>
      </c>
      <c r="C351" s="230" t="s">
        <v>1775</v>
      </c>
      <c r="D351" s="195" t="s">
        <v>213</v>
      </c>
      <c r="E351" s="196">
        <v>0.59064000000000005</v>
      </c>
      <c r="F351" s="199"/>
      <c r="G351" s="197">
        <f>ROUND(E351*F351,2)</f>
        <v>0</v>
      </c>
      <c r="H351" s="199">
        <v>0</v>
      </c>
      <c r="I351" s="197">
        <f>ROUND(E351*H351,2)</f>
        <v>0</v>
      </c>
      <c r="J351" s="199">
        <v>140.5</v>
      </c>
      <c r="K351" s="197">
        <f>ROUND(E351*J351,2)</f>
        <v>82.98</v>
      </c>
      <c r="L351" s="197">
        <v>21</v>
      </c>
      <c r="M351" s="197">
        <f>G351*(1+L351/100)</f>
        <v>0</v>
      </c>
      <c r="N351" s="197">
        <v>0</v>
      </c>
      <c r="O351" s="197">
        <f>ROUND(E351*N351,2)</f>
        <v>0</v>
      </c>
      <c r="P351" s="197">
        <v>3.2200000000000002E-3</v>
      </c>
      <c r="Q351" s="197">
        <f>ROUND(E351*P351,2)</f>
        <v>0</v>
      </c>
      <c r="R351" s="198" t="s">
        <v>417</v>
      </c>
      <c r="S351" s="198" t="s">
        <v>194</v>
      </c>
      <c r="X351" s="256"/>
      <c r="Y351" s="256"/>
      <c r="Z351" s="225"/>
    </row>
    <row r="352" spans="1:26" x14ac:dyDescent="0.2">
      <c r="A352" s="193">
        <v>109</v>
      </c>
      <c r="B352" s="230" t="s">
        <v>415</v>
      </c>
      <c r="C352" s="230" t="s">
        <v>416</v>
      </c>
      <c r="D352" s="195" t="s">
        <v>293</v>
      </c>
      <c r="E352" s="196">
        <v>2.2887300000000002</v>
      </c>
      <c r="F352" s="199"/>
      <c r="G352" s="197">
        <f>ROUND(E352*F352,2)</f>
        <v>0</v>
      </c>
      <c r="H352" s="199">
        <v>0</v>
      </c>
      <c r="I352" s="197">
        <f>ROUND(E352*H352,2)</f>
        <v>0</v>
      </c>
      <c r="J352" s="199">
        <v>52.7</v>
      </c>
      <c r="K352" s="197">
        <f>ROUND(E352*J352,2)</f>
        <v>120.62</v>
      </c>
      <c r="L352" s="197">
        <v>21</v>
      </c>
      <c r="M352" s="197">
        <f>G352*(1+L352/100)</f>
        <v>0</v>
      </c>
      <c r="N352" s="197">
        <v>0</v>
      </c>
      <c r="O352" s="197">
        <f>ROUND(E352*N352,2)</f>
        <v>0</v>
      </c>
      <c r="P352" s="197">
        <v>1.3500000000000001E-3</v>
      </c>
      <c r="Q352" s="197">
        <f>ROUND(E352*P352,2)</f>
        <v>0</v>
      </c>
      <c r="R352" s="198" t="s">
        <v>417</v>
      </c>
      <c r="S352" s="198" t="s">
        <v>194</v>
      </c>
      <c r="X352" s="256"/>
      <c r="Y352" s="256"/>
      <c r="Z352" s="225"/>
    </row>
    <row r="353" spans="1:26" x14ac:dyDescent="0.2">
      <c r="A353" s="177"/>
      <c r="B353" s="234" t="s">
        <v>1753</v>
      </c>
      <c r="C353" s="235"/>
      <c r="D353" s="200"/>
      <c r="E353" s="201"/>
      <c r="F353" s="184"/>
      <c r="G353" s="184"/>
      <c r="H353" s="184"/>
      <c r="I353" s="184"/>
      <c r="J353" s="184"/>
      <c r="K353" s="184"/>
      <c r="L353" s="184"/>
      <c r="M353" s="184"/>
      <c r="N353" s="184"/>
      <c r="O353" s="184"/>
      <c r="P353" s="184"/>
      <c r="Q353" s="184"/>
      <c r="R353" s="185"/>
      <c r="S353" s="185"/>
      <c r="X353" s="256"/>
      <c r="Y353" s="256"/>
      <c r="Z353" s="244"/>
    </row>
    <row r="354" spans="1:26" x14ac:dyDescent="0.2">
      <c r="A354" s="177"/>
      <c r="B354" s="234" t="s">
        <v>1754</v>
      </c>
      <c r="C354" s="235"/>
      <c r="D354" s="200"/>
      <c r="E354" s="201">
        <v>2.2887300000000002</v>
      </c>
      <c r="F354" s="184"/>
      <c r="G354" s="184"/>
      <c r="H354" s="184"/>
      <c r="I354" s="184"/>
      <c r="J354" s="184"/>
      <c r="K354" s="184"/>
      <c r="L354" s="184"/>
      <c r="M354" s="184"/>
      <c r="N354" s="184"/>
      <c r="O354" s="184"/>
      <c r="P354" s="184"/>
      <c r="Q354" s="184"/>
      <c r="R354" s="185"/>
      <c r="S354" s="185"/>
      <c r="X354" s="256"/>
      <c r="Y354" s="256"/>
      <c r="Z354" s="244"/>
    </row>
    <row r="355" spans="1:26" x14ac:dyDescent="0.2">
      <c r="A355" s="193">
        <v>110</v>
      </c>
      <c r="B355" s="230" t="s">
        <v>1776</v>
      </c>
      <c r="C355" s="230" t="s">
        <v>1777</v>
      </c>
      <c r="D355" s="195" t="s">
        <v>293</v>
      </c>
      <c r="E355" s="196">
        <v>5.079504</v>
      </c>
      <c r="F355" s="199"/>
      <c r="G355" s="197">
        <f>ROUND(E355*F355,2)</f>
        <v>0</v>
      </c>
      <c r="H355" s="199">
        <v>0</v>
      </c>
      <c r="I355" s="197">
        <f>ROUND(E355*H355,2)</f>
        <v>0</v>
      </c>
      <c r="J355" s="199">
        <v>33</v>
      </c>
      <c r="K355" s="197">
        <f>ROUND(E355*J355,2)</f>
        <v>167.62</v>
      </c>
      <c r="L355" s="197">
        <v>21</v>
      </c>
      <c r="M355" s="197">
        <f>G355*(1+L355/100)</f>
        <v>0</v>
      </c>
      <c r="N355" s="197">
        <v>0</v>
      </c>
      <c r="O355" s="197">
        <f>ROUND(E355*N355,2)</f>
        <v>0</v>
      </c>
      <c r="P355" s="197">
        <v>2.2599999999999999E-3</v>
      </c>
      <c r="Q355" s="197">
        <f>ROUND(E355*P355,2)</f>
        <v>0.01</v>
      </c>
      <c r="R355" s="198" t="s">
        <v>417</v>
      </c>
      <c r="S355" s="198" t="s">
        <v>194</v>
      </c>
      <c r="X355" s="256"/>
      <c r="Y355" s="256"/>
      <c r="Z355" s="225"/>
    </row>
    <row r="356" spans="1:26" x14ac:dyDescent="0.2">
      <c r="A356" s="193">
        <v>111</v>
      </c>
      <c r="B356" s="230" t="s">
        <v>1778</v>
      </c>
      <c r="C356" s="230" t="s">
        <v>1779</v>
      </c>
      <c r="D356" s="195" t="s">
        <v>207</v>
      </c>
      <c r="E356" s="196">
        <v>54.708030000000008</v>
      </c>
      <c r="F356" s="199"/>
      <c r="G356" s="197">
        <f>ROUND(E356*F356,2)</f>
        <v>0</v>
      </c>
      <c r="H356" s="199">
        <v>0</v>
      </c>
      <c r="I356" s="197">
        <f>ROUND(E356*H356,2)</f>
        <v>0</v>
      </c>
      <c r="J356" s="199">
        <v>165.5</v>
      </c>
      <c r="K356" s="197">
        <f>ROUND(E356*J356,2)</f>
        <v>9054.18</v>
      </c>
      <c r="L356" s="197">
        <v>21</v>
      </c>
      <c r="M356" s="197">
        <f>G356*(1+L356/100)</f>
        <v>0</v>
      </c>
      <c r="N356" s="197">
        <v>0</v>
      </c>
      <c r="O356" s="197">
        <f>ROUND(E356*N356,2)</f>
        <v>0</v>
      </c>
      <c r="P356" s="197">
        <v>1.7999999999999999E-2</v>
      </c>
      <c r="Q356" s="197">
        <f>ROUND(E356*P356,2)</f>
        <v>0.98</v>
      </c>
      <c r="R356" s="198" t="s">
        <v>1780</v>
      </c>
      <c r="S356" s="198" t="s">
        <v>194</v>
      </c>
      <c r="X356" s="256"/>
      <c r="Y356" s="256"/>
      <c r="Z356" s="225"/>
    </row>
    <row r="357" spans="1:26" x14ac:dyDescent="0.2">
      <c r="A357" s="177"/>
      <c r="B357" s="317" t="s">
        <v>1781</v>
      </c>
      <c r="C357" s="317"/>
      <c r="D357" s="318"/>
      <c r="E357" s="201"/>
      <c r="F357" s="184"/>
      <c r="G357" s="184"/>
      <c r="H357" s="184"/>
      <c r="I357" s="184"/>
      <c r="J357" s="184"/>
      <c r="K357" s="184"/>
      <c r="L357" s="184"/>
      <c r="M357" s="184"/>
      <c r="N357" s="184"/>
      <c r="O357" s="184"/>
      <c r="P357" s="184"/>
      <c r="Q357" s="184"/>
      <c r="R357" s="185"/>
      <c r="S357" s="185"/>
      <c r="X357" s="256"/>
      <c r="Y357" s="256"/>
      <c r="Z357" s="244"/>
    </row>
    <row r="358" spans="1:26" x14ac:dyDescent="0.2">
      <c r="A358" s="177"/>
      <c r="B358" s="234" t="s">
        <v>1782</v>
      </c>
      <c r="C358" s="235"/>
      <c r="D358" s="200"/>
      <c r="E358" s="201">
        <v>54.708030000000008</v>
      </c>
      <c r="F358" s="184"/>
      <c r="G358" s="184"/>
      <c r="H358" s="184"/>
      <c r="I358" s="184"/>
      <c r="J358" s="184"/>
      <c r="K358" s="184"/>
      <c r="L358" s="184"/>
      <c r="M358" s="184"/>
      <c r="N358" s="184"/>
      <c r="O358" s="184"/>
      <c r="P358" s="184"/>
      <c r="Q358" s="184"/>
      <c r="R358" s="185"/>
      <c r="S358" s="185"/>
      <c r="X358" s="256"/>
      <c r="Y358" s="256"/>
      <c r="Z358" s="244"/>
    </row>
    <row r="359" spans="1:26" x14ac:dyDescent="0.2">
      <c r="A359" s="193">
        <v>112</v>
      </c>
      <c r="B359" s="230" t="s">
        <v>1783</v>
      </c>
      <c r="C359" s="230" t="s">
        <v>1784</v>
      </c>
      <c r="D359" s="195" t="s">
        <v>207</v>
      </c>
      <c r="E359" s="196">
        <v>54.708030000000008</v>
      </c>
      <c r="F359" s="199"/>
      <c r="G359" s="197">
        <f>ROUND(E359*F359,2)</f>
        <v>0</v>
      </c>
      <c r="H359" s="199">
        <v>0</v>
      </c>
      <c r="I359" s="197">
        <f>ROUND(E359*H359,2)</f>
        <v>0</v>
      </c>
      <c r="J359" s="199">
        <v>17.2</v>
      </c>
      <c r="K359" s="197">
        <f>ROUND(E359*J359,2)</f>
        <v>940.98</v>
      </c>
      <c r="L359" s="197">
        <v>21</v>
      </c>
      <c r="M359" s="197">
        <f>G359*(1+L359/100)</f>
        <v>0</v>
      </c>
      <c r="N359" s="197">
        <v>0</v>
      </c>
      <c r="O359" s="197">
        <f>ROUND(E359*N359,2)</f>
        <v>0</v>
      </c>
      <c r="P359" s="197">
        <v>1.8000000000000001E-4</v>
      </c>
      <c r="Q359" s="197">
        <f>ROUND(E359*P359,2)</f>
        <v>0.01</v>
      </c>
      <c r="R359" s="198" t="s">
        <v>1780</v>
      </c>
      <c r="S359" s="198" t="s">
        <v>194</v>
      </c>
      <c r="X359" s="256"/>
      <c r="Y359" s="256"/>
      <c r="Z359" s="225"/>
    </row>
    <row r="360" spans="1:26" x14ac:dyDescent="0.2">
      <c r="A360" s="193">
        <v>113</v>
      </c>
      <c r="B360" s="230" t="s">
        <v>1785</v>
      </c>
      <c r="C360" s="230" t="s">
        <v>1786</v>
      </c>
      <c r="D360" s="195" t="s">
        <v>207</v>
      </c>
      <c r="E360" s="196">
        <v>3.849392838</v>
      </c>
      <c r="F360" s="199"/>
      <c r="G360" s="197">
        <f>ROUND(E360*F360,2)</f>
        <v>0</v>
      </c>
      <c r="H360" s="199">
        <v>0</v>
      </c>
      <c r="I360" s="197">
        <f>ROUND(E360*H360,2)</f>
        <v>0</v>
      </c>
      <c r="J360" s="199">
        <v>116</v>
      </c>
      <c r="K360" s="197">
        <f>ROUND(E360*J360,2)</f>
        <v>446.53</v>
      </c>
      <c r="L360" s="197">
        <v>21</v>
      </c>
      <c r="M360" s="197">
        <f>G360*(1+L360/100)</f>
        <v>0</v>
      </c>
      <c r="N360" s="197">
        <v>0</v>
      </c>
      <c r="O360" s="197">
        <f>ROUND(E360*N360,2)</f>
        <v>0</v>
      </c>
      <c r="P360" s="197">
        <v>7.0000000000000001E-3</v>
      </c>
      <c r="Q360" s="197">
        <f>ROUND(E360*P360,2)</f>
        <v>0.03</v>
      </c>
      <c r="R360" s="198" t="s">
        <v>856</v>
      </c>
      <c r="S360" s="198" t="s">
        <v>194</v>
      </c>
      <c r="X360" s="256"/>
      <c r="Y360" s="256"/>
      <c r="Z360" s="225"/>
    </row>
    <row r="361" spans="1:26" x14ac:dyDescent="0.2">
      <c r="A361" s="177"/>
      <c r="B361" s="234" t="s">
        <v>1787</v>
      </c>
      <c r="C361" s="235"/>
      <c r="D361" s="200"/>
      <c r="E361" s="201"/>
      <c r="F361" s="184"/>
      <c r="G361" s="184"/>
      <c r="H361" s="184"/>
      <c r="I361" s="184"/>
      <c r="J361" s="184"/>
      <c r="K361" s="184"/>
      <c r="L361" s="184"/>
      <c r="M361" s="184"/>
      <c r="N361" s="184"/>
      <c r="O361" s="184"/>
      <c r="P361" s="184"/>
      <c r="Q361" s="184"/>
      <c r="R361" s="185"/>
      <c r="S361" s="185"/>
      <c r="X361" s="256"/>
      <c r="Y361" s="256"/>
      <c r="Z361" s="244"/>
    </row>
    <row r="362" spans="1:26" x14ac:dyDescent="0.2">
      <c r="A362" s="177"/>
      <c r="B362" s="234" t="s">
        <v>1788</v>
      </c>
      <c r="C362" s="235"/>
      <c r="D362" s="200"/>
      <c r="E362" s="201"/>
      <c r="F362" s="184"/>
      <c r="G362" s="184"/>
      <c r="H362" s="184"/>
      <c r="I362" s="184"/>
      <c r="J362" s="184"/>
      <c r="K362" s="184"/>
      <c r="L362" s="184"/>
      <c r="M362" s="184"/>
      <c r="N362" s="184"/>
      <c r="O362" s="184"/>
      <c r="P362" s="184"/>
      <c r="Q362" s="184"/>
      <c r="R362" s="185"/>
      <c r="S362" s="185"/>
      <c r="X362" s="256"/>
      <c r="Y362" s="256"/>
      <c r="Z362" s="244"/>
    </row>
    <row r="363" spans="1:26" x14ac:dyDescent="0.2">
      <c r="A363" s="177"/>
      <c r="B363" s="234" t="s">
        <v>1789</v>
      </c>
      <c r="C363" s="235"/>
      <c r="D363" s="200"/>
      <c r="E363" s="201">
        <v>3.849392838</v>
      </c>
      <c r="F363" s="184"/>
      <c r="G363" s="184"/>
      <c r="H363" s="184"/>
      <c r="I363" s="184"/>
      <c r="J363" s="184"/>
      <c r="K363" s="184"/>
      <c r="L363" s="184"/>
      <c r="M363" s="184"/>
      <c r="N363" s="184"/>
      <c r="O363" s="184"/>
      <c r="P363" s="184"/>
      <c r="Q363" s="184"/>
      <c r="R363" s="185"/>
      <c r="S363" s="185"/>
      <c r="X363" s="256"/>
      <c r="Y363" s="256"/>
      <c r="Z363" s="244"/>
    </row>
    <row r="364" spans="1:26" ht="22.5" x14ac:dyDescent="0.2">
      <c r="A364" s="193">
        <v>114</v>
      </c>
      <c r="B364" s="230" t="s">
        <v>1790</v>
      </c>
      <c r="C364" s="230" t="s">
        <v>1791</v>
      </c>
      <c r="D364" s="195" t="s">
        <v>574</v>
      </c>
      <c r="E364" s="196">
        <v>110.745</v>
      </c>
      <c r="F364" s="199"/>
      <c r="G364" s="197">
        <f>ROUND(E364*F364,2)</f>
        <v>0</v>
      </c>
      <c r="H364" s="199">
        <v>8.61</v>
      </c>
      <c r="I364" s="197">
        <f>ROUND(E364*H364,2)</f>
        <v>953.51</v>
      </c>
      <c r="J364" s="199">
        <v>23.99</v>
      </c>
      <c r="K364" s="197">
        <f>ROUND(E364*J364,2)</f>
        <v>2656.77</v>
      </c>
      <c r="L364" s="197">
        <v>21</v>
      </c>
      <c r="M364" s="197">
        <f>G364*(1+L364/100)</f>
        <v>0</v>
      </c>
      <c r="N364" s="197">
        <v>5.0000000000000002E-5</v>
      </c>
      <c r="O364" s="197">
        <f>ROUND(E364*N364,2)</f>
        <v>0.01</v>
      </c>
      <c r="P364" s="197">
        <v>1E-3</v>
      </c>
      <c r="Q364" s="197">
        <f>ROUND(E364*P364,2)</f>
        <v>0.11</v>
      </c>
      <c r="R364" s="198" t="s">
        <v>856</v>
      </c>
      <c r="S364" s="198" t="s">
        <v>194</v>
      </c>
      <c r="X364" s="256"/>
      <c r="Y364" s="256"/>
      <c r="Z364" s="225"/>
    </row>
    <row r="365" spans="1:26" x14ac:dyDescent="0.2">
      <c r="A365" s="177"/>
      <c r="B365" s="234" t="s">
        <v>1792</v>
      </c>
      <c r="C365" s="235"/>
      <c r="D365" s="200"/>
      <c r="E365" s="201"/>
      <c r="F365" s="184"/>
      <c r="G365" s="184"/>
      <c r="H365" s="184"/>
      <c r="I365" s="184"/>
      <c r="J365" s="184"/>
      <c r="K365" s="184"/>
      <c r="L365" s="184"/>
      <c r="M365" s="184"/>
      <c r="N365" s="184"/>
      <c r="O365" s="184"/>
      <c r="P365" s="184"/>
      <c r="Q365" s="184"/>
      <c r="R365" s="185"/>
      <c r="S365" s="185"/>
      <c r="X365" s="256"/>
      <c r="Y365" s="256"/>
      <c r="Z365" s="244"/>
    </row>
    <row r="366" spans="1:26" x14ac:dyDescent="0.2">
      <c r="A366" s="177"/>
      <c r="B366" s="234" t="s">
        <v>1793</v>
      </c>
      <c r="C366" s="235"/>
      <c r="D366" s="200"/>
      <c r="E366" s="201"/>
      <c r="F366" s="184"/>
      <c r="G366" s="184"/>
      <c r="H366" s="184"/>
      <c r="I366" s="184"/>
      <c r="J366" s="184"/>
      <c r="K366" s="184"/>
      <c r="L366" s="184"/>
      <c r="M366" s="184"/>
      <c r="N366" s="184"/>
      <c r="O366" s="184"/>
      <c r="P366" s="184"/>
      <c r="Q366" s="184"/>
      <c r="R366" s="185"/>
      <c r="S366" s="185"/>
      <c r="X366" s="256"/>
      <c r="Y366" s="256"/>
      <c r="Z366" s="244"/>
    </row>
    <row r="367" spans="1:26" x14ac:dyDescent="0.2">
      <c r="A367" s="177"/>
      <c r="B367" s="234" t="s">
        <v>1794</v>
      </c>
      <c r="C367" s="235"/>
      <c r="D367" s="200"/>
      <c r="E367" s="201">
        <v>110.745</v>
      </c>
      <c r="F367" s="184"/>
      <c r="G367" s="184"/>
      <c r="H367" s="184"/>
      <c r="I367" s="184"/>
      <c r="J367" s="184"/>
      <c r="K367" s="184"/>
      <c r="L367" s="184"/>
      <c r="M367" s="184"/>
      <c r="N367" s="184"/>
      <c r="O367" s="184"/>
      <c r="P367" s="184"/>
      <c r="Q367" s="184"/>
      <c r="R367" s="185"/>
      <c r="S367" s="185"/>
      <c r="X367" s="256"/>
      <c r="Y367" s="256"/>
      <c r="Z367" s="244"/>
    </row>
    <row r="368" spans="1:26" x14ac:dyDescent="0.2">
      <c r="A368" s="162"/>
      <c r="B368" s="231"/>
      <c r="C368" s="231"/>
      <c r="D368" s="180"/>
      <c r="E368" s="181"/>
      <c r="F368" s="182"/>
      <c r="G368" s="182"/>
      <c r="H368" s="182"/>
      <c r="I368" s="182"/>
      <c r="J368" s="182"/>
      <c r="K368" s="182"/>
      <c r="L368" s="182"/>
      <c r="M368" s="182"/>
      <c r="N368" s="182"/>
      <c r="O368" s="182"/>
      <c r="P368" s="182"/>
      <c r="Q368" s="182"/>
      <c r="R368" s="183"/>
      <c r="S368" s="183"/>
      <c r="X368" s="256"/>
      <c r="Y368" s="256"/>
      <c r="Z368" s="264"/>
    </row>
    <row r="369" spans="1:26" x14ac:dyDescent="0.2">
      <c r="A369" s="179" t="s">
        <v>188</v>
      </c>
      <c r="B369" s="229" t="s">
        <v>117</v>
      </c>
      <c r="C369" s="229" t="s">
        <v>118</v>
      </c>
      <c r="D369" s="187"/>
      <c r="E369" s="188"/>
      <c r="F369" s="189"/>
      <c r="G369" s="190">
        <f>SUMIF(AE370:AE375,"&lt;&gt;NOR",G370:G375)</f>
        <v>0</v>
      </c>
      <c r="H369" s="189"/>
      <c r="I369" s="189">
        <f>SUM(I370:I375)</f>
        <v>0</v>
      </c>
      <c r="J369" s="189"/>
      <c r="K369" s="189">
        <f>SUM(K370:K375)</f>
        <v>43442.5</v>
      </c>
      <c r="L369" s="189"/>
      <c r="M369" s="189">
        <f>SUM(M370:M375)</f>
        <v>0</v>
      </c>
      <c r="N369" s="189"/>
      <c r="O369" s="189">
        <f>SUM(O370:O375)</f>
        <v>0</v>
      </c>
      <c r="P369" s="189"/>
      <c r="Q369" s="189">
        <f>SUM(Q370:Q375)</f>
        <v>0</v>
      </c>
      <c r="R369" s="191"/>
      <c r="S369" s="191"/>
      <c r="X369" s="256"/>
      <c r="Y369" s="256"/>
      <c r="Z369" s="265"/>
    </row>
    <row r="370" spans="1:26" ht="33.75" x14ac:dyDescent="0.2">
      <c r="A370" s="222">
        <v>115</v>
      </c>
      <c r="B370" s="237" t="s">
        <v>431</v>
      </c>
      <c r="C370" s="237" t="s">
        <v>432</v>
      </c>
      <c r="D370" s="224" t="s">
        <v>433</v>
      </c>
      <c r="E370" s="225">
        <v>34.072550906400004</v>
      </c>
      <c r="F370" s="199"/>
      <c r="G370" s="227">
        <f>ROUND(E370*F370,2)</f>
        <v>0</v>
      </c>
      <c r="H370" s="226">
        <v>0</v>
      </c>
      <c r="I370" s="227">
        <f>ROUND(E370*H370,2)</f>
        <v>0</v>
      </c>
      <c r="J370" s="226">
        <v>1275</v>
      </c>
      <c r="K370" s="227">
        <f>ROUND(E370*J370,2)</f>
        <v>43442.5</v>
      </c>
      <c r="L370" s="227">
        <v>21</v>
      </c>
      <c r="M370" s="227">
        <f>G370*(1+L370/100)</f>
        <v>0</v>
      </c>
      <c r="N370" s="227">
        <v>0</v>
      </c>
      <c r="O370" s="227">
        <f>ROUND(E370*N370,2)</f>
        <v>0</v>
      </c>
      <c r="P370" s="227">
        <v>0</v>
      </c>
      <c r="Q370" s="227">
        <f>ROUND(E370*P370,2)</f>
        <v>0</v>
      </c>
      <c r="R370" s="228" t="s">
        <v>193</v>
      </c>
      <c r="S370" s="228" t="s">
        <v>194</v>
      </c>
      <c r="X370" s="256"/>
      <c r="Y370" s="256"/>
      <c r="Z370" s="225"/>
    </row>
    <row r="371" spans="1:26" x14ac:dyDescent="0.2">
      <c r="A371" s="177"/>
      <c r="B371" s="234" t="s">
        <v>435</v>
      </c>
      <c r="C371" s="235"/>
      <c r="D371" s="200"/>
      <c r="E371" s="201"/>
      <c r="F371" s="184"/>
      <c r="G371" s="184"/>
      <c r="H371" s="184"/>
      <c r="I371" s="184"/>
      <c r="J371" s="184"/>
      <c r="K371" s="184"/>
      <c r="L371" s="184"/>
      <c r="M371" s="184"/>
      <c r="N371" s="184"/>
      <c r="O371" s="184"/>
      <c r="P371" s="184"/>
      <c r="Q371" s="184"/>
      <c r="R371" s="185"/>
      <c r="S371" s="185"/>
      <c r="X371" s="256"/>
      <c r="Y371" s="256"/>
      <c r="Z371" s="244"/>
    </row>
    <row r="372" spans="1:26" x14ac:dyDescent="0.2">
      <c r="A372" s="177"/>
      <c r="B372" s="317" t="s">
        <v>1795</v>
      </c>
      <c r="C372" s="317"/>
      <c r="D372" s="318"/>
      <c r="E372" s="201"/>
      <c r="F372" s="184"/>
      <c r="G372" s="184"/>
      <c r="H372" s="184"/>
      <c r="I372" s="184"/>
      <c r="J372" s="184"/>
      <c r="K372" s="184"/>
      <c r="L372" s="184"/>
      <c r="M372" s="184"/>
      <c r="N372" s="184"/>
      <c r="O372" s="184"/>
      <c r="P372" s="184"/>
      <c r="Q372" s="184"/>
      <c r="R372" s="185"/>
      <c r="S372" s="185"/>
      <c r="X372" s="256"/>
      <c r="Y372" s="256"/>
      <c r="Z372" s="244"/>
    </row>
    <row r="373" spans="1:26" x14ac:dyDescent="0.2">
      <c r="A373" s="177"/>
      <c r="B373" s="317" t="s">
        <v>1796</v>
      </c>
      <c r="C373" s="317"/>
      <c r="D373" s="318"/>
      <c r="E373" s="201"/>
      <c r="F373" s="184"/>
      <c r="G373" s="184"/>
      <c r="H373" s="184"/>
      <c r="I373" s="184"/>
      <c r="J373" s="184"/>
      <c r="K373" s="184"/>
      <c r="L373" s="184"/>
      <c r="M373" s="184"/>
      <c r="N373" s="184"/>
      <c r="O373" s="184"/>
      <c r="P373" s="184"/>
      <c r="Q373" s="184"/>
      <c r="R373" s="185"/>
      <c r="S373" s="185"/>
      <c r="X373" s="256"/>
      <c r="Y373" s="256"/>
      <c r="Z373" s="244"/>
    </row>
    <row r="374" spans="1:26" x14ac:dyDescent="0.2">
      <c r="A374" s="177"/>
      <c r="B374" s="317" t="s">
        <v>1797</v>
      </c>
      <c r="C374" s="317"/>
      <c r="D374" s="318"/>
      <c r="E374" s="201"/>
      <c r="F374" s="184"/>
      <c r="G374" s="184"/>
      <c r="H374" s="184"/>
      <c r="I374" s="184"/>
      <c r="J374" s="184"/>
      <c r="K374" s="184"/>
      <c r="L374" s="184"/>
      <c r="M374" s="184"/>
      <c r="N374" s="184"/>
      <c r="O374" s="184"/>
      <c r="P374" s="184"/>
      <c r="Q374" s="184"/>
      <c r="R374" s="185"/>
      <c r="S374" s="185"/>
      <c r="X374" s="256"/>
      <c r="Y374" s="256"/>
      <c r="Z374" s="244"/>
    </row>
    <row r="375" spans="1:26" x14ac:dyDescent="0.2">
      <c r="A375" s="177"/>
      <c r="B375" s="234" t="s">
        <v>1798</v>
      </c>
      <c r="C375" s="235"/>
      <c r="D375" s="200"/>
      <c r="E375" s="201">
        <v>34.072550906400004</v>
      </c>
      <c r="F375" s="184"/>
      <c r="G375" s="184"/>
      <c r="H375" s="184"/>
      <c r="I375" s="184"/>
      <c r="J375" s="184"/>
      <c r="K375" s="184"/>
      <c r="L375" s="184"/>
      <c r="M375" s="184"/>
      <c r="N375" s="184"/>
      <c r="O375" s="184"/>
      <c r="P375" s="184"/>
      <c r="Q375" s="184"/>
      <c r="R375" s="185"/>
      <c r="S375" s="185"/>
      <c r="X375" s="256"/>
      <c r="Y375" s="256"/>
      <c r="Z375" s="244"/>
    </row>
    <row r="376" spans="1:26" x14ac:dyDescent="0.2">
      <c r="A376" s="162"/>
      <c r="B376" s="231"/>
      <c r="C376" s="231"/>
      <c r="D376" s="180"/>
      <c r="E376" s="181"/>
      <c r="F376" s="182"/>
      <c r="G376" s="182"/>
      <c r="H376" s="182"/>
      <c r="I376" s="182"/>
      <c r="J376" s="182"/>
      <c r="K376" s="182"/>
      <c r="L376" s="182"/>
      <c r="M376" s="182"/>
      <c r="N376" s="182"/>
      <c r="O376" s="182"/>
      <c r="P376" s="182"/>
      <c r="Q376" s="182"/>
      <c r="R376" s="183"/>
      <c r="S376" s="183"/>
      <c r="X376" s="256"/>
      <c r="Y376" s="256"/>
      <c r="Z376" s="264"/>
    </row>
    <row r="377" spans="1:26" x14ac:dyDescent="0.2">
      <c r="A377" s="179" t="s">
        <v>188</v>
      </c>
      <c r="B377" s="229" t="s">
        <v>119</v>
      </c>
      <c r="C377" s="229" t="s">
        <v>120</v>
      </c>
      <c r="D377" s="187"/>
      <c r="E377" s="188"/>
      <c r="F377" s="189"/>
      <c r="G377" s="190">
        <f>SUMIF(AE378:AE401,"&lt;&gt;NOR",G378:G401)</f>
        <v>0</v>
      </c>
      <c r="H377" s="189"/>
      <c r="I377" s="189">
        <f>SUM(I378:I401)</f>
        <v>2904.38</v>
      </c>
      <c r="J377" s="189"/>
      <c r="K377" s="189">
        <f>SUM(K378:K401)</f>
        <v>5400.7900000000009</v>
      </c>
      <c r="L377" s="189"/>
      <c r="M377" s="189">
        <f>SUM(M378:M401)</f>
        <v>0</v>
      </c>
      <c r="N377" s="189"/>
      <c r="O377" s="189">
        <f>SUM(O378:O401)</f>
        <v>7.9999999999999988E-2</v>
      </c>
      <c r="P377" s="189"/>
      <c r="Q377" s="189">
        <f>SUM(Q378:Q401)</f>
        <v>0</v>
      </c>
      <c r="R377" s="191"/>
      <c r="S377" s="191"/>
      <c r="X377" s="256"/>
      <c r="Y377" s="256"/>
      <c r="Z377" s="265"/>
    </row>
    <row r="378" spans="1:26" ht="33.75" x14ac:dyDescent="0.2">
      <c r="A378" s="193">
        <v>116</v>
      </c>
      <c r="B378" s="230" t="s">
        <v>1799</v>
      </c>
      <c r="C378" s="230" t="s">
        <v>1800</v>
      </c>
      <c r="D378" s="195" t="s">
        <v>207</v>
      </c>
      <c r="E378" s="196">
        <v>9.8235244800000014</v>
      </c>
      <c r="F378" s="199"/>
      <c r="G378" s="197">
        <f>ROUND(E378*F378,2)</f>
        <v>0</v>
      </c>
      <c r="H378" s="199">
        <v>23.98</v>
      </c>
      <c r="I378" s="197">
        <f>ROUND(E378*H378,2)</f>
        <v>235.57</v>
      </c>
      <c r="J378" s="199">
        <v>21.02</v>
      </c>
      <c r="K378" s="197">
        <f>ROUND(E378*J378,2)</f>
        <v>206.49</v>
      </c>
      <c r="L378" s="197">
        <v>21</v>
      </c>
      <c r="M378" s="197">
        <f>G378*(1+L378/100)</f>
        <v>0</v>
      </c>
      <c r="N378" s="197">
        <v>5.1999999999999995E-4</v>
      </c>
      <c r="O378" s="197">
        <f>ROUND(E378*N378,2)</f>
        <v>0.01</v>
      </c>
      <c r="P378" s="197">
        <v>0</v>
      </c>
      <c r="Q378" s="197">
        <f>ROUND(E378*P378,2)</f>
        <v>0</v>
      </c>
      <c r="R378" s="198" t="s">
        <v>1801</v>
      </c>
      <c r="S378" s="198" t="s">
        <v>194</v>
      </c>
      <c r="X378" s="256"/>
      <c r="Y378" s="256"/>
      <c r="Z378" s="225"/>
    </row>
    <row r="379" spans="1:26" x14ac:dyDescent="0.2">
      <c r="A379" s="177"/>
      <c r="B379" s="234" t="s">
        <v>1802</v>
      </c>
      <c r="C379" s="235"/>
      <c r="D379" s="200"/>
      <c r="E379" s="201"/>
      <c r="F379" s="184"/>
      <c r="G379" s="184"/>
      <c r="H379" s="184"/>
      <c r="I379" s="184"/>
      <c r="J379" s="184"/>
      <c r="K379" s="184"/>
      <c r="L379" s="184"/>
      <c r="M379" s="184"/>
      <c r="N379" s="184"/>
      <c r="O379" s="184"/>
      <c r="P379" s="184"/>
      <c r="Q379" s="184"/>
      <c r="R379" s="185"/>
      <c r="S379" s="185"/>
      <c r="X379" s="256"/>
      <c r="Y379" s="256"/>
      <c r="Z379" s="244"/>
    </row>
    <row r="380" spans="1:26" x14ac:dyDescent="0.2">
      <c r="A380" s="177"/>
      <c r="B380" s="234" t="s">
        <v>1803</v>
      </c>
      <c r="C380" s="235"/>
      <c r="D380" s="200"/>
      <c r="E380" s="201">
        <v>9.8235244800000014</v>
      </c>
      <c r="F380" s="184"/>
      <c r="G380" s="184"/>
      <c r="H380" s="184"/>
      <c r="I380" s="184"/>
      <c r="J380" s="184"/>
      <c r="K380" s="184"/>
      <c r="L380" s="184"/>
      <c r="M380" s="184"/>
      <c r="N380" s="184"/>
      <c r="O380" s="184"/>
      <c r="P380" s="184"/>
      <c r="Q380" s="184"/>
      <c r="R380" s="185"/>
      <c r="S380" s="185"/>
      <c r="X380" s="256"/>
      <c r="Y380" s="256"/>
      <c r="Z380" s="244"/>
    </row>
    <row r="381" spans="1:26" ht="22.5" x14ac:dyDescent="0.2">
      <c r="A381" s="193">
        <v>117</v>
      </c>
      <c r="B381" s="230" t="s">
        <v>1804</v>
      </c>
      <c r="C381" s="230" t="s">
        <v>1805</v>
      </c>
      <c r="D381" s="195" t="s">
        <v>207</v>
      </c>
      <c r="E381" s="196">
        <v>9.8235244800000014</v>
      </c>
      <c r="F381" s="199"/>
      <c r="G381" s="197">
        <f>ROUND(E381*F381,2)</f>
        <v>0</v>
      </c>
      <c r="H381" s="199">
        <v>124.17</v>
      </c>
      <c r="I381" s="197">
        <f>ROUND(E381*H381,2)</f>
        <v>1219.79</v>
      </c>
      <c r="J381" s="199">
        <v>119.33</v>
      </c>
      <c r="K381" s="197">
        <f>ROUND(E381*J381,2)</f>
        <v>1172.24</v>
      </c>
      <c r="L381" s="197">
        <v>21</v>
      </c>
      <c r="M381" s="197">
        <f>G381*(1+L381/100)</f>
        <v>0</v>
      </c>
      <c r="N381" s="197">
        <v>5.9800000000000001E-3</v>
      </c>
      <c r="O381" s="197">
        <f>ROUND(E381*N381,2)</f>
        <v>0.06</v>
      </c>
      <c r="P381" s="197">
        <v>0</v>
      </c>
      <c r="Q381" s="197">
        <f>ROUND(E381*P381,2)</f>
        <v>0</v>
      </c>
      <c r="R381" s="198" t="s">
        <v>1801</v>
      </c>
      <c r="S381" s="198" t="s">
        <v>194</v>
      </c>
      <c r="X381" s="256"/>
      <c r="Y381" s="256"/>
      <c r="Z381" s="225"/>
    </row>
    <row r="382" spans="1:26" ht="22.5" x14ac:dyDescent="0.2">
      <c r="A382" s="193">
        <v>118</v>
      </c>
      <c r="B382" s="230" t="s">
        <v>1806</v>
      </c>
      <c r="C382" s="230" t="s">
        <v>1807</v>
      </c>
      <c r="D382" s="195" t="s">
        <v>207</v>
      </c>
      <c r="E382" s="196">
        <v>0.97455600000000009</v>
      </c>
      <c r="F382" s="199"/>
      <c r="G382" s="197">
        <f>ROUND(E382*F382,2)</f>
        <v>0</v>
      </c>
      <c r="H382" s="199">
        <v>0</v>
      </c>
      <c r="I382" s="197">
        <f>ROUND(E382*H382,2)</f>
        <v>0</v>
      </c>
      <c r="J382" s="199">
        <v>357.5</v>
      </c>
      <c r="K382" s="197">
        <f>ROUND(E382*J382,2)</f>
        <v>348.4</v>
      </c>
      <c r="L382" s="197">
        <v>21</v>
      </c>
      <c r="M382" s="197">
        <f>G382*(1+L382/100)</f>
        <v>0</v>
      </c>
      <c r="N382" s="197">
        <v>2.15E-3</v>
      </c>
      <c r="O382" s="197">
        <f>ROUND(E382*N382,2)</f>
        <v>0</v>
      </c>
      <c r="P382" s="197">
        <v>0</v>
      </c>
      <c r="Q382" s="197">
        <f>ROUND(E382*P382,2)</f>
        <v>0</v>
      </c>
      <c r="R382" s="198" t="s">
        <v>1801</v>
      </c>
      <c r="S382" s="198" t="s">
        <v>194</v>
      </c>
      <c r="X382" s="256"/>
      <c r="Y382" s="256"/>
      <c r="Z382" s="225"/>
    </row>
    <row r="383" spans="1:26" x14ac:dyDescent="0.2">
      <c r="A383" s="177"/>
      <c r="B383" s="234" t="s">
        <v>1808</v>
      </c>
      <c r="C383" s="235"/>
      <c r="D383" s="200"/>
      <c r="E383" s="201"/>
      <c r="F383" s="184"/>
      <c r="G383" s="184"/>
      <c r="H383" s="184"/>
      <c r="I383" s="184"/>
      <c r="J383" s="184"/>
      <c r="K383" s="184"/>
      <c r="L383" s="184"/>
      <c r="M383" s="184"/>
      <c r="N383" s="184"/>
      <c r="O383" s="184"/>
      <c r="P383" s="184"/>
      <c r="Q383" s="184"/>
      <c r="R383" s="185"/>
      <c r="S383" s="185"/>
      <c r="X383" s="256"/>
      <c r="Y383" s="256"/>
      <c r="Z383" s="244"/>
    </row>
    <row r="384" spans="1:26" x14ac:dyDescent="0.2">
      <c r="A384" s="177"/>
      <c r="B384" s="234" t="s">
        <v>1809</v>
      </c>
      <c r="C384" s="235"/>
      <c r="D384" s="200"/>
      <c r="E384" s="201">
        <v>0.97455600000000009</v>
      </c>
      <c r="F384" s="184"/>
      <c r="G384" s="184"/>
      <c r="H384" s="184"/>
      <c r="I384" s="184"/>
      <c r="J384" s="184"/>
      <c r="K384" s="184"/>
      <c r="L384" s="184"/>
      <c r="M384" s="184"/>
      <c r="N384" s="184"/>
      <c r="O384" s="184"/>
      <c r="P384" s="184"/>
      <c r="Q384" s="184"/>
      <c r="R384" s="185"/>
      <c r="S384" s="185"/>
      <c r="X384" s="256"/>
      <c r="Y384" s="256"/>
      <c r="Z384" s="244"/>
    </row>
    <row r="385" spans="1:26" ht="22.5" x14ac:dyDescent="0.2">
      <c r="A385" s="193">
        <v>119</v>
      </c>
      <c r="B385" s="230" t="s">
        <v>1810</v>
      </c>
      <c r="C385" s="230" t="s">
        <v>1811</v>
      </c>
      <c r="D385" s="195" t="s">
        <v>207</v>
      </c>
      <c r="E385" s="196">
        <v>1.12900836</v>
      </c>
      <c r="F385" s="199"/>
      <c r="G385" s="197">
        <f>ROUND(E385*F385,2)</f>
        <v>0</v>
      </c>
      <c r="H385" s="199">
        <v>0</v>
      </c>
      <c r="I385" s="197">
        <f>ROUND(E385*H385,2)</f>
        <v>0</v>
      </c>
      <c r="J385" s="199">
        <v>401.5</v>
      </c>
      <c r="K385" s="197">
        <f>ROUND(E385*J385,2)</f>
        <v>453.3</v>
      </c>
      <c r="L385" s="197">
        <v>21</v>
      </c>
      <c r="M385" s="197">
        <f>G385*(1+L385/100)</f>
        <v>0</v>
      </c>
      <c r="N385" s="197">
        <v>2.2000000000000001E-3</v>
      </c>
      <c r="O385" s="197">
        <f>ROUND(E385*N385,2)</f>
        <v>0</v>
      </c>
      <c r="P385" s="197">
        <v>0</v>
      </c>
      <c r="Q385" s="197">
        <f>ROUND(E385*P385,2)</f>
        <v>0</v>
      </c>
      <c r="R385" s="198" t="s">
        <v>1801</v>
      </c>
      <c r="S385" s="198" t="s">
        <v>194</v>
      </c>
      <c r="X385" s="256"/>
      <c r="Y385" s="256"/>
      <c r="Z385" s="225"/>
    </row>
    <row r="386" spans="1:26" x14ac:dyDescent="0.2">
      <c r="A386" s="177"/>
      <c r="B386" s="234" t="s">
        <v>1812</v>
      </c>
      <c r="C386" s="235"/>
      <c r="D386" s="200"/>
      <c r="E386" s="201"/>
      <c r="F386" s="184"/>
      <c r="G386" s="184"/>
      <c r="H386" s="184"/>
      <c r="I386" s="184"/>
      <c r="J386" s="184"/>
      <c r="K386" s="184"/>
      <c r="L386" s="184"/>
      <c r="M386" s="184"/>
      <c r="N386" s="184"/>
      <c r="O386" s="184"/>
      <c r="P386" s="184"/>
      <c r="Q386" s="184"/>
      <c r="R386" s="185"/>
      <c r="S386" s="185"/>
      <c r="X386" s="256"/>
      <c r="Y386" s="256"/>
      <c r="Z386" s="244"/>
    </row>
    <row r="387" spans="1:26" x14ac:dyDescent="0.2">
      <c r="A387" s="177"/>
      <c r="B387" s="234" t="s">
        <v>1813</v>
      </c>
      <c r="C387" s="235"/>
      <c r="D387" s="200"/>
      <c r="E387" s="201">
        <v>1.12900836</v>
      </c>
      <c r="F387" s="184"/>
      <c r="G387" s="184"/>
      <c r="H387" s="184"/>
      <c r="I387" s="184"/>
      <c r="J387" s="184"/>
      <c r="K387" s="184"/>
      <c r="L387" s="184"/>
      <c r="M387" s="184"/>
      <c r="N387" s="184"/>
      <c r="O387" s="184"/>
      <c r="P387" s="184"/>
      <c r="Q387" s="184"/>
      <c r="R387" s="185"/>
      <c r="S387" s="185"/>
      <c r="X387" s="256"/>
      <c r="Y387" s="256"/>
      <c r="Z387" s="244"/>
    </row>
    <row r="388" spans="1:26" ht="22.5" x14ac:dyDescent="0.2">
      <c r="A388" s="193">
        <v>120</v>
      </c>
      <c r="B388" s="230" t="s">
        <v>1814</v>
      </c>
      <c r="C388" s="230" t="s">
        <v>1815</v>
      </c>
      <c r="D388" s="195" t="s">
        <v>207</v>
      </c>
      <c r="E388" s="196">
        <v>0.97455600000000009</v>
      </c>
      <c r="F388" s="199"/>
      <c r="G388" s="197">
        <f>ROUND(E388*F388,2)</f>
        <v>0</v>
      </c>
      <c r="H388" s="199">
        <v>32.64</v>
      </c>
      <c r="I388" s="197">
        <f>ROUND(E388*H388,2)</f>
        <v>31.81</v>
      </c>
      <c r="J388" s="199">
        <v>24.56</v>
      </c>
      <c r="K388" s="197">
        <f>ROUND(E388*J388,2)</f>
        <v>23.94</v>
      </c>
      <c r="L388" s="197">
        <v>21</v>
      </c>
      <c r="M388" s="197">
        <f>G388*(1+L388/100)</f>
        <v>0</v>
      </c>
      <c r="N388" s="197">
        <v>3.2000000000000003E-4</v>
      </c>
      <c r="O388" s="197">
        <f>ROUND(E388*N388,2)</f>
        <v>0</v>
      </c>
      <c r="P388" s="197">
        <v>0</v>
      </c>
      <c r="Q388" s="197">
        <f>ROUND(E388*P388,2)</f>
        <v>0</v>
      </c>
      <c r="R388" s="198" t="s">
        <v>1801</v>
      </c>
      <c r="S388" s="198" t="s">
        <v>194</v>
      </c>
      <c r="X388" s="256"/>
      <c r="Y388" s="256"/>
      <c r="Z388" s="225"/>
    </row>
    <row r="389" spans="1:26" ht="22.5" x14ac:dyDescent="0.2">
      <c r="A389" s="193">
        <v>121</v>
      </c>
      <c r="B389" s="230" t="s">
        <v>1816</v>
      </c>
      <c r="C389" s="230" t="s">
        <v>1817</v>
      </c>
      <c r="D389" s="195" t="s">
        <v>207</v>
      </c>
      <c r="E389" s="196">
        <v>0.97455600000000009</v>
      </c>
      <c r="F389" s="199"/>
      <c r="G389" s="197">
        <f>ROUND(E389*F389,2)</f>
        <v>0</v>
      </c>
      <c r="H389" s="199">
        <v>34.03</v>
      </c>
      <c r="I389" s="197">
        <f>ROUND(E389*H389,2)</f>
        <v>33.159999999999997</v>
      </c>
      <c r="J389" s="199">
        <v>33.869999999999997</v>
      </c>
      <c r="K389" s="197">
        <f>ROUND(E389*J389,2)</f>
        <v>33.01</v>
      </c>
      <c r="L389" s="197">
        <v>21</v>
      </c>
      <c r="M389" s="197">
        <f>G389*(1+L389/100)</f>
        <v>0</v>
      </c>
      <c r="N389" s="197">
        <v>3.2000000000000003E-4</v>
      </c>
      <c r="O389" s="197">
        <f>ROUND(E389*N389,2)</f>
        <v>0</v>
      </c>
      <c r="P389" s="197">
        <v>0</v>
      </c>
      <c r="Q389" s="197">
        <f>ROUND(E389*P389,2)</f>
        <v>0</v>
      </c>
      <c r="R389" s="198" t="s">
        <v>1801</v>
      </c>
      <c r="S389" s="198" t="s">
        <v>194</v>
      </c>
      <c r="X389" s="256"/>
      <c r="Y389" s="256"/>
      <c r="Z389" s="225"/>
    </row>
    <row r="390" spans="1:26" x14ac:dyDescent="0.2">
      <c r="A390" s="193">
        <v>122</v>
      </c>
      <c r="B390" s="230" t="s">
        <v>1818</v>
      </c>
      <c r="C390" s="230" t="s">
        <v>1819</v>
      </c>
      <c r="D390" s="195" t="s">
        <v>207</v>
      </c>
      <c r="E390" s="196">
        <v>1.12900836</v>
      </c>
      <c r="F390" s="199"/>
      <c r="G390" s="197">
        <f>ROUND(E390*F390,2)</f>
        <v>0</v>
      </c>
      <c r="H390" s="199">
        <v>35.770000000000003</v>
      </c>
      <c r="I390" s="197">
        <f>ROUND(E390*H390,2)</f>
        <v>40.380000000000003</v>
      </c>
      <c r="J390" s="199">
        <v>50.63</v>
      </c>
      <c r="K390" s="197">
        <f>ROUND(E390*J390,2)</f>
        <v>57.16</v>
      </c>
      <c r="L390" s="197">
        <v>21</v>
      </c>
      <c r="M390" s="197">
        <f>G390*(1+L390/100)</f>
        <v>0</v>
      </c>
      <c r="N390" s="197">
        <v>3.2000000000000003E-4</v>
      </c>
      <c r="O390" s="197">
        <f>ROUND(E390*N390,2)</f>
        <v>0</v>
      </c>
      <c r="P390" s="197">
        <v>0</v>
      </c>
      <c r="Q390" s="197">
        <f>ROUND(E390*P390,2)</f>
        <v>0</v>
      </c>
      <c r="R390" s="198" t="s">
        <v>1801</v>
      </c>
      <c r="S390" s="198" t="s">
        <v>194</v>
      </c>
      <c r="X390" s="256"/>
      <c r="Y390" s="256"/>
      <c r="Z390" s="225"/>
    </row>
    <row r="391" spans="1:26" x14ac:dyDescent="0.2">
      <c r="A391" s="193">
        <v>123</v>
      </c>
      <c r="B391" s="230" t="s">
        <v>1820</v>
      </c>
      <c r="C391" s="230" t="s">
        <v>1821</v>
      </c>
      <c r="D391" s="195" t="s">
        <v>207</v>
      </c>
      <c r="E391" s="196">
        <v>1.12900836</v>
      </c>
      <c r="F391" s="199"/>
      <c r="G391" s="197">
        <f>ROUND(E391*F391,2)</f>
        <v>0</v>
      </c>
      <c r="H391" s="199">
        <v>36.770000000000003</v>
      </c>
      <c r="I391" s="197">
        <f>ROUND(E391*H391,2)</f>
        <v>41.51</v>
      </c>
      <c r="J391" s="199">
        <v>64.23</v>
      </c>
      <c r="K391" s="197">
        <f>ROUND(E391*J391,2)</f>
        <v>72.52</v>
      </c>
      <c r="L391" s="197">
        <v>21</v>
      </c>
      <c r="M391" s="197">
        <f>G391*(1+L391/100)</f>
        <v>0</v>
      </c>
      <c r="N391" s="197">
        <v>3.2000000000000003E-4</v>
      </c>
      <c r="O391" s="197">
        <f>ROUND(E391*N391,2)</f>
        <v>0</v>
      </c>
      <c r="P391" s="197">
        <v>0</v>
      </c>
      <c r="Q391" s="197">
        <f>ROUND(E391*P391,2)</f>
        <v>0</v>
      </c>
      <c r="R391" s="198" t="s">
        <v>1801</v>
      </c>
      <c r="S391" s="198" t="s">
        <v>194</v>
      </c>
      <c r="X391" s="256"/>
      <c r="Y391" s="256"/>
      <c r="Z391" s="225"/>
    </row>
    <row r="392" spans="1:26" x14ac:dyDescent="0.2">
      <c r="A392" s="193">
        <v>124</v>
      </c>
      <c r="B392" s="230" t="s">
        <v>1822</v>
      </c>
      <c r="C392" s="230" t="s">
        <v>1823</v>
      </c>
      <c r="D392" s="195" t="s">
        <v>207</v>
      </c>
      <c r="E392" s="196">
        <v>14.735286720000001</v>
      </c>
      <c r="F392" s="199"/>
      <c r="G392" s="197">
        <f>ROUND(E392*F392,2)</f>
        <v>0</v>
      </c>
      <c r="H392" s="199">
        <v>88.37</v>
      </c>
      <c r="I392" s="197">
        <f>ROUND(E392*H392,2)</f>
        <v>1302.1600000000001</v>
      </c>
      <c r="J392" s="199">
        <v>76.63</v>
      </c>
      <c r="K392" s="197">
        <f>ROUND(E392*J392,2)</f>
        <v>1129.17</v>
      </c>
      <c r="L392" s="197">
        <v>21</v>
      </c>
      <c r="M392" s="197">
        <f>G392*(1+L392/100)</f>
        <v>0</v>
      </c>
      <c r="N392" s="197">
        <v>1.7000000000000001E-4</v>
      </c>
      <c r="O392" s="197">
        <f>ROUND(E392*N392,2)</f>
        <v>0</v>
      </c>
      <c r="P392" s="197">
        <v>0</v>
      </c>
      <c r="Q392" s="197">
        <f>ROUND(E392*P392,2)</f>
        <v>0</v>
      </c>
      <c r="R392" s="198" t="s">
        <v>1801</v>
      </c>
      <c r="S392" s="198" t="s">
        <v>194</v>
      </c>
      <c r="X392" s="256"/>
      <c r="Y392" s="256"/>
      <c r="Z392" s="225"/>
    </row>
    <row r="393" spans="1:26" x14ac:dyDescent="0.2">
      <c r="A393" s="177"/>
      <c r="B393" s="234" t="s">
        <v>1824</v>
      </c>
      <c r="C393" s="235"/>
      <c r="D393" s="200"/>
      <c r="E393" s="201"/>
      <c r="F393" s="184"/>
      <c r="G393" s="184"/>
      <c r="H393" s="184"/>
      <c r="I393" s="184"/>
      <c r="J393" s="184"/>
      <c r="K393" s="184"/>
      <c r="L393" s="184"/>
      <c r="M393" s="184"/>
      <c r="N393" s="184"/>
      <c r="O393" s="184"/>
      <c r="P393" s="184"/>
      <c r="Q393" s="184"/>
      <c r="R393" s="185"/>
      <c r="S393" s="185"/>
      <c r="X393" s="256"/>
      <c r="Y393" s="256"/>
      <c r="Z393" s="244"/>
    </row>
    <row r="394" spans="1:26" x14ac:dyDescent="0.2">
      <c r="A394" s="177"/>
      <c r="B394" s="234" t="s">
        <v>1825</v>
      </c>
      <c r="C394" s="235"/>
      <c r="D394" s="200"/>
      <c r="E394" s="201">
        <v>14.735286720000001</v>
      </c>
      <c r="F394" s="184"/>
      <c r="G394" s="184"/>
      <c r="H394" s="184"/>
      <c r="I394" s="184"/>
      <c r="J394" s="184"/>
      <c r="K394" s="184"/>
      <c r="L394" s="184"/>
      <c r="M394" s="184"/>
      <c r="N394" s="184"/>
      <c r="O394" s="184"/>
      <c r="P394" s="184"/>
      <c r="Q394" s="184"/>
      <c r="R394" s="185"/>
      <c r="S394" s="185"/>
      <c r="X394" s="256"/>
      <c r="Y394" s="256"/>
      <c r="Z394" s="244"/>
    </row>
    <row r="395" spans="1:26" x14ac:dyDescent="0.2">
      <c r="A395" s="193">
        <v>125</v>
      </c>
      <c r="B395" s="230" t="s">
        <v>1826</v>
      </c>
      <c r="C395" s="230" t="s">
        <v>1827</v>
      </c>
      <c r="D395" s="195" t="s">
        <v>293</v>
      </c>
      <c r="E395" s="196">
        <v>12.2794056</v>
      </c>
      <c r="F395" s="199"/>
      <c r="G395" s="197">
        <f>ROUND(E395*F395,2)</f>
        <v>0</v>
      </c>
      <c r="H395" s="199">
        <v>0</v>
      </c>
      <c r="I395" s="197">
        <f>ROUND(E395*H395,2)</f>
        <v>0</v>
      </c>
      <c r="J395" s="199">
        <v>149</v>
      </c>
      <c r="K395" s="197">
        <f>ROUND(E395*J395,2)</f>
        <v>1829.63</v>
      </c>
      <c r="L395" s="197">
        <v>21</v>
      </c>
      <c r="M395" s="197">
        <f>G395*(1+L395/100)</f>
        <v>0</v>
      </c>
      <c r="N395" s="197">
        <v>5.2999999999999998E-4</v>
      </c>
      <c r="O395" s="197">
        <f>ROUND(E395*N395,2)</f>
        <v>0.01</v>
      </c>
      <c r="P395" s="197">
        <v>0</v>
      </c>
      <c r="Q395" s="197">
        <f>ROUND(E395*P395,2)</f>
        <v>0</v>
      </c>
      <c r="R395" s="198" t="s">
        <v>1801</v>
      </c>
      <c r="S395" s="198" t="s">
        <v>194</v>
      </c>
      <c r="X395" s="256"/>
      <c r="Y395" s="256"/>
      <c r="Z395" s="225"/>
    </row>
    <row r="396" spans="1:26" x14ac:dyDescent="0.2">
      <c r="A396" s="177"/>
      <c r="B396" s="234" t="s">
        <v>1828</v>
      </c>
      <c r="C396" s="235"/>
      <c r="D396" s="200"/>
      <c r="E396" s="201"/>
      <c r="F396" s="184"/>
      <c r="G396" s="184"/>
      <c r="H396" s="184"/>
      <c r="I396" s="184"/>
      <c r="J396" s="184"/>
      <c r="K396" s="184"/>
      <c r="L396" s="184"/>
      <c r="M396" s="184"/>
      <c r="N396" s="184"/>
      <c r="O396" s="184"/>
      <c r="P396" s="184"/>
      <c r="Q396" s="184"/>
      <c r="R396" s="185"/>
      <c r="S396" s="185"/>
      <c r="X396" s="256"/>
      <c r="Y396" s="256"/>
      <c r="Z396" s="244"/>
    </row>
    <row r="397" spans="1:26" x14ac:dyDescent="0.2">
      <c r="A397" s="177"/>
      <c r="B397" s="234" t="s">
        <v>1829</v>
      </c>
      <c r="C397" s="235"/>
      <c r="D397" s="200"/>
      <c r="E397" s="201">
        <v>12.2794056</v>
      </c>
      <c r="F397" s="184"/>
      <c r="G397" s="184"/>
      <c r="H397" s="184"/>
      <c r="I397" s="184"/>
      <c r="J397" s="184"/>
      <c r="K397" s="184"/>
      <c r="L397" s="184"/>
      <c r="M397" s="184"/>
      <c r="N397" s="184"/>
      <c r="O397" s="184"/>
      <c r="P397" s="184"/>
      <c r="Q397" s="184"/>
      <c r="R397" s="185"/>
      <c r="S397" s="185"/>
      <c r="X397" s="256"/>
      <c r="Y397" s="256"/>
      <c r="Z397" s="244"/>
    </row>
    <row r="398" spans="1:26" x14ac:dyDescent="0.2">
      <c r="A398" s="193">
        <v>126</v>
      </c>
      <c r="B398" s="230" t="s">
        <v>1830</v>
      </c>
      <c r="C398" s="230" t="s">
        <v>1831</v>
      </c>
      <c r="D398" s="195" t="s">
        <v>433</v>
      </c>
      <c r="E398" s="196">
        <v>7.8791375999999996E-2</v>
      </c>
      <c r="F398" s="199"/>
      <c r="G398" s="197">
        <f>ROUND(E398*F398,2)</f>
        <v>0</v>
      </c>
      <c r="H398" s="199">
        <v>0</v>
      </c>
      <c r="I398" s="197">
        <f>ROUND(E398*H398,2)</f>
        <v>0</v>
      </c>
      <c r="J398" s="199">
        <v>951</v>
      </c>
      <c r="K398" s="197">
        <f>ROUND(E398*J398,2)</f>
        <v>74.930000000000007</v>
      </c>
      <c r="L398" s="197">
        <v>21</v>
      </c>
      <c r="M398" s="197">
        <f>G398*(1+L398/100)</f>
        <v>0</v>
      </c>
      <c r="N398" s="197">
        <v>0</v>
      </c>
      <c r="O398" s="197">
        <f>ROUND(E398*N398,2)</f>
        <v>0</v>
      </c>
      <c r="P398" s="197">
        <v>0</v>
      </c>
      <c r="Q398" s="197">
        <f>ROUND(E398*P398,2)</f>
        <v>0</v>
      </c>
      <c r="R398" s="198" t="s">
        <v>1801</v>
      </c>
      <c r="S398" s="198" t="s">
        <v>194</v>
      </c>
      <c r="X398" s="256"/>
      <c r="Y398" s="256"/>
      <c r="Z398" s="225"/>
    </row>
    <row r="399" spans="1:26" x14ac:dyDescent="0.2">
      <c r="A399" s="177"/>
      <c r="B399" s="234" t="s">
        <v>435</v>
      </c>
      <c r="C399" s="235"/>
      <c r="D399" s="200"/>
      <c r="E399" s="201"/>
      <c r="F399" s="184"/>
      <c r="G399" s="184"/>
      <c r="H399" s="184"/>
      <c r="I399" s="184"/>
      <c r="J399" s="184"/>
      <c r="K399" s="184"/>
      <c r="L399" s="184"/>
      <c r="M399" s="184"/>
      <c r="N399" s="184"/>
      <c r="O399" s="184"/>
      <c r="P399" s="184"/>
      <c r="Q399" s="184"/>
      <c r="R399" s="185"/>
      <c r="S399" s="185"/>
      <c r="X399" s="256"/>
      <c r="Y399" s="256"/>
      <c r="Z399" s="244"/>
    </row>
    <row r="400" spans="1:26" x14ac:dyDescent="0.2">
      <c r="A400" s="177"/>
      <c r="B400" s="234" t="s">
        <v>1832</v>
      </c>
      <c r="C400" s="235"/>
      <c r="D400" s="200"/>
      <c r="E400" s="201"/>
      <c r="F400" s="184"/>
      <c r="G400" s="184"/>
      <c r="H400" s="184"/>
      <c r="I400" s="184"/>
      <c r="J400" s="184"/>
      <c r="K400" s="184"/>
      <c r="L400" s="184"/>
      <c r="M400" s="184"/>
      <c r="N400" s="184"/>
      <c r="O400" s="184"/>
      <c r="P400" s="184"/>
      <c r="Q400" s="184"/>
      <c r="R400" s="185"/>
      <c r="S400" s="185"/>
      <c r="X400" s="256"/>
      <c r="Y400" s="256"/>
      <c r="Z400" s="244"/>
    </row>
    <row r="401" spans="1:26" x14ac:dyDescent="0.2">
      <c r="A401" s="177"/>
      <c r="B401" s="234" t="s">
        <v>1833</v>
      </c>
      <c r="C401" s="235"/>
      <c r="D401" s="200"/>
      <c r="E401" s="201">
        <v>7.8791375999999996E-2</v>
      </c>
      <c r="F401" s="184"/>
      <c r="G401" s="184"/>
      <c r="H401" s="184"/>
      <c r="I401" s="184"/>
      <c r="J401" s="184"/>
      <c r="K401" s="184"/>
      <c r="L401" s="184"/>
      <c r="M401" s="184"/>
      <c r="N401" s="184"/>
      <c r="O401" s="184"/>
      <c r="P401" s="184"/>
      <c r="Q401" s="184"/>
      <c r="R401" s="185"/>
      <c r="S401" s="185"/>
      <c r="X401" s="256"/>
      <c r="Y401" s="256"/>
      <c r="Z401" s="244"/>
    </row>
    <row r="402" spans="1:26" x14ac:dyDescent="0.2">
      <c r="A402" s="162"/>
      <c r="B402" s="231"/>
      <c r="C402" s="231"/>
      <c r="D402" s="180"/>
      <c r="E402" s="181"/>
      <c r="F402" s="182"/>
      <c r="G402" s="182"/>
      <c r="H402" s="182"/>
      <c r="I402" s="182"/>
      <c r="J402" s="182"/>
      <c r="K402" s="182"/>
      <c r="L402" s="182"/>
      <c r="M402" s="182"/>
      <c r="N402" s="182"/>
      <c r="O402" s="182"/>
      <c r="P402" s="182"/>
      <c r="Q402" s="182"/>
      <c r="R402" s="183"/>
      <c r="S402" s="183"/>
      <c r="X402" s="256"/>
      <c r="Y402" s="256"/>
      <c r="Z402" s="264"/>
    </row>
    <row r="403" spans="1:26" x14ac:dyDescent="0.2">
      <c r="A403" s="179" t="s">
        <v>188</v>
      </c>
      <c r="B403" s="229" t="s">
        <v>1834</v>
      </c>
      <c r="C403" s="229" t="s">
        <v>1835</v>
      </c>
      <c r="D403" s="187"/>
      <c r="E403" s="188"/>
      <c r="F403" s="189"/>
      <c r="G403" s="190">
        <f>SUMIF(AE404:AE414,"&lt;&gt;NOR",G404:G414)</f>
        <v>0</v>
      </c>
      <c r="H403" s="189"/>
      <c r="I403" s="189">
        <f>SUM(I404:I414)</f>
        <v>15490.09</v>
      </c>
      <c r="J403" s="189"/>
      <c r="K403" s="189">
        <f>SUM(K404:K414)</f>
        <v>4626.3</v>
      </c>
      <c r="L403" s="189"/>
      <c r="M403" s="189">
        <f>SUM(M404:M414)</f>
        <v>0</v>
      </c>
      <c r="N403" s="189"/>
      <c r="O403" s="189">
        <f>SUM(O404:O414)</f>
        <v>0.16999999999999998</v>
      </c>
      <c r="P403" s="189"/>
      <c r="Q403" s="189">
        <f>SUM(Q404:Q414)</f>
        <v>0</v>
      </c>
      <c r="R403" s="191"/>
      <c r="S403" s="191"/>
      <c r="X403" s="256"/>
      <c r="Y403" s="256"/>
      <c r="Z403" s="265"/>
    </row>
    <row r="404" spans="1:26" x14ac:dyDescent="0.2">
      <c r="A404" s="193">
        <v>127</v>
      </c>
      <c r="B404" s="230" t="s">
        <v>1836</v>
      </c>
      <c r="C404" s="230" t="s">
        <v>1837</v>
      </c>
      <c r="D404" s="195" t="s">
        <v>192</v>
      </c>
      <c r="E404" s="196">
        <v>5.3088199800000009</v>
      </c>
      <c r="F404" s="199"/>
      <c r="G404" s="197">
        <f>ROUND(E404*F404,2)</f>
        <v>0</v>
      </c>
      <c r="H404" s="199">
        <v>2395.2600000000002</v>
      </c>
      <c r="I404" s="197">
        <f>ROUND(E404*H404,2)</f>
        <v>12716</v>
      </c>
      <c r="J404" s="199">
        <v>784.74</v>
      </c>
      <c r="K404" s="197">
        <f>ROUND(E404*J404,2)</f>
        <v>4166.04</v>
      </c>
      <c r="L404" s="197">
        <v>21</v>
      </c>
      <c r="M404" s="197">
        <f>G404*(1+L404/100)</f>
        <v>0</v>
      </c>
      <c r="N404" s="197">
        <v>2.8000000000000001E-2</v>
      </c>
      <c r="O404" s="197">
        <f>ROUND(E404*N404,2)</f>
        <v>0.15</v>
      </c>
      <c r="P404" s="197">
        <v>0</v>
      </c>
      <c r="Q404" s="197">
        <f>ROUND(E404*P404,2)</f>
        <v>0</v>
      </c>
      <c r="R404" s="198" t="s">
        <v>1838</v>
      </c>
      <c r="S404" s="198" t="s">
        <v>194</v>
      </c>
      <c r="X404" s="256"/>
      <c r="Y404" s="256"/>
      <c r="Z404" s="225"/>
    </row>
    <row r="405" spans="1:26" x14ac:dyDescent="0.2">
      <c r="A405" s="177"/>
      <c r="B405" s="319" t="s">
        <v>1839</v>
      </c>
      <c r="C405" s="319"/>
      <c r="D405" s="320"/>
      <c r="E405" s="320"/>
      <c r="F405" s="320"/>
      <c r="G405" s="320"/>
      <c r="H405" s="184"/>
      <c r="I405" s="184"/>
      <c r="J405" s="184"/>
      <c r="K405" s="184"/>
      <c r="L405" s="184"/>
      <c r="M405" s="184"/>
      <c r="N405" s="184"/>
      <c r="O405" s="184"/>
      <c r="P405" s="184"/>
      <c r="Q405" s="184"/>
      <c r="R405" s="185"/>
      <c r="S405" s="185"/>
      <c r="X405" s="256"/>
      <c r="Y405" s="256"/>
      <c r="Z405" s="256"/>
    </row>
    <row r="406" spans="1:26" x14ac:dyDescent="0.2">
      <c r="A406" s="177"/>
      <c r="B406" s="234" t="s">
        <v>1840</v>
      </c>
      <c r="C406" s="235"/>
      <c r="D406" s="200"/>
      <c r="E406" s="201"/>
      <c r="F406" s="184"/>
      <c r="G406" s="184"/>
      <c r="H406" s="184"/>
      <c r="I406" s="184"/>
      <c r="J406" s="184"/>
      <c r="K406" s="184"/>
      <c r="L406" s="184"/>
      <c r="M406" s="184"/>
      <c r="N406" s="184"/>
      <c r="O406" s="184"/>
      <c r="P406" s="184"/>
      <c r="Q406" s="184"/>
      <c r="R406" s="185"/>
      <c r="S406" s="185"/>
      <c r="X406" s="256"/>
      <c r="Y406" s="256"/>
      <c r="Z406" s="256"/>
    </row>
    <row r="407" spans="1:26" x14ac:dyDescent="0.2">
      <c r="A407" s="177"/>
      <c r="B407" s="234" t="s">
        <v>1841</v>
      </c>
      <c r="C407" s="235"/>
      <c r="D407" s="200"/>
      <c r="E407" s="201">
        <v>5.3088199800000009</v>
      </c>
      <c r="F407" s="184"/>
      <c r="G407" s="184"/>
      <c r="H407" s="184"/>
      <c r="I407" s="184"/>
      <c r="J407" s="184"/>
      <c r="K407" s="184"/>
      <c r="L407" s="184"/>
      <c r="M407" s="184"/>
      <c r="N407" s="184"/>
      <c r="O407" s="184"/>
      <c r="P407" s="184"/>
      <c r="Q407" s="184"/>
      <c r="R407" s="185"/>
      <c r="S407" s="185"/>
      <c r="X407" s="256"/>
      <c r="Y407" s="256"/>
      <c r="Z407" s="244"/>
    </row>
    <row r="408" spans="1:26" x14ac:dyDescent="0.2">
      <c r="A408" s="193">
        <v>128</v>
      </c>
      <c r="B408" s="230" t="s">
        <v>1842</v>
      </c>
      <c r="C408" s="230" t="s">
        <v>1843</v>
      </c>
      <c r="D408" s="195" t="s">
        <v>192</v>
      </c>
      <c r="E408" s="196">
        <v>0.88374510000000017</v>
      </c>
      <c r="F408" s="199"/>
      <c r="G408" s="197">
        <f>ROUND(E408*F408,2)</f>
        <v>0</v>
      </c>
      <c r="H408" s="199">
        <v>3139.02</v>
      </c>
      <c r="I408" s="197">
        <f>ROUND(E408*H408,2)</f>
        <v>2774.09</v>
      </c>
      <c r="J408" s="199">
        <v>325.98</v>
      </c>
      <c r="K408" s="197">
        <f>ROUND(E408*J408,2)</f>
        <v>288.08</v>
      </c>
      <c r="L408" s="197">
        <v>21</v>
      </c>
      <c r="M408" s="197">
        <f>G408*(1+L408/100)</f>
        <v>0</v>
      </c>
      <c r="N408" s="197">
        <v>2.8000000000000001E-2</v>
      </c>
      <c r="O408" s="197">
        <f>ROUND(E408*N408,2)</f>
        <v>0.02</v>
      </c>
      <c r="P408" s="197">
        <v>0</v>
      </c>
      <c r="Q408" s="197">
        <f>ROUND(E408*P408,2)</f>
        <v>0</v>
      </c>
      <c r="R408" s="198"/>
      <c r="S408" s="198" t="s">
        <v>339</v>
      </c>
      <c r="X408" s="256"/>
      <c r="Y408" s="256"/>
      <c r="Z408" s="225"/>
    </row>
    <row r="409" spans="1:26" x14ac:dyDescent="0.2">
      <c r="A409" s="177"/>
      <c r="B409" s="234" t="s">
        <v>1844</v>
      </c>
      <c r="C409" s="235"/>
      <c r="D409" s="200"/>
      <c r="E409" s="201"/>
      <c r="F409" s="184"/>
      <c r="G409" s="184"/>
      <c r="H409" s="184"/>
      <c r="I409" s="184"/>
      <c r="J409" s="184"/>
      <c r="K409" s="184"/>
      <c r="L409" s="184"/>
      <c r="M409" s="184"/>
      <c r="N409" s="184"/>
      <c r="O409" s="184"/>
      <c r="P409" s="184"/>
      <c r="Q409" s="184"/>
      <c r="R409" s="185"/>
      <c r="S409" s="185"/>
      <c r="X409" s="256"/>
      <c r="Y409" s="256"/>
      <c r="Z409" s="244"/>
    </row>
    <row r="410" spans="1:26" x14ac:dyDescent="0.2">
      <c r="A410" s="177"/>
      <c r="B410" s="234" t="s">
        <v>1845</v>
      </c>
      <c r="C410" s="235"/>
      <c r="D410" s="200"/>
      <c r="E410" s="201">
        <v>0.88374510000000017</v>
      </c>
      <c r="F410" s="184"/>
      <c r="G410" s="184"/>
      <c r="H410" s="184"/>
      <c r="I410" s="184"/>
      <c r="J410" s="184"/>
      <c r="K410" s="184"/>
      <c r="L410" s="184"/>
      <c r="M410" s="184"/>
      <c r="N410" s="184"/>
      <c r="O410" s="184"/>
      <c r="P410" s="184"/>
      <c r="Q410" s="184"/>
      <c r="R410" s="185"/>
      <c r="S410" s="185"/>
      <c r="X410" s="256"/>
      <c r="Y410" s="256"/>
      <c r="Z410" s="244"/>
    </row>
    <row r="411" spans="1:26" x14ac:dyDescent="0.2">
      <c r="A411" s="193">
        <v>129</v>
      </c>
      <c r="B411" s="230" t="s">
        <v>1846</v>
      </c>
      <c r="C411" s="230" t="s">
        <v>1847</v>
      </c>
      <c r="D411" s="195" t="s">
        <v>433</v>
      </c>
      <c r="E411" s="196">
        <v>0.17339123160000003</v>
      </c>
      <c r="F411" s="199"/>
      <c r="G411" s="197">
        <f>ROUND(E411*F411,2)</f>
        <v>0</v>
      </c>
      <c r="H411" s="199">
        <v>0</v>
      </c>
      <c r="I411" s="197">
        <f>ROUND(E411*H411,2)</f>
        <v>0</v>
      </c>
      <c r="J411" s="199">
        <v>993</v>
      </c>
      <c r="K411" s="197">
        <f>ROUND(E411*J411,2)</f>
        <v>172.18</v>
      </c>
      <c r="L411" s="197">
        <v>21</v>
      </c>
      <c r="M411" s="197">
        <f>G411*(1+L411/100)</f>
        <v>0</v>
      </c>
      <c r="N411" s="197">
        <v>0</v>
      </c>
      <c r="O411" s="197">
        <f>ROUND(E411*N411,2)</f>
        <v>0</v>
      </c>
      <c r="P411" s="197">
        <v>0</v>
      </c>
      <c r="Q411" s="197">
        <f>ROUND(E411*P411,2)</f>
        <v>0</v>
      </c>
      <c r="R411" s="198" t="s">
        <v>1838</v>
      </c>
      <c r="S411" s="198" t="s">
        <v>194</v>
      </c>
      <c r="X411" s="256"/>
      <c r="Y411" s="256"/>
      <c r="Z411" s="225"/>
    </row>
    <row r="412" spans="1:26" x14ac:dyDescent="0.2">
      <c r="A412" s="177"/>
      <c r="B412" s="234" t="s">
        <v>435</v>
      </c>
      <c r="C412" s="235"/>
      <c r="D412" s="200"/>
      <c r="E412" s="201"/>
      <c r="F412" s="184"/>
      <c r="G412" s="184"/>
      <c r="H412" s="184"/>
      <c r="I412" s="184"/>
      <c r="J412" s="184"/>
      <c r="K412" s="184"/>
      <c r="L412" s="184"/>
      <c r="M412" s="184"/>
      <c r="N412" s="184"/>
      <c r="O412" s="184"/>
      <c r="P412" s="184"/>
      <c r="Q412" s="184"/>
      <c r="R412" s="185"/>
      <c r="S412" s="185"/>
      <c r="X412" s="256"/>
      <c r="Y412" s="256"/>
      <c r="Z412" s="244"/>
    </row>
    <row r="413" spans="1:26" x14ac:dyDescent="0.2">
      <c r="A413" s="177"/>
      <c r="B413" s="234" t="s">
        <v>1848</v>
      </c>
      <c r="C413" s="235"/>
      <c r="D413" s="200"/>
      <c r="E413" s="201"/>
      <c r="F413" s="184"/>
      <c r="G413" s="184"/>
      <c r="H413" s="184"/>
      <c r="I413" s="184"/>
      <c r="J413" s="184"/>
      <c r="K413" s="184"/>
      <c r="L413" s="184"/>
      <c r="M413" s="184"/>
      <c r="N413" s="184"/>
      <c r="O413" s="184"/>
      <c r="P413" s="184"/>
      <c r="Q413" s="184"/>
      <c r="R413" s="185"/>
      <c r="S413" s="185"/>
      <c r="X413" s="256"/>
      <c r="Y413" s="256"/>
      <c r="Z413" s="244"/>
    </row>
    <row r="414" spans="1:26" x14ac:dyDescent="0.2">
      <c r="A414" s="177"/>
      <c r="B414" s="234" t="s">
        <v>1849</v>
      </c>
      <c r="C414" s="235"/>
      <c r="D414" s="200"/>
      <c r="E414" s="201">
        <v>0.17339123160000003</v>
      </c>
      <c r="F414" s="184"/>
      <c r="G414" s="184"/>
      <c r="H414" s="184"/>
      <c r="I414" s="184"/>
      <c r="J414" s="184"/>
      <c r="K414" s="184"/>
      <c r="L414" s="184"/>
      <c r="M414" s="184"/>
      <c r="N414" s="184"/>
      <c r="O414" s="184"/>
      <c r="P414" s="184"/>
      <c r="Q414" s="184"/>
      <c r="R414" s="185"/>
      <c r="S414" s="185"/>
      <c r="X414" s="256"/>
      <c r="Y414" s="256"/>
      <c r="Z414" s="244"/>
    </row>
    <row r="415" spans="1:26" x14ac:dyDescent="0.2">
      <c r="A415" s="162"/>
      <c r="B415" s="231"/>
      <c r="C415" s="231"/>
      <c r="D415" s="180"/>
      <c r="E415" s="181"/>
      <c r="F415" s="182"/>
      <c r="G415" s="182"/>
      <c r="H415" s="182"/>
      <c r="I415" s="182"/>
      <c r="J415" s="182"/>
      <c r="K415" s="182"/>
      <c r="L415" s="182"/>
      <c r="M415" s="182"/>
      <c r="N415" s="182"/>
      <c r="O415" s="182"/>
      <c r="P415" s="182"/>
      <c r="Q415" s="182"/>
      <c r="R415" s="183"/>
      <c r="S415" s="183"/>
      <c r="X415" s="256"/>
      <c r="Y415" s="256"/>
      <c r="Z415" s="264"/>
    </row>
    <row r="416" spans="1:26" x14ac:dyDescent="0.2">
      <c r="A416" s="179" t="s">
        <v>188</v>
      </c>
      <c r="B416" s="229" t="s">
        <v>127</v>
      </c>
      <c r="C416" s="229" t="s">
        <v>128</v>
      </c>
      <c r="D416" s="187"/>
      <c r="E416" s="188"/>
      <c r="F416" s="189"/>
      <c r="G416" s="190">
        <f>SUMIF(AE417:AE435,"&lt;&gt;NOR",G417:G435)</f>
        <v>0</v>
      </c>
      <c r="H416" s="189"/>
      <c r="I416" s="189">
        <f>SUM(I417:I435)</f>
        <v>9037.44</v>
      </c>
      <c r="J416" s="189"/>
      <c r="K416" s="189">
        <f>SUM(K417:K435)</f>
        <v>12841.37</v>
      </c>
      <c r="L416" s="189"/>
      <c r="M416" s="189">
        <f>SUM(M417:M435)</f>
        <v>0</v>
      </c>
      <c r="N416" s="189"/>
      <c r="O416" s="189">
        <f>SUM(O417:O435)</f>
        <v>0.92</v>
      </c>
      <c r="P416" s="189"/>
      <c r="Q416" s="189">
        <f>SUM(Q417:Q435)</f>
        <v>0</v>
      </c>
      <c r="R416" s="191"/>
      <c r="S416" s="191"/>
      <c r="X416" s="256"/>
      <c r="Y416" s="256"/>
      <c r="Z416" s="265"/>
    </row>
    <row r="417" spans="1:26" ht="22.5" x14ac:dyDescent="0.2">
      <c r="A417" s="193">
        <v>130</v>
      </c>
      <c r="B417" s="230" t="s">
        <v>1850</v>
      </c>
      <c r="C417" s="230" t="s">
        <v>1851</v>
      </c>
      <c r="D417" s="195" t="s">
        <v>207</v>
      </c>
      <c r="E417" s="196">
        <v>54.708030000000008</v>
      </c>
      <c r="F417" s="199"/>
      <c r="G417" s="197">
        <f>ROUND(E417*F417,2)</f>
        <v>0</v>
      </c>
      <c r="H417" s="199">
        <v>121.17</v>
      </c>
      <c r="I417" s="197">
        <f>ROUND(E417*H417,2)</f>
        <v>6628.97</v>
      </c>
      <c r="J417" s="199">
        <v>123.33</v>
      </c>
      <c r="K417" s="197">
        <f>ROUND(E417*J417,2)</f>
        <v>6747.14</v>
      </c>
      <c r="L417" s="197">
        <v>21</v>
      </c>
      <c r="M417" s="197">
        <f>G417*(1+L417/100)</f>
        <v>0</v>
      </c>
      <c r="N417" s="197">
        <v>1.3310000000000001E-2</v>
      </c>
      <c r="O417" s="197">
        <f>ROUND(E417*N417,2)</f>
        <v>0.73</v>
      </c>
      <c r="P417" s="197">
        <v>0</v>
      </c>
      <c r="Q417" s="197">
        <f>ROUND(E417*P417,2)</f>
        <v>0</v>
      </c>
      <c r="R417" s="198" t="s">
        <v>803</v>
      </c>
      <c r="S417" s="198" t="s">
        <v>194</v>
      </c>
      <c r="X417" s="256"/>
      <c r="Y417" s="256"/>
      <c r="Z417" s="225"/>
    </row>
    <row r="418" spans="1:26" x14ac:dyDescent="0.2">
      <c r="A418" s="177"/>
      <c r="B418" s="317" t="s">
        <v>1781</v>
      </c>
      <c r="C418" s="317"/>
      <c r="D418" s="318"/>
      <c r="E418" s="201"/>
      <c r="F418" s="184"/>
      <c r="G418" s="184"/>
      <c r="H418" s="184"/>
      <c r="I418" s="184"/>
      <c r="J418" s="184"/>
      <c r="K418" s="184"/>
      <c r="L418" s="184"/>
      <c r="M418" s="184"/>
      <c r="N418" s="184"/>
      <c r="O418" s="184"/>
      <c r="P418" s="184"/>
      <c r="Q418" s="184"/>
      <c r="R418" s="185"/>
      <c r="S418" s="185"/>
      <c r="X418" s="256"/>
      <c r="Y418" s="256"/>
      <c r="Z418" s="244"/>
    </row>
    <row r="419" spans="1:26" x14ac:dyDescent="0.2">
      <c r="A419" s="177"/>
      <c r="B419" s="234" t="s">
        <v>1782</v>
      </c>
      <c r="C419" s="235"/>
      <c r="D419" s="200"/>
      <c r="E419" s="201">
        <v>54.708030000000008</v>
      </c>
      <c r="F419" s="184"/>
      <c r="G419" s="184"/>
      <c r="H419" s="184"/>
      <c r="I419" s="184"/>
      <c r="J419" s="184"/>
      <c r="K419" s="184"/>
      <c r="L419" s="184"/>
      <c r="M419" s="184"/>
      <c r="N419" s="184"/>
      <c r="O419" s="184"/>
      <c r="P419" s="184"/>
      <c r="Q419" s="184"/>
      <c r="R419" s="185"/>
      <c r="S419" s="185"/>
      <c r="X419" s="256"/>
      <c r="Y419" s="256"/>
      <c r="Z419" s="244"/>
    </row>
    <row r="420" spans="1:26" x14ac:dyDescent="0.2">
      <c r="A420" s="193">
        <v>131</v>
      </c>
      <c r="B420" s="230" t="s">
        <v>1852</v>
      </c>
      <c r="C420" s="230" t="s">
        <v>1853</v>
      </c>
      <c r="D420" s="195" t="s">
        <v>192</v>
      </c>
      <c r="E420" s="196">
        <v>1.2035766600000002</v>
      </c>
      <c r="F420" s="199"/>
      <c r="G420" s="197">
        <f>ROUND(E420*F420,2)</f>
        <v>0</v>
      </c>
      <c r="H420" s="199">
        <v>0</v>
      </c>
      <c r="I420" s="197">
        <f>ROUND(E420*H420,2)</f>
        <v>0</v>
      </c>
      <c r="J420" s="199">
        <v>1123</v>
      </c>
      <c r="K420" s="197">
        <f>ROUND(E420*J420,2)</f>
        <v>1351.62</v>
      </c>
      <c r="L420" s="197">
        <v>21</v>
      </c>
      <c r="M420" s="197">
        <f>G420*(1+L420/100)</f>
        <v>0</v>
      </c>
      <c r="N420" s="197">
        <v>2.3570000000000001E-2</v>
      </c>
      <c r="O420" s="197">
        <f>ROUND(E420*N420,2)</f>
        <v>0.03</v>
      </c>
      <c r="P420" s="197">
        <v>0</v>
      </c>
      <c r="Q420" s="197">
        <f>ROUND(E420*P420,2)</f>
        <v>0</v>
      </c>
      <c r="R420" s="198" t="s">
        <v>803</v>
      </c>
      <c r="S420" s="198" t="s">
        <v>194</v>
      </c>
      <c r="X420" s="256"/>
      <c r="Y420" s="256"/>
      <c r="Z420" s="225"/>
    </row>
    <row r="421" spans="1:26" x14ac:dyDescent="0.2">
      <c r="A421" s="177"/>
      <c r="B421" s="234" t="s">
        <v>1854</v>
      </c>
      <c r="C421" s="235"/>
      <c r="D421" s="200"/>
      <c r="E421" s="201"/>
      <c r="F421" s="184"/>
      <c r="G421" s="184"/>
      <c r="H421" s="184"/>
      <c r="I421" s="184"/>
      <c r="J421" s="184"/>
      <c r="K421" s="184"/>
      <c r="L421" s="184"/>
      <c r="M421" s="184"/>
      <c r="N421" s="184"/>
      <c r="O421" s="184"/>
      <c r="P421" s="184"/>
      <c r="Q421" s="184"/>
      <c r="R421" s="185"/>
      <c r="S421" s="185"/>
      <c r="X421" s="256"/>
      <c r="Y421" s="256"/>
      <c r="Z421" s="244"/>
    </row>
    <row r="422" spans="1:26" x14ac:dyDescent="0.2">
      <c r="A422" s="177"/>
      <c r="B422" s="234" t="s">
        <v>1855</v>
      </c>
      <c r="C422" s="235"/>
      <c r="D422" s="200"/>
      <c r="E422" s="201">
        <v>1.2035766600000002</v>
      </c>
      <c r="F422" s="184"/>
      <c r="G422" s="184"/>
      <c r="H422" s="184"/>
      <c r="I422" s="184"/>
      <c r="J422" s="184"/>
      <c r="K422" s="184"/>
      <c r="L422" s="184"/>
      <c r="M422" s="184"/>
      <c r="N422" s="184"/>
      <c r="O422" s="184"/>
      <c r="P422" s="184"/>
      <c r="Q422" s="184"/>
      <c r="R422" s="185"/>
      <c r="S422" s="185"/>
      <c r="X422" s="256"/>
      <c r="Y422" s="256"/>
      <c r="Z422" s="244"/>
    </row>
    <row r="423" spans="1:26" ht="22.5" x14ac:dyDescent="0.2">
      <c r="A423" s="193">
        <v>132</v>
      </c>
      <c r="B423" s="230" t="s">
        <v>1856</v>
      </c>
      <c r="C423" s="230" t="s">
        <v>1857</v>
      </c>
      <c r="D423" s="195" t="s">
        <v>207</v>
      </c>
      <c r="E423" s="196">
        <v>12.651508800000002</v>
      </c>
      <c r="F423" s="199"/>
      <c r="G423" s="197">
        <f>ROUND(E423*F423,2)</f>
        <v>0</v>
      </c>
      <c r="H423" s="199">
        <v>190.37</v>
      </c>
      <c r="I423" s="197">
        <f>ROUND(E423*H423,2)</f>
        <v>2408.4699999999998</v>
      </c>
      <c r="J423" s="199">
        <v>76.63</v>
      </c>
      <c r="K423" s="197">
        <f>ROUND(E423*J423,2)</f>
        <v>969.49</v>
      </c>
      <c r="L423" s="197">
        <v>21</v>
      </c>
      <c r="M423" s="197">
        <f>G423*(1+L423/100)</f>
        <v>0</v>
      </c>
      <c r="N423" s="197">
        <v>1.1390000000000001E-2</v>
      </c>
      <c r="O423" s="197">
        <f>ROUND(E423*N423,2)</f>
        <v>0.14000000000000001</v>
      </c>
      <c r="P423" s="197">
        <v>0</v>
      </c>
      <c r="Q423" s="197">
        <f>ROUND(E423*P423,2)</f>
        <v>0</v>
      </c>
      <c r="R423" s="198" t="s">
        <v>803</v>
      </c>
      <c r="S423" s="198" t="s">
        <v>194</v>
      </c>
      <c r="X423" s="256"/>
      <c r="Y423" s="256"/>
      <c r="Z423" s="225"/>
    </row>
    <row r="424" spans="1:26" x14ac:dyDescent="0.2">
      <c r="A424" s="177"/>
      <c r="B424" s="234" t="s">
        <v>1608</v>
      </c>
      <c r="C424" s="235"/>
      <c r="D424" s="200"/>
      <c r="E424" s="201"/>
      <c r="F424" s="184"/>
      <c r="G424" s="184"/>
      <c r="H424" s="184"/>
      <c r="I424" s="184"/>
      <c r="J424" s="184"/>
      <c r="K424" s="184"/>
      <c r="L424" s="184"/>
      <c r="M424" s="184"/>
      <c r="N424" s="184"/>
      <c r="O424" s="184"/>
      <c r="P424" s="184"/>
      <c r="Q424" s="184"/>
      <c r="R424" s="185"/>
      <c r="S424" s="185"/>
      <c r="X424" s="256"/>
      <c r="Y424" s="256"/>
      <c r="Z424" s="244"/>
    </row>
    <row r="425" spans="1:26" x14ac:dyDescent="0.2">
      <c r="A425" s="177"/>
      <c r="B425" s="234" t="s">
        <v>1609</v>
      </c>
      <c r="C425" s="235"/>
      <c r="D425" s="200"/>
      <c r="E425" s="201"/>
      <c r="F425" s="184"/>
      <c r="G425" s="184"/>
      <c r="H425" s="184"/>
      <c r="I425" s="184"/>
      <c r="J425" s="184"/>
      <c r="K425" s="184"/>
      <c r="L425" s="184"/>
      <c r="M425" s="184"/>
      <c r="N425" s="184"/>
      <c r="O425" s="184"/>
      <c r="P425" s="184"/>
      <c r="Q425" s="184"/>
      <c r="R425" s="185"/>
      <c r="S425" s="185"/>
      <c r="X425" s="256"/>
      <c r="Y425" s="256"/>
      <c r="Z425" s="244"/>
    </row>
    <row r="426" spans="1:26" x14ac:dyDescent="0.2">
      <c r="A426" s="177"/>
      <c r="B426" s="234" t="s">
        <v>1610</v>
      </c>
      <c r="C426" s="235"/>
      <c r="D426" s="200"/>
      <c r="E426" s="201"/>
      <c r="F426" s="184"/>
      <c r="G426" s="184"/>
      <c r="H426" s="184"/>
      <c r="I426" s="184"/>
      <c r="J426" s="184"/>
      <c r="K426" s="184"/>
      <c r="L426" s="184"/>
      <c r="M426" s="184"/>
      <c r="N426" s="184"/>
      <c r="O426" s="184"/>
      <c r="P426" s="184"/>
      <c r="Q426" s="184"/>
      <c r="R426" s="185"/>
      <c r="S426" s="185"/>
      <c r="X426" s="256"/>
      <c r="Y426" s="256"/>
      <c r="Z426" s="244"/>
    </row>
    <row r="427" spans="1:26" x14ac:dyDescent="0.2">
      <c r="A427" s="177"/>
      <c r="B427" s="234" t="s">
        <v>1611</v>
      </c>
      <c r="C427" s="235"/>
      <c r="D427" s="200"/>
      <c r="E427" s="201"/>
      <c r="F427" s="184"/>
      <c r="G427" s="184"/>
      <c r="H427" s="184"/>
      <c r="I427" s="184"/>
      <c r="J427" s="184"/>
      <c r="K427" s="184"/>
      <c r="L427" s="184"/>
      <c r="M427" s="184"/>
      <c r="N427" s="184"/>
      <c r="O427" s="184"/>
      <c r="P427" s="184"/>
      <c r="Q427" s="184"/>
      <c r="R427" s="185"/>
      <c r="S427" s="185"/>
      <c r="X427" s="256"/>
      <c r="Y427" s="256"/>
      <c r="Z427" s="244"/>
    </row>
    <row r="428" spans="1:26" x14ac:dyDescent="0.2">
      <c r="A428" s="177"/>
      <c r="B428" s="234" t="s">
        <v>1612</v>
      </c>
      <c r="C428" s="235"/>
      <c r="D428" s="200"/>
      <c r="E428" s="201"/>
      <c r="F428" s="184"/>
      <c r="G428" s="184"/>
      <c r="H428" s="184"/>
      <c r="I428" s="184"/>
      <c r="J428" s="184"/>
      <c r="K428" s="184"/>
      <c r="L428" s="184"/>
      <c r="M428" s="184"/>
      <c r="N428" s="184"/>
      <c r="O428" s="184"/>
      <c r="P428" s="184"/>
      <c r="Q428" s="184"/>
      <c r="R428" s="185"/>
      <c r="S428" s="185"/>
      <c r="X428" s="256"/>
      <c r="Y428" s="256"/>
      <c r="Z428" s="244"/>
    </row>
    <row r="429" spans="1:26" x14ac:dyDescent="0.2">
      <c r="A429" s="177"/>
      <c r="B429" s="234" t="s">
        <v>1858</v>
      </c>
      <c r="C429" s="235"/>
      <c r="D429" s="200"/>
      <c r="E429" s="201">
        <v>12.651508800000002</v>
      </c>
      <c r="F429" s="184"/>
      <c r="G429" s="184"/>
      <c r="H429" s="184"/>
      <c r="I429" s="184"/>
      <c r="J429" s="184"/>
      <c r="K429" s="184"/>
      <c r="L429" s="184"/>
      <c r="M429" s="184"/>
      <c r="N429" s="184"/>
      <c r="O429" s="184"/>
      <c r="P429" s="184"/>
      <c r="Q429" s="184"/>
      <c r="R429" s="185"/>
      <c r="S429" s="185"/>
      <c r="X429" s="256"/>
      <c r="Y429" s="256"/>
      <c r="Z429" s="244"/>
    </row>
    <row r="430" spans="1:26" x14ac:dyDescent="0.2">
      <c r="A430" s="193">
        <v>133</v>
      </c>
      <c r="B430" s="230" t="s">
        <v>1859</v>
      </c>
      <c r="C430" s="230" t="s">
        <v>1860</v>
      </c>
      <c r="D430" s="195" t="s">
        <v>207</v>
      </c>
      <c r="E430" s="196">
        <v>12.651508800000002</v>
      </c>
      <c r="F430" s="199"/>
      <c r="G430" s="197">
        <f>ROUND(E430*F430,2)</f>
        <v>0</v>
      </c>
      <c r="H430" s="199">
        <v>0</v>
      </c>
      <c r="I430" s="197">
        <f>ROUND(E430*H430,2)</f>
        <v>0</v>
      </c>
      <c r="J430" s="199">
        <v>16.100000000000001</v>
      </c>
      <c r="K430" s="197">
        <f>ROUND(E430*J430,2)</f>
        <v>203.69</v>
      </c>
      <c r="L430" s="197">
        <v>21</v>
      </c>
      <c r="M430" s="197">
        <f>G430*(1+L430/100)</f>
        <v>0</v>
      </c>
      <c r="N430" s="197">
        <v>2.4000000000000001E-4</v>
      </c>
      <c r="O430" s="197">
        <f>ROUND(E430*N430,2)</f>
        <v>0</v>
      </c>
      <c r="P430" s="197">
        <v>0</v>
      </c>
      <c r="Q430" s="197">
        <f>ROUND(E430*P430,2)</f>
        <v>0</v>
      </c>
      <c r="R430" s="198" t="s">
        <v>803</v>
      </c>
      <c r="S430" s="198" t="s">
        <v>194</v>
      </c>
      <c r="X430" s="256"/>
      <c r="Y430" s="256"/>
      <c r="Z430" s="225"/>
    </row>
    <row r="431" spans="1:26" ht="22.5" x14ac:dyDescent="0.2">
      <c r="A431" s="193">
        <v>134</v>
      </c>
      <c r="B431" s="230" t="s">
        <v>1861</v>
      </c>
      <c r="C431" s="230" t="s">
        <v>1862</v>
      </c>
      <c r="D431" s="195" t="s">
        <v>192</v>
      </c>
      <c r="E431" s="196">
        <v>1.2035766600000002</v>
      </c>
      <c r="F431" s="199"/>
      <c r="G431" s="197">
        <f>ROUND(E431*F431,2)</f>
        <v>0</v>
      </c>
      <c r="H431" s="199">
        <v>0</v>
      </c>
      <c r="I431" s="197">
        <f>ROUND(E431*H431,2)</f>
        <v>0</v>
      </c>
      <c r="J431" s="199">
        <v>1883</v>
      </c>
      <c r="K431" s="197">
        <f>ROUND(E431*J431,2)</f>
        <v>2266.33</v>
      </c>
      <c r="L431" s="197">
        <v>21</v>
      </c>
      <c r="M431" s="197">
        <f>G431*(1+L431/100)</f>
        <v>0</v>
      </c>
      <c r="N431" s="197">
        <v>1.6500000000000001E-2</v>
      </c>
      <c r="O431" s="197">
        <f>ROUND(E431*N431,2)</f>
        <v>0.02</v>
      </c>
      <c r="P431" s="197">
        <v>0</v>
      </c>
      <c r="Q431" s="197">
        <f>ROUND(E431*P431,2)</f>
        <v>0</v>
      </c>
      <c r="R431" s="198" t="s">
        <v>803</v>
      </c>
      <c r="S431" s="198" t="s">
        <v>194</v>
      </c>
      <c r="X431" s="256"/>
      <c r="Y431" s="256"/>
      <c r="Z431" s="225"/>
    </row>
    <row r="432" spans="1:26" x14ac:dyDescent="0.2">
      <c r="A432" s="193">
        <v>135</v>
      </c>
      <c r="B432" s="230" t="s">
        <v>847</v>
      </c>
      <c r="C432" s="230" t="s">
        <v>848</v>
      </c>
      <c r="D432" s="195" t="s">
        <v>433</v>
      </c>
      <c r="E432" s="196">
        <v>0.92352765720000007</v>
      </c>
      <c r="F432" s="199"/>
      <c r="G432" s="197">
        <f>ROUND(E432*F432,2)</f>
        <v>0</v>
      </c>
      <c r="H432" s="199">
        <v>0</v>
      </c>
      <c r="I432" s="197">
        <f>ROUND(E432*H432,2)</f>
        <v>0</v>
      </c>
      <c r="J432" s="199">
        <v>1411</v>
      </c>
      <c r="K432" s="197">
        <f>ROUND(E432*J432,2)</f>
        <v>1303.0999999999999</v>
      </c>
      <c r="L432" s="197">
        <v>21</v>
      </c>
      <c r="M432" s="197">
        <f>G432*(1+L432/100)</f>
        <v>0</v>
      </c>
      <c r="N432" s="197">
        <v>0</v>
      </c>
      <c r="O432" s="197">
        <f>ROUND(E432*N432,2)</f>
        <v>0</v>
      </c>
      <c r="P432" s="197">
        <v>0</v>
      </c>
      <c r="Q432" s="197">
        <f>ROUND(E432*P432,2)</f>
        <v>0</v>
      </c>
      <c r="R432" s="198" t="s">
        <v>803</v>
      </c>
      <c r="S432" s="198" t="s">
        <v>194</v>
      </c>
      <c r="X432" s="256"/>
      <c r="Y432" s="256"/>
      <c r="Z432" s="225"/>
    </row>
    <row r="433" spans="1:26" x14ac:dyDescent="0.2">
      <c r="A433" s="177"/>
      <c r="B433" s="234" t="s">
        <v>435</v>
      </c>
      <c r="C433" s="235"/>
      <c r="D433" s="200"/>
      <c r="E433" s="201"/>
      <c r="F433" s="184"/>
      <c r="G433" s="184"/>
      <c r="H433" s="184"/>
      <c r="I433" s="184"/>
      <c r="J433" s="184"/>
      <c r="K433" s="184"/>
      <c r="L433" s="184"/>
      <c r="M433" s="184"/>
      <c r="N433" s="184"/>
      <c r="O433" s="184"/>
      <c r="P433" s="184"/>
      <c r="Q433" s="184"/>
      <c r="R433" s="185"/>
      <c r="S433" s="185"/>
      <c r="X433" s="256"/>
      <c r="Y433" s="256"/>
      <c r="Z433" s="244"/>
    </row>
    <row r="434" spans="1:26" x14ac:dyDescent="0.2">
      <c r="A434" s="177"/>
      <c r="B434" s="234" t="s">
        <v>1863</v>
      </c>
      <c r="C434" s="235"/>
      <c r="D434" s="200"/>
      <c r="E434" s="201"/>
      <c r="F434" s="184"/>
      <c r="G434" s="184"/>
      <c r="H434" s="184"/>
      <c r="I434" s="184"/>
      <c r="J434" s="184"/>
      <c r="K434" s="184"/>
      <c r="L434" s="184"/>
      <c r="M434" s="184"/>
      <c r="N434" s="184"/>
      <c r="O434" s="184"/>
      <c r="P434" s="184"/>
      <c r="Q434" s="184"/>
      <c r="R434" s="185"/>
      <c r="S434" s="185"/>
      <c r="X434" s="256"/>
      <c r="Y434" s="256"/>
      <c r="Z434" s="244"/>
    </row>
    <row r="435" spans="1:26" x14ac:dyDescent="0.2">
      <c r="A435" s="177"/>
      <c r="B435" s="234" t="s">
        <v>1864</v>
      </c>
      <c r="C435" s="235"/>
      <c r="D435" s="200"/>
      <c r="E435" s="201">
        <v>0.92352765720000007</v>
      </c>
      <c r="F435" s="184"/>
      <c r="G435" s="184"/>
      <c r="H435" s="184"/>
      <c r="I435" s="184"/>
      <c r="J435" s="184"/>
      <c r="K435" s="184"/>
      <c r="L435" s="184"/>
      <c r="M435" s="184"/>
      <c r="N435" s="184"/>
      <c r="O435" s="184"/>
      <c r="P435" s="184"/>
      <c r="Q435" s="184"/>
      <c r="R435" s="185"/>
      <c r="S435" s="185"/>
      <c r="X435" s="256"/>
      <c r="Y435" s="256"/>
      <c r="Z435" s="244"/>
    </row>
    <row r="436" spans="1:26" x14ac:dyDescent="0.2">
      <c r="A436" s="162"/>
      <c r="B436" s="231"/>
      <c r="C436" s="231"/>
      <c r="D436" s="180"/>
      <c r="E436" s="181"/>
      <c r="F436" s="182"/>
      <c r="G436" s="182"/>
      <c r="H436" s="182"/>
      <c r="I436" s="182"/>
      <c r="J436" s="182"/>
      <c r="K436" s="182"/>
      <c r="L436" s="182"/>
      <c r="M436" s="182"/>
      <c r="N436" s="182"/>
      <c r="O436" s="182"/>
      <c r="P436" s="182"/>
      <c r="Q436" s="182"/>
      <c r="R436" s="183"/>
      <c r="S436" s="183"/>
      <c r="X436" s="256"/>
      <c r="Y436" s="256"/>
      <c r="Z436" s="264"/>
    </row>
    <row r="437" spans="1:26" x14ac:dyDescent="0.2">
      <c r="A437" s="179" t="s">
        <v>188</v>
      </c>
      <c r="B437" s="229" t="s">
        <v>129</v>
      </c>
      <c r="C437" s="229" t="s">
        <v>130</v>
      </c>
      <c r="D437" s="187"/>
      <c r="E437" s="188"/>
      <c r="F437" s="189"/>
      <c r="G437" s="190">
        <f>SUMIF(AE438:AE471,"&lt;&gt;NOR",G438:G471)</f>
        <v>0</v>
      </c>
      <c r="H437" s="189"/>
      <c r="I437" s="189">
        <f>SUM(I438:I471)</f>
        <v>10420.23</v>
      </c>
      <c r="J437" s="189"/>
      <c r="K437" s="189">
        <f>SUM(K438:K471)</f>
        <v>8417.19</v>
      </c>
      <c r="L437" s="189"/>
      <c r="M437" s="189">
        <f>SUM(M438:M471)</f>
        <v>0</v>
      </c>
      <c r="N437" s="189"/>
      <c r="O437" s="189">
        <f>SUM(O438:O471)</f>
        <v>0.08</v>
      </c>
      <c r="P437" s="189"/>
      <c r="Q437" s="189">
        <f>SUM(Q438:Q471)</f>
        <v>0.02</v>
      </c>
      <c r="R437" s="191"/>
      <c r="S437" s="191"/>
      <c r="X437" s="256"/>
      <c r="Y437" s="256"/>
      <c r="Z437" s="265"/>
    </row>
    <row r="438" spans="1:26" ht="22.5" x14ac:dyDescent="0.2">
      <c r="A438" s="193">
        <v>136</v>
      </c>
      <c r="B438" s="230" t="s">
        <v>1865</v>
      </c>
      <c r="C438" s="230" t="s">
        <v>1866</v>
      </c>
      <c r="D438" s="195" t="s">
        <v>293</v>
      </c>
      <c r="E438" s="196">
        <v>14.204892000000001</v>
      </c>
      <c r="F438" s="199"/>
      <c r="G438" s="197">
        <f>ROUND(E438*F438,2)</f>
        <v>0</v>
      </c>
      <c r="H438" s="199">
        <v>141.08000000000001</v>
      </c>
      <c r="I438" s="197">
        <f>ROUND(E438*H438,2)</f>
        <v>2004.03</v>
      </c>
      <c r="J438" s="199">
        <v>130.41999999999999</v>
      </c>
      <c r="K438" s="197">
        <f>ROUND(E438*J438,2)</f>
        <v>1852.6</v>
      </c>
      <c r="L438" s="197">
        <v>21</v>
      </c>
      <c r="M438" s="197">
        <f>G438*(1+L438/100)</f>
        <v>0</v>
      </c>
      <c r="N438" s="197">
        <v>1.6299999999999999E-3</v>
      </c>
      <c r="O438" s="197">
        <f>ROUND(E438*N438,2)</f>
        <v>0.02</v>
      </c>
      <c r="P438" s="197">
        <v>0</v>
      </c>
      <c r="Q438" s="197">
        <f>ROUND(E438*P438,2)</f>
        <v>0</v>
      </c>
      <c r="R438" s="198" t="s">
        <v>417</v>
      </c>
      <c r="S438" s="198" t="s">
        <v>194</v>
      </c>
      <c r="X438" s="256"/>
      <c r="Y438" s="256"/>
      <c r="Z438" s="225"/>
    </row>
    <row r="439" spans="1:26" x14ac:dyDescent="0.2">
      <c r="A439" s="177"/>
      <c r="B439" s="234" t="s">
        <v>1867</v>
      </c>
      <c r="C439" s="235"/>
      <c r="D439" s="200"/>
      <c r="E439" s="201"/>
      <c r="F439" s="184"/>
      <c r="G439" s="184"/>
      <c r="H439" s="184"/>
      <c r="I439" s="184"/>
      <c r="J439" s="184"/>
      <c r="K439" s="184"/>
      <c r="L439" s="184"/>
      <c r="M439" s="184"/>
      <c r="N439" s="184"/>
      <c r="O439" s="184"/>
      <c r="P439" s="184"/>
      <c r="Q439" s="184"/>
      <c r="R439" s="185"/>
      <c r="S439" s="185"/>
      <c r="X439" s="256"/>
      <c r="Y439" s="256"/>
      <c r="Z439" s="244"/>
    </row>
    <row r="440" spans="1:26" x14ac:dyDescent="0.2">
      <c r="A440" s="177"/>
      <c r="B440" s="234" t="s">
        <v>1868</v>
      </c>
      <c r="C440" s="235"/>
      <c r="D440" s="200"/>
      <c r="E440" s="201">
        <v>14.204892000000001</v>
      </c>
      <c r="F440" s="184"/>
      <c r="G440" s="184"/>
      <c r="H440" s="184"/>
      <c r="I440" s="184"/>
      <c r="J440" s="184"/>
      <c r="K440" s="184"/>
      <c r="L440" s="184"/>
      <c r="M440" s="184"/>
      <c r="N440" s="184"/>
      <c r="O440" s="184"/>
      <c r="P440" s="184"/>
      <c r="Q440" s="184"/>
      <c r="R440" s="185"/>
      <c r="S440" s="185"/>
      <c r="X440" s="256"/>
      <c r="Y440" s="256"/>
      <c r="Z440" s="244"/>
    </row>
    <row r="441" spans="1:26" x14ac:dyDescent="0.2">
      <c r="A441" s="193">
        <v>137</v>
      </c>
      <c r="B441" s="230" t="s">
        <v>1869</v>
      </c>
      <c r="C441" s="230" t="s">
        <v>1870</v>
      </c>
      <c r="D441" s="195" t="s">
        <v>293</v>
      </c>
      <c r="E441" s="196">
        <v>7.3830000000000007E-2</v>
      </c>
      <c r="F441" s="199"/>
      <c r="G441" s="197">
        <f>ROUND(E441*F441,2)</f>
        <v>0</v>
      </c>
      <c r="H441" s="199">
        <v>121.87</v>
      </c>
      <c r="I441" s="197">
        <f>ROUND(E441*H441,2)</f>
        <v>9</v>
      </c>
      <c r="J441" s="199">
        <v>217.63</v>
      </c>
      <c r="K441" s="197">
        <f>ROUND(E441*J441,2)</f>
        <v>16.07</v>
      </c>
      <c r="L441" s="197">
        <v>21</v>
      </c>
      <c r="M441" s="197">
        <f>G441*(1+L441/100)</f>
        <v>0</v>
      </c>
      <c r="N441" s="197">
        <v>1.24E-3</v>
      </c>
      <c r="O441" s="197">
        <f>ROUND(E441*N441,2)</f>
        <v>0</v>
      </c>
      <c r="P441" s="197">
        <v>0</v>
      </c>
      <c r="Q441" s="197">
        <f>ROUND(E441*P441,2)</f>
        <v>0</v>
      </c>
      <c r="R441" s="198" t="s">
        <v>417</v>
      </c>
      <c r="S441" s="198" t="s">
        <v>194</v>
      </c>
      <c r="X441" s="256"/>
      <c r="Y441" s="256"/>
      <c r="Z441" s="225"/>
    </row>
    <row r="442" spans="1:26" x14ac:dyDescent="0.2">
      <c r="A442" s="177"/>
      <c r="B442" s="234" t="s">
        <v>1871</v>
      </c>
      <c r="C442" s="235"/>
      <c r="D442" s="200"/>
      <c r="E442" s="201"/>
      <c r="F442" s="184"/>
      <c r="G442" s="184"/>
      <c r="H442" s="184"/>
      <c r="I442" s="184"/>
      <c r="J442" s="184"/>
      <c r="K442" s="184"/>
      <c r="L442" s="184"/>
      <c r="M442" s="184"/>
      <c r="N442" s="184"/>
      <c r="O442" s="184"/>
      <c r="P442" s="184"/>
      <c r="Q442" s="184"/>
      <c r="R442" s="185"/>
      <c r="S442" s="185"/>
      <c r="X442" s="256"/>
      <c r="Y442" s="256"/>
      <c r="Z442" s="244"/>
    </row>
    <row r="443" spans="1:26" x14ac:dyDescent="0.2">
      <c r="A443" s="177"/>
      <c r="B443" s="234" t="s">
        <v>1872</v>
      </c>
      <c r="C443" s="235"/>
      <c r="D443" s="200"/>
      <c r="E443" s="201">
        <v>7.3830000000000007E-2</v>
      </c>
      <c r="F443" s="184"/>
      <c r="G443" s="184"/>
      <c r="H443" s="184"/>
      <c r="I443" s="184"/>
      <c r="J443" s="184"/>
      <c r="K443" s="184"/>
      <c r="L443" s="184"/>
      <c r="M443" s="184"/>
      <c r="N443" s="184"/>
      <c r="O443" s="184"/>
      <c r="P443" s="184"/>
      <c r="Q443" s="184"/>
      <c r="R443" s="185"/>
      <c r="S443" s="185"/>
      <c r="X443" s="256"/>
      <c r="Y443" s="256"/>
      <c r="Z443" s="244"/>
    </row>
    <row r="444" spans="1:26" ht="22.5" x14ac:dyDescent="0.2">
      <c r="A444" s="193">
        <v>138</v>
      </c>
      <c r="B444" s="230" t="s">
        <v>1873</v>
      </c>
      <c r="C444" s="230" t="s">
        <v>1874</v>
      </c>
      <c r="D444" s="195" t="s">
        <v>293</v>
      </c>
      <c r="E444" s="196">
        <v>7.3830000000000007E-2</v>
      </c>
      <c r="F444" s="199"/>
      <c r="G444" s="197">
        <f>ROUND(E444*F444,2)</f>
        <v>0</v>
      </c>
      <c r="H444" s="199">
        <v>282.38</v>
      </c>
      <c r="I444" s="197">
        <f>ROUND(E444*H444,2)</f>
        <v>20.85</v>
      </c>
      <c r="J444" s="199">
        <v>279.62</v>
      </c>
      <c r="K444" s="197">
        <f>ROUND(E444*J444,2)</f>
        <v>20.64</v>
      </c>
      <c r="L444" s="197">
        <v>21</v>
      </c>
      <c r="M444" s="197">
        <f>G444*(1+L444/100)</f>
        <v>0</v>
      </c>
      <c r="N444" s="197">
        <v>2.5899999999999999E-3</v>
      </c>
      <c r="O444" s="197">
        <f>ROUND(E444*N444,2)</f>
        <v>0</v>
      </c>
      <c r="P444" s="197">
        <v>0</v>
      </c>
      <c r="Q444" s="197">
        <f>ROUND(E444*P444,2)</f>
        <v>0</v>
      </c>
      <c r="R444" s="198" t="s">
        <v>417</v>
      </c>
      <c r="S444" s="198" t="s">
        <v>194</v>
      </c>
      <c r="X444" s="256"/>
      <c r="Y444" s="256"/>
      <c r="Z444" s="225"/>
    </row>
    <row r="445" spans="1:26" x14ac:dyDescent="0.2">
      <c r="A445" s="177"/>
      <c r="B445" s="234" t="s">
        <v>1875</v>
      </c>
      <c r="C445" s="235"/>
      <c r="D445" s="200"/>
      <c r="E445" s="201"/>
      <c r="F445" s="184"/>
      <c r="G445" s="184"/>
      <c r="H445" s="184"/>
      <c r="I445" s="184"/>
      <c r="J445" s="184"/>
      <c r="K445" s="184"/>
      <c r="L445" s="184"/>
      <c r="M445" s="184"/>
      <c r="N445" s="184"/>
      <c r="O445" s="184"/>
      <c r="P445" s="184"/>
      <c r="Q445" s="184"/>
      <c r="R445" s="185"/>
      <c r="S445" s="185"/>
      <c r="X445" s="256"/>
      <c r="Y445" s="256"/>
      <c r="Z445" s="244"/>
    </row>
    <row r="446" spans="1:26" x14ac:dyDescent="0.2">
      <c r="A446" s="177"/>
      <c r="B446" s="234" t="s">
        <v>1872</v>
      </c>
      <c r="C446" s="235"/>
      <c r="D446" s="200"/>
      <c r="E446" s="201">
        <v>7.3830000000000007E-2</v>
      </c>
      <c r="F446" s="184"/>
      <c r="G446" s="184"/>
      <c r="H446" s="184"/>
      <c r="I446" s="184"/>
      <c r="J446" s="184"/>
      <c r="K446" s="184"/>
      <c r="L446" s="184"/>
      <c r="M446" s="184"/>
      <c r="N446" s="184"/>
      <c r="O446" s="184"/>
      <c r="P446" s="184"/>
      <c r="Q446" s="184"/>
      <c r="R446" s="185"/>
      <c r="S446" s="185"/>
      <c r="X446" s="256"/>
      <c r="Y446" s="256"/>
      <c r="Z446" s="244"/>
    </row>
    <row r="447" spans="1:26" ht="22.5" x14ac:dyDescent="0.2">
      <c r="A447" s="193">
        <v>139</v>
      </c>
      <c r="B447" s="230" t="s">
        <v>1876</v>
      </c>
      <c r="C447" s="230" t="s">
        <v>1877</v>
      </c>
      <c r="D447" s="195" t="s">
        <v>293</v>
      </c>
      <c r="E447" s="196">
        <v>5.079504</v>
      </c>
      <c r="F447" s="199"/>
      <c r="G447" s="197">
        <f>ROUND(E447*F447,2)</f>
        <v>0</v>
      </c>
      <c r="H447" s="199">
        <v>525.24</v>
      </c>
      <c r="I447" s="197">
        <f>ROUND(E447*H447,2)</f>
        <v>2667.96</v>
      </c>
      <c r="J447" s="199">
        <v>203.76</v>
      </c>
      <c r="K447" s="197">
        <f>ROUND(E447*J447,2)</f>
        <v>1035</v>
      </c>
      <c r="L447" s="197">
        <v>21</v>
      </c>
      <c r="M447" s="197">
        <f>G447*(1+L447/100)</f>
        <v>0</v>
      </c>
      <c r="N447" s="197">
        <v>3.1199999999999999E-3</v>
      </c>
      <c r="O447" s="197">
        <f>ROUND(E447*N447,2)</f>
        <v>0.02</v>
      </c>
      <c r="P447" s="197">
        <v>0</v>
      </c>
      <c r="Q447" s="197">
        <f>ROUND(E447*P447,2)</f>
        <v>0</v>
      </c>
      <c r="R447" s="198" t="s">
        <v>417</v>
      </c>
      <c r="S447" s="198" t="s">
        <v>194</v>
      </c>
      <c r="X447" s="256"/>
      <c r="Y447" s="256"/>
      <c r="Z447" s="225"/>
    </row>
    <row r="448" spans="1:26" x14ac:dyDescent="0.2">
      <c r="A448" s="177"/>
      <c r="B448" s="319" t="s">
        <v>1878</v>
      </c>
      <c r="C448" s="319"/>
      <c r="D448" s="320"/>
      <c r="E448" s="320"/>
      <c r="F448" s="320"/>
      <c r="G448" s="320"/>
      <c r="H448" s="184"/>
      <c r="I448" s="184"/>
      <c r="J448" s="184"/>
      <c r="K448" s="184"/>
      <c r="L448" s="184"/>
      <c r="M448" s="184"/>
      <c r="N448" s="184"/>
      <c r="O448" s="184"/>
      <c r="P448" s="184"/>
      <c r="Q448" s="184"/>
      <c r="R448" s="185"/>
      <c r="S448" s="185"/>
      <c r="X448" s="256"/>
      <c r="Y448" s="256"/>
      <c r="Z448" s="256"/>
    </row>
    <row r="449" spans="1:26" x14ac:dyDescent="0.2">
      <c r="A449" s="177"/>
      <c r="B449" s="234" t="s">
        <v>1879</v>
      </c>
      <c r="C449" s="235"/>
      <c r="D449" s="200"/>
      <c r="E449" s="201"/>
      <c r="F449" s="184"/>
      <c r="G449" s="184"/>
      <c r="H449" s="184"/>
      <c r="I449" s="184"/>
      <c r="J449" s="184"/>
      <c r="K449" s="184"/>
      <c r="L449" s="184"/>
      <c r="M449" s="184"/>
      <c r="N449" s="184"/>
      <c r="O449" s="184"/>
      <c r="P449" s="184"/>
      <c r="Q449" s="184"/>
      <c r="R449" s="185"/>
      <c r="S449" s="185"/>
      <c r="X449" s="256"/>
      <c r="Y449" s="256"/>
      <c r="Z449" s="256"/>
    </row>
    <row r="450" spans="1:26" x14ac:dyDescent="0.2">
      <c r="A450" s="177"/>
      <c r="B450" s="234" t="s">
        <v>1880</v>
      </c>
      <c r="C450" s="235"/>
      <c r="D450" s="200"/>
      <c r="E450" s="201">
        <v>5.079504</v>
      </c>
      <c r="F450" s="184"/>
      <c r="G450" s="184"/>
      <c r="H450" s="184"/>
      <c r="I450" s="184"/>
      <c r="J450" s="184"/>
      <c r="K450" s="184"/>
      <c r="L450" s="184"/>
      <c r="M450" s="184"/>
      <c r="N450" s="184"/>
      <c r="O450" s="184"/>
      <c r="P450" s="184"/>
      <c r="Q450" s="184"/>
      <c r="R450" s="185"/>
      <c r="S450" s="185"/>
      <c r="X450" s="256"/>
      <c r="Y450" s="256"/>
      <c r="Z450" s="244"/>
    </row>
    <row r="451" spans="1:26" ht="22.5" x14ac:dyDescent="0.2">
      <c r="A451" s="193">
        <v>140</v>
      </c>
      <c r="B451" s="230" t="s">
        <v>1881</v>
      </c>
      <c r="C451" s="230" t="s">
        <v>1882</v>
      </c>
      <c r="D451" s="195" t="s">
        <v>293</v>
      </c>
      <c r="E451" s="196">
        <v>14.204892000000001</v>
      </c>
      <c r="F451" s="199"/>
      <c r="G451" s="197">
        <f>ROUND(E451*F451,2)</f>
        <v>0</v>
      </c>
      <c r="H451" s="199">
        <v>349.33</v>
      </c>
      <c r="I451" s="197">
        <f>ROUND(E451*H451,2)</f>
        <v>4962.1899999999996</v>
      </c>
      <c r="J451" s="199">
        <v>206.67</v>
      </c>
      <c r="K451" s="197">
        <f>ROUND(E451*J451,2)</f>
        <v>2935.73</v>
      </c>
      <c r="L451" s="197">
        <v>21</v>
      </c>
      <c r="M451" s="197">
        <f>G451*(1+L451/100)</f>
        <v>0</v>
      </c>
      <c r="N451" s="197">
        <v>2.2499999999999998E-3</v>
      </c>
      <c r="O451" s="197">
        <f>ROUND(E451*N451,2)</f>
        <v>0.03</v>
      </c>
      <c r="P451" s="197">
        <v>0</v>
      </c>
      <c r="Q451" s="197">
        <f>ROUND(E451*P451,2)</f>
        <v>0</v>
      </c>
      <c r="R451" s="198" t="s">
        <v>417</v>
      </c>
      <c r="S451" s="198" t="s">
        <v>194</v>
      </c>
      <c r="X451" s="256"/>
      <c r="Y451" s="256"/>
      <c r="Z451" s="225"/>
    </row>
    <row r="452" spans="1:26" x14ac:dyDescent="0.2">
      <c r="A452" s="177"/>
      <c r="B452" s="319" t="s">
        <v>1883</v>
      </c>
      <c r="C452" s="319"/>
      <c r="D452" s="320"/>
      <c r="E452" s="320"/>
      <c r="F452" s="320"/>
      <c r="G452" s="320"/>
      <c r="H452" s="184"/>
      <c r="I452" s="184"/>
      <c r="J452" s="184"/>
      <c r="K452" s="184"/>
      <c r="L452" s="184"/>
      <c r="M452" s="184"/>
      <c r="N452" s="184"/>
      <c r="O452" s="184"/>
      <c r="P452" s="184"/>
      <c r="Q452" s="184"/>
      <c r="R452" s="185"/>
      <c r="S452" s="185"/>
      <c r="X452" s="256"/>
      <c r="Y452" s="256"/>
      <c r="Z452" s="256"/>
    </row>
    <row r="453" spans="1:26" x14ac:dyDescent="0.2">
      <c r="A453" s="177"/>
      <c r="B453" s="234" t="s">
        <v>1867</v>
      </c>
      <c r="C453" s="235"/>
      <c r="D453" s="200"/>
      <c r="E453" s="201"/>
      <c r="F453" s="184"/>
      <c r="G453" s="184"/>
      <c r="H453" s="184"/>
      <c r="I453" s="184"/>
      <c r="J453" s="184"/>
      <c r="K453" s="184"/>
      <c r="L453" s="184"/>
      <c r="M453" s="184"/>
      <c r="N453" s="184"/>
      <c r="O453" s="184"/>
      <c r="P453" s="184"/>
      <c r="Q453" s="184"/>
      <c r="R453" s="185"/>
      <c r="S453" s="185"/>
      <c r="X453" s="256"/>
      <c r="Y453" s="256"/>
      <c r="Z453" s="256"/>
    </row>
    <row r="454" spans="1:26" x14ac:dyDescent="0.2">
      <c r="A454" s="177"/>
      <c r="B454" s="234" t="s">
        <v>1868</v>
      </c>
      <c r="C454" s="235"/>
      <c r="D454" s="200"/>
      <c r="E454" s="201">
        <v>14.204892000000001</v>
      </c>
      <c r="F454" s="184"/>
      <c r="G454" s="184"/>
      <c r="H454" s="184"/>
      <c r="I454" s="184"/>
      <c r="J454" s="184"/>
      <c r="K454" s="184"/>
      <c r="L454" s="184"/>
      <c r="M454" s="184"/>
      <c r="N454" s="184"/>
      <c r="O454" s="184"/>
      <c r="P454" s="184"/>
      <c r="Q454" s="184"/>
      <c r="R454" s="185"/>
      <c r="S454" s="185"/>
      <c r="X454" s="256"/>
      <c r="Y454" s="256"/>
      <c r="Z454" s="244"/>
    </row>
    <row r="455" spans="1:26" ht="33.75" x14ac:dyDescent="0.2">
      <c r="A455" s="193">
        <v>141</v>
      </c>
      <c r="B455" s="230" t="s">
        <v>1884</v>
      </c>
      <c r="C455" s="230" t="s">
        <v>1885</v>
      </c>
      <c r="D455" s="195" t="s">
        <v>213</v>
      </c>
      <c r="E455" s="196">
        <v>0.59064000000000005</v>
      </c>
      <c r="F455" s="199"/>
      <c r="G455" s="197">
        <f>ROUND(E455*F455,2)</f>
        <v>0</v>
      </c>
      <c r="H455" s="199">
        <v>288.95999999999998</v>
      </c>
      <c r="I455" s="197">
        <f>ROUND(E455*H455,2)</f>
        <v>170.67</v>
      </c>
      <c r="J455" s="199">
        <v>235.04</v>
      </c>
      <c r="K455" s="197">
        <f>ROUND(E455*J455,2)</f>
        <v>138.82</v>
      </c>
      <c r="L455" s="197">
        <v>21</v>
      </c>
      <c r="M455" s="197">
        <f>G455*(1+L455/100)</f>
        <v>0</v>
      </c>
      <c r="N455" s="197">
        <v>4.0000000000000002E-4</v>
      </c>
      <c r="O455" s="197">
        <f>ROUND(E455*N455,2)</f>
        <v>0</v>
      </c>
      <c r="P455" s="197">
        <v>0</v>
      </c>
      <c r="Q455" s="197">
        <f>ROUND(E455*P455,2)</f>
        <v>0</v>
      </c>
      <c r="R455" s="198" t="s">
        <v>417</v>
      </c>
      <c r="S455" s="198" t="s">
        <v>194</v>
      </c>
      <c r="X455" s="256"/>
      <c r="Y455" s="256"/>
      <c r="Z455" s="225"/>
    </row>
    <row r="456" spans="1:26" x14ac:dyDescent="0.2">
      <c r="A456" s="177"/>
      <c r="B456" s="234" t="s">
        <v>1886</v>
      </c>
      <c r="C456" s="235"/>
      <c r="D456" s="200"/>
      <c r="E456" s="201"/>
      <c r="F456" s="184"/>
      <c r="G456" s="184"/>
      <c r="H456" s="184"/>
      <c r="I456" s="184"/>
      <c r="J456" s="184"/>
      <c r="K456" s="184"/>
      <c r="L456" s="184"/>
      <c r="M456" s="184"/>
      <c r="N456" s="184"/>
      <c r="O456" s="184"/>
      <c r="P456" s="184"/>
      <c r="Q456" s="184"/>
      <c r="R456" s="185"/>
      <c r="S456" s="185"/>
      <c r="X456" s="256"/>
      <c r="Y456" s="256"/>
      <c r="Z456" s="244"/>
    </row>
    <row r="457" spans="1:26" x14ac:dyDescent="0.2">
      <c r="A457" s="177"/>
      <c r="B457" s="234" t="s">
        <v>217</v>
      </c>
      <c r="C457" s="235"/>
      <c r="D457" s="200"/>
      <c r="E457" s="201">
        <v>0.59064000000000005</v>
      </c>
      <c r="F457" s="184"/>
      <c r="G457" s="184"/>
      <c r="H457" s="184"/>
      <c r="I457" s="184"/>
      <c r="J457" s="184"/>
      <c r="K457" s="184"/>
      <c r="L457" s="184"/>
      <c r="M457" s="184"/>
      <c r="N457" s="184"/>
      <c r="O457" s="184"/>
      <c r="P457" s="184"/>
      <c r="Q457" s="184"/>
      <c r="R457" s="185"/>
      <c r="S457" s="185"/>
      <c r="X457" s="256"/>
      <c r="Y457" s="256"/>
      <c r="Z457" s="244"/>
    </row>
    <row r="458" spans="1:26" ht="22.5" x14ac:dyDescent="0.2">
      <c r="A458" s="193">
        <v>142</v>
      </c>
      <c r="B458" s="230" t="s">
        <v>447</v>
      </c>
      <c r="C458" s="230" t="s">
        <v>448</v>
      </c>
      <c r="D458" s="195" t="s">
        <v>293</v>
      </c>
      <c r="E458" s="196">
        <v>3.2632860000000004</v>
      </c>
      <c r="F458" s="199"/>
      <c r="G458" s="197">
        <f>ROUND(E458*F458,2)</f>
        <v>0</v>
      </c>
      <c r="H458" s="199">
        <v>179.43</v>
      </c>
      <c r="I458" s="197">
        <f>ROUND(E458*H458,2)</f>
        <v>585.53</v>
      </c>
      <c r="J458" s="199">
        <v>471.57</v>
      </c>
      <c r="K458" s="197">
        <f>ROUND(E458*J458,2)</f>
        <v>1538.87</v>
      </c>
      <c r="L458" s="197">
        <v>21</v>
      </c>
      <c r="M458" s="197">
        <f>G458*(1+L458/100)</f>
        <v>0</v>
      </c>
      <c r="N458" s="197">
        <v>3.0400000000000002E-3</v>
      </c>
      <c r="O458" s="197">
        <f>ROUND(E458*N458,2)</f>
        <v>0.01</v>
      </c>
      <c r="P458" s="197">
        <v>0</v>
      </c>
      <c r="Q458" s="197">
        <f>ROUND(E458*P458,2)</f>
        <v>0</v>
      </c>
      <c r="R458" s="198" t="s">
        <v>417</v>
      </c>
      <c r="S458" s="198" t="s">
        <v>194</v>
      </c>
      <c r="X458" s="256"/>
      <c r="Y458" s="256"/>
      <c r="Z458" s="225"/>
    </row>
    <row r="459" spans="1:26" x14ac:dyDescent="0.2">
      <c r="A459" s="177"/>
      <c r="B459" s="319" t="s">
        <v>450</v>
      </c>
      <c r="C459" s="319"/>
      <c r="D459" s="320"/>
      <c r="E459" s="320"/>
      <c r="F459" s="320"/>
      <c r="G459" s="320"/>
      <c r="H459" s="184"/>
      <c r="I459" s="184"/>
      <c r="J459" s="184"/>
      <c r="K459" s="184"/>
      <c r="L459" s="184"/>
      <c r="M459" s="184"/>
      <c r="N459" s="184"/>
      <c r="O459" s="184"/>
      <c r="P459" s="184"/>
      <c r="Q459" s="184"/>
      <c r="R459" s="185"/>
      <c r="S459" s="185"/>
      <c r="X459" s="256"/>
      <c r="Y459" s="256"/>
      <c r="Z459" s="256"/>
    </row>
    <row r="460" spans="1:26" x14ac:dyDescent="0.2">
      <c r="A460" s="177"/>
      <c r="B460" s="317" t="s">
        <v>1887</v>
      </c>
      <c r="C460" s="317"/>
      <c r="D460" s="318"/>
      <c r="E460" s="201"/>
      <c r="F460" s="184"/>
      <c r="G460" s="184"/>
      <c r="H460" s="184"/>
      <c r="I460" s="184"/>
      <c r="J460" s="184"/>
      <c r="K460" s="184"/>
      <c r="L460" s="184"/>
      <c r="M460" s="184"/>
      <c r="N460" s="184"/>
      <c r="O460" s="184"/>
      <c r="P460" s="184"/>
      <c r="Q460" s="184"/>
      <c r="R460" s="185"/>
      <c r="S460" s="185"/>
      <c r="X460" s="256"/>
      <c r="Y460" s="256"/>
      <c r="Z460" s="256"/>
    </row>
    <row r="461" spans="1:26" x14ac:dyDescent="0.2">
      <c r="A461" s="177"/>
      <c r="B461" s="234" t="s">
        <v>1888</v>
      </c>
      <c r="C461" s="235"/>
      <c r="D461" s="200"/>
      <c r="E461" s="201">
        <v>3.2632860000000004</v>
      </c>
      <c r="F461" s="184"/>
      <c r="G461" s="184"/>
      <c r="H461" s="184"/>
      <c r="I461" s="184"/>
      <c r="J461" s="184"/>
      <c r="K461" s="184"/>
      <c r="L461" s="184"/>
      <c r="M461" s="184"/>
      <c r="N461" s="184"/>
      <c r="O461" s="184"/>
      <c r="P461" s="184"/>
      <c r="Q461" s="184"/>
      <c r="R461" s="185"/>
      <c r="S461" s="185"/>
      <c r="X461" s="256"/>
      <c r="Y461" s="256"/>
      <c r="Z461" s="244"/>
    </row>
    <row r="462" spans="1:26" x14ac:dyDescent="0.2">
      <c r="A462" s="193">
        <v>143</v>
      </c>
      <c r="B462" s="230" t="s">
        <v>415</v>
      </c>
      <c r="C462" s="230" t="s">
        <v>416</v>
      </c>
      <c r="D462" s="195" t="s">
        <v>293</v>
      </c>
      <c r="E462" s="196">
        <v>13.651167000000001</v>
      </c>
      <c r="F462" s="199"/>
      <c r="G462" s="197">
        <f>ROUND(E462*F462,2)</f>
        <v>0</v>
      </c>
      <c r="H462" s="199">
        <v>0</v>
      </c>
      <c r="I462" s="197">
        <f>ROUND(E462*H462,2)</f>
        <v>0</v>
      </c>
      <c r="J462" s="199">
        <v>52.7</v>
      </c>
      <c r="K462" s="197">
        <f>ROUND(E462*J462,2)</f>
        <v>719.42</v>
      </c>
      <c r="L462" s="197">
        <v>21</v>
      </c>
      <c r="M462" s="197">
        <f>G462*(1+L462/100)</f>
        <v>0</v>
      </c>
      <c r="N462" s="197">
        <v>0</v>
      </c>
      <c r="O462" s="197">
        <f>ROUND(E462*N462,2)</f>
        <v>0</v>
      </c>
      <c r="P462" s="197">
        <v>1.3500000000000001E-3</v>
      </c>
      <c r="Q462" s="197">
        <f>ROUND(E462*P462,2)</f>
        <v>0.02</v>
      </c>
      <c r="R462" s="198" t="s">
        <v>417</v>
      </c>
      <c r="S462" s="198" t="s">
        <v>194</v>
      </c>
      <c r="X462" s="256"/>
      <c r="Y462" s="256"/>
      <c r="Z462" s="225"/>
    </row>
    <row r="463" spans="1:26" x14ac:dyDescent="0.2">
      <c r="A463" s="177"/>
      <c r="B463" s="234" t="s">
        <v>1889</v>
      </c>
      <c r="C463" s="235"/>
      <c r="D463" s="200"/>
      <c r="E463" s="201"/>
      <c r="F463" s="184"/>
      <c r="G463" s="184"/>
      <c r="H463" s="184"/>
      <c r="I463" s="184"/>
      <c r="J463" s="184"/>
      <c r="K463" s="184"/>
      <c r="L463" s="184"/>
      <c r="M463" s="184"/>
      <c r="N463" s="184"/>
      <c r="O463" s="184"/>
      <c r="P463" s="184"/>
      <c r="Q463" s="184"/>
      <c r="R463" s="185"/>
      <c r="S463" s="185"/>
      <c r="X463" s="256"/>
      <c r="Y463" s="256"/>
      <c r="Z463" s="244"/>
    </row>
    <row r="464" spans="1:26" x14ac:dyDescent="0.2">
      <c r="A464" s="177"/>
      <c r="B464" s="234" t="s">
        <v>1890</v>
      </c>
      <c r="C464" s="235"/>
      <c r="D464" s="200"/>
      <c r="E464" s="201"/>
      <c r="F464" s="184"/>
      <c r="G464" s="184"/>
      <c r="H464" s="184"/>
      <c r="I464" s="184"/>
      <c r="J464" s="184"/>
      <c r="K464" s="184"/>
      <c r="L464" s="184"/>
      <c r="M464" s="184"/>
      <c r="N464" s="184"/>
      <c r="O464" s="184"/>
      <c r="P464" s="184"/>
      <c r="Q464" s="184"/>
      <c r="R464" s="185"/>
      <c r="S464" s="185"/>
      <c r="X464" s="256"/>
      <c r="Y464" s="256"/>
      <c r="Z464" s="244"/>
    </row>
    <row r="465" spans="1:26" x14ac:dyDescent="0.2">
      <c r="A465" s="177"/>
      <c r="B465" s="234" t="s">
        <v>1891</v>
      </c>
      <c r="C465" s="235"/>
      <c r="D465" s="200"/>
      <c r="E465" s="201"/>
      <c r="F465" s="184"/>
      <c r="G465" s="184"/>
      <c r="H465" s="184"/>
      <c r="I465" s="184"/>
      <c r="J465" s="184"/>
      <c r="K465" s="184"/>
      <c r="L465" s="184"/>
      <c r="M465" s="184"/>
      <c r="N465" s="184"/>
      <c r="O465" s="184"/>
      <c r="P465" s="184"/>
      <c r="Q465" s="184"/>
      <c r="R465" s="185"/>
      <c r="S465" s="185"/>
      <c r="X465" s="256"/>
      <c r="Y465" s="256"/>
      <c r="Z465" s="244"/>
    </row>
    <row r="466" spans="1:26" x14ac:dyDescent="0.2">
      <c r="A466" s="177"/>
      <c r="B466" s="234" t="s">
        <v>1892</v>
      </c>
      <c r="C466" s="235"/>
      <c r="D466" s="200"/>
      <c r="E466" s="201"/>
      <c r="F466" s="184"/>
      <c r="G466" s="184"/>
      <c r="H466" s="184"/>
      <c r="I466" s="184"/>
      <c r="J466" s="184"/>
      <c r="K466" s="184"/>
      <c r="L466" s="184"/>
      <c r="M466" s="184"/>
      <c r="N466" s="184"/>
      <c r="O466" s="184"/>
      <c r="P466" s="184"/>
      <c r="Q466" s="184"/>
      <c r="R466" s="185"/>
      <c r="S466" s="185"/>
      <c r="X466" s="256"/>
      <c r="Y466" s="256"/>
      <c r="Z466" s="244"/>
    </row>
    <row r="467" spans="1:26" x14ac:dyDescent="0.2">
      <c r="A467" s="177"/>
      <c r="B467" s="234" t="s">
        <v>1893</v>
      </c>
      <c r="C467" s="235"/>
      <c r="D467" s="200"/>
      <c r="E467" s="201">
        <v>13.651167000000001</v>
      </c>
      <c r="F467" s="184"/>
      <c r="G467" s="184"/>
      <c r="H467" s="184"/>
      <c r="I467" s="184"/>
      <c r="J467" s="184"/>
      <c r="K467" s="184"/>
      <c r="L467" s="184"/>
      <c r="M467" s="184"/>
      <c r="N467" s="184"/>
      <c r="O467" s="184"/>
      <c r="P467" s="184"/>
      <c r="Q467" s="184"/>
      <c r="R467" s="185"/>
      <c r="S467" s="185"/>
      <c r="X467" s="256"/>
      <c r="Y467" s="256"/>
      <c r="Z467" s="244"/>
    </row>
    <row r="468" spans="1:26" x14ac:dyDescent="0.2">
      <c r="A468" s="193">
        <v>144</v>
      </c>
      <c r="B468" s="230" t="s">
        <v>453</v>
      </c>
      <c r="C468" s="230" t="s">
        <v>454</v>
      </c>
      <c r="D468" s="195" t="s">
        <v>433</v>
      </c>
      <c r="E468" s="196">
        <v>8.1402004800000011E-2</v>
      </c>
      <c r="F468" s="199"/>
      <c r="G468" s="197">
        <f>ROUND(E468*F468,2)</f>
        <v>0</v>
      </c>
      <c r="H468" s="199">
        <v>0</v>
      </c>
      <c r="I468" s="197">
        <f>ROUND(E468*H468,2)</f>
        <v>0</v>
      </c>
      <c r="J468" s="199">
        <v>1966</v>
      </c>
      <c r="K468" s="197">
        <f>ROUND(E468*J468,2)</f>
        <v>160.04</v>
      </c>
      <c r="L468" s="197">
        <v>21</v>
      </c>
      <c r="M468" s="197">
        <f>G468*(1+L468/100)</f>
        <v>0</v>
      </c>
      <c r="N468" s="197">
        <v>0</v>
      </c>
      <c r="O468" s="197">
        <f>ROUND(E468*N468,2)</f>
        <v>0</v>
      </c>
      <c r="P468" s="197">
        <v>0</v>
      </c>
      <c r="Q468" s="197">
        <f>ROUND(E468*P468,2)</f>
        <v>0</v>
      </c>
      <c r="R468" s="198" t="s">
        <v>417</v>
      </c>
      <c r="S468" s="198" t="s">
        <v>194</v>
      </c>
      <c r="X468" s="256"/>
      <c r="Y468" s="256"/>
      <c r="Z468" s="225"/>
    </row>
    <row r="469" spans="1:26" x14ac:dyDescent="0.2">
      <c r="A469" s="177"/>
      <c r="B469" s="234" t="s">
        <v>435</v>
      </c>
      <c r="C469" s="235"/>
      <c r="D469" s="200"/>
      <c r="E469" s="201"/>
      <c r="F469" s="184"/>
      <c r="G469" s="184"/>
      <c r="H469" s="184"/>
      <c r="I469" s="184"/>
      <c r="J469" s="184"/>
      <c r="K469" s="184"/>
      <c r="L469" s="184"/>
      <c r="M469" s="184"/>
      <c r="N469" s="184"/>
      <c r="O469" s="184"/>
      <c r="P469" s="184"/>
      <c r="Q469" s="184"/>
      <c r="R469" s="185"/>
      <c r="S469" s="185"/>
      <c r="X469" s="256"/>
      <c r="Y469" s="256"/>
      <c r="Z469" s="244"/>
    </row>
    <row r="470" spans="1:26" x14ac:dyDescent="0.2">
      <c r="A470" s="177"/>
      <c r="B470" s="234" t="s">
        <v>1894</v>
      </c>
      <c r="C470" s="235"/>
      <c r="D470" s="200"/>
      <c r="E470" s="201"/>
      <c r="F470" s="184"/>
      <c r="G470" s="184"/>
      <c r="H470" s="184"/>
      <c r="I470" s="184"/>
      <c r="J470" s="184"/>
      <c r="K470" s="184"/>
      <c r="L470" s="184"/>
      <c r="M470" s="184"/>
      <c r="N470" s="184"/>
      <c r="O470" s="184"/>
      <c r="P470" s="184"/>
      <c r="Q470" s="184"/>
      <c r="R470" s="185"/>
      <c r="S470" s="185"/>
      <c r="X470" s="256"/>
      <c r="Y470" s="256"/>
      <c r="Z470" s="244"/>
    </row>
    <row r="471" spans="1:26" x14ac:dyDescent="0.2">
      <c r="A471" s="177"/>
      <c r="B471" s="234" t="s">
        <v>1895</v>
      </c>
      <c r="C471" s="235"/>
      <c r="D471" s="200"/>
      <c r="E471" s="201">
        <v>8.1402004800000011E-2</v>
      </c>
      <c r="F471" s="184"/>
      <c r="G471" s="184"/>
      <c r="H471" s="184"/>
      <c r="I471" s="184"/>
      <c r="J471" s="184"/>
      <c r="K471" s="184"/>
      <c r="L471" s="184"/>
      <c r="M471" s="184"/>
      <c r="N471" s="184"/>
      <c r="O471" s="184"/>
      <c r="P471" s="184"/>
      <c r="Q471" s="184"/>
      <c r="R471" s="185"/>
      <c r="S471" s="185"/>
      <c r="X471" s="256"/>
      <c r="Y471" s="256"/>
      <c r="Z471" s="244"/>
    </row>
    <row r="472" spans="1:26" x14ac:dyDescent="0.2">
      <c r="A472" s="162"/>
      <c r="B472" s="231"/>
      <c r="C472" s="231"/>
      <c r="D472" s="180"/>
      <c r="E472" s="181"/>
      <c r="F472" s="182"/>
      <c r="G472" s="182"/>
      <c r="H472" s="182"/>
      <c r="I472" s="182"/>
      <c r="J472" s="182"/>
      <c r="K472" s="182"/>
      <c r="L472" s="182"/>
      <c r="M472" s="182"/>
      <c r="N472" s="182"/>
      <c r="O472" s="182"/>
      <c r="P472" s="182"/>
      <c r="Q472" s="182"/>
      <c r="R472" s="183"/>
      <c r="S472" s="183"/>
      <c r="X472" s="256"/>
      <c r="Y472" s="256"/>
      <c r="Z472" s="264"/>
    </row>
    <row r="473" spans="1:26" x14ac:dyDescent="0.2">
      <c r="A473" s="179" t="s">
        <v>188</v>
      </c>
      <c r="B473" s="229" t="s">
        <v>1896</v>
      </c>
      <c r="C473" s="229" t="s">
        <v>1897</v>
      </c>
      <c r="D473" s="187"/>
      <c r="E473" s="188"/>
      <c r="F473" s="189"/>
      <c r="G473" s="190">
        <f>SUMIF(AE474:AE493,"&lt;&gt;NOR",G474:G493)</f>
        <v>0</v>
      </c>
      <c r="H473" s="189"/>
      <c r="I473" s="189">
        <f>SUM(I474:I493)</f>
        <v>30797.27</v>
      </c>
      <c r="J473" s="189"/>
      <c r="K473" s="189">
        <f>SUM(K474:K493)</f>
        <v>27309.139999999996</v>
      </c>
      <c r="L473" s="189"/>
      <c r="M473" s="189">
        <f>SUM(M474:M493)</f>
        <v>0</v>
      </c>
      <c r="N473" s="189"/>
      <c r="O473" s="189">
        <f>SUM(O474:O493)</f>
        <v>0.78</v>
      </c>
      <c r="P473" s="189"/>
      <c r="Q473" s="189">
        <f>SUM(Q474:Q493)</f>
        <v>0</v>
      </c>
      <c r="R473" s="191"/>
      <c r="S473" s="191"/>
      <c r="X473" s="256"/>
      <c r="Y473" s="256"/>
      <c r="Z473" s="265"/>
    </row>
    <row r="474" spans="1:26" x14ac:dyDescent="0.2">
      <c r="A474" s="193">
        <v>145</v>
      </c>
      <c r="B474" s="230" t="s">
        <v>1898</v>
      </c>
      <c r="C474" s="230" t="s">
        <v>1899</v>
      </c>
      <c r="D474" s="195" t="s">
        <v>207</v>
      </c>
      <c r="E474" s="196">
        <v>54.708030000000008</v>
      </c>
      <c r="F474" s="199"/>
      <c r="G474" s="197">
        <f>ROUND(E474*F474,2)</f>
        <v>0</v>
      </c>
      <c r="H474" s="199">
        <v>321.77</v>
      </c>
      <c r="I474" s="197">
        <f>ROUND(E474*H474,2)</f>
        <v>17603.400000000001</v>
      </c>
      <c r="J474" s="199">
        <v>321.23</v>
      </c>
      <c r="K474" s="197">
        <f>ROUND(E474*J474,2)</f>
        <v>17573.86</v>
      </c>
      <c r="L474" s="197">
        <v>21</v>
      </c>
      <c r="M474" s="197">
        <f>G474*(1+L474/100)</f>
        <v>0</v>
      </c>
      <c r="N474" s="197">
        <v>1.17E-2</v>
      </c>
      <c r="O474" s="197">
        <f>ROUND(E474*N474,2)</f>
        <v>0.64</v>
      </c>
      <c r="P474" s="197">
        <v>0</v>
      </c>
      <c r="Q474" s="197">
        <f>ROUND(E474*P474,2)</f>
        <v>0</v>
      </c>
      <c r="R474" s="198" t="s">
        <v>1780</v>
      </c>
      <c r="S474" s="198" t="s">
        <v>194</v>
      </c>
      <c r="X474" s="256"/>
      <c r="Y474" s="256"/>
      <c r="Z474" s="225"/>
    </row>
    <row r="475" spans="1:26" x14ac:dyDescent="0.2">
      <c r="A475" s="177"/>
      <c r="B475" s="319" t="s">
        <v>1900</v>
      </c>
      <c r="C475" s="319"/>
      <c r="D475" s="320"/>
      <c r="E475" s="320"/>
      <c r="F475" s="320"/>
      <c r="G475" s="320"/>
      <c r="H475" s="184"/>
      <c r="I475" s="184"/>
      <c r="J475" s="184"/>
      <c r="K475" s="184"/>
      <c r="L475" s="184"/>
      <c r="M475" s="184"/>
      <c r="N475" s="184"/>
      <c r="O475" s="184"/>
      <c r="P475" s="184"/>
      <c r="Q475" s="184"/>
      <c r="R475" s="185"/>
      <c r="S475" s="185"/>
      <c r="X475" s="256"/>
      <c r="Y475" s="256"/>
      <c r="Z475" s="256"/>
    </row>
    <row r="476" spans="1:26" x14ac:dyDescent="0.2">
      <c r="A476" s="177"/>
      <c r="B476" s="317" t="s">
        <v>1781</v>
      </c>
      <c r="C476" s="317"/>
      <c r="D476" s="318"/>
      <c r="E476" s="201"/>
      <c r="F476" s="184"/>
      <c r="G476" s="184"/>
      <c r="H476" s="184"/>
      <c r="I476" s="184"/>
      <c r="J476" s="184"/>
      <c r="K476" s="184"/>
      <c r="L476" s="184"/>
      <c r="M476" s="184"/>
      <c r="N476" s="184"/>
      <c r="O476" s="184"/>
      <c r="P476" s="184"/>
      <c r="Q476" s="184"/>
      <c r="R476" s="185"/>
      <c r="S476" s="185"/>
      <c r="X476" s="256"/>
      <c r="Y476" s="256"/>
      <c r="Z476" s="256"/>
    </row>
    <row r="477" spans="1:26" x14ac:dyDescent="0.2">
      <c r="A477" s="177"/>
      <c r="B477" s="234" t="s">
        <v>1782</v>
      </c>
      <c r="C477" s="235"/>
      <c r="D477" s="200"/>
      <c r="E477" s="201">
        <v>54.708030000000008</v>
      </c>
      <c r="F477" s="184"/>
      <c r="G477" s="184"/>
      <c r="H477" s="184"/>
      <c r="I477" s="184"/>
      <c r="J477" s="184"/>
      <c r="K477" s="184"/>
      <c r="L477" s="184"/>
      <c r="M477" s="184"/>
      <c r="N477" s="184"/>
      <c r="O477" s="184"/>
      <c r="P477" s="184"/>
      <c r="Q477" s="184"/>
      <c r="R477" s="185"/>
      <c r="S477" s="185"/>
      <c r="X477" s="256"/>
      <c r="Y477" s="256"/>
      <c r="Z477" s="244"/>
    </row>
    <row r="478" spans="1:26" x14ac:dyDescent="0.2">
      <c r="A478" s="193">
        <v>146</v>
      </c>
      <c r="B478" s="230" t="s">
        <v>1901</v>
      </c>
      <c r="C478" s="230" t="s">
        <v>1902</v>
      </c>
      <c r="D478" s="195" t="s">
        <v>293</v>
      </c>
      <c r="E478" s="196">
        <v>14.204892000000001</v>
      </c>
      <c r="F478" s="199"/>
      <c r="G478" s="197">
        <f>ROUND(E478*F478,2)</f>
        <v>0</v>
      </c>
      <c r="H478" s="199">
        <v>61.94</v>
      </c>
      <c r="I478" s="197">
        <f>ROUND(E478*H478,2)</f>
        <v>879.85</v>
      </c>
      <c r="J478" s="199">
        <v>102.56</v>
      </c>
      <c r="K478" s="197">
        <f>ROUND(E478*J478,2)</f>
        <v>1456.85</v>
      </c>
      <c r="L478" s="197">
        <v>21</v>
      </c>
      <c r="M478" s="197">
        <f>G478*(1+L478/100)</f>
        <v>0</v>
      </c>
      <c r="N478" s="197">
        <v>1.57E-3</v>
      </c>
      <c r="O478" s="197">
        <f>ROUND(E478*N478,2)</f>
        <v>0.02</v>
      </c>
      <c r="P478" s="197">
        <v>0</v>
      </c>
      <c r="Q478" s="197">
        <f>ROUND(E478*P478,2)</f>
        <v>0</v>
      </c>
      <c r="R478" s="198" t="s">
        <v>1780</v>
      </c>
      <c r="S478" s="198" t="s">
        <v>194</v>
      </c>
      <c r="X478" s="256"/>
      <c r="Y478" s="256"/>
      <c r="Z478" s="225"/>
    </row>
    <row r="479" spans="1:26" x14ac:dyDescent="0.2">
      <c r="A479" s="177"/>
      <c r="B479" s="319" t="s">
        <v>1903</v>
      </c>
      <c r="C479" s="319"/>
      <c r="D479" s="320"/>
      <c r="E479" s="320"/>
      <c r="F479" s="320"/>
      <c r="G479" s="320"/>
      <c r="H479" s="184"/>
      <c r="I479" s="184"/>
      <c r="J479" s="184"/>
      <c r="K479" s="184"/>
      <c r="L479" s="184"/>
      <c r="M479" s="184"/>
      <c r="N479" s="184"/>
      <c r="O479" s="184"/>
      <c r="P479" s="184"/>
      <c r="Q479" s="184"/>
      <c r="R479" s="185"/>
      <c r="S479" s="185"/>
      <c r="X479" s="256"/>
      <c r="Y479" s="256"/>
      <c r="Z479" s="256"/>
    </row>
    <row r="480" spans="1:26" x14ac:dyDescent="0.2">
      <c r="A480" s="193">
        <v>147</v>
      </c>
      <c r="B480" s="230" t="s">
        <v>1904</v>
      </c>
      <c r="C480" s="230" t="s">
        <v>1905</v>
      </c>
      <c r="D480" s="195" t="s">
        <v>293</v>
      </c>
      <c r="E480" s="196">
        <v>4.0311180000000002</v>
      </c>
      <c r="F480" s="199"/>
      <c r="G480" s="197">
        <f>ROUND(E480*F480,2)</f>
        <v>0</v>
      </c>
      <c r="H480" s="199">
        <v>84.09</v>
      </c>
      <c r="I480" s="197">
        <f>ROUND(E480*H480,2)</f>
        <v>338.98</v>
      </c>
      <c r="J480" s="199">
        <v>296.91000000000003</v>
      </c>
      <c r="K480" s="197">
        <f>ROUND(E480*J480,2)</f>
        <v>1196.8800000000001</v>
      </c>
      <c r="L480" s="197">
        <v>21</v>
      </c>
      <c r="M480" s="197">
        <f>G480*(1+L480/100)</f>
        <v>0</v>
      </c>
      <c r="N480" s="197">
        <v>2.7499999999999998E-3</v>
      </c>
      <c r="O480" s="197">
        <f>ROUND(E480*N480,2)</f>
        <v>0.01</v>
      </c>
      <c r="P480" s="197">
        <v>0</v>
      </c>
      <c r="Q480" s="197">
        <f>ROUND(E480*P480,2)</f>
        <v>0</v>
      </c>
      <c r="R480" s="198" t="s">
        <v>1780</v>
      </c>
      <c r="S480" s="198" t="s">
        <v>194</v>
      </c>
      <c r="X480" s="256"/>
      <c r="Y480" s="256"/>
      <c r="Z480" s="225"/>
    </row>
    <row r="481" spans="1:26" x14ac:dyDescent="0.2">
      <c r="A481" s="177"/>
      <c r="B481" s="319" t="s">
        <v>1906</v>
      </c>
      <c r="C481" s="319"/>
      <c r="D481" s="320"/>
      <c r="E481" s="320"/>
      <c r="F481" s="320"/>
      <c r="G481" s="320"/>
      <c r="H481" s="184"/>
      <c r="I481" s="184"/>
      <c r="J481" s="184"/>
      <c r="K481" s="184"/>
      <c r="L481" s="184"/>
      <c r="M481" s="184"/>
      <c r="N481" s="184"/>
      <c r="O481" s="184"/>
      <c r="P481" s="184"/>
      <c r="Q481" s="184"/>
      <c r="R481" s="185"/>
      <c r="S481" s="185"/>
      <c r="X481" s="256"/>
      <c r="Y481" s="256"/>
      <c r="Z481" s="256"/>
    </row>
    <row r="482" spans="1:26" x14ac:dyDescent="0.2">
      <c r="A482" s="177"/>
      <c r="B482" s="234" t="s">
        <v>1907</v>
      </c>
      <c r="C482" s="235"/>
      <c r="D482" s="200"/>
      <c r="E482" s="201"/>
      <c r="F482" s="184"/>
      <c r="G482" s="184"/>
      <c r="H482" s="184"/>
      <c r="I482" s="184"/>
      <c r="J482" s="184"/>
      <c r="K482" s="184"/>
      <c r="L482" s="184"/>
      <c r="M482" s="184"/>
      <c r="N482" s="184"/>
      <c r="O482" s="184"/>
      <c r="P482" s="184"/>
      <c r="Q482" s="184"/>
      <c r="R482" s="185"/>
      <c r="S482" s="185"/>
      <c r="X482" s="256"/>
      <c r="Y482" s="256"/>
      <c r="Z482" s="256"/>
    </row>
    <row r="483" spans="1:26" x14ac:dyDescent="0.2">
      <c r="A483" s="177"/>
      <c r="B483" s="234" t="s">
        <v>1908</v>
      </c>
      <c r="C483" s="235"/>
      <c r="D483" s="200"/>
      <c r="E483" s="201">
        <v>4.0311180000000002</v>
      </c>
      <c r="F483" s="184"/>
      <c r="G483" s="184"/>
      <c r="H483" s="184"/>
      <c r="I483" s="184"/>
      <c r="J483" s="184"/>
      <c r="K483" s="184"/>
      <c r="L483" s="184"/>
      <c r="M483" s="184"/>
      <c r="N483" s="184"/>
      <c r="O483" s="184"/>
      <c r="P483" s="184"/>
      <c r="Q483" s="184"/>
      <c r="R483" s="185"/>
      <c r="S483" s="185"/>
      <c r="X483" s="256"/>
      <c r="Y483" s="256"/>
      <c r="Z483" s="244"/>
    </row>
    <row r="484" spans="1:26" x14ac:dyDescent="0.2">
      <c r="A484" s="193">
        <v>148</v>
      </c>
      <c r="B484" s="230" t="s">
        <v>1909</v>
      </c>
      <c r="C484" s="230" t="s">
        <v>1910</v>
      </c>
      <c r="D484" s="195" t="s">
        <v>293</v>
      </c>
      <c r="E484" s="196">
        <v>1.727622</v>
      </c>
      <c r="F484" s="199"/>
      <c r="G484" s="197">
        <f>ROUND(E484*F484,2)</f>
        <v>0</v>
      </c>
      <c r="H484" s="199">
        <v>539.6</v>
      </c>
      <c r="I484" s="197">
        <f>ROUND(E484*H484,2)</f>
        <v>932.22</v>
      </c>
      <c r="J484" s="199">
        <v>526.4</v>
      </c>
      <c r="K484" s="197">
        <f>ROUND(E484*J484,2)</f>
        <v>909.42</v>
      </c>
      <c r="L484" s="197">
        <v>21</v>
      </c>
      <c r="M484" s="197">
        <f>G484*(1+L484/100)</f>
        <v>0</v>
      </c>
      <c r="N484" s="197">
        <v>1.5800000000000002E-2</v>
      </c>
      <c r="O484" s="197">
        <f>ROUND(E484*N484,2)</f>
        <v>0.03</v>
      </c>
      <c r="P484" s="197">
        <v>0</v>
      </c>
      <c r="Q484" s="197">
        <f>ROUND(E484*P484,2)</f>
        <v>0</v>
      </c>
      <c r="R484" s="198" t="s">
        <v>1780</v>
      </c>
      <c r="S484" s="198" t="s">
        <v>194</v>
      </c>
      <c r="X484" s="256"/>
      <c r="Y484" s="256"/>
      <c r="Z484" s="225"/>
    </row>
    <row r="485" spans="1:26" x14ac:dyDescent="0.2">
      <c r="A485" s="177"/>
      <c r="B485" s="319" t="s">
        <v>1911</v>
      </c>
      <c r="C485" s="319"/>
      <c r="D485" s="320"/>
      <c r="E485" s="320"/>
      <c r="F485" s="320"/>
      <c r="G485" s="320"/>
      <c r="H485" s="184"/>
      <c r="I485" s="184"/>
      <c r="J485" s="184"/>
      <c r="K485" s="184"/>
      <c r="L485" s="184"/>
      <c r="M485" s="184"/>
      <c r="N485" s="184"/>
      <c r="O485" s="184"/>
      <c r="P485" s="184"/>
      <c r="Q485" s="184"/>
      <c r="R485" s="185"/>
      <c r="S485" s="185"/>
      <c r="X485" s="256"/>
      <c r="Y485" s="256"/>
      <c r="Z485" s="256"/>
    </row>
    <row r="486" spans="1:26" x14ac:dyDescent="0.2">
      <c r="A486" s="177"/>
      <c r="B486" s="234" t="s">
        <v>1912</v>
      </c>
      <c r="C486" s="235"/>
      <c r="D486" s="200"/>
      <c r="E486" s="201"/>
      <c r="F486" s="184"/>
      <c r="G486" s="184"/>
      <c r="H486" s="184"/>
      <c r="I486" s="184"/>
      <c r="J486" s="184"/>
      <c r="K486" s="184"/>
      <c r="L486" s="184"/>
      <c r="M486" s="184"/>
      <c r="N486" s="184"/>
      <c r="O486" s="184"/>
      <c r="P486" s="184"/>
      <c r="Q486" s="184"/>
      <c r="R486" s="185"/>
      <c r="S486" s="185"/>
      <c r="X486" s="256"/>
      <c r="Y486" s="256"/>
      <c r="Z486" s="256"/>
    </row>
    <row r="487" spans="1:26" x14ac:dyDescent="0.2">
      <c r="A487" s="177"/>
      <c r="B487" s="234" t="s">
        <v>1913</v>
      </c>
      <c r="C487" s="235"/>
      <c r="D487" s="200"/>
      <c r="E487" s="201">
        <v>1.727622</v>
      </c>
      <c r="F487" s="184"/>
      <c r="G487" s="184"/>
      <c r="H487" s="184"/>
      <c r="I487" s="184"/>
      <c r="J487" s="184"/>
      <c r="K487" s="184"/>
      <c r="L487" s="184"/>
      <c r="M487" s="184"/>
      <c r="N487" s="184"/>
      <c r="O487" s="184"/>
      <c r="P487" s="184"/>
      <c r="Q487" s="184"/>
      <c r="R487" s="185"/>
      <c r="S487" s="185"/>
      <c r="X487" s="256"/>
      <c r="Y487" s="256"/>
      <c r="Z487" s="244"/>
    </row>
    <row r="488" spans="1:26" ht="22.5" x14ac:dyDescent="0.2">
      <c r="A488" s="193">
        <v>149</v>
      </c>
      <c r="B488" s="230" t="s">
        <v>1914</v>
      </c>
      <c r="C488" s="230" t="s">
        <v>1915</v>
      </c>
      <c r="D488" s="195" t="s">
        <v>207</v>
      </c>
      <c r="E488" s="196">
        <v>54.708030000000008</v>
      </c>
      <c r="F488" s="199"/>
      <c r="G488" s="197">
        <f>ROUND(E488*F488,2)</f>
        <v>0</v>
      </c>
      <c r="H488" s="199">
        <v>201.85</v>
      </c>
      <c r="I488" s="197">
        <f>ROUND(E488*H488,2)</f>
        <v>11042.82</v>
      </c>
      <c r="J488" s="199">
        <v>96.65</v>
      </c>
      <c r="K488" s="197">
        <f>ROUND(E488*J488,2)</f>
        <v>5287.53</v>
      </c>
      <c r="L488" s="197">
        <v>21</v>
      </c>
      <c r="M488" s="197">
        <f>G488*(1+L488/100)</f>
        <v>0</v>
      </c>
      <c r="N488" s="197">
        <v>1.5E-3</v>
      </c>
      <c r="O488" s="197">
        <f>ROUND(E488*N488,2)</f>
        <v>0.08</v>
      </c>
      <c r="P488" s="197">
        <v>0</v>
      </c>
      <c r="Q488" s="197">
        <f>ROUND(E488*P488,2)</f>
        <v>0</v>
      </c>
      <c r="R488" s="198" t="s">
        <v>1780</v>
      </c>
      <c r="S488" s="198" t="s">
        <v>194</v>
      </c>
      <c r="X488" s="256"/>
      <c r="Y488" s="256"/>
      <c r="Z488" s="225"/>
    </row>
    <row r="489" spans="1:26" x14ac:dyDescent="0.2">
      <c r="A489" s="177"/>
      <c r="B489" s="319" t="s">
        <v>1916</v>
      </c>
      <c r="C489" s="319"/>
      <c r="D489" s="320"/>
      <c r="E489" s="320"/>
      <c r="F489" s="320"/>
      <c r="G489" s="320"/>
      <c r="H489" s="184"/>
      <c r="I489" s="184"/>
      <c r="J489" s="184"/>
      <c r="K489" s="184"/>
      <c r="L489" s="184"/>
      <c r="M489" s="184"/>
      <c r="N489" s="184"/>
      <c r="O489" s="184"/>
      <c r="P489" s="184"/>
      <c r="Q489" s="184"/>
      <c r="R489" s="185"/>
      <c r="S489" s="185"/>
      <c r="X489" s="256"/>
      <c r="Y489" s="256"/>
      <c r="Z489" s="256"/>
    </row>
    <row r="490" spans="1:26" x14ac:dyDescent="0.2">
      <c r="A490" s="222">
        <v>150</v>
      </c>
      <c r="B490" s="237" t="s">
        <v>1917</v>
      </c>
      <c r="C490" s="237" t="s">
        <v>1918</v>
      </c>
      <c r="D490" s="224" t="s">
        <v>433</v>
      </c>
      <c r="E490" s="225">
        <v>0.78282982620000008</v>
      </c>
      <c r="F490" s="199"/>
      <c r="G490" s="227">
        <f>ROUND(E490*F490,2)</f>
        <v>0</v>
      </c>
      <c r="H490" s="226">
        <v>0</v>
      </c>
      <c r="I490" s="227">
        <f>ROUND(E490*H490,2)</f>
        <v>0</v>
      </c>
      <c r="J490" s="226">
        <v>1130</v>
      </c>
      <c r="K490" s="227">
        <f>ROUND(E490*J490,2)</f>
        <v>884.6</v>
      </c>
      <c r="L490" s="227">
        <v>21</v>
      </c>
      <c r="M490" s="227">
        <f>G490*(1+L490/100)</f>
        <v>0</v>
      </c>
      <c r="N490" s="227">
        <v>0</v>
      </c>
      <c r="O490" s="227">
        <f>ROUND(E490*N490,2)</f>
        <v>0</v>
      </c>
      <c r="P490" s="227">
        <v>0</v>
      </c>
      <c r="Q490" s="227">
        <f>ROUND(E490*P490,2)</f>
        <v>0</v>
      </c>
      <c r="R490" s="228" t="s">
        <v>1780</v>
      </c>
      <c r="S490" s="228" t="s">
        <v>194</v>
      </c>
      <c r="X490" s="256"/>
      <c r="Y490" s="256"/>
      <c r="Z490" s="225"/>
    </row>
    <row r="491" spans="1:26" x14ac:dyDescent="0.2">
      <c r="A491" s="177"/>
      <c r="B491" s="234" t="s">
        <v>435</v>
      </c>
      <c r="C491" s="235"/>
      <c r="D491" s="200"/>
      <c r="E491" s="201"/>
      <c r="F491" s="184"/>
      <c r="G491" s="184"/>
      <c r="H491" s="184"/>
      <c r="I491" s="184"/>
      <c r="J491" s="184"/>
      <c r="K491" s="184"/>
      <c r="L491" s="184"/>
      <c r="M491" s="184"/>
      <c r="N491" s="184"/>
      <c r="O491" s="184"/>
      <c r="P491" s="184"/>
      <c r="Q491" s="184"/>
      <c r="R491" s="185"/>
      <c r="S491" s="185"/>
      <c r="X491" s="256"/>
      <c r="Y491" s="256"/>
      <c r="Z491" s="244"/>
    </row>
    <row r="492" spans="1:26" x14ac:dyDescent="0.2">
      <c r="A492" s="177"/>
      <c r="B492" s="234" t="s">
        <v>1919</v>
      </c>
      <c r="C492" s="235"/>
      <c r="D492" s="200"/>
      <c r="E492" s="201"/>
      <c r="F492" s="184"/>
      <c r="G492" s="184"/>
      <c r="H492" s="184"/>
      <c r="I492" s="184"/>
      <c r="J492" s="184"/>
      <c r="K492" s="184"/>
      <c r="L492" s="184"/>
      <c r="M492" s="184"/>
      <c r="N492" s="184"/>
      <c r="O492" s="184"/>
      <c r="P492" s="184"/>
      <c r="Q492" s="184"/>
      <c r="R492" s="185"/>
      <c r="S492" s="185"/>
      <c r="X492" s="256"/>
      <c r="Y492" s="256"/>
      <c r="Z492" s="244"/>
    </row>
    <row r="493" spans="1:26" x14ac:dyDescent="0.2">
      <c r="A493" s="177"/>
      <c r="B493" s="234" t="s">
        <v>1920</v>
      </c>
      <c r="C493" s="235"/>
      <c r="D493" s="200"/>
      <c r="E493" s="201">
        <v>0.78282982620000008</v>
      </c>
      <c r="F493" s="184"/>
      <c r="G493" s="184"/>
      <c r="H493" s="184"/>
      <c r="I493" s="184"/>
      <c r="J493" s="184"/>
      <c r="K493" s="184"/>
      <c r="L493" s="184"/>
      <c r="M493" s="184"/>
      <c r="N493" s="184"/>
      <c r="O493" s="184"/>
      <c r="P493" s="184"/>
      <c r="Q493" s="184"/>
      <c r="R493" s="185"/>
      <c r="S493" s="185"/>
      <c r="X493" s="256"/>
      <c r="Y493" s="256"/>
      <c r="Z493" s="244"/>
    </row>
    <row r="494" spans="1:26" x14ac:dyDescent="0.2">
      <c r="A494" s="162"/>
      <c r="B494" s="231"/>
      <c r="C494" s="231"/>
      <c r="D494" s="180"/>
      <c r="E494" s="181"/>
      <c r="F494" s="182"/>
      <c r="G494" s="182"/>
      <c r="H494" s="182"/>
      <c r="I494" s="182"/>
      <c r="J494" s="182"/>
      <c r="K494" s="182"/>
      <c r="L494" s="182"/>
      <c r="M494" s="182"/>
      <c r="N494" s="182"/>
      <c r="O494" s="182"/>
      <c r="P494" s="182"/>
      <c r="Q494" s="182"/>
      <c r="R494" s="183"/>
      <c r="S494" s="183"/>
      <c r="X494" s="256"/>
      <c r="Y494" s="256"/>
      <c r="Z494" s="264"/>
    </row>
    <row r="495" spans="1:26" x14ac:dyDescent="0.2">
      <c r="A495" s="179" t="s">
        <v>188</v>
      </c>
      <c r="B495" s="229" t="s">
        <v>131</v>
      </c>
      <c r="C495" s="229" t="s">
        <v>132</v>
      </c>
      <c r="D495" s="187"/>
      <c r="E495" s="188"/>
      <c r="F495" s="189"/>
      <c r="G495" s="190">
        <f>SUMIF(AE496:AE513,"&lt;&gt;NOR",G496:G513)</f>
        <v>0</v>
      </c>
      <c r="H495" s="189"/>
      <c r="I495" s="189">
        <f>SUM(I496:I513)</f>
        <v>4243.0200000000004</v>
      </c>
      <c r="J495" s="189"/>
      <c r="K495" s="189">
        <f>SUM(K496:K513)</f>
        <v>837.98</v>
      </c>
      <c r="L495" s="189"/>
      <c r="M495" s="189">
        <f>SUM(M496:M513)</f>
        <v>0</v>
      </c>
      <c r="N495" s="189"/>
      <c r="O495" s="189">
        <f>SUM(O496:O513)</f>
        <v>0</v>
      </c>
      <c r="P495" s="189"/>
      <c r="Q495" s="189">
        <f>SUM(Q496:Q513)</f>
        <v>0</v>
      </c>
      <c r="R495" s="191"/>
      <c r="S495" s="191"/>
      <c r="X495" s="256"/>
      <c r="Y495" s="256"/>
      <c r="Z495" s="265"/>
    </row>
    <row r="496" spans="1:26" ht="22.5" x14ac:dyDescent="0.2">
      <c r="A496" s="193">
        <v>151</v>
      </c>
      <c r="B496" s="230" t="s">
        <v>457</v>
      </c>
      <c r="C496" s="230" t="s">
        <v>458</v>
      </c>
      <c r="D496" s="195" t="s">
        <v>213</v>
      </c>
      <c r="E496" s="196">
        <v>0.44298000000000004</v>
      </c>
      <c r="F496" s="199"/>
      <c r="G496" s="197">
        <f>ROUND(E496*F496,2)</f>
        <v>0</v>
      </c>
      <c r="H496" s="199">
        <v>0</v>
      </c>
      <c r="I496" s="197">
        <f>ROUND(E496*H496,2)</f>
        <v>0</v>
      </c>
      <c r="J496" s="199">
        <v>643</v>
      </c>
      <c r="K496" s="197">
        <f>ROUND(E496*J496,2)</f>
        <v>284.83999999999997</v>
      </c>
      <c r="L496" s="197">
        <v>21</v>
      </c>
      <c r="M496" s="197">
        <f>G496*(1+L496/100)</f>
        <v>0</v>
      </c>
      <c r="N496" s="197">
        <v>0</v>
      </c>
      <c r="O496" s="197">
        <f>ROUND(E496*N496,2)</f>
        <v>0</v>
      </c>
      <c r="P496" s="197">
        <v>0</v>
      </c>
      <c r="Q496" s="197">
        <f>ROUND(E496*P496,2)</f>
        <v>0</v>
      </c>
      <c r="R496" s="198" t="s">
        <v>422</v>
      </c>
      <c r="S496" s="198" t="s">
        <v>194</v>
      </c>
      <c r="X496" s="256"/>
      <c r="Y496" s="256"/>
      <c r="Z496" s="225"/>
    </row>
    <row r="497" spans="1:26" ht="22.5" x14ac:dyDescent="0.2">
      <c r="A497" s="193">
        <v>152</v>
      </c>
      <c r="B497" s="230" t="s">
        <v>461</v>
      </c>
      <c r="C497" s="230" t="s">
        <v>462</v>
      </c>
      <c r="D497" s="195" t="s">
        <v>213</v>
      </c>
      <c r="E497" s="196">
        <v>0.59064000000000005</v>
      </c>
      <c r="F497" s="199"/>
      <c r="G497" s="197">
        <f>ROUND(E497*F497,2)</f>
        <v>0</v>
      </c>
      <c r="H497" s="199">
        <v>0</v>
      </c>
      <c r="I497" s="197">
        <f>ROUND(E497*H497,2)</f>
        <v>0</v>
      </c>
      <c r="J497" s="199">
        <v>733</v>
      </c>
      <c r="K497" s="197">
        <f>ROUND(E497*J497,2)</f>
        <v>432.94</v>
      </c>
      <c r="L497" s="197">
        <v>21</v>
      </c>
      <c r="M497" s="197">
        <f>G497*(1+L497/100)</f>
        <v>0</v>
      </c>
      <c r="N497" s="197">
        <v>0</v>
      </c>
      <c r="O497" s="197">
        <f>ROUND(E497*N497,2)</f>
        <v>0</v>
      </c>
      <c r="P497" s="197">
        <v>0</v>
      </c>
      <c r="Q497" s="197">
        <f>ROUND(E497*P497,2)</f>
        <v>0</v>
      </c>
      <c r="R497" s="198" t="s">
        <v>422</v>
      </c>
      <c r="S497" s="198" t="s">
        <v>194</v>
      </c>
      <c r="X497" s="256"/>
      <c r="Y497" s="256"/>
      <c r="Z497" s="225"/>
    </row>
    <row r="498" spans="1:26" x14ac:dyDescent="0.2">
      <c r="A498" s="177"/>
      <c r="B498" s="319" t="s">
        <v>463</v>
      </c>
      <c r="C498" s="319"/>
      <c r="D498" s="320"/>
      <c r="E498" s="320"/>
      <c r="F498" s="320"/>
      <c r="G498" s="320"/>
      <c r="H498" s="184"/>
      <c r="I498" s="184"/>
      <c r="J498" s="184"/>
      <c r="K498" s="184"/>
      <c r="L498" s="184"/>
      <c r="M498" s="184"/>
      <c r="N498" s="184"/>
      <c r="O498" s="184"/>
      <c r="P498" s="184"/>
      <c r="Q498" s="184"/>
      <c r="R498" s="185"/>
      <c r="S498" s="185"/>
      <c r="X498" s="256"/>
      <c r="Y498" s="256"/>
      <c r="Z498" s="256"/>
    </row>
    <row r="499" spans="1:26" ht="22.5" x14ac:dyDescent="0.2">
      <c r="A499" s="193">
        <v>153</v>
      </c>
      <c r="B499" s="230" t="s">
        <v>467</v>
      </c>
      <c r="C499" s="230" t="s">
        <v>468</v>
      </c>
      <c r="D499" s="195" t="s">
        <v>293</v>
      </c>
      <c r="E499" s="196">
        <v>0.39868200000000004</v>
      </c>
      <c r="F499" s="199"/>
      <c r="G499" s="197">
        <f>ROUND(E499*F499,2)</f>
        <v>0</v>
      </c>
      <c r="H499" s="199">
        <v>0</v>
      </c>
      <c r="I499" s="197">
        <f>ROUND(E499*H499,2)</f>
        <v>0</v>
      </c>
      <c r="J499" s="199">
        <v>299</v>
      </c>
      <c r="K499" s="197">
        <f>ROUND(E499*J499,2)</f>
        <v>119.21</v>
      </c>
      <c r="L499" s="197">
        <v>21</v>
      </c>
      <c r="M499" s="197">
        <f>G499*(1+L499/100)</f>
        <v>0</v>
      </c>
      <c r="N499" s="197">
        <v>2.5999999999999998E-4</v>
      </c>
      <c r="O499" s="197">
        <f>ROUND(E499*N499,2)</f>
        <v>0</v>
      </c>
      <c r="P499" s="197">
        <v>0</v>
      </c>
      <c r="Q499" s="197">
        <f>ROUND(E499*P499,2)</f>
        <v>0</v>
      </c>
      <c r="R499" s="198" t="s">
        <v>428</v>
      </c>
      <c r="S499" s="198" t="s">
        <v>194</v>
      </c>
      <c r="X499" s="256"/>
      <c r="Y499" s="256"/>
      <c r="Z499" s="225"/>
    </row>
    <row r="500" spans="1:26" x14ac:dyDescent="0.2">
      <c r="A500" s="177"/>
      <c r="B500" s="234" t="s">
        <v>1921</v>
      </c>
      <c r="C500" s="235"/>
      <c r="D500" s="200"/>
      <c r="E500" s="201"/>
      <c r="F500" s="184"/>
      <c r="G500" s="184"/>
      <c r="H500" s="184"/>
      <c r="I500" s="184"/>
      <c r="J500" s="184"/>
      <c r="K500" s="184"/>
      <c r="L500" s="184"/>
      <c r="M500" s="184"/>
      <c r="N500" s="184"/>
      <c r="O500" s="184"/>
      <c r="P500" s="184"/>
      <c r="Q500" s="184"/>
      <c r="R500" s="185"/>
      <c r="S500" s="185"/>
      <c r="X500" s="256"/>
      <c r="Y500" s="256"/>
      <c r="Z500" s="244"/>
    </row>
    <row r="501" spans="1:26" x14ac:dyDescent="0.2">
      <c r="A501" s="177"/>
      <c r="B501" s="234" t="s">
        <v>1922</v>
      </c>
      <c r="C501" s="235"/>
      <c r="D501" s="200"/>
      <c r="E501" s="201">
        <v>0.39868200000000004</v>
      </c>
      <c r="F501" s="184"/>
      <c r="G501" s="184"/>
      <c r="H501" s="184"/>
      <c r="I501" s="184"/>
      <c r="J501" s="184"/>
      <c r="K501" s="184"/>
      <c r="L501" s="184"/>
      <c r="M501" s="184"/>
      <c r="N501" s="184"/>
      <c r="O501" s="184"/>
      <c r="P501" s="184"/>
      <c r="Q501" s="184"/>
      <c r="R501" s="185"/>
      <c r="S501" s="185"/>
      <c r="X501" s="256"/>
      <c r="Y501" s="256"/>
      <c r="Z501" s="244"/>
    </row>
    <row r="502" spans="1:26" x14ac:dyDescent="0.2">
      <c r="A502" s="193">
        <v>154</v>
      </c>
      <c r="B502" s="230" t="s">
        <v>476</v>
      </c>
      <c r="C502" s="230" t="s">
        <v>477</v>
      </c>
      <c r="D502" s="195" t="s">
        <v>213</v>
      </c>
      <c r="E502" s="196">
        <v>1.03362</v>
      </c>
      <c r="F502" s="199"/>
      <c r="G502" s="197">
        <f>ROUND(E502*F502,2)</f>
        <v>0</v>
      </c>
      <c r="H502" s="199">
        <v>440.5</v>
      </c>
      <c r="I502" s="197">
        <f>ROUND(E502*H502,2)</f>
        <v>455.31</v>
      </c>
      <c r="J502" s="199">
        <v>0</v>
      </c>
      <c r="K502" s="197">
        <f>ROUND(E502*J502,2)</f>
        <v>0</v>
      </c>
      <c r="L502" s="197">
        <v>21</v>
      </c>
      <c r="M502" s="197">
        <f>G502*(1+L502/100)</f>
        <v>0</v>
      </c>
      <c r="N502" s="197">
        <v>7.5000000000000002E-4</v>
      </c>
      <c r="O502" s="197">
        <f>ROUND(E502*N502,2)</f>
        <v>0</v>
      </c>
      <c r="P502" s="197">
        <v>0</v>
      </c>
      <c r="Q502" s="197">
        <f>ROUND(E502*P502,2)</f>
        <v>0</v>
      </c>
      <c r="R502" s="198" t="s">
        <v>243</v>
      </c>
      <c r="S502" s="198" t="s">
        <v>194</v>
      </c>
      <c r="X502" s="256"/>
      <c r="Y502" s="256"/>
      <c r="Z502" s="225"/>
    </row>
    <row r="503" spans="1:26" x14ac:dyDescent="0.2">
      <c r="A503" s="193">
        <v>155</v>
      </c>
      <c r="B503" s="230" t="s">
        <v>492</v>
      </c>
      <c r="C503" s="230" t="s">
        <v>483</v>
      </c>
      <c r="D503" s="195" t="s">
        <v>213</v>
      </c>
      <c r="E503" s="196">
        <v>0.44298000000000004</v>
      </c>
      <c r="F503" s="199"/>
      <c r="G503" s="197">
        <f>ROUND(E503*F503,2)</f>
        <v>0</v>
      </c>
      <c r="H503" s="199">
        <v>2404.5</v>
      </c>
      <c r="I503" s="197">
        <f>ROUND(E503*H503,2)</f>
        <v>1065.1500000000001</v>
      </c>
      <c r="J503" s="199">
        <v>0</v>
      </c>
      <c r="K503" s="197">
        <f>ROUND(E503*J503,2)</f>
        <v>0</v>
      </c>
      <c r="L503" s="197">
        <v>21</v>
      </c>
      <c r="M503" s="197">
        <f>G503*(1+L503/100)</f>
        <v>0</v>
      </c>
      <c r="N503" s="197">
        <v>0</v>
      </c>
      <c r="O503" s="197">
        <f>ROUND(E503*N503,2)</f>
        <v>0</v>
      </c>
      <c r="P503" s="197">
        <v>0</v>
      </c>
      <c r="Q503" s="197">
        <f>ROUND(E503*P503,2)</f>
        <v>0</v>
      </c>
      <c r="R503" s="198"/>
      <c r="S503" s="198" t="s">
        <v>339</v>
      </c>
      <c r="X503" s="256"/>
      <c r="Y503" s="256"/>
      <c r="Z503" s="225"/>
    </row>
    <row r="504" spans="1:26" x14ac:dyDescent="0.2">
      <c r="A504" s="177"/>
      <c r="B504" s="234" t="s">
        <v>1676</v>
      </c>
      <c r="C504" s="235"/>
      <c r="D504" s="200"/>
      <c r="E504" s="201"/>
      <c r="F504" s="184"/>
      <c r="G504" s="184"/>
      <c r="H504" s="184"/>
      <c r="I504" s="184"/>
      <c r="J504" s="184"/>
      <c r="K504" s="184"/>
      <c r="L504" s="184"/>
      <c r="M504" s="184"/>
      <c r="N504" s="184"/>
      <c r="O504" s="184"/>
      <c r="P504" s="184"/>
      <c r="Q504" s="184"/>
      <c r="R504" s="185"/>
      <c r="S504" s="185"/>
      <c r="X504" s="256"/>
      <c r="Y504" s="256"/>
      <c r="Z504" s="244"/>
    </row>
    <row r="505" spans="1:26" x14ac:dyDescent="0.2">
      <c r="A505" s="177"/>
      <c r="B505" s="234" t="s">
        <v>83</v>
      </c>
      <c r="C505" s="235"/>
      <c r="D505" s="200"/>
      <c r="E505" s="201">
        <v>0.44298000000000004</v>
      </c>
      <c r="F505" s="184"/>
      <c r="G505" s="184"/>
      <c r="H505" s="184"/>
      <c r="I505" s="184"/>
      <c r="J505" s="184"/>
      <c r="K505" s="184"/>
      <c r="L505" s="184"/>
      <c r="M505" s="184"/>
      <c r="N505" s="184"/>
      <c r="O505" s="184"/>
      <c r="P505" s="184"/>
      <c r="Q505" s="184"/>
      <c r="R505" s="185"/>
      <c r="S505" s="185"/>
      <c r="X505" s="256"/>
      <c r="Y505" s="256"/>
      <c r="Z505" s="244"/>
    </row>
    <row r="506" spans="1:26" x14ac:dyDescent="0.2">
      <c r="A506" s="193">
        <v>156</v>
      </c>
      <c r="B506" s="230" t="s">
        <v>1923</v>
      </c>
      <c r="C506" s="230" t="s">
        <v>1924</v>
      </c>
      <c r="D506" s="195" t="s">
        <v>213</v>
      </c>
      <c r="E506" s="196">
        <v>0.59064000000000005</v>
      </c>
      <c r="F506" s="199"/>
      <c r="G506" s="197">
        <f>ROUND(E506*F506,2)</f>
        <v>0</v>
      </c>
      <c r="H506" s="199">
        <v>4609.5</v>
      </c>
      <c r="I506" s="197">
        <f>ROUND(E506*H506,2)</f>
        <v>2722.56</v>
      </c>
      <c r="J506" s="199">
        <v>0</v>
      </c>
      <c r="K506" s="197">
        <f>ROUND(E506*J506,2)</f>
        <v>0</v>
      </c>
      <c r="L506" s="197">
        <v>21</v>
      </c>
      <c r="M506" s="197">
        <f>G506*(1+L506/100)</f>
        <v>0</v>
      </c>
      <c r="N506" s="197">
        <v>0</v>
      </c>
      <c r="O506" s="197">
        <f>ROUND(E506*N506,2)</f>
        <v>0</v>
      </c>
      <c r="P506" s="197">
        <v>0</v>
      </c>
      <c r="Q506" s="197">
        <f>ROUND(E506*P506,2)</f>
        <v>0</v>
      </c>
      <c r="R506" s="198"/>
      <c r="S506" s="198" t="s">
        <v>339</v>
      </c>
      <c r="X506" s="256"/>
      <c r="Y506" s="256"/>
      <c r="Z506" s="225"/>
    </row>
    <row r="507" spans="1:26" x14ac:dyDescent="0.2">
      <c r="A507" s="177"/>
      <c r="B507" s="234" t="s">
        <v>1679</v>
      </c>
      <c r="C507" s="235"/>
      <c r="D507" s="200"/>
      <c r="E507" s="201"/>
      <c r="F507" s="184"/>
      <c r="G507" s="184"/>
      <c r="H507" s="184"/>
      <c r="I507" s="184"/>
      <c r="J507" s="184"/>
      <c r="K507" s="184"/>
      <c r="L507" s="184"/>
      <c r="M507" s="184"/>
      <c r="N507" s="184"/>
      <c r="O507" s="184"/>
      <c r="P507" s="184"/>
      <c r="Q507" s="184"/>
      <c r="R507" s="185"/>
      <c r="S507" s="185"/>
      <c r="X507" s="256"/>
      <c r="Y507" s="256"/>
      <c r="Z507" s="244"/>
    </row>
    <row r="508" spans="1:26" x14ac:dyDescent="0.2">
      <c r="A508" s="177"/>
      <c r="B508" s="234" t="s">
        <v>1682</v>
      </c>
      <c r="C508" s="235"/>
      <c r="D508" s="200"/>
      <c r="E508" s="201"/>
      <c r="F508" s="184"/>
      <c r="G508" s="184"/>
      <c r="H508" s="184"/>
      <c r="I508" s="184"/>
      <c r="J508" s="184"/>
      <c r="K508" s="184"/>
      <c r="L508" s="184"/>
      <c r="M508" s="184"/>
      <c r="N508" s="184"/>
      <c r="O508" s="184"/>
      <c r="P508" s="184"/>
      <c r="Q508" s="184"/>
      <c r="R508" s="185"/>
      <c r="S508" s="185"/>
      <c r="X508" s="256"/>
      <c r="Y508" s="256"/>
      <c r="Z508" s="244"/>
    </row>
    <row r="509" spans="1:26" x14ac:dyDescent="0.2">
      <c r="A509" s="177"/>
      <c r="B509" s="234" t="s">
        <v>217</v>
      </c>
      <c r="C509" s="235"/>
      <c r="D509" s="200"/>
      <c r="E509" s="201">
        <v>0.59064000000000005</v>
      </c>
      <c r="F509" s="184"/>
      <c r="G509" s="184"/>
      <c r="H509" s="184"/>
      <c r="I509" s="184"/>
      <c r="J509" s="184"/>
      <c r="K509" s="184"/>
      <c r="L509" s="184"/>
      <c r="M509" s="184"/>
      <c r="N509" s="184"/>
      <c r="O509" s="184"/>
      <c r="P509" s="184"/>
      <c r="Q509" s="184"/>
      <c r="R509" s="185"/>
      <c r="S509" s="185"/>
      <c r="X509" s="256"/>
      <c r="Y509" s="256"/>
      <c r="Z509" s="244"/>
    </row>
    <row r="510" spans="1:26" x14ac:dyDescent="0.2">
      <c r="A510" s="193">
        <v>157</v>
      </c>
      <c r="B510" s="230" t="s">
        <v>493</v>
      </c>
      <c r="C510" s="230" t="s">
        <v>494</v>
      </c>
      <c r="D510" s="195" t="s">
        <v>433</v>
      </c>
      <c r="E510" s="196">
        <v>8.7857700000000018E-4</v>
      </c>
      <c r="F510" s="199"/>
      <c r="G510" s="197">
        <f>ROUND(E510*F510,2)</f>
        <v>0</v>
      </c>
      <c r="H510" s="199">
        <v>0</v>
      </c>
      <c r="I510" s="197">
        <f>ROUND(E510*H510,2)</f>
        <v>0</v>
      </c>
      <c r="J510" s="199">
        <v>1128</v>
      </c>
      <c r="K510" s="197">
        <f>ROUND(E510*J510,2)</f>
        <v>0.99</v>
      </c>
      <c r="L510" s="197">
        <v>21</v>
      </c>
      <c r="M510" s="197">
        <f>G510*(1+L510/100)</f>
        <v>0</v>
      </c>
      <c r="N510" s="197">
        <v>0</v>
      </c>
      <c r="O510" s="197">
        <f>ROUND(E510*N510,2)</f>
        <v>0</v>
      </c>
      <c r="P510" s="197">
        <v>0</v>
      </c>
      <c r="Q510" s="197">
        <f>ROUND(E510*P510,2)</f>
        <v>0</v>
      </c>
      <c r="R510" s="198" t="s">
        <v>422</v>
      </c>
      <c r="S510" s="198" t="s">
        <v>194</v>
      </c>
      <c r="X510" s="256"/>
      <c r="Y510" s="256"/>
      <c r="Z510" s="225"/>
    </row>
    <row r="511" spans="1:26" x14ac:dyDescent="0.2">
      <c r="A511" s="177"/>
      <c r="B511" s="234" t="s">
        <v>435</v>
      </c>
      <c r="C511" s="235"/>
      <c r="D511" s="200"/>
      <c r="E511" s="201"/>
      <c r="F511" s="184"/>
      <c r="G511" s="184"/>
      <c r="H511" s="184"/>
      <c r="I511" s="184"/>
      <c r="J511" s="184"/>
      <c r="K511" s="184"/>
      <c r="L511" s="184"/>
      <c r="M511" s="184"/>
      <c r="N511" s="184"/>
      <c r="O511" s="184"/>
      <c r="P511" s="184"/>
      <c r="Q511" s="184"/>
      <c r="R511" s="185"/>
      <c r="S511" s="185"/>
      <c r="X511" s="256"/>
      <c r="Y511" s="256"/>
      <c r="Z511" s="244"/>
    </row>
    <row r="512" spans="1:26" x14ac:dyDescent="0.2">
      <c r="A512" s="177"/>
      <c r="B512" s="234" t="s">
        <v>1925</v>
      </c>
      <c r="C512" s="235"/>
      <c r="D512" s="200"/>
      <c r="E512" s="201"/>
      <c r="F512" s="184"/>
      <c r="G512" s="184"/>
      <c r="H512" s="184"/>
      <c r="I512" s="184"/>
      <c r="J512" s="184"/>
      <c r="K512" s="184"/>
      <c r="L512" s="184"/>
      <c r="M512" s="184"/>
      <c r="N512" s="184"/>
      <c r="O512" s="184"/>
      <c r="P512" s="184"/>
      <c r="Q512" s="184"/>
      <c r="R512" s="185"/>
      <c r="S512" s="185"/>
      <c r="X512" s="256"/>
      <c r="Y512" s="256"/>
      <c r="Z512" s="244"/>
    </row>
    <row r="513" spans="1:26" x14ac:dyDescent="0.2">
      <c r="A513" s="177"/>
      <c r="B513" s="234" t="s">
        <v>1926</v>
      </c>
      <c r="C513" s="235"/>
      <c r="D513" s="200"/>
      <c r="E513" s="201">
        <v>8.7857700000000018E-4</v>
      </c>
      <c r="F513" s="184"/>
      <c r="G513" s="184"/>
      <c r="H513" s="184"/>
      <c r="I513" s="184"/>
      <c r="J513" s="184"/>
      <c r="K513" s="184"/>
      <c r="L513" s="184"/>
      <c r="M513" s="184"/>
      <c r="N513" s="184"/>
      <c r="O513" s="184"/>
      <c r="P513" s="184"/>
      <c r="Q513" s="184"/>
      <c r="R513" s="185"/>
      <c r="S513" s="185"/>
      <c r="X513" s="256"/>
      <c r="Y513" s="256"/>
      <c r="Z513" s="244"/>
    </row>
    <row r="514" spans="1:26" x14ac:dyDescent="0.2">
      <c r="A514" s="162"/>
      <c r="B514" s="231"/>
      <c r="C514" s="231"/>
      <c r="D514" s="180"/>
      <c r="E514" s="181"/>
      <c r="F514" s="182"/>
      <c r="G514" s="182"/>
      <c r="H514" s="182"/>
      <c r="I514" s="182"/>
      <c r="J514" s="182"/>
      <c r="K514" s="182"/>
      <c r="L514" s="182"/>
      <c r="M514" s="182"/>
      <c r="N514" s="182"/>
      <c r="O514" s="182"/>
      <c r="P514" s="182"/>
      <c r="Q514" s="182"/>
      <c r="R514" s="183"/>
      <c r="S514" s="183"/>
      <c r="X514" s="256"/>
      <c r="Y514" s="256"/>
      <c r="Z514" s="264"/>
    </row>
    <row r="515" spans="1:26" x14ac:dyDescent="0.2">
      <c r="A515" s="179" t="s">
        <v>188</v>
      </c>
      <c r="B515" s="229" t="s">
        <v>133</v>
      </c>
      <c r="C515" s="229" t="s">
        <v>134</v>
      </c>
      <c r="D515" s="187"/>
      <c r="E515" s="188"/>
      <c r="F515" s="189"/>
      <c r="G515" s="190">
        <f>SUMIF(AE516:AE545,"&lt;&gt;NOR",G516:G545)</f>
        <v>0</v>
      </c>
      <c r="H515" s="189"/>
      <c r="I515" s="189">
        <f>SUM(I516:I545)</f>
        <v>5887.35</v>
      </c>
      <c r="J515" s="189"/>
      <c r="K515" s="189">
        <f>SUM(K516:K545)</f>
        <v>21729.33</v>
      </c>
      <c r="L515" s="189"/>
      <c r="M515" s="189">
        <f>SUM(M516:M545)</f>
        <v>0</v>
      </c>
      <c r="N515" s="189"/>
      <c r="O515" s="189">
        <f>SUM(O516:O545)</f>
        <v>0.2</v>
      </c>
      <c r="P515" s="189"/>
      <c r="Q515" s="189">
        <f>SUM(Q516:Q545)</f>
        <v>0</v>
      </c>
      <c r="R515" s="191"/>
      <c r="S515" s="191"/>
      <c r="X515" s="256"/>
      <c r="Y515" s="256"/>
      <c r="Z515" s="265"/>
    </row>
    <row r="516" spans="1:26" x14ac:dyDescent="0.2">
      <c r="A516" s="193">
        <v>158</v>
      </c>
      <c r="B516" s="230" t="s">
        <v>1927</v>
      </c>
      <c r="C516" s="230" t="s">
        <v>1928</v>
      </c>
      <c r="D516" s="195" t="s">
        <v>574</v>
      </c>
      <c r="E516" s="196">
        <v>174.3708641508</v>
      </c>
      <c r="F516" s="199"/>
      <c r="G516" s="197">
        <f>ROUND(E516*F516,2)</f>
        <v>0</v>
      </c>
      <c r="H516" s="199">
        <v>10.08</v>
      </c>
      <c r="I516" s="197">
        <f>ROUND(E516*H516,2)</f>
        <v>1757.66</v>
      </c>
      <c r="J516" s="199">
        <v>38.619999999999997</v>
      </c>
      <c r="K516" s="197">
        <f>ROUND(E516*J516,2)</f>
        <v>6734.2</v>
      </c>
      <c r="L516" s="197">
        <v>21</v>
      </c>
      <c r="M516" s="197">
        <f>G516*(1+L516/100)</f>
        <v>0</v>
      </c>
      <c r="N516" s="197">
        <v>5.0000000000000002E-5</v>
      </c>
      <c r="O516" s="197">
        <f>ROUND(E516*N516,2)</f>
        <v>0.01</v>
      </c>
      <c r="P516" s="197">
        <v>0</v>
      </c>
      <c r="Q516" s="197">
        <f>ROUND(E516*P516,2)</f>
        <v>0</v>
      </c>
      <c r="R516" s="198" t="s">
        <v>856</v>
      </c>
      <c r="S516" s="198" t="s">
        <v>194</v>
      </c>
      <c r="X516" s="256"/>
      <c r="Y516" s="256"/>
      <c r="Z516" s="225"/>
    </row>
    <row r="517" spans="1:26" x14ac:dyDescent="0.2">
      <c r="A517" s="177"/>
      <c r="B517" s="234" t="s">
        <v>1929</v>
      </c>
      <c r="C517" s="235"/>
      <c r="D517" s="200"/>
      <c r="E517" s="201"/>
      <c r="F517" s="184"/>
      <c r="G517" s="184"/>
      <c r="H517" s="184"/>
      <c r="I517" s="184"/>
      <c r="J517" s="184"/>
      <c r="K517" s="184"/>
      <c r="L517" s="184"/>
      <c r="M517" s="184"/>
      <c r="N517" s="184"/>
      <c r="O517" s="184"/>
      <c r="P517" s="184"/>
      <c r="Q517" s="184"/>
      <c r="R517" s="185"/>
      <c r="S517" s="185"/>
      <c r="X517" s="256"/>
      <c r="Y517" s="256"/>
      <c r="Z517" s="244"/>
    </row>
    <row r="518" spans="1:26" x14ac:dyDescent="0.2">
      <c r="A518" s="177"/>
      <c r="B518" s="234" t="s">
        <v>1930</v>
      </c>
      <c r="C518" s="235"/>
      <c r="D518" s="200"/>
      <c r="E518" s="201"/>
      <c r="F518" s="184"/>
      <c r="G518" s="184"/>
      <c r="H518" s="184"/>
      <c r="I518" s="184"/>
      <c r="J518" s="184"/>
      <c r="K518" s="184"/>
      <c r="L518" s="184"/>
      <c r="M518" s="184"/>
      <c r="N518" s="184"/>
      <c r="O518" s="184"/>
      <c r="P518" s="184"/>
      <c r="Q518" s="184"/>
      <c r="R518" s="185"/>
      <c r="S518" s="185"/>
      <c r="X518" s="256"/>
      <c r="Y518" s="256"/>
      <c r="Z518" s="244"/>
    </row>
    <row r="519" spans="1:26" x14ac:dyDescent="0.2">
      <c r="A519" s="177"/>
      <c r="B519" s="234" t="s">
        <v>1931</v>
      </c>
      <c r="C519" s="235"/>
      <c r="D519" s="200"/>
      <c r="E519" s="201"/>
      <c r="F519" s="184"/>
      <c r="G519" s="184"/>
      <c r="H519" s="184"/>
      <c r="I519" s="184"/>
      <c r="J519" s="184"/>
      <c r="K519" s="184"/>
      <c r="L519" s="184"/>
      <c r="M519" s="184"/>
      <c r="N519" s="184"/>
      <c r="O519" s="184"/>
      <c r="P519" s="184"/>
      <c r="Q519" s="184"/>
      <c r="R519" s="185"/>
      <c r="S519" s="185"/>
      <c r="X519" s="256"/>
      <c r="Y519" s="256"/>
      <c r="Z519" s="244"/>
    </row>
    <row r="520" spans="1:26" x14ac:dyDescent="0.2">
      <c r="A520" s="177"/>
      <c r="B520" s="234" t="s">
        <v>1932</v>
      </c>
      <c r="C520" s="235"/>
      <c r="D520" s="200"/>
      <c r="E520" s="201">
        <v>174.3708641508</v>
      </c>
      <c r="F520" s="184"/>
      <c r="G520" s="184"/>
      <c r="H520" s="184"/>
      <c r="I520" s="184"/>
      <c r="J520" s="184"/>
      <c r="K520" s="184"/>
      <c r="L520" s="184"/>
      <c r="M520" s="184"/>
      <c r="N520" s="184"/>
      <c r="O520" s="184"/>
      <c r="P520" s="184"/>
      <c r="Q520" s="184"/>
      <c r="R520" s="185"/>
      <c r="S520" s="185"/>
      <c r="X520" s="256"/>
      <c r="Y520" s="256"/>
      <c r="Z520" s="244"/>
    </row>
    <row r="521" spans="1:26" x14ac:dyDescent="0.2">
      <c r="A521" s="193">
        <v>159</v>
      </c>
      <c r="B521" s="230" t="s">
        <v>851</v>
      </c>
      <c r="C521" s="230" t="s">
        <v>1933</v>
      </c>
      <c r="D521" s="195" t="s">
        <v>213</v>
      </c>
      <c r="E521" s="196">
        <v>0.29532000000000003</v>
      </c>
      <c r="F521" s="199"/>
      <c r="G521" s="197">
        <f>ROUND(E521*F521,2)</f>
        <v>0</v>
      </c>
      <c r="H521" s="199">
        <v>0</v>
      </c>
      <c r="I521" s="197">
        <f>ROUND(E521*H521,2)</f>
        <v>0</v>
      </c>
      <c r="J521" s="199">
        <v>8400</v>
      </c>
      <c r="K521" s="197">
        <f>ROUND(E521*J521,2)</f>
        <v>2480.69</v>
      </c>
      <c r="L521" s="197">
        <v>21</v>
      </c>
      <c r="M521" s="197">
        <f>G521*(1+L521/100)</f>
        <v>0</v>
      </c>
      <c r="N521" s="197">
        <v>0</v>
      </c>
      <c r="O521" s="197">
        <f>ROUND(E521*N521,2)</f>
        <v>0</v>
      </c>
      <c r="P521" s="197">
        <v>0</v>
      </c>
      <c r="Q521" s="197">
        <f>ROUND(E521*P521,2)</f>
        <v>0</v>
      </c>
      <c r="R521" s="198"/>
      <c r="S521" s="198" t="s">
        <v>339</v>
      </c>
      <c r="X521" s="256"/>
      <c r="Y521" s="256"/>
      <c r="Z521" s="225"/>
    </row>
    <row r="522" spans="1:26" x14ac:dyDescent="0.2">
      <c r="A522" s="177"/>
      <c r="B522" s="234" t="s">
        <v>1934</v>
      </c>
      <c r="C522" s="235"/>
      <c r="D522" s="200"/>
      <c r="E522" s="201"/>
      <c r="F522" s="184"/>
      <c r="G522" s="184"/>
      <c r="H522" s="184"/>
      <c r="I522" s="184"/>
      <c r="J522" s="184"/>
      <c r="K522" s="184"/>
      <c r="L522" s="184"/>
      <c r="M522" s="184"/>
      <c r="N522" s="184"/>
      <c r="O522" s="184"/>
      <c r="P522" s="184"/>
      <c r="Q522" s="184"/>
      <c r="R522" s="185"/>
      <c r="S522" s="185"/>
      <c r="X522" s="256"/>
      <c r="Y522" s="256"/>
      <c r="Z522" s="244"/>
    </row>
    <row r="523" spans="1:26" x14ac:dyDescent="0.2">
      <c r="A523" s="177"/>
      <c r="B523" s="234" t="s">
        <v>81</v>
      </c>
      <c r="C523" s="235"/>
      <c r="D523" s="200"/>
      <c r="E523" s="201">
        <v>0.29532000000000003</v>
      </c>
      <c r="F523" s="184"/>
      <c r="G523" s="184"/>
      <c r="H523" s="184"/>
      <c r="I523" s="184"/>
      <c r="J523" s="184"/>
      <c r="K523" s="184"/>
      <c r="L523" s="184"/>
      <c r="M523" s="184"/>
      <c r="N523" s="184"/>
      <c r="O523" s="184"/>
      <c r="P523" s="184"/>
      <c r="Q523" s="184"/>
      <c r="R523" s="185"/>
      <c r="S523" s="185"/>
      <c r="X523" s="256"/>
      <c r="Y523" s="256"/>
      <c r="Z523" s="244"/>
    </row>
    <row r="524" spans="1:26" x14ac:dyDescent="0.2">
      <c r="A524" s="193">
        <v>160</v>
      </c>
      <c r="B524" s="230" t="s">
        <v>1935</v>
      </c>
      <c r="C524" s="230" t="s">
        <v>1936</v>
      </c>
      <c r="D524" s="195" t="s">
        <v>213</v>
      </c>
      <c r="E524" s="196">
        <v>0.14766000000000001</v>
      </c>
      <c r="F524" s="199"/>
      <c r="G524" s="197">
        <f>ROUND(E524*F524,2)</f>
        <v>0</v>
      </c>
      <c r="H524" s="199">
        <v>0</v>
      </c>
      <c r="I524" s="197">
        <f>ROUND(E524*H524,2)</f>
        <v>0</v>
      </c>
      <c r="J524" s="199">
        <v>32445</v>
      </c>
      <c r="K524" s="197">
        <f>ROUND(E524*J524,2)</f>
        <v>4790.83</v>
      </c>
      <c r="L524" s="197">
        <v>21</v>
      </c>
      <c r="M524" s="197">
        <f>G524*(1+L524/100)</f>
        <v>0</v>
      </c>
      <c r="N524" s="197">
        <v>0</v>
      </c>
      <c r="O524" s="197">
        <f>ROUND(E524*N524,2)</f>
        <v>0</v>
      </c>
      <c r="P524" s="197">
        <v>0</v>
      </c>
      <c r="Q524" s="197">
        <f>ROUND(E524*P524,2)</f>
        <v>0</v>
      </c>
      <c r="R524" s="198"/>
      <c r="S524" s="198" t="s">
        <v>339</v>
      </c>
      <c r="X524" s="256"/>
      <c r="Y524" s="256"/>
      <c r="Z524" s="225"/>
    </row>
    <row r="525" spans="1:26" x14ac:dyDescent="0.2">
      <c r="A525" s="177"/>
      <c r="B525" s="234" t="s">
        <v>1937</v>
      </c>
      <c r="C525" s="235"/>
      <c r="D525" s="200"/>
      <c r="E525" s="201"/>
      <c r="F525" s="184"/>
      <c r="G525" s="184"/>
      <c r="H525" s="184"/>
      <c r="I525" s="184"/>
      <c r="J525" s="184"/>
      <c r="K525" s="184"/>
      <c r="L525" s="184"/>
      <c r="M525" s="184"/>
      <c r="N525" s="184"/>
      <c r="O525" s="184"/>
      <c r="P525" s="184"/>
      <c r="Q525" s="184"/>
      <c r="R525" s="185"/>
      <c r="S525" s="185"/>
      <c r="X525" s="256"/>
      <c r="Y525" s="256"/>
      <c r="Z525" s="244"/>
    </row>
    <row r="526" spans="1:26" x14ac:dyDescent="0.2">
      <c r="A526" s="177"/>
      <c r="B526" s="234" t="s">
        <v>75</v>
      </c>
      <c r="C526" s="235"/>
      <c r="D526" s="200"/>
      <c r="E526" s="201">
        <v>0.14766000000000001</v>
      </c>
      <c r="F526" s="184"/>
      <c r="G526" s="184"/>
      <c r="H526" s="184"/>
      <c r="I526" s="184"/>
      <c r="J526" s="184"/>
      <c r="K526" s="184"/>
      <c r="L526" s="184"/>
      <c r="M526" s="184"/>
      <c r="N526" s="184"/>
      <c r="O526" s="184"/>
      <c r="P526" s="184"/>
      <c r="Q526" s="184"/>
      <c r="R526" s="185"/>
      <c r="S526" s="185"/>
      <c r="X526" s="256"/>
      <c r="Y526" s="256"/>
      <c r="Z526" s="244"/>
    </row>
    <row r="527" spans="1:26" ht="22.5" x14ac:dyDescent="0.2">
      <c r="A527" s="193">
        <v>161</v>
      </c>
      <c r="B527" s="230" t="s">
        <v>1938</v>
      </c>
      <c r="C527" s="230" t="s">
        <v>1939</v>
      </c>
      <c r="D527" s="195" t="s">
        <v>213</v>
      </c>
      <c r="E527" s="196">
        <v>0.14766000000000001</v>
      </c>
      <c r="F527" s="199"/>
      <c r="G527" s="197">
        <f>ROUND(E527*F527,2)</f>
        <v>0</v>
      </c>
      <c r="H527" s="199">
        <v>0</v>
      </c>
      <c r="I527" s="197">
        <f>ROUND(E527*H527,2)</f>
        <v>0</v>
      </c>
      <c r="J527" s="199">
        <v>26250</v>
      </c>
      <c r="K527" s="197">
        <f>ROUND(E527*J527,2)</f>
        <v>3876.08</v>
      </c>
      <c r="L527" s="197">
        <v>21</v>
      </c>
      <c r="M527" s="197">
        <f>G527*(1+L527/100)</f>
        <v>0</v>
      </c>
      <c r="N527" s="197">
        <v>0</v>
      </c>
      <c r="O527" s="197">
        <f>ROUND(E527*N527,2)</f>
        <v>0</v>
      </c>
      <c r="P527" s="197">
        <v>0</v>
      </c>
      <c r="Q527" s="197">
        <f>ROUND(E527*P527,2)</f>
        <v>0</v>
      </c>
      <c r="R527" s="198"/>
      <c r="S527" s="198" t="s">
        <v>339</v>
      </c>
      <c r="X527" s="256"/>
      <c r="Y527" s="256"/>
      <c r="Z527" s="225"/>
    </row>
    <row r="528" spans="1:26" x14ac:dyDescent="0.2">
      <c r="A528" s="177"/>
      <c r="B528" s="234" t="s">
        <v>1940</v>
      </c>
      <c r="C528" s="235"/>
      <c r="D528" s="200"/>
      <c r="E528" s="201">
        <v>0</v>
      </c>
      <c r="F528" s="184"/>
      <c r="G528" s="184"/>
      <c r="H528" s="184"/>
      <c r="I528" s="184"/>
      <c r="J528" s="184"/>
      <c r="K528" s="184"/>
      <c r="L528" s="184"/>
      <c r="M528" s="184"/>
      <c r="N528" s="184"/>
      <c r="O528" s="184"/>
      <c r="P528" s="184"/>
      <c r="Q528" s="184"/>
      <c r="R528" s="185"/>
      <c r="S528" s="185"/>
      <c r="X528" s="256"/>
      <c r="Y528" s="256"/>
      <c r="Z528" s="244"/>
    </row>
    <row r="529" spans="1:26" x14ac:dyDescent="0.2">
      <c r="A529" s="177"/>
      <c r="B529" s="234" t="s">
        <v>75</v>
      </c>
      <c r="C529" s="235"/>
      <c r="D529" s="200"/>
      <c r="E529" s="201">
        <v>0.14766000000000001</v>
      </c>
      <c r="F529" s="184"/>
      <c r="G529" s="184"/>
      <c r="H529" s="184"/>
      <c r="I529" s="184"/>
      <c r="J529" s="184"/>
      <c r="K529" s="184"/>
      <c r="L529" s="184"/>
      <c r="M529" s="184"/>
      <c r="N529" s="184"/>
      <c r="O529" s="184"/>
      <c r="P529" s="184"/>
      <c r="Q529" s="184"/>
      <c r="R529" s="185"/>
      <c r="S529" s="185"/>
      <c r="X529" s="256"/>
      <c r="Y529" s="256"/>
      <c r="Z529" s="244"/>
    </row>
    <row r="530" spans="1:26" ht="22.5" x14ac:dyDescent="0.2">
      <c r="A530" s="193">
        <v>162</v>
      </c>
      <c r="B530" s="230" t="s">
        <v>1941</v>
      </c>
      <c r="C530" s="230" t="s">
        <v>1942</v>
      </c>
      <c r="D530" s="195" t="s">
        <v>213</v>
      </c>
      <c r="E530" s="196">
        <v>0.14766000000000001</v>
      </c>
      <c r="F530" s="199"/>
      <c r="G530" s="197">
        <f>ROUND(E530*F530,2)</f>
        <v>0</v>
      </c>
      <c r="H530" s="199">
        <v>0</v>
      </c>
      <c r="I530" s="197">
        <f>ROUND(E530*H530,2)</f>
        <v>0</v>
      </c>
      <c r="J530" s="199">
        <v>24150</v>
      </c>
      <c r="K530" s="197">
        <f>ROUND(E530*J530,2)</f>
        <v>3565.99</v>
      </c>
      <c r="L530" s="197">
        <v>21</v>
      </c>
      <c r="M530" s="197">
        <f>G530*(1+L530/100)</f>
        <v>0</v>
      </c>
      <c r="N530" s="197">
        <v>0</v>
      </c>
      <c r="O530" s="197">
        <f>ROUND(E530*N530,2)</f>
        <v>0</v>
      </c>
      <c r="P530" s="197">
        <v>0</v>
      </c>
      <c r="Q530" s="197">
        <f>ROUND(E530*P530,2)</f>
        <v>0</v>
      </c>
      <c r="R530" s="198"/>
      <c r="S530" s="198" t="s">
        <v>339</v>
      </c>
      <c r="X530" s="256"/>
      <c r="Y530" s="256"/>
      <c r="Z530" s="225"/>
    </row>
    <row r="531" spans="1:26" x14ac:dyDescent="0.2">
      <c r="A531" s="177"/>
      <c r="B531" s="234" t="s">
        <v>1943</v>
      </c>
      <c r="C531" s="235"/>
      <c r="D531" s="200"/>
      <c r="E531" s="201"/>
      <c r="F531" s="184"/>
      <c r="G531" s="184"/>
      <c r="H531" s="184"/>
      <c r="I531" s="184"/>
      <c r="J531" s="184"/>
      <c r="K531" s="184"/>
      <c r="L531" s="184"/>
      <c r="M531" s="184"/>
      <c r="N531" s="184"/>
      <c r="O531" s="184"/>
      <c r="P531" s="184"/>
      <c r="Q531" s="184"/>
      <c r="R531" s="185"/>
      <c r="S531" s="185"/>
      <c r="X531" s="256"/>
      <c r="Y531" s="256"/>
      <c r="Z531" s="244"/>
    </row>
    <row r="532" spans="1:26" x14ac:dyDescent="0.2">
      <c r="A532" s="177"/>
      <c r="B532" s="234" t="s">
        <v>75</v>
      </c>
      <c r="C532" s="235"/>
      <c r="D532" s="200"/>
      <c r="E532" s="201">
        <v>0.14766000000000001</v>
      </c>
      <c r="F532" s="184"/>
      <c r="G532" s="184"/>
      <c r="H532" s="184"/>
      <c r="I532" s="184"/>
      <c r="J532" s="184"/>
      <c r="K532" s="184"/>
      <c r="L532" s="184"/>
      <c r="M532" s="184"/>
      <c r="N532" s="184"/>
      <c r="O532" s="184"/>
      <c r="P532" s="184"/>
      <c r="Q532" s="184"/>
      <c r="R532" s="185"/>
      <c r="S532" s="185"/>
      <c r="X532" s="256"/>
      <c r="Y532" s="256"/>
      <c r="Z532" s="244"/>
    </row>
    <row r="533" spans="1:26" x14ac:dyDescent="0.2">
      <c r="A533" s="193">
        <v>163</v>
      </c>
      <c r="B533" s="230" t="s">
        <v>1944</v>
      </c>
      <c r="C533" s="230" t="s">
        <v>1945</v>
      </c>
      <c r="D533" s="195" t="s">
        <v>433</v>
      </c>
      <c r="E533" s="196">
        <v>1.0200352800000001E-2</v>
      </c>
      <c r="F533" s="199"/>
      <c r="G533" s="197">
        <f>ROUND(E533*F533,2)</f>
        <v>0</v>
      </c>
      <c r="H533" s="199">
        <v>21178.5</v>
      </c>
      <c r="I533" s="197">
        <f>ROUND(E533*H533,2)</f>
        <v>216.03</v>
      </c>
      <c r="J533" s="199">
        <v>0</v>
      </c>
      <c r="K533" s="197">
        <f>ROUND(E533*J533,2)</f>
        <v>0</v>
      </c>
      <c r="L533" s="197">
        <v>21</v>
      </c>
      <c r="M533" s="197">
        <f>G533*(1+L533/100)</f>
        <v>0</v>
      </c>
      <c r="N533" s="197">
        <v>1</v>
      </c>
      <c r="O533" s="197">
        <f>ROUND(E533*N533,2)</f>
        <v>0.01</v>
      </c>
      <c r="P533" s="197">
        <v>0</v>
      </c>
      <c r="Q533" s="197">
        <f>ROUND(E533*P533,2)</f>
        <v>0</v>
      </c>
      <c r="R533" s="198" t="s">
        <v>243</v>
      </c>
      <c r="S533" s="198" t="s">
        <v>194</v>
      </c>
      <c r="X533" s="256"/>
      <c r="Y533" s="256"/>
      <c r="Z533" s="225"/>
    </row>
    <row r="534" spans="1:26" x14ac:dyDescent="0.2">
      <c r="A534" s="177"/>
      <c r="B534" s="234" t="s">
        <v>1946</v>
      </c>
      <c r="C534" s="235"/>
      <c r="D534" s="200"/>
      <c r="E534" s="201"/>
      <c r="F534" s="184"/>
      <c r="G534" s="184"/>
      <c r="H534" s="184"/>
      <c r="I534" s="184"/>
      <c r="J534" s="184"/>
      <c r="K534" s="184"/>
      <c r="L534" s="184"/>
      <c r="M534" s="184"/>
      <c r="N534" s="184"/>
      <c r="O534" s="184"/>
      <c r="P534" s="184"/>
      <c r="Q534" s="184"/>
      <c r="R534" s="185"/>
      <c r="S534" s="185"/>
      <c r="X534" s="256"/>
      <c r="Y534" s="256"/>
      <c r="Z534" s="244"/>
    </row>
    <row r="535" spans="1:26" x14ac:dyDescent="0.2">
      <c r="A535" s="177"/>
      <c r="B535" s="234" t="s">
        <v>1947</v>
      </c>
      <c r="C535" s="235"/>
      <c r="D535" s="200"/>
      <c r="E535" s="201">
        <v>1.0200352800000001E-2</v>
      </c>
      <c r="F535" s="184"/>
      <c r="G535" s="184"/>
      <c r="H535" s="184"/>
      <c r="I535" s="184"/>
      <c r="J535" s="184"/>
      <c r="K535" s="184"/>
      <c r="L535" s="184"/>
      <c r="M535" s="184"/>
      <c r="N535" s="184"/>
      <c r="O535" s="184"/>
      <c r="P535" s="184"/>
      <c r="Q535" s="184"/>
      <c r="R535" s="185"/>
      <c r="S535" s="185"/>
      <c r="X535" s="256"/>
      <c r="Y535" s="256"/>
      <c r="Z535" s="244"/>
    </row>
    <row r="536" spans="1:26" ht="22.5" x14ac:dyDescent="0.2">
      <c r="A536" s="193">
        <v>164</v>
      </c>
      <c r="B536" s="230" t="s">
        <v>1948</v>
      </c>
      <c r="C536" s="230" t="s">
        <v>1949</v>
      </c>
      <c r="D536" s="195" t="s">
        <v>433</v>
      </c>
      <c r="E536" s="196">
        <v>8.7237528000000009E-2</v>
      </c>
      <c r="F536" s="199"/>
      <c r="G536" s="197">
        <f>ROUND(E536*F536,2)</f>
        <v>0</v>
      </c>
      <c r="H536" s="199">
        <v>21550</v>
      </c>
      <c r="I536" s="197">
        <f>ROUND(E536*H536,2)</f>
        <v>1879.97</v>
      </c>
      <c r="J536" s="199">
        <v>0</v>
      </c>
      <c r="K536" s="197">
        <f>ROUND(E536*J536,2)</f>
        <v>0</v>
      </c>
      <c r="L536" s="197">
        <v>21</v>
      </c>
      <c r="M536" s="197">
        <f>G536*(1+L536/100)</f>
        <v>0</v>
      </c>
      <c r="N536" s="197">
        <v>1</v>
      </c>
      <c r="O536" s="197">
        <f>ROUND(E536*N536,2)</f>
        <v>0.09</v>
      </c>
      <c r="P536" s="197">
        <v>0</v>
      </c>
      <c r="Q536" s="197">
        <f>ROUND(E536*P536,2)</f>
        <v>0</v>
      </c>
      <c r="R536" s="198" t="s">
        <v>243</v>
      </c>
      <c r="S536" s="198" t="s">
        <v>194</v>
      </c>
      <c r="X536" s="256"/>
      <c r="Y536" s="256"/>
      <c r="Z536" s="225"/>
    </row>
    <row r="537" spans="1:26" x14ac:dyDescent="0.2">
      <c r="A537" s="177"/>
      <c r="B537" s="234" t="s">
        <v>1950</v>
      </c>
      <c r="C537" s="235"/>
      <c r="D537" s="200"/>
      <c r="E537" s="201"/>
      <c r="F537" s="184"/>
      <c r="G537" s="184"/>
      <c r="H537" s="184"/>
      <c r="I537" s="184"/>
      <c r="J537" s="184"/>
      <c r="K537" s="184"/>
      <c r="L537" s="184"/>
      <c r="M537" s="184"/>
      <c r="N537" s="184"/>
      <c r="O537" s="184"/>
      <c r="P537" s="184"/>
      <c r="Q537" s="184"/>
      <c r="R537" s="185"/>
      <c r="S537" s="185"/>
      <c r="X537" s="256"/>
      <c r="Y537" s="256"/>
      <c r="Z537" s="244"/>
    </row>
    <row r="538" spans="1:26" x14ac:dyDescent="0.2">
      <c r="A538" s="177"/>
      <c r="B538" s="234" t="s">
        <v>1951</v>
      </c>
      <c r="C538" s="235"/>
      <c r="D538" s="200"/>
      <c r="E538" s="201">
        <v>8.7237528000000009E-2</v>
      </c>
      <c r="F538" s="184"/>
      <c r="G538" s="184"/>
      <c r="H538" s="184"/>
      <c r="I538" s="184"/>
      <c r="J538" s="184"/>
      <c r="K538" s="184"/>
      <c r="L538" s="184"/>
      <c r="M538" s="184"/>
      <c r="N538" s="184"/>
      <c r="O538" s="184"/>
      <c r="P538" s="184"/>
      <c r="Q538" s="184"/>
      <c r="R538" s="185"/>
      <c r="S538" s="185"/>
      <c r="X538" s="256"/>
      <c r="Y538" s="256"/>
      <c r="Z538" s="244"/>
    </row>
    <row r="539" spans="1:26" ht="22.5" x14ac:dyDescent="0.2">
      <c r="A539" s="193">
        <v>165</v>
      </c>
      <c r="B539" s="230" t="s">
        <v>1952</v>
      </c>
      <c r="C539" s="230" t="s">
        <v>1953</v>
      </c>
      <c r="D539" s="195" t="s">
        <v>433</v>
      </c>
      <c r="E539" s="196">
        <v>9.43709826E-2</v>
      </c>
      <c r="F539" s="199"/>
      <c r="G539" s="197">
        <f>ROUND(E539*F539,2)</f>
        <v>0</v>
      </c>
      <c r="H539" s="199">
        <v>21550</v>
      </c>
      <c r="I539" s="197">
        <f>ROUND(E539*H539,2)</f>
        <v>2033.69</v>
      </c>
      <c r="J539" s="199">
        <v>0</v>
      </c>
      <c r="K539" s="197">
        <f>ROUND(E539*J539,2)</f>
        <v>0</v>
      </c>
      <c r="L539" s="197">
        <v>21</v>
      </c>
      <c r="M539" s="197">
        <f>G539*(1+L539/100)</f>
        <v>0</v>
      </c>
      <c r="N539" s="197">
        <v>1</v>
      </c>
      <c r="O539" s="197">
        <f>ROUND(E539*N539,2)</f>
        <v>0.09</v>
      </c>
      <c r="P539" s="197">
        <v>0</v>
      </c>
      <c r="Q539" s="197">
        <f>ROUND(E539*P539,2)</f>
        <v>0</v>
      </c>
      <c r="R539" s="198" t="s">
        <v>243</v>
      </c>
      <c r="S539" s="198" t="s">
        <v>194</v>
      </c>
      <c r="X539" s="256"/>
      <c r="Y539" s="256"/>
      <c r="Z539" s="225"/>
    </row>
    <row r="540" spans="1:26" x14ac:dyDescent="0.2">
      <c r="A540" s="177"/>
      <c r="B540" s="234" t="s">
        <v>1954</v>
      </c>
      <c r="C540" s="235"/>
      <c r="D540" s="200"/>
      <c r="E540" s="201"/>
      <c r="F540" s="184"/>
      <c r="G540" s="184"/>
      <c r="H540" s="184"/>
      <c r="I540" s="184"/>
      <c r="J540" s="184"/>
      <c r="K540" s="184"/>
      <c r="L540" s="184"/>
      <c r="M540" s="184"/>
      <c r="N540" s="184"/>
      <c r="O540" s="184"/>
      <c r="P540" s="184"/>
      <c r="Q540" s="184"/>
      <c r="R540" s="185"/>
      <c r="S540" s="185"/>
      <c r="X540" s="256"/>
      <c r="Y540" s="256"/>
      <c r="Z540" s="244"/>
    </row>
    <row r="541" spans="1:26" x14ac:dyDescent="0.2">
      <c r="A541" s="177"/>
      <c r="B541" s="234" t="s">
        <v>1955</v>
      </c>
      <c r="C541" s="235"/>
      <c r="D541" s="200"/>
      <c r="E541" s="201">
        <v>9.43709826E-2</v>
      </c>
      <c r="F541" s="184"/>
      <c r="G541" s="184"/>
      <c r="H541" s="184"/>
      <c r="I541" s="184"/>
      <c r="J541" s="184"/>
      <c r="K541" s="184"/>
      <c r="L541" s="184"/>
      <c r="M541" s="184"/>
      <c r="N541" s="184"/>
      <c r="O541" s="184"/>
      <c r="P541" s="184"/>
      <c r="Q541" s="184"/>
      <c r="R541" s="185"/>
      <c r="S541" s="185"/>
      <c r="X541" s="256"/>
      <c r="Y541" s="256"/>
      <c r="Z541" s="244"/>
    </row>
    <row r="542" spans="1:26" x14ac:dyDescent="0.2">
      <c r="A542" s="193">
        <v>166</v>
      </c>
      <c r="B542" s="230" t="s">
        <v>1956</v>
      </c>
      <c r="C542" s="230" t="s">
        <v>1957</v>
      </c>
      <c r="D542" s="195" t="s">
        <v>433</v>
      </c>
      <c r="E542" s="196">
        <v>0.20052670980000004</v>
      </c>
      <c r="F542" s="199"/>
      <c r="G542" s="197">
        <f>ROUND(E542*F542,2)</f>
        <v>0</v>
      </c>
      <c r="H542" s="199">
        <v>0</v>
      </c>
      <c r="I542" s="197">
        <f>ROUND(E542*H542,2)</f>
        <v>0</v>
      </c>
      <c r="J542" s="199">
        <v>1404</v>
      </c>
      <c r="K542" s="197">
        <f>ROUND(E542*J542,2)</f>
        <v>281.54000000000002</v>
      </c>
      <c r="L542" s="197">
        <v>21</v>
      </c>
      <c r="M542" s="197">
        <f>G542*(1+L542/100)</f>
        <v>0</v>
      </c>
      <c r="N542" s="197">
        <v>0</v>
      </c>
      <c r="O542" s="197">
        <f>ROUND(E542*N542,2)</f>
        <v>0</v>
      </c>
      <c r="P542" s="197">
        <v>0</v>
      </c>
      <c r="Q542" s="197">
        <f>ROUND(E542*P542,2)</f>
        <v>0</v>
      </c>
      <c r="R542" s="198" t="s">
        <v>856</v>
      </c>
      <c r="S542" s="198" t="s">
        <v>194</v>
      </c>
      <c r="X542" s="256"/>
      <c r="Y542" s="256"/>
      <c r="Z542" s="225"/>
    </row>
    <row r="543" spans="1:26" x14ac:dyDescent="0.2">
      <c r="A543" s="177"/>
      <c r="B543" s="234" t="s">
        <v>435</v>
      </c>
      <c r="C543" s="235"/>
      <c r="D543" s="200"/>
      <c r="E543" s="201"/>
      <c r="F543" s="184"/>
      <c r="G543" s="184"/>
      <c r="H543" s="184"/>
      <c r="I543" s="184"/>
      <c r="J543" s="184"/>
      <c r="K543" s="184"/>
      <c r="L543" s="184"/>
      <c r="M543" s="184"/>
      <c r="N543" s="184"/>
      <c r="O543" s="184"/>
      <c r="P543" s="184"/>
      <c r="Q543" s="184"/>
      <c r="R543" s="185"/>
      <c r="S543" s="185"/>
      <c r="X543" s="256"/>
      <c r="Y543" s="256"/>
      <c r="Z543" s="244"/>
    </row>
    <row r="544" spans="1:26" x14ac:dyDescent="0.2">
      <c r="A544" s="177"/>
      <c r="B544" s="234" t="s">
        <v>1958</v>
      </c>
      <c r="C544" s="235"/>
      <c r="D544" s="200"/>
      <c r="E544" s="201"/>
      <c r="F544" s="184"/>
      <c r="G544" s="184"/>
      <c r="H544" s="184"/>
      <c r="I544" s="184"/>
      <c r="J544" s="184"/>
      <c r="K544" s="184"/>
      <c r="L544" s="184"/>
      <c r="M544" s="184"/>
      <c r="N544" s="184"/>
      <c r="O544" s="184"/>
      <c r="P544" s="184"/>
      <c r="Q544" s="184"/>
      <c r="R544" s="185"/>
      <c r="S544" s="185"/>
      <c r="X544" s="256"/>
      <c r="Y544" s="256"/>
      <c r="Z544" s="244"/>
    </row>
    <row r="545" spans="1:26" x14ac:dyDescent="0.2">
      <c r="A545" s="177"/>
      <c r="B545" s="234" t="s">
        <v>1959</v>
      </c>
      <c r="C545" s="235"/>
      <c r="D545" s="200"/>
      <c r="E545" s="201">
        <v>0.20052670980000004</v>
      </c>
      <c r="F545" s="184"/>
      <c r="G545" s="184"/>
      <c r="H545" s="184"/>
      <c r="I545" s="184"/>
      <c r="J545" s="184"/>
      <c r="K545" s="184"/>
      <c r="L545" s="184"/>
      <c r="M545" s="184"/>
      <c r="N545" s="184"/>
      <c r="O545" s="184"/>
      <c r="P545" s="184"/>
      <c r="Q545" s="184"/>
      <c r="R545" s="185"/>
      <c r="S545" s="185"/>
      <c r="X545" s="256"/>
      <c r="Y545" s="256"/>
      <c r="Z545" s="244"/>
    </row>
    <row r="546" spans="1:26" x14ac:dyDescent="0.2">
      <c r="A546" s="162"/>
      <c r="B546" s="231"/>
      <c r="C546" s="231"/>
      <c r="D546" s="180"/>
      <c r="E546" s="181"/>
      <c r="F546" s="182"/>
      <c r="G546" s="182"/>
      <c r="H546" s="182"/>
      <c r="I546" s="182"/>
      <c r="J546" s="182"/>
      <c r="K546" s="182"/>
      <c r="L546" s="182"/>
      <c r="M546" s="182"/>
      <c r="N546" s="182"/>
      <c r="O546" s="182"/>
      <c r="P546" s="182"/>
      <c r="Q546" s="182"/>
      <c r="R546" s="183"/>
      <c r="S546" s="183"/>
      <c r="X546" s="256"/>
      <c r="Y546" s="256"/>
      <c r="Z546" s="264"/>
    </row>
    <row r="547" spans="1:26" x14ac:dyDescent="0.2">
      <c r="A547" s="179" t="s">
        <v>188</v>
      </c>
      <c r="B547" s="229" t="s">
        <v>135</v>
      </c>
      <c r="C547" s="229" t="s">
        <v>136</v>
      </c>
      <c r="D547" s="187"/>
      <c r="E547" s="188"/>
      <c r="F547" s="189"/>
      <c r="G547" s="190">
        <f>SUMIF(AE548:AE597,"&lt;&gt;NOR",G548:G597)</f>
        <v>0</v>
      </c>
      <c r="H547" s="189"/>
      <c r="I547" s="189">
        <f>SUM(I548:I597)</f>
        <v>18319.850000000002</v>
      </c>
      <c r="J547" s="189"/>
      <c r="K547" s="189">
        <f>SUM(K548:K597)</f>
        <v>4457.16</v>
      </c>
      <c r="L547" s="189"/>
      <c r="M547" s="189">
        <f>SUM(M548:M597)</f>
        <v>0</v>
      </c>
      <c r="N547" s="189"/>
      <c r="O547" s="189">
        <f>SUM(O548:O597)</f>
        <v>0.02</v>
      </c>
      <c r="P547" s="189"/>
      <c r="Q547" s="189">
        <f>SUM(Q548:Q597)</f>
        <v>0</v>
      </c>
      <c r="R547" s="191"/>
      <c r="S547" s="191"/>
      <c r="X547" s="256"/>
      <c r="Y547" s="256"/>
      <c r="Z547" s="265"/>
    </row>
    <row r="548" spans="1:26" ht="22.5" x14ac:dyDescent="0.2">
      <c r="A548" s="193">
        <v>167</v>
      </c>
      <c r="B548" s="230" t="s">
        <v>497</v>
      </c>
      <c r="C548" s="230" t="s">
        <v>498</v>
      </c>
      <c r="D548" s="195" t="s">
        <v>293</v>
      </c>
      <c r="E548" s="196">
        <v>3.2632860000000004</v>
      </c>
      <c r="F548" s="199"/>
      <c r="G548" s="197">
        <f>ROUND(E548*F548,2)</f>
        <v>0</v>
      </c>
      <c r="H548" s="199">
        <v>187.88</v>
      </c>
      <c r="I548" s="197">
        <f>ROUND(E548*H548,2)</f>
        <v>613.11</v>
      </c>
      <c r="J548" s="199">
        <v>161.62</v>
      </c>
      <c r="K548" s="197">
        <f>ROUND(E548*J548,2)</f>
        <v>527.41</v>
      </c>
      <c r="L548" s="197">
        <v>21</v>
      </c>
      <c r="M548" s="197">
        <f>G548*(1+L548/100)</f>
        <v>0</v>
      </c>
      <c r="N548" s="197">
        <v>4.8599999999999997E-3</v>
      </c>
      <c r="O548" s="197">
        <f>ROUND(E548*N548,2)</f>
        <v>0.02</v>
      </c>
      <c r="P548" s="197">
        <v>0</v>
      </c>
      <c r="Q548" s="197">
        <f>ROUND(E548*P548,2)</f>
        <v>0</v>
      </c>
      <c r="R548" s="198" t="s">
        <v>208</v>
      </c>
      <c r="S548" s="198" t="s">
        <v>194</v>
      </c>
      <c r="X548" s="256"/>
      <c r="Y548" s="256"/>
      <c r="Z548" s="225"/>
    </row>
    <row r="549" spans="1:26" x14ac:dyDescent="0.2">
      <c r="A549" s="177"/>
      <c r="B549" s="317" t="s">
        <v>1887</v>
      </c>
      <c r="C549" s="317"/>
      <c r="D549" s="318"/>
      <c r="E549" s="201"/>
      <c r="F549" s="184"/>
      <c r="G549" s="184"/>
      <c r="H549" s="184"/>
      <c r="I549" s="184"/>
      <c r="J549" s="184"/>
      <c r="K549" s="184"/>
      <c r="L549" s="184"/>
      <c r="M549" s="184"/>
      <c r="N549" s="184"/>
      <c r="O549" s="184"/>
      <c r="P549" s="184"/>
      <c r="Q549" s="184"/>
      <c r="R549" s="185"/>
      <c r="S549" s="185"/>
      <c r="X549" s="256"/>
      <c r="Y549" s="256"/>
      <c r="Z549" s="244"/>
    </row>
    <row r="550" spans="1:26" x14ac:dyDescent="0.2">
      <c r="A550" s="177"/>
      <c r="B550" s="234" t="s">
        <v>1888</v>
      </c>
      <c r="C550" s="235"/>
      <c r="D550" s="200"/>
      <c r="E550" s="201">
        <v>3.2632860000000004</v>
      </c>
      <c r="F550" s="184"/>
      <c r="G550" s="184"/>
      <c r="H550" s="184"/>
      <c r="I550" s="184"/>
      <c r="J550" s="184"/>
      <c r="K550" s="184"/>
      <c r="L550" s="184"/>
      <c r="M550" s="184"/>
      <c r="N550" s="184"/>
      <c r="O550" s="184"/>
      <c r="P550" s="184"/>
      <c r="Q550" s="184"/>
      <c r="R550" s="185"/>
      <c r="S550" s="185"/>
      <c r="X550" s="256"/>
      <c r="Y550" s="256"/>
      <c r="Z550" s="244"/>
    </row>
    <row r="551" spans="1:26" ht="22.5" x14ac:dyDescent="0.2">
      <c r="A551" s="193">
        <v>168</v>
      </c>
      <c r="B551" s="230" t="s">
        <v>499</v>
      </c>
      <c r="C551" s="230" t="s">
        <v>500</v>
      </c>
      <c r="D551" s="195" t="s">
        <v>293</v>
      </c>
      <c r="E551" s="196">
        <v>12.444784800000001</v>
      </c>
      <c r="F551" s="199"/>
      <c r="G551" s="197">
        <f>ROUND(E551*F551,2)</f>
        <v>0</v>
      </c>
      <c r="H551" s="199">
        <v>37.71</v>
      </c>
      <c r="I551" s="197">
        <f>ROUND(E551*H551,2)</f>
        <v>469.29</v>
      </c>
      <c r="J551" s="199">
        <v>71.290000000000006</v>
      </c>
      <c r="K551" s="197">
        <f>ROUND(E551*J551,2)</f>
        <v>887.19</v>
      </c>
      <c r="L551" s="197">
        <v>21</v>
      </c>
      <c r="M551" s="197">
        <f>G551*(1+L551/100)</f>
        <v>0</v>
      </c>
      <c r="N551" s="197">
        <v>0</v>
      </c>
      <c r="O551" s="197">
        <f>ROUND(E551*N551,2)</f>
        <v>0</v>
      </c>
      <c r="P551" s="197">
        <v>0</v>
      </c>
      <c r="Q551" s="197">
        <f>ROUND(E551*P551,2)</f>
        <v>0</v>
      </c>
      <c r="R551" s="198" t="s">
        <v>422</v>
      </c>
      <c r="S551" s="198" t="s">
        <v>194</v>
      </c>
      <c r="X551" s="256"/>
      <c r="Y551" s="256"/>
      <c r="Z551" s="225"/>
    </row>
    <row r="552" spans="1:26" x14ac:dyDescent="0.2">
      <c r="A552" s="177"/>
      <c r="B552" s="319" t="s">
        <v>501</v>
      </c>
      <c r="C552" s="319"/>
      <c r="D552" s="320"/>
      <c r="E552" s="320"/>
      <c r="F552" s="320"/>
      <c r="G552" s="320"/>
      <c r="H552" s="184"/>
      <c r="I552" s="184"/>
      <c r="J552" s="184"/>
      <c r="K552" s="184"/>
      <c r="L552" s="184"/>
      <c r="M552" s="184"/>
      <c r="N552" s="184"/>
      <c r="O552" s="184"/>
      <c r="P552" s="184"/>
      <c r="Q552" s="184"/>
      <c r="R552" s="185"/>
      <c r="S552" s="185"/>
      <c r="X552" s="256"/>
      <c r="Y552" s="256"/>
      <c r="Z552" s="256"/>
    </row>
    <row r="553" spans="1:26" ht="23.25" customHeight="1" x14ac:dyDescent="0.2">
      <c r="A553" s="177"/>
      <c r="B553" s="317" t="s">
        <v>1960</v>
      </c>
      <c r="C553" s="317"/>
      <c r="D553" s="318"/>
      <c r="E553" s="201"/>
      <c r="F553" s="184"/>
      <c r="G553" s="184"/>
      <c r="H553" s="184"/>
      <c r="I553" s="184"/>
      <c r="J553" s="184"/>
      <c r="K553" s="184"/>
      <c r="L553" s="184"/>
      <c r="M553" s="184"/>
      <c r="N553" s="184"/>
      <c r="O553" s="184"/>
      <c r="P553" s="184"/>
      <c r="Q553" s="184"/>
      <c r="R553" s="185"/>
      <c r="S553" s="185"/>
      <c r="X553" s="256"/>
      <c r="Y553" s="256"/>
      <c r="Z553" s="256"/>
    </row>
    <row r="554" spans="1:26" x14ac:dyDescent="0.2">
      <c r="A554" s="177"/>
      <c r="B554" s="234" t="s">
        <v>1961</v>
      </c>
      <c r="C554" s="235"/>
      <c r="D554" s="200"/>
      <c r="E554" s="201"/>
      <c r="F554" s="184"/>
      <c r="G554" s="184"/>
      <c r="H554" s="184"/>
      <c r="I554" s="184"/>
      <c r="J554" s="184"/>
      <c r="K554" s="184"/>
      <c r="L554" s="184"/>
      <c r="M554" s="184"/>
      <c r="N554" s="184"/>
      <c r="O554" s="184"/>
      <c r="P554" s="184"/>
      <c r="Q554" s="184"/>
      <c r="R554" s="185"/>
      <c r="S554" s="185"/>
      <c r="X554" s="256"/>
      <c r="Y554" s="256"/>
      <c r="Z554" s="256"/>
    </row>
    <row r="555" spans="1:26" x14ac:dyDescent="0.2">
      <c r="A555" s="177"/>
      <c r="B555" s="234" t="s">
        <v>1962</v>
      </c>
      <c r="C555" s="235"/>
      <c r="D555" s="200"/>
      <c r="E555" s="201">
        <v>12.444784800000001</v>
      </c>
      <c r="F555" s="184"/>
      <c r="G555" s="184"/>
      <c r="H555" s="184"/>
      <c r="I555" s="184"/>
      <c r="J555" s="184"/>
      <c r="K555" s="184"/>
      <c r="L555" s="184"/>
      <c r="M555" s="184"/>
      <c r="N555" s="184"/>
      <c r="O555" s="184"/>
      <c r="P555" s="184"/>
      <c r="Q555" s="184"/>
      <c r="R555" s="185"/>
      <c r="S555" s="185"/>
      <c r="X555" s="256"/>
      <c r="Y555" s="256"/>
      <c r="Z555" s="244"/>
    </row>
    <row r="556" spans="1:26" ht="22.5" x14ac:dyDescent="0.2">
      <c r="A556" s="193">
        <v>169</v>
      </c>
      <c r="B556" s="230" t="s">
        <v>504</v>
      </c>
      <c r="C556" s="230" t="s">
        <v>505</v>
      </c>
      <c r="D556" s="195" t="s">
        <v>293</v>
      </c>
      <c r="E556" s="196">
        <v>10.513392000000001</v>
      </c>
      <c r="F556" s="199"/>
      <c r="G556" s="197">
        <f>ROUND(E556*F556,2)</f>
        <v>0</v>
      </c>
      <c r="H556" s="199">
        <v>21.02</v>
      </c>
      <c r="I556" s="197">
        <f>ROUND(E556*H556,2)</f>
        <v>220.99</v>
      </c>
      <c r="J556" s="199">
        <v>222.98</v>
      </c>
      <c r="K556" s="197">
        <f>ROUND(E556*J556,2)</f>
        <v>2344.2800000000002</v>
      </c>
      <c r="L556" s="197">
        <v>21</v>
      </c>
      <c r="M556" s="197">
        <f>G556*(1+L556/100)</f>
        <v>0</v>
      </c>
      <c r="N556" s="197">
        <v>2.0000000000000002E-5</v>
      </c>
      <c r="O556" s="197">
        <f>ROUND(E556*N556,2)</f>
        <v>0</v>
      </c>
      <c r="P556" s="197">
        <v>0</v>
      </c>
      <c r="Q556" s="197">
        <f>ROUND(E556*P556,2)</f>
        <v>0</v>
      </c>
      <c r="R556" s="198" t="s">
        <v>422</v>
      </c>
      <c r="S556" s="198" t="s">
        <v>194</v>
      </c>
      <c r="X556" s="256"/>
      <c r="Y556" s="256"/>
      <c r="Z556" s="225"/>
    </row>
    <row r="557" spans="1:26" x14ac:dyDescent="0.2">
      <c r="A557" s="177"/>
      <c r="B557" s="319" t="s">
        <v>506</v>
      </c>
      <c r="C557" s="319"/>
      <c r="D557" s="320"/>
      <c r="E557" s="320"/>
      <c r="F557" s="320"/>
      <c r="G557" s="320"/>
      <c r="H557" s="184"/>
      <c r="I557" s="184"/>
      <c r="J557" s="184"/>
      <c r="K557" s="184"/>
      <c r="L557" s="184"/>
      <c r="M557" s="184"/>
      <c r="N557" s="184"/>
      <c r="O557" s="184"/>
      <c r="P557" s="184"/>
      <c r="Q557" s="184"/>
      <c r="R557" s="185"/>
      <c r="S557" s="185"/>
      <c r="X557" s="256"/>
      <c r="Y557" s="256"/>
      <c r="Z557" s="256"/>
    </row>
    <row r="558" spans="1:26" ht="21" customHeight="1" x14ac:dyDescent="0.2">
      <c r="A558" s="177"/>
      <c r="B558" s="317" t="s">
        <v>1960</v>
      </c>
      <c r="C558" s="317"/>
      <c r="D558" s="318"/>
      <c r="E558" s="201"/>
      <c r="F558" s="184"/>
      <c r="G558" s="184"/>
      <c r="H558" s="184"/>
      <c r="I558" s="184"/>
      <c r="J558" s="184"/>
      <c r="K558" s="184"/>
      <c r="L558" s="184"/>
      <c r="M558" s="184"/>
      <c r="N558" s="184"/>
      <c r="O558" s="184"/>
      <c r="P558" s="184"/>
      <c r="Q558" s="184"/>
      <c r="R558" s="185"/>
      <c r="S558" s="185"/>
      <c r="X558" s="256"/>
      <c r="Y558" s="256"/>
      <c r="Z558" s="256"/>
    </row>
    <row r="559" spans="1:26" x14ac:dyDescent="0.2">
      <c r="A559" s="177"/>
      <c r="B559" s="234" t="s">
        <v>1963</v>
      </c>
      <c r="C559" s="235"/>
      <c r="D559" s="200"/>
      <c r="E559" s="201">
        <v>10.513392000000001</v>
      </c>
      <c r="F559" s="184"/>
      <c r="G559" s="184"/>
      <c r="H559" s="184"/>
      <c r="I559" s="184"/>
      <c r="J559" s="184"/>
      <c r="K559" s="184"/>
      <c r="L559" s="184"/>
      <c r="M559" s="184"/>
      <c r="N559" s="184"/>
      <c r="O559" s="184"/>
      <c r="P559" s="184"/>
      <c r="Q559" s="184"/>
      <c r="R559" s="185"/>
      <c r="S559" s="185"/>
      <c r="X559" s="256"/>
      <c r="Y559" s="256"/>
      <c r="Z559" s="244"/>
    </row>
    <row r="560" spans="1:26" x14ac:dyDescent="0.2">
      <c r="A560" s="193">
        <v>170</v>
      </c>
      <c r="B560" s="230" t="s">
        <v>1964</v>
      </c>
      <c r="C560" s="230" t="s">
        <v>1965</v>
      </c>
      <c r="D560" s="195" t="s">
        <v>293</v>
      </c>
      <c r="E560" s="196">
        <v>1.9313928000000002</v>
      </c>
      <c r="F560" s="199"/>
      <c r="G560" s="197">
        <f>ROUND(E560*F560,2)</f>
        <v>0</v>
      </c>
      <c r="H560" s="199">
        <v>29.96</v>
      </c>
      <c r="I560" s="197">
        <f>ROUND(E560*H560,2)</f>
        <v>57.86</v>
      </c>
      <c r="J560" s="199">
        <v>361.54</v>
      </c>
      <c r="K560" s="197">
        <f>ROUND(E560*J560,2)</f>
        <v>698.28</v>
      </c>
      <c r="L560" s="197">
        <v>21</v>
      </c>
      <c r="M560" s="197">
        <f>G560*(1+L560/100)</f>
        <v>0</v>
      </c>
      <c r="N560" s="197">
        <v>2.0000000000000002E-5</v>
      </c>
      <c r="O560" s="197">
        <f>ROUND(E560*N560,2)</f>
        <v>0</v>
      </c>
      <c r="P560" s="197">
        <v>0</v>
      </c>
      <c r="Q560" s="197">
        <f>ROUND(E560*P560,2)</f>
        <v>0</v>
      </c>
      <c r="R560" s="198" t="s">
        <v>422</v>
      </c>
      <c r="S560" s="198" t="s">
        <v>194</v>
      </c>
      <c r="X560" s="256"/>
      <c r="Y560" s="256"/>
      <c r="Z560" s="225"/>
    </row>
    <row r="561" spans="1:26" x14ac:dyDescent="0.2">
      <c r="A561" s="177"/>
      <c r="B561" s="319" t="s">
        <v>1966</v>
      </c>
      <c r="C561" s="319"/>
      <c r="D561" s="320"/>
      <c r="E561" s="320"/>
      <c r="F561" s="320"/>
      <c r="G561" s="320"/>
      <c r="H561" s="184"/>
      <c r="I561" s="184"/>
      <c r="J561" s="184"/>
      <c r="K561" s="184"/>
      <c r="L561" s="184"/>
      <c r="M561" s="184"/>
      <c r="N561" s="184"/>
      <c r="O561" s="184"/>
      <c r="P561" s="184"/>
      <c r="Q561" s="184"/>
      <c r="R561" s="185"/>
      <c r="S561" s="185"/>
      <c r="X561" s="256"/>
      <c r="Y561" s="256"/>
      <c r="Z561" s="256"/>
    </row>
    <row r="562" spans="1:26" x14ac:dyDescent="0.2">
      <c r="A562" s="177"/>
      <c r="B562" s="234" t="s">
        <v>1961</v>
      </c>
      <c r="C562" s="235"/>
      <c r="D562" s="200"/>
      <c r="E562" s="201"/>
      <c r="F562" s="184"/>
      <c r="G562" s="184"/>
      <c r="H562" s="184"/>
      <c r="I562" s="184"/>
      <c r="J562" s="184"/>
      <c r="K562" s="184"/>
      <c r="L562" s="184"/>
      <c r="M562" s="184"/>
      <c r="N562" s="184"/>
      <c r="O562" s="184"/>
      <c r="P562" s="184"/>
      <c r="Q562" s="184"/>
      <c r="R562" s="185"/>
      <c r="S562" s="185"/>
      <c r="X562" s="256"/>
      <c r="Y562" s="256"/>
      <c r="Z562" s="256"/>
    </row>
    <row r="563" spans="1:26" x14ac:dyDescent="0.2">
      <c r="A563" s="177"/>
      <c r="B563" s="234" t="s">
        <v>1967</v>
      </c>
      <c r="C563" s="235"/>
      <c r="D563" s="200"/>
      <c r="E563" s="201">
        <v>1.9313928000000002</v>
      </c>
      <c r="F563" s="184"/>
      <c r="G563" s="184"/>
      <c r="H563" s="184"/>
      <c r="I563" s="184"/>
      <c r="J563" s="184"/>
      <c r="K563" s="184"/>
      <c r="L563" s="184"/>
      <c r="M563" s="184"/>
      <c r="N563" s="184"/>
      <c r="O563" s="184"/>
      <c r="P563" s="184"/>
      <c r="Q563" s="184"/>
      <c r="R563" s="185"/>
      <c r="S563" s="185"/>
      <c r="X563" s="256"/>
      <c r="Y563" s="256"/>
      <c r="Z563" s="244"/>
    </row>
    <row r="564" spans="1:26" x14ac:dyDescent="0.2">
      <c r="A564" s="193">
        <v>171</v>
      </c>
      <c r="B564" s="230" t="s">
        <v>1968</v>
      </c>
      <c r="C564" s="230" t="s">
        <v>1969</v>
      </c>
      <c r="D564" s="195" t="s">
        <v>213</v>
      </c>
      <c r="E564" s="196">
        <v>0.29532000000000003</v>
      </c>
      <c r="F564" s="199"/>
      <c r="G564" s="197">
        <f>ROUND(E564*F564,2)</f>
        <v>0</v>
      </c>
      <c r="H564" s="199">
        <v>6378.75</v>
      </c>
      <c r="I564" s="197">
        <f>ROUND(E564*H564,2)</f>
        <v>1883.77</v>
      </c>
      <c r="J564" s="199">
        <v>0</v>
      </c>
      <c r="K564" s="197">
        <f>ROUND(E564*J564,2)</f>
        <v>0</v>
      </c>
      <c r="L564" s="197">
        <v>21</v>
      </c>
      <c r="M564" s="197">
        <f>G564*(1+L564/100)</f>
        <v>0</v>
      </c>
      <c r="N564" s="197">
        <v>0</v>
      </c>
      <c r="O564" s="197">
        <f>ROUND(E564*N564,2)</f>
        <v>0</v>
      </c>
      <c r="P564" s="197">
        <v>0</v>
      </c>
      <c r="Q564" s="197">
        <f>ROUND(E564*P564,2)</f>
        <v>0</v>
      </c>
      <c r="R564" s="198"/>
      <c r="S564" s="198" t="s">
        <v>339</v>
      </c>
      <c r="X564" s="256"/>
      <c r="Y564" s="256"/>
      <c r="Z564" s="225"/>
    </row>
    <row r="565" spans="1:26" x14ac:dyDescent="0.2">
      <c r="A565" s="177"/>
      <c r="B565" s="234" t="s">
        <v>1970</v>
      </c>
      <c r="C565" s="235"/>
      <c r="D565" s="200"/>
      <c r="E565" s="201"/>
      <c r="F565" s="184"/>
      <c r="G565" s="184"/>
      <c r="H565" s="184"/>
      <c r="I565" s="184"/>
      <c r="J565" s="184"/>
      <c r="K565" s="184"/>
      <c r="L565" s="184"/>
      <c r="M565" s="184"/>
      <c r="N565" s="184"/>
      <c r="O565" s="184"/>
      <c r="P565" s="184"/>
      <c r="Q565" s="184"/>
      <c r="R565" s="185"/>
      <c r="S565" s="185"/>
      <c r="X565" s="256"/>
      <c r="Y565" s="256"/>
      <c r="Z565" s="244"/>
    </row>
    <row r="566" spans="1:26" x14ac:dyDescent="0.2">
      <c r="A566" s="177"/>
      <c r="B566" s="234" t="s">
        <v>81</v>
      </c>
      <c r="C566" s="235"/>
      <c r="D566" s="200"/>
      <c r="E566" s="201">
        <v>0.29532000000000003</v>
      </c>
      <c r="F566" s="184"/>
      <c r="G566" s="184"/>
      <c r="H566" s="184"/>
      <c r="I566" s="184"/>
      <c r="J566" s="184"/>
      <c r="K566" s="184"/>
      <c r="L566" s="184"/>
      <c r="M566" s="184"/>
      <c r="N566" s="184"/>
      <c r="O566" s="184"/>
      <c r="P566" s="184"/>
      <c r="Q566" s="184"/>
      <c r="R566" s="185"/>
      <c r="S566" s="185"/>
      <c r="X566" s="256"/>
      <c r="Y566" s="256"/>
      <c r="Z566" s="244"/>
    </row>
    <row r="567" spans="1:26" x14ac:dyDescent="0.2">
      <c r="A567" s="193">
        <v>172</v>
      </c>
      <c r="B567" s="230" t="s">
        <v>1971</v>
      </c>
      <c r="C567" s="230" t="s">
        <v>1972</v>
      </c>
      <c r="D567" s="195" t="s">
        <v>213</v>
      </c>
      <c r="E567" s="196">
        <v>0.14766000000000001</v>
      </c>
      <c r="F567" s="199"/>
      <c r="G567" s="197">
        <f>ROUND(E567*F567,2)</f>
        <v>0</v>
      </c>
      <c r="H567" s="199">
        <v>4252.5</v>
      </c>
      <c r="I567" s="197">
        <f>ROUND(E567*H567,2)</f>
        <v>627.91999999999996</v>
      </c>
      <c r="J567" s="199">
        <v>0</v>
      </c>
      <c r="K567" s="197">
        <f>ROUND(E567*J567,2)</f>
        <v>0</v>
      </c>
      <c r="L567" s="197">
        <v>21</v>
      </c>
      <c r="M567" s="197">
        <f>G567*(1+L567/100)</f>
        <v>0</v>
      </c>
      <c r="N567" s="197">
        <v>0</v>
      </c>
      <c r="O567" s="197">
        <f>ROUND(E567*N567,2)</f>
        <v>0</v>
      </c>
      <c r="P567" s="197">
        <v>0</v>
      </c>
      <c r="Q567" s="197">
        <f>ROUND(E567*P567,2)</f>
        <v>0</v>
      </c>
      <c r="R567" s="198"/>
      <c r="S567" s="198" t="s">
        <v>339</v>
      </c>
      <c r="X567" s="256"/>
      <c r="Y567" s="256"/>
      <c r="Z567" s="225"/>
    </row>
    <row r="568" spans="1:26" x14ac:dyDescent="0.2">
      <c r="A568" s="177"/>
      <c r="B568" s="234" t="s">
        <v>1973</v>
      </c>
      <c r="C568" s="235"/>
      <c r="D568" s="200"/>
      <c r="E568" s="201"/>
      <c r="F568" s="184"/>
      <c r="G568" s="184"/>
      <c r="H568" s="184"/>
      <c r="I568" s="184"/>
      <c r="J568" s="184"/>
      <c r="K568" s="184"/>
      <c r="L568" s="184"/>
      <c r="M568" s="184"/>
      <c r="N568" s="184"/>
      <c r="O568" s="184"/>
      <c r="P568" s="184"/>
      <c r="Q568" s="184"/>
      <c r="R568" s="185"/>
      <c r="S568" s="185"/>
      <c r="X568" s="256"/>
      <c r="Y568" s="256"/>
      <c r="Z568" s="244"/>
    </row>
    <row r="569" spans="1:26" x14ac:dyDescent="0.2">
      <c r="A569" s="177"/>
      <c r="B569" s="234" t="s">
        <v>75</v>
      </c>
      <c r="C569" s="235"/>
      <c r="D569" s="200"/>
      <c r="E569" s="201">
        <v>0.14766000000000001</v>
      </c>
      <c r="F569" s="184"/>
      <c r="G569" s="184"/>
      <c r="H569" s="184"/>
      <c r="I569" s="184"/>
      <c r="J569" s="184"/>
      <c r="K569" s="184"/>
      <c r="L569" s="184"/>
      <c r="M569" s="184"/>
      <c r="N569" s="184"/>
      <c r="O569" s="184"/>
      <c r="P569" s="184"/>
      <c r="Q569" s="184"/>
      <c r="R569" s="185"/>
      <c r="S569" s="185"/>
      <c r="X569" s="256"/>
      <c r="Y569" s="256"/>
      <c r="Z569" s="244"/>
    </row>
    <row r="570" spans="1:26" x14ac:dyDescent="0.2">
      <c r="A570" s="193">
        <v>173</v>
      </c>
      <c r="B570" s="230" t="s">
        <v>1974</v>
      </c>
      <c r="C570" s="230" t="s">
        <v>1975</v>
      </c>
      <c r="D570" s="195" t="s">
        <v>213</v>
      </c>
      <c r="E570" s="196">
        <v>0.14766000000000001</v>
      </c>
      <c r="F570" s="199"/>
      <c r="G570" s="197">
        <f>ROUND(E570*F570,2)</f>
        <v>0</v>
      </c>
      <c r="H570" s="199">
        <v>3402</v>
      </c>
      <c r="I570" s="197">
        <f>ROUND(E570*H570,2)</f>
        <v>502.34</v>
      </c>
      <c r="J570" s="199">
        <v>0</v>
      </c>
      <c r="K570" s="197">
        <f>ROUND(E570*J570,2)</f>
        <v>0</v>
      </c>
      <c r="L570" s="197">
        <v>21</v>
      </c>
      <c r="M570" s="197">
        <f>G570*(1+L570/100)</f>
        <v>0</v>
      </c>
      <c r="N570" s="197">
        <v>0</v>
      </c>
      <c r="O570" s="197">
        <f>ROUND(E570*N570,2)</f>
        <v>0</v>
      </c>
      <c r="P570" s="197">
        <v>0</v>
      </c>
      <c r="Q570" s="197">
        <f>ROUND(E570*P570,2)</f>
        <v>0</v>
      </c>
      <c r="R570" s="198"/>
      <c r="S570" s="198" t="s">
        <v>339</v>
      </c>
      <c r="X570" s="256"/>
      <c r="Y570" s="256"/>
      <c r="Z570" s="225"/>
    </row>
    <row r="571" spans="1:26" x14ac:dyDescent="0.2">
      <c r="A571" s="177"/>
      <c r="B571" s="234" t="s">
        <v>1976</v>
      </c>
      <c r="C571" s="235"/>
      <c r="D571" s="200"/>
      <c r="E571" s="201"/>
      <c r="F571" s="184"/>
      <c r="G571" s="184"/>
      <c r="H571" s="184"/>
      <c r="I571" s="184"/>
      <c r="J571" s="184"/>
      <c r="K571" s="184"/>
      <c r="L571" s="184"/>
      <c r="M571" s="184"/>
      <c r="N571" s="184"/>
      <c r="O571" s="184"/>
      <c r="P571" s="184"/>
      <c r="Q571" s="184"/>
      <c r="R571" s="185"/>
      <c r="S571" s="185"/>
      <c r="X571" s="256"/>
      <c r="Y571" s="256"/>
      <c r="Z571" s="244"/>
    </row>
    <row r="572" spans="1:26" x14ac:dyDescent="0.2">
      <c r="A572" s="177"/>
      <c r="B572" s="234" t="s">
        <v>75</v>
      </c>
      <c r="C572" s="235"/>
      <c r="D572" s="200"/>
      <c r="E572" s="201">
        <v>0.14766000000000001</v>
      </c>
      <c r="F572" s="184"/>
      <c r="G572" s="184"/>
      <c r="H572" s="184"/>
      <c r="I572" s="184"/>
      <c r="J572" s="184"/>
      <c r="K572" s="184"/>
      <c r="L572" s="184"/>
      <c r="M572" s="184"/>
      <c r="N572" s="184"/>
      <c r="O572" s="184"/>
      <c r="P572" s="184"/>
      <c r="Q572" s="184"/>
      <c r="R572" s="185"/>
      <c r="S572" s="185"/>
      <c r="X572" s="256"/>
      <c r="Y572" s="256"/>
      <c r="Z572" s="244"/>
    </row>
    <row r="573" spans="1:26" x14ac:dyDescent="0.2">
      <c r="A573" s="193">
        <v>174</v>
      </c>
      <c r="B573" s="230" t="s">
        <v>1977</v>
      </c>
      <c r="C573" s="230" t="s">
        <v>1978</v>
      </c>
      <c r="D573" s="195" t="s">
        <v>213</v>
      </c>
      <c r="E573" s="196">
        <v>0.29532000000000003</v>
      </c>
      <c r="F573" s="199"/>
      <c r="G573" s="197">
        <f>ROUND(E573*F573,2)</f>
        <v>0</v>
      </c>
      <c r="H573" s="199">
        <v>10815</v>
      </c>
      <c r="I573" s="197">
        <f>ROUND(E573*H573,2)</f>
        <v>3193.89</v>
      </c>
      <c r="J573" s="199">
        <v>0</v>
      </c>
      <c r="K573" s="197">
        <f>ROUND(E573*J573,2)</f>
        <v>0</v>
      </c>
      <c r="L573" s="197">
        <v>21</v>
      </c>
      <c r="M573" s="197">
        <f>G573*(1+L573/100)</f>
        <v>0</v>
      </c>
      <c r="N573" s="197">
        <v>0</v>
      </c>
      <c r="O573" s="197">
        <f>ROUND(E573*N573,2)</f>
        <v>0</v>
      </c>
      <c r="P573" s="197">
        <v>0</v>
      </c>
      <c r="Q573" s="197">
        <f>ROUND(E573*P573,2)</f>
        <v>0</v>
      </c>
      <c r="R573" s="198"/>
      <c r="S573" s="198" t="s">
        <v>339</v>
      </c>
      <c r="X573" s="256"/>
      <c r="Y573" s="256"/>
      <c r="Z573" s="225"/>
    </row>
    <row r="574" spans="1:26" x14ac:dyDescent="0.2">
      <c r="A574" s="177"/>
      <c r="B574" s="234" t="s">
        <v>1979</v>
      </c>
      <c r="C574" s="235"/>
      <c r="D574" s="200"/>
      <c r="E574" s="201"/>
      <c r="F574" s="184"/>
      <c r="G574" s="184"/>
      <c r="H574" s="184"/>
      <c r="I574" s="184"/>
      <c r="J574" s="184"/>
      <c r="K574" s="184"/>
      <c r="L574" s="184"/>
      <c r="M574" s="184"/>
      <c r="N574" s="184"/>
      <c r="O574" s="184"/>
      <c r="P574" s="184"/>
      <c r="Q574" s="184"/>
      <c r="R574" s="185"/>
      <c r="S574" s="185"/>
      <c r="X574" s="256"/>
      <c r="Y574" s="256"/>
      <c r="Z574" s="244"/>
    </row>
    <row r="575" spans="1:26" x14ac:dyDescent="0.2">
      <c r="A575" s="177"/>
      <c r="B575" s="234" t="s">
        <v>81</v>
      </c>
      <c r="C575" s="235"/>
      <c r="D575" s="200"/>
      <c r="E575" s="201">
        <v>0.29532000000000003</v>
      </c>
      <c r="F575" s="184"/>
      <c r="G575" s="184"/>
      <c r="H575" s="184"/>
      <c r="I575" s="184"/>
      <c r="J575" s="184"/>
      <c r="K575" s="184"/>
      <c r="L575" s="184"/>
      <c r="M575" s="184"/>
      <c r="N575" s="184"/>
      <c r="O575" s="184"/>
      <c r="P575" s="184"/>
      <c r="Q575" s="184"/>
      <c r="R575" s="185"/>
      <c r="S575" s="185"/>
      <c r="X575" s="256"/>
      <c r="Y575" s="256"/>
      <c r="Z575" s="244"/>
    </row>
    <row r="576" spans="1:26" x14ac:dyDescent="0.2">
      <c r="A576" s="193">
        <v>175</v>
      </c>
      <c r="B576" s="230" t="s">
        <v>1980</v>
      </c>
      <c r="C576" s="230" t="s">
        <v>1981</v>
      </c>
      <c r="D576" s="195" t="s">
        <v>213</v>
      </c>
      <c r="E576" s="196">
        <v>0.59064000000000005</v>
      </c>
      <c r="F576" s="199"/>
      <c r="G576" s="197">
        <f>ROUND(E576*F576,2)</f>
        <v>0</v>
      </c>
      <c r="H576" s="199">
        <v>3349.5</v>
      </c>
      <c r="I576" s="197">
        <f>ROUND(E576*H576,2)</f>
        <v>1978.35</v>
      </c>
      <c r="J576" s="199">
        <v>0</v>
      </c>
      <c r="K576" s="197">
        <f>ROUND(E576*J576,2)</f>
        <v>0</v>
      </c>
      <c r="L576" s="197">
        <v>21</v>
      </c>
      <c r="M576" s="197">
        <f>G576*(1+L576/100)</f>
        <v>0</v>
      </c>
      <c r="N576" s="197">
        <v>0</v>
      </c>
      <c r="O576" s="197">
        <f>ROUND(E576*N576,2)</f>
        <v>0</v>
      </c>
      <c r="P576" s="197">
        <v>0</v>
      </c>
      <c r="Q576" s="197">
        <f>ROUND(E576*P576,2)</f>
        <v>0</v>
      </c>
      <c r="R576" s="198"/>
      <c r="S576" s="198" t="s">
        <v>339</v>
      </c>
      <c r="X576" s="256"/>
      <c r="Y576" s="256"/>
      <c r="Z576" s="225"/>
    </row>
    <row r="577" spans="1:26" x14ac:dyDescent="0.2">
      <c r="A577" s="177"/>
      <c r="B577" s="234" t="s">
        <v>1982</v>
      </c>
      <c r="C577" s="235"/>
      <c r="D577" s="200"/>
      <c r="E577" s="201"/>
      <c r="F577" s="184"/>
      <c r="G577" s="184"/>
      <c r="H577" s="184"/>
      <c r="I577" s="184"/>
      <c r="J577" s="184"/>
      <c r="K577" s="184"/>
      <c r="L577" s="184"/>
      <c r="M577" s="184"/>
      <c r="N577" s="184"/>
      <c r="O577" s="184"/>
      <c r="P577" s="184"/>
      <c r="Q577" s="184"/>
      <c r="R577" s="185"/>
      <c r="S577" s="185"/>
      <c r="X577" s="256"/>
      <c r="Y577" s="256"/>
      <c r="Z577" s="244"/>
    </row>
    <row r="578" spans="1:26" x14ac:dyDescent="0.2">
      <c r="A578" s="177"/>
      <c r="B578" s="234" t="s">
        <v>217</v>
      </c>
      <c r="C578" s="235"/>
      <c r="D578" s="200"/>
      <c r="E578" s="201">
        <v>0.59064000000000005</v>
      </c>
      <c r="F578" s="184"/>
      <c r="G578" s="184"/>
      <c r="H578" s="184"/>
      <c r="I578" s="184"/>
      <c r="J578" s="184"/>
      <c r="K578" s="184"/>
      <c r="L578" s="184"/>
      <c r="M578" s="184"/>
      <c r="N578" s="184"/>
      <c r="O578" s="184"/>
      <c r="P578" s="184"/>
      <c r="Q578" s="184"/>
      <c r="R578" s="185"/>
      <c r="S578" s="185"/>
      <c r="X578" s="256"/>
      <c r="Y578" s="256"/>
      <c r="Z578" s="244"/>
    </row>
    <row r="579" spans="1:26" x14ac:dyDescent="0.2">
      <c r="A579" s="193">
        <v>176</v>
      </c>
      <c r="B579" s="230" t="s">
        <v>1983</v>
      </c>
      <c r="C579" s="230" t="s">
        <v>1984</v>
      </c>
      <c r="D579" s="195" t="s">
        <v>213</v>
      </c>
      <c r="E579" s="196">
        <v>0.14766000000000001</v>
      </c>
      <c r="F579" s="199"/>
      <c r="G579" s="197">
        <f>ROUND(E579*F579,2)</f>
        <v>0</v>
      </c>
      <c r="H579" s="199">
        <v>3454.5</v>
      </c>
      <c r="I579" s="197">
        <f>ROUND(E579*H579,2)</f>
        <v>510.09</v>
      </c>
      <c r="J579" s="199">
        <v>0</v>
      </c>
      <c r="K579" s="197">
        <f>ROUND(E579*J579,2)</f>
        <v>0</v>
      </c>
      <c r="L579" s="197">
        <v>21</v>
      </c>
      <c r="M579" s="197">
        <f>G579*(1+L579/100)</f>
        <v>0</v>
      </c>
      <c r="N579" s="197">
        <v>0</v>
      </c>
      <c r="O579" s="197">
        <f>ROUND(E579*N579,2)</f>
        <v>0</v>
      </c>
      <c r="P579" s="197">
        <v>0</v>
      </c>
      <c r="Q579" s="197">
        <f>ROUND(E579*P579,2)</f>
        <v>0</v>
      </c>
      <c r="R579" s="198"/>
      <c r="S579" s="198" t="s">
        <v>339</v>
      </c>
      <c r="X579" s="256"/>
      <c r="Y579" s="256"/>
      <c r="Z579" s="225"/>
    </row>
    <row r="580" spans="1:26" x14ac:dyDescent="0.2">
      <c r="A580" s="177"/>
      <c r="B580" s="234" t="s">
        <v>1985</v>
      </c>
      <c r="C580" s="235"/>
      <c r="D580" s="200"/>
      <c r="E580" s="201"/>
      <c r="F580" s="184"/>
      <c r="G580" s="184"/>
      <c r="H580" s="184"/>
      <c r="I580" s="184"/>
      <c r="J580" s="184"/>
      <c r="K580" s="184"/>
      <c r="L580" s="184"/>
      <c r="M580" s="184"/>
      <c r="N580" s="184"/>
      <c r="O580" s="184"/>
      <c r="P580" s="184"/>
      <c r="Q580" s="184"/>
      <c r="R580" s="185"/>
      <c r="S580" s="185"/>
      <c r="X580" s="256"/>
      <c r="Y580" s="256"/>
      <c r="Z580" s="244"/>
    </row>
    <row r="581" spans="1:26" x14ac:dyDescent="0.2">
      <c r="A581" s="177"/>
      <c r="B581" s="234" t="s">
        <v>75</v>
      </c>
      <c r="C581" s="235"/>
      <c r="D581" s="200"/>
      <c r="E581" s="201">
        <v>0.14766000000000001</v>
      </c>
      <c r="F581" s="184"/>
      <c r="G581" s="184"/>
      <c r="H581" s="184"/>
      <c r="I581" s="184"/>
      <c r="J581" s="184"/>
      <c r="K581" s="184"/>
      <c r="L581" s="184"/>
      <c r="M581" s="184"/>
      <c r="N581" s="184"/>
      <c r="O581" s="184"/>
      <c r="P581" s="184"/>
      <c r="Q581" s="184"/>
      <c r="R581" s="185"/>
      <c r="S581" s="185"/>
      <c r="X581" s="256"/>
      <c r="Y581" s="256"/>
      <c r="Z581" s="244"/>
    </row>
    <row r="582" spans="1:26" x14ac:dyDescent="0.2">
      <c r="A582" s="193">
        <v>177</v>
      </c>
      <c r="B582" s="230" t="s">
        <v>1986</v>
      </c>
      <c r="C582" s="230" t="s">
        <v>1987</v>
      </c>
      <c r="D582" s="195" t="s">
        <v>213</v>
      </c>
      <c r="E582" s="196">
        <v>0.29532000000000003</v>
      </c>
      <c r="F582" s="199"/>
      <c r="G582" s="197">
        <f>ROUND(E582*F582,2)</f>
        <v>0</v>
      </c>
      <c r="H582" s="199">
        <v>7056</v>
      </c>
      <c r="I582" s="197">
        <f>ROUND(E582*H582,2)</f>
        <v>2083.7800000000002</v>
      </c>
      <c r="J582" s="199">
        <v>0</v>
      </c>
      <c r="K582" s="197">
        <f>ROUND(E582*J582,2)</f>
        <v>0</v>
      </c>
      <c r="L582" s="197">
        <v>21</v>
      </c>
      <c r="M582" s="197">
        <f>G582*(1+L582/100)</f>
        <v>0</v>
      </c>
      <c r="N582" s="197">
        <v>0</v>
      </c>
      <c r="O582" s="197">
        <f>ROUND(E582*N582,2)</f>
        <v>0</v>
      </c>
      <c r="P582" s="197">
        <v>0</v>
      </c>
      <c r="Q582" s="197">
        <f>ROUND(E582*P582,2)</f>
        <v>0</v>
      </c>
      <c r="R582" s="198"/>
      <c r="S582" s="198" t="s">
        <v>339</v>
      </c>
      <c r="X582" s="256"/>
      <c r="Y582" s="256"/>
      <c r="Z582" s="225"/>
    </row>
    <row r="583" spans="1:26" x14ac:dyDescent="0.2">
      <c r="A583" s="177"/>
      <c r="B583" s="234" t="s">
        <v>1988</v>
      </c>
      <c r="C583" s="235"/>
      <c r="D583" s="200"/>
      <c r="E583" s="201"/>
      <c r="F583" s="184"/>
      <c r="G583" s="184"/>
      <c r="H583" s="184"/>
      <c r="I583" s="184"/>
      <c r="J583" s="184"/>
      <c r="K583" s="184"/>
      <c r="L583" s="184"/>
      <c r="M583" s="184"/>
      <c r="N583" s="184"/>
      <c r="O583" s="184"/>
      <c r="P583" s="184"/>
      <c r="Q583" s="184"/>
      <c r="R583" s="185"/>
      <c r="S583" s="185"/>
      <c r="X583" s="256"/>
      <c r="Y583" s="256"/>
      <c r="Z583" s="244"/>
    </row>
    <row r="584" spans="1:26" x14ac:dyDescent="0.2">
      <c r="A584" s="177"/>
      <c r="B584" s="234" t="s">
        <v>81</v>
      </c>
      <c r="C584" s="235"/>
      <c r="D584" s="200"/>
      <c r="E584" s="201">
        <v>0.29532000000000003</v>
      </c>
      <c r="F584" s="184"/>
      <c r="G584" s="184"/>
      <c r="H584" s="184"/>
      <c r="I584" s="184"/>
      <c r="J584" s="184"/>
      <c r="K584" s="184"/>
      <c r="L584" s="184"/>
      <c r="M584" s="184"/>
      <c r="N584" s="184"/>
      <c r="O584" s="184"/>
      <c r="P584" s="184"/>
      <c r="Q584" s="184"/>
      <c r="R584" s="185"/>
      <c r="S584" s="185"/>
      <c r="X584" s="256"/>
      <c r="Y584" s="256"/>
      <c r="Z584" s="244"/>
    </row>
    <row r="585" spans="1:26" x14ac:dyDescent="0.2">
      <c r="A585" s="193">
        <v>178</v>
      </c>
      <c r="B585" s="230" t="s">
        <v>1989</v>
      </c>
      <c r="C585" s="230" t="s">
        <v>1990</v>
      </c>
      <c r="D585" s="195" t="s">
        <v>213</v>
      </c>
      <c r="E585" s="196">
        <v>0.14766000000000001</v>
      </c>
      <c r="F585" s="199"/>
      <c r="G585" s="197">
        <f>ROUND(E585*F585,2)</f>
        <v>0</v>
      </c>
      <c r="H585" s="199">
        <v>15225</v>
      </c>
      <c r="I585" s="197">
        <f>ROUND(E585*H585,2)</f>
        <v>2248.12</v>
      </c>
      <c r="J585" s="199">
        <v>0</v>
      </c>
      <c r="K585" s="197">
        <f>ROUND(E585*J585,2)</f>
        <v>0</v>
      </c>
      <c r="L585" s="197">
        <v>21</v>
      </c>
      <c r="M585" s="197">
        <f>G585*(1+L585/100)</f>
        <v>0</v>
      </c>
      <c r="N585" s="197">
        <v>0</v>
      </c>
      <c r="O585" s="197">
        <f>ROUND(E585*N585,2)</f>
        <v>0</v>
      </c>
      <c r="P585" s="197">
        <v>0</v>
      </c>
      <c r="Q585" s="197">
        <f>ROUND(E585*P585,2)</f>
        <v>0</v>
      </c>
      <c r="R585" s="198"/>
      <c r="S585" s="198" t="s">
        <v>339</v>
      </c>
      <c r="X585" s="256"/>
      <c r="Y585" s="256"/>
      <c r="Z585" s="225"/>
    </row>
    <row r="586" spans="1:26" x14ac:dyDescent="0.2">
      <c r="A586" s="177"/>
      <c r="B586" s="234" t="s">
        <v>1991</v>
      </c>
      <c r="C586" s="235"/>
      <c r="D586" s="200"/>
      <c r="E586" s="201"/>
      <c r="F586" s="184"/>
      <c r="G586" s="184"/>
      <c r="H586" s="184"/>
      <c r="I586" s="184"/>
      <c r="J586" s="184"/>
      <c r="K586" s="184"/>
      <c r="L586" s="184"/>
      <c r="M586" s="184"/>
      <c r="N586" s="184"/>
      <c r="O586" s="184"/>
      <c r="P586" s="184"/>
      <c r="Q586" s="184"/>
      <c r="R586" s="185"/>
      <c r="S586" s="185"/>
      <c r="X586" s="256"/>
      <c r="Y586" s="256"/>
      <c r="Z586" s="244"/>
    </row>
    <row r="587" spans="1:26" x14ac:dyDescent="0.2">
      <c r="A587" s="177"/>
      <c r="B587" s="234" t="s">
        <v>75</v>
      </c>
      <c r="C587" s="235"/>
      <c r="D587" s="200"/>
      <c r="E587" s="201">
        <v>0.14766000000000001</v>
      </c>
      <c r="F587" s="184"/>
      <c r="G587" s="184"/>
      <c r="H587" s="184"/>
      <c r="I587" s="184"/>
      <c r="J587" s="184"/>
      <c r="K587" s="184"/>
      <c r="L587" s="184"/>
      <c r="M587" s="184"/>
      <c r="N587" s="184"/>
      <c r="O587" s="184"/>
      <c r="P587" s="184"/>
      <c r="Q587" s="184"/>
      <c r="R587" s="185"/>
      <c r="S587" s="185"/>
      <c r="X587" s="256"/>
      <c r="Y587" s="256"/>
      <c r="Z587" s="244"/>
    </row>
    <row r="588" spans="1:26" ht="22.5" x14ac:dyDescent="0.2">
      <c r="A588" s="193">
        <v>179</v>
      </c>
      <c r="B588" s="230" t="s">
        <v>1992</v>
      </c>
      <c r="C588" s="230" t="s">
        <v>1993</v>
      </c>
      <c r="D588" s="195" t="s">
        <v>213</v>
      </c>
      <c r="E588" s="196">
        <v>0.14766000000000001</v>
      </c>
      <c r="F588" s="199"/>
      <c r="G588" s="197">
        <f>ROUND(E588*F588,2)</f>
        <v>0</v>
      </c>
      <c r="H588" s="199">
        <v>15960</v>
      </c>
      <c r="I588" s="197">
        <f>ROUND(E588*H588,2)</f>
        <v>2356.65</v>
      </c>
      <c r="J588" s="199">
        <v>0</v>
      </c>
      <c r="K588" s="197">
        <f>ROUND(E588*J588,2)</f>
        <v>0</v>
      </c>
      <c r="L588" s="197">
        <v>21</v>
      </c>
      <c r="M588" s="197">
        <f>G588*(1+L588/100)</f>
        <v>0</v>
      </c>
      <c r="N588" s="197">
        <v>0</v>
      </c>
      <c r="O588" s="197">
        <f>ROUND(E588*N588,2)</f>
        <v>0</v>
      </c>
      <c r="P588" s="197">
        <v>0</v>
      </c>
      <c r="Q588" s="197">
        <f>ROUND(E588*P588,2)</f>
        <v>0</v>
      </c>
      <c r="R588" s="198"/>
      <c r="S588" s="198" t="s">
        <v>339</v>
      </c>
      <c r="X588" s="256"/>
      <c r="Y588" s="256"/>
      <c r="Z588" s="225"/>
    </row>
    <row r="589" spans="1:26" x14ac:dyDescent="0.2">
      <c r="A589" s="177"/>
      <c r="B589" s="234" t="s">
        <v>1994</v>
      </c>
      <c r="C589" s="235"/>
      <c r="D589" s="200"/>
      <c r="E589" s="201"/>
      <c r="F589" s="184"/>
      <c r="G589" s="184"/>
      <c r="H589" s="184"/>
      <c r="I589" s="184"/>
      <c r="J589" s="184"/>
      <c r="K589" s="184"/>
      <c r="L589" s="184"/>
      <c r="M589" s="184"/>
      <c r="N589" s="184"/>
      <c r="O589" s="184"/>
      <c r="P589" s="184"/>
      <c r="Q589" s="184"/>
      <c r="R589" s="185"/>
      <c r="S589" s="185"/>
      <c r="X589" s="256"/>
      <c r="Y589" s="256"/>
      <c r="Z589" s="244"/>
    </row>
    <row r="590" spans="1:26" x14ac:dyDescent="0.2">
      <c r="A590" s="177"/>
      <c r="B590" s="234" t="s">
        <v>75</v>
      </c>
      <c r="C590" s="235"/>
      <c r="D590" s="200"/>
      <c r="E590" s="201">
        <v>0.14766000000000001</v>
      </c>
      <c r="F590" s="184"/>
      <c r="G590" s="184"/>
      <c r="H590" s="184"/>
      <c r="I590" s="184"/>
      <c r="J590" s="184"/>
      <c r="K590" s="184"/>
      <c r="L590" s="184"/>
      <c r="M590" s="184"/>
      <c r="N590" s="184"/>
      <c r="O590" s="184"/>
      <c r="P590" s="184"/>
      <c r="Q590" s="184"/>
      <c r="R590" s="185"/>
      <c r="S590" s="185"/>
      <c r="X590" s="256"/>
      <c r="Y590" s="256"/>
      <c r="Z590" s="244"/>
    </row>
    <row r="591" spans="1:26" x14ac:dyDescent="0.2">
      <c r="A591" s="193">
        <v>180</v>
      </c>
      <c r="B591" s="230" t="s">
        <v>1995</v>
      </c>
      <c r="C591" s="230" t="s">
        <v>1996</v>
      </c>
      <c r="D591" s="195" t="s">
        <v>213</v>
      </c>
      <c r="E591" s="196">
        <v>0.14766000000000001</v>
      </c>
      <c r="F591" s="199"/>
      <c r="G591" s="197">
        <f>ROUND(E591*F591,2)</f>
        <v>0</v>
      </c>
      <c r="H591" s="199">
        <v>10657.5</v>
      </c>
      <c r="I591" s="197">
        <f>ROUND(E591*H591,2)</f>
        <v>1573.69</v>
      </c>
      <c r="J591" s="199">
        <v>0</v>
      </c>
      <c r="K591" s="197">
        <f>ROUND(E591*J591,2)</f>
        <v>0</v>
      </c>
      <c r="L591" s="197">
        <v>21</v>
      </c>
      <c r="M591" s="197">
        <f>G591*(1+L591/100)</f>
        <v>0</v>
      </c>
      <c r="N591" s="197">
        <v>0</v>
      </c>
      <c r="O591" s="197">
        <f>ROUND(E591*N591,2)</f>
        <v>0</v>
      </c>
      <c r="P591" s="197">
        <v>0</v>
      </c>
      <c r="Q591" s="197">
        <f>ROUND(E591*P591,2)</f>
        <v>0</v>
      </c>
      <c r="R591" s="198"/>
      <c r="S591" s="198" t="s">
        <v>339</v>
      </c>
      <c r="X591" s="256"/>
      <c r="Y591" s="256"/>
      <c r="Z591" s="225"/>
    </row>
    <row r="592" spans="1:26" x14ac:dyDescent="0.2">
      <c r="A592" s="177"/>
      <c r="B592" s="234" t="s">
        <v>1997</v>
      </c>
      <c r="C592" s="235"/>
      <c r="D592" s="200"/>
      <c r="E592" s="201"/>
      <c r="F592" s="184"/>
      <c r="G592" s="184"/>
      <c r="H592" s="184"/>
      <c r="I592" s="184"/>
      <c r="J592" s="184"/>
      <c r="K592" s="184"/>
      <c r="L592" s="184"/>
      <c r="M592" s="184"/>
      <c r="N592" s="184"/>
      <c r="O592" s="184"/>
      <c r="P592" s="184"/>
      <c r="Q592" s="184"/>
      <c r="R592" s="185"/>
      <c r="S592" s="185"/>
      <c r="X592" s="256"/>
      <c r="Y592" s="256"/>
      <c r="Z592" s="244"/>
    </row>
    <row r="593" spans="1:26" x14ac:dyDescent="0.2">
      <c r="A593" s="177"/>
      <c r="B593" s="234" t="s">
        <v>75</v>
      </c>
      <c r="C593" s="235"/>
      <c r="D593" s="200"/>
      <c r="E593" s="201">
        <v>0.14766000000000001</v>
      </c>
      <c r="F593" s="184"/>
      <c r="G593" s="184"/>
      <c r="H593" s="184"/>
      <c r="I593" s="184"/>
      <c r="J593" s="184"/>
      <c r="K593" s="184"/>
      <c r="L593" s="184"/>
      <c r="M593" s="184"/>
      <c r="N593" s="184"/>
      <c r="O593" s="184"/>
      <c r="P593" s="184"/>
      <c r="Q593" s="184"/>
      <c r="R593" s="185"/>
      <c r="S593" s="185"/>
      <c r="X593" s="256"/>
      <c r="Y593" s="256"/>
      <c r="Z593" s="244"/>
    </row>
    <row r="594" spans="1:26" x14ac:dyDescent="0.2">
      <c r="A594" s="222">
        <v>181</v>
      </c>
      <c r="B594" s="237" t="s">
        <v>516</v>
      </c>
      <c r="C594" s="237" t="s">
        <v>517</v>
      </c>
      <c r="D594" s="224" t="s">
        <v>0</v>
      </c>
      <c r="E594" s="329"/>
      <c r="F594" s="199"/>
      <c r="G594" s="227">
        <f>ROUND(E594*F594,2)</f>
        <v>0</v>
      </c>
      <c r="H594" s="226">
        <v>0</v>
      </c>
      <c r="I594" s="227">
        <f>ROUND(E594*H594,2)</f>
        <v>0</v>
      </c>
      <c r="J594" s="226">
        <v>0.54</v>
      </c>
      <c r="K594" s="227">
        <f>ROUND(E594*J594,2)</f>
        <v>0</v>
      </c>
      <c r="L594" s="227">
        <v>21</v>
      </c>
      <c r="M594" s="227">
        <f>G594*(1+L594/100)</f>
        <v>0</v>
      </c>
      <c r="N594" s="227">
        <v>0</v>
      </c>
      <c r="O594" s="227">
        <f>ROUND(E594*N594,2)</f>
        <v>0</v>
      </c>
      <c r="P594" s="227">
        <v>0</v>
      </c>
      <c r="Q594" s="227">
        <f>ROUND(E594*P594,2)</f>
        <v>0</v>
      </c>
      <c r="R594" s="228"/>
      <c r="S594" s="228" t="s">
        <v>339</v>
      </c>
      <c r="X594" s="256"/>
      <c r="Y594" s="256"/>
      <c r="Z594" s="225"/>
    </row>
    <row r="595" spans="1:26" x14ac:dyDescent="0.2">
      <c r="A595" s="177"/>
      <c r="B595" s="234" t="s">
        <v>518</v>
      </c>
      <c r="C595" s="235"/>
      <c r="D595" s="200"/>
      <c r="E595" s="201"/>
      <c r="F595" s="184"/>
      <c r="G595" s="184"/>
      <c r="H595" s="184"/>
      <c r="I595" s="184"/>
      <c r="J595" s="184"/>
      <c r="K595" s="184"/>
      <c r="L595" s="184"/>
      <c r="M595" s="184"/>
      <c r="N595" s="184"/>
      <c r="O595" s="184"/>
      <c r="P595" s="184"/>
      <c r="Q595" s="184"/>
      <c r="R595" s="185"/>
      <c r="S595" s="185"/>
      <c r="X595" s="256"/>
      <c r="Y595" s="256"/>
      <c r="Z595" s="244"/>
    </row>
    <row r="596" spans="1:26" x14ac:dyDescent="0.2">
      <c r="A596" s="177"/>
      <c r="B596" s="317" t="s">
        <v>1998</v>
      </c>
      <c r="C596" s="317"/>
      <c r="D596" s="318"/>
      <c r="E596" s="201"/>
      <c r="F596" s="184"/>
      <c r="G596" s="184"/>
      <c r="H596" s="184"/>
      <c r="I596" s="184"/>
      <c r="J596" s="184"/>
      <c r="K596" s="184"/>
      <c r="L596" s="184"/>
      <c r="M596" s="184"/>
      <c r="N596" s="184"/>
      <c r="O596" s="184"/>
      <c r="P596" s="184"/>
      <c r="Q596" s="184"/>
      <c r="R596" s="185"/>
      <c r="S596" s="185"/>
      <c r="X596" s="256"/>
      <c r="Y596" s="256"/>
      <c r="Z596" s="244"/>
    </row>
    <row r="597" spans="1:26" x14ac:dyDescent="0.2">
      <c r="A597" s="177"/>
      <c r="B597" s="234" t="s">
        <v>1999</v>
      </c>
      <c r="C597" s="235"/>
      <c r="D597" s="200"/>
      <c r="E597" s="201">
        <v>227.77011269400001</v>
      </c>
      <c r="F597" s="184"/>
      <c r="G597" s="184"/>
      <c r="H597" s="184"/>
      <c r="I597" s="184"/>
      <c r="J597" s="184"/>
      <c r="K597" s="184"/>
      <c r="L597" s="184"/>
      <c r="M597" s="184"/>
      <c r="N597" s="184"/>
      <c r="O597" s="184"/>
      <c r="P597" s="184"/>
      <c r="Q597" s="184"/>
      <c r="R597" s="185"/>
      <c r="S597" s="185"/>
      <c r="X597" s="256"/>
      <c r="Y597" s="256"/>
      <c r="Z597" s="244"/>
    </row>
    <row r="598" spans="1:26" x14ac:dyDescent="0.2">
      <c r="A598" s="162"/>
      <c r="B598" s="231"/>
      <c r="C598" s="231"/>
      <c r="D598" s="180"/>
      <c r="E598" s="181"/>
      <c r="F598" s="182"/>
      <c r="G598" s="182"/>
      <c r="H598" s="182"/>
      <c r="I598" s="182"/>
      <c r="J598" s="182"/>
      <c r="K598" s="182"/>
      <c r="L598" s="182"/>
      <c r="M598" s="182"/>
      <c r="N598" s="182"/>
      <c r="O598" s="182"/>
      <c r="P598" s="182"/>
      <c r="Q598" s="182"/>
      <c r="R598" s="183"/>
      <c r="S598" s="183"/>
      <c r="X598" s="256"/>
      <c r="Y598" s="256"/>
      <c r="Z598" s="264"/>
    </row>
    <row r="599" spans="1:26" x14ac:dyDescent="0.2">
      <c r="A599" s="179" t="s">
        <v>188</v>
      </c>
      <c r="B599" s="229" t="s">
        <v>137</v>
      </c>
      <c r="C599" s="229" t="s">
        <v>138</v>
      </c>
      <c r="D599" s="187"/>
      <c r="E599" s="188"/>
      <c r="F599" s="189"/>
      <c r="G599" s="190">
        <f>SUMIF(AE600:AE649,"&lt;&gt;NOR",G600:G649)</f>
        <v>0</v>
      </c>
      <c r="H599" s="189"/>
      <c r="I599" s="189">
        <f>SUM(I600:I649)</f>
        <v>46578.52</v>
      </c>
      <c r="J599" s="189"/>
      <c r="K599" s="189">
        <f>SUM(K600:K649)</f>
        <v>32997.279999999992</v>
      </c>
      <c r="L599" s="189"/>
      <c r="M599" s="189">
        <f>SUM(M600:M649)</f>
        <v>0</v>
      </c>
      <c r="N599" s="189"/>
      <c r="O599" s="189">
        <f>SUM(O600:O649)</f>
        <v>0.8</v>
      </c>
      <c r="P599" s="189"/>
      <c r="Q599" s="189">
        <f>SUM(Q600:Q649)</f>
        <v>0</v>
      </c>
      <c r="R599" s="191"/>
      <c r="S599" s="191"/>
      <c r="X599" s="256"/>
      <c r="Y599" s="256"/>
      <c r="Z599" s="265"/>
    </row>
    <row r="600" spans="1:26" x14ac:dyDescent="0.2">
      <c r="A600" s="193">
        <v>182</v>
      </c>
      <c r="B600" s="230" t="s">
        <v>521</v>
      </c>
      <c r="C600" s="230" t="s">
        <v>522</v>
      </c>
      <c r="D600" s="195" t="s">
        <v>207</v>
      </c>
      <c r="E600" s="196">
        <v>26.747324358000004</v>
      </c>
      <c r="F600" s="199"/>
      <c r="G600" s="197">
        <f>ROUND(E600*F600,2)</f>
        <v>0</v>
      </c>
      <c r="H600" s="199">
        <v>24.66</v>
      </c>
      <c r="I600" s="197">
        <f>ROUND(E600*H600,2)</f>
        <v>659.59</v>
      </c>
      <c r="J600" s="199">
        <v>23.84</v>
      </c>
      <c r="K600" s="197">
        <f>ROUND(E600*J600,2)</f>
        <v>637.66</v>
      </c>
      <c r="L600" s="197">
        <v>21</v>
      </c>
      <c r="M600" s="197">
        <f>G600*(1+L600/100)</f>
        <v>0</v>
      </c>
      <c r="N600" s="197">
        <v>2.1000000000000001E-4</v>
      </c>
      <c r="O600" s="197">
        <f>ROUND(E600*N600,2)</f>
        <v>0.01</v>
      </c>
      <c r="P600" s="197">
        <v>0</v>
      </c>
      <c r="Q600" s="197">
        <f>ROUND(E600*P600,2)</f>
        <v>0</v>
      </c>
      <c r="R600" s="198" t="s">
        <v>312</v>
      </c>
      <c r="S600" s="198" t="s">
        <v>194</v>
      </c>
      <c r="X600" s="256"/>
      <c r="Y600" s="256"/>
      <c r="Z600" s="225"/>
    </row>
    <row r="601" spans="1:26" x14ac:dyDescent="0.2">
      <c r="A601" s="177"/>
      <c r="B601" s="234" t="s">
        <v>2000</v>
      </c>
      <c r="C601" s="235"/>
      <c r="D601" s="200"/>
      <c r="E601" s="201"/>
      <c r="F601" s="184"/>
      <c r="G601" s="184"/>
      <c r="H601" s="184"/>
      <c r="I601" s="184"/>
      <c r="J601" s="184"/>
      <c r="K601" s="184"/>
      <c r="L601" s="184"/>
      <c r="M601" s="184"/>
      <c r="N601" s="184"/>
      <c r="O601" s="184"/>
      <c r="P601" s="184"/>
      <c r="Q601" s="184"/>
      <c r="R601" s="185"/>
      <c r="S601" s="185"/>
      <c r="X601" s="256"/>
      <c r="Y601" s="256"/>
      <c r="Z601" s="244"/>
    </row>
    <row r="602" spans="1:26" x14ac:dyDescent="0.2">
      <c r="A602" s="177"/>
      <c r="B602" s="234" t="s">
        <v>1673</v>
      </c>
      <c r="C602" s="235"/>
      <c r="D602" s="200"/>
      <c r="E602" s="201">
        <v>26.747324358000004</v>
      </c>
      <c r="F602" s="184"/>
      <c r="G602" s="184"/>
      <c r="H602" s="184"/>
      <c r="I602" s="184"/>
      <c r="J602" s="184"/>
      <c r="K602" s="184"/>
      <c r="L602" s="184"/>
      <c r="M602" s="184"/>
      <c r="N602" s="184"/>
      <c r="O602" s="184"/>
      <c r="P602" s="184"/>
      <c r="Q602" s="184"/>
      <c r="R602" s="185"/>
      <c r="S602" s="185"/>
      <c r="X602" s="256"/>
      <c r="Y602" s="256"/>
      <c r="Z602" s="244"/>
    </row>
    <row r="603" spans="1:26" ht="22.5" x14ac:dyDescent="0.2">
      <c r="A603" s="193">
        <v>183</v>
      </c>
      <c r="B603" s="230" t="s">
        <v>2001</v>
      </c>
      <c r="C603" s="230" t="s">
        <v>2002</v>
      </c>
      <c r="D603" s="195" t="s">
        <v>293</v>
      </c>
      <c r="E603" s="196">
        <v>10.644809400000002</v>
      </c>
      <c r="F603" s="199"/>
      <c r="G603" s="197">
        <f>ROUND(E603*F603,2)</f>
        <v>0</v>
      </c>
      <c r="H603" s="199">
        <v>0</v>
      </c>
      <c r="I603" s="197">
        <f>ROUND(E603*H603,2)</f>
        <v>0</v>
      </c>
      <c r="J603" s="199">
        <v>297.5</v>
      </c>
      <c r="K603" s="197">
        <f>ROUND(E603*J603,2)</f>
        <v>3166.83</v>
      </c>
      <c r="L603" s="197">
        <v>21</v>
      </c>
      <c r="M603" s="197">
        <f>G603*(1+L603/100)</f>
        <v>0</v>
      </c>
      <c r="N603" s="197">
        <v>2.4399999999999999E-3</v>
      </c>
      <c r="O603" s="197">
        <f>ROUND(E603*N603,2)</f>
        <v>0.03</v>
      </c>
      <c r="P603" s="197">
        <v>0</v>
      </c>
      <c r="Q603" s="197">
        <f>ROUND(E603*P603,2)</f>
        <v>0</v>
      </c>
      <c r="R603" s="198" t="s">
        <v>312</v>
      </c>
      <c r="S603" s="198" t="s">
        <v>194</v>
      </c>
      <c r="X603" s="256"/>
      <c r="Y603" s="256"/>
      <c r="Z603" s="225"/>
    </row>
    <row r="604" spans="1:26" x14ac:dyDescent="0.2">
      <c r="A604" s="177"/>
      <c r="B604" s="234" t="s">
        <v>2003</v>
      </c>
      <c r="C604" s="235"/>
      <c r="D604" s="200"/>
      <c r="E604" s="201"/>
      <c r="F604" s="184"/>
      <c r="G604" s="184"/>
      <c r="H604" s="184"/>
      <c r="I604" s="184"/>
      <c r="J604" s="184"/>
      <c r="K604" s="184"/>
      <c r="L604" s="184"/>
      <c r="M604" s="184"/>
      <c r="N604" s="184"/>
      <c r="O604" s="184"/>
      <c r="P604" s="184"/>
      <c r="Q604" s="184"/>
      <c r="R604" s="185"/>
      <c r="S604" s="185"/>
      <c r="X604" s="256"/>
      <c r="Y604" s="256"/>
      <c r="Z604" s="244"/>
    </row>
    <row r="605" spans="1:26" x14ac:dyDescent="0.2">
      <c r="A605" s="177"/>
      <c r="B605" s="234" t="s">
        <v>2004</v>
      </c>
      <c r="C605" s="235"/>
      <c r="D605" s="200"/>
      <c r="E605" s="201">
        <v>10.644809400000002</v>
      </c>
      <c r="F605" s="184"/>
      <c r="G605" s="184"/>
      <c r="H605" s="184"/>
      <c r="I605" s="184"/>
      <c r="J605" s="184"/>
      <c r="K605" s="184"/>
      <c r="L605" s="184"/>
      <c r="M605" s="184"/>
      <c r="N605" s="184"/>
      <c r="O605" s="184"/>
      <c r="P605" s="184"/>
      <c r="Q605" s="184"/>
      <c r="R605" s="185"/>
      <c r="S605" s="185"/>
      <c r="X605" s="256"/>
      <c r="Y605" s="256"/>
      <c r="Z605" s="244"/>
    </row>
    <row r="606" spans="1:26" ht="22.5" x14ac:dyDescent="0.2">
      <c r="A606" s="193">
        <v>184</v>
      </c>
      <c r="B606" s="230" t="s">
        <v>2005</v>
      </c>
      <c r="C606" s="230" t="s">
        <v>2006</v>
      </c>
      <c r="D606" s="195" t="s">
        <v>293</v>
      </c>
      <c r="E606" s="196">
        <v>10.644809400000002</v>
      </c>
      <c r="F606" s="199"/>
      <c r="G606" s="197">
        <f>ROUND(E606*F606,2)</f>
        <v>0</v>
      </c>
      <c r="H606" s="199">
        <v>0</v>
      </c>
      <c r="I606" s="197">
        <f>ROUND(E606*H606,2)</f>
        <v>0</v>
      </c>
      <c r="J606" s="199">
        <v>180</v>
      </c>
      <c r="K606" s="197">
        <f>ROUND(E606*J606,2)</f>
        <v>1916.07</v>
      </c>
      <c r="L606" s="197">
        <v>21</v>
      </c>
      <c r="M606" s="197">
        <f>G606*(1+L606/100)</f>
        <v>0</v>
      </c>
      <c r="N606" s="197">
        <v>2.0200000000000001E-3</v>
      </c>
      <c r="O606" s="197">
        <f>ROUND(E606*N606,2)</f>
        <v>0.02</v>
      </c>
      <c r="P606" s="197">
        <v>0</v>
      </c>
      <c r="Q606" s="197">
        <f>ROUND(E606*P606,2)</f>
        <v>0</v>
      </c>
      <c r="R606" s="198" t="s">
        <v>312</v>
      </c>
      <c r="S606" s="198" t="s">
        <v>194</v>
      </c>
      <c r="X606" s="256"/>
      <c r="Y606" s="256"/>
      <c r="Z606" s="225"/>
    </row>
    <row r="607" spans="1:26" ht="22.5" x14ac:dyDescent="0.2">
      <c r="A607" s="193">
        <v>185</v>
      </c>
      <c r="B607" s="230" t="s">
        <v>2007</v>
      </c>
      <c r="C607" s="230" t="s">
        <v>2008</v>
      </c>
      <c r="D607" s="195" t="s">
        <v>293</v>
      </c>
      <c r="E607" s="196">
        <v>7.4952216000000007</v>
      </c>
      <c r="F607" s="199"/>
      <c r="G607" s="197">
        <f>ROUND(E607*F607,2)</f>
        <v>0</v>
      </c>
      <c r="H607" s="199">
        <v>9.24</v>
      </c>
      <c r="I607" s="197">
        <f>ROUND(E607*H607,2)</f>
        <v>69.260000000000005</v>
      </c>
      <c r="J607" s="199">
        <v>185.76</v>
      </c>
      <c r="K607" s="197">
        <f>ROUND(E607*J607,2)</f>
        <v>1392.31</v>
      </c>
      <c r="L607" s="197">
        <v>21</v>
      </c>
      <c r="M607" s="197">
        <f>G607*(1+L607/100)</f>
        <v>0</v>
      </c>
      <c r="N607" s="197">
        <v>3.2000000000000003E-4</v>
      </c>
      <c r="O607" s="197">
        <f>ROUND(E607*N607,2)</f>
        <v>0</v>
      </c>
      <c r="P607" s="197">
        <v>0</v>
      </c>
      <c r="Q607" s="197">
        <f>ROUND(E607*P607,2)</f>
        <v>0</v>
      </c>
      <c r="R607" s="198" t="s">
        <v>312</v>
      </c>
      <c r="S607" s="198" t="s">
        <v>194</v>
      </c>
      <c r="X607" s="256"/>
      <c r="Y607" s="256"/>
      <c r="Z607" s="225"/>
    </row>
    <row r="608" spans="1:26" x14ac:dyDescent="0.2">
      <c r="A608" s="177"/>
      <c r="B608" s="234" t="s">
        <v>2009</v>
      </c>
      <c r="C608" s="235"/>
      <c r="D608" s="200"/>
      <c r="E608" s="201"/>
      <c r="F608" s="184"/>
      <c r="G608" s="184"/>
      <c r="H608" s="184"/>
      <c r="I608" s="184"/>
      <c r="J608" s="184"/>
      <c r="K608" s="184"/>
      <c r="L608" s="184"/>
      <c r="M608" s="184"/>
      <c r="N608" s="184"/>
      <c r="O608" s="184"/>
      <c r="P608" s="184"/>
      <c r="Q608" s="184"/>
      <c r="R608" s="185"/>
      <c r="S608" s="185"/>
      <c r="X608" s="256"/>
      <c r="Y608" s="256"/>
      <c r="Z608" s="244"/>
    </row>
    <row r="609" spans="1:26" x14ac:dyDescent="0.2">
      <c r="A609" s="177"/>
      <c r="B609" s="234" t="s">
        <v>2010</v>
      </c>
      <c r="C609" s="235"/>
      <c r="D609" s="200"/>
      <c r="E609" s="201">
        <v>7.4952216000000007</v>
      </c>
      <c r="F609" s="184"/>
      <c r="G609" s="184"/>
      <c r="H609" s="184"/>
      <c r="I609" s="184"/>
      <c r="J609" s="184"/>
      <c r="K609" s="184"/>
      <c r="L609" s="184"/>
      <c r="M609" s="184"/>
      <c r="N609" s="184"/>
      <c r="O609" s="184"/>
      <c r="P609" s="184"/>
      <c r="Q609" s="184"/>
      <c r="R609" s="185"/>
      <c r="S609" s="185"/>
      <c r="X609" s="256"/>
      <c r="Y609" s="256"/>
      <c r="Z609" s="244"/>
    </row>
    <row r="610" spans="1:26" ht="22.5" x14ac:dyDescent="0.2">
      <c r="A610" s="193">
        <v>186</v>
      </c>
      <c r="B610" s="230" t="s">
        <v>2011</v>
      </c>
      <c r="C610" s="230" t="s">
        <v>2012</v>
      </c>
      <c r="D610" s="195" t="s">
        <v>293</v>
      </c>
      <c r="E610" s="196">
        <v>20.292913800000004</v>
      </c>
      <c r="F610" s="199"/>
      <c r="G610" s="197">
        <f>ROUND(E610*F610,2)</f>
        <v>0</v>
      </c>
      <c r="H610" s="199">
        <v>9.11</v>
      </c>
      <c r="I610" s="197">
        <f>ROUND(E610*H610,2)</f>
        <v>184.87</v>
      </c>
      <c r="J610" s="199">
        <v>116.89</v>
      </c>
      <c r="K610" s="197">
        <f>ROUND(E610*J610,2)</f>
        <v>2372.04</v>
      </c>
      <c r="L610" s="197">
        <v>21</v>
      </c>
      <c r="M610" s="197">
        <f>G610*(1+L610/100)</f>
        <v>0</v>
      </c>
      <c r="N610" s="197">
        <v>3.2000000000000003E-4</v>
      </c>
      <c r="O610" s="197">
        <f>ROUND(E610*N610,2)</f>
        <v>0.01</v>
      </c>
      <c r="P610" s="197">
        <v>0</v>
      </c>
      <c r="Q610" s="197">
        <f>ROUND(E610*P610,2)</f>
        <v>0</v>
      </c>
      <c r="R610" s="198" t="s">
        <v>312</v>
      </c>
      <c r="S610" s="198" t="s">
        <v>194</v>
      </c>
      <c r="X610" s="256"/>
      <c r="Y610" s="256"/>
      <c r="Z610" s="225"/>
    </row>
    <row r="611" spans="1:26" x14ac:dyDescent="0.2">
      <c r="A611" s="177"/>
      <c r="B611" s="234" t="s">
        <v>2013</v>
      </c>
      <c r="C611" s="235"/>
      <c r="D611" s="200"/>
      <c r="E611" s="201"/>
      <c r="F611" s="184"/>
      <c r="G611" s="184"/>
      <c r="H611" s="184"/>
      <c r="I611" s="184"/>
      <c r="J611" s="184"/>
      <c r="K611" s="184"/>
      <c r="L611" s="184"/>
      <c r="M611" s="184"/>
      <c r="N611" s="184"/>
      <c r="O611" s="184"/>
      <c r="P611" s="184"/>
      <c r="Q611" s="184"/>
      <c r="R611" s="185"/>
      <c r="S611" s="185"/>
      <c r="X611" s="256"/>
      <c r="Y611" s="256"/>
      <c r="Z611" s="244"/>
    </row>
    <row r="612" spans="1:26" x14ac:dyDescent="0.2">
      <c r="A612" s="177"/>
      <c r="B612" s="234" t="s">
        <v>2014</v>
      </c>
      <c r="C612" s="235"/>
      <c r="D612" s="200"/>
      <c r="E612" s="201"/>
      <c r="F612" s="184"/>
      <c r="G612" s="184"/>
      <c r="H612" s="184"/>
      <c r="I612" s="184"/>
      <c r="J612" s="184"/>
      <c r="K612" s="184"/>
      <c r="L612" s="184"/>
      <c r="M612" s="184"/>
      <c r="N612" s="184"/>
      <c r="O612" s="184"/>
      <c r="P612" s="184"/>
      <c r="Q612" s="184"/>
      <c r="R612" s="185"/>
      <c r="S612" s="185"/>
      <c r="X612" s="256"/>
      <c r="Y612" s="256"/>
      <c r="Z612" s="244"/>
    </row>
    <row r="613" spans="1:26" x14ac:dyDescent="0.2">
      <c r="A613" s="177"/>
      <c r="B613" s="234" t="s">
        <v>2015</v>
      </c>
      <c r="C613" s="235"/>
      <c r="D613" s="200"/>
      <c r="E613" s="201"/>
      <c r="F613" s="184"/>
      <c r="G613" s="184"/>
      <c r="H613" s="184"/>
      <c r="I613" s="184"/>
      <c r="J613" s="184"/>
      <c r="K613" s="184"/>
      <c r="L613" s="184"/>
      <c r="M613" s="184"/>
      <c r="N613" s="184"/>
      <c r="O613" s="184"/>
      <c r="P613" s="184"/>
      <c r="Q613" s="184"/>
      <c r="R613" s="185"/>
      <c r="S613" s="185"/>
      <c r="X613" s="256"/>
      <c r="Y613" s="256"/>
      <c r="Z613" s="244"/>
    </row>
    <row r="614" spans="1:26" x14ac:dyDescent="0.2">
      <c r="A614" s="177"/>
      <c r="B614" s="234" t="s">
        <v>2016</v>
      </c>
      <c r="C614" s="235"/>
      <c r="D614" s="200"/>
      <c r="E614" s="201"/>
      <c r="F614" s="184"/>
      <c r="G614" s="184"/>
      <c r="H614" s="184"/>
      <c r="I614" s="184"/>
      <c r="J614" s="184"/>
      <c r="K614" s="184"/>
      <c r="L614" s="184"/>
      <c r="M614" s="184"/>
      <c r="N614" s="184"/>
      <c r="O614" s="184"/>
      <c r="P614" s="184"/>
      <c r="Q614" s="184"/>
      <c r="R614" s="185"/>
      <c r="S614" s="185"/>
      <c r="X614" s="256"/>
      <c r="Y614" s="256"/>
      <c r="Z614" s="244"/>
    </row>
    <row r="615" spans="1:26" x14ac:dyDescent="0.2">
      <c r="A615" s="177"/>
      <c r="B615" s="234" t="s">
        <v>2017</v>
      </c>
      <c r="C615" s="235"/>
      <c r="D615" s="200"/>
      <c r="E615" s="201"/>
      <c r="F615" s="184"/>
      <c r="G615" s="184"/>
      <c r="H615" s="184"/>
      <c r="I615" s="184"/>
      <c r="J615" s="184"/>
      <c r="K615" s="184"/>
      <c r="L615" s="184"/>
      <c r="M615" s="184"/>
      <c r="N615" s="184"/>
      <c r="O615" s="184"/>
      <c r="P615" s="184"/>
      <c r="Q615" s="184"/>
      <c r="R615" s="185"/>
      <c r="S615" s="185"/>
      <c r="X615" s="256"/>
      <c r="Y615" s="256"/>
      <c r="Z615" s="244"/>
    </row>
    <row r="616" spans="1:26" x14ac:dyDescent="0.2">
      <c r="A616" s="177"/>
      <c r="B616" s="234" t="s">
        <v>2018</v>
      </c>
      <c r="C616" s="235"/>
      <c r="D616" s="200"/>
      <c r="E616" s="201"/>
      <c r="F616" s="184"/>
      <c r="G616" s="184"/>
      <c r="H616" s="184"/>
      <c r="I616" s="184"/>
      <c r="J616" s="184"/>
      <c r="K616" s="184"/>
      <c r="L616" s="184"/>
      <c r="M616" s="184"/>
      <c r="N616" s="184"/>
      <c r="O616" s="184"/>
      <c r="P616" s="184"/>
      <c r="Q616" s="184"/>
      <c r="R616" s="185"/>
      <c r="S616" s="185"/>
      <c r="X616" s="256"/>
      <c r="Y616" s="256"/>
      <c r="Z616" s="244"/>
    </row>
    <row r="617" spans="1:26" x14ac:dyDescent="0.2">
      <c r="A617" s="177"/>
      <c r="B617" s="234" t="s">
        <v>2019</v>
      </c>
      <c r="C617" s="235"/>
      <c r="D617" s="200"/>
      <c r="E617" s="201"/>
      <c r="F617" s="184"/>
      <c r="G617" s="184"/>
      <c r="H617" s="184"/>
      <c r="I617" s="184"/>
      <c r="J617" s="184"/>
      <c r="K617" s="184"/>
      <c r="L617" s="184"/>
      <c r="M617" s="184"/>
      <c r="N617" s="184"/>
      <c r="O617" s="184"/>
      <c r="P617" s="184"/>
      <c r="Q617" s="184"/>
      <c r="R617" s="185"/>
      <c r="S617" s="185"/>
      <c r="X617" s="256"/>
      <c r="Y617" s="256"/>
      <c r="Z617" s="244"/>
    </row>
    <row r="618" spans="1:26" x14ac:dyDescent="0.2">
      <c r="A618" s="177"/>
      <c r="B618" s="234" t="s">
        <v>2020</v>
      </c>
      <c r="C618" s="235"/>
      <c r="D618" s="200"/>
      <c r="E618" s="201"/>
      <c r="F618" s="184"/>
      <c r="G618" s="184"/>
      <c r="H618" s="184"/>
      <c r="I618" s="184"/>
      <c r="J618" s="184"/>
      <c r="K618" s="184"/>
      <c r="L618" s="184"/>
      <c r="M618" s="184"/>
      <c r="N618" s="184"/>
      <c r="O618" s="184"/>
      <c r="P618" s="184"/>
      <c r="Q618" s="184"/>
      <c r="R618" s="185"/>
      <c r="S618" s="185"/>
      <c r="X618" s="256"/>
      <c r="Y618" s="256"/>
      <c r="Z618" s="244"/>
    </row>
    <row r="619" spans="1:26" x14ac:dyDescent="0.2">
      <c r="A619" s="177"/>
      <c r="B619" s="234" t="s">
        <v>2021</v>
      </c>
      <c r="C619" s="235"/>
      <c r="D619" s="200"/>
      <c r="E619" s="201">
        <v>20.292913800000004</v>
      </c>
      <c r="F619" s="184"/>
      <c r="G619" s="184"/>
      <c r="H619" s="184"/>
      <c r="I619" s="184"/>
      <c r="J619" s="184"/>
      <c r="K619" s="184"/>
      <c r="L619" s="184"/>
      <c r="M619" s="184"/>
      <c r="N619" s="184"/>
      <c r="O619" s="184"/>
      <c r="P619" s="184"/>
      <c r="Q619" s="184"/>
      <c r="R619" s="185"/>
      <c r="S619" s="185"/>
      <c r="X619" s="256"/>
      <c r="Y619" s="256"/>
      <c r="Z619" s="244"/>
    </row>
    <row r="620" spans="1:26" x14ac:dyDescent="0.2">
      <c r="A620" s="193">
        <v>187</v>
      </c>
      <c r="B620" s="230" t="s">
        <v>2022</v>
      </c>
      <c r="C620" s="230" t="s">
        <v>2023</v>
      </c>
      <c r="D620" s="195" t="s">
        <v>293</v>
      </c>
      <c r="E620" s="196">
        <v>27.788135400000002</v>
      </c>
      <c r="F620" s="199"/>
      <c r="G620" s="197">
        <f>ROUND(E620*F620,2)</f>
        <v>0</v>
      </c>
      <c r="H620" s="199">
        <v>0</v>
      </c>
      <c r="I620" s="197">
        <f>ROUND(E620*H620,2)</f>
        <v>0</v>
      </c>
      <c r="J620" s="199">
        <v>92.2</v>
      </c>
      <c r="K620" s="197">
        <f>ROUND(E620*J620,2)</f>
        <v>2562.0700000000002</v>
      </c>
      <c r="L620" s="197">
        <v>21</v>
      </c>
      <c r="M620" s="197">
        <f>G620*(1+L620/100)</f>
        <v>0</v>
      </c>
      <c r="N620" s="197">
        <v>0</v>
      </c>
      <c r="O620" s="197">
        <f>ROUND(E620*N620,2)</f>
        <v>0</v>
      </c>
      <c r="P620" s="197">
        <v>0</v>
      </c>
      <c r="Q620" s="197">
        <f>ROUND(E620*P620,2)</f>
        <v>0</v>
      </c>
      <c r="R620" s="198" t="s">
        <v>312</v>
      </c>
      <c r="S620" s="198" t="s">
        <v>194</v>
      </c>
      <c r="X620" s="256"/>
      <c r="Y620" s="256"/>
      <c r="Z620" s="225"/>
    </row>
    <row r="621" spans="1:26" x14ac:dyDescent="0.2">
      <c r="A621" s="177"/>
      <c r="B621" s="234" t="s">
        <v>2024</v>
      </c>
      <c r="C621" s="235"/>
      <c r="D621" s="200"/>
      <c r="E621" s="201"/>
      <c r="F621" s="184"/>
      <c r="G621" s="184"/>
      <c r="H621" s="184"/>
      <c r="I621" s="184"/>
      <c r="J621" s="184"/>
      <c r="K621" s="184"/>
      <c r="L621" s="184"/>
      <c r="M621" s="184"/>
      <c r="N621" s="184"/>
      <c r="O621" s="184"/>
      <c r="P621" s="184"/>
      <c r="Q621" s="184"/>
      <c r="R621" s="185"/>
      <c r="S621" s="185"/>
      <c r="X621" s="256"/>
      <c r="Y621" s="256"/>
      <c r="Z621" s="244"/>
    </row>
    <row r="622" spans="1:26" x14ac:dyDescent="0.2">
      <c r="A622" s="177"/>
      <c r="B622" s="234" t="s">
        <v>2025</v>
      </c>
      <c r="C622" s="235"/>
      <c r="D622" s="200"/>
      <c r="E622" s="201">
        <v>27.788135400000002</v>
      </c>
      <c r="F622" s="184"/>
      <c r="G622" s="184"/>
      <c r="H622" s="184"/>
      <c r="I622" s="184"/>
      <c r="J622" s="184"/>
      <c r="K622" s="184"/>
      <c r="L622" s="184"/>
      <c r="M622" s="184"/>
      <c r="N622" s="184"/>
      <c r="O622" s="184"/>
      <c r="P622" s="184"/>
      <c r="Q622" s="184"/>
      <c r="R622" s="185"/>
      <c r="S622" s="185"/>
      <c r="X622" s="256"/>
      <c r="Y622" s="256"/>
      <c r="Z622" s="244"/>
    </row>
    <row r="623" spans="1:26" ht="22.5" x14ac:dyDescent="0.2">
      <c r="A623" s="193">
        <v>188</v>
      </c>
      <c r="B623" s="230" t="s">
        <v>523</v>
      </c>
      <c r="C623" s="230" t="s">
        <v>524</v>
      </c>
      <c r="D623" s="195" t="s">
        <v>207</v>
      </c>
      <c r="E623" s="196">
        <v>18.965450400000002</v>
      </c>
      <c r="F623" s="199"/>
      <c r="G623" s="197">
        <f>ROUND(E623*F623,2)</f>
        <v>0</v>
      </c>
      <c r="H623" s="199">
        <v>0</v>
      </c>
      <c r="I623" s="197">
        <f>ROUND(E623*H623,2)</f>
        <v>0</v>
      </c>
      <c r="J623" s="199">
        <v>586</v>
      </c>
      <c r="K623" s="197">
        <f>ROUND(E623*J623,2)</f>
        <v>11113.75</v>
      </c>
      <c r="L623" s="197">
        <v>21</v>
      </c>
      <c r="M623" s="197">
        <f>G623*(1+L623/100)</f>
        <v>0</v>
      </c>
      <c r="N623" s="197">
        <v>5.0400000000000002E-3</v>
      </c>
      <c r="O623" s="197">
        <f>ROUND(E623*N623,2)</f>
        <v>0.1</v>
      </c>
      <c r="P623" s="197">
        <v>0</v>
      </c>
      <c r="Q623" s="197">
        <f>ROUND(E623*P623,2)</f>
        <v>0</v>
      </c>
      <c r="R623" s="198" t="s">
        <v>312</v>
      </c>
      <c r="S623" s="198" t="s">
        <v>194</v>
      </c>
      <c r="X623" s="256"/>
      <c r="Y623" s="256"/>
      <c r="Z623" s="225"/>
    </row>
    <row r="624" spans="1:26" x14ac:dyDescent="0.2">
      <c r="A624" s="177"/>
      <c r="B624" s="234" t="s">
        <v>2013</v>
      </c>
      <c r="C624" s="235"/>
      <c r="D624" s="200"/>
      <c r="E624" s="201"/>
      <c r="F624" s="184"/>
      <c r="G624" s="184"/>
      <c r="H624" s="184"/>
      <c r="I624" s="184"/>
      <c r="J624" s="184"/>
      <c r="K624" s="184"/>
      <c r="L624" s="184"/>
      <c r="M624" s="184"/>
      <c r="N624" s="184"/>
      <c r="O624" s="184"/>
      <c r="P624" s="184"/>
      <c r="Q624" s="184"/>
      <c r="R624" s="185"/>
      <c r="S624" s="185"/>
      <c r="X624" s="256"/>
      <c r="Y624" s="256"/>
      <c r="Z624" s="244"/>
    </row>
    <row r="625" spans="1:26" x14ac:dyDescent="0.2">
      <c r="A625" s="177"/>
      <c r="B625" s="234" t="s">
        <v>2026</v>
      </c>
      <c r="C625" s="235"/>
      <c r="D625" s="200"/>
      <c r="E625" s="201"/>
      <c r="F625" s="184"/>
      <c r="G625" s="184"/>
      <c r="H625" s="184"/>
      <c r="I625" s="184"/>
      <c r="J625" s="184"/>
      <c r="K625" s="184"/>
      <c r="L625" s="184"/>
      <c r="M625" s="184"/>
      <c r="N625" s="184"/>
      <c r="O625" s="184"/>
      <c r="P625" s="184"/>
      <c r="Q625" s="184"/>
      <c r="R625" s="185"/>
      <c r="S625" s="185"/>
      <c r="X625" s="256"/>
      <c r="Y625" s="256"/>
      <c r="Z625" s="244"/>
    </row>
    <row r="626" spans="1:26" x14ac:dyDescent="0.2">
      <c r="A626" s="177"/>
      <c r="B626" s="234" t="s">
        <v>2016</v>
      </c>
      <c r="C626" s="235"/>
      <c r="D626" s="200"/>
      <c r="E626" s="201"/>
      <c r="F626" s="184"/>
      <c r="G626" s="184"/>
      <c r="H626" s="184"/>
      <c r="I626" s="184"/>
      <c r="J626" s="184"/>
      <c r="K626" s="184"/>
      <c r="L626" s="184"/>
      <c r="M626" s="184"/>
      <c r="N626" s="184"/>
      <c r="O626" s="184"/>
      <c r="P626" s="184"/>
      <c r="Q626" s="184"/>
      <c r="R626" s="185"/>
      <c r="S626" s="185"/>
      <c r="X626" s="256"/>
      <c r="Y626" s="256"/>
      <c r="Z626" s="244"/>
    </row>
    <row r="627" spans="1:26" x14ac:dyDescent="0.2">
      <c r="A627" s="177"/>
      <c r="B627" s="234" t="s">
        <v>2017</v>
      </c>
      <c r="C627" s="235"/>
      <c r="D627" s="200"/>
      <c r="E627" s="201"/>
      <c r="F627" s="184"/>
      <c r="G627" s="184"/>
      <c r="H627" s="184"/>
      <c r="I627" s="184"/>
      <c r="J627" s="184"/>
      <c r="K627" s="184"/>
      <c r="L627" s="184"/>
      <c r="M627" s="184"/>
      <c r="N627" s="184"/>
      <c r="O627" s="184"/>
      <c r="P627" s="184"/>
      <c r="Q627" s="184"/>
      <c r="R627" s="185"/>
      <c r="S627" s="185"/>
      <c r="X627" s="256"/>
      <c r="Y627" s="256"/>
      <c r="Z627" s="244"/>
    </row>
    <row r="628" spans="1:26" x14ac:dyDescent="0.2">
      <c r="A628" s="177"/>
      <c r="B628" s="234" t="s">
        <v>2018</v>
      </c>
      <c r="C628" s="235"/>
      <c r="D628" s="200"/>
      <c r="E628" s="201"/>
      <c r="F628" s="184"/>
      <c r="G628" s="184"/>
      <c r="H628" s="184"/>
      <c r="I628" s="184"/>
      <c r="J628" s="184"/>
      <c r="K628" s="184"/>
      <c r="L628" s="184"/>
      <c r="M628" s="184"/>
      <c r="N628" s="184"/>
      <c r="O628" s="184"/>
      <c r="P628" s="184"/>
      <c r="Q628" s="184"/>
      <c r="R628" s="185"/>
      <c r="S628" s="185"/>
      <c r="X628" s="256"/>
      <c r="Y628" s="256"/>
      <c r="Z628" s="244"/>
    </row>
    <row r="629" spans="1:26" x14ac:dyDescent="0.2">
      <c r="A629" s="177"/>
      <c r="B629" s="234" t="s">
        <v>2019</v>
      </c>
      <c r="C629" s="235"/>
      <c r="D629" s="200"/>
      <c r="E629" s="201"/>
      <c r="F629" s="184"/>
      <c r="G629" s="184"/>
      <c r="H629" s="184"/>
      <c r="I629" s="184"/>
      <c r="J629" s="184"/>
      <c r="K629" s="184"/>
      <c r="L629" s="184"/>
      <c r="M629" s="184"/>
      <c r="N629" s="184"/>
      <c r="O629" s="184"/>
      <c r="P629" s="184"/>
      <c r="Q629" s="184"/>
      <c r="R629" s="185"/>
      <c r="S629" s="185"/>
      <c r="X629" s="256"/>
      <c r="Y629" s="256"/>
      <c r="Z629" s="244"/>
    </row>
    <row r="630" spans="1:26" x14ac:dyDescent="0.2">
      <c r="A630" s="177"/>
      <c r="B630" s="234" t="s">
        <v>2020</v>
      </c>
      <c r="C630" s="235"/>
      <c r="D630" s="200"/>
      <c r="E630" s="201"/>
      <c r="F630" s="184"/>
      <c r="G630" s="184"/>
      <c r="H630" s="184"/>
      <c r="I630" s="184"/>
      <c r="J630" s="184"/>
      <c r="K630" s="184"/>
      <c r="L630" s="184"/>
      <c r="M630" s="184"/>
      <c r="N630" s="184"/>
      <c r="O630" s="184"/>
      <c r="P630" s="184"/>
      <c r="Q630" s="184"/>
      <c r="R630" s="185"/>
      <c r="S630" s="185"/>
      <c r="X630" s="256"/>
      <c r="Y630" s="256"/>
      <c r="Z630" s="244"/>
    </row>
    <row r="631" spans="1:26" x14ac:dyDescent="0.2">
      <c r="A631" s="177"/>
      <c r="B631" s="234" t="s">
        <v>2027</v>
      </c>
      <c r="C631" s="235"/>
      <c r="D631" s="200"/>
      <c r="E631" s="201">
        <v>18.965450400000002</v>
      </c>
      <c r="F631" s="184"/>
      <c r="G631" s="184"/>
      <c r="H631" s="184"/>
      <c r="I631" s="184"/>
      <c r="J631" s="184"/>
      <c r="K631" s="184"/>
      <c r="L631" s="184"/>
      <c r="M631" s="184"/>
      <c r="N631" s="184"/>
      <c r="O631" s="184"/>
      <c r="P631" s="184"/>
      <c r="Q631" s="184"/>
      <c r="R631" s="185"/>
      <c r="S631" s="185"/>
      <c r="X631" s="256"/>
      <c r="Y631" s="256"/>
      <c r="Z631" s="244"/>
    </row>
    <row r="632" spans="1:26" ht="33.75" x14ac:dyDescent="0.2">
      <c r="A632" s="193">
        <v>189</v>
      </c>
      <c r="B632" s="230" t="s">
        <v>2028</v>
      </c>
      <c r="C632" s="230" t="s">
        <v>2029</v>
      </c>
      <c r="D632" s="195" t="s">
        <v>2030</v>
      </c>
      <c r="E632" s="196">
        <v>27.788135400000002</v>
      </c>
      <c r="F632" s="199"/>
      <c r="G632" s="197">
        <f>ROUND(E632*F632,2)</f>
        <v>0</v>
      </c>
      <c r="H632" s="199">
        <v>1091.02</v>
      </c>
      <c r="I632" s="197">
        <f>ROUND(E632*H632,2)</f>
        <v>30317.41</v>
      </c>
      <c r="J632" s="199">
        <v>264.98</v>
      </c>
      <c r="K632" s="197">
        <f>ROUND(E632*J632,2)</f>
        <v>7363.3</v>
      </c>
      <c r="L632" s="197">
        <v>21</v>
      </c>
      <c r="M632" s="197">
        <f>G632*(1+L632/100)</f>
        <v>0</v>
      </c>
      <c r="N632" s="197">
        <v>5.8E-4</v>
      </c>
      <c r="O632" s="197">
        <f>ROUND(E632*N632,2)</f>
        <v>0.02</v>
      </c>
      <c r="P632" s="197">
        <v>0</v>
      </c>
      <c r="Q632" s="197">
        <f>ROUND(E632*P632,2)</f>
        <v>0</v>
      </c>
      <c r="R632" s="198" t="s">
        <v>312</v>
      </c>
      <c r="S632" s="198" t="s">
        <v>194</v>
      </c>
      <c r="X632" s="256"/>
      <c r="Y632" s="256"/>
      <c r="Z632" s="225"/>
    </row>
    <row r="633" spans="1:26" x14ac:dyDescent="0.2">
      <c r="A633" s="193">
        <v>190</v>
      </c>
      <c r="B633" s="230" t="s">
        <v>529</v>
      </c>
      <c r="C633" s="230" t="s">
        <v>530</v>
      </c>
      <c r="D633" s="195" t="s">
        <v>293</v>
      </c>
      <c r="E633" s="196">
        <v>27.788135400000002</v>
      </c>
      <c r="F633" s="199"/>
      <c r="G633" s="197">
        <f>ROUND(E633*F633,2)</f>
        <v>0</v>
      </c>
      <c r="H633" s="199">
        <v>22.6</v>
      </c>
      <c r="I633" s="197">
        <f>ROUND(E633*H633,2)</f>
        <v>628.01</v>
      </c>
      <c r="J633" s="199">
        <v>32.200000000000003</v>
      </c>
      <c r="K633" s="197">
        <f>ROUND(E633*J633,2)</f>
        <v>894.78</v>
      </c>
      <c r="L633" s="197">
        <v>21</v>
      </c>
      <c r="M633" s="197">
        <f>G633*(1+L633/100)</f>
        <v>0</v>
      </c>
      <c r="N633" s="197">
        <v>4.0000000000000003E-5</v>
      </c>
      <c r="O633" s="197">
        <f>ROUND(E633*N633,2)</f>
        <v>0</v>
      </c>
      <c r="P633" s="197">
        <v>0</v>
      </c>
      <c r="Q633" s="197">
        <f>ROUND(E633*P633,2)</f>
        <v>0</v>
      </c>
      <c r="R633" s="198" t="s">
        <v>312</v>
      </c>
      <c r="S633" s="198" t="s">
        <v>194</v>
      </c>
      <c r="X633" s="256"/>
      <c r="Y633" s="256"/>
      <c r="Z633" s="225"/>
    </row>
    <row r="634" spans="1:26" x14ac:dyDescent="0.2">
      <c r="A634" s="177"/>
      <c r="B634" s="319" t="s">
        <v>531</v>
      </c>
      <c r="C634" s="319"/>
      <c r="D634" s="320"/>
      <c r="E634" s="320"/>
      <c r="F634" s="320"/>
      <c r="G634" s="320"/>
      <c r="H634" s="184"/>
      <c r="I634" s="184"/>
      <c r="J634" s="184"/>
      <c r="K634" s="184"/>
      <c r="L634" s="184"/>
      <c r="M634" s="184"/>
      <c r="N634" s="184"/>
      <c r="O634" s="184"/>
      <c r="P634" s="184"/>
      <c r="Q634" s="184"/>
      <c r="R634" s="185"/>
      <c r="S634" s="185"/>
      <c r="X634" s="256"/>
      <c r="Y634" s="256"/>
      <c r="Z634" s="256"/>
    </row>
    <row r="635" spans="1:26" ht="22.5" x14ac:dyDescent="0.2">
      <c r="A635" s="193">
        <v>191</v>
      </c>
      <c r="B635" s="230" t="s">
        <v>2031</v>
      </c>
      <c r="C635" s="230" t="s">
        <v>2032</v>
      </c>
      <c r="D635" s="195" t="s">
        <v>207</v>
      </c>
      <c r="E635" s="196">
        <v>26.747324358000004</v>
      </c>
      <c r="F635" s="199"/>
      <c r="G635" s="197">
        <f>ROUND(E635*F635,2)</f>
        <v>0</v>
      </c>
      <c r="H635" s="199">
        <v>0</v>
      </c>
      <c r="I635" s="197">
        <f>ROUND(E635*H635,2)</f>
        <v>0</v>
      </c>
      <c r="J635" s="199">
        <v>19.8</v>
      </c>
      <c r="K635" s="197">
        <f>ROUND(E635*J635,2)</f>
        <v>529.6</v>
      </c>
      <c r="L635" s="197">
        <v>21</v>
      </c>
      <c r="M635" s="197">
        <f>G635*(1+L635/100)</f>
        <v>0</v>
      </c>
      <c r="N635" s="197">
        <v>8.0000000000000004E-4</v>
      </c>
      <c r="O635" s="197">
        <f>ROUND(E635*N635,2)</f>
        <v>0.02</v>
      </c>
      <c r="P635" s="197">
        <v>0</v>
      </c>
      <c r="Q635" s="197">
        <f>ROUND(E635*P635,2)</f>
        <v>0</v>
      </c>
      <c r="R635" s="198" t="s">
        <v>312</v>
      </c>
      <c r="S635" s="198" t="s">
        <v>194</v>
      </c>
      <c r="X635" s="256"/>
      <c r="Y635" s="256"/>
      <c r="Z635" s="225"/>
    </row>
    <row r="636" spans="1:26" ht="22.5" x14ac:dyDescent="0.2">
      <c r="A636" s="193">
        <v>192</v>
      </c>
      <c r="B636" s="230" t="s">
        <v>2033</v>
      </c>
      <c r="C636" s="230" t="s">
        <v>2034</v>
      </c>
      <c r="D636" s="195" t="s">
        <v>207</v>
      </c>
      <c r="E636" s="196">
        <v>0.82217088000000005</v>
      </c>
      <c r="F636" s="199"/>
      <c r="G636" s="197">
        <f>ROUND(E636*F636,2)</f>
        <v>0</v>
      </c>
      <c r="H636" s="199">
        <v>950.26</v>
      </c>
      <c r="I636" s="197">
        <f>ROUND(E636*H636,2)</f>
        <v>781.28</v>
      </c>
      <c r="J636" s="199">
        <v>739.74</v>
      </c>
      <c r="K636" s="197">
        <f>ROUND(E636*J636,2)</f>
        <v>608.19000000000005</v>
      </c>
      <c r="L636" s="197">
        <v>21</v>
      </c>
      <c r="M636" s="197">
        <f>G636*(1+L636/100)</f>
        <v>0</v>
      </c>
      <c r="N636" s="197">
        <v>2.69E-2</v>
      </c>
      <c r="O636" s="197">
        <f>ROUND(E636*N636,2)</f>
        <v>0.02</v>
      </c>
      <c r="P636" s="197">
        <v>0</v>
      </c>
      <c r="Q636" s="197">
        <f>ROUND(E636*P636,2)</f>
        <v>0</v>
      </c>
      <c r="R636" s="198" t="s">
        <v>441</v>
      </c>
      <c r="S636" s="198" t="s">
        <v>194</v>
      </c>
      <c r="X636" s="256"/>
      <c r="Y636" s="256"/>
      <c r="Z636" s="225"/>
    </row>
    <row r="637" spans="1:26" x14ac:dyDescent="0.2">
      <c r="A637" s="177"/>
      <c r="B637" s="319" t="s">
        <v>2035</v>
      </c>
      <c r="C637" s="319"/>
      <c r="D637" s="320"/>
      <c r="E637" s="320"/>
      <c r="F637" s="320"/>
      <c r="G637" s="320"/>
      <c r="H637" s="184"/>
      <c r="I637" s="184"/>
      <c r="J637" s="184"/>
      <c r="K637" s="184"/>
      <c r="L637" s="184"/>
      <c r="M637" s="184"/>
      <c r="N637" s="184"/>
      <c r="O637" s="184"/>
      <c r="P637" s="184"/>
      <c r="Q637" s="184"/>
      <c r="R637" s="185"/>
      <c r="S637" s="185"/>
      <c r="X637" s="256"/>
      <c r="Y637" s="256"/>
      <c r="Z637" s="256"/>
    </row>
    <row r="638" spans="1:26" x14ac:dyDescent="0.2">
      <c r="A638" s="177"/>
      <c r="B638" s="234" t="s">
        <v>2036</v>
      </c>
      <c r="C638" s="235"/>
      <c r="D638" s="200"/>
      <c r="E638" s="201"/>
      <c r="F638" s="184"/>
      <c r="G638" s="184"/>
      <c r="H638" s="184"/>
      <c r="I638" s="184"/>
      <c r="J638" s="184"/>
      <c r="K638" s="184"/>
      <c r="L638" s="184"/>
      <c r="M638" s="184"/>
      <c r="N638" s="184"/>
      <c r="O638" s="184"/>
      <c r="P638" s="184"/>
      <c r="Q638" s="184"/>
      <c r="R638" s="185"/>
      <c r="S638" s="185"/>
      <c r="X638" s="256"/>
      <c r="Y638" s="256"/>
      <c r="Z638" s="256"/>
    </row>
    <row r="639" spans="1:26" x14ac:dyDescent="0.2">
      <c r="A639" s="177"/>
      <c r="B639" s="234" t="s">
        <v>2037</v>
      </c>
      <c r="C639" s="235"/>
      <c r="D639" s="200"/>
      <c r="E639" s="201">
        <v>0.82217088000000005</v>
      </c>
      <c r="F639" s="184"/>
      <c r="G639" s="184"/>
      <c r="H639" s="184"/>
      <c r="I639" s="184"/>
      <c r="J639" s="184"/>
      <c r="K639" s="184"/>
      <c r="L639" s="184"/>
      <c r="M639" s="184"/>
      <c r="N639" s="184"/>
      <c r="O639" s="184"/>
      <c r="P639" s="184"/>
      <c r="Q639" s="184"/>
      <c r="R639" s="185"/>
      <c r="S639" s="185"/>
      <c r="X639" s="256"/>
      <c r="Y639" s="256"/>
      <c r="Z639" s="244"/>
    </row>
    <row r="640" spans="1:26" ht="22.5" x14ac:dyDescent="0.2">
      <c r="A640" s="193">
        <v>193</v>
      </c>
      <c r="B640" s="230" t="s">
        <v>539</v>
      </c>
      <c r="C640" s="230" t="s">
        <v>540</v>
      </c>
      <c r="D640" s="195" t="s">
        <v>207</v>
      </c>
      <c r="E640" s="196">
        <v>25.909269691800002</v>
      </c>
      <c r="F640" s="199"/>
      <c r="G640" s="197">
        <f>ROUND(E640*F640,2)</f>
        <v>0</v>
      </c>
      <c r="H640" s="199">
        <v>452</v>
      </c>
      <c r="I640" s="197">
        <f>ROUND(E640*H640,2)</f>
        <v>11710.99</v>
      </c>
      <c r="J640" s="199">
        <v>0</v>
      </c>
      <c r="K640" s="197">
        <f>ROUND(E640*J640,2)</f>
        <v>0</v>
      </c>
      <c r="L640" s="197">
        <v>21</v>
      </c>
      <c r="M640" s="197">
        <f>G640*(1+L640/100)</f>
        <v>0</v>
      </c>
      <c r="N640" s="197">
        <v>1.9199999999999998E-2</v>
      </c>
      <c r="O640" s="197">
        <f>ROUND(E640*N640,2)</f>
        <v>0.5</v>
      </c>
      <c r="P640" s="197">
        <v>0</v>
      </c>
      <c r="Q640" s="197">
        <f>ROUND(E640*P640,2)</f>
        <v>0</v>
      </c>
      <c r="R640" s="198" t="s">
        <v>243</v>
      </c>
      <c r="S640" s="198" t="s">
        <v>194</v>
      </c>
      <c r="X640" s="256"/>
      <c r="Y640" s="256"/>
      <c r="Z640" s="225"/>
    </row>
    <row r="641" spans="1:26" x14ac:dyDescent="0.2">
      <c r="A641" s="177"/>
      <c r="B641" s="234" t="s">
        <v>2038</v>
      </c>
      <c r="C641" s="235"/>
      <c r="D641" s="200"/>
      <c r="E641" s="201"/>
      <c r="F641" s="184"/>
      <c r="G641" s="184"/>
      <c r="H641" s="184"/>
      <c r="I641" s="184"/>
      <c r="J641" s="184"/>
      <c r="K641" s="184"/>
      <c r="L641" s="184"/>
      <c r="M641" s="184"/>
      <c r="N641" s="184"/>
      <c r="O641" s="184"/>
      <c r="P641" s="184"/>
      <c r="Q641" s="184"/>
      <c r="R641" s="185"/>
      <c r="S641" s="185"/>
      <c r="X641" s="256"/>
      <c r="Y641" s="256"/>
      <c r="Z641" s="244"/>
    </row>
    <row r="642" spans="1:26" x14ac:dyDescent="0.2">
      <c r="A642" s="177"/>
      <c r="B642" s="234" t="s">
        <v>2039</v>
      </c>
      <c r="C642" s="235"/>
      <c r="D642" s="200"/>
      <c r="E642" s="201">
        <v>25.909269691800002</v>
      </c>
      <c r="F642" s="184"/>
      <c r="G642" s="184"/>
      <c r="H642" s="184"/>
      <c r="I642" s="184"/>
      <c r="J642" s="184"/>
      <c r="K642" s="184"/>
      <c r="L642" s="184"/>
      <c r="M642" s="184"/>
      <c r="N642" s="184"/>
      <c r="O642" s="184"/>
      <c r="P642" s="184"/>
      <c r="Q642" s="184"/>
      <c r="R642" s="185"/>
      <c r="S642" s="185"/>
      <c r="X642" s="256"/>
      <c r="Y642" s="256"/>
      <c r="Z642" s="244"/>
    </row>
    <row r="643" spans="1:26" ht="22.5" x14ac:dyDescent="0.2">
      <c r="A643" s="193">
        <v>194</v>
      </c>
      <c r="B643" s="230" t="s">
        <v>2040</v>
      </c>
      <c r="C643" s="230" t="s">
        <v>2041</v>
      </c>
      <c r="D643" s="195" t="s">
        <v>207</v>
      </c>
      <c r="E643" s="196">
        <v>3.5127871020000003</v>
      </c>
      <c r="F643" s="199"/>
      <c r="G643" s="197">
        <f>ROUND(E643*F643,2)</f>
        <v>0</v>
      </c>
      <c r="H643" s="199">
        <v>634</v>
      </c>
      <c r="I643" s="197">
        <f>ROUND(E643*H643,2)</f>
        <v>2227.11</v>
      </c>
      <c r="J643" s="199">
        <v>0</v>
      </c>
      <c r="K643" s="197">
        <f>ROUND(E643*J643,2)</f>
        <v>0</v>
      </c>
      <c r="L643" s="197">
        <v>21</v>
      </c>
      <c r="M643" s="197">
        <f>G643*(1+L643/100)</f>
        <v>0</v>
      </c>
      <c r="N643" s="197">
        <v>1.9199999999999998E-2</v>
      </c>
      <c r="O643" s="197">
        <f>ROUND(E643*N643,2)</f>
        <v>7.0000000000000007E-2</v>
      </c>
      <c r="P643" s="197">
        <v>0</v>
      </c>
      <c r="Q643" s="197">
        <f>ROUND(E643*P643,2)</f>
        <v>0</v>
      </c>
      <c r="R643" s="198" t="s">
        <v>243</v>
      </c>
      <c r="S643" s="198" t="s">
        <v>194</v>
      </c>
      <c r="X643" s="256"/>
      <c r="Y643" s="256"/>
      <c r="Z643" s="225"/>
    </row>
    <row r="644" spans="1:26" x14ac:dyDescent="0.2">
      <c r="A644" s="177"/>
      <c r="B644" s="234" t="s">
        <v>2042</v>
      </c>
      <c r="C644" s="235"/>
      <c r="D644" s="200"/>
      <c r="E644" s="201"/>
      <c r="F644" s="184"/>
      <c r="G644" s="184"/>
      <c r="H644" s="184"/>
      <c r="I644" s="184"/>
      <c r="J644" s="184"/>
      <c r="K644" s="184"/>
      <c r="L644" s="184"/>
      <c r="M644" s="184"/>
      <c r="N644" s="184"/>
      <c r="O644" s="184"/>
      <c r="P644" s="184"/>
      <c r="Q644" s="184"/>
      <c r="R644" s="185"/>
      <c r="S644" s="185"/>
      <c r="X644" s="256"/>
      <c r="Y644" s="256"/>
      <c r="Z644" s="244"/>
    </row>
    <row r="645" spans="1:26" x14ac:dyDescent="0.2">
      <c r="A645" s="177"/>
      <c r="B645" s="234" t="s">
        <v>2043</v>
      </c>
      <c r="C645" s="235"/>
      <c r="D645" s="200"/>
      <c r="E645" s="201">
        <v>3.5127871020000003</v>
      </c>
      <c r="F645" s="184"/>
      <c r="G645" s="184"/>
      <c r="H645" s="184"/>
      <c r="I645" s="184"/>
      <c r="J645" s="184"/>
      <c r="K645" s="184"/>
      <c r="L645" s="184"/>
      <c r="M645" s="184"/>
      <c r="N645" s="184"/>
      <c r="O645" s="184"/>
      <c r="P645" s="184"/>
      <c r="Q645" s="184"/>
      <c r="R645" s="185"/>
      <c r="S645" s="185"/>
      <c r="X645" s="256"/>
      <c r="Y645" s="256"/>
      <c r="Z645" s="244"/>
    </row>
    <row r="646" spans="1:26" x14ac:dyDescent="0.2">
      <c r="A646" s="193">
        <v>195</v>
      </c>
      <c r="B646" s="230" t="s">
        <v>543</v>
      </c>
      <c r="C646" s="230" t="s">
        <v>544</v>
      </c>
      <c r="D646" s="195" t="s">
        <v>433</v>
      </c>
      <c r="E646" s="196">
        <v>0.76110018060000018</v>
      </c>
      <c r="F646" s="199"/>
      <c r="G646" s="197">
        <f>ROUND(E646*F646,2)</f>
        <v>0</v>
      </c>
      <c r="H646" s="199">
        <v>0</v>
      </c>
      <c r="I646" s="197">
        <f>ROUND(E646*H646,2)</f>
        <v>0</v>
      </c>
      <c r="J646" s="199">
        <v>579</v>
      </c>
      <c r="K646" s="197">
        <f>ROUND(E646*J646,2)</f>
        <v>440.68</v>
      </c>
      <c r="L646" s="197">
        <v>21</v>
      </c>
      <c r="M646" s="197">
        <f>G646*(1+L646/100)</f>
        <v>0</v>
      </c>
      <c r="N646" s="197">
        <v>0</v>
      </c>
      <c r="O646" s="197">
        <f>ROUND(E646*N646,2)</f>
        <v>0</v>
      </c>
      <c r="P646" s="197">
        <v>0</v>
      </c>
      <c r="Q646" s="197">
        <f>ROUND(E646*P646,2)</f>
        <v>0</v>
      </c>
      <c r="R646" s="198" t="s">
        <v>312</v>
      </c>
      <c r="S646" s="198" t="s">
        <v>194</v>
      </c>
      <c r="X646" s="256"/>
      <c r="Y646" s="256"/>
      <c r="Z646" s="225"/>
    </row>
    <row r="647" spans="1:26" x14ac:dyDescent="0.2">
      <c r="A647" s="177"/>
      <c r="B647" s="234" t="s">
        <v>435</v>
      </c>
      <c r="C647" s="235"/>
      <c r="D647" s="200"/>
      <c r="E647" s="201"/>
      <c r="F647" s="184"/>
      <c r="G647" s="184"/>
      <c r="H647" s="184"/>
      <c r="I647" s="184"/>
      <c r="J647" s="184"/>
      <c r="K647" s="184"/>
      <c r="L647" s="184"/>
      <c r="M647" s="184"/>
      <c r="N647" s="184"/>
      <c r="O647" s="184"/>
      <c r="P647" s="184"/>
      <c r="Q647" s="184"/>
      <c r="R647" s="185"/>
      <c r="S647" s="185"/>
      <c r="X647" s="256"/>
      <c r="Y647" s="256"/>
      <c r="Z647" s="244"/>
    </row>
    <row r="648" spans="1:26" x14ac:dyDescent="0.2">
      <c r="A648" s="177"/>
      <c r="B648" s="234" t="s">
        <v>2044</v>
      </c>
      <c r="C648" s="235"/>
      <c r="D648" s="200"/>
      <c r="E648" s="201"/>
      <c r="F648" s="184"/>
      <c r="G648" s="184"/>
      <c r="H648" s="184"/>
      <c r="I648" s="184"/>
      <c r="J648" s="184"/>
      <c r="K648" s="184"/>
      <c r="L648" s="184"/>
      <c r="M648" s="184"/>
      <c r="N648" s="184"/>
      <c r="O648" s="184"/>
      <c r="P648" s="184"/>
      <c r="Q648" s="184"/>
      <c r="R648" s="185"/>
      <c r="S648" s="185"/>
      <c r="X648" s="256"/>
      <c r="Y648" s="256"/>
      <c r="Z648" s="244"/>
    </row>
    <row r="649" spans="1:26" x14ac:dyDescent="0.2">
      <c r="A649" s="177"/>
      <c r="B649" s="234" t="s">
        <v>2045</v>
      </c>
      <c r="C649" s="235"/>
      <c r="D649" s="200"/>
      <c r="E649" s="201">
        <v>0.76110018060000018</v>
      </c>
      <c r="F649" s="184"/>
      <c r="G649" s="184"/>
      <c r="H649" s="184"/>
      <c r="I649" s="184"/>
      <c r="J649" s="184"/>
      <c r="K649" s="184"/>
      <c r="L649" s="184"/>
      <c r="M649" s="184"/>
      <c r="N649" s="184"/>
      <c r="O649" s="184"/>
      <c r="P649" s="184"/>
      <c r="Q649" s="184"/>
      <c r="R649" s="185"/>
      <c r="S649" s="185"/>
      <c r="X649" s="256"/>
      <c r="Y649" s="256"/>
      <c r="Z649" s="244"/>
    </row>
    <row r="650" spans="1:26" x14ac:dyDescent="0.2">
      <c r="A650" s="162"/>
      <c r="B650" s="231"/>
      <c r="C650" s="231"/>
      <c r="D650" s="180"/>
      <c r="E650" s="181"/>
      <c r="F650" s="182"/>
      <c r="G650" s="182"/>
      <c r="H650" s="182"/>
      <c r="I650" s="182"/>
      <c r="J650" s="182"/>
      <c r="K650" s="182"/>
      <c r="L650" s="182"/>
      <c r="M650" s="182"/>
      <c r="N650" s="182"/>
      <c r="O650" s="182"/>
      <c r="P650" s="182"/>
      <c r="Q650" s="182"/>
      <c r="R650" s="183"/>
      <c r="S650" s="183"/>
      <c r="X650" s="256"/>
      <c r="Y650" s="256"/>
      <c r="Z650" s="264"/>
    </row>
    <row r="651" spans="1:26" x14ac:dyDescent="0.2">
      <c r="A651" s="179" t="s">
        <v>188</v>
      </c>
      <c r="B651" s="229" t="s">
        <v>2046</v>
      </c>
      <c r="C651" s="229" t="s">
        <v>2047</v>
      </c>
      <c r="D651" s="187"/>
      <c r="E651" s="188"/>
      <c r="F651" s="189"/>
      <c r="G651" s="190">
        <f>SUMIF(AE652:AE661,"&lt;&gt;NOR",G652:G661)</f>
        <v>0</v>
      </c>
      <c r="H651" s="189"/>
      <c r="I651" s="189">
        <f>SUM(I652:I661)</f>
        <v>0</v>
      </c>
      <c r="J651" s="189"/>
      <c r="K651" s="189">
        <f>SUM(K652:K661)</f>
        <v>3000.6800000000003</v>
      </c>
      <c r="L651" s="189"/>
      <c r="M651" s="189">
        <f>SUM(M652:M661)</f>
        <v>0</v>
      </c>
      <c r="N651" s="189"/>
      <c r="O651" s="189">
        <f>SUM(O652:O661)</f>
        <v>0</v>
      </c>
      <c r="P651" s="189"/>
      <c r="Q651" s="189">
        <f>SUM(Q652:Q661)</f>
        <v>0</v>
      </c>
      <c r="R651" s="191"/>
      <c r="S651" s="191"/>
      <c r="X651" s="256"/>
      <c r="Y651" s="256"/>
      <c r="Z651" s="265"/>
    </row>
    <row r="652" spans="1:26" x14ac:dyDescent="0.2">
      <c r="A652" s="193">
        <v>196</v>
      </c>
      <c r="B652" s="230" t="s">
        <v>2048</v>
      </c>
      <c r="C652" s="230" t="s">
        <v>2049</v>
      </c>
      <c r="D652" s="195" t="s">
        <v>207</v>
      </c>
      <c r="E652" s="196">
        <v>0.22149000000000002</v>
      </c>
      <c r="F652" s="199"/>
      <c r="G652" s="197">
        <f>ROUND(E652*F652,2)</f>
        <v>0</v>
      </c>
      <c r="H652" s="199">
        <v>0</v>
      </c>
      <c r="I652" s="197">
        <f>ROUND(E652*H652,2)</f>
        <v>0</v>
      </c>
      <c r="J652" s="199">
        <v>1770.3</v>
      </c>
      <c r="K652" s="197">
        <f>ROUND(E652*J652,2)</f>
        <v>392.1</v>
      </c>
      <c r="L652" s="197">
        <v>21</v>
      </c>
      <c r="M652" s="197">
        <f>G652*(1+L652/100)</f>
        <v>0</v>
      </c>
      <c r="N652" s="197">
        <v>3.0000000000000001E-3</v>
      </c>
      <c r="O652" s="197">
        <f>ROUND(E652*N652,2)</f>
        <v>0</v>
      </c>
      <c r="P652" s="197">
        <v>0</v>
      </c>
      <c r="Q652" s="197">
        <f>ROUND(E652*P652,2)</f>
        <v>0</v>
      </c>
      <c r="R652" s="198" t="s">
        <v>428</v>
      </c>
      <c r="S652" s="198" t="s">
        <v>194</v>
      </c>
      <c r="X652" s="256"/>
      <c r="Y652" s="256"/>
      <c r="Z652" s="225"/>
    </row>
    <row r="653" spans="1:26" x14ac:dyDescent="0.2">
      <c r="A653" s="177"/>
      <c r="B653" s="234" t="s">
        <v>2050</v>
      </c>
      <c r="C653" s="235"/>
      <c r="D653" s="200"/>
      <c r="E653" s="201"/>
      <c r="F653" s="184"/>
      <c r="G653" s="184"/>
      <c r="H653" s="184"/>
      <c r="I653" s="184"/>
      <c r="J653" s="184"/>
      <c r="K653" s="184"/>
      <c r="L653" s="184"/>
      <c r="M653" s="184"/>
      <c r="N653" s="184"/>
      <c r="O653" s="184"/>
      <c r="P653" s="184"/>
      <c r="Q653" s="184"/>
      <c r="R653" s="185"/>
      <c r="S653" s="185"/>
      <c r="X653" s="256"/>
      <c r="Y653" s="256"/>
      <c r="Z653" s="244"/>
    </row>
    <row r="654" spans="1:26" x14ac:dyDescent="0.2">
      <c r="A654" s="177"/>
      <c r="B654" s="234" t="s">
        <v>2051</v>
      </c>
      <c r="C654" s="235"/>
      <c r="D654" s="200"/>
      <c r="E654" s="201">
        <v>0.22149000000000002</v>
      </c>
      <c r="F654" s="184"/>
      <c r="G654" s="184"/>
      <c r="H654" s="184"/>
      <c r="I654" s="184"/>
      <c r="J654" s="184"/>
      <c r="K654" s="184"/>
      <c r="L654" s="184"/>
      <c r="M654" s="184"/>
      <c r="N654" s="184"/>
      <c r="O654" s="184"/>
      <c r="P654" s="184"/>
      <c r="Q654" s="184"/>
      <c r="R654" s="185"/>
      <c r="S654" s="185"/>
      <c r="X654" s="256"/>
      <c r="Y654" s="256"/>
      <c r="Z654" s="244"/>
    </row>
    <row r="655" spans="1:26" ht="22.5" x14ac:dyDescent="0.2">
      <c r="A655" s="193">
        <v>197</v>
      </c>
      <c r="B655" s="230" t="s">
        <v>2052</v>
      </c>
      <c r="C655" s="230" t="s">
        <v>2053</v>
      </c>
      <c r="D655" s="195" t="s">
        <v>207</v>
      </c>
      <c r="E655" s="196">
        <v>0.23625600000000002</v>
      </c>
      <c r="F655" s="199"/>
      <c r="G655" s="197">
        <f>ROUND(E655*F655,2)</f>
        <v>0</v>
      </c>
      <c r="H655" s="199">
        <v>0</v>
      </c>
      <c r="I655" s="197">
        <f>ROUND(E655*H655,2)</f>
        <v>0</v>
      </c>
      <c r="J655" s="199">
        <v>7530</v>
      </c>
      <c r="K655" s="197">
        <f>ROUND(E655*J655,2)</f>
        <v>1779.01</v>
      </c>
      <c r="L655" s="197">
        <v>21</v>
      </c>
      <c r="M655" s="197">
        <f>G655*(1+L655/100)</f>
        <v>0</v>
      </c>
      <c r="N655" s="197">
        <v>1.7999999999999999E-2</v>
      </c>
      <c r="O655" s="197">
        <f>ROUND(E655*N655,2)</f>
        <v>0</v>
      </c>
      <c r="P655" s="197">
        <v>0</v>
      </c>
      <c r="Q655" s="197">
        <f>ROUND(E655*P655,2)</f>
        <v>0</v>
      </c>
      <c r="R655" s="198" t="s">
        <v>428</v>
      </c>
      <c r="S655" s="198" t="s">
        <v>194</v>
      </c>
      <c r="X655" s="256"/>
      <c r="Y655" s="256"/>
      <c r="Z655" s="225"/>
    </row>
    <row r="656" spans="1:26" x14ac:dyDescent="0.2">
      <c r="A656" s="177"/>
      <c r="B656" s="234" t="s">
        <v>2054</v>
      </c>
      <c r="C656" s="235"/>
      <c r="D656" s="200"/>
      <c r="E656" s="201"/>
      <c r="F656" s="184"/>
      <c r="G656" s="184"/>
      <c r="H656" s="184"/>
      <c r="I656" s="184"/>
      <c r="J656" s="184"/>
      <c r="K656" s="184"/>
      <c r="L656" s="184"/>
      <c r="M656" s="184"/>
      <c r="N656" s="184"/>
      <c r="O656" s="184"/>
      <c r="P656" s="184"/>
      <c r="Q656" s="184"/>
      <c r="R656" s="185"/>
      <c r="S656" s="185"/>
      <c r="X656" s="256"/>
      <c r="Y656" s="256"/>
      <c r="Z656" s="244"/>
    </row>
    <row r="657" spans="1:26" x14ac:dyDescent="0.2">
      <c r="A657" s="177"/>
      <c r="B657" s="234" t="s">
        <v>2055</v>
      </c>
      <c r="C657" s="235"/>
      <c r="D657" s="200"/>
      <c r="E657" s="201">
        <v>0.23625600000000002</v>
      </c>
      <c r="F657" s="184"/>
      <c r="G657" s="184"/>
      <c r="H657" s="184"/>
      <c r="I657" s="184"/>
      <c r="J657" s="184"/>
      <c r="K657" s="184"/>
      <c r="L657" s="184"/>
      <c r="M657" s="184"/>
      <c r="N657" s="184"/>
      <c r="O657" s="184"/>
      <c r="P657" s="184"/>
      <c r="Q657" s="184"/>
      <c r="R657" s="185"/>
      <c r="S657" s="185"/>
      <c r="X657" s="256"/>
      <c r="Y657" s="256"/>
      <c r="Z657" s="244"/>
    </row>
    <row r="658" spans="1:26" x14ac:dyDescent="0.2">
      <c r="A658" s="193">
        <v>198</v>
      </c>
      <c r="B658" s="230" t="s">
        <v>2056</v>
      </c>
      <c r="C658" s="230" t="s">
        <v>2057</v>
      </c>
      <c r="D658" s="195" t="s">
        <v>293</v>
      </c>
      <c r="E658" s="196">
        <v>1.8014520000000001</v>
      </c>
      <c r="F658" s="199"/>
      <c r="G658" s="197">
        <f>ROUND(E658*F658,2)</f>
        <v>0</v>
      </c>
      <c r="H658" s="199">
        <v>0</v>
      </c>
      <c r="I658" s="197">
        <f>ROUND(E658*H658,2)</f>
        <v>0</v>
      </c>
      <c r="J658" s="199">
        <v>460.5</v>
      </c>
      <c r="K658" s="197">
        <f>ROUND(E658*J658,2)</f>
        <v>829.57</v>
      </c>
      <c r="L658" s="197">
        <v>21</v>
      </c>
      <c r="M658" s="197">
        <f>G658*(1+L658/100)</f>
        <v>0</v>
      </c>
      <c r="N658" s="197">
        <v>5.2999999999999998E-4</v>
      </c>
      <c r="O658" s="197">
        <f>ROUND(E658*N658,2)</f>
        <v>0</v>
      </c>
      <c r="P658" s="197">
        <v>0</v>
      </c>
      <c r="Q658" s="197">
        <f>ROUND(E658*P658,2)</f>
        <v>0</v>
      </c>
      <c r="R658" s="198" t="s">
        <v>428</v>
      </c>
      <c r="S658" s="198" t="s">
        <v>194</v>
      </c>
      <c r="X658" s="256"/>
      <c r="Y658" s="256"/>
      <c r="Z658" s="225"/>
    </row>
    <row r="659" spans="1:26" x14ac:dyDescent="0.2">
      <c r="A659" s="177"/>
      <c r="B659" s="234" t="s">
        <v>2058</v>
      </c>
      <c r="C659" s="235"/>
      <c r="D659" s="200"/>
      <c r="E659" s="201"/>
      <c r="F659" s="184"/>
      <c r="G659" s="184"/>
      <c r="H659" s="184"/>
      <c r="I659" s="184"/>
      <c r="J659" s="184"/>
      <c r="K659" s="184"/>
      <c r="L659" s="184"/>
      <c r="M659" s="184"/>
      <c r="N659" s="184"/>
      <c r="O659" s="184"/>
      <c r="P659" s="184"/>
      <c r="Q659" s="184"/>
      <c r="R659" s="185"/>
      <c r="S659" s="185"/>
      <c r="X659" s="256"/>
      <c r="Y659" s="256"/>
      <c r="Z659" s="244"/>
    </row>
    <row r="660" spans="1:26" x14ac:dyDescent="0.2">
      <c r="A660" s="177"/>
      <c r="B660" s="234" t="s">
        <v>2059</v>
      </c>
      <c r="C660" s="235"/>
      <c r="D660" s="200"/>
      <c r="E660" s="201"/>
      <c r="F660" s="184"/>
      <c r="G660" s="184"/>
      <c r="H660" s="184"/>
      <c r="I660" s="184"/>
      <c r="J660" s="184"/>
      <c r="K660" s="184"/>
      <c r="L660" s="184"/>
      <c r="M660" s="184"/>
      <c r="N660" s="184"/>
      <c r="O660" s="184"/>
      <c r="P660" s="184"/>
      <c r="Q660" s="184"/>
      <c r="R660" s="185"/>
      <c r="S660" s="185"/>
      <c r="X660" s="256"/>
      <c r="Y660" s="256"/>
      <c r="Z660" s="244"/>
    </row>
    <row r="661" spans="1:26" x14ac:dyDescent="0.2">
      <c r="A661" s="177"/>
      <c r="B661" s="234" t="s">
        <v>2060</v>
      </c>
      <c r="C661" s="235"/>
      <c r="D661" s="200"/>
      <c r="E661" s="201">
        <v>1.8014520000000001</v>
      </c>
      <c r="F661" s="184"/>
      <c r="G661" s="184"/>
      <c r="H661" s="184"/>
      <c r="I661" s="184"/>
      <c r="J661" s="184"/>
      <c r="K661" s="184"/>
      <c r="L661" s="184"/>
      <c r="M661" s="184"/>
      <c r="N661" s="184"/>
      <c r="O661" s="184"/>
      <c r="P661" s="184"/>
      <c r="Q661" s="184"/>
      <c r="R661" s="185"/>
      <c r="S661" s="185"/>
      <c r="X661" s="256"/>
      <c r="Y661" s="256"/>
      <c r="Z661" s="244"/>
    </row>
    <row r="662" spans="1:26" x14ac:dyDescent="0.2">
      <c r="A662" s="162"/>
      <c r="B662" s="231"/>
      <c r="C662" s="231"/>
      <c r="D662" s="180"/>
      <c r="E662" s="181"/>
      <c r="F662" s="182"/>
      <c r="G662" s="182"/>
      <c r="H662" s="182"/>
      <c r="I662" s="182"/>
      <c r="J662" s="182"/>
      <c r="K662" s="182"/>
      <c r="L662" s="182"/>
      <c r="M662" s="182"/>
      <c r="N662" s="182"/>
      <c r="O662" s="182"/>
      <c r="P662" s="182"/>
      <c r="Q662" s="182"/>
      <c r="R662" s="183"/>
      <c r="S662" s="183"/>
      <c r="X662" s="256"/>
      <c r="Y662" s="256"/>
      <c r="Z662" s="264"/>
    </row>
    <row r="663" spans="1:26" x14ac:dyDescent="0.2">
      <c r="A663" s="179" t="s">
        <v>188</v>
      </c>
      <c r="B663" s="229" t="s">
        <v>141</v>
      </c>
      <c r="C663" s="229" t="s">
        <v>142</v>
      </c>
      <c r="D663" s="187"/>
      <c r="E663" s="188"/>
      <c r="F663" s="189"/>
      <c r="G663" s="190">
        <f>SUMIF(AE664:AE673,"&lt;&gt;NOR",G664:G673)</f>
        <v>0</v>
      </c>
      <c r="H663" s="189"/>
      <c r="I663" s="189">
        <f>SUM(I664:I673)</f>
        <v>6058.51</v>
      </c>
      <c r="J663" s="189"/>
      <c r="K663" s="189">
        <f>SUM(K664:K673)</f>
        <v>56853.77</v>
      </c>
      <c r="L663" s="189"/>
      <c r="M663" s="189">
        <f>SUM(M664:M673)</f>
        <v>0</v>
      </c>
      <c r="N663" s="189"/>
      <c r="O663" s="189">
        <f>SUM(O664:O673)</f>
        <v>0.33</v>
      </c>
      <c r="P663" s="189"/>
      <c r="Q663" s="189">
        <f>SUM(Q664:Q673)</f>
        <v>0</v>
      </c>
      <c r="R663" s="191"/>
      <c r="S663" s="191"/>
      <c r="X663" s="256"/>
      <c r="Y663" s="256"/>
      <c r="Z663" s="265"/>
    </row>
    <row r="664" spans="1:26" ht="22.5" x14ac:dyDescent="0.2">
      <c r="A664" s="193">
        <v>199</v>
      </c>
      <c r="B664" s="230" t="s">
        <v>2061</v>
      </c>
      <c r="C664" s="230" t="s">
        <v>2062</v>
      </c>
      <c r="D664" s="195" t="s">
        <v>207</v>
      </c>
      <c r="E664" s="196">
        <v>23.391042089999999</v>
      </c>
      <c r="F664" s="199"/>
      <c r="G664" s="197">
        <f>ROUND(E664*F664,2)</f>
        <v>0</v>
      </c>
      <c r="H664" s="199">
        <v>259.01</v>
      </c>
      <c r="I664" s="197">
        <f>ROUND(E664*H664,2)</f>
        <v>6058.51</v>
      </c>
      <c r="J664" s="199">
        <v>1151.99</v>
      </c>
      <c r="K664" s="197">
        <f>ROUND(E664*J664,2)</f>
        <v>26946.25</v>
      </c>
      <c r="L664" s="197">
        <v>21</v>
      </c>
      <c r="M664" s="197">
        <f>G664*(1+L664/100)</f>
        <v>0</v>
      </c>
      <c r="N664" s="197">
        <v>8.4700000000000001E-3</v>
      </c>
      <c r="O664" s="197">
        <f>ROUND(E664*N664,2)</f>
        <v>0.2</v>
      </c>
      <c r="P664" s="197">
        <v>0</v>
      </c>
      <c r="Q664" s="197">
        <f>ROUND(E664*P664,2)</f>
        <v>0</v>
      </c>
      <c r="R664" s="198" t="s">
        <v>2063</v>
      </c>
      <c r="S664" s="198" t="s">
        <v>194</v>
      </c>
      <c r="X664" s="256"/>
      <c r="Y664" s="256"/>
      <c r="Z664" s="225"/>
    </row>
    <row r="665" spans="1:26" x14ac:dyDescent="0.2">
      <c r="A665" s="177"/>
      <c r="B665" s="234" t="s">
        <v>2064</v>
      </c>
      <c r="C665" s="235"/>
      <c r="D665" s="200"/>
      <c r="E665" s="201"/>
      <c r="F665" s="184"/>
      <c r="G665" s="184"/>
      <c r="H665" s="184"/>
      <c r="I665" s="184"/>
      <c r="J665" s="184"/>
      <c r="K665" s="184"/>
      <c r="L665" s="184"/>
      <c r="M665" s="184"/>
      <c r="N665" s="184"/>
      <c r="O665" s="184"/>
      <c r="P665" s="184"/>
      <c r="Q665" s="184"/>
      <c r="R665" s="185"/>
      <c r="S665" s="185"/>
      <c r="X665" s="256"/>
      <c r="Y665" s="256"/>
      <c r="Z665" s="244"/>
    </row>
    <row r="666" spans="1:26" x14ac:dyDescent="0.2">
      <c r="A666" s="177"/>
      <c r="B666" s="234" t="s">
        <v>1651</v>
      </c>
      <c r="C666" s="235"/>
      <c r="D666" s="200"/>
      <c r="E666" s="201">
        <v>23.391042089999999</v>
      </c>
      <c r="F666" s="184"/>
      <c r="G666" s="184"/>
      <c r="H666" s="184"/>
      <c r="I666" s="184"/>
      <c r="J666" s="184"/>
      <c r="K666" s="184"/>
      <c r="L666" s="184"/>
      <c r="M666" s="184"/>
      <c r="N666" s="184"/>
      <c r="O666" s="184"/>
      <c r="P666" s="184"/>
      <c r="Q666" s="184"/>
      <c r="R666" s="185"/>
      <c r="S666" s="185"/>
      <c r="X666" s="256"/>
      <c r="Y666" s="256"/>
      <c r="Z666" s="244"/>
    </row>
    <row r="667" spans="1:26" x14ac:dyDescent="0.2">
      <c r="A667" s="193">
        <v>200</v>
      </c>
      <c r="B667" s="230" t="s">
        <v>2065</v>
      </c>
      <c r="C667" s="230" t="s">
        <v>2066</v>
      </c>
      <c r="D667" s="195" t="s">
        <v>207</v>
      </c>
      <c r="E667" s="196">
        <v>25.730146299000001</v>
      </c>
      <c r="F667" s="199"/>
      <c r="G667" s="197">
        <f>ROUND(E667*F667,2)</f>
        <v>0</v>
      </c>
      <c r="H667" s="199">
        <v>0</v>
      </c>
      <c r="I667" s="197">
        <f>ROUND(E667*H667,2)</f>
        <v>0</v>
      </c>
      <c r="J667" s="199">
        <v>1155</v>
      </c>
      <c r="K667" s="197">
        <f>ROUND(E667*J667,2)</f>
        <v>29718.32</v>
      </c>
      <c r="L667" s="197">
        <v>21</v>
      </c>
      <c r="M667" s="197">
        <f>G667*(1+L667/100)</f>
        <v>0</v>
      </c>
      <c r="N667" s="197">
        <v>5.0000000000000001E-3</v>
      </c>
      <c r="O667" s="197">
        <f>ROUND(E667*N667,2)</f>
        <v>0.13</v>
      </c>
      <c r="P667" s="197">
        <v>0</v>
      </c>
      <c r="Q667" s="197">
        <f>ROUND(E667*P667,2)</f>
        <v>0</v>
      </c>
      <c r="R667" s="198"/>
      <c r="S667" s="198" t="s">
        <v>339</v>
      </c>
      <c r="X667" s="256"/>
      <c r="Y667" s="256"/>
      <c r="Z667" s="225"/>
    </row>
    <row r="668" spans="1:26" x14ac:dyDescent="0.2">
      <c r="A668" s="177"/>
      <c r="B668" s="234" t="s">
        <v>2067</v>
      </c>
      <c r="C668" s="235"/>
      <c r="D668" s="200"/>
      <c r="E668" s="201"/>
      <c r="F668" s="184"/>
      <c r="G668" s="184"/>
      <c r="H668" s="184"/>
      <c r="I668" s="184"/>
      <c r="J668" s="184"/>
      <c r="K668" s="184"/>
      <c r="L668" s="184"/>
      <c r="M668" s="184"/>
      <c r="N668" s="184"/>
      <c r="O668" s="184"/>
      <c r="P668" s="184"/>
      <c r="Q668" s="184"/>
      <c r="R668" s="185"/>
      <c r="S668" s="185"/>
      <c r="X668" s="256"/>
      <c r="Y668" s="256"/>
      <c r="Z668" s="244"/>
    </row>
    <row r="669" spans="1:26" x14ac:dyDescent="0.2">
      <c r="A669" s="177"/>
      <c r="B669" s="234" t="s">
        <v>2068</v>
      </c>
      <c r="C669" s="235"/>
      <c r="D669" s="200"/>
      <c r="E669" s="201">
        <v>25.730146299000001</v>
      </c>
      <c r="F669" s="184"/>
      <c r="G669" s="184"/>
      <c r="H669" s="184"/>
      <c r="I669" s="184"/>
      <c r="J669" s="184"/>
      <c r="K669" s="184"/>
      <c r="L669" s="184"/>
      <c r="M669" s="184"/>
      <c r="N669" s="184"/>
      <c r="O669" s="184"/>
      <c r="P669" s="184"/>
      <c r="Q669" s="184"/>
      <c r="R669" s="185"/>
      <c r="S669" s="185"/>
      <c r="X669" s="256"/>
      <c r="Y669" s="256"/>
      <c r="Z669" s="244"/>
    </row>
    <row r="670" spans="1:26" x14ac:dyDescent="0.2">
      <c r="A670" s="222">
        <v>201</v>
      </c>
      <c r="B670" s="237" t="s">
        <v>604</v>
      </c>
      <c r="C670" s="237" t="s">
        <v>605</v>
      </c>
      <c r="D670" s="224" t="s">
        <v>433</v>
      </c>
      <c r="E670" s="225">
        <v>0.32677305660000006</v>
      </c>
      <c r="F670" s="199"/>
      <c r="G670" s="227">
        <f>ROUND(E670*F670,2)</f>
        <v>0</v>
      </c>
      <c r="H670" s="226">
        <v>0</v>
      </c>
      <c r="I670" s="227">
        <f>ROUND(E670*H670,2)</f>
        <v>0</v>
      </c>
      <c r="J670" s="226">
        <v>579</v>
      </c>
      <c r="K670" s="227">
        <f>ROUND(E670*J670,2)</f>
        <v>189.2</v>
      </c>
      <c r="L670" s="227">
        <v>21</v>
      </c>
      <c r="M670" s="227">
        <f>G670*(1+L670/100)</f>
        <v>0</v>
      </c>
      <c r="N670" s="227">
        <v>0</v>
      </c>
      <c r="O670" s="227">
        <f>ROUND(E670*N670,2)</f>
        <v>0</v>
      </c>
      <c r="P670" s="227">
        <v>0</v>
      </c>
      <c r="Q670" s="227">
        <f>ROUND(E670*P670,2)</f>
        <v>0</v>
      </c>
      <c r="R670" s="228" t="s">
        <v>312</v>
      </c>
      <c r="S670" s="228" t="s">
        <v>194</v>
      </c>
      <c r="X670" s="256"/>
      <c r="Y670" s="256"/>
      <c r="Z670" s="225"/>
    </row>
    <row r="671" spans="1:26" x14ac:dyDescent="0.2">
      <c r="A671" s="177"/>
      <c r="B671" s="234" t="s">
        <v>435</v>
      </c>
      <c r="C671" s="235"/>
      <c r="D671" s="200"/>
      <c r="E671" s="201"/>
      <c r="F671" s="184"/>
      <c r="G671" s="184"/>
      <c r="H671" s="184"/>
      <c r="I671" s="184"/>
      <c r="J671" s="184"/>
      <c r="K671" s="184"/>
      <c r="L671" s="184"/>
      <c r="M671" s="184"/>
      <c r="N671" s="184"/>
      <c r="O671" s="184"/>
      <c r="P671" s="184"/>
      <c r="Q671" s="184"/>
      <c r="R671" s="185"/>
      <c r="S671" s="185"/>
      <c r="X671" s="256"/>
      <c r="Y671" s="256"/>
      <c r="Z671" s="244"/>
    </row>
    <row r="672" spans="1:26" x14ac:dyDescent="0.2">
      <c r="A672" s="177"/>
      <c r="B672" s="234" t="s">
        <v>2069</v>
      </c>
      <c r="C672" s="235"/>
      <c r="D672" s="200"/>
      <c r="E672" s="201"/>
      <c r="F672" s="184"/>
      <c r="G672" s="184"/>
      <c r="H672" s="184"/>
      <c r="I672" s="184"/>
      <c r="J672" s="184"/>
      <c r="K672" s="184"/>
      <c r="L672" s="184"/>
      <c r="M672" s="184"/>
      <c r="N672" s="184"/>
      <c r="O672" s="184"/>
      <c r="P672" s="184"/>
      <c r="Q672" s="184"/>
      <c r="R672" s="185"/>
      <c r="S672" s="185"/>
      <c r="X672" s="256"/>
      <c r="Y672" s="256"/>
      <c r="Z672" s="244"/>
    </row>
    <row r="673" spans="1:26" x14ac:dyDescent="0.2">
      <c r="A673" s="177"/>
      <c r="B673" s="234" t="s">
        <v>2070</v>
      </c>
      <c r="C673" s="235"/>
      <c r="D673" s="200"/>
      <c r="E673" s="201">
        <v>0.32677305660000006</v>
      </c>
      <c r="F673" s="184"/>
      <c r="G673" s="184"/>
      <c r="H673" s="184"/>
      <c r="I673" s="184"/>
      <c r="J673" s="184"/>
      <c r="K673" s="184"/>
      <c r="L673" s="184"/>
      <c r="M673" s="184"/>
      <c r="N673" s="184"/>
      <c r="O673" s="184"/>
      <c r="P673" s="184"/>
      <c r="Q673" s="184"/>
      <c r="R673" s="185"/>
      <c r="S673" s="185"/>
      <c r="X673" s="256"/>
      <c r="Y673" s="256"/>
      <c r="Z673" s="244"/>
    </row>
    <row r="674" spans="1:26" x14ac:dyDescent="0.2">
      <c r="A674" s="162"/>
      <c r="B674" s="231"/>
      <c r="C674" s="231"/>
      <c r="D674" s="180"/>
      <c r="E674" s="181"/>
      <c r="F674" s="182"/>
      <c r="G674" s="182"/>
      <c r="H674" s="182"/>
      <c r="I674" s="182"/>
      <c r="J674" s="182"/>
      <c r="K674" s="182"/>
      <c r="L674" s="182"/>
      <c r="M674" s="182"/>
      <c r="N674" s="182"/>
      <c r="O674" s="182"/>
      <c r="P674" s="182"/>
      <c r="Q674" s="182"/>
      <c r="R674" s="183"/>
      <c r="S674" s="183"/>
      <c r="X674" s="256"/>
      <c r="Y674" s="256"/>
      <c r="Z674" s="264"/>
    </row>
    <row r="675" spans="1:26" x14ac:dyDescent="0.2">
      <c r="A675" s="179" t="s">
        <v>188</v>
      </c>
      <c r="B675" s="229" t="s">
        <v>143</v>
      </c>
      <c r="C675" s="229" t="s">
        <v>144</v>
      </c>
      <c r="D675" s="187"/>
      <c r="E675" s="188"/>
      <c r="F675" s="189"/>
      <c r="G675" s="190">
        <f>SUMIF(AE676:AE687,"&lt;&gt;NOR",G676:G687)</f>
        <v>0</v>
      </c>
      <c r="H675" s="189"/>
      <c r="I675" s="189">
        <f>SUM(I676:I687)</f>
        <v>1136.6100000000001</v>
      </c>
      <c r="J675" s="189"/>
      <c r="K675" s="189">
        <f>SUM(K676:K687)</f>
        <v>12540.83</v>
      </c>
      <c r="L675" s="189"/>
      <c r="M675" s="189">
        <f>SUM(M676:M687)</f>
        <v>0</v>
      </c>
      <c r="N675" s="189"/>
      <c r="O675" s="189">
        <f>SUM(O676:O687)</f>
        <v>0.03</v>
      </c>
      <c r="P675" s="189"/>
      <c r="Q675" s="189">
        <f>SUM(Q676:Q687)</f>
        <v>0</v>
      </c>
      <c r="R675" s="191"/>
      <c r="S675" s="191"/>
      <c r="X675" s="256"/>
      <c r="Y675" s="256"/>
      <c r="Z675" s="265"/>
    </row>
    <row r="676" spans="1:26" x14ac:dyDescent="0.2">
      <c r="A676" s="193">
        <v>202</v>
      </c>
      <c r="B676" s="230" t="s">
        <v>608</v>
      </c>
      <c r="C676" s="230" t="s">
        <v>609</v>
      </c>
      <c r="D676" s="195" t="s">
        <v>610</v>
      </c>
      <c r="E676" s="196">
        <v>1.03362</v>
      </c>
      <c r="F676" s="199"/>
      <c r="G676" s="197">
        <f>ROUND(E676*F676,2)</f>
        <v>0</v>
      </c>
      <c r="H676" s="199">
        <v>164.73</v>
      </c>
      <c r="I676" s="197">
        <f>ROUND(E676*H676,2)</f>
        <v>170.27</v>
      </c>
      <c r="J676" s="199">
        <v>335.27</v>
      </c>
      <c r="K676" s="197">
        <f>ROUND(E676*J676,2)</f>
        <v>346.54</v>
      </c>
      <c r="L676" s="197">
        <v>21</v>
      </c>
      <c r="M676" s="197">
        <f>G676*(1+L676/100)</f>
        <v>0</v>
      </c>
      <c r="N676" s="197">
        <v>0</v>
      </c>
      <c r="O676" s="197">
        <f>ROUND(E676*N676,2)</f>
        <v>0</v>
      </c>
      <c r="P676" s="197">
        <v>0</v>
      </c>
      <c r="Q676" s="197">
        <f>ROUND(E676*P676,2)</f>
        <v>0</v>
      </c>
      <c r="R676" s="198"/>
      <c r="S676" s="198" t="s">
        <v>339</v>
      </c>
      <c r="X676" s="256"/>
      <c r="Y676" s="256"/>
      <c r="Z676" s="225"/>
    </row>
    <row r="677" spans="1:26" x14ac:dyDescent="0.2">
      <c r="A677" s="193">
        <v>203</v>
      </c>
      <c r="B677" s="230" t="s">
        <v>2071</v>
      </c>
      <c r="C677" s="230" t="s">
        <v>2072</v>
      </c>
      <c r="D677" s="195" t="s">
        <v>207</v>
      </c>
      <c r="E677" s="196">
        <v>6.564768688800001</v>
      </c>
      <c r="F677" s="199"/>
      <c r="G677" s="197">
        <f>ROUND(E677*F677,2)</f>
        <v>0</v>
      </c>
      <c r="H677" s="199">
        <v>41.92</v>
      </c>
      <c r="I677" s="197">
        <f>ROUND(E677*H677,2)</f>
        <v>275.2</v>
      </c>
      <c r="J677" s="199">
        <v>134.08000000000001</v>
      </c>
      <c r="K677" s="197">
        <f>ROUND(E677*J677,2)</f>
        <v>880.2</v>
      </c>
      <c r="L677" s="197">
        <v>21</v>
      </c>
      <c r="M677" s="197">
        <f>G677*(1+L677/100)</f>
        <v>0</v>
      </c>
      <c r="N677" s="197">
        <v>2.7999999999999998E-4</v>
      </c>
      <c r="O677" s="197">
        <f>ROUND(E677*N677,2)</f>
        <v>0</v>
      </c>
      <c r="P677" s="197">
        <v>0</v>
      </c>
      <c r="Q677" s="197">
        <f>ROUND(E677*P677,2)</f>
        <v>0</v>
      </c>
      <c r="R677" s="198" t="s">
        <v>861</v>
      </c>
      <c r="S677" s="198" t="s">
        <v>194</v>
      </c>
      <c r="X677" s="256"/>
      <c r="Y677" s="256"/>
      <c r="Z677" s="225"/>
    </row>
    <row r="678" spans="1:26" x14ac:dyDescent="0.2">
      <c r="A678" s="177"/>
      <c r="B678" s="319" t="s">
        <v>2073</v>
      </c>
      <c r="C678" s="319"/>
      <c r="D678" s="320"/>
      <c r="E678" s="320"/>
      <c r="F678" s="320"/>
      <c r="G678" s="320"/>
      <c r="H678" s="184"/>
      <c r="I678" s="184"/>
      <c r="J678" s="184"/>
      <c r="K678" s="184"/>
      <c r="L678" s="184"/>
      <c r="M678" s="184"/>
      <c r="N678" s="184"/>
      <c r="O678" s="184"/>
      <c r="P678" s="184"/>
      <c r="Q678" s="184"/>
      <c r="R678" s="185"/>
      <c r="S678" s="185"/>
      <c r="X678" s="256"/>
      <c r="Y678" s="256"/>
      <c r="Z678" s="256"/>
    </row>
    <row r="679" spans="1:26" x14ac:dyDescent="0.2">
      <c r="A679" s="177"/>
      <c r="B679" s="234" t="s">
        <v>2074</v>
      </c>
      <c r="C679" s="235"/>
      <c r="D679" s="200"/>
      <c r="E679" s="201"/>
      <c r="F679" s="184"/>
      <c r="G679" s="184"/>
      <c r="H679" s="184"/>
      <c r="I679" s="184"/>
      <c r="J679" s="184"/>
      <c r="K679" s="184"/>
      <c r="L679" s="184"/>
      <c r="M679" s="184"/>
      <c r="N679" s="184"/>
      <c r="O679" s="184"/>
      <c r="P679" s="184"/>
      <c r="Q679" s="184"/>
      <c r="R679" s="185"/>
      <c r="S679" s="185"/>
      <c r="X679" s="256"/>
      <c r="Y679" s="256"/>
      <c r="Z679" s="256"/>
    </row>
    <row r="680" spans="1:26" x14ac:dyDescent="0.2">
      <c r="A680" s="177"/>
      <c r="B680" s="234" t="s">
        <v>2075</v>
      </c>
      <c r="C680" s="235"/>
      <c r="D680" s="200"/>
      <c r="E680" s="201"/>
      <c r="F680" s="184"/>
      <c r="G680" s="184"/>
      <c r="H680" s="184"/>
      <c r="I680" s="184"/>
      <c r="J680" s="184"/>
      <c r="K680" s="184"/>
      <c r="L680" s="184"/>
      <c r="M680" s="184"/>
      <c r="N680" s="184"/>
      <c r="O680" s="184"/>
      <c r="P680" s="184"/>
      <c r="Q680" s="184"/>
      <c r="R680" s="185"/>
      <c r="S680" s="185"/>
      <c r="X680" s="256"/>
      <c r="Y680" s="256"/>
      <c r="Z680" s="256"/>
    </row>
    <row r="681" spans="1:26" x14ac:dyDescent="0.2">
      <c r="A681" s="177"/>
      <c r="B681" s="234" t="s">
        <v>2076</v>
      </c>
      <c r="C681" s="235"/>
      <c r="D681" s="200"/>
      <c r="E681" s="201"/>
      <c r="F681" s="184"/>
      <c r="G681" s="184"/>
      <c r="H681" s="184"/>
      <c r="I681" s="184"/>
      <c r="J681" s="184"/>
      <c r="K681" s="184"/>
      <c r="L681" s="184"/>
      <c r="M681" s="184"/>
      <c r="N681" s="184"/>
      <c r="O681" s="184"/>
      <c r="P681" s="184"/>
      <c r="Q681" s="184"/>
      <c r="R681" s="185"/>
      <c r="S681" s="185"/>
      <c r="X681" s="256"/>
      <c r="Y681" s="256"/>
      <c r="Z681" s="256"/>
    </row>
    <row r="682" spans="1:26" x14ac:dyDescent="0.2">
      <c r="A682" s="177"/>
      <c r="B682" s="234" t="s">
        <v>2077</v>
      </c>
      <c r="C682" s="235"/>
      <c r="D682" s="200"/>
      <c r="E682" s="201">
        <v>6.564768688800001</v>
      </c>
      <c r="F682" s="184"/>
      <c r="G682" s="184"/>
      <c r="H682" s="184"/>
      <c r="I682" s="184"/>
      <c r="J682" s="184"/>
      <c r="K682" s="184"/>
      <c r="L682" s="184"/>
      <c r="M682" s="184"/>
      <c r="N682" s="184"/>
      <c r="O682" s="184"/>
      <c r="P682" s="184"/>
      <c r="Q682" s="184"/>
      <c r="R682" s="185"/>
      <c r="S682" s="185"/>
      <c r="X682" s="256"/>
      <c r="Y682" s="256"/>
      <c r="Z682" s="244"/>
    </row>
    <row r="683" spans="1:26" x14ac:dyDescent="0.2">
      <c r="A683" s="193">
        <v>204</v>
      </c>
      <c r="B683" s="230" t="s">
        <v>2078</v>
      </c>
      <c r="C683" s="230" t="s">
        <v>2079</v>
      </c>
      <c r="D683" s="195" t="s">
        <v>207</v>
      </c>
      <c r="E683" s="196">
        <v>6.5647716420000011</v>
      </c>
      <c r="F683" s="199"/>
      <c r="G683" s="197">
        <f>ROUND(E683*F683,2)</f>
        <v>0</v>
      </c>
      <c r="H683" s="199">
        <v>11.62</v>
      </c>
      <c r="I683" s="197">
        <f>ROUND(E683*H683,2)</f>
        <v>76.28</v>
      </c>
      <c r="J683" s="199">
        <v>57.28</v>
      </c>
      <c r="K683" s="197">
        <f>ROUND(E683*J683,2)</f>
        <v>376.03</v>
      </c>
      <c r="L683" s="197">
        <v>21</v>
      </c>
      <c r="M683" s="197">
        <f>G683*(1+L683/100)</f>
        <v>0</v>
      </c>
      <c r="N683" s="197">
        <v>8.0000000000000007E-5</v>
      </c>
      <c r="O683" s="197">
        <f>ROUND(E683*N683,2)</f>
        <v>0</v>
      </c>
      <c r="P683" s="197">
        <v>0</v>
      </c>
      <c r="Q683" s="197">
        <f>ROUND(E683*P683,2)</f>
        <v>0</v>
      </c>
      <c r="R683" s="198" t="s">
        <v>861</v>
      </c>
      <c r="S683" s="198" t="s">
        <v>194</v>
      </c>
      <c r="X683" s="256"/>
      <c r="Y683" s="256"/>
      <c r="Z683" s="225"/>
    </row>
    <row r="684" spans="1:26" ht="22.5" x14ac:dyDescent="0.2">
      <c r="A684" s="193">
        <v>205</v>
      </c>
      <c r="B684" s="230" t="s">
        <v>2080</v>
      </c>
      <c r="C684" s="230" t="s">
        <v>2081</v>
      </c>
      <c r="D684" s="195" t="s">
        <v>207</v>
      </c>
      <c r="E684" s="196">
        <v>177.19200000000001</v>
      </c>
      <c r="F684" s="199"/>
      <c r="G684" s="197">
        <f>ROUND(E684*F684,2)</f>
        <v>0</v>
      </c>
      <c r="H684" s="199">
        <v>3.47</v>
      </c>
      <c r="I684" s="197">
        <f>ROUND(E684*H684,2)</f>
        <v>614.86</v>
      </c>
      <c r="J684" s="199">
        <v>61.73</v>
      </c>
      <c r="K684" s="197">
        <f>ROUND(E684*J684,2)</f>
        <v>10938.06</v>
      </c>
      <c r="L684" s="197">
        <v>21</v>
      </c>
      <c r="M684" s="197">
        <f>G684*(1+L684/100)</f>
        <v>0</v>
      </c>
      <c r="N684" s="197">
        <v>1.6000000000000001E-4</v>
      </c>
      <c r="O684" s="197">
        <f>ROUND(E684*N684,2)</f>
        <v>0.03</v>
      </c>
      <c r="P684" s="197">
        <v>0</v>
      </c>
      <c r="Q684" s="197">
        <f>ROUND(E684*P684,2)</f>
        <v>0</v>
      </c>
      <c r="R684" s="198" t="s">
        <v>861</v>
      </c>
      <c r="S684" s="198" t="s">
        <v>194</v>
      </c>
      <c r="X684" s="256"/>
      <c r="Y684" s="256"/>
      <c r="Z684" s="225"/>
    </row>
    <row r="685" spans="1:26" x14ac:dyDescent="0.2">
      <c r="A685" s="177"/>
      <c r="B685" s="319" t="s">
        <v>2082</v>
      </c>
      <c r="C685" s="319"/>
      <c r="D685" s="320"/>
      <c r="E685" s="320"/>
      <c r="F685" s="320"/>
      <c r="G685" s="320"/>
      <c r="H685" s="184"/>
      <c r="I685" s="184"/>
      <c r="J685" s="184"/>
      <c r="K685" s="184"/>
      <c r="L685" s="184"/>
      <c r="M685" s="184"/>
      <c r="N685" s="184"/>
      <c r="O685" s="184"/>
      <c r="P685" s="184"/>
      <c r="Q685" s="184"/>
      <c r="R685" s="185"/>
      <c r="S685" s="185"/>
      <c r="X685" s="256"/>
      <c r="Y685" s="256"/>
      <c r="Z685" s="256"/>
    </row>
    <row r="686" spans="1:26" x14ac:dyDescent="0.2">
      <c r="A686" s="177"/>
      <c r="B686" s="234" t="s">
        <v>2083</v>
      </c>
      <c r="C686" s="235"/>
      <c r="D686" s="200"/>
      <c r="E686" s="201"/>
      <c r="F686" s="184"/>
      <c r="G686" s="184"/>
      <c r="H686" s="184"/>
      <c r="I686" s="184"/>
      <c r="J686" s="184"/>
      <c r="K686" s="184"/>
      <c r="L686" s="184"/>
      <c r="M686" s="184"/>
      <c r="N686" s="184"/>
      <c r="O686" s="184"/>
      <c r="P686" s="184"/>
      <c r="Q686" s="184"/>
      <c r="R686" s="185"/>
      <c r="S686" s="185"/>
      <c r="X686" s="256"/>
      <c r="Y686" s="256"/>
      <c r="Z686" s="256"/>
    </row>
    <row r="687" spans="1:26" x14ac:dyDescent="0.2">
      <c r="A687" s="177"/>
      <c r="B687" s="234" t="s">
        <v>2084</v>
      </c>
      <c r="C687" s="235"/>
      <c r="D687" s="200"/>
      <c r="E687" s="201">
        <v>177.19200000000001</v>
      </c>
      <c r="F687" s="184"/>
      <c r="G687" s="184"/>
      <c r="H687" s="184"/>
      <c r="I687" s="184"/>
      <c r="J687" s="184"/>
      <c r="K687" s="184"/>
      <c r="L687" s="184"/>
      <c r="M687" s="184"/>
      <c r="N687" s="184"/>
      <c r="O687" s="184"/>
      <c r="P687" s="184"/>
      <c r="Q687" s="184"/>
      <c r="R687" s="185"/>
      <c r="S687" s="185"/>
      <c r="X687" s="256"/>
      <c r="Y687" s="256"/>
      <c r="Z687" s="244"/>
    </row>
    <row r="688" spans="1:26" x14ac:dyDescent="0.2">
      <c r="A688" s="162"/>
      <c r="B688" s="231"/>
      <c r="C688" s="231"/>
      <c r="D688" s="180"/>
      <c r="E688" s="181"/>
      <c r="F688" s="182"/>
      <c r="G688" s="182"/>
      <c r="H688" s="182"/>
      <c r="I688" s="182"/>
      <c r="J688" s="182"/>
      <c r="K688" s="182"/>
      <c r="L688" s="182"/>
      <c r="M688" s="182"/>
      <c r="N688" s="182"/>
      <c r="O688" s="182"/>
      <c r="P688" s="182"/>
      <c r="Q688" s="182"/>
      <c r="R688" s="183"/>
      <c r="S688" s="183"/>
      <c r="X688" s="256"/>
      <c r="Y688" s="256"/>
      <c r="Z688" s="264"/>
    </row>
    <row r="689" spans="1:26" x14ac:dyDescent="0.2">
      <c r="A689" s="179" t="s">
        <v>188</v>
      </c>
      <c r="B689" s="229" t="s">
        <v>145</v>
      </c>
      <c r="C689" s="229" t="s">
        <v>146</v>
      </c>
      <c r="D689" s="187"/>
      <c r="E689" s="188"/>
      <c r="F689" s="189"/>
      <c r="G689" s="190">
        <f>SUMIF(AE690:AE705,"&lt;&gt;NOR",G690:G705)</f>
        <v>0</v>
      </c>
      <c r="H689" s="189"/>
      <c r="I689" s="189">
        <f>SUM(I690:I705)</f>
        <v>1295.79</v>
      </c>
      <c r="J689" s="189"/>
      <c r="K689" s="189">
        <f>SUM(K690:K705)</f>
        <v>9420.91</v>
      </c>
      <c r="L689" s="189"/>
      <c r="M689" s="189">
        <f>SUM(M690:M705)</f>
        <v>0</v>
      </c>
      <c r="N689" s="189"/>
      <c r="O689" s="189">
        <f>SUM(O690:O705)</f>
        <v>0.05</v>
      </c>
      <c r="P689" s="189"/>
      <c r="Q689" s="189">
        <f>SUM(Q690:Q705)</f>
        <v>0</v>
      </c>
      <c r="R689" s="191"/>
      <c r="S689" s="191"/>
      <c r="X689" s="256"/>
      <c r="Y689" s="256"/>
      <c r="Z689" s="265"/>
    </row>
    <row r="690" spans="1:26" x14ac:dyDescent="0.2">
      <c r="A690" s="193">
        <v>206</v>
      </c>
      <c r="B690" s="230" t="s">
        <v>611</v>
      </c>
      <c r="C690" s="230" t="s">
        <v>612</v>
      </c>
      <c r="D690" s="195" t="s">
        <v>207</v>
      </c>
      <c r="E690" s="196">
        <v>97.64838489600001</v>
      </c>
      <c r="F690" s="199"/>
      <c r="G690" s="197">
        <f>ROUND(E690*F690,2)</f>
        <v>0</v>
      </c>
      <c r="H690" s="199">
        <v>13.27</v>
      </c>
      <c r="I690" s="197">
        <f>ROUND(E690*H690,2)</f>
        <v>1295.79</v>
      </c>
      <c r="J690" s="199">
        <v>72.53</v>
      </c>
      <c r="K690" s="197">
        <f>ROUND(E690*J690,2)</f>
        <v>7082.44</v>
      </c>
      <c r="L690" s="197">
        <v>21</v>
      </c>
      <c r="M690" s="197">
        <f>G690*(1+L690/100)</f>
        <v>0</v>
      </c>
      <c r="N690" s="197">
        <v>4.2000000000000002E-4</v>
      </c>
      <c r="O690" s="197">
        <f>ROUND(E690*N690,2)</f>
        <v>0.04</v>
      </c>
      <c r="P690" s="197">
        <v>0</v>
      </c>
      <c r="Q690" s="197">
        <f>ROUND(E690*P690,2)</f>
        <v>0</v>
      </c>
      <c r="R690" s="198" t="s">
        <v>441</v>
      </c>
      <c r="S690" s="198" t="s">
        <v>194</v>
      </c>
      <c r="X690" s="256"/>
      <c r="Y690" s="256"/>
      <c r="Z690" s="225"/>
    </row>
    <row r="691" spans="1:26" x14ac:dyDescent="0.2">
      <c r="A691" s="177"/>
      <c r="B691" s="317" t="s">
        <v>2085</v>
      </c>
      <c r="C691" s="317"/>
      <c r="D691" s="318"/>
      <c r="E691" s="201"/>
      <c r="F691" s="184"/>
      <c r="G691" s="184"/>
      <c r="H691" s="184"/>
      <c r="I691" s="184"/>
      <c r="J691" s="184"/>
      <c r="K691" s="184"/>
      <c r="L691" s="184"/>
      <c r="M691" s="184"/>
      <c r="N691" s="184"/>
      <c r="O691" s="184"/>
      <c r="P691" s="184"/>
      <c r="Q691" s="184"/>
      <c r="R691" s="185"/>
      <c r="S691" s="185"/>
      <c r="X691" s="256"/>
      <c r="Y691" s="256"/>
      <c r="Z691" s="244"/>
    </row>
    <row r="692" spans="1:26" x14ac:dyDescent="0.2">
      <c r="A692" s="177"/>
      <c r="B692" s="234" t="s">
        <v>2086</v>
      </c>
      <c r="C692" s="235"/>
      <c r="D692" s="200"/>
      <c r="E692" s="201"/>
      <c r="F692" s="184"/>
      <c r="G692" s="184"/>
      <c r="H692" s="184"/>
      <c r="I692" s="184"/>
      <c r="J692" s="184"/>
      <c r="K692" s="184"/>
      <c r="L692" s="184"/>
      <c r="M692" s="184"/>
      <c r="N692" s="184"/>
      <c r="O692" s="184"/>
      <c r="P692" s="184"/>
      <c r="Q692" s="184"/>
      <c r="R692" s="185"/>
      <c r="S692" s="185"/>
      <c r="X692" s="256"/>
      <c r="Y692" s="256"/>
      <c r="Z692" s="244"/>
    </row>
    <row r="693" spans="1:26" x14ac:dyDescent="0.2">
      <c r="A693" s="177"/>
      <c r="B693" s="234" t="s">
        <v>2087</v>
      </c>
      <c r="C693" s="235"/>
      <c r="D693" s="200"/>
      <c r="E693" s="201"/>
      <c r="F693" s="184"/>
      <c r="G693" s="184"/>
      <c r="H693" s="184"/>
      <c r="I693" s="184"/>
      <c r="J693" s="184"/>
      <c r="K693" s="184"/>
      <c r="L693" s="184"/>
      <c r="M693" s="184"/>
      <c r="N693" s="184"/>
      <c r="O693" s="184"/>
      <c r="P693" s="184"/>
      <c r="Q693" s="184"/>
      <c r="R693" s="185"/>
      <c r="S693" s="185"/>
      <c r="X693" s="256"/>
      <c r="Y693" s="256"/>
      <c r="Z693" s="244"/>
    </row>
    <row r="694" spans="1:26" x14ac:dyDescent="0.2">
      <c r="A694" s="177"/>
      <c r="B694" s="234" t="s">
        <v>2088</v>
      </c>
      <c r="C694" s="235"/>
      <c r="D694" s="200"/>
      <c r="E694" s="201"/>
      <c r="F694" s="184"/>
      <c r="G694" s="184"/>
      <c r="H694" s="184"/>
      <c r="I694" s="184"/>
      <c r="J694" s="184"/>
      <c r="K694" s="184"/>
      <c r="L694" s="184"/>
      <c r="M694" s="184"/>
      <c r="N694" s="184"/>
      <c r="O694" s="184"/>
      <c r="P694" s="184"/>
      <c r="Q694" s="184"/>
      <c r="R694" s="185"/>
      <c r="S694" s="185"/>
      <c r="X694" s="256"/>
      <c r="Y694" s="256"/>
      <c r="Z694" s="244"/>
    </row>
    <row r="695" spans="1:26" x14ac:dyDescent="0.2">
      <c r="A695" s="177"/>
      <c r="B695" s="234" t="s">
        <v>2089</v>
      </c>
      <c r="C695" s="235"/>
      <c r="D695" s="200"/>
      <c r="E695" s="201"/>
      <c r="F695" s="184"/>
      <c r="G695" s="184"/>
      <c r="H695" s="184"/>
      <c r="I695" s="184"/>
      <c r="J695" s="184"/>
      <c r="K695" s="184"/>
      <c r="L695" s="184"/>
      <c r="M695" s="184"/>
      <c r="N695" s="184"/>
      <c r="O695" s="184"/>
      <c r="P695" s="184"/>
      <c r="Q695" s="184"/>
      <c r="R695" s="185"/>
      <c r="S695" s="185"/>
      <c r="X695" s="256"/>
      <c r="Y695" s="256"/>
      <c r="Z695" s="244"/>
    </row>
    <row r="696" spans="1:26" x14ac:dyDescent="0.2">
      <c r="A696" s="177"/>
      <c r="B696" s="234" t="s">
        <v>2090</v>
      </c>
      <c r="C696" s="235"/>
      <c r="D696" s="200"/>
      <c r="E696" s="201"/>
      <c r="F696" s="184"/>
      <c r="G696" s="184"/>
      <c r="H696" s="184"/>
      <c r="I696" s="184"/>
      <c r="J696" s="184"/>
      <c r="K696" s="184"/>
      <c r="L696" s="184"/>
      <c r="M696" s="184"/>
      <c r="N696" s="184"/>
      <c r="O696" s="184"/>
      <c r="P696" s="184"/>
      <c r="Q696" s="184"/>
      <c r="R696" s="185"/>
      <c r="S696" s="185"/>
      <c r="X696" s="256"/>
      <c r="Y696" s="256"/>
      <c r="Z696" s="244"/>
    </row>
    <row r="697" spans="1:26" x14ac:dyDescent="0.2">
      <c r="A697" s="177"/>
      <c r="B697" s="234" t="s">
        <v>2091</v>
      </c>
      <c r="C697" s="235"/>
      <c r="D697" s="200"/>
      <c r="E697" s="201"/>
      <c r="F697" s="184"/>
      <c r="G697" s="184"/>
      <c r="H697" s="184"/>
      <c r="I697" s="184"/>
      <c r="J697" s="184"/>
      <c r="K697" s="184"/>
      <c r="L697" s="184"/>
      <c r="M697" s="184"/>
      <c r="N697" s="184"/>
      <c r="O697" s="184"/>
      <c r="P697" s="184"/>
      <c r="Q697" s="184"/>
      <c r="R697" s="185"/>
      <c r="S697" s="185"/>
      <c r="X697" s="256"/>
      <c r="Y697" s="256"/>
      <c r="Z697" s="244"/>
    </row>
    <row r="698" spans="1:26" x14ac:dyDescent="0.2">
      <c r="A698" s="177"/>
      <c r="B698" s="234" t="s">
        <v>2092</v>
      </c>
      <c r="C698" s="235"/>
      <c r="D698" s="200"/>
      <c r="E698" s="201"/>
      <c r="F698" s="184"/>
      <c r="G698" s="184"/>
      <c r="H698" s="184"/>
      <c r="I698" s="184"/>
      <c r="J698" s="184"/>
      <c r="K698" s="184"/>
      <c r="L698" s="184"/>
      <c r="M698" s="184"/>
      <c r="N698" s="184"/>
      <c r="O698" s="184"/>
      <c r="P698" s="184"/>
      <c r="Q698" s="184"/>
      <c r="R698" s="185"/>
      <c r="S698" s="185"/>
      <c r="X698" s="256"/>
      <c r="Y698" s="256"/>
      <c r="Z698" s="244"/>
    </row>
    <row r="699" spans="1:26" x14ac:dyDescent="0.2">
      <c r="A699" s="177"/>
      <c r="B699" s="234" t="s">
        <v>2093</v>
      </c>
      <c r="C699" s="235"/>
      <c r="D699" s="200"/>
      <c r="E699" s="201"/>
      <c r="F699" s="184"/>
      <c r="G699" s="184"/>
      <c r="H699" s="184"/>
      <c r="I699" s="184"/>
      <c r="J699" s="184"/>
      <c r="K699" s="184"/>
      <c r="L699" s="184"/>
      <c r="M699" s="184"/>
      <c r="N699" s="184"/>
      <c r="O699" s="184"/>
      <c r="P699" s="184"/>
      <c r="Q699" s="184"/>
      <c r="R699" s="185"/>
      <c r="S699" s="185"/>
      <c r="X699" s="256"/>
      <c r="Y699" s="256"/>
      <c r="Z699" s="244"/>
    </row>
    <row r="700" spans="1:26" x14ac:dyDescent="0.2">
      <c r="A700" s="177"/>
      <c r="B700" s="234" t="s">
        <v>2094</v>
      </c>
      <c r="C700" s="235"/>
      <c r="D700" s="200"/>
      <c r="E700" s="201">
        <v>97.64838489600001</v>
      </c>
      <c r="F700" s="184"/>
      <c r="G700" s="184"/>
      <c r="H700" s="184"/>
      <c r="I700" s="184"/>
      <c r="J700" s="184"/>
      <c r="K700" s="184"/>
      <c r="L700" s="184"/>
      <c r="M700" s="184"/>
      <c r="N700" s="184"/>
      <c r="O700" s="184"/>
      <c r="P700" s="184"/>
      <c r="Q700" s="184"/>
      <c r="R700" s="185"/>
      <c r="S700" s="185"/>
      <c r="X700" s="256"/>
      <c r="Y700" s="256"/>
      <c r="Z700" s="244"/>
    </row>
    <row r="701" spans="1:26" ht="22.5" x14ac:dyDescent="0.2">
      <c r="A701" s="193">
        <v>207</v>
      </c>
      <c r="B701" s="230" t="s">
        <v>2095</v>
      </c>
      <c r="C701" s="230" t="s">
        <v>2096</v>
      </c>
      <c r="D701" s="195" t="s">
        <v>207</v>
      </c>
      <c r="E701" s="196">
        <v>26.909853720000001</v>
      </c>
      <c r="F701" s="199"/>
      <c r="G701" s="197">
        <f>ROUND(E701*F701,2)</f>
        <v>0</v>
      </c>
      <c r="H701" s="199">
        <v>0</v>
      </c>
      <c r="I701" s="197">
        <f>ROUND(E701*H701,2)</f>
        <v>0</v>
      </c>
      <c r="J701" s="199">
        <v>86.9</v>
      </c>
      <c r="K701" s="197">
        <f>ROUND(E701*J701,2)</f>
        <v>2338.4699999999998</v>
      </c>
      <c r="L701" s="197">
        <v>21</v>
      </c>
      <c r="M701" s="197">
        <f>G701*(1+L701/100)</f>
        <v>0</v>
      </c>
      <c r="N701" s="197">
        <v>3.6999999999999999E-4</v>
      </c>
      <c r="O701" s="197">
        <f>ROUND(E701*N701,2)</f>
        <v>0.01</v>
      </c>
      <c r="P701" s="197">
        <v>0</v>
      </c>
      <c r="Q701" s="197">
        <f>ROUND(E701*P701,2)</f>
        <v>0</v>
      </c>
      <c r="R701" s="198" t="s">
        <v>441</v>
      </c>
      <c r="S701" s="198" t="s">
        <v>194</v>
      </c>
      <c r="X701" s="256"/>
      <c r="Y701" s="256"/>
      <c r="Z701" s="225"/>
    </row>
    <row r="702" spans="1:26" x14ac:dyDescent="0.2">
      <c r="A702" s="177"/>
      <c r="B702" s="234" t="s">
        <v>2097</v>
      </c>
      <c r="C702" s="235"/>
      <c r="D702" s="200"/>
      <c r="E702" s="201"/>
      <c r="F702" s="184"/>
      <c r="G702" s="184"/>
      <c r="H702" s="184"/>
      <c r="I702" s="184"/>
      <c r="J702" s="184"/>
      <c r="K702" s="184"/>
      <c r="L702" s="184"/>
      <c r="M702" s="184"/>
      <c r="N702" s="184"/>
      <c r="O702" s="184"/>
      <c r="P702" s="184"/>
      <c r="Q702" s="184"/>
      <c r="R702" s="185"/>
      <c r="S702" s="185"/>
      <c r="X702" s="256"/>
      <c r="Y702" s="256"/>
      <c r="Z702" s="244"/>
    </row>
    <row r="703" spans="1:26" x14ac:dyDescent="0.2">
      <c r="A703" s="177"/>
      <c r="B703" s="234" t="s">
        <v>2098</v>
      </c>
      <c r="C703" s="235"/>
      <c r="D703" s="200"/>
      <c r="E703" s="201"/>
      <c r="F703" s="184"/>
      <c r="G703" s="184"/>
      <c r="H703" s="184"/>
      <c r="I703" s="184"/>
      <c r="J703" s="184"/>
      <c r="K703" s="184"/>
      <c r="L703" s="184"/>
      <c r="M703" s="184"/>
      <c r="N703" s="184"/>
      <c r="O703" s="184"/>
      <c r="P703" s="184"/>
      <c r="Q703" s="184"/>
      <c r="R703" s="185"/>
      <c r="S703" s="185"/>
      <c r="X703" s="256"/>
      <c r="Y703" s="256"/>
      <c r="Z703" s="244"/>
    </row>
    <row r="704" spans="1:26" x14ac:dyDescent="0.2">
      <c r="A704" s="177"/>
      <c r="B704" s="234" t="s">
        <v>2099</v>
      </c>
      <c r="C704" s="235"/>
      <c r="D704" s="200"/>
      <c r="E704" s="201"/>
      <c r="F704" s="184"/>
      <c r="G704" s="184"/>
      <c r="H704" s="184"/>
      <c r="I704" s="184"/>
      <c r="J704" s="184"/>
      <c r="K704" s="184"/>
      <c r="L704" s="184"/>
      <c r="M704" s="184"/>
      <c r="N704" s="184"/>
      <c r="O704" s="184"/>
      <c r="P704" s="184"/>
      <c r="Q704" s="184"/>
      <c r="R704" s="185"/>
      <c r="S704" s="185"/>
      <c r="X704" s="256"/>
      <c r="Y704" s="256"/>
      <c r="Z704" s="244"/>
    </row>
    <row r="705" spans="1:26" x14ac:dyDescent="0.2">
      <c r="A705" s="177"/>
      <c r="B705" s="234" t="s">
        <v>2100</v>
      </c>
      <c r="C705" s="235"/>
      <c r="D705" s="200"/>
      <c r="E705" s="201">
        <v>26.909853720000001</v>
      </c>
      <c r="F705" s="184"/>
      <c r="G705" s="184"/>
      <c r="H705" s="184"/>
      <c r="I705" s="184"/>
      <c r="J705" s="184"/>
      <c r="K705" s="184"/>
      <c r="L705" s="184"/>
      <c r="M705" s="184"/>
      <c r="N705" s="184"/>
      <c r="O705" s="184"/>
      <c r="P705" s="184"/>
      <c r="Q705" s="184"/>
      <c r="R705" s="185"/>
      <c r="S705" s="185"/>
      <c r="X705" s="256"/>
      <c r="Y705" s="256"/>
      <c r="Z705" s="244"/>
    </row>
    <row r="706" spans="1:26" x14ac:dyDescent="0.2">
      <c r="A706" s="162"/>
      <c r="B706" s="231"/>
      <c r="C706" s="231"/>
      <c r="D706" s="180"/>
      <c r="E706" s="181"/>
      <c r="F706" s="182"/>
      <c r="G706" s="182"/>
      <c r="H706" s="182"/>
      <c r="I706" s="182"/>
      <c r="J706" s="182"/>
      <c r="K706" s="182"/>
      <c r="L706" s="182"/>
      <c r="M706" s="182"/>
      <c r="N706" s="182"/>
      <c r="O706" s="182"/>
      <c r="P706" s="182"/>
      <c r="Q706" s="182"/>
      <c r="R706" s="183"/>
      <c r="S706" s="183"/>
      <c r="X706" s="256"/>
      <c r="Y706" s="256"/>
      <c r="Z706" s="264"/>
    </row>
    <row r="707" spans="1:26" x14ac:dyDescent="0.2">
      <c r="A707" s="179" t="s">
        <v>188</v>
      </c>
      <c r="B707" s="229" t="s">
        <v>151</v>
      </c>
      <c r="C707" s="229" t="s">
        <v>152</v>
      </c>
      <c r="D707" s="187"/>
      <c r="E707" s="188"/>
      <c r="F707" s="189"/>
      <c r="G707" s="190">
        <f>SUMIF(AE708:AE751,"&lt;&gt;NOR",G708:G751)</f>
        <v>0</v>
      </c>
      <c r="H707" s="189"/>
      <c r="I707" s="189">
        <f>SUM(I708:I751)</f>
        <v>0</v>
      </c>
      <c r="J707" s="189"/>
      <c r="K707" s="189">
        <f>SUM(K708:K751)</f>
        <v>62065.01</v>
      </c>
      <c r="L707" s="189"/>
      <c r="M707" s="189">
        <f>SUM(M708:M751)</f>
        <v>0</v>
      </c>
      <c r="N707" s="189"/>
      <c r="O707" s="189">
        <f>SUM(O708:O751)</f>
        <v>0</v>
      </c>
      <c r="P707" s="189"/>
      <c r="Q707" s="189">
        <f>SUM(Q708:Q751)</f>
        <v>0</v>
      </c>
      <c r="R707" s="191"/>
      <c r="S707" s="191"/>
      <c r="X707" s="256"/>
      <c r="Y707" s="256"/>
      <c r="Z707" s="265"/>
    </row>
    <row r="708" spans="1:26" ht="22.5" x14ac:dyDescent="0.2">
      <c r="A708" s="193">
        <v>208</v>
      </c>
      <c r="B708" s="230" t="s">
        <v>635</v>
      </c>
      <c r="C708" s="230" t="s">
        <v>636</v>
      </c>
      <c r="D708" s="195" t="s">
        <v>433</v>
      </c>
      <c r="E708" s="196">
        <v>19.222913329200001</v>
      </c>
      <c r="F708" s="199"/>
      <c r="G708" s="197">
        <f>ROUND(E708*F708,2)</f>
        <v>0</v>
      </c>
      <c r="H708" s="236">
        <v>0</v>
      </c>
      <c r="I708" s="197">
        <f>ROUND(E708*H708,2)</f>
        <v>0</v>
      </c>
      <c r="J708" s="236">
        <v>164</v>
      </c>
      <c r="K708" s="197">
        <f>ROUND(E708*J708,2)</f>
        <v>3152.56</v>
      </c>
      <c r="L708" s="197">
        <v>21</v>
      </c>
      <c r="M708" s="197">
        <f>G708*(1+L708/100)</f>
        <v>0</v>
      </c>
      <c r="N708" s="197">
        <v>0</v>
      </c>
      <c r="O708" s="197">
        <f>ROUND(E708*N708,2)</f>
        <v>0</v>
      </c>
      <c r="P708" s="197">
        <v>0</v>
      </c>
      <c r="Q708" s="197">
        <f>ROUND(E708*P708,2)</f>
        <v>0</v>
      </c>
      <c r="R708" s="198" t="s">
        <v>637</v>
      </c>
      <c r="S708" s="198" t="s">
        <v>194</v>
      </c>
      <c r="X708" s="256"/>
      <c r="Y708" s="256"/>
      <c r="Z708" s="225"/>
    </row>
    <row r="709" spans="1:26" ht="22.5" customHeight="1" x14ac:dyDescent="0.2">
      <c r="A709" s="177"/>
      <c r="B709" s="319" t="s">
        <v>639</v>
      </c>
      <c r="C709" s="319"/>
      <c r="D709" s="321"/>
      <c r="E709" s="321"/>
      <c r="F709" s="321"/>
      <c r="G709" s="321"/>
      <c r="H709" s="184"/>
      <c r="I709" s="184"/>
      <c r="J709" s="184"/>
      <c r="K709" s="184"/>
      <c r="L709" s="184"/>
      <c r="M709" s="184"/>
      <c r="N709" s="184"/>
      <c r="O709" s="184"/>
      <c r="P709" s="184"/>
      <c r="Q709" s="184"/>
      <c r="R709" s="185"/>
      <c r="S709" s="185"/>
      <c r="X709" s="256"/>
      <c r="Y709" s="256"/>
      <c r="Z709" s="256"/>
    </row>
    <row r="710" spans="1:26" x14ac:dyDescent="0.2">
      <c r="A710" s="177"/>
      <c r="B710" s="234" t="s">
        <v>640</v>
      </c>
      <c r="C710" s="235"/>
      <c r="D710" s="200"/>
      <c r="E710" s="201"/>
      <c r="F710" s="184"/>
      <c r="G710" s="184"/>
      <c r="H710" s="184"/>
      <c r="I710" s="184"/>
      <c r="J710" s="184"/>
      <c r="K710" s="184"/>
      <c r="L710" s="184"/>
      <c r="M710" s="184"/>
      <c r="N710" s="184"/>
      <c r="O710" s="184"/>
      <c r="P710" s="184"/>
      <c r="Q710" s="184"/>
      <c r="R710" s="185"/>
      <c r="S710" s="185"/>
      <c r="X710" s="256"/>
      <c r="Y710" s="256"/>
      <c r="Z710" s="256"/>
    </row>
    <row r="711" spans="1:26" x14ac:dyDescent="0.2">
      <c r="A711" s="177"/>
      <c r="B711" s="317" t="s">
        <v>2101</v>
      </c>
      <c r="C711" s="317"/>
      <c r="D711" s="318"/>
      <c r="E711" s="201"/>
      <c r="F711" s="184"/>
      <c r="G711" s="184"/>
      <c r="H711" s="184"/>
      <c r="I711" s="184"/>
      <c r="J711" s="184"/>
      <c r="K711" s="184"/>
      <c r="L711" s="184"/>
      <c r="M711" s="184"/>
      <c r="N711" s="184"/>
      <c r="O711" s="184"/>
      <c r="P711" s="184"/>
      <c r="Q711" s="184"/>
      <c r="R711" s="185"/>
      <c r="S711" s="185"/>
      <c r="X711" s="256"/>
      <c r="Y711" s="256"/>
      <c r="Z711" s="256"/>
    </row>
    <row r="712" spans="1:26" x14ac:dyDescent="0.2">
      <c r="A712" s="177"/>
      <c r="B712" s="234" t="s">
        <v>2102</v>
      </c>
      <c r="C712" s="235"/>
      <c r="D712" s="200"/>
      <c r="E712" s="201"/>
      <c r="F712" s="184"/>
      <c r="G712" s="184"/>
      <c r="H712" s="184"/>
      <c r="I712" s="184"/>
      <c r="J712" s="184"/>
      <c r="K712" s="184"/>
      <c r="L712" s="184"/>
      <c r="M712" s="184"/>
      <c r="N712" s="184"/>
      <c r="O712" s="184"/>
      <c r="P712" s="184"/>
      <c r="Q712" s="184"/>
      <c r="R712" s="185"/>
      <c r="S712" s="185"/>
      <c r="X712" s="256"/>
      <c r="Y712" s="256"/>
      <c r="Z712" s="256"/>
    </row>
    <row r="713" spans="1:26" x14ac:dyDescent="0.2">
      <c r="A713" s="177"/>
      <c r="B713" s="234" t="s">
        <v>2103</v>
      </c>
      <c r="C713" s="235"/>
      <c r="D713" s="200"/>
      <c r="E713" s="201">
        <v>19.222913329200001</v>
      </c>
      <c r="F713" s="184"/>
      <c r="G713" s="184"/>
      <c r="H713" s="184"/>
      <c r="I713" s="184"/>
      <c r="J713" s="184"/>
      <c r="K713" s="184"/>
      <c r="L713" s="184"/>
      <c r="M713" s="184"/>
      <c r="N713" s="184"/>
      <c r="O713" s="184"/>
      <c r="P713" s="184"/>
      <c r="Q713" s="184"/>
      <c r="R713" s="185"/>
      <c r="S713" s="185"/>
      <c r="X713" s="256"/>
      <c r="Y713" s="256"/>
      <c r="Z713" s="244"/>
    </row>
    <row r="714" spans="1:26" ht="22.5" x14ac:dyDescent="0.2">
      <c r="A714" s="193">
        <v>209</v>
      </c>
      <c r="B714" s="230" t="s">
        <v>643</v>
      </c>
      <c r="C714" s="230" t="s">
        <v>644</v>
      </c>
      <c r="D714" s="195" t="s">
        <v>433</v>
      </c>
      <c r="E714" s="196">
        <v>19.222913329200001</v>
      </c>
      <c r="F714" s="199"/>
      <c r="G714" s="197">
        <f>ROUND(E714*F714,2)</f>
        <v>0</v>
      </c>
      <c r="H714" s="236">
        <v>0</v>
      </c>
      <c r="I714" s="197">
        <f>ROUND(E714*H714,2)</f>
        <v>0</v>
      </c>
      <c r="J714" s="236">
        <v>671</v>
      </c>
      <c r="K714" s="197">
        <f>ROUND(E714*J714,2)</f>
        <v>12898.57</v>
      </c>
      <c r="L714" s="197">
        <v>21</v>
      </c>
      <c r="M714" s="197">
        <f>G714*(1+L714/100)</f>
        <v>0</v>
      </c>
      <c r="N714" s="197">
        <v>0</v>
      </c>
      <c r="O714" s="197">
        <f>ROUND(E714*N714,2)</f>
        <v>0</v>
      </c>
      <c r="P714" s="197">
        <v>0</v>
      </c>
      <c r="Q714" s="197">
        <f>ROUND(E714*P714,2)</f>
        <v>0</v>
      </c>
      <c r="R714" s="198" t="s">
        <v>344</v>
      </c>
      <c r="S714" s="198" t="s">
        <v>194</v>
      </c>
      <c r="X714" s="256"/>
      <c r="Y714" s="256"/>
      <c r="Z714" s="225"/>
    </row>
    <row r="715" spans="1:26" x14ac:dyDescent="0.2">
      <c r="A715" s="177"/>
      <c r="B715" s="234" t="s">
        <v>640</v>
      </c>
      <c r="C715" s="235"/>
      <c r="D715" s="200"/>
      <c r="E715" s="201"/>
      <c r="F715" s="184"/>
      <c r="G715" s="184"/>
      <c r="H715" s="184"/>
      <c r="I715" s="184"/>
      <c r="J715" s="184"/>
      <c r="K715" s="184"/>
      <c r="L715" s="184"/>
      <c r="M715" s="184"/>
      <c r="N715" s="184"/>
      <c r="O715" s="184"/>
      <c r="P715" s="184"/>
      <c r="Q715" s="184"/>
      <c r="R715" s="185"/>
      <c r="S715" s="185"/>
      <c r="X715" s="256"/>
      <c r="Y715" s="256"/>
      <c r="Z715" s="244"/>
    </row>
    <row r="716" spans="1:26" x14ac:dyDescent="0.2">
      <c r="A716" s="177"/>
      <c r="B716" s="317" t="s">
        <v>2101</v>
      </c>
      <c r="C716" s="317"/>
      <c r="D716" s="318"/>
      <c r="E716" s="201"/>
      <c r="F716" s="184"/>
      <c r="G716" s="184"/>
      <c r="H716" s="184"/>
      <c r="I716" s="184"/>
      <c r="J716" s="184"/>
      <c r="K716" s="184"/>
      <c r="L716" s="184"/>
      <c r="M716" s="184"/>
      <c r="N716" s="184"/>
      <c r="O716" s="184"/>
      <c r="P716" s="184"/>
      <c r="Q716" s="184"/>
      <c r="R716" s="185"/>
      <c r="S716" s="185"/>
      <c r="X716" s="256"/>
      <c r="Y716" s="256"/>
      <c r="Z716" s="244"/>
    </row>
    <row r="717" spans="1:26" x14ac:dyDescent="0.2">
      <c r="A717" s="177"/>
      <c r="B717" s="234" t="s">
        <v>2102</v>
      </c>
      <c r="C717" s="235"/>
      <c r="D717" s="200"/>
      <c r="E717" s="201"/>
      <c r="F717" s="184"/>
      <c r="G717" s="184"/>
      <c r="H717" s="184"/>
      <c r="I717" s="184"/>
      <c r="J717" s="184"/>
      <c r="K717" s="184"/>
      <c r="L717" s="184"/>
      <c r="M717" s="184"/>
      <c r="N717" s="184"/>
      <c r="O717" s="184"/>
      <c r="P717" s="184"/>
      <c r="Q717" s="184"/>
      <c r="R717" s="185"/>
      <c r="S717" s="185"/>
      <c r="X717" s="256"/>
      <c r="Y717" s="256"/>
      <c r="Z717" s="244"/>
    </row>
    <row r="718" spans="1:26" x14ac:dyDescent="0.2">
      <c r="A718" s="177"/>
      <c r="B718" s="234" t="s">
        <v>2103</v>
      </c>
      <c r="C718" s="235"/>
      <c r="D718" s="200"/>
      <c r="E718" s="201">
        <v>19.222913329200001</v>
      </c>
      <c r="F718" s="184"/>
      <c r="G718" s="184"/>
      <c r="H718" s="184"/>
      <c r="I718" s="184"/>
      <c r="J718" s="184"/>
      <c r="K718" s="184"/>
      <c r="L718" s="184"/>
      <c r="M718" s="184"/>
      <c r="N718" s="184"/>
      <c r="O718" s="184"/>
      <c r="P718" s="184"/>
      <c r="Q718" s="184"/>
      <c r="R718" s="185"/>
      <c r="S718" s="185"/>
      <c r="X718" s="256"/>
      <c r="Y718" s="256"/>
      <c r="Z718" s="244"/>
    </row>
    <row r="719" spans="1:26" ht="22.5" x14ac:dyDescent="0.2">
      <c r="A719" s="193">
        <v>210</v>
      </c>
      <c r="B719" s="230" t="s">
        <v>645</v>
      </c>
      <c r="C719" s="230" t="s">
        <v>646</v>
      </c>
      <c r="D719" s="195" t="s">
        <v>433</v>
      </c>
      <c r="E719" s="196">
        <v>19.222913329200001</v>
      </c>
      <c r="F719" s="199"/>
      <c r="G719" s="197">
        <f>ROUND(E719*F719,2)</f>
        <v>0</v>
      </c>
      <c r="H719" s="236">
        <v>0</v>
      </c>
      <c r="I719" s="197">
        <f>ROUND(E719*H719,2)</f>
        <v>0</v>
      </c>
      <c r="J719" s="236">
        <v>320.5</v>
      </c>
      <c r="K719" s="197">
        <f>ROUND(E719*J719,2)</f>
        <v>6160.94</v>
      </c>
      <c r="L719" s="197">
        <v>21</v>
      </c>
      <c r="M719" s="197">
        <f>G719*(1+L719/100)</f>
        <v>0</v>
      </c>
      <c r="N719" s="197">
        <v>0</v>
      </c>
      <c r="O719" s="197">
        <f>ROUND(E719*N719,2)</f>
        <v>0</v>
      </c>
      <c r="P719" s="197">
        <v>0</v>
      </c>
      <c r="Q719" s="197">
        <f>ROUND(E719*P719,2)</f>
        <v>0</v>
      </c>
      <c r="R719" s="198" t="s">
        <v>344</v>
      </c>
      <c r="S719" s="198" t="s">
        <v>194</v>
      </c>
      <c r="X719" s="256"/>
      <c r="Y719" s="256"/>
      <c r="Z719" s="225"/>
    </row>
    <row r="720" spans="1:26" x14ac:dyDescent="0.2">
      <c r="A720" s="177"/>
      <c r="B720" s="234" t="s">
        <v>640</v>
      </c>
      <c r="C720" s="235"/>
      <c r="D720" s="200"/>
      <c r="E720" s="201"/>
      <c r="F720" s="184"/>
      <c r="G720" s="184"/>
      <c r="H720" s="184"/>
      <c r="I720" s="184"/>
      <c r="J720" s="184"/>
      <c r="K720" s="184"/>
      <c r="L720" s="184"/>
      <c r="M720" s="184"/>
      <c r="N720" s="184"/>
      <c r="O720" s="184"/>
      <c r="P720" s="184"/>
      <c r="Q720" s="184"/>
      <c r="R720" s="185"/>
      <c r="S720" s="185"/>
      <c r="X720" s="256"/>
      <c r="Y720" s="256"/>
      <c r="Z720" s="244"/>
    </row>
    <row r="721" spans="1:26" x14ac:dyDescent="0.2">
      <c r="A721" s="177"/>
      <c r="B721" s="317" t="s">
        <v>2101</v>
      </c>
      <c r="C721" s="317"/>
      <c r="D721" s="318"/>
      <c r="E721" s="201"/>
      <c r="F721" s="184"/>
      <c r="G721" s="184"/>
      <c r="H721" s="184"/>
      <c r="I721" s="184"/>
      <c r="J721" s="184"/>
      <c r="K721" s="184"/>
      <c r="L721" s="184"/>
      <c r="M721" s="184"/>
      <c r="N721" s="184"/>
      <c r="O721" s="184"/>
      <c r="P721" s="184"/>
      <c r="Q721" s="184"/>
      <c r="R721" s="185"/>
      <c r="S721" s="185"/>
      <c r="X721" s="256"/>
      <c r="Y721" s="256"/>
      <c r="Z721" s="244"/>
    </row>
    <row r="722" spans="1:26" x14ac:dyDescent="0.2">
      <c r="A722" s="177"/>
      <c r="B722" s="234" t="s">
        <v>2102</v>
      </c>
      <c r="C722" s="235"/>
      <c r="D722" s="200"/>
      <c r="E722" s="201"/>
      <c r="F722" s="184"/>
      <c r="G722" s="184"/>
      <c r="H722" s="184"/>
      <c r="I722" s="184"/>
      <c r="J722" s="184"/>
      <c r="K722" s="184"/>
      <c r="L722" s="184"/>
      <c r="M722" s="184"/>
      <c r="N722" s="184"/>
      <c r="O722" s="184"/>
      <c r="P722" s="184"/>
      <c r="Q722" s="184"/>
      <c r="R722" s="185"/>
      <c r="S722" s="185"/>
      <c r="X722" s="256"/>
      <c r="Y722" s="256"/>
      <c r="Z722" s="244"/>
    </row>
    <row r="723" spans="1:26" x14ac:dyDescent="0.2">
      <c r="A723" s="177"/>
      <c r="B723" s="234" t="s">
        <v>2103</v>
      </c>
      <c r="C723" s="235"/>
      <c r="D723" s="200"/>
      <c r="E723" s="201">
        <v>19.222913329200001</v>
      </c>
      <c r="F723" s="184"/>
      <c r="G723" s="184"/>
      <c r="H723" s="184"/>
      <c r="I723" s="184"/>
      <c r="J723" s="184"/>
      <c r="K723" s="184"/>
      <c r="L723" s="184"/>
      <c r="M723" s="184"/>
      <c r="N723" s="184"/>
      <c r="O723" s="184"/>
      <c r="P723" s="184"/>
      <c r="Q723" s="184"/>
      <c r="R723" s="185"/>
      <c r="S723" s="185"/>
      <c r="X723" s="256"/>
      <c r="Y723" s="256"/>
      <c r="Z723" s="244"/>
    </row>
    <row r="724" spans="1:26" ht="22.5" x14ac:dyDescent="0.2">
      <c r="A724" s="193">
        <v>211</v>
      </c>
      <c r="B724" s="230" t="s">
        <v>647</v>
      </c>
      <c r="C724" s="230" t="s">
        <v>648</v>
      </c>
      <c r="D724" s="195" t="s">
        <v>433</v>
      </c>
      <c r="E724" s="196">
        <v>19.222913329200001</v>
      </c>
      <c r="F724" s="199"/>
      <c r="G724" s="197">
        <f>ROUND(E724*F724,2)</f>
        <v>0</v>
      </c>
      <c r="H724" s="236">
        <v>0</v>
      </c>
      <c r="I724" s="197">
        <f>ROUND(E724*H724,2)</f>
        <v>0</v>
      </c>
      <c r="J724" s="236">
        <v>691</v>
      </c>
      <c r="K724" s="197">
        <f>ROUND(E724*J724,2)</f>
        <v>13283.03</v>
      </c>
      <c r="L724" s="197">
        <v>21</v>
      </c>
      <c r="M724" s="197">
        <f>G724*(1+L724/100)</f>
        <v>0</v>
      </c>
      <c r="N724" s="197">
        <v>0</v>
      </c>
      <c r="O724" s="197">
        <f>ROUND(E724*N724,2)</f>
        <v>0</v>
      </c>
      <c r="P724" s="197">
        <v>0</v>
      </c>
      <c r="Q724" s="197">
        <f>ROUND(E724*P724,2)</f>
        <v>0</v>
      </c>
      <c r="R724" s="198" t="s">
        <v>344</v>
      </c>
      <c r="S724" s="198" t="s">
        <v>194</v>
      </c>
      <c r="X724" s="256"/>
      <c r="Y724" s="256"/>
      <c r="Z724" s="225"/>
    </row>
    <row r="725" spans="1:26" x14ac:dyDescent="0.2">
      <c r="A725" s="177"/>
      <c r="B725" s="234" t="s">
        <v>640</v>
      </c>
      <c r="C725" s="235"/>
      <c r="D725" s="200"/>
      <c r="E725" s="201"/>
      <c r="F725" s="184"/>
      <c r="G725" s="184"/>
      <c r="H725" s="184"/>
      <c r="I725" s="184"/>
      <c r="J725" s="184"/>
      <c r="K725" s="184"/>
      <c r="L725" s="184"/>
      <c r="M725" s="184"/>
      <c r="N725" s="184"/>
      <c r="O725" s="184"/>
      <c r="P725" s="184"/>
      <c r="Q725" s="184"/>
      <c r="R725" s="185"/>
      <c r="S725" s="185"/>
      <c r="X725" s="256"/>
      <c r="Y725" s="256"/>
      <c r="Z725" s="244"/>
    </row>
    <row r="726" spans="1:26" x14ac:dyDescent="0.2">
      <c r="A726" s="177"/>
      <c r="B726" s="317" t="s">
        <v>2101</v>
      </c>
      <c r="C726" s="317"/>
      <c r="D726" s="318"/>
      <c r="E726" s="201"/>
      <c r="F726" s="184"/>
      <c r="G726" s="184"/>
      <c r="H726" s="184"/>
      <c r="I726" s="184"/>
      <c r="J726" s="184"/>
      <c r="K726" s="184"/>
      <c r="L726" s="184"/>
      <c r="M726" s="184"/>
      <c r="N726" s="184"/>
      <c r="O726" s="184"/>
      <c r="P726" s="184"/>
      <c r="Q726" s="184"/>
      <c r="R726" s="185"/>
      <c r="S726" s="185"/>
      <c r="X726" s="256"/>
      <c r="Y726" s="256"/>
      <c r="Z726" s="244"/>
    </row>
    <row r="727" spans="1:26" x14ac:dyDescent="0.2">
      <c r="A727" s="177"/>
      <c r="B727" s="234" t="s">
        <v>2102</v>
      </c>
      <c r="C727" s="235"/>
      <c r="D727" s="200"/>
      <c r="E727" s="201"/>
      <c r="F727" s="184"/>
      <c r="G727" s="184"/>
      <c r="H727" s="184"/>
      <c r="I727" s="184"/>
      <c r="J727" s="184"/>
      <c r="K727" s="184"/>
      <c r="L727" s="184"/>
      <c r="M727" s="184"/>
      <c r="N727" s="184"/>
      <c r="O727" s="184"/>
      <c r="P727" s="184"/>
      <c r="Q727" s="184"/>
      <c r="R727" s="185"/>
      <c r="S727" s="185"/>
      <c r="X727" s="256"/>
      <c r="Y727" s="256"/>
      <c r="Z727" s="244"/>
    </row>
    <row r="728" spans="1:26" x14ac:dyDescent="0.2">
      <c r="A728" s="177"/>
      <c r="B728" s="234" t="s">
        <v>2103</v>
      </c>
      <c r="C728" s="235"/>
      <c r="D728" s="200"/>
      <c r="E728" s="201">
        <v>19.222913329200001</v>
      </c>
      <c r="F728" s="184"/>
      <c r="G728" s="184"/>
      <c r="H728" s="184"/>
      <c r="I728" s="184"/>
      <c r="J728" s="184"/>
      <c r="K728" s="184"/>
      <c r="L728" s="184"/>
      <c r="M728" s="184"/>
      <c r="N728" s="184"/>
      <c r="O728" s="184"/>
      <c r="P728" s="184"/>
      <c r="Q728" s="184"/>
      <c r="R728" s="185"/>
      <c r="S728" s="185"/>
      <c r="X728" s="256"/>
      <c r="Y728" s="256"/>
      <c r="Z728" s="244"/>
    </row>
    <row r="729" spans="1:26" x14ac:dyDescent="0.2">
      <c r="A729" s="193">
        <v>212</v>
      </c>
      <c r="B729" s="230" t="s">
        <v>649</v>
      </c>
      <c r="C729" s="230" t="s">
        <v>650</v>
      </c>
      <c r="D729" s="195" t="s">
        <v>433</v>
      </c>
      <c r="E729" s="196">
        <v>19.222913329200001</v>
      </c>
      <c r="F729" s="199"/>
      <c r="G729" s="197">
        <f>ROUND(E729*F729,2)</f>
        <v>0</v>
      </c>
      <c r="H729" s="236">
        <v>0</v>
      </c>
      <c r="I729" s="197">
        <f>ROUND(E729*H729,2)</f>
        <v>0</v>
      </c>
      <c r="J729" s="236">
        <v>225</v>
      </c>
      <c r="K729" s="197">
        <f>ROUND(E729*J729,2)</f>
        <v>4325.16</v>
      </c>
      <c r="L729" s="197">
        <v>21</v>
      </c>
      <c r="M729" s="197">
        <f>G729*(1+L729/100)</f>
        <v>0</v>
      </c>
      <c r="N729" s="197">
        <v>0</v>
      </c>
      <c r="O729" s="197">
        <f>ROUND(E729*N729,2)</f>
        <v>0</v>
      </c>
      <c r="P729" s="197">
        <v>0</v>
      </c>
      <c r="Q729" s="197">
        <f>ROUND(E729*P729,2)</f>
        <v>0</v>
      </c>
      <c r="R729" s="198" t="s">
        <v>344</v>
      </c>
      <c r="S729" s="198" t="s">
        <v>194</v>
      </c>
      <c r="X729" s="256"/>
      <c r="Y729" s="256"/>
      <c r="Z729" s="225"/>
    </row>
    <row r="730" spans="1:26" x14ac:dyDescent="0.2">
      <c r="A730" s="177"/>
      <c r="B730" s="319" t="s">
        <v>651</v>
      </c>
      <c r="C730" s="319"/>
      <c r="D730" s="320"/>
      <c r="E730" s="320"/>
      <c r="F730" s="320"/>
      <c r="G730" s="320"/>
      <c r="H730" s="184"/>
      <c r="I730" s="184"/>
      <c r="J730" s="184"/>
      <c r="K730" s="184"/>
      <c r="L730" s="184"/>
      <c r="M730" s="184"/>
      <c r="N730" s="184"/>
      <c r="O730" s="184"/>
      <c r="P730" s="184"/>
      <c r="Q730" s="184"/>
      <c r="R730" s="185"/>
      <c r="S730" s="185"/>
      <c r="X730" s="256"/>
      <c r="Y730" s="256"/>
      <c r="Z730" s="256"/>
    </row>
    <row r="731" spans="1:26" x14ac:dyDescent="0.2">
      <c r="A731" s="177"/>
      <c r="B731" s="234" t="s">
        <v>640</v>
      </c>
      <c r="C731" s="235"/>
      <c r="D731" s="200"/>
      <c r="E731" s="201"/>
      <c r="F731" s="184"/>
      <c r="G731" s="184"/>
      <c r="H731" s="184"/>
      <c r="I731" s="184"/>
      <c r="J731" s="184"/>
      <c r="K731" s="184"/>
      <c r="L731" s="184"/>
      <c r="M731" s="184"/>
      <c r="N731" s="184"/>
      <c r="O731" s="184"/>
      <c r="P731" s="184"/>
      <c r="Q731" s="184"/>
      <c r="R731" s="185"/>
      <c r="S731" s="185"/>
      <c r="X731" s="256"/>
      <c r="Y731" s="256"/>
      <c r="Z731" s="256"/>
    </row>
    <row r="732" spans="1:26" x14ac:dyDescent="0.2">
      <c r="A732" s="177"/>
      <c r="B732" s="317" t="s">
        <v>2101</v>
      </c>
      <c r="C732" s="317"/>
      <c r="D732" s="318"/>
      <c r="E732" s="201"/>
      <c r="F732" s="184"/>
      <c r="G732" s="184"/>
      <c r="H732" s="184"/>
      <c r="I732" s="184"/>
      <c r="J732" s="184"/>
      <c r="K732" s="184"/>
      <c r="L732" s="184"/>
      <c r="M732" s="184"/>
      <c r="N732" s="184"/>
      <c r="O732" s="184"/>
      <c r="P732" s="184"/>
      <c r="Q732" s="184"/>
      <c r="R732" s="185"/>
      <c r="S732" s="185"/>
      <c r="X732" s="256"/>
      <c r="Y732" s="256"/>
      <c r="Z732" s="256"/>
    </row>
    <row r="733" spans="1:26" x14ac:dyDescent="0.2">
      <c r="A733" s="177"/>
      <c r="B733" s="234" t="s">
        <v>2102</v>
      </c>
      <c r="C733" s="235"/>
      <c r="D733" s="200"/>
      <c r="E733" s="201"/>
      <c r="F733" s="184"/>
      <c r="G733" s="184"/>
      <c r="H733" s="184"/>
      <c r="I733" s="184"/>
      <c r="J733" s="184"/>
      <c r="K733" s="184"/>
      <c r="L733" s="184"/>
      <c r="M733" s="184"/>
      <c r="N733" s="184"/>
      <c r="O733" s="184"/>
      <c r="P733" s="184"/>
      <c r="Q733" s="184"/>
      <c r="R733" s="185"/>
      <c r="S733" s="185"/>
      <c r="X733" s="256"/>
      <c r="Y733" s="256"/>
      <c r="Z733" s="256"/>
    </row>
    <row r="734" spans="1:26" x14ac:dyDescent="0.2">
      <c r="A734" s="177"/>
      <c r="B734" s="234" t="s">
        <v>2103</v>
      </c>
      <c r="C734" s="235"/>
      <c r="D734" s="200"/>
      <c r="E734" s="201">
        <v>19.222913329200001</v>
      </c>
      <c r="F734" s="184"/>
      <c r="G734" s="184"/>
      <c r="H734" s="184"/>
      <c r="I734" s="184"/>
      <c r="J734" s="184"/>
      <c r="K734" s="184"/>
      <c r="L734" s="184"/>
      <c r="M734" s="184"/>
      <c r="N734" s="184"/>
      <c r="O734" s="184"/>
      <c r="P734" s="184"/>
      <c r="Q734" s="184"/>
      <c r="R734" s="185"/>
      <c r="S734" s="185"/>
      <c r="X734" s="256"/>
      <c r="Y734" s="256"/>
      <c r="Z734" s="244"/>
    </row>
    <row r="735" spans="1:26" x14ac:dyDescent="0.2">
      <c r="A735" s="193">
        <v>213</v>
      </c>
      <c r="B735" s="230" t="s">
        <v>652</v>
      </c>
      <c r="C735" s="230" t="s">
        <v>653</v>
      </c>
      <c r="D735" s="195" t="s">
        <v>433</v>
      </c>
      <c r="E735" s="196">
        <v>307.56660440760004</v>
      </c>
      <c r="F735" s="199"/>
      <c r="G735" s="197">
        <f>ROUND(E735*F735,2)</f>
        <v>0</v>
      </c>
      <c r="H735" s="236">
        <v>0</v>
      </c>
      <c r="I735" s="197">
        <f>ROUND(E735*H735,2)</f>
        <v>0</v>
      </c>
      <c r="J735" s="236">
        <v>15.7</v>
      </c>
      <c r="K735" s="197">
        <f>ROUND(E735*J735,2)</f>
        <v>4828.8</v>
      </c>
      <c r="L735" s="197">
        <v>21</v>
      </c>
      <c r="M735" s="197">
        <f>G735*(1+L735/100)</f>
        <v>0</v>
      </c>
      <c r="N735" s="197">
        <v>0</v>
      </c>
      <c r="O735" s="197">
        <f>ROUND(E735*N735,2)</f>
        <v>0</v>
      </c>
      <c r="P735" s="197">
        <v>0</v>
      </c>
      <c r="Q735" s="197">
        <f>ROUND(E735*P735,2)</f>
        <v>0</v>
      </c>
      <c r="R735" s="198" t="s">
        <v>344</v>
      </c>
      <c r="S735" s="198" t="s">
        <v>194</v>
      </c>
      <c r="X735" s="256"/>
      <c r="Y735" s="256"/>
      <c r="Z735" s="225"/>
    </row>
    <row r="736" spans="1:26" x14ac:dyDescent="0.2">
      <c r="A736" s="177"/>
      <c r="B736" s="234" t="s">
        <v>640</v>
      </c>
      <c r="C736" s="235"/>
      <c r="D736" s="200"/>
      <c r="E736" s="201"/>
      <c r="F736" s="184"/>
      <c r="G736" s="184"/>
      <c r="H736" s="184"/>
      <c r="I736" s="184"/>
      <c r="J736" s="184"/>
      <c r="K736" s="184"/>
      <c r="L736" s="184"/>
      <c r="M736" s="184"/>
      <c r="N736" s="184"/>
      <c r="O736" s="184"/>
      <c r="P736" s="184"/>
      <c r="Q736" s="184"/>
      <c r="R736" s="185"/>
      <c r="S736" s="185"/>
      <c r="X736" s="256"/>
      <c r="Y736" s="256"/>
      <c r="Z736" s="244"/>
    </row>
    <row r="737" spans="1:26" x14ac:dyDescent="0.2">
      <c r="A737" s="177"/>
      <c r="B737" s="317" t="s">
        <v>2101</v>
      </c>
      <c r="C737" s="317"/>
      <c r="D737" s="318"/>
      <c r="E737" s="201"/>
      <c r="F737" s="184"/>
      <c r="G737" s="184"/>
      <c r="H737" s="184"/>
      <c r="I737" s="184"/>
      <c r="J737" s="184"/>
      <c r="K737" s="184"/>
      <c r="L737" s="184"/>
      <c r="M737" s="184"/>
      <c r="N737" s="184"/>
      <c r="O737" s="184"/>
      <c r="P737" s="184"/>
      <c r="Q737" s="184"/>
      <c r="R737" s="185"/>
      <c r="S737" s="185"/>
      <c r="X737" s="256"/>
      <c r="Y737" s="256"/>
      <c r="Z737" s="244"/>
    </row>
    <row r="738" spans="1:26" x14ac:dyDescent="0.2">
      <c r="A738" s="177"/>
      <c r="B738" s="234" t="s">
        <v>2102</v>
      </c>
      <c r="C738" s="235"/>
      <c r="D738" s="200"/>
      <c r="E738" s="201"/>
      <c r="F738" s="184"/>
      <c r="G738" s="184"/>
      <c r="H738" s="184"/>
      <c r="I738" s="184"/>
      <c r="J738" s="184"/>
      <c r="K738" s="184"/>
      <c r="L738" s="184"/>
      <c r="M738" s="184"/>
      <c r="N738" s="184"/>
      <c r="O738" s="184"/>
      <c r="P738" s="184"/>
      <c r="Q738" s="184"/>
      <c r="R738" s="185"/>
      <c r="S738" s="185"/>
      <c r="X738" s="256"/>
      <c r="Y738" s="256"/>
      <c r="Z738" s="244"/>
    </row>
    <row r="739" spans="1:26" x14ac:dyDescent="0.2">
      <c r="A739" s="177"/>
      <c r="B739" s="234" t="s">
        <v>2104</v>
      </c>
      <c r="C739" s="235"/>
      <c r="D739" s="200"/>
      <c r="E739" s="201">
        <v>307.56660440760004</v>
      </c>
      <c r="F739" s="184"/>
      <c r="G739" s="184"/>
      <c r="H739" s="184"/>
      <c r="I739" s="184"/>
      <c r="J739" s="184"/>
      <c r="K739" s="184"/>
      <c r="L739" s="184"/>
      <c r="M739" s="184"/>
      <c r="N739" s="184"/>
      <c r="O739" s="184"/>
      <c r="P739" s="184"/>
      <c r="Q739" s="184"/>
      <c r="R739" s="185"/>
      <c r="S739" s="185"/>
      <c r="X739" s="256"/>
      <c r="Y739" s="256"/>
      <c r="Z739" s="244"/>
    </row>
    <row r="740" spans="1:26" x14ac:dyDescent="0.2">
      <c r="A740" s="193">
        <v>214</v>
      </c>
      <c r="B740" s="230" t="s">
        <v>655</v>
      </c>
      <c r="C740" s="230" t="s">
        <v>656</v>
      </c>
      <c r="D740" s="195" t="s">
        <v>433</v>
      </c>
      <c r="E740" s="196">
        <v>19.222913329200001</v>
      </c>
      <c r="F740" s="199"/>
      <c r="G740" s="197">
        <f>ROUND(E740*F740,2)</f>
        <v>0</v>
      </c>
      <c r="H740" s="236">
        <v>0</v>
      </c>
      <c r="I740" s="197">
        <f>ROUND(E740*H740,2)</f>
        <v>0</v>
      </c>
      <c r="J740" s="236">
        <v>315</v>
      </c>
      <c r="K740" s="197">
        <f>ROUND(E740*J740,2)</f>
        <v>6055.22</v>
      </c>
      <c r="L740" s="197">
        <v>21</v>
      </c>
      <c r="M740" s="197">
        <f>G740*(1+L740/100)</f>
        <v>0</v>
      </c>
      <c r="N740" s="197">
        <v>0</v>
      </c>
      <c r="O740" s="197">
        <f>ROUND(E740*N740,2)</f>
        <v>0</v>
      </c>
      <c r="P740" s="197">
        <v>0</v>
      </c>
      <c r="Q740" s="197">
        <f>ROUND(E740*P740,2)</f>
        <v>0</v>
      </c>
      <c r="R740" s="198" t="s">
        <v>344</v>
      </c>
      <c r="S740" s="198" t="s">
        <v>194</v>
      </c>
      <c r="X740" s="256"/>
      <c r="Y740" s="256"/>
      <c r="Z740" s="225"/>
    </row>
    <row r="741" spans="1:26" x14ac:dyDescent="0.2">
      <c r="A741" s="177"/>
      <c r="B741" s="234" t="s">
        <v>640</v>
      </c>
      <c r="C741" s="235"/>
      <c r="D741" s="200"/>
      <c r="E741" s="201"/>
      <c r="F741" s="184"/>
      <c r="G741" s="184"/>
      <c r="H741" s="184"/>
      <c r="I741" s="184"/>
      <c r="J741" s="184"/>
      <c r="K741" s="184"/>
      <c r="L741" s="184"/>
      <c r="M741" s="184"/>
      <c r="N741" s="184"/>
      <c r="O741" s="184"/>
      <c r="P741" s="184"/>
      <c r="Q741" s="184"/>
      <c r="R741" s="185"/>
      <c r="S741" s="185"/>
      <c r="X741" s="256"/>
      <c r="Y741" s="256"/>
      <c r="Z741" s="244"/>
    </row>
    <row r="742" spans="1:26" x14ac:dyDescent="0.2">
      <c r="A742" s="177"/>
      <c r="B742" s="317" t="s">
        <v>2101</v>
      </c>
      <c r="C742" s="317"/>
      <c r="D742" s="318"/>
      <c r="E742" s="201"/>
      <c r="F742" s="184"/>
      <c r="G742" s="184"/>
      <c r="H742" s="184"/>
      <c r="I742" s="184"/>
      <c r="J742" s="184"/>
      <c r="K742" s="184"/>
      <c r="L742" s="184"/>
      <c r="M742" s="184"/>
      <c r="N742" s="184"/>
      <c r="O742" s="184"/>
      <c r="P742" s="184"/>
      <c r="Q742" s="184"/>
      <c r="R742" s="185"/>
      <c r="S742" s="185"/>
      <c r="X742" s="256"/>
      <c r="Y742" s="256"/>
      <c r="Z742" s="244"/>
    </row>
    <row r="743" spans="1:26" x14ac:dyDescent="0.2">
      <c r="A743" s="177"/>
      <c r="B743" s="234" t="s">
        <v>2102</v>
      </c>
      <c r="C743" s="235"/>
      <c r="D743" s="200"/>
      <c r="E743" s="201"/>
      <c r="F743" s="184"/>
      <c r="G743" s="184"/>
      <c r="H743" s="184"/>
      <c r="I743" s="184"/>
      <c r="J743" s="184"/>
      <c r="K743" s="184"/>
      <c r="L743" s="184"/>
      <c r="M743" s="184"/>
      <c r="N743" s="184"/>
      <c r="O743" s="184"/>
      <c r="P743" s="184"/>
      <c r="Q743" s="184"/>
      <c r="R743" s="185"/>
      <c r="S743" s="185"/>
      <c r="X743" s="256"/>
      <c r="Y743" s="256"/>
      <c r="Z743" s="244"/>
    </row>
    <row r="744" spans="1:26" x14ac:dyDescent="0.2">
      <c r="A744" s="177"/>
      <c r="B744" s="234" t="s">
        <v>2103</v>
      </c>
      <c r="C744" s="235"/>
      <c r="D744" s="200"/>
      <c r="E744" s="201">
        <v>19.222913329200001</v>
      </c>
      <c r="F744" s="184"/>
      <c r="G744" s="184"/>
      <c r="H744" s="184"/>
      <c r="I744" s="184"/>
      <c r="J744" s="184"/>
      <c r="K744" s="184"/>
      <c r="L744" s="184"/>
      <c r="M744" s="184"/>
      <c r="N744" s="184"/>
      <c r="O744" s="184"/>
      <c r="P744" s="184"/>
      <c r="Q744" s="184"/>
      <c r="R744" s="185"/>
      <c r="S744" s="185"/>
      <c r="X744" s="256"/>
      <c r="Y744" s="256"/>
      <c r="Z744" s="244"/>
    </row>
    <row r="745" spans="1:26" ht="22.5" x14ac:dyDescent="0.2">
      <c r="A745" s="193">
        <v>215</v>
      </c>
      <c r="B745" s="230" t="s">
        <v>657</v>
      </c>
      <c r="C745" s="230" t="s">
        <v>658</v>
      </c>
      <c r="D745" s="195" t="s">
        <v>433</v>
      </c>
      <c r="E745" s="196">
        <v>153.78330220380002</v>
      </c>
      <c r="F745" s="199"/>
      <c r="G745" s="197">
        <f>ROUND(E745*F745,2)</f>
        <v>0</v>
      </c>
      <c r="H745" s="236">
        <v>0</v>
      </c>
      <c r="I745" s="197">
        <f>ROUND(E745*H745,2)</f>
        <v>0</v>
      </c>
      <c r="J745" s="236">
        <v>35.1</v>
      </c>
      <c r="K745" s="197">
        <f>ROUND(E745*J745,2)</f>
        <v>5397.79</v>
      </c>
      <c r="L745" s="197">
        <v>21</v>
      </c>
      <c r="M745" s="197">
        <f>G745*(1+L745/100)</f>
        <v>0</v>
      </c>
      <c r="N745" s="197">
        <v>0</v>
      </c>
      <c r="O745" s="197">
        <f>ROUND(E745*N745,2)</f>
        <v>0</v>
      </c>
      <c r="P745" s="197">
        <v>0</v>
      </c>
      <c r="Q745" s="197">
        <f>ROUND(E745*P745,2)</f>
        <v>0</v>
      </c>
      <c r="R745" s="198" t="s">
        <v>344</v>
      </c>
      <c r="S745" s="198" t="s">
        <v>194</v>
      </c>
      <c r="X745" s="256"/>
      <c r="Y745" s="256"/>
      <c r="Z745" s="225"/>
    </row>
    <row r="746" spans="1:26" x14ac:dyDescent="0.2">
      <c r="A746" s="177"/>
      <c r="B746" s="234" t="s">
        <v>640</v>
      </c>
      <c r="C746" s="235"/>
      <c r="D746" s="200"/>
      <c r="E746" s="201"/>
      <c r="F746" s="184"/>
      <c r="G746" s="184"/>
      <c r="H746" s="184"/>
      <c r="I746" s="184"/>
      <c r="J746" s="184"/>
      <c r="K746" s="184"/>
      <c r="L746" s="184"/>
      <c r="M746" s="184"/>
      <c r="N746" s="184"/>
      <c r="O746" s="184"/>
      <c r="P746" s="184"/>
      <c r="Q746" s="184"/>
      <c r="R746" s="185"/>
      <c r="S746" s="185"/>
      <c r="X746" s="256"/>
      <c r="Y746" s="256"/>
      <c r="Z746" s="244"/>
    </row>
    <row r="747" spans="1:26" x14ac:dyDescent="0.2">
      <c r="A747" s="177"/>
      <c r="B747" s="317" t="s">
        <v>2101</v>
      </c>
      <c r="C747" s="317"/>
      <c r="D747" s="318"/>
      <c r="E747" s="201"/>
      <c r="F747" s="184"/>
      <c r="G747" s="184"/>
      <c r="H747" s="184"/>
      <c r="I747" s="184"/>
      <c r="J747" s="184"/>
      <c r="K747" s="184"/>
      <c r="L747" s="184"/>
      <c r="M747" s="184"/>
      <c r="N747" s="184"/>
      <c r="O747" s="184"/>
      <c r="P747" s="184"/>
      <c r="Q747" s="184"/>
      <c r="R747" s="185"/>
      <c r="S747" s="185"/>
      <c r="X747" s="256"/>
      <c r="Y747" s="256"/>
      <c r="Z747" s="244"/>
    </row>
    <row r="748" spans="1:26" x14ac:dyDescent="0.2">
      <c r="A748" s="177"/>
      <c r="B748" s="234" t="s">
        <v>2102</v>
      </c>
      <c r="C748" s="235"/>
      <c r="D748" s="200"/>
      <c r="E748" s="201"/>
      <c r="F748" s="184"/>
      <c r="G748" s="184"/>
      <c r="H748" s="184"/>
      <c r="I748" s="184"/>
      <c r="J748" s="184"/>
      <c r="K748" s="184"/>
      <c r="L748" s="184"/>
      <c r="M748" s="184"/>
      <c r="N748" s="184"/>
      <c r="O748" s="184"/>
      <c r="P748" s="184"/>
      <c r="Q748" s="184"/>
      <c r="R748" s="185"/>
      <c r="S748" s="185"/>
      <c r="X748" s="256"/>
      <c r="Y748" s="256"/>
      <c r="Z748" s="244"/>
    </row>
    <row r="749" spans="1:26" x14ac:dyDescent="0.2">
      <c r="A749" s="177"/>
      <c r="B749" s="234" t="s">
        <v>2105</v>
      </c>
      <c r="C749" s="235"/>
      <c r="D749" s="200"/>
      <c r="E749" s="201">
        <v>153.78330220380002</v>
      </c>
      <c r="F749" s="184"/>
      <c r="G749" s="184"/>
      <c r="H749" s="184"/>
      <c r="I749" s="184"/>
      <c r="J749" s="184"/>
      <c r="K749" s="184"/>
      <c r="L749" s="184"/>
      <c r="M749" s="184"/>
      <c r="N749" s="184"/>
      <c r="O749" s="184"/>
      <c r="P749" s="184"/>
      <c r="Q749" s="184"/>
      <c r="R749" s="185"/>
      <c r="S749" s="185"/>
      <c r="X749" s="256"/>
      <c r="Y749" s="256"/>
      <c r="Z749" s="244"/>
    </row>
    <row r="750" spans="1:26" x14ac:dyDescent="0.2">
      <c r="A750" s="193">
        <v>216</v>
      </c>
      <c r="B750" s="230" t="s">
        <v>632</v>
      </c>
      <c r="C750" s="230" t="s">
        <v>633</v>
      </c>
      <c r="D750" s="195" t="s">
        <v>433</v>
      </c>
      <c r="E750" s="196">
        <v>19.222913329200001</v>
      </c>
      <c r="F750" s="199"/>
      <c r="G750" s="197">
        <f>ROUND(E750*F750,2)</f>
        <v>0</v>
      </c>
      <c r="H750" s="236">
        <v>0</v>
      </c>
      <c r="I750" s="197">
        <f>ROUND(E750*H750,2)</f>
        <v>0</v>
      </c>
      <c r="J750" s="236">
        <v>300</v>
      </c>
      <c r="K750" s="197">
        <f>ROUND(E750*J750,2)</f>
        <v>5766.87</v>
      </c>
      <c r="L750" s="197">
        <v>21</v>
      </c>
      <c r="M750" s="197">
        <f>G750*(1+L750/100)</f>
        <v>0</v>
      </c>
      <c r="N750" s="197">
        <v>0</v>
      </c>
      <c r="O750" s="197">
        <f>ROUND(E750*N750,2)</f>
        <v>0</v>
      </c>
      <c r="P750" s="197">
        <v>0</v>
      </c>
      <c r="Q750" s="197">
        <f>ROUND(E750*P750,2)</f>
        <v>0</v>
      </c>
      <c r="R750" s="198" t="s">
        <v>344</v>
      </c>
      <c r="S750" s="198" t="s">
        <v>194</v>
      </c>
      <c r="X750" s="256"/>
      <c r="Y750" s="256"/>
      <c r="Z750" s="225"/>
    </row>
    <row r="751" spans="1:26" x14ac:dyDescent="0.2">
      <c r="A751" s="193">
        <v>217</v>
      </c>
      <c r="B751" s="230" t="s">
        <v>660</v>
      </c>
      <c r="C751" s="230" t="s">
        <v>661</v>
      </c>
      <c r="D751" s="195" t="s">
        <v>433</v>
      </c>
      <c r="E751" s="196">
        <v>19.222913329200001</v>
      </c>
      <c r="F751" s="199"/>
      <c r="G751" s="197">
        <f>ROUND(E751*F751,2)</f>
        <v>0</v>
      </c>
      <c r="H751" s="236">
        <v>0</v>
      </c>
      <c r="I751" s="197">
        <f>ROUND(E751*H751,2)</f>
        <v>0</v>
      </c>
      <c r="J751" s="236">
        <v>10.199999999999999</v>
      </c>
      <c r="K751" s="197">
        <f>ROUND(E751*J751,2)</f>
        <v>196.07</v>
      </c>
      <c r="L751" s="197">
        <v>21</v>
      </c>
      <c r="M751" s="197">
        <f>G751*(1+L751/100)</f>
        <v>0</v>
      </c>
      <c r="N751" s="197">
        <v>0</v>
      </c>
      <c r="O751" s="197">
        <f>ROUND(E751*N751,2)</f>
        <v>0</v>
      </c>
      <c r="P751" s="197">
        <v>0</v>
      </c>
      <c r="Q751" s="197">
        <f>ROUND(E751*P751,2)</f>
        <v>0</v>
      </c>
      <c r="R751" s="198" t="s">
        <v>662</v>
      </c>
      <c r="S751" s="198" t="s">
        <v>194</v>
      </c>
      <c r="X751" s="256"/>
      <c r="Y751" s="256"/>
      <c r="Z751" s="225"/>
    </row>
    <row r="752" spans="1:26" x14ac:dyDescent="0.2">
      <c r="A752" s="162"/>
      <c r="B752" s="231"/>
      <c r="C752" s="231"/>
      <c r="D752" s="180"/>
      <c r="E752" s="181"/>
      <c r="F752" s="182"/>
      <c r="G752" s="182"/>
      <c r="H752" s="182"/>
      <c r="I752" s="182"/>
      <c r="J752" s="182"/>
      <c r="K752" s="182"/>
      <c r="L752" s="182"/>
      <c r="M752" s="182"/>
      <c r="N752" s="182"/>
      <c r="O752" s="182"/>
      <c r="P752" s="182"/>
      <c r="Q752" s="182"/>
      <c r="R752" s="183"/>
      <c r="S752" s="183"/>
      <c r="X752" s="256"/>
      <c r="Y752" s="256"/>
      <c r="Z752" s="256"/>
    </row>
    <row r="753" spans="1:26" x14ac:dyDescent="0.2">
      <c r="A753" s="158"/>
      <c r="D753" s="138"/>
      <c r="X753" s="256"/>
      <c r="Y753" s="256"/>
      <c r="Z753" s="256"/>
    </row>
    <row r="754" spans="1:26" x14ac:dyDescent="0.2">
      <c r="A754" s="158"/>
      <c r="D754" s="138"/>
      <c r="X754" s="256"/>
      <c r="Y754" s="256"/>
      <c r="Z754" s="256"/>
    </row>
    <row r="755" spans="1:26" x14ac:dyDescent="0.2">
      <c r="A755" s="158"/>
      <c r="D755" s="138"/>
      <c r="X755" s="256"/>
      <c r="Y755" s="256"/>
      <c r="Z755" s="256"/>
    </row>
    <row r="756" spans="1:26" x14ac:dyDescent="0.2">
      <c r="A756" s="158"/>
      <c r="D756" s="138"/>
      <c r="X756" s="256"/>
      <c r="Y756" s="256"/>
      <c r="Z756" s="256"/>
    </row>
    <row r="757" spans="1:26" x14ac:dyDescent="0.2">
      <c r="A757" s="158"/>
      <c r="D757" s="138"/>
      <c r="X757" s="256"/>
      <c r="Y757" s="256"/>
      <c r="Z757" s="256"/>
    </row>
    <row r="758" spans="1:26" x14ac:dyDescent="0.2">
      <c r="A758" s="158"/>
      <c r="D758" s="138"/>
      <c r="X758" s="256"/>
      <c r="Y758" s="256"/>
      <c r="Z758" s="256"/>
    </row>
    <row r="759" spans="1:26" x14ac:dyDescent="0.2">
      <c r="A759" s="158"/>
      <c r="D759" s="138"/>
      <c r="X759" s="256"/>
      <c r="Y759" s="256"/>
      <c r="Z759" s="256"/>
    </row>
    <row r="760" spans="1:26" x14ac:dyDescent="0.2">
      <c r="A760" s="158"/>
      <c r="D760" s="138"/>
      <c r="X760" s="256"/>
      <c r="Y760" s="256"/>
      <c r="Z760" s="256"/>
    </row>
    <row r="761" spans="1:26" x14ac:dyDescent="0.2">
      <c r="A761" s="158"/>
      <c r="D761" s="138"/>
      <c r="X761" s="256"/>
      <c r="Y761" s="256"/>
      <c r="Z761" s="256"/>
    </row>
    <row r="762" spans="1:26" x14ac:dyDescent="0.2">
      <c r="A762" s="158"/>
      <c r="D762" s="138"/>
      <c r="X762" s="256"/>
      <c r="Y762" s="256"/>
      <c r="Z762" s="256"/>
    </row>
    <row r="763" spans="1:26" x14ac:dyDescent="0.2">
      <c r="A763" s="158"/>
      <c r="D763" s="138"/>
      <c r="X763" s="256"/>
      <c r="Y763" s="256"/>
      <c r="Z763" s="256"/>
    </row>
    <row r="764" spans="1:26" x14ac:dyDescent="0.2">
      <c r="A764" s="158"/>
      <c r="D764" s="138"/>
      <c r="X764" s="256"/>
      <c r="Y764" s="256"/>
      <c r="Z764" s="256"/>
    </row>
    <row r="765" spans="1:26" x14ac:dyDescent="0.2">
      <c r="A765" s="158"/>
      <c r="D765" s="138"/>
      <c r="X765" s="256"/>
      <c r="Y765" s="256"/>
      <c r="Z765" s="256"/>
    </row>
    <row r="766" spans="1:26" x14ac:dyDescent="0.2">
      <c r="A766" s="158"/>
      <c r="D766" s="138"/>
      <c r="X766" s="256"/>
      <c r="Y766" s="256"/>
      <c r="Z766" s="256"/>
    </row>
    <row r="767" spans="1:26" x14ac:dyDescent="0.2">
      <c r="A767" s="158"/>
      <c r="D767" s="138"/>
      <c r="X767" s="256"/>
      <c r="Y767" s="256"/>
      <c r="Z767" s="256"/>
    </row>
    <row r="768" spans="1:26" x14ac:dyDescent="0.2">
      <c r="A768" s="158"/>
      <c r="D768" s="138"/>
      <c r="X768" s="256"/>
      <c r="Y768" s="256"/>
      <c r="Z768" s="256"/>
    </row>
    <row r="769" spans="1:26" x14ac:dyDescent="0.2">
      <c r="A769" s="158"/>
      <c r="D769" s="138"/>
      <c r="X769" s="256"/>
      <c r="Y769" s="256"/>
      <c r="Z769" s="256"/>
    </row>
    <row r="770" spans="1:26" x14ac:dyDescent="0.2">
      <c r="A770" s="158"/>
      <c r="D770" s="138"/>
      <c r="X770" s="256"/>
      <c r="Y770" s="256"/>
      <c r="Z770" s="256"/>
    </row>
    <row r="771" spans="1:26" x14ac:dyDescent="0.2">
      <c r="A771" s="158"/>
      <c r="D771" s="138"/>
      <c r="X771" s="256"/>
      <c r="Y771" s="256"/>
      <c r="Z771" s="256"/>
    </row>
    <row r="772" spans="1:26" x14ac:dyDescent="0.2">
      <c r="A772" s="158"/>
      <c r="D772" s="138"/>
      <c r="X772" s="256"/>
      <c r="Y772" s="256"/>
      <c r="Z772" s="256"/>
    </row>
    <row r="773" spans="1:26" x14ac:dyDescent="0.2">
      <c r="A773" s="158"/>
      <c r="D773" s="138"/>
      <c r="X773" s="256"/>
      <c r="Y773" s="256"/>
      <c r="Z773" s="256"/>
    </row>
    <row r="774" spans="1:26" x14ac:dyDescent="0.2">
      <c r="A774" s="158"/>
      <c r="D774" s="138"/>
      <c r="X774" s="256"/>
      <c r="Y774" s="256"/>
      <c r="Z774" s="256"/>
    </row>
    <row r="775" spans="1:26" x14ac:dyDescent="0.2">
      <c r="A775" s="158"/>
      <c r="D775" s="138"/>
      <c r="X775" s="256"/>
      <c r="Y775" s="256"/>
      <c r="Z775" s="256"/>
    </row>
    <row r="776" spans="1:26" x14ac:dyDescent="0.2">
      <c r="A776" s="158"/>
      <c r="D776" s="138"/>
      <c r="X776" s="256"/>
      <c r="Y776" s="256"/>
      <c r="Z776" s="256"/>
    </row>
    <row r="777" spans="1:26" x14ac:dyDescent="0.2">
      <c r="A777" s="158"/>
      <c r="D777" s="138"/>
      <c r="X777" s="256"/>
      <c r="Y777" s="256"/>
      <c r="Z777" s="256"/>
    </row>
    <row r="778" spans="1:26" x14ac:dyDescent="0.2">
      <c r="A778" s="158"/>
      <c r="D778" s="138"/>
      <c r="X778" s="256"/>
      <c r="Y778" s="256"/>
      <c r="Z778" s="256"/>
    </row>
    <row r="779" spans="1:26" x14ac:dyDescent="0.2">
      <c r="A779" s="158"/>
      <c r="D779" s="138"/>
      <c r="X779" s="256"/>
      <c r="Y779" s="256"/>
      <c r="Z779" s="256"/>
    </row>
    <row r="780" spans="1:26" x14ac:dyDescent="0.2">
      <c r="A780" s="158"/>
      <c r="D780" s="138"/>
    </row>
    <row r="781" spans="1:26" x14ac:dyDescent="0.2">
      <c r="A781" s="158"/>
      <c r="D781" s="138"/>
    </row>
    <row r="782" spans="1:26" x14ac:dyDescent="0.2">
      <c r="A782" s="158"/>
      <c r="D782" s="138"/>
    </row>
    <row r="783" spans="1:26" x14ac:dyDescent="0.2">
      <c r="A783" s="158"/>
      <c r="D783" s="138"/>
    </row>
    <row r="784" spans="1:26" x14ac:dyDescent="0.2">
      <c r="A784" s="158"/>
      <c r="D784" s="138"/>
    </row>
    <row r="785" spans="1:4" x14ac:dyDescent="0.2">
      <c r="A785" s="158"/>
      <c r="D785" s="138"/>
    </row>
    <row r="786" spans="1:4" x14ac:dyDescent="0.2">
      <c r="A786" s="158"/>
      <c r="D786" s="138"/>
    </row>
    <row r="787" spans="1:4" x14ac:dyDescent="0.2">
      <c r="A787" s="158"/>
      <c r="D787" s="138"/>
    </row>
    <row r="788" spans="1:4" x14ac:dyDescent="0.2">
      <c r="A788" s="158"/>
      <c r="D788" s="138"/>
    </row>
    <row r="789" spans="1:4" x14ac:dyDescent="0.2">
      <c r="A789" s="158"/>
      <c r="D789" s="138"/>
    </row>
    <row r="790" spans="1:4" x14ac:dyDescent="0.2">
      <c r="A790" s="158"/>
      <c r="D790" s="138"/>
    </row>
    <row r="791" spans="1:4" x14ac:dyDescent="0.2">
      <c r="A791" s="158"/>
      <c r="D791" s="138"/>
    </row>
    <row r="792" spans="1:4" x14ac:dyDescent="0.2">
      <c r="A792" s="158"/>
      <c r="D792" s="138"/>
    </row>
    <row r="793" spans="1:4" x14ac:dyDescent="0.2">
      <c r="A793" s="158"/>
      <c r="D793" s="138"/>
    </row>
    <row r="794" spans="1:4" x14ac:dyDescent="0.2">
      <c r="A794" s="158"/>
      <c r="D794" s="138"/>
    </row>
    <row r="795" spans="1:4" x14ac:dyDescent="0.2">
      <c r="A795" s="158"/>
      <c r="D795" s="138"/>
    </row>
    <row r="796" spans="1:4" x14ac:dyDescent="0.2">
      <c r="A796" s="158"/>
      <c r="D796" s="138"/>
    </row>
    <row r="797" spans="1:4" x14ac:dyDescent="0.2">
      <c r="A797" s="158"/>
      <c r="D797" s="138"/>
    </row>
    <row r="798" spans="1:4" x14ac:dyDescent="0.2">
      <c r="A798" s="158"/>
      <c r="D798" s="138"/>
    </row>
    <row r="799" spans="1:4" x14ac:dyDescent="0.2">
      <c r="A799" s="158"/>
      <c r="D799" s="138"/>
    </row>
    <row r="800" spans="1:4" x14ac:dyDescent="0.2">
      <c r="A800" s="158"/>
      <c r="D800" s="138"/>
    </row>
    <row r="801" spans="1:4" x14ac:dyDescent="0.2">
      <c r="A801" s="158"/>
      <c r="D801" s="138"/>
    </row>
    <row r="802" spans="1:4" x14ac:dyDescent="0.2">
      <c r="A802" s="158"/>
      <c r="D802" s="138"/>
    </row>
    <row r="803" spans="1:4" x14ac:dyDescent="0.2">
      <c r="A803" s="158"/>
      <c r="D803" s="138"/>
    </row>
    <row r="804" spans="1:4" x14ac:dyDescent="0.2">
      <c r="A804" s="158"/>
      <c r="D804" s="138"/>
    </row>
    <row r="805" spans="1:4" x14ac:dyDescent="0.2">
      <c r="A805" s="158"/>
      <c r="D805" s="138"/>
    </row>
    <row r="806" spans="1:4" x14ac:dyDescent="0.2">
      <c r="A806" s="158"/>
      <c r="D806" s="138"/>
    </row>
    <row r="807" spans="1:4" x14ac:dyDescent="0.2">
      <c r="A807" s="158"/>
      <c r="D807" s="138"/>
    </row>
    <row r="808" spans="1:4" x14ac:dyDescent="0.2">
      <c r="A808" s="158"/>
      <c r="D808" s="138"/>
    </row>
    <row r="809" spans="1:4" x14ac:dyDescent="0.2">
      <c r="A809" s="158"/>
      <c r="D809" s="138"/>
    </row>
    <row r="810" spans="1:4" x14ac:dyDescent="0.2">
      <c r="A810" s="158"/>
      <c r="D810" s="138"/>
    </row>
    <row r="811" spans="1:4" x14ac:dyDescent="0.2">
      <c r="A811" s="158"/>
      <c r="D811" s="138"/>
    </row>
    <row r="812" spans="1:4" x14ac:dyDescent="0.2">
      <c r="A812" s="158"/>
      <c r="D812" s="138"/>
    </row>
    <row r="813" spans="1:4" x14ac:dyDescent="0.2">
      <c r="A813" s="158"/>
      <c r="D813" s="138"/>
    </row>
    <row r="814" spans="1:4" x14ac:dyDescent="0.2">
      <c r="A814" s="158"/>
      <c r="D814" s="138"/>
    </row>
    <row r="815" spans="1:4" x14ac:dyDescent="0.2">
      <c r="A815" s="158"/>
      <c r="D815" s="138"/>
    </row>
    <row r="816" spans="1:4" x14ac:dyDescent="0.2">
      <c r="A816" s="158"/>
      <c r="D816" s="138"/>
    </row>
    <row r="817" spans="1:4" x14ac:dyDescent="0.2">
      <c r="A817" s="158"/>
      <c r="D817" s="138"/>
    </row>
    <row r="818" spans="1:4" x14ac:dyDescent="0.2">
      <c r="A818" s="158"/>
      <c r="D818" s="138"/>
    </row>
    <row r="819" spans="1:4" x14ac:dyDescent="0.2">
      <c r="A819" s="158"/>
      <c r="D819" s="138"/>
    </row>
    <row r="820" spans="1:4" x14ac:dyDescent="0.2">
      <c r="A820" s="158"/>
      <c r="D820" s="138"/>
    </row>
    <row r="821" spans="1:4" x14ac:dyDescent="0.2">
      <c r="A821" s="158"/>
      <c r="D821" s="138"/>
    </row>
    <row r="822" spans="1:4" x14ac:dyDescent="0.2">
      <c r="A822" s="158"/>
      <c r="D822" s="138"/>
    </row>
    <row r="823" spans="1:4" x14ac:dyDescent="0.2">
      <c r="A823" s="158"/>
      <c r="D823" s="138"/>
    </row>
    <row r="824" spans="1:4" x14ac:dyDescent="0.2">
      <c r="A824" s="158"/>
      <c r="D824" s="138"/>
    </row>
    <row r="825" spans="1:4" x14ac:dyDescent="0.2">
      <c r="A825" s="158"/>
      <c r="D825" s="138"/>
    </row>
    <row r="826" spans="1:4" x14ac:dyDescent="0.2">
      <c r="A826" s="158"/>
      <c r="D826" s="138"/>
    </row>
    <row r="827" spans="1:4" x14ac:dyDescent="0.2">
      <c r="A827" s="158"/>
      <c r="D827" s="138"/>
    </row>
    <row r="828" spans="1:4" x14ac:dyDescent="0.2">
      <c r="A828" s="158"/>
      <c r="D828" s="138"/>
    </row>
    <row r="829" spans="1:4" x14ac:dyDescent="0.2">
      <c r="A829" s="158"/>
      <c r="D829" s="138"/>
    </row>
    <row r="830" spans="1:4" x14ac:dyDescent="0.2">
      <c r="A830" s="158"/>
      <c r="D830" s="138"/>
    </row>
    <row r="831" spans="1:4" x14ac:dyDescent="0.2">
      <c r="A831" s="158"/>
      <c r="D831" s="138"/>
    </row>
    <row r="832" spans="1:4" x14ac:dyDescent="0.2">
      <c r="A832" s="158"/>
      <c r="D832" s="138"/>
    </row>
    <row r="833" spans="1:4" x14ac:dyDescent="0.2">
      <c r="A833" s="158"/>
      <c r="D833" s="138"/>
    </row>
    <row r="834" spans="1:4" x14ac:dyDescent="0.2">
      <c r="A834" s="158"/>
      <c r="D834" s="138"/>
    </row>
    <row r="835" spans="1:4" x14ac:dyDescent="0.2">
      <c r="A835" s="158"/>
      <c r="D835" s="138"/>
    </row>
    <row r="836" spans="1:4" x14ac:dyDescent="0.2">
      <c r="A836" s="158"/>
      <c r="D836" s="138"/>
    </row>
    <row r="837" spans="1:4" x14ac:dyDescent="0.2">
      <c r="A837" s="158"/>
      <c r="D837" s="138"/>
    </row>
    <row r="838" spans="1:4" x14ac:dyDescent="0.2">
      <c r="A838" s="158"/>
      <c r="D838" s="138"/>
    </row>
    <row r="839" spans="1:4" x14ac:dyDescent="0.2">
      <c r="A839" s="158"/>
      <c r="D839" s="138"/>
    </row>
    <row r="840" spans="1:4" x14ac:dyDescent="0.2">
      <c r="A840" s="158"/>
      <c r="D840" s="138"/>
    </row>
    <row r="841" spans="1:4" x14ac:dyDescent="0.2">
      <c r="A841" s="158"/>
      <c r="D841" s="138"/>
    </row>
    <row r="842" spans="1:4" x14ac:dyDescent="0.2">
      <c r="A842" s="158"/>
      <c r="D842" s="138"/>
    </row>
    <row r="843" spans="1:4" x14ac:dyDescent="0.2">
      <c r="A843" s="158"/>
      <c r="D843" s="138"/>
    </row>
    <row r="844" spans="1:4" x14ac:dyDescent="0.2">
      <c r="A844" s="158"/>
      <c r="D844" s="138"/>
    </row>
    <row r="845" spans="1:4" x14ac:dyDescent="0.2">
      <c r="A845" s="158"/>
      <c r="D845" s="138"/>
    </row>
    <row r="846" spans="1:4" x14ac:dyDescent="0.2">
      <c r="A846" s="158"/>
      <c r="D846" s="138"/>
    </row>
    <row r="847" spans="1:4" x14ac:dyDescent="0.2">
      <c r="A847" s="158"/>
      <c r="D847" s="138"/>
    </row>
    <row r="848" spans="1:4" x14ac:dyDescent="0.2">
      <c r="A848" s="158"/>
      <c r="D848" s="138"/>
    </row>
    <row r="849" spans="1:4" x14ac:dyDescent="0.2">
      <c r="A849" s="158"/>
      <c r="D849" s="138"/>
    </row>
    <row r="850" spans="1:4" x14ac:dyDescent="0.2">
      <c r="A850" s="158"/>
      <c r="D850" s="138"/>
    </row>
    <row r="851" spans="1:4" x14ac:dyDescent="0.2">
      <c r="A851" s="158"/>
      <c r="D851" s="138"/>
    </row>
    <row r="852" spans="1:4" x14ac:dyDescent="0.2">
      <c r="A852" s="158"/>
      <c r="D852" s="138"/>
    </row>
    <row r="853" spans="1:4" x14ac:dyDescent="0.2">
      <c r="A853" s="158"/>
      <c r="D853" s="138"/>
    </row>
    <row r="854" spans="1:4" x14ac:dyDescent="0.2">
      <c r="A854" s="158"/>
      <c r="D854" s="138"/>
    </row>
    <row r="855" spans="1:4" x14ac:dyDescent="0.2">
      <c r="A855" s="158"/>
      <c r="D855" s="138"/>
    </row>
    <row r="856" spans="1:4" x14ac:dyDescent="0.2">
      <c r="A856" s="158"/>
      <c r="D856" s="138"/>
    </row>
    <row r="857" spans="1:4" x14ac:dyDescent="0.2">
      <c r="A857" s="158"/>
      <c r="D857" s="138"/>
    </row>
    <row r="858" spans="1:4" x14ac:dyDescent="0.2">
      <c r="A858" s="158"/>
      <c r="D858" s="138"/>
    </row>
    <row r="859" spans="1:4" x14ac:dyDescent="0.2">
      <c r="A859" s="158"/>
      <c r="D859" s="138"/>
    </row>
    <row r="860" spans="1:4" x14ac:dyDescent="0.2">
      <c r="A860" s="158"/>
      <c r="D860" s="138"/>
    </row>
    <row r="861" spans="1:4" x14ac:dyDescent="0.2">
      <c r="A861" s="158"/>
      <c r="D861" s="138"/>
    </row>
    <row r="862" spans="1:4" x14ac:dyDescent="0.2">
      <c r="A862" s="158"/>
      <c r="D862" s="138"/>
    </row>
    <row r="863" spans="1:4" x14ac:dyDescent="0.2">
      <c r="A863" s="158"/>
      <c r="D863" s="138"/>
    </row>
    <row r="864" spans="1:4" x14ac:dyDescent="0.2">
      <c r="A864" s="158"/>
      <c r="D864" s="138"/>
    </row>
    <row r="865" spans="1:4" x14ac:dyDescent="0.2">
      <c r="A865" s="158"/>
      <c r="D865" s="138"/>
    </row>
    <row r="866" spans="1:4" x14ac:dyDescent="0.2">
      <c r="A866" s="158"/>
      <c r="D866" s="138"/>
    </row>
    <row r="867" spans="1:4" x14ac:dyDescent="0.2">
      <c r="A867" s="158"/>
      <c r="D867" s="138"/>
    </row>
    <row r="868" spans="1:4" x14ac:dyDescent="0.2">
      <c r="A868" s="158"/>
      <c r="D868" s="138"/>
    </row>
    <row r="869" spans="1:4" x14ac:dyDescent="0.2">
      <c r="A869" s="158"/>
      <c r="D869" s="138"/>
    </row>
    <row r="870" spans="1:4" x14ac:dyDescent="0.2">
      <c r="A870" s="158"/>
      <c r="D870" s="138"/>
    </row>
    <row r="871" spans="1:4" x14ac:dyDescent="0.2">
      <c r="A871" s="158"/>
      <c r="D871" s="138"/>
    </row>
    <row r="872" spans="1:4" x14ac:dyDescent="0.2">
      <c r="A872" s="158"/>
      <c r="D872" s="138"/>
    </row>
    <row r="873" spans="1:4" x14ac:dyDescent="0.2">
      <c r="A873" s="158"/>
      <c r="D873" s="138"/>
    </row>
    <row r="874" spans="1:4" x14ac:dyDescent="0.2">
      <c r="A874" s="158"/>
      <c r="D874" s="138"/>
    </row>
    <row r="875" spans="1:4" x14ac:dyDescent="0.2">
      <c r="A875" s="158"/>
      <c r="D875" s="138"/>
    </row>
    <row r="876" spans="1:4" x14ac:dyDescent="0.2">
      <c r="A876" s="158"/>
      <c r="D876" s="138"/>
    </row>
    <row r="877" spans="1:4" x14ac:dyDescent="0.2">
      <c r="A877" s="158"/>
      <c r="D877" s="138"/>
    </row>
    <row r="878" spans="1:4" x14ac:dyDescent="0.2">
      <c r="A878" s="158"/>
      <c r="D878" s="138"/>
    </row>
    <row r="879" spans="1:4" x14ac:dyDescent="0.2">
      <c r="A879" s="158"/>
      <c r="D879" s="138"/>
    </row>
    <row r="880" spans="1:4" x14ac:dyDescent="0.2">
      <c r="A880" s="158"/>
      <c r="D880" s="138"/>
    </row>
    <row r="881" spans="1:4" x14ac:dyDescent="0.2">
      <c r="A881" s="158"/>
      <c r="D881" s="138"/>
    </row>
    <row r="882" spans="1:4" x14ac:dyDescent="0.2">
      <c r="A882" s="158"/>
      <c r="D882" s="138"/>
    </row>
    <row r="883" spans="1:4" x14ac:dyDescent="0.2">
      <c r="A883" s="158"/>
      <c r="D883" s="138"/>
    </row>
    <row r="884" spans="1:4" x14ac:dyDescent="0.2">
      <c r="A884" s="158"/>
      <c r="D884" s="138"/>
    </row>
    <row r="885" spans="1:4" x14ac:dyDescent="0.2">
      <c r="A885" s="158"/>
      <c r="D885" s="138"/>
    </row>
    <row r="886" spans="1:4" x14ac:dyDescent="0.2">
      <c r="A886" s="158"/>
      <c r="D886" s="138"/>
    </row>
    <row r="887" spans="1:4" x14ac:dyDescent="0.2">
      <c r="A887" s="158"/>
      <c r="D887" s="138"/>
    </row>
    <row r="888" spans="1:4" x14ac:dyDescent="0.2">
      <c r="A888" s="158"/>
      <c r="D888" s="138"/>
    </row>
    <row r="889" spans="1:4" x14ac:dyDescent="0.2">
      <c r="A889" s="158"/>
      <c r="D889" s="138"/>
    </row>
    <row r="890" spans="1:4" x14ac:dyDescent="0.2">
      <c r="A890" s="158"/>
      <c r="D890" s="138"/>
    </row>
    <row r="891" spans="1:4" x14ac:dyDescent="0.2">
      <c r="A891" s="158"/>
      <c r="D891" s="138"/>
    </row>
    <row r="892" spans="1:4" x14ac:dyDescent="0.2">
      <c r="A892" s="158"/>
      <c r="D892" s="138"/>
    </row>
    <row r="893" spans="1:4" x14ac:dyDescent="0.2">
      <c r="A893" s="158"/>
      <c r="D893" s="138"/>
    </row>
    <row r="894" spans="1:4" x14ac:dyDescent="0.2">
      <c r="A894" s="158"/>
      <c r="D894" s="138"/>
    </row>
    <row r="895" spans="1:4" x14ac:dyDescent="0.2">
      <c r="A895" s="158"/>
      <c r="D895" s="138"/>
    </row>
    <row r="896" spans="1:4" x14ac:dyDescent="0.2">
      <c r="A896" s="158"/>
      <c r="D896" s="138"/>
    </row>
    <row r="897" spans="1:4" x14ac:dyDescent="0.2">
      <c r="A897" s="158"/>
      <c r="D897" s="138"/>
    </row>
    <row r="898" spans="1:4" x14ac:dyDescent="0.2">
      <c r="A898" s="158"/>
      <c r="D898" s="138"/>
    </row>
    <row r="899" spans="1:4" x14ac:dyDescent="0.2">
      <c r="A899" s="158"/>
      <c r="D899" s="138"/>
    </row>
    <row r="900" spans="1:4" x14ac:dyDescent="0.2">
      <c r="A900" s="158"/>
      <c r="D900" s="138"/>
    </row>
    <row r="901" spans="1:4" x14ac:dyDescent="0.2">
      <c r="A901" s="158"/>
      <c r="D901" s="138"/>
    </row>
    <row r="902" spans="1:4" x14ac:dyDescent="0.2">
      <c r="A902" s="158"/>
      <c r="D902" s="138"/>
    </row>
    <row r="903" spans="1:4" x14ac:dyDescent="0.2">
      <c r="A903" s="158"/>
      <c r="D903" s="138"/>
    </row>
    <row r="904" spans="1:4" x14ac:dyDescent="0.2">
      <c r="A904" s="158"/>
      <c r="D904" s="138"/>
    </row>
    <row r="905" spans="1:4" x14ac:dyDescent="0.2">
      <c r="A905" s="158"/>
      <c r="D905" s="138"/>
    </row>
    <row r="906" spans="1:4" x14ac:dyDescent="0.2">
      <c r="A906" s="158"/>
      <c r="D906" s="138"/>
    </row>
    <row r="907" spans="1:4" x14ac:dyDescent="0.2">
      <c r="A907" s="158"/>
      <c r="D907" s="138"/>
    </row>
    <row r="908" spans="1:4" x14ac:dyDescent="0.2">
      <c r="A908" s="158"/>
      <c r="D908" s="138"/>
    </row>
    <row r="909" spans="1:4" x14ac:dyDescent="0.2">
      <c r="A909" s="158"/>
      <c r="D909" s="138"/>
    </row>
    <row r="910" spans="1:4" x14ac:dyDescent="0.2">
      <c r="A910" s="158"/>
      <c r="D910" s="138"/>
    </row>
    <row r="911" spans="1:4" x14ac:dyDescent="0.2">
      <c r="A911" s="158"/>
      <c r="D911" s="138"/>
    </row>
    <row r="912" spans="1:4" x14ac:dyDescent="0.2">
      <c r="A912" s="158"/>
      <c r="D912" s="138"/>
    </row>
    <row r="913" spans="1:4" x14ac:dyDescent="0.2">
      <c r="A913" s="158"/>
      <c r="D913" s="138"/>
    </row>
    <row r="914" spans="1:4" x14ac:dyDescent="0.2">
      <c r="A914" s="158"/>
      <c r="D914" s="138"/>
    </row>
    <row r="915" spans="1:4" x14ac:dyDescent="0.2">
      <c r="A915" s="158"/>
      <c r="D915" s="138"/>
    </row>
    <row r="916" spans="1:4" x14ac:dyDescent="0.2">
      <c r="A916" s="158"/>
      <c r="D916" s="138"/>
    </row>
    <row r="917" spans="1:4" x14ac:dyDescent="0.2">
      <c r="A917" s="158"/>
      <c r="D917" s="138"/>
    </row>
    <row r="918" spans="1:4" x14ac:dyDescent="0.2">
      <c r="A918" s="158"/>
      <c r="D918" s="138"/>
    </row>
    <row r="919" spans="1:4" x14ac:dyDescent="0.2">
      <c r="A919" s="158"/>
      <c r="D919" s="138"/>
    </row>
    <row r="920" spans="1:4" x14ac:dyDescent="0.2">
      <c r="A920" s="158"/>
      <c r="D920" s="138"/>
    </row>
    <row r="921" spans="1:4" x14ac:dyDescent="0.2">
      <c r="A921" s="158"/>
      <c r="D921" s="138"/>
    </row>
    <row r="922" spans="1:4" x14ac:dyDescent="0.2">
      <c r="A922" s="158"/>
      <c r="D922" s="138"/>
    </row>
    <row r="923" spans="1:4" x14ac:dyDescent="0.2">
      <c r="A923" s="158"/>
      <c r="D923" s="138"/>
    </row>
    <row r="924" spans="1:4" x14ac:dyDescent="0.2">
      <c r="A924" s="158"/>
      <c r="D924" s="138"/>
    </row>
    <row r="925" spans="1:4" x14ac:dyDescent="0.2">
      <c r="A925" s="158"/>
      <c r="D925" s="138"/>
    </row>
    <row r="926" spans="1:4" x14ac:dyDescent="0.2">
      <c r="A926" s="158"/>
      <c r="D926" s="138"/>
    </row>
    <row r="927" spans="1:4" x14ac:dyDescent="0.2">
      <c r="A927" s="158"/>
      <c r="D927" s="138"/>
    </row>
    <row r="928" spans="1:4" x14ac:dyDescent="0.2">
      <c r="A928" s="158"/>
      <c r="D928" s="138"/>
    </row>
    <row r="929" spans="1:4" x14ac:dyDescent="0.2">
      <c r="A929" s="158"/>
      <c r="D929" s="138"/>
    </row>
    <row r="930" spans="1:4" x14ac:dyDescent="0.2">
      <c r="A930" s="158"/>
      <c r="D930" s="138"/>
    </row>
    <row r="931" spans="1:4" x14ac:dyDescent="0.2">
      <c r="A931" s="158"/>
      <c r="D931" s="138"/>
    </row>
    <row r="932" spans="1:4" x14ac:dyDescent="0.2">
      <c r="A932" s="158"/>
      <c r="D932" s="138"/>
    </row>
    <row r="933" spans="1:4" x14ac:dyDescent="0.2">
      <c r="A933" s="158"/>
      <c r="D933" s="138"/>
    </row>
    <row r="934" spans="1:4" x14ac:dyDescent="0.2">
      <c r="A934" s="158"/>
      <c r="D934" s="138"/>
    </row>
    <row r="935" spans="1:4" x14ac:dyDescent="0.2">
      <c r="A935" s="158"/>
      <c r="D935" s="138"/>
    </row>
    <row r="936" spans="1:4" x14ac:dyDescent="0.2">
      <c r="A936" s="158"/>
      <c r="D936" s="138"/>
    </row>
    <row r="937" spans="1:4" x14ac:dyDescent="0.2">
      <c r="A937" s="158"/>
      <c r="D937" s="138"/>
    </row>
    <row r="938" spans="1:4" x14ac:dyDescent="0.2">
      <c r="A938" s="158"/>
      <c r="D938" s="138"/>
    </row>
    <row r="939" spans="1:4" x14ac:dyDescent="0.2">
      <c r="A939" s="158"/>
      <c r="D939" s="138"/>
    </row>
    <row r="940" spans="1:4" x14ac:dyDescent="0.2">
      <c r="A940" s="158"/>
      <c r="D940" s="138"/>
    </row>
    <row r="941" spans="1:4" x14ac:dyDescent="0.2">
      <c r="A941" s="158"/>
      <c r="D941" s="138"/>
    </row>
    <row r="942" spans="1:4" x14ac:dyDescent="0.2">
      <c r="A942" s="158"/>
      <c r="D942" s="138"/>
    </row>
    <row r="943" spans="1:4" x14ac:dyDescent="0.2">
      <c r="A943" s="158"/>
      <c r="D943" s="138"/>
    </row>
    <row r="944" spans="1:4" x14ac:dyDescent="0.2">
      <c r="A944" s="158"/>
      <c r="D944" s="138"/>
    </row>
    <row r="945" spans="1:4" x14ac:dyDescent="0.2">
      <c r="A945" s="158"/>
      <c r="D945" s="138"/>
    </row>
    <row r="946" spans="1:4" x14ac:dyDescent="0.2">
      <c r="A946" s="158"/>
      <c r="D946" s="138"/>
    </row>
    <row r="947" spans="1:4" x14ac:dyDescent="0.2">
      <c r="A947" s="158"/>
      <c r="D947" s="138"/>
    </row>
    <row r="948" spans="1:4" x14ac:dyDescent="0.2">
      <c r="A948" s="158"/>
      <c r="D948" s="138"/>
    </row>
    <row r="949" spans="1:4" x14ac:dyDescent="0.2">
      <c r="A949" s="158"/>
      <c r="D949" s="138"/>
    </row>
    <row r="950" spans="1:4" x14ac:dyDescent="0.2">
      <c r="A950" s="158"/>
      <c r="D950" s="138"/>
    </row>
    <row r="951" spans="1:4" x14ac:dyDescent="0.2">
      <c r="A951" s="158"/>
      <c r="D951" s="138"/>
    </row>
    <row r="952" spans="1:4" x14ac:dyDescent="0.2">
      <c r="A952" s="158"/>
      <c r="D952" s="138"/>
    </row>
    <row r="953" spans="1:4" x14ac:dyDescent="0.2">
      <c r="A953" s="158"/>
      <c r="D953" s="138"/>
    </row>
    <row r="954" spans="1:4" x14ac:dyDescent="0.2">
      <c r="A954" s="158"/>
      <c r="D954" s="138"/>
    </row>
    <row r="955" spans="1:4" x14ac:dyDescent="0.2">
      <c r="A955" s="158"/>
      <c r="D955" s="138"/>
    </row>
    <row r="956" spans="1:4" x14ac:dyDescent="0.2">
      <c r="A956" s="158"/>
      <c r="D956" s="138"/>
    </row>
    <row r="957" spans="1:4" x14ac:dyDescent="0.2">
      <c r="A957" s="158"/>
      <c r="D957" s="138"/>
    </row>
    <row r="958" spans="1:4" x14ac:dyDescent="0.2">
      <c r="A958" s="158"/>
      <c r="D958" s="138"/>
    </row>
    <row r="959" spans="1:4" x14ac:dyDescent="0.2">
      <c r="A959" s="158"/>
      <c r="D959" s="138"/>
    </row>
    <row r="960" spans="1:4" x14ac:dyDescent="0.2">
      <c r="A960" s="158"/>
      <c r="D960" s="138"/>
    </row>
    <row r="961" spans="1:4" x14ac:dyDescent="0.2">
      <c r="A961" s="158"/>
      <c r="D961" s="138"/>
    </row>
    <row r="962" spans="1:4" x14ac:dyDescent="0.2">
      <c r="A962" s="158"/>
      <c r="D962" s="138"/>
    </row>
    <row r="963" spans="1:4" x14ac:dyDescent="0.2">
      <c r="A963" s="158"/>
      <c r="D963" s="138"/>
    </row>
    <row r="964" spans="1:4" x14ac:dyDescent="0.2">
      <c r="A964" s="158"/>
      <c r="D964" s="138"/>
    </row>
    <row r="965" spans="1:4" x14ac:dyDescent="0.2">
      <c r="A965" s="158"/>
      <c r="D965" s="138"/>
    </row>
    <row r="966" spans="1:4" x14ac:dyDescent="0.2">
      <c r="A966" s="158"/>
      <c r="D966" s="138"/>
    </row>
    <row r="967" spans="1:4" x14ac:dyDescent="0.2">
      <c r="A967" s="158"/>
      <c r="D967" s="138"/>
    </row>
    <row r="968" spans="1:4" x14ac:dyDescent="0.2">
      <c r="A968" s="158"/>
      <c r="D968" s="138"/>
    </row>
    <row r="969" spans="1:4" x14ac:dyDescent="0.2">
      <c r="A969" s="158"/>
      <c r="D969" s="138"/>
    </row>
    <row r="970" spans="1:4" x14ac:dyDescent="0.2">
      <c r="A970" s="158"/>
      <c r="D970" s="138"/>
    </row>
    <row r="971" spans="1:4" x14ac:dyDescent="0.2">
      <c r="A971" s="158"/>
      <c r="D971" s="138"/>
    </row>
    <row r="972" spans="1:4" x14ac:dyDescent="0.2">
      <c r="A972" s="158"/>
      <c r="D972" s="138"/>
    </row>
    <row r="973" spans="1:4" x14ac:dyDescent="0.2">
      <c r="A973" s="158"/>
      <c r="D973" s="138"/>
    </row>
    <row r="974" spans="1:4" x14ac:dyDescent="0.2">
      <c r="A974" s="158"/>
      <c r="D974" s="138"/>
    </row>
    <row r="975" spans="1:4" x14ac:dyDescent="0.2">
      <c r="A975" s="158"/>
      <c r="D975" s="138"/>
    </row>
    <row r="976" spans="1:4" x14ac:dyDescent="0.2">
      <c r="A976" s="158"/>
      <c r="D976" s="138"/>
    </row>
    <row r="977" spans="1:4" x14ac:dyDescent="0.2">
      <c r="A977" s="158"/>
      <c r="D977" s="138"/>
    </row>
    <row r="978" spans="1:4" x14ac:dyDescent="0.2">
      <c r="A978" s="158"/>
      <c r="D978" s="138"/>
    </row>
    <row r="979" spans="1:4" x14ac:dyDescent="0.2">
      <c r="A979" s="158"/>
      <c r="D979" s="138"/>
    </row>
    <row r="980" spans="1:4" x14ac:dyDescent="0.2">
      <c r="A980" s="158"/>
      <c r="D980" s="138"/>
    </row>
    <row r="981" spans="1:4" x14ac:dyDescent="0.2">
      <c r="A981" s="158"/>
      <c r="D981" s="138"/>
    </row>
    <row r="982" spans="1:4" x14ac:dyDescent="0.2">
      <c r="A982" s="158"/>
      <c r="D982" s="138"/>
    </row>
    <row r="983" spans="1:4" x14ac:dyDescent="0.2">
      <c r="A983" s="158"/>
      <c r="D983" s="138"/>
    </row>
    <row r="984" spans="1:4" x14ac:dyDescent="0.2">
      <c r="A984" s="158"/>
      <c r="D984" s="138"/>
    </row>
    <row r="985" spans="1:4" x14ac:dyDescent="0.2">
      <c r="A985" s="158"/>
      <c r="D985" s="138"/>
    </row>
    <row r="986" spans="1:4" x14ac:dyDescent="0.2">
      <c r="A986" s="158"/>
      <c r="D986" s="138"/>
    </row>
    <row r="987" spans="1:4" x14ac:dyDescent="0.2">
      <c r="A987" s="158"/>
      <c r="D987" s="138"/>
    </row>
    <row r="988" spans="1:4" x14ac:dyDescent="0.2">
      <c r="A988" s="158"/>
      <c r="D988" s="138"/>
    </row>
    <row r="989" spans="1:4" x14ac:dyDescent="0.2">
      <c r="A989" s="158"/>
      <c r="D989" s="138"/>
    </row>
    <row r="990" spans="1:4" x14ac:dyDescent="0.2">
      <c r="A990" s="158"/>
      <c r="D990" s="138"/>
    </row>
    <row r="991" spans="1:4" x14ac:dyDescent="0.2">
      <c r="A991" s="158"/>
      <c r="D991" s="138"/>
    </row>
    <row r="992" spans="1:4" x14ac:dyDescent="0.2">
      <c r="A992" s="158"/>
      <c r="D992" s="138"/>
    </row>
    <row r="993" spans="1:4" x14ac:dyDescent="0.2">
      <c r="A993" s="158"/>
      <c r="D993" s="138"/>
    </row>
    <row r="994" spans="1:4" x14ac:dyDescent="0.2">
      <c r="A994" s="158"/>
      <c r="D994" s="138"/>
    </row>
    <row r="995" spans="1:4" x14ac:dyDescent="0.2">
      <c r="A995" s="158"/>
      <c r="D995" s="138"/>
    </row>
    <row r="996" spans="1:4" x14ac:dyDescent="0.2">
      <c r="A996" s="158"/>
      <c r="D996" s="138"/>
    </row>
    <row r="997" spans="1:4" x14ac:dyDescent="0.2">
      <c r="A997" s="158"/>
      <c r="D997" s="138"/>
    </row>
    <row r="998" spans="1:4" x14ac:dyDescent="0.2">
      <c r="A998" s="158"/>
      <c r="D998" s="138"/>
    </row>
    <row r="999" spans="1:4" x14ac:dyDescent="0.2">
      <c r="A999" s="158"/>
      <c r="D999" s="138"/>
    </row>
    <row r="1000" spans="1:4" x14ac:dyDescent="0.2">
      <c r="A1000" s="158"/>
      <c r="D1000" s="138"/>
    </row>
    <row r="1001" spans="1:4" x14ac:dyDescent="0.2">
      <c r="A1001" s="158"/>
      <c r="D1001" s="138"/>
    </row>
    <row r="1002" spans="1:4" x14ac:dyDescent="0.2">
      <c r="A1002" s="158"/>
      <c r="D1002" s="138"/>
    </row>
    <row r="1003" spans="1:4" x14ac:dyDescent="0.2">
      <c r="A1003" s="158"/>
      <c r="D1003" s="138"/>
    </row>
    <row r="1004" spans="1:4" x14ac:dyDescent="0.2">
      <c r="A1004" s="158"/>
      <c r="D1004" s="138"/>
    </row>
    <row r="1005" spans="1:4" x14ac:dyDescent="0.2">
      <c r="A1005" s="158"/>
      <c r="D1005" s="138"/>
    </row>
    <row r="1006" spans="1:4" x14ac:dyDescent="0.2">
      <c r="A1006" s="158"/>
      <c r="D1006" s="138"/>
    </row>
    <row r="1007" spans="1:4" x14ac:dyDescent="0.2">
      <c r="A1007" s="158"/>
      <c r="D1007" s="138"/>
    </row>
    <row r="1008" spans="1:4" x14ac:dyDescent="0.2">
      <c r="A1008" s="158"/>
      <c r="D1008" s="138"/>
    </row>
    <row r="1009" spans="1:4" x14ac:dyDescent="0.2">
      <c r="A1009" s="158"/>
      <c r="D1009" s="138"/>
    </row>
    <row r="1010" spans="1:4" x14ac:dyDescent="0.2">
      <c r="A1010" s="158"/>
      <c r="D1010" s="138"/>
    </row>
    <row r="1011" spans="1:4" x14ac:dyDescent="0.2">
      <c r="A1011" s="158"/>
      <c r="D1011" s="138"/>
    </row>
    <row r="1012" spans="1:4" x14ac:dyDescent="0.2">
      <c r="A1012" s="158"/>
      <c r="D1012" s="138"/>
    </row>
    <row r="1013" spans="1:4" x14ac:dyDescent="0.2">
      <c r="A1013" s="158"/>
      <c r="D1013" s="138"/>
    </row>
    <row r="1014" spans="1:4" x14ac:dyDescent="0.2">
      <c r="A1014" s="158"/>
      <c r="D1014" s="138"/>
    </row>
    <row r="1015" spans="1:4" x14ac:dyDescent="0.2">
      <c r="A1015" s="158"/>
      <c r="D1015" s="138"/>
    </row>
    <row r="1016" spans="1:4" x14ac:dyDescent="0.2">
      <c r="A1016" s="158"/>
      <c r="D1016" s="138"/>
    </row>
    <row r="1017" spans="1:4" x14ac:dyDescent="0.2">
      <c r="A1017" s="158"/>
      <c r="D1017" s="138"/>
    </row>
    <row r="1018" spans="1:4" x14ac:dyDescent="0.2">
      <c r="A1018" s="158"/>
      <c r="D1018" s="138"/>
    </row>
    <row r="1019" spans="1:4" x14ac:dyDescent="0.2">
      <c r="A1019" s="158"/>
      <c r="D1019" s="138"/>
    </row>
    <row r="1020" spans="1:4" x14ac:dyDescent="0.2">
      <c r="A1020" s="158"/>
      <c r="D1020" s="138"/>
    </row>
    <row r="1021" spans="1:4" x14ac:dyDescent="0.2">
      <c r="A1021" s="158"/>
      <c r="D1021" s="138"/>
    </row>
    <row r="1022" spans="1:4" x14ac:dyDescent="0.2">
      <c r="A1022" s="158"/>
      <c r="D1022" s="138"/>
    </row>
    <row r="1023" spans="1:4" x14ac:dyDescent="0.2">
      <c r="A1023" s="158"/>
      <c r="D1023" s="138"/>
    </row>
    <row r="1024" spans="1:4" x14ac:dyDescent="0.2">
      <c r="A1024" s="158"/>
      <c r="D1024" s="138"/>
    </row>
    <row r="1025" spans="1:4" x14ac:dyDescent="0.2">
      <c r="A1025" s="158"/>
      <c r="D1025" s="138"/>
    </row>
    <row r="1026" spans="1:4" x14ac:dyDescent="0.2">
      <c r="A1026" s="158"/>
      <c r="D1026" s="138"/>
    </row>
    <row r="1027" spans="1:4" x14ac:dyDescent="0.2">
      <c r="A1027" s="158"/>
      <c r="D1027" s="138"/>
    </row>
    <row r="1028" spans="1:4" x14ac:dyDescent="0.2">
      <c r="A1028" s="158"/>
      <c r="D1028" s="138"/>
    </row>
    <row r="1029" spans="1:4" x14ac:dyDescent="0.2">
      <c r="A1029" s="158"/>
      <c r="D1029" s="138"/>
    </row>
    <row r="1030" spans="1:4" x14ac:dyDescent="0.2">
      <c r="A1030" s="158"/>
      <c r="D1030" s="138"/>
    </row>
    <row r="1031" spans="1:4" x14ac:dyDescent="0.2">
      <c r="A1031" s="158"/>
      <c r="D1031" s="138"/>
    </row>
    <row r="1032" spans="1:4" x14ac:dyDescent="0.2">
      <c r="A1032" s="158"/>
      <c r="D1032" s="138"/>
    </row>
    <row r="1033" spans="1:4" x14ac:dyDescent="0.2">
      <c r="A1033" s="158"/>
      <c r="D1033" s="138"/>
    </row>
    <row r="1034" spans="1:4" x14ac:dyDescent="0.2">
      <c r="A1034" s="158"/>
      <c r="D1034" s="138"/>
    </row>
    <row r="1035" spans="1:4" x14ac:dyDescent="0.2">
      <c r="A1035" s="158"/>
      <c r="D1035" s="138"/>
    </row>
    <row r="1036" spans="1:4" x14ac:dyDescent="0.2">
      <c r="A1036" s="158"/>
      <c r="D1036" s="138"/>
    </row>
    <row r="1037" spans="1:4" x14ac:dyDescent="0.2">
      <c r="A1037" s="158"/>
      <c r="D1037" s="138"/>
    </row>
    <row r="1038" spans="1:4" x14ac:dyDescent="0.2">
      <c r="A1038" s="158"/>
      <c r="D1038" s="138"/>
    </row>
    <row r="1039" spans="1:4" x14ac:dyDescent="0.2">
      <c r="A1039" s="158"/>
      <c r="D1039" s="138"/>
    </row>
    <row r="1040" spans="1:4" x14ac:dyDescent="0.2">
      <c r="A1040" s="158"/>
      <c r="D1040" s="138"/>
    </row>
    <row r="1041" spans="1:4" x14ac:dyDescent="0.2">
      <c r="A1041" s="158"/>
      <c r="D1041" s="138"/>
    </row>
    <row r="1042" spans="1:4" x14ac:dyDescent="0.2">
      <c r="A1042" s="158"/>
      <c r="D1042" s="138"/>
    </row>
    <row r="1043" spans="1:4" x14ac:dyDescent="0.2">
      <c r="A1043" s="158"/>
      <c r="D1043" s="138"/>
    </row>
    <row r="1044" spans="1:4" x14ac:dyDescent="0.2">
      <c r="A1044" s="158"/>
      <c r="D1044" s="138"/>
    </row>
    <row r="1045" spans="1:4" x14ac:dyDescent="0.2">
      <c r="A1045" s="158"/>
      <c r="D1045" s="138"/>
    </row>
    <row r="1046" spans="1:4" x14ac:dyDescent="0.2">
      <c r="A1046" s="158"/>
      <c r="D1046" s="138"/>
    </row>
    <row r="1047" spans="1:4" x14ac:dyDescent="0.2">
      <c r="A1047" s="158"/>
      <c r="D1047" s="138"/>
    </row>
    <row r="1048" spans="1:4" x14ac:dyDescent="0.2">
      <c r="A1048" s="158"/>
      <c r="D1048" s="138"/>
    </row>
    <row r="1049" spans="1:4" x14ac:dyDescent="0.2">
      <c r="A1049" s="158"/>
      <c r="D1049" s="138"/>
    </row>
    <row r="1050" spans="1:4" x14ac:dyDescent="0.2">
      <c r="A1050" s="158"/>
      <c r="D1050" s="138"/>
    </row>
    <row r="1051" spans="1:4" x14ac:dyDescent="0.2">
      <c r="A1051" s="158"/>
      <c r="D1051" s="138"/>
    </row>
    <row r="1052" spans="1:4" x14ac:dyDescent="0.2">
      <c r="A1052" s="158"/>
      <c r="D1052" s="138"/>
    </row>
    <row r="1053" spans="1:4" x14ac:dyDescent="0.2">
      <c r="A1053" s="158"/>
      <c r="D1053" s="138"/>
    </row>
    <row r="1054" spans="1:4" x14ac:dyDescent="0.2">
      <c r="A1054" s="158"/>
      <c r="D1054" s="138"/>
    </row>
    <row r="1055" spans="1:4" x14ac:dyDescent="0.2">
      <c r="A1055" s="158"/>
      <c r="D1055" s="138"/>
    </row>
    <row r="1056" spans="1:4" x14ac:dyDescent="0.2">
      <c r="A1056" s="158"/>
      <c r="D1056" s="138"/>
    </row>
    <row r="1057" spans="1:4" x14ac:dyDescent="0.2">
      <c r="A1057" s="158"/>
      <c r="D1057" s="138"/>
    </row>
    <row r="1058" spans="1:4" x14ac:dyDescent="0.2">
      <c r="A1058" s="158"/>
      <c r="D1058" s="138"/>
    </row>
    <row r="1059" spans="1:4" x14ac:dyDescent="0.2">
      <c r="A1059" s="158"/>
      <c r="D1059" s="138"/>
    </row>
    <row r="1060" spans="1:4" x14ac:dyDescent="0.2">
      <c r="A1060" s="158"/>
      <c r="D1060" s="138"/>
    </row>
    <row r="1061" spans="1:4" x14ac:dyDescent="0.2">
      <c r="A1061" s="158"/>
      <c r="D1061" s="138"/>
    </row>
    <row r="1062" spans="1:4" x14ac:dyDescent="0.2">
      <c r="A1062" s="158"/>
      <c r="D1062" s="138"/>
    </row>
    <row r="1063" spans="1:4" x14ac:dyDescent="0.2">
      <c r="A1063" s="158"/>
      <c r="D1063" s="138"/>
    </row>
    <row r="1064" spans="1:4" x14ac:dyDescent="0.2">
      <c r="A1064" s="158"/>
      <c r="D1064" s="138"/>
    </row>
    <row r="1065" spans="1:4" x14ac:dyDescent="0.2">
      <c r="A1065" s="158"/>
      <c r="D1065" s="138"/>
    </row>
    <row r="1066" spans="1:4" x14ac:dyDescent="0.2">
      <c r="A1066" s="158"/>
      <c r="D1066" s="138"/>
    </row>
    <row r="1067" spans="1:4" x14ac:dyDescent="0.2">
      <c r="A1067" s="158"/>
      <c r="D1067" s="138"/>
    </row>
    <row r="1068" spans="1:4" x14ac:dyDescent="0.2">
      <c r="A1068" s="158"/>
      <c r="D1068" s="138"/>
    </row>
    <row r="1069" spans="1:4" x14ac:dyDescent="0.2">
      <c r="A1069" s="158"/>
      <c r="D1069" s="138"/>
    </row>
    <row r="1070" spans="1:4" x14ac:dyDescent="0.2">
      <c r="A1070" s="158"/>
      <c r="D1070" s="138"/>
    </row>
    <row r="1071" spans="1:4" x14ac:dyDescent="0.2">
      <c r="A1071" s="158"/>
      <c r="D1071" s="138"/>
    </row>
    <row r="1072" spans="1:4" x14ac:dyDescent="0.2">
      <c r="A1072" s="158"/>
      <c r="D1072" s="138"/>
    </row>
    <row r="1073" spans="1:4" x14ac:dyDescent="0.2">
      <c r="A1073" s="158"/>
      <c r="D1073" s="138"/>
    </row>
    <row r="1074" spans="1:4" x14ac:dyDescent="0.2">
      <c r="A1074" s="158"/>
      <c r="D1074" s="138"/>
    </row>
    <row r="1075" spans="1:4" x14ac:dyDescent="0.2">
      <c r="A1075" s="158"/>
      <c r="D1075" s="138"/>
    </row>
    <row r="1076" spans="1:4" x14ac:dyDescent="0.2">
      <c r="A1076" s="158"/>
      <c r="D1076" s="138"/>
    </row>
    <row r="1077" spans="1:4" x14ac:dyDescent="0.2">
      <c r="A1077" s="158"/>
      <c r="D1077" s="138"/>
    </row>
    <row r="1078" spans="1:4" x14ac:dyDescent="0.2">
      <c r="A1078" s="158"/>
      <c r="D1078" s="138"/>
    </row>
    <row r="1079" spans="1:4" x14ac:dyDescent="0.2">
      <c r="A1079" s="158"/>
      <c r="D1079" s="138"/>
    </row>
    <row r="1080" spans="1:4" x14ac:dyDescent="0.2">
      <c r="A1080" s="158"/>
      <c r="D1080" s="138"/>
    </row>
    <row r="1081" spans="1:4" x14ac:dyDescent="0.2">
      <c r="A1081" s="158"/>
      <c r="D1081" s="138"/>
    </row>
    <row r="1082" spans="1:4" x14ac:dyDescent="0.2">
      <c r="A1082" s="158"/>
      <c r="D1082" s="138"/>
    </row>
    <row r="1083" spans="1:4" x14ac:dyDescent="0.2">
      <c r="A1083" s="158"/>
      <c r="D1083" s="138"/>
    </row>
    <row r="1084" spans="1:4" x14ac:dyDescent="0.2">
      <c r="A1084" s="158"/>
      <c r="D1084" s="138"/>
    </row>
    <row r="1085" spans="1:4" x14ac:dyDescent="0.2">
      <c r="A1085" s="158"/>
      <c r="D1085" s="138"/>
    </row>
    <row r="1086" spans="1:4" x14ac:dyDescent="0.2">
      <c r="A1086" s="158"/>
      <c r="D1086" s="138"/>
    </row>
    <row r="1087" spans="1:4" x14ac:dyDescent="0.2">
      <c r="A1087" s="158"/>
      <c r="D1087" s="138"/>
    </row>
    <row r="1088" spans="1:4" x14ac:dyDescent="0.2">
      <c r="A1088" s="158"/>
      <c r="D1088" s="138"/>
    </row>
    <row r="1089" spans="1:4" x14ac:dyDescent="0.2">
      <c r="A1089" s="158"/>
      <c r="D1089" s="138"/>
    </row>
    <row r="1090" spans="1:4" x14ac:dyDescent="0.2">
      <c r="A1090" s="158"/>
      <c r="D1090" s="138"/>
    </row>
    <row r="1091" spans="1:4" x14ac:dyDescent="0.2">
      <c r="A1091" s="158"/>
      <c r="D1091" s="138"/>
    </row>
    <row r="1092" spans="1:4" x14ac:dyDescent="0.2">
      <c r="A1092" s="158"/>
      <c r="D1092" s="138"/>
    </row>
    <row r="1093" spans="1:4" x14ac:dyDescent="0.2">
      <c r="A1093" s="158"/>
      <c r="D1093" s="138"/>
    </row>
    <row r="1094" spans="1:4" x14ac:dyDescent="0.2">
      <c r="A1094" s="158"/>
      <c r="D1094" s="138"/>
    </row>
    <row r="1095" spans="1:4" x14ac:dyDescent="0.2">
      <c r="A1095" s="158"/>
      <c r="D1095" s="138"/>
    </row>
    <row r="1096" spans="1:4" x14ac:dyDescent="0.2">
      <c r="A1096" s="158"/>
      <c r="D1096" s="138"/>
    </row>
    <row r="1097" spans="1:4" x14ac:dyDescent="0.2">
      <c r="A1097" s="158"/>
      <c r="D1097" s="138"/>
    </row>
    <row r="1098" spans="1:4" x14ac:dyDescent="0.2">
      <c r="A1098" s="158"/>
      <c r="D1098" s="138"/>
    </row>
    <row r="1099" spans="1:4" x14ac:dyDescent="0.2">
      <c r="A1099" s="158"/>
      <c r="D1099" s="138"/>
    </row>
    <row r="1100" spans="1:4" x14ac:dyDescent="0.2">
      <c r="A1100" s="158"/>
      <c r="D1100" s="138"/>
    </row>
    <row r="1101" spans="1:4" x14ac:dyDescent="0.2">
      <c r="A1101" s="158"/>
      <c r="D1101" s="138"/>
    </row>
    <row r="1102" spans="1:4" x14ac:dyDescent="0.2">
      <c r="A1102" s="158"/>
      <c r="D1102" s="138"/>
    </row>
    <row r="1103" spans="1:4" x14ac:dyDescent="0.2">
      <c r="A1103" s="158"/>
      <c r="D1103" s="138"/>
    </row>
    <row r="1104" spans="1:4" x14ac:dyDescent="0.2">
      <c r="A1104" s="158"/>
      <c r="D1104" s="138"/>
    </row>
    <row r="1105" spans="1:4" x14ac:dyDescent="0.2">
      <c r="A1105" s="158"/>
      <c r="D1105" s="138"/>
    </row>
    <row r="1106" spans="1:4" x14ac:dyDescent="0.2">
      <c r="A1106" s="158"/>
      <c r="D1106" s="138"/>
    </row>
    <row r="1107" spans="1:4" x14ac:dyDescent="0.2">
      <c r="A1107" s="158"/>
      <c r="D1107" s="138"/>
    </row>
    <row r="1108" spans="1:4" x14ac:dyDescent="0.2">
      <c r="A1108" s="158"/>
      <c r="D1108" s="138"/>
    </row>
    <row r="1109" spans="1:4" x14ac:dyDescent="0.2">
      <c r="A1109" s="158"/>
      <c r="D1109" s="138"/>
    </row>
    <row r="1110" spans="1:4" x14ac:dyDescent="0.2">
      <c r="A1110" s="158"/>
      <c r="D1110" s="138"/>
    </row>
    <row r="1111" spans="1:4" x14ac:dyDescent="0.2">
      <c r="A1111" s="158"/>
      <c r="D1111" s="138"/>
    </row>
    <row r="1112" spans="1:4" x14ac:dyDescent="0.2">
      <c r="A1112" s="158"/>
      <c r="D1112" s="138"/>
    </row>
    <row r="1113" spans="1:4" x14ac:dyDescent="0.2">
      <c r="A1113" s="158"/>
      <c r="D1113" s="138"/>
    </row>
    <row r="1114" spans="1:4" x14ac:dyDescent="0.2">
      <c r="A1114" s="158"/>
      <c r="D1114" s="138"/>
    </row>
    <row r="1115" spans="1:4" x14ac:dyDescent="0.2">
      <c r="A1115" s="158"/>
      <c r="D1115" s="138"/>
    </row>
    <row r="1116" spans="1:4" x14ac:dyDescent="0.2">
      <c r="A1116" s="158"/>
      <c r="D1116" s="138"/>
    </row>
    <row r="1117" spans="1:4" x14ac:dyDescent="0.2">
      <c r="A1117" s="158"/>
      <c r="D1117" s="138"/>
    </row>
    <row r="1118" spans="1:4" x14ac:dyDescent="0.2">
      <c r="A1118" s="158"/>
      <c r="D1118" s="138"/>
    </row>
    <row r="1119" spans="1:4" x14ac:dyDescent="0.2">
      <c r="A1119" s="158"/>
      <c r="D1119" s="138"/>
    </row>
    <row r="1120" spans="1:4" x14ac:dyDescent="0.2">
      <c r="A1120" s="158"/>
      <c r="D1120" s="138"/>
    </row>
    <row r="1121" spans="1:4" x14ac:dyDescent="0.2">
      <c r="A1121" s="158"/>
      <c r="D1121" s="138"/>
    </row>
    <row r="1122" spans="1:4" x14ac:dyDescent="0.2">
      <c r="A1122" s="158"/>
      <c r="D1122" s="138"/>
    </row>
    <row r="1123" spans="1:4" x14ac:dyDescent="0.2">
      <c r="A1123" s="158"/>
      <c r="D1123" s="138"/>
    </row>
    <row r="1124" spans="1:4" x14ac:dyDescent="0.2">
      <c r="A1124" s="158"/>
      <c r="D1124" s="138"/>
    </row>
    <row r="1125" spans="1:4" x14ac:dyDescent="0.2">
      <c r="A1125" s="158"/>
      <c r="D1125" s="138"/>
    </row>
    <row r="1126" spans="1:4" x14ac:dyDescent="0.2">
      <c r="A1126" s="158"/>
      <c r="D1126" s="138"/>
    </row>
    <row r="1127" spans="1:4" x14ac:dyDescent="0.2">
      <c r="A1127" s="158"/>
      <c r="D1127" s="138"/>
    </row>
    <row r="1128" spans="1:4" x14ac:dyDescent="0.2">
      <c r="A1128" s="158"/>
      <c r="D1128" s="138"/>
    </row>
    <row r="1129" spans="1:4" x14ac:dyDescent="0.2">
      <c r="A1129" s="158"/>
      <c r="D1129" s="138"/>
    </row>
    <row r="1130" spans="1:4" x14ac:dyDescent="0.2">
      <c r="A1130" s="158"/>
      <c r="D1130" s="138"/>
    </row>
    <row r="1131" spans="1:4" x14ac:dyDescent="0.2">
      <c r="A1131" s="158"/>
      <c r="D1131" s="138"/>
    </row>
    <row r="1132" spans="1:4" x14ac:dyDescent="0.2">
      <c r="A1132" s="158"/>
      <c r="D1132" s="138"/>
    </row>
    <row r="1133" spans="1:4" x14ac:dyDescent="0.2">
      <c r="A1133" s="158"/>
      <c r="D1133" s="138"/>
    </row>
    <row r="1134" spans="1:4" x14ac:dyDescent="0.2">
      <c r="A1134" s="158"/>
      <c r="D1134" s="138"/>
    </row>
    <row r="1135" spans="1:4" x14ac:dyDescent="0.2">
      <c r="A1135" s="158"/>
      <c r="D1135" s="138"/>
    </row>
    <row r="1136" spans="1:4" x14ac:dyDescent="0.2">
      <c r="A1136" s="158"/>
      <c r="D1136" s="138"/>
    </row>
    <row r="1137" spans="1:4" x14ac:dyDescent="0.2">
      <c r="A1137" s="158"/>
      <c r="D1137" s="138"/>
    </row>
    <row r="1138" spans="1:4" x14ac:dyDescent="0.2">
      <c r="A1138" s="158"/>
      <c r="D1138" s="138"/>
    </row>
    <row r="1139" spans="1:4" x14ac:dyDescent="0.2">
      <c r="A1139" s="158"/>
      <c r="D1139" s="138"/>
    </row>
    <row r="1140" spans="1:4" x14ac:dyDescent="0.2">
      <c r="A1140" s="158"/>
      <c r="D1140" s="138"/>
    </row>
    <row r="1141" spans="1:4" x14ac:dyDescent="0.2">
      <c r="A1141" s="158"/>
      <c r="D1141" s="138"/>
    </row>
    <row r="1142" spans="1:4" x14ac:dyDescent="0.2">
      <c r="A1142" s="158"/>
      <c r="D1142" s="138"/>
    </row>
    <row r="1143" spans="1:4" x14ac:dyDescent="0.2">
      <c r="A1143" s="158"/>
      <c r="D1143" s="138"/>
    </row>
    <row r="1144" spans="1:4" x14ac:dyDescent="0.2">
      <c r="A1144" s="158"/>
      <c r="D1144" s="138"/>
    </row>
    <row r="1145" spans="1:4" x14ac:dyDescent="0.2">
      <c r="A1145" s="158"/>
      <c r="D1145" s="138"/>
    </row>
    <row r="1146" spans="1:4" x14ac:dyDescent="0.2">
      <c r="A1146" s="158"/>
      <c r="D1146" s="138"/>
    </row>
    <row r="1147" spans="1:4" x14ac:dyDescent="0.2">
      <c r="A1147" s="158"/>
      <c r="D1147" s="138"/>
    </row>
    <row r="1148" spans="1:4" x14ac:dyDescent="0.2">
      <c r="A1148" s="158"/>
      <c r="D1148" s="138"/>
    </row>
    <row r="1149" spans="1:4" x14ac:dyDescent="0.2">
      <c r="A1149" s="158"/>
      <c r="D1149" s="138"/>
    </row>
    <row r="1150" spans="1:4" x14ac:dyDescent="0.2">
      <c r="A1150" s="158"/>
      <c r="D1150" s="138"/>
    </row>
    <row r="1151" spans="1:4" x14ac:dyDescent="0.2">
      <c r="A1151" s="158"/>
      <c r="D1151" s="138"/>
    </row>
    <row r="1152" spans="1:4" x14ac:dyDescent="0.2">
      <c r="A1152" s="158"/>
      <c r="D1152" s="138"/>
    </row>
    <row r="1153" spans="1:4" x14ac:dyDescent="0.2">
      <c r="A1153" s="158"/>
      <c r="D1153" s="138"/>
    </row>
    <row r="1154" spans="1:4" x14ac:dyDescent="0.2">
      <c r="A1154" s="158"/>
      <c r="D1154" s="138"/>
    </row>
    <row r="1155" spans="1:4" x14ac:dyDescent="0.2">
      <c r="A1155" s="158"/>
      <c r="D1155" s="138"/>
    </row>
    <row r="1156" spans="1:4" x14ac:dyDescent="0.2">
      <c r="A1156" s="158"/>
      <c r="D1156" s="138"/>
    </row>
    <row r="1157" spans="1:4" x14ac:dyDescent="0.2">
      <c r="A1157" s="158"/>
      <c r="D1157" s="138"/>
    </row>
    <row r="1158" spans="1:4" x14ac:dyDescent="0.2">
      <c r="A1158" s="158"/>
      <c r="D1158" s="138"/>
    </row>
    <row r="1159" spans="1:4" x14ac:dyDescent="0.2">
      <c r="A1159" s="158"/>
      <c r="D1159" s="138"/>
    </row>
    <row r="1160" spans="1:4" x14ac:dyDescent="0.2">
      <c r="A1160" s="158"/>
      <c r="D1160" s="138"/>
    </row>
    <row r="1161" spans="1:4" x14ac:dyDescent="0.2">
      <c r="A1161" s="158"/>
      <c r="D1161" s="138"/>
    </row>
    <row r="1162" spans="1:4" x14ac:dyDescent="0.2">
      <c r="A1162" s="158"/>
      <c r="D1162" s="138"/>
    </row>
    <row r="1163" spans="1:4" x14ac:dyDescent="0.2">
      <c r="A1163" s="158"/>
      <c r="D1163" s="138"/>
    </row>
    <row r="1164" spans="1:4" x14ac:dyDescent="0.2">
      <c r="A1164" s="158"/>
      <c r="D1164" s="138"/>
    </row>
    <row r="1165" spans="1:4" x14ac:dyDescent="0.2">
      <c r="A1165" s="158"/>
      <c r="D1165" s="138"/>
    </row>
    <row r="1166" spans="1:4" x14ac:dyDescent="0.2">
      <c r="A1166" s="158"/>
      <c r="D1166" s="138"/>
    </row>
    <row r="1167" spans="1:4" x14ac:dyDescent="0.2">
      <c r="A1167" s="158"/>
      <c r="D1167" s="138"/>
    </row>
    <row r="1168" spans="1:4" x14ac:dyDescent="0.2">
      <c r="A1168" s="158"/>
      <c r="D1168" s="138"/>
    </row>
    <row r="1169" spans="1:4" x14ac:dyDescent="0.2">
      <c r="A1169" s="158"/>
      <c r="D1169" s="138"/>
    </row>
    <row r="1170" spans="1:4" x14ac:dyDescent="0.2">
      <c r="A1170" s="158"/>
      <c r="D1170" s="138"/>
    </row>
    <row r="1171" spans="1:4" x14ac:dyDescent="0.2">
      <c r="A1171" s="158"/>
      <c r="D1171" s="138"/>
    </row>
    <row r="1172" spans="1:4" x14ac:dyDescent="0.2">
      <c r="A1172" s="158"/>
      <c r="D1172" s="138"/>
    </row>
    <row r="1173" spans="1:4" x14ac:dyDescent="0.2">
      <c r="A1173" s="158"/>
      <c r="D1173" s="138"/>
    </row>
    <row r="1174" spans="1:4" x14ac:dyDescent="0.2">
      <c r="A1174" s="158"/>
      <c r="D1174" s="138"/>
    </row>
    <row r="1175" spans="1:4" x14ac:dyDescent="0.2">
      <c r="A1175" s="158"/>
      <c r="D1175" s="138"/>
    </row>
    <row r="1176" spans="1:4" x14ac:dyDescent="0.2">
      <c r="A1176" s="158"/>
      <c r="D1176" s="138"/>
    </row>
    <row r="1177" spans="1:4" x14ac:dyDescent="0.2">
      <c r="A1177" s="158"/>
      <c r="D1177" s="138"/>
    </row>
    <row r="1178" spans="1:4" x14ac:dyDescent="0.2">
      <c r="A1178" s="158"/>
      <c r="D1178" s="138"/>
    </row>
    <row r="1179" spans="1:4" x14ac:dyDescent="0.2">
      <c r="A1179" s="158"/>
      <c r="D1179" s="138"/>
    </row>
    <row r="1180" spans="1:4" x14ac:dyDescent="0.2">
      <c r="A1180" s="158"/>
      <c r="D1180" s="138"/>
    </row>
    <row r="1181" spans="1:4" x14ac:dyDescent="0.2">
      <c r="A1181" s="158"/>
      <c r="D1181" s="138"/>
    </row>
    <row r="1182" spans="1:4" x14ac:dyDescent="0.2">
      <c r="A1182" s="158"/>
      <c r="D1182" s="138"/>
    </row>
    <row r="1183" spans="1:4" x14ac:dyDescent="0.2">
      <c r="A1183" s="158"/>
      <c r="D1183" s="138"/>
    </row>
    <row r="1184" spans="1:4" x14ac:dyDescent="0.2">
      <c r="A1184" s="158"/>
      <c r="D1184" s="138"/>
    </row>
    <row r="1185" spans="1:4" x14ac:dyDescent="0.2">
      <c r="A1185" s="158"/>
      <c r="D1185" s="138"/>
    </row>
    <row r="1186" spans="1:4" x14ac:dyDescent="0.2">
      <c r="A1186" s="158"/>
      <c r="D1186" s="138"/>
    </row>
    <row r="1187" spans="1:4" x14ac:dyDescent="0.2">
      <c r="A1187" s="158"/>
      <c r="D1187" s="138"/>
    </row>
    <row r="1188" spans="1:4" x14ac:dyDescent="0.2">
      <c r="A1188" s="158"/>
      <c r="D1188" s="138"/>
    </row>
    <row r="1189" spans="1:4" x14ac:dyDescent="0.2">
      <c r="A1189" s="158"/>
      <c r="D1189" s="138"/>
    </row>
    <row r="1190" spans="1:4" x14ac:dyDescent="0.2">
      <c r="A1190" s="158"/>
      <c r="D1190" s="138"/>
    </row>
    <row r="1191" spans="1:4" x14ac:dyDescent="0.2">
      <c r="A1191" s="158"/>
      <c r="D1191" s="138"/>
    </row>
    <row r="1192" spans="1:4" x14ac:dyDescent="0.2">
      <c r="A1192" s="158"/>
      <c r="D1192" s="138"/>
    </row>
    <row r="1193" spans="1:4" x14ac:dyDescent="0.2">
      <c r="A1193" s="158"/>
      <c r="D1193" s="138"/>
    </row>
    <row r="1194" spans="1:4" x14ac:dyDescent="0.2">
      <c r="A1194" s="158"/>
      <c r="D1194" s="138"/>
    </row>
    <row r="1195" spans="1:4" x14ac:dyDescent="0.2">
      <c r="A1195" s="158"/>
      <c r="D1195" s="138"/>
    </row>
    <row r="1196" spans="1:4" x14ac:dyDescent="0.2">
      <c r="A1196" s="158"/>
      <c r="D1196" s="138"/>
    </row>
    <row r="1197" spans="1:4" x14ac:dyDescent="0.2">
      <c r="A1197" s="158"/>
      <c r="D1197" s="138"/>
    </row>
    <row r="1198" spans="1:4" x14ac:dyDescent="0.2">
      <c r="A1198" s="158"/>
      <c r="D1198" s="138"/>
    </row>
    <row r="1199" spans="1:4" x14ac:dyDescent="0.2">
      <c r="A1199" s="158"/>
      <c r="D1199" s="138"/>
    </row>
    <row r="1200" spans="1:4" x14ac:dyDescent="0.2">
      <c r="A1200" s="158"/>
      <c r="D1200" s="138"/>
    </row>
    <row r="1201" spans="1:4" x14ac:dyDescent="0.2">
      <c r="A1201" s="158"/>
      <c r="D1201" s="138"/>
    </row>
    <row r="1202" spans="1:4" x14ac:dyDescent="0.2">
      <c r="A1202" s="158"/>
      <c r="D1202" s="138"/>
    </row>
    <row r="1203" spans="1:4" x14ac:dyDescent="0.2">
      <c r="A1203" s="158"/>
      <c r="D1203" s="138"/>
    </row>
    <row r="1204" spans="1:4" x14ac:dyDescent="0.2">
      <c r="A1204" s="158"/>
      <c r="D1204" s="138"/>
    </row>
    <row r="1205" spans="1:4" x14ac:dyDescent="0.2">
      <c r="A1205" s="158"/>
      <c r="D1205" s="138"/>
    </row>
    <row r="1206" spans="1:4" x14ac:dyDescent="0.2">
      <c r="A1206" s="158"/>
      <c r="D1206" s="138"/>
    </row>
    <row r="1207" spans="1:4" x14ac:dyDescent="0.2">
      <c r="A1207" s="158"/>
      <c r="D1207" s="138"/>
    </row>
    <row r="1208" spans="1:4" x14ac:dyDescent="0.2">
      <c r="A1208" s="158"/>
      <c r="D1208" s="138"/>
    </row>
    <row r="1209" spans="1:4" x14ac:dyDescent="0.2">
      <c r="A1209" s="158"/>
      <c r="D1209" s="138"/>
    </row>
    <row r="1210" spans="1:4" x14ac:dyDescent="0.2">
      <c r="A1210" s="158"/>
      <c r="D1210" s="138"/>
    </row>
    <row r="1211" spans="1:4" x14ac:dyDescent="0.2">
      <c r="A1211" s="158"/>
      <c r="D1211" s="138"/>
    </row>
    <row r="1212" spans="1:4" x14ac:dyDescent="0.2">
      <c r="A1212" s="158"/>
      <c r="D1212" s="138"/>
    </row>
    <row r="1213" spans="1:4" x14ac:dyDescent="0.2">
      <c r="A1213" s="158"/>
      <c r="D1213" s="138"/>
    </row>
    <row r="1214" spans="1:4" x14ac:dyDescent="0.2">
      <c r="A1214" s="158"/>
      <c r="D1214" s="138"/>
    </row>
    <row r="1215" spans="1:4" x14ac:dyDescent="0.2">
      <c r="A1215" s="158"/>
      <c r="D1215" s="138"/>
    </row>
    <row r="1216" spans="1:4" x14ac:dyDescent="0.2">
      <c r="A1216" s="158"/>
      <c r="D1216" s="138"/>
    </row>
    <row r="1217" spans="1:4" x14ac:dyDescent="0.2">
      <c r="A1217" s="158"/>
      <c r="D1217" s="138"/>
    </row>
    <row r="1218" spans="1:4" x14ac:dyDescent="0.2">
      <c r="A1218" s="158"/>
      <c r="D1218" s="138"/>
    </row>
    <row r="1219" spans="1:4" x14ac:dyDescent="0.2">
      <c r="A1219" s="158"/>
      <c r="D1219" s="138"/>
    </row>
    <row r="1220" spans="1:4" x14ac:dyDescent="0.2">
      <c r="A1220" s="158"/>
      <c r="D1220" s="138"/>
    </row>
    <row r="1221" spans="1:4" x14ac:dyDescent="0.2">
      <c r="A1221" s="158"/>
      <c r="D1221" s="138"/>
    </row>
    <row r="1222" spans="1:4" x14ac:dyDescent="0.2">
      <c r="A1222" s="158"/>
      <c r="D1222" s="138"/>
    </row>
    <row r="1223" spans="1:4" x14ac:dyDescent="0.2">
      <c r="A1223" s="158"/>
      <c r="D1223" s="138"/>
    </row>
    <row r="1224" spans="1:4" x14ac:dyDescent="0.2">
      <c r="A1224" s="158"/>
      <c r="D1224" s="138"/>
    </row>
    <row r="1225" spans="1:4" x14ac:dyDescent="0.2">
      <c r="A1225" s="158"/>
      <c r="D1225" s="138"/>
    </row>
    <row r="1226" spans="1:4" x14ac:dyDescent="0.2">
      <c r="A1226" s="158"/>
      <c r="D1226" s="138"/>
    </row>
    <row r="1227" spans="1:4" x14ac:dyDescent="0.2">
      <c r="A1227" s="158"/>
      <c r="D1227" s="138"/>
    </row>
    <row r="1228" spans="1:4" x14ac:dyDescent="0.2">
      <c r="A1228" s="158"/>
      <c r="D1228" s="138"/>
    </row>
    <row r="1229" spans="1:4" x14ac:dyDescent="0.2">
      <c r="A1229" s="158"/>
      <c r="D1229" s="138"/>
    </row>
    <row r="1230" spans="1:4" x14ac:dyDescent="0.2">
      <c r="A1230" s="158"/>
      <c r="D1230" s="138"/>
    </row>
    <row r="1231" spans="1:4" x14ac:dyDescent="0.2">
      <c r="A1231" s="158"/>
      <c r="D1231" s="138"/>
    </row>
    <row r="1232" spans="1:4" x14ac:dyDescent="0.2">
      <c r="A1232" s="158"/>
      <c r="D1232" s="138"/>
    </row>
    <row r="1233" spans="1:4" x14ac:dyDescent="0.2">
      <c r="A1233" s="158"/>
      <c r="D1233" s="138"/>
    </row>
    <row r="1234" spans="1:4" x14ac:dyDescent="0.2">
      <c r="A1234" s="158"/>
      <c r="D1234" s="138"/>
    </row>
    <row r="1235" spans="1:4" x14ac:dyDescent="0.2">
      <c r="A1235" s="158"/>
      <c r="D1235" s="138"/>
    </row>
    <row r="1236" spans="1:4" x14ac:dyDescent="0.2">
      <c r="A1236" s="158"/>
      <c r="D1236" s="138"/>
    </row>
    <row r="1237" spans="1:4" x14ac:dyDescent="0.2">
      <c r="A1237" s="158"/>
      <c r="D1237" s="138"/>
    </row>
    <row r="1238" spans="1:4" x14ac:dyDescent="0.2">
      <c r="A1238" s="158"/>
      <c r="D1238" s="138"/>
    </row>
    <row r="1239" spans="1:4" x14ac:dyDescent="0.2">
      <c r="A1239" s="158"/>
      <c r="D1239" s="138"/>
    </row>
    <row r="1240" spans="1:4" x14ac:dyDescent="0.2">
      <c r="A1240" s="158"/>
      <c r="D1240" s="138"/>
    </row>
    <row r="1241" spans="1:4" x14ac:dyDescent="0.2">
      <c r="A1241" s="158"/>
      <c r="D1241" s="138"/>
    </row>
    <row r="1242" spans="1:4" x14ac:dyDescent="0.2">
      <c r="A1242" s="158"/>
      <c r="D1242" s="138"/>
    </row>
    <row r="1243" spans="1:4" x14ac:dyDescent="0.2">
      <c r="A1243" s="158"/>
      <c r="D1243" s="138"/>
    </row>
    <row r="1244" spans="1:4" x14ac:dyDescent="0.2">
      <c r="A1244" s="158"/>
      <c r="D1244" s="138"/>
    </row>
    <row r="1245" spans="1:4" x14ac:dyDescent="0.2">
      <c r="A1245" s="158"/>
      <c r="D1245" s="138"/>
    </row>
    <row r="1246" spans="1:4" x14ac:dyDescent="0.2">
      <c r="A1246" s="158"/>
      <c r="D1246" s="138"/>
    </row>
    <row r="1247" spans="1:4" x14ac:dyDescent="0.2">
      <c r="A1247" s="158"/>
      <c r="D1247" s="138"/>
    </row>
    <row r="1248" spans="1:4" x14ac:dyDescent="0.2">
      <c r="A1248" s="158"/>
      <c r="D1248" s="138"/>
    </row>
    <row r="1249" spans="1:4" x14ac:dyDescent="0.2">
      <c r="A1249" s="158"/>
      <c r="D1249" s="138"/>
    </row>
    <row r="1250" spans="1:4" x14ac:dyDescent="0.2">
      <c r="A1250" s="158"/>
      <c r="D1250" s="138"/>
    </row>
    <row r="1251" spans="1:4" x14ac:dyDescent="0.2">
      <c r="A1251" s="158"/>
      <c r="D1251" s="138"/>
    </row>
    <row r="1252" spans="1:4" x14ac:dyDescent="0.2">
      <c r="A1252" s="158"/>
      <c r="D1252" s="138"/>
    </row>
    <row r="1253" spans="1:4" x14ac:dyDescent="0.2">
      <c r="A1253" s="158"/>
      <c r="D1253" s="138"/>
    </row>
    <row r="1254" spans="1:4" x14ac:dyDescent="0.2">
      <c r="A1254" s="158"/>
      <c r="D1254" s="138"/>
    </row>
    <row r="1255" spans="1:4" x14ac:dyDescent="0.2">
      <c r="A1255" s="158"/>
      <c r="D1255" s="138"/>
    </row>
    <row r="1256" spans="1:4" x14ac:dyDescent="0.2">
      <c r="A1256" s="158"/>
      <c r="D1256" s="138"/>
    </row>
    <row r="1257" spans="1:4" x14ac:dyDescent="0.2">
      <c r="A1257" s="158"/>
      <c r="D1257" s="138"/>
    </row>
    <row r="1258" spans="1:4" x14ac:dyDescent="0.2">
      <c r="A1258" s="158"/>
      <c r="D1258" s="138"/>
    </row>
    <row r="1259" spans="1:4" x14ac:dyDescent="0.2">
      <c r="A1259" s="158"/>
      <c r="D1259" s="138"/>
    </row>
    <row r="1260" spans="1:4" x14ac:dyDescent="0.2">
      <c r="A1260" s="158"/>
      <c r="D1260" s="138"/>
    </row>
    <row r="1261" spans="1:4" x14ac:dyDescent="0.2">
      <c r="A1261" s="158"/>
      <c r="D1261" s="138"/>
    </row>
    <row r="1262" spans="1:4" x14ac:dyDescent="0.2">
      <c r="A1262" s="158"/>
      <c r="D1262" s="138"/>
    </row>
    <row r="1263" spans="1:4" x14ac:dyDescent="0.2">
      <c r="A1263" s="158"/>
      <c r="D1263" s="138"/>
    </row>
    <row r="1264" spans="1:4" x14ac:dyDescent="0.2">
      <c r="A1264" s="158"/>
      <c r="D1264" s="138"/>
    </row>
    <row r="1265" spans="1:4" x14ac:dyDescent="0.2">
      <c r="A1265" s="158"/>
      <c r="D1265" s="138"/>
    </row>
    <row r="1266" spans="1:4" x14ac:dyDescent="0.2">
      <c r="A1266" s="158"/>
      <c r="D1266" s="138"/>
    </row>
    <row r="1267" spans="1:4" x14ac:dyDescent="0.2">
      <c r="A1267" s="158"/>
      <c r="D1267" s="138"/>
    </row>
    <row r="1268" spans="1:4" x14ac:dyDescent="0.2">
      <c r="A1268" s="158"/>
      <c r="D1268" s="138"/>
    </row>
    <row r="1269" spans="1:4" x14ac:dyDescent="0.2">
      <c r="A1269" s="158"/>
      <c r="D1269" s="138"/>
    </row>
    <row r="1270" spans="1:4" x14ac:dyDescent="0.2">
      <c r="A1270" s="158"/>
      <c r="D1270" s="138"/>
    </row>
    <row r="1271" spans="1:4" x14ac:dyDescent="0.2">
      <c r="A1271" s="158"/>
      <c r="D1271" s="138"/>
    </row>
    <row r="1272" spans="1:4" x14ac:dyDescent="0.2">
      <c r="A1272" s="158"/>
      <c r="D1272" s="138"/>
    </row>
    <row r="1273" spans="1:4" x14ac:dyDescent="0.2">
      <c r="A1273" s="158"/>
      <c r="D1273" s="138"/>
    </row>
    <row r="1274" spans="1:4" x14ac:dyDescent="0.2">
      <c r="A1274" s="158"/>
      <c r="D1274" s="138"/>
    </row>
    <row r="1275" spans="1:4" x14ac:dyDescent="0.2">
      <c r="A1275" s="158"/>
      <c r="D1275" s="138"/>
    </row>
    <row r="1276" spans="1:4" x14ac:dyDescent="0.2">
      <c r="A1276" s="158"/>
      <c r="D1276" s="138"/>
    </row>
    <row r="1277" spans="1:4" x14ac:dyDescent="0.2">
      <c r="A1277" s="158"/>
      <c r="D1277" s="138"/>
    </row>
    <row r="1278" spans="1:4" x14ac:dyDescent="0.2">
      <c r="A1278" s="158"/>
      <c r="D1278" s="138"/>
    </row>
    <row r="1279" spans="1:4" x14ac:dyDescent="0.2">
      <c r="A1279" s="158"/>
      <c r="D1279" s="138"/>
    </row>
    <row r="1280" spans="1:4" x14ac:dyDescent="0.2">
      <c r="A1280" s="158"/>
      <c r="D1280" s="138"/>
    </row>
    <row r="1281" spans="1:4" x14ac:dyDescent="0.2">
      <c r="A1281" s="158"/>
      <c r="D1281" s="138"/>
    </row>
    <row r="1282" spans="1:4" x14ac:dyDescent="0.2">
      <c r="A1282" s="158"/>
      <c r="D1282" s="138"/>
    </row>
    <row r="1283" spans="1:4" x14ac:dyDescent="0.2">
      <c r="A1283" s="158"/>
      <c r="D1283" s="138"/>
    </row>
    <row r="1284" spans="1:4" x14ac:dyDescent="0.2">
      <c r="A1284" s="158"/>
      <c r="D1284" s="138"/>
    </row>
    <row r="1285" spans="1:4" x14ac:dyDescent="0.2">
      <c r="A1285" s="158"/>
      <c r="D1285" s="138"/>
    </row>
    <row r="1286" spans="1:4" x14ac:dyDescent="0.2">
      <c r="A1286" s="158"/>
      <c r="D1286" s="138"/>
    </row>
    <row r="1287" spans="1:4" x14ac:dyDescent="0.2">
      <c r="A1287" s="158"/>
      <c r="D1287" s="138"/>
    </row>
    <row r="1288" spans="1:4" x14ac:dyDescent="0.2">
      <c r="A1288" s="158"/>
      <c r="D1288" s="138"/>
    </row>
    <row r="1289" spans="1:4" x14ac:dyDescent="0.2">
      <c r="A1289" s="158"/>
      <c r="D1289" s="138"/>
    </row>
    <row r="1290" spans="1:4" x14ac:dyDescent="0.2">
      <c r="A1290" s="158"/>
      <c r="D1290" s="138"/>
    </row>
    <row r="1291" spans="1:4" x14ac:dyDescent="0.2">
      <c r="A1291" s="158"/>
      <c r="D1291" s="138"/>
    </row>
    <row r="1292" spans="1:4" x14ac:dyDescent="0.2">
      <c r="A1292" s="158"/>
      <c r="D1292" s="138"/>
    </row>
    <row r="1293" spans="1:4" x14ac:dyDescent="0.2">
      <c r="A1293" s="158"/>
      <c r="D1293" s="138"/>
    </row>
    <row r="1294" spans="1:4" x14ac:dyDescent="0.2">
      <c r="A1294" s="158"/>
      <c r="D1294" s="138"/>
    </row>
    <row r="1295" spans="1:4" x14ac:dyDescent="0.2">
      <c r="A1295" s="158"/>
      <c r="D1295" s="138"/>
    </row>
    <row r="1296" spans="1:4" x14ac:dyDescent="0.2">
      <c r="A1296" s="158"/>
      <c r="D1296" s="138"/>
    </row>
    <row r="1297" spans="1:4" x14ac:dyDescent="0.2">
      <c r="A1297" s="158"/>
      <c r="D1297" s="138"/>
    </row>
    <row r="1298" spans="1:4" x14ac:dyDescent="0.2">
      <c r="A1298" s="158"/>
      <c r="D1298" s="138"/>
    </row>
    <row r="1299" spans="1:4" x14ac:dyDescent="0.2">
      <c r="A1299" s="158"/>
      <c r="D1299" s="138"/>
    </row>
    <row r="1300" spans="1:4" x14ac:dyDescent="0.2">
      <c r="A1300" s="158"/>
      <c r="D1300" s="138"/>
    </row>
    <row r="1301" spans="1:4" x14ac:dyDescent="0.2">
      <c r="A1301" s="158"/>
      <c r="D1301" s="138"/>
    </row>
    <row r="1302" spans="1:4" x14ac:dyDescent="0.2">
      <c r="A1302" s="158"/>
      <c r="D1302" s="138"/>
    </row>
    <row r="1303" spans="1:4" x14ac:dyDescent="0.2">
      <c r="A1303" s="158"/>
      <c r="D1303" s="138"/>
    </row>
    <row r="1304" spans="1:4" x14ac:dyDescent="0.2">
      <c r="A1304" s="158"/>
      <c r="D1304" s="138"/>
    </row>
    <row r="1305" spans="1:4" x14ac:dyDescent="0.2">
      <c r="A1305" s="158"/>
      <c r="D1305" s="138"/>
    </row>
    <row r="1306" spans="1:4" x14ac:dyDescent="0.2">
      <c r="A1306" s="158"/>
      <c r="D1306" s="138"/>
    </row>
    <row r="1307" spans="1:4" x14ac:dyDescent="0.2">
      <c r="A1307" s="158"/>
      <c r="D1307" s="138"/>
    </row>
    <row r="1308" spans="1:4" x14ac:dyDescent="0.2">
      <c r="A1308" s="158"/>
      <c r="D1308" s="138"/>
    </row>
    <row r="1309" spans="1:4" x14ac:dyDescent="0.2">
      <c r="A1309" s="158"/>
      <c r="D1309" s="138"/>
    </row>
    <row r="1310" spans="1:4" x14ac:dyDescent="0.2">
      <c r="A1310" s="158"/>
      <c r="D1310" s="138"/>
    </row>
    <row r="1311" spans="1:4" x14ac:dyDescent="0.2">
      <c r="A1311" s="158"/>
      <c r="D1311" s="138"/>
    </row>
    <row r="1312" spans="1:4" x14ac:dyDescent="0.2">
      <c r="A1312" s="158"/>
      <c r="D1312" s="138"/>
    </row>
    <row r="1313" spans="1:4" x14ac:dyDescent="0.2">
      <c r="A1313" s="158"/>
      <c r="D1313" s="138"/>
    </row>
    <row r="1314" spans="1:4" x14ac:dyDescent="0.2">
      <c r="A1314" s="158"/>
      <c r="D1314" s="138"/>
    </row>
    <row r="1315" spans="1:4" x14ac:dyDescent="0.2">
      <c r="A1315" s="158"/>
      <c r="D1315" s="138"/>
    </row>
    <row r="1316" spans="1:4" x14ac:dyDescent="0.2">
      <c r="A1316" s="158"/>
      <c r="D1316" s="138"/>
    </row>
    <row r="1317" spans="1:4" x14ac:dyDescent="0.2">
      <c r="A1317" s="158"/>
      <c r="D1317" s="138"/>
    </row>
    <row r="1318" spans="1:4" x14ac:dyDescent="0.2">
      <c r="A1318" s="158"/>
      <c r="D1318" s="138"/>
    </row>
    <row r="1319" spans="1:4" x14ac:dyDescent="0.2">
      <c r="A1319" s="158"/>
      <c r="D1319" s="138"/>
    </row>
    <row r="1320" spans="1:4" x14ac:dyDescent="0.2">
      <c r="A1320" s="158"/>
      <c r="D1320" s="138"/>
    </row>
    <row r="1321" spans="1:4" x14ac:dyDescent="0.2">
      <c r="A1321" s="158"/>
      <c r="D1321" s="138"/>
    </row>
    <row r="1322" spans="1:4" x14ac:dyDescent="0.2">
      <c r="A1322" s="158"/>
      <c r="D1322" s="138"/>
    </row>
    <row r="1323" spans="1:4" x14ac:dyDescent="0.2">
      <c r="A1323" s="158"/>
      <c r="D1323" s="138"/>
    </row>
    <row r="1324" spans="1:4" x14ac:dyDescent="0.2">
      <c r="A1324" s="158"/>
      <c r="D1324" s="138"/>
    </row>
    <row r="1325" spans="1:4" x14ac:dyDescent="0.2">
      <c r="A1325" s="158"/>
      <c r="D1325" s="138"/>
    </row>
    <row r="1326" spans="1:4" x14ac:dyDescent="0.2">
      <c r="A1326" s="158"/>
      <c r="D1326" s="138"/>
    </row>
    <row r="1327" spans="1:4" x14ac:dyDescent="0.2">
      <c r="A1327" s="158"/>
      <c r="D1327" s="138"/>
    </row>
    <row r="1328" spans="1:4" x14ac:dyDescent="0.2">
      <c r="A1328" s="158"/>
      <c r="D1328" s="138"/>
    </row>
    <row r="1329" spans="1:4" x14ac:dyDescent="0.2">
      <c r="A1329" s="158"/>
      <c r="D1329" s="138"/>
    </row>
    <row r="1330" spans="1:4" x14ac:dyDescent="0.2">
      <c r="A1330" s="158"/>
      <c r="D1330" s="138"/>
    </row>
    <row r="1331" spans="1:4" x14ac:dyDescent="0.2">
      <c r="A1331" s="158"/>
      <c r="D1331" s="138"/>
    </row>
    <row r="1332" spans="1:4" x14ac:dyDescent="0.2">
      <c r="A1332" s="158"/>
      <c r="D1332" s="138"/>
    </row>
    <row r="1333" spans="1:4" x14ac:dyDescent="0.2">
      <c r="A1333" s="158"/>
      <c r="D1333" s="138"/>
    </row>
    <row r="1334" spans="1:4" x14ac:dyDescent="0.2">
      <c r="A1334" s="158"/>
      <c r="D1334" s="138"/>
    </row>
    <row r="1335" spans="1:4" x14ac:dyDescent="0.2">
      <c r="A1335" s="158"/>
      <c r="D1335" s="138"/>
    </row>
    <row r="1336" spans="1:4" x14ac:dyDescent="0.2">
      <c r="A1336" s="158"/>
      <c r="D1336" s="138"/>
    </row>
    <row r="1337" spans="1:4" x14ac:dyDescent="0.2">
      <c r="A1337" s="158"/>
      <c r="D1337" s="138"/>
    </row>
    <row r="1338" spans="1:4" x14ac:dyDescent="0.2">
      <c r="A1338" s="158"/>
      <c r="D1338" s="138"/>
    </row>
    <row r="1339" spans="1:4" x14ac:dyDescent="0.2">
      <c r="A1339" s="158"/>
      <c r="D1339" s="138"/>
    </row>
    <row r="1340" spans="1:4" x14ac:dyDescent="0.2">
      <c r="A1340" s="158"/>
      <c r="D1340" s="138"/>
    </row>
    <row r="1341" spans="1:4" x14ac:dyDescent="0.2">
      <c r="A1341" s="158"/>
      <c r="D1341" s="138"/>
    </row>
    <row r="1342" spans="1:4" x14ac:dyDescent="0.2">
      <c r="A1342" s="158"/>
      <c r="D1342" s="138"/>
    </row>
    <row r="1343" spans="1:4" x14ac:dyDescent="0.2">
      <c r="A1343" s="158"/>
      <c r="D1343" s="138"/>
    </row>
    <row r="1344" spans="1:4" x14ac:dyDescent="0.2">
      <c r="A1344" s="158"/>
      <c r="D1344" s="138"/>
    </row>
    <row r="1345" spans="1:4" x14ac:dyDescent="0.2">
      <c r="A1345" s="158"/>
      <c r="D1345" s="138"/>
    </row>
    <row r="1346" spans="1:4" x14ac:dyDescent="0.2">
      <c r="A1346" s="158"/>
      <c r="D1346" s="138"/>
    </row>
    <row r="1347" spans="1:4" x14ac:dyDescent="0.2">
      <c r="A1347" s="158"/>
      <c r="D1347" s="138"/>
    </row>
    <row r="1348" spans="1:4" x14ac:dyDescent="0.2">
      <c r="A1348" s="158"/>
      <c r="D1348" s="138"/>
    </row>
    <row r="1349" spans="1:4" x14ac:dyDescent="0.2">
      <c r="A1349" s="158"/>
      <c r="D1349" s="138"/>
    </row>
    <row r="1350" spans="1:4" x14ac:dyDescent="0.2">
      <c r="A1350" s="158"/>
      <c r="D1350" s="138"/>
    </row>
    <row r="1351" spans="1:4" x14ac:dyDescent="0.2">
      <c r="A1351" s="158"/>
      <c r="D1351" s="138"/>
    </row>
    <row r="1352" spans="1:4" x14ac:dyDescent="0.2">
      <c r="A1352" s="158"/>
      <c r="D1352" s="138"/>
    </row>
    <row r="1353" spans="1:4" x14ac:dyDescent="0.2">
      <c r="A1353" s="158"/>
      <c r="D1353" s="138"/>
    </row>
    <row r="1354" spans="1:4" x14ac:dyDescent="0.2">
      <c r="A1354" s="158"/>
      <c r="D1354" s="138"/>
    </row>
    <row r="1355" spans="1:4" x14ac:dyDescent="0.2">
      <c r="A1355" s="158"/>
      <c r="D1355" s="138"/>
    </row>
    <row r="1356" spans="1:4" x14ac:dyDescent="0.2">
      <c r="A1356" s="158"/>
      <c r="D1356" s="138"/>
    </row>
    <row r="1357" spans="1:4" x14ac:dyDescent="0.2">
      <c r="A1357" s="158"/>
      <c r="D1357" s="138"/>
    </row>
    <row r="1358" spans="1:4" x14ac:dyDescent="0.2">
      <c r="A1358" s="158"/>
      <c r="D1358" s="138"/>
    </row>
    <row r="1359" spans="1:4" x14ac:dyDescent="0.2">
      <c r="A1359" s="158"/>
      <c r="D1359" s="138"/>
    </row>
    <row r="1360" spans="1:4" x14ac:dyDescent="0.2">
      <c r="A1360" s="158"/>
      <c r="D1360" s="138"/>
    </row>
    <row r="1361" spans="1:4" x14ac:dyDescent="0.2">
      <c r="A1361" s="158"/>
      <c r="D1361" s="138"/>
    </row>
    <row r="1362" spans="1:4" x14ac:dyDescent="0.2">
      <c r="A1362" s="158"/>
      <c r="D1362" s="138"/>
    </row>
    <row r="1363" spans="1:4" x14ac:dyDescent="0.2">
      <c r="A1363" s="158"/>
      <c r="D1363" s="138"/>
    </row>
    <row r="1364" spans="1:4" x14ac:dyDescent="0.2">
      <c r="A1364" s="158"/>
      <c r="D1364" s="138"/>
    </row>
    <row r="1365" spans="1:4" x14ac:dyDescent="0.2">
      <c r="A1365" s="158"/>
      <c r="D1365" s="138"/>
    </row>
    <row r="1366" spans="1:4" x14ac:dyDescent="0.2">
      <c r="A1366" s="158"/>
      <c r="D1366" s="138"/>
    </row>
    <row r="1367" spans="1:4" x14ac:dyDescent="0.2">
      <c r="A1367" s="158"/>
      <c r="D1367" s="138"/>
    </row>
    <row r="1368" spans="1:4" x14ac:dyDescent="0.2">
      <c r="A1368" s="158"/>
      <c r="D1368" s="138"/>
    </row>
    <row r="1369" spans="1:4" x14ac:dyDescent="0.2">
      <c r="A1369" s="158"/>
      <c r="D1369" s="138"/>
    </row>
    <row r="1370" spans="1:4" x14ac:dyDescent="0.2">
      <c r="A1370" s="158"/>
      <c r="D1370" s="138"/>
    </row>
    <row r="1371" spans="1:4" x14ac:dyDescent="0.2">
      <c r="A1371" s="158"/>
      <c r="D1371" s="138"/>
    </row>
    <row r="1372" spans="1:4" x14ac:dyDescent="0.2">
      <c r="A1372" s="158"/>
      <c r="D1372" s="138"/>
    </row>
    <row r="1373" spans="1:4" x14ac:dyDescent="0.2">
      <c r="A1373" s="158"/>
      <c r="D1373" s="138"/>
    </row>
    <row r="1374" spans="1:4" x14ac:dyDescent="0.2">
      <c r="A1374" s="158"/>
      <c r="D1374" s="138"/>
    </row>
    <row r="1375" spans="1:4" x14ac:dyDescent="0.2">
      <c r="A1375" s="158"/>
      <c r="D1375" s="138"/>
    </row>
    <row r="1376" spans="1:4" x14ac:dyDescent="0.2">
      <c r="A1376" s="158"/>
      <c r="D1376" s="138"/>
    </row>
    <row r="1377" spans="1:4" x14ac:dyDescent="0.2">
      <c r="A1377" s="158"/>
      <c r="D1377" s="138"/>
    </row>
    <row r="1378" spans="1:4" x14ac:dyDescent="0.2">
      <c r="A1378" s="158"/>
      <c r="D1378" s="138"/>
    </row>
    <row r="1379" spans="1:4" x14ac:dyDescent="0.2">
      <c r="A1379" s="158"/>
      <c r="D1379" s="138"/>
    </row>
    <row r="1380" spans="1:4" x14ac:dyDescent="0.2">
      <c r="A1380" s="158"/>
      <c r="D1380" s="138"/>
    </row>
    <row r="1381" spans="1:4" x14ac:dyDescent="0.2">
      <c r="A1381" s="158"/>
      <c r="D1381" s="138"/>
    </row>
    <row r="1382" spans="1:4" x14ac:dyDescent="0.2">
      <c r="A1382" s="158"/>
      <c r="D1382" s="138"/>
    </row>
    <row r="1383" spans="1:4" x14ac:dyDescent="0.2">
      <c r="A1383" s="158"/>
      <c r="D1383" s="138"/>
    </row>
    <row r="1384" spans="1:4" x14ac:dyDescent="0.2">
      <c r="A1384" s="158"/>
      <c r="D1384" s="138"/>
    </row>
    <row r="1385" spans="1:4" x14ac:dyDescent="0.2">
      <c r="A1385" s="158"/>
      <c r="D1385" s="138"/>
    </row>
    <row r="1386" spans="1:4" x14ac:dyDescent="0.2">
      <c r="A1386" s="158"/>
      <c r="D1386" s="138"/>
    </row>
    <row r="1387" spans="1:4" x14ac:dyDescent="0.2">
      <c r="A1387" s="158"/>
      <c r="D1387" s="138"/>
    </row>
    <row r="1388" spans="1:4" x14ac:dyDescent="0.2">
      <c r="A1388" s="158"/>
      <c r="D1388" s="138"/>
    </row>
    <row r="1389" spans="1:4" x14ac:dyDescent="0.2">
      <c r="A1389" s="158"/>
      <c r="D1389" s="138"/>
    </row>
    <row r="1390" spans="1:4" x14ac:dyDescent="0.2">
      <c r="A1390" s="158"/>
      <c r="D1390" s="138"/>
    </row>
    <row r="1391" spans="1:4" x14ac:dyDescent="0.2">
      <c r="A1391" s="158"/>
      <c r="D1391" s="138"/>
    </row>
    <row r="1392" spans="1:4" x14ac:dyDescent="0.2">
      <c r="A1392" s="158"/>
      <c r="D1392" s="138"/>
    </row>
    <row r="1393" spans="1:4" x14ac:dyDescent="0.2">
      <c r="A1393" s="158"/>
      <c r="D1393" s="138"/>
    </row>
    <row r="1394" spans="1:4" x14ac:dyDescent="0.2">
      <c r="A1394" s="158"/>
      <c r="D1394" s="138"/>
    </row>
    <row r="1395" spans="1:4" x14ac:dyDescent="0.2">
      <c r="A1395" s="158"/>
      <c r="D1395" s="138"/>
    </row>
    <row r="1396" spans="1:4" x14ac:dyDescent="0.2">
      <c r="A1396" s="158"/>
      <c r="D1396" s="138"/>
    </row>
    <row r="1397" spans="1:4" x14ac:dyDescent="0.2">
      <c r="A1397" s="158"/>
      <c r="D1397" s="138"/>
    </row>
    <row r="1398" spans="1:4" x14ac:dyDescent="0.2">
      <c r="A1398" s="158"/>
      <c r="D1398" s="138"/>
    </row>
    <row r="1399" spans="1:4" x14ac:dyDescent="0.2">
      <c r="A1399" s="158"/>
      <c r="D1399" s="138"/>
    </row>
    <row r="1400" spans="1:4" x14ac:dyDescent="0.2">
      <c r="A1400" s="158"/>
      <c r="D1400" s="138"/>
    </row>
    <row r="1401" spans="1:4" x14ac:dyDescent="0.2">
      <c r="A1401" s="158"/>
      <c r="D1401" s="138"/>
    </row>
    <row r="1402" spans="1:4" x14ac:dyDescent="0.2">
      <c r="A1402" s="158"/>
      <c r="D1402" s="138"/>
    </row>
    <row r="1403" spans="1:4" x14ac:dyDescent="0.2">
      <c r="A1403" s="158"/>
      <c r="D1403" s="138"/>
    </row>
    <row r="1404" spans="1:4" x14ac:dyDescent="0.2">
      <c r="A1404" s="158"/>
      <c r="D1404" s="138"/>
    </row>
    <row r="1405" spans="1:4" x14ac:dyDescent="0.2">
      <c r="A1405" s="158"/>
      <c r="D1405" s="138"/>
    </row>
    <row r="1406" spans="1:4" x14ac:dyDescent="0.2">
      <c r="A1406" s="158"/>
      <c r="D1406" s="138"/>
    </row>
    <row r="1407" spans="1:4" x14ac:dyDescent="0.2">
      <c r="A1407" s="158"/>
      <c r="D1407" s="138"/>
    </row>
    <row r="1408" spans="1:4" x14ac:dyDescent="0.2">
      <c r="A1408" s="158"/>
      <c r="D1408" s="138"/>
    </row>
    <row r="1409" spans="1:4" x14ac:dyDescent="0.2">
      <c r="A1409" s="158"/>
      <c r="D1409" s="138"/>
    </row>
    <row r="1410" spans="1:4" x14ac:dyDescent="0.2">
      <c r="A1410" s="158"/>
      <c r="D1410" s="138"/>
    </row>
    <row r="1411" spans="1:4" x14ac:dyDescent="0.2">
      <c r="A1411" s="158"/>
      <c r="D1411" s="138"/>
    </row>
    <row r="1412" spans="1:4" x14ac:dyDescent="0.2">
      <c r="A1412" s="158"/>
      <c r="D1412" s="138"/>
    </row>
    <row r="1413" spans="1:4" x14ac:dyDescent="0.2">
      <c r="A1413" s="158"/>
      <c r="D1413" s="138"/>
    </row>
    <row r="1414" spans="1:4" x14ac:dyDescent="0.2">
      <c r="A1414" s="158"/>
      <c r="D1414" s="138"/>
    </row>
    <row r="1415" spans="1:4" x14ac:dyDescent="0.2">
      <c r="A1415" s="158"/>
      <c r="D1415" s="138"/>
    </row>
    <row r="1416" spans="1:4" x14ac:dyDescent="0.2">
      <c r="A1416" s="158"/>
      <c r="D1416" s="138"/>
    </row>
    <row r="1417" spans="1:4" x14ac:dyDescent="0.2">
      <c r="A1417" s="158"/>
      <c r="D1417" s="138"/>
    </row>
    <row r="1418" spans="1:4" x14ac:dyDescent="0.2">
      <c r="A1418" s="158"/>
      <c r="D1418" s="138"/>
    </row>
    <row r="1419" spans="1:4" x14ac:dyDescent="0.2">
      <c r="A1419" s="158"/>
      <c r="D1419" s="138"/>
    </row>
    <row r="1420" spans="1:4" x14ac:dyDescent="0.2">
      <c r="A1420" s="158"/>
      <c r="D1420" s="138"/>
    </row>
    <row r="1421" spans="1:4" x14ac:dyDescent="0.2">
      <c r="A1421" s="158"/>
      <c r="D1421" s="138"/>
    </row>
    <row r="1422" spans="1:4" x14ac:dyDescent="0.2">
      <c r="A1422" s="158"/>
      <c r="D1422" s="138"/>
    </row>
    <row r="1423" spans="1:4" x14ac:dyDescent="0.2">
      <c r="A1423" s="158"/>
      <c r="D1423" s="138"/>
    </row>
    <row r="1424" spans="1:4" x14ac:dyDescent="0.2">
      <c r="A1424" s="158"/>
      <c r="D1424" s="138"/>
    </row>
    <row r="1425" spans="1:4" x14ac:dyDescent="0.2">
      <c r="A1425" s="158"/>
      <c r="D1425" s="138"/>
    </row>
    <row r="1426" spans="1:4" x14ac:dyDescent="0.2">
      <c r="A1426" s="158"/>
      <c r="D1426" s="138"/>
    </row>
    <row r="1427" spans="1:4" x14ac:dyDescent="0.2">
      <c r="A1427" s="158"/>
      <c r="D1427" s="138"/>
    </row>
    <row r="1428" spans="1:4" x14ac:dyDescent="0.2">
      <c r="A1428" s="158"/>
      <c r="D1428" s="138"/>
    </row>
    <row r="1429" spans="1:4" x14ac:dyDescent="0.2">
      <c r="A1429" s="158"/>
      <c r="D1429" s="138"/>
    </row>
    <row r="1430" spans="1:4" x14ac:dyDescent="0.2">
      <c r="A1430" s="158"/>
      <c r="D1430" s="138"/>
    </row>
    <row r="1431" spans="1:4" x14ac:dyDescent="0.2">
      <c r="A1431" s="158"/>
      <c r="D1431" s="138"/>
    </row>
    <row r="1432" spans="1:4" x14ac:dyDescent="0.2">
      <c r="A1432" s="158"/>
      <c r="D1432" s="138"/>
    </row>
    <row r="1433" spans="1:4" x14ac:dyDescent="0.2">
      <c r="A1433" s="158"/>
      <c r="D1433" s="138"/>
    </row>
    <row r="1434" spans="1:4" x14ac:dyDescent="0.2">
      <c r="A1434" s="158"/>
      <c r="D1434" s="138"/>
    </row>
    <row r="1435" spans="1:4" x14ac:dyDescent="0.2">
      <c r="A1435" s="158"/>
      <c r="D1435" s="138"/>
    </row>
    <row r="1436" spans="1:4" x14ac:dyDescent="0.2">
      <c r="A1436" s="158"/>
      <c r="D1436" s="138"/>
    </row>
    <row r="1437" spans="1:4" x14ac:dyDescent="0.2">
      <c r="A1437" s="158"/>
      <c r="D1437" s="138"/>
    </row>
    <row r="1438" spans="1:4" x14ac:dyDescent="0.2">
      <c r="A1438" s="158"/>
      <c r="D1438" s="138"/>
    </row>
    <row r="1439" spans="1:4" x14ac:dyDescent="0.2">
      <c r="A1439" s="158"/>
      <c r="D1439" s="138"/>
    </row>
    <row r="1440" spans="1:4" x14ac:dyDescent="0.2">
      <c r="A1440" s="158"/>
      <c r="D1440" s="138"/>
    </row>
    <row r="1441" spans="1:4" x14ac:dyDescent="0.2">
      <c r="A1441" s="158"/>
      <c r="D1441" s="138"/>
    </row>
    <row r="1442" spans="1:4" x14ac:dyDescent="0.2">
      <c r="A1442" s="158"/>
      <c r="D1442" s="138"/>
    </row>
    <row r="1443" spans="1:4" x14ac:dyDescent="0.2">
      <c r="A1443" s="158"/>
      <c r="D1443" s="138"/>
    </row>
    <row r="1444" spans="1:4" x14ac:dyDescent="0.2">
      <c r="A1444" s="158"/>
      <c r="D1444" s="138"/>
    </row>
    <row r="1445" spans="1:4" x14ac:dyDescent="0.2">
      <c r="A1445" s="158"/>
      <c r="D1445" s="138"/>
    </row>
    <row r="1446" spans="1:4" x14ac:dyDescent="0.2">
      <c r="A1446" s="158"/>
      <c r="D1446" s="138"/>
    </row>
    <row r="1447" spans="1:4" x14ac:dyDescent="0.2">
      <c r="A1447" s="158"/>
      <c r="D1447" s="138"/>
    </row>
    <row r="1448" spans="1:4" x14ac:dyDescent="0.2">
      <c r="A1448" s="158"/>
      <c r="D1448" s="138"/>
    </row>
    <row r="1449" spans="1:4" x14ac:dyDescent="0.2">
      <c r="A1449" s="158"/>
      <c r="D1449" s="138"/>
    </row>
    <row r="1450" spans="1:4" x14ac:dyDescent="0.2">
      <c r="A1450" s="158"/>
      <c r="D1450" s="138"/>
    </row>
    <row r="1451" spans="1:4" x14ac:dyDescent="0.2">
      <c r="A1451" s="158"/>
      <c r="D1451" s="138"/>
    </row>
    <row r="1452" spans="1:4" x14ac:dyDescent="0.2">
      <c r="A1452" s="158"/>
      <c r="D1452" s="138"/>
    </row>
    <row r="1453" spans="1:4" x14ac:dyDescent="0.2">
      <c r="A1453" s="158"/>
      <c r="D1453" s="138"/>
    </row>
    <row r="1454" spans="1:4" x14ac:dyDescent="0.2">
      <c r="A1454" s="158"/>
      <c r="D1454" s="138"/>
    </row>
    <row r="1455" spans="1:4" x14ac:dyDescent="0.2">
      <c r="A1455" s="158"/>
      <c r="D1455" s="138"/>
    </row>
    <row r="1456" spans="1:4" x14ac:dyDescent="0.2">
      <c r="A1456" s="158"/>
      <c r="D1456" s="138"/>
    </row>
    <row r="1457" spans="1:4" x14ac:dyDescent="0.2">
      <c r="A1457" s="158"/>
      <c r="D1457" s="138"/>
    </row>
    <row r="1458" spans="1:4" x14ac:dyDescent="0.2">
      <c r="A1458" s="158"/>
      <c r="D1458" s="138"/>
    </row>
    <row r="1459" spans="1:4" x14ac:dyDescent="0.2">
      <c r="A1459" s="158"/>
      <c r="D1459" s="138"/>
    </row>
    <row r="1460" spans="1:4" x14ac:dyDescent="0.2">
      <c r="A1460" s="158"/>
      <c r="D1460" s="138"/>
    </row>
    <row r="1461" spans="1:4" x14ac:dyDescent="0.2">
      <c r="A1461" s="158"/>
      <c r="D1461" s="138"/>
    </row>
    <row r="1462" spans="1:4" x14ac:dyDescent="0.2">
      <c r="A1462" s="158"/>
      <c r="D1462" s="138"/>
    </row>
    <row r="1463" spans="1:4" x14ac:dyDescent="0.2">
      <c r="A1463" s="158"/>
      <c r="D1463" s="138"/>
    </row>
    <row r="1464" spans="1:4" x14ac:dyDescent="0.2">
      <c r="A1464" s="158"/>
      <c r="D1464" s="138"/>
    </row>
    <row r="1465" spans="1:4" x14ac:dyDescent="0.2">
      <c r="A1465" s="158"/>
      <c r="D1465" s="138"/>
    </row>
    <row r="1466" spans="1:4" x14ac:dyDescent="0.2">
      <c r="A1466" s="158"/>
      <c r="D1466" s="138"/>
    </row>
    <row r="1467" spans="1:4" x14ac:dyDescent="0.2">
      <c r="A1467" s="158"/>
      <c r="D1467" s="138"/>
    </row>
    <row r="1468" spans="1:4" x14ac:dyDescent="0.2">
      <c r="A1468" s="158"/>
      <c r="D1468" s="138"/>
    </row>
    <row r="1469" spans="1:4" x14ac:dyDescent="0.2">
      <c r="A1469" s="158"/>
      <c r="D1469" s="138"/>
    </row>
    <row r="1470" spans="1:4" x14ac:dyDescent="0.2">
      <c r="A1470" s="158"/>
      <c r="D1470" s="138"/>
    </row>
    <row r="1471" spans="1:4" x14ac:dyDescent="0.2">
      <c r="A1471" s="158"/>
      <c r="D1471" s="138"/>
    </row>
    <row r="1472" spans="1:4" x14ac:dyDescent="0.2">
      <c r="A1472" s="158"/>
      <c r="D1472" s="138"/>
    </row>
    <row r="1473" spans="1:4" x14ac:dyDescent="0.2">
      <c r="A1473" s="158"/>
      <c r="D1473" s="138"/>
    </row>
    <row r="1474" spans="1:4" x14ac:dyDescent="0.2">
      <c r="A1474" s="158"/>
      <c r="D1474" s="138"/>
    </row>
    <row r="1475" spans="1:4" x14ac:dyDescent="0.2">
      <c r="A1475" s="158"/>
      <c r="D1475" s="138"/>
    </row>
    <row r="1476" spans="1:4" x14ac:dyDescent="0.2">
      <c r="A1476" s="158"/>
      <c r="D1476" s="138"/>
    </row>
    <row r="1477" spans="1:4" x14ac:dyDescent="0.2">
      <c r="A1477" s="158"/>
      <c r="D1477" s="138"/>
    </row>
    <row r="1478" spans="1:4" x14ac:dyDescent="0.2">
      <c r="A1478" s="158"/>
      <c r="D1478" s="138"/>
    </row>
    <row r="1479" spans="1:4" x14ac:dyDescent="0.2">
      <c r="A1479" s="158"/>
      <c r="D1479" s="138"/>
    </row>
    <row r="1480" spans="1:4" x14ac:dyDescent="0.2">
      <c r="A1480" s="158"/>
      <c r="D1480" s="138"/>
    </row>
    <row r="1481" spans="1:4" x14ac:dyDescent="0.2">
      <c r="A1481" s="158"/>
      <c r="D1481" s="138"/>
    </row>
    <row r="1482" spans="1:4" x14ac:dyDescent="0.2">
      <c r="A1482" s="158"/>
      <c r="D1482" s="138"/>
    </row>
    <row r="1483" spans="1:4" x14ac:dyDescent="0.2">
      <c r="A1483" s="158"/>
      <c r="D1483" s="138"/>
    </row>
    <row r="1484" spans="1:4" x14ac:dyDescent="0.2">
      <c r="A1484" s="158"/>
      <c r="D1484" s="138"/>
    </row>
    <row r="1485" spans="1:4" x14ac:dyDescent="0.2">
      <c r="A1485" s="158"/>
      <c r="D1485" s="138"/>
    </row>
    <row r="1486" spans="1:4" x14ac:dyDescent="0.2">
      <c r="A1486" s="158"/>
      <c r="D1486" s="138"/>
    </row>
    <row r="1487" spans="1:4" x14ac:dyDescent="0.2">
      <c r="A1487" s="158"/>
      <c r="D1487" s="138"/>
    </row>
    <row r="1488" spans="1:4" x14ac:dyDescent="0.2">
      <c r="A1488" s="158"/>
      <c r="D1488" s="138"/>
    </row>
    <row r="1489" spans="1:4" x14ac:dyDescent="0.2">
      <c r="A1489" s="158"/>
      <c r="D1489" s="138"/>
    </row>
    <row r="1490" spans="1:4" x14ac:dyDescent="0.2">
      <c r="A1490" s="158"/>
      <c r="D1490" s="138"/>
    </row>
    <row r="1491" spans="1:4" x14ac:dyDescent="0.2">
      <c r="A1491" s="158"/>
      <c r="D1491" s="138"/>
    </row>
    <row r="1492" spans="1:4" x14ac:dyDescent="0.2">
      <c r="A1492" s="158"/>
      <c r="D1492" s="138"/>
    </row>
    <row r="1493" spans="1:4" x14ac:dyDescent="0.2">
      <c r="A1493" s="158"/>
      <c r="D1493" s="138"/>
    </row>
    <row r="1494" spans="1:4" x14ac:dyDescent="0.2">
      <c r="A1494" s="158"/>
      <c r="D1494" s="138"/>
    </row>
    <row r="1495" spans="1:4" x14ac:dyDescent="0.2">
      <c r="A1495" s="158"/>
      <c r="D1495" s="138"/>
    </row>
    <row r="1496" spans="1:4" x14ac:dyDescent="0.2">
      <c r="A1496" s="158"/>
      <c r="D1496" s="138"/>
    </row>
    <row r="1497" spans="1:4" x14ac:dyDescent="0.2">
      <c r="A1497" s="158"/>
      <c r="D1497" s="138"/>
    </row>
    <row r="1498" spans="1:4" x14ac:dyDescent="0.2">
      <c r="A1498" s="158"/>
      <c r="D1498" s="138"/>
    </row>
    <row r="1499" spans="1:4" x14ac:dyDescent="0.2">
      <c r="A1499" s="158"/>
      <c r="D1499" s="138"/>
    </row>
    <row r="1500" spans="1:4" x14ac:dyDescent="0.2">
      <c r="A1500" s="158"/>
      <c r="D1500" s="138"/>
    </row>
    <row r="1501" spans="1:4" x14ac:dyDescent="0.2">
      <c r="A1501" s="158"/>
      <c r="D1501" s="138"/>
    </row>
    <row r="1502" spans="1:4" x14ac:dyDescent="0.2">
      <c r="A1502" s="158"/>
      <c r="D1502" s="138"/>
    </row>
    <row r="1503" spans="1:4" x14ac:dyDescent="0.2">
      <c r="A1503" s="158"/>
      <c r="D1503" s="138"/>
    </row>
    <row r="1504" spans="1:4" x14ac:dyDescent="0.2">
      <c r="A1504" s="158"/>
      <c r="D1504" s="138"/>
    </row>
    <row r="1505" spans="1:4" x14ac:dyDescent="0.2">
      <c r="A1505" s="158"/>
      <c r="D1505" s="138"/>
    </row>
    <row r="1506" spans="1:4" x14ac:dyDescent="0.2">
      <c r="A1506" s="158"/>
      <c r="D1506" s="138"/>
    </row>
    <row r="1507" spans="1:4" x14ac:dyDescent="0.2">
      <c r="A1507" s="158"/>
      <c r="D1507" s="138"/>
    </row>
    <row r="1508" spans="1:4" x14ac:dyDescent="0.2">
      <c r="A1508" s="158"/>
      <c r="D1508" s="138"/>
    </row>
    <row r="1509" spans="1:4" x14ac:dyDescent="0.2">
      <c r="A1509" s="158"/>
      <c r="D1509" s="138"/>
    </row>
    <row r="1510" spans="1:4" x14ac:dyDescent="0.2">
      <c r="A1510" s="158"/>
      <c r="D1510" s="138"/>
    </row>
    <row r="1511" spans="1:4" x14ac:dyDescent="0.2">
      <c r="A1511" s="158"/>
      <c r="D1511" s="138"/>
    </row>
    <row r="1512" spans="1:4" x14ac:dyDescent="0.2">
      <c r="A1512" s="158"/>
      <c r="D1512" s="138"/>
    </row>
    <row r="1513" spans="1:4" x14ac:dyDescent="0.2">
      <c r="A1513" s="158"/>
      <c r="D1513" s="138"/>
    </row>
    <row r="1514" spans="1:4" x14ac:dyDescent="0.2">
      <c r="A1514" s="158"/>
      <c r="D1514" s="138"/>
    </row>
    <row r="1515" spans="1:4" x14ac:dyDescent="0.2">
      <c r="A1515" s="158"/>
      <c r="D1515" s="138"/>
    </row>
    <row r="1516" spans="1:4" x14ac:dyDescent="0.2">
      <c r="A1516" s="158"/>
      <c r="D1516" s="138"/>
    </row>
    <row r="1517" spans="1:4" x14ac:dyDescent="0.2">
      <c r="A1517" s="158"/>
      <c r="D1517" s="138"/>
    </row>
    <row r="1518" spans="1:4" x14ac:dyDescent="0.2">
      <c r="A1518" s="158"/>
      <c r="D1518" s="138"/>
    </row>
    <row r="1519" spans="1:4" x14ac:dyDescent="0.2">
      <c r="A1519" s="158"/>
      <c r="D1519" s="138"/>
    </row>
    <row r="1520" spans="1:4" x14ac:dyDescent="0.2">
      <c r="A1520" s="158"/>
      <c r="D1520" s="138"/>
    </row>
    <row r="1521" spans="1:4" x14ac:dyDescent="0.2">
      <c r="A1521" s="158"/>
      <c r="D1521" s="138"/>
    </row>
    <row r="1522" spans="1:4" x14ac:dyDescent="0.2">
      <c r="A1522" s="158"/>
      <c r="D1522" s="138"/>
    </row>
    <row r="1523" spans="1:4" x14ac:dyDescent="0.2">
      <c r="A1523" s="158"/>
      <c r="D1523" s="138"/>
    </row>
    <row r="1524" spans="1:4" x14ac:dyDescent="0.2">
      <c r="A1524" s="158"/>
      <c r="D1524" s="138"/>
    </row>
    <row r="1525" spans="1:4" x14ac:dyDescent="0.2">
      <c r="A1525" s="158"/>
      <c r="D1525" s="138"/>
    </row>
    <row r="1526" spans="1:4" x14ac:dyDescent="0.2">
      <c r="A1526" s="158"/>
      <c r="D1526" s="138"/>
    </row>
    <row r="1527" spans="1:4" x14ac:dyDescent="0.2">
      <c r="A1527" s="158"/>
      <c r="D1527" s="138"/>
    </row>
    <row r="1528" spans="1:4" x14ac:dyDescent="0.2">
      <c r="A1528" s="158"/>
      <c r="D1528" s="138"/>
    </row>
    <row r="1529" spans="1:4" x14ac:dyDescent="0.2">
      <c r="A1529" s="158"/>
      <c r="D1529" s="138"/>
    </row>
    <row r="1530" spans="1:4" x14ac:dyDescent="0.2">
      <c r="A1530" s="158"/>
      <c r="D1530" s="138"/>
    </row>
    <row r="1531" spans="1:4" x14ac:dyDescent="0.2">
      <c r="A1531" s="158"/>
      <c r="D1531" s="138"/>
    </row>
    <row r="1532" spans="1:4" x14ac:dyDescent="0.2">
      <c r="A1532" s="158"/>
      <c r="D1532" s="138"/>
    </row>
    <row r="1533" spans="1:4" x14ac:dyDescent="0.2">
      <c r="A1533" s="158"/>
      <c r="D1533" s="138"/>
    </row>
    <row r="1534" spans="1:4" x14ac:dyDescent="0.2">
      <c r="A1534" s="158"/>
      <c r="D1534" s="138"/>
    </row>
    <row r="1535" spans="1:4" x14ac:dyDescent="0.2">
      <c r="A1535" s="158"/>
      <c r="D1535" s="138"/>
    </row>
    <row r="1536" spans="1:4" x14ac:dyDescent="0.2">
      <c r="A1536" s="158"/>
      <c r="D1536" s="138"/>
    </row>
    <row r="1537" spans="1:4" x14ac:dyDescent="0.2">
      <c r="A1537" s="158"/>
      <c r="D1537" s="138"/>
    </row>
    <row r="1538" spans="1:4" x14ac:dyDescent="0.2">
      <c r="A1538" s="158"/>
      <c r="D1538" s="138"/>
    </row>
    <row r="1539" spans="1:4" x14ac:dyDescent="0.2">
      <c r="A1539" s="158"/>
      <c r="D1539" s="138"/>
    </row>
    <row r="1540" spans="1:4" x14ac:dyDescent="0.2">
      <c r="A1540" s="158"/>
      <c r="D1540" s="138"/>
    </row>
    <row r="1541" spans="1:4" x14ac:dyDescent="0.2">
      <c r="A1541" s="158"/>
      <c r="D1541" s="138"/>
    </row>
    <row r="1542" spans="1:4" x14ac:dyDescent="0.2">
      <c r="A1542" s="158"/>
      <c r="D1542" s="138"/>
    </row>
    <row r="1543" spans="1:4" x14ac:dyDescent="0.2">
      <c r="A1543" s="158"/>
      <c r="D1543" s="138"/>
    </row>
    <row r="1544" spans="1:4" x14ac:dyDescent="0.2">
      <c r="A1544" s="158"/>
      <c r="D1544" s="138"/>
    </row>
    <row r="1545" spans="1:4" x14ac:dyDescent="0.2">
      <c r="A1545" s="158"/>
      <c r="D1545" s="138"/>
    </row>
    <row r="1546" spans="1:4" x14ac:dyDescent="0.2">
      <c r="A1546" s="158"/>
      <c r="D1546" s="138"/>
    </row>
    <row r="1547" spans="1:4" x14ac:dyDescent="0.2">
      <c r="A1547" s="158"/>
      <c r="D1547" s="138"/>
    </row>
    <row r="1548" spans="1:4" x14ac:dyDescent="0.2">
      <c r="A1548" s="158"/>
      <c r="D1548" s="138"/>
    </row>
    <row r="1549" spans="1:4" x14ac:dyDescent="0.2">
      <c r="A1549" s="158"/>
      <c r="D1549" s="138"/>
    </row>
    <row r="1550" spans="1:4" x14ac:dyDescent="0.2">
      <c r="A1550" s="158"/>
      <c r="D1550" s="138"/>
    </row>
    <row r="1551" spans="1:4" x14ac:dyDescent="0.2">
      <c r="A1551" s="158"/>
      <c r="D1551" s="138"/>
    </row>
    <row r="1552" spans="1:4" x14ac:dyDescent="0.2">
      <c r="A1552" s="158"/>
      <c r="D1552" s="138"/>
    </row>
    <row r="1553" spans="1:4" x14ac:dyDescent="0.2">
      <c r="A1553" s="158"/>
      <c r="D1553" s="138"/>
    </row>
    <row r="1554" spans="1:4" x14ac:dyDescent="0.2">
      <c r="A1554" s="158"/>
      <c r="D1554" s="138"/>
    </row>
    <row r="1555" spans="1:4" x14ac:dyDescent="0.2">
      <c r="A1555" s="158"/>
      <c r="D1555" s="138"/>
    </row>
    <row r="1556" spans="1:4" x14ac:dyDescent="0.2">
      <c r="A1556" s="158"/>
      <c r="D1556" s="138"/>
    </row>
    <row r="1557" spans="1:4" x14ac:dyDescent="0.2">
      <c r="A1557" s="158"/>
      <c r="D1557" s="138"/>
    </row>
    <row r="1558" spans="1:4" x14ac:dyDescent="0.2">
      <c r="A1558" s="158"/>
      <c r="D1558" s="138"/>
    </row>
    <row r="1559" spans="1:4" x14ac:dyDescent="0.2">
      <c r="A1559" s="158"/>
      <c r="D1559" s="138"/>
    </row>
    <row r="1560" spans="1:4" x14ac:dyDescent="0.2">
      <c r="A1560" s="158"/>
      <c r="D1560" s="138"/>
    </row>
    <row r="1561" spans="1:4" x14ac:dyDescent="0.2">
      <c r="A1561" s="158"/>
      <c r="D1561" s="138"/>
    </row>
    <row r="1562" spans="1:4" x14ac:dyDescent="0.2">
      <c r="A1562" s="158"/>
      <c r="D1562" s="138"/>
    </row>
    <row r="1563" spans="1:4" x14ac:dyDescent="0.2">
      <c r="A1563" s="158"/>
      <c r="D1563" s="138"/>
    </row>
    <row r="1564" spans="1:4" x14ac:dyDescent="0.2">
      <c r="A1564" s="158"/>
      <c r="D1564" s="138"/>
    </row>
    <row r="1565" spans="1:4" x14ac:dyDescent="0.2">
      <c r="A1565" s="158"/>
      <c r="D1565" s="138"/>
    </row>
    <row r="1566" spans="1:4" x14ac:dyDescent="0.2">
      <c r="A1566" s="158"/>
      <c r="D1566" s="138"/>
    </row>
    <row r="1567" spans="1:4" x14ac:dyDescent="0.2">
      <c r="A1567" s="158"/>
      <c r="D1567" s="138"/>
    </row>
    <row r="1568" spans="1:4" x14ac:dyDescent="0.2">
      <c r="A1568" s="158"/>
      <c r="D1568" s="138"/>
    </row>
    <row r="1569" spans="1:4" x14ac:dyDescent="0.2">
      <c r="A1569" s="158"/>
      <c r="D1569" s="138"/>
    </row>
    <row r="1570" spans="1:4" x14ac:dyDescent="0.2">
      <c r="A1570" s="158"/>
      <c r="D1570" s="138"/>
    </row>
    <row r="1571" spans="1:4" x14ac:dyDescent="0.2">
      <c r="A1571" s="158"/>
      <c r="D1571" s="138"/>
    </row>
    <row r="1572" spans="1:4" x14ac:dyDescent="0.2">
      <c r="A1572" s="158"/>
      <c r="D1572" s="138"/>
    </row>
    <row r="1573" spans="1:4" x14ac:dyDescent="0.2">
      <c r="A1573" s="158"/>
      <c r="D1573" s="138"/>
    </row>
    <row r="1574" spans="1:4" x14ac:dyDescent="0.2">
      <c r="A1574" s="158"/>
      <c r="D1574" s="138"/>
    </row>
    <row r="1575" spans="1:4" x14ac:dyDescent="0.2">
      <c r="A1575" s="158"/>
      <c r="D1575" s="138"/>
    </row>
    <row r="1576" spans="1:4" x14ac:dyDescent="0.2">
      <c r="A1576" s="158"/>
      <c r="D1576" s="138"/>
    </row>
    <row r="1577" spans="1:4" x14ac:dyDescent="0.2">
      <c r="A1577" s="158"/>
      <c r="D1577" s="138"/>
    </row>
    <row r="1578" spans="1:4" x14ac:dyDescent="0.2">
      <c r="A1578" s="158"/>
      <c r="D1578" s="138"/>
    </row>
    <row r="1579" spans="1:4" x14ac:dyDescent="0.2">
      <c r="A1579" s="158"/>
      <c r="D1579" s="138"/>
    </row>
    <row r="1580" spans="1:4" x14ac:dyDescent="0.2">
      <c r="A1580" s="158"/>
      <c r="D1580" s="138"/>
    </row>
    <row r="1581" spans="1:4" x14ac:dyDescent="0.2">
      <c r="A1581" s="158"/>
      <c r="D1581" s="138"/>
    </row>
    <row r="1582" spans="1:4" x14ac:dyDescent="0.2">
      <c r="A1582" s="158"/>
      <c r="D1582" s="138"/>
    </row>
    <row r="1583" spans="1:4" x14ac:dyDescent="0.2">
      <c r="A1583" s="158"/>
      <c r="D1583" s="138"/>
    </row>
    <row r="1584" spans="1:4" x14ac:dyDescent="0.2">
      <c r="A1584" s="158"/>
      <c r="D1584" s="138"/>
    </row>
    <row r="1585" spans="1:4" x14ac:dyDescent="0.2">
      <c r="A1585" s="158"/>
      <c r="D1585" s="138"/>
    </row>
    <row r="1586" spans="1:4" x14ac:dyDescent="0.2">
      <c r="A1586" s="158"/>
      <c r="D1586" s="138"/>
    </row>
    <row r="1587" spans="1:4" x14ac:dyDescent="0.2">
      <c r="A1587" s="158"/>
      <c r="D1587" s="138"/>
    </row>
    <row r="1588" spans="1:4" x14ac:dyDescent="0.2">
      <c r="A1588" s="158"/>
      <c r="D1588" s="138"/>
    </row>
    <row r="1589" spans="1:4" x14ac:dyDescent="0.2">
      <c r="A1589" s="158"/>
      <c r="D1589" s="138"/>
    </row>
    <row r="1590" spans="1:4" x14ac:dyDescent="0.2">
      <c r="A1590" s="158"/>
      <c r="D1590" s="138"/>
    </row>
    <row r="1591" spans="1:4" x14ac:dyDescent="0.2">
      <c r="A1591" s="158"/>
      <c r="D1591" s="138"/>
    </row>
    <row r="1592" spans="1:4" x14ac:dyDescent="0.2">
      <c r="A1592" s="158"/>
      <c r="D1592" s="138"/>
    </row>
    <row r="1593" spans="1:4" x14ac:dyDescent="0.2">
      <c r="A1593" s="158"/>
      <c r="D1593" s="138"/>
    </row>
    <row r="1594" spans="1:4" x14ac:dyDescent="0.2">
      <c r="A1594" s="158"/>
      <c r="D1594" s="138"/>
    </row>
    <row r="1595" spans="1:4" x14ac:dyDescent="0.2">
      <c r="A1595" s="158"/>
      <c r="D1595" s="138"/>
    </row>
    <row r="1596" spans="1:4" x14ac:dyDescent="0.2">
      <c r="A1596" s="158"/>
      <c r="D1596" s="138"/>
    </row>
    <row r="1597" spans="1:4" x14ac:dyDescent="0.2">
      <c r="A1597" s="158"/>
      <c r="D1597" s="138"/>
    </row>
    <row r="1598" spans="1:4" x14ac:dyDescent="0.2">
      <c r="A1598" s="158"/>
      <c r="D1598" s="138"/>
    </row>
    <row r="1599" spans="1:4" x14ac:dyDescent="0.2">
      <c r="A1599" s="158"/>
      <c r="D1599" s="138"/>
    </row>
    <row r="1600" spans="1:4" x14ac:dyDescent="0.2">
      <c r="A1600" s="158"/>
      <c r="D1600" s="138"/>
    </row>
    <row r="1601" spans="1:4" x14ac:dyDescent="0.2">
      <c r="A1601" s="158"/>
      <c r="D1601" s="138"/>
    </row>
    <row r="1602" spans="1:4" x14ac:dyDescent="0.2">
      <c r="A1602" s="158"/>
      <c r="D1602" s="138"/>
    </row>
    <row r="1603" spans="1:4" x14ac:dyDescent="0.2">
      <c r="A1603" s="158"/>
      <c r="D1603" s="138"/>
    </row>
    <row r="1604" spans="1:4" x14ac:dyDescent="0.2">
      <c r="A1604" s="158"/>
      <c r="D1604" s="138"/>
    </row>
    <row r="1605" spans="1:4" x14ac:dyDescent="0.2">
      <c r="A1605" s="158"/>
      <c r="D1605" s="138"/>
    </row>
    <row r="1606" spans="1:4" x14ac:dyDescent="0.2">
      <c r="A1606" s="158"/>
      <c r="D1606" s="138"/>
    </row>
    <row r="1607" spans="1:4" x14ac:dyDescent="0.2">
      <c r="A1607" s="158"/>
      <c r="D1607" s="138"/>
    </row>
    <row r="1608" spans="1:4" x14ac:dyDescent="0.2">
      <c r="A1608" s="158"/>
      <c r="D1608" s="138"/>
    </row>
    <row r="1609" spans="1:4" x14ac:dyDescent="0.2">
      <c r="A1609" s="158"/>
      <c r="D1609" s="138"/>
    </row>
    <row r="1610" spans="1:4" x14ac:dyDescent="0.2">
      <c r="A1610" s="158"/>
      <c r="D1610" s="138"/>
    </row>
    <row r="1611" spans="1:4" x14ac:dyDescent="0.2">
      <c r="A1611" s="158"/>
      <c r="D1611" s="138"/>
    </row>
    <row r="1612" spans="1:4" x14ac:dyDescent="0.2">
      <c r="A1612" s="158"/>
      <c r="D1612" s="138"/>
    </row>
    <row r="1613" spans="1:4" x14ac:dyDescent="0.2">
      <c r="A1613" s="158"/>
      <c r="D1613" s="138"/>
    </row>
    <row r="1614" spans="1:4" x14ac:dyDescent="0.2">
      <c r="A1614" s="158"/>
      <c r="D1614" s="138"/>
    </row>
    <row r="1615" spans="1:4" x14ac:dyDescent="0.2">
      <c r="A1615" s="158"/>
      <c r="D1615" s="138"/>
    </row>
    <row r="1616" spans="1:4" x14ac:dyDescent="0.2">
      <c r="A1616" s="158"/>
      <c r="D1616" s="138"/>
    </row>
    <row r="1617" spans="1:4" x14ac:dyDescent="0.2">
      <c r="A1617" s="158"/>
      <c r="D1617" s="138"/>
    </row>
    <row r="1618" spans="1:4" x14ac:dyDescent="0.2">
      <c r="A1618" s="158"/>
      <c r="D1618" s="138"/>
    </row>
    <row r="1619" spans="1:4" x14ac:dyDescent="0.2">
      <c r="A1619" s="158"/>
      <c r="D1619" s="138"/>
    </row>
    <row r="1620" spans="1:4" x14ac:dyDescent="0.2">
      <c r="A1620" s="158"/>
      <c r="D1620" s="138"/>
    </row>
    <row r="1621" spans="1:4" x14ac:dyDescent="0.2">
      <c r="A1621" s="158"/>
      <c r="D1621" s="138"/>
    </row>
    <row r="1622" spans="1:4" x14ac:dyDescent="0.2">
      <c r="A1622" s="158"/>
      <c r="D1622" s="138"/>
    </row>
    <row r="1623" spans="1:4" x14ac:dyDescent="0.2">
      <c r="A1623" s="158"/>
      <c r="D1623" s="138"/>
    </row>
    <row r="1624" spans="1:4" x14ac:dyDescent="0.2">
      <c r="A1624" s="158"/>
      <c r="D1624" s="138"/>
    </row>
    <row r="1625" spans="1:4" x14ac:dyDescent="0.2">
      <c r="A1625" s="158"/>
      <c r="D1625" s="138"/>
    </row>
    <row r="1626" spans="1:4" x14ac:dyDescent="0.2">
      <c r="A1626" s="158"/>
      <c r="D1626" s="138"/>
    </row>
    <row r="1627" spans="1:4" x14ac:dyDescent="0.2">
      <c r="A1627" s="158"/>
      <c r="D1627" s="138"/>
    </row>
    <row r="1628" spans="1:4" x14ac:dyDescent="0.2">
      <c r="A1628" s="158"/>
      <c r="D1628" s="138"/>
    </row>
    <row r="1629" spans="1:4" x14ac:dyDescent="0.2">
      <c r="A1629" s="158"/>
      <c r="D1629" s="138"/>
    </row>
    <row r="1630" spans="1:4" x14ac:dyDescent="0.2">
      <c r="A1630" s="158"/>
      <c r="D1630" s="138"/>
    </row>
    <row r="1631" spans="1:4" x14ac:dyDescent="0.2">
      <c r="A1631" s="158"/>
      <c r="D1631" s="138"/>
    </row>
    <row r="1632" spans="1:4" x14ac:dyDescent="0.2">
      <c r="A1632" s="158"/>
      <c r="D1632" s="138"/>
    </row>
    <row r="1633" spans="1:4" x14ac:dyDescent="0.2">
      <c r="A1633" s="158"/>
      <c r="D1633" s="138"/>
    </row>
    <row r="1634" spans="1:4" x14ac:dyDescent="0.2">
      <c r="A1634" s="158"/>
      <c r="D1634" s="138"/>
    </row>
    <row r="1635" spans="1:4" x14ac:dyDescent="0.2">
      <c r="A1635" s="158"/>
      <c r="D1635" s="138"/>
    </row>
    <row r="1636" spans="1:4" x14ac:dyDescent="0.2">
      <c r="A1636" s="158"/>
      <c r="D1636" s="138"/>
    </row>
    <row r="1637" spans="1:4" x14ac:dyDescent="0.2">
      <c r="A1637" s="158"/>
      <c r="D1637" s="138"/>
    </row>
    <row r="1638" spans="1:4" x14ac:dyDescent="0.2">
      <c r="A1638" s="158"/>
      <c r="D1638" s="138"/>
    </row>
    <row r="1639" spans="1:4" x14ac:dyDescent="0.2">
      <c r="A1639" s="158"/>
      <c r="D1639" s="138"/>
    </row>
    <row r="1640" spans="1:4" x14ac:dyDescent="0.2">
      <c r="A1640" s="158"/>
      <c r="D1640" s="138"/>
    </row>
    <row r="1641" spans="1:4" x14ac:dyDescent="0.2">
      <c r="A1641" s="158"/>
      <c r="D1641" s="138"/>
    </row>
    <row r="1642" spans="1:4" x14ac:dyDescent="0.2">
      <c r="A1642" s="158"/>
      <c r="D1642" s="138"/>
    </row>
    <row r="1643" spans="1:4" x14ac:dyDescent="0.2">
      <c r="A1643" s="158"/>
      <c r="D1643" s="138"/>
    </row>
    <row r="1644" spans="1:4" x14ac:dyDescent="0.2">
      <c r="A1644" s="158"/>
      <c r="D1644" s="138"/>
    </row>
    <row r="1645" spans="1:4" x14ac:dyDescent="0.2">
      <c r="A1645" s="158"/>
      <c r="D1645" s="138"/>
    </row>
    <row r="1646" spans="1:4" x14ac:dyDescent="0.2">
      <c r="A1646" s="158"/>
      <c r="D1646" s="138"/>
    </row>
    <row r="1647" spans="1:4" x14ac:dyDescent="0.2">
      <c r="A1647" s="158"/>
      <c r="D1647" s="138"/>
    </row>
    <row r="1648" spans="1:4" x14ac:dyDescent="0.2">
      <c r="A1648" s="158"/>
      <c r="D1648" s="138"/>
    </row>
    <row r="1649" spans="1:4" x14ac:dyDescent="0.2">
      <c r="A1649" s="158"/>
      <c r="D1649" s="138"/>
    </row>
    <row r="1650" spans="1:4" x14ac:dyDescent="0.2">
      <c r="A1650" s="158"/>
      <c r="D1650" s="138"/>
    </row>
    <row r="1651" spans="1:4" x14ac:dyDescent="0.2">
      <c r="A1651" s="158"/>
      <c r="D1651" s="138"/>
    </row>
    <row r="1652" spans="1:4" x14ac:dyDescent="0.2">
      <c r="A1652" s="158"/>
      <c r="D1652" s="138"/>
    </row>
    <row r="1653" spans="1:4" x14ac:dyDescent="0.2">
      <c r="A1653" s="158"/>
      <c r="D1653" s="138"/>
    </row>
    <row r="1654" spans="1:4" x14ac:dyDescent="0.2">
      <c r="A1654" s="158"/>
      <c r="D1654" s="138"/>
    </row>
    <row r="1655" spans="1:4" x14ac:dyDescent="0.2">
      <c r="A1655" s="158"/>
      <c r="D1655" s="138"/>
    </row>
    <row r="1656" spans="1:4" x14ac:dyDescent="0.2">
      <c r="A1656" s="158"/>
      <c r="D1656" s="138"/>
    </row>
    <row r="1657" spans="1:4" x14ac:dyDescent="0.2">
      <c r="A1657" s="158"/>
      <c r="D1657" s="138"/>
    </row>
    <row r="1658" spans="1:4" x14ac:dyDescent="0.2">
      <c r="A1658" s="158"/>
      <c r="D1658" s="138"/>
    </row>
    <row r="1659" spans="1:4" x14ac:dyDescent="0.2">
      <c r="A1659" s="158"/>
      <c r="D1659" s="138"/>
    </row>
    <row r="1660" spans="1:4" x14ac:dyDescent="0.2">
      <c r="A1660" s="158"/>
      <c r="D1660" s="138"/>
    </row>
    <row r="1661" spans="1:4" x14ac:dyDescent="0.2">
      <c r="A1661" s="158"/>
      <c r="D1661" s="138"/>
    </row>
    <row r="1662" spans="1:4" x14ac:dyDescent="0.2">
      <c r="A1662" s="158"/>
      <c r="D1662" s="138"/>
    </row>
    <row r="1663" spans="1:4" x14ac:dyDescent="0.2">
      <c r="A1663" s="158"/>
      <c r="D1663" s="138"/>
    </row>
    <row r="1664" spans="1:4" x14ac:dyDescent="0.2">
      <c r="A1664" s="158"/>
      <c r="D1664" s="138"/>
    </row>
    <row r="1665" spans="1:4" x14ac:dyDescent="0.2">
      <c r="A1665" s="158"/>
      <c r="D1665" s="138"/>
    </row>
    <row r="1666" spans="1:4" x14ac:dyDescent="0.2">
      <c r="A1666" s="158"/>
      <c r="D1666" s="138"/>
    </row>
    <row r="1667" spans="1:4" x14ac:dyDescent="0.2">
      <c r="A1667" s="158"/>
      <c r="D1667" s="138"/>
    </row>
    <row r="1668" spans="1:4" x14ac:dyDescent="0.2">
      <c r="A1668" s="158"/>
      <c r="D1668" s="138"/>
    </row>
    <row r="1669" spans="1:4" x14ac:dyDescent="0.2">
      <c r="A1669" s="158"/>
      <c r="D1669" s="138"/>
    </row>
    <row r="1670" spans="1:4" x14ac:dyDescent="0.2">
      <c r="A1670" s="158"/>
      <c r="D1670" s="138"/>
    </row>
    <row r="1671" spans="1:4" x14ac:dyDescent="0.2">
      <c r="A1671" s="158"/>
      <c r="D1671" s="138"/>
    </row>
    <row r="1672" spans="1:4" x14ac:dyDescent="0.2">
      <c r="A1672" s="158"/>
      <c r="D1672" s="138"/>
    </row>
    <row r="1673" spans="1:4" x14ac:dyDescent="0.2">
      <c r="A1673" s="158"/>
      <c r="D1673" s="138"/>
    </row>
    <row r="1674" spans="1:4" x14ac:dyDescent="0.2">
      <c r="A1674" s="158"/>
      <c r="D1674" s="138"/>
    </row>
    <row r="1675" spans="1:4" x14ac:dyDescent="0.2">
      <c r="A1675" s="158"/>
      <c r="D1675" s="138"/>
    </row>
    <row r="1676" spans="1:4" x14ac:dyDescent="0.2">
      <c r="A1676" s="158"/>
      <c r="D1676" s="138"/>
    </row>
    <row r="1677" spans="1:4" x14ac:dyDescent="0.2">
      <c r="A1677" s="158"/>
      <c r="D1677" s="138"/>
    </row>
    <row r="1678" spans="1:4" x14ac:dyDescent="0.2">
      <c r="A1678" s="158"/>
      <c r="D1678" s="138"/>
    </row>
    <row r="1679" spans="1:4" x14ac:dyDescent="0.2">
      <c r="A1679" s="158"/>
      <c r="D1679" s="138"/>
    </row>
    <row r="1680" spans="1:4" x14ac:dyDescent="0.2">
      <c r="A1680" s="158"/>
      <c r="D1680" s="138"/>
    </row>
    <row r="1681" spans="1:4" x14ac:dyDescent="0.2">
      <c r="A1681" s="158"/>
      <c r="D1681" s="138"/>
    </row>
    <row r="1682" spans="1:4" x14ac:dyDescent="0.2">
      <c r="A1682" s="158"/>
      <c r="D1682" s="138"/>
    </row>
    <row r="1683" spans="1:4" x14ac:dyDescent="0.2">
      <c r="A1683" s="158"/>
      <c r="D1683" s="138"/>
    </row>
    <row r="1684" spans="1:4" x14ac:dyDescent="0.2">
      <c r="A1684" s="158"/>
      <c r="D1684" s="138"/>
    </row>
    <row r="1685" spans="1:4" x14ac:dyDescent="0.2">
      <c r="A1685" s="158"/>
      <c r="D1685" s="138"/>
    </row>
    <row r="1686" spans="1:4" x14ac:dyDescent="0.2">
      <c r="A1686" s="158"/>
      <c r="D1686" s="138"/>
    </row>
    <row r="1687" spans="1:4" x14ac:dyDescent="0.2">
      <c r="A1687" s="158"/>
      <c r="D1687" s="138"/>
    </row>
    <row r="1688" spans="1:4" x14ac:dyDescent="0.2">
      <c r="A1688" s="158"/>
      <c r="D1688" s="138"/>
    </row>
    <row r="1689" spans="1:4" x14ac:dyDescent="0.2">
      <c r="A1689" s="158"/>
      <c r="D1689" s="138"/>
    </row>
    <row r="1690" spans="1:4" x14ac:dyDescent="0.2">
      <c r="A1690" s="158"/>
      <c r="D1690" s="138"/>
    </row>
    <row r="1691" spans="1:4" x14ac:dyDescent="0.2">
      <c r="A1691" s="158"/>
      <c r="D1691" s="138"/>
    </row>
    <row r="1692" spans="1:4" x14ac:dyDescent="0.2">
      <c r="A1692" s="158"/>
      <c r="D1692" s="138"/>
    </row>
    <row r="1693" spans="1:4" x14ac:dyDescent="0.2">
      <c r="A1693" s="158"/>
      <c r="D1693" s="138"/>
    </row>
    <row r="1694" spans="1:4" x14ac:dyDescent="0.2">
      <c r="A1694" s="158"/>
      <c r="D1694" s="138"/>
    </row>
    <row r="1695" spans="1:4" x14ac:dyDescent="0.2">
      <c r="A1695" s="158"/>
      <c r="D1695" s="138"/>
    </row>
    <row r="1696" spans="1:4" x14ac:dyDescent="0.2">
      <c r="A1696" s="158"/>
      <c r="D1696" s="138"/>
    </row>
    <row r="1697" spans="1:4" x14ac:dyDescent="0.2">
      <c r="A1697" s="158"/>
      <c r="D1697" s="138"/>
    </row>
    <row r="1698" spans="1:4" x14ac:dyDescent="0.2">
      <c r="A1698" s="158"/>
      <c r="D1698" s="138"/>
    </row>
    <row r="1699" spans="1:4" x14ac:dyDescent="0.2">
      <c r="A1699" s="158"/>
      <c r="D1699" s="138"/>
    </row>
    <row r="1700" spans="1:4" x14ac:dyDescent="0.2">
      <c r="A1700" s="158"/>
      <c r="D1700" s="138"/>
    </row>
    <row r="1701" spans="1:4" x14ac:dyDescent="0.2">
      <c r="A1701" s="158"/>
      <c r="D1701" s="138"/>
    </row>
    <row r="1702" spans="1:4" x14ac:dyDescent="0.2">
      <c r="A1702" s="158"/>
      <c r="D1702" s="138"/>
    </row>
    <row r="1703" spans="1:4" x14ac:dyDescent="0.2">
      <c r="A1703" s="158"/>
      <c r="D1703" s="138"/>
    </row>
    <row r="1704" spans="1:4" x14ac:dyDescent="0.2">
      <c r="A1704" s="158"/>
      <c r="D1704" s="138"/>
    </row>
    <row r="1705" spans="1:4" x14ac:dyDescent="0.2">
      <c r="A1705" s="158"/>
      <c r="D1705" s="138"/>
    </row>
    <row r="1706" spans="1:4" x14ac:dyDescent="0.2">
      <c r="A1706" s="158"/>
      <c r="D1706" s="138"/>
    </row>
    <row r="1707" spans="1:4" x14ac:dyDescent="0.2">
      <c r="A1707" s="158"/>
      <c r="D1707" s="138"/>
    </row>
    <row r="1708" spans="1:4" x14ac:dyDescent="0.2">
      <c r="A1708" s="158"/>
      <c r="D1708" s="138"/>
    </row>
    <row r="1709" spans="1:4" x14ac:dyDescent="0.2">
      <c r="A1709" s="158"/>
      <c r="D1709" s="138"/>
    </row>
    <row r="1710" spans="1:4" x14ac:dyDescent="0.2">
      <c r="A1710" s="158"/>
      <c r="D1710" s="138"/>
    </row>
    <row r="1711" spans="1:4" x14ac:dyDescent="0.2">
      <c r="A1711" s="158"/>
      <c r="D1711" s="138"/>
    </row>
    <row r="1712" spans="1:4" x14ac:dyDescent="0.2">
      <c r="A1712" s="158"/>
      <c r="D1712" s="138"/>
    </row>
    <row r="1713" spans="1:4" x14ac:dyDescent="0.2">
      <c r="A1713" s="158"/>
      <c r="D1713" s="138"/>
    </row>
    <row r="1714" spans="1:4" x14ac:dyDescent="0.2">
      <c r="A1714" s="158"/>
      <c r="D1714" s="138"/>
    </row>
    <row r="1715" spans="1:4" x14ac:dyDescent="0.2">
      <c r="A1715" s="158"/>
      <c r="D1715" s="138"/>
    </row>
    <row r="1716" spans="1:4" x14ac:dyDescent="0.2">
      <c r="A1716" s="158"/>
      <c r="D1716" s="138"/>
    </row>
    <row r="1717" spans="1:4" x14ac:dyDescent="0.2">
      <c r="A1717" s="158"/>
      <c r="D1717" s="138"/>
    </row>
    <row r="1718" spans="1:4" x14ac:dyDescent="0.2">
      <c r="A1718" s="158"/>
      <c r="D1718" s="138"/>
    </row>
    <row r="1719" spans="1:4" x14ac:dyDescent="0.2">
      <c r="A1719" s="158"/>
      <c r="D1719" s="138"/>
    </row>
    <row r="1720" spans="1:4" x14ac:dyDescent="0.2">
      <c r="A1720" s="158"/>
      <c r="D1720" s="138"/>
    </row>
    <row r="1721" spans="1:4" x14ac:dyDescent="0.2">
      <c r="A1721" s="158"/>
      <c r="D1721" s="138"/>
    </row>
    <row r="1722" spans="1:4" x14ac:dyDescent="0.2">
      <c r="A1722" s="158"/>
      <c r="D1722" s="138"/>
    </row>
    <row r="1723" spans="1:4" x14ac:dyDescent="0.2">
      <c r="A1723" s="158"/>
      <c r="D1723" s="138"/>
    </row>
    <row r="1724" spans="1:4" x14ac:dyDescent="0.2">
      <c r="A1724" s="158"/>
      <c r="D1724" s="138"/>
    </row>
    <row r="1725" spans="1:4" x14ac:dyDescent="0.2">
      <c r="A1725" s="158"/>
      <c r="D1725" s="138"/>
    </row>
    <row r="1726" spans="1:4" x14ac:dyDescent="0.2">
      <c r="A1726" s="158"/>
      <c r="D1726" s="138"/>
    </row>
    <row r="1727" spans="1:4" x14ac:dyDescent="0.2">
      <c r="A1727" s="158"/>
      <c r="D1727" s="138"/>
    </row>
    <row r="1728" spans="1:4" x14ac:dyDescent="0.2">
      <c r="A1728" s="158"/>
      <c r="D1728" s="138"/>
    </row>
    <row r="1729" spans="1:4" x14ac:dyDescent="0.2">
      <c r="A1729" s="158"/>
      <c r="D1729" s="138"/>
    </row>
    <row r="1730" spans="1:4" x14ac:dyDescent="0.2">
      <c r="A1730" s="158"/>
      <c r="D1730" s="138"/>
    </row>
    <row r="1731" spans="1:4" x14ac:dyDescent="0.2">
      <c r="A1731" s="158"/>
      <c r="D1731" s="138"/>
    </row>
    <row r="1732" spans="1:4" x14ac:dyDescent="0.2">
      <c r="A1732" s="158"/>
      <c r="D1732" s="138"/>
    </row>
    <row r="1733" spans="1:4" x14ac:dyDescent="0.2">
      <c r="A1733" s="158"/>
      <c r="D1733" s="138"/>
    </row>
    <row r="1734" spans="1:4" x14ac:dyDescent="0.2">
      <c r="A1734" s="158"/>
      <c r="D1734" s="138"/>
    </row>
    <row r="1735" spans="1:4" x14ac:dyDescent="0.2">
      <c r="A1735" s="158"/>
      <c r="D1735" s="138"/>
    </row>
    <row r="1736" spans="1:4" x14ac:dyDescent="0.2">
      <c r="A1736" s="158"/>
      <c r="D1736" s="138"/>
    </row>
    <row r="1737" spans="1:4" x14ac:dyDescent="0.2">
      <c r="A1737" s="158"/>
      <c r="D1737" s="138"/>
    </row>
    <row r="1738" spans="1:4" x14ac:dyDescent="0.2">
      <c r="A1738" s="158"/>
      <c r="D1738" s="138"/>
    </row>
    <row r="1739" spans="1:4" x14ac:dyDescent="0.2">
      <c r="A1739" s="158"/>
      <c r="D1739" s="138"/>
    </row>
    <row r="1740" spans="1:4" x14ac:dyDescent="0.2">
      <c r="A1740" s="158"/>
      <c r="D1740" s="138"/>
    </row>
    <row r="1741" spans="1:4" x14ac:dyDescent="0.2">
      <c r="A1741" s="158"/>
      <c r="D1741" s="138"/>
    </row>
    <row r="1742" spans="1:4" x14ac:dyDescent="0.2">
      <c r="A1742" s="158"/>
      <c r="D1742" s="138"/>
    </row>
    <row r="1743" spans="1:4" x14ac:dyDescent="0.2">
      <c r="A1743" s="158"/>
      <c r="D1743" s="138"/>
    </row>
    <row r="1744" spans="1:4" x14ac:dyDescent="0.2">
      <c r="A1744" s="158"/>
      <c r="D1744" s="138"/>
    </row>
    <row r="1745" spans="1:4" x14ac:dyDescent="0.2">
      <c r="A1745" s="158"/>
      <c r="D1745" s="138"/>
    </row>
    <row r="1746" spans="1:4" x14ac:dyDescent="0.2">
      <c r="A1746" s="158"/>
      <c r="D1746" s="138"/>
    </row>
    <row r="1747" spans="1:4" x14ac:dyDescent="0.2">
      <c r="A1747" s="158"/>
      <c r="D1747" s="138"/>
    </row>
    <row r="1748" spans="1:4" x14ac:dyDescent="0.2">
      <c r="A1748" s="158"/>
      <c r="D1748" s="138"/>
    </row>
    <row r="1749" spans="1:4" x14ac:dyDescent="0.2">
      <c r="A1749" s="158"/>
      <c r="D1749" s="138"/>
    </row>
    <row r="1750" spans="1:4" x14ac:dyDescent="0.2">
      <c r="A1750" s="158"/>
      <c r="D1750" s="138"/>
    </row>
    <row r="1751" spans="1:4" x14ac:dyDescent="0.2">
      <c r="A1751" s="158"/>
      <c r="D1751" s="138"/>
    </row>
    <row r="1752" spans="1:4" x14ac:dyDescent="0.2">
      <c r="A1752" s="158"/>
      <c r="D1752" s="138"/>
    </row>
    <row r="1753" spans="1:4" x14ac:dyDescent="0.2">
      <c r="A1753" s="158"/>
      <c r="D1753" s="138"/>
    </row>
    <row r="1754" spans="1:4" x14ac:dyDescent="0.2">
      <c r="A1754" s="158"/>
      <c r="D1754" s="138"/>
    </row>
    <row r="1755" spans="1:4" x14ac:dyDescent="0.2">
      <c r="A1755" s="158"/>
      <c r="D1755" s="138"/>
    </row>
    <row r="1756" spans="1:4" x14ac:dyDescent="0.2">
      <c r="A1756" s="158"/>
      <c r="D1756" s="138"/>
    </row>
    <row r="1757" spans="1:4" x14ac:dyDescent="0.2">
      <c r="A1757" s="158"/>
      <c r="D1757" s="138"/>
    </row>
    <row r="1758" spans="1:4" x14ac:dyDescent="0.2">
      <c r="A1758" s="158"/>
      <c r="D1758" s="138"/>
    </row>
    <row r="1759" spans="1:4" x14ac:dyDescent="0.2">
      <c r="A1759" s="158"/>
      <c r="D1759" s="138"/>
    </row>
    <row r="1760" spans="1:4" x14ac:dyDescent="0.2">
      <c r="A1760" s="158"/>
      <c r="D1760" s="138"/>
    </row>
    <row r="1761" spans="1:4" x14ac:dyDescent="0.2">
      <c r="A1761" s="158"/>
      <c r="D1761" s="138"/>
    </row>
    <row r="1762" spans="1:4" x14ac:dyDescent="0.2">
      <c r="A1762" s="158"/>
      <c r="D1762" s="138"/>
    </row>
    <row r="1763" spans="1:4" x14ac:dyDescent="0.2">
      <c r="A1763" s="158"/>
      <c r="D1763" s="138"/>
    </row>
    <row r="1764" spans="1:4" x14ac:dyDescent="0.2">
      <c r="A1764" s="158"/>
      <c r="D1764" s="138"/>
    </row>
    <row r="1765" spans="1:4" x14ac:dyDescent="0.2">
      <c r="A1765" s="158"/>
      <c r="D1765" s="138"/>
    </row>
    <row r="1766" spans="1:4" x14ac:dyDescent="0.2">
      <c r="A1766" s="158"/>
      <c r="D1766" s="138"/>
    </row>
    <row r="1767" spans="1:4" x14ac:dyDescent="0.2">
      <c r="A1767" s="158"/>
      <c r="D1767" s="138"/>
    </row>
    <row r="1768" spans="1:4" x14ac:dyDescent="0.2">
      <c r="A1768" s="158"/>
      <c r="D1768" s="138"/>
    </row>
    <row r="1769" spans="1:4" x14ac:dyDescent="0.2">
      <c r="A1769" s="158"/>
      <c r="D1769" s="138"/>
    </row>
    <row r="1770" spans="1:4" x14ac:dyDescent="0.2">
      <c r="A1770" s="158"/>
      <c r="D1770" s="138"/>
    </row>
    <row r="1771" spans="1:4" x14ac:dyDescent="0.2">
      <c r="A1771" s="158"/>
      <c r="D1771" s="138"/>
    </row>
    <row r="1772" spans="1:4" x14ac:dyDescent="0.2">
      <c r="A1772" s="158"/>
      <c r="D1772" s="138"/>
    </row>
    <row r="1773" spans="1:4" x14ac:dyDescent="0.2">
      <c r="A1773" s="158"/>
      <c r="D1773" s="138"/>
    </row>
    <row r="1774" spans="1:4" x14ac:dyDescent="0.2">
      <c r="A1774" s="158"/>
      <c r="D1774" s="138"/>
    </row>
    <row r="1775" spans="1:4" x14ac:dyDescent="0.2">
      <c r="A1775" s="158"/>
      <c r="D1775" s="138"/>
    </row>
    <row r="1776" spans="1:4" x14ac:dyDescent="0.2">
      <c r="A1776" s="158"/>
      <c r="D1776" s="138"/>
    </row>
    <row r="1777" spans="1:4" x14ac:dyDescent="0.2">
      <c r="A1777" s="158"/>
      <c r="D1777" s="138"/>
    </row>
    <row r="1778" spans="1:4" x14ac:dyDescent="0.2">
      <c r="A1778" s="158"/>
      <c r="D1778" s="138"/>
    </row>
    <row r="1779" spans="1:4" x14ac:dyDescent="0.2">
      <c r="A1779" s="158"/>
      <c r="D1779" s="138"/>
    </row>
    <row r="1780" spans="1:4" x14ac:dyDescent="0.2">
      <c r="A1780" s="158"/>
      <c r="D1780" s="138"/>
    </row>
    <row r="1781" spans="1:4" x14ac:dyDescent="0.2">
      <c r="A1781" s="158"/>
      <c r="D1781" s="138"/>
    </row>
    <row r="1782" spans="1:4" x14ac:dyDescent="0.2">
      <c r="A1782" s="158"/>
      <c r="D1782" s="138"/>
    </row>
    <row r="1783" spans="1:4" x14ac:dyDescent="0.2">
      <c r="A1783" s="158"/>
      <c r="D1783" s="138"/>
    </row>
    <row r="1784" spans="1:4" x14ac:dyDescent="0.2">
      <c r="A1784" s="158"/>
      <c r="D1784" s="138"/>
    </row>
    <row r="1785" spans="1:4" x14ac:dyDescent="0.2">
      <c r="A1785" s="158"/>
      <c r="D1785" s="138"/>
    </row>
    <row r="1786" spans="1:4" x14ac:dyDescent="0.2">
      <c r="A1786" s="158"/>
      <c r="D1786" s="138"/>
    </row>
    <row r="1787" spans="1:4" x14ac:dyDescent="0.2">
      <c r="A1787" s="158"/>
      <c r="D1787" s="138"/>
    </row>
    <row r="1788" spans="1:4" x14ac:dyDescent="0.2">
      <c r="A1788" s="158"/>
      <c r="D1788" s="138"/>
    </row>
    <row r="1789" spans="1:4" x14ac:dyDescent="0.2">
      <c r="A1789" s="158"/>
      <c r="D1789" s="138"/>
    </row>
    <row r="1790" spans="1:4" x14ac:dyDescent="0.2">
      <c r="A1790" s="158"/>
      <c r="D1790" s="138"/>
    </row>
    <row r="1791" spans="1:4" x14ac:dyDescent="0.2">
      <c r="A1791" s="158"/>
      <c r="D1791" s="138"/>
    </row>
    <row r="1792" spans="1:4" x14ac:dyDescent="0.2">
      <c r="A1792" s="158"/>
      <c r="D1792" s="138"/>
    </row>
    <row r="1793" spans="1:4" x14ac:dyDescent="0.2">
      <c r="A1793" s="158"/>
      <c r="D1793" s="138"/>
    </row>
    <row r="1794" spans="1:4" x14ac:dyDescent="0.2">
      <c r="A1794" s="158"/>
      <c r="D1794" s="138"/>
    </row>
    <row r="1795" spans="1:4" x14ac:dyDescent="0.2">
      <c r="A1795" s="158"/>
      <c r="D1795" s="138"/>
    </row>
    <row r="1796" spans="1:4" x14ac:dyDescent="0.2">
      <c r="A1796" s="158"/>
      <c r="D1796" s="138"/>
    </row>
    <row r="1797" spans="1:4" x14ac:dyDescent="0.2">
      <c r="A1797" s="158"/>
      <c r="D1797" s="138"/>
    </row>
    <row r="1798" spans="1:4" x14ac:dyDescent="0.2">
      <c r="A1798" s="158"/>
      <c r="D1798" s="138"/>
    </row>
    <row r="1799" spans="1:4" x14ac:dyDescent="0.2">
      <c r="A1799" s="158"/>
      <c r="D1799" s="138"/>
    </row>
    <row r="1800" spans="1:4" x14ac:dyDescent="0.2">
      <c r="A1800" s="158"/>
      <c r="D1800" s="138"/>
    </row>
    <row r="1801" spans="1:4" x14ac:dyDescent="0.2">
      <c r="A1801" s="158"/>
      <c r="D1801" s="138"/>
    </row>
    <row r="1802" spans="1:4" x14ac:dyDescent="0.2">
      <c r="A1802" s="158"/>
      <c r="D1802" s="138"/>
    </row>
    <row r="1803" spans="1:4" x14ac:dyDescent="0.2">
      <c r="A1803" s="158"/>
      <c r="D1803" s="138"/>
    </row>
    <row r="1804" spans="1:4" x14ac:dyDescent="0.2">
      <c r="A1804" s="158"/>
      <c r="D1804" s="138"/>
    </row>
    <row r="1805" spans="1:4" x14ac:dyDescent="0.2">
      <c r="A1805" s="158"/>
      <c r="D1805" s="138"/>
    </row>
    <row r="1806" spans="1:4" x14ac:dyDescent="0.2">
      <c r="A1806" s="158"/>
      <c r="D1806" s="138"/>
    </row>
    <row r="1807" spans="1:4" x14ac:dyDescent="0.2">
      <c r="A1807" s="158"/>
      <c r="D1807" s="138"/>
    </row>
    <row r="1808" spans="1:4" x14ac:dyDescent="0.2">
      <c r="A1808" s="158"/>
      <c r="D1808" s="138"/>
    </row>
    <row r="1809" spans="1:4" x14ac:dyDescent="0.2">
      <c r="A1809" s="158"/>
      <c r="D1809" s="138"/>
    </row>
    <row r="1810" spans="1:4" x14ac:dyDescent="0.2">
      <c r="A1810" s="158"/>
      <c r="D1810" s="138"/>
    </row>
    <row r="1811" spans="1:4" x14ac:dyDescent="0.2">
      <c r="A1811" s="158"/>
      <c r="D1811" s="138"/>
    </row>
    <row r="1812" spans="1:4" x14ac:dyDescent="0.2">
      <c r="A1812" s="158"/>
      <c r="D1812" s="138"/>
    </row>
    <row r="1813" spans="1:4" x14ac:dyDescent="0.2">
      <c r="A1813" s="158"/>
      <c r="D1813" s="138"/>
    </row>
    <row r="1814" spans="1:4" x14ac:dyDescent="0.2">
      <c r="A1814" s="158"/>
      <c r="D1814" s="138"/>
    </row>
    <row r="1815" spans="1:4" x14ac:dyDescent="0.2">
      <c r="A1815" s="158"/>
      <c r="D1815" s="138"/>
    </row>
    <row r="1816" spans="1:4" x14ac:dyDescent="0.2">
      <c r="A1816" s="158"/>
      <c r="D1816" s="138"/>
    </row>
    <row r="1817" spans="1:4" x14ac:dyDescent="0.2">
      <c r="A1817" s="158"/>
      <c r="D1817" s="138"/>
    </row>
    <row r="1818" spans="1:4" x14ac:dyDescent="0.2">
      <c r="A1818" s="158"/>
      <c r="D1818" s="138"/>
    </row>
    <row r="1819" spans="1:4" x14ac:dyDescent="0.2">
      <c r="A1819" s="158"/>
      <c r="D1819" s="138"/>
    </row>
    <row r="1820" spans="1:4" x14ac:dyDescent="0.2">
      <c r="A1820" s="158"/>
      <c r="D1820" s="138"/>
    </row>
    <row r="1821" spans="1:4" x14ac:dyDescent="0.2">
      <c r="A1821" s="158"/>
      <c r="D1821" s="138"/>
    </row>
    <row r="1822" spans="1:4" x14ac:dyDescent="0.2">
      <c r="A1822" s="158"/>
      <c r="D1822" s="138"/>
    </row>
    <row r="1823" spans="1:4" x14ac:dyDescent="0.2">
      <c r="A1823" s="158"/>
      <c r="D1823" s="138"/>
    </row>
    <row r="1824" spans="1:4" x14ac:dyDescent="0.2">
      <c r="A1824" s="158"/>
      <c r="D1824" s="138"/>
    </row>
    <row r="1825" spans="1:4" x14ac:dyDescent="0.2">
      <c r="A1825" s="158"/>
      <c r="D1825" s="138"/>
    </row>
    <row r="1826" spans="1:4" x14ac:dyDescent="0.2">
      <c r="A1826" s="158"/>
      <c r="D1826" s="138"/>
    </row>
    <row r="1827" spans="1:4" x14ac:dyDescent="0.2">
      <c r="A1827" s="158"/>
      <c r="D1827" s="138"/>
    </row>
    <row r="1828" spans="1:4" x14ac:dyDescent="0.2">
      <c r="A1828" s="158"/>
      <c r="D1828" s="138"/>
    </row>
    <row r="1829" spans="1:4" x14ac:dyDescent="0.2">
      <c r="A1829" s="158"/>
      <c r="D1829" s="138"/>
    </row>
    <row r="1830" spans="1:4" x14ac:dyDescent="0.2">
      <c r="A1830" s="158"/>
      <c r="D1830" s="138"/>
    </row>
    <row r="1831" spans="1:4" x14ac:dyDescent="0.2">
      <c r="A1831" s="158"/>
      <c r="D1831" s="138"/>
    </row>
    <row r="1832" spans="1:4" x14ac:dyDescent="0.2">
      <c r="A1832" s="158"/>
      <c r="D1832" s="138"/>
    </row>
    <row r="1833" spans="1:4" x14ac:dyDescent="0.2">
      <c r="A1833" s="158"/>
      <c r="D1833" s="138"/>
    </row>
    <row r="1834" spans="1:4" x14ac:dyDescent="0.2">
      <c r="A1834" s="158"/>
      <c r="D1834" s="138"/>
    </row>
    <row r="1835" spans="1:4" x14ac:dyDescent="0.2">
      <c r="A1835" s="158"/>
      <c r="D1835" s="138"/>
    </row>
    <row r="1836" spans="1:4" x14ac:dyDescent="0.2">
      <c r="A1836" s="158"/>
      <c r="D1836" s="138"/>
    </row>
    <row r="1837" spans="1:4" x14ac:dyDescent="0.2">
      <c r="A1837" s="158"/>
      <c r="D1837" s="138"/>
    </row>
    <row r="1838" spans="1:4" x14ac:dyDescent="0.2">
      <c r="A1838" s="158"/>
      <c r="D1838" s="138"/>
    </row>
    <row r="1839" spans="1:4" x14ac:dyDescent="0.2">
      <c r="A1839" s="158"/>
      <c r="D1839" s="138"/>
    </row>
    <row r="1840" spans="1:4" x14ac:dyDescent="0.2">
      <c r="A1840" s="158"/>
      <c r="D1840" s="138"/>
    </row>
    <row r="1841" spans="1:4" x14ac:dyDescent="0.2">
      <c r="A1841" s="158"/>
      <c r="D1841" s="138"/>
    </row>
    <row r="1842" spans="1:4" x14ac:dyDescent="0.2">
      <c r="A1842" s="158"/>
      <c r="D1842" s="138"/>
    </row>
    <row r="1843" spans="1:4" x14ac:dyDescent="0.2">
      <c r="A1843" s="158"/>
      <c r="D1843" s="138"/>
    </row>
    <row r="1844" spans="1:4" x14ac:dyDescent="0.2">
      <c r="A1844" s="158"/>
      <c r="D1844" s="138"/>
    </row>
    <row r="1845" spans="1:4" x14ac:dyDescent="0.2">
      <c r="A1845" s="158"/>
      <c r="D1845" s="138"/>
    </row>
    <row r="1846" spans="1:4" x14ac:dyDescent="0.2">
      <c r="A1846" s="158"/>
      <c r="D1846" s="138"/>
    </row>
    <row r="1847" spans="1:4" x14ac:dyDescent="0.2">
      <c r="A1847" s="158"/>
      <c r="D1847" s="138"/>
    </row>
    <row r="1848" spans="1:4" x14ac:dyDescent="0.2">
      <c r="A1848" s="158"/>
      <c r="D1848" s="138"/>
    </row>
    <row r="1849" spans="1:4" x14ac:dyDescent="0.2">
      <c r="A1849" s="158"/>
      <c r="D1849" s="138"/>
    </row>
    <row r="1850" spans="1:4" x14ac:dyDescent="0.2">
      <c r="A1850" s="158"/>
      <c r="D1850" s="138"/>
    </row>
    <row r="1851" spans="1:4" x14ac:dyDescent="0.2">
      <c r="A1851" s="158"/>
      <c r="D1851" s="138"/>
    </row>
    <row r="1852" spans="1:4" x14ac:dyDescent="0.2">
      <c r="A1852" s="158"/>
      <c r="D1852" s="138"/>
    </row>
    <row r="1853" spans="1:4" x14ac:dyDescent="0.2">
      <c r="A1853" s="158"/>
      <c r="D1853" s="138"/>
    </row>
    <row r="1854" spans="1:4" x14ac:dyDescent="0.2">
      <c r="A1854" s="158"/>
      <c r="D1854" s="138"/>
    </row>
    <row r="1855" spans="1:4" x14ac:dyDescent="0.2">
      <c r="A1855" s="158"/>
      <c r="D1855" s="138"/>
    </row>
    <row r="1856" spans="1:4" x14ac:dyDescent="0.2">
      <c r="A1856" s="158"/>
      <c r="D1856" s="138"/>
    </row>
    <row r="1857" spans="1:4" x14ac:dyDescent="0.2">
      <c r="A1857" s="158"/>
      <c r="D1857" s="138"/>
    </row>
    <row r="1858" spans="1:4" x14ac:dyDescent="0.2">
      <c r="A1858" s="158"/>
      <c r="D1858" s="138"/>
    </row>
    <row r="1859" spans="1:4" x14ac:dyDescent="0.2">
      <c r="A1859" s="158"/>
      <c r="D1859" s="138"/>
    </row>
    <row r="1860" spans="1:4" x14ac:dyDescent="0.2">
      <c r="A1860" s="158"/>
      <c r="D1860" s="138"/>
    </row>
    <row r="1861" spans="1:4" x14ac:dyDescent="0.2">
      <c r="A1861" s="158"/>
      <c r="D1861" s="138"/>
    </row>
    <row r="1862" spans="1:4" x14ac:dyDescent="0.2">
      <c r="A1862" s="158"/>
      <c r="D1862" s="138"/>
    </row>
    <row r="1863" spans="1:4" x14ac:dyDescent="0.2">
      <c r="A1863" s="158"/>
      <c r="D1863" s="138"/>
    </row>
    <row r="1864" spans="1:4" x14ac:dyDescent="0.2">
      <c r="A1864" s="158"/>
      <c r="D1864" s="138"/>
    </row>
    <row r="1865" spans="1:4" x14ac:dyDescent="0.2">
      <c r="A1865" s="158"/>
      <c r="D1865" s="138"/>
    </row>
    <row r="1866" spans="1:4" x14ac:dyDescent="0.2">
      <c r="A1866" s="158"/>
      <c r="D1866" s="138"/>
    </row>
    <row r="1867" spans="1:4" x14ac:dyDescent="0.2">
      <c r="A1867" s="158"/>
      <c r="D1867" s="138"/>
    </row>
    <row r="1868" spans="1:4" x14ac:dyDescent="0.2">
      <c r="A1868" s="158"/>
      <c r="D1868" s="138"/>
    </row>
    <row r="1869" spans="1:4" x14ac:dyDescent="0.2">
      <c r="A1869" s="158"/>
      <c r="D1869" s="138"/>
    </row>
    <row r="1870" spans="1:4" x14ac:dyDescent="0.2">
      <c r="A1870" s="158"/>
      <c r="D1870" s="138"/>
    </row>
    <row r="1871" spans="1:4" x14ac:dyDescent="0.2">
      <c r="A1871" s="158"/>
      <c r="D1871" s="138"/>
    </row>
    <row r="1872" spans="1:4" x14ac:dyDescent="0.2">
      <c r="A1872" s="158"/>
      <c r="D1872" s="138"/>
    </row>
    <row r="1873" spans="1:4" x14ac:dyDescent="0.2">
      <c r="A1873" s="158"/>
      <c r="D1873" s="138"/>
    </row>
    <row r="1874" spans="1:4" x14ac:dyDescent="0.2">
      <c r="A1874" s="158"/>
      <c r="D1874" s="138"/>
    </row>
    <row r="1875" spans="1:4" x14ac:dyDescent="0.2">
      <c r="A1875" s="158"/>
      <c r="D1875" s="138"/>
    </row>
    <row r="1876" spans="1:4" x14ac:dyDescent="0.2">
      <c r="A1876" s="158"/>
      <c r="D1876" s="138"/>
    </row>
    <row r="1877" spans="1:4" x14ac:dyDescent="0.2">
      <c r="A1877" s="158"/>
      <c r="D1877" s="138"/>
    </row>
    <row r="1878" spans="1:4" x14ac:dyDescent="0.2">
      <c r="A1878" s="158"/>
      <c r="D1878" s="138"/>
    </row>
    <row r="1879" spans="1:4" x14ac:dyDescent="0.2">
      <c r="A1879" s="158"/>
      <c r="D1879" s="138"/>
    </row>
    <row r="1880" spans="1:4" x14ac:dyDescent="0.2">
      <c r="A1880" s="158"/>
      <c r="D1880" s="138"/>
    </row>
    <row r="1881" spans="1:4" x14ac:dyDescent="0.2">
      <c r="A1881" s="158"/>
      <c r="D1881" s="138"/>
    </row>
    <row r="1882" spans="1:4" x14ac:dyDescent="0.2">
      <c r="A1882" s="158"/>
      <c r="D1882" s="138"/>
    </row>
    <row r="1883" spans="1:4" x14ac:dyDescent="0.2">
      <c r="A1883" s="158"/>
      <c r="D1883" s="138"/>
    </row>
    <row r="1884" spans="1:4" x14ac:dyDescent="0.2">
      <c r="A1884" s="158"/>
      <c r="D1884" s="138"/>
    </row>
    <row r="1885" spans="1:4" x14ac:dyDescent="0.2">
      <c r="A1885" s="158"/>
      <c r="D1885" s="138"/>
    </row>
    <row r="1886" spans="1:4" x14ac:dyDescent="0.2">
      <c r="A1886" s="158"/>
      <c r="D1886" s="138"/>
    </row>
    <row r="1887" spans="1:4" x14ac:dyDescent="0.2">
      <c r="A1887" s="158"/>
      <c r="D1887" s="138"/>
    </row>
    <row r="1888" spans="1:4" x14ac:dyDescent="0.2">
      <c r="A1888" s="158"/>
      <c r="D1888" s="138"/>
    </row>
    <row r="1889" spans="1:4" x14ac:dyDescent="0.2">
      <c r="A1889" s="158"/>
      <c r="D1889" s="138"/>
    </row>
    <row r="1890" spans="1:4" x14ac:dyDescent="0.2">
      <c r="A1890" s="158"/>
      <c r="D1890" s="138"/>
    </row>
    <row r="1891" spans="1:4" x14ac:dyDescent="0.2">
      <c r="A1891" s="158"/>
      <c r="D1891" s="138"/>
    </row>
    <row r="1892" spans="1:4" x14ac:dyDescent="0.2">
      <c r="A1892" s="158"/>
      <c r="D1892" s="138"/>
    </row>
    <row r="1893" spans="1:4" x14ac:dyDescent="0.2">
      <c r="A1893" s="158"/>
      <c r="D1893" s="138"/>
    </row>
    <row r="1894" spans="1:4" x14ac:dyDescent="0.2">
      <c r="A1894" s="158"/>
      <c r="D1894" s="138"/>
    </row>
    <row r="1895" spans="1:4" x14ac:dyDescent="0.2">
      <c r="A1895" s="158"/>
      <c r="D1895" s="138"/>
    </row>
    <row r="1896" spans="1:4" x14ac:dyDescent="0.2">
      <c r="A1896" s="158"/>
      <c r="D1896" s="138"/>
    </row>
    <row r="1897" spans="1:4" x14ac:dyDescent="0.2">
      <c r="A1897" s="158"/>
      <c r="D1897" s="138"/>
    </row>
    <row r="1898" spans="1:4" x14ac:dyDescent="0.2">
      <c r="A1898" s="158"/>
      <c r="D1898" s="138"/>
    </row>
    <row r="1899" spans="1:4" x14ac:dyDescent="0.2">
      <c r="A1899" s="158"/>
      <c r="D1899" s="138"/>
    </row>
    <row r="1900" spans="1:4" x14ac:dyDescent="0.2">
      <c r="A1900" s="158"/>
      <c r="D1900" s="138"/>
    </row>
    <row r="1901" spans="1:4" x14ac:dyDescent="0.2">
      <c r="A1901" s="158"/>
      <c r="D1901" s="138"/>
    </row>
    <row r="1902" spans="1:4" x14ac:dyDescent="0.2">
      <c r="A1902" s="158"/>
      <c r="D1902" s="138"/>
    </row>
    <row r="1903" spans="1:4" x14ac:dyDescent="0.2">
      <c r="A1903" s="158"/>
      <c r="D1903" s="138"/>
    </row>
    <row r="1904" spans="1:4" x14ac:dyDescent="0.2">
      <c r="A1904" s="158"/>
      <c r="D1904" s="138"/>
    </row>
    <row r="1905" spans="1:4" x14ac:dyDescent="0.2">
      <c r="A1905" s="158"/>
      <c r="D1905" s="138"/>
    </row>
    <row r="1906" spans="1:4" x14ac:dyDescent="0.2">
      <c r="A1906" s="158"/>
      <c r="D1906" s="138"/>
    </row>
    <row r="1907" spans="1:4" x14ac:dyDescent="0.2">
      <c r="A1907" s="158"/>
      <c r="D1907" s="138"/>
    </row>
    <row r="1908" spans="1:4" x14ac:dyDescent="0.2">
      <c r="A1908" s="158"/>
      <c r="D1908" s="138"/>
    </row>
    <row r="1909" spans="1:4" x14ac:dyDescent="0.2">
      <c r="A1909" s="158"/>
      <c r="D1909" s="138"/>
    </row>
    <row r="1910" spans="1:4" x14ac:dyDescent="0.2">
      <c r="A1910" s="158"/>
      <c r="D1910" s="138"/>
    </row>
    <row r="1911" spans="1:4" x14ac:dyDescent="0.2">
      <c r="A1911" s="158"/>
      <c r="D1911" s="138"/>
    </row>
    <row r="1912" spans="1:4" x14ac:dyDescent="0.2">
      <c r="A1912" s="158"/>
      <c r="D1912" s="138"/>
    </row>
    <row r="1913" spans="1:4" x14ac:dyDescent="0.2">
      <c r="A1913" s="158"/>
      <c r="D1913" s="138"/>
    </row>
    <row r="1914" spans="1:4" x14ac:dyDescent="0.2">
      <c r="A1914" s="158"/>
      <c r="D1914" s="138"/>
    </row>
    <row r="1915" spans="1:4" x14ac:dyDescent="0.2">
      <c r="A1915" s="158"/>
      <c r="D1915" s="138"/>
    </row>
    <row r="1916" spans="1:4" x14ac:dyDescent="0.2">
      <c r="A1916" s="158"/>
      <c r="D1916" s="138"/>
    </row>
    <row r="1917" spans="1:4" x14ac:dyDescent="0.2">
      <c r="A1917" s="158"/>
      <c r="D1917" s="138"/>
    </row>
    <row r="1918" spans="1:4" x14ac:dyDescent="0.2">
      <c r="A1918" s="158"/>
      <c r="D1918" s="138"/>
    </row>
    <row r="1919" spans="1:4" x14ac:dyDescent="0.2">
      <c r="A1919" s="158"/>
      <c r="D1919" s="138"/>
    </row>
    <row r="1920" spans="1:4" x14ac:dyDescent="0.2">
      <c r="A1920" s="158"/>
      <c r="D1920" s="138"/>
    </row>
    <row r="1921" spans="1:4" x14ac:dyDescent="0.2">
      <c r="A1921" s="158"/>
      <c r="D1921" s="138"/>
    </row>
    <row r="1922" spans="1:4" x14ac:dyDescent="0.2">
      <c r="A1922" s="158"/>
      <c r="D1922" s="138"/>
    </row>
    <row r="1923" spans="1:4" x14ac:dyDescent="0.2">
      <c r="A1923" s="158"/>
      <c r="D1923" s="138"/>
    </row>
    <row r="1924" spans="1:4" x14ac:dyDescent="0.2">
      <c r="A1924" s="158"/>
      <c r="D1924" s="138"/>
    </row>
    <row r="1925" spans="1:4" x14ac:dyDescent="0.2">
      <c r="A1925" s="158"/>
      <c r="D1925" s="138"/>
    </row>
    <row r="1926" spans="1:4" x14ac:dyDescent="0.2">
      <c r="A1926" s="158"/>
      <c r="D1926" s="138"/>
    </row>
    <row r="1927" spans="1:4" x14ac:dyDescent="0.2">
      <c r="A1927" s="158"/>
      <c r="D1927" s="138"/>
    </row>
    <row r="1928" spans="1:4" x14ac:dyDescent="0.2">
      <c r="A1928" s="158"/>
      <c r="D1928" s="138"/>
    </row>
    <row r="1929" spans="1:4" x14ac:dyDescent="0.2">
      <c r="A1929" s="158"/>
      <c r="D1929" s="138"/>
    </row>
    <row r="1930" spans="1:4" x14ac:dyDescent="0.2">
      <c r="A1930" s="158"/>
      <c r="D1930" s="138"/>
    </row>
    <row r="1931" spans="1:4" x14ac:dyDescent="0.2">
      <c r="A1931" s="158"/>
      <c r="D1931" s="138"/>
    </row>
    <row r="1932" spans="1:4" x14ac:dyDescent="0.2">
      <c r="A1932" s="158"/>
      <c r="D1932" s="138"/>
    </row>
    <row r="1933" spans="1:4" x14ac:dyDescent="0.2">
      <c r="A1933" s="158"/>
      <c r="D1933" s="138"/>
    </row>
    <row r="1934" spans="1:4" x14ac:dyDescent="0.2">
      <c r="A1934" s="158"/>
      <c r="D1934" s="138"/>
    </row>
    <row r="1935" spans="1:4" x14ac:dyDescent="0.2">
      <c r="A1935" s="158"/>
      <c r="D1935" s="138"/>
    </row>
    <row r="1936" spans="1:4" x14ac:dyDescent="0.2">
      <c r="A1936" s="158"/>
      <c r="D1936" s="138"/>
    </row>
    <row r="1937" spans="1:4" x14ac:dyDescent="0.2">
      <c r="A1937" s="158"/>
      <c r="D1937" s="138"/>
    </row>
    <row r="1938" spans="1:4" x14ac:dyDescent="0.2">
      <c r="A1938" s="158"/>
      <c r="D1938" s="138"/>
    </row>
    <row r="1939" spans="1:4" x14ac:dyDescent="0.2">
      <c r="A1939" s="158"/>
      <c r="D1939" s="138"/>
    </row>
    <row r="1940" spans="1:4" x14ac:dyDescent="0.2">
      <c r="A1940" s="158"/>
      <c r="D1940" s="138"/>
    </row>
    <row r="1941" spans="1:4" x14ac:dyDescent="0.2">
      <c r="A1941" s="158"/>
      <c r="D1941" s="138"/>
    </row>
    <row r="1942" spans="1:4" x14ac:dyDescent="0.2">
      <c r="A1942" s="158"/>
      <c r="D1942" s="138"/>
    </row>
    <row r="1943" spans="1:4" x14ac:dyDescent="0.2">
      <c r="A1943" s="158"/>
      <c r="D1943" s="138"/>
    </row>
    <row r="1944" spans="1:4" x14ac:dyDescent="0.2">
      <c r="A1944" s="158"/>
      <c r="D1944" s="138"/>
    </row>
    <row r="1945" spans="1:4" x14ac:dyDescent="0.2">
      <c r="A1945" s="158"/>
      <c r="D1945" s="138"/>
    </row>
    <row r="1946" spans="1:4" x14ac:dyDescent="0.2">
      <c r="A1946" s="158"/>
      <c r="D1946" s="138"/>
    </row>
    <row r="1947" spans="1:4" x14ac:dyDescent="0.2">
      <c r="A1947" s="158"/>
      <c r="D1947" s="138"/>
    </row>
    <row r="1948" spans="1:4" x14ac:dyDescent="0.2">
      <c r="A1948" s="158"/>
      <c r="D1948" s="138"/>
    </row>
    <row r="1949" spans="1:4" x14ac:dyDescent="0.2">
      <c r="A1949" s="158"/>
      <c r="D1949" s="138"/>
    </row>
    <row r="1950" spans="1:4" x14ac:dyDescent="0.2">
      <c r="A1950" s="158"/>
      <c r="D1950" s="138"/>
    </row>
    <row r="1951" spans="1:4" x14ac:dyDescent="0.2">
      <c r="A1951" s="158"/>
      <c r="D1951" s="138"/>
    </row>
    <row r="1952" spans="1:4" x14ac:dyDescent="0.2">
      <c r="A1952" s="158"/>
      <c r="D1952" s="138"/>
    </row>
    <row r="1953" spans="1:4" x14ac:dyDescent="0.2">
      <c r="A1953" s="158"/>
      <c r="D1953" s="138"/>
    </row>
    <row r="1954" spans="1:4" x14ac:dyDescent="0.2">
      <c r="A1954" s="158"/>
      <c r="D1954" s="138"/>
    </row>
    <row r="1955" spans="1:4" x14ac:dyDescent="0.2">
      <c r="A1955" s="158"/>
      <c r="D1955" s="138"/>
    </row>
    <row r="1956" spans="1:4" x14ac:dyDescent="0.2">
      <c r="A1956" s="158"/>
      <c r="D1956" s="138"/>
    </row>
    <row r="1957" spans="1:4" x14ac:dyDescent="0.2">
      <c r="A1957" s="158"/>
      <c r="D1957" s="138"/>
    </row>
    <row r="1958" spans="1:4" x14ac:dyDescent="0.2">
      <c r="A1958" s="158"/>
      <c r="D1958" s="138"/>
    </row>
    <row r="1959" spans="1:4" x14ac:dyDescent="0.2">
      <c r="A1959" s="158"/>
      <c r="D1959" s="138"/>
    </row>
    <row r="1960" spans="1:4" x14ac:dyDescent="0.2">
      <c r="A1960" s="158"/>
      <c r="D1960" s="138"/>
    </row>
    <row r="1961" spans="1:4" x14ac:dyDescent="0.2">
      <c r="A1961" s="158"/>
      <c r="D1961" s="138"/>
    </row>
    <row r="1962" spans="1:4" x14ac:dyDescent="0.2">
      <c r="A1962" s="158"/>
      <c r="D1962" s="138"/>
    </row>
    <row r="1963" spans="1:4" x14ac:dyDescent="0.2">
      <c r="A1963" s="158"/>
      <c r="D1963" s="138"/>
    </row>
    <row r="1964" spans="1:4" x14ac:dyDescent="0.2">
      <c r="A1964" s="158"/>
      <c r="D1964" s="138"/>
    </row>
    <row r="1965" spans="1:4" x14ac:dyDescent="0.2">
      <c r="A1965" s="158"/>
      <c r="D1965" s="138"/>
    </row>
    <row r="1966" spans="1:4" x14ac:dyDescent="0.2">
      <c r="A1966" s="158"/>
      <c r="D1966" s="138"/>
    </row>
    <row r="1967" spans="1:4" x14ac:dyDescent="0.2">
      <c r="A1967" s="158"/>
      <c r="D1967" s="138"/>
    </row>
    <row r="1968" spans="1:4" x14ac:dyDescent="0.2">
      <c r="A1968" s="158"/>
      <c r="D1968" s="138"/>
    </row>
    <row r="1969" spans="1:4" x14ac:dyDescent="0.2">
      <c r="A1969" s="158"/>
      <c r="D1969" s="138"/>
    </row>
    <row r="1970" spans="1:4" x14ac:dyDescent="0.2">
      <c r="A1970" s="158"/>
      <c r="D1970" s="138"/>
    </row>
    <row r="1971" spans="1:4" x14ac:dyDescent="0.2">
      <c r="A1971" s="158"/>
      <c r="D1971" s="138"/>
    </row>
    <row r="1972" spans="1:4" x14ac:dyDescent="0.2">
      <c r="A1972" s="158"/>
      <c r="D1972" s="138"/>
    </row>
    <row r="1973" spans="1:4" x14ac:dyDescent="0.2">
      <c r="A1973" s="158"/>
      <c r="D1973" s="138"/>
    </row>
    <row r="1974" spans="1:4" x14ac:dyDescent="0.2">
      <c r="A1974" s="158"/>
      <c r="D1974" s="138"/>
    </row>
    <row r="1975" spans="1:4" x14ac:dyDescent="0.2">
      <c r="A1975" s="158"/>
      <c r="D1975" s="138"/>
    </row>
    <row r="1976" spans="1:4" x14ac:dyDescent="0.2">
      <c r="A1976" s="158"/>
      <c r="D1976" s="138"/>
    </row>
    <row r="1977" spans="1:4" x14ac:dyDescent="0.2">
      <c r="A1977" s="158"/>
      <c r="D1977" s="138"/>
    </row>
    <row r="1978" spans="1:4" x14ac:dyDescent="0.2">
      <c r="A1978" s="158"/>
      <c r="D1978" s="138"/>
    </row>
    <row r="1979" spans="1:4" x14ac:dyDescent="0.2">
      <c r="A1979" s="158"/>
      <c r="D1979" s="138"/>
    </row>
    <row r="1980" spans="1:4" x14ac:dyDescent="0.2">
      <c r="A1980" s="158"/>
      <c r="D1980" s="138"/>
    </row>
    <row r="1981" spans="1:4" x14ac:dyDescent="0.2">
      <c r="A1981" s="158"/>
      <c r="D1981" s="138"/>
    </row>
    <row r="1982" spans="1:4" x14ac:dyDescent="0.2">
      <c r="A1982" s="158"/>
      <c r="D1982" s="138"/>
    </row>
    <row r="1983" spans="1:4" x14ac:dyDescent="0.2">
      <c r="A1983" s="158"/>
      <c r="D1983" s="138"/>
    </row>
    <row r="1984" spans="1:4" x14ac:dyDescent="0.2">
      <c r="A1984" s="158"/>
      <c r="D1984" s="138"/>
    </row>
    <row r="1985" spans="1:4" x14ac:dyDescent="0.2">
      <c r="A1985" s="158"/>
      <c r="D1985" s="138"/>
    </row>
    <row r="1986" spans="1:4" x14ac:dyDescent="0.2">
      <c r="A1986" s="158"/>
      <c r="D1986" s="138"/>
    </row>
    <row r="1987" spans="1:4" x14ac:dyDescent="0.2">
      <c r="A1987" s="158"/>
      <c r="D1987" s="138"/>
    </row>
    <row r="1988" spans="1:4" x14ac:dyDescent="0.2">
      <c r="A1988" s="158"/>
      <c r="D1988" s="138"/>
    </row>
    <row r="1989" spans="1:4" x14ac:dyDescent="0.2">
      <c r="A1989" s="158"/>
      <c r="D1989" s="138"/>
    </row>
    <row r="1990" spans="1:4" x14ac:dyDescent="0.2">
      <c r="A1990" s="158"/>
      <c r="D1990" s="138"/>
    </row>
    <row r="1991" spans="1:4" x14ac:dyDescent="0.2">
      <c r="A1991" s="158"/>
      <c r="D1991" s="138"/>
    </row>
    <row r="1992" spans="1:4" x14ac:dyDescent="0.2">
      <c r="A1992" s="158"/>
      <c r="D1992" s="138"/>
    </row>
    <row r="1993" spans="1:4" x14ac:dyDescent="0.2">
      <c r="A1993" s="158"/>
      <c r="D1993" s="138"/>
    </row>
    <row r="1994" spans="1:4" x14ac:dyDescent="0.2">
      <c r="A1994" s="158"/>
      <c r="D1994" s="138"/>
    </row>
    <row r="1995" spans="1:4" x14ac:dyDescent="0.2">
      <c r="A1995" s="158"/>
      <c r="D1995" s="138"/>
    </row>
    <row r="1996" spans="1:4" x14ac:dyDescent="0.2">
      <c r="A1996" s="158"/>
      <c r="D1996" s="138"/>
    </row>
    <row r="1997" spans="1:4" x14ac:dyDescent="0.2">
      <c r="A1997" s="158"/>
      <c r="D1997" s="138"/>
    </row>
    <row r="1998" spans="1:4" x14ac:dyDescent="0.2">
      <c r="A1998" s="158"/>
      <c r="D1998" s="138"/>
    </row>
    <row r="1999" spans="1:4" x14ac:dyDescent="0.2">
      <c r="A1999" s="158"/>
      <c r="D1999" s="138"/>
    </row>
    <row r="2000" spans="1:4" x14ac:dyDescent="0.2">
      <c r="A2000" s="158"/>
      <c r="D2000" s="138"/>
    </row>
    <row r="2001" spans="1:4" x14ac:dyDescent="0.2">
      <c r="A2001" s="158"/>
      <c r="D2001" s="138"/>
    </row>
    <row r="2002" spans="1:4" x14ac:dyDescent="0.2">
      <c r="A2002" s="158"/>
      <c r="D2002" s="138"/>
    </row>
    <row r="2003" spans="1:4" x14ac:dyDescent="0.2">
      <c r="A2003" s="158"/>
      <c r="D2003" s="138"/>
    </row>
    <row r="2004" spans="1:4" x14ac:dyDescent="0.2">
      <c r="A2004" s="158"/>
      <c r="D2004" s="138"/>
    </row>
    <row r="2005" spans="1:4" x14ac:dyDescent="0.2">
      <c r="A2005" s="158"/>
      <c r="D2005" s="138"/>
    </row>
    <row r="2006" spans="1:4" x14ac:dyDescent="0.2">
      <c r="A2006" s="158"/>
      <c r="D2006" s="138"/>
    </row>
    <row r="2007" spans="1:4" x14ac:dyDescent="0.2">
      <c r="A2007" s="158"/>
      <c r="D2007" s="138"/>
    </row>
    <row r="2008" spans="1:4" x14ac:dyDescent="0.2">
      <c r="A2008" s="158"/>
      <c r="D2008" s="138"/>
    </row>
    <row r="2009" spans="1:4" x14ac:dyDescent="0.2">
      <c r="A2009" s="158"/>
      <c r="D2009" s="138"/>
    </row>
    <row r="2010" spans="1:4" x14ac:dyDescent="0.2">
      <c r="A2010" s="158"/>
      <c r="D2010" s="138"/>
    </row>
    <row r="2011" spans="1:4" x14ac:dyDescent="0.2">
      <c r="A2011" s="158"/>
      <c r="D2011" s="138"/>
    </row>
    <row r="2012" spans="1:4" x14ac:dyDescent="0.2">
      <c r="A2012" s="158"/>
      <c r="D2012" s="138"/>
    </row>
    <row r="2013" spans="1:4" x14ac:dyDescent="0.2">
      <c r="A2013" s="158"/>
      <c r="D2013" s="138"/>
    </row>
    <row r="2014" spans="1:4" x14ac:dyDescent="0.2">
      <c r="A2014" s="158"/>
      <c r="D2014" s="138"/>
    </row>
    <row r="2015" spans="1:4" x14ac:dyDescent="0.2">
      <c r="A2015" s="158"/>
      <c r="D2015" s="138"/>
    </row>
    <row r="2016" spans="1:4" x14ac:dyDescent="0.2">
      <c r="A2016" s="158"/>
      <c r="D2016" s="138"/>
    </row>
    <row r="2017" spans="1:4" x14ac:dyDescent="0.2">
      <c r="A2017" s="158"/>
      <c r="D2017" s="138"/>
    </row>
    <row r="2018" spans="1:4" x14ac:dyDescent="0.2">
      <c r="A2018" s="158"/>
      <c r="D2018" s="138"/>
    </row>
    <row r="2019" spans="1:4" x14ac:dyDescent="0.2">
      <c r="A2019" s="158"/>
      <c r="D2019" s="138"/>
    </row>
    <row r="2020" spans="1:4" x14ac:dyDescent="0.2">
      <c r="A2020" s="158"/>
      <c r="D2020" s="138"/>
    </row>
    <row r="2021" spans="1:4" x14ac:dyDescent="0.2">
      <c r="A2021" s="158"/>
      <c r="D2021" s="138"/>
    </row>
    <row r="2022" spans="1:4" x14ac:dyDescent="0.2">
      <c r="A2022" s="158"/>
      <c r="D2022" s="138"/>
    </row>
    <row r="2023" spans="1:4" x14ac:dyDescent="0.2">
      <c r="A2023" s="158"/>
      <c r="D2023" s="138"/>
    </row>
    <row r="2024" spans="1:4" x14ac:dyDescent="0.2">
      <c r="A2024" s="158"/>
      <c r="D2024" s="138"/>
    </row>
    <row r="2025" spans="1:4" x14ac:dyDescent="0.2">
      <c r="A2025" s="158"/>
      <c r="D2025" s="138"/>
    </row>
    <row r="2026" spans="1:4" x14ac:dyDescent="0.2">
      <c r="A2026" s="158"/>
      <c r="D2026" s="138"/>
    </row>
    <row r="2027" spans="1:4" x14ac:dyDescent="0.2">
      <c r="A2027" s="158"/>
      <c r="D2027" s="138"/>
    </row>
    <row r="2028" spans="1:4" x14ac:dyDescent="0.2">
      <c r="A2028" s="158"/>
      <c r="D2028" s="138"/>
    </row>
    <row r="2029" spans="1:4" x14ac:dyDescent="0.2">
      <c r="A2029" s="158"/>
      <c r="D2029" s="138"/>
    </row>
    <row r="2030" spans="1:4" x14ac:dyDescent="0.2">
      <c r="A2030" s="158"/>
      <c r="D2030" s="138"/>
    </row>
    <row r="2031" spans="1:4" x14ac:dyDescent="0.2">
      <c r="A2031" s="158"/>
      <c r="D2031" s="138"/>
    </row>
    <row r="2032" spans="1:4" x14ac:dyDescent="0.2">
      <c r="A2032" s="158"/>
      <c r="D2032" s="138"/>
    </row>
    <row r="2033" spans="1:4" x14ac:dyDescent="0.2">
      <c r="A2033" s="158"/>
      <c r="D2033" s="138"/>
    </row>
    <row r="2034" spans="1:4" x14ac:dyDescent="0.2">
      <c r="A2034" s="158"/>
      <c r="D2034" s="138"/>
    </row>
    <row r="2035" spans="1:4" x14ac:dyDescent="0.2">
      <c r="A2035" s="158"/>
      <c r="D2035" s="138"/>
    </row>
    <row r="2036" spans="1:4" x14ac:dyDescent="0.2">
      <c r="A2036" s="158"/>
      <c r="D2036" s="138"/>
    </row>
    <row r="2037" spans="1:4" x14ac:dyDescent="0.2">
      <c r="A2037" s="158"/>
      <c r="D2037" s="138"/>
    </row>
    <row r="2038" spans="1:4" x14ac:dyDescent="0.2">
      <c r="A2038" s="158"/>
      <c r="D2038" s="138"/>
    </row>
    <row r="2039" spans="1:4" x14ac:dyDescent="0.2">
      <c r="A2039" s="158"/>
      <c r="D2039" s="138"/>
    </row>
    <row r="2040" spans="1:4" x14ac:dyDescent="0.2">
      <c r="A2040" s="158"/>
      <c r="D2040" s="138"/>
    </row>
    <row r="2041" spans="1:4" x14ac:dyDescent="0.2">
      <c r="A2041" s="158"/>
      <c r="D2041" s="138"/>
    </row>
    <row r="2042" spans="1:4" x14ac:dyDescent="0.2">
      <c r="A2042" s="158"/>
      <c r="D2042" s="138"/>
    </row>
    <row r="2043" spans="1:4" x14ac:dyDescent="0.2">
      <c r="A2043" s="158"/>
      <c r="D2043" s="138"/>
    </row>
    <row r="2044" spans="1:4" x14ac:dyDescent="0.2">
      <c r="A2044" s="158"/>
      <c r="D2044" s="138"/>
    </row>
    <row r="2045" spans="1:4" x14ac:dyDescent="0.2">
      <c r="A2045" s="158"/>
      <c r="D2045" s="138"/>
    </row>
    <row r="2046" spans="1:4" x14ac:dyDescent="0.2">
      <c r="A2046" s="158"/>
      <c r="D2046" s="138"/>
    </row>
    <row r="2047" spans="1:4" x14ac:dyDescent="0.2">
      <c r="A2047" s="158"/>
      <c r="D2047" s="138"/>
    </row>
    <row r="2048" spans="1:4" x14ac:dyDescent="0.2">
      <c r="A2048" s="158"/>
      <c r="D2048" s="138"/>
    </row>
    <row r="2049" spans="1:4" x14ac:dyDescent="0.2">
      <c r="A2049" s="158"/>
      <c r="D2049" s="138"/>
    </row>
    <row r="2050" spans="1:4" x14ac:dyDescent="0.2">
      <c r="A2050" s="158"/>
      <c r="D2050" s="138"/>
    </row>
    <row r="2051" spans="1:4" x14ac:dyDescent="0.2">
      <c r="A2051" s="158"/>
      <c r="D2051" s="138"/>
    </row>
    <row r="2052" spans="1:4" x14ac:dyDescent="0.2">
      <c r="A2052" s="158"/>
      <c r="D2052" s="138"/>
    </row>
    <row r="2053" spans="1:4" x14ac:dyDescent="0.2">
      <c r="A2053" s="158"/>
      <c r="D2053" s="138"/>
    </row>
    <row r="2054" spans="1:4" x14ac:dyDescent="0.2">
      <c r="A2054" s="158"/>
      <c r="D2054" s="138"/>
    </row>
    <row r="2055" spans="1:4" x14ac:dyDescent="0.2">
      <c r="A2055" s="158"/>
      <c r="D2055" s="138"/>
    </row>
    <row r="2056" spans="1:4" x14ac:dyDescent="0.2">
      <c r="A2056" s="158"/>
      <c r="D2056" s="138"/>
    </row>
    <row r="2057" spans="1:4" x14ac:dyDescent="0.2">
      <c r="A2057" s="158"/>
      <c r="D2057" s="138"/>
    </row>
    <row r="2058" spans="1:4" x14ac:dyDescent="0.2">
      <c r="A2058" s="158"/>
      <c r="D2058" s="138"/>
    </row>
    <row r="2059" spans="1:4" x14ac:dyDescent="0.2">
      <c r="A2059" s="158"/>
      <c r="D2059" s="138"/>
    </row>
    <row r="2060" spans="1:4" x14ac:dyDescent="0.2">
      <c r="A2060" s="158"/>
      <c r="D2060" s="138"/>
    </row>
    <row r="2061" spans="1:4" x14ac:dyDescent="0.2">
      <c r="A2061" s="158"/>
      <c r="D2061" s="138"/>
    </row>
    <row r="2062" spans="1:4" x14ac:dyDescent="0.2">
      <c r="A2062" s="158"/>
      <c r="D2062" s="138"/>
    </row>
    <row r="2063" spans="1:4" x14ac:dyDescent="0.2">
      <c r="A2063" s="158"/>
      <c r="D2063" s="138"/>
    </row>
    <row r="2064" spans="1:4" x14ac:dyDescent="0.2">
      <c r="A2064" s="158"/>
      <c r="D2064" s="138"/>
    </row>
    <row r="2065" spans="1:4" x14ac:dyDescent="0.2">
      <c r="A2065" s="158"/>
      <c r="D2065" s="138"/>
    </row>
    <row r="2066" spans="1:4" x14ac:dyDescent="0.2">
      <c r="A2066" s="158"/>
      <c r="D2066" s="138"/>
    </row>
    <row r="2067" spans="1:4" x14ac:dyDescent="0.2">
      <c r="A2067" s="158"/>
      <c r="D2067" s="138"/>
    </row>
    <row r="2068" spans="1:4" x14ac:dyDescent="0.2">
      <c r="A2068" s="158"/>
      <c r="D2068" s="138"/>
    </row>
    <row r="2069" spans="1:4" x14ac:dyDescent="0.2">
      <c r="A2069" s="158"/>
      <c r="D2069" s="138"/>
    </row>
    <row r="2070" spans="1:4" x14ac:dyDescent="0.2">
      <c r="A2070" s="158"/>
      <c r="D2070" s="138"/>
    </row>
    <row r="2071" spans="1:4" x14ac:dyDescent="0.2">
      <c r="A2071" s="158"/>
      <c r="D2071" s="138"/>
    </row>
    <row r="2072" spans="1:4" x14ac:dyDescent="0.2">
      <c r="A2072" s="158"/>
      <c r="D2072" s="138"/>
    </row>
    <row r="2073" spans="1:4" x14ac:dyDescent="0.2">
      <c r="A2073" s="158"/>
      <c r="D2073" s="138"/>
    </row>
    <row r="2074" spans="1:4" x14ac:dyDescent="0.2">
      <c r="A2074" s="158"/>
      <c r="D2074" s="138"/>
    </row>
    <row r="2075" spans="1:4" x14ac:dyDescent="0.2">
      <c r="A2075" s="158"/>
      <c r="D2075" s="138"/>
    </row>
    <row r="2076" spans="1:4" x14ac:dyDescent="0.2">
      <c r="A2076" s="158"/>
      <c r="D2076" s="138"/>
    </row>
    <row r="2077" spans="1:4" x14ac:dyDescent="0.2">
      <c r="A2077" s="158"/>
      <c r="D2077" s="138"/>
    </row>
    <row r="2078" spans="1:4" x14ac:dyDescent="0.2">
      <c r="A2078" s="158"/>
      <c r="D2078" s="138"/>
    </row>
    <row r="2079" spans="1:4" x14ac:dyDescent="0.2">
      <c r="A2079" s="158"/>
      <c r="D2079" s="138"/>
    </row>
    <row r="2080" spans="1:4" x14ac:dyDescent="0.2">
      <c r="A2080" s="158"/>
      <c r="D2080" s="138"/>
    </row>
    <row r="2081" spans="1:4" x14ac:dyDescent="0.2">
      <c r="A2081" s="158"/>
      <c r="D2081" s="138"/>
    </row>
    <row r="2082" spans="1:4" x14ac:dyDescent="0.2">
      <c r="A2082" s="158"/>
      <c r="D2082" s="138"/>
    </row>
    <row r="2083" spans="1:4" x14ac:dyDescent="0.2">
      <c r="A2083" s="158"/>
      <c r="D2083" s="138"/>
    </row>
    <row r="2084" spans="1:4" x14ac:dyDescent="0.2">
      <c r="A2084" s="158"/>
      <c r="D2084" s="138"/>
    </row>
    <row r="2085" spans="1:4" x14ac:dyDescent="0.2">
      <c r="A2085" s="158"/>
      <c r="D2085" s="138"/>
    </row>
    <row r="2086" spans="1:4" x14ac:dyDescent="0.2">
      <c r="A2086" s="158"/>
      <c r="D2086" s="138"/>
    </row>
    <row r="2087" spans="1:4" x14ac:dyDescent="0.2">
      <c r="A2087" s="158"/>
      <c r="D2087" s="138"/>
    </row>
    <row r="2088" spans="1:4" x14ac:dyDescent="0.2">
      <c r="A2088" s="158"/>
      <c r="D2088" s="138"/>
    </row>
    <row r="2089" spans="1:4" x14ac:dyDescent="0.2">
      <c r="A2089" s="158"/>
      <c r="D2089" s="138"/>
    </row>
    <row r="2090" spans="1:4" x14ac:dyDescent="0.2">
      <c r="A2090" s="158"/>
      <c r="D2090" s="138"/>
    </row>
    <row r="2091" spans="1:4" x14ac:dyDescent="0.2">
      <c r="A2091" s="158"/>
      <c r="D2091" s="138"/>
    </row>
    <row r="2092" spans="1:4" x14ac:dyDescent="0.2">
      <c r="A2092" s="158"/>
      <c r="D2092" s="138"/>
    </row>
    <row r="2093" spans="1:4" x14ac:dyDescent="0.2">
      <c r="A2093" s="158"/>
      <c r="D2093" s="138"/>
    </row>
    <row r="2094" spans="1:4" x14ac:dyDescent="0.2">
      <c r="A2094" s="158"/>
      <c r="D2094" s="138"/>
    </row>
    <row r="2095" spans="1:4" x14ac:dyDescent="0.2">
      <c r="A2095" s="158"/>
      <c r="D2095" s="138"/>
    </row>
    <row r="2096" spans="1:4" x14ac:dyDescent="0.2">
      <c r="A2096" s="158"/>
      <c r="D2096" s="138"/>
    </row>
    <row r="2097" spans="1:4" x14ac:dyDescent="0.2">
      <c r="A2097" s="158"/>
      <c r="D2097" s="138"/>
    </row>
    <row r="2098" spans="1:4" x14ac:dyDescent="0.2">
      <c r="A2098" s="158"/>
      <c r="D2098" s="138"/>
    </row>
    <row r="2099" spans="1:4" x14ac:dyDescent="0.2">
      <c r="A2099" s="158"/>
      <c r="D2099" s="138"/>
    </row>
    <row r="2100" spans="1:4" x14ac:dyDescent="0.2">
      <c r="A2100" s="158"/>
      <c r="D2100" s="138"/>
    </row>
    <row r="2101" spans="1:4" x14ac:dyDescent="0.2">
      <c r="A2101" s="158"/>
      <c r="D2101" s="138"/>
    </row>
    <row r="2102" spans="1:4" x14ac:dyDescent="0.2">
      <c r="A2102" s="158"/>
      <c r="D2102" s="138"/>
    </row>
    <row r="2103" spans="1:4" x14ac:dyDescent="0.2">
      <c r="A2103" s="158"/>
      <c r="D2103" s="138"/>
    </row>
    <row r="2104" spans="1:4" x14ac:dyDescent="0.2">
      <c r="A2104" s="158"/>
      <c r="D2104" s="138"/>
    </row>
    <row r="2105" spans="1:4" x14ac:dyDescent="0.2">
      <c r="A2105" s="158"/>
      <c r="D2105" s="138"/>
    </row>
    <row r="2106" spans="1:4" x14ac:dyDescent="0.2">
      <c r="A2106" s="158"/>
      <c r="D2106" s="138"/>
    </row>
    <row r="2107" spans="1:4" x14ac:dyDescent="0.2">
      <c r="A2107" s="158"/>
      <c r="D2107" s="138"/>
    </row>
    <row r="2108" spans="1:4" x14ac:dyDescent="0.2">
      <c r="A2108" s="158"/>
      <c r="D2108" s="138"/>
    </row>
    <row r="2109" spans="1:4" x14ac:dyDescent="0.2">
      <c r="A2109" s="158"/>
      <c r="D2109" s="138"/>
    </row>
    <row r="2110" spans="1:4" x14ac:dyDescent="0.2">
      <c r="A2110" s="158"/>
      <c r="D2110" s="138"/>
    </row>
    <row r="2111" spans="1:4" x14ac:dyDescent="0.2">
      <c r="A2111" s="158"/>
      <c r="D2111" s="138"/>
    </row>
    <row r="2112" spans="1:4" x14ac:dyDescent="0.2">
      <c r="A2112" s="158"/>
      <c r="D2112" s="138"/>
    </row>
    <row r="2113" spans="1:4" x14ac:dyDescent="0.2">
      <c r="A2113" s="158"/>
      <c r="D2113" s="138"/>
    </row>
    <row r="2114" spans="1:4" x14ac:dyDescent="0.2">
      <c r="A2114" s="158"/>
      <c r="D2114" s="138"/>
    </row>
    <row r="2115" spans="1:4" x14ac:dyDescent="0.2">
      <c r="A2115" s="158"/>
      <c r="D2115" s="138"/>
    </row>
    <row r="2116" spans="1:4" x14ac:dyDescent="0.2">
      <c r="A2116" s="158"/>
      <c r="D2116" s="138"/>
    </row>
    <row r="2117" spans="1:4" x14ac:dyDescent="0.2">
      <c r="A2117" s="158"/>
      <c r="D2117" s="138"/>
    </row>
    <row r="2118" spans="1:4" x14ac:dyDescent="0.2">
      <c r="A2118" s="158"/>
      <c r="D2118" s="138"/>
    </row>
    <row r="2119" spans="1:4" x14ac:dyDescent="0.2">
      <c r="A2119" s="158"/>
      <c r="D2119" s="138"/>
    </row>
    <row r="2120" spans="1:4" x14ac:dyDescent="0.2">
      <c r="A2120" s="158"/>
      <c r="D2120" s="138"/>
    </row>
    <row r="2121" spans="1:4" x14ac:dyDescent="0.2">
      <c r="A2121" s="158"/>
      <c r="D2121" s="138"/>
    </row>
    <row r="2122" spans="1:4" x14ac:dyDescent="0.2">
      <c r="A2122" s="158"/>
      <c r="D2122" s="138"/>
    </row>
    <row r="2123" spans="1:4" x14ac:dyDescent="0.2">
      <c r="A2123" s="158"/>
      <c r="D2123" s="138"/>
    </row>
    <row r="2124" spans="1:4" x14ac:dyDescent="0.2">
      <c r="A2124" s="158"/>
      <c r="D2124" s="138"/>
    </row>
    <row r="2125" spans="1:4" x14ac:dyDescent="0.2">
      <c r="A2125" s="158"/>
      <c r="D2125" s="138"/>
    </row>
    <row r="2126" spans="1:4" x14ac:dyDescent="0.2">
      <c r="A2126" s="158"/>
      <c r="D2126" s="138"/>
    </row>
    <row r="2127" spans="1:4" x14ac:dyDescent="0.2">
      <c r="A2127" s="158"/>
      <c r="D2127" s="138"/>
    </row>
    <row r="2128" spans="1:4" x14ac:dyDescent="0.2">
      <c r="A2128" s="158"/>
      <c r="D2128" s="138"/>
    </row>
    <row r="2129" spans="1:4" x14ac:dyDescent="0.2">
      <c r="A2129" s="158"/>
      <c r="D2129" s="138"/>
    </row>
    <row r="2130" spans="1:4" x14ac:dyDescent="0.2">
      <c r="A2130" s="158"/>
      <c r="D2130" s="138"/>
    </row>
    <row r="2131" spans="1:4" x14ac:dyDescent="0.2">
      <c r="A2131" s="158"/>
      <c r="D2131" s="138"/>
    </row>
    <row r="2132" spans="1:4" x14ac:dyDescent="0.2">
      <c r="A2132" s="158"/>
      <c r="D2132" s="138"/>
    </row>
    <row r="2133" spans="1:4" x14ac:dyDescent="0.2">
      <c r="A2133" s="158"/>
      <c r="D2133" s="138"/>
    </row>
    <row r="2134" spans="1:4" x14ac:dyDescent="0.2">
      <c r="A2134" s="158"/>
      <c r="D2134" s="138"/>
    </row>
    <row r="2135" spans="1:4" x14ac:dyDescent="0.2">
      <c r="A2135" s="158"/>
      <c r="D2135" s="138"/>
    </row>
    <row r="2136" spans="1:4" x14ac:dyDescent="0.2">
      <c r="A2136" s="158"/>
      <c r="D2136" s="138"/>
    </row>
    <row r="2137" spans="1:4" x14ac:dyDescent="0.2">
      <c r="A2137" s="158"/>
      <c r="D2137" s="138"/>
    </row>
    <row r="2138" spans="1:4" x14ac:dyDescent="0.2">
      <c r="A2138" s="158"/>
      <c r="D2138" s="138"/>
    </row>
    <row r="2139" spans="1:4" x14ac:dyDescent="0.2">
      <c r="A2139" s="158"/>
      <c r="D2139" s="138"/>
    </row>
    <row r="2140" spans="1:4" x14ac:dyDescent="0.2">
      <c r="A2140" s="158"/>
      <c r="D2140" s="138"/>
    </row>
    <row r="2141" spans="1:4" x14ac:dyDescent="0.2">
      <c r="A2141" s="158"/>
      <c r="D2141" s="138"/>
    </row>
    <row r="2142" spans="1:4" x14ac:dyDescent="0.2">
      <c r="A2142" s="158"/>
      <c r="D2142" s="138"/>
    </row>
    <row r="2143" spans="1:4" x14ac:dyDescent="0.2">
      <c r="A2143" s="158"/>
      <c r="D2143" s="138"/>
    </row>
    <row r="2144" spans="1:4" x14ac:dyDescent="0.2">
      <c r="A2144" s="158"/>
      <c r="D2144" s="138"/>
    </row>
    <row r="2145" spans="1:4" x14ac:dyDescent="0.2">
      <c r="A2145" s="158"/>
      <c r="D2145" s="138"/>
    </row>
    <row r="2146" spans="1:4" x14ac:dyDescent="0.2">
      <c r="A2146" s="158"/>
      <c r="D2146" s="138"/>
    </row>
    <row r="2147" spans="1:4" x14ac:dyDescent="0.2">
      <c r="A2147" s="158"/>
      <c r="D2147" s="138"/>
    </row>
    <row r="2148" spans="1:4" x14ac:dyDescent="0.2">
      <c r="A2148" s="158"/>
      <c r="D2148" s="138"/>
    </row>
    <row r="2149" spans="1:4" x14ac:dyDescent="0.2">
      <c r="A2149" s="158"/>
      <c r="D2149" s="138"/>
    </row>
    <row r="2150" spans="1:4" x14ac:dyDescent="0.2">
      <c r="A2150" s="158"/>
      <c r="D2150" s="138"/>
    </row>
    <row r="2151" spans="1:4" x14ac:dyDescent="0.2">
      <c r="A2151" s="158"/>
      <c r="D2151" s="138"/>
    </row>
    <row r="2152" spans="1:4" x14ac:dyDescent="0.2">
      <c r="A2152" s="158"/>
      <c r="D2152" s="138"/>
    </row>
    <row r="2153" spans="1:4" x14ac:dyDescent="0.2">
      <c r="A2153" s="158"/>
      <c r="D2153" s="138"/>
    </row>
    <row r="2154" spans="1:4" x14ac:dyDescent="0.2">
      <c r="A2154" s="158"/>
      <c r="D2154" s="138"/>
    </row>
    <row r="2155" spans="1:4" x14ac:dyDescent="0.2">
      <c r="A2155" s="158"/>
      <c r="D2155" s="138"/>
    </row>
    <row r="2156" spans="1:4" x14ac:dyDescent="0.2">
      <c r="A2156" s="158"/>
      <c r="D2156" s="138"/>
    </row>
    <row r="2157" spans="1:4" x14ac:dyDescent="0.2">
      <c r="A2157" s="158"/>
      <c r="D2157" s="138"/>
    </row>
    <row r="2158" spans="1:4" x14ac:dyDescent="0.2">
      <c r="A2158" s="158"/>
      <c r="D2158" s="138"/>
    </row>
    <row r="2159" spans="1:4" x14ac:dyDescent="0.2">
      <c r="A2159" s="158"/>
      <c r="D2159" s="138"/>
    </row>
    <row r="2160" spans="1:4" x14ac:dyDescent="0.2">
      <c r="A2160" s="158"/>
      <c r="D2160" s="138"/>
    </row>
    <row r="2161" spans="1:4" x14ac:dyDescent="0.2">
      <c r="A2161" s="158"/>
      <c r="D2161" s="138"/>
    </row>
    <row r="2162" spans="1:4" x14ac:dyDescent="0.2">
      <c r="A2162" s="158"/>
      <c r="D2162" s="138"/>
    </row>
    <row r="2163" spans="1:4" x14ac:dyDescent="0.2">
      <c r="A2163" s="158"/>
      <c r="D2163" s="138"/>
    </row>
    <row r="2164" spans="1:4" x14ac:dyDescent="0.2">
      <c r="A2164" s="158"/>
      <c r="D2164" s="138"/>
    </row>
    <row r="2165" spans="1:4" x14ac:dyDescent="0.2">
      <c r="A2165" s="158"/>
      <c r="D2165" s="138"/>
    </row>
    <row r="2166" spans="1:4" x14ac:dyDescent="0.2">
      <c r="A2166" s="158"/>
      <c r="D2166" s="138"/>
    </row>
    <row r="2167" spans="1:4" x14ac:dyDescent="0.2">
      <c r="A2167" s="158"/>
      <c r="D2167" s="138"/>
    </row>
    <row r="2168" spans="1:4" x14ac:dyDescent="0.2">
      <c r="A2168" s="158"/>
      <c r="D2168" s="138"/>
    </row>
    <row r="2169" spans="1:4" x14ac:dyDescent="0.2">
      <c r="A2169" s="158"/>
      <c r="D2169" s="138"/>
    </row>
    <row r="2170" spans="1:4" x14ac:dyDescent="0.2">
      <c r="A2170" s="158"/>
      <c r="D2170" s="138"/>
    </row>
    <row r="2171" spans="1:4" x14ac:dyDescent="0.2">
      <c r="A2171" s="158"/>
      <c r="D2171" s="138"/>
    </row>
    <row r="2172" spans="1:4" x14ac:dyDescent="0.2">
      <c r="A2172" s="158"/>
      <c r="D2172" s="138"/>
    </row>
    <row r="2173" spans="1:4" x14ac:dyDescent="0.2">
      <c r="A2173" s="158"/>
      <c r="D2173" s="138"/>
    </row>
    <row r="2174" spans="1:4" x14ac:dyDescent="0.2">
      <c r="A2174" s="158"/>
      <c r="D2174" s="138"/>
    </row>
    <row r="2175" spans="1:4" x14ac:dyDescent="0.2">
      <c r="A2175" s="158"/>
      <c r="D2175" s="138"/>
    </row>
    <row r="2176" spans="1:4" x14ac:dyDescent="0.2">
      <c r="A2176" s="158"/>
      <c r="D2176" s="138"/>
    </row>
    <row r="2177" spans="1:4" x14ac:dyDescent="0.2">
      <c r="A2177" s="158"/>
      <c r="D2177" s="138"/>
    </row>
    <row r="2178" spans="1:4" x14ac:dyDescent="0.2">
      <c r="A2178" s="158"/>
      <c r="D2178" s="138"/>
    </row>
    <row r="2179" spans="1:4" x14ac:dyDescent="0.2">
      <c r="A2179" s="158"/>
      <c r="D2179" s="138"/>
    </row>
    <row r="2180" spans="1:4" x14ac:dyDescent="0.2">
      <c r="A2180" s="158"/>
      <c r="D2180" s="138"/>
    </row>
    <row r="2181" spans="1:4" x14ac:dyDescent="0.2">
      <c r="A2181" s="158"/>
      <c r="D2181" s="138"/>
    </row>
    <row r="2182" spans="1:4" x14ac:dyDescent="0.2">
      <c r="A2182" s="158"/>
      <c r="D2182" s="138"/>
    </row>
    <row r="2183" spans="1:4" x14ac:dyDescent="0.2">
      <c r="A2183" s="158"/>
      <c r="D2183" s="138"/>
    </row>
    <row r="2184" spans="1:4" x14ac:dyDescent="0.2">
      <c r="A2184" s="158"/>
      <c r="D2184" s="138"/>
    </row>
    <row r="2185" spans="1:4" x14ac:dyDescent="0.2">
      <c r="A2185" s="158"/>
      <c r="D2185" s="138"/>
    </row>
    <row r="2186" spans="1:4" x14ac:dyDescent="0.2">
      <c r="A2186" s="158"/>
      <c r="D2186" s="138"/>
    </row>
    <row r="2187" spans="1:4" x14ac:dyDescent="0.2">
      <c r="A2187" s="158"/>
      <c r="D2187" s="138"/>
    </row>
    <row r="2188" spans="1:4" x14ac:dyDescent="0.2">
      <c r="A2188" s="158"/>
      <c r="D2188" s="138"/>
    </row>
    <row r="2189" spans="1:4" x14ac:dyDescent="0.2">
      <c r="A2189" s="158"/>
      <c r="D2189" s="138"/>
    </row>
    <row r="2190" spans="1:4" x14ac:dyDescent="0.2">
      <c r="A2190" s="158"/>
      <c r="D2190" s="138"/>
    </row>
    <row r="2191" spans="1:4" x14ac:dyDescent="0.2">
      <c r="A2191" s="158"/>
      <c r="D2191" s="138"/>
    </row>
    <row r="2192" spans="1:4" x14ac:dyDescent="0.2">
      <c r="A2192" s="158"/>
      <c r="D2192" s="138"/>
    </row>
    <row r="2193" spans="1:4" x14ac:dyDescent="0.2">
      <c r="A2193" s="158"/>
      <c r="D2193" s="138"/>
    </row>
    <row r="2194" spans="1:4" x14ac:dyDescent="0.2">
      <c r="A2194" s="158"/>
      <c r="D2194" s="138"/>
    </row>
    <row r="2195" spans="1:4" x14ac:dyDescent="0.2">
      <c r="A2195" s="158"/>
      <c r="D2195" s="138"/>
    </row>
    <row r="2196" spans="1:4" x14ac:dyDescent="0.2">
      <c r="A2196" s="158"/>
      <c r="D2196" s="138"/>
    </row>
    <row r="2197" spans="1:4" x14ac:dyDescent="0.2">
      <c r="A2197" s="158"/>
      <c r="D2197" s="138"/>
    </row>
    <row r="2198" spans="1:4" x14ac:dyDescent="0.2">
      <c r="A2198" s="158"/>
      <c r="D2198" s="138"/>
    </row>
    <row r="2199" spans="1:4" x14ac:dyDescent="0.2">
      <c r="A2199" s="158"/>
      <c r="D2199" s="138"/>
    </row>
    <row r="2200" spans="1:4" x14ac:dyDescent="0.2">
      <c r="A2200" s="158"/>
      <c r="D2200" s="138"/>
    </row>
    <row r="2201" spans="1:4" x14ac:dyDescent="0.2">
      <c r="A2201" s="158"/>
      <c r="D2201" s="138"/>
    </row>
    <row r="2202" spans="1:4" x14ac:dyDescent="0.2">
      <c r="A2202" s="158"/>
      <c r="D2202" s="138"/>
    </row>
    <row r="2203" spans="1:4" x14ac:dyDescent="0.2">
      <c r="A2203" s="158"/>
      <c r="D2203" s="138"/>
    </row>
    <row r="2204" spans="1:4" x14ac:dyDescent="0.2">
      <c r="A2204" s="158"/>
      <c r="D2204" s="138"/>
    </row>
    <row r="2205" spans="1:4" x14ac:dyDescent="0.2">
      <c r="A2205" s="158"/>
      <c r="D2205" s="138"/>
    </row>
    <row r="2206" spans="1:4" x14ac:dyDescent="0.2">
      <c r="A2206" s="158"/>
      <c r="D2206" s="138"/>
    </row>
    <row r="2207" spans="1:4" x14ac:dyDescent="0.2">
      <c r="A2207" s="158"/>
      <c r="D2207" s="138"/>
    </row>
    <row r="2208" spans="1:4" x14ac:dyDescent="0.2">
      <c r="A2208" s="158"/>
      <c r="D2208" s="138"/>
    </row>
    <row r="2209" spans="1:4" x14ac:dyDescent="0.2">
      <c r="A2209" s="158"/>
      <c r="D2209" s="138"/>
    </row>
    <row r="2210" spans="1:4" x14ac:dyDescent="0.2">
      <c r="A2210" s="158"/>
      <c r="D2210" s="138"/>
    </row>
    <row r="2211" spans="1:4" x14ac:dyDescent="0.2">
      <c r="A2211" s="158"/>
      <c r="D2211" s="138"/>
    </row>
    <row r="2212" spans="1:4" x14ac:dyDescent="0.2">
      <c r="A2212" s="158"/>
      <c r="D2212" s="138"/>
    </row>
    <row r="2213" spans="1:4" x14ac:dyDescent="0.2">
      <c r="A2213" s="158"/>
      <c r="D2213" s="138"/>
    </row>
    <row r="2214" spans="1:4" x14ac:dyDescent="0.2">
      <c r="A2214" s="158"/>
      <c r="D2214" s="138"/>
    </row>
    <row r="2215" spans="1:4" x14ac:dyDescent="0.2">
      <c r="A2215" s="158"/>
      <c r="D2215" s="138"/>
    </row>
    <row r="2216" spans="1:4" x14ac:dyDescent="0.2">
      <c r="A2216" s="158"/>
      <c r="D2216" s="138"/>
    </row>
    <row r="2217" spans="1:4" x14ac:dyDescent="0.2">
      <c r="A2217" s="158"/>
      <c r="D2217" s="138"/>
    </row>
    <row r="2218" spans="1:4" x14ac:dyDescent="0.2">
      <c r="A2218" s="158"/>
      <c r="D2218" s="138"/>
    </row>
    <row r="2219" spans="1:4" x14ac:dyDescent="0.2">
      <c r="A2219" s="158"/>
      <c r="D2219" s="138"/>
    </row>
    <row r="2220" spans="1:4" x14ac:dyDescent="0.2">
      <c r="A2220" s="158"/>
      <c r="D2220" s="138"/>
    </row>
    <row r="2221" spans="1:4" x14ac:dyDescent="0.2">
      <c r="A2221" s="158"/>
      <c r="D2221" s="138"/>
    </row>
    <row r="2222" spans="1:4" x14ac:dyDescent="0.2">
      <c r="A2222" s="158"/>
      <c r="D2222" s="138"/>
    </row>
    <row r="2223" spans="1:4" x14ac:dyDescent="0.2">
      <c r="A2223" s="158"/>
      <c r="D2223" s="138"/>
    </row>
    <row r="2224" spans="1:4" x14ac:dyDescent="0.2">
      <c r="A2224" s="158"/>
      <c r="D2224" s="138"/>
    </row>
    <row r="2225" spans="1:4" x14ac:dyDescent="0.2">
      <c r="A2225" s="158"/>
      <c r="D2225" s="138"/>
    </row>
    <row r="2226" spans="1:4" x14ac:dyDescent="0.2">
      <c r="A2226" s="158"/>
      <c r="D2226" s="138"/>
    </row>
    <row r="2227" spans="1:4" x14ac:dyDescent="0.2">
      <c r="A2227" s="158"/>
      <c r="D2227" s="138"/>
    </row>
    <row r="2228" spans="1:4" x14ac:dyDescent="0.2">
      <c r="A2228" s="158"/>
      <c r="D2228" s="138"/>
    </row>
    <row r="2229" spans="1:4" x14ac:dyDescent="0.2">
      <c r="A2229" s="158"/>
      <c r="D2229" s="138"/>
    </row>
    <row r="2230" spans="1:4" x14ac:dyDescent="0.2">
      <c r="A2230" s="158"/>
      <c r="D2230" s="138"/>
    </row>
    <row r="2231" spans="1:4" x14ac:dyDescent="0.2">
      <c r="A2231" s="158"/>
      <c r="D2231" s="138"/>
    </row>
    <row r="2232" spans="1:4" x14ac:dyDescent="0.2">
      <c r="A2232" s="158"/>
      <c r="D2232" s="138"/>
    </row>
    <row r="2233" spans="1:4" x14ac:dyDescent="0.2">
      <c r="A2233" s="158"/>
      <c r="D2233" s="138"/>
    </row>
    <row r="2234" spans="1:4" x14ac:dyDescent="0.2">
      <c r="A2234" s="158"/>
      <c r="D2234" s="138"/>
    </row>
    <row r="2235" spans="1:4" x14ac:dyDescent="0.2">
      <c r="A2235" s="158"/>
      <c r="D2235" s="138"/>
    </row>
    <row r="2236" spans="1:4" x14ac:dyDescent="0.2">
      <c r="A2236" s="158"/>
      <c r="D2236" s="138"/>
    </row>
    <row r="2237" spans="1:4" x14ac:dyDescent="0.2">
      <c r="A2237" s="158"/>
      <c r="D2237" s="138"/>
    </row>
    <row r="2238" spans="1:4" x14ac:dyDescent="0.2">
      <c r="A2238" s="158"/>
      <c r="D2238" s="138"/>
    </row>
    <row r="2239" spans="1:4" x14ac:dyDescent="0.2">
      <c r="A2239" s="158"/>
      <c r="D2239" s="138"/>
    </row>
    <row r="2240" spans="1:4" x14ac:dyDescent="0.2">
      <c r="A2240" s="158"/>
      <c r="D2240" s="138"/>
    </row>
    <row r="2241" spans="1:4" x14ac:dyDescent="0.2">
      <c r="A2241" s="158"/>
      <c r="D2241" s="138"/>
    </row>
    <row r="2242" spans="1:4" x14ac:dyDescent="0.2">
      <c r="A2242" s="158"/>
      <c r="D2242" s="138"/>
    </row>
    <row r="2243" spans="1:4" x14ac:dyDescent="0.2">
      <c r="A2243" s="158"/>
      <c r="D2243" s="138"/>
    </row>
    <row r="2244" spans="1:4" x14ac:dyDescent="0.2">
      <c r="A2244" s="158"/>
      <c r="D2244" s="138"/>
    </row>
    <row r="2245" spans="1:4" x14ac:dyDescent="0.2">
      <c r="A2245" s="158"/>
      <c r="D2245" s="138"/>
    </row>
    <row r="2246" spans="1:4" x14ac:dyDescent="0.2">
      <c r="A2246" s="158"/>
      <c r="D2246" s="138"/>
    </row>
    <row r="2247" spans="1:4" x14ac:dyDescent="0.2">
      <c r="A2247" s="158"/>
      <c r="D2247" s="138"/>
    </row>
    <row r="2248" spans="1:4" x14ac:dyDescent="0.2">
      <c r="A2248" s="158"/>
      <c r="D2248" s="138"/>
    </row>
    <row r="2249" spans="1:4" x14ac:dyDescent="0.2">
      <c r="A2249" s="158"/>
      <c r="D2249" s="138"/>
    </row>
    <row r="2250" spans="1:4" x14ac:dyDescent="0.2">
      <c r="A2250" s="158"/>
      <c r="D2250" s="138"/>
    </row>
    <row r="2251" spans="1:4" x14ac:dyDescent="0.2">
      <c r="A2251" s="158"/>
      <c r="D2251" s="138"/>
    </row>
    <row r="2252" spans="1:4" x14ac:dyDescent="0.2">
      <c r="A2252" s="158"/>
      <c r="D2252" s="138"/>
    </row>
    <row r="2253" spans="1:4" x14ac:dyDescent="0.2">
      <c r="A2253" s="158"/>
      <c r="D2253" s="138"/>
    </row>
    <row r="2254" spans="1:4" x14ac:dyDescent="0.2">
      <c r="A2254" s="158"/>
      <c r="D2254" s="138"/>
    </row>
    <row r="2255" spans="1:4" x14ac:dyDescent="0.2">
      <c r="A2255" s="158"/>
      <c r="D2255" s="138"/>
    </row>
    <row r="2256" spans="1:4" x14ac:dyDescent="0.2">
      <c r="A2256" s="158"/>
      <c r="D2256" s="138"/>
    </row>
    <row r="2257" spans="1:4" x14ac:dyDescent="0.2">
      <c r="A2257" s="158"/>
      <c r="D2257" s="138"/>
    </row>
    <row r="2258" spans="1:4" x14ac:dyDescent="0.2">
      <c r="A2258" s="158"/>
      <c r="D2258" s="138"/>
    </row>
    <row r="2259" spans="1:4" x14ac:dyDescent="0.2">
      <c r="A2259" s="158"/>
      <c r="D2259" s="138"/>
    </row>
    <row r="2260" spans="1:4" x14ac:dyDescent="0.2">
      <c r="A2260" s="158"/>
      <c r="D2260" s="138"/>
    </row>
    <row r="2261" spans="1:4" x14ac:dyDescent="0.2">
      <c r="A2261" s="158"/>
      <c r="D2261" s="138"/>
    </row>
    <row r="2262" spans="1:4" x14ac:dyDescent="0.2">
      <c r="A2262" s="158"/>
      <c r="D2262" s="138"/>
    </row>
    <row r="2263" spans="1:4" x14ac:dyDescent="0.2">
      <c r="A2263" s="158"/>
      <c r="D2263" s="138"/>
    </row>
    <row r="2264" spans="1:4" x14ac:dyDescent="0.2">
      <c r="A2264" s="158"/>
      <c r="D2264" s="138"/>
    </row>
    <row r="2265" spans="1:4" x14ac:dyDescent="0.2">
      <c r="A2265" s="158"/>
      <c r="D2265" s="138"/>
    </row>
    <row r="2266" spans="1:4" x14ac:dyDescent="0.2">
      <c r="A2266" s="158"/>
      <c r="D2266" s="138"/>
    </row>
    <row r="2267" spans="1:4" x14ac:dyDescent="0.2">
      <c r="A2267" s="158"/>
      <c r="D2267" s="138"/>
    </row>
    <row r="2268" spans="1:4" x14ac:dyDescent="0.2">
      <c r="A2268" s="158"/>
      <c r="D2268" s="138"/>
    </row>
    <row r="2269" spans="1:4" x14ac:dyDescent="0.2">
      <c r="A2269" s="158"/>
      <c r="D2269" s="138"/>
    </row>
    <row r="2270" spans="1:4" x14ac:dyDescent="0.2">
      <c r="A2270" s="158"/>
      <c r="D2270" s="138"/>
    </row>
    <row r="2271" spans="1:4" x14ac:dyDescent="0.2">
      <c r="A2271" s="158"/>
      <c r="D2271" s="138"/>
    </row>
    <row r="2272" spans="1:4" x14ac:dyDescent="0.2">
      <c r="A2272" s="158"/>
      <c r="D2272" s="138"/>
    </row>
    <row r="2273" spans="1:4" x14ac:dyDescent="0.2">
      <c r="A2273" s="158"/>
      <c r="D2273" s="138"/>
    </row>
    <row r="2274" spans="1:4" x14ac:dyDescent="0.2">
      <c r="A2274" s="158"/>
      <c r="D2274" s="138"/>
    </row>
    <row r="2275" spans="1:4" x14ac:dyDescent="0.2">
      <c r="A2275" s="158"/>
      <c r="D2275" s="138"/>
    </row>
    <row r="2276" spans="1:4" x14ac:dyDescent="0.2">
      <c r="A2276" s="158"/>
      <c r="D2276" s="138"/>
    </row>
    <row r="2277" spans="1:4" x14ac:dyDescent="0.2">
      <c r="A2277" s="158"/>
      <c r="D2277" s="138"/>
    </row>
    <row r="2278" spans="1:4" x14ac:dyDescent="0.2">
      <c r="A2278" s="158"/>
      <c r="D2278" s="138"/>
    </row>
    <row r="2279" spans="1:4" x14ac:dyDescent="0.2">
      <c r="A2279" s="158"/>
      <c r="D2279" s="138"/>
    </row>
    <row r="2280" spans="1:4" x14ac:dyDescent="0.2">
      <c r="A2280" s="158"/>
      <c r="D2280" s="138"/>
    </row>
    <row r="2281" spans="1:4" x14ac:dyDescent="0.2">
      <c r="A2281" s="158"/>
      <c r="D2281" s="138"/>
    </row>
    <row r="2282" spans="1:4" x14ac:dyDescent="0.2">
      <c r="A2282" s="158"/>
      <c r="D2282" s="138"/>
    </row>
    <row r="2283" spans="1:4" x14ac:dyDescent="0.2">
      <c r="A2283" s="158"/>
      <c r="D2283" s="138"/>
    </row>
    <row r="2284" spans="1:4" x14ac:dyDescent="0.2">
      <c r="A2284" s="158"/>
      <c r="D2284" s="138"/>
    </row>
    <row r="2285" spans="1:4" x14ac:dyDescent="0.2">
      <c r="A2285" s="158"/>
      <c r="D2285" s="138"/>
    </row>
    <row r="2286" spans="1:4" x14ac:dyDescent="0.2">
      <c r="A2286" s="158"/>
      <c r="D2286" s="138"/>
    </row>
    <row r="2287" spans="1:4" x14ac:dyDescent="0.2">
      <c r="A2287" s="158"/>
      <c r="D2287" s="138"/>
    </row>
    <row r="2288" spans="1:4" x14ac:dyDescent="0.2">
      <c r="A2288" s="158"/>
      <c r="D2288" s="138"/>
    </row>
    <row r="2289" spans="1:4" x14ac:dyDescent="0.2">
      <c r="A2289" s="158"/>
      <c r="D2289" s="138"/>
    </row>
    <row r="2290" spans="1:4" x14ac:dyDescent="0.2">
      <c r="A2290" s="158"/>
      <c r="D2290" s="138"/>
    </row>
    <row r="2291" spans="1:4" x14ac:dyDescent="0.2">
      <c r="A2291" s="158"/>
      <c r="D2291" s="138"/>
    </row>
    <row r="2292" spans="1:4" x14ac:dyDescent="0.2">
      <c r="A2292" s="158"/>
      <c r="D2292" s="138"/>
    </row>
    <row r="2293" spans="1:4" x14ac:dyDescent="0.2">
      <c r="A2293" s="158"/>
      <c r="D2293" s="138"/>
    </row>
    <row r="2294" spans="1:4" x14ac:dyDescent="0.2">
      <c r="A2294" s="158"/>
      <c r="D2294" s="138"/>
    </row>
    <row r="2295" spans="1:4" x14ac:dyDescent="0.2">
      <c r="A2295" s="158"/>
      <c r="D2295" s="138"/>
    </row>
    <row r="2296" spans="1:4" x14ac:dyDescent="0.2">
      <c r="A2296" s="158"/>
      <c r="D2296" s="138"/>
    </row>
    <row r="2297" spans="1:4" x14ac:dyDescent="0.2">
      <c r="A2297" s="158"/>
      <c r="D2297" s="138"/>
    </row>
    <row r="2298" spans="1:4" x14ac:dyDescent="0.2">
      <c r="A2298" s="158"/>
      <c r="D2298" s="138"/>
    </row>
    <row r="2299" spans="1:4" x14ac:dyDescent="0.2">
      <c r="A2299" s="158"/>
      <c r="D2299" s="138"/>
    </row>
    <row r="2300" spans="1:4" x14ac:dyDescent="0.2">
      <c r="A2300" s="158"/>
      <c r="D2300" s="138"/>
    </row>
    <row r="2301" spans="1:4" x14ac:dyDescent="0.2">
      <c r="A2301" s="158"/>
      <c r="D2301" s="138"/>
    </row>
    <row r="2302" spans="1:4" x14ac:dyDescent="0.2">
      <c r="A2302" s="158"/>
      <c r="D2302" s="138"/>
    </row>
    <row r="2303" spans="1:4" x14ac:dyDescent="0.2">
      <c r="A2303" s="158"/>
      <c r="D2303" s="138"/>
    </row>
    <row r="2304" spans="1:4" x14ac:dyDescent="0.2">
      <c r="A2304" s="158"/>
      <c r="D2304" s="138"/>
    </row>
    <row r="2305" spans="1:4" x14ac:dyDescent="0.2">
      <c r="A2305" s="158"/>
      <c r="D2305" s="138"/>
    </row>
    <row r="2306" spans="1:4" x14ac:dyDescent="0.2">
      <c r="A2306" s="158"/>
      <c r="D2306" s="138"/>
    </row>
    <row r="2307" spans="1:4" x14ac:dyDescent="0.2">
      <c r="A2307" s="158"/>
      <c r="D2307" s="138"/>
    </row>
    <row r="2308" spans="1:4" x14ac:dyDescent="0.2">
      <c r="A2308" s="158"/>
      <c r="D2308" s="138"/>
    </row>
    <row r="2309" spans="1:4" x14ac:dyDescent="0.2">
      <c r="A2309" s="158"/>
      <c r="D2309" s="138"/>
    </row>
    <row r="2310" spans="1:4" x14ac:dyDescent="0.2">
      <c r="A2310" s="158"/>
      <c r="D2310" s="138"/>
    </row>
    <row r="2311" spans="1:4" x14ac:dyDescent="0.2">
      <c r="A2311" s="158"/>
      <c r="D2311" s="138"/>
    </row>
    <row r="2312" spans="1:4" x14ac:dyDescent="0.2">
      <c r="A2312" s="158"/>
      <c r="D2312" s="138"/>
    </row>
    <row r="2313" spans="1:4" x14ac:dyDescent="0.2">
      <c r="A2313" s="158"/>
      <c r="D2313" s="138"/>
    </row>
    <row r="2314" spans="1:4" x14ac:dyDescent="0.2">
      <c r="A2314" s="158"/>
      <c r="D2314" s="138"/>
    </row>
    <row r="2315" spans="1:4" x14ac:dyDescent="0.2">
      <c r="A2315" s="158"/>
      <c r="D2315" s="138"/>
    </row>
    <row r="2316" spans="1:4" x14ac:dyDescent="0.2">
      <c r="A2316" s="158"/>
      <c r="D2316" s="138"/>
    </row>
    <row r="2317" spans="1:4" x14ac:dyDescent="0.2">
      <c r="A2317" s="158"/>
      <c r="D2317" s="138"/>
    </row>
    <row r="2318" spans="1:4" x14ac:dyDescent="0.2">
      <c r="A2318" s="158"/>
      <c r="D2318" s="138"/>
    </row>
    <row r="2319" spans="1:4" x14ac:dyDescent="0.2">
      <c r="A2319" s="158"/>
      <c r="D2319" s="138"/>
    </row>
    <row r="2320" spans="1:4" x14ac:dyDescent="0.2">
      <c r="A2320" s="158"/>
      <c r="D2320" s="138"/>
    </row>
    <row r="2321" spans="1:4" x14ac:dyDescent="0.2">
      <c r="A2321" s="158"/>
      <c r="D2321" s="138"/>
    </row>
    <row r="2322" spans="1:4" x14ac:dyDescent="0.2">
      <c r="A2322" s="158"/>
      <c r="D2322" s="138"/>
    </row>
    <row r="2323" spans="1:4" x14ac:dyDescent="0.2">
      <c r="A2323" s="158"/>
      <c r="D2323" s="138"/>
    </row>
    <row r="2324" spans="1:4" x14ac:dyDescent="0.2">
      <c r="A2324" s="158"/>
      <c r="D2324" s="138"/>
    </row>
    <row r="2325" spans="1:4" x14ac:dyDescent="0.2">
      <c r="A2325" s="158"/>
      <c r="D2325" s="138"/>
    </row>
    <row r="2326" spans="1:4" x14ac:dyDescent="0.2">
      <c r="A2326" s="158"/>
      <c r="D2326" s="138"/>
    </row>
    <row r="2327" spans="1:4" x14ac:dyDescent="0.2">
      <c r="A2327" s="158"/>
      <c r="D2327" s="138"/>
    </row>
    <row r="2328" spans="1:4" x14ac:dyDescent="0.2">
      <c r="A2328" s="158"/>
      <c r="D2328" s="138"/>
    </row>
    <row r="2329" spans="1:4" x14ac:dyDescent="0.2">
      <c r="A2329" s="158"/>
      <c r="D2329" s="138"/>
    </row>
    <row r="2330" spans="1:4" x14ac:dyDescent="0.2">
      <c r="A2330" s="158"/>
      <c r="D2330" s="138"/>
    </row>
    <row r="2331" spans="1:4" x14ac:dyDescent="0.2">
      <c r="A2331" s="158"/>
      <c r="D2331" s="138"/>
    </row>
    <row r="2332" spans="1:4" x14ac:dyDescent="0.2">
      <c r="A2332" s="158"/>
      <c r="D2332" s="138"/>
    </row>
    <row r="2333" spans="1:4" x14ac:dyDescent="0.2">
      <c r="A2333" s="158"/>
      <c r="D2333" s="138"/>
    </row>
    <row r="2334" spans="1:4" x14ac:dyDescent="0.2">
      <c r="A2334" s="158"/>
      <c r="D2334" s="138"/>
    </row>
    <row r="2335" spans="1:4" x14ac:dyDescent="0.2">
      <c r="A2335" s="158"/>
      <c r="D2335" s="138"/>
    </row>
    <row r="2336" spans="1:4" x14ac:dyDescent="0.2">
      <c r="A2336" s="158"/>
      <c r="D2336" s="138"/>
    </row>
    <row r="2337" spans="1:4" x14ac:dyDescent="0.2">
      <c r="A2337" s="158"/>
      <c r="D2337" s="138"/>
    </row>
    <row r="2338" spans="1:4" x14ac:dyDescent="0.2">
      <c r="A2338" s="158"/>
      <c r="D2338" s="138"/>
    </row>
    <row r="2339" spans="1:4" x14ac:dyDescent="0.2">
      <c r="A2339" s="158"/>
      <c r="D2339" s="138"/>
    </row>
    <row r="2340" spans="1:4" x14ac:dyDescent="0.2">
      <c r="A2340" s="158"/>
      <c r="D2340" s="138"/>
    </row>
    <row r="2341" spans="1:4" x14ac:dyDescent="0.2">
      <c r="A2341" s="158"/>
      <c r="D2341" s="138"/>
    </row>
    <row r="2342" spans="1:4" x14ac:dyDescent="0.2">
      <c r="A2342" s="158"/>
      <c r="D2342" s="138"/>
    </row>
    <row r="2343" spans="1:4" x14ac:dyDescent="0.2">
      <c r="A2343" s="158"/>
      <c r="D2343" s="138"/>
    </row>
    <row r="2344" spans="1:4" x14ac:dyDescent="0.2">
      <c r="A2344" s="158"/>
      <c r="D2344" s="138"/>
    </row>
    <row r="2345" spans="1:4" x14ac:dyDescent="0.2">
      <c r="A2345" s="158"/>
      <c r="D2345" s="138"/>
    </row>
    <row r="2346" spans="1:4" x14ac:dyDescent="0.2">
      <c r="A2346" s="158"/>
      <c r="D2346" s="138"/>
    </row>
    <row r="2347" spans="1:4" x14ac:dyDescent="0.2">
      <c r="A2347" s="158"/>
      <c r="D2347" s="138"/>
    </row>
    <row r="2348" spans="1:4" x14ac:dyDescent="0.2">
      <c r="A2348" s="158"/>
      <c r="D2348" s="138"/>
    </row>
    <row r="2349" spans="1:4" x14ac:dyDescent="0.2">
      <c r="A2349" s="158"/>
      <c r="D2349" s="138"/>
    </row>
    <row r="2350" spans="1:4" x14ac:dyDescent="0.2">
      <c r="A2350" s="158"/>
      <c r="D2350" s="138"/>
    </row>
    <row r="2351" spans="1:4" x14ac:dyDescent="0.2">
      <c r="A2351" s="158"/>
      <c r="D2351" s="138"/>
    </row>
    <row r="2352" spans="1:4" x14ac:dyDescent="0.2">
      <c r="A2352" s="158"/>
      <c r="D2352" s="138"/>
    </row>
    <row r="2353" spans="1:4" x14ac:dyDescent="0.2">
      <c r="A2353" s="158"/>
      <c r="D2353" s="138"/>
    </row>
    <row r="2354" spans="1:4" x14ac:dyDescent="0.2">
      <c r="A2354" s="158"/>
      <c r="D2354" s="138"/>
    </row>
    <row r="2355" spans="1:4" x14ac:dyDescent="0.2">
      <c r="A2355" s="158"/>
      <c r="D2355" s="138"/>
    </row>
    <row r="2356" spans="1:4" x14ac:dyDescent="0.2">
      <c r="A2356" s="158"/>
      <c r="D2356" s="138"/>
    </row>
    <row r="2357" spans="1:4" x14ac:dyDescent="0.2">
      <c r="A2357" s="158"/>
      <c r="D2357" s="138"/>
    </row>
    <row r="2358" spans="1:4" x14ac:dyDescent="0.2">
      <c r="A2358" s="158"/>
      <c r="D2358" s="138"/>
    </row>
    <row r="2359" spans="1:4" x14ac:dyDescent="0.2">
      <c r="A2359" s="158"/>
      <c r="D2359" s="138"/>
    </row>
    <row r="2360" spans="1:4" x14ac:dyDescent="0.2">
      <c r="A2360" s="158"/>
      <c r="D2360" s="138"/>
    </row>
    <row r="2361" spans="1:4" x14ac:dyDescent="0.2">
      <c r="A2361" s="158"/>
      <c r="D2361" s="138"/>
    </row>
    <row r="2362" spans="1:4" x14ac:dyDescent="0.2">
      <c r="A2362" s="158"/>
      <c r="D2362" s="138"/>
    </row>
    <row r="2363" spans="1:4" x14ac:dyDescent="0.2">
      <c r="A2363" s="158"/>
      <c r="D2363" s="138"/>
    </row>
    <row r="2364" spans="1:4" x14ac:dyDescent="0.2">
      <c r="A2364" s="158"/>
      <c r="D2364" s="138"/>
    </row>
    <row r="2365" spans="1:4" x14ac:dyDescent="0.2">
      <c r="A2365" s="158"/>
      <c r="D2365" s="138"/>
    </row>
    <row r="2366" spans="1:4" x14ac:dyDescent="0.2">
      <c r="A2366" s="158"/>
      <c r="D2366" s="138"/>
    </row>
    <row r="2367" spans="1:4" x14ac:dyDescent="0.2">
      <c r="A2367" s="158"/>
      <c r="D2367" s="138"/>
    </row>
    <row r="2368" spans="1:4" x14ac:dyDescent="0.2">
      <c r="A2368" s="158"/>
      <c r="D2368" s="138"/>
    </row>
    <row r="2369" spans="1:4" x14ac:dyDescent="0.2">
      <c r="A2369" s="158"/>
      <c r="D2369" s="138"/>
    </row>
    <row r="2370" spans="1:4" x14ac:dyDescent="0.2">
      <c r="A2370" s="158"/>
      <c r="D2370" s="138"/>
    </row>
    <row r="2371" spans="1:4" x14ac:dyDescent="0.2">
      <c r="A2371" s="158"/>
      <c r="D2371" s="138"/>
    </row>
    <row r="2372" spans="1:4" x14ac:dyDescent="0.2">
      <c r="A2372" s="158"/>
      <c r="D2372" s="138"/>
    </row>
    <row r="2373" spans="1:4" x14ac:dyDescent="0.2">
      <c r="A2373" s="158"/>
      <c r="D2373" s="138"/>
    </row>
    <row r="2374" spans="1:4" x14ac:dyDescent="0.2">
      <c r="A2374" s="158"/>
      <c r="D2374" s="138"/>
    </row>
    <row r="2375" spans="1:4" x14ac:dyDescent="0.2">
      <c r="A2375" s="158"/>
      <c r="D2375" s="138"/>
    </row>
    <row r="2376" spans="1:4" x14ac:dyDescent="0.2">
      <c r="A2376" s="158"/>
      <c r="D2376" s="138"/>
    </row>
    <row r="2377" spans="1:4" x14ac:dyDescent="0.2">
      <c r="A2377" s="158"/>
      <c r="D2377" s="138"/>
    </row>
    <row r="2378" spans="1:4" x14ac:dyDescent="0.2">
      <c r="A2378" s="158"/>
      <c r="D2378" s="138"/>
    </row>
    <row r="2379" spans="1:4" x14ac:dyDescent="0.2">
      <c r="A2379" s="158"/>
      <c r="D2379" s="138"/>
    </row>
    <row r="2380" spans="1:4" x14ac:dyDescent="0.2">
      <c r="A2380" s="158"/>
      <c r="D2380" s="138"/>
    </row>
    <row r="2381" spans="1:4" x14ac:dyDescent="0.2">
      <c r="A2381" s="158"/>
      <c r="D2381" s="138"/>
    </row>
    <row r="2382" spans="1:4" x14ac:dyDescent="0.2">
      <c r="A2382" s="158"/>
      <c r="D2382" s="138"/>
    </row>
    <row r="2383" spans="1:4" x14ac:dyDescent="0.2">
      <c r="A2383" s="158"/>
      <c r="D2383" s="138"/>
    </row>
    <row r="2384" spans="1:4" x14ac:dyDescent="0.2">
      <c r="A2384" s="158"/>
      <c r="D2384" s="138"/>
    </row>
    <row r="2385" spans="1:4" x14ac:dyDescent="0.2">
      <c r="A2385" s="158"/>
      <c r="D2385" s="138"/>
    </row>
    <row r="2386" spans="1:4" x14ac:dyDescent="0.2">
      <c r="A2386" s="158"/>
      <c r="D2386" s="138"/>
    </row>
    <row r="2387" spans="1:4" x14ac:dyDescent="0.2">
      <c r="A2387" s="158"/>
      <c r="D2387" s="138"/>
    </row>
    <row r="2388" spans="1:4" x14ac:dyDescent="0.2">
      <c r="A2388" s="158"/>
      <c r="D2388" s="138"/>
    </row>
    <row r="2389" spans="1:4" x14ac:dyDescent="0.2">
      <c r="A2389" s="158"/>
      <c r="D2389" s="138"/>
    </row>
    <row r="2390" spans="1:4" x14ac:dyDescent="0.2">
      <c r="A2390" s="158"/>
      <c r="D2390" s="138"/>
    </row>
    <row r="2391" spans="1:4" x14ac:dyDescent="0.2">
      <c r="A2391" s="158"/>
      <c r="D2391" s="138"/>
    </row>
    <row r="2392" spans="1:4" x14ac:dyDescent="0.2">
      <c r="A2392" s="158"/>
      <c r="D2392" s="138"/>
    </row>
    <row r="2393" spans="1:4" x14ac:dyDescent="0.2">
      <c r="A2393" s="158"/>
      <c r="D2393" s="138"/>
    </row>
    <row r="2394" spans="1:4" x14ac:dyDescent="0.2">
      <c r="A2394" s="158"/>
      <c r="D2394" s="138"/>
    </row>
    <row r="2395" spans="1:4" x14ac:dyDescent="0.2">
      <c r="A2395" s="158"/>
      <c r="D2395" s="138"/>
    </row>
    <row r="2396" spans="1:4" x14ac:dyDescent="0.2">
      <c r="A2396" s="158"/>
      <c r="D2396" s="138"/>
    </row>
    <row r="2397" spans="1:4" x14ac:dyDescent="0.2">
      <c r="A2397" s="158"/>
      <c r="D2397" s="138"/>
    </row>
    <row r="2398" spans="1:4" x14ac:dyDescent="0.2">
      <c r="A2398" s="158"/>
      <c r="D2398" s="138"/>
    </row>
    <row r="2399" spans="1:4" x14ac:dyDescent="0.2">
      <c r="A2399" s="158"/>
      <c r="D2399" s="138"/>
    </row>
    <row r="2400" spans="1:4" x14ac:dyDescent="0.2">
      <c r="A2400" s="158"/>
      <c r="D2400" s="138"/>
    </row>
    <row r="2401" spans="1:4" x14ac:dyDescent="0.2">
      <c r="A2401" s="158"/>
      <c r="D2401" s="138"/>
    </row>
    <row r="2402" spans="1:4" x14ac:dyDescent="0.2">
      <c r="A2402" s="158"/>
      <c r="D2402" s="138"/>
    </row>
    <row r="2403" spans="1:4" x14ac:dyDescent="0.2">
      <c r="A2403" s="158"/>
      <c r="D2403" s="138"/>
    </row>
    <row r="2404" spans="1:4" x14ac:dyDescent="0.2">
      <c r="A2404" s="158"/>
      <c r="D2404" s="138"/>
    </row>
    <row r="2405" spans="1:4" x14ac:dyDescent="0.2">
      <c r="A2405" s="158"/>
      <c r="D2405" s="138"/>
    </row>
    <row r="2406" spans="1:4" x14ac:dyDescent="0.2">
      <c r="A2406" s="158"/>
      <c r="D2406" s="138"/>
    </row>
    <row r="2407" spans="1:4" x14ac:dyDescent="0.2">
      <c r="A2407" s="158"/>
      <c r="D2407" s="138"/>
    </row>
    <row r="2408" spans="1:4" x14ac:dyDescent="0.2">
      <c r="A2408" s="158"/>
      <c r="D2408" s="138"/>
    </row>
    <row r="2409" spans="1:4" x14ac:dyDescent="0.2">
      <c r="A2409" s="158"/>
      <c r="D2409" s="138"/>
    </row>
    <row r="2410" spans="1:4" x14ac:dyDescent="0.2">
      <c r="A2410" s="158"/>
      <c r="D2410" s="138"/>
    </row>
    <row r="2411" spans="1:4" x14ac:dyDescent="0.2">
      <c r="A2411" s="158"/>
      <c r="D2411" s="138"/>
    </row>
    <row r="2412" spans="1:4" x14ac:dyDescent="0.2">
      <c r="A2412" s="158"/>
      <c r="D2412" s="138"/>
    </row>
    <row r="2413" spans="1:4" x14ac:dyDescent="0.2">
      <c r="A2413" s="158"/>
      <c r="D2413" s="138"/>
    </row>
    <row r="2414" spans="1:4" x14ac:dyDescent="0.2">
      <c r="A2414" s="158"/>
      <c r="D2414" s="138"/>
    </row>
    <row r="2415" spans="1:4" x14ac:dyDescent="0.2">
      <c r="A2415" s="158"/>
      <c r="D2415" s="138"/>
    </row>
    <row r="2416" spans="1:4" x14ac:dyDescent="0.2">
      <c r="A2416" s="158"/>
      <c r="D2416" s="138"/>
    </row>
    <row r="2417" spans="1:4" x14ac:dyDescent="0.2">
      <c r="A2417" s="158"/>
      <c r="D2417" s="138"/>
    </row>
    <row r="2418" spans="1:4" x14ac:dyDescent="0.2">
      <c r="A2418" s="158"/>
      <c r="D2418" s="138"/>
    </row>
    <row r="2419" spans="1:4" x14ac:dyDescent="0.2">
      <c r="A2419" s="158"/>
      <c r="D2419" s="138"/>
    </row>
    <row r="2420" spans="1:4" x14ac:dyDescent="0.2">
      <c r="A2420" s="158"/>
      <c r="D2420" s="138"/>
    </row>
    <row r="2421" spans="1:4" x14ac:dyDescent="0.2">
      <c r="A2421" s="158"/>
      <c r="D2421" s="138"/>
    </row>
    <row r="2422" spans="1:4" x14ac:dyDescent="0.2">
      <c r="A2422" s="158"/>
      <c r="D2422" s="138"/>
    </row>
    <row r="2423" spans="1:4" x14ac:dyDescent="0.2">
      <c r="A2423" s="158"/>
      <c r="D2423" s="138"/>
    </row>
    <row r="2424" spans="1:4" x14ac:dyDescent="0.2">
      <c r="A2424" s="158"/>
      <c r="D2424" s="138"/>
    </row>
    <row r="2425" spans="1:4" x14ac:dyDescent="0.2">
      <c r="A2425" s="158"/>
      <c r="D2425" s="138"/>
    </row>
    <row r="2426" spans="1:4" x14ac:dyDescent="0.2">
      <c r="A2426" s="158"/>
      <c r="D2426" s="138"/>
    </row>
    <row r="2427" spans="1:4" x14ac:dyDescent="0.2">
      <c r="A2427" s="158"/>
      <c r="D2427" s="138"/>
    </row>
    <row r="2428" spans="1:4" x14ac:dyDescent="0.2">
      <c r="A2428" s="158"/>
      <c r="D2428" s="138"/>
    </row>
    <row r="2429" spans="1:4" x14ac:dyDescent="0.2">
      <c r="A2429" s="158"/>
      <c r="D2429" s="138"/>
    </row>
    <row r="2430" spans="1:4" x14ac:dyDescent="0.2">
      <c r="A2430" s="158"/>
      <c r="D2430" s="138"/>
    </row>
    <row r="2431" spans="1:4" x14ac:dyDescent="0.2">
      <c r="A2431" s="158"/>
      <c r="D2431" s="138"/>
    </row>
    <row r="2432" spans="1:4" x14ac:dyDescent="0.2">
      <c r="A2432" s="158"/>
      <c r="D2432" s="138"/>
    </row>
    <row r="2433" spans="1:4" x14ac:dyDescent="0.2">
      <c r="A2433" s="158"/>
      <c r="D2433" s="138"/>
    </row>
    <row r="2434" spans="1:4" x14ac:dyDescent="0.2">
      <c r="A2434" s="158"/>
      <c r="D2434" s="138"/>
    </row>
    <row r="2435" spans="1:4" x14ac:dyDescent="0.2">
      <c r="A2435" s="158"/>
      <c r="D2435" s="138"/>
    </row>
    <row r="2436" spans="1:4" x14ac:dyDescent="0.2">
      <c r="A2436" s="158"/>
      <c r="D2436" s="138"/>
    </row>
    <row r="2437" spans="1:4" x14ac:dyDescent="0.2">
      <c r="A2437" s="158"/>
      <c r="D2437" s="138"/>
    </row>
    <row r="2438" spans="1:4" x14ac:dyDescent="0.2">
      <c r="A2438" s="158"/>
      <c r="D2438" s="138"/>
    </row>
    <row r="2439" spans="1:4" x14ac:dyDescent="0.2">
      <c r="A2439" s="158"/>
      <c r="D2439" s="138"/>
    </row>
    <row r="2440" spans="1:4" x14ac:dyDescent="0.2">
      <c r="A2440" s="158"/>
      <c r="D2440" s="138"/>
    </row>
    <row r="2441" spans="1:4" x14ac:dyDescent="0.2">
      <c r="A2441" s="158"/>
      <c r="D2441" s="138"/>
    </row>
    <row r="2442" spans="1:4" x14ac:dyDescent="0.2">
      <c r="A2442" s="158"/>
      <c r="D2442" s="138"/>
    </row>
    <row r="2443" spans="1:4" x14ac:dyDescent="0.2">
      <c r="A2443" s="158"/>
      <c r="D2443" s="138"/>
    </row>
    <row r="2444" spans="1:4" x14ac:dyDescent="0.2">
      <c r="A2444" s="158"/>
      <c r="D2444" s="138"/>
    </row>
    <row r="2445" spans="1:4" x14ac:dyDescent="0.2">
      <c r="A2445" s="158"/>
      <c r="D2445" s="138"/>
    </row>
    <row r="2446" spans="1:4" x14ac:dyDescent="0.2">
      <c r="A2446" s="158"/>
      <c r="D2446" s="138"/>
    </row>
    <row r="2447" spans="1:4" x14ac:dyDescent="0.2">
      <c r="A2447" s="158"/>
      <c r="D2447" s="138"/>
    </row>
    <row r="2448" spans="1:4" x14ac:dyDescent="0.2">
      <c r="A2448" s="158"/>
      <c r="D2448" s="138"/>
    </row>
    <row r="2449" spans="1:4" x14ac:dyDescent="0.2">
      <c r="A2449" s="158"/>
      <c r="D2449" s="138"/>
    </row>
    <row r="2450" spans="1:4" x14ac:dyDescent="0.2">
      <c r="A2450" s="158"/>
      <c r="D2450" s="138"/>
    </row>
    <row r="2451" spans="1:4" x14ac:dyDescent="0.2">
      <c r="A2451" s="158"/>
      <c r="D2451" s="138"/>
    </row>
    <row r="2452" spans="1:4" x14ac:dyDescent="0.2">
      <c r="A2452" s="158"/>
      <c r="D2452" s="138"/>
    </row>
    <row r="2453" spans="1:4" x14ac:dyDescent="0.2">
      <c r="A2453" s="158"/>
      <c r="D2453" s="138"/>
    </row>
    <row r="2454" spans="1:4" x14ac:dyDescent="0.2">
      <c r="A2454" s="158"/>
      <c r="D2454" s="138"/>
    </row>
    <row r="2455" spans="1:4" x14ac:dyDescent="0.2">
      <c r="A2455" s="158"/>
      <c r="D2455" s="138"/>
    </row>
    <row r="2456" spans="1:4" x14ac:dyDescent="0.2">
      <c r="A2456" s="158"/>
      <c r="D2456" s="138"/>
    </row>
    <row r="2457" spans="1:4" x14ac:dyDescent="0.2">
      <c r="A2457" s="158"/>
      <c r="D2457" s="138"/>
    </row>
    <row r="2458" spans="1:4" x14ac:dyDescent="0.2">
      <c r="A2458" s="158"/>
      <c r="D2458" s="138"/>
    </row>
    <row r="2459" spans="1:4" x14ac:dyDescent="0.2">
      <c r="A2459" s="158"/>
      <c r="D2459" s="138"/>
    </row>
    <row r="2460" spans="1:4" x14ac:dyDescent="0.2">
      <c r="A2460" s="158"/>
      <c r="D2460" s="138"/>
    </row>
    <row r="2461" spans="1:4" x14ac:dyDescent="0.2">
      <c r="A2461" s="158"/>
      <c r="D2461" s="138"/>
    </row>
    <row r="2462" spans="1:4" x14ac:dyDescent="0.2">
      <c r="A2462" s="158"/>
      <c r="D2462" s="138"/>
    </row>
    <row r="2463" spans="1:4" x14ac:dyDescent="0.2">
      <c r="A2463" s="158"/>
      <c r="D2463" s="138"/>
    </row>
    <row r="2464" spans="1:4" x14ac:dyDescent="0.2">
      <c r="A2464" s="158"/>
      <c r="D2464" s="138"/>
    </row>
    <row r="2465" spans="1:4" x14ac:dyDescent="0.2">
      <c r="A2465" s="158"/>
      <c r="D2465" s="138"/>
    </row>
    <row r="2466" spans="1:4" x14ac:dyDescent="0.2">
      <c r="A2466" s="158"/>
      <c r="D2466" s="138"/>
    </row>
    <row r="2467" spans="1:4" x14ac:dyDescent="0.2">
      <c r="A2467" s="158"/>
      <c r="D2467" s="138"/>
    </row>
    <row r="2468" spans="1:4" x14ac:dyDescent="0.2">
      <c r="A2468" s="158"/>
      <c r="D2468" s="138"/>
    </row>
    <row r="2469" spans="1:4" x14ac:dyDescent="0.2">
      <c r="A2469" s="158"/>
      <c r="D2469" s="138"/>
    </row>
    <row r="2470" spans="1:4" x14ac:dyDescent="0.2">
      <c r="A2470" s="158"/>
      <c r="D2470" s="138"/>
    </row>
    <row r="2471" spans="1:4" x14ac:dyDescent="0.2">
      <c r="A2471" s="158"/>
      <c r="D2471" s="138"/>
    </row>
    <row r="2472" spans="1:4" x14ac:dyDescent="0.2">
      <c r="A2472" s="158"/>
      <c r="D2472" s="138"/>
    </row>
    <row r="2473" spans="1:4" x14ac:dyDescent="0.2">
      <c r="A2473" s="158"/>
      <c r="D2473" s="138"/>
    </row>
    <row r="2474" spans="1:4" x14ac:dyDescent="0.2">
      <c r="A2474" s="158"/>
      <c r="D2474" s="138"/>
    </row>
    <row r="2475" spans="1:4" x14ac:dyDescent="0.2">
      <c r="A2475" s="158"/>
      <c r="D2475" s="138"/>
    </row>
    <row r="2476" spans="1:4" x14ac:dyDescent="0.2">
      <c r="A2476" s="158"/>
      <c r="D2476" s="138"/>
    </row>
    <row r="2477" spans="1:4" x14ac:dyDescent="0.2">
      <c r="A2477" s="158"/>
      <c r="D2477" s="138"/>
    </row>
    <row r="2478" spans="1:4" x14ac:dyDescent="0.2">
      <c r="A2478" s="158"/>
      <c r="D2478" s="138"/>
    </row>
    <row r="2479" spans="1:4" x14ac:dyDescent="0.2">
      <c r="A2479" s="158"/>
      <c r="D2479" s="138"/>
    </row>
    <row r="2480" spans="1:4" x14ac:dyDescent="0.2">
      <c r="A2480" s="158"/>
      <c r="D2480" s="138"/>
    </row>
    <row r="2481" spans="1:4" x14ac:dyDescent="0.2">
      <c r="A2481" s="158"/>
      <c r="D2481" s="138"/>
    </row>
    <row r="2482" spans="1:4" x14ac:dyDescent="0.2">
      <c r="A2482" s="158"/>
      <c r="D2482" s="138"/>
    </row>
    <row r="2483" spans="1:4" x14ac:dyDescent="0.2">
      <c r="A2483" s="158"/>
      <c r="D2483" s="138"/>
    </row>
    <row r="2484" spans="1:4" x14ac:dyDescent="0.2">
      <c r="A2484" s="158"/>
      <c r="D2484" s="138"/>
    </row>
    <row r="2485" spans="1:4" x14ac:dyDescent="0.2">
      <c r="A2485" s="158"/>
      <c r="D2485" s="138"/>
    </row>
    <row r="2486" spans="1:4" x14ac:dyDescent="0.2">
      <c r="A2486" s="158"/>
      <c r="D2486" s="138"/>
    </row>
    <row r="2487" spans="1:4" x14ac:dyDescent="0.2">
      <c r="A2487" s="158"/>
      <c r="D2487" s="138"/>
    </row>
    <row r="2488" spans="1:4" x14ac:dyDescent="0.2">
      <c r="A2488" s="158"/>
      <c r="D2488" s="138"/>
    </row>
    <row r="2489" spans="1:4" x14ac:dyDescent="0.2">
      <c r="A2489" s="158"/>
      <c r="D2489" s="138"/>
    </row>
    <row r="2490" spans="1:4" x14ac:dyDescent="0.2">
      <c r="A2490" s="158"/>
      <c r="D2490" s="138"/>
    </row>
    <row r="2491" spans="1:4" x14ac:dyDescent="0.2">
      <c r="A2491" s="158"/>
      <c r="D2491" s="138"/>
    </row>
    <row r="2492" spans="1:4" x14ac:dyDescent="0.2">
      <c r="A2492" s="158"/>
      <c r="D2492" s="138"/>
    </row>
    <row r="2493" spans="1:4" x14ac:dyDescent="0.2">
      <c r="A2493" s="158"/>
      <c r="D2493" s="138"/>
    </row>
    <row r="2494" spans="1:4" x14ac:dyDescent="0.2">
      <c r="A2494" s="158"/>
      <c r="D2494" s="138"/>
    </row>
    <row r="2495" spans="1:4" x14ac:dyDescent="0.2">
      <c r="A2495" s="158"/>
      <c r="D2495" s="138"/>
    </row>
    <row r="2496" spans="1:4" x14ac:dyDescent="0.2">
      <c r="A2496" s="158"/>
      <c r="D2496" s="138"/>
    </row>
    <row r="2497" spans="1:4" x14ac:dyDescent="0.2">
      <c r="A2497" s="158"/>
      <c r="D2497" s="138"/>
    </row>
    <row r="2498" spans="1:4" x14ac:dyDescent="0.2">
      <c r="A2498" s="158"/>
      <c r="D2498" s="138"/>
    </row>
    <row r="2499" spans="1:4" x14ac:dyDescent="0.2">
      <c r="A2499" s="158"/>
      <c r="D2499" s="138"/>
    </row>
    <row r="2500" spans="1:4" x14ac:dyDescent="0.2">
      <c r="A2500" s="158"/>
      <c r="D2500" s="138"/>
    </row>
    <row r="2501" spans="1:4" x14ac:dyDescent="0.2">
      <c r="A2501" s="158"/>
      <c r="D2501" s="138"/>
    </row>
    <row r="2502" spans="1:4" x14ac:dyDescent="0.2">
      <c r="A2502" s="158"/>
      <c r="D2502" s="138"/>
    </row>
    <row r="2503" spans="1:4" x14ac:dyDescent="0.2">
      <c r="A2503" s="158"/>
      <c r="D2503" s="138"/>
    </row>
    <row r="2504" spans="1:4" x14ac:dyDescent="0.2">
      <c r="A2504" s="158"/>
      <c r="D2504" s="138"/>
    </row>
    <row r="2505" spans="1:4" x14ac:dyDescent="0.2">
      <c r="A2505" s="158"/>
      <c r="D2505" s="138"/>
    </row>
    <row r="2506" spans="1:4" x14ac:dyDescent="0.2">
      <c r="A2506" s="158"/>
      <c r="D2506" s="138"/>
    </row>
    <row r="2507" spans="1:4" x14ac:dyDescent="0.2">
      <c r="A2507" s="158"/>
      <c r="D2507" s="138"/>
    </row>
    <row r="2508" spans="1:4" x14ac:dyDescent="0.2">
      <c r="A2508" s="158"/>
      <c r="D2508" s="138"/>
    </row>
    <row r="2509" spans="1:4" x14ac:dyDescent="0.2">
      <c r="A2509" s="158"/>
      <c r="D2509" s="138"/>
    </row>
    <row r="2510" spans="1:4" x14ac:dyDescent="0.2">
      <c r="A2510" s="158"/>
      <c r="D2510" s="138"/>
    </row>
    <row r="2511" spans="1:4" x14ac:dyDescent="0.2">
      <c r="A2511" s="158"/>
      <c r="D2511" s="138"/>
    </row>
    <row r="2512" spans="1:4" x14ac:dyDescent="0.2">
      <c r="A2512" s="158"/>
      <c r="D2512" s="138"/>
    </row>
    <row r="2513" spans="1:4" x14ac:dyDescent="0.2">
      <c r="A2513" s="158"/>
      <c r="D2513" s="138"/>
    </row>
    <row r="2514" spans="1:4" x14ac:dyDescent="0.2">
      <c r="A2514" s="158"/>
      <c r="D2514" s="138"/>
    </row>
    <row r="2515" spans="1:4" x14ac:dyDescent="0.2">
      <c r="A2515" s="158"/>
      <c r="D2515" s="138"/>
    </row>
    <row r="2516" spans="1:4" x14ac:dyDescent="0.2">
      <c r="A2516" s="158"/>
      <c r="D2516" s="138"/>
    </row>
    <row r="2517" spans="1:4" x14ac:dyDescent="0.2">
      <c r="A2517" s="158"/>
      <c r="D2517" s="138"/>
    </row>
    <row r="2518" spans="1:4" x14ac:dyDescent="0.2">
      <c r="A2518" s="158"/>
      <c r="D2518" s="138"/>
    </row>
    <row r="2519" spans="1:4" x14ac:dyDescent="0.2">
      <c r="A2519" s="158"/>
      <c r="D2519" s="138"/>
    </row>
    <row r="2520" spans="1:4" x14ac:dyDescent="0.2">
      <c r="A2520" s="158"/>
      <c r="D2520" s="138"/>
    </row>
    <row r="2521" spans="1:4" x14ac:dyDescent="0.2">
      <c r="A2521" s="158"/>
      <c r="D2521" s="138"/>
    </row>
    <row r="2522" spans="1:4" x14ac:dyDescent="0.2">
      <c r="A2522" s="158"/>
      <c r="D2522" s="138"/>
    </row>
    <row r="2523" spans="1:4" x14ac:dyDescent="0.2">
      <c r="A2523" s="158"/>
      <c r="D2523" s="138"/>
    </row>
    <row r="2524" spans="1:4" x14ac:dyDescent="0.2">
      <c r="A2524" s="158"/>
      <c r="D2524" s="138"/>
    </row>
    <row r="2525" spans="1:4" x14ac:dyDescent="0.2">
      <c r="A2525" s="158"/>
      <c r="D2525" s="138"/>
    </row>
    <row r="2526" spans="1:4" x14ac:dyDescent="0.2">
      <c r="A2526" s="158"/>
      <c r="D2526" s="138"/>
    </row>
    <row r="2527" spans="1:4" x14ac:dyDescent="0.2">
      <c r="A2527" s="158"/>
      <c r="D2527" s="138"/>
    </row>
    <row r="2528" spans="1:4" x14ac:dyDescent="0.2">
      <c r="A2528" s="158"/>
      <c r="D2528" s="138"/>
    </row>
    <row r="2529" spans="1:4" x14ac:dyDescent="0.2">
      <c r="A2529" s="158"/>
      <c r="D2529" s="138"/>
    </row>
    <row r="2530" spans="1:4" x14ac:dyDescent="0.2">
      <c r="A2530" s="158"/>
      <c r="D2530" s="138"/>
    </row>
    <row r="2531" spans="1:4" x14ac:dyDescent="0.2">
      <c r="A2531" s="158"/>
      <c r="D2531" s="138"/>
    </row>
    <row r="2532" spans="1:4" x14ac:dyDescent="0.2">
      <c r="A2532" s="158"/>
      <c r="D2532" s="138"/>
    </row>
    <row r="2533" spans="1:4" x14ac:dyDescent="0.2">
      <c r="A2533" s="158"/>
      <c r="D2533" s="138"/>
    </row>
    <row r="2534" spans="1:4" x14ac:dyDescent="0.2">
      <c r="A2534" s="158"/>
      <c r="D2534" s="138"/>
    </row>
    <row r="2535" spans="1:4" x14ac:dyDescent="0.2">
      <c r="A2535" s="158"/>
      <c r="D2535" s="138"/>
    </row>
    <row r="2536" spans="1:4" x14ac:dyDescent="0.2">
      <c r="A2536" s="158"/>
      <c r="D2536" s="138"/>
    </row>
    <row r="2537" spans="1:4" x14ac:dyDescent="0.2">
      <c r="A2537" s="158"/>
      <c r="D2537" s="138"/>
    </row>
    <row r="2538" spans="1:4" x14ac:dyDescent="0.2">
      <c r="A2538" s="158"/>
      <c r="D2538" s="138"/>
    </row>
    <row r="2539" spans="1:4" x14ac:dyDescent="0.2">
      <c r="A2539" s="158"/>
      <c r="D2539" s="138"/>
    </row>
    <row r="2540" spans="1:4" x14ac:dyDescent="0.2">
      <c r="A2540" s="158"/>
      <c r="D2540" s="138"/>
    </row>
    <row r="2541" spans="1:4" x14ac:dyDescent="0.2">
      <c r="A2541" s="158"/>
      <c r="D2541" s="138"/>
    </row>
    <row r="2542" spans="1:4" x14ac:dyDescent="0.2">
      <c r="A2542" s="158"/>
      <c r="D2542" s="138"/>
    </row>
    <row r="2543" spans="1:4" x14ac:dyDescent="0.2">
      <c r="A2543" s="158"/>
      <c r="D2543" s="138"/>
    </row>
    <row r="2544" spans="1:4" x14ac:dyDescent="0.2">
      <c r="A2544" s="158"/>
      <c r="D2544" s="138"/>
    </row>
    <row r="2545" spans="1:4" x14ac:dyDescent="0.2">
      <c r="A2545" s="158"/>
      <c r="D2545" s="138"/>
    </row>
    <row r="2546" spans="1:4" x14ac:dyDescent="0.2">
      <c r="A2546" s="158"/>
      <c r="D2546" s="138"/>
    </row>
    <row r="2547" spans="1:4" x14ac:dyDescent="0.2">
      <c r="A2547" s="158"/>
      <c r="D2547" s="138"/>
    </row>
    <row r="2548" spans="1:4" x14ac:dyDescent="0.2">
      <c r="A2548" s="158"/>
      <c r="D2548" s="138"/>
    </row>
    <row r="2549" spans="1:4" x14ac:dyDescent="0.2">
      <c r="A2549" s="158"/>
      <c r="D2549" s="138"/>
    </row>
    <row r="2550" spans="1:4" x14ac:dyDescent="0.2">
      <c r="A2550" s="158"/>
      <c r="D2550" s="138"/>
    </row>
    <row r="2551" spans="1:4" x14ac:dyDescent="0.2">
      <c r="A2551" s="158"/>
      <c r="D2551" s="138"/>
    </row>
    <row r="2552" spans="1:4" x14ac:dyDescent="0.2">
      <c r="A2552" s="158"/>
      <c r="D2552" s="138"/>
    </row>
    <row r="2553" spans="1:4" x14ac:dyDescent="0.2">
      <c r="A2553" s="158"/>
      <c r="D2553" s="138"/>
    </row>
    <row r="2554" spans="1:4" x14ac:dyDescent="0.2">
      <c r="A2554" s="158"/>
      <c r="D2554" s="138"/>
    </row>
    <row r="2555" spans="1:4" x14ac:dyDescent="0.2">
      <c r="A2555" s="158"/>
      <c r="D2555" s="138"/>
    </row>
    <row r="2556" spans="1:4" x14ac:dyDescent="0.2">
      <c r="A2556" s="158"/>
      <c r="D2556" s="138"/>
    </row>
    <row r="2557" spans="1:4" x14ac:dyDescent="0.2">
      <c r="A2557" s="158"/>
      <c r="D2557" s="138"/>
    </row>
    <row r="2558" spans="1:4" x14ac:dyDescent="0.2">
      <c r="A2558" s="158"/>
      <c r="D2558" s="138"/>
    </row>
    <row r="2559" spans="1:4" x14ac:dyDescent="0.2">
      <c r="A2559" s="158"/>
      <c r="D2559" s="138"/>
    </row>
    <row r="2560" spans="1:4" x14ac:dyDescent="0.2">
      <c r="A2560" s="158"/>
      <c r="D2560" s="138"/>
    </row>
    <row r="2561" spans="1:4" x14ac:dyDescent="0.2">
      <c r="A2561" s="158"/>
      <c r="D2561" s="138"/>
    </row>
    <row r="2562" spans="1:4" x14ac:dyDescent="0.2">
      <c r="A2562" s="158"/>
      <c r="D2562" s="138"/>
    </row>
    <row r="2563" spans="1:4" x14ac:dyDescent="0.2">
      <c r="A2563" s="158"/>
      <c r="D2563" s="138"/>
    </row>
    <row r="2564" spans="1:4" x14ac:dyDescent="0.2">
      <c r="A2564" s="158"/>
      <c r="D2564" s="138"/>
    </row>
    <row r="2565" spans="1:4" x14ac:dyDescent="0.2">
      <c r="A2565" s="158"/>
      <c r="D2565" s="138"/>
    </row>
    <row r="2566" spans="1:4" x14ac:dyDescent="0.2">
      <c r="A2566" s="158"/>
      <c r="D2566" s="138"/>
    </row>
    <row r="2567" spans="1:4" x14ac:dyDescent="0.2">
      <c r="A2567" s="158"/>
      <c r="D2567" s="138"/>
    </row>
    <row r="2568" spans="1:4" x14ac:dyDescent="0.2">
      <c r="A2568" s="158"/>
      <c r="D2568" s="138"/>
    </row>
    <row r="2569" spans="1:4" x14ac:dyDescent="0.2">
      <c r="A2569" s="158"/>
      <c r="D2569" s="138"/>
    </row>
    <row r="2570" spans="1:4" x14ac:dyDescent="0.2">
      <c r="A2570" s="158"/>
      <c r="D2570" s="138"/>
    </row>
    <row r="2571" spans="1:4" x14ac:dyDescent="0.2">
      <c r="A2571" s="158"/>
      <c r="D2571" s="138"/>
    </row>
    <row r="2572" spans="1:4" x14ac:dyDescent="0.2">
      <c r="A2572" s="158"/>
      <c r="D2572" s="138"/>
    </row>
    <row r="2573" spans="1:4" x14ac:dyDescent="0.2">
      <c r="A2573" s="158"/>
      <c r="D2573" s="138"/>
    </row>
    <row r="2574" spans="1:4" x14ac:dyDescent="0.2">
      <c r="A2574" s="158"/>
      <c r="D2574" s="138"/>
    </row>
    <row r="2575" spans="1:4" x14ac:dyDescent="0.2">
      <c r="A2575" s="158"/>
      <c r="D2575" s="138"/>
    </row>
    <row r="2576" spans="1:4" x14ac:dyDescent="0.2">
      <c r="A2576" s="158"/>
      <c r="D2576" s="138"/>
    </row>
    <row r="2577" spans="1:4" x14ac:dyDescent="0.2">
      <c r="A2577" s="158"/>
      <c r="D2577" s="138"/>
    </row>
    <row r="2578" spans="1:4" x14ac:dyDescent="0.2">
      <c r="A2578" s="158"/>
      <c r="D2578" s="138"/>
    </row>
    <row r="2579" spans="1:4" x14ac:dyDescent="0.2">
      <c r="A2579" s="158"/>
      <c r="D2579" s="138"/>
    </row>
    <row r="2580" spans="1:4" x14ac:dyDescent="0.2">
      <c r="A2580" s="158"/>
      <c r="D2580" s="138"/>
    </row>
    <row r="2581" spans="1:4" x14ac:dyDescent="0.2">
      <c r="A2581" s="158"/>
      <c r="D2581" s="138"/>
    </row>
    <row r="2582" spans="1:4" x14ac:dyDescent="0.2">
      <c r="A2582" s="158"/>
      <c r="D2582" s="138"/>
    </row>
    <row r="2583" spans="1:4" x14ac:dyDescent="0.2">
      <c r="A2583" s="158"/>
      <c r="D2583" s="138"/>
    </row>
    <row r="2584" spans="1:4" x14ac:dyDescent="0.2">
      <c r="A2584" s="158"/>
      <c r="D2584" s="138"/>
    </row>
    <row r="2585" spans="1:4" x14ac:dyDescent="0.2">
      <c r="A2585" s="158"/>
      <c r="D2585" s="138"/>
    </row>
    <row r="2586" spans="1:4" x14ac:dyDescent="0.2">
      <c r="A2586" s="158"/>
      <c r="D2586" s="138"/>
    </row>
    <row r="2587" spans="1:4" x14ac:dyDescent="0.2">
      <c r="A2587" s="158"/>
      <c r="D2587" s="138"/>
    </row>
    <row r="2588" spans="1:4" x14ac:dyDescent="0.2">
      <c r="A2588" s="158"/>
      <c r="D2588" s="138"/>
    </row>
    <row r="2589" spans="1:4" x14ac:dyDescent="0.2">
      <c r="A2589" s="158"/>
      <c r="D2589" s="138"/>
    </row>
    <row r="2590" spans="1:4" x14ac:dyDescent="0.2">
      <c r="A2590" s="158"/>
      <c r="D2590" s="138"/>
    </row>
    <row r="2591" spans="1:4" x14ac:dyDescent="0.2">
      <c r="A2591" s="158"/>
      <c r="D2591" s="138"/>
    </row>
    <row r="2592" spans="1:4" x14ac:dyDescent="0.2">
      <c r="A2592" s="158"/>
      <c r="D2592" s="138"/>
    </row>
    <row r="2593" spans="1:4" x14ac:dyDescent="0.2">
      <c r="A2593" s="158"/>
      <c r="D2593" s="138"/>
    </row>
    <row r="2594" spans="1:4" x14ac:dyDescent="0.2">
      <c r="A2594" s="158"/>
      <c r="D2594" s="138"/>
    </row>
    <row r="2595" spans="1:4" x14ac:dyDescent="0.2">
      <c r="A2595" s="158"/>
      <c r="D2595" s="138"/>
    </row>
    <row r="2596" spans="1:4" x14ac:dyDescent="0.2">
      <c r="A2596" s="158"/>
      <c r="D2596" s="138"/>
    </row>
    <row r="2597" spans="1:4" x14ac:dyDescent="0.2">
      <c r="A2597" s="158"/>
      <c r="D2597" s="138"/>
    </row>
    <row r="2598" spans="1:4" x14ac:dyDescent="0.2">
      <c r="A2598" s="158"/>
      <c r="D2598" s="138"/>
    </row>
    <row r="2599" spans="1:4" x14ac:dyDescent="0.2">
      <c r="A2599" s="158"/>
      <c r="D2599" s="138"/>
    </row>
    <row r="2600" spans="1:4" x14ac:dyDescent="0.2">
      <c r="A2600" s="158"/>
      <c r="D2600" s="138"/>
    </row>
    <row r="2601" spans="1:4" x14ac:dyDescent="0.2">
      <c r="A2601" s="158"/>
      <c r="D2601" s="138"/>
    </row>
    <row r="2602" spans="1:4" x14ac:dyDescent="0.2">
      <c r="A2602" s="158"/>
      <c r="D2602" s="138"/>
    </row>
    <row r="2603" spans="1:4" x14ac:dyDescent="0.2">
      <c r="A2603" s="158"/>
      <c r="D2603" s="138"/>
    </row>
    <row r="2604" spans="1:4" x14ac:dyDescent="0.2">
      <c r="A2604" s="158"/>
      <c r="D2604" s="138"/>
    </row>
    <row r="2605" spans="1:4" x14ac:dyDescent="0.2">
      <c r="A2605" s="158"/>
      <c r="D2605" s="138"/>
    </row>
    <row r="2606" spans="1:4" x14ac:dyDescent="0.2">
      <c r="A2606" s="158"/>
      <c r="D2606" s="138"/>
    </row>
    <row r="2607" spans="1:4" x14ac:dyDescent="0.2">
      <c r="A2607" s="158"/>
      <c r="D2607" s="138"/>
    </row>
    <row r="2608" spans="1:4" x14ac:dyDescent="0.2">
      <c r="A2608" s="158"/>
      <c r="D2608" s="138"/>
    </row>
    <row r="2609" spans="1:4" x14ac:dyDescent="0.2">
      <c r="A2609" s="158"/>
      <c r="D2609" s="138"/>
    </row>
    <row r="2610" spans="1:4" x14ac:dyDescent="0.2">
      <c r="A2610" s="158"/>
      <c r="D2610" s="138"/>
    </row>
    <row r="2611" spans="1:4" x14ac:dyDescent="0.2">
      <c r="A2611" s="158"/>
      <c r="D2611" s="138"/>
    </row>
    <row r="2612" spans="1:4" x14ac:dyDescent="0.2">
      <c r="A2612" s="158"/>
      <c r="D2612" s="138"/>
    </row>
    <row r="2613" spans="1:4" x14ac:dyDescent="0.2">
      <c r="A2613" s="158"/>
      <c r="D2613" s="138"/>
    </row>
    <row r="2614" spans="1:4" x14ac:dyDescent="0.2">
      <c r="A2614" s="158"/>
      <c r="D2614" s="138"/>
    </row>
    <row r="2615" spans="1:4" x14ac:dyDescent="0.2">
      <c r="A2615" s="158"/>
      <c r="D2615" s="138"/>
    </row>
    <row r="2616" spans="1:4" x14ac:dyDescent="0.2">
      <c r="A2616" s="158"/>
      <c r="D2616" s="138"/>
    </row>
    <row r="2617" spans="1:4" x14ac:dyDescent="0.2">
      <c r="A2617" s="158"/>
      <c r="D2617" s="138"/>
    </row>
    <row r="2618" spans="1:4" x14ac:dyDescent="0.2">
      <c r="A2618" s="158"/>
      <c r="D2618" s="138"/>
    </row>
    <row r="2619" spans="1:4" x14ac:dyDescent="0.2">
      <c r="A2619" s="158"/>
      <c r="D2619" s="138"/>
    </row>
    <row r="2620" spans="1:4" x14ac:dyDescent="0.2">
      <c r="A2620" s="158"/>
      <c r="D2620" s="138"/>
    </row>
    <row r="2621" spans="1:4" x14ac:dyDescent="0.2">
      <c r="A2621" s="158"/>
      <c r="D2621" s="138"/>
    </row>
    <row r="2622" spans="1:4" x14ac:dyDescent="0.2">
      <c r="A2622" s="158"/>
      <c r="D2622" s="138"/>
    </row>
    <row r="2623" spans="1:4" x14ac:dyDescent="0.2">
      <c r="A2623" s="158"/>
      <c r="D2623" s="138"/>
    </row>
    <row r="2624" spans="1:4" x14ac:dyDescent="0.2">
      <c r="A2624" s="158"/>
      <c r="D2624" s="138"/>
    </row>
    <row r="2625" spans="1:4" x14ac:dyDescent="0.2">
      <c r="A2625" s="158"/>
      <c r="D2625" s="138"/>
    </row>
    <row r="2626" spans="1:4" x14ac:dyDescent="0.2">
      <c r="A2626" s="158"/>
      <c r="D2626" s="138"/>
    </row>
    <row r="2627" spans="1:4" x14ac:dyDescent="0.2">
      <c r="A2627" s="158"/>
      <c r="D2627" s="138"/>
    </row>
    <row r="2628" spans="1:4" x14ac:dyDescent="0.2">
      <c r="A2628" s="158"/>
      <c r="D2628" s="138"/>
    </row>
    <row r="2629" spans="1:4" x14ac:dyDescent="0.2">
      <c r="A2629" s="158"/>
      <c r="D2629" s="138"/>
    </row>
    <row r="2630" spans="1:4" x14ac:dyDescent="0.2">
      <c r="A2630" s="158"/>
      <c r="D2630" s="138"/>
    </row>
    <row r="2631" spans="1:4" x14ac:dyDescent="0.2">
      <c r="A2631" s="158"/>
      <c r="D2631" s="138"/>
    </row>
    <row r="2632" spans="1:4" x14ac:dyDescent="0.2">
      <c r="A2632" s="158"/>
      <c r="D2632" s="138"/>
    </row>
    <row r="2633" spans="1:4" x14ac:dyDescent="0.2">
      <c r="A2633" s="158"/>
      <c r="D2633" s="138"/>
    </row>
    <row r="2634" spans="1:4" x14ac:dyDescent="0.2">
      <c r="A2634" s="158"/>
      <c r="D2634" s="138"/>
    </row>
    <row r="2635" spans="1:4" x14ac:dyDescent="0.2">
      <c r="A2635" s="158"/>
      <c r="D2635" s="138"/>
    </row>
    <row r="2636" spans="1:4" x14ac:dyDescent="0.2">
      <c r="A2636" s="158"/>
      <c r="D2636" s="138"/>
    </row>
    <row r="2637" spans="1:4" x14ac:dyDescent="0.2">
      <c r="A2637" s="158"/>
      <c r="D2637" s="138"/>
    </row>
    <row r="2638" spans="1:4" x14ac:dyDescent="0.2">
      <c r="A2638" s="158"/>
      <c r="D2638" s="138"/>
    </row>
    <row r="2639" spans="1:4" x14ac:dyDescent="0.2">
      <c r="A2639" s="158"/>
      <c r="D2639" s="138"/>
    </row>
    <row r="2640" spans="1:4" x14ac:dyDescent="0.2">
      <c r="A2640" s="158"/>
      <c r="D2640" s="138"/>
    </row>
    <row r="2641" spans="1:4" x14ac:dyDescent="0.2">
      <c r="A2641" s="158"/>
      <c r="D2641" s="138"/>
    </row>
    <row r="2642" spans="1:4" x14ac:dyDescent="0.2">
      <c r="A2642" s="158"/>
      <c r="D2642" s="138"/>
    </row>
    <row r="2643" spans="1:4" x14ac:dyDescent="0.2">
      <c r="A2643" s="158"/>
      <c r="D2643" s="138"/>
    </row>
    <row r="2644" spans="1:4" x14ac:dyDescent="0.2">
      <c r="A2644" s="158"/>
      <c r="D2644" s="138"/>
    </row>
    <row r="2645" spans="1:4" x14ac:dyDescent="0.2">
      <c r="A2645" s="158"/>
      <c r="D2645" s="138"/>
    </row>
    <row r="2646" spans="1:4" x14ac:dyDescent="0.2">
      <c r="A2646" s="158"/>
      <c r="D2646" s="138"/>
    </row>
    <row r="2647" spans="1:4" x14ac:dyDescent="0.2">
      <c r="A2647" s="158"/>
      <c r="D2647" s="138"/>
    </row>
    <row r="2648" spans="1:4" x14ac:dyDescent="0.2">
      <c r="A2648" s="158"/>
      <c r="D2648" s="138"/>
    </row>
    <row r="2649" spans="1:4" x14ac:dyDescent="0.2">
      <c r="A2649" s="158"/>
      <c r="D2649" s="138"/>
    </row>
    <row r="2650" spans="1:4" x14ac:dyDescent="0.2">
      <c r="A2650" s="158"/>
      <c r="D2650" s="138"/>
    </row>
    <row r="2651" spans="1:4" x14ac:dyDescent="0.2">
      <c r="A2651" s="158"/>
      <c r="D2651" s="138"/>
    </row>
    <row r="2652" spans="1:4" x14ac:dyDescent="0.2">
      <c r="A2652" s="158"/>
      <c r="D2652" s="138"/>
    </row>
    <row r="2653" spans="1:4" x14ac:dyDescent="0.2">
      <c r="A2653" s="158"/>
      <c r="D2653" s="138"/>
    </row>
    <row r="2654" spans="1:4" x14ac:dyDescent="0.2">
      <c r="A2654" s="158"/>
      <c r="D2654" s="138"/>
    </row>
    <row r="2655" spans="1:4" x14ac:dyDescent="0.2">
      <c r="A2655" s="158"/>
      <c r="D2655" s="138"/>
    </row>
    <row r="2656" spans="1:4" x14ac:dyDescent="0.2">
      <c r="A2656" s="158"/>
      <c r="D2656" s="138"/>
    </row>
    <row r="2657" spans="1:4" x14ac:dyDescent="0.2">
      <c r="A2657" s="158"/>
      <c r="D2657" s="138"/>
    </row>
    <row r="2658" spans="1:4" x14ac:dyDescent="0.2">
      <c r="A2658" s="158"/>
      <c r="D2658" s="138"/>
    </row>
    <row r="2659" spans="1:4" x14ac:dyDescent="0.2">
      <c r="A2659" s="158"/>
      <c r="D2659" s="138"/>
    </row>
    <row r="2660" spans="1:4" x14ac:dyDescent="0.2">
      <c r="A2660" s="158"/>
      <c r="D2660" s="138"/>
    </row>
    <row r="2661" spans="1:4" x14ac:dyDescent="0.2">
      <c r="A2661" s="158"/>
      <c r="D2661" s="138"/>
    </row>
    <row r="2662" spans="1:4" x14ac:dyDescent="0.2">
      <c r="A2662" s="158"/>
      <c r="D2662" s="138"/>
    </row>
    <row r="2663" spans="1:4" x14ac:dyDescent="0.2">
      <c r="A2663" s="158"/>
      <c r="D2663" s="138"/>
    </row>
    <row r="2664" spans="1:4" x14ac:dyDescent="0.2">
      <c r="A2664" s="158"/>
      <c r="D2664" s="138"/>
    </row>
    <row r="2665" spans="1:4" x14ac:dyDescent="0.2">
      <c r="A2665" s="158"/>
      <c r="D2665" s="138"/>
    </row>
    <row r="2666" spans="1:4" x14ac:dyDescent="0.2">
      <c r="A2666" s="158"/>
      <c r="D2666" s="138"/>
    </row>
    <row r="2667" spans="1:4" x14ac:dyDescent="0.2">
      <c r="A2667" s="158"/>
      <c r="D2667" s="138"/>
    </row>
    <row r="2668" spans="1:4" x14ac:dyDescent="0.2">
      <c r="A2668" s="158"/>
      <c r="D2668" s="138"/>
    </row>
    <row r="2669" spans="1:4" x14ac:dyDescent="0.2">
      <c r="A2669" s="158"/>
      <c r="D2669" s="138"/>
    </row>
    <row r="2670" spans="1:4" x14ac:dyDescent="0.2">
      <c r="A2670" s="158"/>
      <c r="D2670" s="138"/>
    </row>
    <row r="2671" spans="1:4" x14ac:dyDescent="0.2">
      <c r="A2671" s="158"/>
      <c r="D2671" s="138"/>
    </row>
    <row r="2672" spans="1:4" x14ac:dyDescent="0.2">
      <c r="A2672" s="158"/>
      <c r="D2672" s="138"/>
    </row>
    <row r="2673" spans="1:4" x14ac:dyDescent="0.2">
      <c r="A2673" s="158"/>
      <c r="D2673" s="138"/>
    </row>
    <row r="2674" spans="1:4" x14ac:dyDescent="0.2">
      <c r="A2674" s="158"/>
      <c r="D2674" s="138"/>
    </row>
    <row r="2675" spans="1:4" x14ac:dyDescent="0.2">
      <c r="A2675" s="158"/>
      <c r="D2675" s="138"/>
    </row>
    <row r="2676" spans="1:4" x14ac:dyDescent="0.2">
      <c r="A2676" s="158"/>
      <c r="D2676" s="138"/>
    </row>
    <row r="2677" spans="1:4" x14ac:dyDescent="0.2">
      <c r="A2677" s="158"/>
      <c r="D2677" s="138"/>
    </row>
    <row r="2678" spans="1:4" x14ac:dyDescent="0.2">
      <c r="A2678" s="158"/>
      <c r="D2678" s="138"/>
    </row>
    <row r="2679" spans="1:4" x14ac:dyDescent="0.2">
      <c r="A2679" s="158"/>
      <c r="D2679" s="138"/>
    </row>
    <row r="2680" spans="1:4" x14ac:dyDescent="0.2">
      <c r="A2680" s="158"/>
      <c r="D2680" s="138"/>
    </row>
    <row r="2681" spans="1:4" x14ac:dyDescent="0.2">
      <c r="A2681" s="158"/>
      <c r="D2681" s="138"/>
    </row>
    <row r="2682" spans="1:4" x14ac:dyDescent="0.2">
      <c r="A2682" s="158"/>
      <c r="D2682" s="138"/>
    </row>
    <row r="2683" spans="1:4" x14ac:dyDescent="0.2">
      <c r="A2683" s="158"/>
      <c r="D2683" s="138"/>
    </row>
    <row r="2684" spans="1:4" x14ac:dyDescent="0.2">
      <c r="A2684" s="158"/>
      <c r="D2684" s="138"/>
    </row>
    <row r="2685" spans="1:4" x14ac:dyDescent="0.2">
      <c r="A2685" s="158"/>
      <c r="D2685" s="138"/>
    </row>
    <row r="2686" spans="1:4" x14ac:dyDescent="0.2">
      <c r="A2686" s="158"/>
      <c r="D2686" s="138"/>
    </row>
    <row r="2687" spans="1:4" x14ac:dyDescent="0.2">
      <c r="A2687" s="158"/>
      <c r="D2687" s="138"/>
    </row>
    <row r="2688" spans="1:4" x14ac:dyDescent="0.2">
      <c r="A2688" s="158"/>
      <c r="D2688" s="138"/>
    </row>
    <row r="2689" spans="1:4" x14ac:dyDescent="0.2">
      <c r="A2689" s="158"/>
      <c r="D2689" s="138"/>
    </row>
    <row r="2690" spans="1:4" x14ac:dyDescent="0.2">
      <c r="A2690" s="158"/>
      <c r="D2690" s="138"/>
    </row>
    <row r="2691" spans="1:4" x14ac:dyDescent="0.2">
      <c r="A2691" s="158"/>
      <c r="D2691" s="138"/>
    </row>
    <row r="2692" spans="1:4" x14ac:dyDescent="0.2">
      <c r="A2692" s="158"/>
      <c r="D2692" s="138"/>
    </row>
    <row r="2693" spans="1:4" x14ac:dyDescent="0.2">
      <c r="A2693" s="158"/>
      <c r="D2693" s="138"/>
    </row>
    <row r="2694" spans="1:4" x14ac:dyDescent="0.2">
      <c r="A2694" s="158"/>
      <c r="D2694" s="138"/>
    </row>
    <row r="2695" spans="1:4" x14ac:dyDescent="0.2">
      <c r="A2695" s="158"/>
      <c r="D2695" s="138"/>
    </row>
    <row r="2696" spans="1:4" x14ac:dyDescent="0.2">
      <c r="A2696" s="158"/>
      <c r="D2696" s="138"/>
    </row>
    <row r="2697" spans="1:4" x14ac:dyDescent="0.2">
      <c r="A2697" s="158"/>
      <c r="D2697" s="138"/>
    </row>
    <row r="2698" spans="1:4" x14ac:dyDescent="0.2">
      <c r="A2698" s="158"/>
      <c r="D2698" s="138"/>
    </row>
    <row r="2699" spans="1:4" x14ac:dyDescent="0.2">
      <c r="A2699" s="158"/>
      <c r="D2699" s="138"/>
    </row>
    <row r="2700" spans="1:4" x14ac:dyDescent="0.2">
      <c r="A2700" s="158"/>
      <c r="D2700" s="138"/>
    </row>
    <row r="2701" spans="1:4" x14ac:dyDescent="0.2">
      <c r="A2701" s="158"/>
      <c r="D2701" s="138"/>
    </row>
    <row r="2702" spans="1:4" x14ac:dyDescent="0.2">
      <c r="A2702" s="158"/>
      <c r="D2702" s="138"/>
    </row>
    <row r="2703" spans="1:4" x14ac:dyDescent="0.2">
      <c r="A2703" s="158"/>
      <c r="D2703" s="138"/>
    </row>
    <row r="2704" spans="1:4" x14ac:dyDescent="0.2">
      <c r="A2704" s="158"/>
      <c r="D2704" s="138"/>
    </row>
    <row r="2705" spans="1:4" x14ac:dyDescent="0.2">
      <c r="A2705" s="158"/>
      <c r="D2705" s="138"/>
    </row>
    <row r="2706" spans="1:4" x14ac:dyDescent="0.2">
      <c r="A2706" s="158"/>
      <c r="D2706" s="138"/>
    </row>
    <row r="2707" spans="1:4" x14ac:dyDescent="0.2">
      <c r="A2707" s="158"/>
      <c r="D2707" s="138"/>
    </row>
    <row r="2708" spans="1:4" x14ac:dyDescent="0.2">
      <c r="A2708" s="158"/>
      <c r="D2708" s="138"/>
    </row>
    <row r="2709" spans="1:4" x14ac:dyDescent="0.2">
      <c r="A2709" s="158"/>
      <c r="D2709" s="138"/>
    </row>
    <row r="2710" spans="1:4" x14ac:dyDescent="0.2">
      <c r="A2710" s="158"/>
      <c r="D2710" s="138"/>
    </row>
    <row r="2711" spans="1:4" x14ac:dyDescent="0.2">
      <c r="A2711" s="158"/>
      <c r="D2711" s="138"/>
    </row>
    <row r="2712" spans="1:4" x14ac:dyDescent="0.2">
      <c r="A2712" s="158"/>
      <c r="D2712" s="138"/>
    </row>
    <row r="2713" spans="1:4" x14ac:dyDescent="0.2">
      <c r="A2713" s="158"/>
      <c r="D2713" s="138"/>
    </row>
    <row r="2714" spans="1:4" x14ac:dyDescent="0.2">
      <c r="A2714" s="158"/>
      <c r="D2714" s="138"/>
    </row>
    <row r="2715" spans="1:4" x14ac:dyDescent="0.2">
      <c r="A2715" s="158"/>
      <c r="D2715" s="138"/>
    </row>
    <row r="2716" spans="1:4" x14ac:dyDescent="0.2">
      <c r="A2716" s="158"/>
      <c r="D2716" s="138"/>
    </row>
    <row r="2717" spans="1:4" x14ac:dyDescent="0.2">
      <c r="A2717" s="158"/>
      <c r="D2717" s="138"/>
    </row>
    <row r="2718" spans="1:4" x14ac:dyDescent="0.2">
      <c r="A2718" s="158"/>
      <c r="D2718" s="138"/>
    </row>
    <row r="2719" spans="1:4" x14ac:dyDescent="0.2">
      <c r="A2719" s="158"/>
      <c r="D2719" s="138"/>
    </row>
    <row r="2720" spans="1:4" x14ac:dyDescent="0.2">
      <c r="A2720" s="158"/>
      <c r="D2720" s="138"/>
    </row>
    <row r="2721" spans="1:4" x14ac:dyDescent="0.2">
      <c r="A2721" s="158"/>
      <c r="D2721" s="138"/>
    </row>
    <row r="2722" spans="1:4" x14ac:dyDescent="0.2">
      <c r="A2722" s="158"/>
      <c r="D2722" s="138"/>
    </row>
    <row r="2723" spans="1:4" x14ac:dyDescent="0.2">
      <c r="A2723" s="158"/>
      <c r="D2723" s="138"/>
    </row>
    <row r="2724" spans="1:4" x14ac:dyDescent="0.2">
      <c r="A2724" s="158"/>
      <c r="D2724" s="138"/>
    </row>
    <row r="2725" spans="1:4" x14ac:dyDescent="0.2">
      <c r="A2725" s="158"/>
      <c r="D2725" s="138"/>
    </row>
    <row r="2726" spans="1:4" x14ac:dyDescent="0.2">
      <c r="A2726" s="158"/>
      <c r="D2726" s="138"/>
    </row>
    <row r="2727" spans="1:4" x14ac:dyDescent="0.2">
      <c r="A2727" s="158"/>
      <c r="D2727" s="138"/>
    </row>
    <row r="2728" spans="1:4" x14ac:dyDescent="0.2">
      <c r="A2728" s="158"/>
      <c r="D2728" s="138"/>
    </row>
    <row r="2729" spans="1:4" x14ac:dyDescent="0.2">
      <c r="A2729" s="158"/>
      <c r="D2729" s="138"/>
    </row>
    <row r="2730" spans="1:4" x14ac:dyDescent="0.2">
      <c r="A2730" s="158"/>
      <c r="D2730" s="138"/>
    </row>
    <row r="2731" spans="1:4" x14ac:dyDescent="0.2">
      <c r="A2731" s="158"/>
      <c r="D2731" s="138"/>
    </row>
    <row r="2732" spans="1:4" x14ac:dyDescent="0.2">
      <c r="A2732" s="158"/>
      <c r="D2732" s="138"/>
    </row>
    <row r="2733" spans="1:4" x14ac:dyDescent="0.2">
      <c r="A2733" s="158"/>
      <c r="D2733" s="138"/>
    </row>
    <row r="2734" spans="1:4" x14ac:dyDescent="0.2">
      <c r="A2734" s="158"/>
      <c r="D2734" s="138"/>
    </row>
    <row r="2735" spans="1:4" x14ac:dyDescent="0.2">
      <c r="A2735" s="158"/>
      <c r="D2735" s="138"/>
    </row>
    <row r="2736" spans="1:4" x14ac:dyDescent="0.2">
      <c r="A2736" s="158"/>
      <c r="D2736" s="138"/>
    </row>
    <row r="2737" spans="1:4" x14ac:dyDescent="0.2">
      <c r="A2737" s="158"/>
      <c r="D2737" s="138"/>
    </row>
    <row r="2738" spans="1:4" x14ac:dyDescent="0.2">
      <c r="A2738" s="158"/>
      <c r="D2738" s="138"/>
    </row>
    <row r="2739" spans="1:4" x14ac:dyDescent="0.2">
      <c r="A2739" s="158"/>
      <c r="D2739" s="138"/>
    </row>
    <row r="2740" spans="1:4" x14ac:dyDescent="0.2">
      <c r="A2740" s="158"/>
      <c r="D2740" s="138"/>
    </row>
    <row r="2741" spans="1:4" x14ac:dyDescent="0.2">
      <c r="A2741" s="158"/>
      <c r="D2741" s="138"/>
    </row>
    <row r="2742" spans="1:4" x14ac:dyDescent="0.2">
      <c r="A2742" s="158"/>
      <c r="D2742" s="138"/>
    </row>
    <row r="2743" spans="1:4" x14ac:dyDescent="0.2">
      <c r="A2743" s="158"/>
      <c r="D2743" s="138"/>
    </row>
    <row r="2744" spans="1:4" x14ac:dyDescent="0.2">
      <c r="A2744" s="158"/>
      <c r="D2744" s="138"/>
    </row>
    <row r="2745" spans="1:4" x14ac:dyDescent="0.2">
      <c r="A2745" s="158"/>
      <c r="D2745" s="138"/>
    </row>
    <row r="2746" spans="1:4" x14ac:dyDescent="0.2">
      <c r="A2746" s="158"/>
      <c r="D2746" s="138"/>
    </row>
    <row r="2747" spans="1:4" x14ac:dyDescent="0.2">
      <c r="A2747" s="158"/>
      <c r="D2747" s="138"/>
    </row>
    <row r="2748" spans="1:4" x14ac:dyDescent="0.2">
      <c r="A2748" s="158"/>
      <c r="D2748" s="138"/>
    </row>
    <row r="2749" spans="1:4" x14ac:dyDescent="0.2">
      <c r="A2749" s="158"/>
      <c r="D2749" s="138"/>
    </row>
    <row r="2750" spans="1:4" x14ac:dyDescent="0.2">
      <c r="A2750" s="158"/>
      <c r="D2750" s="138"/>
    </row>
    <row r="2751" spans="1:4" x14ac:dyDescent="0.2">
      <c r="A2751" s="158"/>
      <c r="D2751" s="138"/>
    </row>
    <row r="2752" spans="1:4" x14ac:dyDescent="0.2">
      <c r="A2752" s="158"/>
      <c r="D2752" s="138"/>
    </row>
    <row r="2753" spans="1:4" x14ac:dyDescent="0.2">
      <c r="A2753" s="158"/>
      <c r="D2753" s="138"/>
    </row>
    <row r="2754" spans="1:4" x14ac:dyDescent="0.2">
      <c r="A2754" s="158"/>
      <c r="D2754" s="138"/>
    </row>
    <row r="2755" spans="1:4" x14ac:dyDescent="0.2">
      <c r="A2755" s="158"/>
      <c r="D2755" s="138"/>
    </row>
    <row r="2756" spans="1:4" x14ac:dyDescent="0.2">
      <c r="A2756" s="158"/>
      <c r="D2756" s="138"/>
    </row>
    <row r="2757" spans="1:4" x14ac:dyDescent="0.2">
      <c r="A2757" s="158"/>
      <c r="D2757" s="138"/>
    </row>
    <row r="2758" spans="1:4" x14ac:dyDescent="0.2">
      <c r="A2758" s="158"/>
      <c r="D2758" s="138"/>
    </row>
    <row r="2759" spans="1:4" x14ac:dyDescent="0.2">
      <c r="A2759" s="158"/>
      <c r="D2759" s="138"/>
    </row>
    <row r="2760" spans="1:4" x14ac:dyDescent="0.2">
      <c r="A2760" s="158"/>
      <c r="D2760" s="138"/>
    </row>
    <row r="2761" spans="1:4" x14ac:dyDescent="0.2">
      <c r="A2761" s="158"/>
      <c r="D2761" s="138"/>
    </row>
    <row r="2762" spans="1:4" x14ac:dyDescent="0.2">
      <c r="A2762" s="158"/>
      <c r="D2762" s="138"/>
    </row>
    <row r="2763" spans="1:4" x14ac:dyDescent="0.2">
      <c r="A2763" s="158"/>
      <c r="D2763" s="138"/>
    </row>
    <row r="2764" spans="1:4" x14ac:dyDescent="0.2">
      <c r="A2764" s="158"/>
      <c r="D2764" s="138"/>
    </row>
    <row r="2765" spans="1:4" x14ac:dyDescent="0.2">
      <c r="A2765" s="158"/>
      <c r="D2765" s="138"/>
    </row>
    <row r="2766" spans="1:4" x14ac:dyDescent="0.2">
      <c r="A2766" s="158"/>
      <c r="D2766" s="138"/>
    </row>
    <row r="2767" spans="1:4" x14ac:dyDescent="0.2">
      <c r="A2767" s="158"/>
      <c r="D2767" s="138"/>
    </row>
    <row r="2768" spans="1:4" x14ac:dyDescent="0.2">
      <c r="A2768" s="158"/>
      <c r="D2768" s="138"/>
    </row>
    <row r="2769" spans="1:4" x14ac:dyDescent="0.2">
      <c r="A2769" s="158"/>
      <c r="D2769" s="138"/>
    </row>
    <row r="2770" spans="1:4" x14ac:dyDescent="0.2">
      <c r="A2770" s="158"/>
      <c r="D2770" s="138"/>
    </row>
    <row r="2771" spans="1:4" x14ac:dyDescent="0.2">
      <c r="A2771" s="158"/>
      <c r="D2771" s="138"/>
    </row>
    <row r="2772" spans="1:4" x14ac:dyDescent="0.2">
      <c r="A2772" s="158"/>
      <c r="D2772" s="138"/>
    </row>
    <row r="2773" spans="1:4" x14ac:dyDescent="0.2">
      <c r="A2773" s="158"/>
      <c r="D2773" s="138"/>
    </row>
    <row r="2774" spans="1:4" x14ac:dyDescent="0.2">
      <c r="A2774" s="158"/>
      <c r="D2774" s="138"/>
    </row>
    <row r="2775" spans="1:4" x14ac:dyDescent="0.2">
      <c r="A2775" s="158"/>
      <c r="D2775" s="138"/>
    </row>
    <row r="2776" spans="1:4" x14ac:dyDescent="0.2">
      <c r="A2776" s="158"/>
      <c r="D2776" s="138"/>
    </row>
    <row r="2777" spans="1:4" x14ac:dyDescent="0.2">
      <c r="A2777" s="158"/>
      <c r="D2777" s="138"/>
    </row>
    <row r="2778" spans="1:4" x14ac:dyDescent="0.2">
      <c r="A2778" s="158"/>
      <c r="D2778" s="138"/>
    </row>
    <row r="2779" spans="1:4" x14ac:dyDescent="0.2">
      <c r="A2779" s="158"/>
      <c r="D2779" s="138"/>
    </row>
    <row r="2780" spans="1:4" x14ac:dyDescent="0.2">
      <c r="A2780" s="158"/>
      <c r="D2780" s="138"/>
    </row>
    <row r="2781" spans="1:4" x14ac:dyDescent="0.2">
      <c r="A2781" s="158"/>
      <c r="D2781" s="138"/>
    </row>
    <row r="2782" spans="1:4" x14ac:dyDescent="0.2">
      <c r="A2782" s="158"/>
      <c r="D2782" s="138"/>
    </row>
    <row r="2783" spans="1:4" x14ac:dyDescent="0.2">
      <c r="A2783" s="158"/>
      <c r="D2783" s="138"/>
    </row>
    <row r="2784" spans="1:4" x14ac:dyDescent="0.2">
      <c r="A2784" s="158"/>
      <c r="D2784" s="138"/>
    </row>
    <row r="2785" spans="1:4" x14ac:dyDescent="0.2">
      <c r="A2785" s="158"/>
      <c r="D2785" s="138"/>
    </row>
    <row r="2786" spans="1:4" x14ac:dyDescent="0.2">
      <c r="A2786" s="158"/>
      <c r="D2786" s="138"/>
    </row>
    <row r="2787" spans="1:4" x14ac:dyDescent="0.2">
      <c r="A2787" s="158"/>
      <c r="D2787" s="138"/>
    </row>
    <row r="2788" spans="1:4" x14ac:dyDescent="0.2">
      <c r="A2788" s="158"/>
      <c r="D2788" s="138"/>
    </row>
    <row r="2789" spans="1:4" x14ac:dyDescent="0.2">
      <c r="A2789" s="158"/>
      <c r="D2789" s="138"/>
    </row>
    <row r="2790" spans="1:4" x14ac:dyDescent="0.2">
      <c r="A2790" s="158"/>
      <c r="D2790" s="138"/>
    </row>
    <row r="2791" spans="1:4" x14ac:dyDescent="0.2">
      <c r="A2791" s="158"/>
      <c r="D2791" s="138"/>
    </row>
    <row r="2792" spans="1:4" x14ac:dyDescent="0.2">
      <c r="A2792" s="158"/>
      <c r="D2792" s="138"/>
    </row>
    <row r="2793" spans="1:4" x14ac:dyDescent="0.2">
      <c r="A2793" s="158"/>
      <c r="D2793" s="138"/>
    </row>
    <row r="2794" spans="1:4" x14ac:dyDescent="0.2">
      <c r="A2794" s="158"/>
      <c r="D2794" s="138"/>
    </row>
    <row r="2795" spans="1:4" x14ac:dyDescent="0.2">
      <c r="A2795" s="158"/>
      <c r="D2795" s="138"/>
    </row>
    <row r="2796" spans="1:4" x14ac:dyDescent="0.2">
      <c r="A2796" s="158"/>
      <c r="D2796" s="138"/>
    </row>
    <row r="2797" spans="1:4" x14ac:dyDescent="0.2">
      <c r="A2797" s="158"/>
      <c r="D2797" s="138"/>
    </row>
    <row r="2798" spans="1:4" x14ac:dyDescent="0.2">
      <c r="A2798" s="158"/>
      <c r="D2798" s="138"/>
    </row>
    <row r="2799" spans="1:4" x14ac:dyDescent="0.2">
      <c r="A2799" s="158"/>
      <c r="D2799" s="138"/>
    </row>
    <row r="2800" spans="1:4" x14ac:dyDescent="0.2">
      <c r="A2800" s="158"/>
      <c r="D2800" s="138"/>
    </row>
    <row r="2801" spans="1:4" x14ac:dyDescent="0.2">
      <c r="A2801" s="158"/>
      <c r="D2801" s="138"/>
    </row>
    <row r="2802" spans="1:4" x14ac:dyDescent="0.2">
      <c r="A2802" s="158"/>
      <c r="D2802" s="138"/>
    </row>
    <row r="2803" spans="1:4" x14ac:dyDescent="0.2">
      <c r="A2803" s="158"/>
      <c r="D2803" s="138"/>
    </row>
    <row r="2804" spans="1:4" x14ac:dyDescent="0.2">
      <c r="A2804" s="158"/>
      <c r="D2804" s="138"/>
    </row>
    <row r="2805" spans="1:4" x14ac:dyDescent="0.2">
      <c r="A2805" s="158"/>
      <c r="D2805" s="138"/>
    </row>
    <row r="2806" spans="1:4" x14ac:dyDescent="0.2">
      <c r="A2806" s="158"/>
      <c r="D2806" s="138"/>
    </row>
    <row r="2807" spans="1:4" x14ac:dyDescent="0.2">
      <c r="A2807" s="158"/>
      <c r="D2807" s="138"/>
    </row>
    <row r="2808" spans="1:4" x14ac:dyDescent="0.2">
      <c r="A2808" s="158"/>
      <c r="D2808" s="138"/>
    </row>
    <row r="2809" spans="1:4" x14ac:dyDescent="0.2">
      <c r="A2809" s="158"/>
      <c r="D2809" s="138"/>
    </row>
    <row r="2810" spans="1:4" x14ac:dyDescent="0.2">
      <c r="A2810" s="158"/>
      <c r="D2810" s="138"/>
    </row>
    <row r="2811" spans="1:4" x14ac:dyDescent="0.2">
      <c r="A2811" s="158"/>
      <c r="D2811" s="138"/>
    </row>
    <row r="2812" spans="1:4" x14ac:dyDescent="0.2">
      <c r="A2812" s="158"/>
      <c r="D2812" s="138"/>
    </row>
    <row r="2813" spans="1:4" x14ac:dyDescent="0.2">
      <c r="A2813" s="158"/>
      <c r="D2813" s="138"/>
    </row>
    <row r="2814" spans="1:4" x14ac:dyDescent="0.2">
      <c r="A2814" s="158"/>
      <c r="D2814" s="138"/>
    </row>
    <row r="2815" spans="1:4" x14ac:dyDescent="0.2">
      <c r="A2815" s="158"/>
      <c r="D2815" s="138"/>
    </row>
    <row r="2816" spans="1:4" x14ac:dyDescent="0.2">
      <c r="A2816" s="158"/>
      <c r="D2816" s="138"/>
    </row>
    <row r="2817" spans="1:4" x14ac:dyDescent="0.2">
      <c r="A2817" s="158"/>
      <c r="D2817" s="138"/>
    </row>
    <row r="2818" spans="1:4" x14ac:dyDescent="0.2">
      <c r="A2818" s="158"/>
      <c r="D2818" s="138"/>
    </row>
    <row r="2819" spans="1:4" x14ac:dyDescent="0.2">
      <c r="A2819" s="158"/>
      <c r="D2819" s="138"/>
    </row>
    <row r="2820" spans="1:4" x14ac:dyDescent="0.2">
      <c r="A2820" s="158"/>
      <c r="D2820" s="138"/>
    </row>
    <row r="2821" spans="1:4" x14ac:dyDescent="0.2">
      <c r="A2821" s="158"/>
      <c r="D2821" s="138"/>
    </row>
    <row r="2822" spans="1:4" x14ac:dyDescent="0.2">
      <c r="A2822" s="158"/>
      <c r="D2822" s="138"/>
    </row>
    <row r="2823" spans="1:4" x14ac:dyDescent="0.2">
      <c r="A2823" s="158"/>
      <c r="D2823" s="138"/>
    </row>
    <row r="2824" spans="1:4" x14ac:dyDescent="0.2">
      <c r="A2824" s="158"/>
      <c r="D2824" s="138"/>
    </row>
    <row r="2825" spans="1:4" x14ac:dyDescent="0.2">
      <c r="A2825" s="158"/>
      <c r="D2825" s="138"/>
    </row>
    <row r="2826" spans="1:4" x14ac:dyDescent="0.2">
      <c r="A2826" s="158"/>
      <c r="D2826" s="138"/>
    </row>
    <row r="2827" spans="1:4" x14ac:dyDescent="0.2">
      <c r="A2827" s="158"/>
      <c r="D2827" s="138"/>
    </row>
    <row r="2828" spans="1:4" x14ac:dyDescent="0.2">
      <c r="A2828" s="158"/>
      <c r="D2828" s="138"/>
    </row>
    <row r="2829" spans="1:4" x14ac:dyDescent="0.2">
      <c r="A2829" s="158"/>
      <c r="D2829" s="138"/>
    </row>
    <row r="2830" spans="1:4" x14ac:dyDescent="0.2">
      <c r="A2830" s="158"/>
      <c r="D2830" s="138"/>
    </row>
    <row r="2831" spans="1:4" x14ac:dyDescent="0.2">
      <c r="A2831" s="158"/>
      <c r="D2831" s="138"/>
    </row>
    <row r="2832" spans="1:4" x14ac:dyDescent="0.2">
      <c r="A2832" s="158"/>
      <c r="D2832" s="138"/>
    </row>
    <row r="2833" spans="1:4" x14ac:dyDescent="0.2">
      <c r="A2833" s="158"/>
      <c r="D2833" s="138"/>
    </row>
    <row r="2834" spans="1:4" x14ac:dyDescent="0.2">
      <c r="A2834" s="158"/>
      <c r="D2834" s="138"/>
    </row>
    <row r="2835" spans="1:4" x14ac:dyDescent="0.2">
      <c r="A2835" s="158"/>
      <c r="D2835" s="138"/>
    </row>
    <row r="2836" spans="1:4" x14ac:dyDescent="0.2">
      <c r="A2836" s="158"/>
      <c r="D2836" s="138"/>
    </row>
    <row r="2837" spans="1:4" x14ac:dyDescent="0.2">
      <c r="A2837" s="158"/>
      <c r="D2837" s="138"/>
    </row>
    <row r="2838" spans="1:4" x14ac:dyDescent="0.2">
      <c r="A2838" s="158"/>
      <c r="D2838" s="138"/>
    </row>
    <row r="2839" spans="1:4" x14ac:dyDescent="0.2">
      <c r="A2839" s="158"/>
      <c r="D2839" s="138"/>
    </row>
    <row r="2840" spans="1:4" x14ac:dyDescent="0.2">
      <c r="A2840" s="158"/>
      <c r="D2840" s="138"/>
    </row>
    <row r="2841" spans="1:4" x14ac:dyDescent="0.2">
      <c r="A2841" s="158"/>
      <c r="D2841" s="138"/>
    </row>
    <row r="2842" spans="1:4" x14ac:dyDescent="0.2">
      <c r="A2842" s="158"/>
      <c r="D2842" s="138"/>
    </row>
    <row r="2843" spans="1:4" x14ac:dyDescent="0.2">
      <c r="A2843" s="158"/>
      <c r="D2843" s="138"/>
    </row>
    <row r="2844" spans="1:4" x14ac:dyDescent="0.2">
      <c r="A2844" s="158"/>
      <c r="D2844" s="138"/>
    </row>
    <row r="2845" spans="1:4" x14ac:dyDescent="0.2">
      <c r="A2845" s="158"/>
      <c r="D2845" s="138"/>
    </row>
    <row r="2846" spans="1:4" x14ac:dyDescent="0.2">
      <c r="A2846" s="158"/>
      <c r="D2846" s="138"/>
    </row>
    <row r="2847" spans="1:4" x14ac:dyDescent="0.2">
      <c r="A2847" s="158"/>
      <c r="D2847" s="138"/>
    </row>
    <row r="2848" spans="1:4" x14ac:dyDescent="0.2">
      <c r="A2848" s="158"/>
      <c r="D2848" s="138"/>
    </row>
    <row r="2849" spans="1:4" x14ac:dyDescent="0.2">
      <c r="A2849" s="158"/>
      <c r="D2849" s="138"/>
    </row>
    <row r="2850" spans="1:4" x14ac:dyDescent="0.2">
      <c r="A2850" s="158"/>
      <c r="D2850" s="138"/>
    </row>
    <row r="2851" spans="1:4" x14ac:dyDescent="0.2">
      <c r="A2851" s="158"/>
      <c r="D2851" s="138"/>
    </row>
    <row r="2852" spans="1:4" x14ac:dyDescent="0.2">
      <c r="A2852" s="158"/>
      <c r="D2852" s="138"/>
    </row>
    <row r="2853" spans="1:4" x14ac:dyDescent="0.2">
      <c r="A2853" s="158"/>
      <c r="D2853" s="138"/>
    </row>
    <row r="2854" spans="1:4" x14ac:dyDescent="0.2">
      <c r="A2854" s="158"/>
      <c r="D2854" s="138"/>
    </row>
    <row r="2855" spans="1:4" x14ac:dyDescent="0.2">
      <c r="A2855" s="158"/>
      <c r="D2855" s="138"/>
    </row>
    <row r="2856" spans="1:4" x14ac:dyDescent="0.2">
      <c r="A2856" s="158"/>
      <c r="D2856" s="138"/>
    </row>
    <row r="2857" spans="1:4" x14ac:dyDescent="0.2">
      <c r="A2857" s="158"/>
      <c r="D2857" s="138"/>
    </row>
    <row r="2858" spans="1:4" x14ac:dyDescent="0.2">
      <c r="A2858" s="158"/>
      <c r="D2858" s="138"/>
    </row>
    <row r="2859" spans="1:4" x14ac:dyDescent="0.2">
      <c r="A2859" s="158"/>
      <c r="D2859" s="138"/>
    </row>
    <row r="2860" spans="1:4" x14ac:dyDescent="0.2">
      <c r="A2860" s="158"/>
      <c r="D2860" s="138"/>
    </row>
    <row r="2861" spans="1:4" x14ac:dyDescent="0.2">
      <c r="A2861" s="158"/>
      <c r="D2861" s="138"/>
    </row>
    <row r="2862" spans="1:4" x14ac:dyDescent="0.2">
      <c r="A2862" s="158"/>
      <c r="D2862" s="138"/>
    </row>
    <row r="2863" spans="1:4" x14ac:dyDescent="0.2">
      <c r="A2863" s="158"/>
      <c r="D2863" s="138"/>
    </row>
    <row r="2864" spans="1:4" x14ac:dyDescent="0.2">
      <c r="A2864" s="158"/>
      <c r="D2864" s="138"/>
    </row>
    <row r="2865" spans="1:4" x14ac:dyDescent="0.2">
      <c r="A2865" s="158"/>
      <c r="D2865" s="138"/>
    </row>
    <row r="2866" spans="1:4" x14ac:dyDescent="0.2">
      <c r="A2866" s="158"/>
      <c r="D2866" s="138"/>
    </row>
    <row r="2867" spans="1:4" x14ac:dyDescent="0.2">
      <c r="A2867" s="158"/>
      <c r="D2867" s="138"/>
    </row>
    <row r="2868" spans="1:4" x14ac:dyDescent="0.2">
      <c r="A2868" s="158"/>
      <c r="D2868" s="138"/>
    </row>
    <row r="2869" spans="1:4" x14ac:dyDescent="0.2">
      <c r="A2869" s="158"/>
      <c r="D2869" s="138"/>
    </row>
    <row r="2870" spans="1:4" x14ac:dyDescent="0.2">
      <c r="A2870" s="158"/>
      <c r="D2870" s="138"/>
    </row>
    <row r="2871" spans="1:4" x14ac:dyDescent="0.2">
      <c r="A2871" s="158"/>
      <c r="D2871" s="138"/>
    </row>
    <row r="2872" spans="1:4" x14ac:dyDescent="0.2">
      <c r="A2872" s="158"/>
      <c r="D2872" s="138"/>
    </row>
    <row r="2873" spans="1:4" x14ac:dyDescent="0.2">
      <c r="A2873" s="158"/>
      <c r="D2873" s="138"/>
    </row>
    <row r="2874" spans="1:4" x14ac:dyDescent="0.2">
      <c r="A2874" s="158"/>
      <c r="D2874" s="138"/>
    </row>
    <row r="2875" spans="1:4" x14ac:dyDescent="0.2">
      <c r="A2875" s="158"/>
      <c r="D2875" s="138"/>
    </row>
    <row r="2876" spans="1:4" x14ac:dyDescent="0.2">
      <c r="A2876" s="158"/>
      <c r="D2876" s="138"/>
    </row>
    <row r="2877" spans="1:4" x14ac:dyDescent="0.2">
      <c r="A2877" s="158"/>
      <c r="D2877" s="138"/>
    </row>
    <row r="2878" spans="1:4" x14ac:dyDescent="0.2">
      <c r="A2878" s="158"/>
      <c r="D2878" s="138"/>
    </row>
    <row r="2879" spans="1:4" x14ac:dyDescent="0.2">
      <c r="A2879" s="158"/>
      <c r="D2879" s="138"/>
    </row>
    <row r="2880" spans="1:4" x14ac:dyDescent="0.2">
      <c r="A2880" s="158"/>
      <c r="D2880" s="138"/>
    </row>
    <row r="2881" spans="1:4" x14ac:dyDescent="0.2">
      <c r="A2881" s="158"/>
      <c r="D2881" s="138"/>
    </row>
    <row r="2882" spans="1:4" x14ac:dyDescent="0.2">
      <c r="A2882" s="158"/>
      <c r="D2882" s="138"/>
    </row>
    <row r="2883" spans="1:4" x14ac:dyDescent="0.2">
      <c r="A2883" s="158"/>
      <c r="D2883" s="138"/>
    </row>
    <row r="2884" spans="1:4" x14ac:dyDescent="0.2">
      <c r="A2884" s="158"/>
      <c r="D2884" s="138"/>
    </row>
    <row r="2885" spans="1:4" x14ac:dyDescent="0.2">
      <c r="A2885" s="158"/>
      <c r="D2885" s="138"/>
    </row>
    <row r="2886" spans="1:4" x14ac:dyDescent="0.2">
      <c r="A2886" s="158"/>
      <c r="D2886" s="138"/>
    </row>
    <row r="2887" spans="1:4" x14ac:dyDescent="0.2">
      <c r="A2887" s="158"/>
      <c r="D2887" s="138"/>
    </row>
    <row r="2888" spans="1:4" x14ac:dyDescent="0.2">
      <c r="A2888" s="158"/>
      <c r="D2888" s="138"/>
    </row>
    <row r="2889" spans="1:4" x14ac:dyDescent="0.2">
      <c r="A2889" s="158"/>
      <c r="D2889" s="138"/>
    </row>
    <row r="2890" spans="1:4" x14ac:dyDescent="0.2">
      <c r="A2890" s="158"/>
      <c r="D2890" s="138"/>
    </row>
    <row r="2891" spans="1:4" x14ac:dyDescent="0.2">
      <c r="A2891" s="158"/>
      <c r="D2891" s="138"/>
    </row>
    <row r="2892" spans="1:4" x14ac:dyDescent="0.2">
      <c r="A2892" s="158"/>
      <c r="D2892" s="138"/>
    </row>
    <row r="2893" spans="1:4" x14ac:dyDescent="0.2">
      <c r="A2893" s="158"/>
      <c r="D2893" s="138"/>
    </row>
    <row r="2894" spans="1:4" x14ac:dyDescent="0.2">
      <c r="A2894" s="158"/>
      <c r="D2894" s="138"/>
    </row>
    <row r="2895" spans="1:4" x14ac:dyDescent="0.2">
      <c r="A2895" s="158"/>
      <c r="D2895" s="138"/>
    </row>
    <row r="2896" spans="1:4" x14ac:dyDescent="0.2">
      <c r="A2896" s="158"/>
      <c r="D2896" s="138"/>
    </row>
    <row r="2897" spans="1:4" x14ac:dyDescent="0.2">
      <c r="A2897" s="158"/>
      <c r="D2897" s="138"/>
    </row>
    <row r="2898" spans="1:4" x14ac:dyDescent="0.2">
      <c r="A2898" s="158"/>
      <c r="D2898" s="138"/>
    </row>
    <row r="2899" spans="1:4" x14ac:dyDescent="0.2">
      <c r="A2899" s="158"/>
      <c r="D2899" s="138"/>
    </row>
    <row r="2900" spans="1:4" x14ac:dyDescent="0.2">
      <c r="A2900" s="158"/>
      <c r="D2900" s="138"/>
    </row>
    <row r="2901" spans="1:4" x14ac:dyDescent="0.2">
      <c r="A2901" s="158"/>
      <c r="D2901" s="138"/>
    </row>
    <row r="2902" spans="1:4" x14ac:dyDescent="0.2">
      <c r="A2902" s="158"/>
      <c r="D2902" s="138"/>
    </row>
    <row r="2903" spans="1:4" x14ac:dyDescent="0.2">
      <c r="A2903" s="158"/>
      <c r="D2903" s="138"/>
    </row>
    <row r="2904" spans="1:4" x14ac:dyDescent="0.2">
      <c r="A2904" s="158"/>
      <c r="D2904" s="138"/>
    </row>
    <row r="2905" spans="1:4" x14ac:dyDescent="0.2">
      <c r="A2905" s="158"/>
      <c r="D2905" s="138"/>
    </row>
    <row r="2906" spans="1:4" x14ac:dyDescent="0.2">
      <c r="A2906" s="158"/>
      <c r="D2906" s="138"/>
    </row>
    <row r="2907" spans="1:4" x14ac:dyDescent="0.2">
      <c r="A2907" s="158"/>
      <c r="D2907" s="138"/>
    </row>
    <row r="2908" spans="1:4" x14ac:dyDescent="0.2">
      <c r="A2908" s="158"/>
      <c r="D2908" s="138"/>
    </row>
    <row r="2909" spans="1:4" x14ac:dyDescent="0.2">
      <c r="A2909" s="158"/>
      <c r="D2909" s="138"/>
    </row>
    <row r="2910" spans="1:4" x14ac:dyDescent="0.2">
      <c r="A2910" s="158"/>
      <c r="D2910" s="138"/>
    </row>
    <row r="2911" spans="1:4" x14ac:dyDescent="0.2">
      <c r="A2911" s="158"/>
      <c r="D2911" s="138"/>
    </row>
    <row r="2912" spans="1:4" x14ac:dyDescent="0.2">
      <c r="A2912" s="158"/>
      <c r="D2912" s="138"/>
    </row>
    <row r="2913" spans="1:4" x14ac:dyDescent="0.2">
      <c r="A2913" s="158"/>
      <c r="D2913" s="138"/>
    </row>
    <row r="2914" spans="1:4" x14ac:dyDescent="0.2">
      <c r="A2914" s="158"/>
      <c r="D2914" s="138"/>
    </row>
    <row r="2915" spans="1:4" x14ac:dyDescent="0.2">
      <c r="A2915" s="158"/>
      <c r="D2915" s="138"/>
    </row>
    <row r="2916" spans="1:4" x14ac:dyDescent="0.2">
      <c r="A2916" s="158"/>
      <c r="D2916" s="138"/>
    </row>
    <row r="2917" spans="1:4" x14ac:dyDescent="0.2">
      <c r="A2917" s="158"/>
      <c r="D2917" s="138"/>
    </row>
    <row r="2918" spans="1:4" x14ac:dyDescent="0.2">
      <c r="A2918" s="158"/>
      <c r="D2918" s="138"/>
    </row>
    <row r="2919" spans="1:4" x14ac:dyDescent="0.2">
      <c r="A2919" s="158"/>
      <c r="D2919" s="138"/>
    </row>
    <row r="2920" spans="1:4" x14ac:dyDescent="0.2">
      <c r="A2920" s="158"/>
      <c r="D2920" s="138"/>
    </row>
    <row r="2921" spans="1:4" x14ac:dyDescent="0.2">
      <c r="A2921" s="158"/>
      <c r="D2921" s="138"/>
    </row>
    <row r="2922" spans="1:4" x14ac:dyDescent="0.2">
      <c r="A2922" s="158"/>
      <c r="D2922" s="138"/>
    </row>
    <row r="2923" spans="1:4" x14ac:dyDescent="0.2">
      <c r="A2923" s="158"/>
      <c r="D2923" s="138"/>
    </row>
    <row r="2924" spans="1:4" x14ac:dyDescent="0.2">
      <c r="A2924" s="158"/>
      <c r="D2924" s="138"/>
    </row>
    <row r="2925" spans="1:4" x14ac:dyDescent="0.2">
      <c r="A2925" s="158"/>
      <c r="D2925" s="138"/>
    </row>
    <row r="2926" spans="1:4" x14ac:dyDescent="0.2">
      <c r="A2926" s="158"/>
      <c r="D2926" s="138"/>
    </row>
    <row r="2927" spans="1:4" x14ac:dyDescent="0.2">
      <c r="A2927" s="158"/>
      <c r="D2927" s="138"/>
    </row>
    <row r="2928" spans="1:4" x14ac:dyDescent="0.2">
      <c r="A2928" s="158"/>
      <c r="D2928" s="138"/>
    </row>
    <row r="2929" spans="1:4" x14ac:dyDescent="0.2">
      <c r="A2929" s="158"/>
      <c r="D2929" s="138"/>
    </row>
    <row r="2930" spans="1:4" x14ac:dyDescent="0.2">
      <c r="A2930" s="158"/>
      <c r="D2930" s="138"/>
    </row>
    <row r="2931" spans="1:4" x14ac:dyDescent="0.2">
      <c r="A2931" s="158"/>
      <c r="D2931" s="138"/>
    </row>
    <row r="2932" spans="1:4" x14ac:dyDescent="0.2">
      <c r="A2932" s="158"/>
      <c r="D2932" s="138"/>
    </row>
    <row r="2933" spans="1:4" x14ac:dyDescent="0.2">
      <c r="A2933" s="158"/>
      <c r="D2933" s="138"/>
    </row>
    <row r="2934" spans="1:4" x14ac:dyDescent="0.2">
      <c r="A2934" s="158"/>
      <c r="D2934" s="138"/>
    </row>
    <row r="2935" spans="1:4" x14ac:dyDescent="0.2">
      <c r="A2935" s="158"/>
      <c r="D2935" s="138"/>
    </row>
    <row r="2936" spans="1:4" x14ac:dyDescent="0.2">
      <c r="A2936" s="158"/>
      <c r="D2936" s="138"/>
    </row>
    <row r="2937" spans="1:4" x14ac:dyDescent="0.2">
      <c r="A2937" s="158"/>
      <c r="D2937" s="138"/>
    </row>
    <row r="2938" spans="1:4" x14ac:dyDescent="0.2">
      <c r="A2938" s="158"/>
      <c r="D2938" s="138"/>
    </row>
    <row r="2939" spans="1:4" x14ac:dyDescent="0.2">
      <c r="A2939" s="158"/>
      <c r="D2939" s="138"/>
    </row>
    <row r="2940" spans="1:4" x14ac:dyDescent="0.2">
      <c r="A2940" s="158"/>
      <c r="D2940" s="138"/>
    </row>
    <row r="2941" spans="1:4" x14ac:dyDescent="0.2">
      <c r="A2941" s="158"/>
      <c r="D2941" s="138"/>
    </row>
    <row r="2942" spans="1:4" x14ac:dyDescent="0.2">
      <c r="A2942" s="158"/>
      <c r="D2942" s="138"/>
    </row>
    <row r="2943" spans="1:4" x14ac:dyDescent="0.2">
      <c r="A2943" s="158"/>
      <c r="D2943" s="138"/>
    </row>
    <row r="2944" spans="1:4" x14ac:dyDescent="0.2">
      <c r="A2944" s="158"/>
      <c r="D2944" s="138"/>
    </row>
    <row r="2945" spans="1:4" x14ac:dyDescent="0.2">
      <c r="A2945" s="158"/>
      <c r="D2945" s="138"/>
    </row>
    <row r="2946" spans="1:4" x14ac:dyDescent="0.2">
      <c r="A2946" s="158"/>
      <c r="D2946" s="138"/>
    </row>
    <row r="2947" spans="1:4" x14ac:dyDescent="0.2">
      <c r="A2947" s="158"/>
      <c r="D2947" s="138"/>
    </row>
    <row r="2948" spans="1:4" x14ac:dyDescent="0.2">
      <c r="A2948" s="158"/>
      <c r="D2948" s="138"/>
    </row>
    <row r="2949" spans="1:4" x14ac:dyDescent="0.2">
      <c r="A2949" s="158"/>
      <c r="D2949" s="138"/>
    </row>
    <row r="2950" spans="1:4" x14ac:dyDescent="0.2">
      <c r="A2950" s="158"/>
      <c r="D2950" s="138"/>
    </row>
    <row r="2951" spans="1:4" x14ac:dyDescent="0.2">
      <c r="A2951" s="158"/>
      <c r="D2951" s="138"/>
    </row>
    <row r="2952" spans="1:4" x14ac:dyDescent="0.2">
      <c r="A2952" s="158"/>
      <c r="D2952" s="138"/>
    </row>
    <row r="2953" spans="1:4" x14ac:dyDescent="0.2">
      <c r="A2953" s="158"/>
      <c r="D2953" s="138"/>
    </row>
    <row r="2954" spans="1:4" x14ac:dyDescent="0.2">
      <c r="A2954" s="158"/>
      <c r="D2954" s="138"/>
    </row>
    <row r="2955" spans="1:4" x14ac:dyDescent="0.2">
      <c r="A2955" s="158"/>
      <c r="D2955" s="138"/>
    </row>
    <row r="2956" spans="1:4" x14ac:dyDescent="0.2">
      <c r="A2956" s="158"/>
      <c r="D2956" s="138"/>
    </row>
    <row r="2957" spans="1:4" x14ac:dyDescent="0.2">
      <c r="A2957" s="158"/>
      <c r="D2957" s="138"/>
    </row>
    <row r="2958" spans="1:4" x14ac:dyDescent="0.2">
      <c r="A2958" s="158"/>
      <c r="D2958" s="138"/>
    </row>
    <row r="2959" spans="1:4" x14ac:dyDescent="0.2">
      <c r="A2959" s="158"/>
      <c r="D2959" s="138"/>
    </row>
    <row r="2960" spans="1:4" x14ac:dyDescent="0.2">
      <c r="A2960" s="158"/>
      <c r="D2960" s="138"/>
    </row>
    <row r="2961" spans="1:4" x14ac:dyDescent="0.2">
      <c r="A2961" s="158"/>
      <c r="D2961" s="138"/>
    </row>
    <row r="2962" spans="1:4" x14ac:dyDescent="0.2">
      <c r="A2962" s="158"/>
      <c r="D2962" s="138"/>
    </row>
    <row r="2963" spans="1:4" x14ac:dyDescent="0.2">
      <c r="A2963" s="158"/>
      <c r="D2963" s="138"/>
    </row>
    <row r="2964" spans="1:4" x14ac:dyDescent="0.2">
      <c r="A2964" s="158"/>
      <c r="D2964" s="138"/>
    </row>
    <row r="2965" spans="1:4" x14ac:dyDescent="0.2">
      <c r="A2965" s="158"/>
      <c r="D2965" s="138"/>
    </row>
    <row r="2966" spans="1:4" x14ac:dyDescent="0.2">
      <c r="A2966" s="158"/>
      <c r="D2966" s="138"/>
    </row>
    <row r="2967" spans="1:4" x14ac:dyDescent="0.2">
      <c r="A2967" s="158"/>
      <c r="D2967" s="138"/>
    </row>
    <row r="2968" spans="1:4" x14ac:dyDescent="0.2">
      <c r="A2968" s="158"/>
      <c r="D2968" s="138"/>
    </row>
    <row r="2969" spans="1:4" x14ac:dyDescent="0.2">
      <c r="A2969" s="158"/>
      <c r="D2969" s="138"/>
    </row>
    <row r="2970" spans="1:4" x14ac:dyDescent="0.2">
      <c r="A2970" s="158"/>
      <c r="D2970" s="138"/>
    </row>
    <row r="2971" spans="1:4" x14ac:dyDescent="0.2">
      <c r="A2971" s="158"/>
      <c r="D2971" s="138"/>
    </row>
    <row r="2972" spans="1:4" x14ac:dyDescent="0.2">
      <c r="A2972" s="158"/>
      <c r="D2972" s="138"/>
    </row>
    <row r="2973" spans="1:4" x14ac:dyDescent="0.2">
      <c r="A2973" s="158"/>
      <c r="D2973" s="138"/>
    </row>
    <row r="2974" spans="1:4" x14ac:dyDescent="0.2">
      <c r="A2974" s="158"/>
      <c r="D2974" s="138"/>
    </row>
    <row r="2975" spans="1:4" x14ac:dyDescent="0.2">
      <c r="A2975" s="158"/>
      <c r="D2975" s="138"/>
    </row>
    <row r="2976" spans="1:4" x14ac:dyDescent="0.2">
      <c r="A2976" s="158"/>
      <c r="D2976" s="138"/>
    </row>
    <row r="2977" spans="1:4" x14ac:dyDescent="0.2">
      <c r="A2977" s="158"/>
      <c r="D2977" s="138"/>
    </row>
    <row r="2978" spans="1:4" x14ac:dyDescent="0.2">
      <c r="A2978" s="158"/>
      <c r="D2978" s="138"/>
    </row>
    <row r="2979" spans="1:4" x14ac:dyDescent="0.2">
      <c r="A2979" s="158"/>
      <c r="D2979" s="138"/>
    </row>
    <row r="2980" spans="1:4" x14ac:dyDescent="0.2">
      <c r="A2980" s="158"/>
      <c r="D2980" s="138"/>
    </row>
    <row r="2981" spans="1:4" x14ac:dyDescent="0.2">
      <c r="A2981" s="158"/>
      <c r="D2981" s="138"/>
    </row>
    <row r="2982" spans="1:4" x14ac:dyDescent="0.2">
      <c r="A2982" s="158"/>
      <c r="D2982" s="138"/>
    </row>
    <row r="2983" spans="1:4" x14ac:dyDescent="0.2">
      <c r="A2983" s="158"/>
      <c r="D2983" s="138"/>
    </row>
    <row r="2984" spans="1:4" x14ac:dyDescent="0.2">
      <c r="A2984" s="158"/>
      <c r="D2984" s="138"/>
    </row>
    <row r="2985" spans="1:4" x14ac:dyDescent="0.2">
      <c r="A2985" s="158"/>
      <c r="D2985" s="138"/>
    </row>
    <row r="2986" spans="1:4" x14ac:dyDescent="0.2">
      <c r="A2986" s="158"/>
      <c r="D2986" s="138"/>
    </row>
    <row r="2987" spans="1:4" x14ac:dyDescent="0.2">
      <c r="A2987" s="158"/>
      <c r="D2987" s="138"/>
    </row>
    <row r="2988" spans="1:4" x14ac:dyDescent="0.2">
      <c r="A2988" s="158"/>
      <c r="D2988" s="138"/>
    </row>
    <row r="2989" spans="1:4" x14ac:dyDescent="0.2">
      <c r="A2989" s="158"/>
      <c r="D2989" s="138"/>
    </row>
    <row r="2990" spans="1:4" x14ac:dyDescent="0.2">
      <c r="A2990" s="158"/>
      <c r="D2990" s="138"/>
    </row>
    <row r="2991" spans="1:4" x14ac:dyDescent="0.2">
      <c r="A2991" s="158"/>
      <c r="D2991" s="138"/>
    </row>
    <row r="2992" spans="1:4" x14ac:dyDescent="0.2">
      <c r="A2992" s="158"/>
      <c r="D2992" s="138"/>
    </row>
    <row r="2993" spans="1:4" x14ac:dyDescent="0.2">
      <c r="A2993" s="158"/>
      <c r="D2993" s="138"/>
    </row>
    <row r="2994" spans="1:4" x14ac:dyDescent="0.2">
      <c r="A2994" s="158"/>
      <c r="D2994" s="138"/>
    </row>
    <row r="2995" spans="1:4" x14ac:dyDescent="0.2">
      <c r="A2995" s="158"/>
      <c r="D2995" s="138"/>
    </row>
    <row r="2996" spans="1:4" x14ac:dyDescent="0.2">
      <c r="A2996" s="158"/>
      <c r="D2996" s="138"/>
    </row>
    <row r="2997" spans="1:4" x14ac:dyDescent="0.2">
      <c r="A2997" s="158"/>
      <c r="D2997" s="138"/>
    </row>
    <row r="2998" spans="1:4" x14ac:dyDescent="0.2">
      <c r="A2998" s="158"/>
      <c r="D2998" s="138"/>
    </row>
    <row r="2999" spans="1:4" x14ac:dyDescent="0.2">
      <c r="A2999" s="158"/>
      <c r="D2999" s="138"/>
    </row>
    <row r="3000" spans="1:4" x14ac:dyDescent="0.2">
      <c r="A3000" s="158"/>
      <c r="D3000" s="138"/>
    </row>
    <row r="3001" spans="1:4" x14ac:dyDescent="0.2">
      <c r="A3001" s="158"/>
      <c r="D3001" s="138"/>
    </row>
    <row r="3002" spans="1:4" x14ac:dyDescent="0.2">
      <c r="A3002" s="158"/>
      <c r="D3002" s="138"/>
    </row>
    <row r="3003" spans="1:4" x14ac:dyDescent="0.2">
      <c r="A3003" s="158"/>
      <c r="D3003" s="138"/>
    </row>
    <row r="3004" spans="1:4" x14ac:dyDescent="0.2">
      <c r="A3004" s="158"/>
      <c r="D3004" s="138"/>
    </row>
    <row r="3005" spans="1:4" x14ac:dyDescent="0.2">
      <c r="A3005" s="158"/>
      <c r="D3005" s="138"/>
    </row>
    <row r="3006" spans="1:4" x14ac:dyDescent="0.2">
      <c r="A3006" s="158"/>
      <c r="D3006" s="138"/>
    </row>
    <row r="3007" spans="1:4" x14ac:dyDescent="0.2">
      <c r="A3007" s="158"/>
      <c r="D3007" s="138"/>
    </row>
    <row r="3008" spans="1:4" x14ac:dyDescent="0.2">
      <c r="A3008" s="158"/>
      <c r="D3008" s="138"/>
    </row>
    <row r="3009" spans="1:4" x14ac:dyDescent="0.2">
      <c r="A3009" s="158"/>
      <c r="D3009" s="138"/>
    </row>
    <row r="3010" spans="1:4" x14ac:dyDescent="0.2">
      <c r="A3010" s="158"/>
      <c r="D3010" s="138"/>
    </row>
    <row r="3011" spans="1:4" x14ac:dyDescent="0.2">
      <c r="A3011" s="158"/>
      <c r="D3011" s="138"/>
    </row>
    <row r="3012" spans="1:4" x14ac:dyDescent="0.2">
      <c r="A3012" s="158"/>
      <c r="D3012" s="138"/>
    </row>
    <row r="3013" spans="1:4" x14ac:dyDescent="0.2">
      <c r="A3013" s="158"/>
      <c r="D3013" s="138"/>
    </row>
    <row r="3014" spans="1:4" x14ac:dyDescent="0.2">
      <c r="A3014" s="158"/>
      <c r="D3014" s="138"/>
    </row>
    <row r="3015" spans="1:4" x14ac:dyDescent="0.2">
      <c r="A3015" s="158"/>
      <c r="D3015" s="138"/>
    </row>
    <row r="3016" spans="1:4" x14ac:dyDescent="0.2">
      <c r="A3016" s="158"/>
      <c r="D3016" s="138"/>
    </row>
    <row r="3017" spans="1:4" x14ac:dyDescent="0.2">
      <c r="A3017" s="158"/>
      <c r="D3017" s="138"/>
    </row>
    <row r="3018" spans="1:4" x14ac:dyDescent="0.2">
      <c r="A3018" s="158"/>
      <c r="D3018" s="138"/>
    </row>
    <row r="3019" spans="1:4" x14ac:dyDescent="0.2">
      <c r="A3019" s="158"/>
      <c r="D3019" s="138"/>
    </row>
    <row r="3020" spans="1:4" x14ac:dyDescent="0.2">
      <c r="A3020" s="158"/>
      <c r="D3020" s="138"/>
    </row>
    <row r="3021" spans="1:4" x14ac:dyDescent="0.2">
      <c r="A3021" s="158"/>
      <c r="D3021" s="138"/>
    </row>
    <row r="3022" spans="1:4" x14ac:dyDescent="0.2">
      <c r="A3022" s="158"/>
      <c r="D3022" s="138"/>
    </row>
    <row r="3023" spans="1:4" x14ac:dyDescent="0.2">
      <c r="A3023" s="158"/>
      <c r="D3023" s="138"/>
    </row>
    <row r="3024" spans="1:4" x14ac:dyDescent="0.2">
      <c r="A3024" s="158"/>
      <c r="D3024" s="138"/>
    </row>
    <row r="3025" spans="1:4" x14ac:dyDescent="0.2">
      <c r="A3025" s="158"/>
      <c r="D3025" s="138"/>
    </row>
    <row r="3026" spans="1:4" x14ac:dyDescent="0.2">
      <c r="A3026" s="158"/>
      <c r="D3026" s="138"/>
    </row>
    <row r="3027" spans="1:4" x14ac:dyDescent="0.2">
      <c r="A3027" s="158"/>
      <c r="D3027" s="138"/>
    </row>
    <row r="3028" spans="1:4" x14ac:dyDescent="0.2">
      <c r="A3028" s="158"/>
      <c r="D3028" s="138"/>
    </row>
    <row r="3029" spans="1:4" x14ac:dyDescent="0.2">
      <c r="A3029" s="158"/>
      <c r="D3029" s="138"/>
    </row>
    <row r="3030" spans="1:4" x14ac:dyDescent="0.2">
      <c r="A3030" s="158"/>
      <c r="D3030" s="138"/>
    </row>
    <row r="3031" spans="1:4" x14ac:dyDescent="0.2">
      <c r="A3031" s="158"/>
      <c r="D3031" s="138"/>
    </row>
    <row r="3032" spans="1:4" x14ac:dyDescent="0.2">
      <c r="A3032" s="158"/>
      <c r="D3032" s="138"/>
    </row>
    <row r="3033" spans="1:4" x14ac:dyDescent="0.2">
      <c r="A3033" s="158"/>
      <c r="D3033" s="138"/>
    </row>
    <row r="3034" spans="1:4" x14ac:dyDescent="0.2">
      <c r="A3034" s="158"/>
      <c r="D3034" s="138"/>
    </row>
    <row r="3035" spans="1:4" x14ac:dyDescent="0.2">
      <c r="A3035" s="158"/>
      <c r="D3035" s="138"/>
    </row>
    <row r="3036" spans="1:4" x14ac:dyDescent="0.2">
      <c r="A3036" s="158"/>
      <c r="D3036" s="138"/>
    </row>
    <row r="3037" spans="1:4" x14ac:dyDescent="0.2">
      <c r="A3037" s="158"/>
      <c r="D3037" s="138"/>
    </row>
    <row r="3038" spans="1:4" x14ac:dyDescent="0.2">
      <c r="A3038" s="158"/>
      <c r="D3038" s="138"/>
    </row>
    <row r="3039" spans="1:4" x14ac:dyDescent="0.2">
      <c r="A3039" s="158"/>
      <c r="D3039" s="138"/>
    </row>
    <row r="3040" spans="1:4" x14ac:dyDescent="0.2">
      <c r="A3040" s="158"/>
      <c r="D3040" s="138"/>
    </row>
    <row r="3041" spans="1:4" x14ac:dyDescent="0.2">
      <c r="A3041" s="158"/>
      <c r="D3041" s="138"/>
    </row>
    <row r="3042" spans="1:4" x14ac:dyDescent="0.2">
      <c r="A3042" s="158"/>
      <c r="D3042" s="138"/>
    </row>
    <row r="3043" spans="1:4" x14ac:dyDescent="0.2">
      <c r="A3043" s="158"/>
      <c r="D3043" s="138"/>
    </row>
    <row r="3044" spans="1:4" x14ac:dyDescent="0.2">
      <c r="A3044" s="158"/>
      <c r="D3044" s="138"/>
    </row>
    <row r="3045" spans="1:4" x14ac:dyDescent="0.2">
      <c r="A3045" s="158"/>
      <c r="D3045" s="138"/>
    </row>
    <row r="3046" spans="1:4" x14ac:dyDescent="0.2">
      <c r="A3046" s="158"/>
      <c r="D3046" s="138"/>
    </row>
    <row r="3047" spans="1:4" x14ac:dyDescent="0.2">
      <c r="A3047" s="158"/>
      <c r="D3047" s="138"/>
    </row>
    <row r="3048" spans="1:4" x14ac:dyDescent="0.2">
      <c r="A3048" s="158"/>
      <c r="D3048" s="138"/>
    </row>
    <row r="3049" spans="1:4" x14ac:dyDescent="0.2">
      <c r="A3049" s="158"/>
      <c r="D3049" s="138"/>
    </row>
    <row r="3050" spans="1:4" x14ac:dyDescent="0.2">
      <c r="A3050" s="158"/>
      <c r="D3050" s="138"/>
    </row>
    <row r="3051" spans="1:4" x14ac:dyDescent="0.2">
      <c r="A3051" s="158"/>
      <c r="D3051" s="138"/>
    </row>
    <row r="3052" spans="1:4" x14ac:dyDescent="0.2">
      <c r="A3052" s="158"/>
      <c r="D3052" s="138"/>
    </row>
    <row r="3053" spans="1:4" x14ac:dyDescent="0.2">
      <c r="A3053" s="158"/>
      <c r="D3053" s="138"/>
    </row>
    <row r="3054" spans="1:4" x14ac:dyDescent="0.2">
      <c r="A3054" s="158"/>
      <c r="D3054" s="138"/>
    </row>
    <row r="3055" spans="1:4" x14ac:dyDescent="0.2">
      <c r="A3055" s="158"/>
      <c r="D3055" s="138"/>
    </row>
    <row r="3056" spans="1:4" x14ac:dyDescent="0.2">
      <c r="A3056" s="158"/>
      <c r="D3056" s="138"/>
    </row>
    <row r="3057" spans="1:4" x14ac:dyDescent="0.2">
      <c r="A3057" s="158"/>
      <c r="D3057" s="138"/>
    </row>
    <row r="3058" spans="1:4" x14ac:dyDescent="0.2">
      <c r="A3058" s="158"/>
      <c r="D3058" s="138"/>
    </row>
    <row r="3059" spans="1:4" x14ac:dyDescent="0.2">
      <c r="A3059" s="158"/>
      <c r="D3059" s="138"/>
    </row>
    <row r="3060" spans="1:4" x14ac:dyDescent="0.2">
      <c r="A3060" s="158"/>
      <c r="D3060" s="138"/>
    </row>
    <row r="3061" spans="1:4" x14ac:dyDescent="0.2">
      <c r="A3061" s="158"/>
      <c r="D3061" s="138"/>
    </row>
    <row r="3062" spans="1:4" x14ac:dyDescent="0.2">
      <c r="A3062" s="158"/>
      <c r="D3062" s="138"/>
    </row>
    <row r="3063" spans="1:4" x14ac:dyDescent="0.2">
      <c r="A3063" s="158"/>
      <c r="D3063" s="138"/>
    </row>
    <row r="3064" spans="1:4" x14ac:dyDescent="0.2">
      <c r="A3064" s="158"/>
      <c r="D3064" s="138"/>
    </row>
    <row r="3065" spans="1:4" x14ac:dyDescent="0.2">
      <c r="A3065" s="158"/>
      <c r="D3065" s="138"/>
    </row>
    <row r="3066" spans="1:4" x14ac:dyDescent="0.2">
      <c r="A3066" s="158"/>
      <c r="D3066" s="138"/>
    </row>
    <row r="3067" spans="1:4" x14ac:dyDescent="0.2">
      <c r="A3067" s="158"/>
      <c r="D3067" s="138"/>
    </row>
    <row r="3068" spans="1:4" x14ac:dyDescent="0.2">
      <c r="A3068" s="158"/>
      <c r="D3068" s="138"/>
    </row>
    <row r="3069" spans="1:4" x14ac:dyDescent="0.2">
      <c r="A3069" s="158"/>
      <c r="D3069" s="138"/>
    </row>
    <row r="3070" spans="1:4" x14ac:dyDescent="0.2">
      <c r="A3070" s="158"/>
      <c r="D3070" s="138"/>
    </row>
    <row r="3071" spans="1:4" x14ac:dyDescent="0.2">
      <c r="A3071" s="158"/>
      <c r="D3071" s="138"/>
    </row>
    <row r="3072" spans="1:4" x14ac:dyDescent="0.2">
      <c r="A3072" s="158"/>
      <c r="D3072" s="138"/>
    </row>
    <row r="3073" spans="1:4" x14ac:dyDescent="0.2">
      <c r="A3073" s="158"/>
      <c r="D3073" s="138"/>
    </row>
    <row r="3074" spans="1:4" x14ac:dyDescent="0.2">
      <c r="A3074" s="158"/>
      <c r="D3074" s="138"/>
    </row>
    <row r="3075" spans="1:4" x14ac:dyDescent="0.2">
      <c r="A3075" s="158"/>
      <c r="D3075" s="138"/>
    </row>
    <row r="3076" spans="1:4" x14ac:dyDescent="0.2">
      <c r="A3076" s="158"/>
      <c r="D3076" s="138"/>
    </row>
    <row r="3077" spans="1:4" x14ac:dyDescent="0.2">
      <c r="A3077" s="158"/>
      <c r="D3077" s="138"/>
    </row>
    <row r="3078" spans="1:4" x14ac:dyDescent="0.2">
      <c r="A3078" s="158"/>
      <c r="D3078" s="138"/>
    </row>
    <row r="3079" spans="1:4" x14ac:dyDescent="0.2">
      <c r="A3079" s="158"/>
      <c r="D3079" s="138"/>
    </row>
    <row r="3080" spans="1:4" x14ac:dyDescent="0.2">
      <c r="A3080" s="158"/>
      <c r="D3080" s="138"/>
    </row>
    <row r="3081" spans="1:4" x14ac:dyDescent="0.2">
      <c r="A3081" s="158"/>
      <c r="D3081" s="138"/>
    </row>
    <row r="3082" spans="1:4" x14ac:dyDescent="0.2">
      <c r="A3082" s="158"/>
      <c r="D3082" s="138"/>
    </row>
    <row r="3083" spans="1:4" x14ac:dyDescent="0.2">
      <c r="A3083" s="158"/>
      <c r="D3083" s="138"/>
    </row>
    <row r="3084" spans="1:4" x14ac:dyDescent="0.2">
      <c r="A3084" s="158"/>
      <c r="D3084" s="138"/>
    </row>
    <row r="3085" spans="1:4" x14ac:dyDescent="0.2">
      <c r="A3085" s="158"/>
      <c r="D3085" s="138"/>
    </row>
    <row r="3086" spans="1:4" x14ac:dyDescent="0.2">
      <c r="A3086" s="158"/>
      <c r="D3086" s="138"/>
    </row>
    <row r="3087" spans="1:4" x14ac:dyDescent="0.2">
      <c r="A3087" s="158"/>
      <c r="D3087" s="138"/>
    </row>
    <row r="3088" spans="1:4" x14ac:dyDescent="0.2">
      <c r="A3088" s="158"/>
      <c r="D3088" s="138"/>
    </row>
    <row r="3089" spans="1:4" x14ac:dyDescent="0.2">
      <c r="A3089" s="158"/>
      <c r="D3089" s="138"/>
    </row>
    <row r="3090" spans="1:4" x14ac:dyDescent="0.2">
      <c r="A3090" s="158"/>
      <c r="D3090" s="138"/>
    </row>
    <row r="3091" spans="1:4" x14ac:dyDescent="0.2">
      <c r="A3091" s="158"/>
      <c r="D3091" s="138"/>
    </row>
    <row r="3092" spans="1:4" x14ac:dyDescent="0.2">
      <c r="A3092" s="158"/>
      <c r="D3092" s="138"/>
    </row>
    <row r="3093" spans="1:4" x14ac:dyDescent="0.2">
      <c r="A3093" s="158"/>
      <c r="D3093" s="138"/>
    </row>
    <row r="3094" spans="1:4" x14ac:dyDescent="0.2">
      <c r="A3094" s="158"/>
      <c r="D3094" s="138"/>
    </row>
    <row r="3095" spans="1:4" x14ac:dyDescent="0.2">
      <c r="A3095" s="158"/>
      <c r="D3095" s="138"/>
    </row>
    <row r="3096" spans="1:4" x14ac:dyDescent="0.2">
      <c r="A3096" s="158"/>
      <c r="D3096" s="138"/>
    </row>
    <row r="3097" spans="1:4" x14ac:dyDescent="0.2">
      <c r="A3097" s="158"/>
      <c r="D3097" s="138"/>
    </row>
    <row r="3098" spans="1:4" x14ac:dyDescent="0.2">
      <c r="A3098" s="158"/>
      <c r="D3098" s="138"/>
    </row>
    <row r="3099" spans="1:4" x14ac:dyDescent="0.2">
      <c r="A3099" s="158"/>
      <c r="D3099" s="138"/>
    </row>
    <row r="3100" spans="1:4" x14ac:dyDescent="0.2">
      <c r="A3100" s="158"/>
      <c r="D3100" s="138"/>
    </row>
    <row r="3101" spans="1:4" x14ac:dyDescent="0.2">
      <c r="A3101" s="158"/>
      <c r="D3101" s="138"/>
    </row>
    <row r="3102" spans="1:4" x14ac:dyDescent="0.2">
      <c r="A3102" s="158"/>
      <c r="D3102" s="138"/>
    </row>
    <row r="3103" spans="1:4" x14ac:dyDescent="0.2">
      <c r="A3103" s="158"/>
      <c r="D3103" s="138"/>
    </row>
    <row r="3104" spans="1:4" x14ac:dyDescent="0.2">
      <c r="A3104" s="158"/>
      <c r="D3104" s="138"/>
    </row>
    <row r="3105" spans="1:4" x14ac:dyDescent="0.2">
      <c r="A3105" s="158"/>
      <c r="D3105" s="138"/>
    </row>
    <row r="3106" spans="1:4" x14ac:dyDescent="0.2">
      <c r="A3106" s="158"/>
      <c r="D3106" s="138"/>
    </row>
    <row r="3107" spans="1:4" x14ac:dyDescent="0.2">
      <c r="A3107" s="158"/>
      <c r="D3107" s="138"/>
    </row>
    <row r="3108" spans="1:4" x14ac:dyDescent="0.2">
      <c r="A3108" s="158"/>
      <c r="D3108" s="138"/>
    </row>
    <row r="3109" spans="1:4" x14ac:dyDescent="0.2">
      <c r="A3109" s="158"/>
      <c r="D3109" s="138"/>
    </row>
    <row r="3110" spans="1:4" x14ac:dyDescent="0.2">
      <c r="A3110" s="158"/>
      <c r="D3110" s="138"/>
    </row>
    <row r="3111" spans="1:4" x14ac:dyDescent="0.2">
      <c r="A3111" s="158"/>
      <c r="D3111" s="138"/>
    </row>
    <row r="3112" spans="1:4" x14ac:dyDescent="0.2">
      <c r="A3112" s="158"/>
      <c r="D3112" s="138"/>
    </row>
    <row r="3113" spans="1:4" x14ac:dyDescent="0.2">
      <c r="A3113" s="158"/>
      <c r="D3113" s="138"/>
    </row>
    <row r="3114" spans="1:4" x14ac:dyDescent="0.2">
      <c r="A3114" s="158"/>
      <c r="D3114" s="138"/>
    </row>
    <row r="3115" spans="1:4" x14ac:dyDescent="0.2">
      <c r="A3115" s="158"/>
      <c r="D3115" s="138"/>
    </row>
    <row r="3116" spans="1:4" x14ac:dyDescent="0.2">
      <c r="A3116" s="158"/>
      <c r="D3116" s="138"/>
    </row>
    <row r="3117" spans="1:4" x14ac:dyDescent="0.2">
      <c r="A3117" s="158"/>
      <c r="D3117" s="138"/>
    </row>
    <row r="3118" spans="1:4" x14ac:dyDescent="0.2">
      <c r="A3118" s="158"/>
      <c r="D3118" s="138"/>
    </row>
    <row r="3119" spans="1:4" x14ac:dyDescent="0.2">
      <c r="A3119" s="158"/>
      <c r="D3119" s="138"/>
    </row>
    <row r="3120" spans="1:4" x14ac:dyDescent="0.2">
      <c r="A3120" s="158"/>
      <c r="D3120" s="138"/>
    </row>
    <row r="3121" spans="1:4" x14ac:dyDescent="0.2">
      <c r="A3121" s="158"/>
      <c r="D3121" s="138"/>
    </row>
    <row r="3122" spans="1:4" x14ac:dyDescent="0.2">
      <c r="A3122" s="158"/>
      <c r="D3122" s="138"/>
    </row>
    <row r="3123" spans="1:4" x14ac:dyDescent="0.2">
      <c r="A3123" s="158"/>
      <c r="D3123" s="138"/>
    </row>
    <row r="3124" spans="1:4" x14ac:dyDescent="0.2">
      <c r="A3124" s="158"/>
      <c r="D3124" s="138"/>
    </row>
    <row r="3125" spans="1:4" x14ac:dyDescent="0.2">
      <c r="A3125" s="158"/>
      <c r="D3125" s="138"/>
    </row>
    <row r="3126" spans="1:4" x14ac:dyDescent="0.2">
      <c r="A3126" s="158"/>
      <c r="D3126" s="138"/>
    </row>
    <row r="3127" spans="1:4" x14ac:dyDescent="0.2">
      <c r="A3127" s="158"/>
      <c r="D3127" s="138"/>
    </row>
    <row r="3128" spans="1:4" x14ac:dyDescent="0.2">
      <c r="A3128" s="158"/>
      <c r="D3128" s="138"/>
    </row>
    <row r="3129" spans="1:4" x14ac:dyDescent="0.2">
      <c r="A3129" s="158"/>
      <c r="D3129" s="138"/>
    </row>
    <row r="3130" spans="1:4" x14ac:dyDescent="0.2">
      <c r="A3130" s="158"/>
      <c r="D3130" s="138"/>
    </row>
    <row r="3131" spans="1:4" x14ac:dyDescent="0.2">
      <c r="A3131" s="158"/>
      <c r="D3131" s="138"/>
    </row>
    <row r="3132" spans="1:4" x14ac:dyDescent="0.2">
      <c r="A3132" s="158"/>
      <c r="D3132" s="138"/>
    </row>
    <row r="3133" spans="1:4" x14ac:dyDescent="0.2">
      <c r="A3133" s="158"/>
      <c r="D3133" s="138"/>
    </row>
    <row r="3134" spans="1:4" x14ac:dyDescent="0.2">
      <c r="A3134" s="158"/>
      <c r="D3134" s="138"/>
    </row>
    <row r="3135" spans="1:4" x14ac:dyDescent="0.2">
      <c r="A3135" s="158"/>
      <c r="D3135" s="138"/>
    </row>
    <row r="3136" spans="1:4" x14ac:dyDescent="0.2">
      <c r="A3136" s="158"/>
      <c r="D3136" s="138"/>
    </row>
    <row r="3137" spans="1:4" x14ac:dyDescent="0.2">
      <c r="A3137" s="158"/>
      <c r="D3137" s="138"/>
    </row>
    <row r="3138" spans="1:4" x14ac:dyDescent="0.2">
      <c r="A3138" s="158"/>
      <c r="D3138" s="138"/>
    </row>
    <row r="3139" spans="1:4" x14ac:dyDescent="0.2">
      <c r="A3139" s="158"/>
      <c r="D3139" s="138"/>
    </row>
    <row r="3140" spans="1:4" x14ac:dyDescent="0.2">
      <c r="A3140" s="158"/>
      <c r="D3140" s="138"/>
    </row>
    <row r="3141" spans="1:4" x14ac:dyDescent="0.2">
      <c r="A3141" s="158"/>
      <c r="D3141" s="138"/>
    </row>
    <row r="3142" spans="1:4" x14ac:dyDescent="0.2">
      <c r="A3142" s="158"/>
      <c r="D3142" s="138"/>
    </row>
    <row r="3143" spans="1:4" x14ac:dyDescent="0.2">
      <c r="A3143" s="158"/>
      <c r="D3143" s="138"/>
    </row>
    <row r="3144" spans="1:4" x14ac:dyDescent="0.2">
      <c r="A3144" s="158"/>
      <c r="D3144" s="138"/>
    </row>
    <row r="3145" spans="1:4" x14ac:dyDescent="0.2">
      <c r="A3145" s="158"/>
      <c r="D3145" s="138"/>
    </row>
    <row r="3146" spans="1:4" x14ac:dyDescent="0.2">
      <c r="A3146" s="158"/>
      <c r="D3146" s="138"/>
    </row>
    <row r="3147" spans="1:4" x14ac:dyDescent="0.2">
      <c r="A3147" s="158"/>
      <c r="D3147" s="138"/>
    </row>
    <row r="3148" spans="1:4" x14ac:dyDescent="0.2">
      <c r="A3148" s="158"/>
      <c r="D3148" s="138"/>
    </row>
    <row r="3149" spans="1:4" x14ac:dyDescent="0.2">
      <c r="A3149" s="158"/>
      <c r="D3149" s="138"/>
    </row>
    <row r="3150" spans="1:4" x14ac:dyDescent="0.2">
      <c r="A3150" s="158"/>
      <c r="D3150" s="138"/>
    </row>
    <row r="3151" spans="1:4" x14ac:dyDescent="0.2">
      <c r="A3151" s="158"/>
      <c r="D3151" s="138"/>
    </row>
    <row r="3152" spans="1:4" x14ac:dyDescent="0.2">
      <c r="A3152" s="158"/>
      <c r="D3152" s="138"/>
    </row>
    <row r="3153" spans="1:4" x14ac:dyDescent="0.2">
      <c r="A3153" s="158"/>
      <c r="D3153" s="138"/>
    </row>
    <row r="3154" spans="1:4" x14ac:dyDescent="0.2">
      <c r="A3154" s="158"/>
      <c r="D3154" s="138"/>
    </row>
    <row r="3155" spans="1:4" x14ac:dyDescent="0.2">
      <c r="A3155" s="158"/>
      <c r="D3155" s="138"/>
    </row>
    <row r="3156" spans="1:4" x14ac:dyDescent="0.2">
      <c r="A3156" s="158"/>
      <c r="D3156" s="138"/>
    </row>
    <row r="3157" spans="1:4" x14ac:dyDescent="0.2">
      <c r="A3157" s="158"/>
      <c r="D3157" s="138"/>
    </row>
    <row r="3158" spans="1:4" x14ac:dyDescent="0.2">
      <c r="A3158" s="158"/>
      <c r="D3158" s="138"/>
    </row>
    <row r="3159" spans="1:4" x14ac:dyDescent="0.2">
      <c r="A3159" s="158"/>
      <c r="D3159" s="138"/>
    </row>
    <row r="3160" spans="1:4" x14ac:dyDescent="0.2">
      <c r="A3160" s="158"/>
      <c r="D3160" s="138"/>
    </row>
    <row r="3161" spans="1:4" x14ac:dyDescent="0.2">
      <c r="A3161" s="158"/>
      <c r="D3161" s="138"/>
    </row>
    <row r="3162" spans="1:4" x14ac:dyDescent="0.2">
      <c r="A3162" s="158"/>
      <c r="D3162" s="138"/>
    </row>
    <row r="3163" spans="1:4" x14ac:dyDescent="0.2">
      <c r="A3163" s="158"/>
      <c r="D3163" s="138"/>
    </row>
    <row r="3164" spans="1:4" x14ac:dyDescent="0.2">
      <c r="A3164" s="158"/>
      <c r="D3164" s="138"/>
    </row>
    <row r="3165" spans="1:4" x14ac:dyDescent="0.2">
      <c r="A3165" s="158"/>
      <c r="D3165" s="138"/>
    </row>
    <row r="3166" spans="1:4" x14ac:dyDescent="0.2">
      <c r="A3166" s="158"/>
      <c r="D3166" s="138"/>
    </row>
    <row r="3167" spans="1:4" x14ac:dyDescent="0.2">
      <c r="A3167" s="158"/>
      <c r="D3167" s="138"/>
    </row>
    <row r="3168" spans="1:4" x14ac:dyDescent="0.2">
      <c r="A3168" s="158"/>
      <c r="D3168" s="138"/>
    </row>
    <row r="3169" spans="1:4" x14ac:dyDescent="0.2">
      <c r="A3169" s="158"/>
      <c r="D3169" s="138"/>
    </row>
    <row r="3170" spans="1:4" x14ac:dyDescent="0.2">
      <c r="A3170" s="158"/>
      <c r="D3170" s="138"/>
    </row>
    <row r="3171" spans="1:4" x14ac:dyDescent="0.2">
      <c r="A3171" s="158"/>
      <c r="D3171" s="138"/>
    </row>
    <row r="3172" spans="1:4" x14ac:dyDescent="0.2">
      <c r="A3172" s="158"/>
      <c r="D3172" s="138"/>
    </row>
    <row r="3173" spans="1:4" x14ac:dyDescent="0.2">
      <c r="A3173" s="158"/>
      <c r="D3173" s="138"/>
    </row>
    <row r="3174" spans="1:4" x14ac:dyDescent="0.2">
      <c r="A3174" s="158"/>
      <c r="D3174" s="138"/>
    </row>
    <row r="3175" spans="1:4" x14ac:dyDescent="0.2">
      <c r="A3175" s="158"/>
      <c r="D3175" s="138"/>
    </row>
    <row r="3176" spans="1:4" x14ac:dyDescent="0.2">
      <c r="A3176" s="158"/>
      <c r="D3176" s="138"/>
    </row>
    <row r="3177" spans="1:4" x14ac:dyDescent="0.2">
      <c r="A3177" s="158"/>
      <c r="D3177" s="138"/>
    </row>
    <row r="3178" spans="1:4" x14ac:dyDescent="0.2">
      <c r="A3178" s="158"/>
      <c r="D3178" s="138"/>
    </row>
    <row r="3179" spans="1:4" x14ac:dyDescent="0.2">
      <c r="A3179" s="158"/>
      <c r="D3179" s="138"/>
    </row>
    <row r="3180" spans="1:4" x14ac:dyDescent="0.2">
      <c r="A3180" s="158"/>
      <c r="D3180" s="138"/>
    </row>
    <row r="3181" spans="1:4" x14ac:dyDescent="0.2">
      <c r="A3181" s="158"/>
      <c r="D3181" s="138"/>
    </row>
    <row r="3182" spans="1:4" x14ac:dyDescent="0.2">
      <c r="A3182" s="158"/>
      <c r="D3182" s="138"/>
    </row>
    <row r="3183" spans="1:4" x14ac:dyDescent="0.2">
      <c r="A3183" s="158"/>
      <c r="D3183" s="138"/>
    </row>
    <row r="3184" spans="1:4" x14ac:dyDescent="0.2">
      <c r="A3184" s="158"/>
      <c r="D3184" s="138"/>
    </row>
    <row r="3185" spans="1:4" x14ac:dyDescent="0.2">
      <c r="A3185" s="158"/>
      <c r="D3185" s="138"/>
    </row>
    <row r="3186" spans="1:4" x14ac:dyDescent="0.2">
      <c r="A3186" s="158"/>
      <c r="D3186" s="138"/>
    </row>
    <row r="3187" spans="1:4" x14ac:dyDescent="0.2">
      <c r="A3187" s="158"/>
      <c r="D3187" s="138"/>
    </row>
    <row r="3188" spans="1:4" x14ac:dyDescent="0.2">
      <c r="A3188" s="158"/>
      <c r="D3188" s="138"/>
    </row>
    <row r="3189" spans="1:4" x14ac:dyDescent="0.2">
      <c r="A3189" s="158"/>
      <c r="D3189" s="138"/>
    </row>
    <row r="3190" spans="1:4" x14ac:dyDescent="0.2">
      <c r="A3190" s="158"/>
      <c r="D3190" s="138"/>
    </row>
    <row r="3191" spans="1:4" x14ac:dyDescent="0.2">
      <c r="A3191" s="158"/>
      <c r="D3191" s="138"/>
    </row>
    <row r="3192" spans="1:4" x14ac:dyDescent="0.2">
      <c r="A3192" s="158"/>
      <c r="D3192" s="138"/>
    </row>
    <row r="3193" spans="1:4" x14ac:dyDescent="0.2">
      <c r="A3193" s="158"/>
      <c r="D3193" s="138"/>
    </row>
    <row r="3194" spans="1:4" x14ac:dyDescent="0.2">
      <c r="A3194" s="158"/>
      <c r="D3194" s="138"/>
    </row>
    <row r="3195" spans="1:4" x14ac:dyDescent="0.2">
      <c r="A3195" s="158"/>
      <c r="D3195" s="138"/>
    </row>
    <row r="3196" spans="1:4" x14ac:dyDescent="0.2">
      <c r="A3196" s="158"/>
      <c r="D3196" s="138"/>
    </row>
    <row r="3197" spans="1:4" x14ac:dyDescent="0.2">
      <c r="A3197" s="158"/>
      <c r="D3197" s="138"/>
    </row>
    <row r="3198" spans="1:4" x14ac:dyDescent="0.2">
      <c r="A3198" s="158"/>
      <c r="D3198" s="138"/>
    </row>
    <row r="3199" spans="1:4" x14ac:dyDescent="0.2">
      <c r="A3199" s="158"/>
      <c r="D3199" s="138"/>
    </row>
    <row r="3200" spans="1:4" x14ac:dyDescent="0.2">
      <c r="A3200" s="158"/>
      <c r="D3200" s="138"/>
    </row>
    <row r="3201" spans="1:4" x14ac:dyDescent="0.2">
      <c r="A3201" s="158"/>
      <c r="D3201" s="138"/>
    </row>
    <row r="3202" spans="1:4" x14ac:dyDescent="0.2">
      <c r="A3202" s="158"/>
      <c r="D3202" s="138"/>
    </row>
    <row r="3203" spans="1:4" x14ac:dyDescent="0.2">
      <c r="A3203" s="158"/>
      <c r="D3203" s="138"/>
    </row>
    <row r="3204" spans="1:4" x14ac:dyDescent="0.2">
      <c r="A3204" s="158"/>
      <c r="D3204" s="138"/>
    </row>
    <row r="3205" spans="1:4" x14ac:dyDescent="0.2">
      <c r="A3205" s="158"/>
      <c r="D3205" s="138"/>
    </row>
    <row r="3206" spans="1:4" x14ac:dyDescent="0.2">
      <c r="A3206" s="158"/>
      <c r="D3206" s="138"/>
    </row>
    <row r="3207" spans="1:4" x14ac:dyDescent="0.2">
      <c r="A3207" s="158"/>
      <c r="D3207" s="138"/>
    </row>
    <row r="3208" spans="1:4" x14ac:dyDescent="0.2">
      <c r="A3208" s="158"/>
      <c r="D3208" s="138"/>
    </row>
    <row r="3209" spans="1:4" x14ac:dyDescent="0.2">
      <c r="A3209" s="158"/>
      <c r="D3209" s="138"/>
    </row>
    <row r="3210" spans="1:4" x14ac:dyDescent="0.2">
      <c r="A3210" s="158"/>
      <c r="D3210" s="138"/>
    </row>
    <row r="3211" spans="1:4" x14ac:dyDescent="0.2">
      <c r="A3211" s="158"/>
      <c r="D3211" s="138"/>
    </row>
    <row r="3212" spans="1:4" x14ac:dyDescent="0.2">
      <c r="A3212" s="158"/>
      <c r="D3212" s="138"/>
    </row>
    <row r="3213" spans="1:4" x14ac:dyDescent="0.2">
      <c r="A3213" s="158"/>
      <c r="D3213" s="138"/>
    </row>
    <row r="3214" spans="1:4" x14ac:dyDescent="0.2">
      <c r="A3214" s="158"/>
      <c r="D3214" s="138"/>
    </row>
    <row r="3215" spans="1:4" x14ac:dyDescent="0.2">
      <c r="A3215" s="158"/>
      <c r="D3215" s="138"/>
    </row>
    <row r="3216" spans="1:4" x14ac:dyDescent="0.2">
      <c r="A3216" s="158"/>
      <c r="D3216" s="138"/>
    </row>
    <row r="3217" spans="1:4" x14ac:dyDescent="0.2">
      <c r="A3217" s="158"/>
      <c r="D3217" s="138"/>
    </row>
    <row r="3218" spans="1:4" x14ac:dyDescent="0.2">
      <c r="A3218" s="158"/>
      <c r="D3218" s="138"/>
    </row>
    <row r="3219" spans="1:4" x14ac:dyDescent="0.2">
      <c r="A3219" s="158"/>
      <c r="D3219" s="138"/>
    </row>
    <row r="3220" spans="1:4" x14ac:dyDescent="0.2">
      <c r="A3220" s="158"/>
      <c r="D3220" s="138"/>
    </row>
    <row r="3221" spans="1:4" x14ac:dyDescent="0.2">
      <c r="A3221" s="158"/>
      <c r="D3221" s="138"/>
    </row>
    <row r="3222" spans="1:4" x14ac:dyDescent="0.2">
      <c r="A3222" s="158"/>
      <c r="D3222" s="138"/>
    </row>
    <row r="3223" spans="1:4" x14ac:dyDescent="0.2">
      <c r="A3223" s="158"/>
      <c r="D3223" s="138"/>
    </row>
    <row r="3224" spans="1:4" x14ac:dyDescent="0.2">
      <c r="A3224" s="158"/>
      <c r="D3224" s="138"/>
    </row>
    <row r="3225" spans="1:4" x14ac:dyDescent="0.2">
      <c r="A3225" s="158"/>
      <c r="D3225" s="138"/>
    </row>
    <row r="3226" spans="1:4" x14ac:dyDescent="0.2">
      <c r="A3226" s="158"/>
      <c r="D3226" s="138"/>
    </row>
    <row r="3227" spans="1:4" x14ac:dyDescent="0.2">
      <c r="A3227" s="158"/>
      <c r="D3227" s="138"/>
    </row>
    <row r="3228" spans="1:4" x14ac:dyDescent="0.2">
      <c r="A3228" s="158"/>
      <c r="D3228" s="138"/>
    </row>
    <row r="3229" spans="1:4" x14ac:dyDescent="0.2">
      <c r="A3229" s="158"/>
      <c r="D3229" s="138"/>
    </row>
    <row r="3230" spans="1:4" x14ac:dyDescent="0.2">
      <c r="A3230" s="158"/>
      <c r="D3230" s="138"/>
    </row>
    <row r="3231" spans="1:4" x14ac:dyDescent="0.2">
      <c r="A3231" s="158"/>
      <c r="D3231" s="138"/>
    </row>
    <row r="3232" spans="1:4" x14ac:dyDescent="0.2">
      <c r="A3232" s="158"/>
      <c r="D3232" s="138"/>
    </row>
    <row r="3233" spans="1:4" x14ac:dyDescent="0.2">
      <c r="A3233" s="158"/>
      <c r="D3233" s="138"/>
    </row>
    <row r="3234" spans="1:4" x14ac:dyDescent="0.2">
      <c r="A3234" s="158"/>
      <c r="D3234" s="138"/>
    </row>
    <row r="3235" spans="1:4" x14ac:dyDescent="0.2">
      <c r="A3235" s="158"/>
      <c r="D3235" s="138"/>
    </row>
    <row r="3236" spans="1:4" x14ac:dyDescent="0.2">
      <c r="A3236" s="158"/>
      <c r="D3236" s="138"/>
    </row>
    <row r="3237" spans="1:4" x14ac:dyDescent="0.2">
      <c r="A3237" s="158"/>
      <c r="D3237" s="138"/>
    </row>
    <row r="3238" spans="1:4" x14ac:dyDescent="0.2">
      <c r="A3238" s="158"/>
      <c r="D3238" s="138"/>
    </row>
    <row r="3239" spans="1:4" x14ac:dyDescent="0.2">
      <c r="A3239" s="158"/>
      <c r="D3239" s="138"/>
    </row>
    <row r="3240" spans="1:4" x14ac:dyDescent="0.2">
      <c r="A3240" s="158"/>
      <c r="D3240" s="138"/>
    </row>
    <row r="3241" spans="1:4" x14ac:dyDescent="0.2">
      <c r="A3241" s="158"/>
      <c r="D3241" s="138"/>
    </row>
    <row r="3242" spans="1:4" x14ac:dyDescent="0.2">
      <c r="A3242" s="158"/>
      <c r="D3242" s="138"/>
    </row>
    <row r="3243" spans="1:4" x14ac:dyDescent="0.2">
      <c r="A3243" s="158"/>
      <c r="D3243" s="138"/>
    </row>
    <row r="3244" spans="1:4" x14ac:dyDescent="0.2">
      <c r="A3244" s="158"/>
      <c r="D3244" s="138"/>
    </row>
    <row r="3245" spans="1:4" x14ac:dyDescent="0.2">
      <c r="A3245" s="158"/>
      <c r="D3245" s="138"/>
    </row>
    <row r="3246" spans="1:4" x14ac:dyDescent="0.2">
      <c r="A3246" s="158"/>
      <c r="D3246" s="138"/>
    </row>
    <row r="3247" spans="1:4" x14ac:dyDescent="0.2">
      <c r="A3247" s="158"/>
      <c r="D3247" s="138"/>
    </row>
    <row r="3248" spans="1:4" x14ac:dyDescent="0.2">
      <c r="A3248" s="158"/>
      <c r="D3248" s="138"/>
    </row>
    <row r="3249" spans="1:4" x14ac:dyDescent="0.2">
      <c r="A3249" s="158"/>
      <c r="D3249" s="138"/>
    </row>
    <row r="3250" spans="1:4" x14ac:dyDescent="0.2">
      <c r="A3250" s="158"/>
      <c r="D3250" s="138"/>
    </row>
    <row r="3251" spans="1:4" x14ac:dyDescent="0.2">
      <c r="A3251" s="158"/>
      <c r="D3251" s="138"/>
    </row>
    <row r="3252" spans="1:4" x14ac:dyDescent="0.2">
      <c r="A3252" s="158"/>
      <c r="D3252" s="138"/>
    </row>
    <row r="3253" spans="1:4" x14ac:dyDescent="0.2">
      <c r="A3253" s="158"/>
      <c r="D3253" s="138"/>
    </row>
    <row r="3254" spans="1:4" x14ac:dyDescent="0.2">
      <c r="A3254" s="158"/>
      <c r="D3254" s="138"/>
    </row>
    <row r="3255" spans="1:4" x14ac:dyDescent="0.2">
      <c r="A3255" s="158"/>
      <c r="D3255" s="138"/>
    </row>
    <row r="3256" spans="1:4" x14ac:dyDescent="0.2">
      <c r="A3256" s="158"/>
      <c r="D3256" s="138"/>
    </row>
    <row r="3257" spans="1:4" x14ac:dyDescent="0.2">
      <c r="A3257" s="158"/>
      <c r="D3257" s="138"/>
    </row>
    <row r="3258" spans="1:4" x14ac:dyDescent="0.2">
      <c r="A3258" s="158"/>
      <c r="D3258" s="138"/>
    </row>
    <row r="3259" spans="1:4" x14ac:dyDescent="0.2">
      <c r="A3259" s="158"/>
      <c r="D3259" s="138"/>
    </row>
    <row r="3260" spans="1:4" x14ac:dyDescent="0.2">
      <c r="A3260" s="158"/>
      <c r="D3260" s="138"/>
    </row>
    <row r="3261" spans="1:4" x14ac:dyDescent="0.2">
      <c r="A3261" s="158"/>
      <c r="D3261" s="138"/>
    </row>
    <row r="3262" spans="1:4" x14ac:dyDescent="0.2">
      <c r="A3262" s="158"/>
      <c r="D3262" s="138"/>
    </row>
    <row r="3263" spans="1:4" x14ac:dyDescent="0.2">
      <c r="A3263" s="158"/>
      <c r="D3263" s="138"/>
    </row>
    <row r="3264" spans="1:4" x14ac:dyDescent="0.2">
      <c r="A3264" s="158"/>
      <c r="D3264" s="138"/>
    </row>
    <row r="3265" spans="1:4" x14ac:dyDescent="0.2">
      <c r="A3265" s="158"/>
      <c r="D3265" s="138"/>
    </row>
    <row r="3266" spans="1:4" x14ac:dyDescent="0.2">
      <c r="A3266" s="158"/>
      <c r="D3266" s="138"/>
    </row>
    <row r="3267" spans="1:4" x14ac:dyDescent="0.2">
      <c r="A3267" s="158"/>
      <c r="D3267" s="138"/>
    </row>
    <row r="3268" spans="1:4" x14ac:dyDescent="0.2">
      <c r="A3268" s="158"/>
      <c r="D3268" s="138"/>
    </row>
    <row r="3269" spans="1:4" x14ac:dyDescent="0.2">
      <c r="A3269" s="158"/>
      <c r="D3269" s="138"/>
    </row>
    <row r="3270" spans="1:4" x14ac:dyDescent="0.2">
      <c r="A3270" s="158"/>
      <c r="D3270" s="138"/>
    </row>
    <row r="3271" spans="1:4" x14ac:dyDescent="0.2">
      <c r="A3271" s="158"/>
      <c r="D3271" s="138"/>
    </row>
    <row r="3272" spans="1:4" x14ac:dyDescent="0.2">
      <c r="A3272" s="158"/>
      <c r="D3272" s="138"/>
    </row>
    <row r="3273" spans="1:4" x14ac:dyDescent="0.2">
      <c r="A3273" s="158"/>
      <c r="D3273" s="138"/>
    </row>
    <row r="3274" spans="1:4" x14ac:dyDescent="0.2">
      <c r="A3274" s="158"/>
      <c r="D3274" s="138"/>
    </row>
    <row r="3275" spans="1:4" x14ac:dyDescent="0.2">
      <c r="A3275" s="158"/>
      <c r="D3275" s="138"/>
    </row>
    <row r="3276" spans="1:4" x14ac:dyDescent="0.2">
      <c r="A3276" s="158"/>
      <c r="D3276" s="138"/>
    </row>
    <row r="3277" spans="1:4" x14ac:dyDescent="0.2">
      <c r="A3277" s="158"/>
      <c r="D3277" s="138"/>
    </row>
    <row r="3278" spans="1:4" x14ac:dyDescent="0.2">
      <c r="A3278" s="158"/>
      <c r="D3278" s="138"/>
    </row>
    <row r="3279" spans="1:4" x14ac:dyDescent="0.2">
      <c r="A3279" s="158"/>
      <c r="D3279" s="138"/>
    </row>
    <row r="3280" spans="1:4" x14ac:dyDescent="0.2">
      <c r="A3280" s="158"/>
      <c r="D3280" s="138"/>
    </row>
    <row r="3281" spans="1:4" x14ac:dyDescent="0.2">
      <c r="A3281" s="158"/>
      <c r="D3281" s="138"/>
    </row>
    <row r="3282" spans="1:4" x14ac:dyDescent="0.2">
      <c r="A3282" s="158"/>
      <c r="D3282" s="138"/>
    </row>
    <row r="3283" spans="1:4" x14ac:dyDescent="0.2">
      <c r="A3283" s="158"/>
      <c r="D3283" s="138"/>
    </row>
    <row r="3284" spans="1:4" x14ac:dyDescent="0.2">
      <c r="A3284" s="158"/>
      <c r="D3284" s="138"/>
    </row>
    <row r="3285" spans="1:4" x14ac:dyDescent="0.2">
      <c r="A3285" s="158"/>
      <c r="D3285" s="138"/>
    </row>
    <row r="3286" spans="1:4" x14ac:dyDescent="0.2">
      <c r="A3286" s="158"/>
      <c r="D3286" s="138"/>
    </row>
    <row r="3287" spans="1:4" x14ac:dyDescent="0.2">
      <c r="A3287" s="158"/>
      <c r="D3287" s="138"/>
    </row>
    <row r="3288" spans="1:4" x14ac:dyDescent="0.2">
      <c r="A3288" s="158"/>
      <c r="D3288" s="138"/>
    </row>
    <row r="3289" spans="1:4" x14ac:dyDescent="0.2">
      <c r="A3289" s="158"/>
      <c r="D3289" s="138"/>
    </row>
    <row r="3290" spans="1:4" x14ac:dyDescent="0.2">
      <c r="A3290" s="158"/>
      <c r="D3290" s="138"/>
    </row>
    <row r="3291" spans="1:4" x14ac:dyDescent="0.2">
      <c r="A3291" s="158"/>
      <c r="D3291" s="138"/>
    </row>
    <row r="3292" spans="1:4" x14ac:dyDescent="0.2">
      <c r="A3292" s="158"/>
      <c r="D3292" s="138"/>
    </row>
    <row r="3293" spans="1:4" x14ac:dyDescent="0.2">
      <c r="A3293" s="158"/>
      <c r="D3293" s="138"/>
    </row>
    <row r="3294" spans="1:4" x14ac:dyDescent="0.2">
      <c r="A3294" s="158"/>
      <c r="D3294" s="138"/>
    </row>
    <row r="3295" spans="1:4" x14ac:dyDescent="0.2">
      <c r="A3295" s="158"/>
      <c r="D3295" s="138"/>
    </row>
    <row r="3296" spans="1:4" x14ac:dyDescent="0.2">
      <c r="A3296" s="158"/>
      <c r="D3296" s="138"/>
    </row>
    <row r="3297" spans="1:4" x14ac:dyDescent="0.2">
      <c r="A3297" s="158"/>
      <c r="D3297" s="138"/>
    </row>
    <row r="3298" spans="1:4" x14ac:dyDescent="0.2">
      <c r="A3298" s="158"/>
      <c r="D3298" s="138"/>
    </row>
    <row r="3299" spans="1:4" x14ac:dyDescent="0.2">
      <c r="A3299" s="158"/>
      <c r="D3299" s="138"/>
    </row>
    <row r="3300" spans="1:4" x14ac:dyDescent="0.2">
      <c r="A3300" s="158"/>
      <c r="D3300" s="138"/>
    </row>
    <row r="3301" spans="1:4" x14ac:dyDescent="0.2">
      <c r="A3301" s="158"/>
      <c r="D3301" s="138"/>
    </row>
    <row r="3302" spans="1:4" x14ac:dyDescent="0.2">
      <c r="A3302" s="158"/>
      <c r="D3302" s="138"/>
    </row>
    <row r="3303" spans="1:4" x14ac:dyDescent="0.2">
      <c r="A3303" s="158"/>
      <c r="D3303" s="138"/>
    </row>
    <row r="3304" spans="1:4" x14ac:dyDescent="0.2">
      <c r="A3304" s="158"/>
      <c r="D3304" s="138"/>
    </row>
    <row r="3305" spans="1:4" x14ac:dyDescent="0.2">
      <c r="A3305" s="158"/>
      <c r="D3305" s="138"/>
    </row>
    <row r="3306" spans="1:4" x14ac:dyDescent="0.2">
      <c r="A3306" s="158"/>
      <c r="D3306" s="138"/>
    </row>
    <row r="3307" spans="1:4" x14ac:dyDescent="0.2">
      <c r="A3307" s="158"/>
      <c r="D3307" s="138"/>
    </row>
    <row r="3308" spans="1:4" x14ac:dyDescent="0.2">
      <c r="A3308" s="158"/>
      <c r="D3308" s="138"/>
    </row>
    <row r="3309" spans="1:4" x14ac:dyDescent="0.2">
      <c r="A3309" s="158"/>
      <c r="D3309" s="138"/>
    </row>
    <row r="3310" spans="1:4" x14ac:dyDescent="0.2">
      <c r="A3310" s="158"/>
      <c r="D3310" s="138"/>
    </row>
    <row r="3311" spans="1:4" x14ac:dyDescent="0.2">
      <c r="A3311" s="158"/>
      <c r="D3311" s="138"/>
    </row>
    <row r="3312" spans="1:4" x14ac:dyDescent="0.2">
      <c r="A3312" s="158"/>
      <c r="D3312" s="138"/>
    </row>
    <row r="3313" spans="1:4" x14ac:dyDescent="0.2">
      <c r="A3313" s="158"/>
      <c r="D3313" s="138"/>
    </row>
    <row r="3314" spans="1:4" x14ac:dyDescent="0.2">
      <c r="A3314" s="158"/>
      <c r="D3314" s="138"/>
    </row>
    <row r="3315" spans="1:4" x14ac:dyDescent="0.2">
      <c r="A3315" s="158"/>
      <c r="D3315" s="138"/>
    </row>
    <row r="3316" spans="1:4" x14ac:dyDescent="0.2">
      <c r="A3316" s="158"/>
      <c r="D3316" s="138"/>
    </row>
    <row r="3317" spans="1:4" x14ac:dyDescent="0.2">
      <c r="A3317" s="158"/>
      <c r="D3317" s="138"/>
    </row>
    <row r="3318" spans="1:4" x14ac:dyDescent="0.2">
      <c r="A3318" s="158"/>
      <c r="D3318" s="138"/>
    </row>
    <row r="3319" spans="1:4" x14ac:dyDescent="0.2">
      <c r="A3319" s="158"/>
      <c r="D3319" s="138"/>
    </row>
    <row r="3320" spans="1:4" x14ac:dyDescent="0.2">
      <c r="A3320" s="158"/>
      <c r="D3320" s="138"/>
    </row>
    <row r="3321" spans="1:4" x14ac:dyDescent="0.2">
      <c r="A3321" s="158"/>
      <c r="D3321" s="138"/>
    </row>
    <row r="3322" spans="1:4" x14ac:dyDescent="0.2">
      <c r="A3322" s="158"/>
      <c r="D3322" s="138"/>
    </row>
    <row r="3323" spans="1:4" x14ac:dyDescent="0.2">
      <c r="A3323" s="158"/>
      <c r="D3323" s="138"/>
    </row>
    <row r="3324" spans="1:4" x14ac:dyDescent="0.2">
      <c r="A3324" s="158"/>
      <c r="D3324" s="138"/>
    </row>
    <row r="3325" spans="1:4" x14ac:dyDescent="0.2">
      <c r="A3325" s="158"/>
      <c r="D3325" s="138"/>
    </row>
    <row r="3326" spans="1:4" x14ac:dyDescent="0.2">
      <c r="A3326" s="158"/>
      <c r="D3326" s="138"/>
    </row>
    <row r="3327" spans="1:4" x14ac:dyDescent="0.2">
      <c r="A3327" s="158"/>
      <c r="D3327" s="138"/>
    </row>
    <row r="3328" spans="1:4" x14ac:dyDescent="0.2">
      <c r="A3328" s="158"/>
      <c r="D3328" s="138"/>
    </row>
    <row r="3329" spans="1:4" x14ac:dyDescent="0.2">
      <c r="A3329" s="158"/>
      <c r="D3329" s="138"/>
    </row>
    <row r="3330" spans="1:4" x14ac:dyDescent="0.2">
      <c r="A3330" s="158"/>
      <c r="D3330" s="138"/>
    </row>
    <row r="3331" spans="1:4" x14ac:dyDescent="0.2">
      <c r="A3331" s="158"/>
      <c r="D3331" s="138"/>
    </row>
    <row r="3332" spans="1:4" x14ac:dyDescent="0.2">
      <c r="A3332" s="158"/>
      <c r="D3332" s="138"/>
    </row>
    <row r="3333" spans="1:4" x14ac:dyDescent="0.2">
      <c r="A3333" s="158"/>
      <c r="D3333" s="138"/>
    </row>
    <row r="3334" spans="1:4" x14ac:dyDescent="0.2">
      <c r="A3334" s="158"/>
      <c r="D3334" s="138"/>
    </row>
    <row r="3335" spans="1:4" x14ac:dyDescent="0.2">
      <c r="A3335" s="158"/>
      <c r="D3335" s="138"/>
    </row>
    <row r="3336" spans="1:4" x14ac:dyDescent="0.2">
      <c r="A3336" s="158"/>
      <c r="D3336" s="138"/>
    </row>
    <row r="3337" spans="1:4" x14ac:dyDescent="0.2">
      <c r="A3337" s="158"/>
      <c r="D3337" s="138"/>
    </row>
    <row r="3338" spans="1:4" x14ac:dyDescent="0.2">
      <c r="A3338" s="158"/>
      <c r="D3338" s="138"/>
    </row>
    <row r="3339" spans="1:4" x14ac:dyDescent="0.2">
      <c r="A3339" s="158"/>
      <c r="D3339" s="138"/>
    </row>
    <row r="3340" spans="1:4" x14ac:dyDescent="0.2">
      <c r="A3340" s="158"/>
      <c r="D3340" s="138"/>
    </row>
    <row r="3341" spans="1:4" x14ac:dyDescent="0.2">
      <c r="A3341" s="158"/>
      <c r="D3341" s="138"/>
    </row>
    <row r="3342" spans="1:4" x14ac:dyDescent="0.2">
      <c r="A3342" s="158"/>
      <c r="D3342" s="138"/>
    </row>
    <row r="3343" spans="1:4" x14ac:dyDescent="0.2">
      <c r="A3343" s="158"/>
      <c r="D3343" s="138"/>
    </row>
    <row r="3344" spans="1:4" x14ac:dyDescent="0.2">
      <c r="A3344" s="158"/>
      <c r="D3344" s="138"/>
    </row>
    <row r="3345" spans="1:4" x14ac:dyDescent="0.2">
      <c r="A3345" s="158"/>
      <c r="D3345" s="138"/>
    </row>
    <row r="3346" spans="1:4" x14ac:dyDescent="0.2">
      <c r="A3346" s="158"/>
      <c r="D3346" s="138"/>
    </row>
    <row r="3347" spans="1:4" x14ac:dyDescent="0.2">
      <c r="A3347" s="158"/>
      <c r="D3347" s="138"/>
    </row>
    <row r="3348" spans="1:4" x14ac:dyDescent="0.2">
      <c r="A3348" s="158"/>
      <c r="D3348" s="138"/>
    </row>
    <row r="3349" spans="1:4" x14ac:dyDescent="0.2">
      <c r="A3349" s="158"/>
      <c r="D3349" s="138"/>
    </row>
    <row r="3350" spans="1:4" x14ac:dyDescent="0.2">
      <c r="A3350" s="158"/>
      <c r="D3350" s="138"/>
    </row>
    <row r="3351" spans="1:4" x14ac:dyDescent="0.2">
      <c r="A3351" s="158"/>
      <c r="D3351" s="138"/>
    </row>
    <row r="3352" spans="1:4" x14ac:dyDescent="0.2">
      <c r="A3352" s="158"/>
      <c r="D3352" s="138"/>
    </row>
    <row r="3353" spans="1:4" x14ac:dyDescent="0.2">
      <c r="A3353" s="158"/>
      <c r="D3353" s="138"/>
    </row>
    <row r="3354" spans="1:4" x14ac:dyDescent="0.2">
      <c r="A3354" s="158"/>
      <c r="D3354" s="138"/>
    </row>
    <row r="3355" spans="1:4" x14ac:dyDescent="0.2">
      <c r="A3355" s="158"/>
      <c r="D3355" s="138"/>
    </row>
    <row r="3356" spans="1:4" x14ac:dyDescent="0.2">
      <c r="A3356" s="158"/>
      <c r="D3356" s="138"/>
    </row>
    <row r="3357" spans="1:4" x14ac:dyDescent="0.2">
      <c r="A3357" s="158"/>
      <c r="D3357" s="138"/>
    </row>
    <row r="3358" spans="1:4" x14ac:dyDescent="0.2">
      <c r="A3358" s="158"/>
      <c r="D3358" s="138"/>
    </row>
    <row r="3359" spans="1:4" x14ac:dyDescent="0.2">
      <c r="A3359" s="158"/>
      <c r="D3359" s="138"/>
    </row>
    <row r="3360" spans="1:4" x14ac:dyDescent="0.2">
      <c r="A3360" s="158"/>
      <c r="D3360" s="138"/>
    </row>
    <row r="3361" spans="1:4" x14ac:dyDescent="0.2">
      <c r="A3361" s="158"/>
      <c r="D3361" s="138"/>
    </row>
    <row r="3362" spans="1:4" x14ac:dyDescent="0.2">
      <c r="A3362" s="158"/>
      <c r="D3362" s="138"/>
    </row>
    <row r="3363" spans="1:4" x14ac:dyDescent="0.2">
      <c r="A3363" s="158"/>
      <c r="D3363" s="138"/>
    </row>
    <row r="3364" spans="1:4" x14ac:dyDescent="0.2">
      <c r="A3364" s="158"/>
      <c r="D3364" s="138"/>
    </row>
    <row r="3365" spans="1:4" x14ac:dyDescent="0.2">
      <c r="A3365" s="158"/>
      <c r="D3365" s="138"/>
    </row>
    <row r="3366" spans="1:4" x14ac:dyDescent="0.2">
      <c r="A3366" s="158"/>
      <c r="D3366" s="138"/>
    </row>
    <row r="3367" spans="1:4" x14ac:dyDescent="0.2">
      <c r="A3367" s="158"/>
      <c r="D3367" s="138"/>
    </row>
    <row r="3368" spans="1:4" x14ac:dyDescent="0.2">
      <c r="A3368" s="158"/>
      <c r="D3368" s="138"/>
    </row>
    <row r="3369" spans="1:4" x14ac:dyDescent="0.2">
      <c r="A3369" s="158"/>
      <c r="D3369" s="138"/>
    </row>
    <row r="3370" spans="1:4" x14ac:dyDescent="0.2">
      <c r="A3370" s="158"/>
      <c r="D3370" s="138"/>
    </row>
    <row r="3371" spans="1:4" x14ac:dyDescent="0.2">
      <c r="A3371" s="158"/>
      <c r="D3371" s="138"/>
    </row>
    <row r="3372" spans="1:4" x14ac:dyDescent="0.2">
      <c r="A3372" s="158"/>
      <c r="D3372" s="138"/>
    </row>
    <row r="3373" spans="1:4" x14ac:dyDescent="0.2">
      <c r="A3373" s="158"/>
      <c r="D3373" s="138"/>
    </row>
    <row r="3374" spans="1:4" x14ac:dyDescent="0.2">
      <c r="A3374" s="158"/>
      <c r="D3374" s="138"/>
    </row>
    <row r="3375" spans="1:4" x14ac:dyDescent="0.2">
      <c r="A3375" s="158"/>
      <c r="D3375" s="138"/>
    </row>
    <row r="3376" spans="1:4" x14ac:dyDescent="0.2">
      <c r="A3376" s="158"/>
      <c r="D3376" s="138"/>
    </row>
    <row r="3377" spans="1:4" x14ac:dyDescent="0.2">
      <c r="A3377" s="158"/>
      <c r="D3377" s="138"/>
    </row>
    <row r="3378" spans="1:4" x14ac:dyDescent="0.2">
      <c r="A3378" s="158"/>
      <c r="D3378" s="138"/>
    </row>
    <row r="3379" spans="1:4" x14ac:dyDescent="0.2">
      <c r="A3379" s="158"/>
      <c r="D3379" s="138"/>
    </row>
    <row r="3380" spans="1:4" x14ac:dyDescent="0.2">
      <c r="A3380" s="158"/>
      <c r="D3380" s="138"/>
    </row>
    <row r="3381" spans="1:4" x14ac:dyDescent="0.2">
      <c r="A3381" s="158"/>
      <c r="D3381" s="138"/>
    </row>
    <row r="3382" spans="1:4" x14ac:dyDescent="0.2">
      <c r="A3382" s="158"/>
      <c r="D3382" s="138"/>
    </row>
    <row r="3383" spans="1:4" x14ac:dyDescent="0.2">
      <c r="A3383" s="158"/>
      <c r="D3383" s="138"/>
    </row>
    <row r="3384" spans="1:4" x14ac:dyDescent="0.2">
      <c r="A3384" s="158"/>
      <c r="D3384" s="138"/>
    </row>
    <row r="3385" spans="1:4" x14ac:dyDescent="0.2">
      <c r="A3385" s="158"/>
      <c r="D3385" s="138"/>
    </row>
    <row r="3386" spans="1:4" x14ac:dyDescent="0.2">
      <c r="A3386" s="158"/>
      <c r="D3386" s="138"/>
    </row>
    <row r="3387" spans="1:4" x14ac:dyDescent="0.2">
      <c r="A3387" s="158"/>
      <c r="D3387" s="138"/>
    </row>
    <row r="3388" spans="1:4" x14ac:dyDescent="0.2">
      <c r="A3388" s="158"/>
      <c r="D3388" s="138"/>
    </row>
    <row r="3389" spans="1:4" x14ac:dyDescent="0.2">
      <c r="A3389" s="158"/>
      <c r="D3389" s="138"/>
    </row>
    <row r="3390" spans="1:4" x14ac:dyDescent="0.2">
      <c r="A3390" s="158"/>
      <c r="D3390" s="138"/>
    </row>
    <row r="3391" spans="1:4" x14ac:dyDescent="0.2">
      <c r="A3391" s="158"/>
      <c r="D3391" s="138"/>
    </row>
    <row r="3392" spans="1:4" x14ac:dyDescent="0.2">
      <c r="A3392" s="158"/>
      <c r="D3392" s="138"/>
    </row>
    <row r="3393" spans="1:4" x14ac:dyDescent="0.2">
      <c r="A3393" s="158"/>
      <c r="D3393" s="138"/>
    </row>
    <row r="3394" spans="1:4" x14ac:dyDescent="0.2">
      <c r="A3394" s="158"/>
      <c r="D3394" s="138"/>
    </row>
    <row r="3395" spans="1:4" x14ac:dyDescent="0.2">
      <c r="A3395" s="158"/>
      <c r="D3395" s="138"/>
    </row>
    <row r="3396" spans="1:4" x14ac:dyDescent="0.2">
      <c r="A3396" s="158"/>
      <c r="D3396" s="138"/>
    </row>
    <row r="3397" spans="1:4" x14ac:dyDescent="0.2">
      <c r="A3397" s="158"/>
      <c r="D3397" s="138"/>
    </row>
    <row r="3398" spans="1:4" x14ac:dyDescent="0.2">
      <c r="A3398" s="158"/>
      <c r="D3398" s="138"/>
    </row>
    <row r="3399" spans="1:4" x14ac:dyDescent="0.2">
      <c r="A3399" s="158"/>
      <c r="D3399" s="138"/>
    </row>
    <row r="3400" spans="1:4" x14ac:dyDescent="0.2">
      <c r="A3400" s="158"/>
      <c r="D3400" s="138"/>
    </row>
    <row r="3401" spans="1:4" x14ac:dyDescent="0.2">
      <c r="A3401" s="158"/>
      <c r="D3401" s="138"/>
    </row>
    <row r="3402" spans="1:4" x14ac:dyDescent="0.2">
      <c r="A3402" s="158"/>
      <c r="D3402" s="138"/>
    </row>
    <row r="3403" spans="1:4" x14ac:dyDescent="0.2">
      <c r="A3403" s="158"/>
      <c r="D3403" s="138"/>
    </row>
    <row r="3404" spans="1:4" x14ac:dyDescent="0.2">
      <c r="A3404" s="158"/>
      <c r="D3404" s="138"/>
    </row>
    <row r="3405" spans="1:4" x14ac:dyDescent="0.2">
      <c r="A3405" s="158"/>
      <c r="D3405" s="138"/>
    </row>
    <row r="3406" spans="1:4" x14ac:dyDescent="0.2">
      <c r="A3406" s="158"/>
      <c r="D3406" s="138"/>
    </row>
    <row r="3407" spans="1:4" x14ac:dyDescent="0.2">
      <c r="A3407" s="158"/>
      <c r="D3407" s="138"/>
    </row>
    <row r="3408" spans="1:4" x14ac:dyDescent="0.2">
      <c r="A3408" s="158"/>
      <c r="D3408" s="138"/>
    </row>
    <row r="3409" spans="1:4" x14ac:dyDescent="0.2">
      <c r="A3409" s="158"/>
      <c r="D3409" s="138"/>
    </row>
    <row r="3410" spans="1:4" x14ac:dyDescent="0.2">
      <c r="A3410" s="158"/>
      <c r="D3410" s="138"/>
    </row>
    <row r="3411" spans="1:4" x14ac:dyDescent="0.2">
      <c r="A3411" s="158"/>
      <c r="D3411" s="138"/>
    </row>
    <row r="3412" spans="1:4" x14ac:dyDescent="0.2">
      <c r="A3412" s="158"/>
      <c r="D3412" s="138"/>
    </row>
    <row r="3413" spans="1:4" x14ac:dyDescent="0.2">
      <c r="A3413" s="158"/>
      <c r="D3413" s="138"/>
    </row>
    <row r="3414" spans="1:4" x14ac:dyDescent="0.2">
      <c r="A3414" s="158"/>
      <c r="D3414" s="138"/>
    </row>
    <row r="3415" spans="1:4" x14ac:dyDescent="0.2">
      <c r="A3415" s="158"/>
      <c r="D3415" s="138"/>
    </row>
    <row r="3416" spans="1:4" x14ac:dyDescent="0.2">
      <c r="A3416" s="158"/>
      <c r="D3416" s="138"/>
    </row>
    <row r="3417" spans="1:4" x14ac:dyDescent="0.2">
      <c r="A3417" s="158"/>
      <c r="D3417" s="138"/>
    </row>
    <row r="3418" spans="1:4" x14ac:dyDescent="0.2">
      <c r="A3418" s="158"/>
      <c r="D3418" s="138"/>
    </row>
    <row r="3419" spans="1:4" x14ac:dyDescent="0.2">
      <c r="A3419" s="158"/>
      <c r="D3419" s="138"/>
    </row>
    <row r="3420" spans="1:4" x14ac:dyDescent="0.2">
      <c r="A3420" s="158"/>
      <c r="D3420" s="138"/>
    </row>
    <row r="3421" spans="1:4" x14ac:dyDescent="0.2">
      <c r="A3421" s="158"/>
      <c r="D3421" s="138"/>
    </row>
    <row r="3422" spans="1:4" x14ac:dyDescent="0.2">
      <c r="A3422" s="158"/>
      <c r="D3422" s="138"/>
    </row>
    <row r="3423" spans="1:4" x14ac:dyDescent="0.2">
      <c r="A3423" s="158"/>
      <c r="D3423" s="138"/>
    </row>
    <row r="3424" spans="1:4" x14ac:dyDescent="0.2">
      <c r="A3424" s="158"/>
      <c r="D3424" s="138"/>
    </row>
    <row r="3425" spans="1:4" x14ac:dyDescent="0.2">
      <c r="A3425" s="158"/>
      <c r="D3425" s="138"/>
    </row>
    <row r="3426" spans="1:4" x14ac:dyDescent="0.2">
      <c r="A3426" s="158"/>
      <c r="D3426" s="138"/>
    </row>
    <row r="3427" spans="1:4" x14ac:dyDescent="0.2">
      <c r="A3427" s="158"/>
      <c r="D3427" s="138"/>
    </row>
    <row r="3428" spans="1:4" x14ac:dyDescent="0.2">
      <c r="A3428" s="158"/>
      <c r="D3428" s="138"/>
    </row>
    <row r="3429" spans="1:4" x14ac:dyDescent="0.2">
      <c r="A3429" s="158"/>
      <c r="D3429" s="138"/>
    </row>
    <row r="3430" spans="1:4" x14ac:dyDescent="0.2">
      <c r="A3430" s="158"/>
      <c r="D3430" s="138"/>
    </row>
    <row r="3431" spans="1:4" x14ac:dyDescent="0.2">
      <c r="A3431" s="158"/>
      <c r="D3431" s="138"/>
    </row>
    <row r="3432" spans="1:4" x14ac:dyDescent="0.2">
      <c r="A3432" s="158"/>
      <c r="D3432" s="138"/>
    </row>
    <row r="3433" spans="1:4" x14ac:dyDescent="0.2">
      <c r="A3433" s="158"/>
      <c r="D3433" s="138"/>
    </row>
    <row r="3434" spans="1:4" x14ac:dyDescent="0.2">
      <c r="A3434" s="158"/>
      <c r="D3434" s="138"/>
    </row>
    <row r="3435" spans="1:4" x14ac:dyDescent="0.2">
      <c r="A3435" s="158"/>
      <c r="D3435" s="138"/>
    </row>
    <row r="3436" spans="1:4" x14ac:dyDescent="0.2">
      <c r="A3436" s="158"/>
      <c r="D3436" s="138"/>
    </row>
    <row r="3437" spans="1:4" x14ac:dyDescent="0.2">
      <c r="A3437" s="158"/>
      <c r="D3437" s="138"/>
    </row>
    <row r="3438" spans="1:4" x14ac:dyDescent="0.2">
      <c r="A3438" s="158"/>
      <c r="D3438" s="138"/>
    </row>
    <row r="3439" spans="1:4" x14ac:dyDescent="0.2">
      <c r="A3439" s="158"/>
      <c r="D3439" s="138"/>
    </row>
    <row r="3440" spans="1:4" x14ac:dyDescent="0.2">
      <c r="A3440" s="158"/>
      <c r="D3440" s="138"/>
    </row>
    <row r="3441" spans="1:4" x14ac:dyDescent="0.2">
      <c r="A3441" s="158"/>
      <c r="D3441" s="138"/>
    </row>
    <row r="3442" spans="1:4" x14ac:dyDescent="0.2">
      <c r="A3442" s="158"/>
      <c r="D3442" s="138"/>
    </row>
    <row r="3443" spans="1:4" x14ac:dyDescent="0.2">
      <c r="A3443" s="158"/>
      <c r="D3443" s="138"/>
    </row>
    <row r="3444" spans="1:4" x14ac:dyDescent="0.2">
      <c r="A3444" s="158"/>
      <c r="D3444" s="138"/>
    </row>
    <row r="3445" spans="1:4" x14ac:dyDescent="0.2">
      <c r="A3445" s="158"/>
      <c r="D3445" s="138"/>
    </row>
    <row r="3446" spans="1:4" x14ac:dyDescent="0.2">
      <c r="A3446" s="158"/>
      <c r="D3446" s="138"/>
    </row>
    <row r="3447" spans="1:4" x14ac:dyDescent="0.2">
      <c r="A3447" s="158"/>
      <c r="D3447" s="138"/>
    </row>
    <row r="3448" spans="1:4" x14ac:dyDescent="0.2">
      <c r="A3448" s="158"/>
      <c r="D3448" s="138"/>
    </row>
    <row r="3449" spans="1:4" x14ac:dyDescent="0.2">
      <c r="A3449" s="158"/>
      <c r="D3449" s="138"/>
    </row>
    <row r="3450" spans="1:4" x14ac:dyDescent="0.2">
      <c r="A3450" s="158"/>
      <c r="D3450" s="138"/>
    </row>
    <row r="3451" spans="1:4" x14ac:dyDescent="0.2">
      <c r="A3451" s="158"/>
      <c r="D3451" s="138"/>
    </row>
    <row r="3452" spans="1:4" x14ac:dyDescent="0.2">
      <c r="A3452" s="158"/>
      <c r="D3452" s="138"/>
    </row>
    <row r="3453" spans="1:4" x14ac:dyDescent="0.2">
      <c r="A3453" s="158"/>
      <c r="D3453" s="138"/>
    </row>
    <row r="3454" spans="1:4" x14ac:dyDescent="0.2">
      <c r="A3454" s="158"/>
      <c r="D3454" s="138"/>
    </row>
    <row r="3455" spans="1:4" x14ac:dyDescent="0.2">
      <c r="A3455" s="158"/>
      <c r="D3455" s="138"/>
    </row>
    <row r="3456" spans="1:4" x14ac:dyDescent="0.2">
      <c r="A3456" s="158"/>
      <c r="D3456" s="138"/>
    </row>
    <row r="3457" spans="1:4" x14ac:dyDescent="0.2">
      <c r="A3457" s="158"/>
      <c r="D3457" s="138"/>
    </row>
    <row r="3458" spans="1:4" x14ac:dyDescent="0.2">
      <c r="A3458" s="158"/>
      <c r="D3458" s="138"/>
    </row>
    <row r="3459" spans="1:4" x14ac:dyDescent="0.2">
      <c r="A3459" s="158"/>
      <c r="D3459" s="138"/>
    </row>
    <row r="3460" spans="1:4" x14ac:dyDescent="0.2">
      <c r="A3460" s="158"/>
      <c r="D3460" s="138"/>
    </row>
    <row r="3461" spans="1:4" x14ac:dyDescent="0.2">
      <c r="A3461" s="158"/>
      <c r="D3461" s="138"/>
    </row>
    <row r="3462" spans="1:4" x14ac:dyDescent="0.2">
      <c r="A3462" s="158"/>
      <c r="D3462" s="138"/>
    </row>
    <row r="3463" spans="1:4" x14ac:dyDescent="0.2">
      <c r="A3463" s="158"/>
      <c r="D3463" s="138"/>
    </row>
    <row r="3464" spans="1:4" x14ac:dyDescent="0.2">
      <c r="A3464" s="158"/>
      <c r="D3464" s="138"/>
    </row>
    <row r="3465" spans="1:4" x14ac:dyDescent="0.2">
      <c r="A3465" s="158"/>
      <c r="D3465" s="138"/>
    </row>
    <row r="3466" spans="1:4" x14ac:dyDescent="0.2">
      <c r="A3466" s="158"/>
      <c r="D3466" s="138"/>
    </row>
    <row r="3467" spans="1:4" x14ac:dyDescent="0.2">
      <c r="A3467" s="158"/>
      <c r="D3467" s="138"/>
    </row>
    <row r="3468" spans="1:4" x14ac:dyDescent="0.2">
      <c r="A3468" s="158"/>
      <c r="D3468" s="138"/>
    </row>
    <row r="3469" spans="1:4" x14ac:dyDescent="0.2">
      <c r="A3469" s="158"/>
      <c r="D3469" s="138"/>
    </row>
    <row r="3470" spans="1:4" x14ac:dyDescent="0.2">
      <c r="A3470" s="158"/>
      <c r="D3470" s="138"/>
    </row>
    <row r="3471" spans="1:4" x14ac:dyDescent="0.2">
      <c r="A3471" s="158"/>
      <c r="D3471" s="138"/>
    </row>
    <row r="3472" spans="1:4" x14ac:dyDescent="0.2">
      <c r="A3472" s="158"/>
      <c r="D3472" s="138"/>
    </row>
    <row r="3473" spans="1:4" x14ac:dyDescent="0.2">
      <c r="A3473" s="158"/>
      <c r="D3473" s="138"/>
    </row>
    <row r="3474" spans="1:4" x14ac:dyDescent="0.2">
      <c r="A3474" s="158"/>
      <c r="D3474" s="138"/>
    </row>
    <row r="3475" spans="1:4" x14ac:dyDescent="0.2">
      <c r="A3475" s="158"/>
      <c r="D3475" s="138"/>
    </row>
    <row r="3476" spans="1:4" x14ac:dyDescent="0.2">
      <c r="A3476" s="158"/>
      <c r="D3476" s="138"/>
    </row>
    <row r="3477" spans="1:4" x14ac:dyDescent="0.2">
      <c r="A3477" s="158"/>
      <c r="D3477" s="138"/>
    </row>
    <row r="3478" spans="1:4" x14ac:dyDescent="0.2">
      <c r="A3478" s="158"/>
      <c r="D3478" s="138"/>
    </row>
    <row r="3479" spans="1:4" x14ac:dyDescent="0.2">
      <c r="A3479" s="158"/>
      <c r="D3479" s="138"/>
    </row>
    <row r="3480" spans="1:4" x14ac:dyDescent="0.2">
      <c r="A3480" s="158"/>
      <c r="D3480" s="138"/>
    </row>
    <row r="3481" spans="1:4" x14ac:dyDescent="0.2">
      <c r="A3481" s="158"/>
      <c r="D3481" s="138"/>
    </row>
    <row r="3482" spans="1:4" x14ac:dyDescent="0.2">
      <c r="A3482" s="158"/>
      <c r="D3482" s="138"/>
    </row>
    <row r="3483" spans="1:4" x14ac:dyDescent="0.2">
      <c r="A3483" s="158"/>
      <c r="D3483" s="138"/>
    </row>
    <row r="3484" spans="1:4" x14ac:dyDescent="0.2">
      <c r="A3484" s="158"/>
      <c r="D3484" s="138"/>
    </row>
    <row r="3485" spans="1:4" x14ac:dyDescent="0.2">
      <c r="A3485" s="158"/>
      <c r="D3485" s="138"/>
    </row>
    <row r="3486" spans="1:4" x14ac:dyDescent="0.2">
      <c r="A3486" s="158"/>
      <c r="D3486" s="138"/>
    </row>
    <row r="3487" spans="1:4" x14ac:dyDescent="0.2">
      <c r="A3487" s="158"/>
      <c r="D3487" s="138"/>
    </row>
    <row r="3488" spans="1:4" x14ac:dyDescent="0.2">
      <c r="A3488" s="158"/>
      <c r="D3488" s="138"/>
    </row>
    <row r="3489" spans="1:4" x14ac:dyDescent="0.2">
      <c r="A3489" s="158"/>
      <c r="D3489" s="138"/>
    </row>
    <row r="3490" spans="1:4" x14ac:dyDescent="0.2">
      <c r="A3490" s="158"/>
      <c r="D3490" s="138"/>
    </row>
    <row r="3491" spans="1:4" x14ac:dyDescent="0.2">
      <c r="A3491" s="158"/>
      <c r="D3491" s="138"/>
    </row>
    <row r="3492" spans="1:4" x14ac:dyDescent="0.2">
      <c r="A3492" s="158"/>
      <c r="D3492" s="138"/>
    </row>
    <row r="3493" spans="1:4" x14ac:dyDescent="0.2">
      <c r="A3493" s="158"/>
      <c r="D3493" s="138"/>
    </row>
    <row r="3494" spans="1:4" x14ac:dyDescent="0.2">
      <c r="A3494" s="158"/>
      <c r="D3494" s="138"/>
    </row>
    <row r="3495" spans="1:4" x14ac:dyDescent="0.2">
      <c r="A3495" s="158"/>
      <c r="D3495" s="138"/>
    </row>
    <row r="3496" spans="1:4" x14ac:dyDescent="0.2">
      <c r="A3496" s="158"/>
      <c r="D3496" s="138"/>
    </row>
    <row r="3497" spans="1:4" x14ac:dyDescent="0.2">
      <c r="A3497" s="158"/>
      <c r="D3497" s="138"/>
    </row>
    <row r="3498" spans="1:4" x14ac:dyDescent="0.2">
      <c r="A3498" s="158"/>
      <c r="D3498" s="138"/>
    </row>
    <row r="3499" spans="1:4" x14ac:dyDescent="0.2">
      <c r="A3499" s="158"/>
      <c r="D3499" s="138"/>
    </row>
    <row r="3500" spans="1:4" x14ac:dyDescent="0.2">
      <c r="A3500" s="158"/>
      <c r="D3500" s="138"/>
    </row>
    <row r="3501" spans="1:4" x14ac:dyDescent="0.2">
      <c r="A3501" s="158"/>
      <c r="D3501" s="138"/>
    </row>
    <row r="3502" spans="1:4" x14ac:dyDescent="0.2">
      <c r="A3502" s="158"/>
      <c r="D3502" s="138"/>
    </row>
    <row r="3503" spans="1:4" x14ac:dyDescent="0.2">
      <c r="A3503" s="158"/>
      <c r="D3503" s="138"/>
    </row>
    <row r="3504" spans="1:4" x14ac:dyDescent="0.2">
      <c r="A3504" s="158"/>
      <c r="D3504" s="138"/>
    </row>
    <row r="3505" spans="1:4" x14ac:dyDescent="0.2">
      <c r="A3505" s="158"/>
      <c r="D3505" s="138"/>
    </row>
    <row r="3506" spans="1:4" x14ac:dyDescent="0.2">
      <c r="A3506" s="158"/>
      <c r="D3506" s="138"/>
    </row>
    <row r="3507" spans="1:4" x14ac:dyDescent="0.2">
      <c r="A3507" s="158"/>
      <c r="D3507" s="138"/>
    </row>
    <row r="3508" spans="1:4" x14ac:dyDescent="0.2">
      <c r="A3508" s="158"/>
      <c r="D3508" s="138"/>
    </row>
    <row r="3509" spans="1:4" x14ac:dyDescent="0.2">
      <c r="A3509" s="158"/>
      <c r="D3509" s="138"/>
    </row>
    <row r="3510" spans="1:4" x14ac:dyDescent="0.2">
      <c r="A3510" s="158"/>
      <c r="D3510" s="138"/>
    </row>
    <row r="3511" spans="1:4" x14ac:dyDescent="0.2">
      <c r="A3511" s="158"/>
      <c r="D3511" s="138"/>
    </row>
    <row r="3512" spans="1:4" x14ac:dyDescent="0.2">
      <c r="A3512" s="158"/>
      <c r="D3512" s="138"/>
    </row>
    <row r="3513" spans="1:4" x14ac:dyDescent="0.2">
      <c r="A3513" s="158"/>
      <c r="D3513" s="138"/>
    </row>
    <row r="3514" spans="1:4" x14ac:dyDescent="0.2">
      <c r="A3514" s="158"/>
      <c r="D3514" s="138"/>
    </row>
    <row r="3515" spans="1:4" x14ac:dyDescent="0.2">
      <c r="A3515" s="158"/>
      <c r="D3515" s="138"/>
    </row>
    <row r="3516" spans="1:4" x14ac:dyDescent="0.2">
      <c r="A3516" s="158"/>
      <c r="D3516" s="138"/>
    </row>
    <row r="3517" spans="1:4" x14ac:dyDescent="0.2">
      <c r="A3517" s="158"/>
      <c r="D3517" s="138"/>
    </row>
    <row r="3518" spans="1:4" x14ac:dyDescent="0.2">
      <c r="A3518" s="158"/>
      <c r="D3518" s="138"/>
    </row>
    <row r="3519" spans="1:4" x14ac:dyDescent="0.2">
      <c r="A3519" s="158"/>
      <c r="D3519" s="138"/>
    </row>
    <row r="3520" spans="1:4" x14ac:dyDescent="0.2">
      <c r="A3520" s="158"/>
      <c r="D3520" s="138"/>
    </row>
    <row r="3521" spans="1:4" x14ac:dyDescent="0.2">
      <c r="A3521" s="158"/>
      <c r="D3521" s="138"/>
    </row>
    <row r="3522" spans="1:4" x14ac:dyDescent="0.2">
      <c r="A3522" s="158"/>
      <c r="D3522" s="138"/>
    </row>
    <row r="3523" spans="1:4" x14ac:dyDescent="0.2">
      <c r="A3523" s="158"/>
      <c r="D3523" s="138"/>
    </row>
    <row r="3524" spans="1:4" x14ac:dyDescent="0.2">
      <c r="A3524" s="158"/>
      <c r="D3524" s="138"/>
    </row>
    <row r="3525" spans="1:4" x14ac:dyDescent="0.2">
      <c r="A3525" s="158"/>
      <c r="D3525" s="138"/>
    </row>
    <row r="3526" spans="1:4" x14ac:dyDescent="0.2">
      <c r="A3526" s="158"/>
      <c r="D3526" s="138"/>
    </row>
    <row r="3527" spans="1:4" x14ac:dyDescent="0.2">
      <c r="A3527" s="158"/>
      <c r="D3527" s="138"/>
    </row>
    <row r="3528" spans="1:4" x14ac:dyDescent="0.2">
      <c r="A3528" s="158"/>
      <c r="D3528" s="138"/>
    </row>
    <row r="3529" spans="1:4" x14ac:dyDescent="0.2">
      <c r="A3529" s="158"/>
      <c r="D3529" s="138"/>
    </row>
    <row r="3530" spans="1:4" x14ac:dyDescent="0.2">
      <c r="A3530" s="158"/>
      <c r="D3530" s="138"/>
    </row>
    <row r="3531" spans="1:4" x14ac:dyDescent="0.2">
      <c r="A3531" s="158"/>
      <c r="D3531" s="138"/>
    </row>
    <row r="3532" spans="1:4" x14ac:dyDescent="0.2">
      <c r="A3532" s="158"/>
      <c r="D3532" s="138"/>
    </row>
    <row r="3533" spans="1:4" x14ac:dyDescent="0.2">
      <c r="A3533" s="158"/>
      <c r="D3533" s="138"/>
    </row>
    <row r="3534" spans="1:4" x14ac:dyDescent="0.2">
      <c r="A3534" s="158"/>
      <c r="D3534" s="138"/>
    </row>
    <row r="3535" spans="1:4" x14ac:dyDescent="0.2">
      <c r="A3535" s="158"/>
      <c r="D3535" s="138"/>
    </row>
    <row r="3536" spans="1:4" x14ac:dyDescent="0.2">
      <c r="A3536" s="158"/>
      <c r="D3536" s="138"/>
    </row>
    <row r="3537" spans="1:4" x14ac:dyDescent="0.2">
      <c r="A3537" s="158"/>
      <c r="D3537" s="138"/>
    </row>
    <row r="3538" spans="1:4" x14ac:dyDescent="0.2">
      <c r="A3538" s="158"/>
      <c r="D3538" s="138"/>
    </row>
    <row r="3539" spans="1:4" x14ac:dyDescent="0.2">
      <c r="A3539" s="158"/>
      <c r="D3539" s="138"/>
    </row>
    <row r="3540" spans="1:4" x14ac:dyDescent="0.2">
      <c r="A3540" s="158"/>
      <c r="D3540" s="138"/>
    </row>
    <row r="3541" spans="1:4" x14ac:dyDescent="0.2">
      <c r="A3541" s="158"/>
      <c r="D3541" s="138"/>
    </row>
    <row r="3542" spans="1:4" x14ac:dyDescent="0.2">
      <c r="A3542" s="158"/>
      <c r="D3542" s="138"/>
    </row>
    <row r="3543" spans="1:4" x14ac:dyDescent="0.2">
      <c r="A3543" s="158"/>
      <c r="D3543" s="138"/>
    </row>
    <row r="3544" spans="1:4" x14ac:dyDescent="0.2">
      <c r="A3544" s="158"/>
      <c r="D3544" s="138"/>
    </row>
    <row r="3545" spans="1:4" x14ac:dyDescent="0.2">
      <c r="A3545" s="158"/>
      <c r="D3545" s="138"/>
    </row>
    <row r="3546" spans="1:4" x14ac:dyDescent="0.2">
      <c r="A3546" s="158"/>
      <c r="D3546" s="138"/>
    </row>
    <row r="3547" spans="1:4" x14ac:dyDescent="0.2">
      <c r="A3547" s="158"/>
      <c r="D3547" s="138"/>
    </row>
    <row r="3548" spans="1:4" x14ac:dyDescent="0.2">
      <c r="A3548" s="158"/>
      <c r="D3548" s="138"/>
    </row>
    <row r="3549" spans="1:4" x14ac:dyDescent="0.2">
      <c r="A3549" s="158"/>
      <c r="D3549" s="138"/>
    </row>
    <row r="3550" spans="1:4" x14ac:dyDescent="0.2">
      <c r="A3550" s="158"/>
      <c r="D3550" s="138"/>
    </row>
    <row r="3551" spans="1:4" x14ac:dyDescent="0.2">
      <c r="A3551" s="158"/>
      <c r="D3551" s="138"/>
    </row>
    <row r="3552" spans="1:4" x14ac:dyDescent="0.2">
      <c r="A3552" s="158"/>
      <c r="D3552" s="138"/>
    </row>
    <row r="3553" spans="1:4" x14ac:dyDescent="0.2">
      <c r="A3553" s="158"/>
      <c r="D3553" s="138"/>
    </row>
    <row r="3554" spans="1:4" x14ac:dyDescent="0.2">
      <c r="A3554" s="158"/>
      <c r="D3554" s="138"/>
    </row>
    <row r="3555" spans="1:4" x14ac:dyDescent="0.2">
      <c r="A3555" s="158"/>
      <c r="D3555" s="138"/>
    </row>
    <row r="3556" spans="1:4" x14ac:dyDescent="0.2">
      <c r="A3556" s="158"/>
      <c r="D3556" s="138"/>
    </row>
    <row r="3557" spans="1:4" x14ac:dyDescent="0.2">
      <c r="A3557" s="158"/>
      <c r="D3557" s="138"/>
    </row>
    <row r="3558" spans="1:4" x14ac:dyDescent="0.2">
      <c r="A3558" s="158"/>
      <c r="D3558" s="138"/>
    </row>
    <row r="3559" spans="1:4" x14ac:dyDescent="0.2">
      <c r="A3559" s="158"/>
      <c r="D3559" s="138"/>
    </row>
    <row r="3560" spans="1:4" x14ac:dyDescent="0.2">
      <c r="A3560" s="158"/>
      <c r="D3560" s="138"/>
    </row>
    <row r="3561" spans="1:4" x14ac:dyDescent="0.2">
      <c r="A3561" s="158"/>
      <c r="D3561" s="138"/>
    </row>
    <row r="3562" spans="1:4" x14ac:dyDescent="0.2">
      <c r="A3562" s="158"/>
      <c r="D3562" s="138"/>
    </row>
    <row r="3563" spans="1:4" x14ac:dyDescent="0.2">
      <c r="A3563" s="158"/>
      <c r="D3563" s="138"/>
    </row>
    <row r="3564" spans="1:4" x14ac:dyDescent="0.2">
      <c r="A3564" s="158"/>
      <c r="D3564" s="138"/>
    </row>
    <row r="3565" spans="1:4" x14ac:dyDescent="0.2">
      <c r="A3565" s="158"/>
      <c r="D3565" s="138"/>
    </row>
    <row r="3566" spans="1:4" x14ac:dyDescent="0.2">
      <c r="A3566" s="158"/>
      <c r="D3566" s="138"/>
    </row>
    <row r="3567" spans="1:4" x14ac:dyDescent="0.2">
      <c r="A3567" s="158"/>
      <c r="D3567" s="138"/>
    </row>
    <row r="3568" spans="1:4" x14ac:dyDescent="0.2">
      <c r="A3568" s="158"/>
      <c r="D3568" s="138"/>
    </row>
    <row r="3569" spans="1:4" x14ac:dyDescent="0.2">
      <c r="A3569" s="158"/>
      <c r="D3569" s="138"/>
    </row>
    <row r="3570" spans="1:4" x14ac:dyDescent="0.2">
      <c r="A3570" s="158"/>
      <c r="D3570" s="138"/>
    </row>
    <row r="3571" spans="1:4" x14ac:dyDescent="0.2">
      <c r="A3571" s="158"/>
      <c r="D3571" s="138"/>
    </row>
    <row r="3572" spans="1:4" x14ac:dyDescent="0.2">
      <c r="A3572" s="158"/>
      <c r="D3572" s="138"/>
    </row>
    <row r="3573" spans="1:4" x14ac:dyDescent="0.2">
      <c r="A3573" s="158"/>
      <c r="D3573" s="138"/>
    </row>
    <row r="3574" spans="1:4" x14ac:dyDescent="0.2">
      <c r="A3574" s="158"/>
      <c r="D3574" s="138"/>
    </row>
    <row r="3575" spans="1:4" x14ac:dyDescent="0.2">
      <c r="A3575" s="158"/>
      <c r="D3575" s="138"/>
    </row>
    <row r="3576" spans="1:4" x14ac:dyDescent="0.2">
      <c r="A3576" s="158"/>
      <c r="D3576" s="138"/>
    </row>
    <row r="3577" spans="1:4" x14ac:dyDescent="0.2">
      <c r="A3577" s="158"/>
      <c r="D3577" s="138"/>
    </row>
    <row r="3578" spans="1:4" x14ac:dyDescent="0.2">
      <c r="A3578" s="158"/>
      <c r="D3578" s="138"/>
    </row>
    <row r="3579" spans="1:4" x14ac:dyDescent="0.2">
      <c r="A3579" s="158"/>
      <c r="D3579" s="138"/>
    </row>
    <row r="3580" spans="1:4" x14ac:dyDescent="0.2">
      <c r="A3580" s="158"/>
      <c r="D3580" s="138"/>
    </row>
    <row r="3581" spans="1:4" x14ac:dyDescent="0.2">
      <c r="A3581" s="158"/>
      <c r="D3581" s="138"/>
    </row>
    <row r="3582" spans="1:4" x14ac:dyDescent="0.2">
      <c r="A3582" s="158"/>
      <c r="D3582" s="138"/>
    </row>
    <row r="3583" spans="1:4" x14ac:dyDescent="0.2">
      <c r="A3583" s="158"/>
      <c r="D3583" s="138"/>
    </row>
    <row r="3584" spans="1:4" x14ac:dyDescent="0.2">
      <c r="A3584" s="158"/>
      <c r="D3584" s="138"/>
    </row>
    <row r="3585" spans="1:4" x14ac:dyDescent="0.2">
      <c r="A3585" s="158"/>
      <c r="D3585" s="138"/>
    </row>
    <row r="3586" spans="1:4" x14ac:dyDescent="0.2">
      <c r="A3586" s="158"/>
      <c r="D3586" s="138"/>
    </row>
    <row r="3587" spans="1:4" x14ac:dyDescent="0.2">
      <c r="A3587" s="158"/>
      <c r="D3587" s="138"/>
    </row>
    <row r="3588" spans="1:4" x14ac:dyDescent="0.2">
      <c r="A3588" s="158"/>
      <c r="D3588" s="138"/>
    </row>
    <row r="3589" spans="1:4" x14ac:dyDescent="0.2">
      <c r="A3589" s="158"/>
      <c r="D3589" s="138"/>
    </row>
    <row r="3590" spans="1:4" x14ac:dyDescent="0.2">
      <c r="A3590" s="158"/>
      <c r="D3590" s="138"/>
    </row>
    <row r="3591" spans="1:4" x14ac:dyDescent="0.2">
      <c r="A3591" s="158"/>
      <c r="D3591" s="138"/>
    </row>
    <row r="3592" spans="1:4" x14ac:dyDescent="0.2">
      <c r="A3592" s="158"/>
      <c r="D3592" s="138"/>
    </row>
    <row r="3593" spans="1:4" x14ac:dyDescent="0.2">
      <c r="A3593" s="158"/>
      <c r="D3593" s="138"/>
    </row>
    <row r="3594" spans="1:4" x14ac:dyDescent="0.2">
      <c r="A3594" s="158"/>
      <c r="D3594" s="138"/>
    </row>
    <row r="3595" spans="1:4" x14ac:dyDescent="0.2">
      <c r="A3595" s="158"/>
      <c r="D3595" s="138"/>
    </row>
    <row r="3596" spans="1:4" x14ac:dyDescent="0.2">
      <c r="A3596" s="158"/>
      <c r="D3596" s="138"/>
    </row>
    <row r="3597" spans="1:4" x14ac:dyDescent="0.2">
      <c r="A3597" s="158"/>
      <c r="D3597" s="138"/>
    </row>
    <row r="3598" spans="1:4" x14ac:dyDescent="0.2">
      <c r="A3598" s="158"/>
      <c r="D3598" s="138"/>
    </row>
    <row r="3599" spans="1:4" x14ac:dyDescent="0.2">
      <c r="A3599" s="158"/>
      <c r="D3599" s="138"/>
    </row>
    <row r="3600" spans="1:4" x14ac:dyDescent="0.2">
      <c r="A3600" s="158"/>
      <c r="D3600" s="138"/>
    </row>
    <row r="3601" spans="1:4" x14ac:dyDescent="0.2">
      <c r="A3601" s="158"/>
      <c r="D3601" s="138"/>
    </row>
    <row r="3602" spans="1:4" x14ac:dyDescent="0.2">
      <c r="A3602" s="158"/>
      <c r="D3602" s="138"/>
    </row>
    <row r="3603" spans="1:4" x14ac:dyDescent="0.2">
      <c r="A3603" s="158"/>
      <c r="D3603" s="138"/>
    </row>
    <row r="3604" spans="1:4" x14ac:dyDescent="0.2">
      <c r="A3604" s="158"/>
      <c r="D3604" s="138"/>
    </row>
    <row r="3605" spans="1:4" x14ac:dyDescent="0.2">
      <c r="A3605" s="158"/>
      <c r="D3605" s="138"/>
    </row>
    <row r="3606" spans="1:4" x14ac:dyDescent="0.2">
      <c r="A3606" s="158"/>
      <c r="D3606" s="138"/>
    </row>
    <row r="3607" spans="1:4" x14ac:dyDescent="0.2">
      <c r="A3607" s="158"/>
      <c r="D3607" s="138"/>
    </row>
    <row r="3608" spans="1:4" x14ac:dyDescent="0.2">
      <c r="A3608" s="158"/>
      <c r="D3608" s="138"/>
    </row>
    <row r="3609" spans="1:4" x14ac:dyDescent="0.2">
      <c r="A3609" s="158"/>
      <c r="D3609" s="138"/>
    </row>
    <row r="3610" spans="1:4" x14ac:dyDescent="0.2">
      <c r="A3610" s="158"/>
      <c r="D3610" s="138"/>
    </row>
    <row r="3611" spans="1:4" x14ac:dyDescent="0.2">
      <c r="A3611" s="158"/>
      <c r="D3611" s="138"/>
    </row>
    <row r="3612" spans="1:4" x14ac:dyDescent="0.2">
      <c r="A3612" s="158"/>
      <c r="D3612" s="138"/>
    </row>
    <row r="3613" spans="1:4" x14ac:dyDescent="0.2">
      <c r="A3613" s="158"/>
      <c r="D3613" s="138"/>
    </row>
    <row r="3614" spans="1:4" x14ac:dyDescent="0.2">
      <c r="A3614" s="158"/>
      <c r="D3614" s="138"/>
    </row>
    <row r="3615" spans="1:4" x14ac:dyDescent="0.2">
      <c r="A3615" s="158"/>
      <c r="D3615" s="138"/>
    </row>
    <row r="3616" spans="1:4" x14ac:dyDescent="0.2">
      <c r="A3616" s="158"/>
      <c r="D3616" s="138"/>
    </row>
    <row r="3617" spans="1:4" x14ac:dyDescent="0.2">
      <c r="A3617" s="158"/>
      <c r="D3617" s="138"/>
    </row>
    <row r="3618" spans="1:4" x14ac:dyDescent="0.2">
      <c r="A3618" s="158"/>
      <c r="D3618" s="138"/>
    </row>
    <row r="3619" spans="1:4" x14ac:dyDescent="0.2">
      <c r="A3619" s="158"/>
      <c r="D3619" s="138"/>
    </row>
    <row r="3620" spans="1:4" x14ac:dyDescent="0.2">
      <c r="A3620" s="158"/>
      <c r="D3620" s="138"/>
    </row>
    <row r="3621" spans="1:4" x14ac:dyDescent="0.2">
      <c r="A3621" s="158"/>
      <c r="D3621" s="138"/>
    </row>
    <row r="3622" spans="1:4" x14ac:dyDescent="0.2">
      <c r="A3622" s="158"/>
      <c r="D3622" s="138"/>
    </row>
    <row r="3623" spans="1:4" x14ac:dyDescent="0.2">
      <c r="A3623" s="158"/>
      <c r="D3623" s="138"/>
    </row>
    <row r="3624" spans="1:4" x14ac:dyDescent="0.2">
      <c r="A3624" s="158"/>
      <c r="D3624" s="138"/>
    </row>
    <row r="3625" spans="1:4" x14ac:dyDescent="0.2">
      <c r="A3625" s="158"/>
      <c r="D3625" s="138"/>
    </row>
    <row r="3626" spans="1:4" x14ac:dyDescent="0.2">
      <c r="A3626" s="158"/>
      <c r="D3626" s="138"/>
    </row>
    <row r="3627" spans="1:4" x14ac:dyDescent="0.2">
      <c r="A3627" s="158"/>
      <c r="D3627" s="138"/>
    </row>
    <row r="3628" spans="1:4" x14ac:dyDescent="0.2">
      <c r="A3628" s="158"/>
      <c r="D3628" s="138"/>
    </row>
    <row r="3629" spans="1:4" x14ac:dyDescent="0.2">
      <c r="A3629" s="158"/>
      <c r="D3629" s="138"/>
    </row>
    <row r="3630" spans="1:4" x14ac:dyDescent="0.2">
      <c r="A3630" s="158"/>
      <c r="D3630" s="138"/>
    </row>
    <row r="3631" spans="1:4" x14ac:dyDescent="0.2">
      <c r="A3631" s="158"/>
      <c r="D3631" s="138"/>
    </row>
    <row r="3632" spans="1:4" x14ac:dyDescent="0.2">
      <c r="A3632" s="158"/>
      <c r="D3632" s="138"/>
    </row>
    <row r="3633" spans="1:4" x14ac:dyDescent="0.2">
      <c r="A3633" s="158"/>
      <c r="D3633" s="138"/>
    </row>
    <row r="3634" spans="1:4" x14ac:dyDescent="0.2">
      <c r="A3634" s="158"/>
      <c r="D3634" s="138"/>
    </row>
    <row r="3635" spans="1:4" x14ac:dyDescent="0.2">
      <c r="A3635" s="158"/>
      <c r="D3635" s="138"/>
    </row>
    <row r="3636" spans="1:4" x14ac:dyDescent="0.2">
      <c r="A3636" s="158"/>
      <c r="D3636" s="138"/>
    </row>
    <row r="3637" spans="1:4" x14ac:dyDescent="0.2">
      <c r="A3637" s="158"/>
      <c r="D3637" s="138"/>
    </row>
    <row r="3638" spans="1:4" x14ac:dyDescent="0.2">
      <c r="A3638" s="158"/>
      <c r="D3638" s="138"/>
    </row>
    <row r="3639" spans="1:4" x14ac:dyDescent="0.2">
      <c r="A3639" s="158"/>
      <c r="D3639" s="138"/>
    </row>
    <row r="3640" spans="1:4" x14ac:dyDescent="0.2">
      <c r="A3640" s="158"/>
      <c r="D3640" s="138"/>
    </row>
    <row r="3641" spans="1:4" x14ac:dyDescent="0.2">
      <c r="A3641" s="158"/>
      <c r="D3641" s="138"/>
    </row>
    <row r="3642" spans="1:4" x14ac:dyDescent="0.2">
      <c r="A3642" s="158"/>
      <c r="D3642" s="138"/>
    </row>
    <row r="3643" spans="1:4" x14ac:dyDescent="0.2">
      <c r="A3643" s="158"/>
      <c r="D3643" s="138"/>
    </row>
    <row r="3644" spans="1:4" x14ac:dyDescent="0.2">
      <c r="A3644" s="158"/>
      <c r="D3644" s="138"/>
    </row>
    <row r="3645" spans="1:4" x14ac:dyDescent="0.2">
      <c r="A3645" s="158"/>
      <c r="D3645" s="138"/>
    </row>
    <row r="3646" spans="1:4" x14ac:dyDescent="0.2">
      <c r="A3646" s="158"/>
      <c r="D3646" s="138"/>
    </row>
    <row r="3647" spans="1:4" x14ac:dyDescent="0.2">
      <c r="A3647" s="158"/>
      <c r="D3647" s="138"/>
    </row>
    <row r="3648" spans="1:4" x14ac:dyDescent="0.2">
      <c r="A3648" s="158"/>
      <c r="D3648" s="138"/>
    </row>
    <row r="3649" spans="1:4" x14ac:dyDescent="0.2">
      <c r="A3649" s="158"/>
      <c r="D3649" s="138"/>
    </row>
    <row r="3650" spans="1:4" x14ac:dyDescent="0.2">
      <c r="A3650" s="158"/>
      <c r="D3650" s="138"/>
    </row>
    <row r="3651" spans="1:4" x14ac:dyDescent="0.2">
      <c r="A3651" s="158"/>
      <c r="D3651" s="138"/>
    </row>
    <row r="3652" spans="1:4" x14ac:dyDescent="0.2">
      <c r="A3652" s="158"/>
      <c r="D3652" s="138"/>
    </row>
    <row r="3653" spans="1:4" x14ac:dyDescent="0.2">
      <c r="A3653" s="158"/>
      <c r="D3653" s="138"/>
    </row>
    <row r="3654" spans="1:4" x14ac:dyDescent="0.2">
      <c r="A3654" s="158"/>
      <c r="D3654" s="138"/>
    </row>
    <row r="3655" spans="1:4" x14ac:dyDescent="0.2">
      <c r="A3655" s="158"/>
      <c r="D3655" s="138"/>
    </row>
    <row r="3656" spans="1:4" x14ac:dyDescent="0.2">
      <c r="A3656" s="158"/>
      <c r="D3656" s="138"/>
    </row>
    <row r="3657" spans="1:4" x14ac:dyDescent="0.2">
      <c r="A3657" s="158"/>
      <c r="D3657" s="138"/>
    </row>
    <row r="3658" spans="1:4" x14ac:dyDescent="0.2">
      <c r="A3658" s="158"/>
      <c r="D3658" s="138"/>
    </row>
    <row r="3659" spans="1:4" x14ac:dyDescent="0.2">
      <c r="A3659" s="158"/>
      <c r="D3659" s="138"/>
    </row>
    <row r="3660" spans="1:4" x14ac:dyDescent="0.2">
      <c r="A3660" s="158"/>
      <c r="D3660" s="138"/>
    </row>
    <row r="3661" spans="1:4" x14ac:dyDescent="0.2">
      <c r="A3661" s="158"/>
      <c r="D3661" s="138"/>
    </row>
    <row r="3662" spans="1:4" x14ac:dyDescent="0.2">
      <c r="A3662" s="158"/>
      <c r="D3662" s="138"/>
    </row>
    <row r="3663" spans="1:4" x14ac:dyDescent="0.2">
      <c r="A3663" s="158"/>
      <c r="D3663" s="138"/>
    </row>
    <row r="3664" spans="1:4" x14ac:dyDescent="0.2">
      <c r="A3664" s="158"/>
      <c r="D3664" s="138"/>
    </row>
    <row r="3665" spans="1:4" x14ac:dyDescent="0.2">
      <c r="A3665" s="158"/>
      <c r="D3665" s="138"/>
    </row>
    <row r="3666" spans="1:4" x14ac:dyDescent="0.2">
      <c r="A3666" s="158"/>
      <c r="D3666" s="138"/>
    </row>
    <row r="3667" spans="1:4" x14ac:dyDescent="0.2">
      <c r="A3667" s="158"/>
      <c r="D3667" s="138"/>
    </row>
    <row r="3668" spans="1:4" x14ac:dyDescent="0.2">
      <c r="A3668" s="158"/>
      <c r="D3668" s="138"/>
    </row>
    <row r="3669" spans="1:4" x14ac:dyDescent="0.2">
      <c r="A3669" s="158"/>
      <c r="D3669" s="138"/>
    </row>
    <row r="3670" spans="1:4" x14ac:dyDescent="0.2">
      <c r="A3670" s="158"/>
      <c r="D3670" s="138"/>
    </row>
    <row r="3671" spans="1:4" x14ac:dyDescent="0.2">
      <c r="A3671" s="158"/>
      <c r="D3671" s="138"/>
    </row>
    <row r="3672" spans="1:4" x14ac:dyDescent="0.2">
      <c r="A3672" s="158"/>
      <c r="D3672" s="138"/>
    </row>
    <row r="3673" spans="1:4" x14ac:dyDescent="0.2">
      <c r="A3673" s="158"/>
      <c r="D3673" s="138"/>
    </row>
    <row r="3674" spans="1:4" x14ac:dyDescent="0.2">
      <c r="A3674" s="158"/>
      <c r="D3674" s="138"/>
    </row>
    <row r="3675" spans="1:4" x14ac:dyDescent="0.2">
      <c r="A3675" s="158"/>
      <c r="D3675" s="138"/>
    </row>
    <row r="3676" spans="1:4" x14ac:dyDescent="0.2">
      <c r="A3676" s="158"/>
      <c r="D3676" s="138"/>
    </row>
    <row r="3677" spans="1:4" x14ac:dyDescent="0.2">
      <c r="A3677" s="158"/>
      <c r="D3677" s="138"/>
    </row>
    <row r="3678" spans="1:4" x14ac:dyDescent="0.2">
      <c r="A3678" s="158"/>
      <c r="D3678" s="138"/>
    </row>
    <row r="3679" spans="1:4" x14ac:dyDescent="0.2">
      <c r="A3679" s="158"/>
      <c r="D3679" s="138"/>
    </row>
    <row r="3680" spans="1:4" x14ac:dyDescent="0.2">
      <c r="A3680" s="158"/>
      <c r="D3680" s="138"/>
    </row>
    <row r="3681" spans="1:4" x14ac:dyDescent="0.2">
      <c r="A3681" s="158"/>
      <c r="D3681" s="138"/>
    </row>
    <row r="3682" spans="1:4" x14ac:dyDescent="0.2">
      <c r="A3682" s="158"/>
      <c r="D3682" s="138"/>
    </row>
    <row r="3683" spans="1:4" x14ac:dyDescent="0.2">
      <c r="A3683" s="158"/>
      <c r="D3683" s="138"/>
    </row>
    <row r="3684" spans="1:4" x14ac:dyDescent="0.2">
      <c r="A3684" s="158"/>
      <c r="D3684" s="138"/>
    </row>
    <row r="3685" spans="1:4" x14ac:dyDescent="0.2">
      <c r="A3685" s="158"/>
      <c r="D3685" s="138"/>
    </row>
    <row r="3686" spans="1:4" x14ac:dyDescent="0.2">
      <c r="A3686" s="158"/>
      <c r="D3686" s="138"/>
    </row>
    <row r="3687" spans="1:4" x14ac:dyDescent="0.2">
      <c r="A3687" s="158"/>
      <c r="D3687" s="138"/>
    </row>
    <row r="3688" spans="1:4" x14ac:dyDescent="0.2">
      <c r="A3688" s="158"/>
      <c r="D3688" s="138"/>
    </row>
    <row r="3689" spans="1:4" x14ac:dyDescent="0.2">
      <c r="A3689" s="158"/>
      <c r="D3689" s="138"/>
    </row>
    <row r="3690" spans="1:4" x14ac:dyDescent="0.2">
      <c r="A3690" s="158"/>
      <c r="D3690" s="138"/>
    </row>
    <row r="3691" spans="1:4" x14ac:dyDescent="0.2">
      <c r="A3691" s="158"/>
      <c r="D3691" s="138"/>
    </row>
    <row r="3692" spans="1:4" x14ac:dyDescent="0.2">
      <c r="A3692" s="158"/>
      <c r="D3692" s="138"/>
    </row>
    <row r="3693" spans="1:4" x14ac:dyDescent="0.2">
      <c r="A3693" s="158"/>
      <c r="D3693" s="138"/>
    </row>
    <row r="3694" spans="1:4" x14ac:dyDescent="0.2">
      <c r="A3694" s="158"/>
      <c r="D3694" s="138"/>
    </row>
    <row r="3695" spans="1:4" x14ac:dyDescent="0.2">
      <c r="A3695" s="158"/>
      <c r="D3695" s="138"/>
    </row>
    <row r="3696" spans="1:4" x14ac:dyDescent="0.2">
      <c r="A3696" s="158"/>
      <c r="D3696" s="138"/>
    </row>
    <row r="3697" spans="1:4" x14ac:dyDescent="0.2">
      <c r="A3697" s="158"/>
      <c r="D3697" s="138"/>
    </row>
    <row r="3698" spans="1:4" x14ac:dyDescent="0.2">
      <c r="A3698" s="158"/>
      <c r="D3698" s="138"/>
    </row>
    <row r="3699" spans="1:4" x14ac:dyDescent="0.2">
      <c r="A3699" s="158"/>
      <c r="D3699" s="138"/>
    </row>
    <row r="3700" spans="1:4" x14ac:dyDescent="0.2">
      <c r="A3700" s="158"/>
      <c r="D3700" s="138"/>
    </row>
    <row r="3701" spans="1:4" x14ac:dyDescent="0.2">
      <c r="A3701" s="158"/>
      <c r="D3701" s="138"/>
    </row>
    <row r="3702" spans="1:4" x14ac:dyDescent="0.2">
      <c r="A3702" s="158"/>
      <c r="D3702" s="138"/>
    </row>
    <row r="3703" spans="1:4" x14ac:dyDescent="0.2">
      <c r="A3703" s="158"/>
      <c r="D3703" s="138"/>
    </row>
    <row r="3704" spans="1:4" x14ac:dyDescent="0.2">
      <c r="A3704" s="158"/>
      <c r="D3704" s="138"/>
    </row>
    <row r="3705" spans="1:4" x14ac:dyDescent="0.2">
      <c r="A3705" s="158"/>
      <c r="D3705" s="138"/>
    </row>
    <row r="3706" spans="1:4" x14ac:dyDescent="0.2">
      <c r="A3706" s="158"/>
      <c r="D3706" s="138"/>
    </row>
    <row r="3707" spans="1:4" x14ac:dyDescent="0.2">
      <c r="A3707" s="158"/>
      <c r="D3707" s="138"/>
    </row>
    <row r="3708" spans="1:4" x14ac:dyDescent="0.2">
      <c r="A3708" s="158"/>
      <c r="D3708" s="138"/>
    </row>
    <row r="3709" spans="1:4" x14ac:dyDescent="0.2">
      <c r="A3709" s="158"/>
      <c r="D3709" s="138"/>
    </row>
    <row r="3710" spans="1:4" x14ac:dyDescent="0.2">
      <c r="A3710" s="158"/>
      <c r="D3710" s="138"/>
    </row>
    <row r="3711" spans="1:4" x14ac:dyDescent="0.2">
      <c r="A3711" s="158"/>
      <c r="D3711" s="138"/>
    </row>
    <row r="3712" spans="1:4" x14ac:dyDescent="0.2">
      <c r="A3712" s="158"/>
      <c r="D3712" s="138"/>
    </row>
    <row r="3713" spans="1:4" x14ac:dyDescent="0.2">
      <c r="A3713" s="158"/>
      <c r="D3713" s="138"/>
    </row>
    <row r="3714" spans="1:4" x14ac:dyDescent="0.2">
      <c r="A3714" s="158"/>
      <c r="D3714" s="138"/>
    </row>
    <row r="3715" spans="1:4" x14ac:dyDescent="0.2">
      <c r="A3715" s="158"/>
      <c r="D3715" s="138"/>
    </row>
    <row r="3716" spans="1:4" x14ac:dyDescent="0.2">
      <c r="A3716" s="158"/>
      <c r="D3716" s="138"/>
    </row>
    <row r="3717" spans="1:4" x14ac:dyDescent="0.2">
      <c r="A3717" s="158"/>
      <c r="D3717" s="138"/>
    </row>
    <row r="3718" spans="1:4" x14ac:dyDescent="0.2">
      <c r="A3718" s="158"/>
      <c r="D3718" s="138"/>
    </row>
    <row r="3719" spans="1:4" x14ac:dyDescent="0.2">
      <c r="A3719" s="158"/>
      <c r="D3719" s="138"/>
    </row>
    <row r="3720" spans="1:4" x14ac:dyDescent="0.2">
      <c r="A3720" s="158"/>
      <c r="D3720" s="138"/>
    </row>
    <row r="3721" spans="1:4" x14ac:dyDescent="0.2">
      <c r="A3721" s="158"/>
      <c r="D3721" s="138"/>
    </row>
    <row r="3722" spans="1:4" x14ac:dyDescent="0.2">
      <c r="A3722" s="158"/>
      <c r="D3722" s="138"/>
    </row>
    <row r="3723" spans="1:4" x14ac:dyDescent="0.2">
      <c r="A3723" s="158"/>
      <c r="D3723" s="138"/>
    </row>
    <row r="3724" spans="1:4" x14ac:dyDescent="0.2">
      <c r="A3724" s="158"/>
      <c r="D3724" s="138"/>
    </row>
    <row r="3725" spans="1:4" x14ac:dyDescent="0.2">
      <c r="A3725" s="158"/>
      <c r="D3725" s="138"/>
    </row>
    <row r="3726" spans="1:4" x14ac:dyDescent="0.2">
      <c r="A3726" s="158"/>
      <c r="D3726" s="138"/>
    </row>
    <row r="3727" spans="1:4" x14ac:dyDescent="0.2">
      <c r="A3727" s="158"/>
      <c r="D3727" s="138"/>
    </row>
    <row r="3728" spans="1:4" x14ac:dyDescent="0.2">
      <c r="A3728" s="158"/>
      <c r="D3728" s="138"/>
    </row>
    <row r="3729" spans="1:4" x14ac:dyDescent="0.2">
      <c r="A3729" s="158"/>
      <c r="D3729" s="138"/>
    </row>
    <row r="3730" spans="1:4" x14ac:dyDescent="0.2">
      <c r="A3730" s="158"/>
      <c r="D3730" s="138"/>
    </row>
    <row r="3731" spans="1:4" x14ac:dyDescent="0.2">
      <c r="A3731" s="158"/>
      <c r="D3731" s="138"/>
    </row>
    <row r="3732" spans="1:4" x14ac:dyDescent="0.2">
      <c r="A3732" s="158"/>
      <c r="D3732" s="138"/>
    </row>
    <row r="3733" spans="1:4" x14ac:dyDescent="0.2">
      <c r="A3733" s="158"/>
      <c r="D3733" s="138"/>
    </row>
    <row r="3734" spans="1:4" x14ac:dyDescent="0.2">
      <c r="A3734" s="158"/>
      <c r="D3734" s="138"/>
    </row>
    <row r="3735" spans="1:4" x14ac:dyDescent="0.2">
      <c r="A3735" s="158"/>
      <c r="D3735" s="138"/>
    </row>
    <row r="3736" spans="1:4" x14ac:dyDescent="0.2">
      <c r="A3736" s="158"/>
      <c r="D3736" s="138"/>
    </row>
    <row r="3737" spans="1:4" x14ac:dyDescent="0.2">
      <c r="A3737" s="158"/>
      <c r="D3737" s="138"/>
    </row>
    <row r="3738" spans="1:4" x14ac:dyDescent="0.2">
      <c r="A3738" s="158"/>
      <c r="D3738" s="138"/>
    </row>
    <row r="3739" spans="1:4" x14ac:dyDescent="0.2">
      <c r="A3739" s="158"/>
      <c r="D3739" s="138"/>
    </row>
    <row r="3740" spans="1:4" x14ac:dyDescent="0.2">
      <c r="A3740" s="158"/>
      <c r="D3740" s="138"/>
    </row>
    <row r="3741" spans="1:4" x14ac:dyDescent="0.2">
      <c r="A3741" s="158"/>
      <c r="D3741" s="138"/>
    </row>
    <row r="3742" spans="1:4" x14ac:dyDescent="0.2">
      <c r="A3742" s="158"/>
      <c r="D3742" s="138"/>
    </row>
    <row r="3743" spans="1:4" x14ac:dyDescent="0.2">
      <c r="A3743" s="158"/>
      <c r="D3743" s="138"/>
    </row>
    <row r="3744" spans="1:4" x14ac:dyDescent="0.2">
      <c r="A3744" s="158"/>
      <c r="D3744" s="138"/>
    </row>
    <row r="3745" spans="1:4" x14ac:dyDescent="0.2">
      <c r="A3745" s="158"/>
      <c r="D3745" s="138"/>
    </row>
    <row r="3746" spans="1:4" x14ac:dyDescent="0.2">
      <c r="A3746" s="158"/>
      <c r="D3746" s="138"/>
    </row>
    <row r="3747" spans="1:4" x14ac:dyDescent="0.2">
      <c r="A3747" s="158"/>
      <c r="D3747" s="138"/>
    </row>
    <row r="3748" spans="1:4" x14ac:dyDescent="0.2">
      <c r="A3748" s="158"/>
      <c r="D3748" s="138"/>
    </row>
    <row r="3749" spans="1:4" x14ac:dyDescent="0.2">
      <c r="A3749" s="158"/>
      <c r="D3749" s="138"/>
    </row>
    <row r="3750" spans="1:4" x14ac:dyDescent="0.2">
      <c r="A3750" s="158"/>
      <c r="D3750" s="138"/>
    </row>
    <row r="3751" spans="1:4" x14ac:dyDescent="0.2">
      <c r="A3751" s="158"/>
      <c r="D3751" s="138"/>
    </row>
    <row r="3752" spans="1:4" x14ac:dyDescent="0.2">
      <c r="A3752" s="158"/>
      <c r="D3752" s="138"/>
    </row>
    <row r="3753" spans="1:4" x14ac:dyDescent="0.2">
      <c r="A3753" s="158"/>
      <c r="D3753" s="138"/>
    </row>
    <row r="3754" spans="1:4" x14ac:dyDescent="0.2">
      <c r="A3754" s="158"/>
      <c r="D3754" s="138"/>
    </row>
    <row r="3755" spans="1:4" x14ac:dyDescent="0.2">
      <c r="A3755" s="158"/>
      <c r="D3755" s="138"/>
    </row>
    <row r="3756" spans="1:4" x14ac:dyDescent="0.2">
      <c r="A3756" s="158"/>
      <c r="D3756" s="138"/>
    </row>
    <row r="3757" spans="1:4" x14ac:dyDescent="0.2">
      <c r="A3757" s="158"/>
      <c r="D3757" s="138"/>
    </row>
    <row r="3758" spans="1:4" x14ac:dyDescent="0.2">
      <c r="A3758" s="158"/>
      <c r="D3758" s="138"/>
    </row>
    <row r="3759" spans="1:4" x14ac:dyDescent="0.2">
      <c r="A3759" s="158"/>
      <c r="D3759" s="138"/>
    </row>
    <row r="3760" spans="1:4" x14ac:dyDescent="0.2">
      <c r="A3760" s="158"/>
      <c r="D3760" s="138"/>
    </row>
    <row r="3761" spans="1:4" x14ac:dyDescent="0.2">
      <c r="A3761" s="158"/>
      <c r="D3761" s="138"/>
    </row>
    <row r="3762" spans="1:4" x14ac:dyDescent="0.2">
      <c r="A3762" s="158"/>
      <c r="D3762" s="138"/>
    </row>
    <row r="3763" spans="1:4" x14ac:dyDescent="0.2">
      <c r="A3763" s="158"/>
      <c r="D3763" s="138"/>
    </row>
    <row r="3764" spans="1:4" x14ac:dyDescent="0.2">
      <c r="A3764" s="158"/>
      <c r="D3764" s="138"/>
    </row>
    <row r="3765" spans="1:4" x14ac:dyDescent="0.2">
      <c r="A3765" s="158"/>
      <c r="D3765" s="138"/>
    </row>
    <row r="3766" spans="1:4" x14ac:dyDescent="0.2">
      <c r="A3766" s="158"/>
      <c r="D3766" s="138"/>
    </row>
    <row r="3767" spans="1:4" x14ac:dyDescent="0.2">
      <c r="A3767" s="158"/>
      <c r="D3767" s="138"/>
    </row>
    <row r="3768" spans="1:4" x14ac:dyDescent="0.2">
      <c r="A3768" s="158"/>
      <c r="D3768" s="138"/>
    </row>
    <row r="3769" spans="1:4" x14ac:dyDescent="0.2">
      <c r="A3769" s="158"/>
      <c r="D3769" s="138"/>
    </row>
    <row r="3770" spans="1:4" x14ac:dyDescent="0.2">
      <c r="A3770" s="158"/>
      <c r="D3770" s="138"/>
    </row>
    <row r="3771" spans="1:4" x14ac:dyDescent="0.2">
      <c r="A3771" s="158"/>
      <c r="D3771" s="138"/>
    </row>
    <row r="3772" spans="1:4" x14ac:dyDescent="0.2">
      <c r="A3772" s="158"/>
      <c r="D3772" s="138"/>
    </row>
    <row r="3773" spans="1:4" x14ac:dyDescent="0.2">
      <c r="A3773" s="158"/>
      <c r="D3773" s="138"/>
    </row>
    <row r="3774" spans="1:4" x14ac:dyDescent="0.2">
      <c r="A3774" s="158"/>
      <c r="D3774" s="138"/>
    </row>
    <row r="3775" spans="1:4" x14ac:dyDescent="0.2">
      <c r="A3775" s="158"/>
      <c r="D3775" s="138"/>
    </row>
    <row r="3776" spans="1:4" x14ac:dyDescent="0.2">
      <c r="A3776" s="158"/>
      <c r="D3776" s="138"/>
    </row>
    <row r="3777" spans="1:4" x14ac:dyDescent="0.2">
      <c r="A3777" s="158"/>
      <c r="D3777" s="138"/>
    </row>
    <row r="3778" spans="1:4" x14ac:dyDescent="0.2">
      <c r="A3778" s="158"/>
      <c r="D3778" s="138"/>
    </row>
    <row r="3779" spans="1:4" x14ac:dyDescent="0.2">
      <c r="A3779" s="158"/>
      <c r="D3779" s="138"/>
    </row>
    <row r="3780" spans="1:4" x14ac:dyDescent="0.2">
      <c r="A3780" s="158"/>
      <c r="D3780" s="138"/>
    </row>
    <row r="3781" spans="1:4" x14ac:dyDescent="0.2">
      <c r="A3781" s="158"/>
      <c r="D3781" s="138"/>
    </row>
    <row r="3782" spans="1:4" x14ac:dyDescent="0.2">
      <c r="A3782" s="158"/>
      <c r="D3782" s="138"/>
    </row>
    <row r="3783" spans="1:4" x14ac:dyDescent="0.2">
      <c r="A3783" s="158"/>
      <c r="D3783" s="138"/>
    </row>
    <row r="3784" spans="1:4" x14ac:dyDescent="0.2">
      <c r="A3784" s="158"/>
      <c r="D3784" s="138"/>
    </row>
    <row r="3785" spans="1:4" x14ac:dyDescent="0.2">
      <c r="A3785" s="158"/>
      <c r="D3785" s="138"/>
    </row>
    <row r="3786" spans="1:4" x14ac:dyDescent="0.2">
      <c r="A3786" s="158"/>
      <c r="D3786" s="138"/>
    </row>
    <row r="3787" spans="1:4" x14ac:dyDescent="0.2">
      <c r="A3787" s="158"/>
      <c r="D3787" s="138"/>
    </row>
    <row r="3788" spans="1:4" x14ac:dyDescent="0.2">
      <c r="A3788" s="158"/>
      <c r="D3788" s="138"/>
    </row>
    <row r="3789" spans="1:4" x14ac:dyDescent="0.2">
      <c r="A3789" s="158"/>
      <c r="D3789" s="138"/>
    </row>
    <row r="3790" spans="1:4" x14ac:dyDescent="0.2">
      <c r="A3790" s="158"/>
      <c r="D3790" s="138"/>
    </row>
    <row r="3791" spans="1:4" x14ac:dyDescent="0.2">
      <c r="A3791" s="158"/>
      <c r="D3791" s="138"/>
    </row>
    <row r="3792" spans="1:4" x14ac:dyDescent="0.2">
      <c r="A3792" s="158"/>
      <c r="D3792" s="138"/>
    </row>
    <row r="3793" spans="1:4" x14ac:dyDescent="0.2">
      <c r="A3793" s="158"/>
      <c r="D3793" s="138"/>
    </row>
    <row r="3794" spans="1:4" x14ac:dyDescent="0.2">
      <c r="A3794" s="158"/>
      <c r="D3794" s="138"/>
    </row>
    <row r="3795" spans="1:4" x14ac:dyDescent="0.2">
      <c r="A3795" s="158"/>
      <c r="D3795" s="138"/>
    </row>
    <row r="3796" spans="1:4" x14ac:dyDescent="0.2">
      <c r="A3796" s="158"/>
      <c r="D3796" s="138"/>
    </row>
    <row r="3797" spans="1:4" x14ac:dyDescent="0.2">
      <c r="A3797" s="158"/>
      <c r="D3797" s="138"/>
    </row>
    <row r="3798" spans="1:4" x14ac:dyDescent="0.2">
      <c r="A3798" s="158"/>
      <c r="D3798" s="138"/>
    </row>
    <row r="3799" spans="1:4" x14ac:dyDescent="0.2">
      <c r="A3799" s="158"/>
      <c r="D3799" s="138"/>
    </row>
    <row r="3800" spans="1:4" x14ac:dyDescent="0.2">
      <c r="A3800" s="158"/>
      <c r="D3800" s="138"/>
    </row>
    <row r="3801" spans="1:4" x14ac:dyDescent="0.2">
      <c r="A3801" s="158"/>
      <c r="D3801" s="138"/>
    </row>
    <row r="3802" spans="1:4" x14ac:dyDescent="0.2">
      <c r="A3802" s="158"/>
      <c r="D3802" s="138"/>
    </row>
    <row r="3803" spans="1:4" x14ac:dyDescent="0.2">
      <c r="A3803" s="158"/>
      <c r="D3803" s="138"/>
    </row>
    <row r="3804" spans="1:4" x14ac:dyDescent="0.2">
      <c r="A3804" s="158"/>
      <c r="D3804" s="138"/>
    </row>
    <row r="3805" spans="1:4" x14ac:dyDescent="0.2">
      <c r="A3805" s="158"/>
      <c r="D3805" s="138"/>
    </row>
    <row r="3806" spans="1:4" x14ac:dyDescent="0.2">
      <c r="A3806" s="158"/>
      <c r="D3806" s="138"/>
    </row>
    <row r="3807" spans="1:4" x14ac:dyDescent="0.2">
      <c r="A3807" s="158"/>
      <c r="D3807" s="138"/>
    </row>
    <row r="3808" spans="1:4" x14ac:dyDescent="0.2">
      <c r="A3808" s="158"/>
      <c r="D3808" s="138"/>
    </row>
    <row r="3809" spans="1:4" x14ac:dyDescent="0.2">
      <c r="A3809" s="158"/>
      <c r="D3809" s="138"/>
    </row>
    <row r="3810" spans="1:4" x14ac:dyDescent="0.2">
      <c r="A3810" s="158"/>
      <c r="D3810" s="138"/>
    </row>
    <row r="3811" spans="1:4" x14ac:dyDescent="0.2">
      <c r="A3811" s="158"/>
      <c r="D3811" s="138"/>
    </row>
    <row r="3812" spans="1:4" x14ac:dyDescent="0.2">
      <c r="A3812" s="158"/>
      <c r="D3812" s="138"/>
    </row>
    <row r="3813" spans="1:4" x14ac:dyDescent="0.2">
      <c r="A3813" s="158"/>
      <c r="D3813" s="138"/>
    </row>
    <row r="3814" spans="1:4" x14ac:dyDescent="0.2">
      <c r="A3814" s="158"/>
      <c r="D3814" s="138"/>
    </row>
    <row r="3815" spans="1:4" x14ac:dyDescent="0.2">
      <c r="A3815" s="158"/>
      <c r="D3815" s="138"/>
    </row>
    <row r="3816" spans="1:4" x14ac:dyDescent="0.2">
      <c r="A3816" s="158"/>
      <c r="D3816" s="138"/>
    </row>
    <row r="3817" spans="1:4" x14ac:dyDescent="0.2">
      <c r="A3817" s="158"/>
      <c r="D3817" s="138"/>
    </row>
    <row r="3818" spans="1:4" x14ac:dyDescent="0.2">
      <c r="A3818" s="158"/>
      <c r="D3818" s="138"/>
    </row>
    <row r="3819" spans="1:4" x14ac:dyDescent="0.2">
      <c r="A3819" s="158"/>
      <c r="D3819" s="138"/>
    </row>
    <row r="3820" spans="1:4" x14ac:dyDescent="0.2">
      <c r="A3820" s="158"/>
      <c r="D3820" s="138"/>
    </row>
    <row r="3821" spans="1:4" x14ac:dyDescent="0.2">
      <c r="A3821" s="158"/>
      <c r="D3821" s="138"/>
    </row>
    <row r="3822" spans="1:4" x14ac:dyDescent="0.2">
      <c r="A3822" s="158"/>
      <c r="D3822" s="138"/>
    </row>
    <row r="3823" spans="1:4" x14ac:dyDescent="0.2">
      <c r="A3823" s="158"/>
      <c r="D3823" s="138"/>
    </row>
    <row r="3824" spans="1:4" x14ac:dyDescent="0.2">
      <c r="A3824" s="158"/>
      <c r="D3824" s="138"/>
    </row>
    <row r="3825" spans="1:4" x14ac:dyDescent="0.2">
      <c r="A3825" s="158"/>
      <c r="D3825" s="138"/>
    </row>
    <row r="3826" spans="1:4" x14ac:dyDescent="0.2">
      <c r="A3826" s="158"/>
      <c r="D3826" s="138"/>
    </row>
    <row r="3827" spans="1:4" x14ac:dyDescent="0.2">
      <c r="A3827" s="158"/>
      <c r="D3827" s="138"/>
    </row>
    <row r="3828" spans="1:4" x14ac:dyDescent="0.2">
      <c r="A3828" s="158"/>
      <c r="D3828" s="138"/>
    </row>
    <row r="3829" spans="1:4" x14ac:dyDescent="0.2">
      <c r="A3829" s="158"/>
      <c r="D3829" s="138"/>
    </row>
    <row r="3830" spans="1:4" x14ac:dyDescent="0.2">
      <c r="A3830" s="158"/>
      <c r="D3830" s="138"/>
    </row>
    <row r="3831" spans="1:4" x14ac:dyDescent="0.2">
      <c r="A3831" s="158"/>
      <c r="D3831" s="138"/>
    </row>
    <row r="3832" spans="1:4" x14ac:dyDescent="0.2">
      <c r="A3832" s="158"/>
      <c r="D3832" s="138"/>
    </row>
    <row r="3833" spans="1:4" x14ac:dyDescent="0.2">
      <c r="A3833" s="158"/>
      <c r="D3833" s="138"/>
    </row>
    <row r="3834" spans="1:4" x14ac:dyDescent="0.2">
      <c r="A3834" s="158"/>
      <c r="D3834" s="138"/>
    </row>
    <row r="3835" spans="1:4" x14ac:dyDescent="0.2">
      <c r="A3835" s="158"/>
      <c r="D3835" s="138"/>
    </row>
    <row r="3836" spans="1:4" x14ac:dyDescent="0.2">
      <c r="A3836" s="158"/>
      <c r="D3836" s="138"/>
    </row>
    <row r="3837" spans="1:4" x14ac:dyDescent="0.2">
      <c r="A3837" s="158"/>
      <c r="D3837" s="138"/>
    </row>
    <row r="3838" spans="1:4" x14ac:dyDescent="0.2">
      <c r="A3838" s="158"/>
      <c r="D3838" s="138"/>
    </row>
    <row r="3839" spans="1:4" x14ac:dyDescent="0.2">
      <c r="A3839" s="158"/>
      <c r="D3839" s="138"/>
    </row>
    <row r="3840" spans="1:4" x14ac:dyDescent="0.2">
      <c r="A3840" s="158"/>
      <c r="D3840" s="138"/>
    </row>
    <row r="3841" spans="1:4" x14ac:dyDescent="0.2">
      <c r="A3841" s="158"/>
      <c r="D3841" s="138"/>
    </row>
    <row r="3842" spans="1:4" x14ac:dyDescent="0.2">
      <c r="A3842" s="158"/>
      <c r="D3842" s="138"/>
    </row>
    <row r="3843" spans="1:4" x14ac:dyDescent="0.2">
      <c r="A3843" s="158"/>
      <c r="D3843" s="138"/>
    </row>
    <row r="3844" spans="1:4" x14ac:dyDescent="0.2">
      <c r="A3844" s="158"/>
      <c r="D3844" s="138"/>
    </row>
    <row r="3845" spans="1:4" x14ac:dyDescent="0.2">
      <c r="A3845" s="158"/>
      <c r="D3845" s="138"/>
    </row>
    <row r="3846" spans="1:4" x14ac:dyDescent="0.2">
      <c r="A3846" s="158"/>
      <c r="D3846" s="138"/>
    </row>
    <row r="3847" spans="1:4" x14ac:dyDescent="0.2">
      <c r="A3847" s="158"/>
      <c r="D3847" s="138"/>
    </row>
    <row r="3848" spans="1:4" x14ac:dyDescent="0.2">
      <c r="A3848" s="158"/>
      <c r="D3848" s="138"/>
    </row>
    <row r="3849" spans="1:4" x14ac:dyDescent="0.2">
      <c r="A3849" s="158"/>
      <c r="D3849" s="138"/>
    </row>
    <row r="3850" spans="1:4" x14ac:dyDescent="0.2">
      <c r="A3850" s="158"/>
      <c r="D3850" s="138"/>
    </row>
    <row r="3851" spans="1:4" x14ac:dyDescent="0.2">
      <c r="A3851" s="158"/>
      <c r="D3851" s="138"/>
    </row>
    <row r="3852" spans="1:4" x14ac:dyDescent="0.2">
      <c r="A3852" s="158"/>
      <c r="D3852" s="138"/>
    </row>
    <row r="3853" spans="1:4" x14ac:dyDescent="0.2">
      <c r="A3853" s="158"/>
      <c r="D3853" s="138"/>
    </row>
    <row r="3854" spans="1:4" x14ac:dyDescent="0.2">
      <c r="A3854" s="158"/>
      <c r="D3854" s="138"/>
    </row>
    <row r="3855" spans="1:4" x14ac:dyDescent="0.2">
      <c r="A3855" s="158"/>
      <c r="D3855" s="138"/>
    </row>
    <row r="3856" spans="1:4" x14ac:dyDescent="0.2">
      <c r="A3856" s="158"/>
      <c r="D3856" s="138"/>
    </row>
    <row r="3857" spans="1:4" x14ac:dyDescent="0.2">
      <c r="A3857" s="158"/>
      <c r="D3857" s="138"/>
    </row>
    <row r="3858" spans="1:4" x14ac:dyDescent="0.2">
      <c r="A3858" s="158"/>
      <c r="D3858" s="138"/>
    </row>
    <row r="3859" spans="1:4" x14ac:dyDescent="0.2">
      <c r="A3859" s="158"/>
      <c r="D3859" s="138"/>
    </row>
    <row r="3860" spans="1:4" x14ac:dyDescent="0.2">
      <c r="A3860" s="158"/>
      <c r="D3860" s="138"/>
    </row>
    <row r="3861" spans="1:4" x14ac:dyDescent="0.2">
      <c r="A3861" s="158"/>
      <c r="D3861" s="138"/>
    </row>
    <row r="3862" spans="1:4" x14ac:dyDescent="0.2">
      <c r="A3862" s="158"/>
      <c r="D3862" s="138"/>
    </row>
    <row r="3863" spans="1:4" x14ac:dyDescent="0.2">
      <c r="A3863" s="158"/>
      <c r="D3863" s="138"/>
    </row>
    <row r="3864" spans="1:4" x14ac:dyDescent="0.2">
      <c r="A3864" s="158"/>
      <c r="D3864" s="138"/>
    </row>
    <row r="3865" spans="1:4" x14ac:dyDescent="0.2">
      <c r="A3865" s="158"/>
      <c r="D3865" s="138"/>
    </row>
    <row r="3866" spans="1:4" x14ac:dyDescent="0.2">
      <c r="A3866" s="158"/>
      <c r="D3866" s="138"/>
    </row>
    <row r="3867" spans="1:4" x14ac:dyDescent="0.2">
      <c r="A3867" s="158"/>
      <c r="D3867" s="138"/>
    </row>
    <row r="3868" spans="1:4" x14ac:dyDescent="0.2">
      <c r="A3868" s="158"/>
      <c r="D3868" s="138"/>
    </row>
    <row r="3869" spans="1:4" x14ac:dyDescent="0.2">
      <c r="A3869" s="158"/>
      <c r="D3869" s="138"/>
    </row>
    <row r="3870" spans="1:4" x14ac:dyDescent="0.2">
      <c r="A3870" s="158"/>
      <c r="D3870" s="138"/>
    </row>
    <row r="3871" spans="1:4" x14ac:dyDescent="0.2">
      <c r="A3871" s="158"/>
      <c r="D3871" s="138"/>
    </row>
    <row r="3872" spans="1:4" x14ac:dyDescent="0.2">
      <c r="A3872" s="158"/>
      <c r="D3872" s="138"/>
    </row>
    <row r="3873" spans="1:4" x14ac:dyDescent="0.2">
      <c r="A3873" s="158"/>
      <c r="D3873" s="138"/>
    </row>
    <row r="3874" spans="1:4" x14ac:dyDescent="0.2">
      <c r="A3874" s="158"/>
      <c r="D3874" s="138"/>
    </row>
    <row r="3875" spans="1:4" x14ac:dyDescent="0.2">
      <c r="A3875" s="158"/>
      <c r="D3875" s="138"/>
    </row>
    <row r="3876" spans="1:4" x14ac:dyDescent="0.2">
      <c r="A3876" s="158"/>
      <c r="D3876" s="138"/>
    </row>
    <row r="3877" spans="1:4" x14ac:dyDescent="0.2">
      <c r="A3877" s="158"/>
      <c r="D3877" s="138"/>
    </row>
    <row r="3878" spans="1:4" x14ac:dyDescent="0.2">
      <c r="A3878" s="158"/>
      <c r="D3878" s="138"/>
    </row>
    <row r="3879" spans="1:4" x14ac:dyDescent="0.2">
      <c r="A3879" s="158"/>
      <c r="D3879" s="138"/>
    </row>
    <row r="3880" spans="1:4" x14ac:dyDescent="0.2">
      <c r="A3880" s="158"/>
      <c r="D3880" s="138"/>
    </row>
    <row r="3881" spans="1:4" x14ac:dyDescent="0.2">
      <c r="A3881" s="158"/>
      <c r="D3881" s="138"/>
    </row>
    <row r="3882" spans="1:4" x14ac:dyDescent="0.2">
      <c r="A3882" s="158"/>
      <c r="D3882" s="138"/>
    </row>
    <row r="3883" spans="1:4" x14ac:dyDescent="0.2">
      <c r="A3883" s="158"/>
      <c r="D3883" s="138"/>
    </row>
    <row r="3884" spans="1:4" x14ac:dyDescent="0.2">
      <c r="A3884" s="158"/>
      <c r="D3884" s="138"/>
    </row>
    <row r="3885" spans="1:4" x14ac:dyDescent="0.2">
      <c r="A3885" s="158"/>
      <c r="D3885" s="138"/>
    </row>
    <row r="3886" spans="1:4" x14ac:dyDescent="0.2">
      <c r="A3886" s="158"/>
      <c r="D3886" s="138"/>
    </row>
    <row r="3887" spans="1:4" x14ac:dyDescent="0.2">
      <c r="A3887" s="158"/>
      <c r="D3887" s="138"/>
    </row>
    <row r="3888" spans="1:4" x14ac:dyDescent="0.2">
      <c r="A3888" s="158"/>
      <c r="D3888" s="138"/>
    </row>
    <row r="3889" spans="1:4" x14ac:dyDescent="0.2">
      <c r="A3889" s="158"/>
      <c r="D3889" s="138"/>
    </row>
    <row r="3890" spans="1:4" x14ac:dyDescent="0.2">
      <c r="A3890" s="158"/>
      <c r="D3890" s="138"/>
    </row>
    <row r="3891" spans="1:4" x14ac:dyDescent="0.2">
      <c r="A3891" s="158"/>
      <c r="D3891" s="138"/>
    </row>
    <row r="3892" spans="1:4" x14ac:dyDescent="0.2">
      <c r="A3892" s="158"/>
      <c r="D3892" s="138"/>
    </row>
    <row r="3893" spans="1:4" x14ac:dyDescent="0.2">
      <c r="A3893" s="158"/>
      <c r="D3893" s="138"/>
    </row>
    <row r="3894" spans="1:4" x14ac:dyDescent="0.2">
      <c r="A3894" s="158"/>
      <c r="D3894" s="138"/>
    </row>
    <row r="3895" spans="1:4" x14ac:dyDescent="0.2">
      <c r="A3895" s="158"/>
      <c r="D3895" s="138"/>
    </row>
    <row r="3896" spans="1:4" x14ac:dyDescent="0.2">
      <c r="A3896" s="158"/>
      <c r="D3896" s="138"/>
    </row>
    <row r="3897" spans="1:4" x14ac:dyDescent="0.2">
      <c r="A3897" s="158"/>
      <c r="D3897" s="138"/>
    </row>
    <row r="3898" spans="1:4" x14ac:dyDescent="0.2">
      <c r="A3898" s="158"/>
      <c r="D3898" s="138"/>
    </row>
    <row r="3899" spans="1:4" x14ac:dyDescent="0.2">
      <c r="A3899" s="158"/>
      <c r="D3899" s="138"/>
    </row>
    <row r="3900" spans="1:4" x14ac:dyDescent="0.2">
      <c r="A3900" s="158"/>
      <c r="D3900" s="138"/>
    </row>
    <row r="3901" spans="1:4" x14ac:dyDescent="0.2">
      <c r="A3901" s="158"/>
      <c r="D3901" s="138"/>
    </row>
    <row r="3902" spans="1:4" x14ac:dyDescent="0.2">
      <c r="A3902" s="158"/>
      <c r="D3902" s="138"/>
    </row>
    <row r="3903" spans="1:4" x14ac:dyDescent="0.2">
      <c r="A3903" s="158"/>
      <c r="D3903" s="138"/>
    </row>
    <row r="3904" spans="1:4" x14ac:dyDescent="0.2">
      <c r="A3904" s="158"/>
      <c r="D3904" s="138"/>
    </row>
    <row r="3905" spans="1:4" x14ac:dyDescent="0.2">
      <c r="A3905" s="158"/>
      <c r="D3905" s="138"/>
    </row>
    <row r="3906" spans="1:4" x14ac:dyDescent="0.2">
      <c r="A3906" s="158"/>
      <c r="D3906" s="138"/>
    </row>
    <row r="3907" spans="1:4" x14ac:dyDescent="0.2">
      <c r="A3907" s="158"/>
      <c r="D3907" s="138"/>
    </row>
    <row r="3908" spans="1:4" x14ac:dyDescent="0.2">
      <c r="A3908" s="158"/>
      <c r="D3908" s="138"/>
    </row>
    <row r="3909" spans="1:4" x14ac:dyDescent="0.2">
      <c r="A3909" s="158"/>
      <c r="D3909" s="138"/>
    </row>
    <row r="3910" spans="1:4" x14ac:dyDescent="0.2">
      <c r="A3910" s="158"/>
      <c r="D3910" s="138"/>
    </row>
    <row r="3911" spans="1:4" x14ac:dyDescent="0.2">
      <c r="A3911" s="158"/>
      <c r="D3911" s="138"/>
    </row>
    <row r="3912" spans="1:4" x14ac:dyDescent="0.2">
      <c r="A3912" s="158"/>
      <c r="D3912" s="138"/>
    </row>
    <row r="3913" spans="1:4" x14ac:dyDescent="0.2">
      <c r="A3913" s="158"/>
      <c r="D3913" s="138"/>
    </row>
    <row r="3914" spans="1:4" x14ac:dyDescent="0.2">
      <c r="A3914" s="158"/>
      <c r="D3914" s="138"/>
    </row>
    <row r="3915" spans="1:4" x14ac:dyDescent="0.2">
      <c r="A3915" s="158"/>
      <c r="D3915" s="138"/>
    </row>
    <row r="3916" spans="1:4" x14ac:dyDescent="0.2">
      <c r="A3916" s="158"/>
      <c r="D3916" s="138"/>
    </row>
    <row r="3917" spans="1:4" x14ac:dyDescent="0.2">
      <c r="A3917" s="158"/>
      <c r="D3917" s="138"/>
    </row>
    <row r="3918" spans="1:4" x14ac:dyDescent="0.2">
      <c r="A3918" s="158"/>
      <c r="D3918" s="138"/>
    </row>
    <row r="3919" spans="1:4" x14ac:dyDescent="0.2">
      <c r="A3919" s="158"/>
      <c r="D3919" s="138"/>
    </row>
    <row r="3920" spans="1:4" x14ac:dyDescent="0.2">
      <c r="A3920" s="158"/>
      <c r="D3920" s="138"/>
    </row>
    <row r="3921" spans="1:4" x14ac:dyDescent="0.2">
      <c r="A3921" s="158"/>
      <c r="D3921" s="138"/>
    </row>
    <row r="3922" spans="1:4" x14ac:dyDescent="0.2">
      <c r="A3922" s="158"/>
      <c r="D3922" s="138"/>
    </row>
    <row r="3923" spans="1:4" x14ac:dyDescent="0.2">
      <c r="A3923" s="158"/>
      <c r="D3923" s="138"/>
    </row>
    <row r="3924" spans="1:4" x14ac:dyDescent="0.2">
      <c r="A3924" s="158"/>
      <c r="D3924" s="138"/>
    </row>
    <row r="3925" spans="1:4" x14ac:dyDescent="0.2">
      <c r="A3925" s="158"/>
      <c r="D3925" s="138"/>
    </row>
    <row r="3926" spans="1:4" x14ac:dyDescent="0.2">
      <c r="A3926" s="158"/>
      <c r="D3926" s="138"/>
    </row>
    <row r="3927" spans="1:4" x14ac:dyDescent="0.2">
      <c r="A3927" s="158"/>
      <c r="D3927" s="138"/>
    </row>
    <row r="3928" spans="1:4" x14ac:dyDescent="0.2">
      <c r="A3928" s="158"/>
      <c r="D3928" s="138"/>
    </row>
    <row r="3929" spans="1:4" x14ac:dyDescent="0.2">
      <c r="A3929" s="158"/>
      <c r="D3929" s="138"/>
    </row>
    <row r="3930" spans="1:4" x14ac:dyDescent="0.2">
      <c r="A3930" s="158"/>
      <c r="D3930" s="138"/>
    </row>
    <row r="3931" spans="1:4" x14ac:dyDescent="0.2">
      <c r="A3931" s="158"/>
      <c r="D3931" s="138"/>
    </row>
    <row r="3932" spans="1:4" x14ac:dyDescent="0.2">
      <c r="A3932" s="158"/>
      <c r="D3932" s="138"/>
    </row>
    <row r="3933" spans="1:4" x14ac:dyDescent="0.2">
      <c r="A3933" s="158"/>
      <c r="D3933" s="138"/>
    </row>
    <row r="3934" spans="1:4" x14ac:dyDescent="0.2">
      <c r="A3934" s="158"/>
      <c r="D3934" s="138"/>
    </row>
    <row r="3935" spans="1:4" x14ac:dyDescent="0.2">
      <c r="A3935" s="158"/>
      <c r="D3935" s="138"/>
    </row>
    <row r="3936" spans="1:4" x14ac:dyDescent="0.2">
      <c r="A3936" s="158"/>
      <c r="D3936" s="138"/>
    </row>
    <row r="3937" spans="1:4" x14ac:dyDescent="0.2">
      <c r="A3937" s="158"/>
      <c r="D3937" s="138"/>
    </row>
    <row r="3938" spans="1:4" x14ac:dyDescent="0.2">
      <c r="A3938" s="158"/>
      <c r="D3938" s="138"/>
    </row>
    <row r="3939" spans="1:4" x14ac:dyDescent="0.2">
      <c r="A3939" s="158"/>
      <c r="D3939" s="138"/>
    </row>
    <row r="3940" spans="1:4" x14ac:dyDescent="0.2">
      <c r="A3940" s="158"/>
      <c r="D3940" s="138"/>
    </row>
    <row r="3941" spans="1:4" x14ac:dyDescent="0.2">
      <c r="A3941" s="158"/>
      <c r="D3941" s="138"/>
    </row>
    <row r="3942" spans="1:4" x14ac:dyDescent="0.2">
      <c r="A3942" s="158"/>
      <c r="D3942" s="138"/>
    </row>
    <row r="3943" spans="1:4" x14ac:dyDescent="0.2">
      <c r="A3943" s="158"/>
      <c r="D3943" s="138"/>
    </row>
    <row r="3944" spans="1:4" x14ac:dyDescent="0.2">
      <c r="A3944" s="158"/>
      <c r="D3944" s="138"/>
    </row>
    <row r="3945" spans="1:4" x14ac:dyDescent="0.2">
      <c r="A3945" s="158"/>
      <c r="D3945" s="138"/>
    </row>
    <row r="3946" spans="1:4" x14ac:dyDescent="0.2">
      <c r="A3946" s="158"/>
      <c r="D3946" s="138"/>
    </row>
    <row r="3947" spans="1:4" x14ac:dyDescent="0.2">
      <c r="A3947" s="158"/>
      <c r="D3947" s="138"/>
    </row>
    <row r="3948" spans="1:4" x14ac:dyDescent="0.2">
      <c r="A3948" s="158"/>
      <c r="D3948" s="138"/>
    </row>
    <row r="3949" spans="1:4" x14ac:dyDescent="0.2">
      <c r="A3949" s="158"/>
      <c r="D3949" s="138"/>
    </row>
    <row r="3950" spans="1:4" x14ac:dyDescent="0.2">
      <c r="A3950" s="158"/>
      <c r="D3950" s="138"/>
    </row>
    <row r="3951" spans="1:4" x14ac:dyDescent="0.2">
      <c r="A3951" s="158"/>
      <c r="D3951" s="138"/>
    </row>
    <row r="3952" spans="1:4" x14ac:dyDescent="0.2">
      <c r="A3952" s="158"/>
      <c r="D3952" s="138"/>
    </row>
    <row r="3953" spans="1:4" x14ac:dyDescent="0.2">
      <c r="A3953" s="158"/>
      <c r="D3953" s="138"/>
    </row>
    <row r="3954" spans="1:4" x14ac:dyDescent="0.2">
      <c r="A3954" s="158"/>
      <c r="D3954" s="138"/>
    </row>
    <row r="3955" spans="1:4" x14ac:dyDescent="0.2">
      <c r="A3955" s="158"/>
      <c r="D3955" s="138"/>
    </row>
    <row r="3956" spans="1:4" x14ac:dyDescent="0.2">
      <c r="A3956" s="158"/>
      <c r="D3956" s="138"/>
    </row>
    <row r="3957" spans="1:4" x14ac:dyDescent="0.2">
      <c r="A3957" s="158"/>
      <c r="D3957" s="138"/>
    </row>
    <row r="3958" spans="1:4" x14ac:dyDescent="0.2">
      <c r="A3958" s="158"/>
      <c r="D3958" s="138"/>
    </row>
    <row r="3959" spans="1:4" x14ac:dyDescent="0.2">
      <c r="A3959" s="158"/>
      <c r="D3959" s="138"/>
    </row>
    <row r="3960" spans="1:4" x14ac:dyDescent="0.2">
      <c r="A3960" s="158"/>
      <c r="D3960" s="138"/>
    </row>
    <row r="3961" spans="1:4" x14ac:dyDescent="0.2">
      <c r="A3961" s="158"/>
      <c r="D3961" s="138"/>
    </row>
    <row r="3962" spans="1:4" x14ac:dyDescent="0.2">
      <c r="A3962" s="158"/>
      <c r="D3962" s="138"/>
    </row>
    <row r="3963" spans="1:4" x14ac:dyDescent="0.2">
      <c r="A3963" s="158"/>
      <c r="D3963" s="138"/>
    </row>
    <row r="3964" spans="1:4" x14ac:dyDescent="0.2">
      <c r="A3964" s="158"/>
      <c r="D3964" s="138"/>
    </row>
    <row r="3965" spans="1:4" x14ac:dyDescent="0.2">
      <c r="A3965" s="158"/>
      <c r="D3965" s="138"/>
    </row>
    <row r="3966" spans="1:4" x14ac:dyDescent="0.2">
      <c r="A3966" s="158"/>
      <c r="D3966" s="138"/>
    </row>
    <row r="3967" spans="1:4" x14ac:dyDescent="0.2">
      <c r="A3967" s="158"/>
      <c r="D3967" s="138"/>
    </row>
    <row r="3968" spans="1:4" x14ac:dyDescent="0.2">
      <c r="A3968" s="158"/>
      <c r="D3968" s="138"/>
    </row>
    <row r="3969" spans="1:4" x14ac:dyDescent="0.2">
      <c r="A3969" s="158"/>
      <c r="D3969" s="138"/>
    </row>
    <row r="3970" spans="1:4" x14ac:dyDescent="0.2">
      <c r="A3970" s="158"/>
      <c r="D3970" s="138"/>
    </row>
    <row r="3971" spans="1:4" x14ac:dyDescent="0.2">
      <c r="A3971" s="158"/>
      <c r="D3971" s="138"/>
    </row>
    <row r="3972" spans="1:4" x14ac:dyDescent="0.2">
      <c r="A3972" s="158"/>
      <c r="D3972" s="138"/>
    </row>
    <row r="3973" spans="1:4" x14ac:dyDescent="0.2">
      <c r="A3973" s="158"/>
      <c r="D3973" s="138"/>
    </row>
    <row r="3974" spans="1:4" x14ac:dyDescent="0.2">
      <c r="A3974" s="158"/>
      <c r="D3974" s="138"/>
    </row>
    <row r="3975" spans="1:4" x14ac:dyDescent="0.2">
      <c r="A3975" s="158"/>
      <c r="D3975" s="138"/>
    </row>
    <row r="3976" spans="1:4" x14ac:dyDescent="0.2">
      <c r="A3976" s="158"/>
      <c r="D3976" s="138"/>
    </row>
    <row r="3977" spans="1:4" x14ac:dyDescent="0.2">
      <c r="A3977" s="158"/>
      <c r="D3977" s="138"/>
    </row>
    <row r="3978" spans="1:4" x14ac:dyDescent="0.2">
      <c r="A3978" s="158"/>
      <c r="D3978" s="138"/>
    </row>
    <row r="3979" spans="1:4" x14ac:dyDescent="0.2">
      <c r="A3979" s="158"/>
      <c r="D3979" s="138"/>
    </row>
    <row r="3980" spans="1:4" x14ac:dyDescent="0.2">
      <c r="A3980" s="158"/>
      <c r="D3980" s="138"/>
    </row>
    <row r="3981" spans="1:4" x14ac:dyDescent="0.2">
      <c r="A3981" s="158"/>
      <c r="D3981" s="138"/>
    </row>
    <row r="3982" spans="1:4" x14ac:dyDescent="0.2">
      <c r="A3982" s="158"/>
      <c r="D3982" s="138"/>
    </row>
    <row r="3983" spans="1:4" x14ac:dyDescent="0.2">
      <c r="A3983" s="158"/>
      <c r="D3983" s="138"/>
    </row>
    <row r="3984" spans="1:4" x14ac:dyDescent="0.2">
      <c r="A3984" s="158"/>
      <c r="D3984" s="138"/>
    </row>
    <row r="3985" spans="1:4" x14ac:dyDescent="0.2">
      <c r="A3985" s="158"/>
      <c r="D3985" s="138"/>
    </row>
    <row r="3986" spans="1:4" x14ac:dyDescent="0.2">
      <c r="A3986" s="158"/>
      <c r="D3986" s="138"/>
    </row>
    <row r="3987" spans="1:4" x14ac:dyDescent="0.2">
      <c r="A3987" s="158"/>
      <c r="D3987" s="138"/>
    </row>
    <row r="3988" spans="1:4" x14ac:dyDescent="0.2">
      <c r="A3988" s="158"/>
      <c r="D3988" s="138"/>
    </row>
    <row r="3989" spans="1:4" x14ac:dyDescent="0.2">
      <c r="A3989" s="158"/>
      <c r="D3989" s="138"/>
    </row>
    <row r="3990" spans="1:4" x14ac:dyDescent="0.2">
      <c r="A3990" s="158"/>
      <c r="D3990" s="138"/>
    </row>
    <row r="3991" spans="1:4" x14ac:dyDescent="0.2">
      <c r="A3991" s="158"/>
      <c r="D3991" s="138"/>
    </row>
    <row r="3992" spans="1:4" x14ac:dyDescent="0.2">
      <c r="A3992" s="158"/>
      <c r="D3992" s="138"/>
    </row>
    <row r="3993" spans="1:4" x14ac:dyDescent="0.2">
      <c r="A3993" s="158"/>
      <c r="D3993" s="138"/>
    </row>
    <row r="3994" spans="1:4" x14ac:dyDescent="0.2">
      <c r="A3994" s="158"/>
      <c r="D3994" s="138"/>
    </row>
    <row r="3995" spans="1:4" x14ac:dyDescent="0.2">
      <c r="A3995" s="158"/>
      <c r="D3995" s="138"/>
    </row>
    <row r="3996" spans="1:4" x14ac:dyDescent="0.2">
      <c r="A3996" s="158"/>
      <c r="D3996" s="138"/>
    </row>
    <row r="3997" spans="1:4" x14ac:dyDescent="0.2">
      <c r="A3997" s="158"/>
      <c r="D3997" s="138"/>
    </row>
    <row r="3998" spans="1:4" x14ac:dyDescent="0.2">
      <c r="A3998" s="158"/>
      <c r="D3998" s="138"/>
    </row>
    <row r="3999" spans="1:4" x14ac:dyDescent="0.2">
      <c r="A3999" s="158"/>
      <c r="D3999" s="138"/>
    </row>
    <row r="4000" spans="1:4" x14ac:dyDescent="0.2">
      <c r="A4000" s="158"/>
      <c r="D4000" s="138"/>
    </row>
    <row r="4001" spans="1:4" x14ac:dyDescent="0.2">
      <c r="A4001" s="158"/>
      <c r="D4001" s="138"/>
    </row>
    <row r="4002" spans="1:4" x14ac:dyDescent="0.2">
      <c r="A4002" s="158"/>
      <c r="D4002" s="138"/>
    </row>
    <row r="4003" spans="1:4" x14ac:dyDescent="0.2">
      <c r="A4003" s="158"/>
      <c r="D4003" s="138"/>
    </row>
    <row r="4004" spans="1:4" x14ac:dyDescent="0.2">
      <c r="A4004" s="158"/>
      <c r="D4004" s="138"/>
    </row>
    <row r="4005" spans="1:4" x14ac:dyDescent="0.2">
      <c r="A4005" s="158"/>
      <c r="D4005" s="138"/>
    </row>
    <row r="4006" spans="1:4" x14ac:dyDescent="0.2">
      <c r="A4006" s="158"/>
      <c r="D4006" s="138"/>
    </row>
    <row r="4007" spans="1:4" x14ac:dyDescent="0.2">
      <c r="A4007" s="158"/>
      <c r="D4007" s="138"/>
    </row>
    <row r="4008" spans="1:4" x14ac:dyDescent="0.2">
      <c r="A4008" s="158"/>
      <c r="D4008" s="138"/>
    </row>
    <row r="4009" spans="1:4" x14ac:dyDescent="0.2">
      <c r="A4009" s="158"/>
      <c r="D4009" s="138"/>
    </row>
    <row r="4010" spans="1:4" x14ac:dyDescent="0.2">
      <c r="A4010" s="158"/>
      <c r="D4010" s="138"/>
    </row>
    <row r="4011" spans="1:4" x14ac:dyDescent="0.2">
      <c r="A4011" s="158"/>
      <c r="D4011" s="138"/>
    </row>
    <row r="4012" spans="1:4" x14ac:dyDescent="0.2">
      <c r="A4012" s="158"/>
      <c r="D4012" s="138"/>
    </row>
    <row r="4013" spans="1:4" x14ac:dyDescent="0.2">
      <c r="A4013" s="158"/>
      <c r="D4013" s="138"/>
    </row>
    <row r="4014" spans="1:4" x14ac:dyDescent="0.2">
      <c r="A4014" s="158"/>
      <c r="D4014" s="138"/>
    </row>
    <row r="4015" spans="1:4" x14ac:dyDescent="0.2">
      <c r="A4015" s="158"/>
      <c r="D4015" s="138"/>
    </row>
    <row r="4016" spans="1:4" x14ac:dyDescent="0.2">
      <c r="A4016" s="158"/>
      <c r="D4016" s="138"/>
    </row>
    <row r="4017" spans="1:4" x14ac:dyDescent="0.2">
      <c r="A4017" s="158"/>
      <c r="D4017" s="138"/>
    </row>
    <row r="4018" spans="1:4" x14ac:dyDescent="0.2">
      <c r="A4018" s="158"/>
      <c r="D4018" s="138"/>
    </row>
    <row r="4019" spans="1:4" x14ac:dyDescent="0.2">
      <c r="A4019" s="158"/>
      <c r="D4019" s="138"/>
    </row>
    <row r="4020" spans="1:4" x14ac:dyDescent="0.2">
      <c r="A4020" s="158"/>
      <c r="D4020" s="138"/>
    </row>
    <row r="4021" spans="1:4" x14ac:dyDescent="0.2">
      <c r="A4021" s="158"/>
      <c r="D4021" s="138"/>
    </row>
    <row r="4022" spans="1:4" x14ac:dyDescent="0.2">
      <c r="A4022" s="158"/>
      <c r="D4022" s="138"/>
    </row>
    <row r="4023" spans="1:4" x14ac:dyDescent="0.2">
      <c r="A4023" s="158"/>
      <c r="D4023" s="138"/>
    </row>
    <row r="4024" spans="1:4" x14ac:dyDescent="0.2">
      <c r="A4024" s="158"/>
      <c r="D4024" s="138"/>
    </row>
    <row r="4025" spans="1:4" x14ac:dyDescent="0.2">
      <c r="A4025" s="158"/>
      <c r="D4025" s="138"/>
    </row>
    <row r="4026" spans="1:4" x14ac:dyDescent="0.2">
      <c r="A4026" s="158"/>
      <c r="D4026" s="138"/>
    </row>
    <row r="4027" spans="1:4" x14ac:dyDescent="0.2">
      <c r="A4027" s="158"/>
      <c r="D4027" s="138"/>
    </row>
    <row r="4028" spans="1:4" x14ac:dyDescent="0.2">
      <c r="A4028" s="158"/>
      <c r="D4028" s="138"/>
    </row>
    <row r="4029" spans="1:4" x14ac:dyDescent="0.2">
      <c r="A4029" s="158"/>
      <c r="D4029" s="138"/>
    </row>
    <row r="4030" spans="1:4" x14ac:dyDescent="0.2">
      <c r="A4030" s="158"/>
      <c r="D4030" s="138"/>
    </row>
    <row r="4031" spans="1:4" x14ac:dyDescent="0.2">
      <c r="A4031" s="158"/>
      <c r="D4031" s="138"/>
    </row>
    <row r="4032" spans="1:4" x14ac:dyDescent="0.2">
      <c r="A4032" s="158"/>
      <c r="D4032" s="138"/>
    </row>
    <row r="4033" spans="1:4" x14ac:dyDescent="0.2">
      <c r="A4033" s="158"/>
      <c r="D4033" s="138"/>
    </row>
    <row r="4034" spans="1:4" x14ac:dyDescent="0.2">
      <c r="A4034" s="158"/>
      <c r="D4034" s="138"/>
    </row>
    <row r="4035" spans="1:4" x14ac:dyDescent="0.2">
      <c r="A4035" s="158"/>
      <c r="D4035" s="138"/>
    </row>
    <row r="4036" spans="1:4" x14ac:dyDescent="0.2">
      <c r="A4036" s="158"/>
      <c r="D4036" s="138"/>
    </row>
    <row r="4037" spans="1:4" x14ac:dyDescent="0.2">
      <c r="A4037" s="158"/>
      <c r="D4037" s="138"/>
    </row>
    <row r="4038" spans="1:4" x14ac:dyDescent="0.2">
      <c r="A4038" s="158"/>
      <c r="D4038" s="138"/>
    </row>
    <row r="4039" spans="1:4" x14ac:dyDescent="0.2">
      <c r="A4039" s="158"/>
      <c r="D4039" s="138"/>
    </row>
    <row r="4040" spans="1:4" x14ac:dyDescent="0.2">
      <c r="A4040" s="158"/>
      <c r="D4040" s="138"/>
    </row>
    <row r="4041" spans="1:4" x14ac:dyDescent="0.2">
      <c r="A4041" s="158"/>
      <c r="D4041" s="138"/>
    </row>
    <row r="4042" spans="1:4" x14ac:dyDescent="0.2">
      <c r="A4042" s="158"/>
      <c r="D4042" s="138"/>
    </row>
    <row r="4043" spans="1:4" x14ac:dyDescent="0.2">
      <c r="A4043" s="158"/>
      <c r="D4043" s="138"/>
    </row>
    <row r="4044" spans="1:4" x14ac:dyDescent="0.2">
      <c r="A4044" s="158"/>
      <c r="D4044" s="138"/>
    </row>
    <row r="4045" spans="1:4" x14ac:dyDescent="0.2">
      <c r="A4045" s="158"/>
      <c r="D4045" s="138"/>
    </row>
    <row r="4046" spans="1:4" x14ac:dyDescent="0.2">
      <c r="A4046" s="158"/>
      <c r="D4046" s="138"/>
    </row>
    <row r="4047" spans="1:4" x14ac:dyDescent="0.2">
      <c r="A4047" s="158"/>
      <c r="D4047" s="138"/>
    </row>
    <row r="4048" spans="1:4" x14ac:dyDescent="0.2">
      <c r="A4048" s="158"/>
      <c r="D4048" s="138"/>
    </row>
    <row r="4049" spans="1:4" x14ac:dyDescent="0.2">
      <c r="A4049" s="158"/>
      <c r="D4049" s="138"/>
    </row>
    <row r="4050" spans="1:4" x14ac:dyDescent="0.2">
      <c r="A4050" s="158"/>
      <c r="D4050" s="138"/>
    </row>
    <row r="4051" spans="1:4" x14ac:dyDescent="0.2">
      <c r="A4051" s="158"/>
      <c r="D4051" s="138"/>
    </row>
    <row r="4052" spans="1:4" x14ac:dyDescent="0.2">
      <c r="A4052" s="158"/>
      <c r="D4052" s="138"/>
    </row>
    <row r="4053" spans="1:4" x14ac:dyDescent="0.2">
      <c r="A4053" s="158"/>
      <c r="D4053" s="138"/>
    </row>
    <row r="4054" spans="1:4" x14ac:dyDescent="0.2">
      <c r="A4054" s="158"/>
      <c r="D4054" s="138"/>
    </row>
    <row r="4055" spans="1:4" x14ac:dyDescent="0.2">
      <c r="A4055" s="158"/>
      <c r="D4055" s="138"/>
    </row>
    <row r="4056" spans="1:4" x14ac:dyDescent="0.2">
      <c r="A4056" s="158"/>
      <c r="D4056" s="138"/>
    </row>
    <row r="4057" spans="1:4" x14ac:dyDescent="0.2">
      <c r="A4057" s="158"/>
      <c r="D4057" s="138"/>
    </row>
    <row r="4058" spans="1:4" x14ac:dyDescent="0.2">
      <c r="A4058" s="158"/>
      <c r="D4058" s="138"/>
    </row>
    <row r="4059" spans="1:4" x14ac:dyDescent="0.2">
      <c r="A4059" s="158"/>
      <c r="D4059" s="138"/>
    </row>
    <row r="4060" spans="1:4" x14ac:dyDescent="0.2">
      <c r="A4060" s="158"/>
      <c r="D4060" s="138"/>
    </row>
    <row r="4061" spans="1:4" x14ac:dyDescent="0.2">
      <c r="A4061" s="158"/>
      <c r="D4061" s="138"/>
    </row>
    <row r="4062" spans="1:4" x14ac:dyDescent="0.2">
      <c r="A4062" s="158"/>
      <c r="D4062" s="138"/>
    </row>
    <row r="4063" spans="1:4" x14ac:dyDescent="0.2">
      <c r="A4063" s="158"/>
      <c r="D4063" s="138"/>
    </row>
    <row r="4064" spans="1:4" x14ac:dyDescent="0.2">
      <c r="A4064" s="158"/>
      <c r="D4064" s="138"/>
    </row>
    <row r="4065" spans="1:4" x14ac:dyDescent="0.2">
      <c r="A4065" s="158"/>
      <c r="D4065" s="138"/>
    </row>
    <row r="4066" spans="1:4" x14ac:dyDescent="0.2">
      <c r="A4066" s="158"/>
      <c r="D4066" s="138"/>
    </row>
    <row r="4067" spans="1:4" x14ac:dyDescent="0.2">
      <c r="A4067" s="158"/>
      <c r="D4067" s="138"/>
    </row>
    <row r="4068" spans="1:4" x14ac:dyDescent="0.2">
      <c r="A4068" s="158"/>
      <c r="D4068" s="138"/>
    </row>
    <row r="4069" spans="1:4" x14ac:dyDescent="0.2">
      <c r="A4069" s="158"/>
      <c r="D4069" s="138"/>
    </row>
    <row r="4070" spans="1:4" x14ac:dyDescent="0.2">
      <c r="A4070" s="158"/>
      <c r="D4070" s="138"/>
    </row>
    <row r="4071" spans="1:4" x14ac:dyDescent="0.2">
      <c r="A4071" s="158"/>
      <c r="D4071" s="138"/>
    </row>
    <row r="4072" spans="1:4" x14ac:dyDescent="0.2">
      <c r="A4072" s="158"/>
      <c r="D4072" s="138"/>
    </row>
    <row r="4073" spans="1:4" x14ac:dyDescent="0.2">
      <c r="A4073" s="158"/>
      <c r="D4073" s="138"/>
    </row>
    <row r="4074" spans="1:4" x14ac:dyDescent="0.2">
      <c r="A4074" s="158"/>
      <c r="D4074" s="138"/>
    </row>
    <row r="4075" spans="1:4" x14ac:dyDescent="0.2">
      <c r="A4075" s="158"/>
      <c r="D4075" s="138"/>
    </row>
    <row r="4076" spans="1:4" x14ac:dyDescent="0.2">
      <c r="A4076" s="158"/>
      <c r="D4076" s="138"/>
    </row>
    <row r="4077" spans="1:4" x14ac:dyDescent="0.2">
      <c r="A4077" s="158"/>
      <c r="D4077" s="138"/>
    </row>
    <row r="4078" spans="1:4" x14ac:dyDescent="0.2">
      <c r="A4078" s="158"/>
      <c r="D4078" s="138"/>
    </row>
    <row r="4079" spans="1:4" x14ac:dyDescent="0.2">
      <c r="A4079" s="158"/>
      <c r="D4079" s="138"/>
    </row>
    <row r="4080" spans="1:4" x14ac:dyDescent="0.2">
      <c r="A4080" s="158"/>
      <c r="D4080" s="138"/>
    </row>
    <row r="4081" spans="1:4" x14ac:dyDescent="0.2">
      <c r="A4081" s="158"/>
      <c r="D4081" s="138"/>
    </row>
    <row r="4082" spans="1:4" x14ac:dyDescent="0.2">
      <c r="A4082" s="158"/>
      <c r="D4082" s="138"/>
    </row>
    <row r="4083" spans="1:4" x14ac:dyDescent="0.2">
      <c r="A4083" s="158"/>
      <c r="D4083" s="138"/>
    </row>
    <row r="4084" spans="1:4" x14ac:dyDescent="0.2">
      <c r="A4084" s="158"/>
      <c r="D4084" s="138"/>
    </row>
    <row r="4085" spans="1:4" x14ac:dyDescent="0.2">
      <c r="A4085" s="158"/>
      <c r="D4085" s="138"/>
    </row>
    <row r="4086" spans="1:4" x14ac:dyDescent="0.2">
      <c r="A4086" s="158"/>
      <c r="D4086" s="138"/>
    </row>
    <row r="4087" spans="1:4" x14ac:dyDescent="0.2">
      <c r="A4087" s="158"/>
      <c r="D4087" s="138"/>
    </row>
    <row r="4088" spans="1:4" x14ac:dyDescent="0.2">
      <c r="A4088" s="158"/>
      <c r="D4088" s="138"/>
    </row>
    <row r="4089" spans="1:4" x14ac:dyDescent="0.2">
      <c r="A4089" s="158"/>
      <c r="D4089" s="138"/>
    </row>
    <row r="4090" spans="1:4" x14ac:dyDescent="0.2">
      <c r="A4090" s="158"/>
      <c r="D4090" s="138"/>
    </row>
    <row r="4091" spans="1:4" x14ac:dyDescent="0.2">
      <c r="A4091" s="158"/>
      <c r="D4091" s="138"/>
    </row>
    <row r="4092" spans="1:4" x14ac:dyDescent="0.2">
      <c r="A4092" s="158"/>
      <c r="D4092" s="138"/>
    </row>
    <row r="4093" spans="1:4" x14ac:dyDescent="0.2">
      <c r="A4093" s="158"/>
      <c r="D4093" s="138"/>
    </row>
    <row r="4094" spans="1:4" x14ac:dyDescent="0.2">
      <c r="A4094" s="158"/>
      <c r="D4094" s="138"/>
    </row>
    <row r="4095" spans="1:4" x14ac:dyDescent="0.2">
      <c r="A4095" s="158"/>
      <c r="D4095" s="138"/>
    </row>
    <row r="4096" spans="1:4" x14ac:dyDescent="0.2">
      <c r="A4096" s="158"/>
      <c r="D4096" s="138"/>
    </row>
    <row r="4097" spans="1:4" x14ac:dyDescent="0.2">
      <c r="A4097" s="158"/>
      <c r="D4097" s="138"/>
    </row>
    <row r="4098" spans="1:4" x14ac:dyDescent="0.2">
      <c r="A4098" s="158"/>
      <c r="D4098" s="138"/>
    </row>
    <row r="4099" spans="1:4" x14ac:dyDescent="0.2">
      <c r="A4099" s="158"/>
      <c r="D4099" s="138"/>
    </row>
    <row r="4100" spans="1:4" x14ac:dyDescent="0.2">
      <c r="A4100" s="158"/>
      <c r="D4100" s="138"/>
    </row>
    <row r="4101" spans="1:4" x14ac:dyDescent="0.2">
      <c r="A4101" s="158"/>
      <c r="D4101" s="138"/>
    </row>
    <row r="4102" spans="1:4" x14ac:dyDescent="0.2">
      <c r="A4102" s="158"/>
      <c r="D4102" s="138"/>
    </row>
    <row r="4103" spans="1:4" x14ac:dyDescent="0.2">
      <c r="A4103" s="158"/>
      <c r="D4103" s="138"/>
    </row>
    <row r="4104" spans="1:4" x14ac:dyDescent="0.2">
      <c r="A4104" s="158"/>
      <c r="D4104" s="138"/>
    </row>
    <row r="4105" spans="1:4" x14ac:dyDescent="0.2">
      <c r="A4105" s="158"/>
      <c r="D4105" s="138"/>
    </row>
    <row r="4106" spans="1:4" x14ac:dyDescent="0.2">
      <c r="A4106" s="158"/>
      <c r="D4106" s="138"/>
    </row>
    <row r="4107" spans="1:4" x14ac:dyDescent="0.2">
      <c r="A4107" s="158"/>
      <c r="D4107" s="138"/>
    </row>
    <row r="4108" spans="1:4" x14ac:dyDescent="0.2">
      <c r="A4108" s="158"/>
      <c r="D4108" s="138"/>
    </row>
    <row r="4109" spans="1:4" x14ac:dyDescent="0.2">
      <c r="A4109" s="158"/>
      <c r="D4109" s="138"/>
    </row>
    <row r="4110" spans="1:4" x14ac:dyDescent="0.2">
      <c r="A4110" s="158"/>
      <c r="D4110" s="138"/>
    </row>
    <row r="4111" spans="1:4" x14ac:dyDescent="0.2">
      <c r="A4111" s="158"/>
      <c r="D4111" s="138"/>
    </row>
    <row r="4112" spans="1:4" x14ac:dyDescent="0.2">
      <c r="A4112" s="158"/>
      <c r="D4112" s="138"/>
    </row>
    <row r="4113" spans="1:4" x14ac:dyDescent="0.2">
      <c r="A4113" s="158"/>
      <c r="D4113" s="138"/>
    </row>
    <row r="4114" spans="1:4" x14ac:dyDescent="0.2">
      <c r="A4114" s="158"/>
      <c r="D4114" s="138"/>
    </row>
    <row r="4115" spans="1:4" x14ac:dyDescent="0.2">
      <c r="A4115" s="158"/>
      <c r="D4115" s="138"/>
    </row>
    <row r="4116" spans="1:4" x14ac:dyDescent="0.2">
      <c r="A4116" s="158"/>
      <c r="D4116" s="138"/>
    </row>
    <row r="4117" spans="1:4" x14ac:dyDescent="0.2">
      <c r="A4117" s="158"/>
      <c r="D4117" s="138"/>
    </row>
    <row r="4118" spans="1:4" x14ac:dyDescent="0.2">
      <c r="A4118" s="158"/>
      <c r="D4118" s="138"/>
    </row>
    <row r="4119" spans="1:4" x14ac:dyDescent="0.2">
      <c r="A4119" s="158"/>
      <c r="D4119" s="138"/>
    </row>
    <row r="4120" spans="1:4" x14ac:dyDescent="0.2">
      <c r="A4120" s="158"/>
      <c r="D4120" s="138"/>
    </row>
    <row r="4121" spans="1:4" x14ac:dyDescent="0.2">
      <c r="A4121" s="158"/>
      <c r="D4121" s="138"/>
    </row>
    <row r="4122" spans="1:4" x14ac:dyDescent="0.2">
      <c r="A4122" s="158"/>
      <c r="D4122" s="138"/>
    </row>
    <row r="4123" spans="1:4" x14ac:dyDescent="0.2">
      <c r="A4123" s="158"/>
      <c r="D4123" s="138"/>
    </row>
    <row r="4124" spans="1:4" x14ac:dyDescent="0.2">
      <c r="A4124" s="158"/>
      <c r="D4124" s="138"/>
    </row>
    <row r="4125" spans="1:4" x14ac:dyDescent="0.2">
      <c r="A4125" s="158"/>
      <c r="D4125" s="138"/>
    </row>
    <row r="4126" spans="1:4" x14ac:dyDescent="0.2">
      <c r="A4126" s="158"/>
      <c r="D4126" s="138"/>
    </row>
    <row r="4127" spans="1:4" x14ac:dyDescent="0.2">
      <c r="A4127" s="158"/>
      <c r="D4127" s="138"/>
    </row>
    <row r="4128" spans="1:4" x14ac:dyDescent="0.2">
      <c r="A4128" s="158"/>
      <c r="D4128" s="138"/>
    </row>
    <row r="4129" spans="1:4" x14ac:dyDescent="0.2">
      <c r="A4129" s="158"/>
      <c r="D4129" s="138"/>
    </row>
    <row r="4130" spans="1:4" x14ac:dyDescent="0.2">
      <c r="A4130" s="158"/>
      <c r="D4130" s="138"/>
    </row>
    <row r="4131" spans="1:4" x14ac:dyDescent="0.2">
      <c r="A4131" s="158"/>
      <c r="D4131" s="138"/>
    </row>
    <row r="4132" spans="1:4" x14ac:dyDescent="0.2">
      <c r="A4132" s="158"/>
      <c r="D4132" s="138"/>
    </row>
    <row r="4133" spans="1:4" x14ac:dyDescent="0.2">
      <c r="A4133" s="158"/>
      <c r="D4133" s="138"/>
    </row>
    <row r="4134" spans="1:4" x14ac:dyDescent="0.2">
      <c r="A4134" s="158"/>
      <c r="D4134" s="138"/>
    </row>
    <row r="4135" spans="1:4" x14ac:dyDescent="0.2">
      <c r="A4135" s="158"/>
      <c r="D4135" s="138"/>
    </row>
    <row r="4136" spans="1:4" x14ac:dyDescent="0.2">
      <c r="A4136" s="158"/>
      <c r="D4136" s="138"/>
    </row>
    <row r="4137" spans="1:4" x14ac:dyDescent="0.2">
      <c r="A4137" s="158"/>
      <c r="D4137" s="138"/>
    </row>
    <row r="4138" spans="1:4" x14ac:dyDescent="0.2">
      <c r="A4138" s="158"/>
      <c r="D4138" s="138"/>
    </row>
    <row r="4139" spans="1:4" x14ac:dyDescent="0.2">
      <c r="A4139" s="158"/>
      <c r="D4139" s="138"/>
    </row>
    <row r="4140" spans="1:4" x14ac:dyDescent="0.2">
      <c r="A4140" s="158"/>
      <c r="D4140" s="138"/>
    </row>
    <row r="4141" spans="1:4" x14ac:dyDescent="0.2">
      <c r="A4141" s="158"/>
      <c r="D4141" s="138"/>
    </row>
    <row r="4142" spans="1:4" x14ac:dyDescent="0.2">
      <c r="A4142" s="158"/>
      <c r="D4142" s="138"/>
    </row>
    <row r="4143" spans="1:4" x14ac:dyDescent="0.2">
      <c r="A4143" s="158"/>
      <c r="D4143" s="138"/>
    </row>
    <row r="4144" spans="1:4" x14ac:dyDescent="0.2">
      <c r="A4144" s="158"/>
      <c r="D4144" s="138"/>
    </row>
    <row r="4145" spans="1:4" x14ac:dyDescent="0.2">
      <c r="A4145" s="158"/>
      <c r="D4145" s="138"/>
    </row>
    <row r="4146" spans="1:4" x14ac:dyDescent="0.2">
      <c r="A4146" s="158"/>
      <c r="D4146" s="138"/>
    </row>
    <row r="4147" spans="1:4" x14ac:dyDescent="0.2">
      <c r="A4147" s="158"/>
      <c r="D4147" s="138"/>
    </row>
    <row r="4148" spans="1:4" x14ac:dyDescent="0.2">
      <c r="A4148" s="158"/>
      <c r="D4148" s="138"/>
    </row>
    <row r="4149" spans="1:4" x14ac:dyDescent="0.2">
      <c r="A4149" s="158"/>
      <c r="D4149" s="138"/>
    </row>
    <row r="4150" spans="1:4" x14ac:dyDescent="0.2">
      <c r="A4150" s="158"/>
      <c r="D4150" s="138"/>
    </row>
    <row r="4151" spans="1:4" x14ac:dyDescent="0.2">
      <c r="A4151" s="158"/>
      <c r="D4151" s="138"/>
    </row>
    <row r="4152" spans="1:4" x14ac:dyDescent="0.2">
      <c r="A4152" s="158"/>
      <c r="D4152" s="138"/>
    </row>
    <row r="4153" spans="1:4" x14ac:dyDescent="0.2">
      <c r="A4153" s="158"/>
      <c r="D4153" s="138"/>
    </row>
    <row r="4154" spans="1:4" x14ac:dyDescent="0.2">
      <c r="A4154" s="158"/>
      <c r="D4154" s="138"/>
    </row>
    <row r="4155" spans="1:4" x14ac:dyDescent="0.2">
      <c r="A4155" s="158"/>
      <c r="D4155" s="138"/>
    </row>
    <row r="4156" spans="1:4" x14ac:dyDescent="0.2">
      <c r="A4156" s="158"/>
      <c r="D4156" s="138"/>
    </row>
    <row r="4157" spans="1:4" x14ac:dyDescent="0.2">
      <c r="A4157" s="158"/>
      <c r="D4157" s="138"/>
    </row>
    <row r="4158" spans="1:4" x14ac:dyDescent="0.2">
      <c r="A4158" s="158"/>
      <c r="D4158" s="138"/>
    </row>
    <row r="4159" spans="1:4" x14ac:dyDescent="0.2">
      <c r="A4159" s="158"/>
      <c r="D4159" s="138"/>
    </row>
    <row r="4160" spans="1:4" x14ac:dyDescent="0.2">
      <c r="A4160" s="158"/>
      <c r="D4160" s="138"/>
    </row>
    <row r="4161" spans="1:4" x14ac:dyDescent="0.2">
      <c r="A4161" s="158"/>
      <c r="D4161" s="138"/>
    </row>
    <row r="4162" spans="1:4" x14ac:dyDescent="0.2">
      <c r="A4162" s="158"/>
      <c r="D4162" s="138"/>
    </row>
    <row r="4163" spans="1:4" x14ac:dyDescent="0.2">
      <c r="A4163" s="158"/>
      <c r="D4163" s="138"/>
    </row>
    <row r="4164" spans="1:4" x14ac:dyDescent="0.2">
      <c r="A4164" s="158"/>
      <c r="D4164" s="138"/>
    </row>
    <row r="4165" spans="1:4" x14ac:dyDescent="0.2">
      <c r="A4165" s="158"/>
      <c r="D4165" s="138"/>
    </row>
    <row r="4166" spans="1:4" x14ac:dyDescent="0.2">
      <c r="A4166" s="158"/>
      <c r="D4166" s="138"/>
    </row>
    <row r="4167" spans="1:4" x14ac:dyDescent="0.2">
      <c r="A4167" s="158"/>
      <c r="D4167" s="138"/>
    </row>
    <row r="4168" spans="1:4" x14ac:dyDescent="0.2">
      <c r="A4168" s="158"/>
      <c r="D4168" s="138"/>
    </row>
    <row r="4169" spans="1:4" x14ac:dyDescent="0.2">
      <c r="A4169" s="158"/>
      <c r="D4169" s="138"/>
    </row>
    <row r="4170" spans="1:4" x14ac:dyDescent="0.2">
      <c r="A4170" s="158"/>
      <c r="D4170" s="138"/>
    </row>
    <row r="4171" spans="1:4" x14ac:dyDescent="0.2">
      <c r="A4171" s="158"/>
      <c r="D4171" s="138"/>
    </row>
    <row r="4172" spans="1:4" x14ac:dyDescent="0.2">
      <c r="A4172" s="158"/>
      <c r="D4172" s="138"/>
    </row>
    <row r="4173" spans="1:4" x14ac:dyDescent="0.2">
      <c r="A4173" s="158"/>
      <c r="D4173" s="138"/>
    </row>
    <row r="4174" spans="1:4" x14ac:dyDescent="0.2">
      <c r="A4174" s="158"/>
      <c r="D4174" s="138"/>
    </row>
    <row r="4175" spans="1:4" x14ac:dyDescent="0.2">
      <c r="A4175" s="158"/>
      <c r="D4175" s="138"/>
    </row>
    <row r="4176" spans="1:4" x14ac:dyDescent="0.2">
      <c r="A4176" s="158"/>
      <c r="D4176" s="138"/>
    </row>
    <row r="4177" spans="1:4" x14ac:dyDescent="0.2">
      <c r="A4177" s="158"/>
      <c r="D4177" s="138"/>
    </row>
    <row r="4178" spans="1:4" x14ac:dyDescent="0.2">
      <c r="A4178" s="158"/>
      <c r="D4178" s="138"/>
    </row>
    <row r="4179" spans="1:4" x14ac:dyDescent="0.2">
      <c r="A4179" s="158"/>
      <c r="D4179" s="138"/>
    </row>
    <row r="4180" spans="1:4" x14ac:dyDescent="0.2">
      <c r="A4180" s="158"/>
      <c r="D4180" s="138"/>
    </row>
    <row r="4181" spans="1:4" x14ac:dyDescent="0.2">
      <c r="A4181" s="158"/>
      <c r="D4181" s="138"/>
    </row>
    <row r="4182" spans="1:4" x14ac:dyDescent="0.2">
      <c r="A4182" s="158"/>
      <c r="D4182" s="138"/>
    </row>
    <row r="4183" spans="1:4" x14ac:dyDescent="0.2">
      <c r="A4183" s="158"/>
      <c r="D4183" s="138"/>
    </row>
    <row r="4184" spans="1:4" x14ac:dyDescent="0.2">
      <c r="A4184" s="158"/>
      <c r="D4184" s="138"/>
    </row>
    <row r="4185" spans="1:4" x14ac:dyDescent="0.2">
      <c r="A4185" s="158"/>
      <c r="D4185" s="138"/>
    </row>
    <row r="4186" spans="1:4" x14ac:dyDescent="0.2">
      <c r="A4186" s="158"/>
      <c r="D4186" s="138"/>
    </row>
    <row r="4187" spans="1:4" x14ac:dyDescent="0.2">
      <c r="A4187" s="158"/>
      <c r="D4187" s="138"/>
    </row>
    <row r="4188" spans="1:4" x14ac:dyDescent="0.2">
      <c r="A4188" s="158"/>
      <c r="D4188" s="138"/>
    </row>
    <row r="4189" spans="1:4" x14ac:dyDescent="0.2">
      <c r="A4189" s="158"/>
      <c r="D4189" s="138"/>
    </row>
    <row r="4190" spans="1:4" x14ac:dyDescent="0.2">
      <c r="A4190" s="158"/>
      <c r="D4190" s="138"/>
    </row>
    <row r="4191" spans="1:4" x14ac:dyDescent="0.2">
      <c r="A4191" s="158"/>
      <c r="D4191" s="138"/>
    </row>
    <row r="4192" spans="1:4" x14ac:dyDescent="0.2">
      <c r="A4192" s="158"/>
      <c r="D4192" s="138"/>
    </row>
    <row r="4193" spans="1:4" x14ac:dyDescent="0.2">
      <c r="A4193" s="158"/>
      <c r="D4193" s="138"/>
    </row>
    <row r="4194" spans="1:4" x14ac:dyDescent="0.2">
      <c r="A4194" s="158"/>
      <c r="D4194" s="138"/>
    </row>
    <row r="4195" spans="1:4" x14ac:dyDescent="0.2">
      <c r="A4195" s="158"/>
      <c r="D4195" s="138"/>
    </row>
    <row r="4196" spans="1:4" x14ac:dyDescent="0.2">
      <c r="A4196" s="158"/>
      <c r="D4196" s="138"/>
    </row>
    <row r="4197" spans="1:4" x14ac:dyDescent="0.2">
      <c r="A4197" s="158"/>
      <c r="D4197" s="138"/>
    </row>
    <row r="4198" spans="1:4" x14ac:dyDescent="0.2">
      <c r="A4198" s="158"/>
      <c r="D4198" s="138"/>
    </row>
    <row r="4199" spans="1:4" x14ac:dyDescent="0.2">
      <c r="A4199" s="158"/>
      <c r="D4199" s="138"/>
    </row>
    <row r="4200" spans="1:4" x14ac:dyDescent="0.2">
      <c r="A4200" s="158"/>
      <c r="D4200" s="138"/>
    </row>
    <row r="4201" spans="1:4" x14ac:dyDescent="0.2">
      <c r="A4201" s="158"/>
      <c r="D4201" s="138"/>
    </row>
    <row r="4202" spans="1:4" x14ac:dyDescent="0.2">
      <c r="A4202" s="158"/>
      <c r="D4202" s="138"/>
    </row>
    <row r="4203" spans="1:4" x14ac:dyDescent="0.2">
      <c r="A4203" s="158"/>
      <c r="D4203" s="138"/>
    </row>
    <row r="4204" spans="1:4" x14ac:dyDescent="0.2">
      <c r="A4204" s="158"/>
      <c r="D4204" s="138"/>
    </row>
    <row r="4205" spans="1:4" x14ac:dyDescent="0.2">
      <c r="A4205" s="158"/>
      <c r="D4205" s="138"/>
    </row>
    <row r="4206" spans="1:4" x14ac:dyDescent="0.2">
      <c r="A4206" s="158"/>
      <c r="D4206" s="138"/>
    </row>
    <row r="4207" spans="1:4" x14ac:dyDescent="0.2">
      <c r="A4207" s="158"/>
      <c r="D4207" s="138"/>
    </row>
    <row r="4208" spans="1:4" x14ac:dyDescent="0.2">
      <c r="A4208" s="158"/>
      <c r="D4208" s="138"/>
    </row>
    <row r="4209" spans="1:4" x14ac:dyDescent="0.2">
      <c r="A4209" s="158"/>
      <c r="D4209" s="138"/>
    </row>
    <row r="4210" spans="1:4" x14ac:dyDescent="0.2">
      <c r="A4210" s="158"/>
      <c r="D4210" s="138"/>
    </row>
    <row r="4211" spans="1:4" x14ac:dyDescent="0.2">
      <c r="A4211" s="158"/>
      <c r="D4211" s="138"/>
    </row>
    <row r="4212" spans="1:4" x14ac:dyDescent="0.2">
      <c r="A4212" s="158"/>
      <c r="D4212" s="138"/>
    </row>
    <row r="4213" spans="1:4" x14ac:dyDescent="0.2">
      <c r="A4213" s="158"/>
      <c r="D4213" s="138"/>
    </row>
    <row r="4214" spans="1:4" x14ac:dyDescent="0.2">
      <c r="A4214" s="158"/>
      <c r="D4214" s="138"/>
    </row>
    <row r="4215" spans="1:4" x14ac:dyDescent="0.2">
      <c r="A4215" s="158"/>
      <c r="D4215" s="138"/>
    </row>
    <row r="4216" spans="1:4" x14ac:dyDescent="0.2">
      <c r="A4216" s="158"/>
      <c r="D4216" s="138"/>
    </row>
    <row r="4217" spans="1:4" x14ac:dyDescent="0.2">
      <c r="A4217" s="158"/>
      <c r="D4217" s="138"/>
    </row>
    <row r="4218" spans="1:4" x14ac:dyDescent="0.2">
      <c r="A4218" s="158"/>
      <c r="D4218" s="138"/>
    </row>
    <row r="4219" spans="1:4" x14ac:dyDescent="0.2">
      <c r="A4219" s="158"/>
      <c r="D4219" s="138"/>
    </row>
    <row r="4220" spans="1:4" x14ac:dyDescent="0.2">
      <c r="A4220" s="158"/>
      <c r="D4220" s="138"/>
    </row>
    <row r="4221" spans="1:4" x14ac:dyDescent="0.2">
      <c r="A4221" s="158"/>
      <c r="D4221" s="138"/>
    </row>
    <row r="4222" spans="1:4" x14ac:dyDescent="0.2">
      <c r="A4222" s="158"/>
      <c r="D4222" s="138"/>
    </row>
    <row r="4223" spans="1:4" x14ac:dyDescent="0.2">
      <c r="A4223" s="158"/>
      <c r="D4223" s="138"/>
    </row>
    <row r="4224" spans="1:4" x14ac:dyDescent="0.2">
      <c r="A4224" s="158"/>
      <c r="D4224" s="138"/>
    </row>
    <row r="4225" spans="1:4" x14ac:dyDescent="0.2">
      <c r="A4225" s="158"/>
      <c r="D4225" s="138"/>
    </row>
    <row r="4226" spans="1:4" x14ac:dyDescent="0.2">
      <c r="A4226" s="158"/>
      <c r="D4226" s="138"/>
    </row>
    <row r="4227" spans="1:4" x14ac:dyDescent="0.2">
      <c r="A4227" s="158"/>
      <c r="D4227" s="138"/>
    </row>
    <row r="4228" spans="1:4" x14ac:dyDescent="0.2">
      <c r="A4228" s="158"/>
      <c r="D4228" s="138"/>
    </row>
    <row r="4229" spans="1:4" x14ac:dyDescent="0.2">
      <c r="A4229" s="158"/>
      <c r="D4229" s="138"/>
    </row>
    <row r="4230" spans="1:4" x14ac:dyDescent="0.2">
      <c r="A4230" s="158"/>
      <c r="D4230" s="138"/>
    </row>
    <row r="4231" spans="1:4" x14ac:dyDescent="0.2">
      <c r="A4231" s="158"/>
      <c r="D4231" s="138"/>
    </row>
    <row r="4232" spans="1:4" x14ac:dyDescent="0.2">
      <c r="A4232" s="158"/>
      <c r="D4232" s="138"/>
    </row>
    <row r="4233" spans="1:4" x14ac:dyDescent="0.2">
      <c r="A4233" s="158"/>
      <c r="D4233" s="138"/>
    </row>
    <row r="4234" spans="1:4" x14ac:dyDescent="0.2">
      <c r="A4234" s="158"/>
      <c r="D4234" s="138"/>
    </row>
    <row r="4235" spans="1:4" x14ac:dyDescent="0.2">
      <c r="A4235" s="158"/>
      <c r="D4235" s="138"/>
    </row>
    <row r="4236" spans="1:4" x14ac:dyDescent="0.2">
      <c r="A4236" s="158"/>
      <c r="D4236" s="138"/>
    </row>
    <row r="4237" spans="1:4" x14ac:dyDescent="0.2">
      <c r="A4237" s="158"/>
      <c r="D4237" s="138"/>
    </row>
    <row r="4238" spans="1:4" x14ac:dyDescent="0.2">
      <c r="A4238" s="158"/>
      <c r="D4238" s="138"/>
    </row>
    <row r="4239" spans="1:4" x14ac:dyDescent="0.2">
      <c r="A4239" s="158"/>
      <c r="D4239" s="138"/>
    </row>
    <row r="4240" spans="1:4" x14ac:dyDescent="0.2">
      <c r="A4240" s="158"/>
      <c r="D4240" s="138"/>
    </row>
    <row r="4241" spans="1:4" x14ac:dyDescent="0.2">
      <c r="A4241" s="158"/>
      <c r="D4241" s="138"/>
    </row>
    <row r="4242" spans="1:4" x14ac:dyDescent="0.2">
      <c r="A4242" s="158"/>
      <c r="D4242" s="138"/>
    </row>
    <row r="4243" spans="1:4" x14ac:dyDescent="0.2">
      <c r="A4243" s="158"/>
      <c r="D4243" s="138"/>
    </row>
    <row r="4244" spans="1:4" x14ac:dyDescent="0.2">
      <c r="A4244" s="158"/>
      <c r="D4244" s="138"/>
    </row>
    <row r="4245" spans="1:4" x14ac:dyDescent="0.2">
      <c r="A4245" s="158"/>
      <c r="D4245" s="138"/>
    </row>
    <row r="4246" spans="1:4" x14ac:dyDescent="0.2">
      <c r="A4246" s="158"/>
      <c r="D4246" s="138"/>
    </row>
    <row r="4247" spans="1:4" x14ac:dyDescent="0.2">
      <c r="A4247" s="158"/>
      <c r="D4247" s="138"/>
    </row>
    <row r="4248" spans="1:4" x14ac:dyDescent="0.2">
      <c r="A4248" s="158"/>
      <c r="D4248" s="138"/>
    </row>
    <row r="4249" spans="1:4" x14ac:dyDescent="0.2">
      <c r="A4249" s="158"/>
      <c r="D4249" s="138"/>
    </row>
    <row r="4250" spans="1:4" x14ac:dyDescent="0.2">
      <c r="A4250" s="158"/>
      <c r="D4250" s="138"/>
    </row>
    <row r="4251" spans="1:4" x14ac:dyDescent="0.2">
      <c r="A4251" s="158"/>
      <c r="D4251" s="138"/>
    </row>
    <row r="4252" spans="1:4" x14ac:dyDescent="0.2">
      <c r="A4252" s="158"/>
      <c r="D4252" s="138"/>
    </row>
    <row r="4253" spans="1:4" x14ac:dyDescent="0.2">
      <c r="A4253" s="158"/>
      <c r="D4253" s="138"/>
    </row>
    <row r="4254" spans="1:4" x14ac:dyDescent="0.2">
      <c r="A4254" s="158"/>
      <c r="D4254" s="138"/>
    </row>
    <row r="4255" spans="1:4" x14ac:dyDescent="0.2">
      <c r="A4255" s="158"/>
      <c r="D4255" s="138"/>
    </row>
    <row r="4256" spans="1:4" x14ac:dyDescent="0.2">
      <c r="A4256" s="158"/>
      <c r="D4256" s="138"/>
    </row>
    <row r="4257" spans="1:4" x14ac:dyDescent="0.2">
      <c r="A4257" s="158"/>
      <c r="D4257" s="138"/>
    </row>
    <row r="4258" spans="1:4" x14ac:dyDescent="0.2">
      <c r="A4258" s="158"/>
      <c r="D4258" s="138"/>
    </row>
    <row r="4259" spans="1:4" x14ac:dyDescent="0.2">
      <c r="A4259" s="158"/>
      <c r="D4259" s="138"/>
    </row>
    <row r="4260" spans="1:4" x14ac:dyDescent="0.2">
      <c r="A4260" s="158"/>
      <c r="D4260" s="138"/>
    </row>
    <row r="4261" spans="1:4" x14ac:dyDescent="0.2">
      <c r="A4261" s="158"/>
      <c r="D4261" s="138"/>
    </row>
    <row r="4262" spans="1:4" x14ac:dyDescent="0.2">
      <c r="A4262" s="158"/>
      <c r="D4262" s="138"/>
    </row>
    <row r="4263" spans="1:4" x14ac:dyDescent="0.2">
      <c r="A4263" s="158"/>
      <c r="D4263" s="138"/>
    </row>
    <row r="4264" spans="1:4" x14ac:dyDescent="0.2">
      <c r="A4264" s="158"/>
      <c r="D4264" s="138"/>
    </row>
    <row r="4265" spans="1:4" x14ac:dyDescent="0.2">
      <c r="A4265" s="158"/>
      <c r="D4265" s="138"/>
    </row>
    <row r="4266" spans="1:4" x14ac:dyDescent="0.2">
      <c r="A4266" s="158"/>
      <c r="D4266" s="138"/>
    </row>
    <row r="4267" spans="1:4" x14ac:dyDescent="0.2">
      <c r="A4267" s="158"/>
      <c r="D4267" s="138"/>
    </row>
    <row r="4268" spans="1:4" x14ac:dyDescent="0.2">
      <c r="A4268" s="158"/>
      <c r="D4268" s="138"/>
    </row>
    <row r="4269" spans="1:4" x14ac:dyDescent="0.2">
      <c r="A4269" s="158"/>
      <c r="D4269" s="138"/>
    </row>
    <row r="4270" spans="1:4" x14ac:dyDescent="0.2">
      <c r="A4270" s="158"/>
      <c r="D4270" s="138"/>
    </row>
    <row r="4271" spans="1:4" x14ac:dyDescent="0.2">
      <c r="A4271" s="158"/>
      <c r="D4271" s="138"/>
    </row>
    <row r="4272" spans="1:4" x14ac:dyDescent="0.2">
      <c r="A4272" s="158"/>
      <c r="D4272" s="138"/>
    </row>
    <row r="4273" spans="1:4" x14ac:dyDescent="0.2">
      <c r="A4273" s="158"/>
      <c r="D4273" s="138"/>
    </row>
    <row r="4274" spans="1:4" x14ac:dyDescent="0.2">
      <c r="A4274" s="158"/>
      <c r="D4274" s="138"/>
    </row>
    <row r="4275" spans="1:4" x14ac:dyDescent="0.2">
      <c r="A4275" s="158"/>
      <c r="D4275" s="138"/>
    </row>
    <row r="4276" spans="1:4" x14ac:dyDescent="0.2">
      <c r="A4276" s="158"/>
      <c r="D4276" s="138"/>
    </row>
    <row r="4277" spans="1:4" x14ac:dyDescent="0.2">
      <c r="A4277" s="158"/>
      <c r="D4277" s="138"/>
    </row>
    <row r="4278" spans="1:4" x14ac:dyDescent="0.2">
      <c r="A4278" s="158"/>
      <c r="D4278" s="138"/>
    </row>
    <row r="4279" spans="1:4" x14ac:dyDescent="0.2">
      <c r="A4279" s="158"/>
      <c r="D4279" s="138"/>
    </row>
    <row r="4280" spans="1:4" x14ac:dyDescent="0.2">
      <c r="A4280" s="158"/>
      <c r="D4280" s="138"/>
    </row>
    <row r="4281" spans="1:4" x14ac:dyDescent="0.2">
      <c r="A4281" s="158"/>
      <c r="D4281" s="138"/>
    </row>
    <row r="4282" spans="1:4" x14ac:dyDescent="0.2">
      <c r="A4282" s="158"/>
      <c r="D4282" s="138"/>
    </row>
    <row r="4283" spans="1:4" x14ac:dyDescent="0.2">
      <c r="A4283" s="158"/>
      <c r="D4283" s="138"/>
    </row>
    <row r="4284" spans="1:4" x14ac:dyDescent="0.2">
      <c r="A4284" s="158"/>
      <c r="D4284" s="138"/>
    </row>
    <row r="4285" spans="1:4" x14ac:dyDescent="0.2">
      <c r="A4285" s="158"/>
      <c r="D4285" s="138"/>
    </row>
    <row r="4286" spans="1:4" x14ac:dyDescent="0.2">
      <c r="A4286" s="158"/>
      <c r="D4286" s="138"/>
    </row>
    <row r="4287" spans="1:4" x14ac:dyDescent="0.2">
      <c r="A4287" s="158"/>
      <c r="D4287" s="138"/>
    </row>
    <row r="4288" spans="1:4" x14ac:dyDescent="0.2">
      <c r="A4288" s="158"/>
      <c r="D4288" s="138"/>
    </row>
    <row r="4289" spans="1:4" x14ac:dyDescent="0.2">
      <c r="A4289" s="158"/>
      <c r="D4289" s="138"/>
    </row>
    <row r="4290" spans="1:4" x14ac:dyDescent="0.2">
      <c r="A4290" s="158"/>
      <c r="D4290" s="138"/>
    </row>
    <row r="4291" spans="1:4" x14ac:dyDescent="0.2">
      <c r="A4291" s="158"/>
      <c r="D4291" s="138"/>
    </row>
    <row r="4292" spans="1:4" x14ac:dyDescent="0.2">
      <c r="A4292" s="158"/>
      <c r="D4292" s="138"/>
    </row>
    <row r="4293" spans="1:4" x14ac:dyDescent="0.2">
      <c r="A4293" s="158"/>
      <c r="D4293" s="138"/>
    </row>
    <row r="4294" spans="1:4" x14ac:dyDescent="0.2">
      <c r="A4294" s="158"/>
      <c r="D4294" s="138"/>
    </row>
    <row r="4295" spans="1:4" x14ac:dyDescent="0.2">
      <c r="A4295" s="158"/>
      <c r="D4295" s="138"/>
    </row>
    <row r="4296" spans="1:4" x14ac:dyDescent="0.2">
      <c r="A4296" s="158"/>
      <c r="D4296" s="138"/>
    </row>
    <row r="4297" spans="1:4" x14ac:dyDescent="0.2">
      <c r="A4297" s="158"/>
      <c r="D4297" s="138"/>
    </row>
    <row r="4298" spans="1:4" x14ac:dyDescent="0.2">
      <c r="A4298" s="158"/>
      <c r="D4298" s="138"/>
    </row>
    <row r="4299" spans="1:4" x14ac:dyDescent="0.2">
      <c r="A4299" s="158"/>
      <c r="D4299" s="138"/>
    </row>
    <row r="4300" spans="1:4" x14ac:dyDescent="0.2">
      <c r="A4300" s="158"/>
      <c r="D4300" s="138"/>
    </row>
    <row r="4301" spans="1:4" x14ac:dyDescent="0.2">
      <c r="A4301" s="158"/>
      <c r="D4301" s="138"/>
    </row>
    <row r="4302" spans="1:4" x14ac:dyDescent="0.2">
      <c r="A4302" s="158"/>
      <c r="D4302" s="138"/>
    </row>
    <row r="4303" spans="1:4" x14ac:dyDescent="0.2">
      <c r="A4303" s="158"/>
      <c r="D4303" s="138"/>
    </row>
    <row r="4304" spans="1:4" x14ac:dyDescent="0.2">
      <c r="A4304" s="158"/>
      <c r="D4304" s="138"/>
    </row>
    <row r="4305" spans="1:4" x14ac:dyDescent="0.2">
      <c r="A4305" s="158"/>
      <c r="D4305" s="138"/>
    </row>
    <row r="4306" spans="1:4" x14ac:dyDescent="0.2">
      <c r="A4306" s="158"/>
      <c r="D4306" s="138"/>
    </row>
    <row r="4307" spans="1:4" x14ac:dyDescent="0.2">
      <c r="A4307" s="158"/>
      <c r="D4307" s="138"/>
    </row>
    <row r="4308" spans="1:4" x14ac:dyDescent="0.2">
      <c r="A4308" s="158"/>
      <c r="D4308" s="138"/>
    </row>
    <row r="4309" spans="1:4" x14ac:dyDescent="0.2">
      <c r="A4309" s="158"/>
      <c r="D4309" s="138"/>
    </row>
    <row r="4310" spans="1:4" x14ac:dyDescent="0.2">
      <c r="A4310" s="158"/>
      <c r="D4310" s="138"/>
    </row>
    <row r="4311" spans="1:4" x14ac:dyDescent="0.2">
      <c r="A4311" s="158"/>
      <c r="D4311" s="138"/>
    </row>
    <row r="4312" spans="1:4" x14ac:dyDescent="0.2">
      <c r="A4312" s="158"/>
      <c r="D4312" s="138"/>
    </row>
    <row r="4313" spans="1:4" x14ac:dyDescent="0.2">
      <c r="A4313" s="158"/>
      <c r="D4313" s="138"/>
    </row>
    <row r="4314" spans="1:4" x14ac:dyDescent="0.2">
      <c r="A4314" s="158"/>
      <c r="D4314" s="138"/>
    </row>
    <row r="4315" spans="1:4" x14ac:dyDescent="0.2">
      <c r="A4315" s="158"/>
      <c r="D4315" s="138"/>
    </row>
    <row r="4316" spans="1:4" x14ac:dyDescent="0.2">
      <c r="A4316" s="158"/>
      <c r="D4316" s="138"/>
    </row>
    <row r="4317" spans="1:4" x14ac:dyDescent="0.2">
      <c r="A4317" s="158"/>
      <c r="D4317" s="138"/>
    </row>
    <row r="4318" spans="1:4" x14ac:dyDescent="0.2">
      <c r="A4318" s="158"/>
      <c r="D4318" s="138"/>
    </row>
    <row r="4319" spans="1:4" x14ac:dyDescent="0.2">
      <c r="A4319" s="158"/>
      <c r="D4319" s="138"/>
    </row>
    <row r="4320" spans="1:4" x14ac:dyDescent="0.2">
      <c r="A4320" s="158"/>
      <c r="D4320" s="138"/>
    </row>
    <row r="4321" spans="1:4" x14ac:dyDescent="0.2">
      <c r="A4321" s="158"/>
      <c r="D4321" s="138"/>
    </row>
    <row r="4322" spans="1:4" x14ac:dyDescent="0.2">
      <c r="A4322" s="158"/>
      <c r="D4322" s="138"/>
    </row>
    <row r="4323" spans="1:4" x14ac:dyDescent="0.2">
      <c r="A4323" s="158"/>
      <c r="D4323" s="138"/>
    </row>
    <row r="4324" spans="1:4" x14ac:dyDescent="0.2">
      <c r="A4324" s="158"/>
      <c r="D4324" s="138"/>
    </row>
    <row r="4325" spans="1:4" x14ac:dyDescent="0.2">
      <c r="A4325" s="158"/>
      <c r="D4325" s="138"/>
    </row>
    <row r="4326" spans="1:4" x14ac:dyDescent="0.2">
      <c r="A4326" s="158"/>
      <c r="D4326" s="138"/>
    </row>
    <row r="4327" spans="1:4" x14ac:dyDescent="0.2">
      <c r="A4327" s="158"/>
      <c r="D4327" s="138"/>
    </row>
    <row r="4328" spans="1:4" x14ac:dyDescent="0.2">
      <c r="A4328" s="158"/>
      <c r="D4328" s="138"/>
    </row>
    <row r="4329" spans="1:4" x14ac:dyDescent="0.2">
      <c r="A4329" s="158"/>
      <c r="D4329" s="138"/>
    </row>
    <row r="4330" spans="1:4" x14ac:dyDescent="0.2">
      <c r="A4330" s="158"/>
      <c r="D4330" s="138"/>
    </row>
    <row r="4331" spans="1:4" x14ac:dyDescent="0.2">
      <c r="A4331" s="158"/>
      <c r="D4331" s="138"/>
    </row>
    <row r="4332" spans="1:4" x14ac:dyDescent="0.2">
      <c r="A4332" s="158"/>
      <c r="D4332" s="138"/>
    </row>
    <row r="4333" spans="1:4" x14ac:dyDescent="0.2">
      <c r="A4333" s="158"/>
      <c r="D4333" s="138"/>
    </row>
    <row r="4334" spans="1:4" x14ac:dyDescent="0.2">
      <c r="A4334" s="158"/>
      <c r="D4334" s="138"/>
    </row>
    <row r="4335" spans="1:4" x14ac:dyDescent="0.2">
      <c r="A4335" s="158"/>
      <c r="D4335" s="138"/>
    </row>
    <row r="4336" spans="1:4" x14ac:dyDescent="0.2">
      <c r="A4336" s="158"/>
      <c r="D4336" s="138"/>
    </row>
    <row r="4337" spans="1:4" x14ac:dyDescent="0.2">
      <c r="A4337" s="158"/>
      <c r="D4337" s="138"/>
    </row>
    <row r="4338" spans="1:4" x14ac:dyDescent="0.2">
      <c r="A4338" s="158"/>
      <c r="D4338" s="138"/>
    </row>
    <row r="4339" spans="1:4" x14ac:dyDescent="0.2">
      <c r="A4339" s="158"/>
      <c r="D4339" s="138"/>
    </row>
    <row r="4340" spans="1:4" x14ac:dyDescent="0.2">
      <c r="A4340" s="158"/>
      <c r="D4340" s="138"/>
    </row>
    <row r="4341" spans="1:4" x14ac:dyDescent="0.2">
      <c r="A4341" s="158"/>
      <c r="D4341" s="138"/>
    </row>
    <row r="4342" spans="1:4" x14ac:dyDescent="0.2">
      <c r="A4342" s="158"/>
      <c r="D4342" s="138"/>
    </row>
    <row r="4343" spans="1:4" x14ac:dyDescent="0.2">
      <c r="A4343" s="158"/>
      <c r="D4343" s="138"/>
    </row>
    <row r="4344" spans="1:4" x14ac:dyDescent="0.2">
      <c r="A4344" s="158"/>
      <c r="D4344" s="138"/>
    </row>
    <row r="4345" spans="1:4" x14ac:dyDescent="0.2">
      <c r="A4345" s="158"/>
      <c r="D4345" s="138"/>
    </row>
    <row r="4346" spans="1:4" x14ac:dyDescent="0.2">
      <c r="A4346" s="158"/>
      <c r="D4346" s="138"/>
    </row>
    <row r="4347" spans="1:4" x14ac:dyDescent="0.2">
      <c r="A4347" s="158"/>
      <c r="D4347" s="138"/>
    </row>
    <row r="4348" spans="1:4" x14ac:dyDescent="0.2">
      <c r="A4348" s="158"/>
      <c r="D4348" s="138"/>
    </row>
    <row r="4349" spans="1:4" x14ac:dyDescent="0.2">
      <c r="A4349" s="158"/>
      <c r="D4349" s="138"/>
    </row>
    <row r="4350" spans="1:4" x14ac:dyDescent="0.2">
      <c r="A4350" s="158"/>
      <c r="D4350" s="138"/>
    </row>
    <row r="4351" spans="1:4" x14ac:dyDescent="0.2">
      <c r="A4351" s="158"/>
      <c r="D4351" s="138"/>
    </row>
    <row r="4352" spans="1:4" x14ac:dyDescent="0.2">
      <c r="A4352" s="158"/>
      <c r="D4352" s="138"/>
    </row>
    <row r="4353" spans="1:4" x14ac:dyDescent="0.2">
      <c r="A4353" s="158"/>
      <c r="D4353" s="138"/>
    </row>
    <row r="4354" spans="1:4" x14ac:dyDescent="0.2">
      <c r="A4354" s="158"/>
      <c r="D4354" s="138"/>
    </row>
    <row r="4355" spans="1:4" x14ac:dyDescent="0.2">
      <c r="A4355" s="158"/>
      <c r="D4355" s="138"/>
    </row>
    <row r="4356" spans="1:4" x14ac:dyDescent="0.2">
      <c r="A4356" s="158"/>
      <c r="D4356" s="138"/>
    </row>
    <row r="4357" spans="1:4" x14ac:dyDescent="0.2">
      <c r="A4357" s="158"/>
      <c r="D4357" s="138"/>
    </row>
    <row r="4358" spans="1:4" x14ac:dyDescent="0.2">
      <c r="A4358" s="158"/>
      <c r="D4358" s="138"/>
    </row>
    <row r="4359" spans="1:4" x14ac:dyDescent="0.2">
      <c r="A4359" s="158"/>
      <c r="D4359" s="138"/>
    </row>
    <row r="4360" spans="1:4" x14ac:dyDescent="0.2">
      <c r="A4360" s="158"/>
      <c r="D4360" s="138"/>
    </row>
    <row r="4361" spans="1:4" x14ac:dyDescent="0.2">
      <c r="A4361" s="158"/>
      <c r="D4361" s="138"/>
    </row>
    <row r="4362" spans="1:4" x14ac:dyDescent="0.2">
      <c r="A4362" s="158"/>
      <c r="D4362" s="138"/>
    </row>
    <row r="4363" spans="1:4" x14ac:dyDescent="0.2">
      <c r="A4363" s="158"/>
      <c r="D4363" s="138"/>
    </row>
    <row r="4364" spans="1:4" x14ac:dyDescent="0.2">
      <c r="A4364" s="158"/>
      <c r="D4364" s="138"/>
    </row>
    <row r="4365" spans="1:4" x14ac:dyDescent="0.2">
      <c r="A4365" s="158"/>
      <c r="D4365" s="138"/>
    </row>
    <row r="4366" spans="1:4" x14ac:dyDescent="0.2">
      <c r="A4366" s="158"/>
      <c r="D4366" s="138"/>
    </row>
    <row r="4367" spans="1:4" x14ac:dyDescent="0.2">
      <c r="A4367" s="158"/>
      <c r="D4367" s="138"/>
    </row>
    <row r="4368" spans="1:4" x14ac:dyDescent="0.2">
      <c r="A4368" s="158"/>
      <c r="D4368" s="138"/>
    </row>
    <row r="4369" spans="1:4" x14ac:dyDescent="0.2">
      <c r="A4369" s="158"/>
      <c r="D4369" s="138"/>
    </row>
    <row r="4370" spans="1:4" x14ac:dyDescent="0.2">
      <c r="A4370" s="158"/>
      <c r="D4370" s="138"/>
    </row>
    <row r="4371" spans="1:4" x14ac:dyDescent="0.2">
      <c r="A4371" s="158"/>
      <c r="D4371" s="138"/>
    </row>
    <row r="4372" spans="1:4" x14ac:dyDescent="0.2">
      <c r="A4372" s="158"/>
      <c r="D4372" s="138"/>
    </row>
    <row r="4373" spans="1:4" x14ac:dyDescent="0.2">
      <c r="A4373" s="158"/>
      <c r="D4373" s="138"/>
    </row>
    <row r="4374" spans="1:4" x14ac:dyDescent="0.2">
      <c r="A4374" s="158"/>
      <c r="D4374" s="138"/>
    </row>
    <row r="4375" spans="1:4" x14ac:dyDescent="0.2">
      <c r="A4375" s="158"/>
      <c r="D4375" s="138"/>
    </row>
    <row r="4376" spans="1:4" x14ac:dyDescent="0.2">
      <c r="A4376" s="158"/>
      <c r="D4376" s="138"/>
    </row>
    <row r="4377" spans="1:4" x14ac:dyDescent="0.2">
      <c r="A4377" s="158"/>
      <c r="D4377" s="138"/>
    </row>
    <row r="4378" spans="1:4" x14ac:dyDescent="0.2">
      <c r="A4378" s="158"/>
      <c r="D4378" s="138"/>
    </row>
    <row r="4379" spans="1:4" x14ac:dyDescent="0.2">
      <c r="A4379" s="158"/>
      <c r="D4379" s="138"/>
    </row>
    <row r="4380" spans="1:4" x14ac:dyDescent="0.2">
      <c r="A4380" s="158"/>
      <c r="D4380" s="138"/>
    </row>
    <row r="4381" spans="1:4" x14ac:dyDescent="0.2">
      <c r="A4381" s="158"/>
      <c r="D4381" s="138"/>
    </row>
    <row r="4382" spans="1:4" x14ac:dyDescent="0.2">
      <c r="A4382" s="158"/>
      <c r="D4382" s="138"/>
    </row>
    <row r="4383" spans="1:4" x14ac:dyDescent="0.2">
      <c r="A4383" s="158"/>
      <c r="D4383" s="138"/>
    </row>
    <row r="4384" spans="1:4" x14ac:dyDescent="0.2">
      <c r="A4384" s="158"/>
      <c r="D4384" s="138"/>
    </row>
    <row r="4385" spans="1:4" x14ac:dyDescent="0.2">
      <c r="A4385" s="158"/>
      <c r="D4385" s="138"/>
    </row>
    <row r="4386" spans="1:4" x14ac:dyDescent="0.2">
      <c r="A4386" s="158"/>
      <c r="D4386" s="138"/>
    </row>
    <row r="4387" spans="1:4" x14ac:dyDescent="0.2">
      <c r="A4387" s="158"/>
      <c r="D4387" s="138"/>
    </row>
    <row r="4388" spans="1:4" x14ac:dyDescent="0.2">
      <c r="A4388" s="158"/>
      <c r="D4388" s="138"/>
    </row>
    <row r="4389" spans="1:4" x14ac:dyDescent="0.2">
      <c r="A4389" s="158"/>
      <c r="D4389" s="138"/>
    </row>
    <row r="4390" spans="1:4" x14ac:dyDescent="0.2">
      <c r="A4390" s="158"/>
      <c r="D4390" s="138"/>
    </row>
    <row r="4391" spans="1:4" x14ac:dyDescent="0.2">
      <c r="A4391" s="158"/>
      <c r="D4391" s="138"/>
    </row>
    <row r="4392" spans="1:4" x14ac:dyDescent="0.2">
      <c r="A4392" s="158"/>
      <c r="D4392" s="138"/>
    </row>
    <row r="4393" spans="1:4" x14ac:dyDescent="0.2">
      <c r="A4393" s="158"/>
      <c r="D4393" s="138"/>
    </row>
    <row r="4394" spans="1:4" x14ac:dyDescent="0.2">
      <c r="A4394" s="158"/>
      <c r="D4394" s="138"/>
    </row>
    <row r="4395" spans="1:4" x14ac:dyDescent="0.2">
      <c r="A4395" s="158"/>
      <c r="D4395" s="138"/>
    </row>
    <row r="4396" spans="1:4" x14ac:dyDescent="0.2">
      <c r="A4396" s="158"/>
      <c r="D4396" s="138"/>
    </row>
    <row r="4397" spans="1:4" x14ac:dyDescent="0.2">
      <c r="A4397" s="158"/>
      <c r="D4397" s="138"/>
    </row>
    <row r="4398" spans="1:4" x14ac:dyDescent="0.2">
      <c r="A4398" s="158"/>
      <c r="D4398" s="138"/>
    </row>
    <row r="4399" spans="1:4" x14ac:dyDescent="0.2">
      <c r="A4399" s="158"/>
      <c r="D4399" s="138"/>
    </row>
    <row r="4400" spans="1:4" x14ac:dyDescent="0.2">
      <c r="A4400" s="158"/>
      <c r="D4400" s="138"/>
    </row>
    <row r="4401" spans="1:4" x14ac:dyDescent="0.2">
      <c r="A4401" s="158"/>
      <c r="D4401" s="138"/>
    </row>
    <row r="4402" spans="1:4" x14ac:dyDescent="0.2">
      <c r="A4402" s="158"/>
      <c r="D4402" s="138"/>
    </row>
    <row r="4403" spans="1:4" x14ac:dyDescent="0.2">
      <c r="A4403" s="158"/>
      <c r="D4403" s="138"/>
    </row>
    <row r="4404" spans="1:4" x14ac:dyDescent="0.2">
      <c r="A4404" s="158"/>
      <c r="D4404" s="138"/>
    </row>
    <row r="4405" spans="1:4" x14ac:dyDescent="0.2">
      <c r="A4405" s="158"/>
      <c r="D4405" s="138"/>
    </row>
    <row r="4406" spans="1:4" x14ac:dyDescent="0.2">
      <c r="A4406" s="158"/>
      <c r="D4406" s="138"/>
    </row>
    <row r="4407" spans="1:4" x14ac:dyDescent="0.2">
      <c r="A4407" s="158"/>
      <c r="D4407" s="138"/>
    </row>
    <row r="4408" spans="1:4" x14ac:dyDescent="0.2">
      <c r="A4408" s="158"/>
      <c r="D4408" s="138"/>
    </row>
    <row r="4409" spans="1:4" x14ac:dyDescent="0.2">
      <c r="A4409" s="158"/>
      <c r="D4409" s="138"/>
    </row>
    <row r="4410" spans="1:4" x14ac:dyDescent="0.2">
      <c r="A4410" s="158"/>
      <c r="D4410" s="138"/>
    </row>
    <row r="4411" spans="1:4" x14ac:dyDescent="0.2">
      <c r="A4411" s="158"/>
      <c r="D4411" s="138"/>
    </row>
    <row r="4412" spans="1:4" x14ac:dyDescent="0.2">
      <c r="A4412" s="158"/>
      <c r="D4412" s="138"/>
    </row>
    <row r="4413" spans="1:4" x14ac:dyDescent="0.2">
      <c r="A4413" s="158"/>
      <c r="D4413" s="138"/>
    </row>
    <row r="4414" spans="1:4" x14ac:dyDescent="0.2">
      <c r="A4414" s="158"/>
      <c r="D4414" s="138"/>
    </row>
    <row r="4415" spans="1:4" x14ac:dyDescent="0.2">
      <c r="A4415" s="158"/>
      <c r="D4415" s="138"/>
    </row>
    <row r="4416" spans="1:4" x14ac:dyDescent="0.2">
      <c r="A4416" s="158"/>
      <c r="D4416" s="138"/>
    </row>
    <row r="4417" spans="1:4" x14ac:dyDescent="0.2">
      <c r="A4417" s="158"/>
      <c r="D4417" s="138"/>
    </row>
    <row r="4418" spans="1:4" x14ac:dyDescent="0.2">
      <c r="A4418" s="158"/>
      <c r="D4418" s="138"/>
    </row>
    <row r="4419" spans="1:4" x14ac:dyDescent="0.2">
      <c r="A4419" s="158"/>
      <c r="D4419" s="138"/>
    </row>
    <row r="4420" spans="1:4" x14ac:dyDescent="0.2">
      <c r="A4420" s="158"/>
      <c r="D4420" s="138"/>
    </row>
    <row r="4421" spans="1:4" x14ac:dyDescent="0.2">
      <c r="A4421" s="158"/>
      <c r="D4421" s="138"/>
    </row>
    <row r="4422" spans="1:4" x14ac:dyDescent="0.2">
      <c r="A4422" s="158"/>
      <c r="D4422" s="138"/>
    </row>
    <row r="4423" spans="1:4" x14ac:dyDescent="0.2">
      <c r="A4423" s="158"/>
      <c r="D4423" s="138"/>
    </row>
    <row r="4424" spans="1:4" x14ac:dyDescent="0.2">
      <c r="A4424" s="158"/>
      <c r="D4424" s="138"/>
    </row>
    <row r="4425" spans="1:4" x14ac:dyDescent="0.2">
      <c r="A4425" s="158"/>
      <c r="D4425" s="138"/>
    </row>
    <row r="4426" spans="1:4" x14ac:dyDescent="0.2">
      <c r="A4426" s="158"/>
      <c r="D4426" s="138"/>
    </row>
    <row r="4427" spans="1:4" x14ac:dyDescent="0.2">
      <c r="A4427" s="158"/>
      <c r="D4427" s="138"/>
    </row>
    <row r="4428" spans="1:4" x14ac:dyDescent="0.2">
      <c r="A4428" s="158"/>
      <c r="D4428" s="138"/>
    </row>
    <row r="4429" spans="1:4" x14ac:dyDescent="0.2">
      <c r="A4429" s="158"/>
      <c r="D4429" s="138"/>
    </row>
    <row r="4430" spans="1:4" x14ac:dyDescent="0.2">
      <c r="A4430" s="158"/>
      <c r="D4430" s="138"/>
    </row>
    <row r="4431" spans="1:4" x14ac:dyDescent="0.2">
      <c r="A4431" s="158"/>
      <c r="D4431" s="138"/>
    </row>
    <row r="4432" spans="1:4" x14ac:dyDescent="0.2">
      <c r="A4432" s="158"/>
      <c r="D4432" s="138"/>
    </row>
    <row r="4433" spans="1:4" x14ac:dyDescent="0.2">
      <c r="A4433" s="158"/>
      <c r="D4433" s="138"/>
    </row>
    <row r="4434" spans="1:4" x14ac:dyDescent="0.2">
      <c r="A4434" s="158"/>
      <c r="D4434" s="138"/>
    </row>
    <row r="4435" spans="1:4" x14ac:dyDescent="0.2">
      <c r="A4435" s="158"/>
      <c r="D4435" s="138"/>
    </row>
    <row r="4436" spans="1:4" x14ac:dyDescent="0.2">
      <c r="A4436" s="158"/>
      <c r="D4436" s="138"/>
    </row>
    <row r="4437" spans="1:4" x14ac:dyDescent="0.2">
      <c r="A4437" s="158"/>
      <c r="D4437" s="138"/>
    </row>
    <row r="4438" spans="1:4" x14ac:dyDescent="0.2">
      <c r="A4438" s="158"/>
      <c r="D4438" s="138"/>
    </row>
    <row r="4439" spans="1:4" x14ac:dyDescent="0.2">
      <c r="A4439" s="158"/>
      <c r="D4439" s="138"/>
    </row>
    <row r="4440" spans="1:4" x14ac:dyDescent="0.2">
      <c r="A4440" s="158"/>
      <c r="D4440" s="138"/>
    </row>
    <row r="4441" spans="1:4" x14ac:dyDescent="0.2">
      <c r="A4441" s="158"/>
      <c r="D4441" s="138"/>
    </row>
    <row r="4442" spans="1:4" x14ac:dyDescent="0.2">
      <c r="A4442" s="158"/>
      <c r="D4442" s="138"/>
    </row>
    <row r="4443" spans="1:4" x14ac:dyDescent="0.2">
      <c r="A4443" s="158"/>
      <c r="D4443" s="138"/>
    </row>
    <row r="4444" spans="1:4" x14ac:dyDescent="0.2">
      <c r="A4444" s="158"/>
      <c r="D4444" s="138"/>
    </row>
    <row r="4445" spans="1:4" x14ac:dyDescent="0.2">
      <c r="A4445" s="158"/>
      <c r="D4445" s="138"/>
    </row>
    <row r="4446" spans="1:4" x14ac:dyDescent="0.2">
      <c r="A4446" s="158"/>
      <c r="D4446" s="138"/>
    </row>
    <row r="4447" spans="1:4" x14ac:dyDescent="0.2">
      <c r="A4447" s="158"/>
      <c r="D4447" s="138"/>
    </row>
    <row r="4448" spans="1:4" x14ac:dyDescent="0.2">
      <c r="A4448" s="158"/>
      <c r="D4448" s="138"/>
    </row>
    <row r="4449" spans="1:4" x14ac:dyDescent="0.2">
      <c r="A4449" s="158"/>
      <c r="D4449" s="138"/>
    </row>
    <row r="4450" spans="1:4" x14ac:dyDescent="0.2">
      <c r="A4450" s="158"/>
      <c r="D4450" s="138"/>
    </row>
    <row r="4451" spans="1:4" x14ac:dyDescent="0.2">
      <c r="A4451" s="158"/>
      <c r="D4451" s="138"/>
    </row>
    <row r="4452" spans="1:4" x14ac:dyDescent="0.2">
      <c r="A4452" s="158"/>
      <c r="D4452" s="138"/>
    </row>
    <row r="4453" spans="1:4" x14ac:dyDescent="0.2">
      <c r="A4453" s="158"/>
      <c r="D4453" s="138"/>
    </row>
    <row r="4454" spans="1:4" x14ac:dyDescent="0.2">
      <c r="A4454" s="158"/>
      <c r="D4454" s="138"/>
    </row>
    <row r="4455" spans="1:4" x14ac:dyDescent="0.2">
      <c r="A4455" s="158"/>
      <c r="D4455" s="138"/>
    </row>
    <row r="4456" spans="1:4" x14ac:dyDescent="0.2">
      <c r="A4456" s="158"/>
      <c r="D4456" s="138"/>
    </row>
    <row r="4457" spans="1:4" x14ac:dyDescent="0.2">
      <c r="A4457" s="158"/>
      <c r="D4457" s="138"/>
    </row>
    <row r="4458" spans="1:4" x14ac:dyDescent="0.2">
      <c r="A4458" s="158"/>
      <c r="D4458" s="138"/>
    </row>
    <row r="4459" spans="1:4" x14ac:dyDescent="0.2">
      <c r="A4459" s="158"/>
      <c r="D4459" s="138"/>
    </row>
    <row r="4460" spans="1:4" x14ac:dyDescent="0.2">
      <c r="A4460" s="158"/>
      <c r="D4460" s="138"/>
    </row>
    <row r="4461" spans="1:4" x14ac:dyDescent="0.2">
      <c r="A4461" s="158"/>
      <c r="D4461" s="138"/>
    </row>
    <row r="4462" spans="1:4" x14ac:dyDescent="0.2">
      <c r="A4462" s="158"/>
      <c r="D4462" s="138"/>
    </row>
    <row r="4463" spans="1:4" x14ac:dyDescent="0.2">
      <c r="A4463" s="158"/>
      <c r="D4463" s="138"/>
    </row>
    <row r="4464" spans="1:4" x14ac:dyDescent="0.2">
      <c r="A4464" s="158"/>
      <c r="D4464" s="138"/>
    </row>
    <row r="4465" spans="1:4" x14ac:dyDescent="0.2">
      <c r="A4465" s="158"/>
      <c r="D4465" s="138"/>
    </row>
    <row r="4466" spans="1:4" x14ac:dyDescent="0.2">
      <c r="A4466" s="158"/>
      <c r="D4466" s="138"/>
    </row>
    <row r="4467" spans="1:4" x14ac:dyDescent="0.2">
      <c r="A4467" s="158"/>
      <c r="D4467" s="138"/>
    </row>
    <row r="4468" spans="1:4" x14ac:dyDescent="0.2">
      <c r="A4468" s="158"/>
      <c r="D4468" s="138"/>
    </row>
    <row r="4469" spans="1:4" x14ac:dyDescent="0.2">
      <c r="A4469" s="158"/>
      <c r="D4469" s="138"/>
    </row>
    <row r="4470" spans="1:4" x14ac:dyDescent="0.2">
      <c r="A4470" s="158"/>
      <c r="D4470" s="138"/>
    </row>
    <row r="4471" spans="1:4" x14ac:dyDescent="0.2">
      <c r="A4471" s="158"/>
      <c r="D4471" s="138"/>
    </row>
    <row r="4472" spans="1:4" x14ac:dyDescent="0.2">
      <c r="A4472" s="158"/>
      <c r="D4472" s="138"/>
    </row>
    <row r="4473" spans="1:4" x14ac:dyDescent="0.2">
      <c r="A4473" s="158"/>
      <c r="D4473" s="138"/>
    </row>
    <row r="4474" spans="1:4" x14ac:dyDescent="0.2">
      <c r="A4474" s="158"/>
      <c r="D4474" s="138"/>
    </row>
    <row r="4475" spans="1:4" x14ac:dyDescent="0.2">
      <c r="A4475" s="158"/>
      <c r="D4475" s="138"/>
    </row>
    <row r="4476" spans="1:4" x14ac:dyDescent="0.2">
      <c r="A4476" s="158"/>
      <c r="D4476" s="138"/>
    </row>
    <row r="4477" spans="1:4" x14ac:dyDescent="0.2">
      <c r="A4477" s="158"/>
      <c r="D4477" s="138"/>
    </row>
    <row r="4478" spans="1:4" x14ac:dyDescent="0.2">
      <c r="A4478" s="158"/>
      <c r="D4478" s="138"/>
    </row>
    <row r="4479" spans="1:4" x14ac:dyDescent="0.2">
      <c r="A4479" s="158"/>
      <c r="D4479" s="138"/>
    </row>
    <row r="4480" spans="1:4" x14ac:dyDescent="0.2">
      <c r="A4480" s="158"/>
      <c r="D4480" s="138"/>
    </row>
    <row r="4481" spans="1:4" x14ac:dyDescent="0.2">
      <c r="A4481" s="158"/>
      <c r="D4481" s="138"/>
    </row>
    <row r="4482" spans="1:4" x14ac:dyDescent="0.2">
      <c r="A4482" s="158"/>
      <c r="D4482" s="138"/>
    </row>
    <row r="4483" spans="1:4" x14ac:dyDescent="0.2">
      <c r="A4483" s="158"/>
      <c r="D4483" s="138"/>
    </row>
    <row r="4484" spans="1:4" x14ac:dyDescent="0.2">
      <c r="A4484" s="158"/>
      <c r="D4484" s="138"/>
    </row>
    <row r="4485" spans="1:4" x14ac:dyDescent="0.2">
      <c r="A4485" s="158"/>
      <c r="D4485" s="138"/>
    </row>
    <row r="4486" spans="1:4" x14ac:dyDescent="0.2">
      <c r="A4486" s="158"/>
      <c r="D4486" s="138"/>
    </row>
    <row r="4487" spans="1:4" x14ac:dyDescent="0.2">
      <c r="A4487" s="158"/>
      <c r="D4487" s="138"/>
    </row>
    <row r="4488" spans="1:4" x14ac:dyDescent="0.2">
      <c r="A4488" s="158"/>
      <c r="D4488" s="138"/>
    </row>
    <row r="4489" spans="1:4" x14ac:dyDescent="0.2">
      <c r="A4489" s="158"/>
      <c r="D4489" s="138"/>
    </row>
    <row r="4490" spans="1:4" x14ac:dyDescent="0.2">
      <c r="A4490" s="158"/>
      <c r="D4490" s="138"/>
    </row>
    <row r="4491" spans="1:4" x14ac:dyDescent="0.2">
      <c r="A4491" s="158"/>
      <c r="D4491" s="138"/>
    </row>
    <row r="4492" spans="1:4" x14ac:dyDescent="0.2">
      <c r="A4492" s="158"/>
      <c r="D4492" s="138"/>
    </row>
    <row r="4493" spans="1:4" x14ac:dyDescent="0.2">
      <c r="A4493" s="158"/>
      <c r="D4493" s="138"/>
    </row>
    <row r="4494" spans="1:4" x14ac:dyDescent="0.2">
      <c r="A4494" s="158"/>
      <c r="D4494" s="138"/>
    </row>
    <row r="4495" spans="1:4" x14ac:dyDescent="0.2">
      <c r="A4495" s="158"/>
      <c r="D4495" s="138"/>
    </row>
    <row r="4496" spans="1:4" x14ac:dyDescent="0.2">
      <c r="A4496" s="158"/>
      <c r="D4496" s="138"/>
    </row>
    <row r="4497" spans="1:4" x14ac:dyDescent="0.2">
      <c r="A4497" s="158"/>
      <c r="D4497" s="138"/>
    </row>
    <row r="4498" spans="1:4" x14ac:dyDescent="0.2">
      <c r="A4498" s="158"/>
      <c r="D4498" s="138"/>
    </row>
    <row r="4499" spans="1:4" x14ac:dyDescent="0.2">
      <c r="A4499" s="158"/>
      <c r="D4499" s="138"/>
    </row>
    <row r="4500" spans="1:4" x14ac:dyDescent="0.2">
      <c r="A4500" s="158"/>
      <c r="D4500" s="138"/>
    </row>
    <row r="4501" spans="1:4" x14ac:dyDescent="0.2">
      <c r="A4501" s="158"/>
      <c r="D4501" s="138"/>
    </row>
    <row r="4502" spans="1:4" x14ac:dyDescent="0.2">
      <c r="A4502" s="158"/>
      <c r="D4502" s="138"/>
    </row>
    <row r="4503" spans="1:4" x14ac:dyDescent="0.2">
      <c r="A4503" s="158"/>
      <c r="D4503" s="138"/>
    </row>
    <row r="4504" spans="1:4" x14ac:dyDescent="0.2">
      <c r="A4504" s="158"/>
      <c r="D4504" s="138"/>
    </row>
    <row r="4505" spans="1:4" x14ac:dyDescent="0.2">
      <c r="A4505" s="158"/>
      <c r="D4505" s="138"/>
    </row>
    <row r="4506" spans="1:4" x14ac:dyDescent="0.2">
      <c r="A4506" s="158"/>
      <c r="D4506" s="138"/>
    </row>
    <row r="4507" spans="1:4" x14ac:dyDescent="0.2">
      <c r="A4507" s="158"/>
      <c r="D4507" s="138"/>
    </row>
    <row r="4508" spans="1:4" x14ac:dyDescent="0.2">
      <c r="A4508" s="158"/>
      <c r="D4508" s="138"/>
    </row>
    <row r="4509" spans="1:4" x14ac:dyDescent="0.2">
      <c r="A4509" s="158"/>
      <c r="D4509" s="138"/>
    </row>
    <row r="4510" spans="1:4" x14ac:dyDescent="0.2">
      <c r="A4510" s="158"/>
      <c r="D4510" s="138"/>
    </row>
    <row r="4511" spans="1:4" x14ac:dyDescent="0.2">
      <c r="A4511" s="158"/>
      <c r="D4511" s="138"/>
    </row>
    <row r="4512" spans="1:4" x14ac:dyDescent="0.2">
      <c r="A4512" s="158"/>
      <c r="D4512" s="138"/>
    </row>
    <row r="4513" spans="1:4" x14ac:dyDescent="0.2">
      <c r="A4513" s="158"/>
      <c r="D4513" s="138"/>
    </row>
    <row r="4514" spans="1:4" x14ac:dyDescent="0.2">
      <c r="A4514" s="158"/>
      <c r="D4514" s="138"/>
    </row>
    <row r="4515" spans="1:4" x14ac:dyDescent="0.2">
      <c r="A4515" s="158"/>
      <c r="D4515" s="138"/>
    </row>
    <row r="4516" spans="1:4" x14ac:dyDescent="0.2">
      <c r="A4516" s="158"/>
      <c r="D4516" s="138"/>
    </row>
    <row r="4517" spans="1:4" x14ac:dyDescent="0.2">
      <c r="A4517" s="158"/>
      <c r="D4517" s="138"/>
    </row>
    <row r="4518" spans="1:4" x14ac:dyDescent="0.2">
      <c r="A4518" s="158"/>
      <c r="D4518" s="138"/>
    </row>
    <row r="4519" spans="1:4" x14ac:dyDescent="0.2">
      <c r="A4519" s="158"/>
      <c r="D4519" s="138"/>
    </row>
    <row r="4520" spans="1:4" x14ac:dyDescent="0.2">
      <c r="A4520" s="158"/>
      <c r="D4520" s="138"/>
    </row>
    <row r="4521" spans="1:4" x14ac:dyDescent="0.2">
      <c r="A4521" s="158"/>
      <c r="D4521" s="138"/>
    </row>
    <row r="4522" spans="1:4" x14ac:dyDescent="0.2">
      <c r="A4522" s="158"/>
      <c r="D4522" s="138"/>
    </row>
    <row r="4523" spans="1:4" x14ac:dyDescent="0.2">
      <c r="A4523" s="158"/>
      <c r="D4523" s="138"/>
    </row>
    <row r="4524" spans="1:4" x14ac:dyDescent="0.2">
      <c r="A4524" s="158"/>
      <c r="D4524" s="138"/>
    </row>
    <row r="4525" spans="1:4" x14ac:dyDescent="0.2">
      <c r="A4525" s="158"/>
      <c r="D4525" s="138"/>
    </row>
    <row r="4526" spans="1:4" x14ac:dyDescent="0.2">
      <c r="A4526" s="158"/>
      <c r="D4526" s="138"/>
    </row>
    <row r="4527" spans="1:4" x14ac:dyDescent="0.2">
      <c r="A4527" s="158"/>
      <c r="D4527" s="138"/>
    </row>
    <row r="4528" spans="1:4" x14ac:dyDescent="0.2">
      <c r="A4528" s="158"/>
      <c r="D4528" s="138"/>
    </row>
    <row r="4529" spans="1:4" x14ac:dyDescent="0.2">
      <c r="A4529" s="158"/>
      <c r="D4529" s="138"/>
    </row>
    <row r="4530" spans="1:4" x14ac:dyDescent="0.2">
      <c r="A4530" s="158"/>
      <c r="D4530" s="138"/>
    </row>
    <row r="4531" spans="1:4" x14ac:dyDescent="0.2">
      <c r="A4531" s="158"/>
      <c r="D4531" s="138"/>
    </row>
    <row r="4532" spans="1:4" x14ac:dyDescent="0.2">
      <c r="A4532" s="158"/>
      <c r="D4532" s="138"/>
    </row>
    <row r="4533" spans="1:4" x14ac:dyDescent="0.2">
      <c r="A4533" s="158"/>
      <c r="D4533" s="138"/>
    </row>
    <row r="4534" spans="1:4" x14ac:dyDescent="0.2">
      <c r="A4534" s="158"/>
      <c r="D4534" s="138"/>
    </row>
    <row r="4535" spans="1:4" x14ac:dyDescent="0.2">
      <c r="A4535" s="158"/>
      <c r="D4535" s="138"/>
    </row>
    <row r="4536" spans="1:4" x14ac:dyDescent="0.2">
      <c r="A4536" s="158"/>
      <c r="D4536" s="138"/>
    </row>
    <row r="4537" spans="1:4" x14ac:dyDescent="0.2">
      <c r="A4537" s="158"/>
      <c r="D4537" s="138"/>
    </row>
    <row r="4538" spans="1:4" x14ac:dyDescent="0.2">
      <c r="A4538" s="158"/>
      <c r="D4538" s="138"/>
    </row>
    <row r="4539" spans="1:4" x14ac:dyDescent="0.2">
      <c r="A4539" s="158"/>
      <c r="D4539" s="138"/>
    </row>
    <row r="4540" spans="1:4" x14ac:dyDescent="0.2">
      <c r="A4540" s="158"/>
      <c r="D4540" s="138"/>
    </row>
    <row r="4541" spans="1:4" x14ac:dyDescent="0.2">
      <c r="A4541" s="158"/>
      <c r="D4541" s="138"/>
    </row>
    <row r="4542" spans="1:4" x14ac:dyDescent="0.2">
      <c r="A4542" s="158"/>
      <c r="D4542" s="138"/>
    </row>
    <row r="4543" spans="1:4" x14ac:dyDescent="0.2">
      <c r="A4543" s="158"/>
      <c r="D4543" s="138"/>
    </row>
    <row r="4544" spans="1:4" x14ac:dyDescent="0.2">
      <c r="A4544" s="158"/>
      <c r="D4544" s="138"/>
    </row>
    <row r="4545" spans="1:4" x14ac:dyDescent="0.2">
      <c r="A4545" s="158"/>
      <c r="D4545" s="138"/>
    </row>
    <row r="4546" spans="1:4" x14ac:dyDescent="0.2">
      <c r="A4546" s="158"/>
      <c r="D4546" s="138"/>
    </row>
    <row r="4547" spans="1:4" x14ac:dyDescent="0.2">
      <c r="A4547" s="158"/>
      <c r="D4547" s="138"/>
    </row>
    <row r="4548" spans="1:4" x14ac:dyDescent="0.2">
      <c r="A4548" s="158"/>
      <c r="D4548" s="138"/>
    </row>
    <row r="4549" spans="1:4" x14ac:dyDescent="0.2">
      <c r="A4549" s="158"/>
      <c r="D4549" s="138"/>
    </row>
    <row r="4550" spans="1:4" x14ac:dyDescent="0.2">
      <c r="A4550" s="158"/>
      <c r="D4550" s="138"/>
    </row>
    <row r="4551" spans="1:4" x14ac:dyDescent="0.2">
      <c r="A4551" s="158"/>
      <c r="D4551" s="138"/>
    </row>
    <row r="4552" spans="1:4" x14ac:dyDescent="0.2">
      <c r="A4552" s="158"/>
      <c r="D4552" s="138"/>
    </row>
    <row r="4553" spans="1:4" x14ac:dyDescent="0.2">
      <c r="A4553" s="158"/>
      <c r="D4553" s="138"/>
    </row>
    <row r="4554" spans="1:4" x14ac:dyDescent="0.2">
      <c r="A4554" s="158"/>
      <c r="D4554" s="138"/>
    </row>
    <row r="4555" spans="1:4" x14ac:dyDescent="0.2">
      <c r="A4555" s="158"/>
      <c r="D4555" s="138"/>
    </row>
    <row r="4556" spans="1:4" x14ac:dyDescent="0.2">
      <c r="A4556" s="158"/>
      <c r="D4556" s="138"/>
    </row>
    <row r="4557" spans="1:4" x14ac:dyDescent="0.2">
      <c r="A4557" s="158"/>
      <c r="D4557" s="138"/>
    </row>
    <row r="4558" spans="1:4" x14ac:dyDescent="0.2">
      <c r="A4558" s="158"/>
      <c r="D4558" s="138"/>
    </row>
    <row r="4559" spans="1:4" x14ac:dyDescent="0.2">
      <c r="A4559" s="158"/>
      <c r="D4559" s="138"/>
    </row>
    <row r="4560" spans="1:4" x14ac:dyDescent="0.2">
      <c r="A4560" s="158"/>
      <c r="D4560" s="138"/>
    </row>
    <row r="4561" spans="1:4" x14ac:dyDescent="0.2">
      <c r="A4561" s="158"/>
      <c r="D4561" s="138"/>
    </row>
    <row r="4562" spans="1:4" x14ac:dyDescent="0.2">
      <c r="A4562" s="158"/>
      <c r="D4562" s="138"/>
    </row>
    <row r="4563" spans="1:4" x14ac:dyDescent="0.2">
      <c r="A4563" s="158"/>
      <c r="D4563" s="138"/>
    </row>
    <row r="4564" spans="1:4" x14ac:dyDescent="0.2">
      <c r="A4564" s="158"/>
      <c r="D4564" s="138"/>
    </row>
    <row r="4565" spans="1:4" x14ac:dyDescent="0.2">
      <c r="A4565" s="158"/>
      <c r="D4565" s="138"/>
    </row>
    <row r="4566" spans="1:4" x14ac:dyDescent="0.2">
      <c r="A4566" s="158"/>
      <c r="D4566" s="138"/>
    </row>
    <row r="4567" spans="1:4" x14ac:dyDescent="0.2">
      <c r="A4567" s="158"/>
      <c r="D4567" s="138"/>
    </row>
    <row r="4568" spans="1:4" x14ac:dyDescent="0.2">
      <c r="A4568" s="158"/>
      <c r="D4568" s="138"/>
    </row>
    <row r="4569" spans="1:4" x14ac:dyDescent="0.2">
      <c r="A4569" s="158"/>
      <c r="D4569" s="138"/>
    </row>
    <row r="4570" spans="1:4" x14ac:dyDescent="0.2">
      <c r="A4570" s="158"/>
      <c r="D4570" s="138"/>
    </row>
    <row r="4571" spans="1:4" x14ac:dyDescent="0.2">
      <c r="A4571" s="158"/>
      <c r="D4571" s="138"/>
    </row>
    <row r="4572" spans="1:4" x14ac:dyDescent="0.2">
      <c r="A4572" s="158"/>
      <c r="D4572" s="138"/>
    </row>
    <row r="4573" spans="1:4" x14ac:dyDescent="0.2">
      <c r="A4573" s="158"/>
      <c r="D4573" s="138"/>
    </row>
    <row r="4574" spans="1:4" x14ac:dyDescent="0.2">
      <c r="A4574" s="158"/>
      <c r="D4574" s="138"/>
    </row>
    <row r="4575" spans="1:4" x14ac:dyDescent="0.2">
      <c r="A4575" s="158"/>
      <c r="D4575" s="138"/>
    </row>
    <row r="4576" spans="1:4" x14ac:dyDescent="0.2">
      <c r="A4576" s="158"/>
      <c r="D4576" s="138"/>
    </row>
    <row r="4577" spans="1:4" x14ac:dyDescent="0.2">
      <c r="A4577" s="158"/>
      <c r="D4577" s="138"/>
    </row>
    <row r="4578" spans="1:4" x14ac:dyDescent="0.2">
      <c r="A4578" s="158"/>
      <c r="D4578" s="138"/>
    </row>
    <row r="4579" spans="1:4" x14ac:dyDescent="0.2">
      <c r="A4579" s="158"/>
      <c r="D4579" s="138"/>
    </row>
    <row r="4580" spans="1:4" x14ac:dyDescent="0.2">
      <c r="A4580" s="158"/>
      <c r="D4580" s="138"/>
    </row>
    <row r="4581" spans="1:4" x14ac:dyDescent="0.2">
      <c r="A4581" s="158"/>
      <c r="D4581" s="138"/>
    </row>
    <row r="4582" spans="1:4" x14ac:dyDescent="0.2">
      <c r="A4582" s="158"/>
      <c r="D4582" s="138"/>
    </row>
    <row r="4583" spans="1:4" x14ac:dyDescent="0.2">
      <c r="A4583" s="158"/>
      <c r="D4583" s="138"/>
    </row>
    <row r="4584" spans="1:4" x14ac:dyDescent="0.2">
      <c r="A4584" s="158"/>
      <c r="D4584" s="138"/>
    </row>
    <row r="4585" spans="1:4" x14ac:dyDescent="0.2">
      <c r="A4585" s="158"/>
      <c r="D4585" s="138"/>
    </row>
    <row r="4586" spans="1:4" x14ac:dyDescent="0.2">
      <c r="A4586" s="158"/>
      <c r="D4586" s="138"/>
    </row>
    <row r="4587" spans="1:4" x14ac:dyDescent="0.2">
      <c r="A4587" s="158"/>
      <c r="D4587" s="138"/>
    </row>
    <row r="4588" spans="1:4" x14ac:dyDescent="0.2">
      <c r="A4588" s="158"/>
      <c r="D4588" s="138"/>
    </row>
    <row r="4589" spans="1:4" x14ac:dyDescent="0.2">
      <c r="A4589" s="158"/>
      <c r="D4589" s="138"/>
    </row>
    <row r="4590" spans="1:4" x14ac:dyDescent="0.2">
      <c r="A4590" s="158"/>
      <c r="D4590" s="138"/>
    </row>
    <row r="4591" spans="1:4" x14ac:dyDescent="0.2">
      <c r="A4591" s="158"/>
      <c r="D4591" s="138"/>
    </row>
    <row r="4592" spans="1:4" x14ac:dyDescent="0.2">
      <c r="A4592" s="158"/>
      <c r="D4592" s="138"/>
    </row>
    <row r="4593" spans="1:4" x14ac:dyDescent="0.2">
      <c r="A4593" s="158"/>
      <c r="D4593" s="138"/>
    </row>
    <row r="4594" spans="1:4" x14ac:dyDescent="0.2">
      <c r="A4594" s="158"/>
      <c r="D4594" s="138"/>
    </row>
    <row r="4595" spans="1:4" x14ac:dyDescent="0.2">
      <c r="A4595" s="158"/>
      <c r="D4595" s="138"/>
    </row>
    <row r="4596" spans="1:4" x14ac:dyDescent="0.2">
      <c r="A4596" s="158"/>
      <c r="D4596" s="138"/>
    </row>
    <row r="4597" spans="1:4" x14ac:dyDescent="0.2">
      <c r="A4597" s="158"/>
      <c r="D4597" s="138"/>
    </row>
    <row r="4598" spans="1:4" x14ac:dyDescent="0.2">
      <c r="A4598" s="158"/>
      <c r="D4598" s="138"/>
    </row>
    <row r="4599" spans="1:4" x14ac:dyDescent="0.2">
      <c r="A4599" s="158"/>
      <c r="D4599" s="138"/>
    </row>
    <row r="4600" spans="1:4" x14ac:dyDescent="0.2">
      <c r="A4600" s="158"/>
      <c r="D4600" s="138"/>
    </row>
    <row r="4601" spans="1:4" x14ac:dyDescent="0.2">
      <c r="A4601" s="158"/>
      <c r="D4601" s="138"/>
    </row>
    <row r="4602" spans="1:4" x14ac:dyDescent="0.2">
      <c r="A4602" s="158"/>
      <c r="D4602" s="138"/>
    </row>
    <row r="4603" spans="1:4" x14ac:dyDescent="0.2">
      <c r="A4603" s="158"/>
      <c r="D4603" s="138"/>
    </row>
    <row r="4604" spans="1:4" x14ac:dyDescent="0.2">
      <c r="A4604" s="158"/>
      <c r="D4604" s="138"/>
    </row>
    <row r="4605" spans="1:4" x14ac:dyDescent="0.2">
      <c r="A4605" s="158"/>
      <c r="D4605" s="138"/>
    </row>
    <row r="4606" spans="1:4" x14ac:dyDescent="0.2">
      <c r="A4606" s="158"/>
      <c r="D4606" s="138"/>
    </row>
    <row r="4607" spans="1:4" x14ac:dyDescent="0.2">
      <c r="A4607" s="158"/>
      <c r="D4607" s="138"/>
    </row>
    <row r="4608" spans="1:4" x14ac:dyDescent="0.2">
      <c r="A4608" s="158"/>
      <c r="D4608" s="138"/>
    </row>
    <row r="4609" spans="1:4" x14ac:dyDescent="0.2">
      <c r="A4609" s="158"/>
      <c r="D4609" s="138"/>
    </row>
    <row r="4610" spans="1:4" x14ac:dyDescent="0.2">
      <c r="A4610" s="158"/>
      <c r="D4610" s="138"/>
    </row>
    <row r="4611" spans="1:4" x14ac:dyDescent="0.2">
      <c r="A4611" s="158"/>
      <c r="D4611" s="138"/>
    </row>
    <row r="4612" spans="1:4" x14ac:dyDescent="0.2">
      <c r="A4612" s="158"/>
      <c r="D4612" s="138"/>
    </row>
    <row r="4613" spans="1:4" x14ac:dyDescent="0.2">
      <c r="A4613" s="158"/>
      <c r="D4613" s="138"/>
    </row>
    <row r="4614" spans="1:4" x14ac:dyDescent="0.2">
      <c r="A4614" s="158"/>
      <c r="D4614" s="138"/>
    </row>
    <row r="4615" spans="1:4" x14ac:dyDescent="0.2">
      <c r="A4615" s="158"/>
      <c r="D4615" s="138"/>
    </row>
    <row r="4616" spans="1:4" x14ac:dyDescent="0.2">
      <c r="A4616" s="158"/>
      <c r="D4616" s="138"/>
    </row>
    <row r="4617" spans="1:4" x14ac:dyDescent="0.2">
      <c r="A4617" s="158"/>
      <c r="D4617" s="138"/>
    </row>
    <row r="4618" spans="1:4" x14ac:dyDescent="0.2">
      <c r="A4618" s="158"/>
      <c r="D4618" s="138"/>
    </row>
    <row r="4619" spans="1:4" x14ac:dyDescent="0.2">
      <c r="A4619" s="158"/>
      <c r="D4619" s="138"/>
    </row>
    <row r="4620" spans="1:4" x14ac:dyDescent="0.2">
      <c r="A4620" s="158"/>
      <c r="D4620" s="138"/>
    </row>
    <row r="4621" spans="1:4" x14ac:dyDescent="0.2">
      <c r="A4621" s="158"/>
      <c r="D4621" s="138"/>
    </row>
    <row r="4622" spans="1:4" x14ac:dyDescent="0.2">
      <c r="A4622" s="158"/>
      <c r="D4622" s="138"/>
    </row>
    <row r="4623" spans="1:4" x14ac:dyDescent="0.2">
      <c r="A4623" s="158"/>
      <c r="D4623" s="138"/>
    </row>
    <row r="4624" spans="1:4" x14ac:dyDescent="0.2">
      <c r="A4624" s="158"/>
      <c r="D4624" s="138"/>
    </row>
    <row r="4625" spans="1:4" x14ac:dyDescent="0.2">
      <c r="A4625" s="158"/>
      <c r="D4625" s="138"/>
    </row>
    <row r="4626" spans="1:4" x14ac:dyDescent="0.2">
      <c r="A4626" s="158"/>
      <c r="D4626" s="138"/>
    </row>
    <row r="4627" spans="1:4" x14ac:dyDescent="0.2">
      <c r="A4627" s="158"/>
      <c r="D4627" s="138"/>
    </row>
    <row r="4628" spans="1:4" x14ac:dyDescent="0.2">
      <c r="A4628" s="158"/>
      <c r="D4628" s="138"/>
    </row>
    <row r="4629" spans="1:4" x14ac:dyDescent="0.2">
      <c r="A4629" s="158"/>
      <c r="D4629" s="138"/>
    </row>
    <row r="4630" spans="1:4" x14ac:dyDescent="0.2">
      <c r="A4630" s="158"/>
      <c r="D4630" s="138"/>
    </row>
    <row r="4631" spans="1:4" x14ac:dyDescent="0.2">
      <c r="A4631" s="158"/>
      <c r="D4631" s="138"/>
    </row>
    <row r="4632" spans="1:4" x14ac:dyDescent="0.2">
      <c r="A4632" s="158"/>
      <c r="D4632" s="138"/>
    </row>
    <row r="4633" spans="1:4" x14ac:dyDescent="0.2">
      <c r="A4633" s="158"/>
      <c r="D4633" s="138"/>
    </row>
    <row r="4634" spans="1:4" x14ac:dyDescent="0.2">
      <c r="A4634" s="158"/>
      <c r="D4634" s="138"/>
    </row>
    <row r="4635" spans="1:4" x14ac:dyDescent="0.2">
      <c r="A4635" s="158"/>
      <c r="D4635" s="138"/>
    </row>
    <row r="4636" spans="1:4" x14ac:dyDescent="0.2">
      <c r="A4636" s="158"/>
      <c r="D4636" s="138"/>
    </row>
    <row r="4637" spans="1:4" x14ac:dyDescent="0.2">
      <c r="A4637" s="158"/>
      <c r="D4637" s="138"/>
    </row>
    <row r="4638" spans="1:4" x14ac:dyDescent="0.2">
      <c r="A4638" s="158"/>
      <c r="D4638" s="138"/>
    </row>
    <row r="4639" spans="1:4" x14ac:dyDescent="0.2">
      <c r="A4639" s="158"/>
      <c r="D4639" s="138"/>
    </row>
    <row r="4640" spans="1:4" x14ac:dyDescent="0.2">
      <c r="A4640" s="158"/>
      <c r="D4640" s="138"/>
    </row>
    <row r="4641" spans="1:4" x14ac:dyDescent="0.2">
      <c r="A4641" s="158"/>
      <c r="D4641" s="138"/>
    </row>
    <row r="4642" spans="1:4" x14ac:dyDescent="0.2">
      <c r="A4642" s="158"/>
      <c r="D4642" s="138"/>
    </row>
    <row r="4643" spans="1:4" x14ac:dyDescent="0.2">
      <c r="A4643" s="158"/>
      <c r="D4643" s="138"/>
    </row>
    <row r="4644" spans="1:4" x14ac:dyDescent="0.2">
      <c r="A4644" s="158"/>
      <c r="D4644" s="138"/>
    </row>
    <row r="4645" spans="1:4" x14ac:dyDescent="0.2">
      <c r="A4645" s="158"/>
      <c r="D4645" s="138"/>
    </row>
    <row r="4646" spans="1:4" x14ac:dyDescent="0.2">
      <c r="A4646" s="158"/>
      <c r="D4646" s="138"/>
    </row>
    <row r="4647" spans="1:4" x14ac:dyDescent="0.2">
      <c r="A4647" s="158"/>
      <c r="D4647" s="138"/>
    </row>
    <row r="4648" spans="1:4" x14ac:dyDescent="0.2">
      <c r="A4648" s="158"/>
      <c r="D4648" s="138"/>
    </row>
    <row r="4649" spans="1:4" x14ac:dyDescent="0.2">
      <c r="A4649" s="158"/>
      <c r="D4649" s="138"/>
    </row>
    <row r="4650" spans="1:4" x14ac:dyDescent="0.2">
      <c r="A4650" s="158"/>
      <c r="D4650" s="138"/>
    </row>
    <row r="4651" spans="1:4" x14ac:dyDescent="0.2">
      <c r="A4651" s="158"/>
      <c r="D4651" s="138"/>
    </row>
    <row r="4652" spans="1:4" x14ac:dyDescent="0.2">
      <c r="A4652" s="158"/>
      <c r="D4652" s="138"/>
    </row>
    <row r="4653" spans="1:4" x14ac:dyDescent="0.2">
      <c r="A4653" s="158"/>
      <c r="D4653" s="138"/>
    </row>
    <row r="4654" spans="1:4" x14ac:dyDescent="0.2">
      <c r="A4654" s="158"/>
      <c r="D4654" s="138"/>
    </row>
    <row r="4655" spans="1:4" x14ac:dyDescent="0.2">
      <c r="A4655" s="158"/>
      <c r="D4655" s="138"/>
    </row>
    <row r="4656" spans="1:4" x14ac:dyDescent="0.2">
      <c r="A4656" s="158"/>
      <c r="D4656" s="138"/>
    </row>
    <row r="4657" spans="1:4" x14ac:dyDescent="0.2">
      <c r="A4657" s="158"/>
      <c r="D4657" s="138"/>
    </row>
    <row r="4658" spans="1:4" x14ac:dyDescent="0.2">
      <c r="A4658" s="158"/>
      <c r="D4658" s="138"/>
    </row>
    <row r="4659" spans="1:4" x14ac:dyDescent="0.2">
      <c r="A4659" s="158"/>
      <c r="D4659" s="138"/>
    </row>
    <row r="4660" spans="1:4" x14ac:dyDescent="0.2">
      <c r="A4660" s="158"/>
      <c r="D4660" s="138"/>
    </row>
    <row r="4661" spans="1:4" x14ac:dyDescent="0.2">
      <c r="A4661" s="158"/>
      <c r="D4661" s="138"/>
    </row>
    <row r="4662" spans="1:4" x14ac:dyDescent="0.2">
      <c r="A4662" s="158"/>
      <c r="D4662" s="138"/>
    </row>
    <row r="4663" spans="1:4" x14ac:dyDescent="0.2">
      <c r="A4663" s="158"/>
      <c r="D4663" s="138"/>
    </row>
    <row r="4664" spans="1:4" x14ac:dyDescent="0.2">
      <c r="A4664" s="158"/>
      <c r="D4664" s="138"/>
    </row>
    <row r="4665" spans="1:4" x14ac:dyDescent="0.2">
      <c r="A4665" s="158"/>
      <c r="D4665" s="138"/>
    </row>
    <row r="4666" spans="1:4" x14ac:dyDescent="0.2">
      <c r="A4666" s="158"/>
      <c r="D4666" s="138"/>
    </row>
    <row r="4667" spans="1:4" x14ac:dyDescent="0.2">
      <c r="A4667" s="158"/>
      <c r="D4667" s="138"/>
    </row>
    <row r="4668" spans="1:4" x14ac:dyDescent="0.2">
      <c r="A4668" s="158"/>
      <c r="D4668" s="138"/>
    </row>
    <row r="4669" spans="1:4" x14ac:dyDescent="0.2">
      <c r="A4669" s="158"/>
      <c r="D4669" s="138"/>
    </row>
    <row r="4670" spans="1:4" x14ac:dyDescent="0.2">
      <c r="A4670" s="158"/>
      <c r="D4670" s="138"/>
    </row>
    <row r="4671" spans="1:4" x14ac:dyDescent="0.2">
      <c r="A4671" s="158"/>
      <c r="D4671" s="138"/>
    </row>
    <row r="4672" spans="1:4" x14ac:dyDescent="0.2">
      <c r="A4672" s="158"/>
      <c r="D4672" s="138"/>
    </row>
    <row r="4673" spans="1:4" x14ac:dyDescent="0.2">
      <c r="A4673" s="158"/>
      <c r="D4673" s="138"/>
    </row>
    <row r="4674" spans="1:4" x14ac:dyDescent="0.2">
      <c r="A4674" s="158"/>
      <c r="D4674" s="138"/>
    </row>
    <row r="4675" spans="1:4" x14ac:dyDescent="0.2">
      <c r="A4675" s="158"/>
      <c r="D4675" s="138"/>
    </row>
    <row r="4676" spans="1:4" x14ac:dyDescent="0.2">
      <c r="A4676" s="158"/>
      <c r="D4676" s="138"/>
    </row>
    <row r="4677" spans="1:4" x14ac:dyDescent="0.2">
      <c r="A4677" s="158"/>
      <c r="D4677" s="138"/>
    </row>
    <row r="4678" spans="1:4" x14ac:dyDescent="0.2">
      <c r="A4678" s="158"/>
      <c r="D4678" s="138"/>
    </row>
    <row r="4679" spans="1:4" x14ac:dyDescent="0.2">
      <c r="A4679" s="158"/>
      <c r="D4679" s="138"/>
    </row>
    <row r="4680" spans="1:4" x14ac:dyDescent="0.2">
      <c r="A4680" s="158"/>
      <c r="D4680" s="138"/>
    </row>
    <row r="4681" spans="1:4" x14ac:dyDescent="0.2">
      <c r="A4681" s="158"/>
      <c r="D4681" s="138"/>
    </row>
    <row r="4682" spans="1:4" x14ac:dyDescent="0.2">
      <c r="A4682" s="158"/>
      <c r="D4682" s="138"/>
    </row>
    <row r="4683" spans="1:4" x14ac:dyDescent="0.2">
      <c r="A4683" s="158"/>
      <c r="D4683" s="138"/>
    </row>
    <row r="4684" spans="1:4" x14ac:dyDescent="0.2">
      <c r="A4684" s="158"/>
      <c r="D4684" s="138"/>
    </row>
    <row r="4685" spans="1:4" x14ac:dyDescent="0.2">
      <c r="A4685" s="158"/>
      <c r="D4685" s="138"/>
    </row>
    <row r="4686" spans="1:4" x14ac:dyDescent="0.2">
      <c r="A4686" s="158"/>
      <c r="D4686" s="138"/>
    </row>
    <row r="4687" spans="1:4" x14ac:dyDescent="0.2">
      <c r="A4687" s="158"/>
      <c r="D4687" s="138"/>
    </row>
    <row r="4688" spans="1:4" x14ac:dyDescent="0.2">
      <c r="A4688" s="158"/>
      <c r="D4688" s="138"/>
    </row>
    <row r="4689" spans="1:4" x14ac:dyDescent="0.2">
      <c r="A4689" s="158"/>
      <c r="D4689" s="138"/>
    </row>
    <row r="4690" spans="1:4" x14ac:dyDescent="0.2">
      <c r="A4690" s="158"/>
      <c r="D4690" s="138"/>
    </row>
    <row r="4691" spans="1:4" x14ac:dyDescent="0.2">
      <c r="A4691" s="158"/>
      <c r="D4691" s="138"/>
    </row>
    <row r="4692" spans="1:4" x14ac:dyDescent="0.2">
      <c r="A4692" s="158"/>
      <c r="D4692" s="138"/>
    </row>
    <row r="4693" spans="1:4" x14ac:dyDescent="0.2">
      <c r="A4693" s="158"/>
      <c r="D4693" s="138"/>
    </row>
    <row r="4694" spans="1:4" x14ac:dyDescent="0.2">
      <c r="A4694" s="158"/>
      <c r="D4694" s="138"/>
    </row>
    <row r="4695" spans="1:4" x14ac:dyDescent="0.2">
      <c r="A4695" s="158"/>
      <c r="D4695" s="138"/>
    </row>
    <row r="4696" spans="1:4" x14ac:dyDescent="0.2">
      <c r="A4696" s="158"/>
      <c r="D4696" s="138"/>
    </row>
    <row r="4697" spans="1:4" x14ac:dyDescent="0.2">
      <c r="A4697" s="158"/>
      <c r="D4697" s="138"/>
    </row>
    <row r="4698" spans="1:4" x14ac:dyDescent="0.2">
      <c r="A4698" s="158"/>
      <c r="D4698" s="138"/>
    </row>
    <row r="4699" spans="1:4" x14ac:dyDescent="0.2">
      <c r="A4699" s="158"/>
      <c r="D4699" s="138"/>
    </row>
    <row r="4700" spans="1:4" x14ac:dyDescent="0.2">
      <c r="A4700" s="158"/>
      <c r="D4700" s="138"/>
    </row>
    <row r="4701" spans="1:4" x14ac:dyDescent="0.2">
      <c r="A4701" s="158"/>
      <c r="D4701" s="138"/>
    </row>
    <row r="4702" spans="1:4" x14ac:dyDescent="0.2">
      <c r="A4702" s="158"/>
      <c r="D4702" s="138"/>
    </row>
    <row r="4703" spans="1:4" x14ac:dyDescent="0.2">
      <c r="A4703" s="158"/>
      <c r="D4703" s="138"/>
    </row>
    <row r="4704" spans="1:4" x14ac:dyDescent="0.2">
      <c r="A4704" s="158"/>
      <c r="D4704" s="138"/>
    </row>
    <row r="4705" spans="1:4" x14ac:dyDescent="0.2">
      <c r="A4705" s="158"/>
      <c r="D4705" s="138"/>
    </row>
    <row r="4706" spans="1:4" x14ac:dyDescent="0.2">
      <c r="A4706" s="158"/>
      <c r="D4706" s="138"/>
    </row>
    <row r="4707" spans="1:4" x14ac:dyDescent="0.2">
      <c r="A4707" s="158"/>
      <c r="D4707" s="138"/>
    </row>
    <row r="4708" spans="1:4" x14ac:dyDescent="0.2">
      <c r="A4708" s="158"/>
      <c r="D4708" s="138"/>
    </row>
    <row r="4709" spans="1:4" x14ac:dyDescent="0.2">
      <c r="A4709" s="158"/>
      <c r="D4709" s="138"/>
    </row>
    <row r="4710" spans="1:4" x14ac:dyDescent="0.2">
      <c r="A4710" s="158"/>
      <c r="D4710" s="138"/>
    </row>
    <row r="4711" spans="1:4" x14ac:dyDescent="0.2">
      <c r="A4711" s="158"/>
      <c r="D4711" s="138"/>
    </row>
    <row r="4712" spans="1:4" x14ac:dyDescent="0.2">
      <c r="A4712" s="158"/>
      <c r="D4712" s="138"/>
    </row>
    <row r="4713" spans="1:4" x14ac:dyDescent="0.2">
      <c r="A4713" s="158"/>
      <c r="D4713" s="138"/>
    </row>
    <row r="4714" spans="1:4" x14ac:dyDescent="0.2">
      <c r="A4714" s="158"/>
      <c r="D4714" s="138"/>
    </row>
    <row r="4715" spans="1:4" x14ac:dyDescent="0.2">
      <c r="A4715" s="158"/>
      <c r="D4715" s="138"/>
    </row>
    <row r="4716" spans="1:4" x14ac:dyDescent="0.2">
      <c r="A4716" s="158"/>
      <c r="D4716" s="138"/>
    </row>
    <row r="4717" spans="1:4" x14ac:dyDescent="0.2">
      <c r="A4717" s="158"/>
      <c r="D4717" s="138"/>
    </row>
    <row r="4718" spans="1:4" x14ac:dyDescent="0.2">
      <c r="A4718" s="158"/>
      <c r="D4718" s="138"/>
    </row>
    <row r="4719" spans="1:4" x14ac:dyDescent="0.2">
      <c r="A4719" s="158"/>
      <c r="D4719" s="138"/>
    </row>
    <row r="4720" spans="1:4" x14ac:dyDescent="0.2">
      <c r="A4720" s="158"/>
      <c r="D4720" s="138"/>
    </row>
    <row r="4721" spans="1:4" x14ac:dyDescent="0.2">
      <c r="A4721" s="158"/>
      <c r="D4721" s="138"/>
    </row>
    <row r="4722" spans="1:4" x14ac:dyDescent="0.2">
      <c r="A4722" s="158"/>
      <c r="D4722" s="138"/>
    </row>
    <row r="4723" spans="1:4" x14ac:dyDescent="0.2">
      <c r="A4723" s="158"/>
      <c r="D4723" s="138"/>
    </row>
    <row r="4724" spans="1:4" x14ac:dyDescent="0.2">
      <c r="A4724" s="158"/>
      <c r="D4724" s="138"/>
    </row>
    <row r="4725" spans="1:4" x14ac:dyDescent="0.2">
      <c r="A4725" s="158"/>
      <c r="D4725" s="138"/>
    </row>
    <row r="4726" spans="1:4" x14ac:dyDescent="0.2">
      <c r="A4726" s="158"/>
      <c r="D4726" s="138"/>
    </row>
    <row r="4727" spans="1:4" x14ac:dyDescent="0.2">
      <c r="A4727" s="158"/>
      <c r="D4727" s="138"/>
    </row>
    <row r="4728" spans="1:4" x14ac:dyDescent="0.2">
      <c r="A4728" s="158"/>
      <c r="D4728" s="138"/>
    </row>
    <row r="4729" spans="1:4" x14ac:dyDescent="0.2">
      <c r="A4729" s="158"/>
      <c r="D4729" s="138"/>
    </row>
    <row r="4730" spans="1:4" x14ac:dyDescent="0.2">
      <c r="A4730" s="158"/>
      <c r="D4730" s="138"/>
    </row>
    <row r="4731" spans="1:4" x14ac:dyDescent="0.2">
      <c r="A4731" s="158"/>
      <c r="D4731" s="138"/>
    </row>
    <row r="4732" spans="1:4" x14ac:dyDescent="0.2">
      <c r="A4732" s="158"/>
      <c r="D4732" s="138"/>
    </row>
    <row r="4733" spans="1:4" x14ac:dyDescent="0.2">
      <c r="A4733" s="158"/>
      <c r="D4733" s="138"/>
    </row>
    <row r="4734" spans="1:4" x14ac:dyDescent="0.2">
      <c r="A4734" s="158"/>
      <c r="D4734" s="138"/>
    </row>
    <row r="4735" spans="1:4" x14ac:dyDescent="0.2">
      <c r="A4735" s="158"/>
      <c r="D4735" s="138"/>
    </row>
    <row r="4736" spans="1:4" x14ac:dyDescent="0.2">
      <c r="A4736" s="158"/>
      <c r="D4736" s="138"/>
    </row>
    <row r="4737" spans="1:4" x14ac:dyDescent="0.2">
      <c r="A4737" s="158"/>
      <c r="D4737" s="138"/>
    </row>
    <row r="4738" spans="1:4" x14ac:dyDescent="0.2">
      <c r="A4738" s="158"/>
      <c r="D4738" s="138"/>
    </row>
    <row r="4739" spans="1:4" x14ac:dyDescent="0.2">
      <c r="A4739" s="158"/>
      <c r="D4739" s="138"/>
    </row>
    <row r="4740" spans="1:4" x14ac:dyDescent="0.2">
      <c r="A4740" s="158"/>
      <c r="D4740" s="138"/>
    </row>
    <row r="4741" spans="1:4" x14ac:dyDescent="0.2">
      <c r="A4741" s="158"/>
      <c r="D4741" s="138"/>
    </row>
    <row r="4742" spans="1:4" x14ac:dyDescent="0.2">
      <c r="A4742" s="158"/>
      <c r="D4742" s="138"/>
    </row>
    <row r="4743" spans="1:4" x14ac:dyDescent="0.2">
      <c r="A4743" s="158"/>
      <c r="D4743" s="138"/>
    </row>
    <row r="4744" spans="1:4" x14ac:dyDescent="0.2">
      <c r="A4744" s="158"/>
      <c r="D4744" s="138"/>
    </row>
    <row r="4745" spans="1:4" x14ac:dyDescent="0.2">
      <c r="A4745" s="158"/>
      <c r="D4745" s="138"/>
    </row>
    <row r="4746" spans="1:4" x14ac:dyDescent="0.2">
      <c r="A4746" s="158"/>
      <c r="D4746" s="138"/>
    </row>
    <row r="4747" spans="1:4" x14ac:dyDescent="0.2">
      <c r="A4747" s="158"/>
      <c r="D4747" s="138"/>
    </row>
    <row r="4748" spans="1:4" x14ac:dyDescent="0.2">
      <c r="A4748" s="158"/>
      <c r="D4748" s="138"/>
    </row>
    <row r="4749" spans="1:4" x14ac:dyDescent="0.2">
      <c r="A4749" s="158"/>
      <c r="D4749" s="138"/>
    </row>
    <row r="4750" spans="1:4" x14ac:dyDescent="0.2">
      <c r="A4750" s="158"/>
      <c r="D4750" s="138"/>
    </row>
    <row r="4751" spans="1:4" x14ac:dyDescent="0.2">
      <c r="A4751" s="158"/>
      <c r="D4751" s="138"/>
    </row>
    <row r="4752" spans="1:4" x14ac:dyDescent="0.2">
      <c r="A4752" s="158"/>
      <c r="D4752" s="138"/>
    </row>
    <row r="4753" spans="1:4" x14ac:dyDescent="0.2">
      <c r="A4753" s="158"/>
      <c r="D4753" s="138"/>
    </row>
    <row r="4754" spans="1:4" x14ac:dyDescent="0.2">
      <c r="A4754" s="158"/>
      <c r="D4754" s="138"/>
    </row>
    <row r="4755" spans="1:4" x14ac:dyDescent="0.2">
      <c r="A4755" s="158"/>
      <c r="D4755" s="138"/>
    </row>
    <row r="4756" spans="1:4" x14ac:dyDescent="0.2">
      <c r="A4756" s="158"/>
      <c r="D4756" s="138"/>
    </row>
    <row r="4757" spans="1:4" x14ac:dyDescent="0.2">
      <c r="A4757" s="158"/>
      <c r="D4757" s="138"/>
    </row>
    <row r="4758" spans="1:4" x14ac:dyDescent="0.2">
      <c r="A4758" s="158"/>
      <c r="D4758" s="138"/>
    </row>
    <row r="4759" spans="1:4" x14ac:dyDescent="0.2">
      <c r="A4759" s="158"/>
      <c r="D4759" s="138"/>
    </row>
    <row r="4760" spans="1:4" x14ac:dyDescent="0.2">
      <c r="A4760" s="158"/>
      <c r="D4760" s="138"/>
    </row>
    <row r="4761" spans="1:4" x14ac:dyDescent="0.2">
      <c r="A4761" s="158"/>
      <c r="D4761" s="138"/>
    </row>
    <row r="4762" spans="1:4" x14ac:dyDescent="0.2">
      <c r="A4762" s="158"/>
      <c r="D4762" s="138"/>
    </row>
    <row r="4763" spans="1:4" x14ac:dyDescent="0.2">
      <c r="A4763" s="158"/>
      <c r="D4763" s="138"/>
    </row>
    <row r="4764" spans="1:4" x14ac:dyDescent="0.2">
      <c r="A4764" s="158"/>
      <c r="D4764" s="138"/>
    </row>
    <row r="4765" spans="1:4" x14ac:dyDescent="0.2">
      <c r="A4765" s="158"/>
      <c r="D4765" s="138"/>
    </row>
    <row r="4766" spans="1:4" x14ac:dyDescent="0.2">
      <c r="A4766" s="158"/>
      <c r="D4766" s="138"/>
    </row>
    <row r="4767" spans="1:4" x14ac:dyDescent="0.2">
      <c r="A4767" s="158"/>
      <c r="D4767" s="138"/>
    </row>
    <row r="4768" spans="1:4" x14ac:dyDescent="0.2">
      <c r="A4768" s="158"/>
      <c r="D4768" s="138"/>
    </row>
    <row r="4769" spans="1:4" x14ac:dyDescent="0.2">
      <c r="A4769" s="158"/>
      <c r="D4769" s="138"/>
    </row>
    <row r="4770" spans="1:4" x14ac:dyDescent="0.2">
      <c r="A4770" s="158"/>
      <c r="D4770" s="138"/>
    </row>
    <row r="4771" spans="1:4" x14ac:dyDescent="0.2">
      <c r="A4771" s="158"/>
      <c r="D4771" s="138"/>
    </row>
    <row r="4772" spans="1:4" x14ac:dyDescent="0.2">
      <c r="A4772" s="158"/>
      <c r="D4772" s="138"/>
    </row>
    <row r="4773" spans="1:4" x14ac:dyDescent="0.2">
      <c r="A4773" s="158"/>
      <c r="D4773" s="138"/>
    </row>
    <row r="4774" spans="1:4" x14ac:dyDescent="0.2">
      <c r="A4774" s="158"/>
      <c r="D4774" s="138"/>
    </row>
    <row r="4775" spans="1:4" x14ac:dyDescent="0.2">
      <c r="A4775" s="158"/>
      <c r="D4775" s="138"/>
    </row>
    <row r="4776" spans="1:4" x14ac:dyDescent="0.2">
      <c r="A4776" s="158"/>
      <c r="D4776" s="138"/>
    </row>
    <row r="4777" spans="1:4" x14ac:dyDescent="0.2">
      <c r="A4777" s="158"/>
      <c r="D4777" s="138"/>
    </row>
    <row r="4778" spans="1:4" x14ac:dyDescent="0.2">
      <c r="A4778" s="158"/>
      <c r="D4778" s="138"/>
    </row>
    <row r="4779" spans="1:4" x14ac:dyDescent="0.2">
      <c r="A4779" s="158"/>
      <c r="D4779" s="138"/>
    </row>
    <row r="4780" spans="1:4" x14ac:dyDescent="0.2">
      <c r="A4780" s="158"/>
      <c r="D4780" s="138"/>
    </row>
    <row r="4781" spans="1:4" x14ac:dyDescent="0.2">
      <c r="A4781" s="158"/>
      <c r="D4781" s="138"/>
    </row>
    <row r="4782" spans="1:4" x14ac:dyDescent="0.2">
      <c r="A4782" s="158"/>
      <c r="D4782" s="138"/>
    </row>
    <row r="4783" spans="1:4" x14ac:dyDescent="0.2">
      <c r="A4783" s="158"/>
      <c r="D4783" s="138"/>
    </row>
    <row r="4784" spans="1:4" x14ac:dyDescent="0.2">
      <c r="A4784" s="158"/>
      <c r="D4784" s="138"/>
    </row>
    <row r="4785" spans="1:4" x14ac:dyDescent="0.2">
      <c r="A4785" s="158"/>
      <c r="D4785" s="138"/>
    </row>
    <row r="4786" spans="1:4" x14ac:dyDescent="0.2">
      <c r="A4786" s="158"/>
      <c r="D4786" s="138"/>
    </row>
    <row r="4787" spans="1:4" x14ac:dyDescent="0.2">
      <c r="A4787" s="158"/>
      <c r="D4787" s="138"/>
    </row>
    <row r="4788" spans="1:4" x14ac:dyDescent="0.2">
      <c r="A4788" s="158"/>
      <c r="D4788" s="138"/>
    </row>
    <row r="4789" spans="1:4" x14ac:dyDescent="0.2">
      <c r="A4789" s="158"/>
      <c r="D4789" s="138"/>
    </row>
    <row r="4790" spans="1:4" x14ac:dyDescent="0.2">
      <c r="A4790" s="158"/>
      <c r="D4790" s="138"/>
    </row>
    <row r="4791" spans="1:4" x14ac:dyDescent="0.2">
      <c r="A4791" s="158"/>
      <c r="D4791" s="138"/>
    </row>
    <row r="4792" spans="1:4" x14ac:dyDescent="0.2">
      <c r="A4792" s="158"/>
      <c r="D4792" s="138"/>
    </row>
    <row r="4793" spans="1:4" x14ac:dyDescent="0.2">
      <c r="A4793" s="158"/>
      <c r="D4793" s="138"/>
    </row>
    <row r="4794" spans="1:4" x14ac:dyDescent="0.2">
      <c r="A4794" s="158"/>
      <c r="D4794" s="138"/>
    </row>
    <row r="4795" spans="1:4" x14ac:dyDescent="0.2">
      <c r="A4795" s="158"/>
      <c r="D4795" s="138"/>
    </row>
    <row r="4796" spans="1:4" x14ac:dyDescent="0.2">
      <c r="A4796" s="158"/>
      <c r="D4796" s="138"/>
    </row>
    <row r="4797" spans="1:4" x14ac:dyDescent="0.2">
      <c r="A4797" s="158"/>
      <c r="D4797" s="138"/>
    </row>
    <row r="4798" spans="1:4" x14ac:dyDescent="0.2">
      <c r="A4798" s="158"/>
      <c r="D4798" s="138"/>
    </row>
    <row r="4799" spans="1:4" x14ac:dyDescent="0.2">
      <c r="A4799" s="158"/>
      <c r="D4799" s="138"/>
    </row>
    <row r="4800" spans="1:4" x14ac:dyDescent="0.2">
      <c r="A4800" s="158"/>
      <c r="D4800" s="138"/>
    </row>
    <row r="4801" spans="1:4" x14ac:dyDescent="0.2">
      <c r="A4801" s="158"/>
      <c r="D4801" s="138"/>
    </row>
    <row r="4802" spans="1:4" x14ac:dyDescent="0.2">
      <c r="A4802" s="158"/>
      <c r="D4802" s="138"/>
    </row>
    <row r="4803" spans="1:4" x14ac:dyDescent="0.2">
      <c r="A4803" s="158"/>
      <c r="D4803" s="138"/>
    </row>
    <row r="4804" spans="1:4" x14ac:dyDescent="0.2">
      <c r="A4804" s="158"/>
      <c r="D4804" s="138"/>
    </row>
    <row r="4805" spans="1:4" x14ac:dyDescent="0.2">
      <c r="A4805" s="158"/>
      <c r="D4805" s="138"/>
    </row>
    <row r="4806" spans="1:4" x14ac:dyDescent="0.2">
      <c r="A4806" s="158"/>
      <c r="D4806" s="138"/>
    </row>
    <row r="4807" spans="1:4" x14ac:dyDescent="0.2">
      <c r="A4807" s="158"/>
      <c r="D4807" s="138"/>
    </row>
    <row r="4808" spans="1:4" x14ac:dyDescent="0.2">
      <c r="A4808" s="158"/>
      <c r="D4808" s="138"/>
    </row>
    <row r="4809" spans="1:4" x14ac:dyDescent="0.2">
      <c r="A4809" s="158"/>
      <c r="D4809" s="138"/>
    </row>
    <row r="4810" spans="1:4" x14ac:dyDescent="0.2">
      <c r="A4810" s="158"/>
      <c r="D4810" s="138"/>
    </row>
    <row r="4811" spans="1:4" x14ac:dyDescent="0.2">
      <c r="A4811" s="158"/>
      <c r="D4811" s="138"/>
    </row>
    <row r="4812" spans="1:4" x14ac:dyDescent="0.2">
      <c r="A4812" s="158"/>
      <c r="D4812" s="138"/>
    </row>
    <row r="4813" spans="1:4" x14ac:dyDescent="0.2">
      <c r="A4813" s="158"/>
      <c r="D4813" s="138"/>
    </row>
    <row r="4814" spans="1:4" x14ac:dyDescent="0.2">
      <c r="A4814" s="158"/>
      <c r="D4814" s="138"/>
    </row>
    <row r="4815" spans="1:4" x14ac:dyDescent="0.2">
      <c r="A4815" s="158"/>
      <c r="D4815" s="138"/>
    </row>
    <row r="4816" spans="1:4" x14ac:dyDescent="0.2">
      <c r="A4816" s="158"/>
      <c r="D4816" s="138"/>
    </row>
    <row r="4817" spans="1:4" x14ac:dyDescent="0.2">
      <c r="A4817" s="158"/>
      <c r="D4817" s="138"/>
    </row>
    <row r="4818" spans="1:4" x14ac:dyDescent="0.2">
      <c r="A4818" s="158"/>
      <c r="D4818" s="138"/>
    </row>
    <row r="4819" spans="1:4" x14ac:dyDescent="0.2">
      <c r="A4819" s="158"/>
      <c r="D4819" s="138"/>
    </row>
    <row r="4820" spans="1:4" x14ac:dyDescent="0.2">
      <c r="A4820" s="158"/>
      <c r="D4820" s="138"/>
    </row>
    <row r="4821" spans="1:4" x14ac:dyDescent="0.2">
      <c r="A4821" s="158"/>
      <c r="D4821" s="138"/>
    </row>
    <row r="4822" spans="1:4" x14ac:dyDescent="0.2">
      <c r="A4822" s="158"/>
      <c r="D4822" s="138"/>
    </row>
    <row r="4823" spans="1:4" x14ac:dyDescent="0.2">
      <c r="A4823" s="158"/>
      <c r="D4823" s="138"/>
    </row>
    <row r="4824" spans="1:4" x14ac:dyDescent="0.2">
      <c r="A4824" s="158"/>
      <c r="D4824" s="138"/>
    </row>
    <row r="4825" spans="1:4" x14ac:dyDescent="0.2">
      <c r="A4825" s="158"/>
      <c r="D4825" s="138"/>
    </row>
    <row r="4826" spans="1:4" x14ac:dyDescent="0.2">
      <c r="A4826" s="158"/>
      <c r="D4826" s="138"/>
    </row>
    <row r="4827" spans="1:4" x14ac:dyDescent="0.2">
      <c r="A4827" s="158"/>
      <c r="D4827" s="138"/>
    </row>
    <row r="4828" spans="1:4" x14ac:dyDescent="0.2">
      <c r="A4828" s="158"/>
      <c r="D4828" s="138"/>
    </row>
    <row r="4829" spans="1:4" x14ac:dyDescent="0.2">
      <c r="A4829" s="158"/>
      <c r="D4829" s="138"/>
    </row>
    <row r="4830" spans="1:4" x14ac:dyDescent="0.2">
      <c r="A4830" s="158"/>
      <c r="D4830" s="138"/>
    </row>
    <row r="4831" spans="1:4" x14ac:dyDescent="0.2">
      <c r="A4831" s="158"/>
      <c r="D4831" s="138"/>
    </row>
    <row r="4832" spans="1:4" x14ac:dyDescent="0.2">
      <c r="A4832" s="158"/>
      <c r="D4832" s="138"/>
    </row>
    <row r="4833" spans="1:4" x14ac:dyDescent="0.2">
      <c r="A4833" s="158"/>
      <c r="D4833" s="138"/>
    </row>
    <row r="4834" spans="1:4" x14ac:dyDescent="0.2">
      <c r="A4834" s="158"/>
      <c r="D4834" s="138"/>
    </row>
    <row r="4835" spans="1:4" x14ac:dyDescent="0.2">
      <c r="A4835" s="158"/>
      <c r="D4835" s="138"/>
    </row>
    <row r="4836" spans="1:4" x14ac:dyDescent="0.2">
      <c r="A4836" s="158"/>
      <c r="D4836" s="138"/>
    </row>
    <row r="4837" spans="1:4" x14ac:dyDescent="0.2">
      <c r="A4837" s="158"/>
      <c r="D4837" s="138"/>
    </row>
    <row r="4838" spans="1:4" x14ac:dyDescent="0.2">
      <c r="A4838" s="158"/>
      <c r="D4838" s="138"/>
    </row>
    <row r="4839" spans="1:4" x14ac:dyDescent="0.2">
      <c r="A4839" s="158"/>
      <c r="D4839" s="138"/>
    </row>
    <row r="4840" spans="1:4" x14ac:dyDescent="0.2">
      <c r="A4840" s="158"/>
      <c r="D4840" s="138"/>
    </row>
    <row r="4841" spans="1:4" x14ac:dyDescent="0.2">
      <c r="A4841" s="158"/>
      <c r="D4841" s="138"/>
    </row>
    <row r="4842" spans="1:4" x14ac:dyDescent="0.2">
      <c r="A4842" s="158"/>
      <c r="D4842" s="138"/>
    </row>
    <row r="4843" spans="1:4" x14ac:dyDescent="0.2">
      <c r="A4843" s="158"/>
      <c r="D4843" s="138"/>
    </row>
    <row r="4844" spans="1:4" x14ac:dyDescent="0.2">
      <c r="A4844" s="158"/>
      <c r="D4844" s="138"/>
    </row>
    <row r="4845" spans="1:4" x14ac:dyDescent="0.2">
      <c r="A4845" s="158"/>
      <c r="D4845" s="138"/>
    </row>
    <row r="4846" spans="1:4" x14ac:dyDescent="0.2">
      <c r="A4846" s="158"/>
      <c r="D4846" s="138"/>
    </row>
    <row r="4847" spans="1:4" x14ac:dyDescent="0.2">
      <c r="A4847" s="158"/>
      <c r="D4847" s="138"/>
    </row>
    <row r="4848" spans="1:4" x14ac:dyDescent="0.2">
      <c r="A4848" s="158"/>
      <c r="D4848" s="138"/>
    </row>
    <row r="4849" spans="1:4" x14ac:dyDescent="0.2">
      <c r="A4849" s="158"/>
      <c r="D4849" s="138"/>
    </row>
    <row r="4850" spans="1:4" x14ac:dyDescent="0.2">
      <c r="A4850" s="158"/>
      <c r="D4850" s="138"/>
    </row>
    <row r="4851" spans="1:4" x14ac:dyDescent="0.2">
      <c r="A4851" s="158"/>
      <c r="D4851" s="138"/>
    </row>
    <row r="4852" spans="1:4" x14ac:dyDescent="0.2">
      <c r="A4852" s="158"/>
      <c r="D4852" s="138"/>
    </row>
    <row r="4853" spans="1:4" x14ac:dyDescent="0.2">
      <c r="A4853" s="158"/>
      <c r="D4853" s="138"/>
    </row>
    <row r="4854" spans="1:4" x14ac:dyDescent="0.2">
      <c r="A4854" s="158"/>
      <c r="D4854" s="138"/>
    </row>
    <row r="4855" spans="1:4" x14ac:dyDescent="0.2">
      <c r="A4855" s="158"/>
      <c r="D4855" s="138"/>
    </row>
    <row r="4856" spans="1:4" x14ac:dyDescent="0.2">
      <c r="A4856" s="158"/>
      <c r="D4856" s="138"/>
    </row>
    <row r="4857" spans="1:4" x14ac:dyDescent="0.2">
      <c r="A4857" s="158"/>
      <c r="D4857" s="138"/>
    </row>
    <row r="4858" spans="1:4" x14ac:dyDescent="0.2">
      <c r="A4858" s="158"/>
      <c r="D4858" s="138"/>
    </row>
    <row r="4859" spans="1:4" x14ac:dyDescent="0.2">
      <c r="A4859" s="158"/>
      <c r="D4859" s="138"/>
    </row>
    <row r="4860" spans="1:4" x14ac:dyDescent="0.2">
      <c r="A4860" s="158"/>
      <c r="D4860" s="138"/>
    </row>
    <row r="4861" spans="1:4" x14ac:dyDescent="0.2">
      <c r="A4861" s="158"/>
      <c r="D4861" s="138"/>
    </row>
    <row r="4862" spans="1:4" x14ac:dyDescent="0.2">
      <c r="A4862" s="158"/>
      <c r="D4862" s="138"/>
    </row>
    <row r="4863" spans="1:4" x14ac:dyDescent="0.2">
      <c r="A4863" s="158"/>
      <c r="D4863" s="138"/>
    </row>
    <row r="4864" spans="1:4" x14ac:dyDescent="0.2">
      <c r="A4864" s="158"/>
      <c r="D4864" s="138"/>
    </row>
    <row r="4865" spans="1:4" x14ac:dyDescent="0.2">
      <c r="A4865" s="158"/>
      <c r="D4865" s="138"/>
    </row>
    <row r="4866" spans="1:4" x14ac:dyDescent="0.2">
      <c r="A4866" s="158"/>
      <c r="D4866" s="138"/>
    </row>
    <row r="4867" spans="1:4" x14ac:dyDescent="0.2">
      <c r="A4867" s="158"/>
      <c r="D4867" s="138"/>
    </row>
    <row r="4868" spans="1:4" x14ac:dyDescent="0.2">
      <c r="A4868" s="158"/>
      <c r="D4868" s="138"/>
    </row>
    <row r="4869" spans="1:4" x14ac:dyDescent="0.2">
      <c r="A4869" s="158"/>
      <c r="D4869" s="138"/>
    </row>
    <row r="4870" spans="1:4" x14ac:dyDescent="0.2">
      <c r="A4870" s="158"/>
      <c r="D4870" s="138"/>
    </row>
    <row r="4871" spans="1:4" x14ac:dyDescent="0.2">
      <c r="A4871" s="158"/>
      <c r="D4871" s="138"/>
    </row>
    <row r="4872" spans="1:4" x14ac:dyDescent="0.2">
      <c r="A4872" s="158"/>
      <c r="D4872" s="138"/>
    </row>
    <row r="4873" spans="1:4" x14ac:dyDescent="0.2">
      <c r="A4873" s="158"/>
      <c r="D4873" s="138"/>
    </row>
    <row r="4874" spans="1:4" x14ac:dyDescent="0.2">
      <c r="A4874" s="158"/>
      <c r="D4874" s="138"/>
    </row>
    <row r="4875" spans="1:4" x14ac:dyDescent="0.2">
      <c r="A4875" s="158"/>
      <c r="D4875" s="138"/>
    </row>
    <row r="4876" spans="1:4" x14ac:dyDescent="0.2">
      <c r="A4876" s="158"/>
      <c r="D4876" s="138"/>
    </row>
    <row r="4877" spans="1:4" x14ac:dyDescent="0.2">
      <c r="A4877" s="158"/>
      <c r="D4877" s="138"/>
    </row>
    <row r="4878" spans="1:4" x14ac:dyDescent="0.2">
      <c r="A4878" s="158"/>
      <c r="D4878" s="138"/>
    </row>
    <row r="4879" spans="1:4" x14ac:dyDescent="0.2">
      <c r="A4879" s="158"/>
      <c r="D4879" s="138"/>
    </row>
    <row r="4880" spans="1:4" x14ac:dyDescent="0.2">
      <c r="A4880" s="158"/>
      <c r="D4880" s="138"/>
    </row>
    <row r="4881" spans="1:4" x14ac:dyDescent="0.2">
      <c r="A4881" s="158"/>
      <c r="D4881" s="138"/>
    </row>
    <row r="4882" spans="1:4" x14ac:dyDescent="0.2">
      <c r="A4882" s="158"/>
      <c r="D4882" s="138"/>
    </row>
    <row r="4883" spans="1:4" x14ac:dyDescent="0.2">
      <c r="A4883" s="158"/>
      <c r="D4883" s="138"/>
    </row>
    <row r="4884" spans="1:4" x14ac:dyDescent="0.2">
      <c r="A4884" s="158"/>
      <c r="D4884" s="138"/>
    </row>
    <row r="4885" spans="1:4" x14ac:dyDescent="0.2">
      <c r="A4885" s="158"/>
      <c r="D4885" s="138"/>
    </row>
    <row r="4886" spans="1:4" x14ac:dyDescent="0.2">
      <c r="A4886" s="158"/>
      <c r="D4886" s="138"/>
    </row>
    <row r="4887" spans="1:4" x14ac:dyDescent="0.2">
      <c r="A4887" s="158"/>
      <c r="D4887" s="138"/>
    </row>
    <row r="4888" spans="1:4" x14ac:dyDescent="0.2">
      <c r="A4888" s="158"/>
      <c r="D4888" s="138"/>
    </row>
    <row r="4889" spans="1:4" x14ac:dyDescent="0.2">
      <c r="A4889" s="158"/>
      <c r="D4889" s="138"/>
    </row>
    <row r="4890" spans="1:4" x14ac:dyDescent="0.2">
      <c r="A4890" s="158"/>
      <c r="D4890" s="138"/>
    </row>
    <row r="4891" spans="1:4" x14ac:dyDescent="0.2">
      <c r="A4891" s="158"/>
      <c r="D4891" s="138"/>
    </row>
    <row r="4892" spans="1:4" x14ac:dyDescent="0.2">
      <c r="A4892" s="158"/>
      <c r="D4892" s="138"/>
    </row>
    <row r="4893" spans="1:4" x14ac:dyDescent="0.2">
      <c r="A4893" s="158"/>
      <c r="D4893" s="138"/>
    </row>
    <row r="4894" spans="1:4" x14ac:dyDescent="0.2">
      <c r="A4894" s="158"/>
      <c r="D4894" s="138"/>
    </row>
    <row r="4895" spans="1:4" x14ac:dyDescent="0.2">
      <c r="A4895" s="158"/>
      <c r="D4895" s="138"/>
    </row>
    <row r="4896" spans="1:4" x14ac:dyDescent="0.2">
      <c r="A4896" s="158"/>
      <c r="D4896" s="138"/>
    </row>
    <row r="4897" spans="1:4" x14ac:dyDescent="0.2">
      <c r="A4897" s="158"/>
      <c r="D4897" s="138"/>
    </row>
    <row r="4898" spans="1:4" x14ac:dyDescent="0.2">
      <c r="A4898" s="158"/>
      <c r="D4898" s="138"/>
    </row>
    <row r="4899" spans="1:4" x14ac:dyDescent="0.2">
      <c r="A4899" s="158"/>
      <c r="D4899" s="138"/>
    </row>
    <row r="4900" spans="1:4" x14ac:dyDescent="0.2">
      <c r="A4900" s="158"/>
      <c r="D4900" s="138"/>
    </row>
    <row r="4901" spans="1:4" x14ac:dyDescent="0.2">
      <c r="A4901" s="158"/>
      <c r="D4901" s="138"/>
    </row>
    <row r="4902" spans="1:4" x14ac:dyDescent="0.2">
      <c r="A4902" s="158"/>
      <c r="D4902" s="138"/>
    </row>
    <row r="4903" spans="1:4" x14ac:dyDescent="0.2">
      <c r="A4903" s="158"/>
      <c r="D4903" s="138"/>
    </row>
    <row r="4904" spans="1:4" x14ac:dyDescent="0.2">
      <c r="A4904" s="158"/>
      <c r="D4904" s="138"/>
    </row>
    <row r="4905" spans="1:4" x14ac:dyDescent="0.2">
      <c r="A4905" s="158"/>
      <c r="D4905" s="138"/>
    </row>
    <row r="4906" spans="1:4" x14ac:dyDescent="0.2">
      <c r="A4906" s="158"/>
      <c r="D4906" s="138"/>
    </row>
    <row r="4907" spans="1:4" x14ac:dyDescent="0.2">
      <c r="A4907" s="158"/>
      <c r="D4907" s="138"/>
    </row>
    <row r="4908" spans="1:4" x14ac:dyDescent="0.2">
      <c r="A4908" s="158"/>
      <c r="D4908" s="138"/>
    </row>
    <row r="4909" spans="1:4" x14ac:dyDescent="0.2">
      <c r="A4909" s="158"/>
      <c r="D4909" s="138"/>
    </row>
    <row r="4910" spans="1:4" x14ac:dyDescent="0.2">
      <c r="A4910" s="158"/>
      <c r="D4910" s="138"/>
    </row>
    <row r="4911" spans="1:4" x14ac:dyDescent="0.2">
      <c r="A4911" s="158"/>
      <c r="D4911" s="138"/>
    </row>
    <row r="4912" spans="1:4" x14ac:dyDescent="0.2">
      <c r="A4912" s="158"/>
      <c r="D4912" s="138"/>
    </row>
    <row r="4913" spans="1:4" x14ac:dyDescent="0.2">
      <c r="A4913" s="158"/>
      <c r="D4913" s="138"/>
    </row>
    <row r="4914" spans="1:4" x14ac:dyDescent="0.2">
      <c r="A4914" s="158"/>
      <c r="D4914" s="138"/>
    </row>
    <row r="4915" spans="1:4" x14ac:dyDescent="0.2">
      <c r="A4915" s="158"/>
      <c r="D4915" s="138"/>
    </row>
    <row r="4916" spans="1:4" x14ac:dyDescent="0.2">
      <c r="A4916" s="158"/>
      <c r="D4916" s="138"/>
    </row>
    <row r="4917" spans="1:4" x14ac:dyDescent="0.2">
      <c r="A4917" s="158"/>
      <c r="D4917" s="138"/>
    </row>
    <row r="4918" spans="1:4" x14ac:dyDescent="0.2">
      <c r="A4918" s="158"/>
      <c r="D4918" s="138"/>
    </row>
    <row r="4919" spans="1:4" x14ac:dyDescent="0.2">
      <c r="A4919" s="158"/>
      <c r="D4919" s="138"/>
    </row>
    <row r="4920" spans="1:4" x14ac:dyDescent="0.2">
      <c r="A4920" s="158"/>
      <c r="D4920" s="138"/>
    </row>
    <row r="4921" spans="1:4" x14ac:dyDescent="0.2">
      <c r="A4921" s="158"/>
      <c r="D4921" s="138"/>
    </row>
    <row r="4922" spans="1:4" x14ac:dyDescent="0.2">
      <c r="A4922" s="158"/>
      <c r="D4922" s="138"/>
    </row>
    <row r="4923" spans="1:4" x14ac:dyDescent="0.2">
      <c r="A4923" s="158"/>
      <c r="D4923" s="138"/>
    </row>
    <row r="4924" spans="1:4" x14ac:dyDescent="0.2">
      <c r="A4924" s="158"/>
      <c r="D4924" s="138"/>
    </row>
    <row r="4925" spans="1:4" x14ac:dyDescent="0.2">
      <c r="A4925" s="158"/>
      <c r="D4925" s="138"/>
    </row>
    <row r="4926" spans="1:4" x14ac:dyDescent="0.2">
      <c r="A4926" s="158"/>
      <c r="D4926" s="138"/>
    </row>
    <row r="4927" spans="1:4" x14ac:dyDescent="0.2">
      <c r="A4927" s="158"/>
      <c r="D4927" s="138"/>
    </row>
    <row r="4928" spans="1:4" x14ac:dyDescent="0.2">
      <c r="A4928" s="158"/>
      <c r="D4928" s="138"/>
    </row>
    <row r="4929" spans="1:4" x14ac:dyDescent="0.2">
      <c r="A4929" s="158"/>
      <c r="D4929" s="138"/>
    </row>
    <row r="4930" spans="1:4" x14ac:dyDescent="0.2">
      <c r="A4930" s="158"/>
      <c r="D4930" s="138"/>
    </row>
    <row r="4931" spans="1:4" x14ac:dyDescent="0.2">
      <c r="A4931" s="158"/>
      <c r="D4931" s="138"/>
    </row>
    <row r="4932" spans="1:4" x14ac:dyDescent="0.2">
      <c r="A4932" s="158"/>
      <c r="D4932" s="138"/>
    </row>
    <row r="4933" spans="1:4" x14ac:dyDescent="0.2">
      <c r="A4933" s="158"/>
      <c r="D4933" s="138"/>
    </row>
    <row r="4934" spans="1:4" x14ac:dyDescent="0.2">
      <c r="A4934" s="158"/>
      <c r="D4934" s="138"/>
    </row>
    <row r="4935" spans="1:4" x14ac:dyDescent="0.2">
      <c r="A4935" s="158"/>
      <c r="D4935" s="138"/>
    </row>
    <row r="4936" spans="1:4" x14ac:dyDescent="0.2">
      <c r="A4936" s="158"/>
      <c r="D4936" s="138"/>
    </row>
    <row r="4937" spans="1:4" x14ac:dyDescent="0.2">
      <c r="A4937" s="158"/>
      <c r="D4937" s="138"/>
    </row>
    <row r="4938" spans="1:4" x14ac:dyDescent="0.2">
      <c r="A4938" s="158"/>
      <c r="D4938" s="138"/>
    </row>
    <row r="4939" spans="1:4" x14ac:dyDescent="0.2">
      <c r="A4939" s="158"/>
      <c r="D4939" s="138"/>
    </row>
    <row r="4940" spans="1:4" x14ac:dyDescent="0.2">
      <c r="A4940" s="158"/>
      <c r="D4940" s="138"/>
    </row>
    <row r="4941" spans="1:4" x14ac:dyDescent="0.2">
      <c r="A4941" s="158"/>
      <c r="D4941" s="138"/>
    </row>
    <row r="4942" spans="1:4" x14ac:dyDescent="0.2">
      <c r="A4942" s="158"/>
      <c r="D4942" s="138"/>
    </row>
    <row r="4943" spans="1:4" x14ac:dyDescent="0.2">
      <c r="A4943" s="158"/>
      <c r="D4943" s="138"/>
    </row>
    <row r="4944" spans="1:4" x14ac:dyDescent="0.2">
      <c r="A4944" s="158"/>
      <c r="D4944" s="138"/>
    </row>
    <row r="4945" spans="1:4" x14ac:dyDescent="0.2">
      <c r="A4945" s="158"/>
      <c r="D4945" s="138"/>
    </row>
    <row r="4946" spans="1:4" x14ac:dyDescent="0.2">
      <c r="A4946" s="158"/>
      <c r="D4946" s="138"/>
    </row>
    <row r="4947" spans="1:4" x14ac:dyDescent="0.2">
      <c r="A4947" s="158"/>
      <c r="D4947" s="138"/>
    </row>
    <row r="4948" spans="1:4" x14ac:dyDescent="0.2">
      <c r="A4948" s="158"/>
      <c r="D4948" s="138"/>
    </row>
    <row r="4949" spans="1:4" x14ac:dyDescent="0.2">
      <c r="A4949" s="158"/>
      <c r="D4949" s="138"/>
    </row>
    <row r="4950" spans="1:4" x14ac:dyDescent="0.2">
      <c r="A4950" s="158"/>
      <c r="D4950" s="138"/>
    </row>
    <row r="4951" spans="1:4" x14ac:dyDescent="0.2">
      <c r="A4951" s="158"/>
      <c r="D4951" s="138"/>
    </row>
    <row r="4952" spans="1:4" x14ac:dyDescent="0.2">
      <c r="A4952" s="158"/>
      <c r="D4952" s="138"/>
    </row>
    <row r="4953" spans="1:4" x14ac:dyDescent="0.2">
      <c r="A4953" s="158"/>
      <c r="D4953" s="138"/>
    </row>
    <row r="4954" spans="1:4" x14ac:dyDescent="0.2">
      <c r="A4954" s="158"/>
      <c r="D4954" s="138"/>
    </row>
    <row r="4955" spans="1:4" x14ac:dyDescent="0.2">
      <c r="A4955" s="158"/>
      <c r="D4955" s="138"/>
    </row>
    <row r="4956" spans="1:4" x14ac:dyDescent="0.2">
      <c r="A4956" s="158"/>
      <c r="D4956" s="138"/>
    </row>
    <row r="4957" spans="1:4" x14ac:dyDescent="0.2">
      <c r="A4957" s="158"/>
      <c r="D4957" s="138"/>
    </row>
    <row r="4958" spans="1:4" x14ac:dyDescent="0.2">
      <c r="A4958" s="158"/>
      <c r="D4958" s="138"/>
    </row>
    <row r="4959" spans="1:4" x14ac:dyDescent="0.2">
      <c r="A4959" s="158"/>
      <c r="D4959" s="138"/>
    </row>
    <row r="4960" spans="1:4" x14ac:dyDescent="0.2">
      <c r="A4960" s="158"/>
      <c r="D4960" s="138"/>
    </row>
    <row r="4961" spans="1:4" x14ac:dyDescent="0.2">
      <c r="A4961" s="158"/>
      <c r="D4961" s="138"/>
    </row>
    <row r="4962" spans="1:4" x14ac:dyDescent="0.2">
      <c r="A4962" s="158"/>
      <c r="D4962" s="138"/>
    </row>
    <row r="4963" spans="1:4" x14ac:dyDescent="0.2">
      <c r="A4963" s="158"/>
      <c r="D4963" s="138"/>
    </row>
    <row r="4964" spans="1:4" x14ac:dyDescent="0.2">
      <c r="A4964" s="158"/>
      <c r="D4964" s="138"/>
    </row>
    <row r="4965" spans="1:4" x14ac:dyDescent="0.2">
      <c r="A4965" s="158"/>
      <c r="D4965" s="138"/>
    </row>
    <row r="4966" spans="1:4" x14ac:dyDescent="0.2">
      <c r="A4966" s="158"/>
      <c r="D4966" s="138"/>
    </row>
    <row r="4967" spans="1:4" x14ac:dyDescent="0.2">
      <c r="A4967" s="158"/>
      <c r="D4967" s="138"/>
    </row>
    <row r="4968" spans="1:4" x14ac:dyDescent="0.2">
      <c r="A4968" s="158"/>
      <c r="D4968" s="138"/>
    </row>
    <row r="4969" spans="1:4" x14ac:dyDescent="0.2">
      <c r="A4969" s="158"/>
      <c r="D4969" s="138"/>
    </row>
    <row r="4970" spans="1:4" x14ac:dyDescent="0.2">
      <c r="A4970" s="158"/>
      <c r="D4970" s="138"/>
    </row>
    <row r="4971" spans="1:4" x14ac:dyDescent="0.2">
      <c r="A4971" s="158"/>
      <c r="D4971" s="138"/>
    </row>
    <row r="4972" spans="1:4" x14ac:dyDescent="0.2">
      <c r="A4972" s="158"/>
      <c r="D4972" s="138"/>
    </row>
    <row r="4973" spans="1:4" x14ac:dyDescent="0.2">
      <c r="A4973" s="158"/>
      <c r="D4973" s="138"/>
    </row>
    <row r="4974" spans="1:4" x14ac:dyDescent="0.2">
      <c r="A4974" s="158"/>
      <c r="D4974" s="138"/>
    </row>
    <row r="4975" spans="1:4" x14ac:dyDescent="0.2">
      <c r="A4975" s="158"/>
      <c r="D4975" s="138"/>
    </row>
    <row r="4976" spans="1:4" x14ac:dyDescent="0.2">
      <c r="A4976" s="158"/>
      <c r="D4976" s="138"/>
    </row>
    <row r="4977" spans="1:4" x14ac:dyDescent="0.2">
      <c r="A4977" s="158"/>
      <c r="D4977" s="138"/>
    </row>
    <row r="4978" spans="1:4" x14ac:dyDescent="0.2">
      <c r="A4978" s="158"/>
      <c r="D4978" s="138"/>
    </row>
    <row r="4979" spans="1:4" x14ac:dyDescent="0.2">
      <c r="A4979" s="158"/>
      <c r="D4979" s="138"/>
    </row>
    <row r="4980" spans="1:4" x14ac:dyDescent="0.2">
      <c r="A4980" s="158"/>
      <c r="D4980" s="138"/>
    </row>
    <row r="4981" spans="1:4" x14ac:dyDescent="0.2">
      <c r="A4981" s="158"/>
      <c r="D4981" s="138"/>
    </row>
    <row r="4982" spans="1:4" x14ac:dyDescent="0.2">
      <c r="A4982" s="158"/>
      <c r="D4982" s="138"/>
    </row>
    <row r="4983" spans="1:4" x14ac:dyDescent="0.2">
      <c r="A4983" s="158"/>
      <c r="D4983" s="138"/>
    </row>
    <row r="4984" spans="1:4" x14ac:dyDescent="0.2">
      <c r="A4984" s="158"/>
      <c r="D4984" s="138"/>
    </row>
    <row r="4985" spans="1:4" x14ac:dyDescent="0.2">
      <c r="A4985" s="158"/>
      <c r="D4985" s="138"/>
    </row>
    <row r="4986" spans="1:4" x14ac:dyDescent="0.2">
      <c r="A4986" s="158"/>
      <c r="D4986" s="138"/>
    </row>
    <row r="4987" spans="1:4" x14ac:dyDescent="0.2">
      <c r="A4987" s="158"/>
      <c r="D4987" s="138"/>
    </row>
    <row r="4988" spans="1:4" x14ac:dyDescent="0.2">
      <c r="A4988" s="158"/>
      <c r="D4988" s="138"/>
    </row>
    <row r="4989" spans="1:4" x14ac:dyDescent="0.2">
      <c r="A4989" s="158"/>
      <c r="D4989" s="138"/>
    </row>
    <row r="4990" spans="1:4" x14ac:dyDescent="0.2">
      <c r="A4990" s="158"/>
      <c r="D4990" s="138"/>
    </row>
    <row r="4991" spans="1:4" x14ac:dyDescent="0.2">
      <c r="A4991" s="158"/>
      <c r="D4991" s="138"/>
    </row>
    <row r="4992" spans="1:4" x14ac:dyDescent="0.2">
      <c r="A4992" s="158"/>
      <c r="D4992" s="138"/>
    </row>
    <row r="4993" spans="1:4" x14ac:dyDescent="0.2">
      <c r="A4993" s="158"/>
      <c r="D4993" s="138"/>
    </row>
  </sheetData>
  <mergeCells count="85">
    <mergeCell ref="B737:D737"/>
    <mergeCell ref="B742:D742"/>
    <mergeCell ref="B747:D747"/>
    <mergeCell ref="B716:D716"/>
    <mergeCell ref="B721:D721"/>
    <mergeCell ref="B726:D726"/>
    <mergeCell ref="B730:G730"/>
    <mergeCell ref="B732:D732"/>
    <mergeCell ref="B678:G678"/>
    <mergeCell ref="B685:G685"/>
    <mergeCell ref="B691:D691"/>
    <mergeCell ref="B709:G709"/>
    <mergeCell ref="B711:D711"/>
    <mergeCell ref="B558:D558"/>
    <mergeCell ref="B561:G561"/>
    <mergeCell ref="B596:D596"/>
    <mergeCell ref="B634:G634"/>
    <mergeCell ref="B637:G637"/>
    <mergeCell ref="B498:G498"/>
    <mergeCell ref="B549:D549"/>
    <mergeCell ref="B552:G552"/>
    <mergeCell ref="B553:D553"/>
    <mergeCell ref="B557:G557"/>
    <mergeCell ref="B476:D476"/>
    <mergeCell ref="B479:G479"/>
    <mergeCell ref="B481:G481"/>
    <mergeCell ref="B485:G485"/>
    <mergeCell ref="B489:G489"/>
    <mergeCell ref="B448:G448"/>
    <mergeCell ref="B452:G452"/>
    <mergeCell ref="B459:G459"/>
    <mergeCell ref="B460:D460"/>
    <mergeCell ref="B475:G475"/>
    <mergeCell ref="B372:D372"/>
    <mergeCell ref="B373:D373"/>
    <mergeCell ref="B374:D374"/>
    <mergeCell ref="B405:G405"/>
    <mergeCell ref="B418:D418"/>
    <mergeCell ref="B252:G252"/>
    <mergeCell ref="B289:D289"/>
    <mergeCell ref="B331:D331"/>
    <mergeCell ref="B340:G340"/>
    <mergeCell ref="B357:D357"/>
    <mergeCell ref="B204:D204"/>
    <mergeCell ref="B207:G207"/>
    <mergeCell ref="B211:G211"/>
    <mergeCell ref="B212:D212"/>
    <mergeCell ref="B215:D215"/>
    <mergeCell ref="B181:D181"/>
    <mergeCell ref="B184:G184"/>
    <mergeCell ref="B185:D185"/>
    <mergeCell ref="B188:G188"/>
    <mergeCell ref="B194:D194"/>
    <mergeCell ref="B170:G170"/>
    <mergeCell ref="B171:D171"/>
    <mergeCell ref="B172:D172"/>
    <mergeCell ref="B176:G176"/>
    <mergeCell ref="B180:G180"/>
    <mergeCell ref="B152:D152"/>
    <mergeCell ref="B154:G154"/>
    <mergeCell ref="B155:D155"/>
    <mergeCell ref="B156:D156"/>
    <mergeCell ref="B160:G160"/>
    <mergeCell ref="B133:D133"/>
    <mergeCell ref="B138:D138"/>
    <mergeCell ref="B140:G140"/>
    <mergeCell ref="B144:D144"/>
    <mergeCell ref="B150:D150"/>
    <mergeCell ref="B105:D105"/>
    <mergeCell ref="B109:D109"/>
    <mergeCell ref="B122:G122"/>
    <mergeCell ref="B123:D123"/>
    <mergeCell ref="B126:G126"/>
    <mergeCell ref="B25:D25"/>
    <mergeCell ref="B27:D27"/>
    <mergeCell ref="B98:G98"/>
    <mergeCell ref="B99:D99"/>
    <mergeCell ref="B104:D104"/>
    <mergeCell ref="C7:G7"/>
    <mergeCell ref="A1:G1"/>
    <mergeCell ref="C2:G2"/>
    <mergeCell ref="C3:G3"/>
    <mergeCell ref="C4:G4"/>
    <mergeCell ref="C5:G5"/>
    <mergeCell ref="C6:G6"/>
  </mergeCells>
  <pageMargins left="0.59055118110236204" right="0.39370078740157499" top="0.78740157499999996" bottom="0.78740157499999996" header="0.3" footer="0.3"/>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outlinePr summaryBelow="0"/>
  </sheetPr>
  <dimension ref="A1:AJ4990"/>
  <sheetViews>
    <sheetView topLeftCell="A42" workbookViewId="0">
      <selection activeCell="E68" sqref="E68"/>
    </sheetView>
  </sheetViews>
  <sheetFormatPr defaultRowHeight="12.75" x14ac:dyDescent="0.2"/>
  <cols>
    <col min="1" max="1" width="4.28515625" customWidth="1"/>
    <col min="2" max="2" width="14.42578125" style="161" customWidth="1"/>
    <col min="3" max="3" width="63.7109375" style="161" customWidth="1"/>
    <col min="4" max="4" width="4.5703125" customWidth="1"/>
    <col min="5" max="5" width="10.5703125" customWidth="1"/>
    <col min="6" max="6" width="9.85546875" customWidth="1"/>
    <col min="7" max="7" width="12.7109375" customWidth="1"/>
    <col min="8" max="17" width="0" hidden="1" customWidth="1"/>
    <col min="20" max="23" width="0" hidden="1" customWidth="1"/>
    <col min="29" max="33" width="0" hidden="1" customWidth="1"/>
    <col min="34" max="34" width="112.5703125" hidden="1" customWidth="1"/>
    <col min="35" max="36" width="81.42578125" hidden="1" customWidth="1"/>
    <col min="37" max="39" width="0" hidden="1" customWidth="1"/>
  </cols>
  <sheetData>
    <row r="1" spans="1:36" ht="15.95" customHeight="1" x14ac:dyDescent="0.25">
      <c r="A1" s="301" t="s">
        <v>156</v>
      </c>
      <c r="B1" s="301"/>
      <c r="C1" s="301"/>
      <c r="D1" s="301"/>
      <c r="E1" s="301"/>
      <c r="F1" s="301"/>
      <c r="G1" s="301"/>
      <c r="AE1" t="s">
        <v>157</v>
      </c>
    </row>
    <row r="2" spans="1:36" ht="15.95" customHeight="1" x14ac:dyDescent="0.2">
      <c r="A2" s="159" t="s">
        <v>7</v>
      </c>
      <c r="B2" s="160" t="s">
        <v>45</v>
      </c>
      <c r="C2" s="302" t="s">
        <v>44</v>
      </c>
      <c r="D2" s="303"/>
      <c r="E2" s="303"/>
      <c r="F2" s="303"/>
      <c r="G2" s="304"/>
      <c r="AE2" t="s">
        <v>158</v>
      </c>
    </row>
    <row r="3" spans="1:36" ht="15.95" hidden="1" customHeight="1" x14ac:dyDescent="0.2">
      <c r="A3" s="159" t="s">
        <v>8</v>
      </c>
      <c r="B3" s="160"/>
      <c r="C3" s="303"/>
      <c r="D3" s="303"/>
      <c r="E3" s="303"/>
      <c r="F3" s="303"/>
      <c r="G3" s="304"/>
      <c r="AE3" t="s">
        <v>159</v>
      </c>
    </row>
    <row r="4" spans="1:36" ht="15.95" hidden="1" customHeight="1" x14ac:dyDescent="0.2">
      <c r="A4" s="159" t="s">
        <v>9</v>
      </c>
      <c r="B4" s="160" t="s">
        <v>43</v>
      </c>
      <c r="C4" s="302" t="s">
        <v>44</v>
      </c>
      <c r="D4" s="303"/>
      <c r="E4" s="303"/>
      <c r="F4" s="303"/>
      <c r="G4" s="304"/>
      <c r="AE4" t="s">
        <v>160</v>
      </c>
    </row>
    <row r="5" spans="1:36" ht="15.95" hidden="1" customHeight="1" x14ac:dyDescent="0.2">
      <c r="A5" s="159" t="s">
        <v>161</v>
      </c>
      <c r="B5" s="160" t="s">
        <v>43</v>
      </c>
      <c r="C5" s="302" t="s">
        <v>44</v>
      </c>
      <c r="D5" s="302"/>
      <c r="E5" s="302"/>
      <c r="F5" s="302"/>
      <c r="G5" s="305"/>
      <c r="H5" s="163"/>
      <c r="I5" s="163"/>
      <c r="J5" s="163"/>
      <c r="K5" s="163"/>
      <c r="L5" s="163"/>
      <c r="M5" s="163"/>
      <c r="N5" s="163"/>
      <c r="O5" s="163"/>
      <c r="P5" s="163"/>
      <c r="Q5" s="163"/>
      <c r="R5" s="163"/>
      <c r="S5" s="163"/>
      <c r="T5" s="163"/>
      <c r="U5" s="163"/>
      <c r="V5" s="163"/>
      <c r="W5" s="163"/>
      <c r="X5" s="163"/>
      <c r="Y5" s="163"/>
      <c r="Z5" s="163"/>
      <c r="AA5" s="163"/>
      <c r="AB5" s="163"/>
      <c r="AC5" s="163"/>
      <c r="AD5" s="163"/>
      <c r="AE5" s="163" t="s">
        <v>162</v>
      </c>
    </row>
    <row r="6" spans="1:36" ht="15.95" customHeight="1" x14ac:dyDescent="0.2">
      <c r="A6" s="159" t="s">
        <v>161</v>
      </c>
      <c r="B6" s="164" t="s">
        <v>46</v>
      </c>
      <c r="C6" s="302" t="s">
        <v>47</v>
      </c>
      <c r="D6" s="302"/>
      <c r="E6" s="302"/>
      <c r="F6" s="302"/>
      <c r="G6" s="305"/>
      <c r="H6" s="163"/>
      <c r="I6" s="163"/>
      <c r="J6" s="163"/>
      <c r="K6" s="163"/>
      <c r="L6" s="163"/>
      <c r="M6" s="163"/>
      <c r="N6" s="163"/>
      <c r="O6" s="163"/>
      <c r="P6" s="163"/>
      <c r="Q6" s="163"/>
      <c r="R6" s="163"/>
      <c r="S6" s="163"/>
      <c r="T6" s="163"/>
      <c r="U6" s="163"/>
      <c r="V6" s="163"/>
      <c r="W6" s="163"/>
      <c r="X6" s="163"/>
      <c r="Y6" s="163"/>
      <c r="Z6" s="163"/>
      <c r="AA6" s="163"/>
      <c r="AB6" s="163"/>
      <c r="AC6" s="163"/>
      <c r="AD6" s="163"/>
      <c r="AE6" s="163" t="s">
        <v>163</v>
      </c>
    </row>
    <row r="7" spans="1:36" ht="15.95" customHeight="1" x14ac:dyDescent="0.2">
      <c r="A7" s="165" t="s">
        <v>161</v>
      </c>
      <c r="B7" s="166" t="s">
        <v>52</v>
      </c>
      <c r="C7" s="306" t="s">
        <v>53</v>
      </c>
      <c r="D7" s="306"/>
      <c r="E7" s="306"/>
      <c r="F7" s="306"/>
      <c r="G7" s="307"/>
      <c r="H7" s="163"/>
      <c r="I7" s="163"/>
      <c r="J7" s="163"/>
      <c r="K7" s="163"/>
      <c r="L7" s="163"/>
      <c r="M7" s="163"/>
      <c r="N7" s="163"/>
      <c r="O7" s="163"/>
      <c r="P7" s="163"/>
      <c r="Q7" s="163"/>
      <c r="R7" s="163"/>
      <c r="S7" s="163"/>
      <c r="T7" s="163"/>
      <c r="U7" s="163"/>
      <c r="V7" s="163"/>
      <c r="W7" s="163"/>
      <c r="X7" s="163"/>
      <c r="Y7" s="163"/>
      <c r="Z7" s="163"/>
      <c r="AA7" s="163"/>
      <c r="AB7" s="163"/>
      <c r="AC7" s="163"/>
      <c r="AD7" s="163"/>
      <c r="AE7" s="163" t="s">
        <v>164</v>
      </c>
    </row>
    <row r="8" spans="1:36" x14ac:dyDescent="0.2">
      <c r="A8" s="158"/>
      <c r="D8" s="138"/>
    </row>
    <row r="9" spans="1:36" ht="38.25" x14ac:dyDescent="0.2">
      <c r="A9" s="167" t="s">
        <v>165</v>
      </c>
      <c r="B9" s="170" t="s">
        <v>166</v>
      </c>
      <c r="C9" s="170" t="s">
        <v>167</v>
      </c>
      <c r="D9" s="168" t="s">
        <v>168</v>
      </c>
      <c r="E9" s="169" t="s">
        <v>169</v>
      </c>
      <c r="F9" s="171" t="s">
        <v>170</v>
      </c>
      <c r="G9" s="169" t="s">
        <v>28</v>
      </c>
      <c r="H9" s="172" t="s">
        <v>29</v>
      </c>
      <c r="I9" s="172" t="s">
        <v>174</v>
      </c>
      <c r="J9" s="172" t="s">
        <v>30</v>
      </c>
      <c r="K9" s="172" t="s">
        <v>175</v>
      </c>
      <c r="L9" s="172" t="s">
        <v>176</v>
      </c>
      <c r="M9" s="172" t="s">
        <v>177</v>
      </c>
      <c r="N9" s="172" t="s">
        <v>178</v>
      </c>
      <c r="O9" s="172" t="s">
        <v>179</v>
      </c>
      <c r="P9" s="172" t="s">
        <v>180</v>
      </c>
      <c r="Q9" s="172" t="s">
        <v>181</v>
      </c>
      <c r="R9" s="172" t="s">
        <v>182</v>
      </c>
      <c r="S9" s="172" t="s">
        <v>183</v>
      </c>
      <c r="T9" s="172" t="s">
        <v>184</v>
      </c>
      <c r="U9" s="172" t="s">
        <v>185</v>
      </c>
      <c r="V9" s="172" t="s">
        <v>186</v>
      </c>
      <c r="W9" s="172" t="s">
        <v>187</v>
      </c>
      <c r="X9" s="267"/>
      <c r="Y9" s="267"/>
      <c r="Z9" s="267"/>
      <c r="AA9" s="163"/>
      <c r="AB9" s="163"/>
      <c r="AC9" s="163"/>
      <c r="AD9" s="163" t="s">
        <v>173</v>
      </c>
      <c r="AE9" s="163" t="s">
        <v>171</v>
      </c>
      <c r="AF9" t="s">
        <v>172</v>
      </c>
    </row>
    <row r="10" spans="1:36" x14ac:dyDescent="0.2">
      <c r="A10" s="179" t="s">
        <v>188</v>
      </c>
      <c r="B10" s="229" t="s">
        <v>1326</v>
      </c>
      <c r="C10" s="229" t="s">
        <v>1327</v>
      </c>
      <c r="D10" s="187"/>
      <c r="E10" s="188"/>
      <c r="F10" s="189"/>
      <c r="G10" s="190">
        <f>SUMIF(AE11:AE24,"&lt;&gt;NOR",G11:G24)</f>
        <v>0</v>
      </c>
      <c r="H10" s="189"/>
      <c r="I10" s="189">
        <f>SUM(I11:I24)</f>
        <v>2875.88</v>
      </c>
      <c r="J10" s="189"/>
      <c r="K10" s="189">
        <f>SUM(K11:K24)</f>
        <v>8227.7000000000007</v>
      </c>
      <c r="L10" s="189"/>
      <c r="M10" s="189">
        <f>SUM(M11:M24)</f>
        <v>0</v>
      </c>
      <c r="N10" s="189"/>
      <c r="O10" s="189">
        <f>SUM(O11:O24)</f>
        <v>0.02</v>
      </c>
      <c r="P10" s="189"/>
      <c r="Q10" s="189">
        <f>SUM(Q11:Q24)</f>
        <v>0</v>
      </c>
      <c r="R10" s="191"/>
      <c r="S10" s="191"/>
      <c r="T10" s="182"/>
      <c r="U10" s="182"/>
      <c r="V10" s="183"/>
      <c r="W10" s="183"/>
      <c r="X10" s="256"/>
      <c r="Y10" s="256"/>
      <c r="Z10" s="256"/>
      <c r="AC10">
        <f>SUMIF(L7:L9,#REF!,G7:G9)</f>
        <v>0</v>
      </c>
      <c r="AD10">
        <f>SUMIF(L7:L9,#REF!,G7:G9)</f>
        <v>0</v>
      </c>
      <c r="AE10" t="s">
        <v>663</v>
      </c>
      <c r="AH10" s="210"/>
      <c r="AI10" s="210"/>
      <c r="AJ10" s="213"/>
    </row>
    <row r="11" spans="1:36" x14ac:dyDescent="0.2">
      <c r="A11" s="193">
        <v>1</v>
      </c>
      <c r="B11" s="230" t="s">
        <v>1395</v>
      </c>
      <c r="C11" s="230" t="s">
        <v>1396</v>
      </c>
      <c r="D11" s="195" t="s">
        <v>293</v>
      </c>
      <c r="E11" s="196">
        <v>13.999999999999998</v>
      </c>
      <c r="F11" s="199"/>
      <c r="G11" s="197">
        <f>ROUND(E11*F11,2)</f>
        <v>0</v>
      </c>
      <c r="H11" s="199">
        <v>87.16</v>
      </c>
      <c r="I11" s="197">
        <f>ROUND(E11*H11,2)</f>
        <v>1220.24</v>
      </c>
      <c r="J11" s="199">
        <v>161.69</v>
      </c>
      <c r="K11" s="197">
        <f>ROUND(E11*J11,2)</f>
        <v>2263.66</v>
      </c>
      <c r="L11" s="197">
        <v>21</v>
      </c>
      <c r="M11" s="197">
        <f>G11*(1+L11/100)</f>
        <v>0</v>
      </c>
      <c r="N11" s="197">
        <v>3.8000000000000002E-4</v>
      </c>
      <c r="O11" s="197">
        <f>ROUND(E11*N11,2)</f>
        <v>0.01</v>
      </c>
      <c r="P11" s="197">
        <v>0</v>
      </c>
      <c r="Q11" s="197">
        <f>ROUND(E11*P11,2)</f>
        <v>0</v>
      </c>
      <c r="R11" s="198" t="s">
        <v>396</v>
      </c>
      <c r="S11" s="198" t="s">
        <v>194</v>
      </c>
      <c r="X11" s="256"/>
      <c r="Y11" s="225"/>
      <c r="Z11" s="225"/>
      <c r="AE11" t="s">
        <v>664</v>
      </c>
    </row>
    <row r="12" spans="1:36" ht="12.75" customHeight="1" x14ac:dyDescent="0.2">
      <c r="A12" s="177"/>
      <c r="B12" s="319" t="s">
        <v>1397</v>
      </c>
      <c r="C12" s="319"/>
      <c r="D12" s="320"/>
      <c r="E12" s="320"/>
      <c r="F12" s="320"/>
      <c r="G12" s="320"/>
      <c r="H12" s="184"/>
      <c r="I12" s="184"/>
      <c r="J12" s="184"/>
      <c r="K12" s="184"/>
      <c r="L12" s="184"/>
      <c r="M12" s="184"/>
      <c r="N12" s="184"/>
      <c r="O12" s="184"/>
      <c r="P12" s="184"/>
      <c r="Q12" s="184"/>
      <c r="R12" s="185"/>
      <c r="S12" s="185"/>
      <c r="X12" s="256"/>
      <c r="Y12" s="225"/>
      <c r="Z12" s="256"/>
    </row>
    <row r="13" spans="1:36" x14ac:dyDescent="0.2">
      <c r="A13" s="193">
        <v>2</v>
      </c>
      <c r="B13" s="230" t="s">
        <v>1398</v>
      </c>
      <c r="C13" s="230" t="s">
        <v>1399</v>
      </c>
      <c r="D13" s="195" t="s">
        <v>293</v>
      </c>
      <c r="E13" s="196">
        <v>12</v>
      </c>
      <c r="F13" s="199"/>
      <c r="G13" s="197">
        <f>ROUND(E13*F13,2)</f>
        <v>0</v>
      </c>
      <c r="H13" s="199">
        <v>89.72</v>
      </c>
      <c r="I13" s="197">
        <f>ROUND(E13*H13,2)</f>
        <v>1076.6400000000001</v>
      </c>
      <c r="J13" s="199">
        <v>184.33</v>
      </c>
      <c r="K13" s="197">
        <f>ROUND(E13*J13,2)</f>
        <v>2211.96</v>
      </c>
      <c r="L13" s="197">
        <v>21</v>
      </c>
      <c r="M13" s="197">
        <f>G13*(1+L13/100)</f>
        <v>0</v>
      </c>
      <c r="N13" s="197">
        <v>4.6999999999999999E-4</v>
      </c>
      <c r="O13" s="197">
        <f>ROUND(E13*N13,2)</f>
        <v>0.01</v>
      </c>
      <c r="P13" s="197">
        <v>0</v>
      </c>
      <c r="Q13" s="197">
        <f>ROUND(E13*P13,2)</f>
        <v>0</v>
      </c>
      <c r="R13" s="198" t="s">
        <v>396</v>
      </c>
      <c r="S13" s="198" t="s">
        <v>194</v>
      </c>
      <c r="X13" s="256"/>
      <c r="Y13" s="225"/>
      <c r="Z13" s="225"/>
    </row>
    <row r="14" spans="1:36" ht="12.75" customHeight="1" x14ac:dyDescent="0.2">
      <c r="A14" s="177"/>
      <c r="B14" s="319" t="s">
        <v>1397</v>
      </c>
      <c r="C14" s="319"/>
      <c r="D14" s="320"/>
      <c r="E14" s="320"/>
      <c r="F14" s="320"/>
      <c r="G14" s="320"/>
      <c r="H14" s="184"/>
      <c r="I14" s="184"/>
      <c r="J14" s="184"/>
      <c r="K14" s="184"/>
      <c r="L14" s="184"/>
      <c r="M14" s="184"/>
      <c r="N14" s="184"/>
      <c r="O14" s="184"/>
      <c r="P14" s="184"/>
      <c r="Q14" s="184"/>
      <c r="R14" s="185"/>
      <c r="S14" s="185"/>
      <c r="X14" s="256"/>
      <c r="Y14" s="225"/>
      <c r="Z14" s="256"/>
    </row>
    <row r="15" spans="1:36" x14ac:dyDescent="0.2">
      <c r="A15" s="193">
        <v>3</v>
      </c>
      <c r="B15" s="230" t="s">
        <v>1400</v>
      </c>
      <c r="C15" s="230" t="s">
        <v>1401</v>
      </c>
      <c r="D15" s="195" t="s">
        <v>293</v>
      </c>
      <c r="E15" s="196">
        <v>2</v>
      </c>
      <c r="F15" s="199"/>
      <c r="G15" s="197">
        <f>ROUND(E15*F15,2)</f>
        <v>0</v>
      </c>
      <c r="H15" s="199">
        <v>283.48</v>
      </c>
      <c r="I15" s="197">
        <f>ROUND(E15*H15,2)</f>
        <v>566.96</v>
      </c>
      <c r="J15" s="199">
        <v>588.02</v>
      </c>
      <c r="K15" s="197">
        <f>ROUND(E15*J15,2)</f>
        <v>1176.04</v>
      </c>
      <c r="L15" s="197">
        <v>21</v>
      </c>
      <c r="M15" s="197">
        <f>G15*(1+L15/100)</f>
        <v>0</v>
      </c>
      <c r="N15" s="197">
        <v>1.5200000000000001E-3</v>
      </c>
      <c r="O15" s="197">
        <f>ROUND(E15*N15,2)</f>
        <v>0</v>
      </c>
      <c r="P15" s="197">
        <v>0</v>
      </c>
      <c r="Q15" s="197">
        <f>ROUND(E15*P15,2)</f>
        <v>0</v>
      </c>
      <c r="R15" s="198" t="s">
        <v>396</v>
      </c>
      <c r="S15" s="198" t="s">
        <v>194</v>
      </c>
      <c r="X15" s="256"/>
      <c r="Y15" s="225"/>
      <c r="Z15" s="225"/>
    </row>
    <row r="16" spans="1:36" ht="12.75" customHeight="1" x14ac:dyDescent="0.2">
      <c r="A16" s="177"/>
      <c r="B16" s="319" t="s">
        <v>1397</v>
      </c>
      <c r="C16" s="319"/>
      <c r="D16" s="320"/>
      <c r="E16" s="320"/>
      <c r="F16" s="320"/>
      <c r="G16" s="320"/>
      <c r="H16" s="184"/>
      <c r="I16" s="184"/>
      <c r="J16" s="184"/>
      <c r="K16" s="184"/>
      <c r="L16" s="184"/>
      <c r="M16" s="184"/>
      <c r="N16" s="184"/>
      <c r="O16" s="184"/>
      <c r="P16" s="184"/>
      <c r="Q16" s="184"/>
      <c r="R16" s="185"/>
      <c r="S16" s="185"/>
      <c r="X16" s="256"/>
      <c r="Y16" s="225"/>
      <c r="Z16" s="256"/>
    </row>
    <row r="17" spans="1:26" x14ac:dyDescent="0.2">
      <c r="A17" s="193">
        <v>4</v>
      </c>
      <c r="B17" s="230" t="s">
        <v>1402</v>
      </c>
      <c r="C17" s="230" t="s">
        <v>1403</v>
      </c>
      <c r="D17" s="195" t="s">
        <v>213</v>
      </c>
      <c r="E17" s="196">
        <v>8</v>
      </c>
      <c r="F17" s="199"/>
      <c r="G17" s="197">
        <f>ROUND(E17*F17,2)</f>
        <v>0</v>
      </c>
      <c r="H17" s="199">
        <v>0</v>
      </c>
      <c r="I17" s="197">
        <f>ROUND(E17*H17,2)</f>
        <v>0</v>
      </c>
      <c r="J17" s="199">
        <v>80.22</v>
      </c>
      <c r="K17" s="197">
        <f>ROUND(E17*J17,2)</f>
        <v>641.76</v>
      </c>
      <c r="L17" s="197">
        <v>21</v>
      </c>
      <c r="M17" s="197">
        <f>G17*(1+L17/100)</f>
        <v>0</v>
      </c>
      <c r="N17" s="197">
        <v>0</v>
      </c>
      <c r="O17" s="197">
        <f>ROUND(E17*N17,2)</f>
        <v>0</v>
      </c>
      <c r="P17" s="197">
        <v>0</v>
      </c>
      <c r="Q17" s="197">
        <f>ROUND(E17*P17,2)</f>
        <v>0</v>
      </c>
      <c r="R17" s="198" t="s">
        <v>396</v>
      </c>
      <c r="S17" s="198" t="s">
        <v>194</v>
      </c>
      <c r="X17" s="256"/>
      <c r="Y17" s="225"/>
      <c r="Z17" s="225"/>
    </row>
    <row r="18" spans="1:26" x14ac:dyDescent="0.2">
      <c r="A18" s="193">
        <v>5</v>
      </c>
      <c r="B18" s="230" t="s">
        <v>1404</v>
      </c>
      <c r="C18" s="230" t="s">
        <v>1405</v>
      </c>
      <c r="D18" s="195" t="s">
        <v>213</v>
      </c>
      <c r="E18" s="196">
        <v>8</v>
      </c>
      <c r="F18" s="199"/>
      <c r="G18" s="197">
        <f>ROUND(E18*F18,2)</f>
        <v>0</v>
      </c>
      <c r="H18" s="199">
        <v>0</v>
      </c>
      <c r="I18" s="197">
        <f>ROUND(E18*H18,2)</f>
        <v>0</v>
      </c>
      <c r="J18" s="199">
        <v>88.94</v>
      </c>
      <c r="K18" s="197">
        <f>ROUND(E18*J18,2)</f>
        <v>711.52</v>
      </c>
      <c r="L18" s="197">
        <v>21</v>
      </c>
      <c r="M18" s="197">
        <f>G18*(1+L18/100)</f>
        <v>0</v>
      </c>
      <c r="N18" s="197">
        <v>0</v>
      </c>
      <c r="O18" s="197">
        <f>ROUND(E18*N18,2)</f>
        <v>0</v>
      </c>
      <c r="P18" s="197">
        <v>0</v>
      </c>
      <c r="Q18" s="197">
        <f>ROUND(E18*P18,2)</f>
        <v>0</v>
      </c>
      <c r="R18" s="198" t="s">
        <v>396</v>
      </c>
      <c r="S18" s="198" t="s">
        <v>194</v>
      </c>
      <c r="X18" s="256"/>
      <c r="Y18" s="225"/>
      <c r="Z18" s="225"/>
    </row>
    <row r="19" spans="1:26" x14ac:dyDescent="0.2">
      <c r="A19" s="193">
        <v>6</v>
      </c>
      <c r="B19" s="230" t="s">
        <v>1406</v>
      </c>
      <c r="C19" s="230" t="s">
        <v>1407</v>
      </c>
      <c r="D19" s="195" t="s">
        <v>213</v>
      </c>
      <c r="E19" s="196">
        <v>4</v>
      </c>
      <c r="F19" s="199"/>
      <c r="G19" s="197">
        <f>ROUND(E19*F19,2)</f>
        <v>0</v>
      </c>
      <c r="H19" s="199">
        <v>0</v>
      </c>
      <c r="I19" s="197">
        <f>ROUND(E19*H19,2)</f>
        <v>0</v>
      </c>
      <c r="J19" s="199">
        <v>132.30000000000001</v>
      </c>
      <c r="K19" s="197">
        <f>ROUND(E19*J19,2)</f>
        <v>529.20000000000005</v>
      </c>
      <c r="L19" s="197">
        <v>21</v>
      </c>
      <c r="M19" s="197">
        <f>G19*(1+L19/100)</f>
        <v>0</v>
      </c>
      <c r="N19" s="197">
        <v>0</v>
      </c>
      <c r="O19" s="197">
        <f>ROUND(E19*N19,2)</f>
        <v>0</v>
      </c>
      <c r="P19" s="197">
        <v>0</v>
      </c>
      <c r="Q19" s="197">
        <f>ROUND(E19*P19,2)</f>
        <v>0</v>
      </c>
      <c r="R19" s="198" t="s">
        <v>396</v>
      </c>
      <c r="S19" s="198" t="s">
        <v>194</v>
      </c>
      <c r="X19" s="256"/>
      <c r="Y19" s="225"/>
      <c r="Z19" s="225"/>
    </row>
    <row r="20" spans="1:26" x14ac:dyDescent="0.2">
      <c r="A20" s="193">
        <v>7</v>
      </c>
      <c r="B20" s="230" t="s">
        <v>1347</v>
      </c>
      <c r="C20" s="230" t="s">
        <v>1348</v>
      </c>
      <c r="D20" s="195" t="s">
        <v>293</v>
      </c>
      <c r="E20" s="196">
        <v>27.999999999999996</v>
      </c>
      <c r="F20" s="199"/>
      <c r="G20" s="197">
        <f>ROUND(E20*F20,2)</f>
        <v>0</v>
      </c>
      <c r="H20" s="199">
        <v>0.43</v>
      </c>
      <c r="I20" s="197">
        <f>ROUND(E20*H20,2)</f>
        <v>12.04</v>
      </c>
      <c r="J20" s="199">
        <v>24.77</v>
      </c>
      <c r="K20" s="197">
        <f>ROUND(E20*J20,2)</f>
        <v>693.56</v>
      </c>
      <c r="L20" s="197">
        <v>21</v>
      </c>
      <c r="M20" s="197">
        <f>G20*(1+L20/100)</f>
        <v>0</v>
      </c>
      <c r="N20" s="197">
        <v>0</v>
      </c>
      <c r="O20" s="197">
        <f>ROUND(E20*N20,2)</f>
        <v>0</v>
      </c>
      <c r="P20" s="197">
        <v>0</v>
      </c>
      <c r="Q20" s="197">
        <f>ROUND(E20*P20,2)</f>
        <v>0</v>
      </c>
      <c r="R20" s="198" t="s">
        <v>396</v>
      </c>
      <c r="S20" s="198" t="s">
        <v>194</v>
      </c>
      <c r="X20" s="256"/>
      <c r="Y20" s="225"/>
      <c r="Z20" s="225"/>
    </row>
    <row r="21" spans="1:26" x14ac:dyDescent="0.2">
      <c r="A21" s="193">
        <v>8</v>
      </c>
      <c r="B21" s="230" t="s">
        <v>1349</v>
      </c>
      <c r="C21" s="230" t="s">
        <v>1350</v>
      </c>
      <c r="D21" s="195" t="s">
        <v>0</v>
      </c>
      <c r="E21" s="329"/>
      <c r="F21" s="199"/>
      <c r="G21" s="197">
        <f>ROUND(E21*F21,2)</f>
        <v>0</v>
      </c>
      <c r="H21" s="199">
        <v>0</v>
      </c>
      <c r="I21" s="197">
        <f>ROUND(E21*H21,2)</f>
        <v>0</v>
      </c>
      <c r="J21" s="199">
        <v>1.79</v>
      </c>
      <c r="K21" s="197">
        <f>ROUND(E21*J21,2)</f>
        <v>0</v>
      </c>
      <c r="L21" s="197">
        <v>21</v>
      </c>
      <c r="M21" s="197">
        <f>G21*(1+L21/100)</f>
        <v>0</v>
      </c>
      <c r="N21" s="197">
        <v>0</v>
      </c>
      <c r="O21" s="197">
        <f>ROUND(E21*N21,2)</f>
        <v>0</v>
      </c>
      <c r="P21" s="197">
        <v>0</v>
      </c>
      <c r="Q21" s="197">
        <f>ROUND(E21*P21,2)</f>
        <v>0</v>
      </c>
      <c r="R21" s="198" t="s">
        <v>396</v>
      </c>
      <c r="S21" s="198" t="s">
        <v>194</v>
      </c>
      <c r="X21" s="256"/>
      <c r="Y21" s="225"/>
      <c r="Z21" s="225"/>
    </row>
    <row r="22" spans="1:26" x14ac:dyDescent="0.2">
      <c r="A22" s="177"/>
      <c r="B22" s="234" t="s">
        <v>518</v>
      </c>
      <c r="C22" s="235"/>
      <c r="D22" s="200"/>
      <c r="E22" s="201"/>
      <c r="F22" s="184"/>
      <c r="G22" s="184"/>
      <c r="H22" s="184"/>
      <c r="I22" s="184"/>
      <c r="J22" s="184"/>
      <c r="K22" s="184"/>
      <c r="L22" s="184"/>
      <c r="M22" s="184"/>
      <c r="N22" s="184"/>
      <c r="O22" s="184"/>
      <c r="P22" s="184"/>
      <c r="Q22" s="184"/>
      <c r="R22" s="185"/>
      <c r="S22" s="185"/>
      <c r="X22" s="256"/>
      <c r="Y22" s="225"/>
      <c r="Z22" s="244"/>
    </row>
    <row r="23" spans="1:26" x14ac:dyDescent="0.2">
      <c r="A23" s="177"/>
      <c r="B23" s="234" t="s">
        <v>1408</v>
      </c>
      <c r="C23" s="235"/>
      <c r="D23" s="200"/>
      <c r="E23" s="201"/>
      <c r="F23" s="184"/>
      <c r="G23" s="184"/>
      <c r="H23" s="184"/>
      <c r="I23" s="184"/>
      <c r="J23" s="184"/>
      <c r="K23" s="184"/>
      <c r="L23" s="184"/>
      <c r="M23" s="184"/>
      <c r="N23" s="184"/>
      <c r="O23" s="184"/>
      <c r="P23" s="184"/>
      <c r="Q23" s="184"/>
      <c r="R23" s="185"/>
      <c r="S23" s="185"/>
      <c r="X23" s="256"/>
      <c r="Y23" s="225"/>
      <c r="Z23" s="244"/>
    </row>
    <row r="24" spans="1:26" x14ac:dyDescent="0.2">
      <c r="A24" s="177"/>
      <c r="B24" s="234" t="s">
        <v>1409</v>
      </c>
      <c r="C24" s="235"/>
      <c r="D24" s="200"/>
      <c r="E24" s="201">
        <v>111.03579999999999</v>
      </c>
      <c r="F24" s="184"/>
      <c r="G24" s="184"/>
      <c r="H24" s="184"/>
      <c r="I24" s="184"/>
      <c r="J24" s="184"/>
      <c r="K24" s="184"/>
      <c r="L24" s="184"/>
      <c r="M24" s="184"/>
      <c r="N24" s="184"/>
      <c r="O24" s="184"/>
      <c r="P24" s="184"/>
      <c r="Q24" s="184"/>
      <c r="R24" s="185"/>
      <c r="S24" s="185"/>
      <c r="X24" s="256"/>
      <c r="Y24" s="225"/>
      <c r="Z24" s="244"/>
    </row>
    <row r="25" spans="1:26" x14ac:dyDescent="0.2">
      <c r="A25" s="162"/>
      <c r="B25" s="231"/>
      <c r="C25" s="231"/>
      <c r="D25" s="180"/>
      <c r="E25" s="181"/>
      <c r="F25" s="182"/>
      <c r="G25" s="182"/>
      <c r="H25" s="182"/>
      <c r="I25" s="182"/>
      <c r="J25" s="182"/>
      <c r="K25" s="182"/>
      <c r="L25" s="182"/>
      <c r="M25" s="182"/>
      <c r="N25" s="182"/>
      <c r="O25" s="182"/>
      <c r="P25" s="182"/>
      <c r="Q25" s="182"/>
      <c r="R25" s="183"/>
      <c r="S25" s="183"/>
      <c r="X25" s="256"/>
      <c r="Y25" s="225"/>
      <c r="Z25" s="264"/>
    </row>
    <row r="26" spans="1:26" x14ac:dyDescent="0.2">
      <c r="A26" s="179" t="s">
        <v>188</v>
      </c>
      <c r="B26" s="229" t="s">
        <v>1353</v>
      </c>
      <c r="C26" s="229" t="s">
        <v>1354</v>
      </c>
      <c r="D26" s="187"/>
      <c r="E26" s="188"/>
      <c r="F26" s="189"/>
      <c r="G26" s="190">
        <f>SUMIF(AE27:AE49,"&lt;&gt;NOR",G27:G49)</f>
        <v>0</v>
      </c>
      <c r="H26" s="189"/>
      <c r="I26" s="189">
        <f>SUM(I27:I49)</f>
        <v>7160.16</v>
      </c>
      <c r="J26" s="189"/>
      <c r="K26" s="189">
        <f>SUM(K27:K49)</f>
        <v>33179.159999999996</v>
      </c>
      <c r="L26" s="189"/>
      <c r="M26" s="189">
        <f>SUM(M27:M49)</f>
        <v>0</v>
      </c>
      <c r="N26" s="189"/>
      <c r="O26" s="189">
        <f>SUM(O27:O49)</f>
        <v>0.17</v>
      </c>
      <c r="P26" s="189"/>
      <c r="Q26" s="189">
        <f>SUM(Q27:Q49)</f>
        <v>0</v>
      </c>
      <c r="R26" s="191"/>
      <c r="S26" s="191"/>
      <c r="X26" s="256"/>
      <c r="Y26" s="225"/>
      <c r="Z26" s="265"/>
    </row>
    <row r="27" spans="1:26" x14ac:dyDescent="0.2">
      <c r="A27" s="193">
        <v>9</v>
      </c>
      <c r="B27" s="230" t="s">
        <v>1410</v>
      </c>
      <c r="C27" s="230" t="s">
        <v>1411</v>
      </c>
      <c r="D27" s="195" t="s">
        <v>293</v>
      </c>
      <c r="E27" s="196">
        <v>6</v>
      </c>
      <c r="F27" s="199"/>
      <c r="G27" s="197">
        <f>ROUND(E27*F27,2)</f>
        <v>0</v>
      </c>
      <c r="H27" s="199">
        <v>8.6199999999999992</v>
      </c>
      <c r="I27" s="197">
        <f>ROUND(E27*H27,2)</f>
        <v>51.72</v>
      </c>
      <c r="J27" s="199">
        <v>191.93</v>
      </c>
      <c r="K27" s="197">
        <f>ROUND(E27*J27,2)</f>
        <v>1151.58</v>
      </c>
      <c r="L27" s="197">
        <v>21</v>
      </c>
      <c r="M27" s="197">
        <f>G27*(1+L27/100)</f>
        <v>0</v>
      </c>
      <c r="N27" s="197">
        <v>3.9300000000000003E-3</v>
      </c>
      <c r="O27" s="197">
        <f>ROUND(E27*N27,2)</f>
        <v>0.02</v>
      </c>
      <c r="P27" s="197">
        <v>0</v>
      </c>
      <c r="Q27" s="197">
        <f>ROUND(E27*P27,2)</f>
        <v>0</v>
      </c>
      <c r="R27" s="198" t="s">
        <v>396</v>
      </c>
      <c r="S27" s="198" t="s">
        <v>194</v>
      </c>
      <c r="X27" s="256"/>
      <c r="Y27" s="225"/>
      <c r="Z27" s="225"/>
    </row>
    <row r="28" spans="1:26" ht="22.5" customHeight="1" x14ac:dyDescent="0.2">
      <c r="A28" s="177"/>
      <c r="B28" s="319" t="s">
        <v>1357</v>
      </c>
      <c r="C28" s="319"/>
      <c r="D28" s="321"/>
      <c r="E28" s="321"/>
      <c r="F28" s="321"/>
      <c r="G28" s="321"/>
      <c r="H28" s="184"/>
      <c r="I28" s="184"/>
      <c r="J28" s="184"/>
      <c r="K28" s="184"/>
      <c r="L28" s="184"/>
      <c r="M28" s="184"/>
      <c r="N28" s="184"/>
      <c r="O28" s="184"/>
      <c r="P28" s="184"/>
      <c r="Q28" s="184"/>
      <c r="R28" s="185"/>
      <c r="S28" s="185"/>
      <c r="X28" s="256"/>
      <c r="Y28" s="225"/>
      <c r="Z28" s="256"/>
    </row>
    <row r="29" spans="1:26" ht="22.5" x14ac:dyDescent="0.2">
      <c r="A29" s="193">
        <v>10</v>
      </c>
      <c r="B29" s="230" t="s">
        <v>1412</v>
      </c>
      <c r="C29" s="230" t="s">
        <v>1413</v>
      </c>
      <c r="D29" s="195" t="s">
        <v>293</v>
      </c>
      <c r="E29" s="196">
        <v>30</v>
      </c>
      <c r="F29" s="199"/>
      <c r="G29" s="197">
        <f>ROUND(E29*F29,2)</f>
        <v>0</v>
      </c>
      <c r="H29" s="199">
        <v>12</v>
      </c>
      <c r="I29" s="197">
        <f>ROUND(E29*H29,2)</f>
        <v>360</v>
      </c>
      <c r="J29" s="199">
        <v>320.85000000000002</v>
      </c>
      <c r="K29" s="197">
        <f>ROUND(E29*J29,2)</f>
        <v>9625.5</v>
      </c>
      <c r="L29" s="197">
        <v>21</v>
      </c>
      <c r="M29" s="197">
        <f>G29*(1+L29/100)</f>
        <v>0</v>
      </c>
      <c r="N29" s="197">
        <v>3.9899999999999996E-3</v>
      </c>
      <c r="O29" s="197">
        <f>ROUND(E29*N29,2)</f>
        <v>0.12</v>
      </c>
      <c r="P29" s="197">
        <v>0</v>
      </c>
      <c r="Q29" s="197">
        <f>ROUND(E29*P29,2)</f>
        <v>0</v>
      </c>
      <c r="R29" s="198" t="s">
        <v>396</v>
      </c>
      <c r="S29" s="198" t="s">
        <v>194</v>
      </c>
      <c r="X29" s="256"/>
      <c r="Y29" s="225"/>
      <c r="Z29" s="225"/>
    </row>
    <row r="30" spans="1:26" ht="20.25" customHeight="1" x14ac:dyDescent="0.2">
      <c r="A30" s="177"/>
      <c r="B30" s="319" t="s">
        <v>1357</v>
      </c>
      <c r="C30" s="319"/>
      <c r="D30" s="321"/>
      <c r="E30" s="321"/>
      <c r="F30" s="321"/>
      <c r="G30" s="321"/>
      <c r="H30" s="184"/>
      <c r="I30" s="184"/>
      <c r="J30" s="184"/>
      <c r="K30" s="184"/>
      <c r="L30" s="184"/>
      <c r="M30" s="184"/>
      <c r="N30" s="184"/>
      <c r="O30" s="184"/>
      <c r="P30" s="184"/>
      <c r="Q30" s="184"/>
      <c r="R30" s="185"/>
      <c r="S30" s="185"/>
      <c r="X30" s="256"/>
      <c r="Y30" s="225"/>
      <c r="Z30" s="256"/>
    </row>
    <row r="31" spans="1:26" x14ac:dyDescent="0.2">
      <c r="A31" s="193">
        <v>11</v>
      </c>
      <c r="B31" s="230" t="s">
        <v>1364</v>
      </c>
      <c r="C31" s="230" t="s">
        <v>1365</v>
      </c>
      <c r="D31" s="195" t="s">
        <v>293</v>
      </c>
      <c r="E31" s="196">
        <v>36</v>
      </c>
      <c r="F31" s="199"/>
      <c r="G31" s="197">
        <f>ROUND(E31*F31,2)</f>
        <v>0</v>
      </c>
      <c r="H31" s="199">
        <v>0</v>
      </c>
      <c r="I31" s="197">
        <f>ROUND(E31*H31,2)</f>
        <v>0</v>
      </c>
      <c r="J31" s="199">
        <v>38.22</v>
      </c>
      <c r="K31" s="197">
        <f>ROUND(E31*J31,2)</f>
        <v>1375.92</v>
      </c>
      <c r="L31" s="197">
        <v>21</v>
      </c>
      <c r="M31" s="197">
        <f>G31*(1+L31/100)</f>
        <v>0</v>
      </c>
      <c r="N31" s="197">
        <v>0</v>
      </c>
      <c r="O31" s="197">
        <f>ROUND(E31*N31,2)</f>
        <v>0</v>
      </c>
      <c r="P31" s="197">
        <v>0</v>
      </c>
      <c r="Q31" s="197">
        <f>ROUND(E31*P31,2)</f>
        <v>0</v>
      </c>
      <c r="R31" s="198" t="s">
        <v>396</v>
      </c>
      <c r="S31" s="198" t="s">
        <v>194</v>
      </c>
      <c r="X31" s="256"/>
      <c r="Y31" s="225"/>
      <c r="Z31" s="225"/>
    </row>
    <row r="32" spans="1:26" x14ac:dyDescent="0.2">
      <c r="A32" s="193">
        <v>12</v>
      </c>
      <c r="B32" s="230" t="s">
        <v>1414</v>
      </c>
      <c r="C32" s="230" t="s">
        <v>1415</v>
      </c>
      <c r="D32" s="195" t="s">
        <v>213</v>
      </c>
      <c r="E32" s="196">
        <v>32</v>
      </c>
      <c r="F32" s="199"/>
      <c r="G32" s="197">
        <f>ROUND(E32*F32,2)</f>
        <v>0</v>
      </c>
      <c r="H32" s="199">
        <v>0</v>
      </c>
      <c r="I32" s="197">
        <f>ROUND(E32*H32,2)</f>
        <v>0</v>
      </c>
      <c r="J32" s="199">
        <v>232.05</v>
      </c>
      <c r="K32" s="197">
        <f>ROUND(E32*J32,2)</f>
        <v>7425.6</v>
      </c>
      <c r="L32" s="197">
        <v>21</v>
      </c>
      <c r="M32" s="197">
        <f>G32*(1+L32/100)</f>
        <v>0</v>
      </c>
      <c r="N32" s="197">
        <v>0</v>
      </c>
      <c r="O32" s="197">
        <f>ROUND(E32*N32,2)</f>
        <v>0</v>
      </c>
      <c r="P32" s="197">
        <v>0</v>
      </c>
      <c r="Q32" s="197">
        <f>ROUND(E32*P32,2)</f>
        <v>0</v>
      </c>
      <c r="R32" s="198" t="s">
        <v>396</v>
      </c>
      <c r="S32" s="198" t="s">
        <v>194</v>
      </c>
      <c r="X32" s="256"/>
      <c r="Y32" s="225"/>
      <c r="Z32" s="225"/>
    </row>
    <row r="33" spans="1:26" ht="22.5" x14ac:dyDescent="0.2">
      <c r="A33" s="193">
        <v>13</v>
      </c>
      <c r="B33" s="230" t="s">
        <v>1416</v>
      </c>
      <c r="C33" s="230" t="s">
        <v>1417</v>
      </c>
      <c r="D33" s="195" t="s">
        <v>213</v>
      </c>
      <c r="E33" s="196">
        <v>12</v>
      </c>
      <c r="F33" s="199"/>
      <c r="G33" s="197">
        <f>ROUND(E33*F33,2)</f>
        <v>0</v>
      </c>
      <c r="H33" s="199">
        <v>102.37</v>
      </c>
      <c r="I33" s="197">
        <f>ROUND(E33*H33,2)</f>
        <v>1228.44</v>
      </c>
      <c r="J33" s="199">
        <v>114.46</v>
      </c>
      <c r="K33" s="197">
        <f>ROUND(E33*J33,2)</f>
        <v>1373.52</v>
      </c>
      <c r="L33" s="197">
        <v>21</v>
      </c>
      <c r="M33" s="197">
        <f>G33*(1+L33/100)</f>
        <v>0</v>
      </c>
      <c r="N33" s="197">
        <v>6.3000000000000003E-4</v>
      </c>
      <c r="O33" s="197">
        <f>ROUND(E33*N33,2)</f>
        <v>0.01</v>
      </c>
      <c r="P33" s="197">
        <v>0</v>
      </c>
      <c r="Q33" s="197">
        <f>ROUND(E33*P33,2)</f>
        <v>0</v>
      </c>
      <c r="R33" s="198" t="s">
        <v>396</v>
      </c>
      <c r="S33" s="198" t="s">
        <v>194</v>
      </c>
      <c r="X33" s="256"/>
      <c r="Y33" s="225"/>
      <c r="Z33" s="225"/>
    </row>
    <row r="34" spans="1:26" ht="12.75" customHeight="1" x14ac:dyDescent="0.2">
      <c r="A34" s="177"/>
      <c r="B34" s="319" t="s">
        <v>1418</v>
      </c>
      <c r="C34" s="319"/>
      <c r="D34" s="320"/>
      <c r="E34" s="320"/>
      <c r="F34" s="320"/>
      <c r="G34" s="320"/>
      <c r="H34" s="184"/>
      <c r="I34" s="184"/>
      <c r="J34" s="184"/>
      <c r="K34" s="184"/>
      <c r="L34" s="184"/>
      <c r="M34" s="184"/>
      <c r="N34" s="184"/>
      <c r="O34" s="184"/>
      <c r="P34" s="184"/>
      <c r="Q34" s="184"/>
      <c r="R34" s="185"/>
      <c r="S34" s="185"/>
      <c r="X34" s="256"/>
      <c r="Y34" s="225"/>
      <c r="Z34" s="256"/>
    </row>
    <row r="35" spans="1:26" ht="22.5" x14ac:dyDescent="0.2">
      <c r="A35" s="193">
        <v>14</v>
      </c>
      <c r="B35" s="230" t="s">
        <v>1419</v>
      </c>
      <c r="C35" s="230" t="s">
        <v>1420</v>
      </c>
      <c r="D35" s="195" t="s">
        <v>1421</v>
      </c>
      <c r="E35" s="196">
        <v>8</v>
      </c>
      <c r="F35" s="199"/>
      <c r="G35" s="197">
        <f>ROUND(E35*F35,2)</f>
        <v>0</v>
      </c>
      <c r="H35" s="199">
        <v>208.28</v>
      </c>
      <c r="I35" s="197">
        <f>ROUND(E35*H35,2)</f>
        <v>1666.24</v>
      </c>
      <c r="J35" s="199">
        <v>227.47</v>
      </c>
      <c r="K35" s="197">
        <f>ROUND(E35*J35,2)</f>
        <v>1819.76</v>
      </c>
      <c r="L35" s="197">
        <v>21</v>
      </c>
      <c r="M35" s="197">
        <f>G35*(1+L35/100)</f>
        <v>0</v>
      </c>
      <c r="N35" s="197">
        <v>1.48E-3</v>
      </c>
      <c r="O35" s="197">
        <f>ROUND(E35*N35,2)</f>
        <v>0.01</v>
      </c>
      <c r="P35" s="197">
        <v>0</v>
      </c>
      <c r="Q35" s="197">
        <f>ROUND(E35*P35,2)</f>
        <v>0</v>
      </c>
      <c r="R35" s="198" t="s">
        <v>396</v>
      </c>
      <c r="S35" s="198" t="s">
        <v>194</v>
      </c>
      <c r="X35" s="256"/>
      <c r="Y35" s="225"/>
      <c r="Z35" s="225"/>
    </row>
    <row r="36" spans="1:26" ht="12.75" customHeight="1" x14ac:dyDescent="0.2">
      <c r="A36" s="177"/>
      <c r="B36" s="319" t="s">
        <v>1418</v>
      </c>
      <c r="C36" s="319"/>
      <c r="D36" s="320"/>
      <c r="E36" s="320"/>
      <c r="F36" s="320"/>
      <c r="G36" s="320"/>
      <c r="H36" s="184"/>
      <c r="I36" s="184"/>
      <c r="J36" s="184"/>
      <c r="K36" s="184"/>
      <c r="L36" s="184"/>
      <c r="M36" s="184"/>
      <c r="N36" s="184"/>
      <c r="O36" s="184"/>
      <c r="P36" s="184"/>
      <c r="Q36" s="184"/>
      <c r="R36" s="185"/>
      <c r="S36" s="185"/>
      <c r="X36" s="256"/>
      <c r="Y36" s="225"/>
      <c r="Z36" s="256"/>
    </row>
    <row r="37" spans="1:26" x14ac:dyDescent="0.2">
      <c r="A37" s="193">
        <v>15</v>
      </c>
      <c r="B37" s="230" t="s">
        <v>1422</v>
      </c>
      <c r="C37" s="230" t="s">
        <v>1423</v>
      </c>
      <c r="D37" s="195" t="s">
        <v>213</v>
      </c>
      <c r="E37" s="196">
        <v>4</v>
      </c>
      <c r="F37" s="199"/>
      <c r="G37" s="197">
        <f>ROUND(E37*F37,2)</f>
        <v>0</v>
      </c>
      <c r="H37" s="199">
        <v>0</v>
      </c>
      <c r="I37" s="197">
        <f>ROUND(E37*H37,2)</f>
        <v>0</v>
      </c>
      <c r="J37" s="199">
        <v>778.05</v>
      </c>
      <c r="K37" s="197">
        <f>ROUND(E37*J37,2)</f>
        <v>3112.2</v>
      </c>
      <c r="L37" s="197">
        <v>21</v>
      </c>
      <c r="M37" s="197">
        <f>G37*(1+L37/100)</f>
        <v>0</v>
      </c>
      <c r="N37" s="197">
        <v>0</v>
      </c>
      <c r="O37" s="197">
        <f>ROUND(E37*N37,2)</f>
        <v>0</v>
      </c>
      <c r="P37" s="197">
        <v>0</v>
      </c>
      <c r="Q37" s="197">
        <f>ROUND(E37*P37,2)</f>
        <v>0</v>
      </c>
      <c r="R37" s="198"/>
      <c r="S37" s="198" t="s">
        <v>339</v>
      </c>
      <c r="X37" s="256"/>
      <c r="Y37" s="225"/>
      <c r="Z37" s="225"/>
    </row>
    <row r="38" spans="1:26" x14ac:dyDescent="0.2">
      <c r="A38" s="193">
        <v>16</v>
      </c>
      <c r="B38" s="230" t="s">
        <v>1424</v>
      </c>
      <c r="C38" s="230" t="s">
        <v>1425</v>
      </c>
      <c r="D38" s="195" t="s">
        <v>213</v>
      </c>
      <c r="E38" s="196">
        <v>16</v>
      </c>
      <c r="F38" s="199"/>
      <c r="G38" s="197">
        <f>ROUND(E38*F38,2)</f>
        <v>0</v>
      </c>
      <c r="H38" s="199">
        <v>0</v>
      </c>
      <c r="I38" s="197">
        <f>ROUND(E38*H38,2)</f>
        <v>0</v>
      </c>
      <c r="J38" s="199">
        <v>278.25</v>
      </c>
      <c r="K38" s="197">
        <f>ROUND(E38*J38,2)</f>
        <v>4452</v>
      </c>
      <c r="L38" s="197">
        <v>21</v>
      </c>
      <c r="M38" s="197">
        <f>G38*(1+L38/100)</f>
        <v>0</v>
      </c>
      <c r="N38" s="197">
        <v>0</v>
      </c>
      <c r="O38" s="197">
        <f>ROUND(E38*N38,2)</f>
        <v>0</v>
      </c>
      <c r="P38" s="197">
        <v>0</v>
      </c>
      <c r="Q38" s="197">
        <f>ROUND(E38*P38,2)</f>
        <v>0</v>
      </c>
      <c r="R38" s="198"/>
      <c r="S38" s="198" t="s">
        <v>339</v>
      </c>
      <c r="X38" s="256"/>
      <c r="Y38" s="225"/>
      <c r="Z38" s="225"/>
    </row>
    <row r="39" spans="1:26" ht="22.5" x14ac:dyDescent="0.2">
      <c r="A39" s="193">
        <v>17</v>
      </c>
      <c r="B39" s="230" t="s">
        <v>1426</v>
      </c>
      <c r="C39" s="230" t="s">
        <v>1427</v>
      </c>
      <c r="D39" s="195" t="s">
        <v>213</v>
      </c>
      <c r="E39" s="196">
        <v>4</v>
      </c>
      <c r="F39" s="199"/>
      <c r="G39" s="197">
        <f>ROUND(E39*F39,2)</f>
        <v>0</v>
      </c>
      <c r="H39" s="199">
        <v>641.41999999999996</v>
      </c>
      <c r="I39" s="197">
        <f>ROUND(E39*H39,2)</f>
        <v>2565.6799999999998</v>
      </c>
      <c r="J39" s="199">
        <v>277.33</v>
      </c>
      <c r="K39" s="197">
        <f>ROUND(E39*J39,2)</f>
        <v>1109.32</v>
      </c>
      <c r="L39" s="197">
        <v>21</v>
      </c>
      <c r="M39" s="197">
        <f>G39*(1+L39/100)</f>
        <v>0</v>
      </c>
      <c r="N39" s="197">
        <v>2.47E-3</v>
      </c>
      <c r="O39" s="197">
        <f>ROUND(E39*N39,2)</f>
        <v>0.01</v>
      </c>
      <c r="P39" s="197">
        <v>0</v>
      </c>
      <c r="Q39" s="197">
        <f>ROUND(E39*P39,2)</f>
        <v>0</v>
      </c>
      <c r="R39" s="198" t="s">
        <v>396</v>
      </c>
      <c r="S39" s="198" t="s">
        <v>194</v>
      </c>
      <c r="X39" s="256"/>
      <c r="Y39" s="225"/>
      <c r="Z39" s="225"/>
    </row>
    <row r="40" spans="1:26" x14ac:dyDescent="0.2">
      <c r="A40" s="193">
        <v>18</v>
      </c>
      <c r="B40" s="230" t="s">
        <v>1372</v>
      </c>
      <c r="C40" s="230" t="s">
        <v>1373</v>
      </c>
      <c r="D40" s="195" t="s">
        <v>293</v>
      </c>
      <c r="E40" s="196">
        <v>36</v>
      </c>
      <c r="F40" s="199"/>
      <c r="G40" s="197">
        <f>ROUND(E40*F40,2)</f>
        <v>0</v>
      </c>
      <c r="H40" s="199">
        <v>0.14000000000000001</v>
      </c>
      <c r="I40" s="197">
        <f>ROUND(E40*H40,2)</f>
        <v>5.04</v>
      </c>
      <c r="J40" s="199">
        <v>14.88</v>
      </c>
      <c r="K40" s="197">
        <f>ROUND(E40*J40,2)</f>
        <v>535.67999999999995</v>
      </c>
      <c r="L40" s="197">
        <v>21</v>
      </c>
      <c r="M40" s="197">
        <f>G40*(1+L40/100)</f>
        <v>0</v>
      </c>
      <c r="N40" s="197">
        <v>0</v>
      </c>
      <c r="O40" s="197">
        <f>ROUND(E40*N40,2)</f>
        <v>0</v>
      </c>
      <c r="P40" s="197">
        <v>0</v>
      </c>
      <c r="Q40" s="197">
        <f>ROUND(E40*P40,2)</f>
        <v>0</v>
      </c>
      <c r="R40" s="198" t="s">
        <v>396</v>
      </c>
      <c r="S40" s="198" t="s">
        <v>194</v>
      </c>
      <c r="X40" s="256"/>
      <c r="Y40" s="225"/>
      <c r="Z40" s="225"/>
    </row>
    <row r="41" spans="1:26" ht="12.75" customHeight="1" x14ac:dyDescent="0.2">
      <c r="A41" s="177"/>
      <c r="B41" s="319" t="s">
        <v>1278</v>
      </c>
      <c r="C41" s="319"/>
      <c r="D41" s="320"/>
      <c r="E41" s="320"/>
      <c r="F41" s="320"/>
      <c r="G41" s="320"/>
      <c r="H41" s="184"/>
      <c r="I41" s="184"/>
      <c r="J41" s="184"/>
      <c r="K41" s="184"/>
      <c r="L41" s="184"/>
      <c r="M41" s="184"/>
      <c r="N41" s="184"/>
      <c r="O41" s="184"/>
      <c r="P41" s="184"/>
      <c r="Q41" s="184"/>
      <c r="R41" s="185"/>
      <c r="S41" s="185"/>
      <c r="X41" s="256"/>
      <c r="Y41" s="225"/>
      <c r="Z41" s="256"/>
    </row>
    <row r="42" spans="1:26" x14ac:dyDescent="0.2">
      <c r="A42" s="193">
        <v>19</v>
      </c>
      <c r="B42" s="230" t="s">
        <v>1374</v>
      </c>
      <c r="C42" s="230" t="s">
        <v>1375</v>
      </c>
      <c r="D42" s="195" t="s">
        <v>293</v>
      </c>
      <c r="E42" s="196">
        <v>36</v>
      </c>
      <c r="F42" s="199"/>
      <c r="G42" s="197">
        <f>ROUND(E42*F42,2)</f>
        <v>0</v>
      </c>
      <c r="H42" s="199">
        <v>0.11</v>
      </c>
      <c r="I42" s="197">
        <f>ROUND(E42*H42,2)</f>
        <v>3.96</v>
      </c>
      <c r="J42" s="199">
        <v>33.28</v>
      </c>
      <c r="K42" s="197">
        <f>ROUND(E42*J42,2)</f>
        <v>1198.08</v>
      </c>
      <c r="L42" s="197">
        <v>21</v>
      </c>
      <c r="M42" s="197">
        <f>G42*(1+L42/100)</f>
        <v>0</v>
      </c>
      <c r="N42" s="197">
        <v>1.0000000000000001E-5</v>
      </c>
      <c r="O42" s="197">
        <f>ROUND(E42*N42,2)</f>
        <v>0</v>
      </c>
      <c r="P42" s="197">
        <v>0</v>
      </c>
      <c r="Q42" s="197">
        <f>ROUND(E42*P42,2)</f>
        <v>0</v>
      </c>
      <c r="R42" s="198" t="s">
        <v>396</v>
      </c>
      <c r="S42" s="198" t="s">
        <v>194</v>
      </c>
      <c r="X42" s="256"/>
      <c r="Y42" s="225"/>
      <c r="Z42" s="225"/>
    </row>
    <row r="43" spans="1:26" ht="12.75" customHeight="1" x14ac:dyDescent="0.2">
      <c r="A43" s="177"/>
      <c r="B43" s="319" t="s">
        <v>1376</v>
      </c>
      <c r="C43" s="319"/>
      <c r="D43" s="320"/>
      <c r="E43" s="320"/>
      <c r="F43" s="320"/>
      <c r="G43" s="320"/>
      <c r="H43" s="184"/>
      <c r="I43" s="184"/>
      <c r="J43" s="184"/>
      <c r="K43" s="184"/>
      <c r="L43" s="184"/>
      <c r="M43" s="184"/>
      <c r="N43" s="184"/>
      <c r="O43" s="184"/>
      <c r="P43" s="184"/>
      <c r="Q43" s="184"/>
      <c r="R43" s="185"/>
      <c r="S43" s="185"/>
      <c r="X43" s="256"/>
      <c r="Y43" s="225"/>
      <c r="Z43" s="256"/>
    </row>
    <row r="44" spans="1:26" ht="22.5" x14ac:dyDescent="0.2">
      <c r="A44" s="193">
        <v>20</v>
      </c>
      <c r="B44" s="230" t="s">
        <v>1428</v>
      </c>
      <c r="C44" s="230" t="s">
        <v>1429</v>
      </c>
      <c r="D44" s="195" t="s">
        <v>293</v>
      </c>
      <c r="E44" s="196">
        <v>6</v>
      </c>
      <c r="F44" s="199"/>
      <c r="G44" s="197">
        <f>ROUND(E44*F44,2)</f>
        <v>0</v>
      </c>
      <c r="H44" s="199">
        <v>29.93</v>
      </c>
      <c r="I44" s="197">
        <f>ROUND(E44*H44,2)</f>
        <v>179.58</v>
      </c>
      <c r="J44" s="199">
        <v>0</v>
      </c>
      <c r="K44" s="197">
        <f>ROUND(E44*J44,2)</f>
        <v>0</v>
      </c>
      <c r="L44" s="197">
        <v>21</v>
      </c>
      <c r="M44" s="197">
        <f>G44*(1+L44/100)</f>
        <v>0</v>
      </c>
      <c r="N44" s="197">
        <v>3.0000000000000001E-5</v>
      </c>
      <c r="O44" s="197">
        <f>ROUND(E44*N44,2)</f>
        <v>0</v>
      </c>
      <c r="P44" s="197">
        <v>0</v>
      </c>
      <c r="Q44" s="197">
        <f>ROUND(E44*P44,2)</f>
        <v>0</v>
      </c>
      <c r="R44" s="198" t="s">
        <v>243</v>
      </c>
      <c r="S44" s="198" t="s">
        <v>194</v>
      </c>
      <c r="X44" s="256"/>
      <c r="Y44" s="225"/>
      <c r="Z44" s="225"/>
    </row>
    <row r="45" spans="1:26" ht="22.5" x14ac:dyDescent="0.2">
      <c r="A45" s="193">
        <v>21</v>
      </c>
      <c r="B45" s="230" t="s">
        <v>1377</v>
      </c>
      <c r="C45" s="230" t="s">
        <v>1378</v>
      </c>
      <c r="D45" s="195" t="s">
        <v>293</v>
      </c>
      <c r="E45" s="196">
        <v>30</v>
      </c>
      <c r="F45" s="199"/>
      <c r="G45" s="197">
        <f>ROUND(E45*F45,2)</f>
        <v>0</v>
      </c>
      <c r="H45" s="199">
        <v>36.65</v>
      </c>
      <c r="I45" s="197">
        <f>ROUND(E45*H45,2)</f>
        <v>1099.5</v>
      </c>
      <c r="J45" s="199">
        <v>0</v>
      </c>
      <c r="K45" s="197">
        <f>ROUND(E45*J45,2)</f>
        <v>0</v>
      </c>
      <c r="L45" s="197">
        <v>21</v>
      </c>
      <c r="M45" s="197">
        <f>G45*(1+L45/100)</f>
        <v>0</v>
      </c>
      <c r="N45" s="197">
        <v>5.0000000000000002E-5</v>
      </c>
      <c r="O45" s="197">
        <f>ROUND(E45*N45,2)</f>
        <v>0</v>
      </c>
      <c r="P45" s="197">
        <v>0</v>
      </c>
      <c r="Q45" s="197">
        <f>ROUND(E45*P45,2)</f>
        <v>0</v>
      </c>
      <c r="R45" s="198" t="s">
        <v>243</v>
      </c>
      <c r="S45" s="198" t="s">
        <v>194</v>
      </c>
      <c r="X45" s="256"/>
      <c r="Y45" s="225"/>
      <c r="Z45" s="225"/>
    </row>
    <row r="46" spans="1:26" x14ac:dyDescent="0.2">
      <c r="A46" s="193">
        <v>22</v>
      </c>
      <c r="B46" s="230" t="s">
        <v>1386</v>
      </c>
      <c r="C46" s="230" t="s">
        <v>1387</v>
      </c>
      <c r="D46" s="195" t="s">
        <v>0</v>
      </c>
      <c r="E46" s="329"/>
      <c r="F46" s="199"/>
      <c r="G46" s="197">
        <f>ROUND(E46*F46,2)</f>
        <v>0</v>
      </c>
      <c r="H46" s="199">
        <v>0</v>
      </c>
      <c r="I46" s="197">
        <f>ROUND(E46*H46,2)</f>
        <v>0</v>
      </c>
      <c r="J46" s="199">
        <v>1.21</v>
      </c>
      <c r="K46" s="197">
        <f>ROUND(E46*J46,2)</f>
        <v>0</v>
      </c>
      <c r="L46" s="197">
        <v>21</v>
      </c>
      <c r="M46" s="197">
        <f>G46*(1+L46/100)</f>
        <v>0</v>
      </c>
      <c r="N46" s="197">
        <v>0</v>
      </c>
      <c r="O46" s="197">
        <f>ROUND(E46*N46,2)</f>
        <v>0</v>
      </c>
      <c r="P46" s="197">
        <v>0</v>
      </c>
      <c r="Q46" s="197">
        <f>ROUND(E46*P46,2)</f>
        <v>0</v>
      </c>
      <c r="R46" s="198" t="s">
        <v>396</v>
      </c>
      <c r="S46" s="198" t="s">
        <v>194</v>
      </c>
      <c r="X46" s="256"/>
      <c r="Y46" s="225"/>
      <c r="Z46" s="225"/>
    </row>
    <row r="47" spans="1:26" x14ac:dyDescent="0.2">
      <c r="A47" s="177"/>
      <c r="B47" s="234" t="s">
        <v>518</v>
      </c>
      <c r="C47" s="235"/>
      <c r="D47" s="200"/>
      <c r="E47" s="201"/>
      <c r="F47" s="184"/>
      <c r="G47" s="184"/>
      <c r="H47" s="184"/>
      <c r="I47" s="184"/>
      <c r="J47" s="184"/>
      <c r="K47" s="184"/>
      <c r="L47" s="184"/>
      <c r="M47" s="184"/>
      <c r="N47" s="184"/>
      <c r="O47" s="184"/>
      <c r="P47" s="184"/>
      <c r="Q47" s="184"/>
      <c r="R47" s="185"/>
      <c r="S47" s="185"/>
      <c r="X47" s="256"/>
      <c r="Y47" s="225"/>
      <c r="Z47" s="244"/>
    </row>
    <row r="48" spans="1:26" x14ac:dyDescent="0.2">
      <c r="A48" s="177"/>
      <c r="B48" s="234" t="s">
        <v>1430</v>
      </c>
      <c r="C48" s="235"/>
      <c r="D48" s="200"/>
      <c r="E48" s="201"/>
      <c r="F48" s="184"/>
      <c r="G48" s="184"/>
      <c r="H48" s="184"/>
      <c r="I48" s="184"/>
      <c r="J48" s="184"/>
      <c r="K48" s="184"/>
      <c r="L48" s="184"/>
      <c r="M48" s="184"/>
      <c r="N48" s="184"/>
      <c r="O48" s="184"/>
      <c r="P48" s="184"/>
      <c r="Q48" s="184"/>
      <c r="R48" s="185"/>
      <c r="S48" s="185"/>
      <c r="X48" s="256"/>
      <c r="Y48" s="225"/>
      <c r="Z48" s="244"/>
    </row>
    <row r="49" spans="1:26" x14ac:dyDescent="0.2">
      <c r="A49" s="177"/>
      <c r="B49" s="234" t="s">
        <v>1431</v>
      </c>
      <c r="C49" s="235"/>
      <c r="D49" s="200"/>
      <c r="E49" s="201">
        <v>403.39319999999998</v>
      </c>
      <c r="F49" s="184"/>
      <c r="G49" s="184"/>
      <c r="H49" s="184"/>
      <c r="I49" s="184"/>
      <c r="J49" s="184"/>
      <c r="K49" s="184"/>
      <c r="L49" s="184"/>
      <c r="M49" s="184"/>
      <c r="N49" s="184"/>
      <c r="O49" s="184"/>
      <c r="P49" s="184"/>
      <c r="Q49" s="184"/>
      <c r="R49" s="185"/>
      <c r="S49" s="185"/>
      <c r="X49" s="256"/>
      <c r="Y49" s="225"/>
      <c r="Z49" s="244"/>
    </row>
    <row r="50" spans="1:26" x14ac:dyDescent="0.2">
      <c r="A50" s="162"/>
      <c r="B50" s="231"/>
      <c r="C50" s="231"/>
      <c r="D50" s="180"/>
      <c r="E50" s="181"/>
      <c r="F50" s="182"/>
      <c r="G50" s="182"/>
      <c r="H50" s="182"/>
      <c r="I50" s="182"/>
      <c r="J50" s="182"/>
      <c r="K50" s="182"/>
      <c r="L50" s="182"/>
      <c r="M50" s="182"/>
      <c r="N50" s="182"/>
      <c r="O50" s="182"/>
      <c r="P50" s="182"/>
      <c r="Q50" s="182"/>
      <c r="R50" s="183"/>
      <c r="S50" s="183"/>
      <c r="X50" s="256"/>
      <c r="Y50" s="225"/>
      <c r="Z50" s="264"/>
    </row>
    <row r="51" spans="1:26" x14ac:dyDescent="0.2">
      <c r="A51" s="179" t="s">
        <v>188</v>
      </c>
      <c r="B51" s="229" t="s">
        <v>1390</v>
      </c>
      <c r="C51" s="229" t="s">
        <v>1391</v>
      </c>
      <c r="D51" s="187"/>
      <c r="E51" s="188"/>
      <c r="F51" s="189"/>
      <c r="G51" s="190">
        <f>SUMIF(AE52:AE68,"&lt;&gt;NOR",G52:G68)</f>
        <v>0</v>
      </c>
      <c r="H51" s="189"/>
      <c r="I51" s="189">
        <f>SUM(I52:I68)</f>
        <v>66453.72</v>
      </c>
      <c r="J51" s="189"/>
      <c r="K51" s="189">
        <f>SUM(K52:K68)</f>
        <v>126614.72</v>
      </c>
      <c r="L51" s="189"/>
      <c r="M51" s="189">
        <f>SUM(M52:M68)</f>
        <v>0</v>
      </c>
      <c r="N51" s="189"/>
      <c r="O51" s="189">
        <f>SUM(O52:O68)</f>
        <v>0.44</v>
      </c>
      <c r="P51" s="189"/>
      <c r="Q51" s="189">
        <f>SUM(Q52:Q68)</f>
        <v>0</v>
      </c>
      <c r="R51" s="191"/>
      <c r="S51" s="191"/>
      <c r="X51" s="256"/>
      <c r="Y51" s="225"/>
      <c r="Z51" s="265"/>
    </row>
    <row r="52" spans="1:26" ht="22.5" x14ac:dyDescent="0.2">
      <c r="A52" s="193">
        <v>23</v>
      </c>
      <c r="B52" s="230" t="s">
        <v>1432</v>
      </c>
      <c r="C52" s="230" t="s">
        <v>1433</v>
      </c>
      <c r="D52" s="195" t="s">
        <v>395</v>
      </c>
      <c r="E52" s="196">
        <v>4</v>
      </c>
      <c r="F52" s="199"/>
      <c r="G52" s="197">
        <f t="shared" ref="G52:G58" si="0">ROUND(E52*F52,2)</f>
        <v>0</v>
      </c>
      <c r="H52" s="199">
        <v>4205.76</v>
      </c>
      <c r="I52" s="197">
        <f t="shared" ref="I52:I58" si="1">ROUND(E52*H52,2)</f>
        <v>16823.04</v>
      </c>
      <c r="J52" s="199">
        <v>1395.99</v>
      </c>
      <c r="K52" s="197">
        <f t="shared" ref="K52:K58" si="2">ROUND(E52*J52,2)</f>
        <v>5583.96</v>
      </c>
      <c r="L52" s="197">
        <v>21</v>
      </c>
      <c r="M52" s="197">
        <f t="shared" ref="M52:M58" si="3">G52*(1+L52/100)</f>
        <v>0</v>
      </c>
      <c r="N52" s="197">
        <v>2.794E-2</v>
      </c>
      <c r="O52" s="197">
        <f t="shared" ref="O52:O58" si="4">ROUND(E52*N52,2)</f>
        <v>0.11</v>
      </c>
      <c r="P52" s="197">
        <v>0</v>
      </c>
      <c r="Q52" s="197">
        <f t="shared" ref="Q52:Q58" si="5">ROUND(E52*P52,2)</f>
        <v>0</v>
      </c>
      <c r="R52" s="198" t="s">
        <v>396</v>
      </c>
      <c r="S52" s="198" t="s">
        <v>194</v>
      </c>
      <c r="X52" s="256"/>
      <c r="Y52" s="225"/>
      <c r="Z52" s="225"/>
    </row>
    <row r="53" spans="1:26" x14ac:dyDescent="0.2">
      <c r="A53" s="193">
        <v>24</v>
      </c>
      <c r="B53" s="230" t="s">
        <v>1434</v>
      </c>
      <c r="C53" s="230" t="s">
        <v>1435</v>
      </c>
      <c r="D53" s="195" t="s">
        <v>395</v>
      </c>
      <c r="E53" s="196">
        <v>4</v>
      </c>
      <c r="F53" s="199"/>
      <c r="G53" s="197">
        <f t="shared" si="0"/>
        <v>0</v>
      </c>
      <c r="H53" s="199">
        <v>182.83</v>
      </c>
      <c r="I53" s="197">
        <f t="shared" si="1"/>
        <v>731.32</v>
      </c>
      <c r="J53" s="199">
        <v>2100.92</v>
      </c>
      <c r="K53" s="197">
        <f t="shared" si="2"/>
        <v>8403.68</v>
      </c>
      <c r="L53" s="197">
        <v>21</v>
      </c>
      <c r="M53" s="197">
        <f t="shared" si="3"/>
        <v>0</v>
      </c>
      <c r="N53" s="197">
        <v>1.7010000000000001E-2</v>
      </c>
      <c r="O53" s="197">
        <f t="shared" si="4"/>
        <v>7.0000000000000007E-2</v>
      </c>
      <c r="P53" s="197">
        <v>0</v>
      </c>
      <c r="Q53" s="197">
        <f t="shared" si="5"/>
        <v>0</v>
      </c>
      <c r="R53" s="198" t="s">
        <v>396</v>
      </c>
      <c r="S53" s="198" t="s">
        <v>194</v>
      </c>
      <c r="X53" s="256"/>
      <c r="Y53" s="225"/>
      <c r="Z53" s="225"/>
    </row>
    <row r="54" spans="1:26" x14ac:dyDescent="0.2">
      <c r="A54" s="193">
        <v>25</v>
      </c>
      <c r="B54" s="230" t="s">
        <v>1436</v>
      </c>
      <c r="C54" s="230" t="s">
        <v>1437</v>
      </c>
      <c r="D54" s="195" t="s">
        <v>395</v>
      </c>
      <c r="E54" s="196">
        <v>4</v>
      </c>
      <c r="F54" s="199"/>
      <c r="G54" s="197">
        <f t="shared" si="0"/>
        <v>0</v>
      </c>
      <c r="H54" s="199">
        <v>0</v>
      </c>
      <c r="I54" s="197">
        <f t="shared" si="1"/>
        <v>0</v>
      </c>
      <c r="J54" s="199">
        <v>5607</v>
      </c>
      <c r="K54" s="197">
        <f t="shared" si="2"/>
        <v>22428</v>
      </c>
      <c r="L54" s="197">
        <v>21</v>
      </c>
      <c r="M54" s="197">
        <f t="shared" si="3"/>
        <v>0</v>
      </c>
      <c r="N54" s="197">
        <v>0</v>
      </c>
      <c r="O54" s="197">
        <f t="shared" si="4"/>
        <v>0</v>
      </c>
      <c r="P54" s="197">
        <v>0</v>
      </c>
      <c r="Q54" s="197">
        <f t="shared" si="5"/>
        <v>0</v>
      </c>
      <c r="R54" s="198"/>
      <c r="S54" s="198" t="s">
        <v>339</v>
      </c>
      <c r="X54" s="256"/>
      <c r="Y54" s="225"/>
      <c r="Z54" s="225"/>
    </row>
    <row r="55" spans="1:26" x14ac:dyDescent="0.2">
      <c r="A55" s="193">
        <v>26</v>
      </c>
      <c r="B55" s="230" t="s">
        <v>1438</v>
      </c>
      <c r="C55" s="230" t="s">
        <v>1439</v>
      </c>
      <c r="D55" s="195" t="s">
        <v>395</v>
      </c>
      <c r="E55" s="196">
        <v>4</v>
      </c>
      <c r="F55" s="199"/>
      <c r="G55" s="197">
        <f t="shared" si="0"/>
        <v>0</v>
      </c>
      <c r="H55" s="199">
        <v>0</v>
      </c>
      <c r="I55" s="197">
        <f t="shared" si="1"/>
        <v>0</v>
      </c>
      <c r="J55" s="199">
        <v>6772.5</v>
      </c>
      <c r="K55" s="197">
        <f t="shared" si="2"/>
        <v>27090</v>
      </c>
      <c r="L55" s="197">
        <v>21</v>
      </c>
      <c r="M55" s="197">
        <f t="shared" si="3"/>
        <v>0</v>
      </c>
      <c r="N55" s="197">
        <v>0</v>
      </c>
      <c r="O55" s="197">
        <f t="shared" si="4"/>
        <v>0</v>
      </c>
      <c r="P55" s="197">
        <v>0</v>
      </c>
      <c r="Q55" s="197">
        <f t="shared" si="5"/>
        <v>0</v>
      </c>
      <c r="R55" s="198"/>
      <c r="S55" s="198" t="s">
        <v>339</v>
      </c>
      <c r="X55" s="256"/>
      <c r="Y55" s="225"/>
      <c r="Z55" s="225"/>
    </row>
    <row r="56" spans="1:26" x14ac:dyDescent="0.2">
      <c r="A56" s="193">
        <v>27</v>
      </c>
      <c r="B56" s="230" t="s">
        <v>1440</v>
      </c>
      <c r="C56" s="230" t="s">
        <v>1441</v>
      </c>
      <c r="D56" s="195" t="s">
        <v>395</v>
      </c>
      <c r="E56" s="196">
        <v>4</v>
      </c>
      <c r="F56" s="199"/>
      <c r="G56" s="197">
        <f t="shared" si="0"/>
        <v>0</v>
      </c>
      <c r="H56" s="199">
        <v>319.52999999999997</v>
      </c>
      <c r="I56" s="197">
        <f t="shared" si="1"/>
        <v>1278.1199999999999</v>
      </c>
      <c r="J56" s="199">
        <v>520.47</v>
      </c>
      <c r="K56" s="197">
        <f t="shared" si="2"/>
        <v>2081.88</v>
      </c>
      <c r="L56" s="197">
        <v>21</v>
      </c>
      <c r="M56" s="197">
        <f t="shared" si="3"/>
        <v>0</v>
      </c>
      <c r="N56" s="197">
        <v>7.2000000000000005E-4</v>
      </c>
      <c r="O56" s="197">
        <f t="shared" si="4"/>
        <v>0</v>
      </c>
      <c r="P56" s="197">
        <v>0</v>
      </c>
      <c r="Q56" s="197">
        <f t="shared" si="5"/>
        <v>0</v>
      </c>
      <c r="R56" s="198" t="s">
        <v>396</v>
      </c>
      <c r="S56" s="198" t="s">
        <v>194</v>
      </c>
      <c r="X56" s="256"/>
      <c r="Y56" s="225"/>
      <c r="Z56" s="225"/>
    </row>
    <row r="57" spans="1:26" x14ac:dyDescent="0.2">
      <c r="A57" s="193">
        <v>28</v>
      </c>
      <c r="B57" s="230" t="s">
        <v>1442</v>
      </c>
      <c r="C57" s="230" t="s">
        <v>1443</v>
      </c>
      <c r="D57" s="195" t="s">
        <v>213</v>
      </c>
      <c r="E57" s="196">
        <v>4</v>
      </c>
      <c r="F57" s="199"/>
      <c r="G57" s="197">
        <f t="shared" si="0"/>
        <v>0</v>
      </c>
      <c r="H57" s="199">
        <v>685.03</v>
      </c>
      <c r="I57" s="197">
        <f t="shared" si="1"/>
        <v>2740.12</v>
      </c>
      <c r="J57" s="199">
        <v>257.87</v>
      </c>
      <c r="K57" s="197">
        <f t="shared" si="2"/>
        <v>1031.48</v>
      </c>
      <c r="L57" s="197">
        <v>21</v>
      </c>
      <c r="M57" s="197">
        <f t="shared" si="3"/>
        <v>0</v>
      </c>
      <c r="N57" s="197">
        <v>7.2999999999999996E-4</v>
      </c>
      <c r="O57" s="197">
        <f t="shared" si="4"/>
        <v>0</v>
      </c>
      <c r="P57" s="197">
        <v>0</v>
      </c>
      <c r="Q57" s="197">
        <f t="shared" si="5"/>
        <v>0</v>
      </c>
      <c r="R57" s="198" t="s">
        <v>396</v>
      </c>
      <c r="S57" s="198" t="s">
        <v>194</v>
      </c>
      <c r="X57" s="256"/>
      <c r="Y57" s="225"/>
      <c r="Z57" s="225"/>
    </row>
    <row r="58" spans="1:26" ht="22.5" x14ac:dyDescent="0.2">
      <c r="A58" s="193">
        <v>29</v>
      </c>
      <c r="B58" s="230" t="s">
        <v>1444</v>
      </c>
      <c r="C58" s="230" t="s">
        <v>1445</v>
      </c>
      <c r="D58" s="195" t="s">
        <v>395</v>
      </c>
      <c r="E58" s="196">
        <v>4</v>
      </c>
      <c r="F58" s="199"/>
      <c r="G58" s="197">
        <f t="shared" si="0"/>
        <v>0</v>
      </c>
      <c r="H58" s="199">
        <v>7540.3</v>
      </c>
      <c r="I58" s="197">
        <f t="shared" si="1"/>
        <v>30161.200000000001</v>
      </c>
      <c r="J58" s="199">
        <v>2471.4499999999998</v>
      </c>
      <c r="K58" s="197">
        <f t="shared" si="2"/>
        <v>9885.7999999999993</v>
      </c>
      <c r="L58" s="197">
        <v>21</v>
      </c>
      <c r="M58" s="197">
        <f t="shared" si="3"/>
        <v>0</v>
      </c>
      <c r="N58" s="197">
        <v>6.4820000000000003E-2</v>
      </c>
      <c r="O58" s="197">
        <f t="shared" si="4"/>
        <v>0.26</v>
      </c>
      <c r="P58" s="197">
        <v>0</v>
      </c>
      <c r="Q58" s="197">
        <f t="shared" si="5"/>
        <v>0</v>
      </c>
      <c r="R58" s="198" t="s">
        <v>396</v>
      </c>
      <c r="S58" s="198" t="s">
        <v>194</v>
      </c>
      <c r="X58" s="256"/>
      <c r="Y58" s="225"/>
      <c r="Z58" s="225"/>
    </row>
    <row r="59" spans="1:26" ht="12.75" customHeight="1" x14ac:dyDescent="0.2">
      <c r="A59" s="177"/>
      <c r="B59" s="319" t="s">
        <v>1446</v>
      </c>
      <c r="C59" s="319"/>
      <c r="D59" s="320"/>
      <c r="E59" s="320"/>
      <c r="F59" s="320"/>
      <c r="G59" s="320"/>
      <c r="H59" s="184"/>
      <c r="I59" s="184"/>
      <c r="J59" s="184"/>
      <c r="K59" s="184"/>
      <c r="L59" s="184"/>
      <c r="M59" s="184"/>
      <c r="N59" s="184"/>
      <c r="O59" s="184"/>
      <c r="P59" s="184"/>
      <c r="Q59" s="184"/>
      <c r="R59" s="185"/>
      <c r="S59" s="185"/>
      <c r="X59" s="256"/>
      <c r="Y59" s="225"/>
      <c r="Z59" s="256"/>
    </row>
    <row r="60" spans="1:26" ht="22.5" x14ac:dyDescent="0.2">
      <c r="A60" s="193">
        <v>30</v>
      </c>
      <c r="B60" s="230" t="s">
        <v>1447</v>
      </c>
      <c r="C60" s="230" t="s">
        <v>1448</v>
      </c>
      <c r="D60" s="195" t="s">
        <v>395</v>
      </c>
      <c r="E60" s="196">
        <v>12</v>
      </c>
      <c r="F60" s="199"/>
      <c r="G60" s="197">
        <f t="shared" ref="G60:G68" si="6">ROUND(E60*F60,2)</f>
        <v>0</v>
      </c>
      <c r="H60" s="199">
        <v>117.95</v>
      </c>
      <c r="I60" s="197">
        <f t="shared" ref="I60:I68" si="7">ROUND(E60*H60,2)</f>
        <v>1415.4</v>
      </c>
      <c r="J60" s="199">
        <v>98.88</v>
      </c>
      <c r="K60" s="197">
        <f t="shared" ref="K60:K68" si="8">ROUND(E60*J60,2)</f>
        <v>1186.56</v>
      </c>
      <c r="L60" s="197">
        <v>21</v>
      </c>
      <c r="M60" s="197">
        <f t="shared" ref="M60:M68" si="9">G60*(1+L60/100)</f>
        <v>0</v>
      </c>
      <c r="N60" s="197">
        <v>2.4000000000000001E-4</v>
      </c>
      <c r="O60" s="197">
        <f t="shared" ref="O60:O68" si="10">ROUND(E60*N60,2)</f>
        <v>0</v>
      </c>
      <c r="P60" s="197">
        <v>0</v>
      </c>
      <c r="Q60" s="197">
        <f t="shared" ref="Q60:Q68" si="11">ROUND(E60*P60,2)</f>
        <v>0</v>
      </c>
      <c r="R60" s="198" t="s">
        <v>396</v>
      </c>
      <c r="S60" s="198" t="s">
        <v>194</v>
      </c>
      <c r="X60" s="256"/>
      <c r="Y60" s="225"/>
      <c r="Z60" s="225"/>
    </row>
    <row r="61" spans="1:26" x14ac:dyDescent="0.2">
      <c r="A61" s="193">
        <v>31</v>
      </c>
      <c r="B61" s="230" t="s">
        <v>1449</v>
      </c>
      <c r="C61" s="230" t="s">
        <v>1450</v>
      </c>
      <c r="D61" s="195" t="s">
        <v>395</v>
      </c>
      <c r="E61" s="196">
        <v>4</v>
      </c>
      <c r="F61" s="199"/>
      <c r="G61" s="197">
        <f t="shared" si="6"/>
        <v>0</v>
      </c>
      <c r="H61" s="199">
        <v>0</v>
      </c>
      <c r="I61" s="197">
        <f t="shared" si="7"/>
        <v>0</v>
      </c>
      <c r="J61" s="199">
        <v>3286.5</v>
      </c>
      <c r="K61" s="197">
        <f t="shared" si="8"/>
        <v>13146</v>
      </c>
      <c r="L61" s="197">
        <v>21</v>
      </c>
      <c r="M61" s="197">
        <f t="shared" si="9"/>
        <v>0</v>
      </c>
      <c r="N61" s="197">
        <v>0</v>
      </c>
      <c r="O61" s="197">
        <f t="shared" si="10"/>
        <v>0</v>
      </c>
      <c r="P61" s="197">
        <v>0</v>
      </c>
      <c r="Q61" s="197">
        <f t="shared" si="11"/>
        <v>0</v>
      </c>
      <c r="R61" s="198"/>
      <c r="S61" s="198" t="s">
        <v>339</v>
      </c>
      <c r="X61" s="256"/>
      <c r="Y61" s="225"/>
      <c r="Z61" s="225"/>
    </row>
    <row r="62" spans="1:26" ht="22.5" x14ac:dyDescent="0.2">
      <c r="A62" s="193">
        <v>32</v>
      </c>
      <c r="B62" s="230" t="s">
        <v>1451</v>
      </c>
      <c r="C62" s="230" t="s">
        <v>1452</v>
      </c>
      <c r="D62" s="195" t="s">
        <v>213</v>
      </c>
      <c r="E62" s="196">
        <v>4</v>
      </c>
      <c r="F62" s="199"/>
      <c r="G62" s="197">
        <f t="shared" si="6"/>
        <v>0</v>
      </c>
      <c r="H62" s="199">
        <v>2.71</v>
      </c>
      <c r="I62" s="197">
        <f t="shared" si="7"/>
        <v>10.84</v>
      </c>
      <c r="J62" s="199">
        <v>2207.54</v>
      </c>
      <c r="K62" s="197">
        <f t="shared" si="8"/>
        <v>8830.16</v>
      </c>
      <c r="L62" s="197">
        <v>21</v>
      </c>
      <c r="M62" s="197">
        <f t="shared" si="9"/>
        <v>0</v>
      </c>
      <c r="N62" s="197">
        <v>8.4999999999999995E-4</v>
      </c>
      <c r="O62" s="197">
        <f t="shared" si="10"/>
        <v>0</v>
      </c>
      <c r="P62" s="197">
        <v>0</v>
      </c>
      <c r="Q62" s="197">
        <f t="shared" si="11"/>
        <v>0</v>
      </c>
      <c r="R62" s="198" t="s">
        <v>396</v>
      </c>
      <c r="S62" s="198" t="s">
        <v>194</v>
      </c>
      <c r="X62" s="256"/>
      <c r="Y62" s="225"/>
      <c r="Z62" s="225"/>
    </row>
    <row r="63" spans="1:26" x14ac:dyDescent="0.2">
      <c r="A63" s="193">
        <v>33</v>
      </c>
      <c r="B63" s="230" t="s">
        <v>1453</v>
      </c>
      <c r="C63" s="230" t="s">
        <v>1454</v>
      </c>
      <c r="D63" s="195" t="s">
        <v>395</v>
      </c>
      <c r="E63" s="196">
        <v>4</v>
      </c>
      <c r="F63" s="199"/>
      <c r="G63" s="197">
        <f t="shared" si="6"/>
        <v>0</v>
      </c>
      <c r="H63" s="199">
        <v>0</v>
      </c>
      <c r="I63" s="197">
        <f t="shared" si="7"/>
        <v>0</v>
      </c>
      <c r="J63" s="199">
        <v>4084.5</v>
      </c>
      <c r="K63" s="197">
        <f t="shared" si="8"/>
        <v>16338</v>
      </c>
      <c r="L63" s="197">
        <v>21</v>
      </c>
      <c r="M63" s="197">
        <f t="shared" si="9"/>
        <v>0</v>
      </c>
      <c r="N63" s="197">
        <v>0</v>
      </c>
      <c r="O63" s="197">
        <f t="shared" si="10"/>
        <v>0</v>
      </c>
      <c r="P63" s="197">
        <v>0</v>
      </c>
      <c r="Q63" s="197">
        <f t="shared" si="11"/>
        <v>0</v>
      </c>
      <c r="R63" s="198"/>
      <c r="S63" s="198" t="s">
        <v>339</v>
      </c>
      <c r="X63" s="256"/>
      <c r="Y63" s="225"/>
      <c r="Z63" s="225"/>
    </row>
    <row r="64" spans="1:26" ht="33.75" x14ac:dyDescent="0.2">
      <c r="A64" s="193">
        <v>34</v>
      </c>
      <c r="B64" s="230" t="s">
        <v>1455</v>
      </c>
      <c r="C64" s="230" t="s">
        <v>1456</v>
      </c>
      <c r="D64" s="195" t="s">
        <v>213</v>
      </c>
      <c r="E64" s="196">
        <v>4</v>
      </c>
      <c r="F64" s="199"/>
      <c r="G64" s="197">
        <f t="shared" si="6"/>
        <v>0</v>
      </c>
      <c r="H64" s="199">
        <v>0</v>
      </c>
      <c r="I64" s="197">
        <f t="shared" si="7"/>
        <v>0</v>
      </c>
      <c r="J64" s="199">
        <v>1568.7</v>
      </c>
      <c r="K64" s="197">
        <f t="shared" si="8"/>
        <v>6274.8</v>
      </c>
      <c r="L64" s="197">
        <v>21</v>
      </c>
      <c r="M64" s="197">
        <f t="shared" si="9"/>
        <v>0</v>
      </c>
      <c r="N64" s="197">
        <v>7.2999999999999996E-4</v>
      </c>
      <c r="O64" s="197">
        <f t="shared" si="10"/>
        <v>0</v>
      </c>
      <c r="P64" s="197">
        <v>0</v>
      </c>
      <c r="Q64" s="197">
        <f t="shared" si="11"/>
        <v>0</v>
      </c>
      <c r="R64" s="198" t="s">
        <v>396</v>
      </c>
      <c r="S64" s="198" t="s">
        <v>194</v>
      </c>
      <c r="X64" s="256"/>
      <c r="Y64" s="225"/>
      <c r="Z64" s="225"/>
    </row>
    <row r="65" spans="1:26" ht="22.5" x14ac:dyDescent="0.2">
      <c r="A65" s="193">
        <v>35</v>
      </c>
      <c r="B65" s="230" t="s">
        <v>1457</v>
      </c>
      <c r="C65" s="230" t="s">
        <v>1458</v>
      </c>
      <c r="D65" s="195" t="s">
        <v>213</v>
      </c>
      <c r="E65" s="196">
        <v>4</v>
      </c>
      <c r="F65" s="199"/>
      <c r="G65" s="197">
        <f t="shared" si="6"/>
        <v>0</v>
      </c>
      <c r="H65" s="199">
        <v>0</v>
      </c>
      <c r="I65" s="197">
        <f t="shared" si="7"/>
        <v>0</v>
      </c>
      <c r="J65" s="199">
        <v>373.8</v>
      </c>
      <c r="K65" s="197">
        <f t="shared" si="8"/>
        <v>1495.2</v>
      </c>
      <c r="L65" s="197">
        <v>21</v>
      </c>
      <c r="M65" s="197">
        <f t="shared" si="9"/>
        <v>0</v>
      </c>
      <c r="N65" s="197">
        <v>2.0000000000000001E-4</v>
      </c>
      <c r="O65" s="197">
        <f t="shared" si="10"/>
        <v>0</v>
      </c>
      <c r="P65" s="197">
        <v>0</v>
      </c>
      <c r="Q65" s="197">
        <f t="shared" si="11"/>
        <v>0</v>
      </c>
      <c r="R65" s="198" t="s">
        <v>396</v>
      </c>
      <c r="S65" s="198" t="s">
        <v>194</v>
      </c>
      <c r="X65" s="256"/>
      <c r="Y65" s="225"/>
      <c r="Z65" s="225"/>
    </row>
    <row r="66" spans="1:26" ht="33.75" x14ac:dyDescent="0.2">
      <c r="A66" s="193">
        <v>36</v>
      </c>
      <c r="B66" s="230" t="s">
        <v>1459</v>
      </c>
      <c r="C66" s="230" t="s">
        <v>1460</v>
      </c>
      <c r="D66" s="195" t="s">
        <v>213</v>
      </c>
      <c r="E66" s="196">
        <v>4</v>
      </c>
      <c r="F66" s="199"/>
      <c r="G66" s="197">
        <f t="shared" si="6"/>
        <v>0</v>
      </c>
      <c r="H66" s="199">
        <v>0</v>
      </c>
      <c r="I66" s="197">
        <f t="shared" si="7"/>
        <v>0</v>
      </c>
      <c r="J66" s="199">
        <v>709.8</v>
      </c>
      <c r="K66" s="197">
        <f t="shared" si="8"/>
        <v>2839.2</v>
      </c>
      <c r="L66" s="197">
        <v>21</v>
      </c>
      <c r="M66" s="197">
        <f t="shared" si="9"/>
        <v>0</v>
      </c>
      <c r="N66" s="197">
        <v>2.7999999999999998E-4</v>
      </c>
      <c r="O66" s="197">
        <f t="shared" si="10"/>
        <v>0</v>
      </c>
      <c r="P66" s="197">
        <v>0</v>
      </c>
      <c r="Q66" s="197">
        <f t="shared" si="11"/>
        <v>0</v>
      </c>
      <c r="R66" s="198" t="s">
        <v>396</v>
      </c>
      <c r="S66" s="198" t="s">
        <v>194</v>
      </c>
      <c r="X66" s="256"/>
      <c r="Y66" s="225"/>
      <c r="Z66" s="225"/>
    </row>
    <row r="67" spans="1:26" x14ac:dyDescent="0.2">
      <c r="A67" s="193">
        <v>38</v>
      </c>
      <c r="B67" s="230" t="s">
        <v>1461</v>
      </c>
      <c r="C67" s="230" t="s">
        <v>1462</v>
      </c>
      <c r="D67" s="195" t="s">
        <v>213</v>
      </c>
      <c r="E67" s="196">
        <v>4</v>
      </c>
      <c r="F67" s="199"/>
      <c r="G67" s="197">
        <f t="shared" si="6"/>
        <v>0</v>
      </c>
      <c r="H67" s="199">
        <v>3323.42</v>
      </c>
      <c r="I67" s="197">
        <f t="shared" si="7"/>
        <v>13293.68</v>
      </c>
      <c r="J67" s="199">
        <v>0</v>
      </c>
      <c r="K67" s="197">
        <f t="shared" si="8"/>
        <v>0</v>
      </c>
      <c r="L67" s="197">
        <v>21</v>
      </c>
      <c r="M67" s="197">
        <f t="shared" si="9"/>
        <v>0</v>
      </c>
      <c r="N67" s="197">
        <v>0</v>
      </c>
      <c r="O67" s="197">
        <f t="shared" si="10"/>
        <v>0</v>
      </c>
      <c r="P67" s="197">
        <v>0</v>
      </c>
      <c r="Q67" s="197">
        <f t="shared" si="11"/>
        <v>0</v>
      </c>
      <c r="R67" s="198"/>
      <c r="S67" s="198" t="s">
        <v>339</v>
      </c>
      <c r="X67" s="256"/>
      <c r="Y67" s="225"/>
      <c r="Z67" s="225"/>
    </row>
    <row r="68" spans="1:26" x14ac:dyDescent="0.2">
      <c r="A68" s="193">
        <v>39</v>
      </c>
      <c r="B68" s="230" t="s">
        <v>1463</v>
      </c>
      <c r="C68" s="230" t="s">
        <v>1464</v>
      </c>
      <c r="D68" s="195" t="s">
        <v>0</v>
      </c>
      <c r="E68" s="329"/>
      <c r="F68" s="199"/>
      <c r="G68" s="197">
        <f t="shared" si="6"/>
        <v>0</v>
      </c>
      <c r="H68" s="199">
        <v>0</v>
      </c>
      <c r="I68" s="197">
        <f t="shared" si="7"/>
        <v>0</v>
      </c>
      <c r="J68" s="199">
        <v>0.3</v>
      </c>
      <c r="K68" s="197">
        <f t="shared" si="8"/>
        <v>0</v>
      </c>
      <c r="L68" s="197">
        <v>21</v>
      </c>
      <c r="M68" s="197">
        <f t="shared" si="9"/>
        <v>0</v>
      </c>
      <c r="N68" s="197">
        <v>0</v>
      </c>
      <c r="O68" s="197">
        <f t="shared" si="10"/>
        <v>0</v>
      </c>
      <c r="P68" s="197">
        <v>0</v>
      </c>
      <c r="Q68" s="197">
        <f t="shared" si="11"/>
        <v>0</v>
      </c>
      <c r="R68" s="198" t="s">
        <v>396</v>
      </c>
      <c r="S68" s="198" t="s">
        <v>194</v>
      </c>
      <c r="X68" s="256"/>
      <c r="Y68" s="225"/>
      <c r="Z68" s="225"/>
    </row>
    <row r="69" spans="1:26" x14ac:dyDescent="0.2">
      <c r="A69" s="158"/>
      <c r="D69" s="138"/>
      <c r="X69" s="256"/>
      <c r="Y69" s="256"/>
      <c r="Z69" s="256"/>
    </row>
    <row r="70" spans="1:26" x14ac:dyDescent="0.2">
      <c r="A70" s="158"/>
      <c r="D70" s="138"/>
      <c r="X70" s="256"/>
      <c r="Y70" s="256"/>
      <c r="Z70" s="256"/>
    </row>
    <row r="71" spans="1:26" x14ac:dyDescent="0.2">
      <c r="A71" s="158"/>
      <c r="D71" s="138"/>
      <c r="X71" s="256"/>
      <c r="Y71" s="256"/>
      <c r="Z71" s="256"/>
    </row>
    <row r="72" spans="1:26" x14ac:dyDescent="0.2">
      <c r="A72" s="158"/>
      <c r="D72" s="138"/>
      <c r="X72" s="256"/>
      <c r="Y72" s="256"/>
      <c r="Z72" s="256"/>
    </row>
    <row r="73" spans="1:26" x14ac:dyDescent="0.2">
      <c r="A73" s="158"/>
      <c r="D73" s="138"/>
      <c r="X73" s="256"/>
      <c r="Y73" s="256"/>
      <c r="Z73" s="256"/>
    </row>
    <row r="74" spans="1:26" x14ac:dyDescent="0.2">
      <c r="A74" s="158"/>
      <c r="D74" s="138"/>
      <c r="X74" s="256"/>
      <c r="Y74" s="256"/>
      <c r="Z74" s="256"/>
    </row>
    <row r="75" spans="1:26" x14ac:dyDescent="0.2">
      <c r="A75" s="158"/>
      <c r="D75" s="138"/>
      <c r="X75" s="256"/>
      <c r="Y75" s="256"/>
      <c r="Z75" s="256"/>
    </row>
    <row r="76" spans="1:26" x14ac:dyDescent="0.2">
      <c r="A76" s="158"/>
      <c r="D76" s="138"/>
      <c r="X76" s="256"/>
      <c r="Y76" s="256"/>
      <c r="Z76" s="256"/>
    </row>
    <row r="77" spans="1:26" x14ac:dyDescent="0.2">
      <c r="A77" s="158"/>
      <c r="D77" s="138"/>
      <c r="X77" s="256"/>
      <c r="Y77" s="256"/>
      <c r="Z77" s="256"/>
    </row>
    <row r="78" spans="1:26" x14ac:dyDescent="0.2">
      <c r="A78" s="158"/>
      <c r="D78" s="138"/>
      <c r="X78" s="256"/>
      <c r="Y78" s="256"/>
      <c r="Z78" s="256"/>
    </row>
    <row r="79" spans="1:26" x14ac:dyDescent="0.2">
      <c r="A79" s="158"/>
      <c r="D79" s="138"/>
      <c r="X79" s="256"/>
      <c r="Y79" s="256"/>
      <c r="Z79" s="256"/>
    </row>
    <row r="80" spans="1:26" x14ac:dyDescent="0.2">
      <c r="A80" s="158"/>
      <c r="D80" s="138"/>
      <c r="X80" s="256"/>
      <c r="Y80" s="256"/>
      <c r="Z80" s="256"/>
    </row>
    <row r="81" spans="1:26" x14ac:dyDescent="0.2">
      <c r="A81" s="158"/>
      <c r="D81" s="138"/>
      <c r="X81" s="256"/>
      <c r="Y81" s="256"/>
      <c r="Z81" s="256"/>
    </row>
    <row r="82" spans="1:26" x14ac:dyDescent="0.2">
      <c r="A82" s="158"/>
      <c r="D82" s="138"/>
      <c r="X82" s="256"/>
      <c r="Y82" s="256"/>
      <c r="Z82" s="256"/>
    </row>
    <row r="83" spans="1:26" x14ac:dyDescent="0.2">
      <c r="A83" s="158"/>
      <c r="D83" s="138"/>
      <c r="X83" s="256"/>
      <c r="Y83" s="256"/>
      <c r="Z83" s="256"/>
    </row>
    <row r="84" spans="1:26" x14ac:dyDescent="0.2">
      <c r="A84" s="158"/>
      <c r="D84" s="138"/>
      <c r="X84" s="256"/>
      <c r="Y84" s="256"/>
      <c r="Z84" s="256"/>
    </row>
    <row r="85" spans="1:26" x14ac:dyDescent="0.2">
      <c r="A85" s="158"/>
      <c r="D85" s="138"/>
      <c r="X85" s="256"/>
      <c r="Y85" s="256"/>
      <c r="Z85" s="256"/>
    </row>
    <row r="86" spans="1:26" x14ac:dyDescent="0.2">
      <c r="A86" s="158"/>
      <c r="D86" s="138"/>
      <c r="X86" s="256"/>
      <c r="Y86" s="256"/>
      <c r="Z86" s="256"/>
    </row>
    <row r="87" spans="1:26" x14ac:dyDescent="0.2">
      <c r="A87" s="158"/>
      <c r="D87" s="138"/>
      <c r="X87" s="256"/>
      <c r="Y87" s="256"/>
      <c r="Z87" s="256"/>
    </row>
    <row r="88" spans="1:26" x14ac:dyDescent="0.2">
      <c r="A88" s="158"/>
      <c r="D88" s="138"/>
      <c r="X88" s="256"/>
      <c r="Y88" s="256"/>
      <c r="Z88" s="256"/>
    </row>
    <row r="89" spans="1:26" x14ac:dyDescent="0.2">
      <c r="A89" s="158"/>
      <c r="D89" s="138"/>
      <c r="X89" s="256"/>
      <c r="Y89" s="256"/>
      <c r="Z89" s="256"/>
    </row>
    <row r="90" spans="1:26" x14ac:dyDescent="0.2">
      <c r="A90" s="158"/>
      <c r="D90" s="138"/>
      <c r="X90" s="256"/>
      <c r="Y90" s="256"/>
      <c r="Z90" s="256"/>
    </row>
    <row r="91" spans="1:26" x14ac:dyDescent="0.2">
      <c r="A91" s="158"/>
      <c r="D91" s="138"/>
      <c r="X91" s="256"/>
      <c r="Y91" s="256"/>
      <c r="Z91" s="256"/>
    </row>
    <row r="92" spans="1:26" x14ac:dyDescent="0.2">
      <c r="A92" s="158"/>
      <c r="D92" s="138"/>
      <c r="X92" s="256"/>
      <c r="Y92" s="256"/>
      <c r="Z92" s="256"/>
    </row>
    <row r="93" spans="1:26" x14ac:dyDescent="0.2">
      <c r="A93" s="158"/>
      <c r="D93" s="138"/>
      <c r="X93" s="256"/>
      <c r="Y93" s="256"/>
      <c r="Z93" s="256"/>
    </row>
    <row r="94" spans="1:26" x14ac:dyDescent="0.2">
      <c r="A94" s="158"/>
      <c r="D94" s="138"/>
      <c r="X94" s="256"/>
      <c r="Y94" s="256"/>
      <c r="Z94" s="256"/>
    </row>
    <row r="95" spans="1:26" x14ac:dyDescent="0.2">
      <c r="A95" s="158"/>
      <c r="D95" s="138"/>
      <c r="X95" s="256"/>
      <c r="Y95" s="256"/>
      <c r="Z95" s="256"/>
    </row>
    <row r="96" spans="1:26" x14ac:dyDescent="0.2">
      <c r="A96" s="158"/>
      <c r="D96" s="138"/>
      <c r="X96" s="256"/>
      <c r="Y96" s="256"/>
      <c r="Z96" s="256"/>
    </row>
    <row r="97" spans="1:26" x14ac:dyDescent="0.2">
      <c r="A97" s="158"/>
      <c r="D97" s="138"/>
      <c r="X97" s="256"/>
      <c r="Y97" s="256"/>
      <c r="Z97" s="256"/>
    </row>
    <row r="98" spans="1:26" x14ac:dyDescent="0.2">
      <c r="A98" s="158"/>
      <c r="D98" s="138"/>
      <c r="X98" s="256"/>
      <c r="Y98" s="256"/>
      <c r="Z98" s="256"/>
    </row>
    <row r="99" spans="1:26" x14ac:dyDescent="0.2">
      <c r="A99" s="158"/>
      <c r="D99" s="138"/>
      <c r="X99" s="256"/>
      <c r="Y99" s="256"/>
      <c r="Z99" s="256"/>
    </row>
    <row r="100" spans="1:26" x14ac:dyDescent="0.2">
      <c r="A100" s="158"/>
      <c r="D100" s="138"/>
      <c r="X100" s="256"/>
      <c r="Y100" s="256"/>
      <c r="Z100" s="256"/>
    </row>
    <row r="101" spans="1:26" x14ac:dyDescent="0.2">
      <c r="A101" s="158"/>
      <c r="D101" s="138"/>
      <c r="X101" s="256"/>
      <c r="Y101" s="256"/>
      <c r="Z101" s="256"/>
    </row>
    <row r="102" spans="1:26" x14ac:dyDescent="0.2">
      <c r="A102" s="158"/>
      <c r="D102" s="138"/>
      <c r="X102" s="256"/>
      <c r="Y102" s="256"/>
      <c r="Z102" s="256"/>
    </row>
    <row r="103" spans="1:26" x14ac:dyDescent="0.2">
      <c r="A103" s="158"/>
      <c r="D103" s="138"/>
      <c r="X103" s="256"/>
      <c r="Y103" s="256"/>
      <c r="Z103" s="256"/>
    </row>
    <row r="104" spans="1:26" x14ac:dyDescent="0.2">
      <c r="A104" s="158"/>
      <c r="D104" s="138"/>
      <c r="X104" s="256"/>
      <c r="Y104" s="256"/>
      <c r="Z104" s="256"/>
    </row>
    <row r="105" spans="1:26" x14ac:dyDescent="0.2">
      <c r="A105" s="158"/>
      <c r="D105" s="138"/>
      <c r="X105" s="256"/>
      <c r="Y105" s="256"/>
      <c r="Z105" s="256"/>
    </row>
    <row r="106" spans="1:26" x14ac:dyDescent="0.2">
      <c r="A106" s="158"/>
      <c r="D106" s="138"/>
      <c r="X106" s="256"/>
      <c r="Y106" s="256"/>
      <c r="Z106" s="256"/>
    </row>
    <row r="107" spans="1:26" x14ac:dyDescent="0.2">
      <c r="A107" s="158"/>
      <c r="D107" s="138"/>
      <c r="X107" s="256"/>
      <c r="Y107" s="256"/>
      <c r="Z107" s="256"/>
    </row>
    <row r="108" spans="1:26" x14ac:dyDescent="0.2">
      <c r="A108" s="158"/>
      <c r="D108" s="138"/>
      <c r="X108" s="256"/>
      <c r="Y108" s="256"/>
      <c r="Z108" s="256"/>
    </row>
    <row r="109" spans="1:26" x14ac:dyDescent="0.2">
      <c r="A109" s="158"/>
      <c r="D109" s="138"/>
      <c r="X109" s="256"/>
      <c r="Y109" s="256"/>
      <c r="Z109" s="256"/>
    </row>
    <row r="110" spans="1:26" x14ac:dyDescent="0.2">
      <c r="A110" s="158"/>
      <c r="D110" s="138"/>
      <c r="X110" s="256"/>
      <c r="Y110" s="256"/>
      <c r="Z110" s="256"/>
    </row>
    <row r="111" spans="1:26" x14ac:dyDescent="0.2">
      <c r="A111" s="158"/>
      <c r="D111" s="138"/>
      <c r="X111" s="256"/>
      <c r="Y111" s="256"/>
      <c r="Z111" s="256"/>
    </row>
    <row r="112" spans="1:26" x14ac:dyDescent="0.2">
      <c r="A112" s="158"/>
      <c r="D112" s="138"/>
      <c r="X112" s="256"/>
      <c r="Y112" s="256"/>
      <c r="Z112" s="256"/>
    </row>
    <row r="113" spans="1:26" x14ac:dyDescent="0.2">
      <c r="A113" s="158"/>
      <c r="D113" s="138"/>
      <c r="X113" s="256"/>
      <c r="Y113" s="256"/>
      <c r="Z113" s="256"/>
    </row>
    <row r="114" spans="1:26" x14ac:dyDescent="0.2">
      <c r="A114" s="158"/>
      <c r="D114" s="138"/>
      <c r="X114" s="256"/>
      <c r="Y114" s="256"/>
      <c r="Z114" s="256"/>
    </row>
    <row r="115" spans="1:26" x14ac:dyDescent="0.2">
      <c r="A115" s="158"/>
      <c r="D115" s="138"/>
      <c r="X115" s="256"/>
      <c r="Y115" s="256"/>
      <c r="Z115" s="256"/>
    </row>
    <row r="116" spans="1:26" x14ac:dyDescent="0.2">
      <c r="A116" s="158"/>
      <c r="D116" s="138"/>
      <c r="X116" s="256"/>
      <c r="Y116" s="256"/>
      <c r="Z116" s="256"/>
    </row>
    <row r="117" spans="1:26" x14ac:dyDescent="0.2">
      <c r="A117" s="158"/>
      <c r="D117" s="138"/>
      <c r="X117" s="256"/>
      <c r="Y117" s="256"/>
      <c r="Z117" s="256"/>
    </row>
    <row r="118" spans="1:26" x14ac:dyDescent="0.2">
      <c r="A118" s="158"/>
      <c r="D118" s="138"/>
      <c r="X118" s="256"/>
      <c r="Y118" s="256"/>
      <c r="Z118" s="256"/>
    </row>
    <row r="119" spans="1:26" x14ac:dyDescent="0.2">
      <c r="A119" s="158"/>
      <c r="D119" s="138"/>
      <c r="X119" s="256"/>
      <c r="Y119" s="256"/>
      <c r="Z119" s="256"/>
    </row>
    <row r="120" spans="1:26" x14ac:dyDescent="0.2">
      <c r="A120" s="158"/>
      <c r="D120" s="138"/>
      <c r="X120" s="256"/>
      <c r="Y120" s="256"/>
      <c r="Z120" s="256"/>
    </row>
    <row r="121" spans="1:26" x14ac:dyDescent="0.2">
      <c r="A121" s="158"/>
      <c r="D121" s="138"/>
      <c r="X121" s="256"/>
      <c r="Y121" s="256"/>
      <c r="Z121" s="256"/>
    </row>
    <row r="122" spans="1:26" x14ac:dyDescent="0.2">
      <c r="A122" s="158"/>
      <c r="D122" s="138"/>
      <c r="X122" s="256"/>
      <c r="Y122" s="256"/>
      <c r="Z122" s="256"/>
    </row>
    <row r="123" spans="1:26" x14ac:dyDescent="0.2">
      <c r="A123" s="158"/>
      <c r="D123" s="138"/>
    </row>
    <row r="124" spans="1:26" x14ac:dyDescent="0.2">
      <c r="A124" s="158"/>
      <c r="D124" s="138"/>
    </row>
    <row r="125" spans="1:26" x14ac:dyDescent="0.2">
      <c r="A125" s="158"/>
      <c r="D125" s="138"/>
    </row>
    <row r="126" spans="1:26" x14ac:dyDescent="0.2">
      <c r="A126" s="158"/>
      <c r="D126" s="138"/>
    </row>
    <row r="127" spans="1:26" x14ac:dyDescent="0.2">
      <c r="A127" s="158"/>
      <c r="D127" s="138"/>
    </row>
    <row r="128" spans="1:26" x14ac:dyDescent="0.2">
      <c r="A128" s="158"/>
      <c r="D128" s="138"/>
    </row>
    <row r="129" spans="1:4" x14ac:dyDescent="0.2">
      <c r="A129" s="158"/>
      <c r="D129" s="138"/>
    </row>
    <row r="130" spans="1:4" x14ac:dyDescent="0.2">
      <c r="A130" s="158"/>
      <c r="D130" s="138"/>
    </row>
    <row r="131" spans="1:4" x14ac:dyDescent="0.2">
      <c r="A131" s="158"/>
      <c r="D131" s="138"/>
    </row>
    <row r="132" spans="1:4" x14ac:dyDescent="0.2">
      <c r="A132" s="158"/>
      <c r="D132" s="138"/>
    </row>
    <row r="133" spans="1:4" x14ac:dyDescent="0.2">
      <c r="A133" s="158"/>
      <c r="D133" s="138"/>
    </row>
    <row r="134" spans="1:4" x14ac:dyDescent="0.2">
      <c r="A134" s="158"/>
      <c r="D134" s="138"/>
    </row>
    <row r="135" spans="1:4" x14ac:dyDescent="0.2">
      <c r="A135" s="158"/>
      <c r="D135" s="138"/>
    </row>
    <row r="136" spans="1:4" x14ac:dyDescent="0.2">
      <c r="A136" s="158"/>
      <c r="D136" s="138"/>
    </row>
    <row r="137" spans="1:4" x14ac:dyDescent="0.2">
      <c r="A137" s="158"/>
      <c r="D137" s="138"/>
    </row>
    <row r="138" spans="1:4" x14ac:dyDescent="0.2">
      <c r="A138" s="158"/>
      <c r="D138" s="138"/>
    </row>
    <row r="139" spans="1:4" x14ac:dyDescent="0.2">
      <c r="A139" s="158"/>
      <c r="D139" s="138"/>
    </row>
    <row r="140" spans="1:4" x14ac:dyDescent="0.2">
      <c r="A140" s="158"/>
      <c r="D140" s="138"/>
    </row>
    <row r="141" spans="1:4" x14ac:dyDescent="0.2">
      <c r="A141" s="158"/>
      <c r="D141" s="138"/>
    </row>
    <row r="142" spans="1:4" x14ac:dyDescent="0.2">
      <c r="A142" s="158"/>
      <c r="D142" s="138"/>
    </row>
    <row r="143" spans="1:4" x14ac:dyDescent="0.2">
      <c r="A143" s="158"/>
      <c r="D143" s="138"/>
    </row>
    <row r="144" spans="1:4" x14ac:dyDescent="0.2">
      <c r="A144" s="158"/>
      <c r="D144" s="138"/>
    </row>
    <row r="145" spans="1:4" x14ac:dyDescent="0.2">
      <c r="A145" s="158"/>
      <c r="D145" s="138"/>
    </row>
    <row r="146" spans="1:4" x14ac:dyDescent="0.2">
      <c r="A146" s="158"/>
      <c r="D146" s="138"/>
    </row>
    <row r="147" spans="1:4" x14ac:dyDescent="0.2">
      <c r="A147" s="158"/>
      <c r="D147" s="138"/>
    </row>
    <row r="148" spans="1:4" x14ac:dyDescent="0.2">
      <c r="A148" s="158"/>
      <c r="D148" s="138"/>
    </row>
    <row r="149" spans="1:4" x14ac:dyDescent="0.2">
      <c r="A149" s="158"/>
      <c r="D149" s="138"/>
    </row>
    <row r="150" spans="1:4" x14ac:dyDescent="0.2">
      <c r="A150" s="158"/>
      <c r="D150" s="138"/>
    </row>
    <row r="151" spans="1:4" x14ac:dyDescent="0.2">
      <c r="A151" s="158"/>
      <c r="D151" s="138"/>
    </row>
    <row r="152" spans="1:4" x14ac:dyDescent="0.2">
      <c r="A152" s="158"/>
      <c r="D152" s="138"/>
    </row>
    <row r="153" spans="1:4" x14ac:dyDescent="0.2">
      <c r="A153" s="158"/>
      <c r="D153" s="138"/>
    </row>
    <row r="154" spans="1:4" x14ac:dyDescent="0.2">
      <c r="A154" s="158"/>
      <c r="D154" s="138"/>
    </row>
    <row r="155" spans="1:4" x14ac:dyDescent="0.2">
      <c r="A155" s="158"/>
      <c r="D155" s="138"/>
    </row>
    <row r="156" spans="1:4" x14ac:dyDescent="0.2">
      <c r="A156" s="158"/>
      <c r="D156" s="138"/>
    </row>
    <row r="157" spans="1:4" x14ac:dyDescent="0.2">
      <c r="A157" s="158"/>
      <c r="D157" s="138"/>
    </row>
    <row r="158" spans="1:4" x14ac:dyDescent="0.2">
      <c r="A158" s="158"/>
      <c r="D158" s="138"/>
    </row>
    <row r="159" spans="1:4" x14ac:dyDescent="0.2">
      <c r="A159" s="158"/>
      <c r="D159" s="138"/>
    </row>
    <row r="160" spans="1:4" x14ac:dyDescent="0.2">
      <c r="A160" s="158"/>
      <c r="D160" s="138"/>
    </row>
    <row r="161" spans="1:4" x14ac:dyDescent="0.2">
      <c r="A161" s="158"/>
      <c r="D161" s="138"/>
    </row>
    <row r="162" spans="1:4" x14ac:dyDescent="0.2">
      <c r="A162" s="158"/>
      <c r="D162" s="138"/>
    </row>
    <row r="163" spans="1:4" x14ac:dyDescent="0.2">
      <c r="A163" s="158"/>
      <c r="D163" s="138"/>
    </row>
    <row r="164" spans="1:4" x14ac:dyDescent="0.2">
      <c r="A164" s="158"/>
      <c r="D164" s="138"/>
    </row>
    <row r="165" spans="1:4" x14ac:dyDescent="0.2">
      <c r="A165" s="158"/>
      <c r="D165" s="138"/>
    </row>
    <row r="166" spans="1:4" x14ac:dyDescent="0.2">
      <c r="A166" s="158"/>
      <c r="D166" s="138"/>
    </row>
    <row r="167" spans="1:4" x14ac:dyDescent="0.2">
      <c r="A167" s="158"/>
      <c r="D167" s="138"/>
    </row>
    <row r="168" spans="1:4" x14ac:dyDescent="0.2">
      <c r="A168" s="158"/>
      <c r="D168" s="138"/>
    </row>
    <row r="169" spans="1:4" x14ac:dyDescent="0.2">
      <c r="A169" s="158"/>
      <c r="D169" s="138"/>
    </row>
    <row r="170" spans="1:4" x14ac:dyDescent="0.2">
      <c r="A170" s="158"/>
      <c r="D170" s="138"/>
    </row>
    <row r="171" spans="1:4" x14ac:dyDescent="0.2">
      <c r="A171" s="158"/>
      <c r="D171" s="138"/>
    </row>
    <row r="172" spans="1:4" x14ac:dyDescent="0.2">
      <c r="A172" s="158"/>
      <c r="D172" s="138"/>
    </row>
    <row r="173" spans="1:4" x14ac:dyDescent="0.2">
      <c r="A173" s="158"/>
      <c r="D173" s="138"/>
    </row>
    <row r="174" spans="1:4" x14ac:dyDescent="0.2">
      <c r="A174" s="158"/>
      <c r="D174" s="138"/>
    </row>
    <row r="175" spans="1:4" x14ac:dyDescent="0.2">
      <c r="A175" s="158"/>
      <c r="D175" s="138"/>
    </row>
    <row r="176" spans="1:4" x14ac:dyDescent="0.2">
      <c r="A176" s="158"/>
      <c r="D176" s="138"/>
    </row>
    <row r="177" spans="1:4" x14ac:dyDescent="0.2">
      <c r="A177" s="158"/>
      <c r="D177" s="138"/>
    </row>
    <row r="178" spans="1:4" x14ac:dyDescent="0.2">
      <c r="A178" s="158"/>
      <c r="D178" s="138"/>
    </row>
    <row r="179" spans="1:4" x14ac:dyDescent="0.2">
      <c r="A179" s="158"/>
      <c r="D179" s="138"/>
    </row>
    <row r="180" spans="1:4" x14ac:dyDescent="0.2">
      <c r="A180" s="158"/>
      <c r="D180" s="138"/>
    </row>
    <row r="181" spans="1:4" x14ac:dyDescent="0.2">
      <c r="A181" s="158"/>
      <c r="D181" s="138"/>
    </row>
    <row r="182" spans="1:4" x14ac:dyDescent="0.2">
      <c r="A182" s="158"/>
      <c r="D182" s="138"/>
    </row>
    <row r="183" spans="1:4" x14ac:dyDescent="0.2">
      <c r="A183" s="158"/>
      <c r="D183" s="138"/>
    </row>
    <row r="184" spans="1:4" x14ac:dyDescent="0.2">
      <c r="A184" s="158"/>
      <c r="D184" s="138"/>
    </row>
    <row r="185" spans="1:4" x14ac:dyDescent="0.2">
      <c r="A185" s="158"/>
      <c r="D185" s="138"/>
    </row>
    <row r="186" spans="1:4" x14ac:dyDescent="0.2">
      <c r="A186" s="158"/>
      <c r="D186" s="138"/>
    </row>
    <row r="187" spans="1:4" x14ac:dyDescent="0.2">
      <c r="A187" s="158"/>
      <c r="D187" s="138"/>
    </row>
    <row r="188" spans="1:4" x14ac:dyDescent="0.2">
      <c r="A188" s="158"/>
      <c r="D188" s="138"/>
    </row>
    <row r="189" spans="1:4" x14ac:dyDescent="0.2">
      <c r="A189" s="158"/>
      <c r="D189" s="138"/>
    </row>
    <row r="190" spans="1:4" x14ac:dyDescent="0.2">
      <c r="A190" s="158"/>
      <c r="D190" s="138"/>
    </row>
    <row r="191" spans="1:4" x14ac:dyDescent="0.2">
      <c r="A191" s="158"/>
      <c r="D191" s="138"/>
    </row>
    <row r="192" spans="1:4" x14ac:dyDescent="0.2">
      <c r="A192" s="158"/>
      <c r="D192" s="138"/>
    </row>
    <row r="193" spans="1:4" x14ac:dyDescent="0.2">
      <c r="A193" s="158"/>
      <c r="D193" s="138"/>
    </row>
    <row r="194" spans="1:4" x14ac:dyDescent="0.2">
      <c r="A194" s="158"/>
      <c r="D194" s="138"/>
    </row>
    <row r="195" spans="1:4" x14ac:dyDescent="0.2">
      <c r="A195" s="158"/>
      <c r="D195" s="138"/>
    </row>
    <row r="196" spans="1:4" x14ac:dyDescent="0.2">
      <c r="A196" s="158"/>
      <c r="D196" s="138"/>
    </row>
    <row r="197" spans="1:4" x14ac:dyDescent="0.2">
      <c r="A197" s="158"/>
      <c r="D197" s="138"/>
    </row>
    <row r="198" spans="1:4" x14ac:dyDescent="0.2">
      <c r="A198" s="158"/>
      <c r="D198" s="138"/>
    </row>
    <row r="199" spans="1:4" x14ac:dyDescent="0.2">
      <c r="A199" s="158"/>
      <c r="D199" s="138"/>
    </row>
    <row r="200" spans="1:4" x14ac:dyDescent="0.2">
      <c r="A200" s="158"/>
      <c r="D200" s="138"/>
    </row>
    <row r="201" spans="1:4" x14ac:dyDescent="0.2">
      <c r="A201" s="158"/>
      <c r="D201" s="138"/>
    </row>
    <row r="202" spans="1:4" x14ac:dyDescent="0.2">
      <c r="A202" s="158"/>
      <c r="D202" s="138"/>
    </row>
    <row r="203" spans="1:4" x14ac:dyDescent="0.2">
      <c r="A203" s="158"/>
      <c r="D203" s="138"/>
    </row>
    <row r="204" spans="1:4" x14ac:dyDescent="0.2">
      <c r="A204" s="158"/>
      <c r="D204" s="138"/>
    </row>
    <row r="205" spans="1:4" x14ac:dyDescent="0.2">
      <c r="A205" s="158"/>
      <c r="D205" s="138"/>
    </row>
    <row r="206" spans="1:4" x14ac:dyDescent="0.2">
      <c r="A206" s="158"/>
      <c r="D206" s="138"/>
    </row>
    <row r="207" spans="1:4" x14ac:dyDescent="0.2">
      <c r="A207" s="158"/>
      <c r="D207" s="138"/>
    </row>
    <row r="208" spans="1:4" x14ac:dyDescent="0.2">
      <c r="A208" s="158"/>
      <c r="D208" s="138"/>
    </row>
    <row r="209" spans="1:4" x14ac:dyDescent="0.2">
      <c r="A209" s="158"/>
      <c r="D209" s="138"/>
    </row>
    <row r="210" spans="1:4" x14ac:dyDescent="0.2">
      <c r="A210" s="158"/>
      <c r="D210" s="138"/>
    </row>
    <row r="211" spans="1:4" x14ac:dyDescent="0.2">
      <c r="A211" s="158"/>
      <c r="D211" s="138"/>
    </row>
    <row r="212" spans="1:4" x14ac:dyDescent="0.2">
      <c r="A212" s="158"/>
      <c r="D212" s="138"/>
    </row>
    <row r="213" spans="1:4" x14ac:dyDescent="0.2">
      <c r="A213" s="158"/>
      <c r="D213" s="138"/>
    </row>
    <row r="214" spans="1:4" x14ac:dyDescent="0.2">
      <c r="A214" s="158"/>
      <c r="D214" s="138"/>
    </row>
    <row r="215" spans="1:4" x14ac:dyDescent="0.2">
      <c r="A215" s="158"/>
      <c r="D215" s="138"/>
    </row>
    <row r="216" spans="1:4" x14ac:dyDescent="0.2">
      <c r="A216" s="158"/>
      <c r="D216" s="138"/>
    </row>
    <row r="217" spans="1:4" x14ac:dyDescent="0.2">
      <c r="A217" s="158"/>
      <c r="D217" s="138"/>
    </row>
    <row r="218" spans="1:4" x14ac:dyDescent="0.2">
      <c r="A218" s="158"/>
      <c r="D218" s="138"/>
    </row>
    <row r="219" spans="1:4" x14ac:dyDescent="0.2">
      <c r="A219" s="158"/>
      <c r="D219" s="138"/>
    </row>
    <row r="220" spans="1:4" x14ac:dyDescent="0.2">
      <c r="A220" s="158"/>
      <c r="D220" s="138"/>
    </row>
    <row r="221" spans="1:4" x14ac:dyDescent="0.2">
      <c r="A221" s="158"/>
      <c r="D221" s="138"/>
    </row>
    <row r="222" spans="1:4" x14ac:dyDescent="0.2">
      <c r="A222" s="158"/>
      <c r="D222" s="138"/>
    </row>
    <row r="223" spans="1:4" x14ac:dyDescent="0.2">
      <c r="A223" s="158"/>
      <c r="D223" s="138"/>
    </row>
    <row r="224" spans="1:4" x14ac:dyDescent="0.2">
      <c r="A224" s="158"/>
      <c r="D224" s="138"/>
    </row>
    <row r="225" spans="1:4" x14ac:dyDescent="0.2">
      <c r="A225" s="158"/>
      <c r="D225" s="138"/>
    </row>
    <row r="226" spans="1:4" x14ac:dyDescent="0.2">
      <c r="A226" s="158"/>
      <c r="D226" s="138"/>
    </row>
    <row r="227" spans="1:4" x14ac:dyDescent="0.2">
      <c r="A227" s="158"/>
      <c r="D227" s="138"/>
    </row>
    <row r="228" spans="1:4" x14ac:dyDescent="0.2">
      <c r="A228" s="158"/>
      <c r="D228" s="138"/>
    </row>
    <row r="229" spans="1:4" x14ac:dyDescent="0.2">
      <c r="A229" s="158"/>
      <c r="D229" s="138"/>
    </row>
    <row r="230" spans="1:4" x14ac:dyDescent="0.2">
      <c r="A230" s="158"/>
      <c r="D230" s="138"/>
    </row>
    <row r="231" spans="1:4" x14ac:dyDescent="0.2">
      <c r="A231" s="158"/>
      <c r="D231" s="138"/>
    </row>
    <row r="232" spans="1:4" x14ac:dyDescent="0.2">
      <c r="A232" s="158"/>
      <c r="D232" s="138"/>
    </row>
    <row r="233" spans="1:4" x14ac:dyDescent="0.2">
      <c r="A233" s="158"/>
      <c r="D233" s="138"/>
    </row>
    <row r="234" spans="1:4" x14ac:dyDescent="0.2">
      <c r="A234" s="158"/>
      <c r="D234" s="138"/>
    </row>
    <row r="235" spans="1:4" x14ac:dyDescent="0.2">
      <c r="A235" s="158"/>
      <c r="D235" s="138"/>
    </row>
    <row r="236" spans="1:4" x14ac:dyDescent="0.2">
      <c r="A236" s="158"/>
      <c r="D236" s="138"/>
    </row>
    <row r="237" spans="1:4" x14ac:dyDescent="0.2">
      <c r="A237" s="158"/>
      <c r="D237" s="138"/>
    </row>
    <row r="238" spans="1:4" x14ac:dyDescent="0.2">
      <c r="A238" s="158"/>
      <c r="D238" s="138"/>
    </row>
    <row r="239" spans="1:4" x14ac:dyDescent="0.2">
      <c r="A239" s="158"/>
      <c r="D239" s="138"/>
    </row>
    <row r="240" spans="1:4" x14ac:dyDescent="0.2">
      <c r="A240" s="158"/>
      <c r="D240" s="138"/>
    </row>
    <row r="241" spans="1:4" x14ac:dyDescent="0.2">
      <c r="A241" s="158"/>
      <c r="D241" s="138"/>
    </row>
    <row r="242" spans="1:4" x14ac:dyDescent="0.2">
      <c r="A242" s="158"/>
      <c r="D242" s="138"/>
    </row>
    <row r="243" spans="1:4" x14ac:dyDescent="0.2">
      <c r="A243" s="158"/>
      <c r="D243" s="138"/>
    </row>
    <row r="244" spans="1:4" x14ac:dyDescent="0.2">
      <c r="A244" s="158"/>
      <c r="D244" s="138"/>
    </row>
    <row r="245" spans="1:4" x14ac:dyDescent="0.2">
      <c r="A245" s="158"/>
      <c r="D245" s="138"/>
    </row>
    <row r="246" spans="1:4" x14ac:dyDescent="0.2">
      <c r="A246" s="158"/>
      <c r="D246" s="138"/>
    </row>
    <row r="247" spans="1:4" x14ac:dyDescent="0.2">
      <c r="A247" s="158"/>
      <c r="D247" s="138"/>
    </row>
    <row r="248" spans="1:4" x14ac:dyDescent="0.2">
      <c r="A248" s="158"/>
      <c r="D248" s="138"/>
    </row>
    <row r="249" spans="1:4" x14ac:dyDescent="0.2">
      <c r="A249" s="158"/>
      <c r="D249" s="138"/>
    </row>
    <row r="250" spans="1:4" x14ac:dyDescent="0.2">
      <c r="A250" s="158"/>
      <c r="D250" s="138"/>
    </row>
    <row r="251" spans="1:4" x14ac:dyDescent="0.2">
      <c r="A251" s="158"/>
      <c r="D251" s="138"/>
    </row>
    <row r="252" spans="1:4" x14ac:dyDescent="0.2">
      <c r="A252" s="158"/>
      <c r="D252" s="138"/>
    </row>
    <row r="253" spans="1:4" x14ac:dyDescent="0.2">
      <c r="A253" s="158"/>
      <c r="D253" s="138"/>
    </row>
    <row r="254" spans="1:4" x14ac:dyDescent="0.2">
      <c r="A254" s="158"/>
      <c r="D254" s="138"/>
    </row>
    <row r="255" spans="1:4" x14ac:dyDescent="0.2">
      <c r="A255" s="158"/>
      <c r="D255" s="138"/>
    </row>
    <row r="256" spans="1:4" x14ac:dyDescent="0.2">
      <c r="A256" s="158"/>
      <c r="D256" s="138"/>
    </row>
    <row r="257" spans="1:4" x14ac:dyDescent="0.2">
      <c r="A257" s="158"/>
      <c r="D257" s="138"/>
    </row>
    <row r="258" spans="1:4" x14ac:dyDescent="0.2">
      <c r="A258" s="158"/>
      <c r="D258" s="138"/>
    </row>
    <row r="259" spans="1:4" x14ac:dyDescent="0.2">
      <c r="A259" s="158"/>
      <c r="D259" s="138"/>
    </row>
    <row r="260" spans="1:4" x14ac:dyDescent="0.2">
      <c r="A260" s="158"/>
      <c r="D260" s="138"/>
    </row>
    <row r="261" spans="1:4" x14ac:dyDescent="0.2">
      <c r="A261" s="158"/>
      <c r="D261" s="138"/>
    </row>
    <row r="262" spans="1:4" x14ac:dyDescent="0.2">
      <c r="A262" s="158"/>
      <c r="D262" s="138"/>
    </row>
    <row r="263" spans="1:4" x14ac:dyDescent="0.2">
      <c r="A263" s="158"/>
      <c r="D263" s="138"/>
    </row>
    <row r="264" spans="1:4" x14ac:dyDescent="0.2">
      <c r="A264" s="158"/>
      <c r="D264" s="138"/>
    </row>
    <row r="265" spans="1:4" x14ac:dyDescent="0.2">
      <c r="A265" s="158"/>
      <c r="D265" s="138"/>
    </row>
    <row r="266" spans="1:4" x14ac:dyDescent="0.2">
      <c r="A266" s="158"/>
      <c r="D266" s="138"/>
    </row>
    <row r="267" spans="1:4" x14ac:dyDescent="0.2">
      <c r="A267" s="158"/>
      <c r="D267" s="138"/>
    </row>
    <row r="268" spans="1:4" x14ac:dyDescent="0.2">
      <c r="A268" s="158"/>
      <c r="D268" s="138"/>
    </row>
    <row r="269" spans="1:4" x14ac:dyDescent="0.2">
      <c r="A269" s="158"/>
      <c r="D269" s="138"/>
    </row>
    <row r="270" spans="1:4" x14ac:dyDescent="0.2">
      <c r="A270" s="158"/>
      <c r="D270" s="138"/>
    </row>
    <row r="271" spans="1:4" x14ac:dyDescent="0.2">
      <c r="A271" s="158"/>
      <c r="D271" s="138"/>
    </row>
    <row r="272" spans="1:4" x14ac:dyDescent="0.2">
      <c r="A272" s="158"/>
      <c r="D272" s="138"/>
    </row>
    <row r="273" spans="1:4" x14ac:dyDescent="0.2">
      <c r="A273" s="158"/>
      <c r="D273" s="138"/>
    </row>
    <row r="274" spans="1:4" x14ac:dyDescent="0.2">
      <c r="A274" s="158"/>
      <c r="D274" s="138"/>
    </row>
    <row r="275" spans="1:4" x14ac:dyDescent="0.2">
      <c r="A275" s="158"/>
      <c r="D275" s="138"/>
    </row>
    <row r="276" spans="1:4" x14ac:dyDescent="0.2">
      <c r="A276" s="158"/>
      <c r="D276" s="138"/>
    </row>
    <row r="277" spans="1:4" x14ac:dyDescent="0.2">
      <c r="A277" s="158"/>
      <c r="D277" s="138"/>
    </row>
    <row r="278" spans="1:4" x14ac:dyDescent="0.2">
      <c r="A278" s="158"/>
      <c r="D278" s="138"/>
    </row>
    <row r="279" spans="1:4" x14ac:dyDescent="0.2">
      <c r="A279" s="158"/>
      <c r="D279" s="138"/>
    </row>
    <row r="280" spans="1:4" x14ac:dyDescent="0.2">
      <c r="A280" s="158"/>
      <c r="D280" s="138"/>
    </row>
    <row r="281" spans="1:4" x14ac:dyDescent="0.2">
      <c r="A281" s="158"/>
      <c r="D281" s="138"/>
    </row>
    <row r="282" spans="1:4" x14ac:dyDescent="0.2">
      <c r="A282" s="158"/>
      <c r="D282" s="138"/>
    </row>
    <row r="283" spans="1:4" x14ac:dyDescent="0.2">
      <c r="A283" s="158"/>
      <c r="D283" s="138"/>
    </row>
    <row r="284" spans="1:4" x14ac:dyDescent="0.2">
      <c r="A284" s="158"/>
      <c r="D284" s="138"/>
    </row>
    <row r="285" spans="1:4" x14ac:dyDescent="0.2">
      <c r="A285" s="158"/>
      <c r="D285" s="138"/>
    </row>
    <row r="286" spans="1:4" x14ac:dyDescent="0.2">
      <c r="A286" s="158"/>
      <c r="D286" s="138"/>
    </row>
    <row r="287" spans="1:4" x14ac:dyDescent="0.2">
      <c r="A287" s="158"/>
      <c r="D287" s="138"/>
    </row>
    <row r="288" spans="1:4" x14ac:dyDescent="0.2">
      <c r="A288" s="158"/>
      <c r="D288" s="138"/>
    </row>
    <row r="289" spans="1:4" x14ac:dyDescent="0.2">
      <c r="A289" s="158"/>
      <c r="D289" s="138"/>
    </row>
    <row r="290" spans="1:4" x14ac:dyDescent="0.2">
      <c r="A290" s="158"/>
      <c r="D290" s="138"/>
    </row>
    <row r="291" spans="1:4" x14ac:dyDescent="0.2">
      <c r="A291" s="158"/>
      <c r="D291" s="138"/>
    </row>
    <row r="292" spans="1:4" x14ac:dyDescent="0.2">
      <c r="A292" s="158"/>
      <c r="D292" s="138"/>
    </row>
    <row r="293" spans="1:4" x14ac:dyDescent="0.2">
      <c r="A293" s="158"/>
      <c r="D293" s="138"/>
    </row>
    <row r="294" spans="1:4" x14ac:dyDescent="0.2">
      <c r="A294" s="158"/>
      <c r="D294" s="138"/>
    </row>
    <row r="295" spans="1:4" x14ac:dyDescent="0.2">
      <c r="A295" s="158"/>
      <c r="D295" s="138"/>
    </row>
    <row r="296" spans="1:4" x14ac:dyDescent="0.2">
      <c r="A296" s="158"/>
      <c r="D296" s="138"/>
    </row>
    <row r="297" spans="1:4" x14ac:dyDescent="0.2">
      <c r="A297" s="158"/>
      <c r="D297" s="138"/>
    </row>
    <row r="298" spans="1:4" x14ac:dyDescent="0.2">
      <c r="A298" s="158"/>
      <c r="D298" s="138"/>
    </row>
    <row r="299" spans="1:4" x14ac:dyDescent="0.2">
      <c r="A299" s="158"/>
      <c r="D299" s="138"/>
    </row>
    <row r="300" spans="1:4" x14ac:dyDescent="0.2">
      <c r="A300" s="158"/>
      <c r="D300" s="138"/>
    </row>
    <row r="301" spans="1:4" x14ac:dyDescent="0.2">
      <c r="A301" s="158"/>
      <c r="D301" s="138"/>
    </row>
    <row r="302" spans="1:4" x14ac:dyDescent="0.2">
      <c r="A302" s="158"/>
      <c r="D302" s="138"/>
    </row>
    <row r="303" spans="1:4" x14ac:dyDescent="0.2">
      <c r="A303" s="158"/>
      <c r="D303" s="138"/>
    </row>
    <row r="304" spans="1:4" x14ac:dyDescent="0.2">
      <c r="A304" s="158"/>
      <c r="D304" s="138"/>
    </row>
    <row r="305" spans="1:4" x14ac:dyDescent="0.2">
      <c r="A305" s="158"/>
      <c r="D305" s="138"/>
    </row>
    <row r="306" spans="1:4" x14ac:dyDescent="0.2">
      <c r="A306" s="158"/>
      <c r="D306" s="138"/>
    </row>
    <row r="307" spans="1:4" x14ac:dyDescent="0.2">
      <c r="A307" s="158"/>
      <c r="D307" s="138"/>
    </row>
    <row r="308" spans="1:4" x14ac:dyDescent="0.2">
      <c r="A308" s="158"/>
      <c r="D308" s="138"/>
    </row>
    <row r="309" spans="1:4" x14ac:dyDescent="0.2">
      <c r="A309" s="158"/>
      <c r="D309" s="138"/>
    </row>
    <row r="310" spans="1:4" x14ac:dyDescent="0.2">
      <c r="A310" s="158"/>
      <c r="D310" s="138"/>
    </row>
    <row r="311" spans="1:4" x14ac:dyDescent="0.2">
      <c r="A311" s="158"/>
      <c r="D311" s="138"/>
    </row>
    <row r="312" spans="1:4" x14ac:dyDescent="0.2">
      <c r="A312" s="158"/>
      <c r="D312" s="138"/>
    </row>
    <row r="313" spans="1:4" x14ac:dyDescent="0.2">
      <c r="A313" s="158"/>
      <c r="D313" s="138"/>
    </row>
    <row r="314" spans="1:4" x14ac:dyDescent="0.2">
      <c r="A314" s="158"/>
      <c r="D314" s="138"/>
    </row>
    <row r="315" spans="1:4" x14ac:dyDescent="0.2">
      <c r="A315" s="158"/>
      <c r="D315" s="138"/>
    </row>
    <row r="316" spans="1:4" x14ac:dyDescent="0.2">
      <c r="A316" s="158"/>
      <c r="D316" s="138"/>
    </row>
    <row r="317" spans="1:4" x14ac:dyDescent="0.2">
      <c r="A317" s="158"/>
      <c r="D317" s="138"/>
    </row>
    <row r="318" spans="1:4" x14ac:dyDescent="0.2">
      <c r="A318" s="158"/>
      <c r="D318" s="138"/>
    </row>
    <row r="319" spans="1:4" x14ac:dyDescent="0.2">
      <c r="A319" s="158"/>
      <c r="D319" s="138"/>
    </row>
    <row r="320" spans="1:4" x14ac:dyDescent="0.2">
      <c r="A320" s="158"/>
      <c r="D320" s="138"/>
    </row>
    <row r="321" spans="1:4" x14ac:dyDescent="0.2">
      <c r="A321" s="158"/>
      <c r="D321" s="138"/>
    </row>
    <row r="322" spans="1:4" x14ac:dyDescent="0.2">
      <c r="A322" s="158"/>
      <c r="D322" s="138"/>
    </row>
    <row r="323" spans="1:4" x14ac:dyDescent="0.2">
      <c r="A323" s="158"/>
      <c r="D323" s="138"/>
    </row>
    <row r="324" spans="1:4" x14ac:dyDescent="0.2">
      <c r="A324" s="158"/>
      <c r="D324" s="138"/>
    </row>
    <row r="325" spans="1:4" x14ac:dyDescent="0.2">
      <c r="A325" s="158"/>
      <c r="D325" s="138"/>
    </row>
    <row r="326" spans="1:4" x14ac:dyDescent="0.2">
      <c r="A326" s="158"/>
      <c r="D326" s="138"/>
    </row>
    <row r="327" spans="1:4" x14ac:dyDescent="0.2">
      <c r="A327" s="158"/>
      <c r="D327" s="138"/>
    </row>
    <row r="328" spans="1:4" x14ac:dyDescent="0.2">
      <c r="A328" s="158"/>
      <c r="D328" s="138"/>
    </row>
    <row r="329" spans="1:4" x14ac:dyDescent="0.2">
      <c r="A329" s="158"/>
      <c r="D329" s="138"/>
    </row>
    <row r="330" spans="1:4" x14ac:dyDescent="0.2">
      <c r="A330" s="158"/>
      <c r="D330" s="138"/>
    </row>
    <row r="331" spans="1:4" x14ac:dyDescent="0.2">
      <c r="A331" s="158"/>
      <c r="D331" s="138"/>
    </row>
    <row r="332" spans="1:4" x14ac:dyDescent="0.2">
      <c r="A332" s="158"/>
      <c r="D332" s="138"/>
    </row>
    <row r="333" spans="1:4" x14ac:dyDescent="0.2">
      <c r="A333" s="158"/>
      <c r="D333" s="138"/>
    </row>
    <row r="334" spans="1:4" x14ac:dyDescent="0.2">
      <c r="A334" s="158"/>
      <c r="D334" s="138"/>
    </row>
    <row r="335" spans="1:4" x14ac:dyDescent="0.2">
      <c r="A335" s="158"/>
      <c r="D335" s="138"/>
    </row>
    <row r="336" spans="1:4" x14ac:dyDescent="0.2">
      <c r="A336" s="158"/>
      <c r="D336" s="138"/>
    </row>
    <row r="337" spans="1:4" x14ac:dyDescent="0.2">
      <c r="A337" s="158"/>
      <c r="D337" s="138"/>
    </row>
    <row r="338" spans="1:4" x14ac:dyDescent="0.2">
      <c r="A338" s="158"/>
      <c r="D338" s="138"/>
    </row>
    <row r="339" spans="1:4" x14ac:dyDescent="0.2">
      <c r="A339" s="158"/>
      <c r="D339" s="138"/>
    </row>
    <row r="340" spans="1:4" x14ac:dyDescent="0.2">
      <c r="A340" s="158"/>
      <c r="D340" s="138"/>
    </row>
    <row r="341" spans="1:4" x14ac:dyDescent="0.2">
      <c r="A341" s="158"/>
      <c r="D341" s="138"/>
    </row>
    <row r="342" spans="1:4" x14ac:dyDescent="0.2">
      <c r="A342" s="158"/>
      <c r="D342" s="138"/>
    </row>
    <row r="343" spans="1:4" x14ac:dyDescent="0.2">
      <c r="A343" s="158"/>
      <c r="D343" s="138"/>
    </row>
    <row r="344" spans="1:4" x14ac:dyDescent="0.2">
      <c r="A344" s="158"/>
      <c r="D344" s="138"/>
    </row>
    <row r="345" spans="1:4" x14ac:dyDescent="0.2">
      <c r="A345" s="158"/>
      <c r="D345" s="138"/>
    </row>
    <row r="346" spans="1:4" x14ac:dyDescent="0.2">
      <c r="A346" s="158"/>
      <c r="D346" s="138"/>
    </row>
    <row r="347" spans="1:4" x14ac:dyDescent="0.2">
      <c r="A347" s="158"/>
      <c r="D347" s="138"/>
    </row>
    <row r="348" spans="1:4" x14ac:dyDescent="0.2">
      <c r="A348" s="158"/>
      <c r="D348" s="138"/>
    </row>
    <row r="349" spans="1:4" x14ac:dyDescent="0.2">
      <c r="A349" s="158"/>
      <c r="D349" s="138"/>
    </row>
    <row r="350" spans="1:4" x14ac:dyDescent="0.2">
      <c r="A350" s="158"/>
      <c r="D350" s="138"/>
    </row>
    <row r="351" spans="1:4" x14ac:dyDescent="0.2">
      <c r="A351" s="158"/>
      <c r="D351" s="138"/>
    </row>
    <row r="352" spans="1:4" x14ac:dyDescent="0.2">
      <c r="A352" s="158"/>
      <c r="D352" s="138"/>
    </row>
    <row r="353" spans="1:4" x14ac:dyDescent="0.2">
      <c r="A353" s="158"/>
      <c r="D353" s="138"/>
    </row>
    <row r="354" spans="1:4" x14ac:dyDescent="0.2">
      <c r="A354" s="158"/>
      <c r="D354" s="138"/>
    </row>
    <row r="355" spans="1:4" x14ac:dyDescent="0.2">
      <c r="A355" s="158"/>
      <c r="D355" s="138"/>
    </row>
    <row r="356" spans="1:4" x14ac:dyDescent="0.2">
      <c r="A356" s="158"/>
      <c r="D356" s="138"/>
    </row>
    <row r="357" spans="1:4" x14ac:dyDescent="0.2">
      <c r="A357" s="158"/>
      <c r="D357" s="138"/>
    </row>
    <row r="358" spans="1:4" x14ac:dyDescent="0.2">
      <c r="A358" s="158"/>
      <c r="D358" s="138"/>
    </row>
    <row r="359" spans="1:4" x14ac:dyDescent="0.2">
      <c r="A359" s="158"/>
      <c r="D359" s="138"/>
    </row>
    <row r="360" spans="1:4" x14ac:dyDescent="0.2">
      <c r="A360" s="158"/>
      <c r="D360" s="138"/>
    </row>
    <row r="361" spans="1:4" x14ac:dyDescent="0.2">
      <c r="A361" s="158"/>
      <c r="D361" s="138"/>
    </row>
    <row r="362" spans="1:4" x14ac:dyDescent="0.2">
      <c r="A362" s="158"/>
      <c r="D362" s="138"/>
    </row>
    <row r="363" spans="1:4" x14ac:dyDescent="0.2">
      <c r="A363" s="158"/>
      <c r="D363" s="138"/>
    </row>
    <row r="364" spans="1:4" x14ac:dyDescent="0.2">
      <c r="A364" s="158"/>
      <c r="D364" s="138"/>
    </row>
    <row r="365" spans="1:4" x14ac:dyDescent="0.2">
      <c r="A365" s="158"/>
      <c r="D365" s="138"/>
    </row>
    <row r="366" spans="1:4" x14ac:dyDescent="0.2">
      <c r="A366" s="158"/>
      <c r="D366" s="138"/>
    </row>
    <row r="367" spans="1:4" x14ac:dyDescent="0.2">
      <c r="A367" s="158"/>
      <c r="D367" s="138"/>
    </row>
    <row r="368" spans="1:4" x14ac:dyDescent="0.2">
      <c r="A368" s="158"/>
      <c r="D368" s="138"/>
    </row>
    <row r="369" spans="1:4" x14ac:dyDescent="0.2">
      <c r="A369" s="158"/>
      <c r="D369" s="138"/>
    </row>
    <row r="370" spans="1:4" x14ac:dyDescent="0.2">
      <c r="A370" s="158"/>
      <c r="D370" s="138"/>
    </row>
    <row r="371" spans="1:4" x14ac:dyDescent="0.2">
      <c r="A371" s="158"/>
      <c r="D371" s="138"/>
    </row>
    <row r="372" spans="1:4" x14ac:dyDescent="0.2">
      <c r="A372" s="158"/>
      <c r="D372" s="138"/>
    </row>
    <row r="373" spans="1:4" x14ac:dyDescent="0.2">
      <c r="A373" s="158"/>
      <c r="D373" s="138"/>
    </row>
    <row r="374" spans="1:4" x14ac:dyDescent="0.2">
      <c r="A374" s="158"/>
      <c r="D374" s="138"/>
    </row>
    <row r="375" spans="1:4" x14ac:dyDescent="0.2">
      <c r="A375" s="158"/>
      <c r="D375" s="138"/>
    </row>
    <row r="376" spans="1:4" x14ac:dyDescent="0.2">
      <c r="A376" s="158"/>
      <c r="D376" s="138"/>
    </row>
    <row r="377" spans="1:4" x14ac:dyDescent="0.2">
      <c r="A377" s="158"/>
      <c r="D377" s="138"/>
    </row>
    <row r="378" spans="1:4" x14ac:dyDescent="0.2">
      <c r="A378" s="158"/>
      <c r="D378" s="138"/>
    </row>
    <row r="379" spans="1:4" x14ac:dyDescent="0.2">
      <c r="A379" s="158"/>
      <c r="D379" s="138"/>
    </row>
    <row r="380" spans="1:4" x14ac:dyDescent="0.2">
      <c r="A380" s="158"/>
      <c r="D380" s="138"/>
    </row>
    <row r="381" spans="1:4" x14ac:dyDescent="0.2">
      <c r="A381" s="158"/>
      <c r="D381" s="138"/>
    </row>
    <row r="382" spans="1:4" x14ac:dyDescent="0.2">
      <c r="A382" s="158"/>
      <c r="D382" s="138"/>
    </row>
    <row r="383" spans="1:4" x14ac:dyDescent="0.2">
      <c r="A383" s="158"/>
      <c r="D383" s="138"/>
    </row>
    <row r="384" spans="1:4" x14ac:dyDescent="0.2">
      <c r="A384" s="158"/>
      <c r="D384" s="138"/>
    </row>
    <row r="385" spans="1:4" x14ac:dyDescent="0.2">
      <c r="A385" s="158"/>
      <c r="D385" s="138"/>
    </row>
    <row r="386" spans="1:4" x14ac:dyDescent="0.2">
      <c r="A386" s="158"/>
      <c r="D386" s="138"/>
    </row>
    <row r="387" spans="1:4" x14ac:dyDescent="0.2">
      <c r="A387" s="158"/>
      <c r="D387" s="138"/>
    </row>
    <row r="388" spans="1:4" x14ac:dyDescent="0.2">
      <c r="A388" s="158"/>
      <c r="D388" s="138"/>
    </row>
    <row r="389" spans="1:4" x14ac:dyDescent="0.2">
      <c r="A389" s="158"/>
      <c r="D389" s="138"/>
    </row>
    <row r="390" spans="1:4" x14ac:dyDescent="0.2">
      <c r="A390" s="158"/>
      <c r="D390" s="138"/>
    </row>
    <row r="391" spans="1:4" x14ac:dyDescent="0.2">
      <c r="A391" s="158"/>
      <c r="D391" s="138"/>
    </row>
    <row r="392" spans="1:4" x14ac:dyDescent="0.2">
      <c r="A392" s="158"/>
      <c r="D392" s="138"/>
    </row>
    <row r="393" spans="1:4" x14ac:dyDescent="0.2">
      <c r="A393" s="158"/>
      <c r="D393" s="138"/>
    </row>
    <row r="394" spans="1:4" x14ac:dyDescent="0.2">
      <c r="A394" s="158"/>
      <c r="D394" s="138"/>
    </row>
    <row r="395" spans="1:4" x14ac:dyDescent="0.2">
      <c r="A395" s="158"/>
      <c r="D395" s="138"/>
    </row>
    <row r="396" spans="1:4" x14ac:dyDescent="0.2">
      <c r="A396" s="158"/>
      <c r="D396" s="138"/>
    </row>
    <row r="397" spans="1:4" x14ac:dyDescent="0.2">
      <c r="A397" s="158"/>
      <c r="D397" s="138"/>
    </row>
    <row r="398" spans="1:4" x14ac:dyDescent="0.2">
      <c r="A398" s="158"/>
      <c r="D398" s="138"/>
    </row>
    <row r="399" spans="1:4" x14ac:dyDescent="0.2">
      <c r="A399" s="158"/>
      <c r="D399" s="138"/>
    </row>
    <row r="400" spans="1:4" x14ac:dyDescent="0.2">
      <c r="A400" s="158"/>
      <c r="D400" s="138"/>
    </row>
    <row r="401" spans="1:4" x14ac:dyDescent="0.2">
      <c r="A401" s="158"/>
      <c r="D401" s="138"/>
    </row>
    <row r="402" spans="1:4" x14ac:dyDescent="0.2">
      <c r="A402" s="158"/>
      <c r="D402" s="138"/>
    </row>
    <row r="403" spans="1:4" x14ac:dyDescent="0.2">
      <c r="A403" s="158"/>
      <c r="D403" s="138"/>
    </row>
    <row r="404" spans="1:4" x14ac:dyDescent="0.2">
      <c r="A404" s="158"/>
      <c r="D404" s="138"/>
    </row>
    <row r="405" spans="1:4" x14ac:dyDescent="0.2">
      <c r="A405" s="158"/>
      <c r="D405" s="138"/>
    </row>
    <row r="406" spans="1:4" x14ac:dyDescent="0.2">
      <c r="A406" s="158"/>
      <c r="D406" s="138"/>
    </row>
    <row r="407" spans="1:4" x14ac:dyDescent="0.2">
      <c r="A407" s="158"/>
      <c r="D407" s="138"/>
    </row>
    <row r="408" spans="1:4" x14ac:dyDescent="0.2">
      <c r="A408" s="158"/>
      <c r="D408" s="138"/>
    </row>
    <row r="409" spans="1:4" x14ac:dyDescent="0.2">
      <c r="A409" s="158"/>
      <c r="D409" s="138"/>
    </row>
    <row r="410" spans="1:4" x14ac:dyDescent="0.2">
      <c r="A410" s="158"/>
      <c r="D410" s="138"/>
    </row>
    <row r="411" spans="1:4" x14ac:dyDescent="0.2">
      <c r="A411" s="158"/>
      <c r="D411" s="138"/>
    </row>
    <row r="412" spans="1:4" x14ac:dyDescent="0.2">
      <c r="A412" s="158"/>
      <c r="D412" s="138"/>
    </row>
    <row r="413" spans="1:4" x14ac:dyDescent="0.2">
      <c r="A413" s="158"/>
      <c r="D413" s="138"/>
    </row>
    <row r="414" spans="1:4" x14ac:dyDescent="0.2">
      <c r="A414" s="158"/>
      <c r="D414" s="138"/>
    </row>
    <row r="415" spans="1:4" x14ac:dyDescent="0.2">
      <c r="A415" s="158"/>
      <c r="D415" s="138"/>
    </row>
    <row r="416" spans="1:4" x14ac:dyDescent="0.2">
      <c r="A416" s="158"/>
      <c r="D416" s="138"/>
    </row>
    <row r="417" spans="1:4" x14ac:dyDescent="0.2">
      <c r="A417" s="158"/>
      <c r="D417" s="138"/>
    </row>
    <row r="418" spans="1:4" x14ac:dyDescent="0.2">
      <c r="A418" s="158"/>
      <c r="D418" s="138"/>
    </row>
    <row r="419" spans="1:4" x14ac:dyDescent="0.2">
      <c r="A419" s="158"/>
      <c r="D419" s="138"/>
    </row>
    <row r="420" spans="1:4" x14ac:dyDescent="0.2">
      <c r="A420" s="158"/>
      <c r="D420" s="138"/>
    </row>
    <row r="421" spans="1:4" x14ac:dyDescent="0.2">
      <c r="A421" s="158"/>
      <c r="D421" s="138"/>
    </row>
    <row r="422" spans="1:4" x14ac:dyDescent="0.2">
      <c r="A422" s="158"/>
      <c r="D422" s="138"/>
    </row>
    <row r="423" spans="1:4" x14ac:dyDescent="0.2">
      <c r="A423" s="158"/>
      <c r="D423" s="138"/>
    </row>
    <row r="424" spans="1:4" x14ac:dyDescent="0.2">
      <c r="A424" s="158"/>
      <c r="D424" s="138"/>
    </row>
    <row r="425" spans="1:4" x14ac:dyDescent="0.2">
      <c r="A425" s="158"/>
      <c r="D425" s="138"/>
    </row>
    <row r="426" spans="1:4" x14ac:dyDescent="0.2">
      <c r="A426" s="158"/>
      <c r="D426" s="138"/>
    </row>
    <row r="427" spans="1:4" x14ac:dyDescent="0.2">
      <c r="A427" s="158"/>
      <c r="D427" s="138"/>
    </row>
    <row r="428" spans="1:4" x14ac:dyDescent="0.2">
      <c r="A428" s="158"/>
      <c r="D428" s="138"/>
    </row>
    <row r="429" spans="1:4" x14ac:dyDescent="0.2">
      <c r="A429" s="158"/>
      <c r="D429" s="138"/>
    </row>
    <row r="430" spans="1:4" x14ac:dyDescent="0.2">
      <c r="A430" s="158"/>
      <c r="D430" s="138"/>
    </row>
    <row r="431" spans="1:4" x14ac:dyDescent="0.2">
      <c r="A431" s="158"/>
      <c r="D431" s="138"/>
    </row>
    <row r="432" spans="1:4" x14ac:dyDescent="0.2">
      <c r="A432" s="158"/>
      <c r="D432" s="138"/>
    </row>
    <row r="433" spans="1:4" x14ac:dyDescent="0.2">
      <c r="A433" s="158"/>
      <c r="D433" s="138"/>
    </row>
    <row r="434" spans="1:4" x14ac:dyDescent="0.2">
      <c r="A434" s="158"/>
      <c r="D434" s="138"/>
    </row>
    <row r="435" spans="1:4" x14ac:dyDescent="0.2">
      <c r="A435" s="158"/>
      <c r="D435" s="138"/>
    </row>
    <row r="436" spans="1:4" x14ac:dyDescent="0.2">
      <c r="A436" s="158"/>
      <c r="D436" s="138"/>
    </row>
    <row r="437" spans="1:4" x14ac:dyDescent="0.2">
      <c r="A437" s="158"/>
      <c r="D437" s="138"/>
    </row>
    <row r="438" spans="1:4" x14ac:dyDescent="0.2">
      <c r="A438" s="158"/>
      <c r="D438" s="138"/>
    </row>
    <row r="439" spans="1:4" x14ac:dyDescent="0.2">
      <c r="A439" s="158"/>
      <c r="D439" s="138"/>
    </row>
    <row r="440" spans="1:4" x14ac:dyDescent="0.2">
      <c r="A440" s="158"/>
      <c r="D440" s="138"/>
    </row>
    <row r="441" spans="1:4" x14ac:dyDescent="0.2">
      <c r="A441" s="158"/>
      <c r="D441" s="138"/>
    </row>
    <row r="442" spans="1:4" x14ac:dyDescent="0.2">
      <c r="A442" s="158"/>
      <c r="D442" s="138"/>
    </row>
    <row r="443" spans="1:4" x14ac:dyDescent="0.2">
      <c r="A443" s="158"/>
      <c r="D443" s="138"/>
    </row>
    <row r="444" spans="1:4" x14ac:dyDescent="0.2">
      <c r="A444" s="158"/>
      <c r="D444" s="138"/>
    </row>
    <row r="445" spans="1:4" x14ac:dyDescent="0.2">
      <c r="A445" s="158"/>
      <c r="D445" s="138"/>
    </row>
    <row r="446" spans="1:4" x14ac:dyDescent="0.2">
      <c r="A446" s="158"/>
      <c r="D446" s="138"/>
    </row>
    <row r="447" spans="1:4" x14ac:dyDescent="0.2">
      <c r="A447" s="158"/>
      <c r="D447" s="138"/>
    </row>
    <row r="448" spans="1:4" x14ac:dyDescent="0.2">
      <c r="A448" s="158"/>
      <c r="D448" s="138"/>
    </row>
    <row r="449" spans="1:4" x14ac:dyDescent="0.2">
      <c r="A449" s="158"/>
      <c r="D449" s="138"/>
    </row>
    <row r="450" spans="1:4" x14ac:dyDescent="0.2">
      <c r="A450" s="158"/>
      <c r="D450" s="138"/>
    </row>
    <row r="451" spans="1:4" x14ac:dyDescent="0.2">
      <c r="A451" s="158"/>
      <c r="D451" s="138"/>
    </row>
    <row r="452" spans="1:4" x14ac:dyDescent="0.2">
      <c r="A452" s="158"/>
      <c r="D452" s="138"/>
    </row>
    <row r="453" spans="1:4" x14ac:dyDescent="0.2">
      <c r="A453" s="158"/>
      <c r="D453" s="138"/>
    </row>
    <row r="454" spans="1:4" x14ac:dyDescent="0.2">
      <c r="A454" s="158"/>
      <c r="D454" s="138"/>
    </row>
    <row r="455" spans="1:4" x14ac:dyDescent="0.2">
      <c r="A455" s="158"/>
      <c r="D455" s="138"/>
    </row>
    <row r="456" spans="1:4" x14ac:dyDescent="0.2">
      <c r="A456" s="158"/>
      <c r="D456" s="138"/>
    </row>
    <row r="457" spans="1:4" x14ac:dyDescent="0.2">
      <c r="A457" s="158"/>
      <c r="D457" s="138"/>
    </row>
    <row r="458" spans="1:4" x14ac:dyDescent="0.2">
      <c r="A458" s="158"/>
      <c r="D458" s="138"/>
    </row>
    <row r="459" spans="1:4" x14ac:dyDescent="0.2">
      <c r="A459" s="158"/>
      <c r="D459" s="138"/>
    </row>
    <row r="460" spans="1:4" x14ac:dyDescent="0.2">
      <c r="A460" s="158"/>
      <c r="D460" s="138"/>
    </row>
    <row r="461" spans="1:4" x14ac:dyDescent="0.2">
      <c r="A461" s="158"/>
      <c r="D461" s="138"/>
    </row>
    <row r="462" spans="1:4" x14ac:dyDescent="0.2">
      <c r="A462" s="158"/>
      <c r="D462" s="138"/>
    </row>
    <row r="463" spans="1:4" x14ac:dyDescent="0.2">
      <c r="A463" s="158"/>
      <c r="D463" s="138"/>
    </row>
    <row r="464" spans="1:4" x14ac:dyDescent="0.2">
      <c r="A464" s="158"/>
      <c r="D464" s="138"/>
    </row>
    <row r="465" spans="1:4" x14ac:dyDescent="0.2">
      <c r="A465" s="158"/>
      <c r="D465" s="138"/>
    </row>
    <row r="466" spans="1:4" x14ac:dyDescent="0.2">
      <c r="A466" s="158"/>
      <c r="D466" s="138"/>
    </row>
    <row r="467" spans="1:4" x14ac:dyDescent="0.2">
      <c r="A467" s="158"/>
      <c r="D467" s="138"/>
    </row>
    <row r="468" spans="1:4" x14ac:dyDescent="0.2">
      <c r="A468" s="158"/>
      <c r="D468" s="138"/>
    </row>
    <row r="469" spans="1:4" x14ac:dyDescent="0.2">
      <c r="A469" s="158"/>
      <c r="D469" s="138"/>
    </row>
    <row r="470" spans="1:4" x14ac:dyDescent="0.2">
      <c r="A470" s="158"/>
      <c r="D470" s="138"/>
    </row>
    <row r="471" spans="1:4" x14ac:dyDescent="0.2">
      <c r="A471" s="158"/>
      <c r="D471" s="138"/>
    </row>
    <row r="472" spans="1:4" x14ac:dyDescent="0.2">
      <c r="A472" s="158"/>
      <c r="D472" s="138"/>
    </row>
    <row r="473" spans="1:4" x14ac:dyDescent="0.2">
      <c r="A473" s="158"/>
      <c r="D473" s="138"/>
    </row>
    <row r="474" spans="1:4" x14ac:dyDescent="0.2">
      <c r="A474" s="158"/>
      <c r="D474" s="138"/>
    </row>
    <row r="475" spans="1:4" x14ac:dyDescent="0.2">
      <c r="A475" s="158"/>
      <c r="D475" s="138"/>
    </row>
    <row r="476" spans="1:4" x14ac:dyDescent="0.2">
      <c r="A476" s="158"/>
      <c r="D476" s="138"/>
    </row>
    <row r="477" spans="1:4" x14ac:dyDescent="0.2">
      <c r="A477" s="158"/>
      <c r="D477" s="138"/>
    </row>
    <row r="478" spans="1:4" x14ac:dyDescent="0.2">
      <c r="A478" s="158"/>
      <c r="D478" s="138"/>
    </row>
    <row r="479" spans="1:4" x14ac:dyDescent="0.2">
      <c r="A479" s="158"/>
      <c r="D479" s="138"/>
    </row>
    <row r="480" spans="1:4" x14ac:dyDescent="0.2">
      <c r="A480" s="158"/>
      <c r="D480" s="138"/>
    </row>
    <row r="481" spans="1:4" x14ac:dyDescent="0.2">
      <c r="A481" s="158"/>
      <c r="D481" s="138"/>
    </row>
    <row r="482" spans="1:4" x14ac:dyDescent="0.2">
      <c r="A482" s="158"/>
      <c r="D482" s="138"/>
    </row>
    <row r="483" spans="1:4" x14ac:dyDescent="0.2">
      <c r="A483" s="158"/>
      <c r="D483" s="138"/>
    </row>
    <row r="484" spans="1:4" x14ac:dyDescent="0.2">
      <c r="A484" s="158"/>
      <c r="D484" s="138"/>
    </row>
    <row r="485" spans="1:4" x14ac:dyDescent="0.2">
      <c r="A485" s="158"/>
      <c r="D485" s="138"/>
    </row>
    <row r="486" spans="1:4" x14ac:dyDescent="0.2">
      <c r="A486" s="158"/>
      <c r="D486" s="138"/>
    </row>
    <row r="487" spans="1:4" x14ac:dyDescent="0.2">
      <c r="A487" s="158"/>
      <c r="D487" s="138"/>
    </row>
    <row r="488" spans="1:4" x14ac:dyDescent="0.2">
      <c r="A488" s="158"/>
      <c r="D488" s="138"/>
    </row>
    <row r="489" spans="1:4" x14ac:dyDescent="0.2">
      <c r="A489" s="158"/>
      <c r="D489" s="138"/>
    </row>
    <row r="490" spans="1:4" x14ac:dyDescent="0.2">
      <c r="A490" s="158"/>
      <c r="D490" s="138"/>
    </row>
    <row r="491" spans="1:4" x14ac:dyDescent="0.2">
      <c r="A491" s="158"/>
      <c r="D491" s="138"/>
    </row>
    <row r="492" spans="1:4" x14ac:dyDescent="0.2">
      <c r="A492" s="158"/>
      <c r="D492" s="138"/>
    </row>
    <row r="493" spans="1:4" x14ac:dyDescent="0.2">
      <c r="A493" s="158"/>
      <c r="D493" s="138"/>
    </row>
    <row r="494" spans="1:4" x14ac:dyDescent="0.2">
      <c r="A494" s="158"/>
      <c r="D494" s="138"/>
    </row>
    <row r="495" spans="1:4" x14ac:dyDescent="0.2">
      <c r="A495" s="158"/>
      <c r="D495" s="138"/>
    </row>
    <row r="496" spans="1:4" x14ac:dyDescent="0.2">
      <c r="A496" s="158"/>
      <c r="D496" s="138"/>
    </row>
    <row r="497" spans="1:4" x14ac:dyDescent="0.2">
      <c r="A497" s="158"/>
      <c r="D497" s="138"/>
    </row>
    <row r="498" spans="1:4" x14ac:dyDescent="0.2">
      <c r="A498" s="158"/>
      <c r="D498" s="138"/>
    </row>
    <row r="499" spans="1:4" x14ac:dyDescent="0.2">
      <c r="A499" s="158"/>
      <c r="D499" s="138"/>
    </row>
    <row r="500" spans="1:4" x14ac:dyDescent="0.2">
      <c r="A500" s="158"/>
      <c r="D500" s="138"/>
    </row>
    <row r="501" spans="1:4" x14ac:dyDescent="0.2">
      <c r="A501" s="158"/>
      <c r="D501" s="138"/>
    </row>
    <row r="502" spans="1:4" x14ac:dyDescent="0.2">
      <c r="A502" s="158"/>
      <c r="D502" s="138"/>
    </row>
    <row r="503" spans="1:4" x14ac:dyDescent="0.2">
      <c r="A503" s="158"/>
      <c r="D503" s="138"/>
    </row>
    <row r="504" spans="1:4" x14ac:dyDescent="0.2">
      <c r="A504" s="158"/>
      <c r="D504" s="138"/>
    </row>
    <row r="505" spans="1:4" x14ac:dyDescent="0.2">
      <c r="A505" s="158"/>
      <c r="D505" s="138"/>
    </row>
    <row r="506" spans="1:4" x14ac:dyDescent="0.2">
      <c r="A506" s="158"/>
      <c r="D506" s="138"/>
    </row>
    <row r="507" spans="1:4" x14ac:dyDescent="0.2">
      <c r="A507" s="158"/>
      <c r="D507" s="138"/>
    </row>
    <row r="508" spans="1:4" x14ac:dyDescent="0.2">
      <c r="A508" s="158"/>
      <c r="D508" s="138"/>
    </row>
    <row r="509" spans="1:4" x14ac:dyDescent="0.2">
      <c r="A509" s="158"/>
      <c r="D509" s="138"/>
    </row>
    <row r="510" spans="1:4" x14ac:dyDescent="0.2">
      <c r="A510" s="158"/>
      <c r="D510" s="138"/>
    </row>
    <row r="511" spans="1:4" x14ac:dyDescent="0.2">
      <c r="A511" s="158"/>
      <c r="D511" s="138"/>
    </row>
    <row r="512" spans="1:4" x14ac:dyDescent="0.2">
      <c r="A512" s="158"/>
      <c r="D512" s="138"/>
    </row>
    <row r="513" spans="1:4" x14ac:dyDescent="0.2">
      <c r="A513" s="158"/>
      <c r="D513" s="138"/>
    </row>
    <row r="514" spans="1:4" x14ac:dyDescent="0.2">
      <c r="A514" s="158"/>
      <c r="D514" s="138"/>
    </row>
    <row r="515" spans="1:4" x14ac:dyDescent="0.2">
      <c r="A515" s="158"/>
      <c r="D515" s="138"/>
    </row>
    <row r="516" spans="1:4" x14ac:dyDescent="0.2">
      <c r="A516" s="158"/>
      <c r="D516" s="138"/>
    </row>
    <row r="517" spans="1:4" x14ac:dyDescent="0.2">
      <c r="A517" s="158"/>
      <c r="D517" s="138"/>
    </row>
    <row r="518" spans="1:4" x14ac:dyDescent="0.2">
      <c r="A518" s="158"/>
      <c r="D518" s="138"/>
    </row>
    <row r="519" spans="1:4" x14ac:dyDescent="0.2">
      <c r="A519" s="158"/>
      <c r="D519" s="138"/>
    </row>
    <row r="520" spans="1:4" x14ac:dyDescent="0.2">
      <c r="A520" s="158"/>
      <c r="D520" s="138"/>
    </row>
    <row r="521" spans="1:4" x14ac:dyDescent="0.2">
      <c r="A521" s="158"/>
      <c r="D521" s="138"/>
    </row>
    <row r="522" spans="1:4" x14ac:dyDescent="0.2">
      <c r="A522" s="158"/>
      <c r="D522" s="138"/>
    </row>
    <row r="523" spans="1:4" x14ac:dyDescent="0.2">
      <c r="A523" s="158"/>
      <c r="D523" s="138"/>
    </row>
    <row r="524" spans="1:4" x14ac:dyDescent="0.2">
      <c r="A524" s="158"/>
      <c r="D524" s="138"/>
    </row>
    <row r="525" spans="1:4" x14ac:dyDescent="0.2">
      <c r="A525" s="158"/>
      <c r="D525" s="138"/>
    </row>
    <row r="526" spans="1:4" x14ac:dyDescent="0.2">
      <c r="A526" s="158"/>
      <c r="D526" s="138"/>
    </row>
    <row r="527" spans="1:4" x14ac:dyDescent="0.2">
      <c r="A527" s="158"/>
      <c r="D527" s="138"/>
    </row>
    <row r="528" spans="1:4" x14ac:dyDescent="0.2">
      <c r="A528" s="158"/>
      <c r="D528" s="138"/>
    </row>
    <row r="529" spans="1:4" x14ac:dyDescent="0.2">
      <c r="A529" s="158"/>
      <c r="D529" s="138"/>
    </row>
    <row r="530" spans="1:4" x14ac:dyDescent="0.2">
      <c r="A530" s="158"/>
      <c r="D530" s="138"/>
    </row>
    <row r="531" spans="1:4" x14ac:dyDescent="0.2">
      <c r="A531" s="158"/>
      <c r="D531" s="138"/>
    </row>
    <row r="532" spans="1:4" x14ac:dyDescent="0.2">
      <c r="A532" s="158"/>
      <c r="D532" s="138"/>
    </row>
    <row r="533" spans="1:4" x14ac:dyDescent="0.2">
      <c r="A533" s="158"/>
      <c r="D533" s="138"/>
    </row>
    <row r="534" spans="1:4" x14ac:dyDescent="0.2">
      <c r="A534" s="158"/>
      <c r="D534" s="138"/>
    </row>
    <row r="535" spans="1:4" x14ac:dyDescent="0.2">
      <c r="A535" s="158"/>
      <c r="D535" s="138"/>
    </row>
    <row r="536" spans="1:4" x14ac:dyDescent="0.2">
      <c r="A536" s="158"/>
      <c r="D536" s="138"/>
    </row>
    <row r="537" spans="1:4" x14ac:dyDescent="0.2">
      <c r="A537" s="158"/>
      <c r="D537" s="138"/>
    </row>
    <row r="538" spans="1:4" x14ac:dyDescent="0.2">
      <c r="A538" s="158"/>
      <c r="D538" s="138"/>
    </row>
    <row r="539" spans="1:4" x14ac:dyDescent="0.2">
      <c r="A539" s="158"/>
      <c r="D539" s="138"/>
    </row>
    <row r="540" spans="1:4" x14ac:dyDescent="0.2">
      <c r="A540" s="158"/>
      <c r="D540" s="138"/>
    </row>
    <row r="541" spans="1:4" x14ac:dyDescent="0.2">
      <c r="A541" s="158"/>
      <c r="D541" s="138"/>
    </row>
    <row r="542" spans="1:4" x14ac:dyDescent="0.2">
      <c r="A542" s="158"/>
      <c r="D542" s="138"/>
    </row>
    <row r="543" spans="1:4" x14ac:dyDescent="0.2">
      <c r="A543" s="158"/>
      <c r="D543" s="138"/>
    </row>
    <row r="544" spans="1:4" x14ac:dyDescent="0.2">
      <c r="A544" s="158"/>
      <c r="D544" s="138"/>
    </row>
    <row r="545" spans="1:4" x14ac:dyDescent="0.2">
      <c r="A545" s="158"/>
      <c r="D545" s="138"/>
    </row>
    <row r="546" spans="1:4" x14ac:dyDescent="0.2">
      <c r="A546" s="158"/>
      <c r="D546" s="138"/>
    </row>
    <row r="547" spans="1:4" x14ac:dyDescent="0.2">
      <c r="A547" s="158"/>
      <c r="D547" s="138"/>
    </row>
    <row r="548" spans="1:4" x14ac:dyDescent="0.2">
      <c r="A548" s="158"/>
      <c r="D548" s="138"/>
    </row>
    <row r="549" spans="1:4" x14ac:dyDescent="0.2">
      <c r="A549" s="158"/>
      <c r="D549" s="138"/>
    </row>
    <row r="550" spans="1:4" x14ac:dyDescent="0.2">
      <c r="A550" s="158"/>
      <c r="D550" s="138"/>
    </row>
    <row r="551" spans="1:4" x14ac:dyDescent="0.2">
      <c r="A551" s="158"/>
      <c r="D551" s="138"/>
    </row>
    <row r="552" spans="1:4" x14ac:dyDescent="0.2">
      <c r="A552" s="158"/>
      <c r="D552" s="138"/>
    </row>
    <row r="553" spans="1:4" x14ac:dyDescent="0.2">
      <c r="A553" s="158"/>
      <c r="D553" s="138"/>
    </row>
    <row r="554" spans="1:4" x14ac:dyDescent="0.2">
      <c r="A554" s="158"/>
      <c r="D554" s="138"/>
    </row>
    <row r="555" spans="1:4" x14ac:dyDescent="0.2">
      <c r="A555" s="158"/>
      <c r="D555" s="138"/>
    </row>
    <row r="556" spans="1:4" x14ac:dyDescent="0.2">
      <c r="A556" s="158"/>
      <c r="D556" s="138"/>
    </row>
    <row r="557" spans="1:4" x14ac:dyDescent="0.2">
      <c r="A557" s="158"/>
      <c r="D557" s="138"/>
    </row>
    <row r="558" spans="1:4" x14ac:dyDescent="0.2">
      <c r="A558" s="158"/>
      <c r="D558" s="138"/>
    </row>
    <row r="559" spans="1:4" x14ac:dyDescent="0.2">
      <c r="A559" s="158"/>
      <c r="D559" s="138"/>
    </row>
    <row r="560" spans="1:4" x14ac:dyDescent="0.2">
      <c r="A560" s="158"/>
      <c r="D560" s="138"/>
    </row>
    <row r="561" spans="1:4" x14ac:dyDescent="0.2">
      <c r="A561" s="158"/>
      <c r="D561" s="138"/>
    </row>
    <row r="562" spans="1:4" x14ac:dyDescent="0.2">
      <c r="A562" s="158"/>
      <c r="D562" s="138"/>
    </row>
    <row r="563" spans="1:4" x14ac:dyDescent="0.2">
      <c r="A563" s="158"/>
      <c r="D563" s="138"/>
    </row>
    <row r="564" spans="1:4" x14ac:dyDescent="0.2">
      <c r="A564" s="158"/>
      <c r="D564" s="138"/>
    </row>
    <row r="565" spans="1:4" x14ac:dyDescent="0.2">
      <c r="A565" s="158"/>
      <c r="D565" s="138"/>
    </row>
    <row r="566" spans="1:4" x14ac:dyDescent="0.2">
      <c r="A566" s="158"/>
      <c r="D566" s="138"/>
    </row>
    <row r="567" spans="1:4" x14ac:dyDescent="0.2">
      <c r="A567" s="158"/>
      <c r="D567" s="138"/>
    </row>
    <row r="568" spans="1:4" x14ac:dyDescent="0.2">
      <c r="A568" s="158"/>
      <c r="D568" s="138"/>
    </row>
    <row r="569" spans="1:4" x14ac:dyDescent="0.2">
      <c r="A569" s="158"/>
      <c r="D569" s="138"/>
    </row>
    <row r="570" spans="1:4" x14ac:dyDescent="0.2">
      <c r="A570" s="158"/>
      <c r="D570" s="138"/>
    </row>
    <row r="571" spans="1:4" x14ac:dyDescent="0.2">
      <c r="A571" s="158"/>
      <c r="D571" s="138"/>
    </row>
    <row r="572" spans="1:4" x14ac:dyDescent="0.2">
      <c r="A572" s="158"/>
      <c r="D572" s="138"/>
    </row>
    <row r="573" spans="1:4" x14ac:dyDescent="0.2">
      <c r="A573" s="158"/>
      <c r="D573" s="138"/>
    </row>
    <row r="574" spans="1:4" x14ac:dyDescent="0.2">
      <c r="A574" s="158"/>
      <c r="D574" s="138"/>
    </row>
    <row r="575" spans="1:4" x14ac:dyDescent="0.2">
      <c r="A575" s="158"/>
      <c r="D575" s="138"/>
    </row>
    <row r="576" spans="1:4" x14ac:dyDescent="0.2">
      <c r="A576" s="158"/>
      <c r="D576" s="138"/>
    </row>
    <row r="577" spans="1:4" x14ac:dyDescent="0.2">
      <c r="A577" s="158"/>
      <c r="D577" s="138"/>
    </row>
    <row r="578" spans="1:4" x14ac:dyDescent="0.2">
      <c r="A578" s="158"/>
      <c r="D578" s="138"/>
    </row>
    <row r="579" spans="1:4" x14ac:dyDescent="0.2">
      <c r="A579" s="158"/>
      <c r="D579" s="138"/>
    </row>
    <row r="580" spans="1:4" x14ac:dyDescent="0.2">
      <c r="A580" s="158"/>
      <c r="D580" s="138"/>
    </row>
    <row r="581" spans="1:4" x14ac:dyDescent="0.2">
      <c r="A581" s="158"/>
      <c r="D581" s="138"/>
    </row>
    <row r="582" spans="1:4" x14ac:dyDescent="0.2">
      <c r="A582" s="158"/>
      <c r="D582" s="138"/>
    </row>
    <row r="583" spans="1:4" x14ac:dyDescent="0.2">
      <c r="A583" s="158"/>
      <c r="D583" s="138"/>
    </row>
    <row r="584" spans="1:4" x14ac:dyDescent="0.2">
      <c r="A584" s="158"/>
      <c r="D584" s="138"/>
    </row>
    <row r="585" spans="1:4" x14ac:dyDescent="0.2">
      <c r="A585" s="158"/>
      <c r="D585" s="138"/>
    </row>
    <row r="586" spans="1:4" x14ac:dyDescent="0.2">
      <c r="A586" s="158"/>
      <c r="D586" s="138"/>
    </row>
    <row r="587" spans="1:4" x14ac:dyDescent="0.2">
      <c r="A587" s="158"/>
      <c r="D587" s="138"/>
    </row>
    <row r="588" spans="1:4" x14ac:dyDescent="0.2">
      <c r="A588" s="158"/>
      <c r="D588" s="138"/>
    </row>
    <row r="589" spans="1:4" x14ac:dyDescent="0.2">
      <c r="A589" s="158"/>
      <c r="D589" s="138"/>
    </row>
    <row r="590" spans="1:4" x14ac:dyDescent="0.2">
      <c r="A590" s="158"/>
      <c r="D590" s="138"/>
    </row>
    <row r="591" spans="1:4" x14ac:dyDescent="0.2">
      <c r="A591" s="158"/>
      <c r="D591" s="138"/>
    </row>
    <row r="592" spans="1:4" x14ac:dyDescent="0.2">
      <c r="A592" s="158"/>
      <c r="D592" s="138"/>
    </row>
    <row r="593" spans="1:4" x14ac:dyDescent="0.2">
      <c r="A593" s="158"/>
      <c r="D593" s="138"/>
    </row>
    <row r="594" spans="1:4" x14ac:dyDescent="0.2">
      <c r="A594" s="158"/>
      <c r="D594" s="138"/>
    </row>
    <row r="595" spans="1:4" x14ac:dyDescent="0.2">
      <c r="A595" s="158"/>
      <c r="D595" s="138"/>
    </row>
    <row r="596" spans="1:4" x14ac:dyDescent="0.2">
      <c r="A596" s="158"/>
      <c r="D596" s="138"/>
    </row>
    <row r="597" spans="1:4" x14ac:dyDescent="0.2">
      <c r="A597" s="158"/>
      <c r="D597" s="138"/>
    </row>
    <row r="598" spans="1:4" x14ac:dyDescent="0.2">
      <c r="A598" s="158"/>
      <c r="D598" s="138"/>
    </row>
    <row r="599" spans="1:4" x14ac:dyDescent="0.2">
      <c r="A599" s="158"/>
      <c r="D599" s="138"/>
    </row>
    <row r="600" spans="1:4" x14ac:dyDescent="0.2">
      <c r="A600" s="158"/>
      <c r="D600" s="138"/>
    </row>
    <row r="601" spans="1:4" x14ac:dyDescent="0.2">
      <c r="A601" s="158"/>
      <c r="D601" s="138"/>
    </row>
    <row r="602" spans="1:4" x14ac:dyDescent="0.2">
      <c r="A602" s="158"/>
      <c r="D602" s="138"/>
    </row>
    <row r="603" spans="1:4" x14ac:dyDescent="0.2">
      <c r="A603" s="158"/>
      <c r="D603" s="138"/>
    </row>
    <row r="604" spans="1:4" x14ac:dyDescent="0.2">
      <c r="A604" s="158"/>
      <c r="D604" s="138"/>
    </row>
    <row r="605" spans="1:4" x14ac:dyDescent="0.2">
      <c r="A605" s="158"/>
      <c r="D605" s="138"/>
    </row>
    <row r="606" spans="1:4" x14ac:dyDescent="0.2">
      <c r="A606" s="158"/>
      <c r="D606" s="138"/>
    </row>
    <row r="607" spans="1:4" x14ac:dyDescent="0.2">
      <c r="A607" s="158"/>
      <c r="D607" s="138"/>
    </row>
    <row r="608" spans="1:4" x14ac:dyDescent="0.2">
      <c r="A608" s="158"/>
      <c r="D608" s="138"/>
    </row>
    <row r="609" spans="1:4" x14ac:dyDescent="0.2">
      <c r="A609" s="158"/>
      <c r="D609" s="138"/>
    </row>
    <row r="610" spans="1:4" x14ac:dyDescent="0.2">
      <c r="A610" s="158"/>
      <c r="D610" s="138"/>
    </row>
    <row r="611" spans="1:4" x14ac:dyDescent="0.2">
      <c r="A611" s="158"/>
      <c r="D611" s="138"/>
    </row>
    <row r="612" spans="1:4" x14ac:dyDescent="0.2">
      <c r="A612" s="158"/>
      <c r="D612" s="138"/>
    </row>
    <row r="613" spans="1:4" x14ac:dyDescent="0.2">
      <c r="A613" s="158"/>
      <c r="D613" s="138"/>
    </row>
    <row r="614" spans="1:4" x14ac:dyDescent="0.2">
      <c r="A614" s="158"/>
      <c r="D614" s="138"/>
    </row>
    <row r="615" spans="1:4" x14ac:dyDescent="0.2">
      <c r="A615" s="158"/>
      <c r="D615" s="138"/>
    </row>
    <row r="616" spans="1:4" x14ac:dyDescent="0.2">
      <c r="A616" s="158"/>
      <c r="D616" s="138"/>
    </row>
    <row r="617" spans="1:4" x14ac:dyDescent="0.2">
      <c r="A617" s="158"/>
      <c r="D617" s="138"/>
    </row>
    <row r="618" spans="1:4" x14ac:dyDescent="0.2">
      <c r="A618" s="158"/>
      <c r="D618" s="138"/>
    </row>
    <row r="619" spans="1:4" x14ac:dyDescent="0.2">
      <c r="A619" s="158"/>
      <c r="D619" s="138"/>
    </row>
    <row r="620" spans="1:4" x14ac:dyDescent="0.2">
      <c r="A620" s="158"/>
      <c r="D620" s="138"/>
    </row>
    <row r="621" spans="1:4" x14ac:dyDescent="0.2">
      <c r="A621" s="158"/>
      <c r="D621" s="138"/>
    </row>
    <row r="622" spans="1:4" x14ac:dyDescent="0.2">
      <c r="A622" s="158"/>
      <c r="D622" s="138"/>
    </row>
    <row r="623" spans="1:4" x14ac:dyDescent="0.2">
      <c r="A623" s="158"/>
      <c r="D623" s="138"/>
    </row>
    <row r="624" spans="1:4" x14ac:dyDescent="0.2">
      <c r="A624" s="158"/>
      <c r="D624" s="138"/>
    </row>
    <row r="625" spans="1:4" x14ac:dyDescent="0.2">
      <c r="A625" s="158"/>
      <c r="D625" s="138"/>
    </row>
    <row r="626" spans="1:4" x14ac:dyDescent="0.2">
      <c r="A626" s="158"/>
      <c r="D626" s="138"/>
    </row>
    <row r="627" spans="1:4" x14ac:dyDescent="0.2">
      <c r="A627" s="158"/>
      <c r="D627" s="138"/>
    </row>
    <row r="628" spans="1:4" x14ac:dyDescent="0.2">
      <c r="A628" s="158"/>
      <c r="D628" s="138"/>
    </row>
    <row r="629" spans="1:4" x14ac:dyDescent="0.2">
      <c r="A629" s="158"/>
      <c r="D629" s="138"/>
    </row>
    <row r="630" spans="1:4" x14ac:dyDescent="0.2">
      <c r="A630" s="158"/>
      <c r="D630" s="138"/>
    </row>
    <row r="631" spans="1:4" x14ac:dyDescent="0.2">
      <c r="A631" s="158"/>
      <c r="D631" s="138"/>
    </row>
    <row r="632" spans="1:4" x14ac:dyDescent="0.2">
      <c r="A632" s="158"/>
      <c r="D632" s="138"/>
    </row>
    <row r="633" spans="1:4" x14ac:dyDescent="0.2">
      <c r="A633" s="158"/>
      <c r="D633" s="138"/>
    </row>
    <row r="634" spans="1:4" x14ac:dyDescent="0.2">
      <c r="A634" s="158"/>
      <c r="D634" s="138"/>
    </row>
    <row r="635" spans="1:4" x14ac:dyDescent="0.2">
      <c r="A635" s="158"/>
      <c r="D635" s="138"/>
    </row>
    <row r="636" spans="1:4" x14ac:dyDescent="0.2">
      <c r="A636" s="158"/>
      <c r="D636" s="138"/>
    </row>
    <row r="637" spans="1:4" x14ac:dyDescent="0.2">
      <c r="A637" s="158"/>
      <c r="D637" s="138"/>
    </row>
    <row r="638" spans="1:4" x14ac:dyDescent="0.2">
      <c r="A638" s="158"/>
      <c r="D638" s="138"/>
    </row>
    <row r="639" spans="1:4" x14ac:dyDescent="0.2">
      <c r="A639" s="158"/>
      <c r="D639" s="138"/>
    </row>
    <row r="640" spans="1:4" x14ac:dyDescent="0.2">
      <c r="A640" s="158"/>
      <c r="D640" s="138"/>
    </row>
    <row r="641" spans="1:4" x14ac:dyDescent="0.2">
      <c r="A641" s="158"/>
      <c r="D641" s="138"/>
    </row>
    <row r="642" spans="1:4" x14ac:dyDescent="0.2">
      <c r="A642" s="158"/>
      <c r="D642" s="138"/>
    </row>
    <row r="643" spans="1:4" x14ac:dyDescent="0.2">
      <c r="A643" s="158"/>
      <c r="D643" s="138"/>
    </row>
    <row r="644" spans="1:4" x14ac:dyDescent="0.2">
      <c r="A644" s="158"/>
      <c r="D644" s="138"/>
    </row>
    <row r="645" spans="1:4" x14ac:dyDescent="0.2">
      <c r="A645" s="158"/>
      <c r="D645" s="138"/>
    </row>
    <row r="646" spans="1:4" x14ac:dyDescent="0.2">
      <c r="A646" s="158"/>
      <c r="D646" s="138"/>
    </row>
    <row r="647" spans="1:4" x14ac:dyDescent="0.2">
      <c r="A647" s="158"/>
      <c r="D647" s="138"/>
    </row>
    <row r="648" spans="1:4" x14ac:dyDescent="0.2">
      <c r="A648" s="158"/>
      <c r="D648" s="138"/>
    </row>
    <row r="649" spans="1:4" x14ac:dyDescent="0.2">
      <c r="A649" s="158"/>
      <c r="D649" s="138"/>
    </row>
    <row r="650" spans="1:4" x14ac:dyDescent="0.2">
      <c r="A650" s="158"/>
      <c r="D650" s="138"/>
    </row>
    <row r="651" spans="1:4" x14ac:dyDescent="0.2">
      <c r="A651" s="158"/>
      <c r="D651" s="138"/>
    </row>
    <row r="652" spans="1:4" x14ac:dyDescent="0.2">
      <c r="A652" s="158"/>
      <c r="D652" s="138"/>
    </row>
    <row r="653" spans="1:4" x14ac:dyDescent="0.2">
      <c r="A653" s="158"/>
      <c r="D653" s="138"/>
    </row>
    <row r="654" spans="1:4" x14ac:dyDescent="0.2">
      <c r="A654" s="158"/>
      <c r="D654" s="138"/>
    </row>
    <row r="655" spans="1:4" x14ac:dyDescent="0.2">
      <c r="A655" s="158"/>
      <c r="D655" s="138"/>
    </row>
    <row r="656" spans="1:4" x14ac:dyDescent="0.2">
      <c r="A656" s="158"/>
      <c r="D656" s="138"/>
    </row>
    <row r="657" spans="1:4" x14ac:dyDescent="0.2">
      <c r="A657" s="158"/>
      <c r="D657" s="138"/>
    </row>
    <row r="658" spans="1:4" x14ac:dyDescent="0.2">
      <c r="A658" s="158"/>
      <c r="D658" s="138"/>
    </row>
    <row r="659" spans="1:4" x14ac:dyDescent="0.2">
      <c r="A659" s="158"/>
      <c r="D659" s="138"/>
    </row>
    <row r="660" spans="1:4" x14ac:dyDescent="0.2">
      <c r="A660" s="158"/>
      <c r="D660" s="138"/>
    </row>
    <row r="661" spans="1:4" x14ac:dyDescent="0.2">
      <c r="A661" s="158"/>
      <c r="D661" s="138"/>
    </row>
    <row r="662" spans="1:4" x14ac:dyDescent="0.2">
      <c r="A662" s="158"/>
      <c r="D662" s="138"/>
    </row>
    <row r="663" spans="1:4" x14ac:dyDescent="0.2">
      <c r="A663" s="158"/>
      <c r="D663" s="138"/>
    </row>
    <row r="664" spans="1:4" x14ac:dyDescent="0.2">
      <c r="A664" s="158"/>
      <c r="D664" s="138"/>
    </row>
    <row r="665" spans="1:4" x14ac:dyDescent="0.2">
      <c r="A665" s="158"/>
      <c r="D665" s="138"/>
    </row>
    <row r="666" spans="1:4" x14ac:dyDescent="0.2">
      <c r="A666" s="158"/>
      <c r="D666" s="138"/>
    </row>
    <row r="667" spans="1:4" x14ac:dyDescent="0.2">
      <c r="A667" s="158"/>
      <c r="D667" s="138"/>
    </row>
    <row r="668" spans="1:4" x14ac:dyDescent="0.2">
      <c r="A668" s="158"/>
      <c r="D668" s="138"/>
    </row>
    <row r="669" spans="1:4" x14ac:dyDescent="0.2">
      <c r="A669" s="158"/>
      <c r="D669" s="138"/>
    </row>
    <row r="670" spans="1:4" x14ac:dyDescent="0.2">
      <c r="A670" s="158"/>
      <c r="D670" s="138"/>
    </row>
    <row r="671" spans="1:4" x14ac:dyDescent="0.2">
      <c r="A671" s="158"/>
      <c r="D671" s="138"/>
    </row>
    <row r="672" spans="1:4" x14ac:dyDescent="0.2">
      <c r="A672" s="158"/>
      <c r="D672" s="138"/>
    </row>
    <row r="673" spans="1:4" x14ac:dyDescent="0.2">
      <c r="A673" s="158"/>
      <c r="D673" s="138"/>
    </row>
    <row r="674" spans="1:4" x14ac:dyDescent="0.2">
      <c r="A674" s="158"/>
      <c r="D674" s="138"/>
    </row>
    <row r="675" spans="1:4" x14ac:dyDescent="0.2">
      <c r="A675" s="158"/>
      <c r="D675" s="138"/>
    </row>
    <row r="676" spans="1:4" x14ac:dyDescent="0.2">
      <c r="A676" s="158"/>
      <c r="D676" s="138"/>
    </row>
    <row r="677" spans="1:4" x14ac:dyDescent="0.2">
      <c r="A677" s="158"/>
      <c r="D677" s="138"/>
    </row>
    <row r="678" spans="1:4" x14ac:dyDescent="0.2">
      <c r="A678" s="158"/>
      <c r="D678" s="138"/>
    </row>
    <row r="679" spans="1:4" x14ac:dyDescent="0.2">
      <c r="A679" s="158"/>
      <c r="D679" s="138"/>
    </row>
    <row r="680" spans="1:4" x14ac:dyDescent="0.2">
      <c r="A680" s="158"/>
      <c r="D680" s="138"/>
    </row>
    <row r="681" spans="1:4" x14ac:dyDescent="0.2">
      <c r="A681" s="158"/>
      <c r="D681" s="138"/>
    </row>
    <row r="682" spans="1:4" x14ac:dyDescent="0.2">
      <c r="A682" s="158"/>
      <c r="D682" s="138"/>
    </row>
    <row r="683" spans="1:4" x14ac:dyDescent="0.2">
      <c r="A683" s="158"/>
      <c r="D683" s="138"/>
    </row>
    <row r="684" spans="1:4" x14ac:dyDescent="0.2">
      <c r="A684" s="158"/>
      <c r="D684" s="138"/>
    </row>
    <row r="685" spans="1:4" x14ac:dyDescent="0.2">
      <c r="A685" s="158"/>
      <c r="D685" s="138"/>
    </row>
    <row r="686" spans="1:4" x14ac:dyDescent="0.2">
      <c r="A686" s="158"/>
      <c r="D686" s="138"/>
    </row>
    <row r="687" spans="1:4" x14ac:dyDescent="0.2">
      <c r="A687" s="158"/>
      <c r="D687" s="138"/>
    </row>
    <row r="688" spans="1:4" x14ac:dyDescent="0.2">
      <c r="A688" s="158"/>
      <c r="D688" s="138"/>
    </row>
    <row r="689" spans="1:4" x14ac:dyDescent="0.2">
      <c r="A689" s="158"/>
      <c r="D689" s="138"/>
    </row>
    <row r="690" spans="1:4" x14ac:dyDescent="0.2">
      <c r="A690" s="158"/>
      <c r="D690" s="138"/>
    </row>
    <row r="691" spans="1:4" x14ac:dyDescent="0.2">
      <c r="A691" s="158"/>
      <c r="D691" s="138"/>
    </row>
    <row r="692" spans="1:4" x14ac:dyDescent="0.2">
      <c r="A692" s="158"/>
      <c r="D692" s="138"/>
    </row>
    <row r="693" spans="1:4" x14ac:dyDescent="0.2">
      <c r="A693" s="158"/>
      <c r="D693" s="138"/>
    </row>
    <row r="694" spans="1:4" x14ac:dyDescent="0.2">
      <c r="A694" s="158"/>
      <c r="D694" s="138"/>
    </row>
    <row r="695" spans="1:4" x14ac:dyDescent="0.2">
      <c r="A695" s="158"/>
      <c r="D695" s="138"/>
    </row>
    <row r="696" spans="1:4" x14ac:dyDescent="0.2">
      <c r="A696" s="158"/>
      <c r="D696" s="138"/>
    </row>
    <row r="697" spans="1:4" x14ac:dyDescent="0.2">
      <c r="A697" s="158"/>
      <c r="D697" s="138"/>
    </row>
    <row r="698" spans="1:4" x14ac:dyDescent="0.2">
      <c r="A698" s="158"/>
      <c r="D698" s="138"/>
    </row>
    <row r="699" spans="1:4" x14ac:dyDescent="0.2">
      <c r="A699" s="158"/>
      <c r="D699" s="138"/>
    </row>
    <row r="700" spans="1:4" x14ac:dyDescent="0.2">
      <c r="A700" s="158"/>
      <c r="D700" s="138"/>
    </row>
    <row r="701" spans="1:4" x14ac:dyDescent="0.2">
      <c r="A701" s="158"/>
      <c r="D701" s="138"/>
    </row>
    <row r="702" spans="1:4" x14ac:dyDescent="0.2">
      <c r="A702" s="158"/>
      <c r="D702" s="138"/>
    </row>
    <row r="703" spans="1:4" x14ac:dyDescent="0.2">
      <c r="A703" s="158"/>
      <c r="D703" s="138"/>
    </row>
    <row r="704" spans="1:4" x14ac:dyDescent="0.2">
      <c r="A704" s="158"/>
      <c r="D704" s="138"/>
    </row>
    <row r="705" spans="1:4" x14ac:dyDescent="0.2">
      <c r="A705" s="158"/>
      <c r="D705" s="138"/>
    </row>
    <row r="706" spans="1:4" x14ac:dyDescent="0.2">
      <c r="A706" s="158"/>
      <c r="D706" s="138"/>
    </row>
    <row r="707" spans="1:4" x14ac:dyDescent="0.2">
      <c r="A707" s="158"/>
      <c r="D707" s="138"/>
    </row>
    <row r="708" spans="1:4" x14ac:dyDescent="0.2">
      <c r="A708" s="158"/>
      <c r="D708" s="138"/>
    </row>
    <row r="709" spans="1:4" x14ac:dyDescent="0.2">
      <c r="A709" s="158"/>
      <c r="D709" s="138"/>
    </row>
    <row r="710" spans="1:4" x14ac:dyDescent="0.2">
      <c r="A710" s="158"/>
      <c r="D710" s="138"/>
    </row>
    <row r="711" spans="1:4" x14ac:dyDescent="0.2">
      <c r="A711" s="158"/>
      <c r="D711" s="138"/>
    </row>
    <row r="712" spans="1:4" x14ac:dyDescent="0.2">
      <c r="A712" s="158"/>
      <c r="D712" s="138"/>
    </row>
    <row r="713" spans="1:4" x14ac:dyDescent="0.2">
      <c r="A713" s="158"/>
      <c r="D713" s="138"/>
    </row>
    <row r="714" spans="1:4" x14ac:dyDescent="0.2">
      <c r="A714" s="158"/>
      <c r="D714" s="138"/>
    </row>
    <row r="715" spans="1:4" x14ac:dyDescent="0.2">
      <c r="A715" s="158"/>
      <c r="D715" s="138"/>
    </row>
    <row r="716" spans="1:4" x14ac:dyDescent="0.2">
      <c r="A716" s="158"/>
      <c r="D716" s="138"/>
    </row>
    <row r="717" spans="1:4" x14ac:dyDescent="0.2">
      <c r="A717" s="158"/>
      <c r="D717" s="138"/>
    </row>
    <row r="718" spans="1:4" x14ac:dyDescent="0.2">
      <c r="A718" s="158"/>
      <c r="D718" s="138"/>
    </row>
    <row r="719" spans="1:4" x14ac:dyDescent="0.2">
      <c r="A719" s="158"/>
      <c r="D719" s="138"/>
    </row>
    <row r="720" spans="1:4" x14ac:dyDescent="0.2">
      <c r="A720" s="158"/>
      <c r="D720" s="138"/>
    </row>
    <row r="721" spans="1:4" x14ac:dyDescent="0.2">
      <c r="A721" s="158"/>
      <c r="D721" s="138"/>
    </row>
    <row r="722" spans="1:4" x14ac:dyDescent="0.2">
      <c r="A722" s="158"/>
      <c r="D722" s="138"/>
    </row>
    <row r="723" spans="1:4" x14ac:dyDescent="0.2">
      <c r="A723" s="158"/>
      <c r="D723" s="138"/>
    </row>
    <row r="724" spans="1:4" x14ac:dyDescent="0.2">
      <c r="A724" s="158"/>
      <c r="D724" s="138"/>
    </row>
    <row r="725" spans="1:4" x14ac:dyDescent="0.2">
      <c r="A725" s="158"/>
      <c r="D725" s="138"/>
    </row>
    <row r="726" spans="1:4" x14ac:dyDescent="0.2">
      <c r="A726" s="158"/>
      <c r="D726" s="138"/>
    </row>
    <row r="727" spans="1:4" x14ac:dyDescent="0.2">
      <c r="A727" s="158"/>
      <c r="D727" s="138"/>
    </row>
    <row r="728" spans="1:4" x14ac:dyDescent="0.2">
      <c r="A728" s="158"/>
      <c r="D728" s="138"/>
    </row>
    <row r="729" spans="1:4" x14ac:dyDescent="0.2">
      <c r="A729" s="158"/>
      <c r="D729" s="138"/>
    </row>
    <row r="730" spans="1:4" x14ac:dyDescent="0.2">
      <c r="A730" s="158"/>
      <c r="D730" s="138"/>
    </row>
    <row r="731" spans="1:4" x14ac:dyDescent="0.2">
      <c r="A731" s="158"/>
      <c r="D731" s="138"/>
    </row>
    <row r="732" spans="1:4" x14ac:dyDescent="0.2">
      <c r="A732" s="158"/>
      <c r="D732" s="138"/>
    </row>
    <row r="733" spans="1:4" x14ac:dyDescent="0.2">
      <c r="A733" s="158"/>
      <c r="D733" s="138"/>
    </row>
    <row r="734" spans="1:4" x14ac:dyDescent="0.2">
      <c r="A734" s="158"/>
      <c r="D734" s="138"/>
    </row>
    <row r="735" spans="1:4" x14ac:dyDescent="0.2">
      <c r="A735" s="158"/>
      <c r="D735" s="138"/>
    </row>
    <row r="736" spans="1:4" x14ac:dyDescent="0.2">
      <c r="A736" s="158"/>
      <c r="D736" s="138"/>
    </row>
    <row r="737" spans="1:4" x14ac:dyDescent="0.2">
      <c r="A737" s="158"/>
      <c r="D737" s="138"/>
    </row>
    <row r="738" spans="1:4" x14ac:dyDescent="0.2">
      <c r="A738" s="158"/>
      <c r="D738" s="138"/>
    </row>
    <row r="739" spans="1:4" x14ac:dyDescent="0.2">
      <c r="A739" s="158"/>
      <c r="D739" s="138"/>
    </row>
    <row r="740" spans="1:4" x14ac:dyDescent="0.2">
      <c r="A740" s="158"/>
      <c r="D740" s="138"/>
    </row>
    <row r="741" spans="1:4" x14ac:dyDescent="0.2">
      <c r="A741" s="158"/>
      <c r="D741" s="138"/>
    </row>
    <row r="742" spans="1:4" x14ac:dyDescent="0.2">
      <c r="A742" s="158"/>
      <c r="D742" s="138"/>
    </row>
    <row r="743" spans="1:4" x14ac:dyDescent="0.2">
      <c r="A743" s="158"/>
      <c r="D743" s="138"/>
    </row>
    <row r="744" spans="1:4" x14ac:dyDescent="0.2">
      <c r="A744" s="158"/>
      <c r="D744" s="138"/>
    </row>
    <row r="745" spans="1:4" x14ac:dyDescent="0.2">
      <c r="A745" s="158"/>
      <c r="D745" s="138"/>
    </row>
    <row r="746" spans="1:4" x14ac:dyDescent="0.2">
      <c r="A746" s="158"/>
      <c r="D746" s="138"/>
    </row>
    <row r="747" spans="1:4" x14ac:dyDescent="0.2">
      <c r="A747" s="158"/>
      <c r="D747" s="138"/>
    </row>
    <row r="748" spans="1:4" x14ac:dyDescent="0.2">
      <c r="A748" s="158"/>
      <c r="D748" s="138"/>
    </row>
    <row r="749" spans="1:4" x14ac:dyDescent="0.2">
      <c r="A749" s="158"/>
      <c r="D749" s="138"/>
    </row>
    <row r="750" spans="1:4" x14ac:dyDescent="0.2">
      <c r="A750" s="158"/>
      <c r="D750" s="138"/>
    </row>
    <row r="751" spans="1:4" x14ac:dyDescent="0.2">
      <c r="A751" s="158"/>
      <c r="D751" s="138"/>
    </row>
    <row r="752" spans="1:4" x14ac:dyDescent="0.2">
      <c r="A752" s="158"/>
      <c r="D752" s="138"/>
    </row>
    <row r="753" spans="1:4" x14ac:dyDescent="0.2">
      <c r="A753" s="158"/>
      <c r="D753" s="138"/>
    </row>
    <row r="754" spans="1:4" x14ac:dyDescent="0.2">
      <c r="A754" s="158"/>
      <c r="D754" s="138"/>
    </row>
    <row r="755" spans="1:4" x14ac:dyDescent="0.2">
      <c r="A755" s="158"/>
      <c r="D755" s="138"/>
    </row>
    <row r="756" spans="1:4" x14ac:dyDescent="0.2">
      <c r="A756" s="158"/>
      <c r="D756" s="138"/>
    </row>
    <row r="757" spans="1:4" x14ac:dyDescent="0.2">
      <c r="A757" s="158"/>
      <c r="D757" s="138"/>
    </row>
    <row r="758" spans="1:4" x14ac:dyDescent="0.2">
      <c r="A758" s="158"/>
      <c r="D758" s="138"/>
    </row>
    <row r="759" spans="1:4" x14ac:dyDescent="0.2">
      <c r="A759" s="158"/>
      <c r="D759" s="138"/>
    </row>
    <row r="760" spans="1:4" x14ac:dyDescent="0.2">
      <c r="A760" s="158"/>
      <c r="D760" s="138"/>
    </row>
    <row r="761" spans="1:4" x14ac:dyDescent="0.2">
      <c r="A761" s="158"/>
      <c r="D761" s="138"/>
    </row>
    <row r="762" spans="1:4" x14ac:dyDescent="0.2">
      <c r="A762" s="158"/>
      <c r="D762" s="138"/>
    </row>
    <row r="763" spans="1:4" x14ac:dyDescent="0.2">
      <c r="A763" s="158"/>
      <c r="D763" s="138"/>
    </row>
    <row r="764" spans="1:4" x14ac:dyDescent="0.2">
      <c r="A764" s="158"/>
      <c r="D764" s="138"/>
    </row>
    <row r="765" spans="1:4" x14ac:dyDescent="0.2">
      <c r="A765" s="158"/>
      <c r="D765" s="138"/>
    </row>
    <row r="766" spans="1:4" x14ac:dyDescent="0.2">
      <c r="A766" s="158"/>
      <c r="D766" s="138"/>
    </row>
    <row r="767" spans="1:4" x14ac:dyDescent="0.2">
      <c r="A767" s="158"/>
      <c r="D767" s="138"/>
    </row>
    <row r="768" spans="1:4" x14ac:dyDescent="0.2">
      <c r="A768" s="158"/>
      <c r="D768" s="138"/>
    </row>
    <row r="769" spans="1:4" x14ac:dyDescent="0.2">
      <c r="A769" s="158"/>
      <c r="D769" s="138"/>
    </row>
    <row r="770" spans="1:4" x14ac:dyDescent="0.2">
      <c r="A770" s="158"/>
      <c r="D770" s="138"/>
    </row>
    <row r="771" spans="1:4" x14ac:dyDescent="0.2">
      <c r="A771" s="158"/>
      <c r="D771" s="138"/>
    </row>
    <row r="772" spans="1:4" x14ac:dyDescent="0.2">
      <c r="A772" s="158"/>
      <c r="D772" s="138"/>
    </row>
    <row r="773" spans="1:4" x14ac:dyDescent="0.2">
      <c r="A773" s="158"/>
      <c r="D773" s="138"/>
    </row>
    <row r="774" spans="1:4" x14ac:dyDescent="0.2">
      <c r="A774" s="158"/>
      <c r="D774" s="138"/>
    </row>
    <row r="775" spans="1:4" x14ac:dyDescent="0.2">
      <c r="A775" s="158"/>
      <c r="D775" s="138"/>
    </row>
    <row r="776" spans="1:4" x14ac:dyDescent="0.2">
      <c r="A776" s="158"/>
      <c r="D776" s="138"/>
    </row>
    <row r="777" spans="1:4" x14ac:dyDescent="0.2">
      <c r="A777" s="158"/>
      <c r="D777" s="138"/>
    </row>
    <row r="778" spans="1:4" x14ac:dyDescent="0.2">
      <c r="A778" s="158"/>
      <c r="D778" s="138"/>
    </row>
    <row r="779" spans="1:4" x14ac:dyDescent="0.2">
      <c r="A779" s="158"/>
      <c r="D779" s="138"/>
    </row>
    <row r="780" spans="1:4" x14ac:dyDescent="0.2">
      <c r="A780" s="158"/>
      <c r="D780" s="138"/>
    </row>
    <row r="781" spans="1:4" x14ac:dyDescent="0.2">
      <c r="A781" s="158"/>
      <c r="D781" s="138"/>
    </row>
    <row r="782" spans="1:4" x14ac:dyDescent="0.2">
      <c r="A782" s="158"/>
      <c r="D782" s="138"/>
    </row>
    <row r="783" spans="1:4" x14ac:dyDescent="0.2">
      <c r="A783" s="158"/>
      <c r="D783" s="138"/>
    </row>
    <row r="784" spans="1:4" x14ac:dyDescent="0.2">
      <c r="A784" s="158"/>
      <c r="D784" s="138"/>
    </row>
    <row r="785" spans="1:4" x14ac:dyDescent="0.2">
      <c r="A785" s="158"/>
      <c r="D785" s="138"/>
    </row>
    <row r="786" spans="1:4" x14ac:dyDescent="0.2">
      <c r="A786" s="158"/>
      <c r="D786" s="138"/>
    </row>
    <row r="787" spans="1:4" x14ac:dyDescent="0.2">
      <c r="A787" s="158"/>
      <c r="D787" s="138"/>
    </row>
    <row r="788" spans="1:4" x14ac:dyDescent="0.2">
      <c r="A788" s="158"/>
      <c r="D788" s="138"/>
    </row>
    <row r="789" spans="1:4" x14ac:dyDescent="0.2">
      <c r="A789" s="158"/>
      <c r="D789" s="138"/>
    </row>
    <row r="790" spans="1:4" x14ac:dyDescent="0.2">
      <c r="A790" s="158"/>
      <c r="D790" s="138"/>
    </row>
    <row r="791" spans="1:4" x14ac:dyDescent="0.2">
      <c r="A791" s="158"/>
      <c r="D791" s="138"/>
    </row>
    <row r="792" spans="1:4" x14ac:dyDescent="0.2">
      <c r="A792" s="158"/>
      <c r="D792" s="138"/>
    </row>
    <row r="793" spans="1:4" x14ac:dyDescent="0.2">
      <c r="A793" s="158"/>
      <c r="D793" s="138"/>
    </row>
    <row r="794" spans="1:4" x14ac:dyDescent="0.2">
      <c r="A794" s="158"/>
      <c r="D794" s="138"/>
    </row>
    <row r="795" spans="1:4" x14ac:dyDescent="0.2">
      <c r="A795" s="158"/>
      <c r="D795" s="138"/>
    </row>
    <row r="796" spans="1:4" x14ac:dyDescent="0.2">
      <c r="A796" s="158"/>
      <c r="D796" s="138"/>
    </row>
    <row r="797" spans="1:4" x14ac:dyDescent="0.2">
      <c r="A797" s="158"/>
      <c r="D797" s="138"/>
    </row>
    <row r="798" spans="1:4" x14ac:dyDescent="0.2">
      <c r="A798" s="158"/>
      <c r="D798" s="138"/>
    </row>
    <row r="799" spans="1:4" x14ac:dyDescent="0.2">
      <c r="A799" s="158"/>
      <c r="D799" s="138"/>
    </row>
    <row r="800" spans="1:4" x14ac:dyDescent="0.2">
      <c r="A800" s="158"/>
      <c r="D800" s="138"/>
    </row>
    <row r="801" spans="1:4" x14ac:dyDescent="0.2">
      <c r="A801" s="158"/>
      <c r="D801" s="138"/>
    </row>
    <row r="802" spans="1:4" x14ac:dyDescent="0.2">
      <c r="A802" s="158"/>
      <c r="D802" s="138"/>
    </row>
    <row r="803" spans="1:4" x14ac:dyDescent="0.2">
      <c r="A803" s="158"/>
      <c r="D803" s="138"/>
    </row>
    <row r="804" spans="1:4" x14ac:dyDescent="0.2">
      <c r="A804" s="158"/>
      <c r="D804" s="138"/>
    </row>
    <row r="805" spans="1:4" x14ac:dyDescent="0.2">
      <c r="A805" s="158"/>
      <c r="D805" s="138"/>
    </row>
    <row r="806" spans="1:4" x14ac:dyDescent="0.2">
      <c r="A806" s="158"/>
      <c r="D806" s="138"/>
    </row>
    <row r="807" spans="1:4" x14ac:dyDescent="0.2">
      <c r="A807" s="158"/>
      <c r="D807" s="138"/>
    </row>
    <row r="808" spans="1:4" x14ac:dyDescent="0.2">
      <c r="A808" s="158"/>
      <c r="D808" s="138"/>
    </row>
    <row r="809" spans="1:4" x14ac:dyDescent="0.2">
      <c r="A809" s="158"/>
      <c r="D809" s="138"/>
    </row>
    <row r="810" spans="1:4" x14ac:dyDescent="0.2">
      <c r="A810" s="158"/>
      <c r="D810" s="138"/>
    </row>
    <row r="811" spans="1:4" x14ac:dyDescent="0.2">
      <c r="A811" s="158"/>
      <c r="D811" s="138"/>
    </row>
    <row r="812" spans="1:4" x14ac:dyDescent="0.2">
      <c r="A812" s="158"/>
      <c r="D812" s="138"/>
    </row>
    <row r="813" spans="1:4" x14ac:dyDescent="0.2">
      <c r="A813" s="158"/>
      <c r="D813" s="138"/>
    </row>
    <row r="814" spans="1:4" x14ac:dyDescent="0.2">
      <c r="A814" s="158"/>
      <c r="D814" s="138"/>
    </row>
    <row r="815" spans="1:4" x14ac:dyDescent="0.2">
      <c r="A815" s="158"/>
      <c r="D815" s="138"/>
    </row>
    <row r="816" spans="1:4" x14ac:dyDescent="0.2">
      <c r="A816" s="158"/>
      <c r="D816" s="138"/>
    </row>
    <row r="817" spans="1:4" x14ac:dyDescent="0.2">
      <c r="A817" s="158"/>
      <c r="D817" s="138"/>
    </row>
    <row r="818" spans="1:4" x14ac:dyDescent="0.2">
      <c r="A818" s="158"/>
      <c r="D818" s="138"/>
    </row>
    <row r="819" spans="1:4" x14ac:dyDescent="0.2">
      <c r="A819" s="158"/>
      <c r="D819" s="138"/>
    </row>
    <row r="820" spans="1:4" x14ac:dyDescent="0.2">
      <c r="A820" s="158"/>
      <c r="D820" s="138"/>
    </row>
    <row r="821" spans="1:4" x14ac:dyDescent="0.2">
      <c r="A821" s="158"/>
      <c r="D821" s="138"/>
    </row>
    <row r="822" spans="1:4" x14ac:dyDescent="0.2">
      <c r="A822" s="158"/>
      <c r="D822" s="138"/>
    </row>
    <row r="823" spans="1:4" x14ac:dyDescent="0.2">
      <c r="A823" s="158"/>
      <c r="D823" s="138"/>
    </row>
    <row r="824" spans="1:4" x14ac:dyDescent="0.2">
      <c r="A824" s="158"/>
      <c r="D824" s="138"/>
    </row>
    <row r="825" spans="1:4" x14ac:dyDescent="0.2">
      <c r="A825" s="158"/>
      <c r="D825" s="138"/>
    </row>
    <row r="826" spans="1:4" x14ac:dyDescent="0.2">
      <c r="A826" s="158"/>
      <c r="D826" s="138"/>
    </row>
    <row r="827" spans="1:4" x14ac:dyDescent="0.2">
      <c r="A827" s="158"/>
      <c r="D827" s="138"/>
    </row>
    <row r="828" spans="1:4" x14ac:dyDescent="0.2">
      <c r="A828" s="158"/>
      <c r="D828" s="138"/>
    </row>
    <row r="829" spans="1:4" x14ac:dyDescent="0.2">
      <c r="A829" s="158"/>
      <c r="D829" s="138"/>
    </row>
    <row r="830" spans="1:4" x14ac:dyDescent="0.2">
      <c r="A830" s="158"/>
      <c r="D830" s="138"/>
    </row>
    <row r="831" spans="1:4" x14ac:dyDescent="0.2">
      <c r="A831" s="158"/>
      <c r="D831" s="138"/>
    </row>
    <row r="832" spans="1:4" x14ac:dyDescent="0.2">
      <c r="A832" s="158"/>
      <c r="D832" s="138"/>
    </row>
    <row r="833" spans="1:4" x14ac:dyDescent="0.2">
      <c r="A833" s="158"/>
      <c r="D833" s="138"/>
    </row>
    <row r="834" spans="1:4" x14ac:dyDescent="0.2">
      <c r="A834" s="158"/>
      <c r="D834" s="138"/>
    </row>
    <row r="835" spans="1:4" x14ac:dyDescent="0.2">
      <c r="A835" s="158"/>
      <c r="D835" s="138"/>
    </row>
    <row r="836" spans="1:4" x14ac:dyDescent="0.2">
      <c r="A836" s="158"/>
      <c r="D836" s="138"/>
    </row>
    <row r="837" spans="1:4" x14ac:dyDescent="0.2">
      <c r="A837" s="158"/>
      <c r="D837" s="138"/>
    </row>
    <row r="838" spans="1:4" x14ac:dyDescent="0.2">
      <c r="A838" s="158"/>
      <c r="D838" s="138"/>
    </row>
    <row r="839" spans="1:4" x14ac:dyDescent="0.2">
      <c r="A839" s="158"/>
      <c r="D839" s="138"/>
    </row>
    <row r="840" spans="1:4" x14ac:dyDescent="0.2">
      <c r="A840" s="158"/>
      <c r="D840" s="138"/>
    </row>
    <row r="841" spans="1:4" x14ac:dyDescent="0.2">
      <c r="A841" s="158"/>
      <c r="D841" s="138"/>
    </row>
    <row r="842" spans="1:4" x14ac:dyDescent="0.2">
      <c r="A842" s="158"/>
      <c r="D842" s="138"/>
    </row>
    <row r="843" spans="1:4" x14ac:dyDescent="0.2">
      <c r="A843" s="158"/>
      <c r="D843" s="138"/>
    </row>
    <row r="844" spans="1:4" x14ac:dyDescent="0.2">
      <c r="A844" s="158"/>
      <c r="D844" s="138"/>
    </row>
    <row r="845" spans="1:4" x14ac:dyDescent="0.2">
      <c r="A845" s="158"/>
      <c r="D845" s="138"/>
    </row>
    <row r="846" spans="1:4" x14ac:dyDescent="0.2">
      <c r="A846" s="158"/>
      <c r="D846" s="138"/>
    </row>
    <row r="847" spans="1:4" x14ac:dyDescent="0.2">
      <c r="A847" s="158"/>
      <c r="D847" s="138"/>
    </row>
    <row r="848" spans="1:4" x14ac:dyDescent="0.2">
      <c r="A848" s="158"/>
      <c r="D848" s="138"/>
    </row>
    <row r="849" spans="1:4" x14ac:dyDescent="0.2">
      <c r="A849" s="158"/>
      <c r="D849" s="138"/>
    </row>
    <row r="850" spans="1:4" x14ac:dyDescent="0.2">
      <c r="A850" s="158"/>
      <c r="D850" s="138"/>
    </row>
    <row r="851" spans="1:4" x14ac:dyDescent="0.2">
      <c r="A851" s="158"/>
      <c r="D851" s="138"/>
    </row>
    <row r="852" spans="1:4" x14ac:dyDescent="0.2">
      <c r="A852" s="158"/>
      <c r="D852" s="138"/>
    </row>
    <row r="853" spans="1:4" x14ac:dyDescent="0.2">
      <c r="A853" s="158"/>
      <c r="D853" s="138"/>
    </row>
    <row r="854" spans="1:4" x14ac:dyDescent="0.2">
      <c r="A854" s="158"/>
      <c r="D854" s="138"/>
    </row>
    <row r="855" spans="1:4" x14ac:dyDescent="0.2">
      <c r="A855" s="158"/>
      <c r="D855" s="138"/>
    </row>
    <row r="856" spans="1:4" x14ac:dyDescent="0.2">
      <c r="A856" s="158"/>
      <c r="D856" s="138"/>
    </row>
    <row r="857" spans="1:4" x14ac:dyDescent="0.2">
      <c r="A857" s="158"/>
      <c r="D857" s="138"/>
    </row>
    <row r="858" spans="1:4" x14ac:dyDescent="0.2">
      <c r="A858" s="158"/>
      <c r="D858" s="138"/>
    </row>
    <row r="859" spans="1:4" x14ac:dyDescent="0.2">
      <c r="A859" s="158"/>
      <c r="D859" s="138"/>
    </row>
    <row r="860" spans="1:4" x14ac:dyDescent="0.2">
      <c r="A860" s="158"/>
      <c r="D860" s="138"/>
    </row>
    <row r="861" spans="1:4" x14ac:dyDescent="0.2">
      <c r="A861" s="158"/>
      <c r="D861" s="138"/>
    </row>
    <row r="862" spans="1:4" x14ac:dyDescent="0.2">
      <c r="A862" s="158"/>
      <c r="D862" s="138"/>
    </row>
    <row r="863" spans="1:4" x14ac:dyDescent="0.2">
      <c r="A863" s="158"/>
      <c r="D863" s="138"/>
    </row>
    <row r="864" spans="1:4" x14ac:dyDescent="0.2">
      <c r="A864" s="158"/>
      <c r="D864" s="138"/>
    </row>
    <row r="865" spans="1:4" x14ac:dyDescent="0.2">
      <c r="A865" s="158"/>
      <c r="D865" s="138"/>
    </row>
    <row r="866" spans="1:4" x14ac:dyDescent="0.2">
      <c r="A866" s="158"/>
      <c r="D866" s="138"/>
    </row>
    <row r="867" spans="1:4" x14ac:dyDescent="0.2">
      <c r="A867" s="158"/>
      <c r="D867" s="138"/>
    </row>
    <row r="868" spans="1:4" x14ac:dyDescent="0.2">
      <c r="A868" s="158"/>
      <c r="D868" s="138"/>
    </row>
    <row r="869" spans="1:4" x14ac:dyDescent="0.2">
      <c r="A869" s="158"/>
      <c r="D869" s="138"/>
    </row>
    <row r="870" spans="1:4" x14ac:dyDescent="0.2">
      <c r="A870" s="158"/>
      <c r="D870" s="138"/>
    </row>
    <row r="871" spans="1:4" x14ac:dyDescent="0.2">
      <c r="A871" s="158"/>
      <c r="D871" s="138"/>
    </row>
    <row r="872" spans="1:4" x14ac:dyDescent="0.2">
      <c r="A872" s="158"/>
      <c r="D872" s="138"/>
    </row>
    <row r="873" spans="1:4" x14ac:dyDescent="0.2">
      <c r="A873" s="158"/>
      <c r="D873" s="138"/>
    </row>
    <row r="874" spans="1:4" x14ac:dyDescent="0.2">
      <c r="A874" s="158"/>
      <c r="D874" s="138"/>
    </row>
    <row r="875" spans="1:4" x14ac:dyDescent="0.2">
      <c r="A875" s="158"/>
      <c r="D875" s="138"/>
    </row>
    <row r="876" spans="1:4" x14ac:dyDescent="0.2">
      <c r="A876" s="158"/>
      <c r="D876" s="138"/>
    </row>
    <row r="877" spans="1:4" x14ac:dyDescent="0.2">
      <c r="A877" s="158"/>
      <c r="D877" s="138"/>
    </row>
    <row r="878" spans="1:4" x14ac:dyDescent="0.2">
      <c r="A878" s="158"/>
      <c r="D878" s="138"/>
    </row>
    <row r="879" spans="1:4" x14ac:dyDescent="0.2">
      <c r="A879" s="158"/>
      <c r="D879" s="138"/>
    </row>
    <row r="880" spans="1:4" x14ac:dyDescent="0.2">
      <c r="A880" s="158"/>
      <c r="D880" s="138"/>
    </row>
    <row r="881" spans="1:4" x14ac:dyDescent="0.2">
      <c r="A881" s="158"/>
      <c r="D881" s="138"/>
    </row>
    <row r="882" spans="1:4" x14ac:dyDescent="0.2">
      <c r="A882" s="158"/>
      <c r="D882" s="138"/>
    </row>
    <row r="883" spans="1:4" x14ac:dyDescent="0.2">
      <c r="A883" s="158"/>
      <c r="D883" s="138"/>
    </row>
    <row r="884" spans="1:4" x14ac:dyDescent="0.2">
      <c r="A884" s="158"/>
      <c r="D884" s="138"/>
    </row>
    <row r="885" spans="1:4" x14ac:dyDescent="0.2">
      <c r="A885" s="158"/>
      <c r="D885" s="138"/>
    </row>
    <row r="886" spans="1:4" x14ac:dyDescent="0.2">
      <c r="A886" s="158"/>
      <c r="D886" s="138"/>
    </row>
    <row r="887" spans="1:4" x14ac:dyDescent="0.2">
      <c r="A887" s="158"/>
      <c r="D887" s="138"/>
    </row>
    <row r="888" spans="1:4" x14ac:dyDescent="0.2">
      <c r="A888" s="158"/>
      <c r="D888" s="138"/>
    </row>
    <row r="889" spans="1:4" x14ac:dyDescent="0.2">
      <c r="A889" s="158"/>
      <c r="D889" s="138"/>
    </row>
    <row r="890" spans="1:4" x14ac:dyDescent="0.2">
      <c r="A890" s="158"/>
      <c r="D890" s="138"/>
    </row>
    <row r="891" spans="1:4" x14ac:dyDescent="0.2">
      <c r="A891" s="158"/>
      <c r="D891" s="138"/>
    </row>
    <row r="892" spans="1:4" x14ac:dyDescent="0.2">
      <c r="A892" s="158"/>
      <c r="D892" s="138"/>
    </row>
    <row r="893" spans="1:4" x14ac:dyDescent="0.2">
      <c r="A893" s="158"/>
      <c r="D893" s="138"/>
    </row>
    <row r="894" spans="1:4" x14ac:dyDescent="0.2">
      <c r="A894" s="158"/>
      <c r="D894" s="138"/>
    </row>
    <row r="895" spans="1:4" x14ac:dyDescent="0.2">
      <c r="A895" s="158"/>
      <c r="D895" s="138"/>
    </row>
    <row r="896" spans="1:4" x14ac:dyDescent="0.2">
      <c r="A896" s="158"/>
      <c r="D896" s="138"/>
    </row>
    <row r="897" spans="1:4" x14ac:dyDescent="0.2">
      <c r="A897" s="158"/>
      <c r="D897" s="138"/>
    </row>
    <row r="898" spans="1:4" x14ac:dyDescent="0.2">
      <c r="A898" s="158"/>
      <c r="D898" s="138"/>
    </row>
    <row r="899" spans="1:4" x14ac:dyDescent="0.2">
      <c r="A899" s="158"/>
      <c r="D899" s="138"/>
    </row>
    <row r="900" spans="1:4" x14ac:dyDescent="0.2">
      <c r="A900" s="158"/>
      <c r="D900" s="138"/>
    </row>
    <row r="901" spans="1:4" x14ac:dyDescent="0.2">
      <c r="A901" s="158"/>
      <c r="D901" s="138"/>
    </row>
    <row r="902" spans="1:4" x14ac:dyDescent="0.2">
      <c r="A902" s="158"/>
      <c r="D902" s="138"/>
    </row>
    <row r="903" spans="1:4" x14ac:dyDescent="0.2">
      <c r="A903" s="158"/>
      <c r="D903" s="138"/>
    </row>
    <row r="904" spans="1:4" x14ac:dyDescent="0.2">
      <c r="A904" s="158"/>
      <c r="D904" s="138"/>
    </row>
    <row r="905" spans="1:4" x14ac:dyDescent="0.2">
      <c r="A905" s="158"/>
      <c r="D905" s="138"/>
    </row>
    <row r="906" spans="1:4" x14ac:dyDescent="0.2">
      <c r="A906" s="158"/>
      <c r="D906" s="138"/>
    </row>
    <row r="907" spans="1:4" x14ac:dyDescent="0.2">
      <c r="A907" s="158"/>
      <c r="D907" s="138"/>
    </row>
    <row r="908" spans="1:4" x14ac:dyDescent="0.2">
      <c r="A908" s="158"/>
      <c r="D908" s="138"/>
    </row>
    <row r="909" spans="1:4" x14ac:dyDescent="0.2">
      <c r="A909" s="158"/>
      <c r="D909" s="138"/>
    </row>
    <row r="910" spans="1:4" x14ac:dyDescent="0.2">
      <c r="A910" s="158"/>
      <c r="D910" s="138"/>
    </row>
    <row r="911" spans="1:4" x14ac:dyDescent="0.2">
      <c r="A911" s="158"/>
      <c r="D911" s="138"/>
    </row>
    <row r="912" spans="1:4" x14ac:dyDescent="0.2">
      <c r="A912" s="158"/>
      <c r="D912" s="138"/>
    </row>
    <row r="913" spans="1:4" x14ac:dyDescent="0.2">
      <c r="A913" s="158"/>
      <c r="D913" s="138"/>
    </row>
    <row r="914" spans="1:4" x14ac:dyDescent="0.2">
      <c r="A914" s="158"/>
      <c r="D914" s="138"/>
    </row>
    <row r="915" spans="1:4" x14ac:dyDescent="0.2">
      <c r="A915" s="158"/>
      <c r="D915" s="138"/>
    </row>
    <row r="916" spans="1:4" x14ac:dyDescent="0.2">
      <c r="A916" s="158"/>
      <c r="D916" s="138"/>
    </row>
    <row r="917" spans="1:4" x14ac:dyDescent="0.2">
      <c r="A917" s="158"/>
      <c r="D917" s="138"/>
    </row>
    <row r="918" spans="1:4" x14ac:dyDescent="0.2">
      <c r="A918" s="158"/>
      <c r="D918" s="138"/>
    </row>
    <row r="919" spans="1:4" x14ac:dyDescent="0.2">
      <c r="A919" s="158"/>
      <c r="D919" s="138"/>
    </row>
    <row r="920" spans="1:4" x14ac:dyDescent="0.2">
      <c r="A920" s="158"/>
      <c r="D920" s="138"/>
    </row>
    <row r="921" spans="1:4" x14ac:dyDescent="0.2">
      <c r="A921" s="158"/>
      <c r="D921" s="138"/>
    </row>
    <row r="922" spans="1:4" x14ac:dyDescent="0.2">
      <c r="A922" s="158"/>
      <c r="D922" s="138"/>
    </row>
    <row r="923" spans="1:4" x14ac:dyDescent="0.2">
      <c r="A923" s="158"/>
      <c r="D923" s="138"/>
    </row>
    <row r="924" spans="1:4" x14ac:dyDescent="0.2">
      <c r="A924" s="158"/>
      <c r="D924" s="138"/>
    </row>
    <row r="925" spans="1:4" x14ac:dyDescent="0.2">
      <c r="A925" s="158"/>
      <c r="D925" s="138"/>
    </row>
    <row r="926" spans="1:4" x14ac:dyDescent="0.2">
      <c r="A926" s="158"/>
      <c r="D926" s="138"/>
    </row>
    <row r="927" spans="1:4" x14ac:dyDescent="0.2">
      <c r="A927" s="158"/>
      <c r="D927" s="138"/>
    </row>
    <row r="928" spans="1:4" x14ac:dyDescent="0.2">
      <c r="A928" s="158"/>
      <c r="D928" s="138"/>
    </row>
    <row r="929" spans="1:4" x14ac:dyDescent="0.2">
      <c r="A929" s="158"/>
      <c r="D929" s="138"/>
    </row>
    <row r="930" spans="1:4" x14ac:dyDescent="0.2">
      <c r="A930" s="158"/>
      <c r="D930" s="138"/>
    </row>
    <row r="931" spans="1:4" x14ac:dyDescent="0.2">
      <c r="A931" s="158"/>
      <c r="D931" s="138"/>
    </row>
    <row r="932" spans="1:4" x14ac:dyDescent="0.2">
      <c r="A932" s="158"/>
      <c r="D932" s="138"/>
    </row>
    <row r="933" spans="1:4" x14ac:dyDescent="0.2">
      <c r="A933" s="158"/>
      <c r="D933" s="138"/>
    </row>
    <row r="934" spans="1:4" x14ac:dyDescent="0.2">
      <c r="A934" s="158"/>
      <c r="D934" s="138"/>
    </row>
    <row r="935" spans="1:4" x14ac:dyDescent="0.2">
      <c r="A935" s="158"/>
      <c r="D935" s="138"/>
    </row>
    <row r="936" spans="1:4" x14ac:dyDescent="0.2">
      <c r="A936" s="158"/>
      <c r="D936" s="138"/>
    </row>
    <row r="937" spans="1:4" x14ac:dyDescent="0.2">
      <c r="A937" s="158"/>
      <c r="D937" s="138"/>
    </row>
    <row r="938" spans="1:4" x14ac:dyDescent="0.2">
      <c r="A938" s="158"/>
      <c r="D938" s="138"/>
    </row>
    <row r="939" spans="1:4" x14ac:dyDescent="0.2">
      <c r="A939" s="158"/>
      <c r="D939" s="138"/>
    </row>
    <row r="940" spans="1:4" x14ac:dyDescent="0.2">
      <c r="A940" s="158"/>
      <c r="D940" s="138"/>
    </row>
    <row r="941" spans="1:4" x14ac:dyDescent="0.2">
      <c r="A941" s="158"/>
      <c r="D941" s="138"/>
    </row>
    <row r="942" spans="1:4" x14ac:dyDescent="0.2">
      <c r="A942" s="158"/>
      <c r="D942" s="138"/>
    </row>
    <row r="943" spans="1:4" x14ac:dyDescent="0.2">
      <c r="A943" s="158"/>
      <c r="D943" s="138"/>
    </row>
    <row r="944" spans="1:4" x14ac:dyDescent="0.2">
      <c r="A944" s="158"/>
      <c r="D944" s="138"/>
    </row>
    <row r="945" spans="1:4" x14ac:dyDescent="0.2">
      <c r="A945" s="158"/>
      <c r="D945" s="138"/>
    </row>
    <row r="946" spans="1:4" x14ac:dyDescent="0.2">
      <c r="A946" s="158"/>
      <c r="D946" s="138"/>
    </row>
    <row r="947" spans="1:4" x14ac:dyDescent="0.2">
      <c r="A947" s="158"/>
      <c r="D947" s="138"/>
    </row>
    <row r="948" spans="1:4" x14ac:dyDescent="0.2">
      <c r="A948" s="158"/>
      <c r="D948" s="138"/>
    </row>
    <row r="949" spans="1:4" x14ac:dyDescent="0.2">
      <c r="A949" s="158"/>
      <c r="D949" s="138"/>
    </row>
    <row r="950" spans="1:4" x14ac:dyDescent="0.2">
      <c r="A950" s="158"/>
      <c r="D950" s="138"/>
    </row>
    <row r="951" spans="1:4" x14ac:dyDescent="0.2">
      <c r="A951" s="158"/>
      <c r="D951" s="138"/>
    </row>
    <row r="952" spans="1:4" x14ac:dyDescent="0.2">
      <c r="A952" s="158"/>
      <c r="D952" s="138"/>
    </row>
    <row r="953" spans="1:4" x14ac:dyDescent="0.2">
      <c r="A953" s="158"/>
      <c r="D953" s="138"/>
    </row>
    <row r="954" spans="1:4" x14ac:dyDescent="0.2">
      <c r="A954" s="158"/>
      <c r="D954" s="138"/>
    </row>
    <row r="955" spans="1:4" x14ac:dyDescent="0.2">
      <c r="A955" s="158"/>
      <c r="D955" s="138"/>
    </row>
    <row r="956" spans="1:4" x14ac:dyDescent="0.2">
      <c r="A956" s="158"/>
      <c r="D956" s="138"/>
    </row>
    <row r="957" spans="1:4" x14ac:dyDescent="0.2">
      <c r="A957" s="158"/>
      <c r="D957" s="138"/>
    </row>
    <row r="958" spans="1:4" x14ac:dyDescent="0.2">
      <c r="A958" s="158"/>
      <c r="D958" s="138"/>
    </row>
    <row r="959" spans="1:4" x14ac:dyDescent="0.2">
      <c r="A959" s="158"/>
      <c r="D959" s="138"/>
    </row>
    <row r="960" spans="1:4" x14ac:dyDescent="0.2">
      <c r="A960" s="158"/>
      <c r="D960" s="138"/>
    </row>
    <row r="961" spans="1:4" x14ac:dyDescent="0.2">
      <c r="A961" s="158"/>
      <c r="D961" s="138"/>
    </row>
    <row r="962" spans="1:4" x14ac:dyDescent="0.2">
      <c r="A962" s="158"/>
      <c r="D962" s="138"/>
    </row>
    <row r="963" spans="1:4" x14ac:dyDescent="0.2">
      <c r="A963" s="158"/>
      <c r="D963" s="138"/>
    </row>
    <row r="964" spans="1:4" x14ac:dyDescent="0.2">
      <c r="A964" s="158"/>
      <c r="D964" s="138"/>
    </row>
    <row r="965" spans="1:4" x14ac:dyDescent="0.2">
      <c r="A965" s="158"/>
      <c r="D965" s="138"/>
    </row>
    <row r="966" spans="1:4" x14ac:dyDescent="0.2">
      <c r="A966" s="158"/>
      <c r="D966" s="138"/>
    </row>
    <row r="967" spans="1:4" x14ac:dyDescent="0.2">
      <c r="A967" s="158"/>
      <c r="D967" s="138"/>
    </row>
    <row r="968" spans="1:4" x14ac:dyDescent="0.2">
      <c r="A968" s="158"/>
      <c r="D968" s="138"/>
    </row>
    <row r="969" spans="1:4" x14ac:dyDescent="0.2">
      <c r="A969" s="158"/>
      <c r="D969" s="138"/>
    </row>
    <row r="970" spans="1:4" x14ac:dyDescent="0.2">
      <c r="A970" s="158"/>
      <c r="D970" s="138"/>
    </row>
    <row r="971" spans="1:4" x14ac:dyDescent="0.2">
      <c r="A971" s="158"/>
      <c r="D971" s="138"/>
    </row>
    <row r="972" spans="1:4" x14ac:dyDescent="0.2">
      <c r="A972" s="158"/>
      <c r="D972" s="138"/>
    </row>
    <row r="973" spans="1:4" x14ac:dyDescent="0.2">
      <c r="A973" s="158"/>
      <c r="D973" s="138"/>
    </row>
    <row r="974" spans="1:4" x14ac:dyDescent="0.2">
      <c r="A974" s="158"/>
      <c r="D974" s="138"/>
    </row>
    <row r="975" spans="1:4" x14ac:dyDescent="0.2">
      <c r="A975" s="158"/>
      <c r="D975" s="138"/>
    </row>
    <row r="976" spans="1:4" x14ac:dyDescent="0.2">
      <c r="A976" s="158"/>
      <c r="D976" s="138"/>
    </row>
    <row r="977" spans="1:4" x14ac:dyDescent="0.2">
      <c r="A977" s="158"/>
      <c r="D977" s="138"/>
    </row>
    <row r="978" spans="1:4" x14ac:dyDescent="0.2">
      <c r="A978" s="158"/>
      <c r="D978" s="138"/>
    </row>
    <row r="979" spans="1:4" x14ac:dyDescent="0.2">
      <c r="A979" s="158"/>
      <c r="D979" s="138"/>
    </row>
    <row r="980" spans="1:4" x14ac:dyDescent="0.2">
      <c r="A980" s="158"/>
      <c r="D980" s="138"/>
    </row>
    <row r="981" spans="1:4" x14ac:dyDescent="0.2">
      <c r="A981" s="158"/>
      <c r="D981" s="138"/>
    </row>
    <row r="982" spans="1:4" x14ac:dyDescent="0.2">
      <c r="A982" s="158"/>
      <c r="D982" s="138"/>
    </row>
    <row r="983" spans="1:4" x14ac:dyDescent="0.2">
      <c r="A983" s="158"/>
      <c r="D983" s="138"/>
    </row>
    <row r="984" spans="1:4" x14ac:dyDescent="0.2">
      <c r="A984" s="158"/>
      <c r="D984" s="138"/>
    </row>
    <row r="985" spans="1:4" x14ac:dyDescent="0.2">
      <c r="A985" s="158"/>
      <c r="D985" s="138"/>
    </row>
    <row r="986" spans="1:4" x14ac:dyDescent="0.2">
      <c r="A986" s="158"/>
      <c r="D986" s="138"/>
    </row>
    <row r="987" spans="1:4" x14ac:dyDescent="0.2">
      <c r="A987" s="158"/>
      <c r="D987" s="138"/>
    </row>
    <row r="988" spans="1:4" x14ac:dyDescent="0.2">
      <c r="A988" s="158"/>
      <c r="D988" s="138"/>
    </row>
    <row r="989" spans="1:4" x14ac:dyDescent="0.2">
      <c r="A989" s="158"/>
      <c r="D989" s="138"/>
    </row>
    <row r="990" spans="1:4" x14ac:dyDescent="0.2">
      <c r="A990" s="158"/>
      <c r="D990" s="138"/>
    </row>
    <row r="991" spans="1:4" x14ac:dyDescent="0.2">
      <c r="A991" s="158"/>
      <c r="D991" s="138"/>
    </row>
    <row r="992" spans="1:4" x14ac:dyDescent="0.2">
      <c r="A992" s="158"/>
      <c r="D992" s="138"/>
    </row>
    <row r="993" spans="1:4" x14ac:dyDescent="0.2">
      <c r="A993" s="158"/>
      <c r="D993" s="138"/>
    </row>
    <row r="994" spans="1:4" x14ac:dyDescent="0.2">
      <c r="A994" s="158"/>
      <c r="D994" s="138"/>
    </row>
    <row r="995" spans="1:4" x14ac:dyDescent="0.2">
      <c r="A995" s="158"/>
      <c r="D995" s="138"/>
    </row>
    <row r="996" spans="1:4" x14ac:dyDescent="0.2">
      <c r="A996" s="158"/>
      <c r="D996" s="138"/>
    </row>
    <row r="997" spans="1:4" x14ac:dyDescent="0.2">
      <c r="A997" s="158"/>
      <c r="D997" s="138"/>
    </row>
    <row r="998" spans="1:4" x14ac:dyDescent="0.2">
      <c r="A998" s="158"/>
      <c r="D998" s="138"/>
    </row>
    <row r="999" spans="1:4" x14ac:dyDescent="0.2">
      <c r="A999" s="158"/>
      <c r="D999" s="138"/>
    </row>
    <row r="1000" spans="1:4" x14ac:dyDescent="0.2">
      <c r="A1000" s="158"/>
      <c r="D1000" s="138"/>
    </row>
    <row r="1001" spans="1:4" x14ac:dyDescent="0.2">
      <c r="A1001" s="158"/>
      <c r="D1001" s="138"/>
    </row>
    <row r="1002" spans="1:4" x14ac:dyDescent="0.2">
      <c r="A1002" s="158"/>
      <c r="D1002" s="138"/>
    </row>
    <row r="1003" spans="1:4" x14ac:dyDescent="0.2">
      <c r="A1003" s="158"/>
      <c r="D1003" s="138"/>
    </row>
    <row r="1004" spans="1:4" x14ac:dyDescent="0.2">
      <c r="A1004" s="158"/>
      <c r="D1004" s="138"/>
    </row>
    <row r="1005" spans="1:4" x14ac:dyDescent="0.2">
      <c r="A1005" s="158"/>
      <c r="D1005" s="138"/>
    </row>
    <row r="1006" spans="1:4" x14ac:dyDescent="0.2">
      <c r="A1006" s="158"/>
      <c r="D1006" s="138"/>
    </row>
    <row r="1007" spans="1:4" x14ac:dyDescent="0.2">
      <c r="A1007" s="158"/>
      <c r="D1007" s="138"/>
    </row>
    <row r="1008" spans="1:4" x14ac:dyDescent="0.2">
      <c r="A1008" s="158"/>
      <c r="D1008" s="138"/>
    </row>
    <row r="1009" spans="1:4" x14ac:dyDescent="0.2">
      <c r="A1009" s="158"/>
      <c r="D1009" s="138"/>
    </row>
    <row r="1010" spans="1:4" x14ac:dyDescent="0.2">
      <c r="A1010" s="158"/>
      <c r="D1010" s="138"/>
    </row>
    <row r="1011" spans="1:4" x14ac:dyDescent="0.2">
      <c r="A1011" s="158"/>
      <c r="D1011" s="138"/>
    </row>
    <row r="1012" spans="1:4" x14ac:dyDescent="0.2">
      <c r="A1012" s="158"/>
      <c r="D1012" s="138"/>
    </row>
    <row r="1013" spans="1:4" x14ac:dyDescent="0.2">
      <c r="A1013" s="158"/>
      <c r="D1013" s="138"/>
    </row>
    <row r="1014" spans="1:4" x14ac:dyDescent="0.2">
      <c r="A1014" s="158"/>
      <c r="D1014" s="138"/>
    </row>
    <row r="1015" spans="1:4" x14ac:dyDescent="0.2">
      <c r="A1015" s="158"/>
      <c r="D1015" s="138"/>
    </row>
    <row r="1016" spans="1:4" x14ac:dyDescent="0.2">
      <c r="A1016" s="158"/>
      <c r="D1016" s="138"/>
    </row>
    <row r="1017" spans="1:4" x14ac:dyDescent="0.2">
      <c r="A1017" s="158"/>
      <c r="D1017" s="138"/>
    </row>
    <row r="1018" spans="1:4" x14ac:dyDescent="0.2">
      <c r="A1018" s="158"/>
      <c r="D1018" s="138"/>
    </row>
    <row r="1019" spans="1:4" x14ac:dyDescent="0.2">
      <c r="A1019" s="158"/>
      <c r="D1019" s="138"/>
    </row>
    <row r="1020" spans="1:4" x14ac:dyDescent="0.2">
      <c r="A1020" s="158"/>
      <c r="D1020" s="138"/>
    </row>
    <row r="1021" spans="1:4" x14ac:dyDescent="0.2">
      <c r="A1021" s="158"/>
      <c r="D1021" s="138"/>
    </row>
    <row r="1022" spans="1:4" x14ac:dyDescent="0.2">
      <c r="A1022" s="158"/>
      <c r="D1022" s="138"/>
    </row>
    <row r="1023" spans="1:4" x14ac:dyDescent="0.2">
      <c r="A1023" s="158"/>
      <c r="D1023" s="138"/>
    </row>
    <row r="1024" spans="1:4" x14ac:dyDescent="0.2">
      <c r="A1024" s="158"/>
      <c r="D1024" s="138"/>
    </row>
    <row r="1025" spans="1:4" x14ac:dyDescent="0.2">
      <c r="A1025" s="158"/>
      <c r="D1025" s="138"/>
    </row>
    <row r="1026" spans="1:4" x14ac:dyDescent="0.2">
      <c r="A1026" s="158"/>
      <c r="D1026" s="138"/>
    </row>
    <row r="1027" spans="1:4" x14ac:dyDescent="0.2">
      <c r="A1027" s="158"/>
      <c r="D1027" s="138"/>
    </row>
    <row r="1028" spans="1:4" x14ac:dyDescent="0.2">
      <c r="A1028" s="158"/>
      <c r="D1028" s="138"/>
    </row>
    <row r="1029" spans="1:4" x14ac:dyDescent="0.2">
      <c r="A1029" s="158"/>
      <c r="D1029" s="138"/>
    </row>
    <row r="1030" spans="1:4" x14ac:dyDescent="0.2">
      <c r="A1030" s="158"/>
      <c r="D1030" s="138"/>
    </row>
    <row r="1031" spans="1:4" x14ac:dyDescent="0.2">
      <c r="A1031" s="158"/>
      <c r="D1031" s="138"/>
    </row>
    <row r="1032" spans="1:4" x14ac:dyDescent="0.2">
      <c r="A1032" s="158"/>
      <c r="D1032" s="138"/>
    </row>
    <row r="1033" spans="1:4" x14ac:dyDescent="0.2">
      <c r="A1033" s="158"/>
      <c r="D1033" s="138"/>
    </row>
    <row r="1034" spans="1:4" x14ac:dyDescent="0.2">
      <c r="A1034" s="158"/>
      <c r="D1034" s="138"/>
    </row>
    <row r="1035" spans="1:4" x14ac:dyDescent="0.2">
      <c r="A1035" s="158"/>
      <c r="D1035" s="138"/>
    </row>
    <row r="1036" spans="1:4" x14ac:dyDescent="0.2">
      <c r="A1036" s="158"/>
      <c r="D1036" s="138"/>
    </row>
    <row r="1037" spans="1:4" x14ac:dyDescent="0.2">
      <c r="A1037" s="158"/>
      <c r="D1037" s="138"/>
    </row>
    <row r="1038" spans="1:4" x14ac:dyDescent="0.2">
      <c r="A1038" s="158"/>
      <c r="D1038" s="138"/>
    </row>
    <row r="1039" spans="1:4" x14ac:dyDescent="0.2">
      <c r="A1039" s="158"/>
      <c r="D1039" s="138"/>
    </row>
    <row r="1040" spans="1:4" x14ac:dyDescent="0.2">
      <c r="A1040" s="158"/>
      <c r="D1040" s="138"/>
    </row>
    <row r="1041" spans="1:4" x14ac:dyDescent="0.2">
      <c r="A1041" s="158"/>
      <c r="D1041" s="138"/>
    </row>
    <row r="1042" spans="1:4" x14ac:dyDescent="0.2">
      <c r="A1042" s="158"/>
      <c r="D1042" s="138"/>
    </row>
    <row r="1043" spans="1:4" x14ac:dyDescent="0.2">
      <c r="A1043" s="158"/>
      <c r="D1043" s="138"/>
    </row>
    <row r="1044" spans="1:4" x14ac:dyDescent="0.2">
      <c r="A1044" s="158"/>
      <c r="D1044" s="138"/>
    </row>
    <row r="1045" spans="1:4" x14ac:dyDescent="0.2">
      <c r="A1045" s="158"/>
      <c r="D1045" s="138"/>
    </row>
    <row r="1046" spans="1:4" x14ac:dyDescent="0.2">
      <c r="A1046" s="158"/>
      <c r="D1046" s="138"/>
    </row>
    <row r="1047" spans="1:4" x14ac:dyDescent="0.2">
      <c r="A1047" s="158"/>
      <c r="D1047" s="138"/>
    </row>
    <row r="1048" spans="1:4" x14ac:dyDescent="0.2">
      <c r="A1048" s="158"/>
      <c r="D1048" s="138"/>
    </row>
    <row r="1049" spans="1:4" x14ac:dyDescent="0.2">
      <c r="A1049" s="158"/>
      <c r="D1049" s="138"/>
    </row>
    <row r="1050" spans="1:4" x14ac:dyDescent="0.2">
      <c r="A1050" s="158"/>
      <c r="D1050" s="138"/>
    </row>
    <row r="1051" spans="1:4" x14ac:dyDescent="0.2">
      <c r="A1051" s="158"/>
      <c r="D1051" s="138"/>
    </row>
    <row r="1052" spans="1:4" x14ac:dyDescent="0.2">
      <c r="A1052" s="158"/>
      <c r="D1052" s="138"/>
    </row>
    <row r="1053" spans="1:4" x14ac:dyDescent="0.2">
      <c r="A1053" s="158"/>
      <c r="D1053" s="138"/>
    </row>
    <row r="1054" spans="1:4" x14ac:dyDescent="0.2">
      <c r="A1054" s="158"/>
      <c r="D1054" s="138"/>
    </row>
    <row r="1055" spans="1:4" x14ac:dyDescent="0.2">
      <c r="A1055" s="158"/>
      <c r="D1055" s="138"/>
    </row>
    <row r="1056" spans="1:4" x14ac:dyDescent="0.2">
      <c r="A1056" s="158"/>
      <c r="D1056" s="138"/>
    </row>
    <row r="1057" spans="1:4" x14ac:dyDescent="0.2">
      <c r="A1057" s="158"/>
      <c r="D1057" s="138"/>
    </row>
    <row r="1058" spans="1:4" x14ac:dyDescent="0.2">
      <c r="A1058" s="158"/>
      <c r="D1058" s="138"/>
    </row>
    <row r="1059" spans="1:4" x14ac:dyDescent="0.2">
      <c r="A1059" s="158"/>
      <c r="D1059" s="138"/>
    </row>
    <row r="1060" spans="1:4" x14ac:dyDescent="0.2">
      <c r="A1060" s="158"/>
      <c r="D1060" s="138"/>
    </row>
    <row r="1061" spans="1:4" x14ac:dyDescent="0.2">
      <c r="A1061" s="158"/>
      <c r="D1061" s="138"/>
    </row>
    <row r="1062" spans="1:4" x14ac:dyDescent="0.2">
      <c r="A1062" s="158"/>
      <c r="D1062" s="138"/>
    </row>
    <row r="1063" spans="1:4" x14ac:dyDescent="0.2">
      <c r="A1063" s="158"/>
      <c r="D1063" s="138"/>
    </row>
    <row r="1064" spans="1:4" x14ac:dyDescent="0.2">
      <c r="A1064" s="158"/>
      <c r="D1064" s="138"/>
    </row>
    <row r="1065" spans="1:4" x14ac:dyDescent="0.2">
      <c r="A1065" s="158"/>
      <c r="D1065" s="138"/>
    </row>
    <row r="1066" spans="1:4" x14ac:dyDescent="0.2">
      <c r="A1066" s="158"/>
      <c r="D1066" s="138"/>
    </row>
    <row r="1067" spans="1:4" x14ac:dyDescent="0.2">
      <c r="A1067" s="158"/>
      <c r="D1067" s="138"/>
    </row>
    <row r="1068" spans="1:4" x14ac:dyDescent="0.2">
      <c r="A1068" s="158"/>
      <c r="D1068" s="138"/>
    </row>
    <row r="1069" spans="1:4" x14ac:dyDescent="0.2">
      <c r="A1069" s="158"/>
      <c r="D1069" s="138"/>
    </row>
    <row r="1070" spans="1:4" x14ac:dyDescent="0.2">
      <c r="A1070" s="158"/>
      <c r="D1070" s="138"/>
    </row>
    <row r="1071" spans="1:4" x14ac:dyDescent="0.2">
      <c r="A1071" s="158"/>
      <c r="D1071" s="138"/>
    </row>
    <row r="1072" spans="1:4" x14ac:dyDescent="0.2">
      <c r="A1072" s="158"/>
      <c r="D1072" s="138"/>
    </row>
    <row r="1073" spans="1:4" x14ac:dyDescent="0.2">
      <c r="A1073" s="158"/>
      <c r="D1073" s="138"/>
    </row>
    <row r="1074" spans="1:4" x14ac:dyDescent="0.2">
      <c r="A1074" s="158"/>
      <c r="D1074" s="138"/>
    </row>
    <row r="1075" spans="1:4" x14ac:dyDescent="0.2">
      <c r="A1075" s="158"/>
      <c r="D1075" s="138"/>
    </row>
    <row r="1076" spans="1:4" x14ac:dyDescent="0.2">
      <c r="A1076" s="158"/>
      <c r="D1076" s="138"/>
    </row>
    <row r="1077" spans="1:4" x14ac:dyDescent="0.2">
      <c r="A1077" s="158"/>
      <c r="D1077" s="138"/>
    </row>
    <row r="1078" spans="1:4" x14ac:dyDescent="0.2">
      <c r="A1078" s="158"/>
      <c r="D1078" s="138"/>
    </row>
    <row r="1079" spans="1:4" x14ac:dyDescent="0.2">
      <c r="A1079" s="158"/>
      <c r="D1079" s="138"/>
    </row>
    <row r="1080" spans="1:4" x14ac:dyDescent="0.2">
      <c r="A1080" s="158"/>
      <c r="D1080" s="138"/>
    </row>
    <row r="1081" spans="1:4" x14ac:dyDescent="0.2">
      <c r="A1081" s="158"/>
      <c r="D1081" s="138"/>
    </row>
    <row r="1082" spans="1:4" x14ac:dyDescent="0.2">
      <c r="A1082" s="158"/>
      <c r="D1082" s="138"/>
    </row>
    <row r="1083" spans="1:4" x14ac:dyDescent="0.2">
      <c r="A1083" s="158"/>
      <c r="D1083" s="138"/>
    </row>
    <row r="1084" spans="1:4" x14ac:dyDescent="0.2">
      <c r="A1084" s="158"/>
      <c r="D1084" s="138"/>
    </row>
    <row r="1085" spans="1:4" x14ac:dyDescent="0.2">
      <c r="A1085" s="158"/>
      <c r="D1085" s="138"/>
    </row>
    <row r="1086" spans="1:4" x14ac:dyDescent="0.2">
      <c r="A1086" s="158"/>
      <c r="D1086" s="138"/>
    </row>
    <row r="1087" spans="1:4" x14ac:dyDescent="0.2">
      <c r="A1087" s="158"/>
      <c r="D1087" s="138"/>
    </row>
    <row r="1088" spans="1:4" x14ac:dyDescent="0.2">
      <c r="A1088" s="158"/>
      <c r="D1088" s="138"/>
    </row>
    <row r="1089" spans="1:4" x14ac:dyDescent="0.2">
      <c r="A1089" s="158"/>
      <c r="D1089" s="138"/>
    </row>
    <row r="1090" spans="1:4" x14ac:dyDescent="0.2">
      <c r="A1090" s="158"/>
      <c r="D1090" s="138"/>
    </row>
    <row r="1091" spans="1:4" x14ac:dyDescent="0.2">
      <c r="A1091" s="158"/>
      <c r="D1091" s="138"/>
    </row>
    <row r="1092" spans="1:4" x14ac:dyDescent="0.2">
      <c r="A1092" s="158"/>
      <c r="D1092" s="138"/>
    </row>
    <row r="1093" spans="1:4" x14ac:dyDescent="0.2">
      <c r="A1093" s="158"/>
      <c r="D1093" s="138"/>
    </row>
    <row r="1094" spans="1:4" x14ac:dyDescent="0.2">
      <c r="A1094" s="158"/>
      <c r="D1094" s="138"/>
    </row>
    <row r="1095" spans="1:4" x14ac:dyDescent="0.2">
      <c r="A1095" s="158"/>
      <c r="D1095" s="138"/>
    </row>
    <row r="1096" spans="1:4" x14ac:dyDescent="0.2">
      <c r="A1096" s="158"/>
      <c r="D1096" s="138"/>
    </row>
    <row r="1097" spans="1:4" x14ac:dyDescent="0.2">
      <c r="A1097" s="158"/>
      <c r="D1097" s="138"/>
    </row>
    <row r="1098" spans="1:4" x14ac:dyDescent="0.2">
      <c r="A1098" s="158"/>
      <c r="D1098" s="138"/>
    </row>
    <row r="1099" spans="1:4" x14ac:dyDescent="0.2">
      <c r="A1099" s="158"/>
      <c r="D1099" s="138"/>
    </row>
    <row r="1100" spans="1:4" x14ac:dyDescent="0.2">
      <c r="A1100" s="158"/>
      <c r="D1100" s="138"/>
    </row>
    <row r="1101" spans="1:4" x14ac:dyDescent="0.2">
      <c r="A1101" s="158"/>
      <c r="D1101" s="138"/>
    </row>
    <row r="1102" spans="1:4" x14ac:dyDescent="0.2">
      <c r="A1102" s="158"/>
      <c r="D1102" s="138"/>
    </row>
    <row r="1103" spans="1:4" x14ac:dyDescent="0.2">
      <c r="A1103" s="158"/>
      <c r="D1103" s="138"/>
    </row>
    <row r="1104" spans="1:4" x14ac:dyDescent="0.2">
      <c r="A1104" s="158"/>
      <c r="D1104" s="138"/>
    </row>
    <row r="1105" spans="1:4" x14ac:dyDescent="0.2">
      <c r="A1105" s="158"/>
      <c r="D1105" s="138"/>
    </row>
    <row r="1106" spans="1:4" x14ac:dyDescent="0.2">
      <c r="A1106" s="158"/>
      <c r="D1106" s="138"/>
    </row>
    <row r="1107" spans="1:4" x14ac:dyDescent="0.2">
      <c r="A1107" s="158"/>
      <c r="D1107" s="138"/>
    </row>
    <row r="1108" spans="1:4" x14ac:dyDescent="0.2">
      <c r="A1108" s="158"/>
      <c r="D1108" s="138"/>
    </row>
    <row r="1109" spans="1:4" x14ac:dyDescent="0.2">
      <c r="A1109" s="158"/>
      <c r="D1109" s="138"/>
    </row>
    <row r="1110" spans="1:4" x14ac:dyDescent="0.2">
      <c r="A1110" s="158"/>
      <c r="D1110" s="138"/>
    </row>
    <row r="1111" spans="1:4" x14ac:dyDescent="0.2">
      <c r="A1111" s="158"/>
      <c r="D1111" s="138"/>
    </row>
    <row r="1112" spans="1:4" x14ac:dyDescent="0.2">
      <c r="A1112" s="158"/>
      <c r="D1112" s="138"/>
    </row>
    <row r="1113" spans="1:4" x14ac:dyDescent="0.2">
      <c r="A1113" s="158"/>
      <c r="D1113" s="138"/>
    </row>
    <row r="1114" spans="1:4" x14ac:dyDescent="0.2">
      <c r="A1114" s="158"/>
      <c r="D1114" s="138"/>
    </row>
    <row r="1115" spans="1:4" x14ac:dyDescent="0.2">
      <c r="A1115" s="158"/>
      <c r="D1115" s="138"/>
    </row>
    <row r="1116" spans="1:4" x14ac:dyDescent="0.2">
      <c r="A1116" s="158"/>
      <c r="D1116" s="138"/>
    </row>
    <row r="1117" spans="1:4" x14ac:dyDescent="0.2">
      <c r="A1117" s="158"/>
      <c r="D1117" s="138"/>
    </row>
    <row r="1118" spans="1:4" x14ac:dyDescent="0.2">
      <c r="A1118" s="158"/>
      <c r="D1118" s="138"/>
    </row>
    <row r="1119" spans="1:4" x14ac:dyDescent="0.2">
      <c r="A1119" s="158"/>
      <c r="D1119" s="138"/>
    </row>
    <row r="1120" spans="1:4" x14ac:dyDescent="0.2">
      <c r="A1120" s="158"/>
      <c r="D1120" s="138"/>
    </row>
    <row r="1121" spans="1:4" x14ac:dyDescent="0.2">
      <c r="A1121" s="158"/>
      <c r="D1121" s="138"/>
    </row>
    <row r="1122" spans="1:4" x14ac:dyDescent="0.2">
      <c r="A1122" s="158"/>
      <c r="D1122" s="138"/>
    </row>
    <row r="1123" spans="1:4" x14ac:dyDescent="0.2">
      <c r="A1123" s="158"/>
      <c r="D1123" s="138"/>
    </row>
    <row r="1124" spans="1:4" x14ac:dyDescent="0.2">
      <c r="A1124" s="158"/>
      <c r="D1124" s="138"/>
    </row>
    <row r="1125" spans="1:4" x14ac:dyDescent="0.2">
      <c r="A1125" s="158"/>
      <c r="D1125" s="138"/>
    </row>
    <row r="1126" spans="1:4" x14ac:dyDescent="0.2">
      <c r="A1126" s="158"/>
      <c r="D1126" s="138"/>
    </row>
    <row r="1127" spans="1:4" x14ac:dyDescent="0.2">
      <c r="A1127" s="158"/>
      <c r="D1127" s="138"/>
    </row>
    <row r="1128" spans="1:4" x14ac:dyDescent="0.2">
      <c r="A1128" s="158"/>
      <c r="D1128" s="138"/>
    </row>
    <row r="1129" spans="1:4" x14ac:dyDescent="0.2">
      <c r="A1129" s="158"/>
      <c r="D1129" s="138"/>
    </row>
    <row r="1130" spans="1:4" x14ac:dyDescent="0.2">
      <c r="A1130" s="158"/>
      <c r="D1130" s="138"/>
    </row>
    <row r="1131" spans="1:4" x14ac:dyDescent="0.2">
      <c r="A1131" s="158"/>
      <c r="D1131" s="138"/>
    </row>
    <row r="1132" spans="1:4" x14ac:dyDescent="0.2">
      <c r="A1132" s="158"/>
      <c r="D1132" s="138"/>
    </row>
    <row r="1133" spans="1:4" x14ac:dyDescent="0.2">
      <c r="A1133" s="158"/>
      <c r="D1133" s="138"/>
    </row>
    <row r="1134" spans="1:4" x14ac:dyDescent="0.2">
      <c r="A1134" s="158"/>
      <c r="D1134" s="138"/>
    </row>
    <row r="1135" spans="1:4" x14ac:dyDescent="0.2">
      <c r="A1135" s="158"/>
      <c r="D1135" s="138"/>
    </row>
    <row r="1136" spans="1:4" x14ac:dyDescent="0.2">
      <c r="A1136" s="158"/>
      <c r="D1136" s="138"/>
    </row>
    <row r="1137" spans="1:4" x14ac:dyDescent="0.2">
      <c r="A1137" s="158"/>
      <c r="D1137" s="138"/>
    </row>
    <row r="1138" spans="1:4" x14ac:dyDescent="0.2">
      <c r="A1138" s="158"/>
      <c r="D1138" s="138"/>
    </row>
    <row r="1139" spans="1:4" x14ac:dyDescent="0.2">
      <c r="A1139" s="158"/>
      <c r="D1139" s="138"/>
    </row>
    <row r="1140" spans="1:4" x14ac:dyDescent="0.2">
      <c r="A1140" s="158"/>
      <c r="D1140" s="138"/>
    </row>
    <row r="1141" spans="1:4" x14ac:dyDescent="0.2">
      <c r="A1141" s="158"/>
      <c r="D1141" s="138"/>
    </row>
    <row r="1142" spans="1:4" x14ac:dyDescent="0.2">
      <c r="A1142" s="158"/>
      <c r="D1142" s="138"/>
    </row>
    <row r="1143" spans="1:4" x14ac:dyDescent="0.2">
      <c r="A1143" s="158"/>
      <c r="D1143" s="138"/>
    </row>
    <row r="1144" spans="1:4" x14ac:dyDescent="0.2">
      <c r="A1144" s="158"/>
      <c r="D1144" s="138"/>
    </row>
    <row r="1145" spans="1:4" x14ac:dyDescent="0.2">
      <c r="A1145" s="158"/>
      <c r="D1145" s="138"/>
    </row>
    <row r="1146" spans="1:4" x14ac:dyDescent="0.2">
      <c r="A1146" s="158"/>
      <c r="D1146" s="138"/>
    </row>
    <row r="1147" spans="1:4" x14ac:dyDescent="0.2">
      <c r="A1147" s="158"/>
      <c r="D1147" s="138"/>
    </row>
    <row r="1148" spans="1:4" x14ac:dyDescent="0.2">
      <c r="A1148" s="158"/>
      <c r="D1148" s="138"/>
    </row>
    <row r="1149" spans="1:4" x14ac:dyDescent="0.2">
      <c r="A1149" s="158"/>
      <c r="D1149" s="138"/>
    </row>
    <row r="1150" spans="1:4" x14ac:dyDescent="0.2">
      <c r="A1150" s="158"/>
      <c r="D1150" s="138"/>
    </row>
    <row r="1151" spans="1:4" x14ac:dyDescent="0.2">
      <c r="A1151" s="158"/>
      <c r="D1151" s="138"/>
    </row>
    <row r="1152" spans="1:4" x14ac:dyDescent="0.2">
      <c r="A1152" s="158"/>
      <c r="D1152" s="138"/>
    </row>
    <row r="1153" spans="1:4" x14ac:dyDescent="0.2">
      <c r="A1153" s="158"/>
      <c r="D1153" s="138"/>
    </row>
    <row r="1154" spans="1:4" x14ac:dyDescent="0.2">
      <c r="A1154" s="158"/>
      <c r="D1154" s="138"/>
    </row>
    <row r="1155" spans="1:4" x14ac:dyDescent="0.2">
      <c r="A1155" s="158"/>
      <c r="D1155" s="138"/>
    </row>
    <row r="1156" spans="1:4" x14ac:dyDescent="0.2">
      <c r="A1156" s="158"/>
      <c r="D1156" s="138"/>
    </row>
    <row r="1157" spans="1:4" x14ac:dyDescent="0.2">
      <c r="A1157" s="158"/>
      <c r="D1157" s="138"/>
    </row>
    <row r="1158" spans="1:4" x14ac:dyDescent="0.2">
      <c r="A1158" s="158"/>
      <c r="D1158" s="138"/>
    </row>
    <row r="1159" spans="1:4" x14ac:dyDescent="0.2">
      <c r="A1159" s="158"/>
      <c r="D1159" s="138"/>
    </row>
    <row r="1160" spans="1:4" x14ac:dyDescent="0.2">
      <c r="A1160" s="158"/>
      <c r="D1160" s="138"/>
    </row>
    <row r="1161" spans="1:4" x14ac:dyDescent="0.2">
      <c r="A1161" s="158"/>
      <c r="D1161" s="138"/>
    </row>
    <row r="1162" spans="1:4" x14ac:dyDescent="0.2">
      <c r="A1162" s="158"/>
      <c r="D1162" s="138"/>
    </row>
    <row r="1163" spans="1:4" x14ac:dyDescent="0.2">
      <c r="A1163" s="158"/>
      <c r="D1163" s="138"/>
    </row>
    <row r="1164" spans="1:4" x14ac:dyDescent="0.2">
      <c r="A1164" s="158"/>
      <c r="D1164" s="138"/>
    </row>
    <row r="1165" spans="1:4" x14ac:dyDescent="0.2">
      <c r="A1165" s="158"/>
      <c r="D1165" s="138"/>
    </row>
    <row r="1166" spans="1:4" x14ac:dyDescent="0.2">
      <c r="A1166" s="158"/>
      <c r="D1166" s="138"/>
    </row>
    <row r="1167" spans="1:4" x14ac:dyDescent="0.2">
      <c r="A1167" s="158"/>
      <c r="D1167" s="138"/>
    </row>
    <row r="1168" spans="1:4" x14ac:dyDescent="0.2">
      <c r="A1168" s="158"/>
      <c r="D1168" s="138"/>
    </row>
    <row r="1169" spans="1:4" x14ac:dyDescent="0.2">
      <c r="A1169" s="158"/>
      <c r="D1169" s="138"/>
    </row>
    <row r="1170" spans="1:4" x14ac:dyDescent="0.2">
      <c r="A1170" s="158"/>
      <c r="D1170" s="138"/>
    </row>
    <row r="1171" spans="1:4" x14ac:dyDescent="0.2">
      <c r="A1171" s="158"/>
      <c r="D1171" s="138"/>
    </row>
    <row r="1172" spans="1:4" x14ac:dyDescent="0.2">
      <c r="A1172" s="158"/>
      <c r="D1172" s="138"/>
    </row>
    <row r="1173" spans="1:4" x14ac:dyDescent="0.2">
      <c r="A1173" s="158"/>
      <c r="D1173" s="138"/>
    </row>
    <row r="1174" spans="1:4" x14ac:dyDescent="0.2">
      <c r="A1174" s="158"/>
      <c r="D1174" s="138"/>
    </row>
    <row r="1175" spans="1:4" x14ac:dyDescent="0.2">
      <c r="A1175" s="158"/>
      <c r="D1175" s="138"/>
    </row>
    <row r="1176" spans="1:4" x14ac:dyDescent="0.2">
      <c r="A1176" s="158"/>
      <c r="D1176" s="138"/>
    </row>
    <row r="1177" spans="1:4" x14ac:dyDescent="0.2">
      <c r="A1177" s="158"/>
      <c r="D1177" s="138"/>
    </row>
    <row r="1178" spans="1:4" x14ac:dyDescent="0.2">
      <c r="A1178" s="158"/>
      <c r="D1178" s="138"/>
    </row>
    <row r="1179" spans="1:4" x14ac:dyDescent="0.2">
      <c r="A1179" s="158"/>
      <c r="D1179" s="138"/>
    </row>
    <row r="1180" spans="1:4" x14ac:dyDescent="0.2">
      <c r="A1180" s="158"/>
      <c r="D1180" s="138"/>
    </row>
    <row r="1181" spans="1:4" x14ac:dyDescent="0.2">
      <c r="A1181" s="158"/>
      <c r="D1181" s="138"/>
    </row>
    <row r="1182" spans="1:4" x14ac:dyDescent="0.2">
      <c r="A1182" s="158"/>
      <c r="D1182" s="138"/>
    </row>
    <row r="1183" spans="1:4" x14ac:dyDescent="0.2">
      <c r="A1183" s="158"/>
      <c r="D1183" s="138"/>
    </row>
    <row r="1184" spans="1:4" x14ac:dyDescent="0.2">
      <c r="A1184" s="158"/>
      <c r="D1184" s="138"/>
    </row>
    <row r="1185" spans="1:4" x14ac:dyDescent="0.2">
      <c r="A1185" s="158"/>
      <c r="D1185" s="138"/>
    </row>
    <row r="1186" spans="1:4" x14ac:dyDescent="0.2">
      <c r="A1186" s="158"/>
      <c r="D1186" s="138"/>
    </row>
    <row r="1187" spans="1:4" x14ac:dyDescent="0.2">
      <c r="A1187" s="158"/>
      <c r="D1187" s="138"/>
    </row>
    <row r="1188" spans="1:4" x14ac:dyDescent="0.2">
      <c r="A1188" s="158"/>
      <c r="D1188" s="138"/>
    </row>
    <row r="1189" spans="1:4" x14ac:dyDescent="0.2">
      <c r="A1189" s="158"/>
      <c r="D1189" s="138"/>
    </row>
    <row r="1190" spans="1:4" x14ac:dyDescent="0.2">
      <c r="A1190" s="158"/>
      <c r="D1190" s="138"/>
    </row>
    <row r="1191" spans="1:4" x14ac:dyDescent="0.2">
      <c r="A1191" s="158"/>
      <c r="D1191" s="138"/>
    </row>
    <row r="1192" spans="1:4" x14ac:dyDescent="0.2">
      <c r="A1192" s="158"/>
      <c r="D1192" s="138"/>
    </row>
    <row r="1193" spans="1:4" x14ac:dyDescent="0.2">
      <c r="A1193" s="158"/>
      <c r="D1193" s="138"/>
    </row>
    <row r="1194" spans="1:4" x14ac:dyDescent="0.2">
      <c r="A1194" s="158"/>
      <c r="D1194" s="138"/>
    </row>
    <row r="1195" spans="1:4" x14ac:dyDescent="0.2">
      <c r="A1195" s="158"/>
      <c r="D1195" s="138"/>
    </row>
    <row r="1196" spans="1:4" x14ac:dyDescent="0.2">
      <c r="A1196" s="158"/>
      <c r="D1196" s="138"/>
    </row>
    <row r="1197" spans="1:4" x14ac:dyDescent="0.2">
      <c r="A1197" s="158"/>
      <c r="D1197" s="138"/>
    </row>
    <row r="1198" spans="1:4" x14ac:dyDescent="0.2">
      <c r="A1198" s="158"/>
      <c r="D1198" s="138"/>
    </row>
    <row r="1199" spans="1:4" x14ac:dyDescent="0.2">
      <c r="A1199" s="158"/>
      <c r="D1199" s="138"/>
    </row>
    <row r="1200" spans="1:4" x14ac:dyDescent="0.2">
      <c r="A1200" s="158"/>
      <c r="D1200" s="138"/>
    </row>
    <row r="1201" spans="1:4" x14ac:dyDescent="0.2">
      <c r="A1201" s="158"/>
      <c r="D1201" s="138"/>
    </row>
    <row r="1202" spans="1:4" x14ac:dyDescent="0.2">
      <c r="A1202" s="158"/>
      <c r="D1202" s="138"/>
    </row>
    <row r="1203" spans="1:4" x14ac:dyDescent="0.2">
      <c r="A1203" s="158"/>
      <c r="D1203" s="138"/>
    </row>
    <row r="1204" spans="1:4" x14ac:dyDescent="0.2">
      <c r="A1204" s="158"/>
      <c r="D1204" s="138"/>
    </row>
    <row r="1205" spans="1:4" x14ac:dyDescent="0.2">
      <c r="A1205" s="158"/>
      <c r="D1205" s="138"/>
    </row>
    <row r="1206" spans="1:4" x14ac:dyDescent="0.2">
      <c r="A1206" s="158"/>
      <c r="D1206" s="138"/>
    </row>
    <row r="1207" spans="1:4" x14ac:dyDescent="0.2">
      <c r="A1207" s="158"/>
      <c r="D1207" s="138"/>
    </row>
    <row r="1208" spans="1:4" x14ac:dyDescent="0.2">
      <c r="A1208" s="158"/>
      <c r="D1208" s="138"/>
    </row>
    <row r="1209" spans="1:4" x14ac:dyDescent="0.2">
      <c r="A1209" s="158"/>
      <c r="D1209" s="138"/>
    </row>
    <row r="1210" spans="1:4" x14ac:dyDescent="0.2">
      <c r="A1210" s="158"/>
      <c r="D1210" s="138"/>
    </row>
    <row r="1211" spans="1:4" x14ac:dyDescent="0.2">
      <c r="A1211" s="158"/>
      <c r="D1211" s="138"/>
    </row>
    <row r="1212" spans="1:4" x14ac:dyDescent="0.2">
      <c r="A1212" s="158"/>
      <c r="D1212" s="138"/>
    </row>
    <row r="1213" spans="1:4" x14ac:dyDescent="0.2">
      <c r="A1213" s="158"/>
      <c r="D1213" s="138"/>
    </row>
    <row r="1214" spans="1:4" x14ac:dyDescent="0.2">
      <c r="A1214" s="158"/>
      <c r="D1214" s="138"/>
    </row>
    <row r="1215" spans="1:4" x14ac:dyDescent="0.2">
      <c r="A1215" s="158"/>
      <c r="D1215" s="138"/>
    </row>
    <row r="1216" spans="1:4" x14ac:dyDescent="0.2">
      <c r="A1216" s="158"/>
      <c r="D1216" s="138"/>
    </row>
    <row r="1217" spans="1:4" x14ac:dyDescent="0.2">
      <c r="A1217" s="158"/>
      <c r="D1217" s="138"/>
    </row>
    <row r="1218" spans="1:4" x14ac:dyDescent="0.2">
      <c r="A1218" s="158"/>
      <c r="D1218" s="138"/>
    </row>
    <row r="1219" spans="1:4" x14ac:dyDescent="0.2">
      <c r="A1219" s="158"/>
      <c r="D1219" s="138"/>
    </row>
    <row r="1220" spans="1:4" x14ac:dyDescent="0.2">
      <c r="A1220" s="158"/>
      <c r="D1220" s="138"/>
    </row>
    <row r="1221" spans="1:4" x14ac:dyDescent="0.2">
      <c r="A1221" s="158"/>
      <c r="D1221" s="138"/>
    </row>
    <row r="1222" spans="1:4" x14ac:dyDescent="0.2">
      <c r="A1222" s="158"/>
      <c r="D1222" s="138"/>
    </row>
    <row r="1223" spans="1:4" x14ac:dyDescent="0.2">
      <c r="A1223" s="158"/>
      <c r="D1223" s="138"/>
    </row>
    <row r="1224" spans="1:4" x14ac:dyDescent="0.2">
      <c r="A1224" s="158"/>
      <c r="D1224" s="138"/>
    </row>
    <row r="1225" spans="1:4" x14ac:dyDescent="0.2">
      <c r="A1225" s="158"/>
      <c r="D1225" s="138"/>
    </row>
    <row r="1226" spans="1:4" x14ac:dyDescent="0.2">
      <c r="A1226" s="158"/>
      <c r="D1226" s="138"/>
    </row>
    <row r="1227" spans="1:4" x14ac:dyDescent="0.2">
      <c r="A1227" s="158"/>
      <c r="D1227" s="138"/>
    </row>
    <row r="1228" spans="1:4" x14ac:dyDescent="0.2">
      <c r="A1228" s="158"/>
      <c r="D1228" s="138"/>
    </row>
    <row r="1229" spans="1:4" x14ac:dyDescent="0.2">
      <c r="A1229" s="158"/>
      <c r="D1229" s="138"/>
    </row>
    <row r="1230" spans="1:4" x14ac:dyDescent="0.2">
      <c r="A1230" s="158"/>
      <c r="D1230" s="138"/>
    </row>
    <row r="1231" spans="1:4" x14ac:dyDescent="0.2">
      <c r="A1231" s="158"/>
      <c r="D1231" s="138"/>
    </row>
    <row r="1232" spans="1:4" x14ac:dyDescent="0.2">
      <c r="A1232" s="158"/>
      <c r="D1232" s="138"/>
    </row>
    <row r="1233" spans="1:4" x14ac:dyDescent="0.2">
      <c r="A1233" s="158"/>
      <c r="D1233" s="138"/>
    </row>
    <row r="1234" spans="1:4" x14ac:dyDescent="0.2">
      <c r="A1234" s="158"/>
      <c r="D1234" s="138"/>
    </row>
    <row r="1235" spans="1:4" x14ac:dyDescent="0.2">
      <c r="A1235" s="158"/>
      <c r="D1235" s="138"/>
    </row>
    <row r="1236" spans="1:4" x14ac:dyDescent="0.2">
      <c r="A1236" s="158"/>
      <c r="D1236" s="138"/>
    </row>
    <row r="1237" spans="1:4" x14ac:dyDescent="0.2">
      <c r="A1237" s="158"/>
      <c r="D1237" s="138"/>
    </row>
    <row r="1238" spans="1:4" x14ac:dyDescent="0.2">
      <c r="A1238" s="158"/>
      <c r="D1238" s="138"/>
    </row>
    <row r="1239" spans="1:4" x14ac:dyDescent="0.2">
      <c r="A1239" s="158"/>
      <c r="D1239" s="138"/>
    </row>
    <row r="1240" spans="1:4" x14ac:dyDescent="0.2">
      <c r="A1240" s="158"/>
      <c r="D1240" s="138"/>
    </row>
    <row r="1241" spans="1:4" x14ac:dyDescent="0.2">
      <c r="A1241" s="158"/>
      <c r="D1241" s="138"/>
    </row>
    <row r="1242" spans="1:4" x14ac:dyDescent="0.2">
      <c r="A1242" s="158"/>
      <c r="D1242" s="138"/>
    </row>
    <row r="1243" spans="1:4" x14ac:dyDescent="0.2">
      <c r="A1243" s="158"/>
      <c r="D1243" s="138"/>
    </row>
    <row r="1244" spans="1:4" x14ac:dyDescent="0.2">
      <c r="A1244" s="158"/>
      <c r="D1244" s="138"/>
    </row>
    <row r="1245" spans="1:4" x14ac:dyDescent="0.2">
      <c r="A1245" s="158"/>
      <c r="D1245" s="138"/>
    </row>
    <row r="1246" spans="1:4" x14ac:dyDescent="0.2">
      <c r="A1246" s="158"/>
      <c r="D1246" s="138"/>
    </row>
    <row r="1247" spans="1:4" x14ac:dyDescent="0.2">
      <c r="A1247" s="158"/>
      <c r="D1247" s="138"/>
    </row>
    <row r="1248" spans="1:4" x14ac:dyDescent="0.2">
      <c r="A1248" s="158"/>
      <c r="D1248" s="138"/>
    </row>
    <row r="1249" spans="1:4" x14ac:dyDescent="0.2">
      <c r="A1249" s="158"/>
      <c r="D1249" s="138"/>
    </row>
    <row r="1250" spans="1:4" x14ac:dyDescent="0.2">
      <c r="A1250" s="158"/>
      <c r="D1250" s="138"/>
    </row>
    <row r="1251" spans="1:4" x14ac:dyDescent="0.2">
      <c r="A1251" s="158"/>
      <c r="D1251" s="138"/>
    </row>
    <row r="1252" spans="1:4" x14ac:dyDescent="0.2">
      <c r="A1252" s="158"/>
      <c r="D1252" s="138"/>
    </row>
    <row r="1253" spans="1:4" x14ac:dyDescent="0.2">
      <c r="A1253" s="158"/>
      <c r="D1253" s="138"/>
    </row>
    <row r="1254" spans="1:4" x14ac:dyDescent="0.2">
      <c r="A1254" s="158"/>
      <c r="D1254" s="138"/>
    </row>
    <row r="1255" spans="1:4" x14ac:dyDescent="0.2">
      <c r="A1255" s="158"/>
      <c r="D1255" s="138"/>
    </row>
    <row r="1256" spans="1:4" x14ac:dyDescent="0.2">
      <c r="A1256" s="158"/>
      <c r="D1256" s="138"/>
    </row>
    <row r="1257" spans="1:4" x14ac:dyDescent="0.2">
      <c r="A1257" s="158"/>
      <c r="D1257" s="138"/>
    </row>
    <row r="1258" spans="1:4" x14ac:dyDescent="0.2">
      <c r="A1258" s="158"/>
      <c r="D1258" s="138"/>
    </row>
    <row r="1259" spans="1:4" x14ac:dyDescent="0.2">
      <c r="A1259" s="158"/>
      <c r="D1259" s="138"/>
    </row>
    <row r="1260" spans="1:4" x14ac:dyDescent="0.2">
      <c r="A1260" s="158"/>
      <c r="D1260" s="138"/>
    </row>
    <row r="1261" spans="1:4" x14ac:dyDescent="0.2">
      <c r="A1261" s="158"/>
      <c r="D1261" s="138"/>
    </row>
    <row r="1262" spans="1:4" x14ac:dyDescent="0.2">
      <c r="A1262" s="158"/>
      <c r="D1262" s="138"/>
    </row>
    <row r="1263" spans="1:4" x14ac:dyDescent="0.2">
      <c r="A1263" s="158"/>
      <c r="D1263" s="138"/>
    </row>
    <row r="1264" spans="1:4" x14ac:dyDescent="0.2">
      <c r="A1264" s="158"/>
      <c r="D1264" s="138"/>
    </row>
    <row r="1265" spans="1:4" x14ac:dyDescent="0.2">
      <c r="A1265" s="158"/>
      <c r="D1265" s="138"/>
    </row>
    <row r="1266" spans="1:4" x14ac:dyDescent="0.2">
      <c r="A1266" s="158"/>
      <c r="D1266" s="138"/>
    </row>
    <row r="1267" spans="1:4" x14ac:dyDescent="0.2">
      <c r="A1267" s="158"/>
      <c r="D1267" s="138"/>
    </row>
    <row r="1268" spans="1:4" x14ac:dyDescent="0.2">
      <c r="A1268" s="158"/>
      <c r="D1268" s="138"/>
    </row>
    <row r="1269" spans="1:4" x14ac:dyDescent="0.2">
      <c r="A1269" s="158"/>
      <c r="D1269" s="138"/>
    </row>
    <row r="1270" spans="1:4" x14ac:dyDescent="0.2">
      <c r="A1270" s="158"/>
      <c r="D1270" s="138"/>
    </row>
    <row r="1271" spans="1:4" x14ac:dyDescent="0.2">
      <c r="A1271" s="158"/>
      <c r="D1271" s="138"/>
    </row>
    <row r="1272" spans="1:4" x14ac:dyDescent="0.2">
      <c r="A1272" s="158"/>
      <c r="D1272" s="138"/>
    </row>
    <row r="1273" spans="1:4" x14ac:dyDescent="0.2">
      <c r="A1273" s="158"/>
      <c r="D1273" s="138"/>
    </row>
    <row r="1274" spans="1:4" x14ac:dyDescent="0.2">
      <c r="A1274" s="158"/>
      <c r="D1274" s="138"/>
    </row>
    <row r="1275" spans="1:4" x14ac:dyDescent="0.2">
      <c r="A1275" s="158"/>
      <c r="D1275" s="138"/>
    </row>
    <row r="1276" spans="1:4" x14ac:dyDescent="0.2">
      <c r="A1276" s="158"/>
      <c r="D1276" s="138"/>
    </row>
    <row r="1277" spans="1:4" x14ac:dyDescent="0.2">
      <c r="A1277" s="158"/>
      <c r="D1277" s="138"/>
    </row>
    <row r="1278" spans="1:4" x14ac:dyDescent="0.2">
      <c r="A1278" s="158"/>
      <c r="D1278" s="138"/>
    </row>
    <row r="1279" spans="1:4" x14ac:dyDescent="0.2">
      <c r="A1279" s="158"/>
      <c r="D1279" s="138"/>
    </row>
    <row r="1280" spans="1:4" x14ac:dyDescent="0.2">
      <c r="A1280" s="158"/>
      <c r="D1280" s="138"/>
    </row>
    <row r="1281" spans="1:4" x14ac:dyDescent="0.2">
      <c r="A1281" s="158"/>
      <c r="D1281" s="138"/>
    </row>
    <row r="1282" spans="1:4" x14ac:dyDescent="0.2">
      <c r="A1282" s="158"/>
      <c r="D1282" s="138"/>
    </row>
    <row r="1283" spans="1:4" x14ac:dyDescent="0.2">
      <c r="A1283" s="158"/>
      <c r="D1283" s="138"/>
    </row>
    <row r="1284" spans="1:4" x14ac:dyDescent="0.2">
      <c r="A1284" s="158"/>
      <c r="D1284" s="138"/>
    </row>
    <row r="1285" spans="1:4" x14ac:dyDescent="0.2">
      <c r="A1285" s="158"/>
      <c r="D1285" s="138"/>
    </row>
    <row r="1286" spans="1:4" x14ac:dyDescent="0.2">
      <c r="A1286" s="158"/>
      <c r="D1286" s="138"/>
    </row>
    <row r="1287" spans="1:4" x14ac:dyDescent="0.2">
      <c r="A1287" s="158"/>
      <c r="D1287" s="138"/>
    </row>
    <row r="1288" spans="1:4" x14ac:dyDescent="0.2">
      <c r="A1288" s="158"/>
      <c r="D1288" s="138"/>
    </row>
    <row r="1289" spans="1:4" x14ac:dyDescent="0.2">
      <c r="A1289" s="158"/>
      <c r="D1289" s="138"/>
    </row>
    <row r="1290" spans="1:4" x14ac:dyDescent="0.2">
      <c r="A1290" s="158"/>
      <c r="D1290" s="138"/>
    </row>
    <row r="1291" spans="1:4" x14ac:dyDescent="0.2">
      <c r="A1291" s="158"/>
      <c r="D1291" s="138"/>
    </row>
    <row r="1292" spans="1:4" x14ac:dyDescent="0.2">
      <c r="A1292" s="158"/>
      <c r="D1292" s="138"/>
    </row>
    <row r="1293" spans="1:4" x14ac:dyDescent="0.2">
      <c r="A1293" s="158"/>
      <c r="D1293" s="138"/>
    </row>
    <row r="1294" spans="1:4" x14ac:dyDescent="0.2">
      <c r="A1294" s="158"/>
      <c r="D1294" s="138"/>
    </row>
    <row r="1295" spans="1:4" x14ac:dyDescent="0.2">
      <c r="A1295" s="158"/>
      <c r="D1295" s="138"/>
    </row>
    <row r="1296" spans="1:4" x14ac:dyDescent="0.2">
      <c r="A1296" s="158"/>
      <c r="D1296" s="138"/>
    </row>
    <row r="1297" spans="1:4" x14ac:dyDescent="0.2">
      <c r="A1297" s="158"/>
      <c r="D1297" s="138"/>
    </row>
    <row r="1298" spans="1:4" x14ac:dyDescent="0.2">
      <c r="A1298" s="158"/>
      <c r="D1298" s="138"/>
    </row>
    <row r="1299" spans="1:4" x14ac:dyDescent="0.2">
      <c r="A1299" s="158"/>
      <c r="D1299" s="138"/>
    </row>
    <row r="1300" spans="1:4" x14ac:dyDescent="0.2">
      <c r="A1300" s="158"/>
      <c r="D1300" s="138"/>
    </row>
    <row r="1301" spans="1:4" x14ac:dyDescent="0.2">
      <c r="A1301" s="158"/>
      <c r="D1301" s="138"/>
    </row>
    <row r="1302" spans="1:4" x14ac:dyDescent="0.2">
      <c r="A1302" s="158"/>
      <c r="D1302" s="138"/>
    </row>
    <row r="1303" spans="1:4" x14ac:dyDescent="0.2">
      <c r="A1303" s="158"/>
      <c r="D1303" s="138"/>
    </row>
    <row r="1304" spans="1:4" x14ac:dyDescent="0.2">
      <c r="A1304" s="158"/>
      <c r="D1304" s="138"/>
    </row>
    <row r="1305" spans="1:4" x14ac:dyDescent="0.2">
      <c r="A1305" s="158"/>
      <c r="D1305" s="138"/>
    </row>
    <row r="1306" spans="1:4" x14ac:dyDescent="0.2">
      <c r="A1306" s="158"/>
      <c r="D1306" s="138"/>
    </row>
    <row r="1307" spans="1:4" x14ac:dyDescent="0.2">
      <c r="A1307" s="158"/>
      <c r="D1307" s="138"/>
    </row>
    <row r="1308" spans="1:4" x14ac:dyDescent="0.2">
      <c r="A1308" s="158"/>
      <c r="D1308" s="138"/>
    </row>
    <row r="1309" spans="1:4" x14ac:dyDescent="0.2">
      <c r="A1309" s="158"/>
      <c r="D1309" s="138"/>
    </row>
    <row r="1310" spans="1:4" x14ac:dyDescent="0.2">
      <c r="A1310" s="158"/>
      <c r="D1310" s="138"/>
    </row>
    <row r="1311" spans="1:4" x14ac:dyDescent="0.2">
      <c r="A1311" s="158"/>
      <c r="D1311" s="138"/>
    </row>
    <row r="1312" spans="1:4" x14ac:dyDescent="0.2">
      <c r="A1312" s="158"/>
      <c r="D1312" s="138"/>
    </row>
    <row r="1313" spans="1:4" x14ac:dyDescent="0.2">
      <c r="A1313" s="158"/>
      <c r="D1313" s="138"/>
    </row>
    <row r="1314" spans="1:4" x14ac:dyDescent="0.2">
      <c r="A1314" s="158"/>
      <c r="D1314" s="138"/>
    </row>
    <row r="1315" spans="1:4" x14ac:dyDescent="0.2">
      <c r="A1315" s="158"/>
      <c r="D1315" s="138"/>
    </row>
    <row r="1316" spans="1:4" x14ac:dyDescent="0.2">
      <c r="A1316" s="158"/>
      <c r="D1316" s="138"/>
    </row>
    <row r="1317" spans="1:4" x14ac:dyDescent="0.2">
      <c r="A1317" s="158"/>
      <c r="D1317" s="138"/>
    </row>
    <row r="1318" spans="1:4" x14ac:dyDescent="0.2">
      <c r="A1318" s="158"/>
      <c r="D1318" s="138"/>
    </row>
    <row r="1319" spans="1:4" x14ac:dyDescent="0.2">
      <c r="A1319" s="158"/>
      <c r="D1319" s="138"/>
    </row>
    <row r="1320" spans="1:4" x14ac:dyDescent="0.2">
      <c r="A1320" s="158"/>
      <c r="D1320" s="138"/>
    </row>
    <row r="1321" spans="1:4" x14ac:dyDescent="0.2">
      <c r="A1321" s="158"/>
      <c r="D1321" s="138"/>
    </row>
    <row r="1322" spans="1:4" x14ac:dyDescent="0.2">
      <c r="A1322" s="158"/>
      <c r="D1322" s="138"/>
    </row>
    <row r="1323" spans="1:4" x14ac:dyDescent="0.2">
      <c r="A1323" s="158"/>
      <c r="D1323" s="138"/>
    </row>
    <row r="1324" spans="1:4" x14ac:dyDescent="0.2">
      <c r="A1324" s="158"/>
      <c r="D1324" s="138"/>
    </row>
    <row r="1325" spans="1:4" x14ac:dyDescent="0.2">
      <c r="A1325" s="158"/>
      <c r="D1325" s="138"/>
    </row>
    <row r="1326" spans="1:4" x14ac:dyDescent="0.2">
      <c r="A1326" s="158"/>
      <c r="D1326" s="138"/>
    </row>
    <row r="1327" spans="1:4" x14ac:dyDescent="0.2">
      <c r="A1327" s="158"/>
      <c r="D1327" s="138"/>
    </row>
    <row r="1328" spans="1:4" x14ac:dyDescent="0.2">
      <c r="A1328" s="158"/>
      <c r="D1328" s="138"/>
    </row>
    <row r="1329" spans="1:4" x14ac:dyDescent="0.2">
      <c r="A1329" s="158"/>
      <c r="D1329" s="138"/>
    </row>
    <row r="1330" spans="1:4" x14ac:dyDescent="0.2">
      <c r="A1330" s="158"/>
      <c r="D1330" s="138"/>
    </row>
    <row r="1331" spans="1:4" x14ac:dyDescent="0.2">
      <c r="A1331" s="158"/>
      <c r="D1331" s="138"/>
    </row>
    <row r="1332" spans="1:4" x14ac:dyDescent="0.2">
      <c r="A1332" s="158"/>
      <c r="D1332" s="138"/>
    </row>
    <row r="1333" spans="1:4" x14ac:dyDescent="0.2">
      <c r="A1333" s="158"/>
      <c r="D1333" s="138"/>
    </row>
    <row r="1334" spans="1:4" x14ac:dyDescent="0.2">
      <c r="A1334" s="158"/>
      <c r="D1334" s="138"/>
    </row>
    <row r="1335" spans="1:4" x14ac:dyDescent="0.2">
      <c r="A1335" s="158"/>
      <c r="D1335" s="138"/>
    </row>
    <row r="1336" spans="1:4" x14ac:dyDescent="0.2">
      <c r="A1336" s="158"/>
      <c r="D1336" s="138"/>
    </row>
    <row r="1337" spans="1:4" x14ac:dyDescent="0.2">
      <c r="A1337" s="158"/>
      <c r="D1337" s="138"/>
    </row>
    <row r="1338" spans="1:4" x14ac:dyDescent="0.2">
      <c r="A1338" s="158"/>
      <c r="D1338" s="138"/>
    </row>
    <row r="1339" spans="1:4" x14ac:dyDescent="0.2">
      <c r="A1339" s="158"/>
      <c r="D1339" s="138"/>
    </row>
    <row r="1340" spans="1:4" x14ac:dyDescent="0.2">
      <c r="A1340" s="158"/>
      <c r="D1340" s="138"/>
    </row>
    <row r="1341" spans="1:4" x14ac:dyDescent="0.2">
      <c r="A1341" s="158"/>
      <c r="D1341" s="138"/>
    </row>
    <row r="1342" spans="1:4" x14ac:dyDescent="0.2">
      <c r="A1342" s="158"/>
      <c r="D1342" s="138"/>
    </row>
    <row r="1343" spans="1:4" x14ac:dyDescent="0.2">
      <c r="A1343" s="158"/>
      <c r="D1343" s="138"/>
    </row>
    <row r="1344" spans="1:4" x14ac:dyDescent="0.2">
      <c r="A1344" s="158"/>
      <c r="D1344" s="138"/>
    </row>
    <row r="1345" spans="1:4" x14ac:dyDescent="0.2">
      <c r="A1345" s="158"/>
      <c r="D1345" s="138"/>
    </row>
    <row r="1346" spans="1:4" x14ac:dyDescent="0.2">
      <c r="A1346" s="158"/>
      <c r="D1346" s="138"/>
    </row>
    <row r="1347" spans="1:4" x14ac:dyDescent="0.2">
      <c r="A1347" s="158"/>
      <c r="D1347" s="138"/>
    </row>
    <row r="1348" spans="1:4" x14ac:dyDescent="0.2">
      <c r="A1348" s="158"/>
      <c r="D1348" s="138"/>
    </row>
    <row r="1349" spans="1:4" x14ac:dyDescent="0.2">
      <c r="A1349" s="158"/>
      <c r="D1349" s="138"/>
    </row>
    <row r="1350" spans="1:4" x14ac:dyDescent="0.2">
      <c r="A1350" s="158"/>
      <c r="D1350" s="138"/>
    </row>
    <row r="1351" spans="1:4" x14ac:dyDescent="0.2">
      <c r="A1351" s="158"/>
      <c r="D1351" s="138"/>
    </row>
    <row r="1352" spans="1:4" x14ac:dyDescent="0.2">
      <c r="A1352" s="158"/>
      <c r="D1352" s="138"/>
    </row>
    <row r="1353" spans="1:4" x14ac:dyDescent="0.2">
      <c r="A1353" s="158"/>
      <c r="D1353" s="138"/>
    </row>
    <row r="1354" spans="1:4" x14ac:dyDescent="0.2">
      <c r="A1354" s="158"/>
      <c r="D1354" s="138"/>
    </row>
    <row r="1355" spans="1:4" x14ac:dyDescent="0.2">
      <c r="A1355" s="158"/>
      <c r="D1355" s="138"/>
    </row>
    <row r="1356" spans="1:4" x14ac:dyDescent="0.2">
      <c r="A1356" s="158"/>
      <c r="D1356" s="138"/>
    </row>
    <row r="1357" spans="1:4" x14ac:dyDescent="0.2">
      <c r="A1357" s="158"/>
      <c r="D1357" s="138"/>
    </row>
    <row r="1358" spans="1:4" x14ac:dyDescent="0.2">
      <c r="A1358" s="158"/>
      <c r="D1358" s="138"/>
    </row>
    <row r="1359" spans="1:4" x14ac:dyDescent="0.2">
      <c r="A1359" s="158"/>
      <c r="D1359" s="138"/>
    </row>
    <row r="1360" spans="1:4" x14ac:dyDescent="0.2">
      <c r="A1360" s="158"/>
      <c r="D1360" s="138"/>
    </row>
    <row r="1361" spans="1:4" x14ac:dyDescent="0.2">
      <c r="A1361" s="158"/>
      <c r="D1361" s="138"/>
    </row>
    <row r="1362" spans="1:4" x14ac:dyDescent="0.2">
      <c r="A1362" s="158"/>
      <c r="D1362" s="138"/>
    </row>
    <row r="1363" spans="1:4" x14ac:dyDescent="0.2">
      <c r="A1363" s="158"/>
      <c r="D1363" s="138"/>
    </row>
    <row r="1364" spans="1:4" x14ac:dyDescent="0.2">
      <c r="A1364" s="158"/>
      <c r="D1364" s="138"/>
    </row>
    <row r="1365" spans="1:4" x14ac:dyDescent="0.2">
      <c r="A1365" s="158"/>
      <c r="D1365" s="138"/>
    </row>
    <row r="1366" spans="1:4" x14ac:dyDescent="0.2">
      <c r="A1366" s="158"/>
      <c r="D1366" s="138"/>
    </row>
    <row r="1367" spans="1:4" x14ac:dyDescent="0.2">
      <c r="A1367" s="158"/>
      <c r="D1367" s="138"/>
    </row>
    <row r="1368" spans="1:4" x14ac:dyDescent="0.2">
      <c r="A1368" s="158"/>
      <c r="D1368" s="138"/>
    </row>
    <row r="1369" spans="1:4" x14ac:dyDescent="0.2">
      <c r="A1369" s="158"/>
      <c r="D1369" s="138"/>
    </row>
    <row r="1370" spans="1:4" x14ac:dyDescent="0.2">
      <c r="A1370" s="158"/>
      <c r="D1370" s="138"/>
    </row>
    <row r="1371" spans="1:4" x14ac:dyDescent="0.2">
      <c r="A1371" s="158"/>
      <c r="D1371" s="138"/>
    </row>
    <row r="1372" spans="1:4" x14ac:dyDescent="0.2">
      <c r="A1372" s="158"/>
      <c r="D1372" s="138"/>
    </row>
    <row r="1373" spans="1:4" x14ac:dyDescent="0.2">
      <c r="A1373" s="158"/>
      <c r="D1373" s="138"/>
    </row>
    <row r="1374" spans="1:4" x14ac:dyDescent="0.2">
      <c r="A1374" s="158"/>
      <c r="D1374" s="138"/>
    </row>
    <row r="1375" spans="1:4" x14ac:dyDescent="0.2">
      <c r="A1375" s="158"/>
      <c r="D1375" s="138"/>
    </row>
    <row r="1376" spans="1:4" x14ac:dyDescent="0.2">
      <c r="A1376" s="158"/>
      <c r="D1376" s="138"/>
    </row>
    <row r="1377" spans="1:4" x14ac:dyDescent="0.2">
      <c r="A1377" s="158"/>
      <c r="D1377" s="138"/>
    </row>
    <row r="1378" spans="1:4" x14ac:dyDescent="0.2">
      <c r="A1378" s="158"/>
      <c r="D1378" s="138"/>
    </row>
    <row r="1379" spans="1:4" x14ac:dyDescent="0.2">
      <c r="A1379" s="158"/>
      <c r="D1379" s="138"/>
    </row>
    <row r="1380" spans="1:4" x14ac:dyDescent="0.2">
      <c r="A1380" s="158"/>
      <c r="D1380" s="138"/>
    </row>
    <row r="1381" spans="1:4" x14ac:dyDescent="0.2">
      <c r="A1381" s="158"/>
      <c r="D1381" s="138"/>
    </row>
    <row r="1382" spans="1:4" x14ac:dyDescent="0.2">
      <c r="A1382" s="158"/>
      <c r="D1382" s="138"/>
    </row>
    <row r="1383" spans="1:4" x14ac:dyDescent="0.2">
      <c r="A1383" s="158"/>
      <c r="D1383" s="138"/>
    </row>
    <row r="1384" spans="1:4" x14ac:dyDescent="0.2">
      <c r="A1384" s="158"/>
      <c r="D1384" s="138"/>
    </row>
    <row r="1385" spans="1:4" x14ac:dyDescent="0.2">
      <c r="A1385" s="158"/>
      <c r="D1385" s="138"/>
    </row>
    <row r="1386" spans="1:4" x14ac:dyDescent="0.2">
      <c r="A1386" s="158"/>
      <c r="D1386" s="138"/>
    </row>
    <row r="1387" spans="1:4" x14ac:dyDescent="0.2">
      <c r="A1387" s="158"/>
      <c r="D1387" s="138"/>
    </row>
    <row r="1388" spans="1:4" x14ac:dyDescent="0.2">
      <c r="A1388" s="158"/>
      <c r="D1388" s="138"/>
    </row>
    <row r="1389" spans="1:4" x14ac:dyDescent="0.2">
      <c r="A1389" s="158"/>
      <c r="D1389" s="138"/>
    </row>
    <row r="1390" spans="1:4" x14ac:dyDescent="0.2">
      <c r="A1390" s="158"/>
      <c r="D1390" s="138"/>
    </row>
    <row r="1391" spans="1:4" x14ac:dyDescent="0.2">
      <c r="A1391" s="158"/>
      <c r="D1391" s="138"/>
    </row>
    <row r="1392" spans="1:4" x14ac:dyDescent="0.2">
      <c r="A1392" s="158"/>
      <c r="D1392" s="138"/>
    </row>
    <row r="1393" spans="1:4" x14ac:dyDescent="0.2">
      <c r="A1393" s="158"/>
      <c r="D1393" s="138"/>
    </row>
    <row r="1394" spans="1:4" x14ac:dyDescent="0.2">
      <c r="A1394" s="158"/>
      <c r="D1394" s="138"/>
    </row>
    <row r="1395" spans="1:4" x14ac:dyDescent="0.2">
      <c r="A1395" s="158"/>
      <c r="D1395" s="138"/>
    </row>
    <row r="1396" spans="1:4" x14ac:dyDescent="0.2">
      <c r="A1396" s="158"/>
      <c r="D1396" s="138"/>
    </row>
    <row r="1397" spans="1:4" x14ac:dyDescent="0.2">
      <c r="A1397" s="158"/>
      <c r="D1397" s="138"/>
    </row>
    <row r="1398" spans="1:4" x14ac:dyDescent="0.2">
      <c r="A1398" s="158"/>
      <c r="D1398" s="138"/>
    </row>
    <row r="1399" spans="1:4" x14ac:dyDescent="0.2">
      <c r="A1399" s="158"/>
      <c r="D1399" s="138"/>
    </row>
    <row r="1400" spans="1:4" x14ac:dyDescent="0.2">
      <c r="A1400" s="158"/>
      <c r="D1400" s="138"/>
    </row>
    <row r="1401" spans="1:4" x14ac:dyDescent="0.2">
      <c r="A1401" s="158"/>
      <c r="D1401" s="138"/>
    </row>
    <row r="1402" spans="1:4" x14ac:dyDescent="0.2">
      <c r="A1402" s="158"/>
      <c r="D1402" s="138"/>
    </row>
    <row r="1403" spans="1:4" x14ac:dyDescent="0.2">
      <c r="A1403" s="158"/>
      <c r="D1403" s="138"/>
    </row>
    <row r="1404" spans="1:4" x14ac:dyDescent="0.2">
      <c r="A1404" s="158"/>
      <c r="D1404" s="138"/>
    </row>
    <row r="1405" spans="1:4" x14ac:dyDescent="0.2">
      <c r="A1405" s="158"/>
      <c r="D1405" s="138"/>
    </row>
    <row r="1406" spans="1:4" x14ac:dyDescent="0.2">
      <c r="A1406" s="158"/>
      <c r="D1406" s="138"/>
    </row>
    <row r="1407" spans="1:4" x14ac:dyDescent="0.2">
      <c r="A1407" s="158"/>
      <c r="D1407" s="138"/>
    </row>
    <row r="1408" spans="1:4" x14ac:dyDescent="0.2">
      <c r="A1408" s="158"/>
      <c r="D1408" s="138"/>
    </row>
    <row r="1409" spans="1:4" x14ac:dyDescent="0.2">
      <c r="A1409" s="158"/>
      <c r="D1409" s="138"/>
    </row>
    <row r="1410" spans="1:4" x14ac:dyDescent="0.2">
      <c r="A1410" s="158"/>
      <c r="D1410" s="138"/>
    </row>
    <row r="1411" spans="1:4" x14ac:dyDescent="0.2">
      <c r="A1411" s="158"/>
      <c r="D1411" s="138"/>
    </row>
    <row r="1412" spans="1:4" x14ac:dyDescent="0.2">
      <c r="A1412" s="158"/>
      <c r="D1412" s="138"/>
    </row>
    <row r="1413" spans="1:4" x14ac:dyDescent="0.2">
      <c r="A1413" s="158"/>
      <c r="D1413" s="138"/>
    </row>
    <row r="1414" spans="1:4" x14ac:dyDescent="0.2">
      <c r="A1414" s="158"/>
      <c r="D1414" s="138"/>
    </row>
    <row r="1415" spans="1:4" x14ac:dyDescent="0.2">
      <c r="A1415" s="158"/>
      <c r="D1415" s="138"/>
    </row>
    <row r="1416" spans="1:4" x14ac:dyDescent="0.2">
      <c r="A1416" s="158"/>
      <c r="D1416" s="138"/>
    </row>
    <row r="1417" spans="1:4" x14ac:dyDescent="0.2">
      <c r="A1417" s="158"/>
      <c r="D1417" s="138"/>
    </row>
    <row r="1418" spans="1:4" x14ac:dyDescent="0.2">
      <c r="A1418" s="158"/>
      <c r="D1418" s="138"/>
    </row>
    <row r="1419" spans="1:4" x14ac:dyDescent="0.2">
      <c r="A1419" s="158"/>
      <c r="D1419" s="138"/>
    </row>
    <row r="1420" spans="1:4" x14ac:dyDescent="0.2">
      <c r="A1420" s="158"/>
      <c r="D1420" s="138"/>
    </row>
    <row r="1421" spans="1:4" x14ac:dyDescent="0.2">
      <c r="A1421" s="158"/>
      <c r="D1421" s="138"/>
    </row>
    <row r="1422" spans="1:4" x14ac:dyDescent="0.2">
      <c r="A1422" s="158"/>
      <c r="D1422" s="138"/>
    </row>
    <row r="1423" spans="1:4" x14ac:dyDescent="0.2">
      <c r="A1423" s="158"/>
      <c r="D1423" s="138"/>
    </row>
    <row r="1424" spans="1:4" x14ac:dyDescent="0.2">
      <c r="A1424" s="158"/>
      <c r="D1424" s="138"/>
    </row>
    <row r="1425" spans="1:4" x14ac:dyDescent="0.2">
      <c r="A1425" s="158"/>
      <c r="D1425" s="138"/>
    </row>
    <row r="1426" spans="1:4" x14ac:dyDescent="0.2">
      <c r="A1426" s="158"/>
      <c r="D1426" s="138"/>
    </row>
    <row r="1427" spans="1:4" x14ac:dyDescent="0.2">
      <c r="A1427" s="158"/>
      <c r="D1427" s="138"/>
    </row>
    <row r="1428" spans="1:4" x14ac:dyDescent="0.2">
      <c r="A1428" s="158"/>
      <c r="D1428" s="138"/>
    </row>
    <row r="1429" spans="1:4" x14ac:dyDescent="0.2">
      <c r="A1429" s="158"/>
      <c r="D1429" s="138"/>
    </row>
    <row r="1430" spans="1:4" x14ac:dyDescent="0.2">
      <c r="A1430" s="158"/>
      <c r="D1430" s="138"/>
    </row>
    <row r="1431" spans="1:4" x14ac:dyDescent="0.2">
      <c r="A1431" s="158"/>
      <c r="D1431" s="138"/>
    </row>
    <row r="1432" spans="1:4" x14ac:dyDescent="0.2">
      <c r="A1432" s="158"/>
      <c r="D1432" s="138"/>
    </row>
    <row r="1433" spans="1:4" x14ac:dyDescent="0.2">
      <c r="A1433" s="158"/>
      <c r="D1433" s="138"/>
    </row>
    <row r="1434" spans="1:4" x14ac:dyDescent="0.2">
      <c r="A1434" s="158"/>
      <c r="D1434" s="138"/>
    </row>
    <row r="1435" spans="1:4" x14ac:dyDescent="0.2">
      <c r="A1435" s="158"/>
      <c r="D1435" s="138"/>
    </row>
    <row r="1436" spans="1:4" x14ac:dyDescent="0.2">
      <c r="A1436" s="158"/>
      <c r="D1436" s="138"/>
    </row>
    <row r="1437" spans="1:4" x14ac:dyDescent="0.2">
      <c r="A1437" s="158"/>
      <c r="D1437" s="138"/>
    </row>
    <row r="1438" spans="1:4" x14ac:dyDescent="0.2">
      <c r="A1438" s="158"/>
      <c r="D1438" s="138"/>
    </row>
    <row r="1439" spans="1:4" x14ac:dyDescent="0.2">
      <c r="A1439" s="158"/>
      <c r="D1439" s="138"/>
    </row>
    <row r="1440" spans="1:4" x14ac:dyDescent="0.2">
      <c r="A1440" s="158"/>
      <c r="D1440" s="138"/>
    </row>
    <row r="1441" spans="1:4" x14ac:dyDescent="0.2">
      <c r="A1441" s="158"/>
      <c r="D1441" s="138"/>
    </row>
    <row r="1442" spans="1:4" x14ac:dyDescent="0.2">
      <c r="A1442" s="158"/>
      <c r="D1442" s="138"/>
    </row>
    <row r="1443" spans="1:4" x14ac:dyDescent="0.2">
      <c r="A1443" s="158"/>
      <c r="D1443" s="138"/>
    </row>
    <row r="1444" spans="1:4" x14ac:dyDescent="0.2">
      <c r="A1444" s="158"/>
      <c r="D1444" s="138"/>
    </row>
    <row r="1445" spans="1:4" x14ac:dyDescent="0.2">
      <c r="A1445" s="158"/>
      <c r="D1445" s="138"/>
    </row>
    <row r="1446" spans="1:4" x14ac:dyDescent="0.2">
      <c r="A1446" s="158"/>
      <c r="D1446" s="138"/>
    </row>
    <row r="1447" spans="1:4" x14ac:dyDescent="0.2">
      <c r="A1447" s="158"/>
      <c r="D1447" s="138"/>
    </row>
    <row r="1448" spans="1:4" x14ac:dyDescent="0.2">
      <c r="A1448" s="158"/>
      <c r="D1448" s="138"/>
    </row>
    <row r="1449" spans="1:4" x14ac:dyDescent="0.2">
      <c r="A1449" s="158"/>
      <c r="D1449" s="138"/>
    </row>
    <row r="1450" spans="1:4" x14ac:dyDescent="0.2">
      <c r="A1450" s="158"/>
      <c r="D1450" s="138"/>
    </row>
    <row r="1451" spans="1:4" x14ac:dyDescent="0.2">
      <c r="A1451" s="158"/>
      <c r="D1451" s="138"/>
    </row>
    <row r="1452" spans="1:4" x14ac:dyDescent="0.2">
      <c r="A1452" s="158"/>
      <c r="D1452" s="138"/>
    </row>
    <row r="1453" spans="1:4" x14ac:dyDescent="0.2">
      <c r="A1453" s="158"/>
      <c r="D1453" s="138"/>
    </row>
    <row r="1454" spans="1:4" x14ac:dyDescent="0.2">
      <c r="A1454" s="158"/>
      <c r="D1454" s="138"/>
    </row>
    <row r="1455" spans="1:4" x14ac:dyDescent="0.2">
      <c r="A1455" s="158"/>
      <c r="D1455" s="138"/>
    </row>
    <row r="1456" spans="1:4" x14ac:dyDescent="0.2">
      <c r="A1456" s="158"/>
      <c r="D1456" s="138"/>
    </row>
    <row r="1457" spans="1:4" x14ac:dyDescent="0.2">
      <c r="A1457" s="158"/>
      <c r="D1457" s="138"/>
    </row>
    <row r="1458" spans="1:4" x14ac:dyDescent="0.2">
      <c r="A1458" s="158"/>
      <c r="D1458" s="138"/>
    </row>
    <row r="1459" spans="1:4" x14ac:dyDescent="0.2">
      <c r="A1459" s="158"/>
      <c r="D1459" s="138"/>
    </row>
    <row r="1460" spans="1:4" x14ac:dyDescent="0.2">
      <c r="A1460" s="158"/>
      <c r="D1460" s="138"/>
    </row>
    <row r="1461" spans="1:4" x14ac:dyDescent="0.2">
      <c r="A1461" s="158"/>
      <c r="D1461" s="138"/>
    </row>
    <row r="1462" spans="1:4" x14ac:dyDescent="0.2">
      <c r="A1462" s="158"/>
      <c r="D1462" s="138"/>
    </row>
    <row r="1463" spans="1:4" x14ac:dyDescent="0.2">
      <c r="A1463" s="158"/>
      <c r="D1463" s="138"/>
    </row>
    <row r="1464" spans="1:4" x14ac:dyDescent="0.2">
      <c r="A1464" s="158"/>
      <c r="D1464" s="138"/>
    </row>
    <row r="1465" spans="1:4" x14ac:dyDescent="0.2">
      <c r="A1465" s="158"/>
      <c r="D1465" s="138"/>
    </row>
    <row r="1466" spans="1:4" x14ac:dyDescent="0.2">
      <c r="A1466" s="158"/>
      <c r="D1466" s="138"/>
    </row>
    <row r="1467" spans="1:4" x14ac:dyDescent="0.2">
      <c r="A1467" s="158"/>
      <c r="D1467" s="138"/>
    </row>
    <row r="1468" spans="1:4" x14ac:dyDescent="0.2">
      <c r="A1468" s="158"/>
      <c r="D1468" s="138"/>
    </row>
    <row r="1469" spans="1:4" x14ac:dyDescent="0.2">
      <c r="A1469" s="158"/>
      <c r="D1469" s="138"/>
    </row>
    <row r="1470" spans="1:4" x14ac:dyDescent="0.2">
      <c r="A1470" s="158"/>
      <c r="D1470" s="138"/>
    </row>
    <row r="1471" spans="1:4" x14ac:dyDescent="0.2">
      <c r="A1471" s="158"/>
      <c r="D1471" s="138"/>
    </row>
    <row r="1472" spans="1:4" x14ac:dyDescent="0.2">
      <c r="A1472" s="158"/>
      <c r="D1472" s="138"/>
    </row>
    <row r="1473" spans="1:4" x14ac:dyDescent="0.2">
      <c r="A1473" s="158"/>
      <c r="D1473" s="138"/>
    </row>
    <row r="1474" spans="1:4" x14ac:dyDescent="0.2">
      <c r="A1474" s="158"/>
      <c r="D1474" s="138"/>
    </row>
    <row r="1475" spans="1:4" x14ac:dyDescent="0.2">
      <c r="A1475" s="158"/>
      <c r="D1475" s="138"/>
    </row>
    <row r="1476" spans="1:4" x14ac:dyDescent="0.2">
      <c r="A1476" s="158"/>
      <c r="D1476" s="138"/>
    </row>
    <row r="1477" spans="1:4" x14ac:dyDescent="0.2">
      <c r="A1477" s="158"/>
      <c r="D1477" s="138"/>
    </row>
    <row r="1478" spans="1:4" x14ac:dyDescent="0.2">
      <c r="A1478" s="158"/>
      <c r="D1478" s="138"/>
    </row>
    <row r="1479" spans="1:4" x14ac:dyDescent="0.2">
      <c r="A1479" s="158"/>
      <c r="D1479" s="138"/>
    </row>
    <row r="1480" spans="1:4" x14ac:dyDescent="0.2">
      <c r="A1480" s="158"/>
      <c r="D1480" s="138"/>
    </row>
    <row r="1481" spans="1:4" x14ac:dyDescent="0.2">
      <c r="A1481" s="158"/>
      <c r="D1481" s="138"/>
    </row>
    <row r="1482" spans="1:4" x14ac:dyDescent="0.2">
      <c r="A1482" s="158"/>
      <c r="D1482" s="138"/>
    </row>
    <row r="1483" spans="1:4" x14ac:dyDescent="0.2">
      <c r="A1483" s="158"/>
      <c r="D1483" s="138"/>
    </row>
    <row r="1484" spans="1:4" x14ac:dyDescent="0.2">
      <c r="A1484" s="158"/>
      <c r="D1484" s="138"/>
    </row>
    <row r="1485" spans="1:4" x14ac:dyDescent="0.2">
      <c r="A1485" s="158"/>
      <c r="D1485" s="138"/>
    </row>
    <row r="1486" spans="1:4" x14ac:dyDescent="0.2">
      <c r="A1486" s="158"/>
      <c r="D1486" s="138"/>
    </row>
    <row r="1487" spans="1:4" x14ac:dyDescent="0.2">
      <c r="A1487" s="158"/>
      <c r="D1487" s="138"/>
    </row>
    <row r="1488" spans="1:4" x14ac:dyDescent="0.2">
      <c r="A1488" s="158"/>
      <c r="D1488" s="138"/>
    </row>
    <row r="1489" spans="1:4" x14ac:dyDescent="0.2">
      <c r="A1489" s="158"/>
      <c r="D1489" s="138"/>
    </row>
    <row r="1490" spans="1:4" x14ac:dyDescent="0.2">
      <c r="A1490" s="158"/>
      <c r="D1490" s="138"/>
    </row>
    <row r="1491" spans="1:4" x14ac:dyDescent="0.2">
      <c r="A1491" s="158"/>
      <c r="D1491" s="138"/>
    </row>
    <row r="1492" spans="1:4" x14ac:dyDescent="0.2">
      <c r="A1492" s="158"/>
      <c r="D1492" s="138"/>
    </row>
    <row r="1493" spans="1:4" x14ac:dyDescent="0.2">
      <c r="A1493" s="158"/>
      <c r="D1493" s="138"/>
    </row>
    <row r="1494" spans="1:4" x14ac:dyDescent="0.2">
      <c r="A1494" s="158"/>
      <c r="D1494" s="138"/>
    </row>
    <row r="1495" spans="1:4" x14ac:dyDescent="0.2">
      <c r="A1495" s="158"/>
      <c r="D1495" s="138"/>
    </row>
    <row r="1496" spans="1:4" x14ac:dyDescent="0.2">
      <c r="A1496" s="158"/>
      <c r="D1496" s="138"/>
    </row>
    <row r="1497" spans="1:4" x14ac:dyDescent="0.2">
      <c r="A1497" s="158"/>
      <c r="D1497" s="138"/>
    </row>
    <row r="1498" spans="1:4" x14ac:dyDescent="0.2">
      <c r="A1498" s="158"/>
      <c r="D1498" s="138"/>
    </row>
    <row r="1499" spans="1:4" x14ac:dyDescent="0.2">
      <c r="A1499" s="158"/>
      <c r="D1499" s="138"/>
    </row>
    <row r="1500" spans="1:4" x14ac:dyDescent="0.2">
      <c r="A1500" s="158"/>
      <c r="D1500" s="138"/>
    </row>
    <row r="1501" spans="1:4" x14ac:dyDescent="0.2">
      <c r="A1501" s="158"/>
      <c r="D1501" s="138"/>
    </row>
    <row r="1502" spans="1:4" x14ac:dyDescent="0.2">
      <c r="A1502" s="158"/>
      <c r="D1502" s="138"/>
    </row>
    <row r="1503" spans="1:4" x14ac:dyDescent="0.2">
      <c r="A1503" s="158"/>
      <c r="D1503" s="138"/>
    </row>
    <row r="1504" spans="1:4" x14ac:dyDescent="0.2">
      <c r="A1504" s="158"/>
      <c r="D1504" s="138"/>
    </row>
    <row r="1505" spans="1:4" x14ac:dyDescent="0.2">
      <c r="A1505" s="158"/>
      <c r="D1505" s="138"/>
    </row>
    <row r="1506" spans="1:4" x14ac:dyDescent="0.2">
      <c r="A1506" s="158"/>
      <c r="D1506" s="138"/>
    </row>
    <row r="1507" spans="1:4" x14ac:dyDescent="0.2">
      <c r="A1507" s="158"/>
      <c r="D1507" s="138"/>
    </row>
    <row r="1508" spans="1:4" x14ac:dyDescent="0.2">
      <c r="A1508" s="158"/>
      <c r="D1508" s="138"/>
    </row>
    <row r="1509" spans="1:4" x14ac:dyDescent="0.2">
      <c r="A1509" s="158"/>
      <c r="D1509" s="138"/>
    </row>
    <row r="1510" spans="1:4" x14ac:dyDescent="0.2">
      <c r="A1510" s="158"/>
      <c r="D1510" s="138"/>
    </row>
    <row r="1511" spans="1:4" x14ac:dyDescent="0.2">
      <c r="A1511" s="158"/>
      <c r="D1511" s="138"/>
    </row>
    <row r="1512" spans="1:4" x14ac:dyDescent="0.2">
      <c r="A1512" s="158"/>
      <c r="D1512" s="138"/>
    </row>
    <row r="1513" spans="1:4" x14ac:dyDescent="0.2">
      <c r="A1513" s="158"/>
      <c r="D1513" s="138"/>
    </row>
    <row r="1514" spans="1:4" x14ac:dyDescent="0.2">
      <c r="A1514" s="158"/>
      <c r="D1514" s="138"/>
    </row>
    <row r="1515" spans="1:4" x14ac:dyDescent="0.2">
      <c r="A1515" s="158"/>
      <c r="D1515" s="138"/>
    </row>
    <row r="1516" spans="1:4" x14ac:dyDescent="0.2">
      <c r="A1516" s="158"/>
      <c r="D1516" s="138"/>
    </row>
    <row r="1517" spans="1:4" x14ac:dyDescent="0.2">
      <c r="A1517" s="158"/>
      <c r="D1517" s="138"/>
    </row>
    <row r="1518" spans="1:4" x14ac:dyDescent="0.2">
      <c r="A1518" s="158"/>
      <c r="D1518" s="138"/>
    </row>
    <row r="1519" spans="1:4" x14ac:dyDescent="0.2">
      <c r="A1519" s="158"/>
      <c r="D1519" s="138"/>
    </row>
    <row r="1520" spans="1:4" x14ac:dyDescent="0.2">
      <c r="A1520" s="158"/>
      <c r="D1520" s="138"/>
    </row>
    <row r="1521" spans="1:4" x14ac:dyDescent="0.2">
      <c r="A1521" s="158"/>
      <c r="D1521" s="138"/>
    </row>
    <row r="1522" spans="1:4" x14ac:dyDescent="0.2">
      <c r="A1522" s="158"/>
      <c r="D1522" s="138"/>
    </row>
    <row r="1523" spans="1:4" x14ac:dyDescent="0.2">
      <c r="A1523" s="158"/>
      <c r="D1523" s="138"/>
    </row>
    <row r="1524" spans="1:4" x14ac:dyDescent="0.2">
      <c r="A1524" s="158"/>
      <c r="D1524" s="138"/>
    </row>
    <row r="1525" spans="1:4" x14ac:dyDescent="0.2">
      <c r="A1525" s="158"/>
      <c r="D1525" s="138"/>
    </row>
    <row r="1526" spans="1:4" x14ac:dyDescent="0.2">
      <c r="A1526" s="158"/>
      <c r="D1526" s="138"/>
    </row>
    <row r="1527" spans="1:4" x14ac:dyDescent="0.2">
      <c r="A1527" s="158"/>
      <c r="D1527" s="138"/>
    </row>
    <row r="1528" spans="1:4" x14ac:dyDescent="0.2">
      <c r="A1528" s="158"/>
      <c r="D1528" s="138"/>
    </row>
    <row r="1529" spans="1:4" x14ac:dyDescent="0.2">
      <c r="A1529" s="158"/>
      <c r="D1529" s="138"/>
    </row>
    <row r="1530" spans="1:4" x14ac:dyDescent="0.2">
      <c r="A1530" s="158"/>
      <c r="D1530" s="138"/>
    </row>
    <row r="1531" spans="1:4" x14ac:dyDescent="0.2">
      <c r="A1531" s="158"/>
      <c r="D1531" s="138"/>
    </row>
    <row r="1532" spans="1:4" x14ac:dyDescent="0.2">
      <c r="A1532" s="158"/>
      <c r="D1532" s="138"/>
    </row>
    <row r="1533" spans="1:4" x14ac:dyDescent="0.2">
      <c r="A1533" s="158"/>
      <c r="D1533" s="138"/>
    </row>
    <row r="1534" spans="1:4" x14ac:dyDescent="0.2">
      <c r="A1534" s="158"/>
      <c r="D1534" s="138"/>
    </row>
    <row r="1535" spans="1:4" x14ac:dyDescent="0.2">
      <c r="A1535" s="158"/>
      <c r="D1535" s="138"/>
    </row>
    <row r="1536" spans="1:4" x14ac:dyDescent="0.2">
      <c r="A1536" s="158"/>
      <c r="D1536" s="138"/>
    </row>
    <row r="1537" spans="1:4" x14ac:dyDescent="0.2">
      <c r="A1537" s="158"/>
      <c r="D1537" s="138"/>
    </row>
    <row r="1538" spans="1:4" x14ac:dyDescent="0.2">
      <c r="A1538" s="158"/>
      <c r="D1538" s="138"/>
    </row>
    <row r="1539" spans="1:4" x14ac:dyDescent="0.2">
      <c r="A1539" s="158"/>
      <c r="D1539" s="138"/>
    </row>
    <row r="1540" spans="1:4" x14ac:dyDescent="0.2">
      <c r="A1540" s="158"/>
      <c r="D1540" s="138"/>
    </row>
    <row r="1541" spans="1:4" x14ac:dyDescent="0.2">
      <c r="A1541" s="158"/>
      <c r="D1541" s="138"/>
    </row>
    <row r="1542" spans="1:4" x14ac:dyDescent="0.2">
      <c r="A1542" s="158"/>
      <c r="D1542" s="138"/>
    </row>
    <row r="1543" spans="1:4" x14ac:dyDescent="0.2">
      <c r="A1543" s="158"/>
      <c r="D1543" s="138"/>
    </row>
    <row r="1544" spans="1:4" x14ac:dyDescent="0.2">
      <c r="A1544" s="158"/>
      <c r="D1544" s="138"/>
    </row>
    <row r="1545" spans="1:4" x14ac:dyDescent="0.2">
      <c r="A1545" s="158"/>
      <c r="D1545" s="138"/>
    </row>
    <row r="1546" spans="1:4" x14ac:dyDescent="0.2">
      <c r="A1546" s="158"/>
      <c r="D1546" s="138"/>
    </row>
    <row r="1547" spans="1:4" x14ac:dyDescent="0.2">
      <c r="A1547" s="158"/>
      <c r="D1547" s="138"/>
    </row>
    <row r="1548" spans="1:4" x14ac:dyDescent="0.2">
      <c r="A1548" s="158"/>
      <c r="D1548" s="138"/>
    </row>
    <row r="1549" spans="1:4" x14ac:dyDescent="0.2">
      <c r="A1549" s="158"/>
      <c r="D1549" s="138"/>
    </row>
    <row r="1550" spans="1:4" x14ac:dyDescent="0.2">
      <c r="A1550" s="158"/>
      <c r="D1550" s="138"/>
    </row>
    <row r="1551" spans="1:4" x14ac:dyDescent="0.2">
      <c r="A1551" s="158"/>
      <c r="D1551" s="138"/>
    </row>
    <row r="1552" spans="1:4" x14ac:dyDescent="0.2">
      <c r="A1552" s="158"/>
      <c r="D1552" s="138"/>
    </row>
    <row r="1553" spans="1:4" x14ac:dyDescent="0.2">
      <c r="A1553" s="158"/>
      <c r="D1553" s="138"/>
    </row>
    <row r="1554" spans="1:4" x14ac:dyDescent="0.2">
      <c r="A1554" s="158"/>
      <c r="D1554" s="138"/>
    </row>
    <row r="1555" spans="1:4" x14ac:dyDescent="0.2">
      <c r="A1555" s="158"/>
      <c r="D1555" s="138"/>
    </row>
    <row r="1556" spans="1:4" x14ac:dyDescent="0.2">
      <c r="A1556" s="158"/>
      <c r="D1556" s="138"/>
    </row>
    <row r="1557" spans="1:4" x14ac:dyDescent="0.2">
      <c r="A1557" s="158"/>
      <c r="D1557" s="138"/>
    </row>
    <row r="1558" spans="1:4" x14ac:dyDescent="0.2">
      <c r="A1558" s="158"/>
      <c r="D1558" s="138"/>
    </row>
    <row r="1559" spans="1:4" x14ac:dyDescent="0.2">
      <c r="A1559" s="158"/>
      <c r="D1559" s="138"/>
    </row>
    <row r="1560" spans="1:4" x14ac:dyDescent="0.2">
      <c r="A1560" s="158"/>
      <c r="D1560" s="138"/>
    </row>
    <row r="1561" spans="1:4" x14ac:dyDescent="0.2">
      <c r="A1561" s="158"/>
      <c r="D1561" s="138"/>
    </row>
    <row r="1562" spans="1:4" x14ac:dyDescent="0.2">
      <c r="A1562" s="158"/>
      <c r="D1562" s="138"/>
    </row>
    <row r="1563" spans="1:4" x14ac:dyDescent="0.2">
      <c r="A1563" s="158"/>
      <c r="D1563" s="138"/>
    </row>
    <row r="1564" spans="1:4" x14ac:dyDescent="0.2">
      <c r="A1564" s="158"/>
      <c r="D1564" s="138"/>
    </row>
    <row r="1565" spans="1:4" x14ac:dyDescent="0.2">
      <c r="A1565" s="158"/>
      <c r="D1565" s="138"/>
    </row>
    <row r="1566" spans="1:4" x14ac:dyDescent="0.2">
      <c r="A1566" s="158"/>
      <c r="D1566" s="138"/>
    </row>
    <row r="1567" spans="1:4" x14ac:dyDescent="0.2">
      <c r="A1567" s="158"/>
      <c r="D1567" s="138"/>
    </row>
    <row r="1568" spans="1:4" x14ac:dyDescent="0.2">
      <c r="A1568" s="158"/>
      <c r="D1568" s="138"/>
    </row>
    <row r="1569" spans="1:4" x14ac:dyDescent="0.2">
      <c r="A1569" s="158"/>
      <c r="D1569" s="138"/>
    </row>
    <row r="1570" spans="1:4" x14ac:dyDescent="0.2">
      <c r="A1570" s="158"/>
      <c r="D1570" s="138"/>
    </row>
    <row r="1571" spans="1:4" x14ac:dyDescent="0.2">
      <c r="A1571" s="158"/>
      <c r="D1571" s="138"/>
    </row>
    <row r="1572" spans="1:4" x14ac:dyDescent="0.2">
      <c r="A1572" s="158"/>
      <c r="D1572" s="138"/>
    </row>
    <row r="1573" spans="1:4" x14ac:dyDescent="0.2">
      <c r="A1573" s="158"/>
      <c r="D1573" s="138"/>
    </row>
    <row r="1574" spans="1:4" x14ac:dyDescent="0.2">
      <c r="A1574" s="158"/>
      <c r="D1574" s="138"/>
    </row>
    <row r="1575" spans="1:4" x14ac:dyDescent="0.2">
      <c r="A1575" s="158"/>
      <c r="D1575" s="138"/>
    </row>
    <row r="1576" spans="1:4" x14ac:dyDescent="0.2">
      <c r="A1576" s="158"/>
      <c r="D1576" s="138"/>
    </row>
    <row r="1577" spans="1:4" x14ac:dyDescent="0.2">
      <c r="A1577" s="158"/>
      <c r="D1577" s="138"/>
    </row>
    <row r="1578" spans="1:4" x14ac:dyDescent="0.2">
      <c r="A1578" s="158"/>
      <c r="D1578" s="138"/>
    </row>
    <row r="1579" spans="1:4" x14ac:dyDescent="0.2">
      <c r="A1579" s="158"/>
      <c r="D1579" s="138"/>
    </row>
    <row r="1580" spans="1:4" x14ac:dyDescent="0.2">
      <c r="A1580" s="158"/>
      <c r="D1580" s="138"/>
    </row>
    <row r="1581" spans="1:4" x14ac:dyDescent="0.2">
      <c r="A1581" s="158"/>
      <c r="D1581" s="138"/>
    </row>
    <row r="1582" spans="1:4" x14ac:dyDescent="0.2">
      <c r="A1582" s="158"/>
      <c r="D1582" s="138"/>
    </row>
    <row r="1583" spans="1:4" x14ac:dyDescent="0.2">
      <c r="A1583" s="158"/>
      <c r="D1583" s="138"/>
    </row>
    <row r="1584" spans="1:4" x14ac:dyDescent="0.2">
      <c r="A1584" s="158"/>
      <c r="D1584" s="138"/>
    </row>
    <row r="1585" spans="1:4" x14ac:dyDescent="0.2">
      <c r="A1585" s="158"/>
      <c r="D1585" s="138"/>
    </row>
    <row r="1586" spans="1:4" x14ac:dyDescent="0.2">
      <c r="A1586" s="158"/>
      <c r="D1586" s="138"/>
    </row>
    <row r="1587" spans="1:4" x14ac:dyDescent="0.2">
      <c r="A1587" s="158"/>
      <c r="D1587" s="138"/>
    </row>
    <row r="1588" spans="1:4" x14ac:dyDescent="0.2">
      <c r="A1588" s="158"/>
      <c r="D1588" s="138"/>
    </row>
    <row r="1589" spans="1:4" x14ac:dyDescent="0.2">
      <c r="A1589" s="158"/>
      <c r="D1589" s="138"/>
    </row>
    <row r="1590" spans="1:4" x14ac:dyDescent="0.2">
      <c r="A1590" s="158"/>
      <c r="D1590" s="138"/>
    </row>
    <row r="1591" spans="1:4" x14ac:dyDescent="0.2">
      <c r="A1591" s="158"/>
      <c r="D1591" s="138"/>
    </row>
    <row r="1592" spans="1:4" x14ac:dyDescent="0.2">
      <c r="A1592" s="158"/>
      <c r="D1592" s="138"/>
    </row>
    <row r="1593" spans="1:4" x14ac:dyDescent="0.2">
      <c r="A1593" s="158"/>
      <c r="D1593" s="138"/>
    </row>
    <row r="1594" spans="1:4" x14ac:dyDescent="0.2">
      <c r="A1594" s="158"/>
      <c r="D1594" s="138"/>
    </row>
    <row r="1595" spans="1:4" x14ac:dyDescent="0.2">
      <c r="A1595" s="158"/>
      <c r="D1595" s="138"/>
    </row>
    <row r="1596" spans="1:4" x14ac:dyDescent="0.2">
      <c r="A1596" s="158"/>
      <c r="D1596" s="138"/>
    </row>
    <row r="1597" spans="1:4" x14ac:dyDescent="0.2">
      <c r="A1597" s="158"/>
      <c r="D1597" s="138"/>
    </row>
    <row r="1598" spans="1:4" x14ac:dyDescent="0.2">
      <c r="A1598" s="158"/>
      <c r="D1598" s="138"/>
    </row>
    <row r="1599" spans="1:4" x14ac:dyDescent="0.2">
      <c r="A1599" s="158"/>
      <c r="D1599" s="138"/>
    </row>
    <row r="1600" spans="1:4" x14ac:dyDescent="0.2">
      <c r="A1600" s="158"/>
      <c r="D1600" s="138"/>
    </row>
    <row r="1601" spans="1:4" x14ac:dyDescent="0.2">
      <c r="A1601" s="158"/>
      <c r="D1601" s="138"/>
    </row>
    <row r="1602" spans="1:4" x14ac:dyDescent="0.2">
      <c r="A1602" s="158"/>
      <c r="D1602" s="138"/>
    </row>
    <row r="1603" spans="1:4" x14ac:dyDescent="0.2">
      <c r="A1603" s="158"/>
      <c r="D1603" s="138"/>
    </row>
    <row r="1604" spans="1:4" x14ac:dyDescent="0.2">
      <c r="A1604" s="158"/>
      <c r="D1604" s="138"/>
    </row>
    <row r="1605" spans="1:4" x14ac:dyDescent="0.2">
      <c r="A1605" s="158"/>
      <c r="D1605" s="138"/>
    </row>
    <row r="1606" spans="1:4" x14ac:dyDescent="0.2">
      <c r="A1606" s="158"/>
      <c r="D1606" s="138"/>
    </row>
    <row r="1607" spans="1:4" x14ac:dyDescent="0.2">
      <c r="A1607" s="158"/>
      <c r="D1607" s="138"/>
    </row>
    <row r="1608" spans="1:4" x14ac:dyDescent="0.2">
      <c r="A1608" s="158"/>
      <c r="D1608" s="138"/>
    </row>
    <row r="1609" spans="1:4" x14ac:dyDescent="0.2">
      <c r="A1609" s="158"/>
      <c r="D1609" s="138"/>
    </row>
    <row r="1610" spans="1:4" x14ac:dyDescent="0.2">
      <c r="A1610" s="158"/>
      <c r="D1610" s="138"/>
    </row>
    <row r="1611" spans="1:4" x14ac:dyDescent="0.2">
      <c r="A1611" s="158"/>
      <c r="D1611" s="138"/>
    </row>
    <row r="1612" spans="1:4" x14ac:dyDescent="0.2">
      <c r="A1612" s="158"/>
      <c r="D1612" s="138"/>
    </row>
    <row r="1613" spans="1:4" x14ac:dyDescent="0.2">
      <c r="A1613" s="158"/>
      <c r="D1613" s="138"/>
    </row>
    <row r="1614" spans="1:4" x14ac:dyDescent="0.2">
      <c r="A1614" s="158"/>
      <c r="D1614" s="138"/>
    </row>
    <row r="1615" spans="1:4" x14ac:dyDescent="0.2">
      <c r="A1615" s="158"/>
      <c r="D1615" s="138"/>
    </row>
    <row r="1616" spans="1:4" x14ac:dyDescent="0.2">
      <c r="A1616" s="158"/>
      <c r="D1616" s="138"/>
    </row>
    <row r="1617" spans="1:4" x14ac:dyDescent="0.2">
      <c r="A1617" s="158"/>
      <c r="D1617" s="138"/>
    </row>
    <row r="1618" spans="1:4" x14ac:dyDescent="0.2">
      <c r="A1618" s="158"/>
      <c r="D1618" s="138"/>
    </row>
    <row r="1619" spans="1:4" x14ac:dyDescent="0.2">
      <c r="A1619" s="158"/>
      <c r="D1619" s="138"/>
    </row>
    <row r="1620" spans="1:4" x14ac:dyDescent="0.2">
      <c r="A1620" s="158"/>
      <c r="D1620" s="138"/>
    </row>
    <row r="1621" spans="1:4" x14ac:dyDescent="0.2">
      <c r="A1621" s="158"/>
      <c r="D1621" s="138"/>
    </row>
    <row r="1622" spans="1:4" x14ac:dyDescent="0.2">
      <c r="A1622" s="158"/>
      <c r="D1622" s="138"/>
    </row>
    <row r="1623" spans="1:4" x14ac:dyDescent="0.2">
      <c r="A1623" s="158"/>
      <c r="D1623" s="138"/>
    </row>
    <row r="1624" spans="1:4" x14ac:dyDescent="0.2">
      <c r="A1624" s="158"/>
      <c r="D1624" s="138"/>
    </row>
    <row r="1625" spans="1:4" x14ac:dyDescent="0.2">
      <c r="A1625" s="158"/>
      <c r="D1625" s="138"/>
    </row>
    <row r="1626" spans="1:4" x14ac:dyDescent="0.2">
      <c r="A1626" s="158"/>
      <c r="D1626" s="138"/>
    </row>
    <row r="1627" spans="1:4" x14ac:dyDescent="0.2">
      <c r="A1627" s="158"/>
      <c r="D1627" s="138"/>
    </row>
    <row r="1628" spans="1:4" x14ac:dyDescent="0.2">
      <c r="A1628" s="158"/>
      <c r="D1628" s="138"/>
    </row>
    <row r="1629" spans="1:4" x14ac:dyDescent="0.2">
      <c r="A1629" s="158"/>
      <c r="D1629" s="138"/>
    </row>
    <row r="1630" spans="1:4" x14ac:dyDescent="0.2">
      <c r="A1630" s="158"/>
      <c r="D1630" s="138"/>
    </row>
    <row r="1631" spans="1:4" x14ac:dyDescent="0.2">
      <c r="A1631" s="158"/>
      <c r="D1631" s="138"/>
    </row>
    <row r="1632" spans="1:4" x14ac:dyDescent="0.2">
      <c r="A1632" s="158"/>
      <c r="D1632" s="138"/>
    </row>
    <row r="1633" spans="1:4" x14ac:dyDescent="0.2">
      <c r="A1633" s="158"/>
      <c r="D1633" s="138"/>
    </row>
    <row r="1634" spans="1:4" x14ac:dyDescent="0.2">
      <c r="A1634" s="158"/>
      <c r="D1634" s="138"/>
    </row>
    <row r="1635" spans="1:4" x14ac:dyDescent="0.2">
      <c r="A1635" s="158"/>
      <c r="D1635" s="138"/>
    </row>
    <row r="1636" spans="1:4" x14ac:dyDescent="0.2">
      <c r="A1636" s="158"/>
      <c r="D1636" s="138"/>
    </row>
    <row r="1637" spans="1:4" x14ac:dyDescent="0.2">
      <c r="A1637" s="158"/>
      <c r="D1637" s="138"/>
    </row>
    <row r="1638" spans="1:4" x14ac:dyDescent="0.2">
      <c r="A1638" s="158"/>
      <c r="D1638" s="138"/>
    </row>
    <row r="1639" spans="1:4" x14ac:dyDescent="0.2">
      <c r="A1639" s="158"/>
      <c r="D1639" s="138"/>
    </row>
    <row r="1640" spans="1:4" x14ac:dyDescent="0.2">
      <c r="A1640" s="158"/>
      <c r="D1640" s="138"/>
    </row>
    <row r="1641" spans="1:4" x14ac:dyDescent="0.2">
      <c r="A1641" s="158"/>
      <c r="D1641" s="138"/>
    </row>
    <row r="1642" spans="1:4" x14ac:dyDescent="0.2">
      <c r="A1642" s="158"/>
      <c r="D1642" s="138"/>
    </row>
    <row r="1643" spans="1:4" x14ac:dyDescent="0.2">
      <c r="A1643" s="158"/>
      <c r="D1643" s="138"/>
    </row>
    <row r="1644" spans="1:4" x14ac:dyDescent="0.2">
      <c r="A1644" s="158"/>
      <c r="D1644" s="138"/>
    </row>
    <row r="1645" spans="1:4" x14ac:dyDescent="0.2">
      <c r="A1645" s="158"/>
      <c r="D1645" s="138"/>
    </row>
    <row r="1646" spans="1:4" x14ac:dyDescent="0.2">
      <c r="A1646" s="158"/>
      <c r="D1646" s="138"/>
    </row>
    <row r="1647" spans="1:4" x14ac:dyDescent="0.2">
      <c r="A1647" s="158"/>
      <c r="D1647" s="138"/>
    </row>
    <row r="1648" spans="1:4" x14ac:dyDescent="0.2">
      <c r="A1648" s="158"/>
      <c r="D1648" s="138"/>
    </row>
    <row r="1649" spans="1:4" x14ac:dyDescent="0.2">
      <c r="A1649" s="158"/>
      <c r="D1649" s="138"/>
    </row>
    <row r="1650" spans="1:4" x14ac:dyDescent="0.2">
      <c r="A1650" s="158"/>
      <c r="D1650" s="138"/>
    </row>
    <row r="1651" spans="1:4" x14ac:dyDescent="0.2">
      <c r="A1651" s="158"/>
      <c r="D1651" s="138"/>
    </row>
    <row r="1652" spans="1:4" x14ac:dyDescent="0.2">
      <c r="A1652" s="158"/>
      <c r="D1652" s="138"/>
    </row>
    <row r="1653" spans="1:4" x14ac:dyDescent="0.2">
      <c r="A1653" s="158"/>
      <c r="D1653" s="138"/>
    </row>
    <row r="1654" spans="1:4" x14ac:dyDescent="0.2">
      <c r="A1654" s="158"/>
      <c r="D1654" s="138"/>
    </row>
    <row r="1655" spans="1:4" x14ac:dyDescent="0.2">
      <c r="A1655" s="158"/>
      <c r="D1655" s="138"/>
    </row>
    <row r="1656" spans="1:4" x14ac:dyDescent="0.2">
      <c r="A1656" s="158"/>
      <c r="D1656" s="138"/>
    </row>
    <row r="1657" spans="1:4" x14ac:dyDescent="0.2">
      <c r="A1657" s="158"/>
      <c r="D1657" s="138"/>
    </row>
    <row r="1658" spans="1:4" x14ac:dyDescent="0.2">
      <c r="A1658" s="158"/>
      <c r="D1658" s="138"/>
    </row>
    <row r="1659" spans="1:4" x14ac:dyDescent="0.2">
      <c r="A1659" s="158"/>
      <c r="D1659" s="138"/>
    </row>
    <row r="1660" spans="1:4" x14ac:dyDescent="0.2">
      <c r="A1660" s="158"/>
      <c r="D1660" s="138"/>
    </row>
    <row r="1661" spans="1:4" x14ac:dyDescent="0.2">
      <c r="A1661" s="158"/>
      <c r="D1661" s="138"/>
    </row>
    <row r="1662" spans="1:4" x14ac:dyDescent="0.2">
      <c r="A1662" s="158"/>
      <c r="D1662" s="138"/>
    </row>
    <row r="1663" spans="1:4" x14ac:dyDescent="0.2">
      <c r="A1663" s="158"/>
      <c r="D1663" s="138"/>
    </row>
    <row r="1664" spans="1:4" x14ac:dyDescent="0.2">
      <c r="A1664" s="158"/>
      <c r="D1664" s="138"/>
    </row>
    <row r="1665" spans="1:4" x14ac:dyDescent="0.2">
      <c r="A1665" s="158"/>
      <c r="D1665" s="138"/>
    </row>
    <row r="1666" spans="1:4" x14ac:dyDescent="0.2">
      <c r="A1666" s="158"/>
      <c r="D1666" s="138"/>
    </row>
    <row r="1667" spans="1:4" x14ac:dyDescent="0.2">
      <c r="A1667" s="158"/>
      <c r="D1667" s="138"/>
    </row>
    <row r="1668" spans="1:4" x14ac:dyDescent="0.2">
      <c r="A1668" s="158"/>
      <c r="D1668" s="138"/>
    </row>
    <row r="1669" spans="1:4" x14ac:dyDescent="0.2">
      <c r="A1669" s="158"/>
      <c r="D1669" s="138"/>
    </row>
    <row r="1670" spans="1:4" x14ac:dyDescent="0.2">
      <c r="A1670" s="158"/>
      <c r="D1670" s="138"/>
    </row>
    <row r="1671" spans="1:4" x14ac:dyDescent="0.2">
      <c r="A1671" s="158"/>
      <c r="D1671" s="138"/>
    </row>
    <row r="1672" spans="1:4" x14ac:dyDescent="0.2">
      <c r="A1672" s="158"/>
      <c r="D1672" s="138"/>
    </row>
    <row r="1673" spans="1:4" x14ac:dyDescent="0.2">
      <c r="A1673" s="158"/>
      <c r="D1673" s="138"/>
    </row>
    <row r="1674" spans="1:4" x14ac:dyDescent="0.2">
      <c r="A1674" s="158"/>
      <c r="D1674" s="138"/>
    </row>
    <row r="1675" spans="1:4" x14ac:dyDescent="0.2">
      <c r="A1675" s="158"/>
      <c r="D1675" s="138"/>
    </row>
    <row r="1676" spans="1:4" x14ac:dyDescent="0.2">
      <c r="A1676" s="158"/>
      <c r="D1676" s="138"/>
    </row>
    <row r="1677" spans="1:4" x14ac:dyDescent="0.2">
      <c r="A1677" s="158"/>
      <c r="D1677" s="138"/>
    </row>
    <row r="1678" spans="1:4" x14ac:dyDescent="0.2">
      <c r="A1678" s="158"/>
      <c r="D1678" s="138"/>
    </row>
    <row r="1679" spans="1:4" x14ac:dyDescent="0.2">
      <c r="A1679" s="158"/>
      <c r="D1679" s="138"/>
    </row>
    <row r="1680" spans="1:4" x14ac:dyDescent="0.2">
      <c r="A1680" s="158"/>
      <c r="D1680" s="138"/>
    </row>
    <row r="1681" spans="1:4" x14ac:dyDescent="0.2">
      <c r="A1681" s="158"/>
      <c r="D1681" s="138"/>
    </row>
    <row r="1682" spans="1:4" x14ac:dyDescent="0.2">
      <c r="A1682" s="158"/>
      <c r="D1682" s="138"/>
    </row>
    <row r="1683" spans="1:4" x14ac:dyDescent="0.2">
      <c r="A1683" s="158"/>
      <c r="D1683" s="138"/>
    </row>
    <row r="1684" spans="1:4" x14ac:dyDescent="0.2">
      <c r="A1684" s="158"/>
      <c r="D1684" s="138"/>
    </row>
    <row r="1685" spans="1:4" x14ac:dyDescent="0.2">
      <c r="A1685" s="158"/>
      <c r="D1685" s="138"/>
    </row>
    <row r="1686" spans="1:4" x14ac:dyDescent="0.2">
      <c r="A1686" s="158"/>
      <c r="D1686" s="138"/>
    </row>
    <row r="1687" spans="1:4" x14ac:dyDescent="0.2">
      <c r="A1687" s="158"/>
      <c r="D1687" s="138"/>
    </row>
    <row r="1688" spans="1:4" x14ac:dyDescent="0.2">
      <c r="A1688" s="158"/>
      <c r="D1688" s="138"/>
    </row>
    <row r="1689" spans="1:4" x14ac:dyDescent="0.2">
      <c r="A1689" s="158"/>
      <c r="D1689" s="138"/>
    </row>
    <row r="1690" spans="1:4" x14ac:dyDescent="0.2">
      <c r="A1690" s="158"/>
      <c r="D1690" s="138"/>
    </row>
    <row r="1691" spans="1:4" x14ac:dyDescent="0.2">
      <c r="A1691" s="158"/>
      <c r="D1691" s="138"/>
    </row>
    <row r="1692" spans="1:4" x14ac:dyDescent="0.2">
      <c r="A1692" s="158"/>
      <c r="D1692" s="138"/>
    </row>
    <row r="1693" spans="1:4" x14ac:dyDescent="0.2">
      <c r="A1693" s="158"/>
      <c r="D1693" s="138"/>
    </row>
    <row r="1694" spans="1:4" x14ac:dyDescent="0.2">
      <c r="A1694" s="158"/>
      <c r="D1694" s="138"/>
    </row>
    <row r="1695" spans="1:4" x14ac:dyDescent="0.2">
      <c r="A1695" s="158"/>
      <c r="D1695" s="138"/>
    </row>
    <row r="1696" spans="1:4" x14ac:dyDescent="0.2">
      <c r="A1696" s="158"/>
      <c r="D1696" s="138"/>
    </row>
    <row r="1697" spans="1:4" x14ac:dyDescent="0.2">
      <c r="A1697" s="158"/>
      <c r="D1697" s="138"/>
    </row>
    <row r="1698" spans="1:4" x14ac:dyDescent="0.2">
      <c r="A1698" s="158"/>
      <c r="D1698" s="138"/>
    </row>
    <row r="1699" spans="1:4" x14ac:dyDescent="0.2">
      <c r="A1699" s="158"/>
      <c r="D1699" s="138"/>
    </row>
    <row r="1700" spans="1:4" x14ac:dyDescent="0.2">
      <c r="A1700" s="158"/>
      <c r="D1700" s="138"/>
    </row>
    <row r="1701" spans="1:4" x14ac:dyDescent="0.2">
      <c r="A1701" s="158"/>
      <c r="D1701" s="138"/>
    </row>
    <row r="1702" spans="1:4" x14ac:dyDescent="0.2">
      <c r="A1702" s="158"/>
      <c r="D1702" s="138"/>
    </row>
    <row r="1703" spans="1:4" x14ac:dyDescent="0.2">
      <c r="A1703" s="158"/>
      <c r="D1703" s="138"/>
    </row>
    <row r="1704" spans="1:4" x14ac:dyDescent="0.2">
      <c r="A1704" s="158"/>
      <c r="D1704" s="138"/>
    </row>
    <row r="1705" spans="1:4" x14ac:dyDescent="0.2">
      <c r="A1705" s="158"/>
      <c r="D1705" s="138"/>
    </row>
    <row r="1706" spans="1:4" x14ac:dyDescent="0.2">
      <c r="A1706" s="158"/>
      <c r="D1706" s="138"/>
    </row>
    <row r="1707" spans="1:4" x14ac:dyDescent="0.2">
      <c r="A1707" s="158"/>
      <c r="D1707" s="138"/>
    </row>
    <row r="1708" spans="1:4" x14ac:dyDescent="0.2">
      <c r="A1708" s="158"/>
      <c r="D1708" s="138"/>
    </row>
    <row r="1709" spans="1:4" x14ac:dyDescent="0.2">
      <c r="A1709" s="158"/>
      <c r="D1709" s="138"/>
    </row>
    <row r="1710" spans="1:4" x14ac:dyDescent="0.2">
      <c r="A1710" s="158"/>
      <c r="D1710" s="138"/>
    </row>
    <row r="1711" spans="1:4" x14ac:dyDescent="0.2">
      <c r="A1711" s="158"/>
      <c r="D1711" s="138"/>
    </row>
    <row r="1712" spans="1:4" x14ac:dyDescent="0.2">
      <c r="A1712" s="158"/>
      <c r="D1712" s="138"/>
    </row>
    <row r="1713" spans="1:4" x14ac:dyDescent="0.2">
      <c r="A1713" s="158"/>
      <c r="D1713" s="138"/>
    </row>
    <row r="1714" spans="1:4" x14ac:dyDescent="0.2">
      <c r="A1714" s="158"/>
      <c r="D1714" s="138"/>
    </row>
    <row r="1715" spans="1:4" x14ac:dyDescent="0.2">
      <c r="A1715" s="158"/>
      <c r="D1715" s="138"/>
    </row>
    <row r="1716" spans="1:4" x14ac:dyDescent="0.2">
      <c r="A1716" s="158"/>
      <c r="D1716" s="138"/>
    </row>
    <row r="1717" spans="1:4" x14ac:dyDescent="0.2">
      <c r="A1717" s="158"/>
      <c r="D1717" s="138"/>
    </row>
    <row r="1718" spans="1:4" x14ac:dyDescent="0.2">
      <c r="A1718" s="158"/>
      <c r="D1718" s="138"/>
    </row>
    <row r="1719" spans="1:4" x14ac:dyDescent="0.2">
      <c r="A1719" s="158"/>
      <c r="D1719" s="138"/>
    </row>
    <row r="1720" spans="1:4" x14ac:dyDescent="0.2">
      <c r="A1720" s="158"/>
      <c r="D1720" s="138"/>
    </row>
    <row r="1721" spans="1:4" x14ac:dyDescent="0.2">
      <c r="A1721" s="158"/>
      <c r="D1721" s="138"/>
    </row>
    <row r="1722" spans="1:4" x14ac:dyDescent="0.2">
      <c r="A1722" s="158"/>
      <c r="D1722" s="138"/>
    </row>
    <row r="1723" spans="1:4" x14ac:dyDescent="0.2">
      <c r="A1723" s="158"/>
      <c r="D1723" s="138"/>
    </row>
    <row r="1724" spans="1:4" x14ac:dyDescent="0.2">
      <c r="A1724" s="158"/>
      <c r="D1724" s="138"/>
    </row>
    <row r="1725" spans="1:4" x14ac:dyDescent="0.2">
      <c r="A1725" s="158"/>
      <c r="D1725" s="138"/>
    </row>
    <row r="1726" spans="1:4" x14ac:dyDescent="0.2">
      <c r="A1726" s="158"/>
      <c r="D1726" s="138"/>
    </row>
    <row r="1727" spans="1:4" x14ac:dyDescent="0.2">
      <c r="A1727" s="158"/>
      <c r="D1727" s="138"/>
    </row>
    <row r="1728" spans="1:4" x14ac:dyDescent="0.2">
      <c r="A1728" s="158"/>
      <c r="D1728" s="138"/>
    </row>
    <row r="1729" spans="1:4" x14ac:dyDescent="0.2">
      <c r="A1729" s="158"/>
      <c r="D1729" s="138"/>
    </row>
    <row r="1730" spans="1:4" x14ac:dyDescent="0.2">
      <c r="A1730" s="158"/>
      <c r="D1730" s="138"/>
    </row>
    <row r="1731" spans="1:4" x14ac:dyDescent="0.2">
      <c r="A1731" s="158"/>
      <c r="D1731" s="138"/>
    </row>
    <row r="1732" spans="1:4" x14ac:dyDescent="0.2">
      <c r="A1732" s="158"/>
      <c r="D1732" s="138"/>
    </row>
    <row r="1733" spans="1:4" x14ac:dyDescent="0.2">
      <c r="A1733" s="158"/>
      <c r="D1733" s="138"/>
    </row>
    <row r="1734" spans="1:4" x14ac:dyDescent="0.2">
      <c r="A1734" s="158"/>
      <c r="D1734" s="138"/>
    </row>
    <row r="1735" spans="1:4" x14ac:dyDescent="0.2">
      <c r="A1735" s="158"/>
      <c r="D1735" s="138"/>
    </row>
    <row r="1736" spans="1:4" x14ac:dyDescent="0.2">
      <c r="A1736" s="158"/>
      <c r="D1736" s="138"/>
    </row>
    <row r="1737" spans="1:4" x14ac:dyDescent="0.2">
      <c r="A1737" s="158"/>
      <c r="D1737" s="138"/>
    </row>
    <row r="1738" spans="1:4" x14ac:dyDescent="0.2">
      <c r="A1738" s="158"/>
      <c r="D1738" s="138"/>
    </row>
    <row r="1739" spans="1:4" x14ac:dyDescent="0.2">
      <c r="A1739" s="158"/>
      <c r="D1739" s="138"/>
    </row>
    <row r="1740" spans="1:4" x14ac:dyDescent="0.2">
      <c r="A1740" s="158"/>
      <c r="D1740" s="138"/>
    </row>
    <row r="1741" spans="1:4" x14ac:dyDescent="0.2">
      <c r="A1741" s="158"/>
      <c r="D1741" s="138"/>
    </row>
    <row r="1742" spans="1:4" x14ac:dyDescent="0.2">
      <c r="A1742" s="158"/>
      <c r="D1742" s="138"/>
    </row>
    <row r="1743" spans="1:4" x14ac:dyDescent="0.2">
      <c r="A1743" s="158"/>
      <c r="D1743" s="138"/>
    </row>
    <row r="1744" spans="1:4" x14ac:dyDescent="0.2">
      <c r="A1744" s="158"/>
      <c r="D1744" s="138"/>
    </row>
    <row r="1745" spans="1:4" x14ac:dyDescent="0.2">
      <c r="A1745" s="158"/>
      <c r="D1745" s="138"/>
    </row>
    <row r="1746" spans="1:4" x14ac:dyDescent="0.2">
      <c r="A1746" s="158"/>
      <c r="D1746" s="138"/>
    </row>
    <row r="1747" spans="1:4" x14ac:dyDescent="0.2">
      <c r="A1747" s="158"/>
      <c r="D1747" s="138"/>
    </row>
    <row r="1748" spans="1:4" x14ac:dyDescent="0.2">
      <c r="A1748" s="158"/>
      <c r="D1748" s="138"/>
    </row>
    <row r="1749" spans="1:4" x14ac:dyDescent="0.2">
      <c r="A1749" s="158"/>
      <c r="D1749" s="138"/>
    </row>
    <row r="1750" spans="1:4" x14ac:dyDescent="0.2">
      <c r="A1750" s="158"/>
      <c r="D1750" s="138"/>
    </row>
    <row r="1751" spans="1:4" x14ac:dyDescent="0.2">
      <c r="A1751" s="158"/>
      <c r="D1751" s="138"/>
    </row>
    <row r="1752" spans="1:4" x14ac:dyDescent="0.2">
      <c r="A1752" s="158"/>
      <c r="D1752" s="138"/>
    </row>
    <row r="1753" spans="1:4" x14ac:dyDescent="0.2">
      <c r="A1753" s="158"/>
      <c r="D1753" s="138"/>
    </row>
    <row r="1754" spans="1:4" x14ac:dyDescent="0.2">
      <c r="A1754" s="158"/>
      <c r="D1754" s="138"/>
    </row>
    <row r="1755" spans="1:4" x14ac:dyDescent="0.2">
      <c r="A1755" s="158"/>
      <c r="D1755" s="138"/>
    </row>
    <row r="1756" spans="1:4" x14ac:dyDescent="0.2">
      <c r="A1756" s="158"/>
      <c r="D1756" s="138"/>
    </row>
    <row r="1757" spans="1:4" x14ac:dyDescent="0.2">
      <c r="A1757" s="158"/>
      <c r="D1757" s="138"/>
    </row>
    <row r="1758" spans="1:4" x14ac:dyDescent="0.2">
      <c r="A1758" s="158"/>
      <c r="D1758" s="138"/>
    </row>
    <row r="1759" spans="1:4" x14ac:dyDescent="0.2">
      <c r="A1759" s="158"/>
      <c r="D1759" s="138"/>
    </row>
    <row r="1760" spans="1:4" x14ac:dyDescent="0.2">
      <c r="A1760" s="158"/>
      <c r="D1760" s="138"/>
    </row>
    <row r="1761" spans="1:4" x14ac:dyDescent="0.2">
      <c r="A1761" s="158"/>
      <c r="D1761" s="138"/>
    </row>
    <row r="1762" spans="1:4" x14ac:dyDescent="0.2">
      <c r="A1762" s="158"/>
      <c r="D1762" s="138"/>
    </row>
    <row r="1763" spans="1:4" x14ac:dyDescent="0.2">
      <c r="A1763" s="158"/>
      <c r="D1763" s="138"/>
    </row>
    <row r="1764" spans="1:4" x14ac:dyDescent="0.2">
      <c r="A1764" s="158"/>
      <c r="D1764" s="138"/>
    </row>
    <row r="1765" spans="1:4" x14ac:dyDescent="0.2">
      <c r="A1765" s="158"/>
      <c r="D1765" s="138"/>
    </row>
    <row r="1766" spans="1:4" x14ac:dyDescent="0.2">
      <c r="A1766" s="158"/>
      <c r="D1766" s="138"/>
    </row>
    <row r="1767" spans="1:4" x14ac:dyDescent="0.2">
      <c r="A1767" s="158"/>
      <c r="D1767" s="138"/>
    </row>
    <row r="1768" spans="1:4" x14ac:dyDescent="0.2">
      <c r="A1768" s="158"/>
      <c r="D1768" s="138"/>
    </row>
    <row r="1769" spans="1:4" x14ac:dyDescent="0.2">
      <c r="A1769" s="158"/>
      <c r="D1769" s="138"/>
    </row>
    <row r="1770" spans="1:4" x14ac:dyDescent="0.2">
      <c r="A1770" s="158"/>
      <c r="D1770" s="138"/>
    </row>
    <row r="1771" spans="1:4" x14ac:dyDescent="0.2">
      <c r="A1771" s="158"/>
      <c r="D1771" s="138"/>
    </row>
    <row r="1772" spans="1:4" x14ac:dyDescent="0.2">
      <c r="A1772" s="158"/>
      <c r="D1772" s="138"/>
    </row>
    <row r="1773" spans="1:4" x14ac:dyDescent="0.2">
      <c r="A1773" s="158"/>
      <c r="D1773" s="138"/>
    </row>
    <row r="1774" spans="1:4" x14ac:dyDescent="0.2">
      <c r="A1774" s="158"/>
      <c r="D1774" s="138"/>
    </row>
    <row r="1775" spans="1:4" x14ac:dyDescent="0.2">
      <c r="A1775" s="158"/>
      <c r="D1775" s="138"/>
    </row>
    <row r="1776" spans="1:4" x14ac:dyDescent="0.2">
      <c r="A1776" s="158"/>
      <c r="D1776" s="138"/>
    </row>
    <row r="1777" spans="1:4" x14ac:dyDescent="0.2">
      <c r="A1777" s="158"/>
      <c r="D1777" s="138"/>
    </row>
    <row r="1778" spans="1:4" x14ac:dyDescent="0.2">
      <c r="A1778" s="158"/>
      <c r="D1778" s="138"/>
    </row>
    <row r="1779" spans="1:4" x14ac:dyDescent="0.2">
      <c r="A1779" s="158"/>
      <c r="D1779" s="138"/>
    </row>
    <row r="1780" spans="1:4" x14ac:dyDescent="0.2">
      <c r="A1780" s="158"/>
      <c r="D1780" s="138"/>
    </row>
    <row r="1781" spans="1:4" x14ac:dyDescent="0.2">
      <c r="A1781" s="158"/>
      <c r="D1781" s="138"/>
    </row>
    <row r="1782" spans="1:4" x14ac:dyDescent="0.2">
      <c r="A1782" s="158"/>
      <c r="D1782" s="138"/>
    </row>
    <row r="1783" spans="1:4" x14ac:dyDescent="0.2">
      <c r="A1783" s="158"/>
      <c r="D1783" s="138"/>
    </row>
    <row r="1784" spans="1:4" x14ac:dyDescent="0.2">
      <c r="A1784" s="158"/>
      <c r="D1784" s="138"/>
    </row>
    <row r="1785" spans="1:4" x14ac:dyDescent="0.2">
      <c r="A1785" s="158"/>
      <c r="D1785" s="138"/>
    </row>
    <row r="1786" spans="1:4" x14ac:dyDescent="0.2">
      <c r="A1786" s="158"/>
      <c r="D1786" s="138"/>
    </row>
    <row r="1787" spans="1:4" x14ac:dyDescent="0.2">
      <c r="A1787" s="158"/>
      <c r="D1787" s="138"/>
    </row>
    <row r="1788" spans="1:4" x14ac:dyDescent="0.2">
      <c r="A1788" s="158"/>
      <c r="D1788" s="138"/>
    </row>
    <row r="1789" spans="1:4" x14ac:dyDescent="0.2">
      <c r="A1789" s="158"/>
      <c r="D1789" s="138"/>
    </row>
    <row r="1790" spans="1:4" x14ac:dyDescent="0.2">
      <c r="A1790" s="158"/>
      <c r="D1790" s="138"/>
    </row>
    <row r="1791" spans="1:4" x14ac:dyDescent="0.2">
      <c r="A1791" s="158"/>
      <c r="D1791" s="138"/>
    </row>
    <row r="1792" spans="1:4" x14ac:dyDescent="0.2">
      <c r="A1792" s="158"/>
      <c r="D1792" s="138"/>
    </row>
    <row r="1793" spans="1:4" x14ac:dyDescent="0.2">
      <c r="A1793" s="158"/>
      <c r="D1793" s="138"/>
    </row>
    <row r="1794" spans="1:4" x14ac:dyDescent="0.2">
      <c r="A1794" s="158"/>
      <c r="D1794" s="138"/>
    </row>
    <row r="1795" spans="1:4" x14ac:dyDescent="0.2">
      <c r="A1795" s="158"/>
      <c r="D1795" s="138"/>
    </row>
    <row r="1796" spans="1:4" x14ac:dyDescent="0.2">
      <c r="A1796" s="158"/>
      <c r="D1796" s="138"/>
    </row>
    <row r="1797" spans="1:4" x14ac:dyDescent="0.2">
      <c r="A1797" s="158"/>
      <c r="D1797" s="138"/>
    </row>
    <row r="1798" spans="1:4" x14ac:dyDescent="0.2">
      <c r="A1798" s="158"/>
      <c r="D1798" s="138"/>
    </row>
    <row r="1799" spans="1:4" x14ac:dyDescent="0.2">
      <c r="A1799" s="158"/>
      <c r="D1799" s="138"/>
    </row>
    <row r="1800" spans="1:4" x14ac:dyDescent="0.2">
      <c r="A1800" s="158"/>
      <c r="D1800" s="138"/>
    </row>
    <row r="1801" spans="1:4" x14ac:dyDescent="0.2">
      <c r="A1801" s="158"/>
      <c r="D1801" s="138"/>
    </row>
    <row r="1802" spans="1:4" x14ac:dyDescent="0.2">
      <c r="A1802" s="158"/>
      <c r="D1802" s="138"/>
    </row>
    <row r="1803" spans="1:4" x14ac:dyDescent="0.2">
      <c r="A1803" s="158"/>
      <c r="D1803" s="138"/>
    </row>
    <row r="1804" spans="1:4" x14ac:dyDescent="0.2">
      <c r="A1804" s="158"/>
      <c r="D1804" s="138"/>
    </row>
    <row r="1805" spans="1:4" x14ac:dyDescent="0.2">
      <c r="A1805" s="158"/>
      <c r="D1805" s="138"/>
    </row>
    <row r="1806" spans="1:4" x14ac:dyDescent="0.2">
      <c r="A1806" s="158"/>
      <c r="D1806" s="138"/>
    </row>
    <row r="1807" spans="1:4" x14ac:dyDescent="0.2">
      <c r="A1807" s="158"/>
      <c r="D1807" s="138"/>
    </row>
    <row r="1808" spans="1:4" x14ac:dyDescent="0.2">
      <c r="A1808" s="158"/>
      <c r="D1808" s="138"/>
    </row>
    <row r="1809" spans="1:4" x14ac:dyDescent="0.2">
      <c r="A1809" s="158"/>
      <c r="D1809" s="138"/>
    </row>
    <row r="1810" spans="1:4" x14ac:dyDescent="0.2">
      <c r="A1810" s="158"/>
      <c r="D1810" s="138"/>
    </row>
    <row r="1811" spans="1:4" x14ac:dyDescent="0.2">
      <c r="A1811" s="158"/>
      <c r="D1811" s="138"/>
    </row>
    <row r="1812" spans="1:4" x14ac:dyDescent="0.2">
      <c r="A1812" s="158"/>
      <c r="D1812" s="138"/>
    </row>
    <row r="1813" spans="1:4" x14ac:dyDescent="0.2">
      <c r="A1813" s="158"/>
      <c r="D1813" s="138"/>
    </row>
    <row r="1814" spans="1:4" x14ac:dyDescent="0.2">
      <c r="A1814" s="158"/>
      <c r="D1814" s="138"/>
    </row>
    <row r="1815" spans="1:4" x14ac:dyDescent="0.2">
      <c r="A1815" s="158"/>
      <c r="D1815" s="138"/>
    </row>
    <row r="1816" spans="1:4" x14ac:dyDescent="0.2">
      <c r="A1816" s="158"/>
      <c r="D1816" s="138"/>
    </row>
    <row r="1817" spans="1:4" x14ac:dyDescent="0.2">
      <c r="A1817" s="158"/>
      <c r="D1817" s="138"/>
    </row>
    <row r="1818" spans="1:4" x14ac:dyDescent="0.2">
      <c r="A1818" s="158"/>
      <c r="D1818" s="138"/>
    </row>
    <row r="1819" spans="1:4" x14ac:dyDescent="0.2">
      <c r="A1819" s="158"/>
      <c r="D1819" s="138"/>
    </row>
    <row r="1820" spans="1:4" x14ac:dyDescent="0.2">
      <c r="A1820" s="158"/>
      <c r="D1820" s="138"/>
    </row>
    <row r="1821" spans="1:4" x14ac:dyDescent="0.2">
      <c r="A1821" s="158"/>
      <c r="D1821" s="138"/>
    </row>
    <row r="1822" spans="1:4" x14ac:dyDescent="0.2">
      <c r="A1822" s="158"/>
      <c r="D1822" s="138"/>
    </row>
    <row r="1823" spans="1:4" x14ac:dyDescent="0.2">
      <c r="A1823" s="158"/>
      <c r="D1823" s="138"/>
    </row>
    <row r="1824" spans="1:4" x14ac:dyDescent="0.2">
      <c r="A1824" s="158"/>
      <c r="D1824" s="138"/>
    </row>
    <row r="1825" spans="1:4" x14ac:dyDescent="0.2">
      <c r="A1825" s="158"/>
      <c r="D1825" s="138"/>
    </row>
    <row r="1826" spans="1:4" x14ac:dyDescent="0.2">
      <c r="A1826" s="158"/>
      <c r="D1826" s="138"/>
    </row>
    <row r="1827" spans="1:4" x14ac:dyDescent="0.2">
      <c r="A1827" s="158"/>
      <c r="D1827" s="138"/>
    </row>
    <row r="1828" spans="1:4" x14ac:dyDescent="0.2">
      <c r="A1828" s="158"/>
      <c r="D1828" s="138"/>
    </row>
    <row r="1829" spans="1:4" x14ac:dyDescent="0.2">
      <c r="A1829" s="158"/>
      <c r="D1829" s="138"/>
    </row>
    <row r="1830" spans="1:4" x14ac:dyDescent="0.2">
      <c r="A1830" s="158"/>
      <c r="D1830" s="138"/>
    </row>
    <row r="1831" spans="1:4" x14ac:dyDescent="0.2">
      <c r="A1831" s="158"/>
      <c r="D1831" s="138"/>
    </row>
    <row r="1832" spans="1:4" x14ac:dyDescent="0.2">
      <c r="A1832" s="158"/>
      <c r="D1832" s="138"/>
    </row>
    <row r="1833" spans="1:4" x14ac:dyDescent="0.2">
      <c r="A1833" s="158"/>
      <c r="D1833" s="138"/>
    </row>
    <row r="1834" spans="1:4" x14ac:dyDescent="0.2">
      <c r="A1834" s="158"/>
      <c r="D1834" s="138"/>
    </row>
    <row r="1835" spans="1:4" x14ac:dyDescent="0.2">
      <c r="A1835" s="158"/>
      <c r="D1835" s="138"/>
    </row>
    <row r="1836" spans="1:4" x14ac:dyDescent="0.2">
      <c r="A1836" s="158"/>
      <c r="D1836" s="138"/>
    </row>
    <row r="1837" spans="1:4" x14ac:dyDescent="0.2">
      <c r="A1837" s="158"/>
      <c r="D1837" s="138"/>
    </row>
    <row r="1838" spans="1:4" x14ac:dyDescent="0.2">
      <c r="A1838" s="158"/>
      <c r="D1838" s="138"/>
    </row>
    <row r="1839" spans="1:4" x14ac:dyDescent="0.2">
      <c r="A1839" s="158"/>
      <c r="D1839" s="138"/>
    </row>
    <row r="1840" spans="1:4" x14ac:dyDescent="0.2">
      <c r="A1840" s="158"/>
      <c r="D1840" s="138"/>
    </row>
    <row r="1841" spans="1:4" x14ac:dyDescent="0.2">
      <c r="A1841" s="158"/>
      <c r="D1841" s="138"/>
    </row>
    <row r="1842" spans="1:4" x14ac:dyDescent="0.2">
      <c r="A1842" s="158"/>
      <c r="D1842" s="138"/>
    </row>
    <row r="1843" spans="1:4" x14ac:dyDescent="0.2">
      <c r="A1843" s="158"/>
      <c r="D1843" s="138"/>
    </row>
    <row r="1844" spans="1:4" x14ac:dyDescent="0.2">
      <c r="A1844" s="158"/>
      <c r="D1844" s="138"/>
    </row>
    <row r="1845" spans="1:4" x14ac:dyDescent="0.2">
      <c r="A1845" s="158"/>
      <c r="D1845" s="138"/>
    </row>
    <row r="1846" spans="1:4" x14ac:dyDescent="0.2">
      <c r="A1846" s="158"/>
      <c r="D1846" s="138"/>
    </row>
    <row r="1847" spans="1:4" x14ac:dyDescent="0.2">
      <c r="A1847" s="158"/>
      <c r="D1847" s="138"/>
    </row>
    <row r="1848" spans="1:4" x14ac:dyDescent="0.2">
      <c r="A1848" s="158"/>
      <c r="D1848" s="138"/>
    </row>
    <row r="1849" spans="1:4" x14ac:dyDescent="0.2">
      <c r="A1849" s="158"/>
      <c r="D1849" s="138"/>
    </row>
    <row r="1850" spans="1:4" x14ac:dyDescent="0.2">
      <c r="A1850" s="158"/>
      <c r="D1850" s="138"/>
    </row>
    <row r="1851" spans="1:4" x14ac:dyDescent="0.2">
      <c r="A1851" s="158"/>
      <c r="D1851" s="138"/>
    </row>
    <row r="1852" spans="1:4" x14ac:dyDescent="0.2">
      <c r="A1852" s="158"/>
      <c r="D1852" s="138"/>
    </row>
    <row r="1853" spans="1:4" x14ac:dyDescent="0.2">
      <c r="A1853" s="158"/>
      <c r="D1853" s="138"/>
    </row>
    <row r="1854" spans="1:4" x14ac:dyDescent="0.2">
      <c r="A1854" s="158"/>
      <c r="D1854" s="138"/>
    </row>
    <row r="1855" spans="1:4" x14ac:dyDescent="0.2">
      <c r="A1855" s="158"/>
      <c r="D1855" s="138"/>
    </row>
    <row r="1856" spans="1:4" x14ac:dyDescent="0.2">
      <c r="A1856" s="158"/>
      <c r="D1856" s="138"/>
    </row>
    <row r="1857" spans="1:4" x14ac:dyDescent="0.2">
      <c r="A1857" s="158"/>
      <c r="D1857" s="138"/>
    </row>
    <row r="1858" spans="1:4" x14ac:dyDescent="0.2">
      <c r="A1858" s="158"/>
      <c r="D1858" s="138"/>
    </row>
    <row r="1859" spans="1:4" x14ac:dyDescent="0.2">
      <c r="A1859" s="158"/>
      <c r="D1859" s="138"/>
    </row>
    <row r="1860" spans="1:4" x14ac:dyDescent="0.2">
      <c r="A1860" s="158"/>
      <c r="D1860" s="138"/>
    </row>
    <row r="1861" spans="1:4" x14ac:dyDescent="0.2">
      <c r="A1861" s="158"/>
      <c r="D1861" s="138"/>
    </row>
    <row r="1862" spans="1:4" x14ac:dyDescent="0.2">
      <c r="A1862" s="158"/>
      <c r="D1862" s="138"/>
    </row>
    <row r="1863" spans="1:4" x14ac:dyDescent="0.2">
      <c r="A1863" s="158"/>
      <c r="D1863" s="138"/>
    </row>
    <row r="1864" spans="1:4" x14ac:dyDescent="0.2">
      <c r="A1864" s="158"/>
      <c r="D1864" s="138"/>
    </row>
    <row r="1865" spans="1:4" x14ac:dyDescent="0.2">
      <c r="A1865" s="158"/>
      <c r="D1865" s="138"/>
    </row>
    <row r="1866" spans="1:4" x14ac:dyDescent="0.2">
      <c r="A1866" s="158"/>
      <c r="D1866" s="138"/>
    </row>
    <row r="1867" spans="1:4" x14ac:dyDescent="0.2">
      <c r="A1867" s="158"/>
      <c r="D1867" s="138"/>
    </row>
    <row r="1868" spans="1:4" x14ac:dyDescent="0.2">
      <c r="A1868" s="158"/>
      <c r="D1868" s="138"/>
    </row>
    <row r="1869" spans="1:4" x14ac:dyDescent="0.2">
      <c r="A1869" s="158"/>
      <c r="D1869" s="138"/>
    </row>
    <row r="1870" spans="1:4" x14ac:dyDescent="0.2">
      <c r="A1870" s="158"/>
      <c r="D1870" s="138"/>
    </row>
    <row r="1871" spans="1:4" x14ac:dyDescent="0.2">
      <c r="A1871" s="158"/>
      <c r="D1871" s="138"/>
    </row>
    <row r="1872" spans="1:4" x14ac:dyDescent="0.2">
      <c r="A1872" s="158"/>
      <c r="D1872" s="138"/>
    </row>
    <row r="1873" spans="1:4" x14ac:dyDescent="0.2">
      <c r="A1873" s="158"/>
      <c r="D1873" s="138"/>
    </row>
    <row r="1874" spans="1:4" x14ac:dyDescent="0.2">
      <c r="A1874" s="158"/>
      <c r="D1874" s="138"/>
    </row>
    <row r="1875" spans="1:4" x14ac:dyDescent="0.2">
      <c r="A1875" s="158"/>
      <c r="D1875" s="138"/>
    </row>
    <row r="1876" spans="1:4" x14ac:dyDescent="0.2">
      <c r="A1876" s="158"/>
      <c r="D1876" s="138"/>
    </row>
    <row r="1877" spans="1:4" x14ac:dyDescent="0.2">
      <c r="A1877" s="158"/>
      <c r="D1877" s="138"/>
    </row>
    <row r="1878" spans="1:4" x14ac:dyDescent="0.2">
      <c r="A1878" s="158"/>
      <c r="D1878" s="138"/>
    </row>
    <row r="1879" spans="1:4" x14ac:dyDescent="0.2">
      <c r="A1879" s="158"/>
      <c r="D1879" s="138"/>
    </row>
    <row r="1880" spans="1:4" x14ac:dyDescent="0.2">
      <c r="A1880" s="158"/>
      <c r="D1880" s="138"/>
    </row>
    <row r="1881" spans="1:4" x14ac:dyDescent="0.2">
      <c r="A1881" s="158"/>
      <c r="D1881" s="138"/>
    </row>
    <row r="1882" spans="1:4" x14ac:dyDescent="0.2">
      <c r="A1882" s="158"/>
      <c r="D1882" s="138"/>
    </row>
    <row r="1883" spans="1:4" x14ac:dyDescent="0.2">
      <c r="A1883" s="158"/>
      <c r="D1883" s="138"/>
    </row>
    <row r="1884" spans="1:4" x14ac:dyDescent="0.2">
      <c r="A1884" s="158"/>
      <c r="D1884" s="138"/>
    </row>
    <row r="1885" spans="1:4" x14ac:dyDescent="0.2">
      <c r="A1885" s="158"/>
      <c r="D1885" s="138"/>
    </row>
    <row r="1886" spans="1:4" x14ac:dyDescent="0.2">
      <c r="A1886" s="158"/>
      <c r="D1886" s="138"/>
    </row>
    <row r="1887" spans="1:4" x14ac:dyDescent="0.2">
      <c r="A1887" s="158"/>
      <c r="D1887" s="138"/>
    </row>
    <row r="1888" spans="1:4" x14ac:dyDescent="0.2">
      <c r="A1888" s="158"/>
      <c r="D1888" s="138"/>
    </row>
    <row r="1889" spans="1:4" x14ac:dyDescent="0.2">
      <c r="A1889" s="158"/>
      <c r="D1889" s="138"/>
    </row>
    <row r="1890" spans="1:4" x14ac:dyDescent="0.2">
      <c r="A1890" s="158"/>
      <c r="D1890" s="138"/>
    </row>
    <row r="1891" spans="1:4" x14ac:dyDescent="0.2">
      <c r="A1891" s="158"/>
      <c r="D1891" s="138"/>
    </row>
    <row r="1892" spans="1:4" x14ac:dyDescent="0.2">
      <c r="A1892" s="158"/>
      <c r="D1892" s="138"/>
    </row>
    <row r="1893" spans="1:4" x14ac:dyDescent="0.2">
      <c r="A1893" s="158"/>
      <c r="D1893" s="138"/>
    </row>
    <row r="1894" spans="1:4" x14ac:dyDescent="0.2">
      <c r="A1894" s="158"/>
      <c r="D1894" s="138"/>
    </row>
    <row r="1895" spans="1:4" x14ac:dyDescent="0.2">
      <c r="A1895" s="158"/>
      <c r="D1895" s="138"/>
    </row>
    <row r="1896" spans="1:4" x14ac:dyDescent="0.2">
      <c r="A1896" s="158"/>
      <c r="D1896" s="138"/>
    </row>
    <row r="1897" spans="1:4" x14ac:dyDescent="0.2">
      <c r="A1897" s="158"/>
      <c r="D1897" s="138"/>
    </row>
    <row r="1898" spans="1:4" x14ac:dyDescent="0.2">
      <c r="A1898" s="158"/>
      <c r="D1898" s="138"/>
    </row>
    <row r="1899" spans="1:4" x14ac:dyDescent="0.2">
      <c r="A1899" s="158"/>
      <c r="D1899" s="138"/>
    </row>
    <row r="1900" spans="1:4" x14ac:dyDescent="0.2">
      <c r="A1900" s="158"/>
      <c r="D1900" s="138"/>
    </row>
    <row r="1901" spans="1:4" x14ac:dyDescent="0.2">
      <c r="A1901" s="158"/>
      <c r="D1901" s="138"/>
    </row>
    <row r="1902" spans="1:4" x14ac:dyDescent="0.2">
      <c r="A1902" s="158"/>
      <c r="D1902" s="138"/>
    </row>
    <row r="1903" spans="1:4" x14ac:dyDescent="0.2">
      <c r="A1903" s="158"/>
      <c r="D1903" s="138"/>
    </row>
    <row r="1904" spans="1:4" x14ac:dyDescent="0.2">
      <c r="A1904" s="158"/>
      <c r="D1904" s="138"/>
    </row>
    <row r="1905" spans="1:4" x14ac:dyDescent="0.2">
      <c r="A1905" s="158"/>
      <c r="D1905" s="138"/>
    </row>
    <row r="1906" spans="1:4" x14ac:dyDescent="0.2">
      <c r="A1906" s="158"/>
      <c r="D1906" s="138"/>
    </row>
    <row r="1907" spans="1:4" x14ac:dyDescent="0.2">
      <c r="A1907" s="158"/>
      <c r="D1907" s="138"/>
    </row>
    <row r="1908" spans="1:4" x14ac:dyDescent="0.2">
      <c r="A1908" s="158"/>
      <c r="D1908" s="138"/>
    </row>
    <row r="1909" spans="1:4" x14ac:dyDescent="0.2">
      <c r="A1909" s="158"/>
      <c r="D1909" s="138"/>
    </row>
    <row r="1910" spans="1:4" x14ac:dyDescent="0.2">
      <c r="A1910" s="158"/>
      <c r="D1910" s="138"/>
    </row>
    <row r="1911" spans="1:4" x14ac:dyDescent="0.2">
      <c r="A1911" s="158"/>
      <c r="D1911" s="138"/>
    </row>
    <row r="1912" spans="1:4" x14ac:dyDescent="0.2">
      <c r="A1912" s="158"/>
      <c r="D1912" s="138"/>
    </row>
    <row r="1913" spans="1:4" x14ac:dyDescent="0.2">
      <c r="A1913" s="158"/>
      <c r="D1913" s="138"/>
    </row>
    <row r="1914" spans="1:4" x14ac:dyDescent="0.2">
      <c r="A1914" s="158"/>
      <c r="D1914" s="138"/>
    </row>
    <row r="1915" spans="1:4" x14ac:dyDescent="0.2">
      <c r="A1915" s="158"/>
      <c r="D1915" s="138"/>
    </row>
    <row r="1916" spans="1:4" x14ac:dyDescent="0.2">
      <c r="A1916" s="158"/>
      <c r="D1916" s="138"/>
    </row>
    <row r="1917" spans="1:4" x14ac:dyDescent="0.2">
      <c r="A1917" s="158"/>
      <c r="D1917" s="138"/>
    </row>
    <row r="1918" spans="1:4" x14ac:dyDescent="0.2">
      <c r="A1918" s="158"/>
      <c r="D1918" s="138"/>
    </row>
    <row r="1919" spans="1:4" x14ac:dyDescent="0.2">
      <c r="A1919" s="158"/>
      <c r="D1919" s="138"/>
    </row>
    <row r="1920" spans="1:4" x14ac:dyDescent="0.2">
      <c r="A1920" s="158"/>
      <c r="D1920" s="138"/>
    </row>
    <row r="1921" spans="1:4" x14ac:dyDescent="0.2">
      <c r="A1921" s="158"/>
      <c r="D1921" s="138"/>
    </row>
    <row r="1922" spans="1:4" x14ac:dyDescent="0.2">
      <c r="A1922" s="158"/>
      <c r="D1922" s="138"/>
    </row>
    <row r="1923" spans="1:4" x14ac:dyDescent="0.2">
      <c r="A1923" s="158"/>
      <c r="D1923" s="138"/>
    </row>
    <row r="1924" spans="1:4" x14ac:dyDescent="0.2">
      <c r="A1924" s="158"/>
      <c r="D1924" s="138"/>
    </row>
    <row r="1925" spans="1:4" x14ac:dyDescent="0.2">
      <c r="A1925" s="158"/>
      <c r="D1925" s="138"/>
    </row>
    <row r="1926" spans="1:4" x14ac:dyDescent="0.2">
      <c r="A1926" s="158"/>
      <c r="D1926" s="138"/>
    </row>
    <row r="1927" spans="1:4" x14ac:dyDescent="0.2">
      <c r="A1927" s="158"/>
      <c r="D1927" s="138"/>
    </row>
    <row r="1928" spans="1:4" x14ac:dyDescent="0.2">
      <c r="A1928" s="158"/>
      <c r="D1928" s="138"/>
    </row>
    <row r="1929" spans="1:4" x14ac:dyDescent="0.2">
      <c r="A1929" s="158"/>
      <c r="D1929" s="138"/>
    </row>
    <row r="1930" spans="1:4" x14ac:dyDescent="0.2">
      <c r="A1930" s="158"/>
      <c r="D1930" s="138"/>
    </row>
    <row r="1931" spans="1:4" x14ac:dyDescent="0.2">
      <c r="A1931" s="158"/>
      <c r="D1931" s="138"/>
    </row>
    <row r="1932" spans="1:4" x14ac:dyDescent="0.2">
      <c r="A1932" s="158"/>
      <c r="D1932" s="138"/>
    </row>
    <row r="1933" spans="1:4" x14ac:dyDescent="0.2">
      <c r="A1933" s="158"/>
      <c r="D1933" s="138"/>
    </row>
    <row r="1934" spans="1:4" x14ac:dyDescent="0.2">
      <c r="A1934" s="158"/>
      <c r="D1934" s="138"/>
    </row>
    <row r="1935" spans="1:4" x14ac:dyDescent="0.2">
      <c r="A1935" s="158"/>
      <c r="D1935" s="138"/>
    </row>
    <row r="1936" spans="1:4" x14ac:dyDescent="0.2">
      <c r="A1936" s="158"/>
      <c r="D1936" s="138"/>
    </row>
    <row r="1937" spans="1:4" x14ac:dyDescent="0.2">
      <c r="A1937" s="158"/>
      <c r="D1937" s="138"/>
    </row>
    <row r="1938" spans="1:4" x14ac:dyDescent="0.2">
      <c r="A1938" s="158"/>
      <c r="D1938" s="138"/>
    </row>
    <row r="1939" spans="1:4" x14ac:dyDescent="0.2">
      <c r="A1939" s="158"/>
      <c r="D1939" s="138"/>
    </row>
    <row r="1940" spans="1:4" x14ac:dyDescent="0.2">
      <c r="A1940" s="158"/>
      <c r="D1940" s="138"/>
    </row>
    <row r="1941" spans="1:4" x14ac:dyDescent="0.2">
      <c r="A1941" s="158"/>
      <c r="D1941" s="138"/>
    </row>
    <row r="1942" spans="1:4" x14ac:dyDescent="0.2">
      <c r="A1942" s="158"/>
      <c r="D1942" s="138"/>
    </row>
    <row r="1943" spans="1:4" x14ac:dyDescent="0.2">
      <c r="A1943" s="158"/>
      <c r="D1943" s="138"/>
    </row>
    <row r="1944" spans="1:4" x14ac:dyDescent="0.2">
      <c r="A1944" s="158"/>
      <c r="D1944" s="138"/>
    </row>
    <row r="1945" spans="1:4" x14ac:dyDescent="0.2">
      <c r="A1945" s="158"/>
      <c r="D1945" s="138"/>
    </row>
    <row r="1946" spans="1:4" x14ac:dyDescent="0.2">
      <c r="A1946" s="158"/>
      <c r="D1946" s="138"/>
    </row>
    <row r="1947" spans="1:4" x14ac:dyDescent="0.2">
      <c r="A1947" s="158"/>
      <c r="D1947" s="138"/>
    </row>
    <row r="1948" spans="1:4" x14ac:dyDescent="0.2">
      <c r="A1948" s="158"/>
      <c r="D1948" s="138"/>
    </row>
    <row r="1949" spans="1:4" x14ac:dyDescent="0.2">
      <c r="A1949" s="158"/>
      <c r="D1949" s="138"/>
    </row>
    <row r="1950" spans="1:4" x14ac:dyDescent="0.2">
      <c r="A1950" s="158"/>
      <c r="D1950" s="138"/>
    </row>
    <row r="1951" spans="1:4" x14ac:dyDescent="0.2">
      <c r="A1951" s="158"/>
      <c r="D1951" s="138"/>
    </row>
    <row r="1952" spans="1:4" x14ac:dyDescent="0.2">
      <c r="A1952" s="158"/>
      <c r="D1952" s="138"/>
    </row>
    <row r="1953" spans="1:4" x14ac:dyDescent="0.2">
      <c r="A1953" s="158"/>
      <c r="D1953" s="138"/>
    </row>
    <row r="1954" spans="1:4" x14ac:dyDescent="0.2">
      <c r="A1954" s="158"/>
      <c r="D1954" s="138"/>
    </row>
    <row r="1955" spans="1:4" x14ac:dyDescent="0.2">
      <c r="A1955" s="158"/>
      <c r="D1955" s="138"/>
    </row>
    <row r="1956" spans="1:4" x14ac:dyDescent="0.2">
      <c r="A1956" s="158"/>
      <c r="D1956" s="138"/>
    </row>
    <row r="1957" spans="1:4" x14ac:dyDescent="0.2">
      <c r="A1957" s="158"/>
      <c r="D1957" s="138"/>
    </row>
    <row r="1958" spans="1:4" x14ac:dyDescent="0.2">
      <c r="A1958" s="158"/>
      <c r="D1958" s="138"/>
    </row>
    <row r="1959" spans="1:4" x14ac:dyDescent="0.2">
      <c r="A1959" s="158"/>
      <c r="D1959" s="138"/>
    </row>
    <row r="1960" spans="1:4" x14ac:dyDescent="0.2">
      <c r="A1960" s="158"/>
      <c r="D1960" s="138"/>
    </row>
    <row r="1961" spans="1:4" x14ac:dyDescent="0.2">
      <c r="A1961" s="158"/>
      <c r="D1961" s="138"/>
    </row>
    <row r="1962" spans="1:4" x14ac:dyDescent="0.2">
      <c r="A1962" s="158"/>
      <c r="D1962" s="138"/>
    </row>
    <row r="1963" spans="1:4" x14ac:dyDescent="0.2">
      <c r="A1963" s="158"/>
      <c r="D1963" s="138"/>
    </row>
    <row r="1964" spans="1:4" x14ac:dyDescent="0.2">
      <c r="A1964" s="158"/>
      <c r="D1964" s="138"/>
    </row>
    <row r="1965" spans="1:4" x14ac:dyDescent="0.2">
      <c r="A1965" s="158"/>
      <c r="D1965" s="138"/>
    </row>
    <row r="1966" spans="1:4" x14ac:dyDescent="0.2">
      <c r="A1966" s="158"/>
      <c r="D1966" s="138"/>
    </row>
    <row r="1967" spans="1:4" x14ac:dyDescent="0.2">
      <c r="A1967" s="158"/>
      <c r="D1967" s="138"/>
    </row>
    <row r="1968" spans="1:4" x14ac:dyDescent="0.2">
      <c r="A1968" s="158"/>
      <c r="D1968" s="138"/>
    </row>
    <row r="1969" spans="1:4" x14ac:dyDescent="0.2">
      <c r="A1969" s="158"/>
      <c r="D1969" s="138"/>
    </row>
    <row r="1970" spans="1:4" x14ac:dyDescent="0.2">
      <c r="A1970" s="158"/>
      <c r="D1970" s="138"/>
    </row>
    <row r="1971" spans="1:4" x14ac:dyDescent="0.2">
      <c r="A1971" s="158"/>
      <c r="D1971" s="138"/>
    </row>
    <row r="1972" spans="1:4" x14ac:dyDescent="0.2">
      <c r="A1972" s="158"/>
      <c r="D1972" s="138"/>
    </row>
    <row r="1973" spans="1:4" x14ac:dyDescent="0.2">
      <c r="A1973" s="158"/>
      <c r="D1973" s="138"/>
    </row>
    <row r="1974" spans="1:4" x14ac:dyDescent="0.2">
      <c r="A1974" s="158"/>
      <c r="D1974" s="138"/>
    </row>
    <row r="1975" spans="1:4" x14ac:dyDescent="0.2">
      <c r="A1975" s="158"/>
      <c r="D1975" s="138"/>
    </row>
    <row r="1976" spans="1:4" x14ac:dyDescent="0.2">
      <c r="A1976" s="158"/>
      <c r="D1976" s="138"/>
    </row>
    <row r="1977" spans="1:4" x14ac:dyDescent="0.2">
      <c r="A1977" s="158"/>
      <c r="D1977" s="138"/>
    </row>
    <row r="1978" spans="1:4" x14ac:dyDescent="0.2">
      <c r="A1978" s="158"/>
      <c r="D1978" s="138"/>
    </row>
    <row r="1979" spans="1:4" x14ac:dyDescent="0.2">
      <c r="A1979" s="158"/>
      <c r="D1979" s="138"/>
    </row>
    <row r="1980" spans="1:4" x14ac:dyDescent="0.2">
      <c r="A1980" s="158"/>
      <c r="D1980" s="138"/>
    </row>
    <row r="1981" spans="1:4" x14ac:dyDescent="0.2">
      <c r="A1981" s="158"/>
      <c r="D1981" s="138"/>
    </row>
    <row r="1982" spans="1:4" x14ac:dyDescent="0.2">
      <c r="A1982" s="158"/>
      <c r="D1982" s="138"/>
    </row>
    <row r="1983" spans="1:4" x14ac:dyDescent="0.2">
      <c r="A1983" s="158"/>
      <c r="D1983" s="138"/>
    </row>
    <row r="1984" spans="1:4" x14ac:dyDescent="0.2">
      <c r="A1984" s="158"/>
      <c r="D1984" s="138"/>
    </row>
    <row r="1985" spans="1:4" x14ac:dyDescent="0.2">
      <c r="A1985" s="158"/>
      <c r="D1985" s="138"/>
    </row>
    <row r="1986" spans="1:4" x14ac:dyDescent="0.2">
      <c r="A1986" s="158"/>
      <c r="D1986" s="138"/>
    </row>
    <row r="1987" spans="1:4" x14ac:dyDescent="0.2">
      <c r="A1987" s="158"/>
      <c r="D1987" s="138"/>
    </row>
    <row r="1988" spans="1:4" x14ac:dyDescent="0.2">
      <c r="A1988" s="158"/>
      <c r="D1988" s="138"/>
    </row>
    <row r="1989" spans="1:4" x14ac:dyDescent="0.2">
      <c r="A1989" s="158"/>
      <c r="D1989" s="138"/>
    </row>
    <row r="1990" spans="1:4" x14ac:dyDescent="0.2">
      <c r="A1990" s="158"/>
      <c r="D1990" s="138"/>
    </row>
    <row r="1991" spans="1:4" x14ac:dyDescent="0.2">
      <c r="A1991" s="158"/>
      <c r="D1991" s="138"/>
    </row>
    <row r="1992" spans="1:4" x14ac:dyDescent="0.2">
      <c r="A1992" s="158"/>
      <c r="D1992" s="138"/>
    </row>
    <row r="1993" spans="1:4" x14ac:dyDescent="0.2">
      <c r="A1993" s="158"/>
      <c r="D1993" s="138"/>
    </row>
    <row r="1994" spans="1:4" x14ac:dyDescent="0.2">
      <c r="A1994" s="158"/>
      <c r="D1994" s="138"/>
    </row>
    <row r="1995" spans="1:4" x14ac:dyDescent="0.2">
      <c r="A1995" s="158"/>
      <c r="D1995" s="138"/>
    </row>
    <row r="1996" spans="1:4" x14ac:dyDescent="0.2">
      <c r="A1996" s="158"/>
      <c r="D1996" s="138"/>
    </row>
    <row r="1997" spans="1:4" x14ac:dyDescent="0.2">
      <c r="A1997" s="158"/>
      <c r="D1997" s="138"/>
    </row>
    <row r="1998" spans="1:4" x14ac:dyDescent="0.2">
      <c r="A1998" s="158"/>
      <c r="D1998" s="138"/>
    </row>
    <row r="1999" spans="1:4" x14ac:dyDescent="0.2">
      <c r="A1999" s="158"/>
      <c r="D1999" s="138"/>
    </row>
    <row r="2000" spans="1:4" x14ac:dyDescent="0.2">
      <c r="A2000" s="158"/>
      <c r="D2000" s="138"/>
    </row>
    <row r="2001" spans="1:4" x14ac:dyDescent="0.2">
      <c r="A2001" s="158"/>
      <c r="D2001" s="138"/>
    </row>
    <row r="2002" spans="1:4" x14ac:dyDescent="0.2">
      <c r="A2002" s="158"/>
      <c r="D2002" s="138"/>
    </row>
    <row r="2003" spans="1:4" x14ac:dyDescent="0.2">
      <c r="A2003" s="158"/>
      <c r="D2003" s="138"/>
    </row>
    <row r="2004" spans="1:4" x14ac:dyDescent="0.2">
      <c r="A2004" s="158"/>
      <c r="D2004" s="138"/>
    </row>
    <row r="2005" spans="1:4" x14ac:dyDescent="0.2">
      <c r="A2005" s="158"/>
      <c r="D2005" s="138"/>
    </row>
    <row r="2006" spans="1:4" x14ac:dyDescent="0.2">
      <c r="A2006" s="158"/>
      <c r="D2006" s="138"/>
    </row>
    <row r="2007" spans="1:4" x14ac:dyDescent="0.2">
      <c r="A2007" s="158"/>
      <c r="D2007" s="138"/>
    </row>
    <row r="2008" spans="1:4" x14ac:dyDescent="0.2">
      <c r="A2008" s="158"/>
      <c r="D2008" s="138"/>
    </row>
    <row r="2009" spans="1:4" x14ac:dyDescent="0.2">
      <c r="A2009" s="158"/>
      <c r="D2009" s="138"/>
    </row>
    <row r="2010" spans="1:4" x14ac:dyDescent="0.2">
      <c r="A2010" s="158"/>
      <c r="D2010" s="138"/>
    </row>
    <row r="2011" spans="1:4" x14ac:dyDescent="0.2">
      <c r="A2011" s="158"/>
      <c r="D2011" s="138"/>
    </row>
    <row r="2012" spans="1:4" x14ac:dyDescent="0.2">
      <c r="A2012" s="158"/>
      <c r="D2012" s="138"/>
    </row>
    <row r="2013" spans="1:4" x14ac:dyDescent="0.2">
      <c r="A2013" s="158"/>
      <c r="D2013" s="138"/>
    </row>
    <row r="2014" spans="1:4" x14ac:dyDescent="0.2">
      <c r="A2014" s="158"/>
      <c r="D2014" s="138"/>
    </row>
    <row r="2015" spans="1:4" x14ac:dyDescent="0.2">
      <c r="A2015" s="158"/>
      <c r="D2015" s="138"/>
    </row>
    <row r="2016" spans="1:4" x14ac:dyDescent="0.2">
      <c r="A2016" s="158"/>
      <c r="D2016" s="138"/>
    </row>
    <row r="2017" spans="1:4" x14ac:dyDescent="0.2">
      <c r="A2017" s="158"/>
      <c r="D2017" s="138"/>
    </row>
    <row r="2018" spans="1:4" x14ac:dyDescent="0.2">
      <c r="A2018" s="158"/>
      <c r="D2018" s="138"/>
    </row>
    <row r="2019" spans="1:4" x14ac:dyDescent="0.2">
      <c r="A2019" s="158"/>
      <c r="D2019" s="138"/>
    </row>
    <row r="2020" spans="1:4" x14ac:dyDescent="0.2">
      <c r="A2020" s="158"/>
      <c r="D2020" s="138"/>
    </row>
    <row r="2021" spans="1:4" x14ac:dyDescent="0.2">
      <c r="A2021" s="158"/>
      <c r="D2021" s="138"/>
    </row>
    <row r="2022" spans="1:4" x14ac:dyDescent="0.2">
      <c r="A2022" s="158"/>
      <c r="D2022" s="138"/>
    </row>
    <row r="2023" spans="1:4" x14ac:dyDescent="0.2">
      <c r="A2023" s="158"/>
      <c r="D2023" s="138"/>
    </row>
    <row r="2024" spans="1:4" x14ac:dyDescent="0.2">
      <c r="A2024" s="158"/>
      <c r="D2024" s="138"/>
    </row>
    <row r="2025" spans="1:4" x14ac:dyDescent="0.2">
      <c r="A2025" s="158"/>
      <c r="D2025" s="138"/>
    </row>
    <row r="2026" spans="1:4" x14ac:dyDescent="0.2">
      <c r="A2026" s="158"/>
      <c r="D2026" s="138"/>
    </row>
    <row r="2027" spans="1:4" x14ac:dyDescent="0.2">
      <c r="A2027" s="158"/>
      <c r="D2027" s="138"/>
    </row>
    <row r="2028" spans="1:4" x14ac:dyDescent="0.2">
      <c r="A2028" s="158"/>
      <c r="D2028" s="138"/>
    </row>
    <row r="2029" spans="1:4" x14ac:dyDescent="0.2">
      <c r="A2029" s="158"/>
      <c r="D2029" s="138"/>
    </row>
    <row r="2030" spans="1:4" x14ac:dyDescent="0.2">
      <c r="A2030" s="158"/>
      <c r="D2030" s="138"/>
    </row>
    <row r="2031" spans="1:4" x14ac:dyDescent="0.2">
      <c r="A2031" s="158"/>
      <c r="D2031" s="138"/>
    </row>
    <row r="2032" spans="1:4" x14ac:dyDescent="0.2">
      <c r="A2032" s="158"/>
      <c r="D2032" s="138"/>
    </row>
    <row r="2033" spans="1:4" x14ac:dyDescent="0.2">
      <c r="A2033" s="158"/>
      <c r="D2033" s="138"/>
    </row>
    <row r="2034" spans="1:4" x14ac:dyDescent="0.2">
      <c r="A2034" s="158"/>
      <c r="D2034" s="138"/>
    </row>
    <row r="2035" spans="1:4" x14ac:dyDescent="0.2">
      <c r="A2035" s="158"/>
      <c r="D2035" s="138"/>
    </row>
    <row r="2036" spans="1:4" x14ac:dyDescent="0.2">
      <c r="A2036" s="158"/>
      <c r="D2036" s="138"/>
    </row>
    <row r="2037" spans="1:4" x14ac:dyDescent="0.2">
      <c r="A2037" s="158"/>
      <c r="D2037" s="138"/>
    </row>
    <row r="2038" spans="1:4" x14ac:dyDescent="0.2">
      <c r="A2038" s="158"/>
      <c r="D2038" s="138"/>
    </row>
    <row r="2039" spans="1:4" x14ac:dyDescent="0.2">
      <c r="A2039" s="158"/>
      <c r="D2039" s="138"/>
    </row>
    <row r="2040" spans="1:4" x14ac:dyDescent="0.2">
      <c r="A2040" s="158"/>
      <c r="D2040" s="138"/>
    </row>
    <row r="2041" spans="1:4" x14ac:dyDescent="0.2">
      <c r="A2041" s="158"/>
      <c r="D2041" s="138"/>
    </row>
    <row r="2042" spans="1:4" x14ac:dyDescent="0.2">
      <c r="A2042" s="158"/>
      <c r="D2042" s="138"/>
    </row>
    <row r="2043" spans="1:4" x14ac:dyDescent="0.2">
      <c r="A2043" s="158"/>
      <c r="D2043" s="138"/>
    </row>
    <row r="2044" spans="1:4" x14ac:dyDescent="0.2">
      <c r="A2044" s="158"/>
      <c r="D2044" s="138"/>
    </row>
    <row r="2045" spans="1:4" x14ac:dyDescent="0.2">
      <c r="A2045" s="158"/>
      <c r="D2045" s="138"/>
    </row>
    <row r="2046" spans="1:4" x14ac:dyDescent="0.2">
      <c r="A2046" s="158"/>
      <c r="D2046" s="138"/>
    </row>
    <row r="2047" spans="1:4" x14ac:dyDescent="0.2">
      <c r="A2047" s="158"/>
      <c r="D2047" s="138"/>
    </row>
    <row r="2048" spans="1:4" x14ac:dyDescent="0.2">
      <c r="A2048" s="158"/>
      <c r="D2048" s="138"/>
    </row>
    <row r="2049" spans="1:4" x14ac:dyDescent="0.2">
      <c r="A2049" s="158"/>
      <c r="D2049" s="138"/>
    </row>
    <row r="2050" spans="1:4" x14ac:dyDescent="0.2">
      <c r="A2050" s="158"/>
      <c r="D2050" s="138"/>
    </row>
    <row r="2051" spans="1:4" x14ac:dyDescent="0.2">
      <c r="A2051" s="158"/>
      <c r="D2051" s="138"/>
    </row>
    <row r="2052" spans="1:4" x14ac:dyDescent="0.2">
      <c r="A2052" s="158"/>
      <c r="D2052" s="138"/>
    </row>
    <row r="2053" spans="1:4" x14ac:dyDescent="0.2">
      <c r="A2053" s="158"/>
      <c r="D2053" s="138"/>
    </row>
    <row r="2054" spans="1:4" x14ac:dyDescent="0.2">
      <c r="A2054" s="158"/>
      <c r="D2054" s="138"/>
    </row>
    <row r="2055" spans="1:4" x14ac:dyDescent="0.2">
      <c r="A2055" s="158"/>
      <c r="D2055" s="138"/>
    </row>
    <row r="2056" spans="1:4" x14ac:dyDescent="0.2">
      <c r="A2056" s="158"/>
      <c r="D2056" s="138"/>
    </row>
    <row r="2057" spans="1:4" x14ac:dyDescent="0.2">
      <c r="A2057" s="158"/>
      <c r="D2057" s="138"/>
    </row>
    <row r="2058" spans="1:4" x14ac:dyDescent="0.2">
      <c r="A2058" s="158"/>
      <c r="D2058" s="138"/>
    </row>
    <row r="2059" spans="1:4" x14ac:dyDescent="0.2">
      <c r="A2059" s="158"/>
      <c r="D2059" s="138"/>
    </row>
    <row r="2060" spans="1:4" x14ac:dyDescent="0.2">
      <c r="A2060" s="158"/>
      <c r="D2060" s="138"/>
    </row>
    <row r="2061" spans="1:4" x14ac:dyDescent="0.2">
      <c r="A2061" s="158"/>
      <c r="D2061" s="138"/>
    </row>
    <row r="2062" spans="1:4" x14ac:dyDescent="0.2">
      <c r="A2062" s="158"/>
      <c r="D2062" s="138"/>
    </row>
    <row r="2063" spans="1:4" x14ac:dyDescent="0.2">
      <c r="A2063" s="158"/>
      <c r="D2063" s="138"/>
    </row>
    <row r="2064" spans="1:4" x14ac:dyDescent="0.2">
      <c r="A2064" s="158"/>
      <c r="D2064" s="138"/>
    </row>
    <row r="2065" spans="1:4" x14ac:dyDescent="0.2">
      <c r="A2065" s="158"/>
      <c r="D2065" s="138"/>
    </row>
    <row r="2066" spans="1:4" x14ac:dyDescent="0.2">
      <c r="A2066" s="158"/>
      <c r="D2066" s="138"/>
    </row>
    <row r="2067" spans="1:4" x14ac:dyDescent="0.2">
      <c r="A2067" s="158"/>
      <c r="D2067" s="138"/>
    </row>
    <row r="2068" spans="1:4" x14ac:dyDescent="0.2">
      <c r="A2068" s="158"/>
      <c r="D2068" s="138"/>
    </row>
    <row r="2069" spans="1:4" x14ac:dyDescent="0.2">
      <c r="A2069" s="158"/>
      <c r="D2069" s="138"/>
    </row>
    <row r="2070" spans="1:4" x14ac:dyDescent="0.2">
      <c r="A2070" s="158"/>
      <c r="D2070" s="138"/>
    </row>
    <row r="2071" spans="1:4" x14ac:dyDescent="0.2">
      <c r="A2071" s="158"/>
      <c r="D2071" s="138"/>
    </row>
    <row r="2072" spans="1:4" x14ac:dyDescent="0.2">
      <c r="A2072" s="158"/>
      <c r="D2072" s="138"/>
    </row>
    <row r="2073" spans="1:4" x14ac:dyDescent="0.2">
      <c r="A2073" s="158"/>
      <c r="D2073" s="138"/>
    </row>
    <row r="2074" spans="1:4" x14ac:dyDescent="0.2">
      <c r="A2074" s="158"/>
      <c r="D2074" s="138"/>
    </row>
    <row r="2075" spans="1:4" x14ac:dyDescent="0.2">
      <c r="A2075" s="158"/>
      <c r="D2075" s="138"/>
    </row>
    <row r="2076" spans="1:4" x14ac:dyDescent="0.2">
      <c r="A2076" s="158"/>
      <c r="D2076" s="138"/>
    </row>
    <row r="2077" spans="1:4" x14ac:dyDescent="0.2">
      <c r="A2077" s="158"/>
      <c r="D2077" s="138"/>
    </row>
    <row r="2078" spans="1:4" x14ac:dyDescent="0.2">
      <c r="A2078" s="158"/>
      <c r="D2078" s="138"/>
    </row>
    <row r="2079" spans="1:4" x14ac:dyDescent="0.2">
      <c r="A2079" s="158"/>
      <c r="D2079" s="138"/>
    </row>
    <row r="2080" spans="1:4" x14ac:dyDescent="0.2">
      <c r="A2080" s="158"/>
      <c r="D2080" s="138"/>
    </row>
    <row r="2081" spans="1:4" x14ac:dyDescent="0.2">
      <c r="A2081" s="158"/>
      <c r="D2081" s="138"/>
    </row>
    <row r="2082" spans="1:4" x14ac:dyDescent="0.2">
      <c r="A2082" s="158"/>
      <c r="D2082" s="138"/>
    </row>
    <row r="2083" spans="1:4" x14ac:dyDescent="0.2">
      <c r="A2083" s="158"/>
      <c r="D2083" s="138"/>
    </row>
    <row r="2084" spans="1:4" x14ac:dyDescent="0.2">
      <c r="A2084" s="158"/>
      <c r="D2084" s="138"/>
    </row>
    <row r="2085" spans="1:4" x14ac:dyDescent="0.2">
      <c r="A2085" s="158"/>
      <c r="D2085" s="138"/>
    </row>
    <row r="2086" spans="1:4" x14ac:dyDescent="0.2">
      <c r="A2086" s="158"/>
      <c r="D2086" s="138"/>
    </row>
    <row r="2087" spans="1:4" x14ac:dyDescent="0.2">
      <c r="A2087" s="158"/>
      <c r="D2087" s="138"/>
    </row>
    <row r="2088" spans="1:4" x14ac:dyDescent="0.2">
      <c r="A2088" s="158"/>
      <c r="D2088" s="138"/>
    </row>
    <row r="2089" spans="1:4" x14ac:dyDescent="0.2">
      <c r="A2089" s="158"/>
      <c r="D2089" s="138"/>
    </row>
    <row r="2090" spans="1:4" x14ac:dyDescent="0.2">
      <c r="A2090" s="158"/>
      <c r="D2090" s="138"/>
    </row>
    <row r="2091" spans="1:4" x14ac:dyDescent="0.2">
      <c r="A2091" s="158"/>
      <c r="D2091" s="138"/>
    </row>
    <row r="2092" spans="1:4" x14ac:dyDescent="0.2">
      <c r="A2092" s="158"/>
      <c r="D2092" s="138"/>
    </row>
    <row r="2093" spans="1:4" x14ac:dyDescent="0.2">
      <c r="A2093" s="158"/>
      <c r="D2093" s="138"/>
    </row>
    <row r="2094" spans="1:4" x14ac:dyDescent="0.2">
      <c r="A2094" s="158"/>
      <c r="D2094" s="138"/>
    </row>
    <row r="2095" spans="1:4" x14ac:dyDescent="0.2">
      <c r="A2095" s="158"/>
      <c r="D2095" s="138"/>
    </row>
    <row r="2096" spans="1:4" x14ac:dyDescent="0.2">
      <c r="A2096" s="158"/>
      <c r="D2096" s="138"/>
    </row>
    <row r="2097" spans="1:4" x14ac:dyDescent="0.2">
      <c r="A2097" s="158"/>
      <c r="D2097" s="138"/>
    </row>
    <row r="2098" spans="1:4" x14ac:dyDescent="0.2">
      <c r="A2098" s="158"/>
      <c r="D2098" s="138"/>
    </row>
    <row r="2099" spans="1:4" x14ac:dyDescent="0.2">
      <c r="A2099" s="158"/>
      <c r="D2099" s="138"/>
    </row>
    <row r="2100" spans="1:4" x14ac:dyDescent="0.2">
      <c r="A2100" s="158"/>
      <c r="D2100" s="138"/>
    </row>
    <row r="2101" spans="1:4" x14ac:dyDescent="0.2">
      <c r="A2101" s="158"/>
      <c r="D2101" s="138"/>
    </row>
    <row r="2102" spans="1:4" x14ac:dyDescent="0.2">
      <c r="A2102" s="158"/>
      <c r="D2102" s="138"/>
    </row>
    <row r="2103" spans="1:4" x14ac:dyDescent="0.2">
      <c r="A2103" s="158"/>
      <c r="D2103" s="138"/>
    </row>
    <row r="2104" spans="1:4" x14ac:dyDescent="0.2">
      <c r="A2104" s="158"/>
      <c r="D2104" s="138"/>
    </row>
    <row r="2105" spans="1:4" x14ac:dyDescent="0.2">
      <c r="A2105" s="158"/>
      <c r="D2105" s="138"/>
    </row>
    <row r="2106" spans="1:4" x14ac:dyDescent="0.2">
      <c r="A2106" s="158"/>
      <c r="D2106" s="138"/>
    </row>
    <row r="2107" spans="1:4" x14ac:dyDescent="0.2">
      <c r="A2107" s="158"/>
      <c r="D2107" s="138"/>
    </row>
    <row r="2108" spans="1:4" x14ac:dyDescent="0.2">
      <c r="A2108" s="158"/>
      <c r="D2108" s="138"/>
    </row>
    <row r="2109" spans="1:4" x14ac:dyDescent="0.2">
      <c r="A2109" s="158"/>
      <c r="D2109" s="138"/>
    </row>
    <row r="2110" spans="1:4" x14ac:dyDescent="0.2">
      <c r="A2110" s="158"/>
      <c r="D2110" s="138"/>
    </row>
    <row r="2111" spans="1:4" x14ac:dyDescent="0.2">
      <c r="A2111" s="158"/>
      <c r="D2111" s="138"/>
    </row>
    <row r="2112" spans="1:4" x14ac:dyDescent="0.2">
      <c r="A2112" s="158"/>
      <c r="D2112" s="138"/>
    </row>
    <row r="2113" spans="1:4" x14ac:dyDescent="0.2">
      <c r="A2113" s="158"/>
      <c r="D2113" s="138"/>
    </row>
    <row r="2114" spans="1:4" x14ac:dyDescent="0.2">
      <c r="A2114" s="158"/>
      <c r="D2114" s="138"/>
    </row>
    <row r="2115" spans="1:4" x14ac:dyDescent="0.2">
      <c r="A2115" s="158"/>
      <c r="D2115" s="138"/>
    </row>
    <row r="2116" spans="1:4" x14ac:dyDescent="0.2">
      <c r="A2116" s="158"/>
      <c r="D2116" s="138"/>
    </row>
    <row r="2117" spans="1:4" x14ac:dyDescent="0.2">
      <c r="A2117" s="158"/>
      <c r="D2117" s="138"/>
    </row>
    <row r="2118" spans="1:4" x14ac:dyDescent="0.2">
      <c r="A2118" s="158"/>
      <c r="D2118" s="138"/>
    </row>
    <row r="2119" spans="1:4" x14ac:dyDescent="0.2">
      <c r="A2119" s="158"/>
      <c r="D2119" s="138"/>
    </row>
    <row r="2120" spans="1:4" x14ac:dyDescent="0.2">
      <c r="A2120" s="158"/>
      <c r="D2120" s="138"/>
    </row>
    <row r="2121" spans="1:4" x14ac:dyDescent="0.2">
      <c r="A2121" s="158"/>
      <c r="D2121" s="138"/>
    </row>
    <row r="2122" spans="1:4" x14ac:dyDescent="0.2">
      <c r="A2122" s="158"/>
      <c r="D2122" s="138"/>
    </row>
    <row r="2123" spans="1:4" x14ac:dyDescent="0.2">
      <c r="A2123" s="158"/>
      <c r="D2123" s="138"/>
    </row>
    <row r="2124" spans="1:4" x14ac:dyDescent="0.2">
      <c r="A2124" s="158"/>
      <c r="D2124" s="138"/>
    </row>
    <row r="2125" spans="1:4" x14ac:dyDescent="0.2">
      <c r="A2125" s="158"/>
      <c r="D2125" s="138"/>
    </row>
    <row r="2126" spans="1:4" x14ac:dyDescent="0.2">
      <c r="A2126" s="158"/>
      <c r="D2126" s="138"/>
    </row>
    <row r="2127" spans="1:4" x14ac:dyDescent="0.2">
      <c r="A2127" s="158"/>
      <c r="D2127" s="138"/>
    </row>
    <row r="2128" spans="1:4" x14ac:dyDescent="0.2">
      <c r="A2128" s="158"/>
      <c r="D2128" s="138"/>
    </row>
    <row r="2129" spans="1:4" x14ac:dyDescent="0.2">
      <c r="A2129" s="158"/>
      <c r="D2129" s="138"/>
    </row>
    <row r="2130" spans="1:4" x14ac:dyDescent="0.2">
      <c r="A2130" s="158"/>
      <c r="D2130" s="138"/>
    </row>
    <row r="2131" spans="1:4" x14ac:dyDescent="0.2">
      <c r="A2131" s="158"/>
      <c r="D2131" s="138"/>
    </row>
    <row r="2132" spans="1:4" x14ac:dyDescent="0.2">
      <c r="A2132" s="158"/>
      <c r="D2132" s="138"/>
    </row>
    <row r="2133" spans="1:4" x14ac:dyDescent="0.2">
      <c r="A2133" s="158"/>
      <c r="D2133" s="138"/>
    </row>
    <row r="2134" spans="1:4" x14ac:dyDescent="0.2">
      <c r="A2134" s="158"/>
      <c r="D2134" s="138"/>
    </row>
    <row r="2135" spans="1:4" x14ac:dyDescent="0.2">
      <c r="A2135" s="158"/>
      <c r="D2135" s="138"/>
    </row>
    <row r="2136" spans="1:4" x14ac:dyDescent="0.2">
      <c r="A2136" s="158"/>
      <c r="D2136" s="138"/>
    </row>
    <row r="2137" spans="1:4" x14ac:dyDescent="0.2">
      <c r="A2137" s="158"/>
      <c r="D2137" s="138"/>
    </row>
    <row r="2138" spans="1:4" x14ac:dyDescent="0.2">
      <c r="A2138" s="158"/>
      <c r="D2138" s="138"/>
    </row>
    <row r="2139" spans="1:4" x14ac:dyDescent="0.2">
      <c r="A2139" s="158"/>
      <c r="D2139" s="138"/>
    </row>
    <row r="2140" spans="1:4" x14ac:dyDescent="0.2">
      <c r="A2140" s="158"/>
      <c r="D2140" s="138"/>
    </row>
    <row r="2141" spans="1:4" x14ac:dyDescent="0.2">
      <c r="A2141" s="158"/>
      <c r="D2141" s="138"/>
    </row>
    <row r="2142" spans="1:4" x14ac:dyDescent="0.2">
      <c r="A2142" s="158"/>
      <c r="D2142" s="138"/>
    </row>
    <row r="2143" spans="1:4" x14ac:dyDescent="0.2">
      <c r="A2143" s="158"/>
      <c r="D2143" s="138"/>
    </row>
    <row r="2144" spans="1:4" x14ac:dyDescent="0.2">
      <c r="A2144" s="158"/>
      <c r="D2144" s="138"/>
    </row>
    <row r="2145" spans="1:4" x14ac:dyDescent="0.2">
      <c r="A2145" s="158"/>
      <c r="D2145" s="138"/>
    </row>
    <row r="2146" spans="1:4" x14ac:dyDescent="0.2">
      <c r="A2146" s="158"/>
      <c r="D2146" s="138"/>
    </row>
    <row r="2147" spans="1:4" x14ac:dyDescent="0.2">
      <c r="A2147" s="158"/>
      <c r="D2147" s="138"/>
    </row>
    <row r="2148" spans="1:4" x14ac:dyDescent="0.2">
      <c r="A2148" s="158"/>
      <c r="D2148" s="138"/>
    </row>
    <row r="2149" spans="1:4" x14ac:dyDescent="0.2">
      <c r="A2149" s="158"/>
      <c r="D2149" s="138"/>
    </row>
    <row r="2150" spans="1:4" x14ac:dyDescent="0.2">
      <c r="A2150" s="158"/>
      <c r="D2150" s="138"/>
    </row>
    <row r="2151" spans="1:4" x14ac:dyDescent="0.2">
      <c r="A2151" s="158"/>
      <c r="D2151" s="138"/>
    </row>
    <row r="2152" spans="1:4" x14ac:dyDescent="0.2">
      <c r="A2152" s="158"/>
      <c r="D2152" s="138"/>
    </row>
    <row r="2153" spans="1:4" x14ac:dyDescent="0.2">
      <c r="A2153" s="158"/>
      <c r="D2153" s="138"/>
    </row>
    <row r="2154" spans="1:4" x14ac:dyDescent="0.2">
      <c r="A2154" s="158"/>
      <c r="D2154" s="138"/>
    </row>
    <row r="2155" spans="1:4" x14ac:dyDescent="0.2">
      <c r="A2155" s="158"/>
      <c r="D2155" s="138"/>
    </row>
    <row r="2156" spans="1:4" x14ac:dyDescent="0.2">
      <c r="A2156" s="158"/>
      <c r="D2156" s="138"/>
    </row>
    <row r="2157" spans="1:4" x14ac:dyDescent="0.2">
      <c r="A2157" s="158"/>
      <c r="D2157" s="138"/>
    </row>
    <row r="2158" spans="1:4" x14ac:dyDescent="0.2">
      <c r="A2158" s="158"/>
      <c r="D2158" s="138"/>
    </row>
    <row r="2159" spans="1:4" x14ac:dyDescent="0.2">
      <c r="A2159" s="158"/>
      <c r="D2159" s="138"/>
    </row>
    <row r="2160" spans="1:4" x14ac:dyDescent="0.2">
      <c r="A2160" s="158"/>
      <c r="D2160" s="138"/>
    </row>
    <row r="2161" spans="1:4" x14ac:dyDescent="0.2">
      <c r="A2161" s="158"/>
      <c r="D2161" s="138"/>
    </row>
    <row r="2162" spans="1:4" x14ac:dyDescent="0.2">
      <c r="A2162" s="158"/>
      <c r="D2162" s="138"/>
    </row>
    <row r="2163" spans="1:4" x14ac:dyDescent="0.2">
      <c r="A2163" s="158"/>
      <c r="D2163" s="138"/>
    </row>
    <row r="2164" spans="1:4" x14ac:dyDescent="0.2">
      <c r="A2164" s="158"/>
      <c r="D2164" s="138"/>
    </row>
    <row r="2165" spans="1:4" x14ac:dyDescent="0.2">
      <c r="A2165" s="158"/>
      <c r="D2165" s="138"/>
    </row>
    <row r="2166" spans="1:4" x14ac:dyDescent="0.2">
      <c r="A2166" s="158"/>
      <c r="D2166" s="138"/>
    </row>
    <row r="2167" spans="1:4" x14ac:dyDescent="0.2">
      <c r="A2167" s="158"/>
      <c r="D2167" s="138"/>
    </row>
    <row r="2168" spans="1:4" x14ac:dyDescent="0.2">
      <c r="A2168" s="158"/>
      <c r="D2168" s="138"/>
    </row>
    <row r="2169" spans="1:4" x14ac:dyDescent="0.2">
      <c r="A2169" s="158"/>
      <c r="D2169" s="138"/>
    </row>
    <row r="2170" spans="1:4" x14ac:dyDescent="0.2">
      <c r="A2170" s="158"/>
      <c r="D2170" s="138"/>
    </row>
    <row r="2171" spans="1:4" x14ac:dyDescent="0.2">
      <c r="A2171" s="158"/>
      <c r="D2171" s="138"/>
    </row>
    <row r="2172" spans="1:4" x14ac:dyDescent="0.2">
      <c r="A2172" s="158"/>
      <c r="D2172" s="138"/>
    </row>
    <row r="2173" spans="1:4" x14ac:dyDescent="0.2">
      <c r="A2173" s="158"/>
      <c r="D2173" s="138"/>
    </row>
    <row r="2174" spans="1:4" x14ac:dyDescent="0.2">
      <c r="A2174" s="158"/>
      <c r="D2174" s="138"/>
    </row>
    <row r="2175" spans="1:4" x14ac:dyDescent="0.2">
      <c r="A2175" s="158"/>
      <c r="D2175" s="138"/>
    </row>
    <row r="2176" spans="1:4" x14ac:dyDescent="0.2">
      <c r="A2176" s="158"/>
      <c r="D2176" s="138"/>
    </row>
    <row r="2177" spans="1:4" x14ac:dyDescent="0.2">
      <c r="A2177" s="158"/>
      <c r="D2177" s="138"/>
    </row>
    <row r="2178" spans="1:4" x14ac:dyDescent="0.2">
      <c r="A2178" s="158"/>
      <c r="D2178" s="138"/>
    </row>
    <row r="2179" spans="1:4" x14ac:dyDescent="0.2">
      <c r="A2179" s="158"/>
      <c r="D2179" s="138"/>
    </row>
    <row r="2180" spans="1:4" x14ac:dyDescent="0.2">
      <c r="A2180" s="158"/>
      <c r="D2180" s="138"/>
    </row>
    <row r="2181" spans="1:4" x14ac:dyDescent="0.2">
      <c r="A2181" s="158"/>
      <c r="D2181" s="138"/>
    </row>
    <row r="2182" spans="1:4" x14ac:dyDescent="0.2">
      <c r="A2182" s="158"/>
      <c r="D2182" s="138"/>
    </row>
    <row r="2183" spans="1:4" x14ac:dyDescent="0.2">
      <c r="A2183" s="158"/>
      <c r="D2183" s="138"/>
    </row>
    <row r="2184" spans="1:4" x14ac:dyDescent="0.2">
      <c r="A2184" s="158"/>
      <c r="D2184" s="138"/>
    </row>
    <row r="2185" spans="1:4" x14ac:dyDescent="0.2">
      <c r="A2185" s="158"/>
      <c r="D2185" s="138"/>
    </row>
    <row r="2186" spans="1:4" x14ac:dyDescent="0.2">
      <c r="A2186" s="158"/>
      <c r="D2186" s="138"/>
    </row>
    <row r="2187" spans="1:4" x14ac:dyDescent="0.2">
      <c r="A2187" s="158"/>
      <c r="D2187" s="138"/>
    </row>
    <row r="2188" spans="1:4" x14ac:dyDescent="0.2">
      <c r="A2188" s="158"/>
      <c r="D2188" s="138"/>
    </row>
    <row r="2189" spans="1:4" x14ac:dyDescent="0.2">
      <c r="A2189" s="158"/>
      <c r="D2189" s="138"/>
    </row>
    <row r="2190" spans="1:4" x14ac:dyDescent="0.2">
      <c r="A2190" s="158"/>
      <c r="D2190" s="138"/>
    </row>
    <row r="2191" spans="1:4" x14ac:dyDescent="0.2">
      <c r="A2191" s="158"/>
      <c r="D2191" s="138"/>
    </row>
    <row r="2192" spans="1:4" x14ac:dyDescent="0.2">
      <c r="A2192" s="158"/>
      <c r="D2192" s="138"/>
    </row>
    <row r="2193" spans="1:4" x14ac:dyDescent="0.2">
      <c r="A2193" s="158"/>
      <c r="D2193" s="138"/>
    </row>
    <row r="2194" spans="1:4" x14ac:dyDescent="0.2">
      <c r="A2194" s="158"/>
      <c r="D2194" s="138"/>
    </row>
    <row r="2195" spans="1:4" x14ac:dyDescent="0.2">
      <c r="A2195" s="158"/>
      <c r="D2195" s="138"/>
    </row>
    <row r="2196" spans="1:4" x14ac:dyDescent="0.2">
      <c r="A2196" s="158"/>
      <c r="D2196" s="138"/>
    </row>
    <row r="2197" spans="1:4" x14ac:dyDescent="0.2">
      <c r="A2197" s="158"/>
      <c r="D2197" s="138"/>
    </row>
    <row r="2198" spans="1:4" x14ac:dyDescent="0.2">
      <c r="A2198" s="158"/>
      <c r="D2198" s="138"/>
    </row>
    <row r="2199" spans="1:4" x14ac:dyDescent="0.2">
      <c r="A2199" s="158"/>
      <c r="D2199" s="138"/>
    </row>
    <row r="2200" spans="1:4" x14ac:dyDescent="0.2">
      <c r="A2200" s="158"/>
      <c r="D2200" s="138"/>
    </row>
    <row r="2201" spans="1:4" x14ac:dyDescent="0.2">
      <c r="A2201" s="158"/>
      <c r="D2201" s="138"/>
    </row>
    <row r="2202" spans="1:4" x14ac:dyDescent="0.2">
      <c r="A2202" s="158"/>
      <c r="D2202" s="138"/>
    </row>
    <row r="2203" spans="1:4" x14ac:dyDescent="0.2">
      <c r="A2203" s="158"/>
      <c r="D2203" s="138"/>
    </row>
    <row r="2204" spans="1:4" x14ac:dyDescent="0.2">
      <c r="A2204" s="158"/>
      <c r="D2204" s="138"/>
    </row>
    <row r="2205" spans="1:4" x14ac:dyDescent="0.2">
      <c r="A2205" s="158"/>
      <c r="D2205" s="138"/>
    </row>
    <row r="2206" spans="1:4" x14ac:dyDescent="0.2">
      <c r="A2206" s="158"/>
      <c r="D2206" s="138"/>
    </row>
    <row r="2207" spans="1:4" x14ac:dyDescent="0.2">
      <c r="A2207" s="158"/>
      <c r="D2207" s="138"/>
    </row>
    <row r="2208" spans="1:4" x14ac:dyDescent="0.2">
      <c r="A2208" s="158"/>
      <c r="D2208" s="138"/>
    </row>
    <row r="2209" spans="1:4" x14ac:dyDescent="0.2">
      <c r="A2209" s="158"/>
      <c r="D2209" s="138"/>
    </row>
    <row r="2210" spans="1:4" x14ac:dyDescent="0.2">
      <c r="A2210" s="158"/>
      <c r="D2210" s="138"/>
    </row>
    <row r="2211" spans="1:4" x14ac:dyDescent="0.2">
      <c r="A2211" s="158"/>
      <c r="D2211" s="138"/>
    </row>
    <row r="2212" spans="1:4" x14ac:dyDescent="0.2">
      <c r="A2212" s="158"/>
      <c r="D2212" s="138"/>
    </row>
    <row r="2213" spans="1:4" x14ac:dyDescent="0.2">
      <c r="A2213" s="158"/>
      <c r="D2213" s="138"/>
    </row>
    <row r="2214" spans="1:4" x14ac:dyDescent="0.2">
      <c r="A2214" s="158"/>
      <c r="D2214" s="138"/>
    </row>
    <row r="2215" spans="1:4" x14ac:dyDescent="0.2">
      <c r="A2215" s="158"/>
      <c r="D2215" s="138"/>
    </row>
    <row r="2216" spans="1:4" x14ac:dyDescent="0.2">
      <c r="A2216" s="158"/>
      <c r="D2216" s="138"/>
    </row>
    <row r="2217" spans="1:4" x14ac:dyDescent="0.2">
      <c r="A2217" s="158"/>
      <c r="D2217" s="138"/>
    </row>
    <row r="2218" spans="1:4" x14ac:dyDescent="0.2">
      <c r="A2218" s="158"/>
      <c r="D2218" s="138"/>
    </row>
    <row r="2219" spans="1:4" x14ac:dyDescent="0.2">
      <c r="A2219" s="158"/>
      <c r="D2219" s="138"/>
    </row>
    <row r="2220" spans="1:4" x14ac:dyDescent="0.2">
      <c r="A2220" s="158"/>
      <c r="D2220" s="138"/>
    </row>
    <row r="2221" spans="1:4" x14ac:dyDescent="0.2">
      <c r="A2221" s="158"/>
      <c r="D2221" s="138"/>
    </row>
    <row r="2222" spans="1:4" x14ac:dyDescent="0.2">
      <c r="A2222" s="158"/>
      <c r="D2222" s="138"/>
    </row>
    <row r="2223" spans="1:4" x14ac:dyDescent="0.2">
      <c r="A2223" s="158"/>
      <c r="D2223" s="138"/>
    </row>
    <row r="2224" spans="1:4" x14ac:dyDescent="0.2">
      <c r="A2224" s="158"/>
      <c r="D2224" s="138"/>
    </row>
    <row r="2225" spans="1:4" x14ac:dyDescent="0.2">
      <c r="A2225" s="158"/>
      <c r="D2225" s="138"/>
    </row>
    <row r="2226" spans="1:4" x14ac:dyDescent="0.2">
      <c r="A2226" s="158"/>
      <c r="D2226" s="138"/>
    </row>
    <row r="2227" spans="1:4" x14ac:dyDescent="0.2">
      <c r="A2227" s="158"/>
      <c r="D2227" s="138"/>
    </row>
    <row r="2228" spans="1:4" x14ac:dyDescent="0.2">
      <c r="A2228" s="158"/>
      <c r="D2228" s="138"/>
    </row>
    <row r="2229" spans="1:4" x14ac:dyDescent="0.2">
      <c r="A2229" s="158"/>
      <c r="D2229" s="138"/>
    </row>
    <row r="2230" spans="1:4" x14ac:dyDescent="0.2">
      <c r="A2230" s="158"/>
      <c r="D2230" s="138"/>
    </row>
    <row r="2231" spans="1:4" x14ac:dyDescent="0.2">
      <c r="A2231" s="158"/>
      <c r="D2231" s="138"/>
    </row>
    <row r="2232" spans="1:4" x14ac:dyDescent="0.2">
      <c r="A2232" s="158"/>
      <c r="D2232" s="138"/>
    </row>
    <row r="2233" spans="1:4" x14ac:dyDescent="0.2">
      <c r="A2233" s="158"/>
      <c r="D2233" s="138"/>
    </row>
    <row r="2234" spans="1:4" x14ac:dyDescent="0.2">
      <c r="A2234" s="158"/>
      <c r="D2234" s="138"/>
    </row>
    <row r="2235" spans="1:4" x14ac:dyDescent="0.2">
      <c r="A2235" s="158"/>
      <c r="D2235" s="138"/>
    </row>
    <row r="2236" spans="1:4" x14ac:dyDescent="0.2">
      <c r="A2236" s="158"/>
      <c r="D2236" s="138"/>
    </row>
    <row r="2237" spans="1:4" x14ac:dyDescent="0.2">
      <c r="A2237" s="158"/>
      <c r="D2237" s="138"/>
    </row>
    <row r="2238" spans="1:4" x14ac:dyDescent="0.2">
      <c r="A2238" s="158"/>
      <c r="D2238" s="138"/>
    </row>
    <row r="2239" spans="1:4" x14ac:dyDescent="0.2">
      <c r="A2239" s="158"/>
      <c r="D2239" s="138"/>
    </row>
    <row r="2240" spans="1:4" x14ac:dyDescent="0.2">
      <c r="A2240" s="158"/>
      <c r="D2240" s="138"/>
    </row>
    <row r="2241" spans="1:4" x14ac:dyDescent="0.2">
      <c r="A2241" s="158"/>
      <c r="D2241" s="138"/>
    </row>
    <row r="2242" spans="1:4" x14ac:dyDescent="0.2">
      <c r="A2242" s="158"/>
      <c r="D2242" s="138"/>
    </row>
    <row r="2243" spans="1:4" x14ac:dyDescent="0.2">
      <c r="A2243" s="158"/>
      <c r="D2243" s="138"/>
    </row>
    <row r="2244" spans="1:4" x14ac:dyDescent="0.2">
      <c r="A2244" s="158"/>
      <c r="D2244" s="138"/>
    </row>
    <row r="2245" spans="1:4" x14ac:dyDescent="0.2">
      <c r="A2245" s="158"/>
      <c r="D2245" s="138"/>
    </row>
    <row r="2246" spans="1:4" x14ac:dyDescent="0.2">
      <c r="A2246" s="158"/>
      <c r="D2246" s="138"/>
    </row>
    <row r="2247" spans="1:4" x14ac:dyDescent="0.2">
      <c r="A2247" s="158"/>
      <c r="D2247" s="138"/>
    </row>
    <row r="2248" spans="1:4" x14ac:dyDescent="0.2">
      <c r="A2248" s="158"/>
      <c r="D2248" s="138"/>
    </row>
    <row r="2249" spans="1:4" x14ac:dyDescent="0.2">
      <c r="A2249" s="158"/>
      <c r="D2249" s="138"/>
    </row>
    <row r="2250" spans="1:4" x14ac:dyDescent="0.2">
      <c r="A2250" s="158"/>
      <c r="D2250" s="138"/>
    </row>
    <row r="2251" spans="1:4" x14ac:dyDescent="0.2">
      <c r="A2251" s="158"/>
      <c r="D2251" s="138"/>
    </row>
    <row r="2252" spans="1:4" x14ac:dyDescent="0.2">
      <c r="A2252" s="158"/>
      <c r="D2252" s="138"/>
    </row>
    <row r="2253" spans="1:4" x14ac:dyDescent="0.2">
      <c r="A2253" s="158"/>
      <c r="D2253" s="138"/>
    </row>
    <row r="2254" spans="1:4" x14ac:dyDescent="0.2">
      <c r="A2254" s="158"/>
      <c r="D2254" s="138"/>
    </row>
    <row r="2255" spans="1:4" x14ac:dyDescent="0.2">
      <c r="A2255" s="158"/>
      <c r="D2255" s="138"/>
    </row>
    <row r="2256" spans="1:4" x14ac:dyDescent="0.2">
      <c r="A2256" s="158"/>
      <c r="D2256" s="138"/>
    </row>
    <row r="2257" spans="1:4" x14ac:dyDescent="0.2">
      <c r="A2257" s="158"/>
      <c r="D2257" s="138"/>
    </row>
    <row r="2258" spans="1:4" x14ac:dyDescent="0.2">
      <c r="A2258" s="158"/>
      <c r="D2258" s="138"/>
    </row>
    <row r="2259" spans="1:4" x14ac:dyDescent="0.2">
      <c r="A2259" s="158"/>
      <c r="D2259" s="138"/>
    </row>
    <row r="2260" spans="1:4" x14ac:dyDescent="0.2">
      <c r="A2260" s="158"/>
      <c r="D2260" s="138"/>
    </row>
    <row r="2261" spans="1:4" x14ac:dyDescent="0.2">
      <c r="A2261" s="158"/>
      <c r="D2261" s="138"/>
    </row>
    <row r="2262" spans="1:4" x14ac:dyDescent="0.2">
      <c r="A2262" s="158"/>
      <c r="D2262" s="138"/>
    </row>
    <row r="2263" spans="1:4" x14ac:dyDescent="0.2">
      <c r="A2263" s="158"/>
      <c r="D2263" s="138"/>
    </row>
    <row r="2264" spans="1:4" x14ac:dyDescent="0.2">
      <c r="A2264" s="158"/>
      <c r="D2264" s="138"/>
    </row>
    <row r="2265" spans="1:4" x14ac:dyDescent="0.2">
      <c r="A2265" s="158"/>
      <c r="D2265" s="138"/>
    </row>
    <row r="2266" spans="1:4" x14ac:dyDescent="0.2">
      <c r="A2266" s="158"/>
      <c r="D2266" s="138"/>
    </row>
    <row r="2267" spans="1:4" x14ac:dyDescent="0.2">
      <c r="A2267" s="158"/>
      <c r="D2267" s="138"/>
    </row>
    <row r="2268" spans="1:4" x14ac:dyDescent="0.2">
      <c r="A2268" s="158"/>
      <c r="D2268" s="138"/>
    </row>
    <row r="2269" spans="1:4" x14ac:dyDescent="0.2">
      <c r="A2269" s="158"/>
      <c r="D2269" s="138"/>
    </row>
    <row r="2270" spans="1:4" x14ac:dyDescent="0.2">
      <c r="A2270" s="158"/>
      <c r="D2270" s="138"/>
    </row>
    <row r="2271" spans="1:4" x14ac:dyDescent="0.2">
      <c r="A2271" s="158"/>
      <c r="D2271" s="138"/>
    </row>
    <row r="2272" spans="1:4" x14ac:dyDescent="0.2">
      <c r="A2272" s="158"/>
      <c r="D2272" s="138"/>
    </row>
    <row r="2273" spans="1:4" x14ac:dyDescent="0.2">
      <c r="A2273" s="158"/>
      <c r="D2273" s="138"/>
    </row>
    <row r="2274" spans="1:4" x14ac:dyDescent="0.2">
      <c r="A2274" s="158"/>
      <c r="D2274" s="138"/>
    </row>
    <row r="2275" spans="1:4" x14ac:dyDescent="0.2">
      <c r="A2275" s="158"/>
      <c r="D2275" s="138"/>
    </row>
    <row r="2276" spans="1:4" x14ac:dyDescent="0.2">
      <c r="A2276" s="158"/>
      <c r="D2276" s="138"/>
    </row>
    <row r="2277" spans="1:4" x14ac:dyDescent="0.2">
      <c r="A2277" s="158"/>
      <c r="D2277" s="138"/>
    </row>
    <row r="2278" spans="1:4" x14ac:dyDescent="0.2">
      <c r="A2278" s="158"/>
      <c r="D2278" s="138"/>
    </row>
    <row r="2279" spans="1:4" x14ac:dyDescent="0.2">
      <c r="A2279" s="158"/>
      <c r="D2279" s="138"/>
    </row>
    <row r="2280" spans="1:4" x14ac:dyDescent="0.2">
      <c r="A2280" s="158"/>
      <c r="D2280" s="138"/>
    </row>
    <row r="2281" spans="1:4" x14ac:dyDescent="0.2">
      <c r="A2281" s="158"/>
      <c r="D2281" s="138"/>
    </row>
    <row r="2282" spans="1:4" x14ac:dyDescent="0.2">
      <c r="A2282" s="158"/>
      <c r="D2282" s="138"/>
    </row>
    <row r="2283" spans="1:4" x14ac:dyDescent="0.2">
      <c r="A2283" s="158"/>
      <c r="D2283" s="138"/>
    </row>
    <row r="2284" spans="1:4" x14ac:dyDescent="0.2">
      <c r="A2284" s="158"/>
      <c r="D2284" s="138"/>
    </row>
    <row r="2285" spans="1:4" x14ac:dyDescent="0.2">
      <c r="A2285" s="158"/>
      <c r="D2285" s="138"/>
    </row>
    <row r="2286" spans="1:4" x14ac:dyDescent="0.2">
      <c r="A2286" s="158"/>
      <c r="D2286" s="138"/>
    </row>
    <row r="2287" spans="1:4" x14ac:dyDescent="0.2">
      <c r="A2287" s="158"/>
      <c r="D2287" s="138"/>
    </row>
    <row r="2288" spans="1:4" x14ac:dyDescent="0.2">
      <c r="A2288" s="158"/>
      <c r="D2288" s="138"/>
    </row>
    <row r="2289" spans="1:4" x14ac:dyDescent="0.2">
      <c r="A2289" s="158"/>
      <c r="D2289" s="138"/>
    </row>
    <row r="2290" spans="1:4" x14ac:dyDescent="0.2">
      <c r="A2290" s="158"/>
      <c r="D2290" s="138"/>
    </row>
    <row r="2291" spans="1:4" x14ac:dyDescent="0.2">
      <c r="A2291" s="158"/>
      <c r="D2291" s="138"/>
    </row>
    <row r="2292" spans="1:4" x14ac:dyDescent="0.2">
      <c r="A2292" s="158"/>
      <c r="D2292" s="138"/>
    </row>
    <row r="2293" spans="1:4" x14ac:dyDescent="0.2">
      <c r="A2293" s="158"/>
      <c r="D2293" s="138"/>
    </row>
    <row r="2294" spans="1:4" x14ac:dyDescent="0.2">
      <c r="A2294" s="158"/>
      <c r="D2294" s="138"/>
    </row>
    <row r="2295" spans="1:4" x14ac:dyDescent="0.2">
      <c r="A2295" s="158"/>
      <c r="D2295" s="138"/>
    </row>
    <row r="2296" spans="1:4" x14ac:dyDescent="0.2">
      <c r="A2296" s="158"/>
      <c r="D2296" s="138"/>
    </row>
    <row r="2297" spans="1:4" x14ac:dyDescent="0.2">
      <c r="A2297" s="158"/>
      <c r="D2297" s="138"/>
    </row>
    <row r="2298" spans="1:4" x14ac:dyDescent="0.2">
      <c r="A2298" s="158"/>
      <c r="D2298" s="138"/>
    </row>
    <row r="2299" spans="1:4" x14ac:dyDescent="0.2">
      <c r="A2299" s="158"/>
      <c r="D2299" s="138"/>
    </row>
    <row r="2300" spans="1:4" x14ac:dyDescent="0.2">
      <c r="A2300" s="158"/>
      <c r="D2300" s="138"/>
    </row>
    <row r="2301" spans="1:4" x14ac:dyDescent="0.2">
      <c r="A2301" s="158"/>
      <c r="D2301" s="138"/>
    </row>
    <row r="2302" spans="1:4" x14ac:dyDescent="0.2">
      <c r="A2302" s="158"/>
      <c r="D2302" s="138"/>
    </row>
    <row r="2303" spans="1:4" x14ac:dyDescent="0.2">
      <c r="A2303" s="158"/>
      <c r="D2303" s="138"/>
    </row>
    <row r="2304" spans="1:4" x14ac:dyDescent="0.2">
      <c r="A2304" s="158"/>
      <c r="D2304" s="138"/>
    </row>
    <row r="2305" spans="1:4" x14ac:dyDescent="0.2">
      <c r="A2305" s="158"/>
      <c r="D2305" s="138"/>
    </row>
    <row r="2306" spans="1:4" x14ac:dyDescent="0.2">
      <c r="A2306" s="158"/>
      <c r="D2306" s="138"/>
    </row>
    <row r="2307" spans="1:4" x14ac:dyDescent="0.2">
      <c r="A2307" s="158"/>
      <c r="D2307" s="138"/>
    </row>
    <row r="2308" spans="1:4" x14ac:dyDescent="0.2">
      <c r="A2308" s="158"/>
      <c r="D2308" s="138"/>
    </row>
    <row r="2309" spans="1:4" x14ac:dyDescent="0.2">
      <c r="A2309" s="158"/>
      <c r="D2309" s="138"/>
    </row>
    <row r="2310" spans="1:4" x14ac:dyDescent="0.2">
      <c r="A2310" s="158"/>
      <c r="D2310" s="138"/>
    </row>
    <row r="2311" spans="1:4" x14ac:dyDescent="0.2">
      <c r="A2311" s="158"/>
      <c r="D2311" s="138"/>
    </row>
    <row r="2312" spans="1:4" x14ac:dyDescent="0.2">
      <c r="A2312" s="158"/>
      <c r="D2312" s="138"/>
    </row>
    <row r="2313" spans="1:4" x14ac:dyDescent="0.2">
      <c r="A2313" s="158"/>
      <c r="D2313" s="138"/>
    </row>
    <row r="2314" spans="1:4" x14ac:dyDescent="0.2">
      <c r="A2314" s="158"/>
      <c r="D2314" s="138"/>
    </row>
    <row r="2315" spans="1:4" x14ac:dyDescent="0.2">
      <c r="A2315" s="158"/>
      <c r="D2315" s="138"/>
    </row>
    <row r="2316" spans="1:4" x14ac:dyDescent="0.2">
      <c r="A2316" s="158"/>
      <c r="D2316" s="138"/>
    </row>
    <row r="2317" spans="1:4" x14ac:dyDescent="0.2">
      <c r="A2317" s="158"/>
      <c r="D2317" s="138"/>
    </row>
    <row r="2318" spans="1:4" x14ac:dyDescent="0.2">
      <c r="A2318" s="158"/>
      <c r="D2318" s="138"/>
    </row>
    <row r="2319" spans="1:4" x14ac:dyDescent="0.2">
      <c r="A2319" s="158"/>
      <c r="D2319" s="138"/>
    </row>
    <row r="2320" spans="1:4" x14ac:dyDescent="0.2">
      <c r="A2320" s="158"/>
      <c r="D2320" s="138"/>
    </row>
    <row r="2321" spans="1:4" x14ac:dyDescent="0.2">
      <c r="A2321" s="158"/>
      <c r="D2321" s="138"/>
    </row>
    <row r="2322" spans="1:4" x14ac:dyDescent="0.2">
      <c r="A2322" s="158"/>
      <c r="D2322" s="138"/>
    </row>
    <row r="2323" spans="1:4" x14ac:dyDescent="0.2">
      <c r="A2323" s="158"/>
      <c r="D2323" s="138"/>
    </row>
    <row r="2324" spans="1:4" x14ac:dyDescent="0.2">
      <c r="A2324" s="158"/>
      <c r="D2324" s="138"/>
    </row>
    <row r="2325" spans="1:4" x14ac:dyDescent="0.2">
      <c r="A2325" s="158"/>
      <c r="D2325" s="138"/>
    </row>
    <row r="2326" spans="1:4" x14ac:dyDescent="0.2">
      <c r="A2326" s="158"/>
      <c r="D2326" s="138"/>
    </row>
    <row r="2327" spans="1:4" x14ac:dyDescent="0.2">
      <c r="A2327" s="158"/>
      <c r="D2327" s="138"/>
    </row>
    <row r="2328" spans="1:4" x14ac:dyDescent="0.2">
      <c r="A2328" s="158"/>
      <c r="D2328" s="138"/>
    </row>
    <row r="2329" spans="1:4" x14ac:dyDescent="0.2">
      <c r="A2329" s="158"/>
      <c r="D2329" s="138"/>
    </row>
    <row r="2330" spans="1:4" x14ac:dyDescent="0.2">
      <c r="A2330" s="158"/>
      <c r="D2330" s="138"/>
    </row>
    <row r="2331" spans="1:4" x14ac:dyDescent="0.2">
      <c r="A2331" s="158"/>
      <c r="D2331" s="138"/>
    </row>
    <row r="2332" spans="1:4" x14ac:dyDescent="0.2">
      <c r="A2332" s="158"/>
      <c r="D2332" s="138"/>
    </row>
    <row r="2333" spans="1:4" x14ac:dyDescent="0.2">
      <c r="A2333" s="158"/>
      <c r="D2333" s="138"/>
    </row>
    <row r="2334" spans="1:4" x14ac:dyDescent="0.2">
      <c r="A2334" s="158"/>
      <c r="D2334" s="138"/>
    </row>
    <row r="2335" spans="1:4" x14ac:dyDescent="0.2">
      <c r="A2335" s="158"/>
      <c r="D2335" s="138"/>
    </row>
    <row r="2336" spans="1:4" x14ac:dyDescent="0.2">
      <c r="A2336" s="158"/>
      <c r="D2336" s="138"/>
    </row>
    <row r="2337" spans="1:4" x14ac:dyDescent="0.2">
      <c r="A2337" s="158"/>
      <c r="D2337" s="138"/>
    </row>
    <row r="2338" spans="1:4" x14ac:dyDescent="0.2">
      <c r="A2338" s="158"/>
      <c r="D2338" s="138"/>
    </row>
    <row r="2339" spans="1:4" x14ac:dyDescent="0.2">
      <c r="A2339" s="158"/>
      <c r="D2339" s="138"/>
    </row>
    <row r="2340" spans="1:4" x14ac:dyDescent="0.2">
      <c r="A2340" s="158"/>
      <c r="D2340" s="138"/>
    </row>
    <row r="2341" spans="1:4" x14ac:dyDescent="0.2">
      <c r="A2341" s="158"/>
      <c r="D2341" s="138"/>
    </row>
    <row r="2342" spans="1:4" x14ac:dyDescent="0.2">
      <c r="A2342" s="158"/>
      <c r="D2342" s="138"/>
    </row>
    <row r="2343" spans="1:4" x14ac:dyDescent="0.2">
      <c r="A2343" s="158"/>
      <c r="D2343" s="138"/>
    </row>
    <row r="2344" spans="1:4" x14ac:dyDescent="0.2">
      <c r="A2344" s="158"/>
      <c r="D2344" s="138"/>
    </row>
    <row r="2345" spans="1:4" x14ac:dyDescent="0.2">
      <c r="A2345" s="158"/>
      <c r="D2345" s="138"/>
    </row>
    <row r="2346" spans="1:4" x14ac:dyDescent="0.2">
      <c r="A2346" s="158"/>
      <c r="D2346" s="138"/>
    </row>
    <row r="2347" spans="1:4" x14ac:dyDescent="0.2">
      <c r="A2347" s="158"/>
      <c r="D2347" s="138"/>
    </row>
    <row r="2348" spans="1:4" x14ac:dyDescent="0.2">
      <c r="A2348" s="158"/>
      <c r="D2348" s="138"/>
    </row>
    <row r="2349" spans="1:4" x14ac:dyDescent="0.2">
      <c r="A2349" s="158"/>
      <c r="D2349" s="138"/>
    </row>
    <row r="2350" spans="1:4" x14ac:dyDescent="0.2">
      <c r="A2350" s="158"/>
      <c r="D2350" s="138"/>
    </row>
    <row r="2351" spans="1:4" x14ac:dyDescent="0.2">
      <c r="A2351" s="158"/>
      <c r="D2351" s="138"/>
    </row>
    <row r="2352" spans="1:4" x14ac:dyDescent="0.2">
      <c r="A2352" s="158"/>
      <c r="D2352" s="138"/>
    </row>
    <row r="2353" spans="1:4" x14ac:dyDescent="0.2">
      <c r="A2353" s="158"/>
      <c r="D2353" s="138"/>
    </row>
    <row r="2354" spans="1:4" x14ac:dyDescent="0.2">
      <c r="A2354" s="158"/>
      <c r="D2354" s="138"/>
    </row>
    <row r="2355" spans="1:4" x14ac:dyDescent="0.2">
      <c r="A2355" s="158"/>
      <c r="D2355" s="138"/>
    </row>
    <row r="2356" spans="1:4" x14ac:dyDescent="0.2">
      <c r="A2356" s="158"/>
      <c r="D2356" s="138"/>
    </row>
    <row r="2357" spans="1:4" x14ac:dyDescent="0.2">
      <c r="A2357" s="158"/>
      <c r="D2357" s="138"/>
    </row>
    <row r="2358" spans="1:4" x14ac:dyDescent="0.2">
      <c r="A2358" s="158"/>
      <c r="D2358" s="138"/>
    </row>
    <row r="2359" spans="1:4" x14ac:dyDescent="0.2">
      <c r="A2359" s="158"/>
      <c r="D2359" s="138"/>
    </row>
    <row r="2360" spans="1:4" x14ac:dyDescent="0.2">
      <c r="A2360" s="158"/>
      <c r="D2360" s="138"/>
    </row>
    <row r="2361" spans="1:4" x14ac:dyDescent="0.2">
      <c r="A2361" s="158"/>
      <c r="D2361" s="138"/>
    </row>
    <row r="2362" spans="1:4" x14ac:dyDescent="0.2">
      <c r="A2362" s="158"/>
      <c r="D2362" s="138"/>
    </row>
    <row r="2363" spans="1:4" x14ac:dyDescent="0.2">
      <c r="A2363" s="158"/>
      <c r="D2363" s="138"/>
    </row>
    <row r="2364" spans="1:4" x14ac:dyDescent="0.2">
      <c r="A2364" s="158"/>
      <c r="D2364" s="138"/>
    </row>
    <row r="2365" spans="1:4" x14ac:dyDescent="0.2">
      <c r="A2365" s="158"/>
      <c r="D2365" s="138"/>
    </row>
    <row r="2366" spans="1:4" x14ac:dyDescent="0.2">
      <c r="A2366" s="158"/>
      <c r="D2366" s="138"/>
    </row>
    <row r="2367" spans="1:4" x14ac:dyDescent="0.2">
      <c r="A2367" s="158"/>
      <c r="D2367" s="138"/>
    </row>
    <row r="2368" spans="1:4" x14ac:dyDescent="0.2">
      <c r="A2368" s="158"/>
      <c r="D2368" s="138"/>
    </row>
    <row r="2369" spans="1:4" x14ac:dyDescent="0.2">
      <c r="A2369" s="158"/>
      <c r="D2369" s="138"/>
    </row>
    <row r="2370" spans="1:4" x14ac:dyDescent="0.2">
      <c r="A2370" s="158"/>
      <c r="D2370" s="138"/>
    </row>
    <row r="2371" spans="1:4" x14ac:dyDescent="0.2">
      <c r="A2371" s="158"/>
      <c r="D2371" s="138"/>
    </row>
    <row r="2372" spans="1:4" x14ac:dyDescent="0.2">
      <c r="A2372" s="158"/>
      <c r="D2372" s="138"/>
    </row>
    <row r="2373" spans="1:4" x14ac:dyDescent="0.2">
      <c r="A2373" s="158"/>
      <c r="D2373" s="138"/>
    </row>
    <row r="2374" spans="1:4" x14ac:dyDescent="0.2">
      <c r="A2374" s="158"/>
      <c r="D2374" s="138"/>
    </row>
    <row r="2375" spans="1:4" x14ac:dyDescent="0.2">
      <c r="A2375" s="158"/>
      <c r="D2375" s="138"/>
    </row>
    <row r="2376" spans="1:4" x14ac:dyDescent="0.2">
      <c r="A2376" s="158"/>
      <c r="D2376" s="138"/>
    </row>
    <row r="2377" spans="1:4" x14ac:dyDescent="0.2">
      <c r="A2377" s="158"/>
      <c r="D2377" s="138"/>
    </row>
    <row r="2378" spans="1:4" x14ac:dyDescent="0.2">
      <c r="A2378" s="158"/>
      <c r="D2378" s="138"/>
    </row>
    <row r="2379" spans="1:4" x14ac:dyDescent="0.2">
      <c r="A2379" s="158"/>
      <c r="D2379" s="138"/>
    </row>
    <row r="2380" spans="1:4" x14ac:dyDescent="0.2">
      <c r="A2380" s="158"/>
      <c r="D2380" s="138"/>
    </row>
    <row r="2381" spans="1:4" x14ac:dyDescent="0.2">
      <c r="A2381" s="158"/>
      <c r="D2381" s="138"/>
    </row>
    <row r="2382" spans="1:4" x14ac:dyDescent="0.2">
      <c r="A2382" s="158"/>
      <c r="D2382" s="138"/>
    </row>
    <row r="2383" spans="1:4" x14ac:dyDescent="0.2">
      <c r="A2383" s="158"/>
      <c r="D2383" s="138"/>
    </row>
    <row r="2384" spans="1:4" x14ac:dyDescent="0.2">
      <c r="A2384" s="158"/>
      <c r="D2384" s="138"/>
    </row>
    <row r="2385" spans="1:4" x14ac:dyDescent="0.2">
      <c r="A2385" s="158"/>
      <c r="D2385" s="138"/>
    </row>
    <row r="2386" spans="1:4" x14ac:dyDescent="0.2">
      <c r="A2386" s="158"/>
      <c r="D2386" s="138"/>
    </row>
    <row r="2387" spans="1:4" x14ac:dyDescent="0.2">
      <c r="A2387" s="158"/>
      <c r="D2387" s="138"/>
    </row>
    <row r="2388" spans="1:4" x14ac:dyDescent="0.2">
      <c r="A2388" s="158"/>
      <c r="D2388" s="138"/>
    </row>
    <row r="2389" spans="1:4" x14ac:dyDescent="0.2">
      <c r="A2389" s="158"/>
      <c r="D2389" s="138"/>
    </row>
    <row r="2390" spans="1:4" x14ac:dyDescent="0.2">
      <c r="A2390" s="158"/>
      <c r="D2390" s="138"/>
    </row>
    <row r="2391" spans="1:4" x14ac:dyDescent="0.2">
      <c r="A2391" s="158"/>
      <c r="D2391" s="138"/>
    </row>
    <row r="2392" spans="1:4" x14ac:dyDescent="0.2">
      <c r="A2392" s="158"/>
      <c r="D2392" s="138"/>
    </row>
    <row r="2393" spans="1:4" x14ac:dyDescent="0.2">
      <c r="A2393" s="158"/>
      <c r="D2393" s="138"/>
    </row>
    <row r="2394" spans="1:4" x14ac:dyDescent="0.2">
      <c r="A2394" s="158"/>
      <c r="D2394" s="138"/>
    </row>
    <row r="2395" spans="1:4" x14ac:dyDescent="0.2">
      <c r="A2395" s="158"/>
      <c r="D2395" s="138"/>
    </row>
    <row r="2396" spans="1:4" x14ac:dyDescent="0.2">
      <c r="A2396" s="158"/>
      <c r="D2396" s="138"/>
    </row>
    <row r="2397" spans="1:4" x14ac:dyDescent="0.2">
      <c r="A2397" s="158"/>
      <c r="D2397" s="138"/>
    </row>
    <row r="2398" spans="1:4" x14ac:dyDescent="0.2">
      <c r="A2398" s="158"/>
      <c r="D2398" s="138"/>
    </row>
    <row r="2399" spans="1:4" x14ac:dyDescent="0.2">
      <c r="A2399" s="158"/>
      <c r="D2399" s="138"/>
    </row>
    <row r="2400" spans="1:4" x14ac:dyDescent="0.2">
      <c r="A2400" s="158"/>
      <c r="D2400" s="138"/>
    </row>
    <row r="2401" spans="1:4" x14ac:dyDescent="0.2">
      <c r="A2401" s="158"/>
      <c r="D2401" s="138"/>
    </row>
    <row r="2402" spans="1:4" x14ac:dyDescent="0.2">
      <c r="A2402" s="158"/>
      <c r="D2402" s="138"/>
    </row>
    <row r="2403" spans="1:4" x14ac:dyDescent="0.2">
      <c r="A2403" s="158"/>
      <c r="D2403" s="138"/>
    </row>
    <row r="2404" spans="1:4" x14ac:dyDescent="0.2">
      <c r="A2404" s="158"/>
      <c r="D2404" s="138"/>
    </row>
    <row r="2405" spans="1:4" x14ac:dyDescent="0.2">
      <c r="A2405" s="158"/>
      <c r="D2405" s="138"/>
    </row>
    <row r="2406" spans="1:4" x14ac:dyDescent="0.2">
      <c r="A2406" s="158"/>
      <c r="D2406" s="138"/>
    </row>
    <row r="2407" spans="1:4" x14ac:dyDescent="0.2">
      <c r="A2407" s="158"/>
      <c r="D2407" s="138"/>
    </row>
    <row r="2408" spans="1:4" x14ac:dyDescent="0.2">
      <c r="A2408" s="158"/>
      <c r="D2408" s="138"/>
    </row>
    <row r="2409" spans="1:4" x14ac:dyDescent="0.2">
      <c r="A2409" s="158"/>
      <c r="D2409" s="138"/>
    </row>
    <row r="2410" spans="1:4" x14ac:dyDescent="0.2">
      <c r="A2410" s="158"/>
      <c r="D2410" s="138"/>
    </row>
    <row r="2411" spans="1:4" x14ac:dyDescent="0.2">
      <c r="A2411" s="158"/>
      <c r="D2411" s="138"/>
    </row>
    <row r="2412" spans="1:4" x14ac:dyDescent="0.2">
      <c r="A2412" s="158"/>
      <c r="D2412" s="138"/>
    </row>
    <row r="2413" spans="1:4" x14ac:dyDescent="0.2">
      <c r="A2413" s="158"/>
      <c r="D2413" s="138"/>
    </row>
    <row r="2414" spans="1:4" x14ac:dyDescent="0.2">
      <c r="A2414" s="158"/>
      <c r="D2414" s="138"/>
    </row>
    <row r="2415" spans="1:4" x14ac:dyDescent="0.2">
      <c r="A2415" s="158"/>
      <c r="D2415" s="138"/>
    </row>
    <row r="2416" spans="1:4" x14ac:dyDescent="0.2">
      <c r="A2416" s="158"/>
      <c r="D2416" s="138"/>
    </row>
    <row r="2417" spans="1:4" x14ac:dyDescent="0.2">
      <c r="A2417" s="158"/>
      <c r="D2417" s="138"/>
    </row>
    <row r="2418" spans="1:4" x14ac:dyDescent="0.2">
      <c r="A2418" s="158"/>
      <c r="D2418" s="138"/>
    </row>
    <row r="2419" spans="1:4" x14ac:dyDescent="0.2">
      <c r="A2419" s="158"/>
      <c r="D2419" s="138"/>
    </row>
    <row r="2420" spans="1:4" x14ac:dyDescent="0.2">
      <c r="A2420" s="158"/>
      <c r="D2420" s="138"/>
    </row>
    <row r="2421" spans="1:4" x14ac:dyDescent="0.2">
      <c r="A2421" s="158"/>
      <c r="D2421" s="138"/>
    </row>
    <row r="2422" spans="1:4" x14ac:dyDescent="0.2">
      <c r="A2422" s="158"/>
      <c r="D2422" s="138"/>
    </row>
    <row r="2423" spans="1:4" x14ac:dyDescent="0.2">
      <c r="A2423" s="158"/>
      <c r="D2423" s="138"/>
    </row>
    <row r="2424" spans="1:4" x14ac:dyDescent="0.2">
      <c r="A2424" s="158"/>
      <c r="D2424" s="138"/>
    </row>
    <row r="2425" spans="1:4" x14ac:dyDescent="0.2">
      <c r="A2425" s="158"/>
      <c r="D2425" s="138"/>
    </row>
    <row r="2426" spans="1:4" x14ac:dyDescent="0.2">
      <c r="A2426" s="158"/>
      <c r="D2426" s="138"/>
    </row>
    <row r="2427" spans="1:4" x14ac:dyDescent="0.2">
      <c r="A2427" s="158"/>
      <c r="D2427" s="138"/>
    </row>
    <row r="2428" spans="1:4" x14ac:dyDescent="0.2">
      <c r="A2428" s="158"/>
      <c r="D2428" s="138"/>
    </row>
    <row r="2429" spans="1:4" x14ac:dyDescent="0.2">
      <c r="A2429" s="158"/>
      <c r="D2429" s="138"/>
    </row>
    <row r="2430" spans="1:4" x14ac:dyDescent="0.2">
      <c r="A2430" s="158"/>
      <c r="D2430" s="138"/>
    </row>
    <row r="2431" spans="1:4" x14ac:dyDescent="0.2">
      <c r="A2431" s="158"/>
      <c r="D2431" s="138"/>
    </row>
    <row r="2432" spans="1:4" x14ac:dyDescent="0.2">
      <c r="A2432" s="158"/>
      <c r="D2432" s="138"/>
    </row>
    <row r="2433" spans="1:4" x14ac:dyDescent="0.2">
      <c r="A2433" s="158"/>
      <c r="D2433" s="138"/>
    </row>
    <row r="2434" spans="1:4" x14ac:dyDescent="0.2">
      <c r="A2434" s="158"/>
      <c r="D2434" s="138"/>
    </row>
    <row r="2435" spans="1:4" x14ac:dyDescent="0.2">
      <c r="A2435" s="158"/>
      <c r="D2435" s="138"/>
    </row>
    <row r="2436" spans="1:4" x14ac:dyDescent="0.2">
      <c r="A2436" s="158"/>
      <c r="D2436" s="138"/>
    </row>
    <row r="2437" spans="1:4" x14ac:dyDescent="0.2">
      <c r="A2437" s="158"/>
      <c r="D2437" s="138"/>
    </row>
    <row r="2438" spans="1:4" x14ac:dyDescent="0.2">
      <c r="A2438" s="158"/>
      <c r="D2438" s="138"/>
    </row>
    <row r="2439" spans="1:4" x14ac:dyDescent="0.2">
      <c r="A2439" s="158"/>
      <c r="D2439" s="138"/>
    </row>
    <row r="2440" spans="1:4" x14ac:dyDescent="0.2">
      <c r="A2440" s="158"/>
      <c r="D2440" s="138"/>
    </row>
    <row r="2441" spans="1:4" x14ac:dyDescent="0.2">
      <c r="A2441" s="158"/>
      <c r="D2441" s="138"/>
    </row>
    <row r="2442" spans="1:4" x14ac:dyDescent="0.2">
      <c r="A2442" s="158"/>
      <c r="D2442" s="138"/>
    </row>
    <row r="2443" spans="1:4" x14ac:dyDescent="0.2">
      <c r="A2443" s="158"/>
      <c r="D2443" s="138"/>
    </row>
    <row r="2444" spans="1:4" x14ac:dyDescent="0.2">
      <c r="A2444" s="158"/>
      <c r="D2444" s="138"/>
    </row>
    <row r="2445" spans="1:4" x14ac:dyDescent="0.2">
      <c r="A2445" s="158"/>
      <c r="D2445" s="138"/>
    </row>
    <row r="2446" spans="1:4" x14ac:dyDescent="0.2">
      <c r="A2446" s="158"/>
      <c r="D2446" s="138"/>
    </row>
    <row r="2447" spans="1:4" x14ac:dyDescent="0.2">
      <c r="A2447" s="158"/>
      <c r="D2447" s="138"/>
    </row>
    <row r="2448" spans="1:4" x14ac:dyDescent="0.2">
      <c r="A2448" s="158"/>
      <c r="D2448" s="138"/>
    </row>
    <row r="2449" spans="1:4" x14ac:dyDescent="0.2">
      <c r="A2449" s="158"/>
      <c r="D2449" s="138"/>
    </row>
    <row r="2450" spans="1:4" x14ac:dyDescent="0.2">
      <c r="A2450" s="158"/>
      <c r="D2450" s="138"/>
    </row>
    <row r="2451" spans="1:4" x14ac:dyDescent="0.2">
      <c r="A2451" s="158"/>
      <c r="D2451" s="138"/>
    </row>
    <row r="2452" spans="1:4" x14ac:dyDescent="0.2">
      <c r="A2452" s="158"/>
      <c r="D2452" s="138"/>
    </row>
    <row r="2453" spans="1:4" x14ac:dyDescent="0.2">
      <c r="A2453" s="158"/>
      <c r="D2453" s="138"/>
    </row>
    <row r="2454" spans="1:4" x14ac:dyDescent="0.2">
      <c r="A2454" s="158"/>
      <c r="D2454" s="138"/>
    </row>
    <row r="2455" spans="1:4" x14ac:dyDescent="0.2">
      <c r="A2455" s="158"/>
      <c r="D2455" s="138"/>
    </row>
    <row r="2456" spans="1:4" x14ac:dyDescent="0.2">
      <c r="A2456" s="158"/>
      <c r="D2456" s="138"/>
    </row>
    <row r="2457" spans="1:4" x14ac:dyDescent="0.2">
      <c r="A2457" s="158"/>
      <c r="D2457" s="138"/>
    </row>
    <row r="2458" spans="1:4" x14ac:dyDescent="0.2">
      <c r="A2458" s="158"/>
      <c r="D2458" s="138"/>
    </row>
    <row r="2459" spans="1:4" x14ac:dyDescent="0.2">
      <c r="A2459" s="158"/>
      <c r="D2459" s="138"/>
    </row>
    <row r="2460" spans="1:4" x14ac:dyDescent="0.2">
      <c r="A2460" s="158"/>
      <c r="D2460" s="138"/>
    </row>
    <row r="2461" spans="1:4" x14ac:dyDescent="0.2">
      <c r="A2461" s="158"/>
      <c r="D2461" s="138"/>
    </row>
    <row r="2462" spans="1:4" x14ac:dyDescent="0.2">
      <c r="A2462" s="158"/>
      <c r="D2462" s="138"/>
    </row>
    <row r="2463" spans="1:4" x14ac:dyDescent="0.2">
      <c r="A2463" s="158"/>
      <c r="D2463" s="138"/>
    </row>
    <row r="2464" spans="1:4" x14ac:dyDescent="0.2">
      <c r="A2464" s="158"/>
      <c r="D2464" s="138"/>
    </row>
    <row r="2465" spans="1:4" x14ac:dyDescent="0.2">
      <c r="A2465" s="158"/>
      <c r="D2465" s="138"/>
    </row>
    <row r="2466" spans="1:4" x14ac:dyDescent="0.2">
      <c r="A2466" s="158"/>
      <c r="D2466" s="138"/>
    </row>
    <row r="2467" spans="1:4" x14ac:dyDescent="0.2">
      <c r="A2467" s="158"/>
      <c r="D2467" s="138"/>
    </row>
    <row r="2468" spans="1:4" x14ac:dyDescent="0.2">
      <c r="A2468" s="158"/>
      <c r="D2468" s="138"/>
    </row>
    <row r="2469" spans="1:4" x14ac:dyDescent="0.2">
      <c r="A2469" s="158"/>
      <c r="D2469" s="138"/>
    </row>
    <row r="2470" spans="1:4" x14ac:dyDescent="0.2">
      <c r="A2470" s="158"/>
      <c r="D2470" s="138"/>
    </row>
    <row r="2471" spans="1:4" x14ac:dyDescent="0.2">
      <c r="A2471" s="158"/>
      <c r="D2471" s="138"/>
    </row>
    <row r="2472" spans="1:4" x14ac:dyDescent="0.2">
      <c r="A2472" s="158"/>
      <c r="D2472" s="138"/>
    </row>
    <row r="2473" spans="1:4" x14ac:dyDescent="0.2">
      <c r="A2473" s="158"/>
      <c r="D2473" s="138"/>
    </row>
    <row r="2474" spans="1:4" x14ac:dyDescent="0.2">
      <c r="A2474" s="158"/>
      <c r="D2474" s="138"/>
    </row>
    <row r="2475" spans="1:4" x14ac:dyDescent="0.2">
      <c r="A2475" s="158"/>
      <c r="D2475" s="138"/>
    </row>
    <row r="2476" spans="1:4" x14ac:dyDescent="0.2">
      <c r="A2476" s="158"/>
      <c r="D2476" s="138"/>
    </row>
    <row r="2477" spans="1:4" x14ac:dyDescent="0.2">
      <c r="A2477" s="158"/>
      <c r="D2477" s="138"/>
    </row>
    <row r="2478" spans="1:4" x14ac:dyDescent="0.2">
      <c r="A2478" s="158"/>
      <c r="D2478" s="138"/>
    </row>
    <row r="2479" spans="1:4" x14ac:dyDescent="0.2">
      <c r="A2479" s="158"/>
      <c r="D2479" s="138"/>
    </row>
    <row r="2480" spans="1:4" x14ac:dyDescent="0.2">
      <c r="A2480" s="158"/>
      <c r="D2480" s="138"/>
    </row>
    <row r="2481" spans="1:4" x14ac:dyDescent="0.2">
      <c r="A2481" s="158"/>
      <c r="D2481" s="138"/>
    </row>
    <row r="2482" spans="1:4" x14ac:dyDescent="0.2">
      <c r="A2482" s="158"/>
      <c r="D2482" s="138"/>
    </row>
    <row r="2483" spans="1:4" x14ac:dyDescent="0.2">
      <c r="A2483" s="158"/>
      <c r="D2483" s="138"/>
    </row>
    <row r="2484" spans="1:4" x14ac:dyDescent="0.2">
      <c r="A2484" s="158"/>
      <c r="D2484" s="138"/>
    </row>
    <row r="2485" spans="1:4" x14ac:dyDescent="0.2">
      <c r="A2485" s="158"/>
      <c r="D2485" s="138"/>
    </row>
    <row r="2486" spans="1:4" x14ac:dyDescent="0.2">
      <c r="A2486" s="158"/>
      <c r="D2486" s="138"/>
    </row>
    <row r="2487" spans="1:4" x14ac:dyDescent="0.2">
      <c r="A2487" s="158"/>
      <c r="D2487" s="138"/>
    </row>
    <row r="2488" spans="1:4" x14ac:dyDescent="0.2">
      <c r="A2488" s="158"/>
      <c r="D2488" s="138"/>
    </row>
    <row r="2489" spans="1:4" x14ac:dyDescent="0.2">
      <c r="A2489" s="158"/>
      <c r="D2489" s="138"/>
    </row>
    <row r="2490" spans="1:4" x14ac:dyDescent="0.2">
      <c r="A2490" s="158"/>
      <c r="D2490" s="138"/>
    </row>
    <row r="2491" spans="1:4" x14ac:dyDescent="0.2">
      <c r="A2491" s="158"/>
      <c r="D2491" s="138"/>
    </row>
    <row r="2492" spans="1:4" x14ac:dyDescent="0.2">
      <c r="A2492" s="158"/>
      <c r="D2492" s="138"/>
    </row>
    <row r="2493" spans="1:4" x14ac:dyDescent="0.2">
      <c r="A2493" s="158"/>
      <c r="D2493" s="138"/>
    </row>
    <row r="2494" spans="1:4" x14ac:dyDescent="0.2">
      <c r="A2494" s="158"/>
      <c r="D2494" s="138"/>
    </row>
    <row r="2495" spans="1:4" x14ac:dyDescent="0.2">
      <c r="A2495" s="158"/>
      <c r="D2495" s="138"/>
    </row>
    <row r="2496" spans="1:4" x14ac:dyDescent="0.2">
      <c r="A2496" s="158"/>
      <c r="D2496" s="138"/>
    </row>
    <row r="2497" spans="1:4" x14ac:dyDescent="0.2">
      <c r="A2497" s="158"/>
      <c r="D2497" s="138"/>
    </row>
    <row r="2498" spans="1:4" x14ac:dyDescent="0.2">
      <c r="A2498" s="158"/>
      <c r="D2498" s="138"/>
    </row>
    <row r="2499" spans="1:4" x14ac:dyDescent="0.2">
      <c r="A2499" s="158"/>
      <c r="D2499" s="138"/>
    </row>
    <row r="2500" spans="1:4" x14ac:dyDescent="0.2">
      <c r="A2500" s="158"/>
      <c r="D2500" s="138"/>
    </row>
    <row r="2501" spans="1:4" x14ac:dyDescent="0.2">
      <c r="A2501" s="158"/>
      <c r="D2501" s="138"/>
    </row>
    <row r="2502" spans="1:4" x14ac:dyDescent="0.2">
      <c r="A2502" s="158"/>
      <c r="D2502" s="138"/>
    </row>
    <row r="2503" spans="1:4" x14ac:dyDescent="0.2">
      <c r="A2503" s="158"/>
      <c r="D2503" s="138"/>
    </row>
    <row r="2504" spans="1:4" x14ac:dyDescent="0.2">
      <c r="A2504" s="158"/>
      <c r="D2504" s="138"/>
    </row>
    <row r="2505" spans="1:4" x14ac:dyDescent="0.2">
      <c r="A2505" s="158"/>
      <c r="D2505" s="138"/>
    </row>
    <row r="2506" spans="1:4" x14ac:dyDescent="0.2">
      <c r="A2506" s="158"/>
      <c r="D2506" s="138"/>
    </row>
    <row r="2507" spans="1:4" x14ac:dyDescent="0.2">
      <c r="A2507" s="158"/>
      <c r="D2507" s="138"/>
    </row>
    <row r="2508" spans="1:4" x14ac:dyDescent="0.2">
      <c r="A2508" s="158"/>
      <c r="D2508" s="138"/>
    </row>
    <row r="2509" spans="1:4" x14ac:dyDescent="0.2">
      <c r="A2509" s="158"/>
      <c r="D2509" s="138"/>
    </row>
    <row r="2510" spans="1:4" x14ac:dyDescent="0.2">
      <c r="A2510" s="158"/>
      <c r="D2510" s="138"/>
    </row>
    <row r="2511" spans="1:4" x14ac:dyDescent="0.2">
      <c r="A2511" s="158"/>
      <c r="D2511" s="138"/>
    </row>
    <row r="2512" spans="1:4" x14ac:dyDescent="0.2">
      <c r="A2512" s="158"/>
      <c r="D2512" s="138"/>
    </row>
    <row r="2513" spans="1:4" x14ac:dyDescent="0.2">
      <c r="A2513" s="158"/>
      <c r="D2513" s="138"/>
    </row>
    <row r="2514" spans="1:4" x14ac:dyDescent="0.2">
      <c r="A2514" s="158"/>
      <c r="D2514" s="138"/>
    </row>
    <row r="2515" spans="1:4" x14ac:dyDescent="0.2">
      <c r="A2515" s="158"/>
      <c r="D2515" s="138"/>
    </row>
    <row r="2516" spans="1:4" x14ac:dyDescent="0.2">
      <c r="A2516" s="158"/>
      <c r="D2516" s="138"/>
    </row>
    <row r="2517" spans="1:4" x14ac:dyDescent="0.2">
      <c r="A2517" s="158"/>
      <c r="D2517" s="138"/>
    </row>
    <row r="2518" spans="1:4" x14ac:dyDescent="0.2">
      <c r="A2518" s="158"/>
      <c r="D2518" s="138"/>
    </row>
    <row r="2519" spans="1:4" x14ac:dyDescent="0.2">
      <c r="A2519" s="158"/>
      <c r="D2519" s="138"/>
    </row>
    <row r="2520" spans="1:4" x14ac:dyDescent="0.2">
      <c r="A2520" s="158"/>
      <c r="D2520" s="138"/>
    </row>
    <row r="2521" spans="1:4" x14ac:dyDescent="0.2">
      <c r="A2521" s="158"/>
      <c r="D2521" s="138"/>
    </row>
    <row r="2522" spans="1:4" x14ac:dyDescent="0.2">
      <c r="A2522" s="158"/>
      <c r="D2522" s="138"/>
    </row>
    <row r="2523" spans="1:4" x14ac:dyDescent="0.2">
      <c r="A2523" s="158"/>
      <c r="D2523" s="138"/>
    </row>
    <row r="2524" spans="1:4" x14ac:dyDescent="0.2">
      <c r="A2524" s="158"/>
      <c r="D2524" s="138"/>
    </row>
    <row r="2525" spans="1:4" x14ac:dyDescent="0.2">
      <c r="A2525" s="158"/>
      <c r="D2525" s="138"/>
    </row>
    <row r="2526" spans="1:4" x14ac:dyDescent="0.2">
      <c r="A2526" s="158"/>
      <c r="D2526" s="138"/>
    </row>
    <row r="2527" spans="1:4" x14ac:dyDescent="0.2">
      <c r="A2527" s="158"/>
      <c r="D2527" s="138"/>
    </row>
    <row r="2528" spans="1:4" x14ac:dyDescent="0.2">
      <c r="A2528" s="158"/>
      <c r="D2528" s="138"/>
    </row>
    <row r="2529" spans="1:4" x14ac:dyDescent="0.2">
      <c r="A2529" s="158"/>
      <c r="D2529" s="138"/>
    </row>
    <row r="2530" spans="1:4" x14ac:dyDescent="0.2">
      <c r="A2530" s="158"/>
      <c r="D2530" s="138"/>
    </row>
    <row r="2531" spans="1:4" x14ac:dyDescent="0.2">
      <c r="A2531" s="158"/>
      <c r="D2531" s="138"/>
    </row>
    <row r="2532" spans="1:4" x14ac:dyDescent="0.2">
      <c r="A2532" s="158"/>
      <c r="D2532" s="138"/>
    </row>
    <row r="2533" spans="1:4" x14ac:dyDescent="0.2">
      <c r="A2533" s="158"/>
      <c r="D2533" s="138"/>
    </row>
    <row r="2534" spans="1:4" x14ac:dyDescent="0.2">
      <c r="A2534" s="158"/>
      <c r="D2534" s="138"/>
    </row>
    <row r="2535" spans="1:4" x14ac:dyDescent="0.2">
      <c r="A2535" s="158"/>
      <c r="D2535" s="138"/>
    </row>
    <row r="2536" spans="1:4" x14ac:dyDescent="0.2">
      <c r="A2536" s="158"/>
      <c r="D2536" s="138"/>
    </row>
    <row r="2537" spans="1:4" x14ac:dyDescent="0.2">
      <c r="A2537" s="158"/>
      <c r="D2537" s="138"/>
    </row>
    <row r="2538" spans="1:4" x14ac:dyDescent="0.2">
      <c r="A2538" s="158"/>
      <c r="D2538" s="138"/>
    </row>
    <row r="2539" spans="1:4" x14ac:dyDescent="0.2">
      <c r="A2539" s="158"/>
      <c r="D2539" s="138"/>
    </row>
    <row r="2540" spans="1:4" x14ac:dyDescent="0.2">
      <c r="A2540" s="158"/>
      <c r="D2540" s="138"/>
    </row>
    <row r="2541" spans="1:4" x14ac:dyDescent="0.2">
      <c r="A2541" s="158"/>
      <c r="D2541" s="138"/>
    </row>
    <row r="2542" spans="1:4" x14ac:dyDescent="0.2">
      <c r="A2542" s="158"/>
      <c r="D2542" s="138"/>
    </row>
    <row r="2543" spans="1:4" x14ac:dyDescent="0.2">
      <c r="A2543" s="158"/>
      <c r="D2543" s="138"/>
    </row>
    <row r="2544" spans="1:4" x14ac:dyDescent="0.2">
      <c r="A2544" s="158"/>
      <c r="D2544" s="138"/>
    </row>
    <row r="2545" spans="1:4" x14ac:dyDescent="0.2">
      <c r="A2545" s="158"/>
      <c r="D2545" s="138"/>
    </row>
    <row r="2546" spans="1:4" x14ac:dyDescent="0.2">
      <c r="A2546" s="158"/>
      <c r="D2546" s="138"/>
    </row>
    <row r="2547" spans="1:4" x14ac:dyDescent="0.2">
      <c r="A2547" s="158"/>
      <c r="D2547" s="138"/>
    </row>
    <row r="2548" spans="1:4" x14ac:dyDescent="0.2">
      <c r="A2548" s="158"/>
      <c r="D2548" s="138"/>
    </row>
    <row r="2549" spans="1:4" x14ac:dyDescent="0.2">
      <c r="A2549" s="158"/>
      <c r="D2549" s="138"/>
    </row>
    <row r="2550" spans="1:4" x14ac:dyDescent="0.2">
      <c r="A2550" s="158"/>
      <c r="D2550" s="138"/>
    </row>
    <row r="2551" spans="1:4" x14ac:dyDescent="0.2">
      <c r="A2551" s="158"/>
      <c r="D2551" s="138"/>
    </row>
    <row r="2552" spans="1:4" x14ac:dyDescent="0.2">
      <c r="A2552" s="158"/>
      <c r="D2552" s="138"/>
    </row>
    <row r="2553" spans="1:4" x14ac:dyDescent="0.2">
      <c r="A2553" s="158"/>
      <c r="D2553" s="138"/>
    </row>
    <row r="2554" spans="1:4" x14ac:dyDescent="0.2">
      <c r="A2554" s="158"/>
      <c r="D2554" s="138"/>
    </row>
    <row r="2555" spans="1:4" x14ac:dyDescent="0.2">
      <c r="A2555" s="158"/>
      <c r="D2555" s="138"/>
    </row>
    <row r="2556" spans="1:4" x14ac:dyDescent="0.2">
      <c r="A2556" s="158"/>
      <c r="D2556" s="138"/>
    </row>
    <row r="2557" spans="1:4" x14ac:dyDescent="0.2">
      <c r="A2557" s="158"/>
      <c r="D2557" s="138"/>
    </row>
    <row r="2558" spans="1:4" x14ac:dyDescent="0.2">
      <c r="A2558" s="158"/>
      <c r="D2558" s="138"/>
    </row>
    <row r="2559" spans="1:4" x14ac:dyDescent="0.2">
      <c r="A2559" s="158"/>
      <c r="D2559" s="138"/>
    </row>
    <row r="2560" spans="1:4" x14ac:dyDescent="0.2">
      <c r="A2560" s="158"/>
      <c r="D2560" s="138"/>
    </row>
    <row r="2561" spans="1:4" x14ac:dyDescent="0.2">
      <c r="A2561" s="158"/>
      <c r="D2561" s="138"/>
    </row>
    <row r="2562" spans="1:4" x14ac:dyDescent="0.2">
      <c r="A2562" s="158"/>
      <c r="D2562" s="138"/>
    </row>
    <row r="2563" spans="1:4" x14ac:dyDescent="0.2">
      <c r="A2563" s="158"/>
      <c r="D2563" s="138"/>
    </row>
    <row r="2564" spans="1:4" x14ac:dyDescent="0.2">
      <c r="A2564" s="158"/>
      <c r="D2564" s="138"/>
    </row>
    <row r="2565" spans="1:4" x14ac:dyDescent="0.2">
      <c r="A2565" s="158"/>
      <c r="D2565" s="138"/>
    </row>
    <row r="2566" spans="1:4" x14ac:dyDescent="0.2">
      <c r="A2566" s="158"/>
      <c r="D2566" s="138"/>
    </row>
    <row r="2567" spans="1:4" x14ac:dyDescent="0.2">
      <c r="A2567" s="158"/>
      <c r="D2567" s="138"/>
    </row>
    <row r="2568" spans="1:4" x14ac:dyDescent="0.2">
      <c r="A2568" s="158"/>
      <c r="D2568" s="138"/>
    </row>
    <row r="2569" spans="1:4" x14ac:dyDescent="0.2">
      <c r="A2569" s="158"/>
      <c r="D2569" s="138"/>
    </row>
    <row r="2570" spans="1:4" x14ac:dyDescent="0.2">
      <c r="A2570" s="158"/>
      <c r="D2570" s="138"/>
    </row>
    <row r="2571" spans="1:4" x14ac:dyDescent="0.2">
      <c r="A2571" s="158"/>
      <c r="D2571" s="138"/>
    </row>
    <row r="2572" spans="1:4" x14ac:dyDescent="0.2">
      <c r="A2572" s="158"/>
      <c r="D2572" s="138"/>
    </row>
    <row r="2573" spans="1:4" x14ac:dyDescent="0.2">
      <c r="A2573" s="158"/>
      <c r="D2573" s="138"/>
    </row>
    <row r="2574" spans="1:4" x14ac:dyDescent="0.2">
      <c r="A2574" s="158"/>
      <c r="D2574" s="138"/>
    </row>
    <row r="2575" spans="1:4" x14ac:dyDescent="0.2">
      <c r="A2575" s="158"/>
      <c r="D2575" s="138"/>
    </row>
    <row r="2576" spans="1:4" x14ac:dyDescent="0.2">
      <c r="A2576" s="158"/>
      <c r="D2576" s="138"/>
    </row>
    <row r="2577" spans="1:4" x14ac:dyDescent="0.2">
      <c r="A2577" s="158"/>
      <c r="D2577" s="138"/>
    </row>
    <row r="2578" spans="1:4" x14ac:dyDescent="0.2">
      <c r="A2578" s="158"/>
      <c r="D2578" s="138"/>
    </row>
    <row r="2579" spans="1:4" x14ac:dyDescent="0.2">
      <c r="A2579" s="158"/>
      <c r="D2579" s="138"/>
    </row>
    <row r="2580" spans="1:4" x14ac:dyDescent="0.2">
      <c r="A2580" s="158"/>
      <c r="D2580" s="138"/>
    </row>
    <row r="2581" spans="1:4" x14ac:dyDescent="0.2">
      <c r="A2581" s="158"/>
      <c r="D2581" s="138"/>
    </row>
    <row r="2582" spans="1:4" x14ac:dyDescent="0.2">
      <c r="A2582" s="158"/>
      <c r="D2582" s="138"/>
    </row>
    <row r="2583" spans="1:4" x14ac:dyDescent="0.2">
      <c r="A2583" s="158"/>
      <c r="D2583" s="138"/>
    </row>
    <row r="2584" spans="1:4" x14ac:dyDescent="0.2">
      <c r="A2584" s="158"/>
      <c r="D2584" s="138"/>
    </row>
    <row r="2585" spans="1:4" x14ac:dyDescent="0.2">
      <c r="A2585" s="158"/>
      <c r="D2585" s="138"/>
    </row>
    <row r="2586" spans="1:4" x14ac:dyDescent="0.2">
      <c r="A2586" s="158"/>
      <c r="D2586" s="138"/>
    </row>
    <row r="2587" spans="1:4" x14ac:dyDescent="0.2">
      <c r="A2587" s="158"/>
      <c r="D2587" s="138"/>
    </row>
    <row r="2588" spans="1:4" x14ac:dyDescent="0.2">
      <c r="A2588" s="158"/>
      <c r="D2588" s="138"/>
    </row>
    <row r="2589" spans="1:4" x14ac:dyDescent="0.2">
      <c r="A2589" s="158"/>
      <c r="D2589" s="138"/>
    </row>
    <row r="2590" spans="1:4" x14ac:dyDescent="0.2">
      <c r="A2590" s="158"/>
      <c r="D2590" s="138"/>
    </row>
    <row r="2591" spans="1:4" x14ac:dyDescent="0.2">
      <c r="A2591" s="158"/>
      <c r="D2591" s="138"/>
    </row>
    <row r="2592" spans="1:4" x14ac:dyDescent="0.2">
      <c r="A2592" s="158"/>
      <c r="D2592" s="138"/>
    </row>
    <row r="2593" spans="1:4" x14ac:dyDescent="0.2">
      <c r="A2593" s="158"/>
      <c r="D2593" s="138"/>
    </row>
    <row r="2594" spans="1:4" x14ac:dyDescent="0.2">
      <c r="A2594" s="158"/>
      <c r="D2594" s="138"/>
    </row>
    <row r="2595" spans="1:4" x14ac:dyDescent="0.2">
      <c r="A2595" s="158"/>
      <c r="D2595" s="138"/>
    </row>
    <row r="2596" spans="1:4" x14ac:dyDescent="0.2">
      <c r="A2596" s="158"/>
      <c r="D2596" s="138"/>
    </row>
    <row r="2597" spans="1:4" x14ac:dyDescent="0.2">
      <c r="A2597" s="158"/>
      <c r="D2597" s="138"/>
    </row>
    <row r="2598" spans="1:4" x14ac:dyDescent="0.2">
      <c r="A2598" s="158"/>
      <c r="D2598" s="138"/>
    </row>
    <row r="2599" spans="1:4" x14ac:dyDescent="0.2">
      <c r="A2599" s="158"/>
      <c r="D2599" s="138"/>
    </row>
    <row r="2600" spans="1:4" x14ac:dyDescent="0.2">
      <c r="A2600" s="158"/>
      <c r="D2600" s="138"/>
    </row>
    <row r="2601" spans="1:4" x14ac:dyDescent="0.2">
      <c r="A2601" s="158"/>
      <c r="D2601" s="138"/>
    </row>
    <row r="2602" spans="1:4" x14ac:dyDescent="0.2">
      <c r="A2602" s="158"/>
      <c r="D2602" s="138"/>
    </row>
    <row r="2603" spans="1:4" x14ac:dyDescent="0.2">
      <c r="A2603" s="158"/>
      <c r="D2603" s="138"/>
    </row>
    <row r="2604" spans="1:4" x14ac:dyDescent="0.2">
      <c r="A2604" s="158"/>
      <c r="D2604" s="138"/>
    </row>
    <row r="2605" spans="1:4" x14ac:dyDescent="0.2">
      <c r="A2605" s="158"/>
      <c r="D2605" s="138"/>
    </row>
    <row r="2606" spans="1:4" x14ac:dyDescent="0.2">
      <c r="A2606" s="158"/>
      <c r="D2606" s="138"/>
    </row>
    <row r="2607" spans="1:4" x14ac:dyDescent="0.2">
      <c r="A2607" s="158"/>
      <c r="D2607" s="138"/>
    </row>
    <row r="2608" spans="1:4" x14ac:dyDescent="0.2">
      <c r="A2608" s="158"/>
      <c r="D2608" s="138"/>
    </row>
    <row r="2609" spans="1:4" x14ac:dyDescent="0.2">
      <c r="A2609" s="158"/>
      <c r="D2609" s="138"/>
    </row>
    <row r="2610" spans="1:4" x14ac:dyDescent="0.2">
      <c r="A2610" s="158"/>
      <c r="D2610" s="138"/>
    </row>
    <row r="2611" spans="1:4" x14ac:dyDescent="0.2">
      <c r="A2611" s="158"/>
      <c r="D2611" s="138"/>
    </row>
    <row r="2612" spans="1:4" x14ac:dyDescent="0.2">
      <c r="A2612" s="158"/>
      <c r="D2612" s="138"/>
    </row>
    <row r="2613" spans="1:4" x14ac:dyDescent="0.2">
      <c r="A2613" s="158"/>
      <c r="D2613" s="138"/>
    </row>
    <row r="2614" spans="1:4" x14ac:dyDescent="0.2">
      <c r="A2614" s="158"/>
      <c r="D2614" s="138"/>
    </row>
    <row r="2615" spans="1:4" x14ac:dyDescent="0.2">
      <c r="A2615" s="158"/>
      <c r="D2615" s="138"/>
    </row>
    <row r="2616" spans="1:4" x14ac:dyDescent="0.2">
      <c r="A2616" s="158"/>
      <c r="D2616" s="138"/>
    </row>
    <row r="2617" spans="1:4" x14ac:dyDescent="0.2">
      <c r="A2617" s="158"/>
      <c r="D2617" s="138"/>
    </row>
    <row r="2618" spans="1:4" x14ac:dyDescent="0.2">
      <c r="A2618" s="158"/>
      <c r="D2618" s="138"/>
    </row>
    <row r="2619" spans="1:4" x14ac:dyDescent="0.2">
      <c r="A2619" s="158"/>
      <c r="D2619" s="138"/>
    </row>
    <row r="2620" spans="1:4" x14ac:dyDescent="0.2">
      <c r="A2620" s="158"/>
      <c r="D2620" s="138"/>
    </row>
    <row r="2621" spans="1:4" x14ac:dyDescent="0.2">
      <c r="A2621" s="158"/>
      <c r="D2621" s="138"/>
    </row>
    <row r="2622" spans="1:4" x14ac:dyDescent="0.2">
      <c r="A2622" s="158"/>
      <c r="D2622" s="138"/>
    </row>
    <row r="2623" spans="1:4" x14ac:dyDescent="0.2">
      <c r="A2623" s="158"/>
      <c r="D2623" s="138"/>
    </row>
    <row r="2624" spans="1:4" x14ac:dyDescent="0.2">
      <c r="A2624" s="158"/>
      <c r="D2624" s="138"/>
    </row>
    <row r="2625" spans="1:4" x14ac:dyDescent="0.2">
      <c r="A2625" s="158"/>
      <c r="D2625" s="138"/>
    </row>
    <row r="2626" spans="1:4" x14ac:dyDescent="0.2">
      <c r="A2626" s="158"/>
      <c r="D2626" s="138"/>
    </row>
    <row r="2627" spans="1:4" x14ac:dyDescent="0.2">
      <c r="A2627" s="158"/>
      <c r="D2627" s="138"/>
    </row>
    <row r="2628" spans="1:4" x14ac:dyDescent="0.2">
      <c r="A2628" s="158"/>
      <c r="D2628" s="138"/>
    </row>
    <row r="2629" spans="1:4" x14ac:dyDescent="0.2">
      <c r="A2629" s="158"/>
      <c r="D2629" s="138"/>
    </row>
    <row r="2630" spans="1:4" x14ac:dyDescent="0.2">
      <c r="A2630" s="158"/>
      <c r="D2630" s="138"/>
    </row>
    <row r="2631" spans="1:4" x14ac:dyDescent="0.2">
      <c r="A2631" s="158"/>
      <c r="D2631" s="138"/>
    </row>
    <row r="2632" spans="1:4" x14ac:dyDescent="0.2">
      <c r="A2632" s="158"/>
      <c r="D2632" s="138"/>
    </row>
    <row r="2633" spans="1:4" x14ac:dyDescent="0.2">
      <c r="A2633" s="158"/>
      <c r="D2633" s="138"/>
    </row>
    <row r="2634" spans="1:4" x14ac:dyDescent="0.2">
      <c r="A2634" s="158"/>
      <c r="D2634" s="138"/>
    </row>
    <row r="2635" spans="1:4" x14ac:dyDescent="0.2">
      <c r="A2635" s="158"/>
      <c r="D2635" s="138"/>
    </row>
    <row r="2636" spans="1:4" x14ac:dyDescent="0.2">
      <c r="A2636" s="158"/>
      <c r="D2636" s="138"/>
    </row>
    <row r="2637" spans="1:4" x14ac:dyDescent="0.2">
      <c r="A2637" s="158"/>
      <c r="D2637" s="138"/>
    </row>
    <row r="2638" spans="1:4" x14ac:dyDescent="0.2">
      <c r="A2638" s="158"/>
      <c r="D2638" s="138"/>
    </row>
    <row r="2639" spans="1:4" x14ac:dyDescent="0.2">
      <c r="A2639" s="158"/>
      <c r="D2639" s="138"/>
    </row>
    <row r="2640" spans="1:4" x14ac:dyDescent="0.2">
      <c r="A2640" s="158"/>
      <c r="D2640" s="138"/>
    </row>
    <row r="2641" spans="1:4" x14ac:dyDescent="0.2">
      <c r="A2641" s="158"/>
      <c r="D2641" s="138"/>
    </row>
    <row r="2642" spans="1:4" x14ac:dyDescent="0.2">
      <c r="A2642" s="158"/>
      <c r="D2642" s="138"/>
    </row>
    <row r="2643" spans="1:4" x14ac:dyDescent="0.2">
      <c r="A2643" s="158"/>
      <c r="D2643" s="138"/>
    </row>
    <row r="2644" spans="1:4" x14ac:dyDescent="0.2">
      <c r="A2644" s="158"/>
      <c r="D2644" s="138"/>
    </row>
    <row r="2645" spans="1:4" x14ac:dyDescent="0.2">
      <c r="A2645" s="158"/>
      <c r="D2645" s="138"/>
    </row>
    <row r="2646" spans="1:4" x14ac:dyDescent="0.2">
      <c r="A2646" s="158"/>
      <c r="D2646" s="138"/>
    </row>
    <row r="2647" spans="1:4" x14ac:dyDescent="0.2">
      <c r="A2647" s="158"/>
      <c r="D2647" s="138"/>
    </row>
    <row r="2648" spans="1:4" x14ac:dyDescent="0.2">
      <c r="A2648" s="158"/>
      <c r="D2648" s="138"/>
    </row>
    <row r="2649" spans="1:4" x14ac:dyDescent="0.2">
      <c r="A2649" s="158"/>
      <c r="D2649" s="138"/>
    </row>
    <row r="2650" spans="1:4" x14ac:dyDescent="0.2">
      <c r="A2650" s="158"/>
      <c r="D2650" s="138"/>
    </row>
    <row r="2651" spans="1:4" x14ac:dyDescent="0.2">
      <c r="A2651" s="158"/>
      <c r="D2651" s="138"/>
    </row>
    <row r="2652" spans="1:4" x14ac:dyDescent="0.2">
      <c r="A2652" s="158"/>
      <c r="D2652" s="138"/>
    </row>
    <row r="2653" spans="1:4" x14ac:dyDescent="0.2">
      <c r="A2653" s="158"/>
      <c r="D2653" s="138"/>
    </row>
    <row r="2654" spans="1:4" x14ac:dyDescent="0.2">
      <c r="A2654" s="158"/>
      <c r="D2654" s="138"/>
    </row>
    <row r="2655" spans="1:4" x14ac:dyDescent="0.2">
      <c r="A2655" s="158"/>
      <c r="D2655" s="138"/>
    </row>
    <row r="2656" spans="1:4" x14ac:dyDescent="0.2">
      <c r="A2656" s="158"/>
      <c r="D2656" s="138"/>
    </row>
    <row r="2657" spans="1:4" x14ac:dyDescent="0.2">
      <c r="A2657" s="158"/>
      <c r="D2657" s="138"/>
    </row>
    <row r="2658" spans="1:4" x14ac:dyDescent="0.2">
      <c r="A2658" s="158"/>
      <c r="D2658" s="138"/>
    </row>
    <row r="2659" spans="1:4" x14ac:dyDescent="0.2">
      <c r="A2659" s="158"/>
      <c r="D2659" s="138"/>
    </row>
    <row r="2660" spans="1:4" x14ac:dyDescent="0.2">
      <c r="A2660" s="158"/>
      <c r="D2660" s="138"/>
    </row>
    <row r="2661" spans="1:4" x14ac:dyDescent="0.2">
      <c r="A2661" s="158"/>
      <c r="D2661" s="138"/>
    </row>
    <row r="2662" spans="1:4" x14ac:dyDescent="0.2">
      <c r="A2662" s="158"/>
      <c r="D2662" s="138"/>
    </row>
    <row r="2663" spans="1:4" x14ac:dyDescent="0.2">
      <c r="A2663" s="158"/>
      <c r="D2663" s="138"/>
    </row>
    <row r="2664" spans="1:4" x14ac:dyDescent="0.2">
      <c r="A2664" s="158"/>
      <c r="D2664" s="138"/>
    </row>
    <row r="2665" spans="1:4" x14ac:dyDescent="0.2">
      <c r="A2665" s="158"/>
      <c r="D2665" s="138"/>
    </row>
    <row r="2666" spans="1:4" x14ac:dyDescent="0.2">
      <c r="A2666" s="158"/>
      <c r="D2666" s="138"/>
    </row>
    <row r="2667" spans="1:4" x14ac:dyDescent="0.2">
      <c r="A2667" s="158"/>
      <c r="D2667" s="138"/>
    </row>
    <row r="2668" spans="1:4" x14ac:dyDescent="0.2">
      <c r="A2668" s="158"/>
      <c r="D2668" s="138"/>
    </row>
    <row r="2669" spans="1:4" x14ac:dyDescent="0.2">
      <c r="A2669" s="158"/>
      <c r="D2669" s="138"/>
    </row>
    <row r="2670" spans="1:4" x14ac:dyDescent="0.2">
      <c r="A2670" s="158"/>
      <c r="D2670" s="138"/>
    </row>
    <row r="2671" spans="1:4" x14ac:dyDescent="0.2">
      <c r="A2671" s="158"/>
      <c r="D2671" s="138"/>
    </row>
    <row r="2672" spans="1:4" x14ac:dyDescent="0.2">
      <c r="A2672" s="158"/>
      <c r="D2672" s="138"/>
    </row>
    <row r="2673" spans="1:4" x14ac:dyDescent="0.2">
      <c r="A2673" s="158"/>
      <c r="D2673" s="138"/>
    </row>
    <row r="2674" spans="1:4" x14ac:dyDescent="0.2">
      <c r="A2674" s="158"/>
      <c r="D2674" s="138"/>
    </row>
    <row r="2675" spans="1:4" x14ac:dyDescent="0.2">
      <c r="A2675" s="158"/>
      <c r="D2675" s="138"/>
    </row>
    <row r="2676" spans="1:4" x14ac:dyDescent="0.2">
      <c r="A2676" s="158"/>
      <c r="D2676" s="138"/>
    </row>
    <row r="2677" spans="1:4" x14ac:dyDescent="0.2">
      <c r="A2677" s="158"/>
      <c r="D2677" s="138"/>
    </row>
    <row r="2678" spans="1:4" x14ac:dyDescent="0.2">
      <c r="A2678" s="158"/>
      <c r="D2678" s="138"/>
    </row>
    <row r="2679" spans="1:4" x14ac:dyDescent="0.2">
      <c r="A2679" s="158"/>
      <c r="D2679" s="138"/>
    </row>
    <row r="2680" spans="1:4" x14ac:dyDescent="0.2">
      <c r="A2680" s="158"/>
      <c r="D2680" s="138"/>
    </row>
    <row r="2681" spans="1:4" x14ac:dyDescent="0.2">
      <c r="A2681" s="158"/>
      <c r="D2681" s="138"/>
    </row>
    <row r="2682" spans="1:4" x14ac:dyDescent="0.2">
      <c r="A2682" s="158"/>
      <c r="D2682" s="138"/>
    </row>
    <row r="2683" spans="1:4" x14ac:dyDescent="0.2">
      <c r="A2683" s="158"/>
      <c r="D2683" s="138"/>
    </row>
    <row r="2684" spans="1:4" x14ac:dyDescent="0.2">
      <c r="A2684" s="158"/>
      <c r="D2684" s="138"/>
    </row>
    <row r="2685" spans="1:4" x14ac:dyDescent="0.2">
      <c r="A2685" s="158"/>
      <c r="D2685" s="138"/>
    </row>
    <row r="2686" spans="1:4" x14ac:dyDescent="0.2">
      <c r="A2686" s="158"/>
      <c r="D2686" s="138"/>
    </row>
    <row r="2687" spans="1:4" x14ac:dyDescent="0.2">
      <c r="A2687" s="158"/>
      <c r="D2687" s="138"/>
    </row>
    <row r="2688" spans="1:4" x14ac:dyDescent="0.2">
      <c r="A2688" s="158"/>
      <c r="D2688" s="138"/>
    </row>
    <row r="2689" spans="1:4" x14ac:dyDescent="0.2">
      <c r="A2689" s="158"/>
      <c r="D2689" s="138"/>
    </row>
    <row r="2690" spans="1:4" x14ac:dyDescent="0.2">
      <c r="A2690" s="158"/>
      <c r="D2690" s="138"/>
    </row>
    <row r="2691" spans="1:4" x14ac:dyDescent="0.2">
      <c r="A2691" s="158"/>
      <c r="D2691" s="138"/>
    </row>
    <row r="2692" spans="1:4" x14ac:dyDescent="0.2">
      <c r="A2692" s="158"/>
      <c r="D2692" s="138"/>
    </row>
    <row r="2693" spans="1:4" x14ac:dyDescent="0.2">
      <c r="A2693" s="158"/>
      <c r="D2693" s="138"/>
    </row>
    <row r="2694" spans="1:4" x14ac:dyDescent="0.2">
      <c r="A2694" s="158"/>
      <c r="D2694" s="138"/>
    </row>
    <row r="2695" spans="1:4" x14ac:dyDescent="0.2">
      <c r="A2695" s="158"/>
      <c r="D2695" s="138"/>
    </row>
    <row r="2696" spans="1:4" x14ac:dyDescent="0.2">
      <c r="A2696" s="158"/>
      <c r="D2696" s="138"/>
    </row>
    <row r="2697" spans="1:4" x14ac:dyDescent="0.2">
      <c r="A2697" s="158"/>
      <c r="D2697" s="138"/>
    </row>
    <row r="2698" spans="1:4" x14ac:dyDescent="0.2">
      <c r="A2698" s="158"/>
      <c r="D2698" s="138"/>
    </row>
    <row r="2699" spans="1:4" x14ac:dyDescent="0.2">
      <c r="A2699" s="158"/>
      <c r="D2699" s="138"/>
    </row>
    <row r="2700" spans="1:4" x14ac:dyDescent="0.2">
      <c r="A2700" s="158"/>
      <c r="D2700" s="138"/>
    </row>
    <row r="2701" spans="1:4" x14ac:dyDescent="0.2">
      <c r="A2701" s="158"/>
      <c r="D2701" s="138"/>
    </row>
    <row r="2702" spans="1:4" x14ac:dyDescent="0.2">
      <c r="A2702" s="158"/>
      <c r="D2702" s="138"/>
    </row>
    <row r="2703" spans="1:4" x14ac:dyDescent="0.2">
      <c r="A2703" s="158"/>
      <c r="D2703" s="138"/>
    </row>
    <row r="2704" spans="1:4" x14ac:dyDescent="0.2">
      <c r="A2704" s="158"/>
      <c r="D2704" s="138"/>
    </row>
    <row r="2705" spans="1:4" x14ac:dyDescent="0.2">
      <c r="A2705" s="158"/>
      <c r="D2705" s="138"/>
    </row>
    <row r="2706" spans="1:4" x14ac:dyDescent="0.2">
      <c r="A2706" s="158"/>
      <c r="D2706" s="138"/>
    </row>
    <row r="2707" spans="1:4" x14ac:dyDescent="0.2">
      <c r="A2707" s="158"/>
      <c r="D2707" s="138"/>
    </row>
    <row r="2708" spans="1:4" x14ac:dyDescent="0.2">
      <c r="A2708" s="158"/>
      <c r="D2708" s="138"/>
    </row>
    <row r="2709" spans="1:4" x14ac:dyDescent="0.2">
      <c r="A2709" s="158"/>
      <c r="D2709" s="138"/>
    </row>
    <row r="2710" spans="1:4" x14ac:dyDescent="0.2">
      <c r="A2710" s="158"/>
      <c r="D2710" s="138"/>
    </row>
    <row r="2711" spans="1:4" x14ac:dyDescent="0.2">
      <c r="A2711" s="158"/>
      <c r="D2711" s="138"/>
    </row>
    <row r="2712" spans="1:4" x14ac:dyDescent="0.2">
      <c r="A2712" s="158"/>
      <c r="D2712" s="138"/>
    </row>
    <row r="2713" spans="1:4" x14ac:dyDescent="0.2">
      <c r="A2713" s="158"/>
      <c r="D2713" s="138"/>
    </row>
    <row r="2714" spans="1:4" x14ac:dyDescent="0.2">
      <c r="A2714" s="158"/>
      <c r="D2714" s="138"/>
    </row>
    <row r="2715" spans="1:4" x14ac:dyDescent="0.2">
      <c r="A2715" s="158"/>
      <c r="D2715" s="138"/>
    </row>
    <row r="2716" spans="1:4" x14ac:dyDescent="0.2">
      <c r="A2716" s="158"/>
      <c r="D2716" s="138"/>
    </row>
    <row r="2717" spans="1:4" x14ac:dyDescent="0.2">
      <c r="A2717" s="158"/>
      <c r="D2717" s="138"/>
    </row>
    <row r="2718" spans="1:4" x14ac:dyDescent="0.2">
      <c r="A2718" s="158"/>
      <c r="D2718" s="138"/>
    </row>
    <row r="2719" spans="1:4" x14ac:dyDescent="0.2">
      <c r="A2719" s="158"/>
      <c r="D2719" s="138"/>
    </row>
    <row r="2720" spans="1:4" x14ac:dyDescent="0.2">
      <c r="A2720" s="158"/>
      <c r="D2720" s="138"/>
    </row>
    <row r="2721" spans="1:4" x14ac:dyDescent="0.2">
      <c r="A2721" s="158"/>
      <c r="D2721" s="138"/>
    </row>
    <row r="2722" spans="1:4" x14ac:dyDescent="0.2">
      <c r="A2722" s="158"/>
      <c r="D2722" s="138"/>
    </row>
    <row r="2723" spans="1:4" x14ac:dyDescent="0.2">
      <c r="A2723" s="158"/>
      <c r="D2723" s="138"/>
    </row>
    <row r="2724" spans="1:4" x14ac:dyDescent="0.2">
      <c r="A2724" s="158"/>
      <c r="D2724" s="138"/>
    </row>
    <row r="2725" spans="1:4" x14ac:dyDescent="0.2">
      <c r="A2725" s="158"/>
      <c r="D2725" s="138"/>
    </row>
    <row r="2726" spans="1:4" x14ac:dyDescent="0.2">
      <c r="A2726" s="158"/>
      <c r="D2726" s="138"/>
    </row>
    <row r="2727" spans="1:4" x14ac:dyDescent="0.2">
      <c r="A2727" s="158"/>
      <c r="D2727" s="138"/>
    </row>
    <row r="2728" spans="1:4" x14ac:dyDescent="0.2">
      <c r="A2728" s="158"/>
      <c r="D2728" s="138"/>
    </row>
    <row r="2729" spans="1:4" x14ac:dyDescent="0.2">
      <c r="A2729" s="158"/>
      <c r="D2729" s="138"/>
    </row>
    <row r="2730" spans="1:4" x14ac:dyDescent="0.2">
      <c r="A2730" s="158"/>
      <c r="D2730" s="138"/>
    </row>
    <row r="2731" spans="1:4" x14ac:dyDescent="0.2">
      <c r="A2731" s="158"/>
      <c r="D2731" s="138"/>
    </row>
    <row r="2732" spans="1:4" x14ac:dyDescent="0.2">
      <c r="A2732" s="158"/>
      <c r="D2732" s="138"/>
    </row>
    <row r="2733" spans="1:4" x14ac:dyDescent="0.2">
      <c r="A2733" s="158"/>
      <c r="D2733" s="138"/>
    </row>
    <row r="2734" spans="1:4" x14ac:dyDescent="0.2">
      <c r="A2734" s="158"/>
      <c r="D2734" s="138"/>
    </row>
    <row r="2735" spans="1:4" x14ac:dyDescent="0.2">
      <c r="A2735" s="158"/>
      <c r="D2735" s="138"/>
    </row>
    <row r="2736" spans="1:4" x14ac:dyDescent="0.2">
      <c r="A2736" s="158"/>
      <c r="D2736" s="138"/>
    </row>
    <row r="2737" spans="1:4" x14ac:dyDescent="0.2">
      <c r="A2737" s="158"/>
      <c r="D2737" s="138"/>
    </row>
    <row r="2738" spans="1:4" x14ac:dyDescent="0.2">
      <c r="A2738" s="158"/>
      <c r="D2738" s="138"/>
    </row>
    <row r="2739" spans="1:4" x14ac:dyDescent="0.2">
      <c r="A2739" s="158"/>
      <c r="D2739" s="138"/>
    </row>
    <row r="2740" spans="1:4" x14ac:dyDescent="0.2">
      <c r="A2740" s="158"/>
      <c r="D2740" s="138"/>
    </row>
    <row r="2741" spans="1:4" x14ac:dyDescent="0.2">
      <c r="A2741" s="158"/>
      <c r="D2741" s="138"/>
    </row>
    <row r="2742" spans="1:4" x14ac:dyDescent="0.2">
      <c r="A2742" s="158"/>
      <c r="D2742" s="138"/>
    </row>
    <row r="2743" spans="1:4" x14ac:dyDescent="0.2">
      <c r="A2743" s="158"/>
      <c r="D2743" s="138"/>
    </row>
    <row r="2744" spans="1:4" x14ac:dyDescent="0.2">
      <c r="A2744" s="158"/>
      <c r="D2744" s="138"/>
    </row>
    <row r="2745" spans="1:4" x14ac:dyDescent="0.2">
      <c r="A2745" s="158"/>
      <c r="D2745" s="138"/>
    </row>
    <row r="2746" spans="1:4" x14ac:dyDescent="0.2">
      <c r="A2746" s="158"/>
      <c r="D2746" s="138"/>
    </row>
    <row r="2747" spans="1:4" x14ac:dyDescent="0.2">
      <c r="A2747" s="158"/>
      <c r="D2747" s="138"/>
    </row>
    <row r="2748" spans="1:4" x14ac:dyDescent="0.2">
      <c r="A2748" s="158"/>
      <c r="D2748" s="138"/>
    </row>
    <row r="2749" spans="1:4" x14ac:dyDescent="0.2">
      <c r="A2749" s="158"/>
      <c r="D2749" s="138"/>
    </row>
    <row r="2750" spans="1:4" x14ac:dyDescent="0.2">
      <c r="A2750" s="158"/>
      <c r="D2750" s="138"/>
    </row>
    <row r="2751" spans="1:4" x14ac:dyDescent="0.2">
      <c r="A2751" s="158"/>
      <c r="D2751" s="138"/>
    </row>
    <row r="2752" spans="1:4" x14ac:dyDescent="0.2">
      <c r="A2752" s="158"/>
      <c r="D2752" s="138"/>
    </row>
    <row r="2753" spans="1:4" x14ac:dyDescent="0.2">
      <c r="A2753" s="158"/>
      <c r="D2753" s="138"/>
    </row>
    <row r="2754" spans="1:4" x14ac:dyDescent="0.2">
      <c r="A2754" s="158"/>
      <c r="D2754" s="138"/>
    </row>
    <row r="2755" spans="1:4" x14ac:dyDescent="0.2">
      <c r="A2755" s="158"/>
      <c r="D2755" s="138"/>
    </row>
    <row r="2756" spans="1:4" x14ac:dyDescent="0.2">
      <c r="A2756" s="158"/>
      <c r="D2756" s="138"/>
    </row>
    <row r="2757" spans="1:4" x14ac:dyDescent="0.2">
      <c r="A2757" s="158"/>
      <c r="D2757" s="138"/>
    </row>
    <row r="2758" spans="1:4" x14ac:dyDescent="0.2">
      <c r="A2758" s="158"/>
      <c r="D2758" s="138"/>
    </row>
    <row r="2759" spans="1:4" x14ac:dyDescent="0.2">
      <c r="A2759" s="158"/>
      <c r="D2759" s="138"/>
    </row>
    <row r="2760" spans="1:4" x14ac:dyDescent="0.2">
      <c r="A2760" s="158"/>
      <c r="D2760" s="138"/>
    </row>
    <row r="2761" spans="1:4" x14ac:dyDescent="0.2">
      <c r="A2761" s="158"/>
      <c r="D2761" s="138"/>
    </row>
    <row r="2762" spans="1:4" x14ac:dyDescent="0.2">
      <c r="A2762" s="158"/>
      <c r="D2762" s="138"/>
    </row>
    <row r="2763" spans="1:4" x14ac:dyDescent="0.2">
      <c r="A2763" s="158"/>
      <c r="D2763" s="138"/>
    </row>
    <row r="2764" spans="1:4" x14ac:dyDescent="0.2">
      <c r="A2764" s="158"/>
      <c r="D2764" s="138"/>
    </row>
    <row r="2765" spans="1:4" x14ac:dyDescent="0.2">
      <c r="A2765" s="158"/>
      <c r="D2765" s="138"/>
    </row>
    <row r="2766" spans="1:4" x14ac:dyDescent="0.2">
      <c r="A2766" s="158"/>
      <c r="D2766" s="138"/>
    </row>
    <row r="2767" spans="1:4" x14ac:dyDescent="0.2">
      <c r="A2767" s="158"/>
      <c r="D2767" s="138"/>
    </row>
    <row r="2768" spans="1:4" x14ac:dyDescent="0.2">
      <c r="A2768" s="158"/>
      <c r="D2768" s="138"/>
    </row>
    <row r="2769" spans="1:4" x14ac:dyDescent="0.2">
      <c r="A2769" s="158"/>
      <c r="D2769" s="138"/>
    </row>
    <row r="2770" spans="1:4" x14ac:dyDescent="0.2">
      <c r="A2770" s="158"/>
      <c r="D2770" s="138"/>
    </row>
    <row r="2771" spans="1:4" x14ac:dyDescent="0.2">
      <c r="A2771" s="158"/>
      <c r="D2771" s="138"/>
    </row>
    <row r="2772" spans="1:4" x14ac:dyDescent="0.2">
      <c r="A2772" s="158"/>
      <c r="D2772" s="138"/>
    </row>
    <row r="2773" spans="1:4" x14ac:dyDescent="0.2">
      <c r="A2773" s="158"/>
      <c r="D2773" s="138"/>
    </row>
    <row r="2774" spans="1:4" x14ac:dyDescent="0.2">
      <c r="A2774" s="158"/>
      <c r="D2774" s="138"/>
    </row>
    <row r="2775" spans="1:4" x14ac:dyDescent="0.2">
      <c r="A2775" s="158"/>
      <c r="D2775" s="138"/>
    </row>
    <row r="2776" spans="1:4" x14ac:dyDescent="0.2">
      <c r="A2776" s="158"/>
      <c r="D2776" s="138"/>
    </row>
    <row r="2777" spans="1:4" x14ac:dyDescent="0.2">
      <c r="A2777" s="158"/>
      <c r="D2777" s="138"/>
    </row>
    <row r="2778" spans="1:4" x14ac:dyDescent="0.2">
      <c r="A2778" s="158"/>
      <c r="D2778" s="138"/>
    </row>
    <row r="2779" spans="1:4" x14ac:dyDescent="0.2">
      <c r="A2779" s="158"/>
      <c r="D2779" s="138"/>
    </row>
    <row r="2780" spans="1:4" x14ac:dyDescent="0.2">
      <c r="A2780" s="158"/>
      <c r="D2780" s="138"/>
    </row>
    <row r="2781" spans="1:4" x14ac:dyDescent="0.2">
      <c r="A2781" s="158"/>
      <c r="D2781" s="138"/>
    </row>
    <row r="2782" spans="1:4" x14ac:dyDescent="0.2">
      <c r="A2782" s="158"/>
      <c r="D2782" s="138"/>
    </row>
    <row r="2783" spans="1:4" x14ac:dyDescent="0.2">
      <c r="A2783" s="158"/>
      <c r="D2783" s="138"/>
    </row>
    <row r="2784" spans="1:4" x14ac:dyDescent="0.2">
      <c r="A2784" s="158"/>
      <c r="D2784" s="138"/>
    </row>
    <row r="2785" spans="1:4" x14ac:dyDescent="0.2">
      <c r="A2785" s="158"/>
      <c r="D2785" s="138"/>
    </row>
    <row r="2786" spans="1:4" x14ac:dyDescent="0.2">
      <c r="A2786" s="158"/>
      <c r="D2786" s="138"/>
    </row>
    <row r="2787" spans="1:4" x14ac:dyDescent="0.2">
      <c r="A2787" s="158"/>
      <c r="D2787" s="138"/>
    </row>
    <row r="2788" spans="1:4" x14ac:dyDescent="0.2">
      <c r="A2788" s="158"/>
      <c r="D2788" s="138"/>
    </row>
    <row r="2789" spans="1:4" x14ac:dyDescent="0.2">
      <c r="A2789" s="158"/>
      <c r="D2789" s="138"/>
    </row>
    <row r="2790" spans="1:4" x14ac:dyDescent="0.2">
      <c r="A2790" s="158"/>
      <c r="D2790" s="138"/>
    </row>
    <row r="2791" spans="1:4" x14ac:dyDescent="0.2">
      <c r="A2791" s="158"/>
      <c r="D2791" s="138"/>
    </row>
    <row r="2792" spans="1:4" x14ac:dyDescent="0.2">
      <c r="A2792" s="158"/>
      <c r="D2792" s="138"/>
    </row>
    <row r="2793" spans="1:4" x14ac:dyDescent="0.2">
      <c r="A2793" s="158"/>
      <c r="D2793" s="138"/>
    </row>
    <row r="2794" spans="1:4" x14ac:dyDescent="0.2">
      <c r="A2794" s="158"/>
      <c r="D2794" s="138"/>
    </row>
    <row r="2795" spans="1:4" x14ac:dyDescent="0.2">
      <c r="A2795" s="158"/>
      <c r="D2795" s="138"/>
    </row>
    <row r="2796" spans="1:4" x14ac:dyDescent="0.2">
      <c r="A2796" s="158"/>
      <c r="D2796" s="138"/>
    </row>
    <row r="2797" spans="1:4" x14ac:dyDescent="0.2">
      <c r="A2797" s="158"/>
      <c r="D2797" s="138"/>
    </row>
    <row r="2798" spans="1:4" x14ac:dyDescent="0.2">
      <c r="A2798" s="158"/>
      <c r="D2798" s="138"/>
    </row>
    <row r="2799" spans="1:4" x14ac:dyDescent="0.2">
      <c r="A2799" s="158"/>
      <c r="D2799" s="138"/>
    </row>
    <row r="2800" spans="1:4" x14ac:dyDescent="0.2">
      <c r="A2800" s="158"/>
      <c r="D2800" s="138"/>
    </row>
    <row r="2801" spans="1:4" x14ac:dyDescent="0.2">
      <c r="A2801" s="158"/>
      <c r="D2801" s="138"/>
    </row>
    <row r="2802" spans="1:4" x14ac:dyDescent="0.2">
      <c r="A2802" s="158"/>
      <c r="D2802" s="138"/>
    </row>
    <row r="2803" spans="1:4" x14ac:dyDescent="0.2">
      <c r="A2803" s="158"/>
      <c r="D2803" s="138"/>
    </row>
    <row r="2804" spans="1:4" x14ac:dyDescent="0.2">
      <c r="A2804" s="158"/>
      <c r="D2804" s="138"/>
    </row>
    <row r="2805" spans="1:4" x14ac:dyDescent="0.2">
      <c r="A2805" s="158"/>
      <c r="D2805" s="138"/>
    </row>
    <row r="2806" spans="1:4" x14ac:dyDescent="0.2">
      <c r="A2806" s="158"/>
      <c r="D2806" s="138"/>
    </row>
    <row r="2807" spans="1:4" x14ac:dyDescent="0.2">
      <c r="A2807" s="158"/>
      <c r="D2807" s="138"/>
    </row>
    <row r="2808" spans="1:4" x14ac:dyDescent="0.2">
      <c r="A2808" s="158"/>
      <c r="D2808" s="138"/>
    </row>
    <row r="2809" spans="1:4" x14ac:dyDescent="0.2">
      <c r="A2809" s="158"/>
      <c r="D2809" s="138"/>
    </row>
    <row r="2810" spans="1:4" x14ac:dyDescent="0.2">
      <c r="A2810" s="158"/>
      <c r="D2810" s="138"/>
    </row>
    <row r="2811" spans="1:4" x14ac:dyDescent="0.2">
      <c r="A2811" s="158"/>
      <c r="D2811" s="138"/>
    </row>
    <row r="2812" spans="1:4" x14ac:dyDescent="0.2">
      <c r="A2812" s="158"/>
      <c r="D2812" s="138"/>
    </row>
    <row r="2813" spans="1:4" x14ac:dyDescent="0.2">
      <c r="A2813" s="158"/>
      <c r="D2813" s="138"/>
    </row>
    <row r="2814" spans="1:4" x14ac:dyDescent="0.2">
      <c r="A2814" s="158"/>
      <c r="D2814" s="138"/>
    </row>
    <row r="2815" spans="1:4" x14ac:dyDescent="0.2">
      <c r="A2815" s="158"/>
      <c r="D2815" s="138"/>
    </row>
    <row r="2816" spans="1:4" x14ac:dyDescent="0.2">
      <c r="A2816" s="158"/>
      <c r="D2816" s="138"/>
    </row>
    <row r="2817" spans="1:4" x14ac:dyDescent="0.2">
      <c r="A2817" s="158"/>
      <c r="D2817" s="138"/>
    </row>
    <row r="2818" spans="1:4" x14ac:dyDescent="0.2">
      <c r="A2818" s="158"/>
      <c r="D2818" s="138"/>
    </row>
    <row r="2819" spans="1:4" x14ac:dyDescent="0.2">
      <c r="A2819" s="158"/>
      <c r="D2819" s="138"/>
    </row>
    <row r="2820" spans="1:4" x14ac:dyDescent="0.2">
      <c r="A2820" s="158"/>
      <c r="D2820" s="138"/>
    </row>
    <row r="2821" spans="1:4" x14ac:dyDescent="0.2">
      <c r="A2821" s="158"/>
      <c r="D2821" s="138"/>
    </row>
    <row r="2822" spans="1:4" x14ac:dyDescent="0.2">
      <c r="A2822" s="158"/>
      <c r="D2822" s="138"/>
    </row>
    <row r="2823" spans="1:4" x14ac:dyDescent="0.2">
      <c r="A2823" s="158"/>
      <c r="D2823" s="138"/>
    </row>
    <row r="2824" spans="1:4" x14ac:dyDescent="0.2">
      <c r="A2824" s="158"/>
      <c r="D2824" s="138"/>
    </row>
    <row r="2825" spans="1:4" x14ac:dyDescent="0.2">
      <c r="A2825" s="158"/>
      <c r="D2825" s="138"/>
    </row>
    <row r="2826" spans="1:4" x14ac:dyDescent="0.2">
      <c r="A2826" s="158"/>
      <c r="D2826" s="138"/>
    </row>
    <row r="2827" spans="1:4" x14ac:dyDescent="0.2">
      <c r="A2827" s="158"/>
      <c r="D2827" s="138"/>
    </row>
    <row r="2828" spans="1:4" x14ac:dyDescent="0.2">
      <c r="A2828" s="158"/>
      <c r="D2828" s="138"/>
    </row>
    <row r="2829" spans="1:4" x14ac:dyDescent="0.2">
      <c r="A2829" s="158"/>
      <c r="D2829" s="138"/>
    </row>
    <row r="2830" spans="1:4" x14ac:dyDescent="0.2">
      <c r="A2830" s="158"/>
      <c r="D2830" s="138"/>
    </row>
    <row r="2831" spans="1:4" x14ac:dyDescent="0.2">
      <c r="A2831" s="158"/>
      <c r="D2831" s="138"/>
    </row>
    <row r="2832" spans="1:4" x14ac:dyDescent="0.2">
      <c r="A2832" s="158"/>
      <c r="D2832" s="138"/>
    </row>
    <row r="2833" spans="1:4" x14ac:dyDescent="0.2">
      <c r="A2833" s="158"/>
      <c r="D2833" s="138"/>
    </row>
    <row r="2834" spans="1:4" x14ac:dyDescent="0.2">
      <c r="A2834" s="158"/>
      <c r="D2834" s="138"/>
    </row>
    <row r="2835" spans="1:4" x14ac:dyDescent="0.2">
      <c r="A2835" s="158"/>
      <c r="D2835" s="138"/>
    </row>
    <row r="2836" spans="1:4" x14ac:dyDescent="0.2">
      <c r="A2836" s="158"/>
      <c r="D2836" s="138"/>
    </row>
    <row r="2837" spans="1:4" x14ac:dyDescent="0.2">
      <c r="A2837" s="158"/>
      <c r="D2837" s="138"/>
    </row>
    <row r="2838" spans="1:4" x14ac:dyDescent="0.2">
      <c r="A2838" s="158"/>
      <c r="D2838" s="138"/>
    </row>
    <row r="2839" spans="1:4" x14ac:dyDescent="0.2">
      <c r="A2839" s="158"/>
      <c r="D2839" s="138"/>
    </row>
    <row r="2840" spans="1:4" x14ac:dyDescent="0.2">
      <c r="A2840" s="158"/>
      <c r="D2840" s="138"/>
    </row>
    <row r="2841" spans="1:4" x14ac:dyDescent="0.2">
      <c r="A2841" s="158"/>
      <c r="D2841" s="138"/>
    </row>
    <row r="2842" spans="1:4" x14ac:dyDescent="0.2">
      <c r="A2842" s="158"/>
      <c r="D2842" s="138"/>
    </row>
    <row r="2843" spans="1:4" x14ac:dyDescent="0.2">
      <c r="A2843" s="158"/>
      <c r="D2843" s="138"/>
    </row>
    <row r="2844" spans="1:4" x14ac:dyDescent="0.2">
      <c r="A2844" s="158"/>
      <c r="D2844" s="138"/>
    </row>
    <row r="2845" spans="1:4" x14ac:dyDescent="0.2">
      <c r="A2845" s="158"/>
      <c r="D2845" s="138"/>
    </row>
    <row r="2846" spans="1:4" x14ac:dyDescent="0.2">
      <c r="A2846" s="158"/>
      <c r="D2846" s="138"/>
    </row>
    <row r="2847" spans="1:4" x14ac:dyDescent="0.2">
      <c r="A2847" s="158"/>
      <c r="D2847" s="138"/>
    </row>
    <row r="2848" spans="1:4" x14ac:dyDescent="0.2">
      <c r="A2848" s="158"/>
      <c r="D2848" s="138"/>
    </row>
    <row r="2849" spans="1:4" x14ac:dyDescent="0.2">
      <c r="A2849" s="158"/>
      <c r="D2849" s="138"/>
    </row>
    <row r="2850" spans="1:4" x14ac:dyDescent="0.2">
      <c r="A2850" s="158"/>
      <c r="D2850" s="138"/>
    </row>
    <row r="2851" spans="1:4" x14ac:dyDescent="0.2">
      <c r="A2851" s="158"/>
      <c r="D2851" s="138"/>
    </row>
    <row r="2852" spans="1:4" x14ac:dyDescent="0.2">
      <c r="A2852" s="158"/>
      <c r="D2852" s="138"/>
    </row>
    <row r="2853" spans="1:4" x14ac:dyDescent="0.2">
      <c r="A2853" s="158"/>
      <c r="D2853" s="138"/>
    </row>
    <row r="2854" spans="1:4" x14ac:dyDescent="0.2">
      <c r="A2854" s="158"/>
      <c r="D2854" s="138"/>
    </row>
    <row r="2855" spans="1:4" x14ac:dyDescent="0.2">
      <c r="A2855" s="158"/>
      <c r="D2855" s="138"/>
    </row>
    <row r="2856" spans="1:4" x14ac:dyDescent="0.2">
      <c r="A2856" s="158"/>
      <c r="D2856" s="138"/>
    </row>
    <row r="2857" spans="1:4" x14ac:dyDescent="0.2">
      <c r="A2857" s="158"/>
      <c r="D2857" s="138"/>
    </row>
    <row r="2858" spans="1:4" x14ac:dyDescent="0.2">
      <c r="A2858" s="158"/>
      <c r="D2858" s="138"/>
    </row>
    <row r="2859" spans="1:4" x14ac:dyDescent="0.2">
      <c r="A2859" s="158"/>
      <c r="D2859" s="138"/>
    </row>
    <row r="2860" spans="1:4" x14ac:dyDescent="0.2">
      <c r="A2860" s="158"/>
      <c r="D2860" s="138"/>
    </row>
    <row r="2861" spans="1:4" x14ac:dyDescent="0.2">
      <c r="A2861" s="158"/>
      <c r="D2861" s="138"/>
    </row>
    <row r="2862" spans="1:4" x14ac:dyDescent="0.2">
      <c r="A2862" s="158"/>
      <c r="D2862" s="138"/>
    </row>
    <row r="2863" spans="1:4" x14ac:dyDescent="0.2">
      <c r="A2863" s="158"/>
      <c r="D2863" s="138"/>
    </row>
    <row r="2864" spans="1:4" x14ac:dyDescent="0.2">
      <c r="A2864" s="158"/>
      <c r="D2864" s="138"/>
    </row>
    <row r="2865" spans="1:4" x14ac:dyDescent="0.2">
      <c r="A2865" s="158"/>
      <c r="D2865" s="138"/>
    </row>
    <row r="2866" spans="1:4" x14ac:dyDescent="0.2">
      <c r="A2866" s="158"/>
      <c r="D2866" s="138"/>
    </row>
    <row r="2867" spans="1:4" x14ac:dyDescent="0.2">
      <c r="A2867" s="158"/>
      <c r="D2867" s="138"/>
    </row>
    <row r="2868" spans="1:4" x14ac:dyDescent="0.2">
      <c r="A2868" s="158"/>
      <c r="D2868" s="138"/>
    </row>
    <row r="2869" spans="1:4" x14ac:dyDescent="0.2">
      <c r="A2869" s="158"/>
      <c r="D2869" s="138"/>
    </row>
    <row r="2870" spans="1:4" x14ac:dyDescent="0.2">
      <c r="A2870" s="158"/>
      <c r="D2870" s="138"/>
    </row>
    <row r="2871" spans="1:4" x14ac:dyDescent="0.2">
      <c r="A2871" s="158"/>
      <c r="D2871" s="138"/>
    </row>
    <row r="2872" spans="1:4" x14ac:dyDescent="0.2">
      <c r="A2872" s="158"/>
      <c r="D2872" s="138"/>
    </row>
    <row r="2873" spans="1:4" x14ac:dyDescent="0.2">
      <c r="A2873" s="158"/>
      <c r="D2873" s="138"/>
    </row>
    <row r="2874" spans="1:4" x14ac:dyDescent="0.2">
      <c r="A2874" s="158"/>
      <c r="D2874" s="138"/>
    </row>
    <row r="2875" spans="1:4" x14ac:dyDescent="0.2">
      <c r="A2875" s="158"/>
      <c r="D2875" s="138"/>
    </row>
    <row r="2876" spans="1:4" x14ac:dyDescent="0.2">
      <c r="A2876" s="158"/>
      <c r="D2876" s="138"/>
    </row>
    <row r="2877" spans="1:4" x14ac:dyDescent="0.2">
      <c r="A2877" s="158"/>
      <c r="D2877" s="138"/>
    </row>
    <row r="2878" spans="1:4" x14ac:dyDescent="0.2">
      <c r="A2878" s="158"/>
      <c r="D2878" s="138"/>
    </row>
    <row r="2879" spans="1:4" x14ac:dyDescent="0.2">
      <c r="A2879" s="158"/>
      <c r="D2879" s="138"/>
    </row>
    <row r="2880" spans="1:4" x14ac:dyDescent="0.2">
      <c r="A2880" s="158"/>
      <c r="D2880" s="138"/>
    </row>
    <row r="2881" spans="1:4" x14ac:dyDescent="0.2">
      <c r="A2881" s="158"/>
      <c r="D2881" s="138"/>
    </row>
    <row r="2882" spans="1:4" x14ac:dyDescent="0.2">
      <c r="A2882" s="158"/>
      <c r="D2882" s="138"/>
    </row>
    <row r="2883" spans="1:4" x14ac:dyDescent="0.2">
      <c r="A2883" s="158"/>
      <c r="D2883" s="138"/>
    </row>
    <row r="2884" spans="1:4" x14ac:dyDescent="0.2">
      <c r="A2884" s="158"/>
      <c r="D2884" s="138"/>
    </row>
    <row r="2885" spans="1:4" x14ac:dyDescent="0.2">
      <c r="A2885" s="158"/>
      <c r="D2885" s="138"/>
    </row>
    <row r="2886" spans="1:4" x14ac:dyDescent="0.2">
      <c r="A2886" s="158"/>
      <c r="D2886" s="138"/>
    </row>
    <row r="2887" spans="1:4" x14ac:dyDescent="0.2">
      <c r="A2887" s="158"/>
      <c r="D2887" s="138"/>
    </row>
    <row r="2888" spans="1:4" x14ac:dyDescent="0.2">
      <c r="A2888" s="158"/>
      <c r="D2888" s="138"/>
    </row>
    <row r="2889" spans="1:4" x14ac:dyDescent="0.2">
      <c r="A2889" s="158"/>
      <c r="D2889" s="138"/>
    </row>
    <row r="2890" spans="1:4" x14ac:dyDescent="0.2">
      <c r="A2890" s="158"/>
      <c r="D2890" s="138"/>
    </row>
    <row r="2891" spans="1:4" x14ac:dyDescent="0.2">
      <c r="A2891" s="158"/>
      <c r="D2891" s="138"/>
    </row>
    <row r="2892" spans="1:4" x14ac:dyDescent="0.2">
      <c r="A2892" s="158"/>
      <c r="D2892" s="138"/>
    </row>
    <row r="2893" spans="1:4" x14ac:dyDescent="0.2">
      <c r="A2893" s="158"/>
      <c r="D2893" s="138"/>
    </row>
    <row r="2894" spans="1:4" x14ac:dyDescent="0.2">
      <c r="A2894" s="158"/>
      <c r="D2894" s="138"/>
    </row>
    <row r="2895" spans="1:4" x14ac:dyDescent="0.2">
      <c r="A2895" s="158"/>
      <c r="D2895" s="138"/>
    </row>
    <row r="2896" spans="1:4" x14ac:dyDescent="0.2">
      <c r="A2896" s="158"/>
      <c r="D2896" s="138"/>
    </row>
    <row r="2897" spans="1:4" x14ac:dyDescent="0.2">
      <c r="A2897" s="158"/>
      <c r="D2897" s="138"/>
    </row>
    <row r="2898" spans="1:4" x14ac:dyDescent="0.2">
      <c r="A2898" s="158"/>
      <c r="D2898" s="138"/>
    </row>
    <row r="2899" spans="1:4" x14ac:dyDescent="0.2">
      <c r="A2899" s="158"/>
      <c r="D2899" s="138"/>
    </row>
    <row r="2900" spans="1:4" x14ac:dyDescent="0.2">
      <c r="A2900" s="158"/>
      <c r="D2900" s="138"/>
    </row>
    <row r="2901" spans="1:4" x14ac:dyDescent="0.2">
      <c r="A2901" s="158"/>
      <c r="D2901" s="138"/>
    </row>
    <row r="2902" spans="1:4" x14ac:dyDescent="0.2">
      <c r="A2902" s="158"/>
      <c r="D2902" s="138"/>
    </row>
    <row r="2903" spans="1:4" x14ac:dyDescent="0.2">
      <c r="A2903" s="158"/>
      <c r="D2903" s="138"/>
    </row>
    <row r="2904" spans="1:4" x14ac:dyDescent="0.2">
      <c r="A2904" s="158"/>
      <c r="D2904" s="138"/>
    </row>
    <row r="2905" spans="1:4" x14ac:dyDescent="0.2">
      <c r="A2905" s="158"/>
      <c r="D2905" s="138"/>
    </row>
    <row r="2906" spans="1:4" x14ac:dyDescent="0.2">
      <c r="A2906" s="158"/>
      <c r="D2906" s="138"/>
    </row>
    <row r="2907" spans="1:4" x14ac:dyDescent="0.2">
      <c r="A2907" s="158"/>
      <c r="D2907" s="138"/>
    </row>
    <row r="2908" spans="1:4" x14ac:dyDescent="0.2">
      <c r="A2908" s="158"/>
      <c r="D2908" s="138"/>
    </row>
    <row r="2909" spans="1:4" x14ac:dyDescent="0.2">
      <c r="A2909" s="158"/>
      <c r="D2909" s="138"/>
    </row>
    <row r="2910" spans="1:4" x14ac:dyDescent="0.2">
      <c r="A2910" s="158"/>
      <c r="D2910" s="138"/>
    </row>
    <row r="2911" spans="1:4" x14ac:dyDescent="0.2">
      <c r="A2911" s="158"/>
      <c r="D2911" s="138"/>
    </row>
    <row r="2912" spans="1:4" x14ac:dyDescent="0.2">
      <c r="A2912" s="158"/>
      <c r="D2912" s="138"/>
    </row>
    <row r="2913" spans="1:4" x14ac:dyDescent="0.2">
      <c r="A2913" s="158"/>
      <c r="D2913" s="138"/>
    </row>
    <row r="2914" spans="1:4" x14ac:dyDescent="0.2">
      <c r="A2914" s="158"/>
      <c r="D2914" s="138"/>
    </row>
    <row r="2915" spans="1:4" x14ac:dyDescent="0.2">
      <c r="A2915" s="158"/>
      <c r="D2915" s="138"/>
    </row>
    <row r="2916" spans="1:4" x14ac:dyDescent="0.2">
      <c r="A2916" s="158"/>
      <c r="D2916" s="138"/>
    </row>
    <row r="2917" spans="1:4" x14ac:dyDescent="0.2">
      <c r="A2917" s="158"/>
      <c r="D2917" s="138"/>
    </row>
    <row r="2918" spans="1:4" x14ac:dyDescent="0.2">
      <c r="A2918" s="158"/>
      <c r="D2918" s="138"/>
    </row>
    <row r="2919" spans="1:4" x14ac:dyDescent="0.2">
      <c r="A2919" s="158"/>
      <c r="D2919" s="138"/>
    </row>
    <row r="2920" spans="1:4" x14ac:dyDescent="0.2">
      <c r="A2920" s="158"/>
      <c r="D2920" s="138"/>
    </row>
    <row r="2921" spans="1:4" x14ac:dyDescent="0.2">
      <c r="A2921" s="158"/>
      <c r="D2921" s="138"/>
    </row>
    <row r="2922" spans="1:4" x14ac:dyDescent="0.2">
      <c r="A2922" s="158"/>
      <c r="D2922" s="138"/>
    </row>
    <row r="2923" spans="1:4" x14ac:dyDescent="0.2">
      <c r="A2923" s="158"/>
      <c r="D2923" s="138"/>
    </row>
    <row r="2924" spans="1:4" x14ac:dyDescent="0.2">
      <c r="A2924" s="158"/>
      <c r="D2924" s="138"/>
    </row>
    <row r="2925" spans="1:4" x14ac:dyDescent="0.2">
      <c r="A2925" s="158"/>
      <c r="D2925" s="138"/>
    </row>
    <row r="2926" spans="1:4" x14ac:dyDescent="0.2">
      <c r="A2926" s="158"/>
      <c r="D2926" s="138"/>
    </row>
    <row r="2927" spans="1:4" x14ac:dyDescent="0.2">
      <c r="A2927" s="158"/>
      <c r="D2927" s="138"/>
    </row>
    <row r="2928" spans="1:4" x14ac:dyDescent="0.2">
      <c r="A2928" s="158"/>
      <c r="D2928" s="138"/>
    </row>
    <row r="2929" spans="1:4" x14ac:dyDescent="0.2">
      <c r="A2929" s="158"/>
      <c r="D2929" s="138"/>
    </row>
    <row r="2930" spans="1:4" x14ac:dyDescent="0.2">
      <c r="A2930" s="158"/>
      <c r="D2930" s="138"/>
    </row>
    <row r="2931" spans="1:4" x14ac:dyDescent="0.2">
      <c r="A2931" s="158"/>
      <c r="D2931" s="138"/>
    </row>
    <row r="2932" spans="1:4" x14ac:dyDescent="0.2">
      <c r="A2932" s="158"/>
      <c r="D2932" s="138"/>
    </row>
    <row r="2933" spans="1:4" x14ac:dyDescent="0.2">
      <c r="A2933" s="158"/>
      <c r="D2933" s="138"/>
    </row>
    <row r="2934" spans="1:4" x14ac:dyDescent="0.2">
      <c r="A2934" s="158"/>
      <c r="D2934" s="138"/>
    </row>
    <row r="2935" spans="1:4" x14ac:dyDescent="0.2">
      <c r="A2935" s="158"/>
      <c r="D2935" s="138"/>
    </row>
    <row r="2936" spans="1:4" x14ac:dyDescent="0.2">
      <c r="A2936" s="158"/>
      <c r="D2936" s="138"/>
    </row>
    <row r="2937" spans="1:4" x14ac:dyDescent="0.2">
      <c r="A2937" s="158"/>
      <c r="D2937" s="138"/>
    </row>
    <row r="2938" spans="1:4" x14ac:dyDescent="0.2">
      <c r="A2938" s="158"/>
      <c r="D2938" s="138"/>
    </row>
    <row r="2939" spans="1:4" x14ac:dyDescent="0.2">
      <c r="A2939" s="158"/>
      <c r="D2939" s="138"/>
    </row>
    <row r="2940" spans="1:4" x14ac:dyDescent="0.2">
      <c r="A2940" s="158"/>
      <c r="D2940" s="138"/>
    </row>
    <row r="2941" spans="1:4" x14ac:dyDescent="0.2">
      <c r="A2941" s="158"/>
      <c r="D2941" s="138"/>
    </row>
    <row r="2942" spans="1:4" x14ac:dyDescent="0.2">
      <c r="A2942" s="158"/>
      <c r="D2942" s="138"/>
    </row>
    <row r="2943" spans="1:4" x14ac:dyDescent="0.2">
      <c r="A2943" s="158"/>
      <c r="D2943" s="138"/>
    </row>
    <row r="2944" spans="1:4" x14ac:dyDescent="0.2">
      <c r="A2944" s="158"/>
      <c r="D2944" s="138"/>
    </row>
    <row r="2945" spans="1:4" x14ac:dyDescent="0.2">
      <c r="A2945" s="158"/>
      <c r="D2945" s="138"/>
    </row>
    <row r="2946" spans="1:4" x14ac:dyDescent="0.2">
      <c r="A2946" s="158"/>
      <c r="D2946" s="138"/>
    </row>
    <row r="2947" spans="1:4" x14ac:dyDescent="0.2">
      <c r="A2947" s="158"/>
      <c r="D2947" s="138"/>
    </row>
    <row r="2948" spans="1:4" x14ac:dyDescent="0.2">
      <c r="A2948" s="158"/>
      <c r="D2948" s="138"/>
    </row>
    <row r="2949" spans="1:4" x14ac:dyDescent="0.2">
      <c r="A2949" s="158"/>
      <c r="D2949" s="138"/>
    </row>
    <row r="2950" spans="1:4" x14ac:dyDescent="0.2">
      <c r="A2950" s="158"/>
      <c r="D2950" s="138"/>
    </row>
    <row r="2951" spans="1:4" x14ac:dyDescent="0.2">
      <c r="A2951" s="158"/>
      <c r="D2951" s="138"/>
    </row>
    <row r="2952" spans="1:4" x14ac:dyDescent="0.2">
      <c r="A2952" s="158"/>
      <c r="D2952" s="138"/>
    </row>
    <row r="2953" spans="1:4" x14ac:dyDescent="0.2">
      <c r="A2953" s="158"/>
      <c r="D2953" s="138"/>
    </row>
    <row r="2954" spans="1:4" x14ac:dyDescent="0.2">
      <c r="A2954" s="158"/>
      <c r="D2954" s="138"/>
    </row>
    <row r="2955" spans="1:4" x14ac:dyDescent="0.2">
      <c r="A2955" s="158"/>
      <c r="D2955" s="138"/>
    </row>
    <row r="2956" spans="1:4" x14ac:dyDescent="0.2">
      <c r="A2956" s="158"/>
      <c r="D2956" s="138"/>
    </row>
    <row r="2957" spans="1:4" x14ac:dyDescent="0.2">
      <c r="A2957" s="158"/>
      <c r="D2957" s="138"/>
    </row>
    <row r="2958" spans="1:4" x14ac:dyDescent="0.2">
      <c r="A2958" s="158"/>
      <c r="D2958" s="138"/>
    </row>
    <row r="2959" spans="1:4" x14ac:dyDescent="0.2">
      <c r="A2959" s="158"/>
      <c r="D2959" s="138"/>
    </row>
    <row r="2960" spans="1:4" x14ac:dyDescent="0.2">
      <c r="A2960" s="158"/>
      <c r="D2960" s="138"/>
    </row>
    <row r="2961" spans="1:4" x14ac:dyDescent="0.2">
      <c r="A2961" s="158"/>
      <c r="D2961" s="138"/>
    </row>
    <row r="2962" spans="1:4" x14ac:dyDescent="0.2">
      <c r="A2962" s="158"/>
      <c r="D2962" s="138"/>
    </row>
    <row r="2963" spans="1:4" x14ac:dyDescent="0.2">
      <c r="A2963" s="158"/>
      <c r="D2963" s="138"/>
    </row>
    <row r="2964" spans="1:4" x14ac:dyDescent="0.2">
      <c r="A2964" s="158"/>
      <c r="D2964" s="138"/>
    </row>
    <row r="2965" spans="1:4" x14ac:dyDescent="0.2">
      <c r="A2965" s="158"/>
      <c r="D2965" s="138"/>
    </row>
    <row r="2966" spans="1:4" x14ac:dyDescent="0.2">
      <c r="A2966" s="158"/>
      <c r="D2966" s="138"/>
    </row>
    <row r="2967" spans="1:4" x14ac:dyDescent="0.2">
      <c r="A2967" s="158"/>
      <c r="D2967" s="138"/>
    </row>
    <row r="2968" spans="1:4" x14ac:dyDescent="0.2">
      <c r="A2968" s="158"/>
      <c r="D2968" s="138"/>
    </row>
    <row r="2969" spans="1:4" x14ac:dyDescent="0.2">
      <c r="A2969" s="158"/>
      <c r="D2969" s="138"/>
    </row>
    <row r="2970" spans="1:4" x14ac:dyDescent="0.2">
      <c r="A2970" s="158"/>
      <c r="D2970" s="138"/>
    </row>
    <row r="2971" spans="1:4" x14ac:dyDescent="0.2">
      <c r="A2971" s="158"/>
      <c r="D2971" s="138"/>
    </row>
    <row r="2972" spans="1:4" x14ac:dyDescent="0.2">
      <c r="A2972" s="158"/>
      <c r="D2972" s="138"/>
    </row>
    <row r="2973" spans="1:4" x14ac:dyDescent="0.2">
      <c r="A2973" s="158"/>
      <c r="D2973" s="138"/>
    </row>
    <row r="2974" spans="1:4" x14ac:dyDescent="0.2">
      <c r="A2974" s="158"/>
      <c r="D2974" s="138"/>
    </row>
    <row r="2975" spans="1:4" x14ac:dyDescent="0.2">
      <c r="A2975" s="158"/>
      <c r="D2975" s="138"/>
    </row>
    <row r="2976" spans="1:4" x14ac:dyDescent="0.2">
      <c r="A2976" s="158"/>
      <c r="D2976" s="138"/>
    </row>
    <row r="2977" spans="1:4" x14ac:dyDescent="0.2">
      <c r="A2977" s="158"/>
      <c r="D2977" s="138"/>
    </row>
    <row r="2978" spans="1:4" x14ac:dyDescent="0.2">
      <c r="A2978" s="158"/>
      <c r="D2978" s="138"/>
    </row>
    <row r="2979" spans="1:4" x14ac:dyDescent="0.2">
      <c r="A2979" s="158"/>
      <c r="D2979" s="138"/>
    </row>
    <row r="2980" spans="1:4" x14ac:dyDescent="0.2">
      <c r="A2980" s="158"/>
      <c r="D2980" s="138"/>
    </row>
    <row r="2981" spans="1:4" x14ac:dyDescent="0.2">
      <c r="A2981" s="158"/>
      <c r="D2981" s="138"/>
    </row>
    <row r="2982" spans="1:4" x14ac:dyDescent="0.2">
      <c r="A2982" s="158"/>
      <c r="D2982" s="138"/>
    </row>
    <row r="2983" spans="1:4" x14ac:dyDescent="0.2">
      <c r="A2983" s="158"/>
      <c r="D2983" s="138"/>
    </row>
    <row r="2984" spans="1:4" x14ac:dyDescent="0.2">
      <c r="A2984" s="158"/>
      <c r="D2984" s="138"/>
    </row>
    <row r="2985" spans="1:4" x14ac:dyDescent="0.2">
      <c r="A2985" s="158"/>
      <c r="D2985" s="138"/>
    </row>
    <row r="2986" spans="1:4" x14ac:dyDescent="0.2">
      <c r="A2986" s="158"/>
      <c r="D2986" s="138"/>
    </row>
    <row r="2987" spans="1:4" x14ac:dyDescent="0.2">
      <c r="A2987" s="158"/>
      <c r="D2987" s="138"/>
    </row>
    <row r="2988" spans="1:4" x14ac:dyDescent="0.2">
      <c r="A2988" s="158"/>
      <c r="D2988" s="138"/>
    </row>
    <row r="2989" spans="1:4" x14ac:dyDescent="0.2">
      <c r="A2989" s="158"/>
      <c r="D2989" s="138"/>
    </row>
    <row r="2990" spans="1:4" x14ac:dyDescent="0.2">
      <c r="A2990" s="158"/>
      <c r="D2990" s="138"/>
    </row>
    <row r="2991" spans="1:4" x14ac:dyDescent="0.2">
      <c r="A2991" s="158"/>
      <c r="D2991" s="138"/>
    </row>
    <row r="2992" spans="1:4" x14ac:dyDescent="0.2">
      <c r="A2992" s="158"/>
      <c r="D2992" s="138"/>
    </row>
    <row r="2993" spans="1:4" x14ac:dyDescent="0.2">
      <c r="A2993" s="158"/>
      <c r="D2993" s="138"/>
    </row>
    <row r="2994" spans="1:4" x14ac:dyDescent="0.2">
      <c r="A2994" s="158"/>
      <c r="D2994" s="138"/>
    </row>
    <row r="2995" spans="1:4" x14ac:dyDescent="0.2">
      <c r="A2995" s="158"/>
      <c r="D2995" s="138"/>
    </row>
    <row r="2996" spans="1:4" x14ac:dyDescent="0.2">
      <c r="A2996" s="158"/>
      <c r="D2996" s="138"/>
    </row>
    <row r="2997" spans="1:4" x14ac:dyDescent="0.2">
      <c r="A2997" s="158"/>
      <c r="D2997" s="138"/>
    </row>
    <row r="2998" spans="1:4" x14ac:dyDescent="0.2">
      <c r="A2998" s="158"/>
      <c r="D2998" s="138"/>
    </row>
    <row r="2999" spans="1:4" x14ac:dyDescent="0.2">
      <c r="A2999" s="158"/>
      <c r="D2999" s="138"/>
    </row>
    <row r="3000" spans="1:4" x14ac:dyDescent="0.2">
      <c r="A3000" s="158"/>
      <c r="D3000" s="138"/>
    </row>
    <row r="3001" spans="1:4" x14ac:dyDescent="0.2">
      <c r="A3001" s="158"/>
      <c r="D3001" s="138"/>
    </row>
    <row r="3002" spans="1:4" x14ac:dyDescent="0.2">
      <c r="A3002" s="158"/>
      <c r="D3002" s="138"/>
    </row>
    <row r="3003" spans="1:4" x14ac:dyDescent="0.2">
      <c r="A3003" s="158"/>
      <c r="D3003" s="138"/>
    </row>
    <row r="3004" spans="1:4" x14ac:dyDescent="0.2">
      <c r="A3004" s="158"/>
      <c r="D3004" s="138"/>
    </row>
    <row r="3005" spans="1:4" x14ac:dyDescent="0.2">
      <c r="A3005" s="158"/>
      <c r="D3005" s="138"/>
    </row>
    <row r="3006" spans="1:4" x14ac:dyDescent="0.2">
      <c r="A3006" s="158"/>
      <c r="D3006" s="138"/>
    </row>
    <row r="3007" spans="1:4" x14ac:dyDescent="0.2">
      <c r="A3007" s="158"/>
      <c r="D3007" s="138"/>
    </row>
    <row r="3008" spans="1:4" x14ac:dyDescent="0.2">
      <c r="A3008" s="158"/>
      <c r="D3008" s="138"/>
    </row>
    <row r="3009" spans="1:4" x14ac:dyDescent="0.2">
      <c r="A3009" s="158"/>
      <c r="D3009" s="138"/>
    </row>
    <row r="3010" spans="1:4" x14ac:dyDescent="0.2">
      <c r="A3010" s="158"/>
      <c r="D3010" s="138"/>
    </row>
    <row r="3011" spans="1:4" x14ac:dyDescent="0.2">
      <c r="A3011" s="158"/>
      <c r="D3011" s="138"/>
    </row>
    <row r="3012" spans="1:4" x14ac:dyDescent="0.2">
      <c r="A3012" s="158"/>
      <c r="D3012" s="138"/>
    </row>
    <row r="3013" spans="1:4" x14ac:dyDescent="0.2">
      <c r="A3013" s="158"/>
      <c r="D3013" s="138"/>
    </row>
    <row r="3014" spans="1:4" x14ac:dyDescent="0.2">
      <c r="A3014" s="158"/>
      <c r="D3014" s="138"/>
    </row>
    <row r="3015" spans="1:4" x14ac:dyDescent="0.2">
      <c r="A3015" s="158"/>
      <c r="D3015" s="138"/>
    </row>
    <row r="3016" spans="1:4" x14ac:dyDescent="0.2">
      <c r="A3016" s="158"/>
      <c r="D3016" s="138"/>
    </row>
    <row r="3017" spans="1:4" x14ac:dyDescent="0.2">
      <c r="A3017" s="158"/>
      <c r="D3017" s="138"/>
    </row>
    <row r="3018" spans="1:4" x14ac:dyDescent="0.2">
      <c r="A3018" s="158"/>
      <c r="D3018" s="138"/>
    </row>
    <row r="3019" spans="1:4" x14ac:dyDescent="0.2">
      <c r="A3019" s="158"/>
      <c r="D3019" s="138"/>
    </row>
    <row r="3020" spans="1:4" x14ac:dyDescent="0.2">
      <c r="A3020" s="158"/>
      <c r="D3020" s="138"/>
    </row>
    <row r="3021" spans="1:4" x14ac:dyDescent="0.2">
      <c r="A3021" s="158"/>
      <c r="D3021" s="138"/>
    </row>
    <row r="3022" spans="1:4" x14ac:dyDescent="0.2">
      <c r="A3022" s="158"/>
      <c r="D3022" s="138"/>
    </row>
    <row r="3023" spans="1:4" x14ac:dyDescent="0.2">
      <c r="A3023" s="158"/>
      <c r="D3023" s="138"/>
    </row>
    <row r="3024" spans="1:4" x14ac:dyDescent="0.2">
      <c r="A3024" s="158"/>
      <c r="D3024" s="138"/>
    </row>
    <row r="3025" spans="1:4" x14ac:dyDescent="0.2">
      <c r="A3025" s="158"/>
      <c r="D3025" s="138"/>
    </row>
    <row r="3026" spans="1:4" x14ac:dyDescent="0.2">
      <c r="A3026" s="158"/>
      <c r="D3026" s="138"/>
    </row>
    <row r="3027" spans="1:4" x14ac:dyDescent="0.2">
      <c r="A3027" s="158"/>
      <c r="D3027" s="138"/>
    </row>
    <row r="3028" spans="1:4" x14ac:dyDescent="0.2">
      <c r="A3028" s="158"/>
      <c r="D3028" s="138"/>
    </row>
    <row r="3029" spans="1:4" x14ac:dyDescent="0.2">
      <c r="A3029" s="158"/>
      <c r="D3029" s="138"/>
    </row>
    <row r="3030" spans="1:4" x14ac:dyDescent="0.2">
      <c r="A3030" s="158"/>
      <c r="D3030" s="138"/>
    </row>
    <row r="3031" spans="1:4" x14ac:dyDescent="0.2">
      <c r="A3031" s="158"/>
      <c r="D3031" s="138"/>
    </row>
    <row r="3032" spans="1:4" x14ac:dyDescent="0.2">
      <c r="A3032" s="158"/>
      <c r="D3032" s="138"/>
    </row>
    <row r="3033" spans="1:4" x14ac:dyDescent="0.2">
      <c r="A3033" s="158"/>
      <c r="D3033" s="138"/>
    </row>
    <row r="3034" spans="1:4" x14ac:dyDescent="0.2">
      <c r="A3034" s="158"/>
      <c r="D3034" s="138"/>
    </row>
    <row r="3035" spans="1:4" x14ac:dyDescent="0.2">
      <c r="A3035" s="158"/>
      <c r="D3035" s="138"/>
    </row>
    <row r="3036" spans="1:4" x14ac:dyDescent="0.2">
      <c r="A3036" s="158"/>
      <c r="D3036" s="138"/>
    </row>
    <row r="3037" spans="1:4" x14ac:dyDescent="0.2">
      <c r="A3037" s="158"/>
      <c r="D3037" s="138"/>
    </row>
    <row r="3038" spans="1:4" x14ac:dyDescent="0.2">
      <c r="A3038" s="158"/>
      <c r="D3038" s="138"/>
    </row>
    <row r="3039" spans="1:4" x14ac:dyDescent="0.2">
      <c r="A3039" s="158"/>
      <c r="D3039" s="138"/>
    </row>
    <row r="3040" spans="1:4" x14ac:dyDescent="0.2">
      <c r="A3040" s="158"/>
      <c r="D3040" s="138"/>
    </row>
    <row r="3041" spans="1:4" x14ac:dyDescent="0.2">
      <c r="A3041" s="158"/>
      <c r="D3041" s="138"/>
    </row>
    <row r="3042" spans="1:4" x14ac:dyDescent="0.2">
      <c r="A3042" s="158"/>
      <c r="D3042" s="138"/>
    </row>
    <row r="3043" spans="1:4" x14ac:dyDescent="0.2">
      <c r="A3043" s="158"/>
      <c r="D3043" s="138"/>
    </row>
    <row r="3044" spans="1:4" x14ac:dyDescent="0.2">
      <c r="A3044" s="158"/>
      <c r="D3044" s="138"/>
    </row>
    <row r="3045" spans="1:4" x14ac:dyDescent="0.2">
      <c r="A3045" s="158"/>
      <c r="D3045" s="138"/>
    </row>
    <row r="3046" spans="1:4" x14ac:dyDescent="0.2">
      <c r="A3046" s="158"/>
      <c r="D3046" s="138"/>
    </row>
    <row r="3047" spans="1:4" x14ac:dyDescent="0.2">
      <c r="A3047" s="158"/>
      <c r="D3047" s="138"/>
    </row>
    <row r="3048" spans="1:4" x14ac:dyDescent="0.2">
      <c r="A3048" s="158"/>
      <c r="D3048" s="138"/>
    </row>
    <row r="3049" spans="1:4" x14ac:dyDescent="0.2">
      <c r="A3049" s="158"/>
      <c r="D3049" s="138"/>
    </row>
    <row r="3050" spans="1:4" x14ac:dyDescent="0.2">
      <c r="A3050" s="158"/>
      <c r="D3050" s="138"/>
    </row>
    <row r="3051" spans="1:4" x14ac:dyDescent="0.2">
      <c r="A3051" s="158"/>
      <c r="D3051" s="138"/>
    </row>
    <row r="3052" spans="1:4" x14ac:dyDescent="0.2">
      <c r="A3052" s="158"/>
      <c r="D3052" s="138"/>
    </row>
    <row r="3053" spans="1:4" x14ac:dyDescent="0.2">
      <c r="A3053" s="158"/>
      <c r="D3053" s="138"/>
    </row>
    <row r="3054" spans="1:4" x14ac:dyDescent="0.2">
      <c r="A3054" s="158"/>
      <c r="D3054" s="138"/>
    </row>
    <row r="3055" spans="1:4" x14ac:dyDescent="0.2">
      <c r="A3055" s="158"/>
      <c r="D3055" s="138"/>
    </row>
    <row r="3056" spans="1:4" x14ac:dyDescent="0.2">
      <c r="A3056" s="158"/>
      <c r="D3056" s="138"/>
    </row>
    <row r="3057" spans="1:4" x14ac:dyDescent="0.2">
      <c r="A3057" s="158"/>
      <c r="D3057" s="138"/>
    </row>
    <row r="3058" spans="1:4" x14ac:dyDescent="0.2">
      <c r="A3058" s="158"/>
      <c r="D3058" s="138"/>
    </row>
    <row r="3059" spans="1:4" x14ac:dyDescent="0.2">
      <c r="A3059" s="158"/>
      <c r="D3059" s="138"/>
    </row>
    <row r="3060" spans="1:4" x14ac:dyDescent="0.2">
      <c r="A3060" s="158"/>
      <c r="D3060" s="138"/>
    </row>
    <row r="3061" spans="1:4" x14ac:dyDescent="0.2">
      <c r="A3061" s="158"/>
      <c r="D3061" s="138"/>
    </row>
    <row r="3062" spans="1:4" x14ac:dyDescent="0.2">
      <c r="A3062" s="158"/>
      <c r="D3062" s="138"/>
    </row>
    <row r="3063" spans="1:4" x14ac:dyDescent="0.2">
      <c r="A3063" s="158"/>
      <c r="D3063" s="138"/>
    </row>
    <row r="3064" spans="1:4" x14ac:dyDescent="0.2">
      <c r="A3064" s="158"/>
      <c r="D3064" s="138"/>
    </row>
    <row r="3065" spans="1:4" x14ac:dyDescent="0.2">
      <c r="A3065" s="158"/>
      <c r="D3065" s="138"/>
    </row>
    <row r="3066" spans="1:4" x14ac:dyDescent="0.2">
      <c r="A3066" s="158"/>
      <c r="D3066" s="138"/>
    </row>
    <row r="3067" spans="1:4" x14ac:dyDescent="0.2">
      <c r="A3067" s="158"/>
      <c r="D3067" s="138"/>
    </row>
    <row r="3068" spans="1:4" x14ac:dyDescent="0.2">
      <c r="A3068" s="158"/>
      <c r="D3068" s="138"/>
    </row>
    <row r="3069" spans="1:4" x14ac:dyDescent="0.2">
      <c r="A3069" s="158"/>
      <c r="D3069" s="138"/>
    </row>
    <row r="3070" spans="1:4" x14ac:dyDescent="0.2">
      <c r="A3070" s="158"/>
      <c r="D3070" s="138"/>
    </row>
    <row r="3071" spans="1:4" x14ac:dyDescent="0.2">
      <c r="A3071" s="158"/>
      <c r="D3071" s="138"/>
    </row>
    <row r="3072" spans="1:4" x14ac:dyDescent="0.2">
      <c r="A3072" s="158"/>
      <c r="D3072" s="138"/>
    </row>
    <row r="3073" spans="1:4" x14ac:dyDescent="0.2">
      <c r="A3073" s="158"/>
      <c r="D3073" s="138"/>
    </row>
    <row r="3074" spans="1:4" x14ac:dyDescent="0.2">
      <c r="A3074" s="158"/>
      <c r="D3074" s="138"/>
    </row>
    <row r="3075" spans="1:4" x14ac:dyDescent="0.2">
      <c r="A3075" s="158"/>
      <c r="D3075" s="138"/>
    </row>
    <row r="3076" spans="1:4" x14ac:dyDescent="0.2">
      <c r="A3076" s="158"/>
      <c r="D3076" s="138"/>
    </row>
    <row r="3077" spans="1:4" x14ac:dyDescent="0.2">
      <c r="A3077" s="158"/>
      <c r="D3077" s="138"/>
    </row>
    <row r="3078" spans="1:4" x14ac:dyDescent="0.2">
      <c r="A3078" s="158"/>
      <c r="D3078" s="138"/>
    </row>
    <row r="3079" spans="1:4" x14ac:dyDescent="0.2">
      <c r="A3079" s="158"/>
      <c r="D3079" s="138"/>
    </row>
    <row r="3080" spans="1:4" x14ac:dyDescent="0.2">
      <c r="A3080" s="158"/>
      <c r="D3080" s="138"/>
    </row>
    <row r="3081" spans="1:4" x14ac:dyDescent="0.2">
      <c r="A3081" s="158"/>
      <c r="D3081" s="138"/>
    </row>
    <row r="3082" spans="1:4" x14ac:dyDescent="0.2">
      <c r="A3082" s="158"/>
      <c r="D3082" s="138"/>
    </row>
    <row r="3083" spans="1:4" x14ac:dyDescent="0.2">
      <c r="A3083" s="158"/>
      <c r="D3083" s="138"/>
    </row>
    <row r="3084" spans="1:4" x14ac:dyDescent="0.2">
      <c r="A3084" s="158"/>
      <c r="D3084" s="138"/>
    </row>
    <row r="3085" spans="1:4" x14ac:dyDescent="0.2">
      <c r="A3085" s="158"/>
      <c r="D3085" s="138"/>
    </row>
    <row r="3086" spans="1:4" x14ac:dyDescent="0.2">
      <c r="A3086" s="158"/>
      <c r="D3086" s="138"/>
    </row>
    <row r="3087" spans="1:4" x14ac:dyDescent="0.2">
      <c r="A3087" s="158"/>
      <c r="D3087" s="138"/>
    </row>
    <row r="3088" spans="1:4" x14ac:dyDescent="0.2">
      <c r="A3088" s="158"/>
      <c r="D3088" s="138"/>
    </row>
    <row r="3089" spans="1:4" x14ac:dyDescent="0.2">
      <c r="A3089" s="158"/>
      <c r="D3089" s="138"/>
    </row>
    <row r="3090" spans="1:4" x14ac:dyDescent="0.2">
      <c r="A3090" s="158"/>
      <c r="D3090" s="138"/>
    </row>
    <row r="3091" spans="1:4" x14ac:dyDescent="0.2">
      <c r="A3091" s="158"/>
      <c r="D3091" s="138"/>
    </row>
    <row r="3092" spans="1:4" x14ac:dyDescent="0.2">
      <c r="A3092" s="158"/>
      <c r="D3092" s="138"/>
    </row>
    <row r="3093" spans="1:4" x14ac:dyDescent="0.2">
      <c r="A3093" s="158"/>
      <c r="D3093" s="138"/>
    </row>
    <row r="3094" spans="1:4" x14ac:dyDescent="0.2">
      <c r="A3094" s="158"/>
      <c r="D3094" s="138"/>
    </row>
    <row r="3095" spans="1:4" x14ac:dyDescent="0.2">
      <c r="A3095" s="158"/>
      <c r="D3095" s="138"/>
    </row>
    <row r="3096" spans="1:4" x14ac:dyDescent="0.2">
      <c r="A3096" s="158"/>
      <c r="D3096" s="138"/>
    </row>
    <row r="3097" spans="1:4" x14ac:dyDescent="0.2">
      <c r="A3097" s="158"/>
      <c r="D3097" s="138"/>
    </row>
    <row r="3098" spans="1:4" x14ac:dyDescent="0.2">
      <c r="A3098" s="158"/>
      <c r="D3098" s="138"/>
    </row>
    <row r="3099" spans="1:4" x14ac:dyDescent="0.2">
      <c r="A3099" s="158"/>
      <c r="D3099" s="138"/>
    </row>
    <row r="3100" spans="1:4" x14ac:dyDescent="0.2">
      <c r="A3100" s="158"/>
      <c r="D3100" s="138"/>
    </row>
    <row r="3101" spans="1:4" x14ac:dyDescent="0.2">
      <c r="A3101" s="158"/>
      <c r="D3101" s="138"/>
    </row>
    <row r="3102" spans="1:4" x14ac:dyDescent="0.2">
      <c r="A3102" s="158"/>
      <c r="D3102" s="138"/>
    </row>
    <row r="3103" spans="1:4" x14ac:dyDescent="0.2">
      <c r="A3103" s="158"/>
      <c r="D3103" s="138"/>
    </row>
    <row r="3104" spans="1:4" x14ac:dyDescent="0.2">
      <c r="A3104" s="158"/>
      <c r="D3104" s="138"/>
    </row>
    <row r="3105" spans="1:4" x14ac:dyDescent="0.2">
      <c r="A3105" s="158"/>
      <c r="D3105" s="138"/>
    </row>
    <row r="3106" spans="1:4" x14ac:dyDescent="0.2">
      <c r="A3106" s="158"/>
      <c r="D3106" s="138"/>
    </row>
    <row r="3107" spans="1:4" x14ac:dyDescent="0.2">
      <c r="A3107" s="158"/>
      <c r="D3107" s="138"/>
    </row>
    <row r="3108" spans="1:4" x14ac:dyDescent="0.2">
      <c r="A3108" s="158"/>
      <c r="D3108" s="138"/>
    </row>
    <row r="3109" spans="1:4" x14ac:dyDescent="0.2">
      <c r="A3109" s="158"/>
      <c r="D3109" s="138"/>
    </row>
    <row r="3110" spans="1:4" x14ac:dyDescent="0.2">
      <c r="A3110" s="158"/>
      <c r="D3110" s="138"/>
    </row>
    <row r="3111" spans="1:4" x14ac:dyDescent="0.2">
      <c r="A3111" s="158"/>
      <c r="D3111" s="138"/>
    </row>
    <row r="3112" spans="1:4" x14ac:dyDescent="0.2">
      <c r="A3112" s="158"/>
      <c r="D3112" s="138"/>
    </row>
    <row r="3113" spans="1:4" x14ac:dyDescent="0.2">
      <c r="A3113" s="158"/>
      <c r="D3113" s="138"/>
    </row>
    <row r="3114" spans="1:4" x14ac:dyDescent="0.2">
      <c r="A3114" s="158"/>
      <c r="D3114" s="138"/>
    </row>
    <row r="3115" spans="1:4" x14ac:dyDescent="0.2">
      <c r="A3115" s="158"/>
      <c r="D3115" s="138"/>
    </row>
    <row r="3116" spans="1:4" x14ac:dyDescent="0.2">
      <c r="A3116" s="158"/>
      <c r="D3116" s="138"/>
    </row>
    <row r="3117" spans="1:4" x14ac:dyDescent="0.2">
      <c r="A3117" s="158"/>
      <c r="D3117" s="138"/>
    </row>
    <row r="3118" spans="1:4" x14ac:dyDescent="0.2">
      <c r="A3118" s="158"/>
      <c r="D3118" s="138"/>
    </row>
    <row r="3119" spans="1:4" x14ac:dyDescent="0.2">
      <c r="A3119" s="158"/>
      <c r="D3119" s="138"/>
    </row>
    <row r="3120" spans="1:4" x14ac:dyDescent="0.2">
      <c r="A3120" s="158"/>
      <c r="D3120" s="138"/>
    </row>
    <row r="3121" spans="1:4" x14ac:dyDescent="0.2">
      <c r="A3121" s="158"/>
      <c r="D3121" s="138"/>
    </row>
    <row r="3122" spans="1:4" x14ac:dyDescent="0.2">
      <c r="A3122" s="158"/>
      <c r="D3122" s="138"/>
    </row>
    <row r="3123" spans="1:4" x14ac:dyDescent="0.2">
      <c r="A3123" s="158"/>
      <c r="D3123" s="138"/>
    </row>
    <row r="3124" spans="1:4" x14ac:dyDescent="0.2">
      <c r="A3124" s="158"/>
      <c r="D3124" s="138"/>
    </row>
    <row r="3125" spans="1:4" x14ac:dyDescent="0.2">
      <c r="A3125" s="158"/>
      <c r="D3125" s="138"/>
    </row>
    <row r="3126" spans="1:4" x14ac:dyDescent="0.2">
      <c r="A3126" s="158"/>
      <c r="D3126" s="138"/>
    </row>
    <row r="3127" spans="1:4" x14ac:dyDescent="0.2">
      <c r="A3127" s="158"/>
      <c r="D3127" s="138"/>
    </row>
    <row r="3128" spans="1:4" x14ac:dyDescent="0.2">
      <c r="A3128" s="158"/>
      <c r="D3128" s="138"/>
    </row>
    <row r="3129" spans="1:4" x14ac:dyDescent="0.2">
      <c r="A3129" s="158"/>
      <c r="D3129" s="138"/>
    </row>
    <row r="3130" spans="1:4" x14ac:dyDescent="0.2">
      <c r="A3130" s="158"/>
      <c r="D3130" s="138"/>
    </row>
    <row r="3131" spans="1:4" x14ac:dyDescent="0.2">
      <c r="A3131" s="158"/>
      <c r="D3131" s="138"/>
    </row>
    <row r="3132" spans="1:4" x14ac:dyDescent="0.2">
      <c r="A3132" s="158"/>
      <c r="D3132" s="138"/>
    </row>
    <row r="3133" spans="1:4" x14ac:dyDescent="0.2">
      <c r="A3133" s="158"/>
      <c r="D3133" s="138"/>
    </row>
    <row r="3134" spans="1:4" x14ac:dyDescent="0.2">
      <c r="A3134" s="158"/>
      <c r="D3134" s="138"/>
    </row>
    <row r="3135" spans="1:4" x14ac:dyDescent="0.2">
      <c r="A3135" s="158"/>
      <c r="D3135" s="138"/>
    </row>
    <row r="3136" spans="1:4" x14ac:dyDescent="0.2">
      <c r="A3136" s="158"/>
      <c r="D3136" s="138"/>
    </row>
    <row r="3137" spans="1:4" x14ac:dyDescent="0.2">
      <c r="A3137" s="158"/>
      <c r="D3137" s="138"/>
    </row>
    <row r="3138" spans="1:4" x14ac:dyDescent="0.2">
      <c r="A3138" s="158"/>
      <c r="D3138" s="138"/>
    </row>
    <row r="3139" spans="1:4" x14ac:dyDescent="0.2">
      <c r="A3139" s="158"/>
      <c r="D3139" s="138"/>
    </row>
    <row r="3140" spans="1:4" x14ac:dyDescent="0.2">
      <c r="A3140" s="158"/>
      <c r="D3140" s="138"/>
    </row>
    <row r="3141" spans="1:4" x14ac:dyDescent="0.2">
      <c r="A3141" s="158"/>
      <c r="D3141" s="138"/>
    </row>
    <row r="3142" spans="1:4" x14ac:dyDescent="0.2">
      <c r="A3142" s="158"/>
      <c r="D3142" s="138"/>
    </row>
    <row r="3143" spans="1:4" x14ac:dyDescent="0.2">
      <c r="A3143" s="158"/>
      <c r="D3143" s="138"/>
    </row>
    <row r="3144" spans="1:4" x14ac:dyDescent="0.2">
      <c r="A3144" s="158"/>
      <c r="D3144" s="138"/>
    </row>
    <row r="3145" spans="1:4" x14ac:dyDescent="0.2">
      <c r="A3145" s="158"/>
      <c r="D3145" s="138"/>
    </row>
    <row r="3146" spans="1:4" x14ac:dyDescent="0.2">
      <c r="A3146" s="158"/>
      <c r="D3146" s="138"/>
    </row>
    <row r="3147" spans="1:4" x14ac:dyDescent="0.2">
      <c r="A3147" s="158"/>
      <c r="D3147" s="138"/>
    </row>
    <row r="3148" spans="1:4" x14ac:dyDescent="0.2">
      <c r="A3148" s="158"/>
      <c r="D3148" s="138"/>
    </row>
    <row r="3149" spans="1:4" x14ac:dyDescent="0.2">
      <c r="A3149" s="158"/>
      <c r="D3149" s="138"/>
    </row>
    <row r="3150" spans="1:4" x14ac:dyDescent="0.2">
      <c r="A3150" s="158"/>
      <c r="D3150" s="138"/>
    </row>
    <row r="3151" spans="1:4" x14ac:dyDescent="0.2">
      <c r="A3151" s="158"/>
      <c r="D3151" s="138"/>
    </row>
    <row r="3152" spans="1:4" x14ac:dyDescent="0.2">
      <c r="A3152" s="158"/>
      <c r="D3152" s="138"/>
    </row>
    <row r="3153" spans="1:4" x14ac:dyDescent="0.2">
      <c r="A3153" s="158"/>
      <c r="D3153" s="138"/>
    </row>
    <row r="3154" spans="1:4" x14ac:dyDescent="0.2">
      <c r="A3154" s="158"/>
      <c r="D3154" s="138"/>
    </row>
    <row r="3155" spans="1:4" x14ac:dyDescent="0.2">
      <c r="A3155" s="158"/>
      <c r="D3155" s="138"/>
    </row>
    <row r="3156" spans="1:4" x14ac:dyDescent="0.2">
      <c r="A3156" s="158"/>
      <c r="D3156" s="138"/>
    </row>
    <row r="3157" spans="1:4" x14ac:dyDescent="0.2">
      <c r="A3157" s="158"/>
      <c r="D3157" s="138"/>
    </row>
    <row r="3158" spans="1:4" x14ac:dyDescent="0.2">
      <c r="A3158" s="158"/>
      <c r="D3158" s="138"/>
    </row>
    <row r="3159" spans="1:4" x14ac:dyDescent="0.2">
      <c r="A3159" s="158"/>
      <c r="D3159" s="138"/>
    </row>
    <row r="3160" spans="1:4" x14ac:dyDescent="0.2">
      <c r="A3160" s="158"/>
      <c r="D3160" s="138"/>
    </row>
    <row r="3161" spans="1:4" x14ac:dyDescent="0.2">
      <c r="A3161" s="158"/>
      <c r="D3161" s="138"/>
    </row>
    <row r="3162" spans="1:4" x14ac:dyDescent="0.2">
      <c r="A3162" s="158"/>
      <c r="D3162" s="138"/>
    </row>
    <row r="3163" spans="1:4" x14ac:dyDescent="0.2">
      <c r="A3163" s="158"/>
      <c r="D3163" s="138"/>
    </row>
    <row r="3164" spans="1:4" x14ac:dyDescent="0.2">
      <c r="A3164" s="158"/>
      <c r="D3164" s="138"/>
    </row>
    <row r="3165" spans="1:4" x14ac:dyDescent="0.2">
      <c r="A3165" s="158"/>
      <c r="D3165" s="138"/>
    </row>
    <row r="3166" spans="1:4" x14ac:dyDescent="0.2">
      <c r="A3166" s="158"/>
      <c r="D3166" s="138"/>
    </row>
    <row r="3167" spans="1:4" x14ac:dyDescent="0.2">
      <c r="A3167" s="158"/>
      <c r="D3167" s="138"/>
    </row>
    <row r="3168" spans="1:4" x14ac:dyDescent="0.2">
      <c r="A3168" s="158"/>
      <c r="D3168" s="138"/>
    </row>
    <row r="3169" spans="1:4" x14ac:dyDescent="0.2">
      <c r="A3169" s="158"/>
      <c r="D3169" s="138"/>
    </row>
    <row r="3170" spans="1:4" x14ac:dyDescent="0.2">
      <c r="A3170" s="158"/>
      <c r="D3170" s="138"/>
    </row>
    <row r="3171" spans="1:4" x14ac:dyDescent="0.2">
      <c r="A3171" s="158"/>
      <c r="D3171" s="138"/>
    </row>
    <row r="3172" spans="1:4" x14ac:dyDescent="0.2">
      <c r="A3172" s="158"/>
      <c r="D3172" s="138"/>
    </row>
    <row r="3173" spans="1:4" x14ac:dyDescent="0.2">
      <c r="A3173" s="158"/>
      <c r="D3173" s="138"/>
    </row>
    <row r="3174" spans="1:4" x14ac:dyDescent="0.2">
      <c r="A3174" s="158"/>
      <c r="D3174" s="138"/>
    </row>
    <row r="3175" spans="1:4" x14ac:dyDescent="0.2">
      <c r="A3175" s="158"/>
      <c r="D3175" s="138"/>
    </row>
    <row r="3176" spans="1:4" x14ac:dyDescent="0.2">
      <c r="A3176" s="158"/>
      <c r="D3176" s="138"/>
    </row>
    <row r="3177" spans="1:4" x14ac:dyDescent="0.2">
      <c r="A3177" s="158"/>
      <c r="D3177" s="138"/>
    </row>
    <row r="3178" spans="1:4" x14ac:dyDescent="0.2">
      <c r="A3178" s="158"/>
      <c r="D3178" s="138"/>
    </row>
    <row r="3179" spans="1:4" x14ac:dyDescent="0.2">
      <c r="A3179" s="158"/>
      <c r="D3179" s="138"/>
    </row>
    <row r="3180" spans="1:4" x14ac:dyDescent="0.2">
      <c r="A3180" s="158"/>
      <c r="D3180" s="138"/>
    </row>
    <row r="3181" spans="1:4" x14ac:dyDescent="0.2">
      <c r="A3181" s="158"/>
      <c r="D3181" s="138"/>
    </row>
    <row r="3182" spans="1:4" x14ac:dyDescent="0.2">
      <c r="A3182" s="158"/>
      <c r="D3182" s="138"/>
    </row>
    <row r="3183" spans="1:4" x14ac:dyDescent="0.2">
      <c r="A3183" s="158"/>
      <c r="D3183" s="138"/>
    </row>
    <row r="3184" spans="1:4" x14ac:dyDescent="0.2">
      <c r="A3184" s="158"/>
      <c r="D3184" s="138"/>
    </row>
    <row r="3185" spans="1:4" x14ac:dyDescent="0.2">
      <c r="A3185" s="158"/>
      <c r="D3185" s="138"/>
    </row>
    <row r="3186" spans="1:4" x14ac:dyDescent="0.2">
      <c r="A3186" s="158"/>
      <c r="D3186" s="138"/>
    </row>
    <row r="3187" spans="1:4" x14ac:dyDescent="0.2">
      <c r="A3187" s="158"/>
      <c r="D3187" s="138"/>
    </row>
    <row r="3188" spans="1:4" x14ac:dyDescent="0.2">
      <c r="A3188" s="158"/>
      <c r="D3188" s="138"/>
    </row>
    <row r="3189" spans="1:4" x14ac:dyDescent="0.2">
      <c r="A3189" s="158"/>
      <c r="D3189" s="138"/>
    </row>
    <row r="3190" spans="1:4" x14ac:dyDescent="0.2">
      <c r="A3190" s="158"/>
      <c r="D3190" s="138"/>
    </row>
    <row r="3191" spans="1:4" x14ac:dyDescent="0.2">
      <c r="A3191" s="158"/>
      <c r="D3191" s="138"/>
    </row>
    <row r="3192" spans="1:4" x14ac:dyDescent="0.2">
      <c r="A3192" s="158"/>
      <c r="D3192" s="138"/>
    </row>
    <row r="3193" spans="1:4" x14ac:dyDescent="0.2">
      <c r="A3193" s="158"/>
      <c r="D3193" s="138"/>
    </row>
    <row r="3194" spans="1:4" x14ac:dyDescent="0.2">
      <c r="A3194" s="158"/>
      <c r="D3194" s="138"/>
    </row>
    <row r="3195" spans="1:4" x14ac:dyDescent="0.2">
      <c r="A3195" s="158"/>
      <c r="D3195" s="138"/>
    </row>
    <row r="3196" spans="1:4" x14ac:dyDescent="0.2">
      <c r="A3196" s="158"/>
      <c r="D3196" s="138"/>
    </row>
    <row r="3197" spans="1:4" x14ac:dyDescent="0.2">
      <c r="A3197" s="158"/>
      <c r="D3197" s="138"/>
    </row>
    <row r="3198" spans="1:4" x14ac:dyDescent="0.2">
      <c r="A3198" s="158"/>
      <c r="D3198" s="138"/>
    </row>
    <row r="3199" spans="1:4" x14ac:dyDescent="0.2">
      <c r="A3199" s="158"/>
      <c r="D3199" s="138"/>
    </row>
    <row r="3200" spans="1:4" x14ac:dyDescent="0.2">
      <c r="A3200" s="158"/>
      <c r="D3200" s="138"/>
    </row>
    <row r="3201" spans="1:4" x14ac:dyDescent="0.2">
      <c r="A3201" s="158"/>
      <c r="D3201" s="138"/>
    </row>
    <row r="3202" spans="1:4" x14ac:dyDescent="0.2">
      <c r="A3202" s="158"/>
      <c r="D3202" s="138"/>
    </row>
    <row r="3203" spans="1:4" x14ac:dyDescent="0.2">
      <c r="A3203" s="158"/>
      <c r="D3203" s="138"/>
    </row>
    <row r="3204" spans="1:4" x14ac:dyDescent="0.2">
      <c r="A3204" s="158"/>
      <c r="D3204" s="138"/>
    </row>
    <row r="3205" spans="1:4" x14ac:dyDescent="0.2">
      <c r="A3205" s="158"/>
      <c r="D3205" s="138"/>
    </row>
    <row r="3206" spans="1:4" x14ac:dyDescent="0.2">
      <c r="A3206" s="158"/>
      <c r="D3206" s="138"/>
    </row>
    <row r="3207" spans="1:4" x14ac:dyDescent="0.2">
      <c r="A3207" s="158"/>
      <c r="D3207" s="138"/>
    </row>
    <row r="3208" spans="1:4" x14ac:dyDescent="0.2">
      <c r="A3208" s="158"/>
      <c r="D3208" s="138"/>
    </row>
    <row r="3209" spans="1:4" x14ac:dyDescent="0.2">
      <c r="A3209" s="158"/>
      <c r="D3209" s="138"/>
    </row>
    <row r="3210" spans="1:4" x14ac:dyDescent="0.2">
      <c r="A3210" s="158"/>
      <c r="D3210" s="138"/>
    </row>
    <row r="3211" spans="1:4" x14ac:dyDescent="0.2">
      <c r="A3211" s="158"/>
      <c r="D3211" s="138"/>
    </row>
    <row r="3212" spans="1:4" x14ac:dyDescent="0.2">
      <c r="A3212" s="158"/>
      <c r="D3212" s="138"/>
    </row>
    <row r="3213" spans="1:4" x14ac:dyDescent="0.2">
      <c r="A3213" s="158"/>
      <c r="D3213" s="138"/>
    </row>
    <row r="3214" spans="1:4" x14ac:dyDescent="0.2">
      <c r="A3214" s="158"/>
      <c r="D3214" s="138"/>
    </row>
    <row r="3215" spans="1:4" x14ac:dyDescent="0.2">
      <c r="A3215" s="158"/>
      <c r="D3215" s="138"/>
    </row>
    <row r="3216" spans="1:4" x14ac:dyDescent="0.2">
      <c r="A3216" s="158"/>
      <c r="D3216" s="138"/>
    </row>
    <row r="3217" spans="1:4" x14ac:dyDescent="0.2">
      <c r="A3217" s="158"/>
      <c r="D3217" s="138"/>
    </row>
    <row r="3218" spans="1:4" x14ac:dyDescent="0.2">
      <c r="A3218" s="158"/>
      <c r="D3218" s="138"/>
    </row>
    <row r="3219" spans="1:4" x14ac:dyDescent="0.2">
      <c r="A3219" s="158"/>
      <c r="D3219" s="138"/>
    </row>
    <row r="3220" spans="1:4" x14ac:dyDescent="0.2">
      <c r="A3220" s="158"/>
      <c r="D3220" s="138"/>
    </row>
    <row r="3221" spans="1:4" x14ac:dyDescent="0.2">
      <c r="A3221" s="158"/>
      <c r="D3221" s="138"/>
    </row>
    <row r="3222" spans="1:4" x14ac:dyDescent="0.2">
      <c r="A3222" s="158"/>
      <c r="D3222" s="138"/>
    </row>
    <row r="3223" spans="1:4" x14ac:dyDescent="0.2">
      <c r="A3223" s="158"/>
      <c r="D3223" s="138"/>
    </row>
    <row r="3224" spans="1:4" x14ac:dyDescent="0.2">
      <c r="A3224" s="158"/>
      <c r="D3224" s="138"/>
    </row>
    <row r="3225" spans="1:4" x14ac:dyDescent="0.2">
      <c r="A3225" s="158"/>
      <c r="D3225" s="138"/>
    </row>
    <row r="3226" spans="1:4" x14ac:dyDescent="0.2">
      <c r="A3226" s="158"/>
      <c r="D3226" s="138"/>
    </row>
    <row r="3227" spans="1:4" x14ac:dyDescent="0.2">
      <c r="A3227" s="158"/>
      <c r="D3227" s="138"/>
    </row>
    <row r="3228" spans="1:4" x14ac:dyDescent="0.2">
      <c r="A3228" s="158"/>
      <c r="D3228" s="138"/>
    </row>
    <row r="3229" spans="1:4" x14ac:dyDescent="0.2">
      <c r="A3229" s="158"/>
      <c r="D3229" s="138"/>
    </row>
    <row r="3230" spans="1:4" x14ac:dyDescent="0.2">
      <c r="A3230" s="158"/>
      <c r="D3230" s="138"/>
    </row>
    <row r="3231" spans="1:4" x14ac:dyDescent="0.2">
      <c r="A3231" s="158"/>
      <c r="D3231" s="138"/>
    </row>
    <row r="3232" spans="1:4" x14ac:dyDescent="0.2">
      <c r="A3232" s="158"/>
      <c r="D3232" s="138"/>
    </row>
    <row r="3233" spans="1:4" x14ac:dyDescent="0.2">
      <c r="A3233" s="158"/>
      <c r="D3233" s="138"/>
    </row>
    <row r="3234" spans="1:4" x14ac:dyDescent="0.2">
      <c r="A3234" s="158"/>
      <c r="D3234" s="138"/>
    </row>
    <row r="3235" spans="1:4" x14ac:dyDescent="0.2">
      <c r="A3235" s="158"/>
      <c r="D3235" s="138"/>
    </row>
    <row r="3236" spans="1:4" x14ac:dyDescent="0.2">
      <c r="A3236" s="158"/>
      <c r="D3236" s="138"/>
    </row>
    <row r="3237" spans="1:4" x14ac:dyDescent="0.2">
      <c r="A3237" s="158"/>
      <c r="D3237" s="138"/>
    </row>
    <row r="3238" spans="1:4" x14ac:dyDescent="0.2">
      <c r="A3238" s="158"/>
      <c r="D3238" s="138"/>
    </row>
    <row r="3239" spans="1:4" x14ac:dyDescent="0.2">
      <c r="A3239" s="158"/>
      <c r="D3239" s="138"/>
    </row>
    <row r="3240" spans="1:4" x14ac:dyDescent="0.2">
      <c r="A3240" s="158"/>
      <c r="D3240" s="138"/>
    </row>
    <row r="3241" spans="1:4" x14ac:dyDescent="0.2">
      <c r="A3241" s="158"/>
      <c r="D3241" s="138"/>
    </row>
    <row r="3242" spans="1:4" x14ac:dyDescent="0.2">
      <c r="A3242" s="158"/>
      <c r="D3242" s="138"/>
    </row>
    <row r="3243" spans="1:4" x14ac:dyDescent="0.2">
      <c r="A3243" s="158"/>
      <c r="D3243" s="138"/>
    </row>
    <row r="3244" spans="1:4" x14ac:dyDescent="0.2">
      <c r="A3244" s="158"/>
      <c r="D3244" s="138"/>
    </row>
    <row r="3245" spans="1:4" x14ac:dyDescent="0.2">
      <c r="A3245" s="158"/>
      <c r="D3245" s="138"/>
    </row>
    <row r="3246" spans="1:4" x14ac:dyDescent="0.2">
      <c r="A3246" s="158"/>
      <c r="D3246" s="138"/>
    </row>
    <row r="3247" spans="1:4" x14ac:dyDescent="0.2">
      <c r="A3247" s="158"/>
      <c r="D3247" s="138"/>
    </row>
    <row r="3248" spans="1:4" x14ac:dyDescent="0.2">
      <c r="A3248" s="158"/>
      <c r="D3248" s="138"/>
    </row>
    <row r="3249" spans="1:4" x14ac:dyDescent="0.2">
      <c r="A3249" s="158"/>
      <c r="D3249" s="138"/>
    </row>
    <row r="3250" spans="1:4" x14ac:dyDescent="0.2">
      <c r="A3250" s="158"/>
      <c r="D3250" s="138"/>
    </row>
    <row r="3251" spans="1:4" x14ac:dyDescent="0.2">
      <c r="A3251" s="158"/>
      <c r="D3251" s="138"/>
    </row>
    <row r="3252" spans="1:4" x14ac:dyDescent="0.2">
      <c r="A3252" s="158"/>
      <c r="D3252" s="138"/>
    </row>
    <row r="3253" spans="1:4" x14ac:dyDescent="0.2">
      <c r="A3253" s="158"/>
      <c r="D3253" s="138"/>
    </row>
    <row r="3254" spans="1:4" x14ac:dyDescent="0.2">
      <c r="A3254" s="158"/>
      <c r="D3254" s="138"/>
    </row>
    <row r="3255" spans="1:4" x14ac:dyDescent="0.2">
      <c r="A3255" s="158"/>
      <c r="D3255" s="138"/>
    </row>
    <row r="3256" spans="1:4" x14ac:dyDescent="0.2">
      <c r="A3256" s="158"/>
      <c r="D3256" s="138"/>
    </row>
    <row r="3257" spans="1:4" x14ac:dyDescent="0.2">
      <c r="A3257" s="158"/>
      <c r="D3257" s="138"/>
    </row>
    <row r="3258" spans="1:4" x14ac:dyDescent="0.2">
      <c r="A3258" s="158"/>
      <c r="D3258" s="138"/>
    </row>
    <row r="3259" spans="1:4" x14ac:dyDescent="0.2">
      <c r="A3259" s="158"/>
      <c r="D3259" s="138"/>
    </row>
    <row r="3260" spans="1:4" x14ac:dyDescent="0.2">
      <c r="A3260" s="158"/>
      <c r="D3260" s="138"/>
    </row>
    <row r="3261" spans="1:4" x14ac:dyDescent="0.2">
      <c r="A3261" s="158"/>
      <c r="D3261" s="138"/>
    </row>
    <row r="3262" spans="1:4" x14ac:dyDescent="0.2">
      <c r="A3262" s="158"/>
      <c r="D3262" s="138"/>
    </row>
    <row r="3263" spans="1:4" x14ac:dyDescent="0.2">
      <c r="A3263" s="158"/>
      <c r="D3263" s="138"/>
    </row>
    <row r="3264" spans="1:4" x14ac:dyDescent="0.2">
      <c r="A3264" s="158"/>
      <c r="D3264" s="138"/>
    </row>
    <row r="3265" spans="1:4" x14ac:dyDescent="0.2">
      <c r="A3265" s="158"/>
      <c r="D3265" s="138"/>
    </row>
    <row r="3266" spans="1:4" x14ac:dyDescent="0.2">
      <c r="A3266" s="158"/>
      <c r="D3266" s="138"/>
    </row>
    <row r="3267" spans="1:4" x14ac:dyDescent="0.2">
      <c r="A3267" s="158"/>
      <c r="D3267" s="138"/>
    </row>
    <row r="3268" spans="1:4" x14ac:dyDescent="0.2">
      <c r="A3268" s="158"/>
      <c r="D3268" s="138"/>
    </row>
    <row r="3269" spans="1:4" x14ac:dyDescent="0.2">
      <c r="A3269" s="158"/>
      <c r="D3269" s="138"/>
    </row>
    <row r="3270" spans="1:4" x14ac:dyDescent="0.2">
      <c r="A3270" s="158"/>
      <c r="D3270" s="138"/>
    </row>
    <row r="3271" spans="1:4" x14ac:dyDescent="0.2">
      <c r="A3271" s="158"/>
      <c r="D3271" s="138"/>
    </row>
    <row r="3272" spans="1:4" x14ac:dyDescent="0.2">
      <c r="A3272" s="158"/>
      <c r="D3272" s="138"/>
    </row>
    <row r="3273" spans="1:4" x14ac:dyDescent="0.2">
      <c r="A3273" s="158"/>
      <c r="D3273" s="138"/>
    </row>
    <row r="3274" spans="1:4" x14ac:dyDescent="0.2">
      <c r="A3274" s="158"/>
      <c r="D3274" s="138"/>
    </row>
    <row r="3275" spans="1:4" x14ac:dyDescent="0.2">
      <c r="A3275" s="158"/>
      <c r="D3275" s="138"/>
    </row>
    <row r="3276" spans="1:4" x14ac:dyDescent="0.2">
      <c r="A3276" s="158"/>
      <c r="D3276" s="138"/>
    </row>
    <row r="3277" spans="1:4" x14ac:dyDescent="0.2">
      <c r="A3277" s="158"/>
      <c r="D3277" s="138"/>
    </row>
    <row r="3278" spans="1:4" x14ac:dyDescent="0.2">
      <c r="A3278" s="158"/>
      <c r="D3278" s="138"/>
    </row>
    <row r="3279" spans="1:4" x14ac:dyDescent="0.2">
      <c r="A3279" s="158"/>
      <c r="D3279" s="138"/>
    </row>
    <row r="3280" spans="1:4" x14ac:dyDescent="0.2">
      <c r="A3280" s="158"/>
      <c r="D3280" s="138"/>
    </row>
    <row r="3281" spans="1:4" x14ac:dyDescent="0.2">
      <c r="A3281" s="158"/>
      <c r="D3281" s="138"/>
    </row>
    <row r="3282" spans="1:4" x14ac:dyDescent="0.2">
      <c r="A3282" s="158"/>
      <c r="D3282" s="138"/>
    </row>
    <row r="3283" spans="1:4" x14ac:dyDescent="0.2">
      <c r="A3283" s="158"/>
      <c r="D3283" s="138"/>
    </row>
    <row r="3284" spans="1:4" x14ac:dyDescent="0.2">
      <c r="A3284" s="158"/>
      <c r="D3284" s="138"/>
    </row>
    <row r="3285" spans="1:4" x14ac:dyDescent="0.2">
      <c r="A3285" s="158"/>
      <c r="D3285" s="138"/>
    </row>
    <row r="3286" spans="1:4" x14ac:dyDescent="0.2">
      <c r="A3286" s="158"/>
      <c r="D3286" s="138"/>
    </row>
    <row r="3287" spans="1:4" x14ac:dyDescent="0.2">
      <c r="A3287" s="158"/>
      <c r="D3287" s="138"/>
    </row>
    <row r="3288" spans="1:4" x14ac:dyDescent="0.2">
      <c r="A3288" s="158"/>
      <c r="D3288" s="138"/>
    </row>
    <row r="3289" spans="1:4" x14ac:dyDescent="0.2">
      <c r="A3289" s="158"/>
      <c r="D3289" s="138"/>
    </row>
    <row r="3290" spans="1:4" x14ac:dyDescent="0.2">
      <c r="A3290" s="158"/>
      <c r="D3290" s="138"/>
    </row>
    <row r="3291" spans="1:4" x14ac:dyDescent="0.2">
      <c r="A3291" s="158"/>
      <c r="D3291" s="138"/>
    </row>
    <row r="3292" spans="1:4" x14ac:dyDescent="0.2">
      <c r="A3292" s="158"/>
      <c r="D3292" s="138"/>
    </row>
    <row r="3293" spans="1:4" x14ac:dyDescent="0.2">
      <c r="A3293" s="158"/>
      <c r="D3293" s="138"/>
    </row>
    <row r="3294" spans="1:4" x14ac:dyDescent="0.2">
      <c r="A3294" s="158"/>
      <c r="D3294" s="138"/>
    </row>
    <row r="3295" spans="1:4" x14ac:dyDescent="0.2">
      <c r="A3295" s="158"/>
      <c r="D3295" s="138"/>
    </row>
    <row r="3296" spans="1:4" x14ac:dyDescent="0.2">
      <c r="A3296" s="158"/>
      <c r="D3296" s="138"/>
    </row>
    <row r="3297" spans="1:4" x14ac:dyDescent="0.2">
      <c r="A3297" s="158"/>
      <c r="D3297" s="138"/>
    </row>
    <row r="3298" spans="1:4" x14ac:dyDescent="0.2">
      <c r="A3298" s="158"/>
      <c r="D3298" s="138"/>
    </row>
    <row r="3299" spans="1:4" x14ac:dyDescent="0.2">
      <c r="A3299" s="158"/>
      <c r="D3299" s="138"/>
    </row>
    <row r="3300" spans="1:4" x14ac:dyDescent="0.2">
      <c r="A3300" s="158"/>
      <c r="D3300" s="138"/>
    </row>
    <row r="3301" spans="1:4" x14ac:dyDescent="0.2">
      <c r="A3301" s="158"/>
      <c r="D3301" s="138"/>
    </row>
    <row r="3302" spans="1:4" x14ac:dyDescent="0.2">
      <c r="A3302" s="158"/>
      <c r="D3302" s="138"/>
    </row>
    <row r="3303" spans="1:4" x14ac:dyDescent="0.2">
      <c r="A3303" s="158"/>
      <c r="D3303" s="138"/>
    </row>
    <row r="3304" spans="1:4" x14ac:dyDescent="0.2">
      <c r="A3304" s="158"/>
      <c r="D3304" s="138"/>
    </row>
    <row r="3305" spans="1:4" x14ac:dyDescent="0.2">
      <c r="A3305" s="158"/>
      <c r="D3305" s="138"/>
    </row>
    <row r="3306" spans="1:4" x14ac:dyDescent="0.2">
      <c r="A3306" s="158"/>
      <c r="D3306" s="138"/>
    </row>
    <row r="3307" spans="1:4" x14ac:dyDescent="0.2">
      <c r="A3307" s="158"/>
      <c r="D3307" s="138"/>
    </row>
    <row r="3308" spans="1:4" x14ac:dyDescent="0.2">
      <c r="A3308" s="158"/>
      <c r="D3308" s="138"/>
    </row>
    <row r="3309" spans="1:4" x14ac:dyDescent="0.2">
      <c r="A3309" s="158"/>
      <c r="D3309" s="138"/>
    </row>
    <row r="3310" spans="1:4" x14ac:dyDescent="0.2">
      <c r="A3310" s="158"/>
      <c r="D3310" s="138"/>
    </row>
    <row r="3311" spans="1:4" x14ac:dyDescent="0.2">
      <c r="A3311" s="158"/>
      <c r="D3311" s="138"/>
    </row>
    <row r="3312" spans="1:4" x14ac:dyDescent="0.2">
      <c r="A3312" s="158"/>
      <c r="D3312" s="138"/>
    </row>
    <row r="3313" spans="1:4" x14ac:dyDescent="0.2">
      <c r="A3313" s="158"/>
      <c r="D3313" s="138"/>
    </row>
    <row r="3314" spans="1:4" x14ac:dyDescent="0.2">
      <c r="A3314" s="158"/>
      <c r="D3314" s="138"/>
    </row>
    <row r="3315" spans="1:4" x14ac:dyDescent="0.2">
      <c r="A3315" s="158"/>
      <c r="D3315" s="138"/>
    </row>
    <row r="3316" spans="1:4" x14ac:dyDescent="0.2">
      <c r="A3316" s="158"/>
      <c r="D3316" s="138"/>
    </row>
    <row r="3317" spans="1:4" x14ac:dyDescent="0.2">
      <c r="A3317" s="158"/>
      <c r="D3317" s="138"/>
    </row>
    <row r="3318" spans="1:4" x14ac:dyDescent="0.2">
      <c r="A3318" s="158"/>
      <c r="D3318" s="138"/>
    </row>
    <row r="3319" spans="1:4" x14ac:dyDescent="0.2">
      <c r="A3319" s="158"/>
      <c r="D3319" s="138"/>
    </row>
    <row r="3320" spans="1:4" x14ac:dyDescent="0.2">
      <c r="A3320" s="158"/>
      <c r="D3320" s="138"/>
    </row>
    <row r="3321" spans="1:4" x14ac:dyDescent="0.2">
      <c r="A3321" s="158"/>
      <c r="D3321" s="138"/>
    </row>
    <row r="3322" spans="1:4" x14ac:dyDescent="0.2">
      <c r="A3322" s="158"/>
      <c r="D3322" s="138"/>
    </row>
    <row r="3323" spans="1:4" x14ac:dyDescent="0.2">
      <c r="A3323" s="158"/>
      <c r="D3323" s="138"/>
    </row>
    <row r="3324" spans="1:4" x14ac:dyDescent="0.2">
      <c r="A3324" s="158"/>
      <c r="D3324" s="138"/>
    </row>
    <row r="3325" spans="1:4" x14ac:dyDescent="0.2">
      <c r="A3325" s="158"/>
      <c r="D3325" s="138"/>
    </row>
    <row r="3326" spans="1:4" x14ac:dyDescent="0.2">
      <c r="A3326" s="158"/>
      <c r="D3326" s="138"/>
    </row>
    <row r="3327" spans="1:4" x14ac:dyDescent="0.2">
      <c r="A3327" s="158"/>
      <c r="D3327" s="138"/>
    </row>
    <row r="3328" spans="1:4" x14ac:dyDescent="0.2">
      <c r="A3328" s="158"/>
      <c r="D3328" s="138"/>
    </row>
    <row r="3329" spans="1:4" x14ac:dyDescent="0.2">
      <c r="A3329" s="158"/>
      <c r="D3329" s="138"/>
    </row>
    <row r="3330" spans="1:4" x14ac:dyDescent="0.2">
      <c r="A3330" s="158"/>
      <c r="D3330" s="138"/>
    </row>
    <row r="3331" spans="1:4" x14ac:dyDescent="0.2">
      <c r="A3331" s="158"/>
      <c r="D3331" s="138"/>
    </row>
    <row r="3332" spans="1:4" x14ac:dyDescent="0.2">
      <c r="A3332" s="158"/>
      <c r="D3332" s="138"/>
    </row>
    <row r="3333" spans="1:4" x14ac:dyDescent="0.2">
      <c r="A3333" s="158"/>
      <c r="D3333" s="138"/>
    </row>
    <row r="3334" spans="1:4" x14ac:dyDescent="0.2">
      <c r="A3334" s="158"/>
      <c r="D3334" s="138"/>
    </row>
    <row r="3335" spans="1:4" x14ac:dyDescent="0.2">
      <c r="A3335" s="158"/>
      <c r="D3335" s="138"/>
    </row>
    <row r="3336" spans="1:4" x14ac:dyDescent="0.2">
      <c r="A3336" s="158"/>
      <c r="D3336" s="138"/>
    </row>
    <row r="3337" spans="1:4" x14ac:dyDescent="0.2">
      <c r="A3337" s="158"/>
      <c r="D3337" s="138"/>
    </row>
    <row r="3338" spans="1:4" x14ac:dyDescent="0.2">
      <c r="A3338" s="158"/>
      <c r="D3338" s="138"/>
    </row>
    <row r="3339" spans="1:4" x14ac:dyDescent="0.2">
      <c r="A3339" s="158"/>
      <c r="D3339" s="138"/>
    </row>
    <row r="3340" spans="1:4" x14ac:dyDescent="0.2">
      <c r="A3340" s="158"/>
      <c r="D3340" s="138"/>
    </row>
    <row r="3341" spans="1:4" x14ac:dyDescent="0.2">
      <c r="A3341" s="158"/>
      <c r="D3341" s="138"/>
    </row>
    <row r="3342" spans="1:4" x14ac:dyDescent="0.2">
      <c r="A3342" s="158"/>
      <c r="D3342" s="138"/>
    </row>
    <row r="3343" spans="1:4" x14ac:dyDescent="0.2">
      <c r="A3343" s="158"/>
      <c r="D3343" s="138"/>
    </row>
    <row r="3344" spans="1:4" x14ac:dyDescent="0.2">
      <c r="A3344" s="158"/>
      <c r="D3344" s="138"/>
    </row>
    <row r="3345" spans="1:4" x14ac:dyDescent="0.2">
      <c r="A3345" s="158"/>
      <c r="D3345" s="138"/>
    </row>
    <row r="3346" spans="1:4" x14ac:dyDescent="0.2">
      <c r="A3346" s="158"/>
      <c r="D3346" s="138"/>
    </row>
    <row r="3347" spans="1:4" x14ac:dyDescent="0.2">
      <c r="A3347" s="158"/>
      <c r="D3347" s="138"/>
    </row>
    <row r="3348" spans="1:4" x14ac:dyDescent="0.2">
      <c r="A3348" s="158"/>
      <c r="D3348" s="138"/>
    </row>
    <row r="3349" spans="1:4" x14ac:dyDescent="0.2">
      <c r="A3349" s="158"/>
      <c r="D3349" s="138"/>
    </row>
    <row r="3350" spans="1:4" x14ac:dyDescent="0.2">
      <c r="A3350" s="158"/>
      <c r="D3350" s="138"/>
    </row>
    <row r="3351" spans="1:4" x14ac:dyDescent="0.2">
      <c r="A3351" s="158"/>
      <c r="D3351" s="138"/>
    </row>
    <row r="3352" spans="1:4" x14ac:dyDescent="0.2">
      <c r="A3352" s="158"/>
      <c r="D3352" s="138"/>
    </row>
    <row r="3353" spans="1:4" x14ac:dyDescent="0.2">
      <c r="A3353" s="158"/>
      <c r="D3353" s="138"/>
    </row>
    <row r="3354" spans="1:4" x14ac:dyDescent="0.2">
      <c r="A3354" s="158"/>
      <c r="D3354" s="138"/>
    </row>
    <row r="3355" spans="1:4" x14ac:dyDescent="0.2">
      <c r="A3355" s="158"/>
      <c r="D3355" s="138"/>
    </row>
    <row r="3356" spans="1:4" x14ac:dyDescent="0.2">
      <c r="A3356" s="158"/>
      <c r="D3356" s="138"/>
    </row>
    <row r="3357" spans="1:4" x14ac:dyDescent="0.2">
      <c r="A3357" s="158"/>
      <c r="D3357" s="138"/>
    </row>
    <row r="3358" spans="1:4" x14ac:dyDescent="0.2">
      <c r="A3358" s="158"/>
      <c r="D3358" s="138"/>
    </row>
    <row r="3359" spans="1:4" x14ac:dyDescent="0.2">
      <c r="A3359" s="158"/>
      <c r="D3359" s="138"/>
    </row>
    <row r="3360" spans="1:4" x14ac:dyDescent="0.2">
      <c r="A3360" s="158"/>
      <c r="D3360" s="138"/>
    </row>
    <row r="3361" spans="1:4" x14ac:dyDescent="0.2">
      <c r="A3361" s="158"/>
      <c r="D3361" s="138"/>
    </row>
    <row r="3362" spans="1:4" x14ac:dyDescent="0.2">
      <c r="A3362" s="158"/>
      <c r="D3362" s="138"/>
    </row>
    <row r="3363" spans="1:4" x14ac:dyDescent="0.2">
      <c r="A3363" s="158"/>
      <c r="D3363" s="138"/>
    </row>
    <row r="3364" spans="1:4" x14ac:dyDescent="0.2">
      <c r="A3364" s="158"/>
      <c r="D3364" s="138"/>
    </row>
    <row r="3365" spans="1:4" x14ac:dyDescent="0.2">
      <c r="A3365" s="158"/>
      <c r="D3365" s="138"/>
    </row>
    <row r="3366" spans="1:4" x14ac:dyDescent="0.2">
      <c r="A3366" s="158"/>
      <c r="D3366" s="138"/>
    </row>
    <row r="3367" spans="1:4" x14ac:dyDescent="0.2">
      <c r="A3367" s="158"/>
      <c r="D3367" s="138"/>
    </row>
    <row r="3368" spans="1:4" x14ac:dyDescent="0.2">
      <c r="A3368" s="158"/>
      <c r="D3368" s="138"/>
    </row>
    <row r="3369" spans="1:4" x14ac:dyDescent="0.2">
      <c r="A3369" s="158"/>
      <c r="D3369" s="138"/>
    </row>
    <row r="3370" spans="1:4" x14ac:dyDescent="0.2">
      <c r="A3370" s="158"/>
      <c r="D3370" s="138"/>
    </row>
    <row r="3371" spans="1:4" x14ac:dyDescent="0.2">
      <c r="A3371" s="158"/>
      <c r="D3371" s="138"/>
    </row>
    <row r="3372" spans="1:4" x14ac:dyDescent="0.2">
      <c r="A3372" s="158"/>
      <c r="D3372" s="138"/>
    </row>
    <row r="3373" spans="1:4" x14ac:dyDescent="0.2">
      <c r="A3373" s="158"/>
      <c r="D3373" s="138"/>
    </row>
    <row r="3374" spans="1:4" x14ac:dyDescent="0.2">
      <c r="A3374" s="158"/>
      <c r="D3374" s="138"/>
    </row>
    <row r="3375" spans="1:4" x14ac:dyDescent="0.2">
      <c r="A3375" s="158"/>
      <c r="D3375" s="138"/>
    </row>
    <row r="3376" spans="1:4" x14ac:dyDescent="0.2">
      <c r="A3376" s="158"/>
      <c r="D3376" s="138"/>
    </row>
    <row r="3377" spans="1:4" x14ac:dyDescent="0.2">
      <c r="A3377" s="158"/>
      <c r="D3377" s="138"/>
    </row>
    <row r="3378" spans="1:4" x14ac:dyDescent="0.2">
      <c r="A3378" s="158"/>
      <c r="D3378" s="138"/>
    </row>
    <row r="3379" spans="1:4" x14ac:dyDescent="0.2">
      <c r="A3379" s="158"/>
      <c r="D3379" s="138"/>
    </row>
    <row r="3380" spans="1:4" x14ac:dyDescent="0.2">
      <c r="A3380" s="158"/>
      <c r="D3380" s="138"/>
    </row>
    <row r="3381" spans="1:4" x14ac:dyDescent="0.2">
      <c r="A3381" s="158"/>
      <c r="D3381" s="138"/>
    </row>
    <row r="3382" spans="1:4" x14ac:dyDescent="0.2">
      <c r="A3382" s="158"/>
      <c r="D3382" s="138"/>
    </row>
    <row r="3383" spans="1:4" x14ac:dyDescent="0.2">
      <c r="A3383" s="158"/>
      <c r="D3383" s="138"/>
    </row>
    <row r="3384" spans="1:4" x14ac:dyDescent="0.2">
      <c r="A3384" s="158"/>
      <c r="D3384" s="138"/>
    </row>
    <row r="3385" spans="1:4" x14ac:dyDescent="0.2">
      <c r="A3385" s="158"/>
      <c r="D3385" s="138"/>
    </row>
    <row r="3386" spans="1:4" x14ac:dyDescent="0.2">
      <c r="A3386" s="158"/>
      <c r="D3386" s="138"/>
    </row>
    <row r="3387" spans="1:4" x14ac:dyDescent="0.2">
      <c r="A3387" s="158"/>
      <c r="D3387" s="138"/>
    </row>
    <row r="3388" spans="1:4" x14ac:dyDescent="0.2">
      <c r="A3388" s="158"/>
      <c r="D3388" s="138"/>
    </row>
    <row r="3389" spans="1:4" x14ac:dyDescent="0.2">
      <c r="A3389" s="158"/>
      <c r="D3389" s="138"/>
    </row>
    <row r="3390" spans="1:4" x14ac:dyDescent="0.2">
      <c r="A3390" s="158"/>
      <c r="D3390" s="138"/>
    </row>
    <row r="3391" spans="1:4" x14ac:dyDescent="0.2">
      <c r="A3391" s="158"/>
      <c r="D3391" s="138"/>
    </row>
    <row r="3392" spans="1:4" x14ac:dyDescent="0.2">
      <c r="A3392" s="158"/>
      <c r="D3392" s="138"/>
    </row>
    <row r="3393" spans="1:4" x14ac:dyDescent="0.2">
      <c r="A3393" s="158"/>
      <c r="D3393" s="138"/>
    </row>
    <row r="3394" spans="1:4" x14ac:dyDescent="0.2">
      <c r="A3394" s="158"/>
      <c r="D3394" s="138"/>
    </row>
    <row r="3395" spans="1:4" x14ac:dyDescent="0.2">
      <c r="A3395" s="158"/>
      <c r="D3395" s="138"/>
    </row>
    <row r="3396" spans="1:4" x14ac:dyDescent="0.2">
      <c r="A3396" s="158"/>
      <c r="D3396" s="138"/>
    </row>
    <row r="3397" spans="1:4" x14ac:dyDescent="0.2">
      <c r="A3397" s="158"/>
      <c r="D3397" s="138"/>
    </row>
    <row r="3398" spans="1:4" x14ac:dyDescent="0.2">
      <c r="A3398" s="158"/>
      <c r="D3398" s="138"/>
    </row>
    <row r="3399" spans="1:4" x14ac:dyDescent="0.2">
      <c r="A3399" s="158"/>
      <c r="D3399" s="138"/>
    </row>
    <row r="3400" spans="1:4" x14ac:dyDescent="0.2">
      <c r="A3400" s="158"/>
      <c r="D3400" s="138"/>
    </row>
    <row r="3401" spans="1:4" x14ac:dyDescent="0.2">
      <c r="A3401" s="158"/>
      <c r="D3401" s="138"/>
    </row>
    <row r="3402" spans="1:4" x14ac:dyDescent="0.2">
      <c r="A3402" s="158"/>
      <c r="D3402" s="138"/>
    </row>
    <row r="3403" spans="1:4" x14ac:dyDescent="0.2">
      <c r="A3403" s="158"/>
      <c r="D3403" s="138"/>
    </row>
    <row r="3404" spans="1:4" x14ac:dyDescent="0.2">
      <c r="A3404" s="158"/>
      <c r="D3404" s="138"/>
    </row>
    <row r="3405" spans="1:4" x14ac:dyDescent="0.2">
      <c r="A3405" s="158"/>
      <c r="D3405" s="138"/>
    </row>
    <row r="3406" spans="1:4" x14ac:dyDescent="0.2">
      <c r="A3406" s="158"/>
      <c r="D3406" s="138"/>
    </row>
    <row r="3407" spans="1:4" x14ac:dyDescent="0.2">
      <c r="A3407" s="158"/>
      <c r="D3407" s="138"/>
    </row>
    <row r="3408" spans="1:4" x14ac:dyDescent="0.2">
      <c r="A3408" s="158"/>
      <c r="D3408" s="138"/>
    </row>
    <row r="3409" spans="1:4" x14ac:dyDescent="0.2">
      <c r="A3409" s="158"/>
      <c r="D3409" s="138"/>
    </row>
    <row r="3410" spans="1:4" x14ac:dyDescent="0.2">
      <c r="A3410" s="158"/>
      <c r="D3410" s="138"/>
    </row>
    <row r="3411" spans="1:4" x14ac:dyDescent="0.2">
      <c r="A3411" s="158"/>
      <c r="D3411" s="138"/>
    </row>
    <row r="3412" spans="1:4" x14ac:dyDescent="0.2">
      <c r="A3412" s="158"/>
      <c r="D3412" s="138"/>
    </row>
    <row r="3413" spans="1:4" x14ac:dyDescent="0.2">
      <c r="A3413" s="158"/>
      <c r="D3413" s="138"/>
    </row>
    <row r="3414" spans="1:4" x14ac:dyDescent="0.2">
      <c r="A3414" s="158"/>
      <c r="D3414" s="138"/>
    </row>
    <row r="3415" spans="1:4" x14ac:dyDescent="0.2">
      <c r="A3415" s="158"/>
      <c r="D3415" s="138"/>
    </row>
    <row r="3416" spans="1:4" x14ac:dyDescent="0.2">
      <c r="A3416" s="158"/>
      <c r="D3416" s="138"/>
    </row>
    <row r="3417" spans="1:4" x14ac:dyDescent="0.2">
      <c r="A3417" s="158"/>
      <c r="D3417" s="138"/>
    </row>
    <row r="3418" spans="1:4" x14ac:dyDescent="0.2">
      <c r="A3418" s="158"/>
      <c r="D3418" s="138"/>
    </row>
    <row r="3419" spans="1:4" x14ac:dyDescent="0.2">
      <c r="A3419" s="158"/>
      <c r="D3419" s="138"/>
    </row>
    <row r="3420" spans="1:4" x14ac:dyDescent="0.2">
      <c r="A3420" s="158"/>
      <c r="D3420" s="138"/>
    </row>
    <row r="3421" spans="1:4" x14ac:dyDescent="0.2">
      <c r="A3421" s="158"/>
      <c r="D3421" s="138"/>
    </row>
    <row r="3422" spans="1:4" x14ac:dyDescent="0.2">
      <c r="A3422" s="158"/>
      <c r="D3422" s="138"/>
    </row>
    <row r="3423" spans="1:4" x14ac:dyDescent="0.2">
      <c r="A3423" s="158"/>
      <c r="D3423" s="138"/>
    </row>
    <row r="3424" spans="1:4" x14ac:dyDescent="0.2">
      <c r="A3424" s="158"/>
      <c r="D3424" s="138"/>
    </row>
    <row r="3425" spans="1:4" x14ac:dyDescent="0.2">
      <c r="A3425" s="158"/>
      <c r="D3425" s="138"/>
    </row>
    <row r="3426" spans="1:4" x14ac:dyDescent="0.2">
      <c r="A3426" s="158"/>
      <c r="D3426" s="138"/>
    </row>
    <row r="3427" spans="1:4" x14ac:dyDescent="0.2">
      <c r="A3427" s="158"/>
      <c r="D3427" s="138"/>
    </row>
    <row r="3428" spans="1:4" x14ac:dyDescent="0.2">
      <c r="A3428" s="158"/>
      <c r="D3428" s="138"/>
    </row>
    <row r="3429" spans="1:4" x14ac:dyDescent="0.2">
      <c r="A3429" s="158"/>
      <c r="D3429" s="138"/>
    </row>
    <row r="3430" spans="1:4" x14ac:dyDescent="0.2">
      <c r="A3430" s="158"/>
      <c r="D3430" s="138"/>
    </row>
    <row r="3431" spans="1:4" x14ac:dyDescent="0.2">
      <c r="A3431" s="158"/>
      <c r="D3431" s="138"/>
    </row>
    <row r="3432" spans="1:4" x14ac:dyDescent="0.2">
      <c r="A3432" s="158"/>
      <c r="D3432" s="138"/>
    </row>
    <row r="3433" spans="1:4" x14ac:dyDescent="0.2">
      <c r="A3433" s="158"/>
      <c r="D3433" s="138"/>
    </row>
    <row r="3434" spans="1:4" x14ac:dyDescent="0.2">
      <c r="A3434" s="158"/>
      <c r="D3434" s="138"/>
    </row>
    <row r="3435" spans="1:4" x14ac:dyDescent="0.2">
      <c r="A3435" s="158"/>
      <c r="D3435" s="138"/>
    </row>
    <row r="3436" spans="1:4" x14ac:dyDescent="0.2">
      <c r="A3436" s="158"/>
      <c r="D3436" s="138"/>
    </row>
    <row r="3437" spans="1:4" x14ac:dyDescent="0.2">
      <c r="A3437" s="158"/>
      <c r="D3437" s="138"/>
    </row>
    <row r="3438" spans="1:4" x14ac:dyDescent="0.2">
      <c r="A3438" s="158"/>
      <c r="D3438" s="138"/>
    </row>
    <row r="3439" spans="1:4" x14ac:dyDescent="0.2">
      <c r="A3439" s="158"/>
      <c r="D3439" s="138"/>
    </row>
    <row r="3440" spans="1:4" x14ac:dyDescent="0.2">
      <c r="A3440" s="158"/>
      <c r="D3440" s="138"/>
    </row>
    <row r="3441" spans="1:4" x14ac:dyDescent="0.2">
      <c r="A3441" s="158"/>
      <c r="D3441" s="138"/>
    </row>
    <row r="3442" spans="1:4" x14ac:dyDescent="0.2">
      <c r="A3442" s="158"/>
      <c r="D3442" s="138"/>
    </row>
    <row r="3443" spans="1:4" x14ac:dyDescent="0.2">
      <c r="A3443" s="158"/>
      <c r="D3443" s="138"/>
    </row>
    <row r="3444" spans="1:4" x14ac:dyDescent="0.2">
      <c r="A3444" s="158"/>
      <c r="D3444" s="138"/>
    </row>
    <row r="3445" spans="1:4" x14ac:dyDescent="0.2">
      <c r="A3445" s="158"/>
      <c r="D3445" s="138"/>
    </row>
    <row r="3446" spans="1:4" x14ac:dyDescent="0.2">
      <c r="A3446" s="158"/>
      <c r="D3446" s="138"/>
    </row>
    <row r="3447" spans="1:4" x14ac:dyDescent="0.2">
      <c r="A3447" s="158"/>
      <c r="D3447" s="138"/>
    </row>
    <row r="3448" spans="1:4" x14ac:dyDescent="0.2">
      <c r="A3448" s="158"/>
      <c r="D3448" s="138"/>
    </row>
    <row r="3449" spans="1:4" x14ac:dyDescent="0.2">
      <c r="A3449" s="158"/>
      <c r="D3449" s="138"/>
    </row>
    <row r="3450" spans="1:4" x14ac:dyDescent="0.2">
      <c r="A3450" s="158"/>
      <c r="D3450" s="138"/>
    </row>
    <row r="3451" spans="1:4" x14ac:dyDescent="0.2">
      <c r="A3451" s="158"/>
      <c r="D3451" s="138"/>
    </row>
    <row r="3452" spans="1:4" x14ac:dyDescent="0.2">
      <c r="A3452" s="158"/>
      <c r="D3452" s="138"/>
    </row>
    <row r="3453" spans="1:4" x14ac:dyDescent="0.2">
      <c r="A3453" s="158"/>
      <c r="D3453" s="138"/>
    </row>
    <row r="3454" spans="1:4" x14ac:dyDescent="0.2">
      <c r="A3454" s="158"/>
      <c r="D3454" s="138"/>
    </row>
    <row r="3455" spans="1:4" x14ac:dyDescent="0.2">
      <c r="A3455" s="158"/>
      <c r="D3455" s="138"/>
    </row>
    <row r="3456" spans="1:4" x14ac:dyDescent="0.2">
      <c r="A3456" s="158"/>
      <c r="D3456" s="138"/>
    </row>
    <row r="3457" spans="1:4" x14ac:dyDescent="0.2">
      <c r="A3457" s="158"/>
      <c r="D3457" s="138"/>
    </row>
    <row r="3458" spans="1:4" x14ac:dyDescent="0.2">
      <c r="A3458" s="158"/>
      <c r="D3458" s="138"/>
    </row>
    <row r="3459" spans="1:4" x14ac:dyDescent="0.2">
      <c r="A3459" s="158"/>
      <c r="D3459" s="138"/>
    </row>
    <row r="3460" spans="1:4" x14ac:dyDescent="0.2">
      <c r="A3460" s="158"/>
      <c r="D3460" s="138"/>
    </row>
    <row r="3461" spans="1:4" x14ac:dyDescent="0.2">
      <c r="A3461" s="158"/>
      <c r="D3461" s="138"/>
    </row>
    <row r="3462" spans="1:4" x14ac:dyDescent="0.2">
      <c r="A3462" s="158"/>
      <c r="D3462" s="138"/>
    </row>
    <row r="3463" spans="1:4" x14ac:dyDescent="0.2">
      <c r="A3463" s="158"/>
      <c r="D3463" s="138"/>
    </row>
    <row r="3464" spans="1:4" x14ac:dyDescent="0.2">
      <c r="A3464" s="158"/>
      <c r="D3464" s="138"/>
    </row>
    <row r="3465" spans="1:4" x14ac:dyDescent="0.2">
      <c r="A3465" s="158"/>
      <c r="D3465" s="138"/>
    </row>
    <row r="3466" spans="1:4" x14ac:dyDescent="0.2">
      <c r="A3466" s="158"/>
      <c r="D3466" s="138"/>
    </row>
    <row r="3467" spans="1:4" x14ac:dyDescent="0.2">
      <c r="A3467" s="158"/>
      <c r="D3467" s="138"/>
    </row>
    <row r="3468" spans="1:4" x14ac:dyDescent="0.2">
      <c r="A3468" s="158"/>
      <c r="D3468" s="138"/>
    </row>
    <row r="3469" spans="1:4" x14ac:dyDescent="0.2">
      <c r="A3469" s="158"/>
      <c r="D3469" s="138"/>
    </row>
    <row r="3470" spans="1:4" x14ac:dyDescent="0.2">
      <c r="A3470" s="158"/>
      <c r="D3470" s="138"/>
    </row>
    <row r="3471" spans="1:4" x14ac:dyDescent="0.2">
      <c r="A3471" s="158"/>
      <c r="D3471" s="138"/>
    </row>
    <row r="3472" spans="1:4" x14ac:dyDescent="0.2">
      <c r="A3472" s="158"/>
      <c r="D3472" s="138"/>
    </row>
    <row r="3473" spans="1:4" x14ac:dyDescent="0.2">
      <c r="A3473" s="158"/>
      <c r="D3473" s="138"/>
    </row>
    <row r="3474" spans="1:4" x14ac:dyDescent="0.2">
      <c r="A3474" s="158"/>
      <c r="D3474" s="138"/>
    </row>
    <row r="3475" spans="1:4" x14ac:dyDescent="0.2">
      <c r="A3475" s="158"/>
      <c r="D3475" s="138"/>
    </row>
    <row r="3476" spans="1:4" x14ac:dyDescent="0.2">
      <c r="A3476" s="158"/>
      <c r="D3476" s="138"/>
    </row>
    <row r="3477" spans="1:4" x14ac:dyDescent="0.2">
      <c r="A3477" s="158"/>
      <c r="D3477" s="138"/>
    </row>
    <row r="3478" spans="1:4" x14ac:dyDescent="0.2">
      <c r="A3478" s="158"/>
      <c r="D3478" s="138"/>
    </row>
    <row r="3479" spans="1:4" x14ac:dyDescent="0.2">
      <c r="A3479" s="158"/>
      <c r="D3479" s="138"/>
    </row>
    <row r="3480" spans="1:4" x14ac:dyDescent="0.2">
      <c r="A3480" s="158"/>
      <c r="D3480" s="138"/>
    </row>
    <row r="3481" spans="1:4" x14ac:dyDescent="0.2">
      <c r="A3481" s="158"/>
      <c r="D3481" s="138"/>
    </row>
    <row r="3482" spans="1:4" x14ac:dyDescent="0.2">
      <c r="A3482" s="158"/>
      <c r="D3482" s="138"/>
    </row>
    <row r="3483" spans="1:4" x14ac:dyDescent="0.2">
      <c r="A3483" s="158"/>
      <c r="D3483" s="138"/>
    </row>
    <row r="3484" spans="1:4" x14ac:dyDescent="0.2">
      <c r="A3484" s="158"/>
      <c r="D3484" s="138"/>
    </row>
    <row r="3485" spans="1:4" x14ac:dyDescent="0.2">
      <c r="A3485" s="158"/>
      <c r="D3485" s="138"/>
    </row>
    <row r="3486" spans="1:4" x14ac:dyDescent="0.2">
      <c r="A3486" s="158"/>
      <c r="D3486" s="138"/>
    </row>
    <row r="3487" spans="1:4" x14ac:dyDescent="0.2">
      <c r="A3487" s="158"/>
      <c r="D3487" s="138"/>
    </row>
    <row r="3488" spans="1:4" x14ac:dyDescent="0.2">
      <c r="A3488" s="158"/>
      <c r="D3488" s="138"/>
    </row>
    <row r="3489" spans="1:4" x14ac:dyDescent="0.2">
      <c r="A3489" s="158"/>
      <c r="D3489" s="138"/>
    </row>
    <row r="3490" spans="1:4" x14ac:dyDescent="0.2">
      <c r="A3490" s="158"/>
      <c r="D3490" s="138"/>
    </row>
    <row r="3491" spans="1:4" x14ac:dyDescent="0.2">
      <c r="A3491" s="158"/>
      <c r="D3491" s="138"/>
    </row>
    <row r="3492" spans="1:4" x14ac:dyDescent="0.2">
      <c r="A3492" s="158"/>
      <c r="D3492" s="138"/>
    </row>
    <row r="3493" spans="1:4" x14ac:dyDescent="0.2">
      <c r="A3493" s="158"/>
      <c r="D3493" s="138"/>
    </row>
    <row r="3494" spans="1:4" x14ac:dyDescent="0.2">
      <c r="A3494" s="158"/>
      <c r="D3494" s="138"/>
    </row>
    <row r="3495" spans="1:4" x14ac:dyDescent="0.2">
      <c r="A3495" s="158"/>
      <c r="D3495" s="138"/>
    </row>
    <row r="3496" spans="1:4" x14ac:dyDescent="0.2">
      <c r="A3496" s="158"/>
      <c r="D3496" s="138"/>
    </row>
    <row r="3497" spans="1:4" x14ac:dyDescent="0.2">
      <c r="A3497" s="158"/>
      <c r="D3497" s="138"/>
    </row>
    <row r="3498" spans="1:4" x14ac:dyDescent="0.2">
      <c r="A3498" s="158"/>
      <c r="D3498" s="138"/>
    </row>
    <row r="3499" spans="1:4" x14ac:dyDescent="0.2">
      <c r="A3499" s="158"/>
      <c r="D3499" s="138"/>
    </row>
    <row r="3500" spans="1:4" x14ac:dyDescent="0.2">
      <c r="A3500" s="158"/>
      <c r="D3500" s="138"/>
    </row>
    <row r="3501" spans="1:4" x14ac:dyDescent="0.2">
      <c r="A3501" s="158"/>
      <c r="D3501" s="138"/>
    </row>
    <row r="3502" spans="1:4" x14ac:dyDescent="0.2">
      <c r="A3502" s="158"/>
      <c r="D3502" s="138"/>
    </row>
    <row r="3503" spans="1:4" x14ac:dyDescent="0.2">
      <c r="A3503" s="158"/>
      <c r="D3503" s="138"/>
    </row>
    <row r="3504" spans="1:4" x14ac:dyDescent="0.2">
      <c r="A3504" s="158"/>
      <c r="D3504" s="138"/>
    </row>
    <row r="3505" spans="1:4" x14ac:dyDescent="0.2">
      <c r="A3505" s="158"/>
      <c r="D3505" s="138"/>
    </row>
    <row r="3506" spans="1:4" x14ac:dyDescent="0.2">
      <c r="A3506" s="158"/>
      <c r="D3506" s="138"/>
    </row>
    <row r="3507" spans="1:4" x14ac:dyDescent="0.2">
      <c r="A3507" s="158"/>
      <c r="D3507" s="138"/>
    </row>
    <row r="3508" spans="1:4" x14ac:dyDescent="0.2">
      <c r="A3508" s="158"/>
      <c r="D3508" s="138"/>
    </row>
    <row r="3509" spans="1:4" x14ac:dyDescent="0.2">
      <c r="A3509" s="158"/>
      <c r="D3509" s="138"/>
    </row>
    <row r="3510" spans="1:4" x14ac:dyDescent="0.2">
      <c r="A3510" s="158"/>
      <c r="D3510" s="138"/>
    </row>
    <row r="3511" spans="1:4" x14ac:dyDescent="0.2">
      <c r="A3511" s="158"/>
      <c r="D3511" s="138"/>
    </row>
    <row r="3512" spans="1:4" x14ac:dyDescent="0.2">
      <c r="A3512" s="158"/>
      <c r="D3512" s="138"/>
    </row>
    <row r="3513" spans="1:4" x14ac:dyDescent="0.2">
      <c r="A3513" s="158"/>
      <c r="D3513" s="138"/>
    </row>
    <row r="3514" spans="1:4" x14ac:dyDescent="0.2">
      <c r="A3514" s="158"/>
      <c r="D3514" s="138"/>
    </row>
    <row r="3515" spans="1:4" x14ac:dyDescent="0.2">
      <c r="A3515" s="158"/>
      <c r="D3515" s="138"/>
    </row>
    <row r="3516" spans="1:4" x14ac:dyDescent="0.2">
      <c r="A3516" s="158"/>
      <c r="D3516" s="138"/>
    </row>
    <row r="3517" spans="1:4" x14ac:dyDescent="0.2">
      <c r="A3517" s="158"/>
      <c r="D3517" s="138"/>
    </row>
    <row r="3518" spans="1:4" x14ac:dyDescent="0.2">
      <c r="A3518" s="158"/>
      <c r="D3518" s="138"/>
    </row>
    <row r="3519" spans="1:4" x14ac:dyDescent="0.2">
      <c r="A3519" s="158"/>
      <c r="D3519" s="138"/>
    </row>
    <row r="3520" spans="1:4" x14ac:dyDescent="0.2">
      <c r="A3520" s="158"/>
      <c r="D3520" s="138"/>
    </row>
    <row r="3521" spans="1:4" x14ac:dyDescent="0.2">
      <c r="A3521" s="158"/>
      <c r="D3521" s="138"/>
    </row>
    <row r="3522" spans="1:4" x14ac:dyDescent="0.2">
      <c r="A3522" s="158"/>
      <c r="D3522" s="138"/>
    </row>
    <row r="3523" spans="1:4" x14ac:dyDescent="0.2">
      <c r="A3523" s="158"/>
      <c r="D3523" s="138"/>
    </row>
    <row r="3524" spans="1:4" x14ac:dyDescent="0.2">
      <c r="A3524" s="158"/>
      <c r="D3524" s="138"/>
    </row>
    <row r="3525" spans="1:4" x14ac:dyDescent="0.2">
      <c r="A3525" s="158"/>
      <c r="D3525" s="138"/>
    </row>
    <row r="3526" spans="1:4" x14ac:dyDescent="0.2">
      <c r="A3526" s="158"/>
      <c r="D3526" s="138"/>
    </row>
    <row r="3527" spans="1:4" x14ac:dyDescent="0.2">
      <c r="A3527" s="158"/>
      <c r="D3527" s="138"/>
    </row>
    <row r="3528" spans="1:4" x14ac:dyDescent="0.2">
      <c r="A3528" s="158"/>
      <c r="D3528" s="138"/>
    </row>
    <row r="3529" spans="1:4" x14ac:dyDescent="0.2">
      <c r="A3529" s="158"/>
      <c r="D3529" s="138"/>
    </row>
    <row r="3530" spans="1:4" x14ac:dyDescent="0.2">
      <c r="A3530" s="158"/>
      <c r="D3530" s="138"/>
    </row>
    <row r="3531" spans="1:4" x14ac:dyDescent="0.2">
      <c r="A3531" s="158"/>
      <c r="D3531" s="138"/>
    </row>
    <row r="3532" spans="1:4" x14ac:dyDescent="0.2">
      <c r="A3532" s="158"/>
      <c r="D3532" s="138"/>
    </row>
    <row r="3533" spans="1:4" x14ac:dyDescent="0.2">
      <c r="A3533" s="158"/>
      <c r="D3533" s="138"/>
    </row>
    <row r="3534" spans="1:4" x14ac:dyDescent="0.2">
      <c r="A3534" s="158"/>
      <c r="D3534" s="138"/>
    </row>
    <row r="3535" spans="1:4" x14ac:dyDescent="0.2">
      <c r="A3535" s="158"/>
      <c r="D3535" s="138"/>
    </row>
    <row r="3536" spans="1:4" x14ac:dyDescent="0.2">
      <c r="A3536" s="158"/>
      <c r="D3536" s="138"/>
    </row>
    <row r="3537" spans="1:4" x14ac:dyDescent="0.2">
      <c r="A3537" s="158"/>
      <c r="D3537" s="138"/>
    </row>
    <row r="3538" spans="1:4" x14ac:dyDescent="0.2">
      <c r="A3538" s="158"/>
      <c r="D3538" s="138"/>
    </row>
    <row r="3539" spans="1:4" x14ac:dyDescent="0.2">
      <c r="A3539" s="158"/>
      <c r="D3539" s="138"/>
    </row>
    <row r="3540" spans="1:4" x14ac:dyDescent="0.2">
      <c r="A3540" s="158"/>
      <c r="D3540" s="138"/>
    </row>
    <row r="3541" spans="1:4" x14ac:dyDescent="0.2">
      <c r="A3541" s="158"/>
      <c r="D3541" s="138"/>
    </row>
    <row r="3542" spans="1:4" x14ac:dyDescent="0.2">
      <c r="A3542" s="158"/>
      <c r="D3542" s="138"/>
    </row>
    <row r="3543" spans="1:4" x14ac:dyDescent="0.2">
      <c r="A3543" s="158"/>
      <c r="D3543" s="138"/>
    </row>
    <row r="3544" spans="1:4" x14ac:dyDescent="0.2">
      <c r="A3544" s="158"/>
      <c r="D3544" s="138"/>
    </row>
    <row r="3545" spans="1:4" x14ac:dyDescent="0.2">
      <c r="A3545" s="158"/>
      <c r="D3545" s="138"/>
    </row>
    <row r="3546" spans="1:4" x14ac:dyDescent="0.2">
      <c r="A3546" s="158"/>
      <c r="D3546" s="138"/>
    </row>
    <row r="3547" spans="1:4" x14ac:dyDescent="0.2">
      <c r="A3547" s="158"/>
      <c r="D3547" s="138"/>
    </row>
    <row r="3548" spans="1:4" x14ac:dyDescent="0.2">
      <c r="A3548" s="158"/>
      <c r="D3548" s="138"/>
    </row>
    <row r="3549" spans="1:4" x14ac:dyDescent="0.2">
      <c r="A3549" s="158"/>
      <c r="D3549" s="138"/>
    </row>
    <row r="3550" spans="1:4" x14ac:dyDescent="0.2">
      <c r="A3550" s="158"/>
      <c r="D3550" s="138"/>
    </row>
    <row r="3551" spans="1:4" x14ac:dyDescent="0.2">
      <c r="A3551" s="158"/>
      <c r="D3551" s="138"/>
    </row>
    <row r="3552" spans="1:4" x14ac:dyDescent="0.2">
      <c r="A3552" s="158"/>
      <c r="D3552" s="138"/>
    </row>
    <row r="3553" spans="1:4" x14ac:dyDescent="0.2">
      <c r="A3553" s="158"/>
      <c r="D3553" s="138"/>
    </row>
    <row r="3554" spans="1:4" x14ac:dyDescent="0.2">
      <c r="A3554" s="158"/>
      <c r="D3554" s="138"/>
    </row>
    <row r="3555" spans="1:4" x14ac:dyDescent="0.2">
      <c r="A3555" s="158"/>
      <c r="D3555" s="138"/>
    </row>
    <row r="3556" spans="1:4" x14ac:dyDescent="0.2">
      <c r="A3556" s="158"/>
      <c r="D3556" s="138"/>
    </row>
    <row r="3557" spans="1:4" x14ac:dyDescent="0.2">
      <c r="A3557" s="158"/>
      <c r="D3557" s="138"/>
    </row>
    <row r="3558" spans="1:4" x14ac:dyDescent="0.2">
      <c r="A3558" s="158"/>
      <c r="D3558" s="138"/>
    </row>
    <row r="3559" spans="1:4" x14ac:dyDescent="0.2">
      <c r="A3559" s="158"/>
      <c r="D3559" s="138"/>
    </row>
    <row r="3560" spans="1:4" x14ac:dyDescent="0.2">
      <c r="A3560" s="158"/>
      <c r="D3560" s="138"/>
    </row>
    <row r="3561" spans="1:4" x14ac:dyDescent="0.2">
      <c r="A3561" s="158"/>
      <c r="D3561" s="138"/>
    </row>
    <row r="3562" spans="1:4" x14ac:dyDescent="0.2">
      <c r="A3562" s="158"/>
      <c r="D3562" s="138"/>
    </row>
    <row r="3563" spans="1:4" x14ac:dyDescent="0.2">
      <c r="A3563" s="158"/>
      <c r="D3563" s="138"/>
    </row>
    <row r="3564" spans="1:4" x14ac:dyDescent="0.2">
      <c r="A3564" s="158"/>
      <c r="D3564" s="138"/>
    </row>
    <row r="3565" spans="1:4" x14ac:dyDescent="0.2">
      <c r="A3565" s="158"/>
      <c r="D3565" s="138"/>
    </row>
    <row r="3566" spans="1:4" x14ac:dyDescent="0.2">
      <c r="A3566" s="158"/>
      <c r="D3566" s="138"/>
    </row>
    <row r="3567" spans="1:4" x14ac:dyDescent="0.2">
      <c r="A3567" s="158"/>
      <c r="D3567" s="138"/>
    </row>
    <row r="3568" spans="1:4" x14ac:dyDescent="0.2">
      <c r="A3568" s="158"/>
      <c r="D3568" s="138"/>
    </row>
    <row r="3569" spans="1:4" x14ac:dyDescent="0.2">
      <c r="A3569" s="158"/>
      <c r="D3569" s="138"/>
    </row>
    <row r="3570" spans="1:4" x14ac:dyDescent="0.2">
      <c r="A3570" s="158"/>
      <c r="D3570" s="138"/>
    </row>
    <row r="3571" spans="1:4" x14ac:dyDescent="0.2">
      <c r="A3571" s="158"/>
      <c r="D3571" s="138"/>
    </row>
    <row r="3572" spans="1:4" x14ac:dyDescent="0.2">
      <c r="A3572" s="158"/>
      <c r="D3572" s="138"/>
    </row>
    <row r="3573" spans="1:4" x14ac:dyDescent="0.2">
      <c r="A3573" s="158"/>
      <c r="D3573" s="138"/>
    </row>
    <row r="3574" spans="1:4" x14ac:dyDescent="0.2">
      <c r="A3574" s="158"/>
      <c r="D3574" s="138"/>
    </row>
    <row r="3575" spans="1:4" x14ac:dyDescent="0.2">
      <c r="A3575" s="158"/>
      <c r="D3575" s="138"/>
    </row>
    <row r="3576" spans="1:4" x14ac:dyDescent="0.2">
      <c r="A3576" s="158"/>
      <c r="D3576" s="138"/>
    </row>
    <row r="3577" spans="1:4" x14ac:dyDescent="0.2">
      <c r="A3577" s="158"/>
      <c r="D3577" s="138"/>
    </row>
    <row r="3578" spans="1:4" x14ac:dyDescent="0.2">
      <c r="A3578" s="158"/>
      <c r="D3578" s="138"/>
    </row>
    <row r="3579" spans="1:4" x14ac:dyDescent="0.2">
      <c r="A3579" s="158"/>
      <c r="D3579" s="138"/>
    </row>
    <row r="3580" spans="1:4" x14ac:dyDescent="0.2">
      <c r="A3580" s="158"/>
      <c r="D3580" s="138"/>
    </row>
    <row r="3581" spans="1:4" x14ac:dyDescent="0.2">
      <c r="A3581" s="158"/>
      <c r="D3581" s="138"/>
    </row>
    <row r="3582" spans="1:4" x14ac:dyDescent="0.2">
      <c r="A3582" s="158"/>
      <c r="D3582" s="138"/>
    </row>
    <row r="3583" spans="1:4" x14ac:dyDescent="0.2">
      <c r="A3583" s="158"/>
      <c r="D3583" s="138"/>
    </row>
    <row r="3584" spans="1:4" x14ac:dyDescent="0.2">
      <c r="A3584" s="158"/>
      <c r="D3584" s="138"/>
    </row>
    <row r="3585" spans="1:4" x14ac:dyDescent="0.2">
      <c r="A3585" s="158"/>
      <c r="D3585" s="138"/>
    </row>
    <row r="3586" spans="1:4" x14ac:dyDescent="0.2">
      <c r="A3586" s="158"/>
      <c r="D3586" s="138"/>
    </row>
    <row r="3587" spans="1:4" x14ac:dyDescent="0.2">
      <c r="A3587" s="158"/>
      <c r="D3587" s="138"/>
    </row>
    <row r="3588" spans="1:4" x14ac:dyDescent="0.2">
      <c r="A3588" s="158"/>
      <c r="D3588" s="138"/>
    </row>
    <row r="3589" spans="1:4" x14ac:dyDescent="0.2">
      <c r="A3589" s="158"/>
      <c r="D3589" s="138"/>
    </row>
    <row r="3590" spans="1:4" x14ac:dyDescent="0.2">
      <c r="A3590" s="158"/>
      <c r="D3590" s="138"/>
    </row>
    <row r="3591" spans="1:4" x14ac:dyDescent="0.2">
      <c r="A3591" s="158"/>
      <c r="D3591" s="138"/>
    </row>
    <row r="3592" spans="1:4" x14ac:dyDescent="0.2">
      <c r="A3592" s="158"/>
      <c r="D3592" s="138"/>
    </row>
    <row r="3593" spans="1:4" x14ac:dyDescent="0.2">
      <c r="A3593" s="158"/>
      <c r="D3593" s="138"/>
    </row>
    <row r="3594" spans="1:4" x14ac:dyDescent="0.2">
      <c r="A3594" s="158"/>
      <c r="D3594" s="138"/>
    </row>
    <row r="3595" spans="1:4" x14ac:dyDescent="0.2">
      <c r="A3595" s="158"/>
      <c r="D3595" s="138"/>
    </row>
    <row r="3596" spans="1:4" x14ac:dyDescent="0.2">
      <c r="A3596" s="158"/>
      <c r="D3596" s="138"/>
    </row>
    <row r="3597" spans="1:4" x14ac:dyDescent="0.2">
      <c r="A3597" s="158"/>
      <c r="D3597" s="138"/>
    </row>
    <row r="3598" spans="1:4" x14ac:dyDescent="0.2">
      <c r="A3598" s="158"/>
      <c r="D3598" s="138"/>
    </row>
    <row r="3599" spans="1:4" x14ac:dyDescent="0.2">
      <c r="A3599" s="158"/>
      <c r="D3599" s="138"/>
    </row>
    <row r="3600" spans="1:4" x14ac:dyDescent="0.2">
      <c r="A3600" s="158"/>
      <c r="D3600" s="138"/>
    </row>
    <row r="3601" spans="1:4" x14ac:dyDescent="0.2">
      <c r="A3601" s="158"/>
      <c r="D3601" s="138"/>
    </row>
    <row r="3602" spans="1:4" x14ac:dyDescent="0.2">
      <c r="A3602" s="158"/>
      <c r="D3602" s="138"/>
    </row>
    <row r="3603" spans="1:4" x14ac:dyDescent="0.2">
      <c r="A3603" s="158"/>
      <c r="D3603" s="138"/>
    </row>
    <row r="3604" spans="1:4" x14ac:dyDescent="0.2">
      <c r="A3604" s="158"/>
      <c r="D3604" s="138"/>
    </row>
    <row r="3605" spans="1:4" x14ac:dyDescent="0.2">
      <c r="A3605" s="158"/>
      <c r="D3605" s="138"/>
    </row>
    <row r="3606" spans="1:4" x14ac:dyDescent="0.2">
      <c r="A3606" s="158"/>
      <c r="D3606" s="138"/>
    </row>
    <row r="3607" spans="1:4" x14ac:dyDescent="0.2">
      <c r="A3607" s="158"/>
      <c r="D3607" s="138"/>
    </row>
    <row r="3608" spans="1:4" x14ac:dyDescent="0.2">
      <c r="A3608" s="158"/>
      <c r="D3608" s="138"/>
    </row>
    <row r="3609" spans="1:4" x14ac:dyDescent="0.2">
      <c r="A3609" s="158"/>
      <c r="D3609" s="138"/>
    </row>
    <row r="3610" spans="1:4" x14ac:dyDescent="0.2">
      <c r="A3610" s="158"/>
      <c r="D3610" s="138"/>
    </row>
    <row r="3611" spans="1:4" x14ac:dyDescent="0.2">
      <c r="A3611" s="158"/>
      <c r="D3611" s="138"/>
    </row>
    <row r="3612" spans="1:4" x14ac:dyDescent="0.2">
      <c r="A3612" s="158"/>
      <c r="D3612" s="138"/>
    </row>
    <row r="3613" spans="1:4" x14ac:dyDescent="0.2">
      <c r="A3613" s="158"/>
      <c r="D3613" s="138"/>
    </row>
    <row r="3614" spans="1:4" x14ac:dyDescent="0.2">
      <c r="A3614" s="158"/>
      <c r="D3614" s="138"/>
    </row>
    <row r="3615" spans="1:4" x14ac:dyDescent="0.2">
      <c r="A3615" s="158"/>
      <c r="D3615" s="138"/>
    </row>
    <row r="3616" spans="1:4" x14ac:dyDescent="0.2">
      <c r="A3616" s="158"/>
      <c r="D3616" s="138"/>
    </row>
    <row r="3617" spans="1:4" x14ac:dyDescent="0.2">
      <c r="A3617" s="158"/>
      <c r="D3617" s="138"/>
    </row>
    <row r="3618" spans="1:4" x14ac:dyDescent="0.2">
      <c r="A3618" s="158"/>
      <c r="D3618" s="138"/>
    </row>
    <row r="3619" spans="1:4" x14ac:dyDescent="0.2">
      <c r="A3619" s="158"/>
      <c r="D3619" s="138"/>
    </row>
    <row r="3620" spans="1:4" x14ac:dyDescent="0.2">
      <c r="A3620" s="158"/>
      <c r="D3620" s="138"/>
    </row>
    <row r="3621" spans="1:4" x14ac:dyDescent="0.2">
      <c r="A3621" s="158"/>
      <c r="D3621" s="138"/>
    </row>
    <row r="3622" spans="1:4" x14ac:dyDescent="0.2">
      <c r="A3622" s="158"/>
      <c r="D3622" s="138"/>
    </row>
    <row r="3623" spans="1:4" x14ac:dyDescent="0.2">
      <c r="A3623" s="158"/>
      <c r="D3623" s="138"/>
    </row>
    <row r="3624" spans="1:4" x14ac:dyDescent="0.2">
      <c r="A3624" s="158"/>
      <c r="D3624" s="138"/>
    </row>
    <row r="3625" spans="1:4" x14ac:dyDescent="0.2">
      <c r="A3625" s="158"/>
      <c r="D3625" s="138"/>
    </row>
    <row r="3626" spans="1:4" x14ac:dyDescent="0.2">
      <c r="A3626" s="158"/>
      <c r="D3626" s="138"/>
    </row>
    <row r="3627" spans="1:4" x14ac:dyDescent="0.2">
      <c r="A3627" s="158"/>
      <c r="D3627" s="138"/>
    </row>
    <row r="3628" spans="1:4" x14ac:dyDescent="0.2">
      <c r="A3628" s="158"/>
      <c r="D3628" s="138"/>
    </row>
    <row r="3629" spans="1:4" x14ac:dyDescent="0.2">
      <c r="A3629" s="158"/>
      <c r="D3629" s="138"/>
    </row>
    <row r="3630" spans="1:4" x14ac:dyDescent="0.2">
      <c r="A3630" s="158"/>
      <c r="D3630" s="138"/>
    </row>
    <row r="3631" spans="1:4" x14ac:dyDescent="0.2">
      <c r="A3631" s="158"/>
      <c r="D3631" s="138"/>
    </row>
    <row r="3632" spans="1:4" x14ac:dyDescent="0.2">
      <c r="A3632" s="158"/>
      <c r="D3632" s="138"/>
    </row>
    <row r="3633" spans="1:4" x14ac:dyDescent="0.2">
      <c r="A3633" s="158"/>
      <c r="D3633" s="138"/>
    </row>
    <row r="3634" spans="1:4" x14ac:dyDescent="0.2">
      <c r="A3634" s="158"/>
      <c r="D3634" s="138"/>
    </row>
    <row r="3635" spans="1:4" x14ac:dyDescent="0.2">
      <c r="A3635" s="158"/>
      <c r="D3635" s="138"/>
    </row>
    <row r="3636" spans="1:4" x14ac:dyDescent="0.2">
      <c r="A3636" s="158"/>
      <c r="D3636" s="138"/>
    </row>
    <row r="3637" spans="1:4" x14ac:dyDescent="0.2">
      <c r="A3637" s="158"/>
      <c r="D3637" s="138"/>
    </row>
    <row r="3638" spans="1:4" x14ac:dyDescent="0.2">
      <c r="A3638" s="158"/>
      <c r="D3638" s="138"/>
    </row>
    <row r="3639" spans="1:4" x14ac:dyDescent="0.2">
      <c r="A3639" s="158"/>
      <c r="D3639" s="138"/>
    </row>
    <row r="3640" spans="1:4" x14ac:dyDescent="0.2">
      <c r="A3640" s="158"/>
      <c r="D3640" s="138"/>
    </row>
    <row r="3641" spans="1:4" x14ac:dyDescent="0.2">
      <c r="A3641" s="158"/>
      <c r="D3641" s="138"/>
    </row>
    <row r="3642" spans="1:4" x14ac:dyDescent="0.2">
      <c r="A3642" s="158"/>
      <c r="D3642" s="138"/>
    </row>
    <row r="3643" spans="1:4" x14ac:dyDescent="0.2">
      <c r="A3643" s="158"/>
      <c r="D3643" s="138"/>
    </row>
    <row r="3644" spans="1:4" x14ac:dyDescent="0.2">
      <c r="A3644" s="158"/>
      <c r="D3644" s="138"/>
    </row>
    <row r="3645" spans="1:4" x14ac:dyDescent="0.2">
      <c r="A3645" s="158"/>
      <c r="D3645" s="138"/>
    </row>
    <row r="3646" spans="1:4" x14ac:dyDescent="0.2">
      <c r="A3646" s="158"/>
      <c r="D3646" s="138"/>
    </row>
    <row r="3647" spans="1:4" x14ac:dyDescent="0.2">
      <c r="A3647" s="158"/>
      <c r="D3647" s="138"/>
    </row>
    <row r="3648" spans="1:4" x14ac:dyDescent="0.2">
      <c r="A3648" s="158"/>
      <c r="D3648" s="138"/>
    </row>
    <row r="3649" spans="1:4" x14ac:dyDescent="0.2">
      <c r="A3649" s="158"/>
      <c r="D3649" s="138"/>
    </row>
    <row r="3650" spans="1:4" x14ac:dyDescent="0.2">
      <c r="A3650" s="158"/>
      <c r="D3650" s="138"/>
    </row>
    <row r="3651" spans="1:4" x14ac:dyDescent="0.2">
      <c r="A3651" s="158"/>
      <c r="D3651" s="138"/>
    </row>
    <row r="3652" spans="1:4" x14ac:dyDescent="0.2">
      <c r="A3652" s="158"/>
      <c r="D3652" s="138"/>
    </row>
    <row r="3653" spans="1:4" x14ac:dyDescent="0.2">
      <c r="A3653" s="158"/>
      <c r="D3653" s="138"/>
    </row>
    <row r="3654" spans="1:4" x14ac:dyDescent="0.2">
      <c r="A3654" s="158"/>
      <c r="D3654" s="138"/>
    </row>
    <row r="3655" spans="1:4" x14ac:dyDescent="0.2">
      <c r="A3655" s="158"/>
      <c r="D3655" s="138"/>
    </row>
    <row r="3656" spans="1:4" x14ac:dyDescent="0.2">
      <c r="A3656" s="158"/>
      <c r="D3656" s="138"/>
    </row>
    <row r="3657" spans="1:4" x14ac:dyDescent="0.2">
      <c r="A3657" s="158"/>
      <c r="D3657" s="138"/>
    </row>
    <row r="3658" spans="1:4" x14ac:dyDescent="0.2">
      <c r="A3658" s="158"/>
      <c r="D3658" s="138"/>
    </row>
    <row r="3659" spans="1:4" x14ac:dyDescent="0.2">
      <c r="A3659" s="158"/>
      <c r="D3659" s="138"/>
    </row>
    <row r="3660" spans="1:4" x14ac:dyDescent="0.2">
      <c r="A3660" s="158"/>
      <c r="D3660" s="138"/>
    </row>
    <row r="3661" spans="1:4" x14ac:dyDescent="0.2">
      <c r="A3661" s="158"/>
      <c r="D3661" s="138"/>
    </row>
    <row r="3662" spans="1:4" x14ac:dyDescent="0.2">
      <c r="A3662" s="158"/>
      <c r="D3662" s="138"/>
    </row>
    <row r="3663" spans="1:4" x14ac:dyDescent="0.2">
      <c r="A3663" s="158"/>
      <c r="D3663" s="138"/>
    </row>
    <row r="3664" spans="1:4" x14ac:dyDescent="0.2">
      <c r="A3664" s="158"/>
      <c r="D3664" s="138"/>
    </row>
    <row r="3665" spans="1:4" x14ac:dyDescent="0.2">
      <c r="A3665" s="158"/>
      <c r="D3665" s="138"/>
    </row>
    <row r="3666" spans="1:4" x14ac:dyDescent="0.2">
      <c r="A3666" s="158"/>
      <c r="D3666" s="138"/>
    </row>
    <row r="3667" spans="1:4" x14ac:dyDescent="0.2">
      <c r="A3667" s="158"/>
      <c r="D3667" s="138"/>
    </row>
    <row r="3668" spans="1:4" x14ac:dyDescent="0.2">
      <c r="A3668" s="158"/>
      <c r="D3668" s="138"/>
    </row>
    <row r="3669" spans="1:4" x14ac:dyDescent="0.2">
      <c r="A3669" s="158"/>
      <c r="D3669" s="138"/>
    </row>
    <row r="3670" spans="1:4" x14ac:dyDescent="0.2">
      <c r="A3670" s="158"/>
      <c r="D3670" s="138"/>
    </row>
    <row r="3671" spans="1:4" x14ac:dyDescent="0.2">
      <c r="A3671" s="158"/>
      <c r="D3671" s="138"/>
    </row>
    <row r="3672" spans="1:4" x14ac:dyDescent="0.2">
      <c r="A3672" s="158"/>
      <c r="D3672" s="138"/>
    </row>
    <row r="3673" spans="1:4" x14ac:dyDescent="0.2">
      <c r="A3673" s="158"/>
      <c r="D3673" s="138"/>
    </row>
    <row r="3674" spans="1:4" x14ac:dyDescent="0.2">
      <c r="A3674" s="158"/>
      <c r="D3674" s="138"/>
    </row>
    <row r="3675" spans="1:4" x14ac:dyDescent="0.2">
      <c r="A3675" s="158"/>
      <c r="D3675" s="138"/>
    </row>
    <row r="3676" spans="1:4" x14ac:dyDescent="0.2">
      <c r="A3676" s="158"/>
      <c r="D3676" s="138"/>
    </row>
    <row r="3677" spans="1:4" x14ac:dyDescent="0.2">
      <c r="A3677" s="158"/>
      <c r="D3677" s="138"/>
    </row>
    <row r="3678" spans="1:4" x14ac:dyDescent="0.2">
      <c r="A3678" s="158"/>
      <c r="D3678" s="138"/>
    </row>
    <row r="3679" spans="1:4" x14ac:dyDescent="0.2">
      <c r="A3679" s="158"/>
      <c r="D3679" s="138"/>
    </row>
    <row r="3680" spans="1:4" x14ac:dyDescent="0.2">
      <c r="A3680" s="158"/>
      <c r="D3680" s="138"/>
    </row>
    <row r="3681" spans="1:4" x14ac:dyDescent="0.2">
      <c r="A3681" s="158"/>
      <c r="D3681" s="138"/>
    </row>
    <row r="3682" spans="1:4" x14ac:dyDescent="0.2">
      <c r="A3682" s="158"/>
      <c r="D3682" s="138"/>
    </row>
    <row r="3683" spans="1:4" x14ac:dyDescent="0.2">
      <c r="A3683" s="158"/>
      <c r="D3683" s="138"/>
    </row>
    <row r="3684" spans="1:4" x14ac:dyDescent="0.2">
      <c r="A3684" s="158"/>
      <c r="D3684" s="138"/>
    </row>
    <row r="3685" spans="1:4" x14ac:dyDescent="0.2">
      <c r="A3685" s="158"/>
      <c r="D3685" s="138"/>
    </row>
    <row r="3686" spans="1:4" x14ac:dyDescent="0.2">
      <c r="A3686" s="158"/>
      <c r="D3686" s="138"/>
    </row>
    <row r="3687" spans="1:4" x14ac:dyDescent="0.2">
      <c r="A3687" s="158"/>
      <c r="D3687" s="138"/>
    </row>
    <row r="3688" spans="1:4" x14ac:dyDescent="0.2">
      <c r="A3688" s="158"/>
      <c r="D3688" s="138"/>
    </row>
    <row r="3689" spans="1:4" x14ac:dyDescent="0.2">
      <c r="A3689" s="158"/>
      <c r="D3689" s="138"/>
    </row>
    <row r="3690" spans="1:4" x14ac:dyDescent="0.2">
      <c r="A3690" s="158"/>
      <c r="D3690" s="138"/>
    </row>
    <row r="3691" spans="1:4" x14ac:dyDescent="0.2">
      <c r="A3691" s="158"/>
      <c r="D3691" s="138"/>
    </row>
    <row r="3692" spans="1:4" x14ac:dyDescent="0.2">
      <c r="A3692" s="158"/>
      <c r="D3692" s="138"/>
    </row>
    <row r="3693" spans="1:4" x14ac:dyDescent="0.2">
      <c r="A3693" s="158"/>
      <c r="D3693" s="138"/>
    </row>
    <row r="3694" spans="1:4" x14ac:dyDescent="0.2">
      <c r="A3694" s="158"/>
      <c r="D3694" s="138"/>
    </row>
    <row r="3695" spans="1:4" x14ac:dyDescent="0.2">
      <c r="A3695" s="158"/>
      <c r="D3695" s="138"/>
    </row>
    <row r="3696" spans="1:4" x14ac:dyDescent="0.2">
      <c r="A3696" s="158"/>
      <c r="D3696" s="138"/>
    </row>
    <row r="3697" spans="1:4" x14ac:dyDescent="0.2">
      <c r="A3697" s="158"/>
      <c r="D3697" s="138"/>
    </row>
    <row r="3698" spans="1:4" x14ac:dyDescent="0.2">
      <c r="A3698" s="158"/>
      <c r="D3698" s="138"/>
    </row>
    <row r="3699" spans="1:4" x14ac:dyDescent="0.2">
      <c r="A3699" s="158"/>
      <c r="D3699" s="138"/>
    </row>
    <row r="3700" spans="1:4" x14ac:dyDescent="0.2">
      <c r="A3700" s="158"/>
      <c r="D3700" s="138"/>
    </row>
    <row r="3701" spans="1:4" x14ac:dyDescent="0.2">
      <c r="A3701" s="158"/>
      <c r="D3701" s="138"/>
    </row>
    <row r="3702" spans="1:4" x14ac:dyDescent="0.2">
      <c r="A3702" s="158"/>
      <c r="D3702" s="138"/>
    </row>
    <row r="3703" spans="1:4" x14ac:dyDescent="0.2">
      <c r="A3703" s="158"/>
      <c r="D3703" s="138"/>
    </row>
    <row r="3704" spans="1:4" x14ac:dyDescent="0.2">
      <c r="A3704" s="158"/>
      <c r="D3704" s="138"/>
    </row>
    <row r="3705" spans="1:4" x14ac:dyDescent="0.2">
      <c r="A3705" s="158"/>
      <c r="D3705" s="138"/>
    </row>
    <row r="3706" spans="1:4" x14ac:dyDescent="0.2">
      <c r="A3706" s="158"/>
      <c r="D3706" s="138"/>
    </row>
    <row r="3707" spans="1:4" x14ac:dyDescent="0.2">
      <c r="A3707" s="158"/>
      <c r="D3707" s="138"/>
    </row>
    <row r="3708" spans="1:4" x14ac:dyDescent="0.2">
      <c r="A3708" s="158"/>
      <c r="D3708" s="138"/>
    </row>
    <row r="3709" spans="1:4" x14ac:dyDescent="0.2">
      <c r="A3709" s="158"/>
      <c r="D3709" s="138"/>
    </row>
    <row r="3710" spans="1:4" x14ac:dyDescent="0.2">
      <c r="A3710" s="158"/>
      <c r="D3710" s="138"/>
    </row>
    <row r="3711" spans="1:4" x14ac:dyDescent="0.2">
      <c r="A3711" s="158"/>
      <c r="D3711" s="138"/>
    </row>
    <row r="3712" spans="1:4" x14ac:dyDescent="0.2">
      <c r="A3712" s="158"/>
      <c r="D3712" s="138"/>
    </row>
    <row r="3713" spans="1:4" x14ac:dyDescent="0.2">
      <c r="A3713" s="158"/>
      <c r="D3713" s="138"/>
    </row>
    <row r="3714" spans="1:4" x14ac:dyDescent="0.2">
      <c r="A3714" s="158"/>
      <c r="D3714" s="138"/>
    </row>
    <row r="3715" spans="1:4" x14ac:dyDescent="0.2">
      <c r="A3715" s="158"/>
      <c r="D3715" s="138"/>
    </row>
    <row r="3716" spans="1:4" x14ac:dyDescent="0.2">
      <c r="A3716" s="158"/>
      <c r="D3716" s="138"/>
    </row>
    <row r="3717" spans="1:4" x14ac:dyDescent="0.2">
      <c r="A3717" s="158"/>
      <c r="D3717" s="138"/>
    </row>
    <row r="3718" spans="1:4" x14ac:dyDescent="0.2">
      <c r="A3718" s="158"/>
      <c r="D3718" s="138"/>
    </row>
    <row r="3719" spans="1:4" x14ac:dyDescent="0.2">
      <c r="A3719" s="158"/>
      <c r="D3719" s="138"/>
    </row>
    <row r="3720" spans="1:4" x14ac:dyDescent="0.2">
      <c r="A3720" s="158"/>
      <c r="D3720" s="138"/>
    </row>
    <row r="3721" spans="1:4" x14ac:dyDescent="0.2">
      <c r="A3721" s="158"/>
      <c r="D3721" s="138"/>
    </row>
    <row r="3722" spans="1:4" x14ac:dyDescent="0.2">
      <c r="A3722" s="158"/>
      <c r="D3722" s="138"/>
    </row>
    <row r="3723" spans="1:4" x14ac:dyDescent="0.2">
      <c r="A3723" s="158"/>
      <c r="D3723" s="138"/>
    </row>
    <row r="3724" spans="1:4" x14ac:dyDescent="0.2">
      <c r="A3724" s="158"/>
      <c r="D3724" s="138"/>
    </row>
    <row r="3725" spans="1:4" x14ac:dyDescent="0.2">
      <c r="A3725" s="158"/>
      <c r="D3725" s="138"/>
    </row>
    <row r="3726" spans="1:4" x14ac:dyDescent="0.2">
      <c r="A3726" s="158"/>
      <c r="D3726" s="138"/>
    </row>
    <row r="3727" spans="1:4" x14ac:dyDescent="0.2">
      <c r="A3727" s="158"/>
      <c r="D3727" s="138"/>
    </row>
    <row r="3728" spans="1:4" x14ac:dyDescent="0.2">
      <c r="A3728" s="158"/>
      <c r="D3728" s="138"/>
    </row>
    <row r="3729" spans="1:4" x14ac:dyDescent="0.2">
      <c r="A3729" s="158"/>
      <c r="D3729" s="138"/>
    </row>
    <row r="3730" spans="1:4" x14ac:dyDescent="0.2">
      <c r="A3730" s="158"/>
      <c r="D3730" s="138"/>
    </row>
    <row r="3731" spans="1:4" x14ac:dyDescent="0.2">
      <c r="A3731" s="158"/>
      <c r="D3731" s="138"/>
    </row>
    <row r="3732" spans="1:4" x14ac:dyDescent="0.2">
      <c r="A3732" s="158"/>
      <c r="D3732" s="138"/>
    </row>
    <row r="3733" spans="1:4" x14ac:dyDescent="0.2">
      <c r="A3733" s="158"/>
      <c r="D3733" s="138"/>
    </row>
    <row r="3734" spans="1:4" x14ac:dyDescent="0.2">
      <c r="A3734" s="158"/>
      <c r="D3734" s="138"/>
    </row>
    <row r="3735" spans="1:4" x14ac:dyDescent="0.2">
      <c r="A3735" s="158"/>
      <c r="D3735" s="138"/>
    </row>
    <row r="3736" spans="1:4" x14ac:dyDescent="0.2">
      <c r="A3736" s="158"/>
      <c r="D3736" s="138"/>
    </row>
    <row r="3737" spans="1:4" x14ac:dyDescent="0.2">
      <c r="A3737" s="158"/>
      <c r="D3737" s="138"/>
    </row>
    <row r="3738" spans="1:4" x14ac:dyDescent="0.2">
      <c r="A3738" s="158"/>
      <c r="D3738" s="138"/>
    </row>
    <row r="3739" spans="1:4" x14ac:dyDescent="0.2">
      <c r="A3739" s="158"/>
      <c r="D3739" s="138"/>
    </row>
    <row r="3740" spans="1:4" x14ac:dyDescent="0.2">
      <c r="A3740" s="158"/>
      <c r="D3740" s="138"/>
    </row>
    <row r="3741" spans="1:4" x14ac:dyDescent="0.2">
      <c r="A3741" s="158"/>
      <c r="D3741" s="138"/>
    </row>
    <row r="3742" spans="1:4" x14ac:dyDescent="0.2">
      <c r="A3742" s="158"/>
      <c r="D3742" s="138"/>
    </row>
    <row r="3743" spans="1:4" x14ac:dyDescent="0.2">
      <c r="A3743" s="158"/>
      <c r="D3743" s="138"/>
    </row>
    <row r="3744" spans="1:4" x14ac:dyDescent="0.2">
      <c r="A3744" s="158"/>
      <c r="D3744" s="138"/>
    </row>
    <row r="3745" spans="1:4" x14ac:dyDescent="0.2">
      <c r="A3745" s="158"/>
      <c r="D3745" s="138"/>
    </row>
    <row r="3746" spans="1:4" x14ac:dyDescent="0.2">
      <c r="A3746" s="158"/>
      <c r="D3746" s="138"/>
    </row>
    <row r="3747" spans="1:4" x14ac:dyDescent="0.2">
      <c r="A3747" s="158"/>
      <c r="D3747" s="138"/>
    </row>
    <row r="3748" spans="1:4" x14ac:dyDescent="0.2">
      <c r="A3748" s="158"/>
      <c r="D3748" s="138"/>
    </row>
    <row r="3749" spans="1:4" x14ac:dyDescent="0.2">
      <c r="A3749" s="158"/>
      <c r="D3749" s="138"/>
    </row>
    <row r="3750" spans="1:4" x14ac:dyDescent="0.2">
      <c r="A3750" s="158"/>
      <c r="D3750" s="138"/>
    </row>
    <row r="3751" spans="1:4" x14ac:dyDescent="0.2">
      <c r="A3751" s="158"/>
      <c r="D3751" s="138"/>
    </row>
    <row r="3752" spans="1:4" x14ac:dyDescent="0.2">
      <c r="A3752" s="158"/>
      <c r="D3752" s="138"/>
    </row>
    <row r="3753" spans="1:4" x14ac:dyDescent="0.2">
      <c r="A3753" s="158"/>
      <c r="D3753" s="138"/>
    </row>
    <row r="3754" spans="1:4" x14ac:dyDescent="0.2">
      <c r="A3754" s="158"/>
      <c r="D3754" s="138"/>
    </row>
    <row r="3755" spans="1:4" x14ac:dyDescent="0.2">
      <c r="A3755" s="158"/>
      <c r="D3755" s="138"/>
    </row>
    <row r="3756" spans="1:4" x14ac:dyDescent="0.2">
      <c r="A3756" s="158"/>
      <c r="D3756" s="138"/>
    </row>
    <row r="3757" spans="1:4" x14ac:dyDescent="0.2">
      <c r="A3757" s="158"/>
      <c r="D3757" s="138"/>
    </row>
    <row r="3758" spans="1:4" x14ac:dyDescent="0.2">
      <c r="A3758" s="158"/>
      <c r="D3758" s="138"/>
    </row>
    <row r="3759" spans="1:4" x14ac:dyDescent="0.2">
      <c r="A3759" s="158"/>
      <c r="D3759" s="138"/>
    </row>
    <row r="3760" spans="1:4" x14ac:dyDescent="0.2">
      <c r="A3760" s="158"/>
      <c r="D3760" s="138"/>
    </row>
    <row r="3761" spans="1:4" x14ac:dyDescent="0.2">
      <c r="A3761" s="158"/>
      <c r="D3761" s="138"/>
    </row>
    <row r="3762" spans="1:4" x14ac:dyDescent="0.2">
      <c r="A3762" s="158"/>
      <c r="D3762" s="138"/>
    </row>
    <row r="3763" spans="1:4" x14ac:dyDescent="0.2">
      <c r="A3763" s="158"/>
      <c r="D3763" s="138"/>
    </row>
    <row r="3764" spans="1:4" x14ac:dyDescent="0.2">
      <c r="A3764" s="158"/>
      <c r="D3764" s="138"/>
    </row>
    <row r="3765" spans="1:4" x14ac:dyDescent="0.2">
      <c r="A3765" s="158"/>
      <c r="D3765" s="138"/>
    </row>
    <row r="3766" spans="1:4" x14ac:dyDescent="0.2">
      <c r="A3766" s="158"/>
      <c r="D3766" s="138"/>
    </row>
    <row r="3767" spans="1:4" x14ac:dyDescent="0.2">
      <c r="A3767" s="158"/>
      <c r="D3767" s="138"/>
    </row>
    <row r="3768" spans="1:4" x14ac:dyDescent="0.2">
      <c r="A3768" s="158"/>
      <c r="D3768" s="138"/>
    </row>
    <row r="3769" spans="1:4" x14ac:dyDescent="0.2">
      <c r="A3769" s="158"/>
      <c r="D3769" s="138"/>
    </row>
    <row r="3770" spans="1:4" x14ac:dyDescent="0.2">
      <c r="A3770" s="158"/>
      <c r="D3770" s="138"/>
    </row>
    <row r="3771" spans="1:4" x14ac:dyDescent="0.2">
      <c r="A3771" s="158"/>
      <c r="D3771" s="138"/>
    </row>
    <row r="3772" spans="1:4" x14ac:dyDescent="0.2">
      <c r="A3772" s="158"/>
      <c r="D3772" s="138"/>
    </row>
    <row r="3773" spans="1:4" x14ac:dyDescent="0.2">
      <c r="A3773" s="158"/>
      <c r="D3773" s="138"/>
    </row>
    <row r="3774" spans="1:4" x14ac:dyDescent="0.2">
      <c r="A3774" s="158"/>
      <c r="D3774" s="138"/>
    </row>
    <row r="3775" spans="1:4" x14ac:dyDescent="0.2">
      <c r="A3775" s="158"/>
      <c r="D3775" s="138"/>
    </row>
    <row r="3776" spans="1:4" x14ac:dyDescent="0.2">
      <c r="A3776" s="158"/>
      <c r="D3776" s="138"/>
    </row>
    <row r="3777" spans="1:4" x14ac:dyDescent="0.2">
      <c r="A3777" s="158"/>
      <c r="D3777" s="138"/>
    </row>
    <row r="3778" spans="1:4" x14ac:dyDescent="0.2">
      <c r="A3778" s="158"/>
      <c r="D3778" s="138"/>
    </row>
    <row r="3779" spans="1:4" x14ac:dyDescent="0.2">
      <c r="A3779" s="158"/>
      <c r="D3779" s="138"/>
    </row>
    <row r="3780" spans="1:4" x14ac:dyDescent="0.2">
      <c r="A3780" s="158"/>
      <c r="D3780" s="138"/>
    </row>
    <row r="3781" spans="1:4" x14ac:dyDescent="0.2">
      <c r="A3781" s="158"/>
      <c r="D3781" s="138"/>
    </row>
    <row r="3782" spans="1:4" x14ac:dyDescent="0.2">
      <c r="A3782" s="158"/>
      <c r="D3782" s="138"/>
    </row>
    <row r="3783" spans="1:4" x14ac:dyDescent="0.2">
      <c r="A3783" s="158"/>
      <c r="D3783" s="138"/>
    </row>
    <row r="3784" spans="1:4" x14ac:dyDescent="0.2">
      <c r="A3784" s="158"/>
      <c r="D3784" s="138"/>
    </row>
    <row r="3785" spans="1:4" x14ac:dyDescent="0.2">
      <c r="A3785" s="158"/>
      <c r="D3785" s="138"/>
    </row>
    <row r="3786" spans="1:4" x14ac:dyDescent="0.2">
      <c r="A3786" s="158"/>
      <c r="D3786" s="138"/>
    </row>
    <row r="3787" spans="1:4" x14ac:dyDescent="0.2">
      <c r="A3787" s="158"/>
      <c r="D3787" s="138"/>
    </row>
    <row r="3788" spans="1:4" x14ac:dyDescent="0.2">
      <c r="A3788" s="158"/>
      <c r="D3788" s="138"/>
    </row>
    <row r="3789" spans="1:4" x14ac:dyDescent="0.2">
      <c r="A3789" s="158"/>
      <c r="D3789" s="138"/>
    </row>
    <row r="3790" spans="1:4" x14ac:dyDescent="0.2">
      <c r="A3790" s="158"/>
      <c r="D3790" s="138"/>
    </row>
    <row r="3791" spans="1:4" x14ac:dyDescent="0.2">
      <c r="A3791" s="158"/>
      <c r="D3791" s="138"/>
    </row>
    <row r="3792" spans="1:4" x14ac:dyDescent="0.2">
      <c r="A3792" s="158"/>
      <c r="D3792" s="138"/>
    </row>
    <row r="3793" spans="1:4" x14ac:dyDescent="0.2">
      <c r="A3793" s="158"/>
      <c r="D3793" s="138"/>
    </row>
    <row r="3794" spans="1:4" x14ac:dyDescent="0.2">
      <c r="A3794" s="158"/>
      <c r="D3794" s="138"/>
    </row>
    <row r="3795" spans="1:4" x14ac:dyDescent="0.2">
      <c r="A3795" s="158"/>
      <c r="D3795" s="138"/>
    </row>
    <row r="3796" spans="1:4" x14ac:dyDescent="0.2">
      <c r="A3796" s="158"/>
      <c r="D3796" s="138"/>
    </row>
    <row r="3797" spans="1:4" x14ac:dyDescent="0.2">
      <c r="A3797" s="158"/>
      <c r="D3797" s="138"/>
    </row>
    <row r="3798" spans="1:4" x14ac:dyDescent="0.2">
      <c r="A3798" s="158"/>
      <c r="D3798" s="138"/>
    </row>
    <row r="3799" spans="1:4" x14ac:dyDescent="0.2">
      <c r="A3799" s="158"/>
      <c r="D3799" s="138"/>
    </row>
    <row r="3800" spans="1:4" x14ac:dyDescent="0.2">
      <c r="A3800" s="158"/>
      <c r="D3800" s="138"/>
    </row>
    <row r="3801" spans="1:4" x14ac:dyDescent="0.2">
      <c r="A3801" s="158"/>
      <c r="D3801" s="138"/>
    </row>
    <row r="3802" spans="1:4" x14ac:dyDescent="0.2">
      <c r="A3802" s="158"/>
      <c r="D3802" s="138"/>
    </row>
    <row r="3803" spans="1:4" x14ac:dyDescent="0.2">
      <c r="A3803" s="158"/>
      <c r="D3803" s="138"/>
    </row>
    <row r="3804" spans="1:4" x14ac:dyDescent="0.2">
      <c r="A3804" s="158"/>
      <c r="D3804" s="138"/>
    </row>
    <row r="3805" spans="1:4" x14ac:dyDescent="0.2">
      <c r="A3805" s="158"/>
      <c r="D3805" s="138"/>
    </row>
    <row r="3806" spans="1:4" x14ac:dyDescent="0.2">
      <c r="A3806" s="158"/>
      <c r="D3806" s="138"/>
    </row>
    <row r="3807" spans="1:4" x14ac:dyDescent="0.2">
      <c r="A3807" s="158"/>
      <c r="D3807" s="138"/>
    </row>
    <row r="3808" spans="1:4" x14ac:dyDescent="0.2">
      <c r="A3808" s="158"/>
      <c r="D3808" s="138"/>
    </row>
    <row r="3809" spans="1:4" x14ac:dyDescent="0.2">
      <c r="A3809" s="158"/>
      <c r="D3809" s="138"/>
    </row>
    <row r="3810" spans="1:4" x14ac:dyDescent="0.2">
      <c r="A3810" s="158"/>
      <c r="D3810" s="138"/>
    </row>
    <row r="3811" spans="1:4" x14ac:dyDescent="0.2">
      <c r="A3811" s="158"/>
      <c r="D3811" s="138"/>
    </row>
    <row r="3812" spans="1:4" x14ac:dyDescent="0.2">
      <c r="A3812" s="158"/>
      <c r="D3812" s="138"/>
    </row>
    <row r="3813" spans="1:4" x14ac:dyDescent="0.2">
      <c r="A3813" s="158"/>
      <c r="D3813" s="138"/>
    </row>
    <row r="3814" spans="1:4" x14ac:dyDescent="0.2">
      <c r="A3814" s="158"/>
      <c r="D3814" s="138"/>
    </row>
    <row r="3815" spans="1:4" x14ac:dyDescent="0.2">
      <c r="A3815" s="158"/>
      <c r="D3815" s="138"/>
    </row>
    <row r="3816" spans="1:4" x14ac:dyDescent="0.2">
      <c r="A3816" s="158"/>
      <c r="D3816" s="138"/>
    </row>
    <row r="3817" spans="1:4" x14ac:dyDescent="0.2">
      <c r="A3817" s="158"/>
      <c r="D3817" s="138"/>
    </row>
    <row r="3818" spans="1:4" x14ac:dyDescent="0.2">
      <c r="A3818" s="158"/>
      <c r="D3818" s="138"/>
    </row>
    <row r="3819" spans="1:4" x14ac:dyDescent="0.2">
      <c r="A3819" s="158"/>
      <c r="D3819" s="138"/>
    </row>
    <row r="3820" spans="1:4" x14ac:dyDescent="0.2">
      <c r="A3820" s="158"/>
      <c r="D3820" s="138"/>
    </row>
    <row r="3821" spans="1:4" x14ac:dyDescent="0.2">
      <c r="A3821" s="158"/>
      <c r="D3821" s="138"/>
    </row>
    <row r="3822" spans="1:4" x14ac:dyDescent="0.2">
      <c r="A3822" s="158"/>
      <c r="D3822" s="138"/>
    </row>
    <row r="3823" spans="1:4" x14ac:dyDescent="0.2">
      <c r="A3823" s="158"/>
      <c r="D3823" s="138"/>
    </row>
    <row r="3824" spans="1:4" x14ac:dyDescent="0.2">
      <c r="A3824" s="158"/>
      <c r="D3824" s="138"/>
    </row>
    <row r="3825" spans="1:4" x14ac:dyDescent="0.2">
      <c r="A3825" s="158"/>
      <c r="D3825" s="138"/>
    </row>
    <row r="3826" spans="1:4" x14ac:dyDescent="0.2">
      <c r="A3826" s="158"/>
      <c r="D3826" s="138"/>
    </row>
    <row r="3827" spans="1:4" x14ac:dyDescent="0.2">
      <c r="A3827" s="158"/>
      <c r="D3827" s="138"/>
    </row>
    <row r="3828" spans="1:4" x14ac:dyDescent="0.2">
      <c r="A3828" s="158"/>
      <c r="D3828" s="138"/>
    </row>
    <row r="3829" spans="1:4" x14ac:dyDescent="0.2">
      <c r="A3829" s="158"/>
      <c r="D3829" s="138"/>
    </row>
    <row r="3830" spans="1:4" x14ac:dyDescent="0.2">
      <c r="A3830" s="158"/>
      <c r="D3830" s="138"/>
    </row>
    <row r="3831" spans="1:4" x14ac:dyDescent="0.2">
      <c r="A3831" s="158"/>
      <c r="D3831" s="138"/>
    </row>
    <row r="3832" spans="1:4" x14ac:dyDescent="0.2">
      <c r="A3832" s="158"/>
      <c r="D3832" s="138"/>
    </row>
    <row r="3833" spans="1:4" x14ac:dyDescent="0.2">
      <c r="A3833" s="158"/>
      <c r="D3833" s="138"/>
    </row>
    <row r="3834" spans="1:4" x14ac:dyDescent="0.2">
      <c r="A3834" s="158"/>
      <c r="D3834" s="138"/>
    </row>
    <row r="3835" spans="1:4" x14ac:dyDescent="0.2">
      <c r="A3835" s="158"/>
      <c r="D3835" s="138"/>
    </row>
    <row r="3836" spans="1:4" x14ac:dyDescent="0.2">
      <c r="A3836" s="158"/>
      <c r="D3836" s="138"/>
    </row>
    <row r="3837" spans="1:4" x14ac:dyDescent="0.2">
      <c r="A3837" s="158"/>
      <c r="D3837" s="138"/>
    </row>
    <row r="3838" spans="1:4" x14ac:dyDescent="0.2">
      <c r="A3838" s="158"/>
      <c r="D3838" s="138"/>
    </row>
    <row r="3839" spans="1:4" x14ac:dyDescent="0.2">
      <c r="A3839" s="158"/>
      <c r="D3839" s="138"/>
    </row>
    <row r="3840" spans="1:4" x14ac:dyDescent="0.2">
      <c r="A3840" s="158"/>
      <c r="D3840" s="138"/>
    </row>
    <row r="3841" spans="1:4" x14ac:dyDescent="0.2">
      <c r="A3841" s="158"/>
      <c r="D3841" s="138"/>
    </row>
    <row r="3842" spans="1:4" x14ac:dyDescent="0.2">
      <c r="A3842" s="158"/>
      <c r="D3842" s="138"/>
    </row>
    <row r="3843" spans="1:4" x14ac:dyDescent="0.2">
      <c r="A3843" s="158"/>
      <c r="D3843" s="138"/>
    </row>
    <row r="3844" spans="1:4" x14ac:dyDescent="0.2">
      <c r="A3844" s="158"/>
      <c r="D3844" s="138"/>
    </row>
    <row r="3845" spans="1:4" x14ac:dyDescent="0.2">
      <c r="A3845" s="158"/>
      <c r="D3845" s="138"/>
    </row>
    <row r="3846" spans="1:4" x14ac:dyDescent="0.2">
      <c r="A3846" s="158"/>
      <c r="D3846" s="138"/>
    </row>
    <row r="3847" spans="1:4" x14ac:dyDescent="0.2">
      <c r="A3847" s="158"/>
      <c r="D3847" s="138"/>
    </row>
    <row r="3848" spans="1:4" x14ac:dyDescent="0.2">
      <c r="A3848" s="158"/>
      <c r="D3848" s="138"/>
    </row>
    <row r="3849" spans="1:4" x14ac:dyDescent="0.2">
      <c r="A3849" s="158"/>
      <c r="D3849" s="138"/>
    </row>
    <row r="3850" spans="1:4" x14ac:dyDescent="0.2">
      <c r="A3850" s="158"/>
      <c r="D3850" s="138"/>
    </row>
    <row r="3851" spans="1:4" x14ac:dyDescent="0.2">
      <c r="A3851" s="158"/>
      <c r="D3851" s="138"/>
    </row>
    <row r="3852" spans="1:4" x14ac:dyDescent="0.2">
      <c r="A3852" s="158"/>
      <c r="D3852" s="138"/>
    </row>
    <row r="3853" spans="1:4" x14ac:dyDescent="0.2">
      <c r="A3853" s="158"/>
      <c r="D3853" s="138"/>
    </row>
    <row r="3854" spans="1:4" x14ac:dyDescent="0.2">
      <c r="A3854" s="158"/>
      <c r="D3854" s="138"/>
    </row>
    <row r="3855" spans="1:4" x14ac:dyDescent="0.2">
      <c r="A3855" s="158"/>
      <c r="D3855" s="138"/>
    </row>
    <row r="3856" spans="1:4" x14ac:dyDescent="0.2">
      <c r="A3856" s="158"/>
      <c r="D3856" s="138"/>
    </row>
    <row r="3857" spans="1:4" x14ac:dyDescent="0.2">
      <c r="A3857" s="158"/>
      <c r="D3857" s="138"/>
    </row>
    <row r="3858" spans="1:4" x14ac:dyDescent="0.2">
      <c r="A3858" s="158"/>
      <c r="D3858" s="138"/>
    </row>
    <row r="3859" spans="1:4" x14ac:dyDescent="0.2">
      <c r="A3859" s="158"/>
      <c r="D3859" s="138"/>
    </row>
    <row r="3860" spans="1:4" x14ac:dyDescent="0.2">
      <c r="A3860" s="158"/>
      <c r="D3860" s="138"/>
    </row>
    <row r="3861" spans="1:4" x14ac:dyDescent="0.2">
      <c r="A3861" s="158"/>
      <c r="D3861" s="138"/>
    </row>
    <row r="3862" spans="1:4" x14ac:dyDescent="0.2">
      <c r="A3862" s="158"/>
      <c r="D3862" s="138"/>
    </row>
    <row r="3863" spans="1:4" x14ac:dyDescent="0.2">
      <c r="A3863" s="158"/>
      <c r="D3863" s="138"/>
    </row>
    <row r="3864" spans="1:4" x14ac:dyDescent="0.2">
      <c r="A3864" s="158"/>
      <c r="D3864" s="138"/>
    </row>
    <row r="3865" spans="1:4" x14ac:dyDescent="0.2">
      <c r="A3865" s="158"/>
      <c r="D3865" s="138"/>
    </row>
    <row r="3866" spans="1:4" x14ac:dyDescent="0.2">
      <c r="A3866" s="158"/>
      <c r="D3866" s="138"/>
    </row>
    <row r="3867" spans="1:4" x14ac:dyDescent="0.2">
      <c r="A3867" s="158"/>
      <c r="D3867" s="138"/>
    </row>
    <row r="3868" spans="1:4" x14ac:dyDescent="0.2">
      <c r="A3868" s="158"/>
      <c r="D3868" s="138"/>
    </row>
    <row r="3869" spans="1:4" x14ac:dyDescent="0.2">
      <c r="A3869" s="158"/>
      <c r="D3869" s="138"/>
    </row>
    <row r="3870" spans="1:4" x14ac:dyDescent="0.2">
      <c r="A3870" s="158"/>
      <c r="D3870" s="138"/>
    </row>
    <row r="3871" spans="1:4" x14ac:dyDescent="0.2">
      <c r="A3871" s="158"/>
      <c r="D3871" s="138"/>
    </row>
    <row r="3872" spans="1:4" x14ac:dyDescent="0.2">
      <c r="A3872" s="158"/>
      <c r="D3872" s="138"/>
    </row>
    <row r="3873" spans="1:4" x14ac:dyDescent="0.2">
      <c r="A3873" s="158"/>
      <c r="D3873" s="138"/>
    </row>
    <row r="3874" spans="1:4" x14ac:dyDescent="0.2">
      <c r="A3874" s="158"/>
      <c r="D3874" s="138"/>
    </row>
    <row r="3875" spans="1:4" x14ac:dyDescent="0.2">
      <c r="A3875" s="158"/>
      <c r="D3875" s="138"/>
    </row>
    <row r="3876" spans="1:4" x14ac:dyDescent="0.2">
      <c r="A3876" s="158"/>
      <c r="D3876" s="138"/>
    </row>
    <row r="3877" spans="1:4" x14ac:dyDescent="0.2">
      <c r="A3877" s="158"/>
      <c r="D3877" s="138"/>
    </row>
    <row r="3878" spans="1:4" x14ac:dyDescent="0.2">
      <c r="A3878" s="158"/>
      <c r="D3878" s="138"/>
    </row>
    <row r="3879" spans="1:4" x14ac:dyDescent="0.2">
      <c r="A3879" s="158"/>
      <c r="D3879" s="138"/>
    </row>
    <row r="3880" spans="1:4" x14ac:dyDescent="0.2">
      <c r="A3880" s="158"/>
      <c r="D3880" s="138"/>
    </row>
    <row r="3881" spans="1:4" x14ac:dyDescent="0.2">
      <c r="A3881" s="158"/>
      <c r="D3881" s="138"/>
    </row>
    <row r="3882" spans="1:4" x14ac:dyDescent="0.2">
      <c r="A3882" s="158"/>
      <c r="D3882" s="138"/>
    </row>
    <row r="3883" spans="1:4" x14ac:dyDescent="0.2">
      <c r="A3883" s="158"/>
      <c r="D3883" s="138"/>
    </row>
    <row r="3884" spans="1:4" x14ac:dyDescent="0.2">
      <c r="A3884" s="158"/>
      <c r="D3884" s="138"/>
    </row>
    <row r="3885" spans="1:4" x14ac:dyDescent="0.2">
      <c r="A3885" s="158"/>
      <c r="D3885" s="138"/>
    </row>
    <row r="3886" spans="1:4" x14ac:dyDescent="0.2">
      <c r="A3886" s="158"/>
      <c r="D3886" s="138"/>
    </row>
    <row r="3887" spans="1:4" x14ac:dyDescent="0.2">
      <c r="A3887" s="158"/>
      <c r="D3887" s="138"/>
    </row>
    <row r="3888" spans="1:4" x14ac:dyDescent="0.2">
      <c r="A3888" s="158"/>
      <c r="D3888" s="138"/>
    </row>
    <row r="3889" spans="1:4" x14ac:dyDescent="0.2">
      <c r="A3889" s="158"/>
      <c r="D3889" s="138"/>
    </row>
    <row r="3890" spans="1:4" x14ac:dyDescent="0.2">
      <c r="A3890" s="158"/>
      <c r="D3890" s="138"/>
    </row>
    <row r="3891" spans="1:4" x14ac:dyDescent="0.2">
      <c r="A3891" s="158"/>
      <c r="D3891" s="138"/>
    </row>
    <row r="3892" spans="1:4" x14ac:dyDescent="0.2">
      <c r="A3892" s="158"/>
      <c r="D3892" s="138"/>
    </row>
    <row r="3893" spans="1:4" x14ac:dyDescent="0.2">
      <c r="A3893" s="158"/>
      <c r="D3893" s="138"/>
    </row>
    <row r="3894" spans="1:4" x14ac:dyDescent="0.2">
      <c r="A3894" s="158"/>
      <c r="D3894" s="138"/>
    </row>
    <row r="3895" spans="1:4" x14ac:dyDescent="0.2">
      <c r="A3895" s="158"/>
      <c r="D3895" s="138"/>
    </row>
    <row r="3896" spans="1:4" x14ac:dyDescent="0.2">
      <c r="A3896" s="158"/>
      <c r="D3896" s="138"/>
    </row>
    <row r="3897" spans="1:4" x14ac:dyDescent="0.2">
      <c r="A3897" s="158"/>
      <c r="D3897" s="138"/>
    </row>
    <row r="3898" spans="1:4" x14ac:dyDescent="0.2">
      <c r="A3898" s="158"/>
      <c r="D3898" s="138"/>
    </row>
    <row r="3899" spans="1:4" x14ac:dyDescent="0.2">
      <c r="A3899" s="158"/>
      <c r="D3899" s="138"/>
    </row>
    <row r="3900" spans="1:4" x14ac:dyDescent="0.2">
      <c r="A3900" s="158"/>
      <c r="D3900" s="138"/>
    </row>
    <row r="3901" spans="1:4" x14ac:dyDescent="0.2">
      <c r="A3901" s="158"/>
      <c r="D3901" s="138"/>
    </row>
    <row r="3902" spans="1:4" x14ac:dyDescent="0.2">
      <c r="A3902" s="158"/>
      <c r="D3902" s="138"/>
    </row>
    <row r="3903" spans="1:4" x14ac:dyDescent="0.2">
      <c r="A3903" s="158"/>
      <c r="D3903" s="138"/>
    </row>
    <row r="3904" spans="1:4" x14ac:dyDescent="0.2">
      <c r="A3904" s="158"/>
      <c r="D3904" s="138"/>
    </row>
    <row r="3905" spans="1:4" x14ac:dyDescent="0.2">
      <c r="A3905" s="158"/>
      <c r="D3905" s="138"/>
    </row>
    <row r="3906" spans="1:4" x14ac:dyDescent="0.2">
      <c r="A3906" s="158"/>
      <c r="D3906" s="138"/>
    </row>
    <row r="3907" spans="1:4" x14ac:dyDescent="0.2">
      <c r="A3907" s="158"/>
      <c r="D3907" s="138"/>
    </row>
    <row r="3908" spans="1:4" x14ac:dyDescent="0.2">
      <c r="A3908" s="158"/>
      <c r="D3908" s="138"/>
    </row>
    <row r="3909" spans="1:4" x14ac:dyDescent="0.2">
      <c r="A3909" s="158"/>
      <c r="D3909" s="138"/>
    </row>
    <row r="3910" spans="1:4" x14ac:dyDescent="0.2">
      <c r="A3910" s="158"/>
      <c r="D3910" s="138"/>
    </row>
    <row r="3911" spans="1:4" x14ac:dyDescent="0.2">
      <c r="A3911" s="158"/>
      <c r="D3911" s="138"/>
    </row>
    <row r="3912" spans="1:4" x14ac:dyDescent="0.2">
      <c r="A3912" s="158"/>
      <c r="D3912" s="138"/>
    </row>
    <row r="3913" spans="1:4" x14ac:dyDescent="0.2">
      <c r="A3913" s="158"/>
      <c r="D3913" s="138"/>
    </row>
    <row r="3914" spans="1:4" x14ac:dyDescent="0.2">
      <c r="A3914" s="158"/>
      <c r="D3914" s="138"/>
    </row>
    <row r="3915" spans="1:4" x14ac:dyDescent="0.2">
      <c r="A3915" s="158"/>
      <c r="D3915" s="138"/>
    </row>
    <row r="3916" spans="1:4" x14ac:dyDescent="0.2">
      <c r="A3916" s="158"/>
      <c r="D3916" s="138"/>
    </row>
    <row r="3917" spans="1:4" x14ac:dyDescent="0.2">
      <c r="A3917" s="158"/>
      <c r="D3917" s="138"/>
    </row>
    <row r="3918" spans="1:4" x14ac:dyDescent="0.2">
      <c r="A3918" s="158"/>
      <c r="D3918" s="138"/>
    </row>
    <row r="3919" spans="1:4" x14ac:dyDescent="0.2">
      <c r="A3919" s="158"/>
      <c r="D3919" s="138"/>
    </row>
    <row r="3920" spans="1:4" x14ac:dyDescent="0.2">
      <c r="A3920" s="158"/>
      <c r="D3920" s="138"/>
    </row>
    <row r="3921" spans="1:4" x14ac:dyDescent="0.2">
      <c r="A3921" s="158"/>
      <c r="D3921" s="138"/>
    </row>
    <row r="3922" spans="1:4" x14ac:dyDescent="0.2">
      <c r="A3922" s="158"/>
      <c r="D3922" s="138"/>
    </row>
    <row r="3923" spans="1:4" x14ac:dyDescent="0.2">
      <c r="A3923" s="158"/>
      <c r="D3923" s="138"/>
    </row>
    <row r="3924" spans="1:4" x14ac:dyDescent="0.2">
      <c r="A3924" s="158"/>
      <c r="D3924" s="138"/>
    </row>
    <row r="3925" spans="1:4" x14ac:dyDescent="0.2">
      <c r="A3925" s="158"/>
      <c r="D3925" s="138"/>
    </row>
    <row r="3926" spans="1:4" x14ac:dyDescent="0.2">
      <c r="A3926" s="158"/>
      <c r="D3926" s="138"/>
    </row>
    <row r="3927" spans="1:4" x14ac:dyDescent="0.2">
      <c r="A3927" s="158"/>
      <c r="D3927" s="138"/>
    </row>
    <row r="3928" spans="1:4" x14ac:dyDescent="0.2">
      <c r="A3928" s="158"/>
      <c r="D3928" s="138"/>
    </row>
    <row r="3929" spans="1:4" x14ac:dyDescent="0.2">
      <c r="A3929" s="158"/>
      <c r="D3929" s="138"/>
    </row>
    <row r="3930" spans="1:4" x14ac:dyDescent="0.2">
      <c r="A3930" s="158"/>
      <c r="D3930" s="138"/>
    </row>
    <row r="3931" spans="1:4" x14ac:dyDescent="0.2">
      <c r="A3931" s="158"/>
      <c r="D3931" s="138"/>
    </row>
    <row r="3932" spans="1:4" x14ac:dyDescent="0.2">
      <c r="A3932" s="158"/>
      <c r="D3932" s="138"/>
    </row>
    <row r="3933" spans="1:4" x14ac:dyDescent="0.2">
      <c r="A3933" s="158"/>
      <c r="D3933" s="138"/>
    </row>
    <row r="3934" spans="1:4" x14ac:dyDescent="0.2">
      <c r="A3934" s="158"/>
      <c r="D3934" s="138"/>
    </row>
    <row r="3935" spans="1:4" x14ac:dyDescent="0.2">
      <c r="A3935" s="158"/>
      <c r="D3935" s="138"/>
    </row>
    <row r="3936" spans="1:4" x14ac:dyDescent="0.2">
      <c r="A3936" s="158"/>
      <c r="D3936" s="138"/>
    </row>
    <row r="3937" spans="1:4" x14ac:dyDescent="0.2">
      <c r="A3937" s="158"/>
      <c r="D3937" s="138"/>
    </row>
    <row r="3938" spans="1:4" x14ac:dyDescent="0.2">
      <c r="A3938" s="158"/>
      <c r="D3938" s="138"/>
    </row>
    <row r="3939" spans="1:4" x14ac:dyDescent="0.2">
      <c r="A3939" s="158"/>
      <c r="D3939" s="138"/>
    </row>
    <row r="3940" spans="1:4" x14ac:dyDescent="0.2">
      <c r="A3940" s="158"/>
      <c r="D3940" s="138"/>
    </row>
    <row r="3941" spans="1:4" x14ac:dyDescent="0.2">
      <c r="A3941" s="158"/>
      <c r="D3941" s="138"/>
    </row>
    <row r="3942" spans="1:4" x14ac:dyDescent="0.2">
      <c r="A3942" s="158"/>
      <c r="D3942" s="138"/>
    </row>
    <row r="3943" spans="1:4" x14ac:dyDescent="0.2">
      <c r="A3943" s="158"/>
      <c r="D3943" s="138"/>
    </row>
    <row r="3944" spans="1:4" x14ac:dyDescent="0.2">
      <c r="A3944" s="158"/>
      <c r="D3944" s="138"/>
    </row>
    <row r="3945" spans="1:4" x14ac:dyDescent="0.2">
      <c r="A3945" s="158"/>
      <c r="D3945" s="138"/>
    </row>
    <row r="3946" spans="1:4" x14ac:dyDescent="0.2">
      <c r="A3946" s="158"/>
      <c r="D3946" s="138"/>
    </row>
    <row r="3947" spans="1:4" x14ac:dyDescent="0.2">
      <c r="A3947" s="158"/>
      <c r="D3947" s="138"/>
    </row>
    <row r="3948" spans="1:4" x14ac:dyDescent="0.2">
      <c r="A3948" s="158"/>
      <c r="D3948" s="138"/>
    </row>
    <row r="3949" spans="1:4" x14ac:dyDescent="0.2">
      <c r="A3949" s="158"/>
      <c r="D3949" s="138"/>
    </row>
    <row r="3950" spans="1:4" x14ac:dyDescent="0.2">
      <c r="A3950" s="158"/>
      <c r="D3950" s="138"/>
    </row>
    <row r="3951" spans="1:4" x14ac:dyDescent="0.2">
      <c r="A3951" s="158"/>
      <c r="D3951" s="138"/>
    </row>
    <row r="3952" spans="1:4" x14ac:dyDescent="0.2">
      <c r="A3952" s="158"/>
      <c r="D3952" s="138"/>
    </row>
    <row r="3953" spans="1:4" x14ac:dyDescent="0.2">
      <c r="A3953" s="158"/>
      <c r="D3953" s="138"/>
    </row>
    <row r="3954" spans="1:4" x14ac:dyDescent="0.2">
      <c r="A3954" s="158"/>
      <c r="D3954" s="138"/>
    </row>
    <row r="3955" spans="1:4" x14ac:dyDescent="0.2">
      <c r="A3955" s="158"/>
      <c r="D3955" s="138"/>
    </row>
    <row r="3956" spans="1:4" x14ac:dyDescent="0.2">
      <c r="A3956" s="158"/>
      <c r="D3956" s="138"/>
    </row>
    <row r="3957" spans="1:4" x14ac:dyDescent="0.2">
      <c r="A3957" s="158"/>
      <c r="D3957" s="138"/>
    </row>
    <row r="3958" spans="1:4" x14ac:dyDescent="0.2">
      <c r="A3958" s="158"/>
      <c r="D3958" s="138"/>
    </row>
    <row r="3959" spans="1:4" x14ac:dyDescent="0.2">
      <c r="A3959" s="158"/>
      <c r="D3959" s="138"/>
    </row>
    <row r="3960" spans="1:4" x14ac:dyDescent="0.2">
      <c r="A3960" s="158"/>
      <c r="D3960" s="138"/>
    </row>
    <row r="3961" spans="1:4" x14ac:dyDescent="0.2">
      <c r="A3961" s="158"/>
      <c r="D3961" s="138"/>
    </row>
    <row r="3962" spans="1:4" x14ac:dyDescent="0.2">
      <c r="A3962" s="158"/>
      <c r="D3962" s="138"/>
    </row>
    <row r="3963" spans="1:4" x14ac:dyDescent="0.2">
      <c r="A3963" s="158"/>
      <c r="D3963" s="138"/>
    </row>
    <row r="3964" spans="1:4" x14ac:dyDescent="0.2">
      <c r="A3964" s="158"/>
      <c r="D3964" s="138"/>
    </row>
    <row r="3965" spans="1:4" x14ac:dyDescent="0.2">
      <c r="A3965" s="158"/>
      <c r="D3965" s="138"/>
    </row>
    <row r="3966" spans="1:4" x14ac:dyDescent="0.2">
      <c r="A3966" s="158"/>
      <c r="D3966" s="138"/>
    </row>
    <row r="3967" spans="1:4" x14ac:dyDescent="0.2">
      <c r="A3967" s="158"/>
      <c r="D3967" s="138"/>
    </row>
    <row r="3968" spans="1:4" x14ac:dyDescent="0.2">
      <c r="A3968" s="158"/>
      <c r="D3968" s="138"/>
    </row>
    <row r="3969" spans="1:4" x14ac:dyDescent="0.2">
      <c r="A3969" s="158"/>
      <c r="D3969" s="138"/>
    </row>
    <row r="3970" spans="1:4" x14ac:dyDescent="0.2">
      <c r="A3970" s="158"/>
      <c r="D3970" s="138"/>
    </row>
    <row r="3971" spans="1:4" x14ac:dyDescent="0.2">
      <c r="A3971" s="158"/>
      <c r="D3971" s="138"/>
    </row>
    <row r="3972" spans="1:4" x14ac:dyDescent="0.2">
      <c r="A3972" s="158"/>
      <c r="D3972" s="138"/>
    </row>
    <row r="3973" spans="1:4" x14ac:dyDescent="0.2">
      <c r="A3973" s="158"/>
      <c r="D3973" s="138"/>
    </row>
    <row r="3974" spans="1:4" x14ac:dyDescent="0.2">
      <c r="A3974" s="158"/>
      <c r="D3974" s="138"/>
    </row>
    <row r="3975" spans="1:4" x14ac:dyDescent="0.2">
      <c r="A3975" s="158"/>
      <c r="D3975" s="138"/>
    </row>
    <row r="3976" spans="1:4" x14ac:dyDescent="0.2">
      <c r="A3976" s="158"/>
      <c r="D3976" s="138"/>
    </row>
    <row r="3977" spans="1:4" x14ac:dyDescent="0.2">
      <c r="A3977" s="158"/>
      <c r="D3977" s="138"/>
    </row>
    <row r="3978" spans="1:4" x14ac:dyDescent="0.2">
      <c r="A3978" s="158"/>
      <c r="D3978" s="138"/>
    </row>
    <row r="3979" spans="1:4" x14ac:dyDescent="0.2">
      <c r="A3979" s="158"/>
      <c r="D3979" s="138"/>
    </row>
    <row r="3980" spans="1:4" x14ac:dyDescent="0.2">
      <c r="A3980" s="158"/>
      <c r="D3980" s="138"/>
    </row>
    <row r="3981" spans="1:4" x14ac:dyDescent="0.2">
      <c r="A3981" s="158"/>
      <c r="D3981" s="138"/>
    </row>
    <row r="3982" spans="1:4" x14ac:dyDescent="0.2">
      <c r="A3982" s="158"/>
      <c r="D3982" s="138"/>
    </row>
    <row r="3983" spans="1:4" x14ac:dyDescent="0.2">
      <c r="A3983" s="158"/>
      <c r="D3983" s="138"/>
    </row>
    <row r="3984" spans="1:4" x14ac:dyDescent="0.2">
      <c r="A3984" s="158"/>
      <c r="D3984" s="138"/>
    </row>
    <row r="3985" spans="1:4" x14ac:dyDescent="0.2">
      <c r="A3985" s="158"/>
      <c r="D3985" s="138"/>
    </row>
    <row r="3986" spans="1:4" x14ac:dyDescent="0.2">
      <c r="A3986" s="158"/>
      <c r="D3986" s="138"/>
    </row>
    <row r="3987" spans="1:4" x14ac:dyDescent="0.2">
      <c r="A3987" s="158"/>
      <c r="D3987" s="138"/>
    </row>
    <row r="3988" spans="1:4" x14ac:dyDescent="0.2">
      <c r="A3988" s="158"/>
      <c r="D3988" s="138"/>
    </row>
    <row r="3989" spans="1:4" x14ac:dyDescent="0.2">
      <c r="A3989" s="158"/>
      <c r="D3989" s="138"/>
    </row>
    <row r="3990" spans="1:4" x14ac:dyDescent="0.2">
      <c r="A3990" s="158"/>
      <c r="D3990" s="138"/>
    </row>
    <row r="3991" spans="1:4" x14ac:dyDescent="0.2">
      <c r="A3991" s="158"/>
      <c r="D3991" s="138"/>
    </row>
    <row r="3992" spans="1:4" x14ac:dyDescent="0.2">
      <c r="A3992" s="158"/>
      <c r="D3992" s="138"/>
    </row>
    <row r="3993" spans="1:4" x14ac:dyDescent="0.2">
      <c r="A3993" s="158"/>
      <c r="D3993" s="138"/>
    </row>
    <row r="3994" spans="1:4" x14ac:dyDescent="0.2">
      <c r="A3994" s="158"/>
      <c r="D3994" s="138"/>
    </row>
    <row r="3995" spans="1:4" x14ac:dyDescent="0.2">
      <c r="A3995" s="158"/>
      <c r="D3995" s="138"/>
    </row>
    <row r="3996" spans="1:4" x14ac:dyDescent="0.2">
      <c r="A3996" s="158"/>
      <c r="D3996" s="138"/>
    </row>
    <row r="3997" spans="1:4" x14ac:dyDescent="0.2">
      <c r="A3997" s="158"/>
      <c r="D3997" s="138"/>
    </row>
    <row r="3998" spans="1:4" x14ac:dyDescent="0.2">
      <c r="A3998" s="158"/>
      <c r="D3998" s="138"/>
    </row>
    <row r="3999" spans="1:4" x14ac:dyDescent="0.2">
      <c r="A3999" s="158"/>
      <c r="D3999" s="138"/>
    </row>
    <row r="4000" spans="1:4" x14ac:dyDescent="0.2">
      <c r="A4000" s="158"/>
      <c r="D4000" s="138"/>
    </row>
    <row r="4001" spans="1:4" x14ac:dyDescent="0.2">
      <c r="A4001" s="158"/>
      <c r="D4001" s="138"/>
    </row>
    <row r="4002" spans="1:4" x14ac:dyDescent="0.2">
      <c r="A4002" s="158"/>
      <c r="D4002" s="138"/>
    </row>
    <row r="4003" spans="1:4" x14ac:dyDescent="0.2">
      <c r="A4003" s="158"/>
      <c r="D4003" s="138"/>
    </row>
    <row r="4004" spans="1:4" x14ac:dyDescent="0.2">
      <c r="A4004" s="158"/>
      <c r="D4004" s="138"/>
    </row>
    <row r="4005" spans="1:4" x14ac:dyDescent="0.2">
      <c r="A4005" s="158"/>
      <c r="D4005" s="138"/>
    </row>
    <row r="4006" spans="1:4" x14ac:dyDescent="0.2">
      <c r="A4006" s="158"/>
      <c r="D4006" s="138"/>
    </row>
    <row r="4007" spans="1:4" x14ac:dyDescent="0.2">
      <c r="A4007" s="158"/>
      <c r="D4007" s="138"/>
    </row>
    <row r="4008" spans="1:4" x14ac:dyDescent="0.2">
      <c r="A4008" s="158"/>
      <c r="D4008" s="138"/>
    </row>
    <row r="4009" spans="1:4" x14ac:dyDescent="0.2">
      <c r="A4009" s="158"/>
      <c r="D4009" s="138"/>
    </row>
    <row r="4010" spans="1:4" x14ac:dyDescent="0.2">
      <c r="A4010" s="158"/>
      <c r="D4010" s="138"/>
    </row>
    <row r="4011" spans="1:4" x14ac:dyDescent="0.2">
      <c r="A4011" s="158"/>
      <c r="D4011" s="138"/>
    </row>
    <row r="4012" spans="1:4" x14ac:dyDescent="0.2">
      <c r="A4012" s="158"/>
      <c r="D4012" s="138"/>
    </row>
    <row r="4013" spans="1:4" x14ac:dyDescent="0.2">
      <c r="A4013" s="158"/>
      <c r="D4013" s="138"/>
    </row>
    <row r="4014" spans="1:4" x14ac:dyDescent="0.2">
      <c r="A4014" s="158"/>
      <c r="D4014" s="138"/>
    </row>
    <row r="4015" spans="1:4" x14ac:dyDescent="0.2">
      <c r="A4015" s="158"/>
      <c r="D4015" s="138"/>
    </row>
    <row r="4016" spans="1:4" x14ac:dyDescent="0.2">
      <c r="A4016" s="158"/>
      <c r="D4016" s="138"/>
    </row>
    <row r="4017" spans="1:4" x14ac:dyDescent="0.2">
      <c r="A4017" s="158"/>
      <c r="D4017" s="138"/>
    </row>
    <row r="4018" spans="1:4" x14ac:dyDescent="0.2">
      <c r="A4018" s="158"/>
      <c r="D4018" s="138"/>
    </row>
    <row r="4019" spans="1:4" x14ac:dyDescent="0.2">
      <c r="A4019" s="158"/>
      <c r="D4019" s="138"/>
    </row>
    <row r="4020" spans="1:4" x14ac:dyDescent="0.2">
      <c r="A4020" s="158"/>
      <c r="D4020" s="138"/>
    </row>
    <row r="4021" spans="1:4" x14ac:dyDescent="0.2">
      <c r="A4021" s="158"/>
      <c r="D4021" s="138"/>
    </row>
    <row r="4022" spans="1:4" x14ac:dyDescent="0.2">
      <c r="A4022" s="158"/>
      <c r="D4022" s="138"/>
    </row>
    <row r="4023" spans="1:4" x14ac:dyDescent="0.2">
      <c r="A4023" s="158"/>
      <c r="D4023" s="138"/>
    </row>
    <row r="4024" spans="1:4" x14ac:dyDescent="0.2">
      <c r="A4024" s="158"/>
      <c r="D4024" s="138"/>
    </row>
    <row r="4025" spans="1:4" x14ac:dyDescent="0.2">
      <c r="A4025" s="158"/>
      <c r="D4025" s="138"/>
    </row>
    <row r="4026" spans="1:4" x14ac:dyDescent="0.2">
      <c r="A4026" s="158"/>
      <c r="D4026" s="138"/>
    </row>
    <row r="4027" spans="1:4" x14ac:dyDescent="0.2">
      <c r="A4027" s="158"/>
      <c r="D4027" s="138"/>
    </row>
    <row r="4028" spans="1:4" x14ac:dyDescent="0.2">
      <c r="A4028" s="158"/>
      <c r="D4028" s="138"/>
    </row>
    <row r="4029" spans="1:4" x14ac:dyDescent="0.2">
      <c r="A4029" s="158"/>
      <c r="D4029" s="138"/>
    </row>
    <row r="4030" spans="1:4" x14ac:dyDescent="0.2">
      <c r="A4030" s="158"/>
      <c r="D4030" s="138"/>
    </row>
    <row r="4031" spans="1:4" x14ac:dyDescent="0.2">
      <c r="A4031" s="158"/>
      <c r="D4031" s="138"/>
    </row>
    <row r="4032" spans="1:4" x14ac:dyDescent="0.2">
      <c r="A4032" s="158"/>
      <c r="D4032" s="138"/>
    </row>
    <row r="4033" spans="1:4" x14ac:dyDescent="0.2">
      <c r="A4033" s="158"/>
      <c r="D4033" s="138"/>
    </row>
    <row r="4034" spans="1:4" x14ac:dyDescent="0.2">
      <c r="A4034" s="158"/>
      <c r="D4034" s="138"/>
    </row>
    <row r="4035" spans="1:4" x14ac:dyDescent="0.2">
      <c r="A4035" s="158"/>
      <c r="D4035" s="138"/>
    </row>
    <row r="4036" spans="1:4" x14ac:dyDescent="0.2">
      <c r="A4036" s="158"/>
      <c r="D4036" s="138"/>
    </row>
    <row r="4037" spans="1:4" x14ac:dyDescent="0.2">
      <c r="A4037" s="158"/>
      <c r="D4037" s="138"/>
    </row>
    <row r="4038" spans="1:4" x14ac:dyDescent="0.2">
      <c r="A4038" s="158"/>
      <c r="D4038" s="138"/>
    </row>
    <row r="4039" spans="1:4" x14ac:dyDescent="0.2">
      <c r="A4039" s="158"/>
      <c r="D4039" s="138"/>
    </row>
    <row r="4040" spans="1:4" x14ac:dyDescent="0.2">
      <c r="A4040" s="158"/>
      <c r="D4040" s="138"/>
    </row>
    <row r="4041" spans="1:4" x14ac:dyDescent="0.2">
      <c r="A4041" s="158"/>
      <c r="D4041" s="138"/>
    </row>
    <row r="4042" spans="1:4" x14ac:dyDescent="0.2">
      <c r="A4042" s="158"/>
      <c r="D4042" s="138"/>
    </row>
    <row r="4043" spans="1:4" x14ac:dyDescent="0.2">
      <c r="A4043" s="158"/>
      <c r="D4043" s="138"/>
    </row>
    <row r="4044" spans="1:4" x14ac:dyDescent="0.2">
      <c r="A4044" s="158"/>
      <c r="D4044" s="138"/>
    </row>
    <row r="4045" spans="1:4" x14ac:dyDescent="0.2">
      <c r="A4045" s="158"/>
      <c r="D4045" s="138"/>
    </row>
    <row r="4046" spans="1:4" x14ac:dyDescent="0.2">
      <c r="A4046" s="158"/>
      <c r="D4046" s="138"/>
    </row>
    <row r="4047" spans="1:4" x14ac:dyDescent="0.2">
      <c r="A4047" s="158"/>
      <c r="D4047" s="138"/>
    </row>
    <row r="4048" spans="1:4" x14ac:dyDescent="0.2">
      <c r="A4048" s="158"/>
      <c r="D4048" s="138"/>
    </row>
    <row r="4049" spans="1:4" x14ac:dyDescent="0.2">
      <c r="A4049" s="158"/>
      <c r="D4049" s="138"/>
    </row>
    <row r="4050" spans="1:4" x14ac:dyDescent="0.2">
      <c r="A4050" s="158"/>
      <c r="D4050" s="138"/>
    </row>
    <row r="4051" spans="1:4" x14ac:dyDescent="0.2">
      <c r="A4051" s="158"/>
      <c r="D4051" s="138"/>
    </row>
    <row r="4052" spans="1:4" x14ac:dyDescent="0.2">
      <c r="A4052" s="158"/>
      <c r="D4052" s="138"/>
    </row>
    <row r="4053" spans="1:4" x14ac:dyDescent="0.2">
      <c r="A4053" s="158"/>
      <c r="D4053" s="138"/>
    </row>
    <row r="4054" spans="1:4" x14ac:dyDescent="0.2">
      <c r="A4054" s="158"/>
      <c r="D4054" s="138"/>
    </row>
    <row r="4055" spans="1:4" x14ac:dyDescent="0.2">
      <c r="A4055" s="158"/>
      <c r="D4055" s="138"/>
    </row>
    <row r="4056" spans="1:4" x14ac:dyDescent="0.2">
      <c r="A4056" s="158"/>
      <c r="D4056" s="138"/>
    </row>
    <row r="4057" spans="1:4" x14ac:dyDescent="0.2">
      <c r="A4057" s="158"/>
      <c r="D4057" s="138"/>
    </row>
    <row r="4058" spans="1:4" x14ac:dyDescent="0.2">
      <c r="A4058" s="158"/>
      <c r="D4058" s="138"/>
    </row>
    <row r="4059" spans="1:4" x14ac:dyDescent="0.2">
      <c r="A4059" s="158"/>
      <c r="D4059" s="138"/>
    </row>
    <row r="4060" spans="1:4" x14ac:dyDescent="0.2">
      <c r="A4060" s="158"/>
      <c r="D4060" s="138"/>
    </row>
    <row r="4061" spans="1:4" x14ac:dyDescent="0.2">
      <c r="A4061" s="158"/>
      <c r="D4061" s="138"/>
    </row>
    <row r="4062" spans="1:4" x14ac:dyDescent="0.2">
      <c r="A4062" s="158"/>
      <c r="D4062" s="138"/>
    </row>
    <row r="4063" spans="1:4" x14ac:dyDescent="0.2">
      <c r="A4063" s="158"/>
      <c r="D4063" s="138"/>
    </row>
    <row r="4064" spans="1:4" x14ac:dyDescent="0.2">
      <c r="A4064" s="158"/>
      <c r="D4064" s="138"/>
    </row>
    <row r="4065" spans="1:4" x14ac:dyDescent="0.2">
      <c r="A4065" s="158"/>
      <c r="D4065" s="138"/>
    </row>
    <row r="4066" spans="1:4" x14ac:dyDescent="0.2">
      <c r="A4066" s="158"/>
      <c r="D4066" s="138"/>
    </row>
    <row r="4067" spans="1:4" x14ac:dyDescent="0.2">
      <c r="A4067" s="158"/>
      <c r="D4067" s="138"/>
    </row>
    <row r="4068" spans="1:4" x14ac:dyDescent="0.2">
      <c r="A4068" s="158"/>
      <c r="D4068" s="138"/>
    </row>
    <row r="4069" spans="1:4" x14ac:dyDescent="0.2">
      <c r="A4069" s="158"/>
      <c r="D4069" s="138"/>
    </row>
    <row r="4070" spans="1:4" x14ac:dyDescent="0.2">
      <c r="A4070" s="158"/>
      <c r="D4070" s="138"/>
    </row>
    <row r="4071" spans="1:4" x14ac:dyDescent="0.2">
      <c r="A4071" s="158"/>
      <c r="D4071" s="138"/>
    </row>
    <row r="4072" spans="1:4" x14ac:dyDescent="0.2">
      <c r="A4072" s="158"/>
      <c r="D4072" s="138"/>
    </row>
    <row r="4073" spans="1:4" x14ac:dyDescent="0.2">
      <c r="A4073" s="158"/>
      <c r="D4073" s="138"/>
    </row>
    <row r="4074" spans="1:4" x14ac:dyDescent="0.2">
      <c r="A4074" s="158"/>
      <c r="D4074" s="138"/>
    </row>
    <row r="4075" spans="1:4" x14ac:dyDescent="0.2">
      <c r="A4075" s="158"/>
      <c r="D4075" s="138"/>
    </row>
    <row r="4076" spans="1:4" x14ac:dyDescent="0.2">
      <c r="A4076" s="158"/>
      <c r="D4076" s="138"/>
    </row>
    <row r="4077" spans="1:4" x14ac:dyDescent="0.2">
      <c r="A4077" s="158"/>
      <c r="D4077" s="138"/>
    </row>
    <row r="4078" spans="1:4" x14ac:dyDescent="0.2">
      <c r="A4078" s="158"/>
      <c r="D4078" s="138"/>
    </row>
    <row r="4079" spans="1:4" x14ac:dyDescent="0.2">
      <c r="A4079" s="158"/>
      <c r="D4079" s="138"/>
    </row>
    <row r="4080" spans="1:4" x14ac:dyDescent="0.2">
      <c r="A4080" s="158"/>
      <c r="D4080" s="138"/>
    </row>
    <row r="4081" spans="1:4" x14ac:dyDescent="0.2">
      <c r="A4081" s="158"/>
      <c r="D4081" s="138"/>
    </row>
    <row r="4082" spans="1:4" x14ac:dyDescent="0.2">
      <c r="A4082" s="158"/>
      <c r="D4082" s="138"/>
    </row>
    <row r="4083" spans="1:4" x14ac:dyDescent="0.2">
      <c r="A4083" s="158"/>
      <c r="D4083" s="138"/>
    </row>
    <row r="4084" spans="1:4" x14ac:dyDescent="0.2">
      <c r="A4084" s="158"/>
      <c r="D4084" s="138"/>
    </row>
    <row r="4085" spans="1:4" x14ac:dyDescent="0.2">
      <c r="A4085" s="158"/>
      <c r="D4085" s="138"/>
    </row>
    <row r="4086" spans="1:4" x14ac:dyDescent="0.2">
      <c r="A4086" s="158"/>
      <c r="D4086" s="138"/>
    </row>
    <row r="4087" spans="1:4" x14ac:dyDescent="0.2">
      <c r="A4087" s="158"/>
      <c r="D4087" s="138"/>
    </row>
    <row r="4088" spans="1:4" x14ac:dyDescent="0.2">
      <c r="A4088" s="158"/>
      <c r="D4088" s="138"/>
    </row>
    <row r="4089" spans="1:4" x14ac:dyDescent="0.2">
      <c r="A4089" s="158"/>
      <c r="D4089" s="138"/>
    </row>
    <row r="4090" spans="1:4" x14ac:dyDescent="0.2">
      <c r="A4090" s="158"/>
      <c r="D4090" s="138"/>
    </row>
    <row r="4091" spans="1:4" x14ac:dyDescent="0.2">
      <c r="A4091" s="158"/>
      <c r="D4091" s="138"/>
    </row>
    <row r="4092" spans="1:4" x14ac:dyDescent="0.2">
      <c r="A4092" s="158"/>
      <c r="D4092" s="138"/>
    </row>
    <row r="4093" spans="1:4" x14ac:dyDescent="0.2">
      <c r="A4093" s="158"/>
      <c r="D4093" s="138"/>
    </row>
    <row r="4094" spans="1:4" x14ac:dyDescent="0.2">
      <c r="A4094" s="158"/>
      <c r="D4094" s="138"/>
    </row>
    <row r="4095" spans="1:4" x14ac:dyDescent="0.2">
      <c r="A4095" s="158"/>
      <c r="D4095" s="138"/>
    </row>
    <row r="4096" spans="1:4" x14ac:dyDescent="0.2">
      <c r="A4096" s="158"/>
      <c r="D4096" s="138"/>
    </row>
    <row r="4097" spans="1:4" x14ac:dyDescent="0.2">
      <c r="A4097" s="158"/>
      <c r="D4097" s="138"/>
    </row>
    <row r="4098" spans="1:4" x14ac:dyDescent="0.2">
      <c r="A4098" s="158"/>
      <c r="D4098" s="138"/>
    </row>
    <row r="4099" spans="1:4" x14ac:dyDescent="0.2">
      <c r="A4099" s="158"/>
      <c r="D4099" s="138"/>
    </row>
    <row r="4100" spans="1:4" x14ac:dyDescent="0.2">
      <c r="A4100" s="158"/>
      <c r="D4100" s="138"/>
    </row>
    <row r="4101" spans="1:4" x14ac:dyDescent="0.2">
      <c r="A4101" s="158"/>
      <c r="D4101" s="138"/>
    </row>
    <row r="4102" spans="1:4" x14ac:dyDescent="0.2">
      <c r="A4102" s="158"/>
      <c r="D4102" s="138"/>
    </row>
    <row r="4103" spans="1:4" x14ac:dyDescent="0.2">
      <c r="A4103" s="158"/>
      <c r="D4103" s="138"/>
    </row>
    <row r="4104" spans="1:4" x14ac:dyDescent="0.2">
      <c r="A4104" s="158"/>
      <c r="D4104" s="138"/>
    </row>
    <row r="4105" spans="1:4" x14ac:dyDescent="0.2">
      <c r="A4105" s="158"/>
      <c r="D4105" s="138"/>
    </row>
    <row r="4106" spans="1:4" x14ac:dyDescent="0.2">
      <c r="A4106" s="158"/>
      <c r="D4106" s="138"/>
    </row>
    <row r="4107" spans="1:4" x14ac:dyDescent="0.2">
      <c r="A4107" s="158"/>
      <c r="D4107" s="138"/>
    </row>
    <row r="4108" spans="1:4" x14ac:dyDescent="0.2">
      <c r="A4108" s="158"/>
      <c r="D4108" s="138"/>
    </row>
    <row r="4109" spans="1:4" x14ac:dyDescent="0.2">
      <c r="A4109" s="158"/>
      <c r="D4109" s="138"/>
    </row>
    <row r="4110" spans="1:4" x14ac:dyDescent="0.2">
      <c r="A4110" s="158"/>
      <c r="D4110" s="138"/>
    </row>
    <row r="4111" spans="1:4" x14ac:dyDescent="0.2">
      <c r="A4111" s="158"/>
      <c r="D4111" s="138"/>
    </row>
    <row r="4112" spans="1:4" x14ac:dyDescent="0.2">
      <c r="A4112" s="158"/>
      <c r="D4112" s="138"/>
    </row>
    <row r="4113" spans="1:4" x14ac:dyDescent="0.2">
      <c r="A4113" s="158"/>
      <c r="D4113" s="138"/>
    </row>
    <row r="4114" spans="1:4" x14ac:dyDescent="0.2">
      <c r="A4114" s="158"/>
      <c r="D4114" s="138"/>
    </row>
    <row r="4115" spans="1:4" x14ac:dyDescent="0.2">
      <c r="A4115" s="158"/>
      <c r="D4115" s="138"/>
    </row>
    <row r="4116" spans="1:4" x14ac:dyDescent="0.2">
      <c r="A4116" s="158"/>
      <c r="D4116" s="138"/>
    </row>
    <row r="4117" spans="1:4" x14ac:dyDescent="0.2">
      <c r="A4117" s="158"/>
      <c r="D4117" s="138"/>
    </row>
    <row r="4118" spans="1:4" x14ac:dyDescent="0.2">
      <c r="A4118" s="158"/>
      <c r="D4118" s="138"/>
    </row>
    <row r="4119" spans="1:4" x14ac:dyDescent="0.2">
      <c r="A4119" s="158"/>
      <c r="D4119" s="138"/>
    </row>
    <row r="4120" spans="1:4" x14ac:dyDescent="0.2">
      <c r="A4120" s="158"/>
      <c r="D4120" s="138"/>
    </row>
    <row r="4121" spans="1:4" x14ac:dyDescent="0.2">
      <c r="A4121" s="158"/>
      <c r="D4121" s="138"/>
    </row>
    <row r="4122" spans="1:4" x14ac:dyDescent="0.2">
      <c r="A4122" s="158"/>
      <c r="D4122" s="138"/>
    </row>
    <row r="4123" spans="1:4" x14ac:dyDescent="0.2">
      <c r="A4123" s="158"/>
      <c r="D4123" s="138"/>
    </row>
    <row r="4124" spans="1:4" x14ac:dyDescent="0.2">
      <c r="A4124" s="158"/>
      <c r="D4124" s="138"/>
    </row>
    <row r="4125" spans="1:4" x14ac:dyDescent="0.2">
      <c r="A4125" s="158"/>
      <c r="D4125" s="138"/>
    </row>
    <row r="4126" spans="1:4" x14ac:dyDescent="0.2">
      <c r="A4126" s="158"/>
      <c r="D4126" s="138"/>
    </row>
    <row r="4127" spans="1:4" x14ac:dyDescent="0.2">
      <c r="A4127" s="158"/>
      <c r="D4127" s="138"/>
    </row>
    <row r="4128" spans="1:4" x14ac:dyDescent="0.2">
      <c r="A4128" s="158"/>
      <c r="D4128" s="138"/>
    </row>
    <row r="4129" spans="1:4" x14ac:dyDescent="0.2">
      <c r="A4129" s="158"/>
      <c r="D4129" s="138"/>
    </row>
    <row r="4130" spans="1:4" x14ac:dyDescent="0.2">
      <c r="A4130" s="158"/>
      <c r="D4130" s="138"/>
    </row>
    <row r="4131" spans="1:4" x14ac:dyDescent="0.2">
      <c r="A4131" s="158"/>
      <c r="D4131" s="138"/>
    </row>
    <row r="4132" spans="1:4" x14ac:dyDescent="0.2">
      <c r="A4132" s="158"/>
      <c r="D4132" s="138"/>
    </row>
    <row r="4133" spans="1:4" x14ac:dyDescent="0.2">
      <c r="A4133" s="158"/>
      <c r="D4133" s="138"/>
    </row>
    <row r="4134" spans="1:4" x14ac:dyDescent="0.2">
      <c r="A4134" s="158"/>
      <c r="D4134" s="138"/>
    </row>
    <row r="4135" spans="1:4" x14ac:dyDescent="0.2">
      <c r="A4135" s="158"/>
      <c r="D4135" s="138"/>
    </row>
    <row r="4136" spans="1:4" x14ac:dyDescent="0.2">
      <c r="A4136" s="158"/>
      <c r="D4136" s="138"/>
    </row>
    <row r="4137" spans="1:4" x14ac:dyDescent="0.2">
      <c r="A4137" s="158"/>
      <c r="D4137" s="138"/>
    </row>
    <row r="4138" spans="1:4" x14ac:dyDescent="0.2">
      <c r="A4138" s="158"/>
      <c r="D4138" s="138"/>
    </row>
    <row r="4139" spans="1:4" x14ac:dyDescent="0.2">
      <c r="A4139" s="158"/>
      <c r="D4139" s="138"/>
    </row>
    <row r="4140" spans="1:4" x14ac:dyDescent="0.2">
      <c r="A4140" s="158"/>
      <c r="D4140" s="138"/>
    </row>
    <row r="4141" spans="1:4" x14ac:dyDescent="0.2">
      <c r="A4141" s="158"/>
      <c r="D4141" s="138"/>
    </row>
    <row r="4142" spans="1:4" x14ac:dyDescent="0.2">
      <c r="A4142" s="158"/>
      <c r="D4142" s="138"/>
    </row>
    <row r="4143" spans="1:4" x14ac:dyDescent="0.2">
      <c r="A4143" s="158"/>
      <c r="D4143" s="138"/>
    </row>
    <row r="4144" spans="1:4" x14ac:dyDescent="0.2">
      <c r="A4144" s="158"/>
      <c r="D4144" s="138"/>
    </row>
    <row r="4145" spans="1:4" x14ac:dyDescent="0.2">
      <c r="A4145" s="158"/>
      <c r="D4145" s="138"/>
    </row>
    <row r="4146" spans="1:4" x14ac:dyDescent="0.2">
      <c r="A4146" s="158"/>
      <c r="D4146" s="138"/>
    </row>
    <row r="4147" spans="1:4" x14ac:dyDescent="0.2">
      <c r="A4147" s="158"/>
      <c r="D4147" s="138"/>
    </row>
    <row r="4148" spans="1:4" x14ac:dyDescent="0.2">
      <c r="A4148" s="158"/>
      <c r="D4148" s="138"/>
    </row>
    <row r="4149" spans="1:4" x14ac:dyDescent="0.2">
      <c r="A4149" s="158"/>
      <c r="D4149" s="138"/>
    </row>
    <row r="4150" spans="1:4" x14ac:dyDescent="0.2">
      <c r="A4150" s="158"/>
      <c r="D4150" s="138"/>
    </row>
    <row r="4151" spans="1:4" x14ac:dyDescent="0.2">
      <c r="A4151" s="158"/>
      <c r="D4151" s="138"/>
    </row>
    <row r="4152" spans="1:4" x14ac:dyDescent="0.2">
      <c r="A4152" s="158"/>
      <c r="D4152" s="138"/>
    </row>
    <row r="4153" spans="1:4" x14ac:dyDescent="0.2">
      <c r="A4153" s="158"/>
      <c r="D4153" s="138"/>
    </row>
    <row r="4154" spans="1:4" x14ac:dyDescent="0.2">
      <c r="A4154" s="158"/>
      <c r="D4154" s="138"/>
    </row>
    <row r="4155" spans="1:4" x14ac:dyDescent="0.2">
      <c r="A4155" s="158"/>
      <c r="D4155" s="138"/>
    </row>
    <row r="4156" spans="1:4" x14ac:dyDescent="0.2">
      <c r="A4156" s="158"/>
      <c r="D4156" s="138"/>
    </row>
    <row r="4157" spans="1:4" x14ac:dyDescent="0.2">
      <c r="A4157" s="158"/>
      <c r="D4157" s="138"/>
    </row>
    <row r="4158" spans="1:4" x14ac:dyDescent="0.2">
      <c r="A4158" s="158"/>
      <c r="D4158" s="138"/>
    </row>
    <row r="4159" spans="1:4" x14ac:dyDescent="0.2">
      <c r="A4159" s="158"/>
      <c r="D4159" s="138"/>
    </row>
    <row r="4160" spans="1:4" x14ac:dyDescent="0.2">
      <c r="A4160" s="158"/>
      <c r="D4160" s="138"/>
    </row>
    <row r="4161" spans="1:4" x14ac:dyDescent="0.2">
      <c r="A4161" s="158"/>
      <c r="D4161" s="138"/>
    </row>
    <row r="4162" spans="1:4" x14ac:dyDescent="0.2">
      <c r="A4162" s="158"/>
      <c r="D4162" s="138"/>
    </row>
    <row r="4163" spans="1:4" x14ac:dyDescent="0.2">
      <c r="A4163" s="158"/>
      <c r="D4163" s="138"/>
    </row>
    <row r="4164" spans="1:4" x14ac:dyDescent="0.2">
      <c r="A4164" s="158"/>
      <c r="D4164" s="138"/>
    </row>
    <row r="4165" spans="1:4" x14ac:dyDescent="0.2">
      <c r="A4165" s="158"/>
      <c r="D4165" s="138"/>
    </row>
    <row r="4166" spans="1:4" x14ac:dyDescent="0.2">
      <c r="A4166" s="158"/>
      <c r="D4166" s="138"/>
    </row>
    <row r="4167" spans="1:4" x14ac:dyDescent="0.2">
      <c r="A4167" s="158"/>
      <c r="D4167" s="138"/>
    </row>
    <row r="4168" spans="1:4" x14ac:dyDescent="0.2">
      <c r="A4168" s="158"/>
      <c r="D4168" s="138"/>
    </row>
    <row r="4169" spans="1:4" x14ac:dyDescent="0.2">
      <c r="A4169" s="158"/>
      <c r="D4169" s="138"/>
    </row>
    <row r="4170" spans="1:4" x14ac:dyDescent="0.2">
      <c r="A4170" s="158"/>
      <c r="D4170" s="138"/>
    </row>
    <row r="4171" spans="1:4" x14ac:dyDescent="0.2">
      <c r="A4171" s="158"/>
      <c r="D4171" s="138"/>
    </row>
    <row r="4172" spans="1:4" x14ac:dyDescent="0.2">
      <c r="A4172" s="158"/>
      <c r="D4172" s="138"/>
    </row>
    <row r="4173" spans="1:4" x14ac:dyDescent="0.2">
      <c r="A4173" s="158"/>
      <c r="D4173" s="138"/>
    </row>
    <row r="4174" spans="1:4" x14ac:dyDescent="0.2">
      <c r="A4174" s="158"/>
      <c r="D4174" s="138"/>
    </row>
    <row r="4175" spans="1:4" x14ac:dyDescent="0.2">
      <c r="A4175" s="158"/>
      <c r="D4175" s="138"/>
    </row>
    <row r="4176" spans="1:4" x14ac:dyDescent="0.2">
      <c r="A4176" s="158"/>
      <c r="D4176" s="138"/>
    </row>
    <row r="4177" spans="1:4" x14ac:dyDescent="0.2">
      <c r="A4177" s="158"/>
      <c r="D4177" s="138"/>
    </row>
    <row r="4178" spans="1:4" x14ac:dyDescent="0.2">
      <c r="A4178" s="158"/>
      <c r="D4178" s="138"/>
    </row>
    <row r="4179" spans="1:4" x14ac:dyDescent="0.2">
      <c r="A4179" s="158"/>
      <c r="D4179" s="138"/>
    </row>
    <row r="4180" spans="1:4" x14ac:dyDescent="0.2">
      <c r="A4180" s="158"/>
      <c r="D4180" s="138"/>
    </row>
    <row r="4181" spans="1:4" x14ac:dyDescent="0.2">
      <c r="A4181" s="158"/>
      <c r="D4181" s="138"/>
    </row>
    <row r="4182" spans="1:4" x14ac:dyDescent="0.2">
      <c r="A4182" s="158"/>
      <c r="D4182" s="138"/>
    </row>
    <row r="4183" spans="1:4" x14ac:dyDescent="0.2">
      <c r="A4183" s="158"/>
      <c r="D4183" s="138"/>
    </row>
    <row r="4184" spans="1:4" x14ac:dyDescent="0.2">
      <c r="A4184" s="158"/>
      <c r="D4184" s="138"/>
    </row>
    <row r="4185" spans="1:4" x14ac:dyDescent="0.2">
      <c r="A4185" s="158"/>
      <c r="D4185" s="138"/>
    </row>
    <row r="4186" spans="1:4" x14ac:dyDescent="0.2">
      <c r="A4186" s="158"/>
      <c r="D4186" s="138"/>
    </row>
    <row r="4187" spans="1:4" x14ac:dyDescent="0.2">
      <c r="A4187" s="158"/>
      <c r="D4187" s="138"/>
    </row>
    <row r="4188" spans="1:4" x14ac:dyDescent="0.2">
      <c r="A4188" s="158"/>
      <c r="D4188" s="138"/>
    </row>
    <row r="4189" spans="1:4" x14ac:dyDescent="0.2">
      <c r="A4189" s="158"/>
      <c r="D4189" s="138"/>
    </row>
    <row r="4190" spans="1:4" x14ac:dyDescent="0.2">
      <c r="A4190" s="158"/>
      <c r="D4190" s="138"/>
    </row>
    <row r="4191" spans="1:4" x14ac:dyDescent="0.2">
      <c r="A4191" s="158"/>
      <c r="D4191" s="138"/>
    </row>
    <row r="4192" spans="1:4" x14ac:dyDescent="0.2">
      <c r="A4192" s="158"/>
      <c r="D4192" s="138"/>
    </row>
    <row r="4193" spans="1:4" x14ac:dyDescent="0.2">
      <c r="A4193" s="158"/>
      <c r="D4193" s="138"/>
    </row>
    <row r="4194" spans="1:4" x14ac:dyDescent="0.2">
      <c r="A4194" s="158"/>
      <c r="D4194" s="138"/>
    </row>
    <row r="4195" spans="1:4" x14ac:dyDescent="0.2">
      <c r="A4195" s="158"/>
      <c r="D4195" s="138"/>
    </row>
    <row r="4196" spans="1:4" x14ac:dyDescent="0.2">
      <c r="A4196" s="158"/>
      <c r="D4196" s="138"/>
    </row>
    <row r="4197" spans="1:4" x14ac:dyDescent="0.2">
      <c r="A4197" s="158"/>
      <c r="D4197" s="138"/>
    </row>
    <row r="4198" spans="1:4" x14ac:dyDescent="0.2">
      <c r="A4198" s="158"/>
      <c r="D4198" s="138"/>
    </row>
    <row r="4199" spans="1:4" x14ac:dyDescent="0.2">
      <c r="A4199" s="158"/>
      <c r="D4199" s="138"/>
    </row>
    <row r="4200" spans="1:4" x14ac:dyDescent="0.2">
      <c r="A4200" s="158"/>
      <c r="D4200" s="138"/>
    </row>
    <row r="4201" spans="1:4" x14ac:dyDescent="0.2">
      <c r="A4201" s="158"/>
      <c r="D4201" s="138"/>
    </row>
    <row r="4202" spans="1:4" x14ac:dyDescent="0.2">
      <c r="A4202" s="158"/>
      <c r="D4202" s="138"/>
    </row>
    <row r="4203" spans="1:4" x14ac:dyDescent="0.2">
      <c r="A4203" s="158"/>
      <c r="D4203" s="138"/>
    </row>
    <row r="4204" spans="1:4" x14ac:dyDescent="0.2">
      <c r="A4204" s="158"/>
      <c r="D4204" s="138"/>
    </row>
    <row r="4205" spans="1:4" x14ac:dyDescent="0.2">
      <c r="A4205" s="158"/>
      <c r="D4205" s="138"/>
    </row>
    <row r="4206" spans="1:4" x14ac:dyDescent="0.2">
      <c r="A4206" s="158"/>
      <c r="D4206" s="138"/>
    </row>
    <row r="4207" spans="1:4" x14ac:dyDescent="0.2">
      <c r="A4207" s="158"/>
      <c r="D4207" s="138"/>
    </row>
    <row r="4208" spans="1:4" x14ac:dyDescent="0.2">
      <c r="A4208" s="158"/>
      <c r="D4208" s="138"/>
    </row>
    <row r="4209" spans="1:4" x14ac:dyDescent="0.2">
      <c r="A4209" s="158"/>
      <c r="D4209" s="138"/>
    </row>
    <row r="4210" spans="1:4" x14ac:dyDescent="0.2">
      <c r="A4210" s="158"/>
      <c r="D4210" s="138"/>
    </row>
    <row r="4211" spans="1:4" x14ac:dyDescent="0.2">
      <c r="A4211" s="158"/>
      <c r="D4211" s="138"/>
    </row>
    <row r="4212" spans="1:4" x14ac:dyDescent="0.2">
      <c r="A4212" s="158"/>
      <c r="D4212" s="138"/>
    </row>
    <row r="4213" spans="1:4" x14ac:dyDescent="0.2">
      <c r="A4213" s="158"/>
      <c r="D4213" s="138"/>
    </row>
    <row r="4214" spans="1:4" x14ac:dyDescent="0.2">
      <c r="A4214" s="158"/>
      <c r="D4214" s="138"/>
    </row>
    <row r="4215" spans="1:4" x14ac:dyDescent="0.2">
      <c r="A4215" s="158"/>
      <c r="D4215" s="138"/>
    </row>
    <row r="4216" spans="1:4" x14ac:dyDescent="0.2">
      <c r="A4216" s="158"/>
      <c r="D4216" s="138"/>
    </row>
    <row r="4217" spans="1:4" x14ac:dyDescent="0.2">
      <c r="A4217" s="158"/>
      <c r="D4217" s="138"/>
    </row>
    <row r="4218" spans="1:4" x14ac:dyDescent="0.2">
      <c r="A4218" s="158"/>
      <c r="D4218" s="138"/>
    </row>
    <row r="4219" spans="1:4" x14ac:dyDescent="0.2">
      <c r="A4219" s="158"/>
      <c r="D4219" s="138"/>
    </row>
    <row r="4220" spans="1:4" x14ac:dyDescent="0.2">
      <c r="A4220" s="158"/>
      <c r="D4220" s="138"/>
    </row>
    <row r="4221" spans="1:4" x14ac:dyDescent="0.2">
      <c r="A4221" s="158"/>
      <c r="D4221" s="138"/>
    </row>
    <row r="4222" spans="1:4" x14ac:dyDescent="0.2">
      <c r="A4222" s="158"/>
      <c r="D4222" s="138"/>
    </row>
    <row r="4223" spans="1:4" x14ac:dyDescent="0.2">
      <c r="A4223" s="158"/>
      <c r="D4223" s="138"/>
    </row>
    <row r="4224" spans="1:4" x14ac:dyDescent="0.2">
      <c r="A4224" s="158"/>
      <c r="D4224" s="138"/>
    </row>
    <row r="4225" spans="1:4" x14ac:dyDescent="0.2">
      <c r="A4225" s="158"/>
      <c r="D4225" s="138"/>
    </row>
    <row r="4226" spans="1:4" x14ac:dyDescent="0.2">
      <c r="A4226" s="158"/>
      <c r="D4226" s="138"/>
    </row>
    <row r="4227" spans="1:4" x14ac:dyDescent="0.2">
      <c r="A4227" s="158"/>
      <c r="D4227" s="138"/>
    </row>
    <row r="4228" spans="1:4" x14ac:dyDescent="0.2">
      <c r="A4228" s="158"/>
      <c r="D4228" s="138"/>
    </row>
    <row r="4229" spans="1:4" x14ac:dyDescent="0.2">
      <c r="A4229" s="158"/>
      <c r="D4229" s="138"/>
    </row>
    <row r="4230" spans="1:4" x14ac:dyDescent="0.2">
      <c r="A4230" s="158"/>
      <c r="D4230" s="138"/>
    </row>
    <row r="4231" spans="1:4" x14ac:dyDescent="0.2">
      <c r="A4231" s="158"/>
      <c r="D4231" s="138"/>
    </row>
    <row r="4232" spans="1:4" x14ac:dyDescent="0.2">
      <c r="A4232" s="158"/>
      <c r="D4232" s="138"/>
    </row>
    <row r="4233" spans="1:4" x14ac:dyDescent="0.2">
      <c r="A4233" s="158"/>
      <c r="D4233" s="138"/>
    </row>
    <row r="4234" spans="1:4" x14ac:dyDescent="0.2">
      <c r="A4234" s="158"/>
      <c r="D4234" s="138"/>
    </row>
    <row r="4235" spans="1:4" x14ac:dyDescent="0.2">
      <c r="A4235" s="158"/>
      <c r="D4235" s="138"/>
    </row>
    <row r="4236" spans="1:4" x14ac:dyDescent="0.2">
      <c r="A4236" s="158"/>
      <c r="D4236" s="138"/>
    </row>
    <row r="4237" spans="1:4" x14ac:dyDescent="0.2">
      <c r="A4237" s="158"/>
      <c r="D4237" s="138"/>
    </row>
    <row r="4238" spans="1:4" x14ac:dyDescent="0.2">
      <c r="A4238" s="158"/>
      <c r="D4238" s="138"/>
    </row>
    <row r="4239" spans="1:4" x14ac:dyDescent="0.2">
      <c r="A4239" s="158"/>
      <c r="D4239" s="138"/>
    </row>
    <row r="4240" spans="1:4" x14ac:dyDescent="0.2">
      <c r="A4240" s="158"/>
      <c r="D4240" s="138"/>
    </row>
    <row r="4241" spans="1:4" x14ac:dyDescent="0.2">
      <c r="A4241" s="158"/>
      <c r="D4241" s="138"/>
    </row>
    <row r="4242" spans="1:4" x14ac:dyDescent="0.2">
      <c r="A4242" s="158"/>
      <c r="D4242" s="138"/>
    </row>
    <row r="4243" spans="1:4" x14ac:dyDescent="0.2">
      <c r="A4243" s="158"/>
      <c r="D4243" s="138"/>
    </row>
    <row r="4244" spans="1:4" x14ac:dyDescent="0.2">
      <c r="A4244" s="158"/>
      <c r="D4244" s="138"/>
    </row>
    <row r="4245" spans="1:4" x14ac:dyDescent="0.2">
      <c r="A4245" s="158"/>
      <c r="D4245" s="138"/>
    </row>
    <row r="4246" spans="1:4" x14ac:dyDescent="0.2">
      <c r="A4246" s="158"/>
      <c r="D4246" s="138"/>
    </row>
    <row r="4247" spans="1:4" x14ac:dyDescent="0.2">
      <c r="A4247" s="158"/>
      <c r="D4247" s="138"/>
    </row>
    <row r="4248" spans="1:4" x14ac:dyDescent="0.2">
      <c r="A4248" s="158"/>
      <c r="D4248" s="138"/>
    </row>
    <row r="4249" spans="1:4" x14ac:dyDescent="0.2">
      <c r="A4249" s="158"/>
      <c r="D4249" s="138"/>
    </row>
    <row r="4250" spans="1:4" x14ac:dyDescent="0.2">
      <c r="A4250" s="158"/>
      <c r="D4250" s="138"/>
    </row>
    <row r="4251" spans="1:4" x14ac:dyDescent="0.2">
      <c r="A4251" s="158"/>
      <c r="D4251" s="138"/>
    </row>
    <row r="4252" spans="1:4" x14ac:dyDescent="0.2">
      <c r="A4252" s="158"/>
      <c r="D4252" s="138"/>
    </row>
    <row r="4253" spans="1:4" x14ac:dyDescent="0.2">
      <c r="A4253" s="158"/>
      <c r="D4253" s="138"/>
    </row>
    <row r="4254" spans="1:4" x14ac:dyDescent="0.2">
      <c r="A4254" s="158"/>
      <c r="D4254" s="138"/>
    </row>
    <row r="4255" spans="1:4" x14ac:dyDescent="0.2">
      <c r="A4255" s="158"/>
      <c r="D4255" s="138"/>
    </row>
    <row r="4256" spans="1:4" x14ac:dyDescent="0.2">
      <c r="A4256" s="158"/>
      <c r="D4256" s="138"/>
    </row>
    <row r="4257" spans="1:4" x14ac:dyDescent="0.2">
      <c r="A4257" s="158"/>
      <c r="D4257" s="138"/>
    </row>
    <row r="4258" spans="1:4" x14ac:dyDescent="0.2">
      <c r="A4258" s="158"/>
      <c r="D4258" s="138"/>
    </row>
    <row r="4259" spans="1:4" x14ac:dyDescent="0.2">
      <c r="A4259" s="158"/>
      <c r="D4259" s="138"/>
    </row>
    <row r="4260" spans="1:4" x14ac:dyDescent="0.2">
      <c r="A4260" s="158"/>
      <c r="D4260" s="138"/>
    </row>
    <row r="4261" spans="1:4" x14ac:dyDescent="0.2">
      <c r="A4261" s="158"/>
      <c r="D4261" s="138"/>
    </row>
    <row r="4262" spans="1:4" x14ac:dyDescent="0.2">
      <c r="A4262" s="158"/>
      <c r="D4262" s="138"/>
    </row>
    <row r="4263" spans="1:4" x14ac:dyDescent="0.2">
      <c r="A4263" s="158"/>
      <c r="D4263" s="138"/>
    </row>
    <row r="4264" spans="1:4" x14ac:dyDescent="0.2">
      <c r="A4264" s="158"/>
      <c r="D4264" s="138"/>
    </row>
    <row r="4265" spans="1:4" x14ac:dyDescent="0.2">
      <c r="A4265" s="158"/>
      <c r="D4265" s="138"/>
    </row>
    <row r="4266" spans="1:4" x14ac:dyDescent="0.2">
      <c r="A4266" s="158"/>
      <c r="D4266" s="138"/>
    </row>
    <row r="4267" spans="1:4" x14ac:dyDescent="0.2">
      <c r="A4267" s="158"/>
      <c r="D4267" s="138"/>
    </row>
    <row r="4268" spans="1:4" x14ac:dyDescent="0.2">
      <c r="A4268" s="158"/>
      <c r="D4268" s="138"/>
    </row>
    <row r="4269" spans="1:4" x14ac:dyDescent="0.2">
      <c r="A4269" s="158"/>
      <c r="D4269" s="138"/>
    </row>
    <row r="4270" spans="1:4" x14ac:dyDescent="0.2">
      <c r="A4270" s="158"/>
      <c r="D4270" s="138"/>
    </row>
    <row r="4271" spans="1:4" x14ac:dyDescent="0.2">
      <c r="A4271" s="158"/>
      <c r="D4271" s="138"/>
    </row>
    <row r="4272" spans="1:4" x14ac:dyDescent="0.2">
      <c r="A4272" s="158"/>
      <c r="D4272" s="138"/>
    </row>
    <row r="4273" spans="1:4" x14ac:dyDescent="0.2">
      <c r="A4273" s="158"/>
      <c r="D4273" s="138"/>
    </row>
    <row r="4274" spans="1:4" x14ac:dyDescent="0.2">
      <c r="A4274" s="158"/>
      <c r="D4274" s="138"/>
    </row>
    <row r="4275" spans="1:4" x14ac:dyDescent="0.2">
      <c r="A4275" s="158"/>
      <c r="D4275" s="138"/>
    </row>
    <row r="4276" spans="1:4" x14ac:dyDescent="0.2">
      <c r="A4276" s="158"/>
      <c r="D4276" s="138"/>
    </row>
    <row r="4277" spans="1:4" x14ac:dyDescent="0.2">
      <c r="A4277" s="158"/>
      <c r="D4277" s="138"/>
    </row>
    <row r="4278" spans="1:4" x14ac:dyDescent="0.2">
      <c r="A4278" s="158"/>
      <c r="D4278" s="138"/>
    </row>
    <row r="4279" spans="1:4" x14ac:dyDescent="0.2">
      <c r="A4279" s="158"/>
      <c r="D4279" s="138"/>
    </row>
    <row r="4280" spans="1:4" x14ac:dyDescent="0.2">
      <c r="A4280" s="158"/>
      <c r="D4280" s="138"/>
    </row>
    <row r="4281" spans="1:4" x14ac:dyDescent="0.2">
      <c r="A4281" s="158"/>
      <c r="D4281" s="138"/>
    </row>
    <row r="4282" spans="1:4" x14ac:dyDescent="0.2">
      <c r="A4282" s="158"/>
      <c r="D4282" s="138"/>
    </row>
    <row r="4283" spans="1:4" x14ac:dyDescent="0.2">
      <c r="A4283" s="158"/>
      <c r="D4283" s="138"/>
    </row>
    <row r="4284" spans="1:4" x14ac:dyDescent="0.2">
      <c r="A4284" s="158"/>
      <c r="D4284" s="138"/>
    </row>
    <row r="4285" spans="1:4" x14ac:dyDescent="0.2">
      <c r="A4285" s="158"/>
      <c r="D4285" s="138"/>
    </row>
    <row r="4286" spans="1:4" x14ac:dyDescent="0.2">
      <c r="A4286" s="158"/>
      <c r="D4286" s="138"/>
    </row>
    <row r="4287" spans="1:4" x14ac:dyDescent="0.2">
      <c r="A4287" s="158"/>
      <c r="D4287" s="138"/>
    </row>
    <row r="4288" spans="1:4" x14ac:dyDescent="0.2">
      <c r="A4288" s="158"/>
      <c r="D4288" s="138"/>
    </row>
    <row r="4289" spans="1:4" x14ac:dyDescent="0.2">
      <c r="A4289" s="158"/>
      <c r="D4289" s="138"/>
    </row>
    <row r="4290" spans="1:4" x14ac:dyDescent="0.2">
      <c r="A4290" s="158"/>
      <c r="D4290" s="138"/>
    </row>
    <row r="4291" spans="1:4" x14ac:dyDescent="0.2">
      <c r="A4291" s="158"/>
      <c r="D4291" s="138"/>
    </row>
    <row r="4292" spans="1:4" x14ac:dyDescent="0.2">
      <c r="A4292" s="158"/>
      <c r="D4292" s="138"/>
    </row>
    <row r="4293" spans="1:4" x14ac:dyDescent="0.2">
      <c r="A4293" s="158"/>
      <c r="D4293" s="138"/>
    </row>
    <row r="4294" spans="1:4" x14ac:dyDescent="0.2">
      <c r="A4294" s="158"/>
      <c r="D4294" s="138"/>
    </row>
    <row r="4295" spans="1:4" x14ac:dyDescent="0.2">
      <c r="A4295" s="158"/>
      <c r="D4295" s="138"/>
    </row>
    <row r="4296" spans="1:4" x14ac:dyDescent="0.2">
      <c r="A4296" s="158"/>
      <c r="D4296" s="138"/>
    </row>
    <row r="4297" spans="1:4" x14ac:dyDescent="0.2">
      <c r="A4297" s="158"/>
      <c r="D4297" s="138"/>
    </row>
    <row r="4298" spans="1:4" x14ac:dyDescent="0.2">
      <c r="A4298" s="158"/>
      <c r="D4298" s="138"/>
    </row>
    <row r="4299" spans="1:4" x14ac:dyDescent="0.2">
      <c r="A4299" s="158"/>
      <c r="D4299" s="138"/>
    </row>
    <row r="4300" spans="1:4" x14ac:dyDescent="0.2">
      <c r="A4300" s="158"/>
      <c r="D4300" s="138"/>
    </row>
    <row r="4301" spans="1:4" x14ac:dyDescent="0.2">
      <c r="A4301" s="158"/>
      <c r="D4301" s="138"/>
    </row>
    <row r="4302" spans="1:4" x14ac:dyDescent="0.2">
      <c r="A4302" s="158"/>
      <c r="D4302" s="138"/>
    </row>
    <row r="4303" spans="1:4" x14ac:dyDescent="0.2">
      <c r="A4303" s="158"/>
      <c r="D4303" s="138"/>
    </row>
    <row r="4304" spans="1:4" x14ac:dyDescent="0.2">
      <c r="A4304" s="158"/>
      <c r="D4304" s="138"/>
    </row>
    <row r="4305" spans="1:4" x14ac:dyDescent="0.2">
      <c r="A4305" s="158"/>
      <c r="D4305" s="138"/>
    </row>
    <row r="4306" spans="1:4" x14ac:dyDescent="0.2">
      <c r="A4306" s="158"/>
      <c r="D4306" s="138"/>
    </row>
    <row r="4307" spans="1:4" x14ac:dyDescent="0.2">
      <c r="A4307" s="158"/>
      <c r="D4307" s="138"/>
    </row>
    <row r="4308" spans="1:4" x14ac:dyDescent="0.2">
      <c r="A4308" s="158"/>
      <c r="D4308" s="138"/>
    </row>
    <row r="4309" spans="1:4" x14ac:dyDescent="0.2">
      <c r="A4309" s="158"/>
      <c r="D4309" s="138"/>
    </row>
    <row r="4310" spans="1:4" x14ac:dyDescent="0.2">
      <c r="A4310" s="158"/>
      <c r="D4310" s="138"/>
    </row>
    <row r="4311" spans="1:4" x14ac:dyDescent="0.2">
      <c r="A4311" s="158"/>
      <c r="D4311" s="138"/>
    </row>
    <row r="4312" spans="1:4" x14ac:dyDescent="0.2">
      <c r="A4312" s="158"/>
      <c r="D4312" s="138"/>
    </row>
    <row r="4313" spans="1:4" x14ac:dyDescent="0.2">
      <c r="A4313" s="158"/>
      <c r="D4313" s="138"/>
    </row>
    <row r="4314" spans="1:4" x14ac:dyDescent="0.2">
      <c r="A4314" s="158"/>
      <c r="D4314" s="138"/>
    </row>
    <row r="4315" spans="1:4" x14ac:dyDescent="0.2">
      <c r="A4315" s="158"/>
      <c r="D4315" s="138"/>
    </row>
    <row r="4316" spans="1:4" x14ac:dyDescent="0.2">
      <c r="A4316" s="158"/>
      <c r="D4316" s="138"/>
    </row>
    <row r="4317" spans="1:4" x14ac:dyDescent="0.2">
      <c r="A4317" s="158"/>
      <c r="D4317" s="138"/>
    </row>
    <row r="4318" spans="1:4" x14ac:dyDescent="0.2">
      <c r="A4318" s="158"/>
      <c r="D4318" s="138"/>
    </row>
    <row r="4319" spans="1:4" x14ac:dyDescent="0.2">
      <c r="A4319" s="158"/>
      <c r="D4319" s="138"/>
    </row>
    <row r="4320" spans="1:4" x14ac:dyDescent="0.2">
      <c r="A4320" s="158"/>
      <c r="D4320" s="138"/>
    </row>
    <row r="4321" spans="1:4" x14ac:dyDescent="0.2">
      <c r="A4321" s="158"/>
      <c r="D4321" s="138"/>
    </row>
    <row r="4322" spans="1:4" x14ac:dyDescent="0.2">
      <c r="A4322" s="158"/>
      <c r="D4322" s="138"/>
    </row>
    <row r="4323" spans="1:4" x14ac:dyDescent="0.2">
      <c r="A4323" s="158"/>
      <c r="D4323" s="138"/>
    </row>
    <row r="4324" spans="1:4" x14ac:dyDescent="0.2">
      <c r="A4324" s="158"/>
      <c r="D4324" s="138"/>
    </row>
    <row r="4325" spans="1:4" x14ac:dyDescent="0.2">
      <c r="A4325" s="158"/>
      <c r="D4325" s="138"/>
    </row>
    <row r="4326" spans="1:4" x14ac:dyDescent="0.2">
      <c r="A4326" s="158"/>
      <c r="D4326" s="138"/>
    </row>
    <row r="4327" spans="1:4" x14ac:dyDescent="0.2">
      <c r="A4327" s="158"/>
      <c r="D4327" s="138"/>
    </row>
    <row r="4328" spans="1:4" x14ac:dyDescent="0.2">
      <c r="A4328" s="158"/>
      <c r="D4328" s="138"/>
    </row>
    <row r="4329" spans="1:4" x14ac:dyDescent="0.2">
      <c r="A4329" s="158"/>
      <c r="D4329" s="138"/>
    </row>
    <row r="4330" spans="1:4" x14ac:dyDescent="0.2">
      <c r="A4330" s="158"/>
      <c r="D4330" s="138"/>
    </row>
    <row r="4331" spans="1:4" x14ac:dyDescent="0.2">
      <c r="A4331" s="158"/>
      <c r="D4331" s="138"/>
    </row>
    <row r="4332" spans="1:4" x14ac:dyDescent="0.2">
      <c r="A4332" s="158"/>
      <c r="D4332" s="138"/>
    </row>
    <row r="4333" spans="1:4" x14ac:dyDescent="0.2">
      <c r="A4333" s="158"/>
      <c r="D4333" s="138"/>
    </row>
    <row r="4334" spans="1:4" x14ac:dyDescent="0.2">
      <c r="A4334" s="158"/>
      <c r="D4334" s="138"/>
    </row>
    <row r="4335" spans="1:4" x14ac:dyDescent="0.2">
      <c r="A4335" s="158"/>
      <c r="D4335" s="138"/>
    </row>
    <row r="4336" spans="1:4" x14ac:dyDescent="0.2">
      <c r="A4336" s="158"/>
      <c r="D4336" s="138"/>
    </row>
    <row r="4337" spans="1:4" x14ac:dyDescent="0.2">
      <c r="A4337" s="158"/>
      <c r="D4337" s="138"/>
    </row>
    <row r="4338" spans="1:4" x14ac:dyDescent="0.2">
      <c r="A4338" s="158"/>
      <c r="D4338" s="138"/>
    </row>
    <row r="4339" spans="1:4" x14ac:dyDescent="0.2">
      <c r="A4339" s="158"/>
      <c r="D4339" s="138"/>
    </row>
    <row r="4340" spans="1:4" x14ac:dyDescent="0.2">
      <c r="A4340" s="158"/>
      <c r="D4340" s="138"/>
    </row>
    <row r="4341" spans="1:4" x14ac:dyDescent="0.2">
      <c r="A4341" s="158"/>
      <c r="D4341" s="138"/>
    </row>
    <row r="4342" spans="1:4" x14ac:dyDescent="0.2">
      <c r="A4342" s="158"/>
      <c r="D4342" s="138"/>
    </row>
    <row r="4343" spans="1:4" x14ac:dyDescent="0.2">
      <c r="A4343" s="158"/>
      <c r="D4343" s="138"/>
    </row>
    <row r="4344" spans="1:4" x14ac:dyDescent="0.2">
      <c r="A4344" s="158"/>
      <c r="D4344" s="138"/>
    </row>
    <row r="4345" spans="1:4" x14ac:dyDescent="0.2">
      <c r="A4345" s="158"/>
      <c r="D4345" s="138"/>
    </row>
    <row r="4346" spans="1:4" x14ac:dyDescent="0.2">
      <c r="A4346" s="158"/>
      <c r="D4346" s="138"/>
    </row>
    <row r="4347" spans="1:4" x14ac:dyDescent="0.2">
      <c r="A4347" s="158"/>
      <c r="D4347" s="138"/>
    </row>
    <row r="4348" spans="1:4" x14ac:dyDescent="0.2">
      <c r="A4348" s="158"/>
      <c r="D4348" s="138"/>
    </row>
    <row r="4349" spans="1:4" x14ac:dyDescent="0.2">
      <c r="A4349" s="158"/>
      <c r="D4349" s="138"/>
    </row>
    <row r="4350" spans="1:4" x14ac:dyDescent="0.2">
      <c r="A4350" s="158"/>
      <c r="D4350" s="138"/>
    </row>
    <row r="4351" spans="1:4" x14ac:dyDescent="0.2">
      <c r="A4351" s="158"/>
      <c r="D4351" s="138"/>
    </row>
    <row r="4352" spans="1:4" x14ac:dyDescent="0.2">
      <c r="A4352" s="158"/>
      <c r="D4352" s="138"/>
    </row>
    <row r="4353" spans="1:4" x14ac:dyDescent="0.2">
      <c r="A4353" s="158"/>
      <c r="D4353" s="138"/>
    </row>
    <row r="4354" spans="1:4" x14ac:dyDescent="0.2">
      <c r="A4354" s="158"/>
      <c r="D4354" s="138"/>
    </row>
    <row r="4355" spans="1:4" x14ac:dyDescent="0.2">
      <c r="A4355" s="158"/>
      <c r="D4355" s="138"/>
    </row>
    <row r="4356" spans="1:4" x14ac:dyDescent="0.2">
      <c r="A4356" s="158"/>
      <c r="D4356" s="138"/>
    </row>
    <row r="4357" spans="1:4" x14ac:dyDescent="0.2">
      <c r="A4357" s="158"/>
      <c r="D4357" s="138"/>
    </row>
    <row r="4358" spans="1:4" x14ac:dyDescent="0.2">
      <c r="A4358" s="158"/>
      <c r="D4358" s="138"/>
    </row>
    <row r="4359" spans="1:4" x14ac:dyDescent="0.2">
      <c r="A4359" s="158"/>
      <c r="D4359" s="138"/>
    </row>
    <row r="4360" spans="1:4" x14ac:dyDescent="0.2">
      <c r="A4360" s="158"/>
      <c r="D4360" s="138"/>
    </row>
    <row r="4361" spans="1:4" x14ac:dyDescent="0.2">
      <c r="A4361" s="158"/>
      <c r="D4361" s="138"/>
    </row>
    <row r="4362" spans="1:4" x14ac:dyDescent="0.2">
      <c r="A4362" s="158"/>
      <c r="D4362" s="138"/>
    </row>
    <row r="4363" spans="1:4" x14ac:dyDescent="0.2">
      <c r="A4363" s="158"/>
      <c r="D4363" s="138"/>
    </row>
    <row r="4364" spans="1:4" x14ac:dyDescent="0.2">
      <c r="A4364" s="158"/>
      <c r="D4364" s="138"/>
    </row>
    <row r="4365" spans="1:4" x14ac:dyDescent="0.2">
      <c r="A4365" s="158"/>
      <c r="D4365" s="138"/>
    </row>
    <row r="4366" spans="1:4" x14ac:dyDescent="0.2">
      <c r="A4366" s="158"/>
      <c r="D4366" s="138"/>
    </row>
    <row r="4367" spans="1:4" x14ac:dyDescent="0.2">
      <c r="A4367" s="158"/>
      <c r="D4367" s="138"/>
    </row>
    <row r="4368" spans="1:4" x14ac:dyDescent="0.2">
      <c r="A4368" s="158"/>
      <c r="D4368" s="138"/>
    </row>
    <row r="4369" spans="1:4" x14ac:dyDescent="0.2">
      <c r="A4369" s="158"/>
      <c r="D4369" s="138"/>
    </row>
    <row r="4370" spans="1:4" x14ac:dyDescent="0.2">
      <c r="A4370" s="158"/>
      <c r="D4370" s="138"/>
    </row>
    <row r="4371" spans="1:4" x14ac:dyDescent="0.2">
      <c r="A4371" s="158"/>
      <c r="D4371" s="138"/>
    </row>
    <row r="4372" spans="1:4" x14ac:dyDescent="0.2">
      <c r="A4372" s="158"/>
      <c r="D4372" s="138"/>
    </row>
    <row r="4373" spans="1:4" x14ac:dyDescent="0.2">
      <c r="A4373" s="158"/>
      <c r="D4373" s="138"/>
    </row>
    <row r="4374" spans="1:4" x14ac:dyDescent="0.2">
      <c r="A4374" s="158"/>
      <c r="D4374" s="138"/>
    </row>
    <row r="4375" spans="1:4" x14ac:dyDescent="0.2">
      <c r="A4375" s="158"/>
      <c r="D4375" s="138"/>
    </row>
    <row r="4376" spans="1:4" x14ac:dyDescent="0.2">
      <c r="A4376" s="158"/>
      <c r="D4376" s="138"/>
    </row>
    <row r="4377" spans="1:4" x14ac:dyDescent="0.2">
      <c r="A4377" s="158"/>
      <c r="D4377" s="138"/>
    </row>
    <row r="4378" spans="1:4" x14ac:dyDescent="0.2">
      <c r="A4378" s="158"/>
      <c r="D4378" s="138"/>
    </row>
    <row r="4379" spans="1:4" x14ac:dyDescent="0.2">
      <c r="A4379" s="158"/>
      <c r="D4379" s="138"/>
    </row>
    <row r="4380" spans="1:4" x14ac:dyDescent="0.2">
      <c r="A4380" s="158"/>
      <c r="D4380" s="138"/>
    </row>
    <row r="4381" spans="1:4" x14ac:dyDescent="0.2">
      <c r="A4381" s="158"/>
      <c r="D4381" s="138"/>
    </row>
    <row r="4382" spans="1:4" x14ac:dyDescent="0.2">
      <c r="A4382" s="158"/>
      <c r="D4382" s="138"/>
    </row>
    <row r="4383" spans="1:4" x14ac:dyDescent="0.2">
      <c r="A4383" s="158"/>
      <c r="D4383" s="138"/>
    </row>
    <row r="4384" spans="1:4" x14ac:dyDescent="0.2">
      <c r="A4384" s="158"/>
      <c r="D4384" s="138"/>
    </row>
    <row r="4385" spans="1:4" x14ac:dyDescent="0.2">
      <c r="A4385" s="158"/>
      <c r="D4385" s="138"/>
    </row>
    <row r="4386" spans="1:4" x14ac:dyDescent="0.2">
      <c r="A4386" s="158"/>
      <c r="D4386" s="138"/>
    </row>
    <row r="4387" spans="1:4" x14ac:dyDescent="0.2">
      <c r="A4387" s="158"/>
      <c r="D4387" s="138"/>
    </row>
    <row r="4388" spans="1:4" x14ac:dyDescent="0.2">
      <c r="A4388" s="158"/>
      <c r="D4388" s="138"/>
    </row>
    <row r="4389" spans="1:4" x14ac:dyDescent="0.2">
      <c r="A4389" s="158"/>
      <c r="D4389" s="138"/>
    </row>
    <row r="4390" spans="1:4" x14ac:dyDescent="0.2">
      <c r="A4390" s="158"/>
      <c r="D4390" s="138"/>
    </row>
    <row r="4391" spans="1:4" x14ac:dyDescent="0.2">
      <c r="A4391" s="158"/>
      <c r="D4391" s="138"/>
    </row>
    <row r="4392" spans="1:4" x14ac:dyDescent="0.2">
      <c r="A4392" s="158"/>
      <c r="D4392" s="138"/>
    </row>
    <row r="4393" spans="1:4" x14ac:dyDescent="0.2">
      <c r="A4393" s="158"/>
      <c r="D4393" s="138"/>
    </row>
    <row r="4394" spans="1:4" x14ac:dyDescent="0.2">
      <c r="A4394" s="158"/>
      <c r="D4394" s="138"/>
    </row>
    <row r="4395" spans="1:4" x14ac:dyDescent="0.2">
      <c r="A4395" s="158"/>
      <c r="D4395" s="138"/>
    </row>
    <row r="4396" spans="1:4" x14ac:dyDescent="0.2">
      <c r="A4396" s="158"/>
      <c r="D4396" s="138"/>
    </row>
    <row r="4397" spans="1:4" x14ac:dyDescent="0.2">
      <c r="A4397" s="158"/>
      <c r="D4397" s="138"/>
    </row>
    <row r="4398" spans="1:4" x14ac:dyDescent="0.2">
      <c r="A4398" s="158"/>
      <c r="D4398" s="138"/>
    </row>
    <row r="4399" spans="1:4" x14ac:dyDescent="0.2">
      <c r="A4399" s="158"/>
      <c r="D4399" s="138"/>
    </row>
    <row r="4400" spans="1:4" x14ac:dyDescent="0.2">
      <c r="A4400" s="158"/>
      <c r="D4400" s="138"/>
    </row>
    <row r="4401" spans="1:4" x14ac:dyDescent="0.2">
      <c r="A4401" s="158"/>
      <c r="D4401" s="138"/>
    </row>
    <row r="4402" spans="1:4" x14ac:dyDescent="0.2">
      <c r="A4402" s="158"/>
      <c r="D4402" s="138"/>
    </row>
    <row r="4403" spans="1:4" x14ac:dyDescent="0.2">
      <c r="A4403" s="158"/>
      <c r="D4403" s="138"/>
    </row>
    <row r="4404" spans="1:4" x14ac:dyDescent="0.2">
      <c r="A4404" s="158"/>
      <c r="D4404" s="138"/>
    </row>
    <row r="4405" spans="1:4" x14ac:dyDescent="0.2">
      <c r="A4405" s="158"/>
      <c r="D4405" s="138"/>
    </row>
    <row r="4406" spans="1:4" x14ac:dyDescent="0.2">
      <c r="A4406" s="158"/>
      <c r="D4406" s="138"/>
    </row>
    <row r="4407" spans="1:4" x14ac:dyDescent="0.2">
      <c r="A4407" s="158"/>
      <c r="D4407" s="138"/>
    </row>
    <row r="4408" spans="1:4" x14ac:dyDescent="0.2">
      <c r="A4408" s="158"/>
      <c r="D4408" s="138"/>
    </row>
    <row r="4409" spans="1:4" x14ac:dyDescent="0.2">
      <c r="A4409" s="158"/>
      <c r="D4409" s="138"/>
    </row>
    <row r="4410" spans="1:4" x14ac:dyDescent="0.2">
      <c r="A4410" s="158"/>
      <c r="D4410" s="138"/>
    </row>
    <row r="4411" spans="1:4" x14ac:dyDescent="0.2">
      <c r="A4411" s="158"/>
      <c r="D4411" s="138"/>
    </row>
    <row r="4412" spans="1:4" x14ac:dyDescent="0.2">
      <c r="A4412" s="158"/>
      <c r="D4412" s="138"/>
    </row>
    <row r="4413" spans="1:4" x14ac:dyDescent="0.2">
      <c r="A4413" s="158"/>
      <c r="D4413" s="138"/>
    </row>
    <row r="4414" spans="1:4" x14ac:dyDescent="0.2">
      <c r="A4414" s="158"/>
      <c r="D4414" s="138"/>
    </row>
    <row r="4415" spans="1:4" x14ac:dyDescent="0.2">
      <c r="A4415" s="158"/>
      <c r="D4415" s="138"/>
    </row>
    <row r="4416" spans="1:4" x14ac:dyDescent="0.2">
      <c r="A4416" s="158"/>
      <c r="D4416" s="138"/>
    </row>
    <row r="4417" spans="1:4" x14ac:dyDescent="0.2">
      <c r="A4417" s="158"/>
      <c r="D4417" s="138"/>
    </row>
    <row r="4418" spans="1:4" x14ac:dyDescent="0.2">
      <c r="A4418" s="158"/>
      <c r="D4418" s="138"/>
    </row>
    <row r="4419" spans="1:4" x14ac:dyDescent="0.2">
      <c r="A4419" s="158"/>
      <c r="D4419" s="138"/>
    </row>
    <row r="4420" spans="1:4" x14ac:dyDescent="0.2">
      <c r="A4420" s="158"/>
      <c r="D4420" s="138"/>
    </row>
    <row r="4421" spans="1:4" x14ac:dyDescent="0.2">
      <c r="A4421" s="158"/>
      <c r="D4421" s="138"/>
    </row>
    <row r="4422" spans="1:4" x14ac:dyDescent="0.2">
      <c r="A4422" s="158"/>
      <c r="D4422" s="138"/>
    </row>
    <row r="4423" spans="1:4" x14ac:dyDescent="0.2">
      <c r="A4423" s="158"/>
      <c r="D4423" s="138"/>
    </row>
    <row r="4424" spans="1:4" x14ac:dyDescent="0.2">
      <c r="A4424" s="158"/>
      <c r="D4424" s="138"/>
    </row>
    <row r="4425" spans="1:4" x14ac:dyDescent="0.2">
      <c r="A4425" s="158"/>
      <c r="D4425" s="138"/>
    </row>
    <row r="4426" spans="1:4" x14ac:dyDescent="0.2">
      <c r="A4426" s="158"/>
      <c r="D4426" s="138"/>
    </row>
    <row r="4427" spans="1:4" x14ac:dyDescent="0.2">
      <c r="A4427" s="158"/>
      <c r="D4427" s="138"/>
    </row>
    <row r="4428" spans="1:4" x14ac:dyDescent="0.2">
      <c r="A4428" s="158"/>
      <c r="D4428" s="138"/>
    </row>
    <row r="4429" spans="1:4" x14ac:dyDescent="0.2">
      <c r="A4429" s="158"/>
      <c r="D4429" s="138"/>
    </row>
    <row r="4430" spans="1:4" x14ac:dyDescent="0.2">
      <c r="A4430" s="158"/>
      <c r="D4430" s="138"/>
    </row>
    <row r="4431" spans="1:4" x14ac:dyDescent="0.2">
      <c r="A4431" s="158"/>
      <c r="D4431" s="138"/>
    </row>
    <row r="4432" spans="1:4" x14ac:dyDescent="0.2">
      <c r="A4432" s="158"/>
      <c r="D4432" s="138"/>
    </row>
    <row r="4433" spans="1:4" x14ac:dyDescent="0.2">
      <c r="A4433" s="158"/>
      <c r="D4433" s="138"/>
    </row>
    <row r="4434" spans="1:4" x14ac:dyDescent="0.2">
      <c r="A4434" s="158"/>
      <c r="D4434" s="138"/>
    </row>
    <row r="4435" spans="1:4" x14ac:dyDescent="0.2">
      <c r="A4435" s="158"/>
      <c r="D4435" s="138"/>
    </row>
    <row r="4436" spans="1:4" x14ac:dyDescent="0.2">
      <c r="A4436" s="158"/>
      <c r="D4436" s="138"/>
    </row>
    <row r="4437" spans="1:4" x14ac:dyDescent="0.2">
      <c r="A4437" s="158"/>
      <c r="D4437" s="138"/>
    </row>
    <row r="4438" spans="1:4" x14ac:dyDescent="0.2">
      <c r="A4438" s="158"/>
      <c r="D4438" s="138"/>
    </row>
    <row r="4439" spans="1:4" x14ac:dyDescent="0.2">
      <c r="A4439" s="158"/>
      <c r="D4439" s="138"/>
    </row>
    <row r="4440" spans="1:4" x14ac:dyDescent="0.2">
      <c r="A4440" s="158"/>
      <c r="D4440" s="138"/>
    </row>
    <row r="4441" spans="1:4" x14ac:dyDescent="0.2">
      <c r="A4441" s="158"/>
      <c r="D4441" s="138"/>
    </row>
    <row r="4442" spans="1:4" x14ac:dyDescent="0.2">
      <c r="A4442" s="158"/>
      <c r="D4442" s="138"/>
    </row>
    <row r="4443" spans="1:4" x14ac:dyDescent="0.2">
      <c r="A4443" s="158"/>
      <c r="D4443" s="138"/>
    </row>
    <row r="4444" spans="1:4" x14ac:dyDescent="0.2">
      <c r="A4444" s="158"/>
      <c r="D4444" s="138"/>
    </row>
    <row r="4445" spans="1:4" x14ac:dyDescent="0.2">
      <c r="A4445" s="158"/>
      <c r="D4445" s="138"/>
    </row>
    <row r="4446" spans="1:4" x14ac:dyDescent="0.2">
      <c r="A4446" s="158"/>
      <c r="D4446" s="138"/>
    </row>
    <row r="4447" spans="1:4" x14ac:dyDescent="0.2">
      <c r="A4447" s="158"/>
      <c r="D4447" s="138"/>
    </row>
    <row r="4448" spans="1:4" x14ac:dyDescent="0.2">
      <c r="A4448" s="158"/>
      <c r="D4448" s="138"/>
    </row>
    <row r="4449" spans="1:4" x14ac:dyDescent="0.2">
      <c r="A4449" s="158"/>
      <c r="D4449" s="138"/>
    </row>
    <row r="4450" spans="1:4" x14ac:dyDescent="0.2">
      <c r="A4450" s="158"/>
      <c r="D4450" s="138"/>
    </row>
    <row r="4451" spans="1:4" x14ac:dyDescent="0.2">
      <c r="A4451" s="158"/>
      <c r="D4451" s="138"/>
    </row>
    <row r="4452" spans="1:4" x14ac:dyDescent="0.2">
      <c r="A4452" s="158"/>
      <c r="D4452" s="138"/>
    </row>
    <row r="4453" spans="1:4" x14ac:dyDescent="0.2">
      <c r="A4453" s="158"/>
      <c r="D4453" s="138"/>
    </row>
    <row r="4454" spans="1:4" x14ac:dyDescent="0.2">
      <c r="A4454" s="158"/>
      <c r="D4454" s="138"/>
    </row>
    <row r="4455" spans="1:4" x14ac:dyDescent="0.2">
      <c r="A4455" s="158"/>
      <c r="D4455" s="138"/>
    </row>
    <row r="4456" spans="1:4" x14ac:dyDescent="0.2">
      <c r="A4456" s="158"/>
      <c r="D4456" s="138"/>
    </row>
    <row r="4457" spans="1:4" x14ac:dyDescent="0.2">
      <c r="A4457" s="158"/>
      <c r="D4457" s="138"/>
    </row>
    <row r="4458" spans="1:4" x14ac:dyDescent="0.2">
      <c r="A4458" s="158"/>
      <c r="D4458" s="138"/>
    </row>
    <row r="4459" spans="1:4" x14ac:dyDescent="0.2">
      <c r="A4459" s="158"/>
      <c r="D4459" s="138"/>
    </row>
    <row r="4460" spans="1:4" x14ac:dyDescent="0.2">
      <c r="A4460" s="158"/>
      <c r="D4460" s="138"/>
    </row>
    <row r="4461" spans="1:4" x14ac:dyDescent="0.2">
      <c r="A4461" s="158"/>
      <c r="D4461" s="138"/>
    </row>
    <row r="4462" spans="1:4" x14ac:dyDescent="0.2">
      <c r="A4462" s="158"/>
      <c r="D4462" s="138"/>
    </row>
    <row r="4463" spans="1:4" x14ac:dyDescent="0.2">
      <c r="A4463" s="158"/>
      <c r="D4463" s="138"/>
    </row>
    <row r="4464" spans="1:4" x14ac:dyDescent="0.2">
      <c r="A4464" s="158"/>
      <c r="D4464" s="138"/>
    </row>
    <row r="4465" spans="1:4" x14ac:dyDescent="0.2">
      <c r="A4465" s="158"/>
      <c r="D4465" s="138"/>
    </row>
    <row r="4466" spans="1:4" x14ac:dyDescent="0.2">
      <c r="A4466" s="158"/>
      <c r="D4466" s="138"/>
    </row>
    <row r="4467" spans="1:4" x14ac:dyDescent="0.2">
      <c r="A4467" s="158"/>
      <c r="D4467" s="138"/>
    </row>
    <row r="4468" spans="1:4" x14ac:dyDescent="0.2">
      <c r="A4468" s="158"/>
      <c r="D4468" s="138"/>
    </row>
    <row r="4469" spans="1:4" x14ac:dyDescent="0.2">
      <c r="A4469" s="158"/>
      <c r="D4469" s="138"/>
    </row>
    <row r="4470" spans="1:4" x14ac:dyDescent="0.2">
      <c r="A4470" s="158"/>
      <c r="D4470" s="138"/>
    </row>
    <row r="4471" spans="1:4" x14ac:dyDescent="0.2">
      <c r="A4471" s="158"/>
      <c r="D4471" s="138"/>
    </row>
    <row r="4472" spans="1:4" x14ac:dyDescent="0.2">
      <c r="A4472" s="158"/>
      <c r="D4472" s="138"/>
    </row>
    <row r="4473" spans="1:4" x14ac:dyDescent="0.2">
      <c r="A4473" s="158"/>
      <c r="D4473" s="138"/>
    </row>
    <row r="4474" spans="1:4" x14ac:dyDescent="0.2">
      <c r="A4474" s="158"/>
      <c r="D4474" s="138"/>
    </row>
    <row r="4475" spans="1:4" x14ac:dyDescent="0.2">
      <c r="A4475" s="158"/>
      <c r="D4475" s="138"/>
    </row>
    <row r="4476" spans="1:4" x14ac:dyDescent="0.2">
      <c r="A4476" s="158"/>
      <c r="D4476" s="138"/>
    </row>
    <row r="4477" spans="1:4" x14ac:dyDescent="0.2">
      <c r="A4477" s="158"/>
      <c r="D4477" s="138"/>
    </row>
    <row r="4478" spans="1:4" x14ac:dyDescent="0.2">
      <c r="A4478" s="158"/>
      <c r="D4478" s="138"/>
    </row>
    <row r="4479" spans="1:4" x14ac:dyDescent="0.2">
      <c r="A4479" s="158"/>
      <c r="D4479" s="138"/>
    </row>
    <row r="4480" spans="1:4" x14ac:dyDescent="0.2">
      <c r="A4480" s="158"/>
      <c r="D4480" s="138"/>
    </row>
    <row r="4481" spans="1:4" x14ac:dyDescent="0.2">
      <c r="A4481" s="158"/>
      <c r="D4481" s="138"/>
    </row>
    <row r="4482" spans="1:4" x14ac:dyDescent="0.2">
      <c r="A4482" s="158"/>
      <c r="D4482" s="138"/>
    </row>
    <row r="4483" spans="1:4" x14ac:dyDescent="0.2">
      <c r="A4483" s="158"/>
      <c r="D4483" s="138"/>
    </row>
    <row r="4484" spans="1:4" x14ac:dyDescent="0.2">
      <c r="A4484" s="158"/>
      <c r="D4484" s="138"/>
    </row>
    <row r="4485" spans="1:4" x14ac:dyDescent="0.2">
      <c r="A4485" s="158"/>
      <c r="D4485" s="138"/>
    </row>
    <row r="4486" spans="1:4" x14ac:dyDescent="0.2">
      <c r="A4486" s="158"/>
      <c r="D4486" s="138"/>
    </row>
    <row r="4487" spans="1:4" x14ac:dyDescent="0.2">
      <c r="A4487" s="158"/>
      <c r="D4487" s="138"/>
    </row>
    <row r="4488" spans="1:4" x14ac:dyDescent="0.2">
      <c r="A4488" s="158"/>
      <c r="D4488" s="138"/>
    </row>
    <row r="4489" spans="1:4" x14ac:dyDescent="0.2">
      <c r="A4489" s="158"/>
      <c r="D4489" s="138"/>
    </row>
    <row r="4490" spans="1:4" x14ac:dyDescent="0.2">
      <c r="A4490" s="158"/>
      <c r="D4490" s="138"/>
    </row>
    <row r="4491" spans="1:4" x14ac:dyDescent="0.2">
      <c r="A4491" s="158"/>
      <c r="D4491" s="138"/>
    </row>
    <row r="4492" spans="1:4" x14ac:dyDescent="0.2">
      <c r="A4492" s="158"/>
      <c r="D4492" s="138"/>
    </row>
    <row r="4493" spans="1:4" x14ac:dyDescent="0.2">
      <c r="A4493" s="158"/>
      <c r="D4493" s="138"/>
    </row>
    <row r="4494" spans="1:4" x14ac:dyDescent="0.2">
      <c r="A4494" s="158"/>
      <c r="D4494" s="138"/>
    </row>
    <row r="4495" spans="1:4" x14ac:dyDescent="0.2">
      <c r="A4495" s="158"/>
      <c r="D4495" s="138"/>
    </row>
    <row r="4496" spans="1:4" x14ac:dyDescent="0.2">
      <c r="A4496" s="158"/>
      <c r="D4496" s="138"/>
    </row>
    <row r="4497" spans="1:4" x14ac:dyDescent="0.2">
      <c r="A4497" s="158"/>
      <c r="D4497" s="138"/>
    </row>
    <row r="4498" spans="1:4" x14ac:dyDescent="0.2">
      <c r="A4498" s="158"/>
      <c r="D4498" s="138"/>
    </row>
    <row r="4499" spans="1:4" x14ac:dyDescent="0.2">
      <c r="A4499" s="158"/>
      <c r="D4499" s="138"/>
    </row>
    <row r="4500" spans="1:4" x14ac:dyDescent="0.2">
      <c r="A4500" s="158"/>
      <c r="D4500" s="138"/>
    </row>
    <row r="4501" spans="1:4" x14ac:dyDescent="0.2">
      <c r="A4501" s="158"/>
      <c r="D4501" s="138"/>
    </row>
    <row r="4502" spans="1:4" x14ac:dyDescent="0.2">
      <c r="A4502" s="158"/>
      <c r="D4502" s="138"/>
    </row>
    <row r="4503" spans="1:4" x14ac:dyDescent="0.2">
      <c r="A4503" s="158"/>
      <c r="D4503" s="138"/>
    </row>
    <row r="4504" spans="1:4" x14ac:dyDescent="0.2">
      <c r="A4504" s="158"/>
      <c r="D4504" s="138"/>
    </row>
    <row r="4505" spans="1:4" x14ac:dyDescent="0.2">
      <c r="A4505" s="158"/>
      <c r="D4505" s="138"/>
    </row>
    <row r="4506" spans="1:4" x14ac:dyDescent="0.2">
      <c r="A4506" s="158"/>
      <c r="D4506" s="138"/>
    </row>
    <row r="4507" spans="1:4" x14ac:dyDescent="0.2">
      <c r="A4507" s="158"/>
      <c r="D4507" s="138"/>
    </row>
    <row r="4508" spans="1:4" x14ac:dyDescent="0.2">
      <c r="A4508" s="158"/>
      <c r="D4508" s="138"/>
    </row>
    <row r="4509" spans="1:4" x14ac:dyDescent="0.2">
      <c r="A4509" s="158"/>
      <c r="D4509" s="138"/>
    </row>
    <row r="4510" spans="1:4" x14ac:dyDescent="0.2">
      <c r="A4510" s="158"/>
      <c r="D4510" s="138"/>
    </row>
    <row r="4511" spans="1:4" x14ac:dyDescent="0.2">
      <c r="A4511" s="158"/>
      <c r="D4511" s="138"/>
    </row>
    <row r="4512" spans="1:4" x14ac:dyDescent="0.2">
      <c r="A4512" s="158"/>
      <c r="D4512" s="138"/>
    </row>
    <row r="4513" spans="1:4" x14ac:dyDescent="0.2">
      <c r="A4513" s="158"/>
      <c r="D4513" s="138"/>
    </row>
    <row r="4514" spans="1:4" x14ac:dyDescent="0.2">
      <c r="A4514" s="158"/>
      <c r="D4514" s="138"/>
    </row>
    <row r="4515" spans="1:4" x14ac:dyDescent="0.2">
      <c r="A4515" s="158"/>
      <c r="D4515" s="138"/>
    </row>
    <row r="4516" spans="1:4" x14ac:dyDescent="0.2">
      <c r="A4516" s="158"/>
      <c r="D4516" s="138"/>
    </row>
    <row r="4517" spans="1:4" x14ac:dyDescent="0.2">
      <c r="A4517" s="158"/>
      <c r="D4517" s="138"/>
    </row>
    <row r="4518" spans="1:4" x14ac:dyDescent="0.2">
      <c r="A4518" s="158"/>
      <c r="D4518" s="138"/>
    </row>
    <row r="4519" spans="1:4" x14ac:dyDescent="0.2">
      <c r="A4519" s="158"/>
      <c r="D4519" s="138"/>
    </row>
    <row r="4520" spans="1:4" x14ac:dyDescent="0.2">
      <c r="A4520" s="158"/>
      <c r="D4520" s="138"/>
    </row>
    <row r="4521" spans="1:4" x14ac:dyDescent="0.2">
      <c r="A4521" s="158"/>
      <c r="D4521" s="138"/>
    </row>
    <row r="4522" spans="1:4" x14ac:dyDescent="0.2">
      <c r="A4522" s="158"/>
      <c r="D4522" s="138"/>
    </row>
    <row r="4523" spans="1:4" x14ac:dyDescent="0.2">
      <c r="A4523" s="158"/>
      <c r="D4523" s="138"/>
    </row>
    <row r="4524" spans="1:4" x14ac:dyDescent="0.2">
      <c r="A4524" s="158"/>
      <c r="D4524" s="138"/>
    </row>
    <row r="4525" spans="1:4" x14ac:dyDescent="0.2">
      <c r="A4525" s="158"/>
      <c r="D4525" s="138"/>
    </row>
    <row r="4526" spans="1:4" x14ac:dyDescent="0.2">
      <c r="A4526" s="158"/>
      <c r="D4526" s="138"/>
    </row>
    <row r="4527" spans="1:4" x14ac:dyDescent="0.2">
      <c r="A4527" s="158"/>
      <c r="D4527" s="138"/>
    </row>
    <row r="4528" spans="1:4" x14ac:dyDescent="0.2">
      <c r="A4528" s="158"/>
      <c r="D4528" s="138"/>
    </row>
    <row r="4529" spans="1:4" x14ac:dyDescent="0.2">
      <c r="A4529" s="158"/>
      <c r="D4529" s="138"/>
    </row>
    <row r="4530" spans="1:4" x14ac:dyDescent="0.2">
      <c r="A4530" s="158"/>
      <c r="D4530" s="138"/>
    </row>
    <row r="4531" spans="1:4" x14ac:dyDescent="0.2">
      <c r="A4531" s="158"/>
      <c r="D4531" s="138"/>
    </row>
    <row r="4532" spans="1:4" x14ac:dyDescent="0.2">
      <c r="A4532" s="158"/>
      <c r="D4532" s="138"/>
    </row>
    <row r="4533" spans="1:4" x14ac:dyDescent="0.2">
      <c r="A4533" s="158"/>
      <c r="D4533" s="138"/>
    </row>
    <row r="4534" spans="1:4" x14ac:dyDescent="0.2">
      <c r="A4534" s="158"/>
      <c r="D4534" s="138"/>
    </row>
    <row r="4535" spans="1:4" x14ac:dyDescent="0.2">
      <c r="A4535" s="158"/>
      <c r="D4535" s="138"/>
    </row>
    <row r="4536" spans="1:4" x14ac:dyDescent="0.2">
      <c r="A4536" s="158"/>
      <c r="D4536" s="138"/>
    </row>
    <row r="4537" spans="1:4" x14ac:dyDescent="0.2">
      <c r="A4537" s="158"/>
      <c r="D4537" s="138"/>
    </row>
    <row r="4538" spans="1:4" x14ac:dyDescent="0.2">
      <c r="A4538" s="158"/>
      <c r="D4538" s="138"/>
    </row>
    <row r="4539" spans="1:4" x14ac:dyDescent="0.2">
      <c r="A4539" s="158"/>
      <c r="D4539" s="138"/>
    </row>
    <row r="4540" spans="1:4" x14ac:dyDescent="0.2">
      <c r="A4540" s="158"/>
      <c r="D4540" s="138"/>
    </row>
    <row r="4541" spans="1:4" x14ac:dyDescent="0.2">
      <c r="A4541" s="158"/>
      <c r="D4541" s="138"/>
    </row>
    <row r="4542" spans="1:4" x14ac:dyDescent="0.2">
      <c r="A4542" s="158"/>
      <c r="D4542" s="138"/>
    </row>
    <row r="4543" spans="1:4" x14ac:dyDescent="0.2">
      <c r="A4543" s="158"/>
      <c r="D4543" s="138"/>
    </row>
    <row r="4544" spans="1:4" x14ac:dyDescent="0.2">
      <c r="A4544" s="158"/>
      <c r="D4544" s="138"/>
    </row>
    <row r="4545" spans="1:4" x14ac:dyDescent="0.2">
      <c r="A4545" s="158"/>
      <c r="D4545" s="138"/>
    </row>
    <row r="4546" spans="1:4" x14ac:dyDescent="0.2">
      <c r="A4546" s="158"/>
      <c r="D4546" s="138"/>
    </row>
    <row r="4547" spans="1:4" x14ac:dyDescent="0.2">
      <c r="A4547" s="158"/>
      <c r="D4547" s="138"/>
    </row>
    <row r="4548" spans="1:4" x14ac:dyDescent="0.2">
      <c r="A4548" s="158"/>
      <c r="D4548" s="138"/>
    </row>
    <row r="4549" spans="1:4" x14ac:dyDescent="0.2">
      <c r="A4549" s="158"/>
      <c r="D4549" s="138"/>
    </row>
    <row r="4550" spans="1:4" x14ac:dyDescent="0.2">
      <c r="A4550" s="158"/>
      <c r="D4550" s="138"/>
    </row>
    <row r="4551" spans="1:4" x14ac:dyDescent="0.2">
      <c r="A4551" s="158"/>
      <c r="D4551" s="138"/>
    </row>
    <row r="4552" spans="1:4" x14ac:dyDescent="0.2">
      <c r="A4552" s="158"/>
      <c r="D4552" s="138"/>
    </row>
    <row r="4553" spans="1:4" x14ac:dyDescent="0.2">
      <c r="A4553" s="158"/>
      <c r="D4553" s="138"/>
    </row>
    <row r="4554" spans="1:4" x14ac:dyDescent="0.2">
      <c r="A4554" s="158"/>
      <c r="D4554" s="138"/>
    </row>
    <row r="4555" spans="1:4" x14ac:dyDescent="0.2">
      <c r="A4555" s="158"/>
      <c r="D4555" s="138"/>
    </row>
    <row r="4556" spans="1:4" x14ac:dyDescent="0.2">
      <c r="A4556" s="158"/>
      <c r="D4556" s="138"/>
    </row>
    <row r="4557" spans="1:4" x14ac:dyDescent="0.2">
      <c r="A4557" s="158"/>
      <c r="D4557" s="138"/>
    </row>
    <row r="4558" spans="1:4" x14ac:dyDescent="0.2">
      <c r="A4558" s="158"/>
      <c r="D4558" s="138"/>
    </row>
    <row r="4559" spans="1:4" x14ac:dyDescent="0.2">
      <c r="A4559" s="158"/>
      <c r="D4559" s="138"/>
    </row>
    <row r="4560" spans="1:4" x14ac:dyDescent="0.2">
      <c r="A4560" s="158"/>
      <c r="D4560" s="138"/>
    </row>
    <row r="4561" spans="1:4" x14ac:dyDescent="0.2">
      <c r="A4561" s="158"/>
      <c r="D4561" s="138"/>
    </row>
    <row r="4562" spans="1:4" x14ac:dyDescent="0.2">
      <c r="A4562" s="158"/>
      <c r="D4562" s="138"/>
    </row>
    <row r="4563" spans="1:4" x14ac:dyDescent="0.2">
      <c r="A4563" s="158"/>
      <c r="D4563" s="138"/>
    </row>
    <row r="4564" spans="1:4" x14ac:dyDescent="0.2">
      <c r="A4564" s="158"/>
      <c r="D4564" s="138"/>
    </row>
    <row r="4565" spans="1:4" x14ac:dyDescent="0.2">
      <c r="A4565" s="158"/>
      <c r="D4565" s="138"/>
    </row>
    <row r="4566" spans="1:4" x14ac:dyDescent="0.2">
      <c r="A4566" s="158"/>
      <c r="D4566" s="138"/>
    </row>
    <row r="4567" spans="1:4" x14ac:dyDescent="0.2">
      <c r="A4567" s="158"/>
      <c r="D4567" s="138"/>
    </row>
    <row r="4568" spans="1:4" x14ac:dyDescent="0.2">
      <c r="A4568" s="158"/>
      <c r="D4568" s="138"/>
    </row>
    <row r="4569" spans="1:4" x14ac:dyDescent="0.2">
      <c r="A4569" s="158"/>
      <c r="D4569" s="138"/>
    </row>
    <row r="4570" spans="1:4" x14ac:dyDescent="0.2">
      <c r="A4570" s="158"/>
      <c r="D4570" s="138"/>
    </row>
    <row r="4571" spans="1:4" x14ac:dyDescent="0.2">
      <c r="A4571" s="158"/>
      <c r="D4571" s="138"/>
    </row>
    <row r="4572" spans="1:4" x14ac:dyDescent="0.2">
      <c r="A4572" s="158"/>
      <c r="D4572" s="138"/>
    </row>
    <row r="4573" spans="1:4" x14ac:dyDescent="0.2">
      <c r="A4573" s="158"/>
      <c r="D4573" s="138"/>
    </row>
    <row r="4574" spans="1:4" x14ac:dyDescent="0.2">
      <c r="A4574" s="158"/>
      <c r="D4574" s="138"/>
    </row>
    <row r="4575" spans="1:4" x14ac:dyDescent="0.2">
      <c r="A4575" s="158"/>
      <c r="D4575" s="138"/>
    </row>
    <row r="4576" spans="1:4" x14ac:dyDescent="0.2">
      <c r="A4576" s="158"/>
      <c r="D4576" s="138"/>
    </row>
    <row r="4577" spans="1:4" x14ac:dyDescent="0.2">
      <c r="A4577" s="158"/>
      <c r="D4577" s="138"/>
    </row>
    <row r="4578" spans="1:4" x14ac:dyDescent="0.2">
      <c r="A4578" s="158"/>
      <c r="D4578" s="138"/>
    </row>
    <row r="4579" spans="1:4" x14ac:dyDescent="0.2">
      <c r="A4579" s="158"/>
      <c r="D4579" s="138"/>
    </row>
    <row r="4580" spans="1:4" x14ac:dyDescent="0.2">
      <c r="A4580" s="158"/>
      <c r="D4580" s="138"/>
    </row>
    <row r="4581" spans="1:4" x14ac:dyDescent="0.2">
      <c r="A4581" s="158"/>
      <c r="D4581" s="138"/>
    </row>
    <row r="4582" spans="1:4" x14ac:dyDescent="0.2">
      <c r="A4582" s="158"/>
      <c r="D4582" s="138"/>
    </row>
    <row r="4583" spans="1:4" x14ac:dyDescent="0.2">
      <c r="A4583" s="158"/>
      <c r="D4583" s="138"/>
    </row>
    <row r="4584" spans="1:4" x14ac:dyDescent="0.2">
      <c r="A4584" s="158"/>
      <c r="D4584" s="138"/>
    </row>
    <row r="4585" spans="1:4" x14ac:dyDescent="0.2">
      <c r="A4585" s="158"/>
      <c r="D4585" s="138"/>
    </row>
    <row r="4586" spans="1:4" x14ac:dyDescent="0.2">
      <c r="A4586" s="158"/>
      <c r="D4586" s="138"/>
    </row>
    <row r="4587" spans="1:4" x14ac:dyDescent="0.2">
      <c r="A4587" s="158"/>
      <c r="D4587" s="138"/>
    </row>
    <row r="4588" spans="1:4" x14ac:dyDescent="0.2">
      <c r="A4588" s="158"/>
      <c r="D4588" s="138"/>
    </row>
    <row r="4589" spans="1:4" x14ac:dyDescent="0.2">
      <c r="A4589" s="158"/>
      <c r="D4589" s="138"/>
    </row>
    <row r="4590" spans="1:4" x14ac:dyDescent="0.2">
      <c r="A4590" s="158"/>
      <c r="D4590" s="138"/>
    </row>
    <row r="4591" spans="1:4" x14ac:dyDescent="0.2">
      <c r="A4591" s="158"/>
      <c r="D4591" s="138"/>
    </row>
    <row r="4592" spans="1:4" x14ac:dyDescent="0.2">
      <c r="A4592" s="158"/>
      <c r="D4592" s="138"/>
    </row>
    <row r="4593" spans="1:4" x14ac:dyDescent="0.2">
      <c r="A4593" s="158"/>
      <c r="D4593" s="138"/>
    </row>
    <row r="4594" spans="1:4" x14ac:dyDescent="0.2">
      <c r="A4594" s="158"/>
      <c r="D4594" s="138"/>
    </row>
    <row r="4595" spans="1:4" x14ac:dyDescent="0.2">
      <c r="A4595" s="158"/>
      <c r="D4595" s="138"/>
    </row>
    <row r="4596" spans="1:4" x14ac:dyDescent="0.2">
      <c r="A4596" s="158"/>
      <c r="D4596" s="138"/>
    </row>
    <row r="4597" spans="1:4" x14ac:dyDescent="0.2">
      <c r="A4597" s="158"/>
      <c r="D4597" s="138"/>
    </row>
    <row r="4598" spans="1:4" x14ac:dyDescent="0.2">
      <c r="A4598" s="158"/>
      <c r="D4598" s="138"/>
    </row>
    <row r="4599" spans="1:4" x14ac:dyDescent="0.2">
      <c r="A4599" s="158"/>
      <c r="D4599" s="138"/>
    </row>
    <row r="4600" spans="1:4" x14ac:dyDescent="0.2">
      <c r="A4600" s="158"/>
      <c r="D4600" s="138"/>
    </row>
    <row r="4601" spans="1:4" x14ac:dyDescent="0.2">
      <c r="A4601" s="158"/>
      <c r="D4601" s="138"/>
    </row>
    <row r="4602" spans="1:4" x14ac:dyDescent="0.2">
      <c r="A4602" s="158"/>
      <c r="D4602" s="138"/>
    </row>
    <row r="4603" spans="1:4" x14ac:dyDescent="0.2">
      <c r="A4603" s="158"/>
      <c r="D4603" s="138"/>
    </row>
    <row r="4604" spans="1:4" x14ac:dyDescent="0.2">
      <c r="A4604" s="158"/>
      <c r="D4604" s="138"/>
    </row>
    <row r="4605" spans="1:4" x14ac:dyDescent="0.2">
      <c r="A4605" s="158"/>
      <c r="D4605" s="138"/>
    </row>
    <row r="4606" spans="1:4" x14ac:dyDescent="0.2">
      <c r="A4606" s="158"/>
      <c r="D4606" s="138"/>
    </row>
    <row r="4607" spans="1:4" x14ac:dyDescent="0.2">
      <c r="A4607" s="158"/>
      <c r="D4607" s="138"/>
    </row>
    <row r="4608" spans="1:4" x14ac:dyDescent="0.2">
      <c r="A4608" s="158"/>
      <c r="D4608" s="138"/>
    </row>
    <row r="4609" spans="1:4" x14ac:dyDescent="0.2">
      <c r="A4609" s="158"/>
      <c r="D4609" s="138"/>
    </row>
    <row r="4610" spans="1:4" x14ac:dyDescent="0.2">
      <c r="A4610" s="158"/>
      <c r="D4610" s="138"/>
    </row>
    <row r="4611" spans="1:4" x14ac:dyDescent="0.2">
      <c r="A4611" s="158"/>
      <c r="D4611" s="138"/>
    </row>
    <row r="4612" spans="1:4" x14ac:dyDescent="0.2">
      <c r="A4612" s="158"/>
      <c r="D4612" s="138"/>
    </row>
    <row r="4613" spans="1:4" x14ac:dyDescent="0.2">
      <c r="A4613" s="158"/>
      <c r="D4613" s="138"/>
    </row>
    <row r="4614" spans="1:4" x14ac:dyDescent="0.2">
      <c r="A4614" s="158"/>
      <c r="D4614" s="138"/>
    </row>
    <row r="4615" spans="1:4" x14ac:dyDescent="0.2">
      <c r="A4615" s="158"/>
      <c r="D4615" s="138"/>
    </row>
    <row r="4616" spans="1:4" x14ac:dyDescent="0.2">
      <c r="A4616" s="158"/>
      <c r="D4616" s="138"/>
    </row>
    <row r="4617" spans="1:4" x14ac:dyDescent="0.2">
      <c r="A4617" s="158"/>
      <c r="D4617" s="138"/>
    </row>
    <row r="4618" spans="1:4" x14ac:dyDescent="0.2">
      <c r="A4618" s="158"/>
      <c r="D4618" s="138"/>
    </row>
    <row r="4619" spans="1:4" x14ac:dyDescent="0.2">
      <c r="A4619" s="158"/>
      <c r="D4619" s="138"/>
    </row>
    <row r="4620" spans="1:4" x14ac:dyDescent="0.2">
      <c r="A4620" s="158"/>
      <c r="D4620" s="138"/>
    </row>
    <row r="4621" spans="1:4" x14ac:dyDescent="0.2">
      <c r="A4621" s="158"/>
      <c r="D4621" s="138"/>
    </row>
    <row r="4622" spans="1:4" x14ac:dyDescent="0.2">
      <c r="A4622" s="158"/>
      <c r="D4622" s="138"/>
    </row>
    <row r="4623" spans="1:4" x14ac:dyDescent="0.2">
      <c r="A4623" s="158"/>
      <c r="D4623" s="138"/>
    </row>
    <row r="4624" spans="1:4" x14ac:dyDescent="0.2">
      <c r="A4624" s="158"/>
      <c r="D4624" s="138"/>
    </row>
    <row r="4625" spans="1:4" x14ac:dyDescent="0.2">
      <c r="A4625" s="158"/>
      <c r="D4625" s="138"/>
    </row>
    <row r="4626" spans="1:4" x14ac:dyDescent="0.2">
      <c r="A4626" s="158"/>
      <c r="D4626" s="138"/>
    </row>
    <row r="4627" spans="1:4" x14ac:dyDescent="0.2">
      <c r="A4627" s="158"/>
      <c r="D4627" s="138"/>
    </row>
    <row r="4628" spans="1:4" x14ac:dyDescent="0.2">
      <c r="A4628" s="158"/>
      <c r="D4628" s="138"/>
    </row>
    <row r="4629" spans="1:4" x14ac:dyDescent="0.2">
      <c r="A4629" s="158"/>
      <c r="D4629" s="138"/>
    </row>
    <row r="4630" spans="1:4" x14ac:dyDescent="0.2">
      <c r="A4630" s="158"/>
      <c r="D4630" s="138"/>
    </row>
    <row r="4631" spans="1:4" x14ac:dyDescent="0.2">
      <c r="A4631" s="158"/>
      <c r="D4631" s="138"/>
    </row>
    <row r="4632" spans="1:4" x14ac:dyDescent="0.2">
      <c r="A4632" s="158"/>
      <c r="D4632" s="138"/>
    </row>
    <row r="4633" spans="1:4" x14ac:dyDescent="0.2">
      <c r="A4633" s="158"/>
      <c r="D4633" s="138"/>
    </row>
    <row r="4634" spans="1:4" x14ac:dyDescent="0.2">
      <c r="A4634" s="158"/>
      <c r="D4634" s="138"/>
    </row>
    <row r="4635" spans="1:4" x14ac:dyDescent="0.2">
      <c r="A4635" s="158"/>
      <c r="D4635" s="138"/>
    </row>
    <row r="4636" spans="1:4" x14ac:dyDescent="0.2">
      <c r="A4636" s="158"/>
      <c r="D4636" s="138"/>
    </row>
    <row r="4637" spans="1:4" x14ac:dyDescent="0.2">
      <c r="A4637" s="158"/>
      <c r="D4637" s="138"/>
    </row>
    <row r="4638" spans="1:4" x14ac:dyDescent="0.2">
      <c r="A4638" s="158"/>
      <c r="D4638" s="138"/>
    </row>
    <row r="4639" spans="1:4" x14ac:dyDescent="0.2">
      <c r="A4639" s="158"/>
      <c r="D4639" s="138"/>
    </row>
    <row r="4640" spans="1:4" x14ac:dyDescent="0.2">
      <c r="A4640" s="158"/>
      <c r="D4640" s="138"/>
    </row>
    <row r="4641" spans="1:4" x14ac:dyDescent="0.2">
      <c r="A4641" s="158"/>
      <c r="D4641" s="138"/>
    </row>
    <row r="4642" spans="1:4" x14ac:dyDescent="0.2">
      <c r="A4642" s="158"/>
      <c r="D4642" s="138"/>
    </row>
    <row r="4643" spans="1:4" x14ac:dyDescent="0.2">
      <c r="A4643" s="158"/>
      <c r="D4643" s="138"/>
    </row>
    <row r="4644" spans="1:4" x14ac:dyDescent="0.2">
      <c r="A4644" s="158"/>
      <c r="D4644" s="138"/>
    </row>
    <row r="4645" spans="1:4" x14ac:dyDescent="0.2">
      <c r="A4645" s="158"/>
      <c r="D4645" s="138"/>
    </row>
    <row r="4646" spans="1:4" x14ac:dyDescent="0.2">
      <c r="A4646" s="158"/>
      <c r="D4646" s="138"/>
    </row>
    <row r="4647" spans="1:4" x14ac:dyDescent="0.2">
      <c r="A4647" s="158"/>
      <c r="D4647" s="138"/>
    </row>
    <row r="4648" spans="1:4" x14ac:dyDescent="0.2">
      <c r="A4648" s="158"/>
      <c r="D4648" s="138"/>
    </row>
    <row r="4649" spans="1:4" x14ac:dyDescent="0.2">
      <c r="A4649" s="158"/>
      <c r="D4649" s="138"/>
    </row>
    <row r="4650" spans="1:4" x14ac:dyDescent="0.2">
      <c r="A4650" s="158"/>
      <c r="D4650" s="138"/>
    </row>
    <row r="4651" spans="1:4" x14ac:dyDescent="0.2">
      <c r="A4651" s="158"/>
      <c r="D4651" s="138"/>
    </row>
    <row r="4652" spans="1:4" x14ac:dyDescent="0.2">
      <c r="A4652" s="158"/>
      <c r="D4652" s="138"/>
    </row>
    <row r="4653" spans="1:4" x14ac:dyDescent="0.2">
      <c r="A4653" s="158"/>
      <c r="D4653" s="138"/>
    </row>
    <row r="4654" spans="1:4" x14ac:dyDescent="0.2">
      <c r="A4654" s="158"/>
      <c r="D4654" s="138"/>
    </row>
    <row r="4655" spans="1:4" x14ac:dyDescent="0.2">
      <c r="A4655" s="158"/>
      <c r="D4655" s="138"/>
    </row>
    <row r="4656" spans="1:4" x14ac:dyDescent="0.2">
      <c r="A4656" s="158"/>
      <c r="D4656" s="138"/>
    </row>
    <row r="4657" spans="1:4" x14ac:dyDescent="0.2">
      <c r="A4657" s="158"/>
      <c r="D4657" s="138"/>
    </row>
    <row r="4658" spans="1:4" x14ac:dyDescent="0.2">
      <c r="A4658" s="158"/>
      <c r="D4658" s="138"/>
    </row>
    <row r="4659" spans="1:4" x14ac:dyDescent="0.2">
      <c r="A4659" s="158"/>
      <c r="D4659" s="138"/>
    </row>
    <row r="4660" spans="1:4" x14ac:dyDescent="0.2">
      <c r="A4660" s="158"/>
      <c r="D4660" s="138"/>
    </row>
    <row r="4661" spans="1:4" x14ac:dyDescent="0.2">
      <c r="A4661" s="158"/>
      <c r="D4661" s="138"/>
    </row>
    <row r="4662" spans="1:4" x14ac:dyDescent="0.2">
      <c r="A4662" s="158"/>
      <c r="D4662" s="138"/>
    </row>
    <row r="4663" spans="1:4" x14ac:dyDescent="0.2">
      <c r="A4663" s="158"/>
      <c r="D4663" s="138"/>
    </row>
    <row r="4664" spans="1:4" x14ac:dyDescent="0.2">
      <c r="A4664" s="158"/>
      <c r="D4664" s="138"/>
    </row>
    <row r="4665" spans="1:4" x14ac:dyDescent="0.2">
      <c r="A4665" s="158"/>
      <c r="D4665" s="138"/>
    </row>
    <row r="4666" spans="1:4" x14ac:dyDescent="0.2">
      <c r="A4666" s="158"/>
      <c r="D4666" s="138"/>
    </row>
    <row r="4667" spans="1:4" x14ac:dyDescent="0.2">
      <c r="A4667" s="158"/>
      <c r="D4667" s="138"/>
    </row>
    <row r="4668" spans="1:4" x14ac:dyDescent="0.2">
      <c r="A4668" s="158"/>
      <c r="D4668" s="138"/>
    </row>
    <row r="4669" spans="1:4" x14ac:dyDescent="0.2">
      <c r="A4669" s="158"/>
      <c r="D4669" s="138"/>
    </row>
    <row r="4670" spans="1:4" x14ac:dyDescent="0.2">
      <c r="A4670" s="158"/>
      <c r="D4670" s="138"/>
    </row>
    <row r="4671" spans="1:4" x14ac:dyDescent="0.2">
      <c r="A4671" s="158"/>
      <c r="D4671" s="138"/>
    </row>
    <row r="4672" spans="1:4" x14ac:dyDescent="0.2">
      <c r="A4672" s="158"/>
      <c r="D4672" s="138"/>
    </row>
    <row r="4673" spans="1:4" x14ac:dyDescent="0.2">
      <c r="A4673" s="158"/>
      <c r="D4673" s="138"/>
    </row>
    <row r="4674" spans="1:4" x14ac:dyDescent="0.2">
      <c r="A4674" s="158"/>
      <c r="D4674" s="138"/>
    </row>
    <row r="4675" spans="1:4" x14ac:dyDescent="0.2">
      <c r="A4675" s="158"/>
      <c r="D4675" s="138"/>
    </row>
    <row r="4676" spans="1:4" x14ac:dyDescent="0.2">
      <c r="A4676" s="158"/>
      <c r="D4676" s="138"/>
    </row>
    <row r="4677" spans="1:4" x14ac:dyDescent="0.2">
      <c r="A4677" s="158"/>
      <c r="D4677" s="138"/>
    </row>
    <row r="4678" spans="1:4" x14ac:dyDescent="0.2">
      <c r="A4678" s="158"/>
      <c r="D4678" s="138"/>
    </row>
    <row r="4679" spans="1:4" x14ac:dyDescent="0.2">
      <c r="A4679" s="158"/>
      <c r="D4679" s="138"/>
    </row>
    <row r="4680" spans="1:4" x14ac:dyDescent="0.2">
      <c r="A4680" s="158"/>
      <c r="D4680" s="138"/>
    </row>
    <row r="4681" spans="1:4" x14ac:dyDescent="0.2">
      <c r="A4681" s="158"/>
      <c r="D4681" s="138"/>
    </row>
    <row r="4682" spans="1:4" x14ac:dyDescent="0.2">
      <c r="A4682" s="158"/>
      <c r="D4682" s="138"/>
    </row>
    <row r="4683" spans="1:4" x14ac:dyDescent="0.2">
      <c r="A4683" s="158"/>
      <c r="D4683" s="138"/>
    </row>
    <row r="4684" spans="1:4" x14ac:dyDescent="0.2">
      <c r="A4684" s="158"/>
      <c r="D4684" s="138"/>
    </row>
    <row r="4685" spans="1:4" x14ac:dyDescent="0.2">
      <c r="A4685" s="158"/>
      <c r="D4685" s="138"/>
    </row>
    <row r="4686" spans="1:4" x14ac:dyDescent="0.2">
      <c r="A4686" s="158"/>
      <c r="D4686" s="138"/>
    </row>
    <row r="4687" spans="1:4" x14ac:dyDescent="0.2">
      <c r="A4687" s="158"/>
      <c r="D4687" s="138"/>
    </row>
    <row r="4688" spans="1:4" x14ac:dyDescent="0.2">
      <c r="A4688" s="158"/>
      <c r="D4688" s="138"/>
    </row>
    <row r="4689" spans="1:4" x14ac:dyDescent="0.2">
      <c r="A4689" s="158"/>
      <c r="D4689" s="138"/>
    </row>
    <row r="4690" spans="1:4" x14ac:dyDescent="0.2">
      <c r="A4690" s="158"/>
      <c r="D4690" s="138"/>
    </row>
    <row r="4691" spans="1:4" x14ac:dyDescent="0.2">
      <c r="A4691" s="158"/>
      <c r="D4691" s="138"/>
    </row>
    <row r="4692" spans="1:4" x14ac:dyDescent="0.2">
      <c r="A4692" s="158"/>
      <c r="D4692" s="138"/>
    </row>
    <row r="4693" spans="1:4" x14ac:dyDescent="0.2">
      <c r="A4693" s="158"/>
      <c r="D4693" s="138"/>
    </row>
    <row r="4694" spans="1:4" x14ac:dyDescent="0.2">
      <c r="A4694" s="158"/>
      <c r="D4694" s="138"/>
    </row>
    <row r="4695" spans="1:4" x14ac:dyDescent="0.2">
      <c r="A4695" s="158"/>
      <c r="D4695" s="138"/>
    </row>
    <row r="4696" spans="1:4" x14ac:dyDescent="0.2">
      <c r="A4696" s="158"/>
      <c r="D4696" s="138"/>
    </row>
    <row r="4697" spans="1:4" x14ac:dyDescent="0.2">
      <c r="A4697" s="158"/>
      <c r="D4697" s="138"/>
    </row>
    <row r="4698" spans="1:4" x14ac:dyDescent="0.2">
      <c r="A4698" s="158"/>
      <c r="D4698" s="138"/>
    </row>
    <row r="4699" spans="1:4" x14ac:dyDescent="0.2">
      <c r="A4699" s="158"/>
      <c r="D4699" s="138"/>
    </row>
    <row r="4700" spans="1:4" x14ac:dyDescent="0.2">
      <c r="A4700" s="158"/>
      <c r="D4700" s="138"/>
    </row>
    <row r="4701" spans="1:4" x14ac:dyDescent="0.2">
      <c r="A4701" s="158"/>
      <c r="D4701" s="138"/>
    </row>
    <row r="4702" spans="1:4" x14ac:dyDescent="0.2">
      <c r="A4702" s="158"/>
      <c r="D4702" s="138"/>
    </row>
    <row r="4703" spans="1:4" x14ac:dyDescent="0.2">
      <c r="A4703" s="158"/>
      <c r="D4703" s="138"/>
    </row>
    <row r="4704" spans="1:4" x14ac:dyDescent="0.2">
      <c r="A4704" s="158"/>
      <c r="D4704" s="138"/>
    </row>
    <row r="4705" spans="1:4" x14ac:dyDescent="0.2">
      <c r="A4705" s="158"/>
      <c r="D4705" s="138"/>
    </row>
    <row r="4706" spans="1:4" x14ac:dyDescent="0.2">
      <c r="A4706" s="158"/>
      <c r="D4706" s="138"/>
    </row>
    <row r="4707" spans="1:4" x14ac:dyDescent="0.2">
      <c r="A4707" s="158"/>
      <c r="D4707" s="138"/>
    </row>
    <row r="4708" spans="1:4" x14ac:dyDescent="0.2">
      <c r="A4708" s="158"/>
      <c r="D4708" s="138"/>
    </row>
    <row r="4709" spans="1:4" x14ac:dyDescent="0.2">
      <c r="A4709" s="158"/>
      <c r="D4709" s="138"/>
    </row>
    <row r="4710" spans="1:4" x14ac:dyDescent="0.2">
      <c r="A4710" s="158"/>
      <c r="D4710" s="138"/>
    </row>
    <row r="4711" spans="1:4" x14ac:dyDescent="0.2">
      <c r="A4711" s="158"/>
      <c r="D4711" s="138"/>
    </row>
    <row r="4712" spans="1:4" x14ac:dyDescent="0.2">
      <c r="A4712" s="158"/>
      <c r="D4712" s="138"/>
    </row>
    <row r="4713" spans="1:4" x14ac:dyDescent="0.2">
      <c r="A4713" s="158"/>
      <c r="D4713" s="138"/>
    </row>
    <row r="4714" spans="1:4" x14ac:dyDescent="0.2">
      <c r="A4714" s="158"/>
      <c r="D4714" s="138"/>
    </row>
    <row r="4715" spans="1:4" x14ac:dyDescent="0.2">
      <c r="A4715" s="158"/>
      <c r="D4715" s="138"/>
    </row>
    <row r="4716" spans="1:4" x14ac:dyDescent="0.2">
      <c r="A4716" s="158"/>
      <c r="D4716" s="138"/>
    </row>
    <row r="4717" spans="1:4" x14ac:dyDescent="0.2">
      <c r="A4717" s="158"/>
      <c r="D4717" s="138"/>
    </row>
    <row r="4718" spans="1:4" x14ac:dyDescent="0.2">
      <c r="A4718" s="158"/>
      <c r="D4718" s="138"/>
    </row>
    <row r="4719" spans="1:4" x14ac:dyDescent="0.2">
      <c r="A4719" s="158"/>
      <c r="D4719" s="138"/>
    </row>
    <row r="4720" spans="1:4" x14ac:dyDescent="0.2">
      <c r="A4720" s="158"/>
      <c r="D4720" s="138"/>
    </row>
    <row r="4721" spans="1:4" x14ac:dyDescent="0.2">
      <c r="A4721" s="158"/>
      <c r="D4721" s="138"/>
    </row>
    <row r="4722" spans="1:4" x14ac:dyDescent="0.2">
      <c r="A4722" s="158"/>
      <c r="D4722" s="138"/>
    </row>
    <row r="4723" spans="1:4" x14ac:dyDescent="0.2">
      <c r="A4723" s="158"/>
      <c r="D4723" s="138"/>
    </row>
    <row r="4724" spans="1:4" x14ac:dyDescent="0.2">
      <c r="A4724" s="158"/>
      <c r="D4724" s="138"/>
    </row>
    <row r="4725" spans="1:4" x14ac:dyDescent="0.2">
      <c r="A4725" s="158"/>
      <c r="D4725" s="138"/>
    </row>
    <row r="4726" spans="1:4" x14ac:dyDescent="0.2">
      <c r="A4726" s="158"/>
      <c r="D4726" s="138"/>
    </row>
    <row r="4727" spans="1:4" x14ac:dyDescent="0.2">
      <c r="A4727" s="158"/>
      <c r="D4727" s="138"/>
    </row>
    <row r="4728" spans="1:4" x14ac:dyDescent="0.2">
      <c r="A4728" s="158"/>
      <c r="D4728" s="138"/>
    </row>
    <row r="4729" spans="1:4" x14ac:dyDescent="0.2">
      <c r="A4729" s="158"/>
      <c r="D4729" s="138"/>
    </row>
    <row r="4730" spans="1:4" x14ac:dyDescent="0.2">
      <c r="A4730" s="158"/>
      <c r="D4730" s="138"/>
    </row>
    <row r="4731" spans="1:4" x14ac:dyDescent="0.2">
      <c r="A4731" s="158"/>
      <c r="D4731" s="138"/>
    </row>
    <row r="4732" spans="1:4" x14ac:dyDescent="0.2">
      <c r="A4732" s="158"/>
      <c r="D4732" s="138"/>
    </row>
    <row r="4733" spans="1:4" x14ac:dyDescent="0.2">
      <c r="A4733" s="158"/>
      <c r="D4733" s="138"/>
    </row>
    <row r="4734" spans="1:4" x14ac:dyDescent="0.2">
      <c r="A4734" s="158"/>
      <c r="D4734" s="138"/>
    </row>
    <row r="4735" spans="1:4" x14ac:dyDescent="0.2">
      <c r="A4735" s="158"/>
      <c r="D4735" s="138"/>
    </row>
    <row r="4736" spans="1:4" x14ac:dyDescent="0.2">
      <c r="A4736" s="158"/>
      <c r="D4736" s="138"/>
    </row>
    <row r="4737" spans="1:4" x14ac:dyDescent="0.2">
      <c r="A4737" s="158"/>
      <c r="D4737" s="138"/>
    </row>
    <row r="4738" spans="1:4" x14ac:dyDescent="0.2">
      <c r="A4738" s="158"/>
      <c r="D4738" s="138"/>
    </row>
    <row r="4739" spans="1:4" x14ac:dyDescent="0.2">
      <c r="A4739" s="158"/>
      <c r="D4739" s="138"/>
    </row>
    <row r="4740" spans="1:4" x14ac:dyDescent="0.2">
      <c r="A4740" s="158"/>
      <c r="D4740" s="138"/>
    </row>
    <row r="4741" spans="1:4" x14ac:dyDescent="0.2">
      <c r="A4741" s="158"/>
      <c r="D4741" s="138"/>
    </row>
    <row r="4742" spans="1:4" x14ac:dyDescent="0.2">
      <c r="A4742" s="158"/>
      <c r="D4742" s="138"/>
    </row>
    <row r="4743" spans="1:4" x14ac:dyDescent="0.2">
      <c r="A4743" s="158"/>
      <c r="D4743" s="138"/>
    </row>
    <row r="4744" spans="1:4" x14ac:dyDescent="0.2">
      <c r="A4744" s="158"/>
      <c r="D4744" s="138"/>
    </row>
    <row r="4745" spans="1:4" x14ac:dyDescent="0.2">
      <c r="A4745" s="158"/>
      <c r="D4745" s="138"/>
    </row>
    <row r="4746" spans="1:4" x14ac:dyDescent="0.2">
      <c r="A4746" s="158"/>
      <c r="D4746" s="138"/>
    </row>
    <row r="4747" spans="1:4" x14ac:dyDescent="0.2">
      <c r="A4747" s="158"/>
      <c r="D4747" s="138"/>
    </row>
    <row r="4748" spans="1:4" x14ac:dyDescent="0.2">
      <c r="A4748" s="158"/>
      <c r="D4748" s="138"/>
    </row>
    <row r="4749" spans="1:4" x14ac:dyDescent="0.2">
      <c r="A4749" s="158"/>
      <c r="D4749" s="138"/>
    </row>
    <row r="4750" spans="1:4" x14ac:dyDescent="0.2">
      <c r="A4750" s="158"/>
      <c r="D4750" s="138"/>
    </row>
    <row r="4751" spans="1:4" x14ac:dyDescent="0.2">
      <c r="A4751" s="158"/>
      <c r="D4751" s="138"/>
    </row>
    <row r="4752" spans="1:4" x14ac:dyDescent="0.2">
      <c r="A4752" s="158"/>
      <c r="D4752" s="138"/>
    </row>
    <row r="4753" spans="1:4" x14ac:dyDescent="0.2">
      <c r="A4753" s="158"/>
      <c r="D4753" s="138"/>
    </row>
    <row r="4754" spans="1:4" x14ac:dyDescent="0.2">
      <c r="A4754" s="158"/>
      <c r="D4754" s="138"/>
    </row>
    <row r="4755" spans="1:4" x14ac:dyDescent="0.2">
      <c r="A4755" s="158"/>
      <c r="D4755" s="138"/>
    </row>
    <row r="4756" spans="1:4" x14ac:dyDescent="0.2">
      <c r="A4756" s="158"/>
      <c r="D4756" s="138"/>
    </row>
    <row r="4757" spans="1:4" x14ac:dyDescent="0.2">
      <c r="A4757" s="158"/>
      <c r="D4757" s="138"/>
    </row>
    <row r="4758" spans="1:4" x14ac:dyDescent="0.2">
      <c r="A4758" s="158"/>
      <c r="D4758" s="138"/>
    </row>
    <row r="4759" spans="1:4" x14ac:dyDescent="0.2">
      <c r="A4759" s="158"/>
      <c r="D4759" s="138"/>
    </row>
    <row r="4760" spans="1:4" x14ac:dyDescent="0.2">
      <c r="A4760" s="158"/>
      <c r="D4760" s="138"/>
    </row>
    <row r="4761" spans="1:4" x14ac:dyDescent="0.2">
      <c r="A4761" s="158"/>
      <c r="D4761" s="138"/>
    </row>
    <row r="4762" spans="1:4" x14ac:dyDescent="0.2">
      <c r="A4762" s="158"/>
      <c r="D4762" s="138"/>
    </row>
    <row r="4763" spans="1:4" x14ac:dyDescent="0.2">
      <c r="A4763" s="158"/>
      <c r="D4763" s="138"/>
    </row>
    <row r="4764" spans="1:4" x14ac:dyDescent="0.2">
      <c r="A4764" s="158"/>
      <c r="D4764" s="138"/>
    </row>
    <row r="4765" spans="1:4" x14ac:dyDescent="0.2">
      <c r="A4765" s="158"/>
      <c r="D4765" s="138"/>
    </row>
    <row r="4766" spans="1:4" x14ac:dyDescent="0.2">
      <c r="A4766" s="158"/>
      <c r="D4766" s="138"/>
    </row>
    <row r="4767" spans="1:4" x14ac:dyDescent="0.2">
      <c r="A4767" s="158"/>
      <c r="D4767" s="138"/>
    </row>
    <row r="4768" spans="1:4" x14ac:dyDescent="0.2">
      <c r="A4768" s="158"/>
      <c r="D4768" s="138"/>
    </row>
    <row r="4769" spans="1:4" x14ac:dyDescent="0.2">
      <c r="A4769" s="158"/>
      <c r="D4769" s="138"/>
    </row>
    <row r="4770" spans="1:4" x14ac:dyDescent="0.2">
      <c r="A4770" s="158"/>
      <c r="D4770" s="138"/>
    </row>
    <row r="4771" spans="1:4" x14ac:dyDescent="0.2">
      <c r="A4771" s="158"/>
      <c r="D4771" s="138"/>
    </row>
    <row r="4772" spans="1:4" x14ac:dyDescent="0.2">
      <c r="A4772" s="158"/>
      <c r="D4772" s="138"/>
    </row>
    <row r="4773" spans="1:4" x14ac:dyDescent="0.2">
      <c r="A4773" s="158"/>
      <c r="D4773" s="138"/>
    </row>
    <row r="4774" spans="1:4" x14ac:dyDescent="0.2">
      <c r="A4774" s="158"/>
      <c r="D4774" s="138"/>
    </row>
    <row r="4775" spans="1:4" x14ac:dyDescent="0.2">
      <c r="A4775" s="158"/>
      <c r="D4775" s="138"/>
    </row>
    <row r="4776" spans="1:4" x14ac:dyDescent="0.2">
      <c r="A4776" s="158"/>
      <c r="D4776" s="138"/>
    </row>
    <row r="4777" spans="1:4" x14ac:dyDescent="0.2">
      <c r="A4777" s="158"/>
      <c r="D4777" s="138"/>
    </row>
    <row r="4778" spans="1:4" x14ac:dyDescent="0.2">
      <c r="A4778" s="158"/>
      <c r="D4778" s="138"/>
    </row>
    <row r="4779" spans="1:4" x14ac:dyDescent="0.2">
      <c r="A4779" s="158"/>
      <c r="D4779" s="138"/>
    </row>
    <row r="4780" spans="1:4" x14ac:dyDescent="0.2">
      <c r="A4780" s="158"/>
      <c r="D4780" s="138"/>
    </row>
    <row r="4781" spans="1:4" x14ac:dyDescent="0.2">
      <c r="A4781" s="158"/>
      <c r="D4781" s="138"/>
    </row>
    <row r="4782" spans="1:4" x14ac:dyDescent="0.2">
      <c r="A4782" s="158"/>
      <c r="D4782" s="138"/>
    </row>
    <row r="4783" spans="1:4" x14ac:dyDescent="0.2">
      <c r="A4783" s="158"/>
      <c r="D4783" s="138"/>
    </row>
    <row r="4784" spans="1:4" x14ac:dyDescent="0.2">
      <c r="A4784" s="158"/>
      <c r="D4784" s="138"/>
    </row>
    <row r="4785" spans="1:4" x14ac:dyDescent="0.2">
      <c r="A4785" s="158"/>
      <c r="D4785" s="138"/>
    </row>
    <row r="4786" spans="1:4" x14ac:dyDescent="0.2">
      <c r="A4786" s="158"/>
      <c r="D4786" s="138"/>
    </row>
    <row r="4787" spans="1:4" x14ac:dyDescent="0.2">
      <c r="A4787" s="158"/>
      <c r="D4787" s="138"/>
    </row>
    <row r="4788" spans="1:4" x14ac:dyDescent="0.2">
      <c r="A4788" s="158"/>
      <c r="D4788" s="138"/>
    </row>
    <row r="4789" spans="1:4" x14ac:dyDescent="0.2">
      <c r="A4789" s="158"/>
      <c r="D4789" s="138"/>
    </row>
    <row r="4790" spans="1:4" x14ac:dyDescent="0.2">
      <c r="A4790" s="158"/>
      <c r="D4790" s="138"/>
    </row>
    <row r="4791" spans="1:4" x14ac:dyDescent="0.2">
      <c r="A4791" s="158"/>
      <c r="D4791" s="138"/>
    </row>
    <row r="4792" spans="1:4" x14ac:dyDescent="0.2">
      <c r="A4792" s="158"/>
      <c r="D4792" s="138"/>
    </row>
    <row r="4793" spans="1:4" x14ac:dyDescent="0.2">
      <c r="A4793" s="158"/>
      <c r="D4793" s="138"/>
    </row>
    <row r="4794" spans="1:4" x14ac:dyDescent="0.2">
      <c r="A4794" s="158"/>
      <c r="D4794" s="138"/>
    </row>
    <row r="4795" spans="1:4" x14ac:dyDescent="0.2">
      <c r="A4795" s="158"/>
      <c r="D4795" s="138"/>
    </row>
    <row r="4796" spans="1:4" x14ac:dyDescent="0.2">
      <c r="A4796" s="158"/>
      <c r="D4796" s="138"/>
    </row>
    <row r="4797" spans="1:4" x14ac:dyDescent="0.2">
      <c r="A4797" s="158"/>
      <c r="D4797" s="138"/>
    </row>
    <row r="4798" spans="1:4" x14ac:dyDescent="0.2">
      <c r="A4798" s="158"/>
      <c r="D4798" s="138"/>
    </row>
    <row r="4799" spans="1:4" x14ac:dyDescent="0.2">
      <c r="A4799" s="158"/>
      <c r="D4799" s="138"/>
    </row>
    <row r="4800" spans="1:4" x14ac:dyDescent="0.2">
      <c r="A4800" s="158"/>
      <c r="D4800" s="138"/>
    </row>
    <row r="4801" spans="1:4" x14ac:dyDescent="0.2">
      <c r="A4801" s="158"/>
      <c r="D4801" s="138"/>
    </row>
    <row r="4802" spans="1:4" x14ac:dyDescent="0.2">
      <c r="A4802" s="158"/>
      <c r="D4802" s="138"/>
    </row>
    <row r="4803" spans="1:4" x14ac:dyDescent="0.2">
      <c r="A4803" s="158"/>
      <c r="D4803" s="138"/>
    </row>
    <row r="4804" spans="1:4" x14ac:dyDescent="0.2">
      <c r="A4804" s="158"/>
      <c r="D4804" s="138"/>
    </row>
    <row r="4805" spans="1:4" x14ac:dyDescent="0.2">
      <c r="A4805" s="158"/>
      <c r="D4805" s="138"/>
    </row>
    <row r="4806" spans="1:4" x14ac:dyDescent="0.2">
      <c r="A4806" s="158"/>
      <c r="D4806" s="138"/>
    </row>
    <row r="4807" spans="1:4" x14ac:dyDescent="0.2">
      <c r="A4807" s="158"/>
      <c r="D4807" s="138"/>
    </row>
    <row r="4808" spans="1:4" x14ac:dyDescent="0.2">
      <c r="A4808" s="158"/>
      <c r="D4808" s="138"/>
    </row>
    <row r="4809" spans="1:4" x14ac:dyDescent="0.2">
      <c r="A4809" s="158"/>
      <c r="D4809" s="138"/>
    </row>
    <row r="4810" spans="1:4" x14ac:dyDescent="0.2">
      <c r="A4810" s="158"/>
      <c r="D4810" s="138"/>
    </row>
    <row r="4811" spans="1:4" x14ac:dyDescent="0.2">
      <c r="A4811" s="158"/>
      <c r="D4811" s="138"/>
    </row>
    <row r="4812" spans="1:4" x14ac:dyDescent="0.2">
      <c r="A4812" s="158"/>
      <c r="D4812" s="138"/>
    </row>
    <row r="4813" spans="1:4" x14ac:dyDescent="0.2">
      <c r="A4813" s="158"/>
      <c r="D4813" s="138"/>
    </row>
    <row r="4814" spans="1:4" x14ac:dyDescent="0.2">
      <c r="A4814" s="158"/>
      <c r="D4814" s="138"/>
    </row>
    <row r="4815" spans="1:4" x14ac:dyDescent="0.2">
      <c r="A4815" s="158"/>
      <c r="D4815" s="138"/>
    </row>
    <row r="4816" spans="1:4" x14ac:dyDescent="0.2">
      <c r="A4816" s="158"/>
      <c r="D4816" s="138"/>
    </row>
    <row r="4817" spans="1:4" x14ac:dyDescent="0.2">
      <c r="A4817" s="158"/>
      <c r="D4817" s="138"/>
    </row>
    <row r="4818" spans="1:4" x14ac:dyDescent="0.2">
      <c r="A4818" s="158"/>
      <c r="D4818" s="138"/>
    </row>
    <row r="4819" spans="1:4" x14ac:dyDescent="0.2">
      <c r="A4819" s="158"/>
      <c r="D4819" s="138"/>
    </row>
    <row r="4820" spans="1:4" x14ac:dyDescent="0.2">
      <c r="A4820" s="158"/>
      <c r="D4820" s="138"/>
    </row>
    <row r="4821" spans="1:4" x14ac:dyDescent="0.2">
      <c r="A4821" s="158"/>
      <c r="D4821" s="138"/>
    </row>
    <row r="4822" spans="1:4" x14ac:dyDescent="0.2">
      <c r="A4822" s="158"/>
      <c r="D4822" s="138"/>
    </row>
    <row r="4823" spans="1:4" x14ac:dyDescent="0.2">
      <c r="A4823" s="158"/>
      <c r="D4823" s="138"/>
    </row>
    <row r="4824" spans="1:4" x14ac:dyDescent="0.2">
      <c r="A4824" s="158"/>
      <c r="D4824" s="138"/>
    </row>
    <row r="4825" spans="1:4" x14ac:dyDescent="0.2">
      <c r="A4825" s="158"/>
      <c r="D4825" s="138"/>
    </row>
    <row r="4826" spans="1:4" x14ac:dyDescent="0.2">
      <c r="A4826" s="158"/>
      <c r="D4826" s="138"/>
    </row>
    <row r="4827" spans="1:4" x14ac:dyDescent="0.2">
      <c r="A4827" s="158"/>
      <c r="D4827" s="138"/>
    </row>
    <row r="4828" spans="1:4" x14ac:dyDescent="0.2">
      <c r="A4828" s="158"/>
      <c r="D4828" s="138"/>
    </row>
    <row r="4829" spans="1:4" x14ac:dyDescent="0.2">
      <c r="A4829" s="158"/>
      <c r="D4829" s="138"/>
    </row>
    <row r="4830" spans="1:4" x14ac:dyDescent="0.2">
      <c r="A4830" s="158"/>
      <c r="D4830" s="138"/>
    </row>
    <row r="4831" spans="1:4" x14ac:dyDescent="0.2">
      <c r="A4831" s="158"/>
      <c r="D4831" s="138"/>
    </row>
    <row r="4832" spans="1:4" x14ac:dyDescent="0.2">
      <c r="A4832" s="158"/>
      <c r="D4832" s="138"/>
    </row>
    <row r="4833" spans="1:4" x14ac:dyDescent="0.2">
      <c r="A4833" s="158"/>
      <c r="D4833" s="138"/>
    </row>
    <row r="4834" spans="1:4" x14ac:dyDescent="0.2">
      <c r="A4834" s="158"/>
      <c r="D4834" s="138"/>
    </row>
    <row r="4835" spans="1:4" x14ac:dyDescent="0.2">
      <c r="A4835" s="158"/>
      <c r="D4835" s="138"/>
    </row>
    <row r="4836" spans="1:4" x14ac:dyDescent="0.2">
      <c r="A4836" s="158"/>
      <c r="D4836" s="138"/>
    </row>
    <row r="4837" spans="1:4" x14ac:dyDescent="0.2">
      <c r="A4837" s="158"/>
      <c r="D4837" s="138"/>
    </row>
    <row r="4838" spans="1:4" x14ac:dyDescent="0.2">
      <c r="A4838" s="158"/>
      <c r="D4838" s="138"/>
    </row>
    <row r="4839" spans="1:4" x14ac:dyDescent="0.2">
      <c r="A4839" s="158"/>
      <c r="D4839" s="138"/>
    </row>
    <row r="4840" spans="1:4" x14ac:dyDescent="0.2">
      <c r="A4840" s="158"/>
      <c r="D4840" s="138"/>
    </row>
    <row r="4841" spans="1:4" x14ac:dyDescent="0.2">
      <c r="A4841" s="158"/>
      <c r="D4841" s="138"/>
    </row>
    <row r="4842" spans="1:4" x14ac:dyDescent="0.2">
      <c r="A4842" s="158"/>
      <c r="D4842" s="138"/>
    </row>
    <row r="4843" spans="1:4" x14ac:dyDescent="0.2">
      <c r="A4843" s="158"/>
      <c r="D4843" s="138"/>
    </row>
    <row r="4844" spans="1:4" x14ac:dyDescent="0.2">
      <c r="A4844" s="158"/>
      <c r="D4844" s="138"/>
    </row>
    <row r="4845" spans="1:4" x14ac:dyDescent="0.2">
      <c r="A4845" s="158"/>
      <c r="D4845" s="138"/>
    </row>
    <row r="4846" spans="1:4" x14ac:dyDescent="0.2">
      <c r="A4846" s="158"/>
      <c r="D4846" s="138"/>
    </row>
    <row r="4847" spans="1:4" x14ac:dyDescent="0.2">
      <c r="A4847" s="158"/>
      <c r="D4847" s="138"/>
    </row>
    <row r="4848" spans="1:4" x14ac:dyDescent="0.2">
      <c r="A4848" s="158"/>
      <c r="D4848" s="138"/>
    </row>
    <row r="4849" spans="1:4" x14ac:dyDescent="0.2">
      <c r="A4849" s="158"/>
      <c r="D4849" s="138"/>
    </row>
    <row r="4850" spans="1:4" x14ac:dyDescent="0.2">
      <c r="A4850" s="158"/>
      <c r="D4850" s="138"/>
    </row>
    <row r="4851" spans="1:4" x14ac:dyDescent="0.2">
      <c r="A4851" s="158"/>
      <c r="D4851" s="138"/>
    </row>
    <row r="4852" spans="1:4" x14ac:dyDescent="0.2">
      <c r="A4852" s="158"/>
      <c r="D4852" s="138"/>
    </row>
    <row r="4853" spans="1:4" x14ac:dyDescent="0.2">
      <c r="A4853" s="158"/>
      <c r="D4853" s="138"/>
    </row>
    <row r="4854" spans="1:4" x14ac:dyDescent="0.2">
      <c r="A4854" s="158"/>
      <c r="D4854" s="138"/>
    </row>
    <row r="4855" spans="1:4" x14ac:dyDescent="0.2">
      <c r="A4855" s="158"/>
      <c r="D4855" s="138"/>
    </row>
    <row r="4856" spans="1:4" x14ac:dyDescent="0.2">
      <c r="A4856" s="158"/>
      <c r="D4856" s="138"/>
    </row>
    <row r="4857" spans="1:4" x14ac:dyDescent="0.2">
      <c r="A4857" s="158"/>
      <c r="D4857" s="138"/>
    </row>
    <row r="4858" spans="1:4" x14ac:dyDescent="0.2">
      <c r="A4858" s="158"/>
      <c r="D4858" s="138"/>
    </row>
    <row r="4859" spans="1:4" x14ac:dyDescent="0.2">
      <c r="A4859" s="158"/>
      <c r="D4859" s="138"/>
    </row>
    <row r="4860" spans="1:4" x14ac:dyDescent="0.2">
      <c r="A4860" s="158"/>
      <c r="D4860" s="138"/>
    </row>
    <row r="4861" spans="1:4" x14ac:dyDescent="0.2">
      <c r="A4861" s="158"/>
      <c r="D4861" s="138"/>
    </row>
    <row r="4862" spans="1:4" x14ac:dyDescent="0.2">
      <c r="A4862" s="158"/>
      <c r="D4862" s="138"/>
    </row>
    <row r="4863" spans="1:4" x14ac:dyDescent="0.2">
      <c r="A4863" s="158"/>
      <c r="D4863" s="138"/>
    </row>
    <row r="4864" spans="1:4" x14ac:dyDescent="0.2">
      <c r="A4864" s="158"/>
      <c r="D4864" s="138"/>
    </row>
    <row r="4865" spans="1:4" x14ac:dyDescent="0.2">
      <c r="A4865" s="158"/>
      <c r="D4865" s="138"/>
    </row>
    <row r="4866" spans="1:4" x14ac:dyDescent="0.2">
      <c r="A4866" s="158"/>
      <c r="D4866" s="138"/>
    </row>
    <row r="4867" spans="1:4" x14ac:dyDescent="0.2">
      <c r="A4867" s="158"/>
      <c r="D4867" s="138"/>
    </row>
    <row r="4868" spans="1:4" x14ac:dyDescent="0.2">
      <c r="A4868" s="158"/>
      <c r="D4868" s="138"/>
    </row>
    <row r="4869" spans="1:4" x14ac:dyDescent="0.2">
      <c r="A4869" s="158"/>
      <c r="D4869" s="138"/>
    </row>
    <row r="4870" spans="1:4" x14ac:dyDescent="0.2">
      <c r="A4870" s="158"/>
      <c r="D4870" s="138"/>
    </row>
    <row r="4871" spans="1:4" x14ac:dyDescent="0.2">
      <c r="A4871" s="158"/>
      <c r="D4871" s="138"/>
    </row>
    <row r="4872" spans="1:4" x14ac:dyDescent="0.2">
      <c r="A4872" s="158"/>
      <c r="D4872" s="138"/>
    </row>
    <row r="4873" spans="1:4" x14ac:dyDescent="0.2">
      <c r="A4873" s="158"/>
      <c r="D4873" s="138"/>
    </row>
    <row r="4874" spans="1:4" x14ac:dyDescent="0.2">
      <c r="A4874" s="158"/>
      <c r="D4874" s="138"/>
    </row>
    <row r="4875" spans="1:4" x14ac:dyDescent="0.2">
      <c r="A4875" s="158"/>
      <c r="D4875" s="138"/>
    </row>
    <row r="4876" spans="1:4" x14ac:dyDescent="0.2">
      <c r="A4876" s="158"/>
      <c r="D4876" s="138"/>
    </row>
    <row r="4877" spans="1:4" x14ac:dyDescent="0.2">
      <c r="A4877" s="158"/>
      <c r="D4877" s="138"/>
    </row>
    <row r="4878" spans="1:4" x14ac:dyDescent="0.2">
      <c r="A4878" s="158"/>
      <c r="D4878" s="138"/>
    </row>
    <row r="4879" spans="1:4" x14ac:dyDescent="0.2">
      <c r="A4879" s="158"/>
      <c r="D4879" s="138"/>
    </row>
    <row r="4880" spans="1:4" x14ac:dyDescent="0.2">
      <c r="A4880" s="158"/>
      <c r="D4880" s="138"/>
    </row>
    <row r="4881" spans="1:4" x14ac:dyDescent="0.2">
      <c r="A4881" s="158"/>
      <c r="D4881" s="138"/>
    </row>
    <row r="4882" spans="1:4" x14ac:dyDescent="0.2">
      <c r="A4882" s="158"/>
      <c r="D4882" s="138"/>
    </row>
    <row r="4883" spans="1:4" x14ac:dyDescent="0.2">
      <c r="A4883" s="158"/>
      <c r="D4883" s="138"/>
    </row>
    <row r="4884" spans="1:4" x14ac:dyDescent="0.2">
      <c r="A4884" s="158"/>
      <c r="D4884" s="138"/>
    </row>
    <row r="4885" spans="1:4" x14ac:dyDescent="0.2">
      <c r="A4885" s="158"/>
      <c r="D4885" s="138"/>
    </row>
    <row r="4886" spans="1:4" x14ac:dyDescent="0.2">
      <c r="A4886" s="158"/>
      <c r="D4886" s="138"/>
    </row>
    <row r="4887" spans="1:4" x14ac:dyDescent="0.2">
      <c r="A4887" s="158"/>
      <c r="D4887" s="138"/>
    </row>
    <row r="4888" spans="1:4" x14ac:dyDescent="0.2">
      <c r="A4888" s="158"/>
      <c r="D4888" s="138"/>
    </row>
    <row r="4889" spans="1:4" x14ac:dyDescent="0.2">
      <c r="A4889" s="158"/>
      <c r="D4889" s="138"/>
    </row>
    <row r="4890" spans="1:4" x14ac:dyDescent="0.2">
      <c r="A4890" s="158"/>
      <c r="D4890" s="138"/>
    </row>
    <row r="4891" spans="1:4" x14ac:dyDescent="0.2">
      <c r="A4891" s="158"/>
      <c r="D4891" s="138"/>
    </row>
    <row r="4892" spans="1:4" x14ac:dyDescent="0.2">
      <c r="A4892" s="158"/>
      <c r="D4892" s="138"/>
    </row>
    <row r="4893" spans="1:4" x14ac:dyDescent="0.2">
      <c r="A4893" s="158"/>
      <c r="D4893" s="138"/>
    </row>
    <row r="4894" spans="1:4" x14ac:dyDescent="0.2">
      <c r="A4894" s="158"/>
      <c r="D4894" s="138"/>
    </row>
    <row r="4895" spans="1:4" x14ac:dyDescent="0.2">
      <c r="A4895" s="158"/>
      <c r="D4895" s="138"/>
    </row>
    <row r="4896" spans="1:4" x14ac:dyDescent="0.2">
      <c r="A4896" s="158"/>
      <c r="D4896" s="138"/>
    </row>
    <row r="4897" spans="1:4" x14ac:dyDescent="0.2">
      <c r="A4897" s="158"/>
      <c r="D4897" s="138"/>
    </row>
    <row r="4898" spans="1:4" x14ac:dyDescent="0.2">
      <c r="A4898" s="158"/>
      <c r="D4898" s="138"/>
    </row>
    <row r="4899" spans="1:4" x14ac:dyDescent="0.2">
      <c r="A4899" s="158"/>
      <c r="D4899" s="138"/>
    </row>
    <row r="4900" spans="1:4" x14ac:dyDescent="0.2">
      <c r="A4900" s="158"/>
      <c r="D4900" s="138"/>
    </row>
    <row r="4901" spans="1:4" x14ac:dyDescent="0.2">
      <c r="A4901" s="158"/>
      <c r="D4901" s="138"/>
    </row>
    <row r="4902" spans="1:4" x14ac:dyDescent="0.2">
      <c r="A4902" s="158"/>
      <c r="D4902" s="138"/>
    </row>
    <row r="4903" spans="1:4" x14ac:dyDescent="0.2">
      <c r="A4903" s="158"/>
      <c r="D4903" s="138"/>
    </row>
    <row r="4904" spans="1:4" x14ac:dyDescent="0.2">
      <c r="A4904" s="158"/>
      <c r="D4904" s="138"/>
    </row>
    <row r="4905" spans="1:4" x14ac:dyDescent="0.2">
      <c r="A4905" s="158"/>
      <c r="D4905" s="138"/>
    </row>
    <row r="4906" spans="1:4" x14ac:dyDescent="0.2">
      <c r="A4906" s="158"/>
      <c r="D4906" s="138"/>
    </row>
    <row r="4907" spans="1:4" x14ac:dyDescent="0.2">
      <c r="A4907" s="158"/>
      <c r="D4907" s="138"/>
    </row>
    <row r="4908" spans="1:4" x14ac:dyDescent="0.2">
      <c r="A4908" s="158"/>
      <c r="D4908" s="138"/>
    </row>
    <row r="4909" spans="1:4" x14ac:dyDescent="0.2">
      <c r="A4909" s="158"/>
      <c r="D4909" s="138"/>
    </row>
    <row r="4910" spans="1:4" x14ac:dyDescent="0.2">
      <c r="A4910" s="158"/>
      <c r="D4910" s="138"/>
    </row>
    <row r="4911" spans="1:4" x14ac:dyDescent="0.2">
      <c r="A4911" s="158"/>
      <c r="D4911" s="138"/>
    </row>
    <row r="4912" spans="1:4" x14ac:dyDescent="0.2">
      <c r="A4912" s="158"/>
      <c r="D4912" s="138"/>
    </row>
    <row r="4913" spans="1:4" x14ac:dyDescent="0.2">
      <c r="A4913" s="158"/>
      <c r="D4913" s="138"/>
    </row>
    <row r="4914" spans="1:4" x14ac:dyDescent="0.2">
      <c r="A4914" s="158"/>
      <c r="D4914" s="138"/>
    </row>
    <row r="4915" spans="1:4" x14ac:dyDescent="0.2">
      <c r="A4915" s="158"/>
      <c r="D4915" s="138"/>
    </row>
    <row r="4916" spans="1:4" x14ac:dyDescent="0.2">
      <c r="A4916" s="158"/>
      <c r="D4916" s="138"/>
    </row>
    <row r="4917" spans="1:4" x14ac:dyDescent="0.2">
      <c r="A4917" s="158"/>
      <c r="D4917" s="138"/>
    </row>
    <row r="4918" spans="1:4" x14ac:dyDescent="0.2">
      <c r="A4918" s="158"/>
      <c r="D4918" s="138"/>
    </row>
    <row r="4919" spans="1:4" x14ac:dyDescent="0.2">
      <c r="A4919" s="158"/>
      <c r="D4919" s="138"/>
    </row>
    <row r="4920" spans="1:4" x14ac:dyDescent="0.2">
      <c r="A4920" s="158"/>
      <c r="D4920" s="138"/>
    </row>
    <row r="4921" spans="1:4" x14ac:dyDescent="0.2">
      <c r="A4921" s="158"/>
      <c r="D4921" s="138"/>
    </row>
    <row r="4922" spans="1:4" x14ac:dyDescent="0.2">
      <c r="A4922" s="158"/>
      <c r="D4922" s="138"/>
    </row>
    <row r="4923" spans="1:4" x14ac:dyDescent="0.2">
      <c r="A4923" s="158"/>
      <c r="D4923" s="138"/>
    </row>
    <row r="4924" spans="1:4" x14ac:dyDescent="0.2">
      <c r="A4924" s="158"/>
      <c r="D4924" s="138"/>
    </row>
    <row r="4925" spans="1:4" x14ac:dyDescent="0.2">
      <c r="A4925" s="158"/>
      <c r="D4925" s="138"/>
    </row>
    <row r="4926" spans="1:4" x14ac:dyDescent="0.2">
      <c r="A4926" s="158"/>
      <c r="D4926" s="138"/>
    </row>
    <row r="4927" spans="1:4" x14ac:dyDescent="0.2">
      <c r="A4927" s="158"/>
      <c r="D4927" s="138"/>
    </row>
    <row r="4928" spans="1:4" x14ac:dyDescent="0.2">
      <c r="A4928" s="158"/>
      <c r="D4928" s="138"/>
    </row>
    <row r="4929" spans="1:4" x14ac:dyDescent="0.2">
      <c r="A4929" s="158"/>
      <c r="D4929" s="138"/>
    </row>
    <row r="4930" spans="1:4" x14ac:dyDescent="0.2">
      <c r="A4930" s="158"/>
      <c r="D4930" s="138"/>
    </row>
    <row r="4931" spans="1:4" x14ac:dyDescent="0.2">
      <c r="A4931" s="158"/>
      <c r="D4931" s="138"/>
    </row>
    <row r="4932" spans="1:4" x14ac:dyDescent="0.2">
      <c r="A4932" s="158"/>
      <c r="D4932" s="138"/>
    </row>
    <row r="4933" spans="1:4" x14ac:dyDescent="0.2">
      <c r="A4933" s="158"/>
      <c r="D4933" s="138"/>
    </row>
    <row r="4934" spans="1:4" x14ac:dyDescent="0.2">
      <c r="A4934" s="158"/>
      <c r="D4934" s="138"/>
    </row>
    <row r="4935" spans="1:4" x14ac:dyDescent="0.2">
      <c r="A4935" s="158"/>
      <c r="D4935" s="138"/>
    </row>
    <row r="4936" spans="1:4" x14ac:dyDescent="0.2">
      <c r="A4936" s="158"/>
      <c r="D4936" s="138"/>
    </row>
    <row r="4937" spans="1:4" x14ac:dyDescent="0.2">
      <c r="A4937" s="158"/>
      <c r="D4937" s="138"/>
    </row>
    <row r="4938" spans="1:4" x14ac:dyDescent="0.2">
      <c r="A4938" s="158"/>
      <c r="D4938" s="138"/>
    </row>
    <row r="4939" spans="1:4" x14ac:dyDescent="0.2">
      <c r="A4939" s="158"/>
      <c r="D4939" s="138"/>
    </row>
    <row r="4940" spans="1:4" x14ac:dyDescent="0.2">
      <c r="A4940" s="158"/>
      <c r="D4940" s="138"/>
    </row>
    <row r="4941" spans="1:4" x14ac:dyDescent="0.2">
      <c r="A4941" s="158"/>
      <c r="D4941" s="138"/>
    </row>
    <row r="4942" spans="1:4" x14ac:dyDescent="0.2">
      <c r="A4942" s="158"/>
      <c r="D4942" s="138"/>
    </row>
    <row r="4943" spans="1:4" x14ac:dyDescent="0.2">
      <c r="A4943" s="158"/>
      <c r="D4943" s="138"/>
    </row>
    <row r="4944" spans="1:4" x14ac:dyDescent="0.2">
      <c r="A4944" s="158"/>
      <c r="D4944" s="138"/>
    </row>
    <row r="4945" spans="1:4" x14ac:dyDescent="0.2">
      <c r="A4945" s="158"/>
      <c r="D4945" s="138"/>
    </row>
    <row r="4946" spans="1:4" x14ac:dyDescent="0.2">
      <c r="A4946" s="158"/>
      <c r="D4946" s="138"/>
    </row>
    <row r="4947" spans="1:4" x14ac:dyDescent="0.2">
      <c r="A4947" s="158"/>
      <c r="D4947" s="138"/>
    </row>
    <row r="4948" spans="1:4" x14ac:dyDescent="0.2">
      <c r="A4948" s="158"/>
      <c r="D4948" s="138"/>
    </row>
    <row r="4949" spans="1:4" x14ac:dyDescent="0.2">
      <c r="A4949" s="158"/>
      <c r="D4949" s="138"/>
    </row>
    <row r="4950" spans="1:4" x14ac:dyDescent="0.2">
      <c r="A4950" s="158"/>
      <c r="D4950" s="138"/>
    </row>
    <row r="4951" spans="1:4" x14ac:dyDescent="0.2">
      <c r="A4951" s="158"/>
      <c r="D4951" s="138"/>
    </row>
    <row r="4952" spans="1:4" x14ac:dyDescent="0.2">
      <c r="A4952" s="158"/>
      <c r="D4952" s="138"/>
    </row>
    <row r="4953" spans="1:4" x14ac:dyDescent="0.2">
      <c r="A4953" s="158"/>
      <c r="D4953" s="138"/>
    </row>
    <row r="4954" spans="1:4" x14ac:dyDescent="0.2">
      <c r="A4954" s="158"/>
      <c r="D4954" s="138"/>
    </row>
    <row r="4955" spans="1:4" x14ac:dyDescent="0.2">
      <c r="A4955" s="158"/>
      <c r="D4955" s="138"/>
    </row>
    <row r="4956" spans="1:4" x14ac:dyDescent="0.2">
      <c r="A4956" s="158"/>
      <c r="D4956" s="138"/>
    </row>
    <row r="4957" spans="1:4" x14ac:dyDescent="0.2">
      <c r="A4957" s="158"/>
      <c r="D4957" s="138"/>
    </row>
    <row r="4958" spans="1:4" x14ac:dyDescent="0.2">
      <c r="A4958" s="158"/>
      <c r="D4958" s="138"/>
    </row>
    <row r="4959" spans="1:4" x14ac:dyDescent="0.2">
      <c r="A4959" s="158"/>
      <c r="D4959" s="138"/>
    </row>
    <row r="4960" spans="1:4" x14ac:dyDescent="0.2">
      <c r="A4960" s="158"/>
      <c r="D4960" s="138"/>
    </row>
    <row r="4961" spans="1:4" x14ac:dyDescent="0.2">
      <c r="A4961" s="158"/>
      <c r="D4961" s="138"/>
    </row>
    <row r="4962" spans="1:4" x14ac:dyDescent="0.2">
      <c r="A4962" s="158"/>
      <c r="D4962" s="138"/>
    </row>
    <row r="4963" spans="1:4" x14ac:dyDescent="0.2">
      <c r="A4963" s="158"/>
      <c r="D4963" s="138"/>
    </row>
    <row r="4964" spans="1:4" x14ac:dyDescent="0.2">
      <c r="A4964" s="158"/>
      <c r="D4964" s="138"/>
    </row>
    <row r="4965" spans="1:4" x14ac:dyDescent="0.2">
      <c r="A4965" s="158"/>
      <c r="D4965" s="138"/>
    </row>
    <row r="4966" spans="1:4" x14ac:dyDescent="0.2">
      <c r="A4966" s="158"/>
      <c r="D4966" s="138"/>
    </row>
    <row r="4967" spans="1:4" x14ac:dyDescent="0.2">
      <c r="A4967" s="158"/>
      <c r="D4967" s="138"/>
    </row>
    <row r="4968" spans="1:4" x14ac:dyDescent="0.2">
      <c r="A4968" s="158"/>
      <c r="D4968" s="138"/>
    </row>
    <row r="4969" spans="1:4" x14ac:dyDescent="0.2">
      <c r="A4969" s="158"/>
      <c r="D4969" s="138"/>
    </row>
    <row r="4970" spans="1:4" x14ac:dyDescent="0.2">
      <c r="A4970" s="158"/>
      <c r="D4970" s="138"/>
    </row>
    <row r="4971" spans="1:4" x14ac:dyDescent="0.2">
      <c r="A4971" s="158"/>
      <c r="D4971" s="138"/>
    </row>
    <row r="4972" spans="1:4" x14ac:dyDescent="0.2">
      <c r="A4972" s="158"/>
      <c r="D4972" s="138"/>
    </row>
    <row r="4973" spans="1:4" x14ac:dyDescent="0.2">
      <c r="A4973" s="158"/>
      <c r="D4973" s="138"/>
    </row>
    <row r="4974" spans="1:4" x14ac:dyDescent="0.2">
      <c r="A4974" s="158"/>
      <c r="D4974" s="138"/>
    </row>
    <row r="4975" spans="1:4" x14ac:dyDescent="0.2">
      <c r="A4975" s="158"/>
      <c r="D4975" s="138"/>
    </row>
    <row r="4976" spans="1:4" x14ac:dyDescent="0.2">
      <c r="A4976" s="158"/>
      <c r="D4976" s="138"/>
    </row>
    <row r="4977" spans="1:4" x14ac:dyDescent="0.2">
      <c r="A4977" s="158"/>
      <c r="D4977" s="138"/>
    </row>
    <row r="4978" spans="1:4" x14ac:dyDescent="0.2">
      <c r="A4978" s="158"/>
      <c r="D4978" s="138"/>
    </row>
    <row r="4979" spans="1:4" x14ac:dyDescent="0.2">
      <c r="A4979" s="158"/>
      <c r="D4979" s="138"/>
    </row>
    <row r="4980" spans="1:4" x14ac:dyDescent="0.2">
      <c r="A4980" s="158"/>
      <c r="D4980" s="138"/>
    </row>
    <row r="4981" spans="1:4" x14ac:dyDescent="0.2">
      <c r="A4981" s="158"/>
      <c r="D4981" s="138"/>
    </row>
    <row r="4982" spans="1:4" x14ac:dyDescent="0.2">
      <c r="A4982" s="158"/>
      <c r="D4982" s="138"/>
    </row>
    <row r="4983" spans="1:4" x14ac:dyDescent="0.2">
      <c r="A4983" s="158"/>
      <c r="D4983" s="138"/>
    </row>
    <row r="4984" spans="1:4" x14ac:dyDescent="0.2">
      <c r="A4984" s="158"/>
      <c r="D4984" s="138"/>
    </row>
    <row r="4985" spans="1:4" x14ac:dyDescent="0.2">
      <c r="A4985" s="158"/>
      <c r="D4985" s="138"/>
    </row>
    <row r="4986" spans="1:4" x14ac:dyDescent="0.2">
      <c r="A4986" s="158"/>
      <c r="D4986" s="138"/>
    </row>
    <row r="4987" spans="1:4" x14ac:dyDescent="0.2">
      <c r="A4987" s="158"/>
      <c r="D4987" s="138"/>
    </row>
    <row r="4988" spans="1:4" x14ac:dyDescent="0.2">
      <c r="A4988" s="158"/>
      <c r="D4988" s="138"/>
    </row>
    <row r="4989" spans="1:4" x14ac:dyDescent="0.2">
      <c r="A4989" s="158"/>
      <c r="D4989" s="138"/>
    </row>
    <row r="4990" spans="1:4" x14ac:dyDescent="0.2">
      <c r="A4990" s="158"/>
      <c r="D4990" s="138"/>
    </row>
  </sheetData>
  <mergeCells count="17">
    <mergeCell ref="B34:G34"/>
    <mergeCell ref="B36:G36"/>
    <mergeCell ref="B41:G41"/>
    <mergeCell ref="B43:G43"/>
    <mergeCell ref="B59:G59"/>
    <mergeCell ref="B12:G12"/>
    <mergeCell ref="B14:G14"/>
    <mergeCell ref="B16:G16"/>
    <mergeCell ref="B28:G28"/>
    <mergeCell ref="B30:G30"/>
    <mergeCell ref="C7:G7"/>
    <mergeCell ref="A1:G1"/>
    <mergeCell ref="C2:G2"/>
    <mergeCell ref="C3:G3"/>
    <mergeCell ref="C4:G4"/>
    <mergeCell ref="C5:G5"/>
    <mergeCell ref="C6:G6"/>
  </mergeCells>
  <pageMargins left="0.59055118110236204" right="0.39370078740157499" top="0.78740157499999996" bottom="0.78740157499999996"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outlinePr summaryBelow="0"/>
  </sheetPr>
  <dimension ref="A1:AJ4994"/>
  <sheetViews>
    <sheetView topLeftCell="A51" workbookViewId="0">
      <selection activeCell="E55" sqref="E55"/>
    </sheetView>
  </sheetViews>
  <sheetFormatPr defaultRowHeight="12.75" x14ac:dyDescent="0.2"/>
  <cols>
    <col min="1" max="1" width="4.28515625" customWidth="1"/>
    <col min="2" max="2" width="14.42578125" style="161" customWidth="1"/>
    <col min="3" max="3" width="63.7109375" style="161" customWidth="1"/>
    <col min="4" max="4" width="4.5703125" customWidth="1"/>
    <col min="5" max="5" width="10.5703125" customWidth="1"/>
    <col min="6" max="6" width="9.85546875" customWidth="1"/>
    <col min="7" max="7" width="12.7109375" customWidth="1"/>
    <col min="8" max="17" width="0" hidden="1" customWidth="1"/>
    <col min="20" max="23" width="0" hidden="1" customWidth="1"/>
    <col min="29" max="33" width="0" hidden="1" customWidth="1"/>
    <col min="34" max="34" width="112.5703125" hidden="1" customWidth="1"/>
    <col min="35" max="36" width="81.42578125" hidden="1" customWidth="1"/>
    <col min="37" max="39" width="0" hidden="1" customWidth="1"/>
  </cols>
  <sheetData>
    <row r="1" spans="1:36" ht="15.95" customHeight="1" x14ac:dyDescent="0.25">
      <c r="A1" s="301" t="s">
        <v>156</v>
      </c>
      <c r="B1" s="301"/>
      <c r="C1" s="301"/>
      <c r="D1" s="301"/>
      <c r="E1" s="301"/>
      <c r="F1" s="301"/>
      <c r="G1" s="301"/>
      <c r="AE1" t="s">
        <v>157</v>
      </c>
    </row>
    <row r="2" spans="1:36" ht="15.95" customHeight="1" x14ac:dyDescent="0.2">
      <c r="A2" s="159" t="s">
        <v>7</v>
      </c>
      <c r="B2" s="160" t="s">
        <v>45</v>
      </c>
      <c r="C2" s="302" t="s">
        <v>44</v>
      </c>
      <c r="D2" s="303"/>
      <c r="E2" s="303"/>
      <c r="F2" s="303"/>
      <c r="G2" s="304"/>
      <c r="AE2" t="s">
        <v>158</v>
      </c>
    </row>
    <row r="3" spans="1:36" ht="15.95" hidden="1" customHeight="1" x14ac:dyDescent="0.2">
      <c r="A3" s="159" t="s">
        <v>8</v>
      </c>
      <c r="B3" s="160"/>
      <c r="C3" s="303"/>
      <c r="D3" s="303"/>
      <c r="E3" s="303"/>
      <c r="F3" s="303"/>
      <c r="G3" s="304"/>
      <c r="AE3" t="s">
        <v>159</v>
      </c>
    </row>
    <row r="4" spans="1:36" ht="15.95" hidden="1" customHeight="1" x14ac:dyDescent="0.2">
      <c r="A4" s="159" t="s">
        <v>9</v>
      </c>
      <c r="B4" s="160" t="s">
        <v>43</v>
      </c>
      <c r="C4" s="302" t="s">
        <v>44</v>
      </c>
      <c r="D4" s="303"/>
      <c r="E4" s="303"/>
      <c r="F4" s="303"/>
      <c r="G4" s="304"/>
      <c r="AE4" t="s">
        <v>160</v>
      </c>
    </row>
    <row r="5" spans="1:36" ht="15.95" hidden="1" customHeight="1" x14ac:dyDescent="0.2">
      <c r="A5" s="159" t="s">
        <v>161</v>
      </c>
      <c r="B5" s="160" t="s">
        <v>43</v>
      </c>
      <c r="C5" s="302" t="s">
        <v>44</v>
      </c>
      <c r="D5" s="302"/>
      <c r="E5" s="302"/>
      <c r="F5" s="302"/>
      <c r="G5" s="305"/>
      <c r="H5" s="163"/>
      <c r="I5" s="163"/>
      <c r="J5" s="163"/>
      <c r="K5" s="163"/>
      <c r="L5" s="163"/>
      <c r="M5" s="163"/>
      <c r="N5" s="163"/>
      <c r="O5" s="163"/>
      <c r="P5" s="163"/>
      <c r="Q5" s="163"/>
      <c r="R5" s="163"/>
      <c r="S5" s="163"/>
      <c r="T5" s="163"/>
      <c r="U5" s="163"/>
      <c r="V5" s="163"/>
      <c r="W5" s="163"/>
      <c r="X5" s="163"/>
      <c r="Y5" s="163"/>
      <c r="Z5" s="163"/>
      <c r="AA5" s="163"/>
      <c r="AB5" s="163"/>
      <c r="AC5" s="163"/>
      <c r="AD5" s="163"/>
      <c r="AE5" s="163" t="s">
        <v>162</v>
      </c>
    </row>
    <row r="6" spans="1:36" ht="15.95" customHeight="1" x14ac:dyDescent="0.2">
      <c r="A6" s="159" t="s">
        <v>161</v>
      </c>
      <c r="B6" s="164" t="s">
        <v>46</v>
      </c>
      <c r="C6" s="302" t="s">
        <v>47</v>
      </c>
      <c r="D6" s="302"/>
      <c r="E6" s="302"/>
      <c r="F6" s="302"/>
      <c r="G6" s="305"/>
      <c r="H6" s="163"/>
      <c r="I6" s="163"/>
      <c r="J6" s="163"/>
      <c r="K6" s="163"/>
      <c r="L6" s="163"/>
      <c r="M6" s="163"/>
      <c r="N6" s="163"/>
      <c r="O6" s="163"/>
      <c r="P6" s="163"/>
      <c r="Q6" s="163"/>
      <c r="R6" s="163"/>
      <c r="S6" s="163"/>
      <c r="T6" s="163"/>
      <c r="U6" s="163"/>
      <c r="V6" s="163"/>
      <c r="W6" s="163"/>
      <c r="X6" s="163"/>
      <c r="Y6" s="163"/>
      <c r="Z6" s="163"/>
      <c r="AA6" s="163"/>
      <c r="AB6" s="163"/>
      <c r="AC6" s="163"/>
      <c r="AD6" s="163"/>
      <c r="AE6" s="163" t="s">
        <v>163</v>
      </c>
    </row>
    <row r="7" spans="1:36" ht="15.95" customHeight="1" x14ac:dyDescent="0.2">
      <c r="A7" s="165" t="s">
        <v>161</v>
      </c>
      <c r="B7" s="166" t="s">
        <v>54</v>
      </c>
      <c r="C7" s="306" t="s">
        <v>55</v>
      </c>
      <c r="D7" s="306"/>
      <c r="E7" s="306"/>
      <c r="F7" s="306"/>
      <c r="G7" s="307"/>
      <c r="H7" s="163"/>
      <c r="I7" s="163"/>
      <c r="J7" s="163"/>
      <c r="K7" s="163"/>
      <c r="L7" s="163"/>
      <c r="M7" s="163"/>
      <c r="N7" s="163"/>
      <c r="O7" s="163"/>
      <c r="P7" s="163"/>
      <c r="Q7" s="163"/>
      <c r="R7" s="163"/>
      <c r="S7" s="163"/>
      <c r="T7" s="163"/>
      <c r="U7" s="163"/>
      <c r="V7" s="163"/>
      <c r="W7" s="163"/>
      <c r="X7" s="163"/>
      <c r="Y7" s="163"/>
      <c r="Z7" s="163"/>
      <c r="AA7" s="163"/>
      <c r="AB7" s="163"/>
      <c r="AC7" s="163"/>
      <c r="AD7" s="163"/>
      <c r="AE7" s="163" t="s">
        <v>164</v>
      </c>
    </row>
    <row r="8" spans="1:36" x14ac:dyDescent="0.2">
      <c r="A8" s="158"/>
      <c r="D8" s="138"/>
    </row>
    <row r="9" spans="1:36" ht="38.25" x14ac:dyDescent="0.2">
      <c r="A9" s="167" t="s">
        <v>165</v>
      </c>
      <c r="B9" s="170" t="s">
        <v>166</v>
      </c>
      <c r="C9" s="170" t="s">
        <v>167</v>
      </c>
      <c r="D9" s="168" t="s">
        <v>168</v>
      </c>
      <c r="E9" s="169" t="s">
        <v>169</v>
      </c>
      <c r="F9" s="171" t="s">
        <v>170</v>
      </c>
      <c r="G9" s="169" t="s">
        <v>28</v>
      </c>
      <c r="H9" s="172" t="s">
        <v>29</v>
      </c>
      <c r="I9" s="172" t="s">
        <v>174</v>
      </c>
      <c r="J9" s="172" t="s">
        <v>30</v>
      </c>
      <c r="K9" s="172" t="s">
        <v>175</v>
      </c>
      <c r="L9" s="172" t="s">
        <v>176</v>
      </c>
      <c r="M9" s="172" t="s">
        <v>177</v>
      </c>
      <c r="N9" s="172" t="s">
        <v>178</v>
      </c>
      <c r="O9" s="172" t="s">
        <v>179</v>
      </c>
      <c r="P9" s="172" t="s">
        <v>180</v>
      </c>
      <c r="Q9" s="172" t="s">
        <v>181</v>
      </c>
      <c r="R9" s="172" t="s">
        <v>182</v>
      </c>
      <c r="S9" s="172" t="s">
        <v>183</v>
      </c>
      <c r="T9" s="172" t="s">
        <v>184</v>
      </c>
      <c r="U9" s="172" t="s">
        <v>185</v>
      </c>
      <c r="V9" s="172" t="s">
        <v>186</v>
      </c>
      <c r="W9" s="172" t="s">
        <v>187</v>
      </c>
      <c r="X9" s="163"/>
      <c r="Y9" s="163"/>
      <c r="Z9" s="163"/>
      <c r="AA9" s="163"/>
      <c r="AB9" s="163"/>
      <c r="AC9" s="163"/>
      <c r="AD9" s="163" t="s">
        <v>173</v>
      </c>
      <c r="AE9" s="163" t="s">
        <v>171</v>
      </c>
      <c r="AF9" t="s">
        <v>172</v>
      </c>
    </row>
    <row r="10" spans="1:36" x14ac:dyDescent="0.2">
      <c r="A10" s="162"/>
      <c r="B10" s="178"/>
      <c r="C10" s="178"/>
      <c r="D10" s="180"/>
      <c r="E10" s="181"/>
      <c r="F10" s="182"/>
      <c r="G10" s="182"/>
      <c r="H10" s="182"/>
      <c r="I10" s="182"/>
      <c r="J10" s="182"/>
      <c r="K10" s="182"/>
      <c r="L10" s="182"/>
      <c r="M10" s="182"/>
      <c r="N10" s="182"/>
      <c r="O10" s="182"/>
      <c r="P10" s="182"/>
      <c r="Q10" s="182"/>
      <c r="R10" s="183"/>
      <c r="S10" s="183"/>
      <c r="T10" s="182"/>
      <c r="U10" s="182"/>
      <c r="V10" s="183"/>
      <c r="W10" s="183"/>
      <c r="AH10" s="210"/>
      <c r="AI10" s="210"/>
      <c r="AJ10" s="213"/>
    </row>
    <row r="11" spans="1:36" x14ac:dyDescent="0.2">
      <c r="A11" s="179" t="s">
        <v>188</v>
      </c>
      <c r="B11" s="229" t="s">
        <v>1326</v>
      </c>
      <c r="C11" s="229" t="s">
        <v>1327</v>
      </c>
      <c r="D11" s="187"/>
      <c r="E11" s="188"/>
      <c r="F11" s="189"/>
      <c r="G11" s="190">
        <f>SUMIF(AE12:AE31,"&lt;&gt;NOR",G12:G31)</f>
        <v>0</v>
      </c>
      <c r="H11" s="189"/>
      <c r="I11" s="189">
        <f>SUM(I12:I31)</f>
        <v>7832.9000000000005</v>
      </c>
      <c r="J11" s="189"/>
      <c r="K11" s="189">
        <f>SUM(K12:K31)</f>
        <v>10979.560000000001</v>
      </c>
      <c r="L11" s="189"/>
      <c r="M11" s="189">
        <f>SUM(M12:M31)</f>
        <v>0</v>
      </c>
      <c r="N11" s="189"/>
      <c r="O11" s="189">
        <f>SUM(O12:O31)</f>
        <v>0.03</v>
      </c>
      <c r="P11" s="189"/>
      <c r="Q11" s="189">
        <f>SUM(Q12:Q31)</f>
        <v>0</v>
      </c>
      <c r="R11" s="191"/>
      <c r="S11" s="191"/>
      <c r="T11" s="182"/>
      <c r="U11" s="182"/>
      <c r="V11" s="183"/>
      <c r="W11" s="183"/>
      <c r="AC11">
        <f>SUMIF(L7:L10,#REF!,G7:G10)</f>
        <v>0</v>
      </c>
      <c r="AD11">
        <f>SUMIF(L7:L10,#REF!,G7:G10)</f>
        <v>0</v>
      </c>
      <c r="AE11" t="s">
        <v>663</v>
      </c>
      <c r="AH11" s="210"/>
      <c r="AI11" s="210"/>
      <c r="AJ11" s="213"/>
    </row>
    <row r="12" spans="1:36" x14ac:dyDescent="0.2">
      <c r="A12" s="193">
        <v>1</v>
      </c>
      <c r="B12" s="230" t="s">
        <v>1328</v>
      </c>
      <c r="C12" s="230" t="s">
        <v>1329</v>
      </c>
      <c r="D12" s="195" t="s">
        <v>293</v>
      </c>
      <c r="E12" s="196">
        <v>1.1812800000000001</v>
      </c>
      <c r="F12" s="199"/>
      <c r="G12" s="197">
        <f>ROUND(E12*F12,2)</f>
        <v>0</v>
      </c>
      <c r="H12" s="199">
        <v>190.51</v>
      </c>
      <c r="I12" s="197">
        <f>ROUND(E12*H12,2)</f>
        <v>225.05</v>
      </c>
      <c r="J12" s="199">
        <v>255.74</v>
      </c>
      <c r="K12" s="197">
        <f>ROUND(E12*J12,2)</f>
        <v>302.10000000000002</v>
      </c>
      <c r="L12" s="197">
        <v>21</v>
      </c>
      <c r="M12" s="197">
        <f>G12*(1+L12/100)</f>
        <v>0</v>
      </c>
      <c r="N12" s="197">
        <v>5.1999999999999995E-4</v>
      </c>
      <c r="O12" s="197">
        <f>ROUND(E12*N12,2)</f>
        <v>0</v>
      </c>
      <c r="P12" s="197">
        <v>0</v>
      </c>
      <c r="Q12" s="197">
        <f>ROUND(E12*P12,2)</f>
        <v>0</v>
      </c>
      <c r="R12" s="198" t="s">
        <v>396</v>
      </c>
      <c r="S12" s="198" t="s">
        <v>194</v>
      </c>
      <c r="Y12" s="196"/>
      <c r="AE12" t="s">
        <v>664</v>
      </c>
    </row>
    <row r="13" spans="1:36" ht="19.5" customHeight="1" x14ac:dyDescent="0.2">
      <c r="A13" s="177"/>
      <c r="B13" s="319" t="s">
        <v>1330</v>
      </c>
      <c r="C13" s="319"/>
      <c r="D13" s="321"/>
      <c r="E13" s="321"/>
      <c r="F13" s="321"/>
      <c r="G13" s="321"/>
      <c r="H13" s="184"/>
      <c r="I13" s="184"/>
      <c r="J13" s="184"/>
      <c r="K13" s="184"/>
      <c r="L13" s="184"/>
      <c r="M13" s="184"/>
      <c r="N13" s="184"/>
      <c r="O13" s="184"/>
      <c r="P13" s="184"/>
      <c r="Q13" s="184"/>
      <c r="R13" s="185"/>
      <c r="S13" s="185"/>
    </row>
    <row r="14" spans="1:36" x14ac:dyDescent="0.2">
      <c r="A14" s="193">
        <v>2</v>
      </c>
      <c r="B14" s="230" t="s">
        <v>1331</v>
      </c>
      <c r="C14" s="230" t="s">
        <v>1332</v>
      </c>
      <c r="D14" s="195" t="s">
        <v>293</v>
      </c>
      <c r="E14" s="196">
        <v>5.1681000000000008</v>
      </c>
      <c r="F14" s="199"/>
      <c r="G14" s="197">
        <f>ROUND(E14*F14,2)</f>
        <v>0</v>
      </c>
      <c r="H14" s="199">
        <v>238.97</v>
      </c>
      <c r="I14" s="197">
        <f>ROUND(E14*H14,2)</f>
        <v>1235.02</v>
      </c>
      <c r="J14" s="199">
        <v>394.18</v>
      </c>
      <c r="K14" s="197">
        <f>ROUND(E14*J14,2)</f>
        <v>2037.16</v>
      </c>
      <c r="L14" s="197">
        <v>21</v>
      </c>
      <c r="M14" s="197">
        <f>G14*(1+L14/100)</f>
        <v>0</v>
      </c>
      <c r="N14" s="197">
        <v>7.7999999999999999E-4</v>
      </c>
      <c r="O14" s="197">
        <f>ROUND(E14*N14,2)</f>
        <v>0</v>
      </c>
      <c r="P14" s="197">
        <v>0</v>
      </c>
      <c r="Q14" s="197">
        <f>ROUND(E14*P14,2)</f>
        <v>0</v>
      </c>
      <c r="R14" s="198" t="s">
        <v>396</v>
      </c>
      <c r="S14" s="198" t="s">
        <v>194</v>
      </c>
      <c r="Y14" s="196"/>
    </row>
    <row r="15" spans="1:36" ht="21" customHeight="1" x14ac:dyDescent="0.2">
      <c r="A15" s="177"/>
      <c r="B15" s="319" t="s">
        <v>1330</v>
      </c>
      <c r="C15" s="319"/>
      <c r="D15" s="321"/>
      <c r="E15" s="321"/>
      <c r="F15" s="321"/>
      <c r="G15" s="321"/>
      <c r="H15" s="184"/>
      <c r="I15" s="184"/>
      <c r="J15" s="184"/>
      <c r="K15" s="184"/>
      <c r="L15" s="184"/>
      <c r="M15" s="184"/>
      <c r="N15" s="184"/>
      <c r="O15" s="184"/>
      <c r="P15" s="184"/>
      <c r="Q15" s="184"/>
      <c r="R15" s="185"/>
      <c r="S15" s="185"/>
    </row>
    <row r="16" spans="1:36" x14ac:dyDescent="0.2">
      <c r="A16" s="193">
        <v>3</v>
      </c>
      <c r="B16" s="230" t="s">
        <v>1333</v>
      </c>
      <c r="C16" s="230" t="s">
        <v>1334</v>
      </c>
      <c r="D16" s="195" t="s">
        <v>293</v>
      </c>
      <c r="E16" s="196">
        <v>11.517480000000001</v>
      </c>
      <c r="F16" s="199"/>
      <c r="G16" s="197">
        <f>ROUND(E16*F16,2)</f>
        <v>0</v>
      </c>
      <c r="H16" s="199">
        <v>300.77999999999997</v>
      </c>
      <c r="I16" s="197">
        <f>ROUND(E16*H16,2)</f>
        <v>3464.23</v>
      </c>
      <c r="J16" s="199">
        <v>385.92</v>
      </c>
      <c r="K16" s="197">
        <f>ROUND(E16*J16,2)</f>
        <v>4444.83</v>
      </c>
      <c r="L16" s="197">
        <v>21</v>
      </c>
      <c r="M16" s="197">
        <f>G16*(1+L16/100)</f>
        <v>0</v>
      </c>
      <c r="N16" s="197">
        <v>1.31E-3</v>
      </c>
      <c r="O16" s="197">
        <f>ROUND(E16*N16,2)</f>
        <v>0.02</v>
      </c>
      <c r="P16" s="197">
        <v>0</v>
      </c>
      <c r="Q16" s="197">
        <f>ROUND(E16*P16,2)</f>
        <v>0</v>
      </c>
      <c r="R16" s="198" t="s">
        <v>396</v>
      </c>
      <c r="S16" s="198" t="s">
        <v>194</v>
      </c>
      <c r="Y16" s="196"/>
    </row>
    <row r="17" spans="1:25" ht="21.75" customHeight="1" x14ac:dyDescent="0.2">
      <c r="A17" s="177"/>
      <c r="B17" s="319" t="s">
        <v>1330</v>
      </c>
      <c r="C17" s="319"/>
      <c r="D17" s="321"/>
      <c r="E17" s="321"/>
      <c r="F17" s="321"/>
      <c r="G17" s="321"/>
      <c r="H17" s="184"/>
      <c r="I17" s="184"/>
      <c r="J17" s="184"/>
      <c r="K17" s="184"/>
      <c r="L17" s="184"/>
      <c r="M17" s="184"/>
      <c r="N17" s="184"/>
      <c r="O17" s="184"/>
      <c r="P17" s="184"/>
      <c r="Q17" s="184"/>
      <c r="R17" s="185"/>
      <c r="S17" s="185"/>
    </row>
    <row r="18" spans="1:25" x14ac:dyDescent="0.2">
      <c r="A18" s="193">
        <v>4</v>
      </c>
      <c r="B18" s="230" t="s">
        <v>1335</v>
      </c>
      <c r="C18" s="230" t="s">
        <v>1336</v>
      </c>
      <c r="D18" s="195" t="s">
        <v>293</v>
      </c>
      <c r="E18" s="196">
        <v>0.88596000000000008</v>
      </c>
      <c r="F18" s="199"/>
      <c r="G18" s="197">
        <f>ROUND(E18*F18,2)</f>
        <v>0</v>
      </c>
      <c r="H18" s="199">
        <v>222.5</v>
      </c>
      <c r="I18" s="197">
        <f>ROUND(E18*H18,2)</f>
        <v>197.13</v>
      </c>
      <c r="J18" s="199">
        <v>322.45</v>
      </c>
      <c r="K18" s="197">
        <f>ROUND(E18*J18,2)</f>
        <v>285.68</v>
      </c>
      <c r="L18" s="197">
        <v>21</v>
      </c>
      <c r="M18" s="197">
        <f>G18*(1+L18/100)</f>
        <v>0</v>
      </c>
      <c r="N18" s="197">
        <v>7.3999999999999999E-4</v>
      </c>
      <c r="O18" s="197">
        <f>ROUND(E18*N18,2)</f>
        <v>0</v>
      </c>
      <c r="P18" s="197">
        <v>0</v>
      </c>
      <c r="Q18" s="197">
        <f>ROUND(E18*P18,2)</f>
        <v>0</v>
      </c>
      <c r="R18" s="198" t="s">
        <v>396</v>
      </c>
      <c r="S18" s="198" t="s">
        <v>194</v>
      </c>
      <c r="Y18" s="196"/>
    </row>
    <row r="19" spans="1:25" ht="24.75" customHeight="1" x14ac:dyDescent="0.2">
      <c r="A19" s="177"/>
      <c r="B19" s="319" t="s">
        <v>1330</v>
      </c>
      <c r="C19" s="319"/>
      <c r="D19" s="321"/>
      <c r="E19" s="321"/>
      <c r="F19" s="321"/>
      <c r="G19" s="321"/>
      <c r="H19" s="184"/>
      <c r="I19" s="184"/>
      <c r="J19" s="184"/>
      <c r="K19" s="184"/>
      <c r="L19" s="184"/>
      <c r="M19" s="184"/>
      <c r="N19" s="184"/>
      <c r="O19" s="184"/>
      <c r="P19" s="184"/>
      <c r="Q19" s="184"/>
      <c r="R19" s="185"/>
      <c r="S19" s="185"/>
    </row>
    <row r="20" spans="1:25" ht="22.5" x14ac:dyDescent="0.2">
      <c r="A20" s="193">
        <v>5</v>
      </c>
      <c r="B20" s="230" t="s">
        <v>1337</v>
      </c>
      <c r="C20" s="230" t="s">
        <v>1338</v>
      </c>
      <c r="D20" s="195" t="s">
        <v>293</v>
      </c>
      <c r="E20" s="196">
        <v>3.2485200000000001</v>
      </c>
      <c r="F20" s="199"/>
      <c r="G20" s="197">
        <f>ROUND(E20*F20,2)</f>
        <v>0</v>
      </c>
      <c r="H20" s="199">
        <v>690.54</v>
      </c>
      <c r="I20" s="197">
        <f>ROUND(E20*H20,2)</f>
        <v>2243.23</v>
      </c>
      <c r="J20" s="199">
        <v>444.51</v>
      </c>
      <c r="K20" s="197">
        <f>ROUND(E20*J20,2)</f>
        <v>1444</v>
      </c>
      <c r="L20" s="197">
        <v>21</v>
      </c>
      <c r="M20" s="197">
        <f>G20*(1+L20/100)</f>
        <v>0</v>
      </c>
      <c r="N20" s="197">
        <v>1.73E-3</v>
      </c>
      <c r="O20" s="197">
        <f>ROUND(E20*N20,2)</f>
        <v>0.01</v>
      </c>
      <c r="P20" s="197">
        <v>0</v>
      </c>
      <c r="Q20" s="197">
        <f>ROUND(E20*P20,2)</f>
        <v>0</v>
      </c>
      <c r="R20" s="198" t="s">
        <v>396</v>
      </c>
      <c r="S20" s="198" t="s">
        <v>194</v>
      </c>
      <c r="Y20" s="196"/>
    </row>
    <row r="21" spans="1:25" ht="23.25" customHeight="1" x14ac:dyDescent="0.2">
      <c r="A21" s="177"/>
      <c r="B21" s="319" t="s">
        <v>1330</v>
      </c>
      <c r="C21" s="319"/>
      <c r="D21" s="321"/>
      <c r="E21" s="321"/>
      <c r="F21" s="321"/>
      <c r="G21" s="321"/>
      <c r="H21" s="184"/>
      <c r="I21" s="184"/>
      <c r="J21" s="184"/>
      <c r="K21" s="184"/>
      <c r="L21" s="184"/>
      <c r="M21" s="184"/>
      <c r="N21" s="184"/>
      <c r="O21" s="184"/>
      <c r="P21" s="184"/>
      <c r="Q21" s="184"/>
      <c r="R21" s="185"/>
      <c r="S21" s="185"/>
    </row>
    <row r="22" spans="1:25" ht="22.5" x14ac:dyDescent="0.2">
      <c r="A22" s="193">
        <v>6</v>
      </c>
      <c r="B22" s="230" t="s">
        <v>1339</v>
      </c>
      <c r="C22" s="230" t="s">
        <v>1340</v>
      </c>
      <c r="D22" s="195" t="s">
        <v>293</v>
      </c>
      <c r="E22" s="196">
        <v>1.1812800000000001</v>
      </c>
      <c r="F22" s="199"/>
      <c r="G22" s="197">
        <f>ROUND(E22*F22,2)</f>
        <v>0</v>
      </c>
      <c r="H22" s="199">
        <v>387.94</v>
      </c>
      <c r="I22" s="197">
        <f>ROUND(E22*H22,2)</f>
        <v>458.27</v>
      </c>
      <c r="J22" s="199">
        <v>406.91</v>
      </c>
      <c r="K22" s="197">
        <f>ROUND(E22*J22,2)</f>
        <v>480.67</v>
      </c>
      <c r="L22" s="197">
        <v>21</v>
      </c>
      <c r="M22" s="197">
        <f>G22*(1+L22/100)</f>
        <v>0</v>
      </c>
      <c r="N22" s="197">
        <v>2.0600000000000002E-3</v>
      </c>
      <c r="O22" s="197">
        <f>ROUND(E22*N22,2)</f>
        <v>0</v>
      </c>
      <c r="P22" s="197">
        <v>0</v>
      </c>
      <c r="Q22" s="197">
        <f>ROUND(E22*P22,2)</f>
        <v>0</v>
      </c>
      <c r="R22" s="198" t="s">
        <v>396</v>
      </c>
      <c r="S22" s="198" t="s">
        <v>194</v>
      </c>
      <c r="Y22" s="196"/>
    </row>
    <row r="23" spans="1:25" ht="23.25" customHeight="1" x14ac:dyDescent="0.2">
      <c r="A23" s="177"/>
      <c r="B23" s="319" t="s">
        <v>1330</v>
      </c>
      <c r="C23" s="319"/>
      <c r="D23" s="321"/>
      <c r="E23" s="321"/>
      <c r="F23" s="321"/>
      <c r="G23" s="321"/>
      <c r="H23" s="184"/>
      <c r="I23" s="184"/>
      <c r="J23" s="184"/>
      <c r="K23" s="184"/>
      <c r="L23" s="184"/>
      <c r="M23" s="184"/>
      <c r="N23" s="184"/>
      <c r="O23" s="184"/>
      <c r="P23" s="184"/>
      <c r="Q23" s="184"/>
      <c r="R23" s="185"/>
      <c r="S23" s="185"/>
    </row>
    <row r="24" spans="1:25" x14ac:dyDescent="0.2">
      <c r="A24" s="193">
        <v>7</v>
      </c>
      <c r="B24" s="230" t="s">
        <v>1341</v>
      </c>
      <c r="C24" s="230" t="s">
        <v>1342</v>
      </c>
      <c r="D24" s="195" t="s">
        <v>213</v>
      </c>
      <c r="E24" s="196">
        <v>0.29532000000000003</v>
      </c>
      <c r="F24" s="199"/>
      <c r="G24" s="197">
        <f>ROUND(E24*F24,2)</f>
        <v>0</v>
      </c>
      <c r="H24" s="199">
        <v>0</v>
      </c>
      <c r="I24" s="197">
        <f>ROUND(E24*H24,2)</f>
        <v>0</v>
      </c>
      <c r="J24" s="199">
        <v>943.95</v>
      </c>
      <c r="K24" s="197">
        <f>ROUND(E24*J24,2)</f>
        <v>278.77</v>
      </c>
      <c r="L24" s="197">
        <v>21</v>
      </c>
      <c r="M24" s="197">
        <f>G24*(1+L24/100)</f>
        <v>0</v>
      </c>
      <c r="N24" s="197">
        <v>0</v>
      </c>
      <c r="O24" s="197">
        <f>ROUND(E24*N24,2)</f>
        <v>0</v>
      </c>
      <c r="P24" s="197">
        <v>0</v>
      </c>
      <c r="Q24" s="197">
        <f>ROUND(E24*P24,2)</f>
        <v>0</v>
      </c>
      <c r="R24" s="198"/>
      <c r="S24" s="198" t="s">
        <v>339</v>
      </c>
      <c r="Y24" s="196"/>
    </row>
    <row r="25" spans="1:25" x14ac:dyDescent="0.2">
      <c r="A25" s="193">
        <v>8</v>
      </c>
      <c r="B25" s="230" t="s">
        <v>1343</v>
      </c>
      <c r="C25" s="230" t="s">
        <v>1344</v>
      </c>
      <c r="D25" s="195" t="s">
        <v>213</v>
      </c>
      <c r="E25" s="196">
        <v>1.03362</v>
      </c>
      <c r="F25" s="199"/>
      <c r="G25" s="197">
        <f>ROUND(E25*F25,2)</f>
        <v>0</v>
      </c>
      <c r="H25" s="199">
        <v>0</v>
      </c>
      <c r="I25" s="197">
        <f>ROUND(E25*H25,2)</f>
        <v>0</v>
      </c>
      <c r="J25" s="199">
        <v>721.35</v>
      </c>
      <c r="K25" s="197">
        <f>ROUND(E25*J25,2)</f>
        <v>745.6</v>
      </c>
      <c r="L25" s="197">
        <v>21</v>
      </c>
      <c r="M25" s="197">
        <f>G25*(1+L25/100)</f>
        <v>0</v>
      </c>
      <c r="N25" s="197">
        <v>0</v>
      </c>
      <c r="O25" s="197">
        <f>ROUND(E25*N25,2)</f>
        <v>0</v>
      </c>
      <c r="P25" s="197">
        <v>0</v>
      </c>
      <c r="Q25" s="197">
        <f>ROUND(E25*P25,2)</f>
        <v>0</v>
      </c>
      <c r="R25" s="198"/>
      <c r="S25" s="198" t="s">
        <v>339</v>
      </c>
      <c r="Y25" s="196"/>
    </row>
    <row r="26" spans="1:25" ht="22.5" x14ac:dyDescent="0.2">
      <c r="A26" s="193">
        <v>9</v>
      </c>
      <c r="B26" s="230" t="s">
        <v>1345</v>
      </c>
      <c r="C26" s="230" t="s">
        <v>1346</v>
      </c>
      <c r="D26" s="195" t="s">
        <v>213</v>
      </c>
      <c r="E26" s="196">
        <v>0.44298000000000004</v>
      </c>
      <c r="F26" s="199"/>
      <c r="G26" s="197">
        <f>ROUND(E26*F26,2)</f>
        <v>0</v>
      </c>
      <c r="H26" s="199">
        <v>0</v>
      </c>
      <c r="I26" s="197">
        <f>ROUND(E26*H26,2)</f>
        <v>0</v>
      </c>
      <c r="J26" s="199">
        <v>872.55</v>
      </c>
      <c r="K26" s="197">
        <f>ROUND(E26*J26,2)</f>
        <v>386.52</v>
      </c>
      <c r="L26" s="197">
        <v>21</v>
      </c>
      <c r="M26" s="197">
        <f>G26*(1+L26/100)</f>
        <v>0</v>
      </c>
      <c r="N26" s="197">
        <v>1.2999999999999999E-4</v>
      </c>
      <c r="O26" s="197">
        <f>ROUND(E26*N26,2)</f>
        <v>0</v>
      </c>
      <c r="P26" s="197">
        <v>0</v>
      </c>
      <c r="Q26" s="197">
        <f>ROUND(E26*P26,2)</f>
        <v>0</v>
      </c>
      <c r="R26" s="198" t="s">
        <v>396</v>
      </c>
      <c r="S26" s="198" t="s">
        <v>194</v>
      </c>
      <c r="Y26" s="196"/>
    </row>
    <row r="27" spans="1:25" x14ac:dyDescent="0.2">
      <c r="A27" s="193">
        <v>10</v>
      </c>
      <c r="B27" s="230" t="s">
        <v>1347</v>
      </c>
      <c r="C27" s="230" t="s">
        <v>1348</v>
      </c>
      <c r="D27" s="195" t="s">
        <v>293</v>
      </c>
      <c r="E27" s="196">
        <v>23.182620000000004</v>
      </c>
      <c r="F27" s="199"/>
      <c r="G27" s="197">
        <f>ROUND(E27*F27,2)</f>
        <v>0</v>
      </c>
      <c r="H27" s="199">
        <v>0.43</v>
      </c>
      <c r="I27" s="197">
        <f>ROUND(E27*H27,2)</f>
        <v>9.9700000000000006</v>
      </c>
      <c r="J27" s="199">
        <v>24.77</v>
      </c>
      <c r="K27" s="197">
        <f>ROUND(E27*J27,2)</f>
        <v>574.23</v>
      </c>
      <c r="L27" s="197">
        <v>21</v>
      </c>
      <c r="M27" s="197">
        <f>G27*(1+L27/100)</f>
        <v>0</v>
      </c>
      <c r="N27" s="197">
        <v>0</v>
      </c>
      <c r="O27" s="197">
        <f>ROUND(E27*N27,2)</f>
        <v>0</v>
      </c>
      <c r="P27" s="197">
        <v>0</v>
      </c>
      <c r="Q27" s="197">
        <f>ROUND(E27*P27,2)</f>
        <v>0</v>
      </c>
      <c r="R27" s="198" t="s">
        <v>396</v>
      </c>
      <c r="S27" s="198" t="s">
        <v>194</v>
      </c>
      <c r="Y27" s="196"/>
    </row>
    <row r="28" spans="1:25" x14ac:dyDescent="0.2">
      <c r="A28" s="193">
        <v>11</v>
      </c>
      <c r="B28" s="230" t="s">
        <v>1349</v>
      </c>
      <c r="C28" s="230" t="s">
        <v>1350</v>
      </c>
      <c r="D28" s="195" t="s">
        <v>0</v>
      </c>
      <c r="E28" s="329"/>
      <c r="F28" s="199"/>
      <c r="G28" s="197">
        <f>ROUND(E28*F28,2)</f>
        <v>0</v>
      </c>
      <c r="H28" s="199">
        <v>0</v>
      </c>
      <c r="I28" s="197">
        <f>ROUND(E28*H28,2)</f>
        <v>0</v>
      </c>
      <c r="J28" s="199">
        <v>1.79</v>
      </c>
      <c r="K28" s="197">
        <f>ROUND(E28*J28,2)</f>
        <v>0</v>
      </c>
      <c r="L28" s="197">
        <v>21</v>
      </c>
      <c r="M28" s="197">
        <f>G28*(1+L28/100)</f>
        <v>0</v>
      </c>
      <c r="N28" s="197">
        <v>0</v>
      </c>
      <c r="O28" s="197">
        <f>ROUND(E28*N28,2)</f>
        <v>0</v>
      </c>
      <c r="P28" s="197">
        <v>0</v>
      </c>
      <c r="Q28" s="197">
        <f>ROUND(E28*P28,2)</f>
        <v>0</v>
      </c>
      <c r="R28" s="198" t="s">
        <v>396</v>
      </c>
      <c r="S28" s="198" t="s">
        <v>194</v>
      </c>
      <c r="Y28" s="196"/>
    </row>
    <row r="29" spans="1:25" x14ac:dyDescent="0.2">
      <c r="A29" s="177"/>
      <c r="B29" s="234" t="s">
        <v>518</v>
      </c>
      <c r="C29" s="235"/>
      <c r="D29" s="200"/>
      <c r="E29" s="201"/>
      <c r="F29" s="184"/>
      <c r="G29" s="184"/>
      <c r="H29" s="184"/>
      <c r="I29" s="184"/>
      <c r="J29" s="184"/>
      <c r="K29" s="184"/>
      <c r="L29" s="184"/>
      <c r="M29" s="184"/>
      <c r="N29" s="184"/>
      <c r="O29" s="184"/>
      <c r="P29" s="184"/>
      <c r="Q29" s="184"/>
      <c r="R29" s="185"/>
      <c r="S29" s="185"/>
      <c r="Y29" s="201"/>
    </row>
    <row r="30" spans="1:25" x14ac:dyDescent="0.2">
      <c r="A30" s="177"/>
      <c r="B30" s="234" t="s">
        <v>1351</v>
      </c>
      <c r="C30" s="235"/>
      <c r="D30" s="200"/>
      <c r="E30" s="201"/>
      <c r="F30" s="184"/>
      <c r="G30" s="184"/>
      <c r="H30" s="184"/>
      <c r="I30" s="184"/>
      <c r="J30" s="184"/>
      <c r="K30" s="184"/>
      <c r="L30" s="184"/>
      <c r="M30" s="184"/>
      <c r="N30" s="184"/>
      <c r="O30" s="184"/>
      <c r="P30" s="184"/>
      <c r="Q30" s="184"/>
      <c r="R30" s="185"/>
      <c r="S30" s="185"/>
      <c r="Y30" s="201"/>
    </row>
    <row r="31" spans="1:25" x14ac:dyDescent="0.2">
      <c r="A31" s="177"/>
      <c r="B31" s="234" t="s">
        <v>1352</v>
      </c>
      <c r="C31" s="235"/>
      <c r="D31" s="200"/>
      <c r="E31" s="201">
        <v>188.12452491000005</v>
      </c>
      <c r="F31" s="184"/>
      <c r="G31" s="184"/>
      <c r="H31" s="184"/>
      <c r="I31" s="184"/>
      <c r="J31" s="184"/>
      <c r="K31" s="184"/>
      <c r="L31" s="184"/>
      <c r="M31" s="184"/>
      <c r="N31" s="184"/>
      <c r="O31" s="184"/>
      <c r="P31" s="184"/>
      <c r="Q31" s="184"/>
      <c r="R31" s="185"/>
      <c r="S31" s="185"/>
      <c r="Y31" s="201"/>
    </row>
    <row r="32" spans="1:25" x14ac:dyDescent="0.2">
      <c r="A32" s="162"/>
      <c r="B32" s="231"/>
      <c r="C32" s="231"/>
      <c r="D32" s="180"/>
      <c r="E32" s="181"/>
      <c r="F32" s="182"/>
      <c r="G32" s="182"/>
      <c r="H32" s="182"/>
      <c r="I32" s="182"/>
      <c r="J32" s="182"/>
      <c r="K32" s="182"/>
      <c r="L32" s="182"/>
      <c r="M32" s="182"/>
      <c r="N32" s="182"/>
      <c r="O32" s="182"/>
      <c r="P32" s="182"/>
      <c r="Q32" s="182"/>
      <c r="R32" s="183"/>
      <c r="S32" s="183"/>
      <c r="Y32" s="181"/>
    </row>
    <row r="33" spans="1:25" x14ac:dyDescent="0.2">
      <c r="A33" s="179" t="s">
        <v>188</v>
      </c>
      <c r="B33" s="229" t="s">
        <v>1353</v>
      </c>
      <c r="C33" s="229" t="s">
        <v>1354</v>
      </c>
      <c r="D33" s="187"/>
      <c r="E33" s="188"/>
      <c r="F33" s="189"/>
      <c r="G33" s="190">
        <f>SUMIF(AE34:AE58,"&lt;&gt;NOR",G34:G58)</f>
        <v>0</v>
      </c>
      <c r="H33" s="189"/>
      <c r="I33" s="189">
        <f>SUM(I34:I58)</f>
        <v>2048.89</v>
      </c>
      <c r="J33" s="189"/>
      <c r="K33" s="189">
        <f>SUM(K34:K58)</f>
        <v>13710.660000000002</v>
      </c>
      <c r="L33" s="189"/>
      <c r="M33" s="189">
        <f>SUM(M34:M58)</f>
        <v>0</v>
      </c>
      <c r="N33" s="189"/>
      <c r="O33" s="189">
        <f>SUM(O34:O58)</f>
        <v>0.08</v>
      </c>
      <c r="P33" s="189"/>
      <c r="Q33" s="189">
        <f>SUM(Q34:Q58)</f>
        <v>0</v>
      </c>
      <c r="R33" s="191"/>
      <c r="S33" s="191"/>
      <c r="Y33" s="188"/>
    </row>
    <row r="34" spans="1:25" ht="22.5" x14ac:dyDescent="0.2">
      <c r="A34" s="193">
        <v>12</v>
      </c>
      <c r="B34" s="230" t="s">
        <v>1355</v>
      </c>
      <c r="C34" s="230" t="s">
        <v>1356</v>
      </c>
      <c r="D34" s="195" t="s">
        <v>293</v>
      </c>
      <c r="E34" s="196">
        <v>2.06724</v>
      </c>
      <c r="F34" s="199"/>
      <c r="G34" s="197">
        <f>ROUND(E34*F34,2)</f>
        <v>0</v>
      </c>
      <c r="H34" s="199">
        <v>13.43</v>
      </c>
      <c r="I34" s="197">
        <f>ROUND(E34*H34,2)</f>
        <v>27.76</v>
      </c>
      <c r="J34" s="199">
        <v>389.77</v>
      </c>
      <c r="K34" s="197">
        <f>ROUND(E34*J34,2)</f>
        <v>805.75</v>
      </c>
      <c r="L34" s="197">
        <v>21</v>
      </c>
      <c r="M34" s="197">
        <f>G34*(1+L34/100)</f>
        <v>0</v>
      </c>
      <c r="N34" s="197">
        <v>5.1799999999999997E-3</v>
      </c>
      <c r="O34" s="197">
        <f>ROUND(E34*N34,2)</f>
        <v>0.01</v>
      </c>
      <c r="P34" s="197">
        <v>0</v>
      </c>
      <c r="Q34" s="197">
        <f>ROUND(E34*P34,2)</f>
        <v>0</v>
      </c>
      <c r="R34" s="198" t="s">
        <v>396</v>
      </c>
      <c r="S34" s="198" t="s">
        <v>194</v>
      </c>
      <c r="Y34" s="196"/>
    </row>
    <row r="35" spans="1:25" ht="18.75" customHeight="1" x14ac:dyDescent="0.2">
      <c r="A35" s="177"/>
      <c r="B35" s="319" t="s">
        <v>1357</v>
      </c>
      <c r="C35" s="319"/>
      <c r="D35" s="321"/>
      <c r="E35" s="321"/>
      <c r="F35" s="321"/>
      <c r="G35" s="321"/>
      <c r="H35" s="184"/>
      <c r="I35" s="184"/>
      <c r="J35" s="184"/>
      <c r="K35" s="184"/>
      <c r="L35" s="184"/>
      <c r="M35" s="184"/>
      <c r="N35" s="184"/>
      <c r="O35" s="184"/>
      <c r="P35" s="184"/>
      <c r="Q35" s="184"/>
      <c r="R35" s="185"/>
      <c r="S35" s="185"/>
    </row>
    <row r="36" spans="1:25" ht="22.5" x14ac:dyDescent="0.2">
      <c r="A36" s="193">
        <v>13</v>
      </c>
      <c r="B36" s="230" t="s">
        <v>1358</v>
      </c>
      <c r="C36" s="230" t="s">
        <v>1359</v>
      </c>
      <c r="D36" s="195" t="s">
        <v>293</v>
      </c>
      <c r="E36">
        <v>7.6783200000000011</v>
      </c>
      <c r="F36" s="199"/>
      <c r="G36" s="197">
        <f>ROUND(E36*F36,2)</f>
        <v>0</v>
      </c>
      <c r="H36" s="199">
        <v>12.93</v>
      </c>
      <c r="I36" s="197">
        <f>ROUND(E36*H36,2)</f>
        <v>99.28</v>
      </c>
      <c r="J36" s="199">
        <v>474.27</v>
      </c>
      <c r="K36" s="197">
        <f>ROUND(E36*J36,2)</f>
        <v>3641.6</v>
      </c>
      <c r="L36" s="197">
        <v>21</v>
      </c>
      <c r="M36" s="197">
        <f>G36*(1+L36/100)</f>
        <v>0</v>
      </c>
      <c r="N36" s="197">
        <v>5.3499999999999997E-3</v>
      </c>
      <c r="O36" s="197">
        <f>ROUND(E36*N36,2)</f>
        <v>0.04</v>
      </c>
      <c r="P36" s="197">
        <v>0</v>
      </c>
      <c r="Q36" s="197">
        <f>ROUND(E36*P36,2)</f>
        <v>0</v>
      </c>
      <c r="R36" s="198" t="s">
        <v>396</v>
      </c>
      <c r="S36" s="198" t="s">
        <v>194</v>
      </c>
      <c r="Y36" s="196"/>
    </row>
    <row r="37" spans="1:25" ht="19.5" customHeight="1" x14ac:dyDescent="0.2">
      <c r="A37" s="177"/>
      <c r="B37" s="319" t="s">
        <v>1357</v>
      </c>
      <c r="C37" s="319"/>
      <c r="D37" s="321"/>
      <c r="E37" s="321"/>
      <c r="F37" s="321"/>
      <c r="G37" s="321"/>
      <c r="H37" s="184"/>
      <c r="I37" s="184"/>
      <c r="J37" s="184"/>
      <c r="K37" s="184"/>
      <c r="L37" s="184"/>
      <c r="M37" s="184"/>
      <c r="N37" s="184"/>
      <c r="O37" s="184"/>
      <c r="P37" s="184"/>
      <c r="Q37" s="184"/>
      <c r="R37" s="185"/>
      <c r="S37" s="185"/>
    </row>
    <row r="38" spans="1:25" ht="22.5" x14ac:dyDescent="0.2">
      <c r="A38" s="193">
        <v>14</v>
      </c>
      <c r="B38" s="230" t="s">
        <v>1360</v>
      </c>
      <c r="C38" s="230" t="s">
        <v>1361</v>
      </c>
      <c r="D38" s="195" t="s">
        <v>293</v>
      </c>
      <c r="E38" s="196">
        <v>1.1812800000000001</v>
      </c>
      <c r="F38" s="199"/>
      <c r="G38" s="197">
        <f>ROUND(E38*F38,2)</f>
        <v>0</v>
      </c>
      <c r="H38" s="199">
        <v>13.35</v>
      </c>
      <c r="I38" s="197">
        <f>ROUND(E38*H38,2)</f>
        <v>15.77</v>
      </c>
      <c r="J38" s="199">
        <v>651.29999999999995</v>
      </c>
      <c r="K38" s="197">
        <f>ROUND(E38*J38,2)</f>
        <v>769.37</v>
      </c>
      <c r="L38" s="197">
        <v>21</v>
      </c>
      <c r="M38" s="197">
        <f>G38*(1+L38/100)</f>
        <v>0</v>
      </c>
      <c r="N38" s="197">
        <v>5.6299999999999996E-3</v>
      </c>
      <c r="O38" s="197">
        <f>ROUND(E38*N38,2)</f>
        <v>0.01</v>
      </c>
      <c r="P38" s="197">
        <v>0</v>
      </c>
      <c r="Q38" s="197">
        <f>ROUND(E38*P38,2)</f>
        <v>0</v>
      </c>
      <c r="R38" s="198" t="s">
        <v>396</v>
      </c>
      <c r="S38" s="198" t="s">
        <v>194</v>
      </c>
      <c r="Y38" s="196"/>
    </row>
    <row r="39" spans="1:25" ht="21" customHeight="1" x14ac:dyDescent="0.2">
      <c r="A39" s="177"/>
      <c r="B39" s="319" t="s">
        <v>1357</v>
      </c>
      <c r="C39" s="319"/>
      <c r="D39" s="321"/>
      <c r="E39" s="321"/>
      <c r="F39" s="321"/>
      <c r="G39" s="321"/>
      <c r="H39" s="184"/>
      <c r="I39" s="184"/>
      <c r="J39" s="184"/>
      <c r="K39" s="184"/>
      <c r="L39" s="184"/>
      <c r="M39" s="184"/>
      <c r="N39" s="184"/>
      <c r="O39" s="184"/>
      <c r="P39" s="184"/>
      <c r="Q39" s="184"/>
      <c r="R39" s="185"/>
      <c r="S39" s="185"/>
    </row>
    <row r="40" spans="1:25" ht="22.5" x14ac:dyDescent="0.2">
      <c r="A40" s="193">
        <v>15</v>
      </c>
      <c r="B40" s="230" t="s">
        <v>1362</v>
      </c>
      <c r="C40" s="230" t="s">
        <v>1363</v>
      </c>
      <c r="D40" s="195" t="s">
        <v>293</v>
      </c>
      <c r="E40" s="196">
        <v>2.9532000000000003</v>
      </c>
      <c r="F40" s="199"/>
      <c r="G40" s="197">
        <f>ROUND(E40*F40,2)</f>
        <v>0</v>
      </c>
      <c r="H40" s="199">
        <v>12.74</v>
      </c>
      <c r="I40" s="197">
        <f>ROUND(E40*H40,2)</f>
        <v>37.619999999999997</v>
      </c>
      <c r="J40" s="199">
        <v>757.96</v>
      </c>
      <c r="K40" s="197">
        <f>ROUND(E40*J40,2)</f>
        <v>2238.41</v>
      </c>
      <c r="L40" s="197">
        <v>21</v>
      </c>
      <c r="M40" s="197">
        <f>G40*(1+L40/100)</f>
        <v>0</v>
      </c>
      <c r="N40" s="197">
        <v>5.94E-3</v>
      </c>
      <c r="O40" s="197">
        <f>ROUND(E40*N40,2)</f>
        <v>0.02</v>
      </c>
      <c r="P40" s="197">
        <v>0</v>
      </c>
      <c r="Q40" s="197">
        <f>ROUND(E40*P40,2)</f>
        <v>0</v>
      </c>
      <c r="R40" s="198" t="s">
        <v>396</v>
      </c>
      <c r="S40" s="198" t="s">
        <v>194</v>
      </c>
      <c r="Y40" s="196"/>
    </row>
    <row r="41" spans="1:25" ht="20.25" customHeight="1" x14ac:dyDescent="0.2">
      <c r="A41" s="177"/>
      <c r="B41" s="319" t="s">
        <v>1357</v>
      </c>
      <c r="C41" s="319"/>
      <c r="D41" s="321"/>
      <c r="E41" s="321"/>
      <c r="F41" s="321"/>
      <c r="G41" s="321"/>
      <c r="H41" s="184"/>
      <c r="I41" s="184"/>
      <c r="J41" s="184"/>
      <c r="K41" s="184"/>
      <c r="L41" s="184"/>
      <c r="M41" s="184"/>
      <c r="N41" s="184"/>
      <c r="O41" s="184"/>
      <c r="P41" s="184"/>
      <c r="Q41" s="184"/>
      <c r="R41" s="185"/>
      <c r="S41" s="185"/>
    </row>
    <row r="42" spans="1:25" x14ac:dyDescent="0.2">
      <c r="A42" s="193">
        <v>16</v>
      </c>
      <c r="B42" s="230" t="s">
        <v>1364</v>
      </c>
      <c r="C42" s="230" t="s">
        <v>1365</v>
      </c>
      <c r="D42" s="195" t="s">
        <v>293</v>
      </c>
      <c r="E42" s="196">
        <v>13.880040000000001</v>
      </c>
      <c r="F42" s="199"/>
      <c r="G42" s="197">
        <f>ROUND(E42*F42,2)</f>
        <v>0</v>
      </c>
      <c r="H42" s="199">
        <v>0</v>
      </c>
      <c r="I42" s="197">
        <f>ROUND(E42*H42,2)</f>
        <v>0</v>
      </c>
      <c r="J42" s="199">
        <v>38.22</v>
      </c>
      <c r="K42" s="197">
        <f>ROUND(E42*J42,2)</f>
        <v>530.5</v>
      </c>
      <c r="L42" s="197">
        <v>21</v>
      </c>
      <c r="M42" s="197">
        <f>G42*(1+L42/100)</f>
        <v>0</v>
      </c>
      <c r="N42" s="197">
        <v>0</v>
      </c>
      <c r="O42" s="197">
        <f>ROUND(E42*N42,2)</f>
        <v>0</v>
      </c>
      <c r="P42" s="197">
        <v>0</v>
      </c>
      <c r="Q42" s="197">
        <f>ROUND(E42*P42,2)</f>
        <v>0</v>
      </c>
      <c r="R42" s="198" t="s">
        <v>396</v>
      </c>
      <c r="S42" s="198" t="s">
        <v>194</v>
      </c>
      <c r="Y42" s="196"/>
    </row>
    <row r="43" spans="1:25" x14ac:dyDescent="0.2">
      <c r="A43" s="193">
        <v>17</v>
      </c>
      <c r="B43" s="230" t="s">
        <v>1366</v>
      </c>
      <c r="C43" s="230" t="s">
        <v>1367</v>
      </c>
      <c r="D43" s="195" t="s">
        <v>213</v>
      </c>
      <c r="E43" s="196">
        <v>0.59064000000000005</v>
      </c>
      <c r="F43" s="199"/>
      <c r="G43" s="197">
        <f>ROUND(E43*F43,2)</f>
        <v>0</v>
      </c>
      <c r="H43" s="199">
        <v>0</v>
      </c>
      <c r="I43" s="197">
        <f>ROUND(E43*H43,2)</f>
        <v>0</v>
      </c>
      <c r="J43" s="199">
        <v>232.05</v>
      </c>
      <c r="K43" s="197">
        <f>ROUND(E43*J43,2)</f>
        <v>137.06</v>
      </c>
      <c r="L43" s="197">
        <v>21</v>
      </c>
      <c r="M43" s="197">
        <f>G43*(1+L43/100)</f>
        <v>0</v>
      </c>
      <c r="N43" s="197">
        <v>0</v>
      </c>
      <c r="O43" s="197">
        <f>ROUND(E43*N43,2)</f>
        <v>0</v>
      </c>
      <c r="P43" s="197">
        <v>0</v>
      </c>
      <c r="Q43" s="197">
        <f>ROUND(E43*P43,2)</f>
        <v>0</v>
      </c>
      <c r="R43" s="198" t="s">
        <v>396</v>
      </c>
      <c r="S43" s="198" t="s">
        <v>194</v>
      </c>
      <c r="Y43" s="196"/>
    </row>
    <row r="44" spans="1:25" x14ac:dyDescent="0.2">
      <c r="A44" s="193">
        <v>18</v>
      </c>
      <c r="B44" s="230" t="s">
        <v>1368</v>
      </c>
      <c r="C44" s="230" t="s">
        <v>1369</v>
      </c>
      <c r="D44" s="195" t="s">
        <v>213</v>
      </c>
      <c r="E44" s="196">
        <v>0.14766000000000001</v>
      </c>
      <c r="F44" s="199"/>
      <c r="G44" s="197">
        <f>ROUND(E44*F44,2)</f>
        <v>0</v>
      </c>
      <c r="H44" s="199">
        <v>0</v>
      </c>
      <c r="I44" s="197">
        <f>ROUND(E44*H44,2)</f>
        <v>0</v>
      </c>
      <c r="J44" s="199">
        <v>808.5</v>
      </c>
      <c r="K44" s="197">
        <f>ROUND(E44*J44,2)</f>
        <v>119.38</v>
      </c>
      <c r="L44" s="197">
        <v>21</v>
      </c>
      <c r="M44" s="197">
        <f>G44*(1+L44/100)</f>
        <v>0</v>
      </c>
      <c r="N44" s="197">
        <v>0</v>
      </c>
      <c r="O44" s="197">
        <f>ROUND(E44*N44,2)</f>
        <v>0</v>
      </c>
      <c r="P44" s="197">
        <v>0</v>
      </c>
      <c r="Q44" s="197">
        <f>ROUND(E44*P44,2)</f>
        <v>0</v>
      </c>
      <c r="R44" s="198"/>
      <c r="S44" s="198" t="s">
        <v>339</v>
      </c>
      <c r="Y44" s="196"/>
    </row>
    <row r="45" spans="1:25" x14ac:dyDescent="0.2">
      <c r="A45" s="193">
        <v>19</v>
      </c>
      <c r="B45" s="230" t="s">
        <v>1370</v>
      </c>
      <c r="C45" s="230" t="s">
        <v>1371</v>
      </c>
      <c r="D45" s="195" t="s">
        <v>395</v>
      </c>
      <c r="E45" s="196">
        <v>0.59064000000000005</v>
      </c>
      <c r="F45" s="199"/>
      <c r="G45" s="197">
        <f>ROUND(E45*F45,2)</f>
        <v>0</v>
      </c>
      <c r="H45" s="199">
        <v>0</v>
      </c>
      <c r="I45" s="197">
        <f>ROUND(E45*H45,2)</f>
        <v>0</v>
      </c>
      <c r="J45" s="199">
        <v>8127</v>
      </c>
      <c r="K45" s="197">
        <f>ROUND(E45*J45,2)</f>
        <v>4800.13</v>
      </c>
      <c r="L45" s="197">
        <v>21</v>
      </c>
      <c r="M45" s="197">
        <f>G45*(1+L45/100)</f>
        <v>0</v>
      </c>
      <c r="N45" s="197">
        <v>0</v>
      </c>
      <c r="O45" s="197">
        <f>ROUND(E45*N45,2)</f>
        <v>0</v>
      </c>
      <c r="P45" s="197">
        <v>0</v>
      </c>
      <c r="Q45" s="197">
        <f>ROUND(E45*P45,2)</f>
        <v>0</v>
      </c>
      <c r="R45" s="198"/>
      <c r="S45" s="198" t="s">
        <v>339</v>
      </c>
      <c r="Y45" s="196"/>
    </row>
    <row r="46" spans="1:25" x14ac:dyDescent="0.2">
      <c r="A46" s="193">
        <v>20</v>
      </c>
      <c r="B46" s="230" t="s">
        <v>1372</v>
      </c>
      <c r="C46" s="230" t="s">
        <v>1373</v>
      </c>
      <c r="D46" s="195" t="s">
        <v>293</v>
      </c>
      <c r="E46" s="196">
        <v>13.880040000000001</v>
      </c>
      <c r="F46" s="199"/>
      <c r="G46" s="197">
        <f>ROUND(E46*F46,2)</f>
        <v>0</v>
      </c>
      <c r="H46" s="199">
        <v>0.14000000000000001</v>
      </c>
      <c r="I46" s="197">
        <f>ROUND(E46*H46,2)</f>
        <v>1.94</v>
      </c>
      <c r="J46" s="199">
        <v>14.88</v>
      </c>
      <c r="K46" s="197">
        <f>ROUND(E46*J46,2)</f>
        <v>206.53</v>
      </c>
      <c r="L46" s="197">
        <v>21</v>
      </c>
      <c r="M46" s="197">
        <f>G46*(1+L46/100)</f>
        <v>0</v>
      </c>
      <c r="N46" s="197">
        <v>0</v>
      </c>
      <c r="O46" s="197">
        <f>ROUND(E46*N46,2)</f>
        <v>0</v>
      </c>
      <c r="P46" s="197">
        <v>0</v>
      </c>
      <c r="Q46" s="197">
        <f>ROUND(E46*P46,2)</f>
        <v>0</v>
      </c>
      <c r="R46" s="198" t="s">
        <v>396</v>
      </c>
      <c r="S46" s="198" t="s">
        <v>194</v>
      </c>
      <c r="Y46" s="196"/>
    </row>
    <row r="47" spans="1:25" ht="12.75" customHeight="1" x14ac:dyDescent="0.2">
      <c r="A47" s="177"/>
      <c r="B47" s="319" t="s">
        <v>1278</v>
      </c>
      <c r="C47" s="319"/>
      <c r="D47" s="320"/>
      <c r="E47" s="320"/>
      <c r="F47" s="320"/>
      <c r="G47" s="320"/>
      <c r="H47" s="184"/>
      <c r="I47" s="184"/>
      <c r="J47" s="184"/>
      <c r="K47" s="184"/>
      <c r="L47" s="184"/>
      <c r="M47" s="184"/>
      <c r="N47" s="184"/>
      <c r="O47" s="184"/>
      <c r="P47" s="184"/>
      <c r="Q47" s="184"/>
      <c r="R47" s="185"/>
      <c r="S47" s="185"/>
    </row>
    <row r="48" spans="1:25" x14ac:dyDescent="0.2">
      <c r="A48" s="193">
        <v>21</v>
      </c>
      <c r="B48" s="230" t="s">
        <v>1374</v>
      </c>
      <c r="C48" s="230" t="s">
        <v>1375</v>
      </c>
      <c r="D48" s="195" t="s">
        <v>293</v>
      </c>
      <c r="E48" s="196">
        <v>13.880040000000001</v>
      </c>
      <c r="F48" s="199"/>
      <c r="G48" s="197">
        <f>ROUND(E48*F48,2)</f>
        <v>0</v>
      </c>
      <c r="H48" s="199">
        <v>0.11</v>
      </c>
      <c r="I48" s="197">
        <f>ROUND(E48*H48,2)</f>
        <v>1.53</v>
      </c>
      <c r="J48" s="199">
        <v>33.28</v>
      </c>
      <c r="K48" s="197">
        <f>ROUND(E48*J48,2)</f>
        <v>461.93</v>
      </c>
      <c r="L48" s="197">
        <v>21</v>
      </c>
      <c r="M48" s="197">
        <f>G48*(1+L48/100)</f>
        <v>0</v>
      </c>
      <c r="N48" s="197">
        <v>1.0000000000000001E-5</v>
      </c>
      <c r="O48" s="197">
        <f>ROUND(E48*N48,2)</f>
        <v>0</v>
      </c>
      <c r="P48" s="197">
        <v>0</v>
      </c>
      <c r="Q48" s="197">
        <f>ROUND(E48*P48,2)</f>
        <v>0</v>
      </c>
      <c r="R48" s="198" t="s">
        <v>396</v>
      </c>
      <c r="S48" s="198" t="s">
        <v>194</v>
      </c>
      <c r="Y48" s="196"/>
    </row>
    <row r="49" spans="1:25" ht="12.75" customHeight="1" x14ac:dyDescent="0.2">
      <c r="A49" s="177"/>
      <c r="B49" s="319" t="s">
        <v>1376</v>
      </c>
      <c r="C49" s="319"/>
      <c r="D49" s="320"/>
      <c r="E49" s="320"/>
      <c r="F49" s="320"/>
      <c r="G49" s="320"/>
      <c r="H49" s="184"/>
      <c r="I49" s="184"/>
      <c r="J49" s="184"/>
      <c r="K49" s="184"/>
      <c r="L49" s="184"/>
      <c r="M49" s="184"/>
      <c r="N49" s="184"/>
      <c r="O49" s="184"/>
      <c r="P49" s="184"/>
      <c r="Q49" s="184"/>
      <c r="R49" s="185"/>
      <c r="S49" s="185"/>
    </row>
    <row r="50" spans="1:25" ht="22.5" x14ac:dyDescent="0.2">
      <c r="A50" s="193">
        <v>22</v>
      </c>
      <c r="B50" s="230" t="s">
        <v>1377</v>
      </c>
      <c r="C50" s="230" t="s">
        <v>1378</v>
      </c>
      <c r="D50" s="195" t="s">
        <v>293</v>
      </c>
      <c r="E50" s="196">
        <v>2.06724</v>
      </c>
      <c r="F50" s="199"/>
      <c r="G50" s="197">
        <f t="shared" ref="G50:G55" si="0">ROUND(E50*F50,2)</f>
        <v>0</v>
      </c>
      <c r="H50" s="199">
        <v>36.65</v>
      </c>
      <c r="I50" s="197">
        <f t="shared" ref="I50:I55" si="1">ROUND(E50*H50,2)</f>
        <v>75.760000000000005</v>
      </c>
      <c r="J50" s="199">
        <v>0</v>
      </c>
      <c r="K50" s="197">
        <f t="shared" ref="K50:K55" si="2">ROUND(E50*J50,2)</f>
        <v>0</v>
      </c>
      <c r="L50" s="197">
        <v>21</v>
      </c>
      <c r="M50" s="197">
        <f t="shared" ref="M50:M55" si="3">G50*(1+L50/100)</f>
        <v>0</v>
      </c>
      <c r="N50" s="197">
        <v>5.0000000000000002E-5</v>
      </c>
      <c r="O50" s="197">
        <f t="shared" ref="O50:O55" si="4">ROUND(E50*N50,2)</f>
        <v>0</v>
      </c>
      <c r="P50" s="197">
        <v>0</v>
      </c>
      <c r="Q50" s="197">
        <f t="shared" ref="Q50:Q55" si="5">ROUND(E50*P50,2)</f>
        <v>0</v>
      </c>
      <c r="R50" s="198" t="s">
        <v>243</v>
      </c>
      <c r="S50" s="198" t="s">
        <v>194</v>
      </c>
      <c r="Y50" s="196"/>
    </row>
    <row r="51" spans="1:25" ht="22.5" x14ac:dyDescent="0.2">
      <c r="A51" s="193">
        <v>23</v>
      </c>
      <c r="B51" s="230" t="s">
        <v>1379</v>
      </c>
      <c r="C51" s="230" t="s">
        <v>1380</v>
      </c>
      <c r="D51" s="195" t="s">
        <v>293</v>
      </c>
      <c r="E51" s="196">
        <v>7.6783200000000011</v>
      </c>
      <c r="F51" s="199"/>
      <c r="G51" s="197">
        <f t="shared" si="0"/>
        <v>0</v>
      </c>
      <c r="H51" s="199">
        <v>52.29</v>
      </c>
      <c r="I51" s="197">
        <f t="shared" si="1"/>
        <v>401.5</v>
      </c>
      <c r="J51" s="199">
        <v>0</v>
      </c>
      <c r="K51" s="197">
        <f t="shared" si="2"/>
        <v>0</v>
      </c>
      <c r="L51" s="197">
        <v>21</v>
      </c>
      <c r="M51" s="197">
        <f t="shared" si="3"/>
        <v>0</v>
      </c>
      <c r="N51" s="197">
        <v>6.9999999999999994E-5</v>
      </c>
      <c r="O51" s="197">
        <f t="shared" si="4"/>
        <v>0</v>
      </c>
      <c r="P51" s="197">
        <v>0</v>
      </c>
      <c r="Q51" s="197">
        <f t="shared" si="5"/>
        <v>0</v>
      </c>
      <c r="R51" s="198" t="s">
        <v>243</v>
      </c>
      <c r="S51" s="198" t="s">
        <v>194</v>
      </c>
      <c r="Y51" s="196"/>
    </row>
    <row r="52" spans="1:25" ht="22.5" x14ac:dyDescent="0.2">
      <c r="A52" s="193">
        <v>24</v>
      </c>
      <c r="B52" s="230" t="s">
        <v>1381</v>
      </c>
      <c r="C52" s="230" t="s">
        <v>1382</v>
      </c>
      <c r="D52" s="195" t="s">
        <v>293</v>
      </c>
      <c r="E52" s="196">
        <v>1.1812800000000001</v>
      </c>
      <c r="F52" s="199"/>
      <c r="G52" s="197">
        <f t="shared" si="0"/>
        <v>0</v>
      </c>
      <c r="H52" s="199">
        <v>51.18</v>
      </c>
      <c r="I52" s="197">
        <f t="shared" si="1"/>
        <v>60.46</v>
      </c>
      <c r="J52" s="199">
        <v>0</v>
      </c>
      <c r="K52" s="197">
        <f t="shared" si="2"/>
        <v>0</v>
      </c>
      <c r="L52" s="197">
        <v>21</v>
      </c>
      <c r="M52" s="197">
        <f t="shared" si="3"/>
        <v>0</v>
      </c>
      <c r="N52" s="197">
        <v>1.2E-4</v>
      </c>
      <c r="O52" s="197">
        <f t="shared" si="4"/>
        <v>0</v>
      </c>
      <c r="P52" s="197">
        <v>0</v>
      </c>
      <c r="Q52" s="197">
        <f t="shared" si="5"/>
        <v>0</v>
      </c>
      <c r="R52" s="198" t="s">
        <v>243</v>
      </c>
      <c r="S52" s="198" t="s">
        <v>194</v>
      </c>
      <c r="Y52" s="196"/>
    </row>
    <row r="53" spans="1:25" ht="22.5" x14ac:dyDescent="0.2">
      <c r="A53" s="193">
        <v>25</v>
      </c>
      <c r="B53" s="230" t="s">
        <v>1383</v>
      </c>
      <c r="C53" s="230" t="s">
        <v>1384</v>
      </c>
      <c r="D53" s="195" t="s">
        <v>293</v>
      </c>
      <c r="E53" s="196">
        <v>2.9532000000000003</v>
      </c>
      <c r="F53" s="199"/>
      <c r="G53" s="197">
        <f t="shared" si="0"/>
        <v>0</v>
      </c>
      <c r="H53" s="199">
        <v>60.41</v>
      </c>
      <c r="I53" s="197">
        <f t="shared" si="1"/>
        <v>178.4</v>
      </c>
      <c r="J53" s="199">
        <v>0</v>
      </c>
      <c r="K53" s="197">
        <f t="shared" si="2"/>
        <v>0</v>
      </c>
      <c r="L53" s="197">
        <v>21</v>
      </c>
      <c r="M53" s="197">
        <f t="shared" si="3"/>
        <v>0</v>
      </c>
      <c r="N53" s="197">
        <v>1.4999999999999999E-4</v>
      </c>
      <c r="O53" s="197">
        <f t="shared" si="4"/>
        <v>0</v>
      </c>
      <c r="P53" s="197">
        <v>0</v>
      </c>
      <c r="Q53" s="197">
        <f t="shared" si="5"/>
        <v>0</v>
      </c>
      <c r="R53" s="198" t="s">
        <v>243</v>
      </c>
      <c r="S53" s="198" t="s">
        <v>194</v>
      </c>
      <c r="Y53" s="196"/>
    </row>
    <row r="54" spans="1:25" x14ac:dyDescent="0.2">
      <c r="A54" s="193">
        <v>26</v>
      </c>
      <c r="B54" s="230" t="s">
        <v>1256</v>
      </c>
      <c r="C54" s="230" t="s">
        <v>1385</v>
      </c>
      <c r="D54" s="195" t="s">
        <v>610</v>
      </c>
      <c r="E54" s="196">
        <v>1.4766000000000001</v>
      </c>
      <c r="F54" s="199"/>
      <c r="G54" s="197">
        <f t="shared" si="0"/>
        <v>0</v>
      </c>
      <c r="H54" s="199">
        <v>778.05</v>
      </c>
      <c r="I54" s="197">
        <f t="shared" si="1"/>
        <v>1148.8699999999999</v>
      </c>
      <c r="J54" s="199">
        <v>0</v>
      </c>
      <c r="K54" s="197">
        <f t="shared" si="2"/>
        <v>0</v>
      </c>
      <c r="L54" s="197">
        <v>21</v>
      </c>
      <c r="M54" s="197">
        <f t="shared" si="3"/>
        <v>0</v>
      </c>
      <c r="N54" s="197">
        <v>0</v>
      </c>
      <c r="O54" s="197">
        <f t="shared" si="4"/>
        <v>0</v>
      </c>
      <c r="P54" s="197">
        <v>0</v>
      </c>
      <c r="Q54" s="197">
        <f t="shared" si="5"/>
        <v>0</v>
      </c>
      <c r="R54" s="198"/>
      <c r="S54" s="198" t="s">
        <v>339</v>
      </c>
      <c r="Y54" s="196"/>
    </row>
    <row r="55" spans="1:25" x14ac:dyDescent="0.2">
      <c r="A55" s="193">
        <v>27</v>
      </c>
      <c r="B55" s="230" t="s">
        <v>1386</v>
      </c>
      <c r="C55" s="230" t="s">
        <v>1387</v>
      </c>
      <c r="D55" s="195" t="s">
        <v>0</v>
      </c>
      <c r="E55" s="329"/>
      <c r="F55" s="199"/>
      <c r="G55" s="197">
        <f t="shared" si="0"/>
        <v>0</v>
      </c>
      <c r="H55" s="199">
        <v>0</v>
      </c>
      <c r="I55" s="197">
        <f t="shared" si="1"/>
        <v>0</v>
      </c>
      <c r="J55" s="199">
        <v>1.21</v>
      </c>
      <c r="K55" s="197">
        <f t="shared" si="2"/>
        <v>0</v>
      </c>
      <c r="L55" s="197">
        <v>21</v>
      </c>
      <c r="M55" s="197">
        <f t="shared" si="3"/>
        <v>0</v>
      </c>
      <c r="N55" s="197">
        <v>0</v>
      </c>
      <c r="O55" s="197">
        <f t="shared" si="4"/>
        <v>0</v>
      </c>
      <c r="P55" s="197">
        <v>0</v>
      </c>
      <c r="Q55" s="197">
        <f t="shared" si="5"/>
        <v>0</v>
      </c>
      <c r="R55" s="198" t="s">
        <v>396</v>
      </c>
      <c r="S55" s="198" t="s">
        <v>194</v>
      </c>
      <c r="Y55" s="196"/>
    </row>
    <row r="56" spans="1:25" x14ac:dyDescent="0.2">
      <c r="A56" s="177"/>
      <c r="B56" s="234" t="s">
        <v>518</v>
      </c>
      <c r="C56" s="235"/>
      <c r="D56" s="200"/>
      <c r="E56" s="201"/>
      <c r="F56" s="184"/>
      <c r="G56" s="184"/>
      <c r="H56" s="184"/>
      <c r="I56" s="184"/>
      <c r="J56" s="184"/>
      <c r="K56" s="184"/>
      <c r="L56" s="184"/>
      <c r="M56" s="184"/>
      <c r="N56" s="184"/>
      <c r="O56" s="184"/>
      <c r="P56" s="184"/>
      <c r="Q56" s="184"/>
      <c r="R56" s="185"/>
      <c r="S56" s="185"/>
      <c r="Y56" s="201"/>
    </row>
    <row r="57" spans="1:25" ht="12.75" customHeight="1" x14ac:dyDescent="0.2">
      <c r="A57" s="177"/>
      <c r="B57" s="317" t="s">
        <v>1388</v>
      </c>
      <c r="C57" s="317"/>
      <c r="D57" s="318"/>
      <c r="E57" s="201"/>
      <c r="F57" s="184"/>
      <c r="G57" s="184"/>
      <c r="H57" s="184"/>
      <c r="I57" s="184"/>
      <c r="J57" s="184"/>
      <c r="K57" s="184"/>
      <c r="L57" s="184"/>
      <c r="M57" s="184"/>
      <c r="N57" s="184"/>
      <c r="O57" s="184"/>
      <c r="P57" s="184"/>
      <c r="Q57" s="184"/>
      <c r="R57" s="185"/>
      <c r="S57" s="185"/>
      <c r="Y57" s="201"/>
    </row>
    <row r="58" spans="1:25" x14ac:dyDescent="0.2">
      <c r="A58" s="177"/>
      <c r="B58" s="234" t="s">
        <v>1389</v>
      </c>
      <c r="C58" s="235"/>
      <c r="D58" s="200"/>
      <c r="E58" s="201">
        <v>157.595509824</v>
      </c>
      <c r="F58" s="184"/>
      <c r="G58" s="184"/>
      <c r="H58" s="184"/>
      <c r="I58" s="184"/>
      <c r="J58" s="184"/>
      <c r="K58" s="184"/>
      <c r="L58" s="184"/>
      <c r="M58" s="184"/>
      <c r="N58" s="184"/>
      <c r="O58" s="184"/>
      <c r="P58" s="184"/>
      <c r="Q58" s="184"/>
      <c r="R58" s="185"/>
      <c r="S58" s="185"/>
      <c r="Y58" s="201"/>
    </row>
    <row r="59" spans="1:25" x14ac:dyDescent="0.2">
      <c r="A59" s="162"/>
      <c r="B59" s="231"/>
      <c r="C59" s="231"/>
      <c r="D59" s="180"/>
      <c r="E59" s="181"/>
      <c r="F59" s="182"/>
      <c r="G59" s="182"/>
      <c r="H59" s="182"/>
      <c r="I59" s="182"/>
      <c r="J59" s="182"/>
      <c r="K59" s="182"/>
      <c r="L59" s="182"/>
      <c r="M59" s="182"/>
      <c r="N59" s="182"/>
      <c r="O59" s="182"/>
      <c r="P59" s="182"/>
      <c r="Q59" s="182"/>
      <c r="R59" s="183"/>
      <c r="S59" s="183"/>
      <c r="Y59" s="181"/>
    </row>
    <row r="60" spans="1:25" x14ac:dyDescent="0.2">
      <c r="A60" s="179" t="s">
        <v>188</v>
      </c>
      <c r="B60" s="229" t="s">
        <v>1390</v>
      </c>
      <c r="C60" s="229" t="s">
        <v>1391</v>
      </c>
      <c r="D60" s="187"/>
      <c r="E60" s="188"/>
      <c r="F60" s="189"/>
      <c r="G60" s="190">
        <f>SUMIF(AE61:AE62,"&lt;&gt;NOR",G61:G62)</f>
        <v>0</v>
      </c>
      <c r="H60" s="189"/>
      <c r="I60" s="189">
        <f>SUM(I61:I62)</f>
        <v>58.53</v>
      </c>
      <c r="J60" s="189"/>
      <c r="K60" s="189">
        <f>SUM(K61:K62)</f>
        <v>2036.8899999999999</v>
      </c>
      <c r="L60" s="189"/>
      <c r="M60" s="189">
        <f>SUM(M61:M62)</f>
        <v>0</v>
      </c>
      <c r="N60" s="189"/>
      <c r="O60" s="189">
        <f>SUM(O61:O62)</f>
        <v>0</v>
      </c>
      <c r="P60" s="189"/>
      <c r="Q60" s="189">
        <f>SUM(Q61:Q62)</f>
        <v>0</v>
      </c>
      <c r="R60" s="191"/>
      <c r="S60" s="191"/>
      <c r="Y60" s="188"/>
    </row>
    <row r="61" spans="1:25" x14ac:dyDescent="0.2">
      <c r="A61" s="193">
        <v>28</v>
      </c>
      <c r="B61" s="230" t="s">
        <v>1392</v>
      </c>
      <c r="C61" s="230" t="s">
        <v>1393</v>
      </c>
      <c r="D61" s="195" t="s">
        <v>213</v>
      </c>
      <c r="E61" s="196">
        <v>1.4766000000000001</v>
      </c>
      <c r="F61" s="199"/>
      <c r="G61" s="197">
        <f>ROUND(E61*F61,2)</f>
        <v>0</v>
      </c>
      <c r="H61" s="199">
        <v>39.64</v>
      </c>
      <c r="I61" s="197">
        <f>ROUND(E61*H61,2)</f>
        <v>58.53</v>
      </c>
      <c r="J61" s="199">
        <v>119.44</v>
      </c>
      <c r="K61" s="197">
        <f>ROUND(E61*J61,2)</f>
        <v>176.37</v>
      </c>
      <c r="L61" s="197">
        <v>21</v>
      </c>
      <c r="M61" s="197">
        <f>G61*(1+L61/100)</f>
        <v>0</v>
      </c>
      <c r="N61" s="197">
        <v>1E-4</v>
      </c>
      <c r="O61" s="197">
        <f>ROUND(E61*N61,2)</f>
        <v>0</v>
      </c>
      <c r="P61" s="197">
        <v>0</v>
      </c>
      <c r="Q61" s="197">
        <f>ROUND(E61*P61,2)</f>
        <v>0</v>
      </c>
      <c r="R61" s="198" t="s">
        <v>396</v>
      </c>
      <c r="S61" s="198" t="s">
        <v>194</v>
      </c>
      <c r="Y61" s="196"/>
    </row>
    <row r="62" spans="1:25" x14ac:dyDescent="0.2">
      <c r="A62" s="193">
        <v>29</v>
      </c>
      <c r="B62" s="230" t="s">
        <v>1256</v>
      </c>
      <c r="C62" s="230" t="s">
        <v>1394</v>
      </c>
      <c r="D62" s="195" t="s">
        <v>1253</v>
      </c>
      <c r="E62" s="196">
        <v>5.9064000000000005</v>
      </c>
      <c r="F62" s="199"/>
      <c r="G62" s="197">
        <f>ROUND(E62*F62,2)</f>
        <v>0</v>
      </c>
      <c r="H62" s="199">
        <v>0</v>
      </c>
      <c r="I62" s="197">
        <f>ROUND(E62*H62,2)</f>
        <v>0</v>
      </c>
      <c r="J62" s="199">
        <v>315</v>
      </c>
      <c r="K62" s="197">
        <f>ROUND(E62*J62,2)</f>
        <v>1860.52</v>
      </c>
      <c r="L62" s="197">
        <v>21</v>
      </c>
      <c r="M62" s="197">
        <f>G62*(1+L62/100)</f>
        <v>0</v>
      </c>
      <c r="N62" s="197">
        <v>0</v>
      </c>
      <c r="O62" s="197">
        <f>ROUND(E62*N62,2)</f>
        <v>0</v>
      </c>
      <c r="P62" s="197">
        <v>0</v>
      </c>
      <c r="Q62" s="197">
        <f>ROUND(E62*P62,2)</f>
        <v>0</v>
      </c>
      <c r="R62" s="198"/>
      <c r="S62" s="198" t="s">
        <v>339</v>
      </c>
      <c r="Y62" s="196"/>
    </row>
    <row r="63" spans="1:25" x14ac:dyDescent="0.2">
      <c r="A63" s="162"/>
      <c r="B63" s="231"/>
      <c r="C63" s="231"/>
      <c r="D63" s="180"/>
      <c r="E63" s="181"/>
      <c r="F63" s="182"/>
      <c r="G63" s="182"/>
      <c r="H63" s="182"/>
      <c r="I63" s="182"/>
      <c r="J63" s="182"/>
      <c r="K63" s="182"/>
      <c r="L63" s="182"/>
      <c r="M63" s="182"/>
      <c r="N63" s="182"/>
      <c r="O63" s="182"/>
      <c r="P63" s="182"/>
      <c r="Q63" s="182"/>
      <c r="R63" s="183"/>
      <c r="S63" s="183"/>
    </row>
    <row r="64" spans="1:25" x14ac:dyDescent="0.2">
      <c r="A64" s="158"/>
      <c r="D64" s="138"/>
    </row>
    <row r="65" spans="1:4" x14ac:dyDescent="0.2">
      <c r="A65" s="158"/>
      <c r="D65" s="138"/>
    </row>
    <row r="66" spans="1:4" x14ac:dyDescent="0.2">
      <c r="A66" s="158"/>
      <c r="D66" s="138"/>
    </row>
    <row r="67" spans="1:4" x14ac:dyDescent="0.2">
      <c r="A67" s="158"/>
      <c r="D67" s="138"/>
    </row>
    <row r="68" spans="1:4" x14ac:dyDescent="0.2">
      <c r="A68" s="158"/>
      <c r="D68" s="138"/>
    </row>
    <row r="69" spans="1:4" x14ac:dyDescent="0.2">
      <c r="A69" s="158"/>
      <c r="D69" s="138"/>
    </row>
    <row r="70" spans="1:4" x14ac:dyDescent="0.2">
      <c r="A70" s="158"/>
      <c r="D70" s="138"/>
    </row>
    <row r="71" spans="1:4" x14ac:dyDescent="0.2">
      <c r="A71" s="158"/>
      <c r="D71" s="138"/>
    </row>
    <row r="72" spans="1:4" x14ac:dyDescent="0.2">
      <c r="A72" s="158"/>
      <c r="D72" s="138"/>
    </row>
    <row r="73" spans="1:4" x14ac:dyDescent="0.2">
      <c r="A73" s="158"/>
      <c r="D73" s="138"/>
    </row>
    <row r="74" spans="1:4" x14ac:dyDescent="0.2">
      <c r="A74" s="158"/>
      <c r="D74" s="138"/>
    </row>
    <row r="75" spans="1:4" x14ac:dyDescent="0.2">
      <c r="A75" s="158"/>
      <c r="D75" s="138"/>
    </row>
    <row r="76" spans="1:4" x14ac:dyDescent="0.2">
      <c r="A76" s="158"/>
      <c r="D76" s="138"/>
    </row>
    <row r="77" spans="1:4" x14ac:dyDescent="0.2">
      <c r="A77" s="158"/>
      <c r="D77" s="138"/>
    </row>
    <row r="78" spans="1:4" x14ac:dyDescent="0.2">
      <c r="A78" s="158"/>
      <c r="D78" s="138"/>
    </row>
    <row r="79" spans="1:4" x14ac:dyDescent="0.2">
      <c r="A79" s="158"/>
      <c r="D79" s="138"/>
    </row>
    <row r="80" spans="1:4" x14ac:dyDescent="0.2">
      <c r="A80" s="158"/>
      <c r="D80" s="138"/>
    </row>
    <row r="81" spans="1:4" x14ac:dyDescent="0.2">
      <c r="A81" s="158"/>
      <c r="D81" s="138"/>
    </row>
    <row r="82" spans="1:4" x14ac:dyDescent="0.2">
      <c r="A82" s="158"/>
      <c r="D82" s="138"/>
    </row>
    <row r="83" spans="1:4" x14ac:dyDescent="0.2">
      <c r="A83" s="158"/>
      <c r="D83" s="138"/>
    </row>
    <row r="84" spans="1:4" x14ac:dyDescent="0.2">
      <c r="A84" s="158"/>
      <c r="D84" s="138"/>
    </row>
    <row r="85" spans="1:4" x14ac:dyDescent="0.2">
      <c r="A85" s="158"/>
      <c r="D85" s="138"/>
    </row>
    <row r="86" spans="1:4" x14ac:dyDescent="0.2">
      <c r="A86" s="158"/>
      <c r="D86" s="138"/>
    </row>
    <row r="87" spans="1:4" x14ac:dyDescent="0.2">
      <c r="A87" s="158"/>
      <c r="D87" s="138"/>
    </row>
    <row r="88" spans="1:4" x14ac:dyDescent="0.2">
      <c r="A88" s="158"/>
      <c r="D88" s="138"/>
    </row>
    <row r="89" spans="1:4" x14ac:dyDescent="0.2">
      <c r="A89" s="158"/>
      <c r="D89" s="138"/>
    </row>
    <row r="90" spans="1:4" x14ac:dyDescent="0.2">
      <c r="A90" s="158"/>
      <c r="D90" s="138"/>
    </row>
    <row r="91" spans="1:4" x14ac:dyDescent="0.2">
      <c r="A91" s="158"/>
      <c r="D91" s="138"/>
    </row>
    <row r="92" spans="1:4" x14ac:dyDescent="0.2">
      <c r="A92" s="158"/>
      <c r="D92" s="138"/>
    </row>
    <row r="93" spans="1:4" x14ac:dyDescent="0.2">
      <c r="A93" s="158"/>
      <c r="D93" s="138"/>
    </row>
    <row r="94" spans="1:4" x14ac:dyDescent="0.2">
      <c r="A94" s="158"/>
      <c r="D94" s="138"/>
    </row>
    <row r="95" spans="1:4" x14ac:dyDescent="0.2">
      <c r="A95" s="158"/>
      <c r="D95" s="138"/>
    </row>
    <row r="96" spans="1:4" x14ac:dyDescent="0.2">
      <c r="A96" s="158"/>
      <c r="D96" s="138"/>
    </row>
    <row r="97" spans="1:4" x14ac:dyDescent="0.2">
      <c r="A97" s="158"/>
      <c r="D97" s="138"/>
    </row>
    <row r="98" spans="1:4" x14ac:dyDescent="0.2">
      <c r="A98" s="158"/>
      <c r="D98" s="138"/>
    </row>
    <row r="99" spans="1:4" x14ac:dyDescent="0.2">
      <c r="A99" s="158"/>
      <c r="D99" s="138"/>
    </row>
    <row r="100" spans="1:4" x14ac:dyDescent="0.2">
      <c r="A100" s="158"/>
      <c r="D100" s="138"/>
    </row>
    <row r="101" spans="1:4" x14ac:dyDescent="0.2">
      <c r="A101" s="158"/>
      <c r="D101" s="138"/>
    </row>
    <row r="102" spans="1:4" x14ac:dyDescent="0.2">
      <c r="A102" s="158"/>
      <c r="D102" s="138"/>
    </row>
    <row r="103" spans="1:4" x14ac:dyDescent="0.2">
      <c r="A103" s="158"/>
      <c r="D103" s="138"/>
    </row>
    <row r="104" spans="1:4" x14ac:dyDescent="0.2">
      <c r="A104" s="158"/>
      <c r="D104" s="138"/>
    </row>
    <row r="105" spans="1:4" x14ac:dyDescent="0.2">
      <c r="A105" s="158"/>
      <c r="D105" s="138"/>
    </row>
    <row r="106" spans="1:4" x14ac:dyDescent="0.2">
      <c r="A106" s="158"/>
      <c r="D106" s="138"/>
    </row>
    <row r="107" spans="1:4" x14ac:dyDescent="0.2">
      <c r="A107" s="158"/>
      <c r="D107" s="138"/>
    </row>
    <row r="108" spans="1:4" x14ac:dyDescent="0.2">
      <c r="A108" s="158"/>
      <c r="D108" s="138"/>
    </row>
    <row r="109" spans="1:4" x14ac:dyDescent="0.2">
      <c r="A109" s="158"/>
      <c r="D109" s="138"/>
    </row>
    <row r="110" spans="1:4" x14ac:dyDescent="0.2">
      <c r="A110" s="158"/>
      <c r="D110" s="138"/>
    </row>
    <row r="111" spans="1:4" x14ac:dyDescent="0.2">
      <c r="A111" s="158"/>
      <c r="D111" s="138"/>
    </row>
    <row r="112" spans="1:4" x14ac:dyDescent="0.2">
      <c r="A112" s="158"/>
      <c r="D112" s="138"/>
    </row>
    <row r="113" spans="1:4" x14ac:dyDescent="0.2">
      <c r="A113" s="158"/>
      <c r="D113" s="138"/>
    </row>
    <row r="114" spans="1:4" x14ac:dyDescent="0.2">
      <c r="A114" s="158"/>
      <c r="D114" s="138"/>
    </row>
    <row r="115" spans="1:4" x14ac:dyDescent="0.2">
      <c r="A115" s="158"/>
      <c r="D115" s="138"/>
    </row>
    <row r="116" spans="1:4" x14ac:dyDescent="0.2">
      <c r="A116" s="158"/>
      <c r="D116" s="138"/>
    </row>
    <row r="117" spans="1:4" x14ac:dyDescent="0.2">
      <c r="A117" s="158"/>
      <c r="D117" s="138"/>
    </row>
    <row r="118" spans="1:4" x14ac:dyDescent="0.2">
      <c r="A118" s="158"/>
      <c r="D118" s="138"/>
    </row>
    <row r="119" spans="1:4" x14ac:dyDescent="0.2">
      <c r="A119" s="158"/>
      <c r="D119" s="138"/>
    </row>
    <row r="120" spans="1:4" x14ac:dyDescent="0.2">
      <c r="A120" s="158"/>
      <c r="D120" s="138"/>
    </row>
    <row r="121" spans="1:4" x14ac:dyDescent="0.2">
      <c r="A121" s="158"/>
      <c r="D121" s="138"/>
    </row>
    <row r="122" spans="1:4" x14ac:dyDescent="0.2">
      <c r="A122" s="158"/>
      <c r="D122" s="138"/>
    </row>
    <row r="123" spans="1:4" x14ac:dyDescent="0.2">
      <c r="A123" s="158"/>
      <c r="D123" s="138"/>
    </row>
    <row r="124" spans="1:4" x14ac:dyDescent="0.2">
      <c r="A124" s="158"/>
      <c r="D124" s="138"/>
    </row>
    <row r="125" spans="1:4" x14ac:dyDescent="0.2">
      <c r="A125" s="158"/>
      <c r="D125" s="138"/>
    </row>
    <row r="126" spans="1:4" x14ac:dyDescent="0.2">
      <c r="A126" s="158"/>
      <c r="D126" s="138"/>
    </row>
    <row r="127" spans="1:4" x14ac:dyDescent="0.2">
      <c r="A127" s="158"/>
      <c r="D127" s="138"/>
    </row>
    <row r="128" spans="1:4" x14ac:dyDescent="0.2">
      <c r="A128" s="158"/>
      <c r="D128" s="138"/>
    </row>
    <row r="129" spans="1:4" x14ac:dyDescent="0.2">
      <c r="A129" s="158"/>
      <c r="D129" s="138"/>
    </row>
    <row r="130" spans="1:4" x14ac:dyDescent="0.2">
      <c r="A130" s="158"/>
      <c r="D130" s="138"/>
    </row>
    <row r="131" spans="1:4" x14ac:dyDescent="0.2">
      <c r="A131" s="158"/>
      <c r="D131" s="138"/>
    </row>
    <row r="132" spans="1:4" x14ac:dyDescent="0.2">
      <c r="A132" s="158"/>
      <c r="D132" s="138"/>
    </row>
    <row r="133" spans="1:4" x14ac:dyDescent="0.2">
      <c r="A133" s="158"/>
      <c r="D133" s="138"/>
    </row>
    <row r="134" spans="1:4" x14ac:dyDescent="0.2">
      <c r="A134" s="158"/>
      <c r="D134" s="138"/>
    </row>
    <row r="135" spans="1:4" x14ac:dyDescent="0.2">
      <c r="A135" s="158"/>
      <c r="D135" s="138"/>
    </row>
    <row r="136" spans="1:4" x14ac:dyDescent="0.2">
      <c r="A136" s="158"/>
      <c r="D136" s="138"/>
    </row>
    <row r="137" spans="1:4" x14ac:dyDescent="0.2">
      <c r="A137" s="158"/>
      <c r="D137" s="138"/>
    </row>
    <row r="138" spans="1:4" x14ac:dyDescent="0.2">
      <c r="A138" s="158"/>
      <c r="D138" s="138"/>
    </row>
    <row r="139" spans="1:4" x14ac:dyDescent="0.2">
      <c r="A139" s="158"/>
      <c r="D139" s="138"/>
    </row>
    <row r="140" spans="1:4" x14ac:dyDescent="0.2">
      <c r="A140" s="158"/>
      <c r="D140" s="138"/>
    </row>
    <row r="141" spans="1:4" x14ac:dyDescent="0.2">
      <c r="A141" s="158"/>
      <c r="D141" s="138"/>
    </row>
    <row r="142" spans="1:4" x14ac:dyDescent="0.2">
      <c r="A142" s="158"/>
      <c r="D142" s="138"/>
    </row>
    <row r="143" spans="1:4" x14ac:dyDescent="0.2">
      <c r="A143" s="158"/>
      <c r="D143" s="138"/>
    </row>
    <row r="144" spans="1:4" x14ac:dyDescent="0.2">
      <c r="A144" s="158"/>
      <c r="D144" s="138"/>
    </row>
    <row r="145" spans="1:4" x14ac:dyDescent="0.2">
      <c r="A145" s="158"/>
      <c r="D145" s="138"/>
    </row>
    <row r="146" spans="1:4" x14ac:dyDescent="0.2">
      <c r="A146" s="158"/>
      <c r="D146" s="138"/>
    </row>
    <row r="147" spans="1:4" x14ac:dyDescent="0.2">
      <c r="A147" s="158"/>
      <c r="D147" s="138"/>
    </row>
    <row r="148" spans="1:4" x14ac:dyDescent="0.2">
      <c r="A148" s="158"/>
      <c r="D148" s="138"/>
    </row>
    <row r="149" spans="1:4" x14ac:dyDescent="0.2">
      <c r="A149" s="158"/>
      <c r="D149" s="138"/>
    </row>
    <row r="150" spans="1:4" x14ac:dyDescent="0.2">
      <c r="A150" s="158"/>
      <c r="D150" s="138"/>
    </row>
    <row r="151" spans="1:4" x14ac:dyDescent="0.2">
      <c r="A151" s="158"/>
      <c r="D151" s="138"/>
    </row>
    <row r="152" spans="1:4" x14ac:dyDescent="0.2">
      <c r="A152" s="158"/>
      <c r="D152" s="138"/>
    </row>
    <row r="153" spans="1:4" x14ac:dyDescent="0.2">
      <c r="A153" s="158"/>
      <c r="D153" s="138"/>
    </row>
    <row r="154" spans="1:4" x14ac:dyDescent="0.2">
      <c r="A154" s="158"/>
      <c r="D154" s="138"/>
    </row>
    <row r="155" spans="1:4" x14ac:dyDescent="0.2">
      <c r="A155" s="158"/>
      <c r="D155" s="138"/>
    </row>
    <row r="156" spans="1:4" x14ac:dyDescent="0.2">
      <c r="A156" s="158"/>
      <c r="D156" s="138"/>
    </row>
    <row r="157" spans="1:4" x14ac:dyDescent="0.2">
      <c r="A157" s="158"/>
      <c r="D157" s="138"/>
    </row>
    <row r="158" spans="1:4" x14ac:dyDescent="0.2">
      <c r="A158" s="158"/>
      <c r="D158" s="138"/>
    </row>
    <row r="159" spans="1:4" x14ac:dyDescent="0.2">
      <c r="A159" s="158"/>
      <c r="D159" s="138"/>
    </row>
    <row r="160" spans="1:4" x14ac:dyDescent="0.2">
      <c r="A160" s="158"/>
      <c r="D160" s="138"/>
    </row>
    <row r="161" spans="1:4" x14ac:dyDescent="0.2">
      <c r="A161" s="158"/>
      <c r="D161" s="138"/>
    </row>
    <row r="162" spans="1:4" x14ac:dyDescent="0.2">
      <c r="A162" s="158"/>
      <c r="D162" s="138"/>
    </row>
    <row r="163" spans="1:4" x14ac:dyDescent="0.2">
      <c r="A163" s="158"/>
      <c r="D163" s="138"/>
    </row>
    <row r="164" spans="1:4" x14ac:dyDescent="0.2">
      <c r="A164" s="158"/>
      <c r="D164" s="138"/>
    </row>
    <row r="165" spans="1:4" x14ac:dyDescent="0.2">
      <c r="A165" s="158"/>
      <c r="D165" s="138"/>
    </row>
    <row r="166" spans="1:4" x14ac:dyDescent="0.2">
      <c r="A166" s="158"/>
      <c r="D166" s="138"/>
    </row>
    <row r="167" spans="1:4" x14ac:dyDescent="0.2">
      <c r="A167" s="158"/>
      <c r="D167" s="138"/>
    </row>
    <row r="168" spans="1:4" x14ac:dyDescent="0.2">
      <c r="A168" s="158"/>
      <c r="D168" s="138"/>
    </row>
    <row r="169" spans="1:4" x14ac:dyDescent="0.2">
      <c r="A169" s="158"/>
      <c r="D169" s="138"/>
    </row>
    <row r="170" spans="1:4" x14ac:dyDescent="0.2">
      <c r="A170" s="158"/>
      <c r="D170" s="138"/>
    </row>
    <row r="171" spans="1:4" x14ac:dyDescent="0.2">
      <c r="A171" s="158"/>
      <c r="D171" s="138"/>
    </row>
    <row r="172" spans="1:4" x14ac:dyDescent="0.2">
      <c r="A172" s="158"/>
      <c r="D172" s="138"/>
    </row>
    <row r="173" spans="1:4" x14ac:dyDescent="0.2">
      <c r="A173" s="158"/>
      <c r="D173" s="138"/>
    </row>
    <row r="174" spans="1:4" x14ac:dyDescent="0.2">
      <c r="A174" s="158"/>
      <c r="D174" s="138"/>
    </row>
    <row r="175" spans="1:4" x14ac:dyDescent="0.2">
      <c r="A175" s="158"/>
      <c r="D175" s="138"/>
    </row>
    <row r="176" spans="1:4" x14ac:dyDescent="0.2">
      <c r="A176" s="158"/>
      <c r="D176" s="138"/>
    </row>
    <row r="177" spans="1:4" x14ac:dyDescent="0.2">
      <c r="A177" s="158"/>
      <c r="D177" s="138"/>
    </row>
    <row r="178" spans="1:4" x14ac:dyDescent="0.2">
      <c r="A178" s="158"/>
      <c r="D178" s="138"/>
    </row>
    <row r="179" spans="1:4" x14ac:dyDescent="0.2">
      <c r="A179" s="158"/>
      <c r="D179" s="138"/>
    </row>
    <row r="180" spans="1:4" x14ac:dyDescent="0.2">
      <c r="A180" s="158"/>
      <c r="D180" s="138"/>
    </row>
    <row r="181" spans="1:4" x14ac:dyDescent="0.2">
      <c r="A181" s="158"/>
      <c r="D181" s="138"/>
    </row>
    <row r="182" spans="1:4" x14ac:dyDescent="0.2">
      <c r="A182" s="158"/>
      <c r="D182" s="138"/>
    </row>
    <row r="183" spans="1:4" x14ac:dyDescent="0.2">
      <c r="A183" s="158"/>
      <c r="D183" s="138"/>
    </row>
    <row r="184" spans="1:4" x14ac:dyDescent="0.2">
      <c r="A184" s="158"/>
      <c r="D184" s="138"/>
    </row>
    <row r="185" spans="1:4" x14ac:dyDescent="0.2">
      <c r="A185" s="158"/>
      <c r="D185" s="138"/>
    </row>
    <row r="186" spans="1:4" x14ac:dyDescent="0.2">
      <c r="A186" s="158"/>
      <c r="D186" s="138"/>
    </row>
    <row r="187" spans="1:4" x14ac:dyDescent="0.2">
      <c r="A187" s="158"/>
      <c r="D187" s="138"/>
    </row>
    <row r="188" spans="1:4" x14ac:dyDescent="0.2">
      <c r="A188" s="158"/>
      <c r="D188" s="138"/>
    </row>
    <row r="189" spans="1:4" x14ac:dyDescent="0.2">
      <c r="A189" s="158"/>
      <c r="D189" s="138"/>
    </row>
    <row r="190" spans="1:4" x14ac:dyDescent="0.2">
      <c r="A190" s="158"/>
      <c r="D190" s="138"/>
    </row>
    <row r="191" spans="1:4" x14ac:dyDescent="0.2">
      <c r="A191" s="158"/>
      <c r="D191" s="138"/>
    </row>
    <row r="192" spans="1:4" x14ac:dyDescent="0.2">
      <c r="A192" s="158"/>
      <c r="D192" s="138"/>
    </row>
    <row r="193" spans="1:4" x14ac:dyDescent="0.2">
      <c r="A193" s="158"/>
      <c r="D193" s="138"/>
    </row>
    <row r="194" spans="1:4" x14ac:dyDescent="0.2">
      <c r="A194" s="158"/>
      <c r="D194" s="138"/>
    </row>
    <row r="195" spans="1:4" x14ac:dyDescent="0.2">
      <c r="A195" s="158"/>
      <c r="D195" s="138"/>
    </row>
    <row r="196" spans="1:4" x14ac:dyDescent="0.2">
      <c r="A196" s="158"/>
      <c r="D196" s="138"/>
    </row>
    <row r="197" spans="1:4" x14ac:dyDescent="0.2">
      <c r="A197" s="158"/>
      <c r="D197" s="138"/>
    </row>
    <row r="198" spans="1:4" x14ac:dyDescent="0.2">
      <c r="A198" s="158"/>
      <c r="D198" s="138"/>
    </row>
    <row r="199" spans="1:4" x14ac:dyDescent="0.2">
      <c r="A199" s="158"/>
      <c r="D199" s="138"/>
    </row>
    <row r="200" spans="1:4" x14ac:dyDescent="0.2">
      <c r="A200" s="158"/>
      <c r="D200" s="138"/>
    </row>
    <row r="201" spans="1:4" x14ac:dyDescent="0.2">
      <c r="A201" s="158"/>
      <c r="D201" s="138"/>
    </row>
    <row r="202" spans="1:4" x14ac:dyDescent="0.2">
      <c r="A202" s="158"/>
      <c r="D202" s="138"/>
    </row>
    <row r="203" spans="1:4" x14ac:dyDescent="0.2">
      <c r="A203" s="158"/>
      <c r="D203" s="138"/>
    </row>
    <row r="204" spans="1:4" x14ac:dyDescent="0.2">
      <c r="A204" s="158"/>
      <c r="D204" s="138"/>
    </row>
    <row r="205" spans="1:4" x14ac:dyDescent="0.2">
      <c r="A205" s="158"/>
      <c r="D205" s="138"/>
    </row>
    <row r="206" spans="1:4" x14ac:dyDescent="0.2">
      <c r="A206" s="158"/>
      <c r="D206" s="138"/>
    </row>
    <row r="207" spans="1:4" x14ac:dyDescent="0.2">
      <c r="A207" s="158"/>
      <c r="D207" s="138"/>
    </row>
    <row r="208" spans="1:4" x14ac:dyDescent="0.2">
      <c r="A208" s="158"/>
      <c r="D208" s="138"/>
    </row>
    <row r="209" spans="1:4" x14ac:dyDescent="0.2">
      <c r="A209" s="158"/>
      <c r="D209" s="138"/>
    </row>
    <row r="210" spans="1:4" x14ac:dyDescent="0.2">
      <c r="A210" s="158"/>
      <c r="D210" s="138"/>
    </row>
    <row r="211" spans="1:4" x14ac:dyDescent="0.2">
      <c r="A211" s="158"/>
      <c r="D211" s="138"/>
    </row>
    <row r="212" spans="1:4" x14ac:dyDescent="0.2">
      <c r="A212" s="158"/>
      <c r="D212" s="138"/>
    </row>
    <row r="213" spans="1:4" x14ac:dyDescent="0.2">
      <c r="A213" s="158"/>
      <c r="D213" s="138"/>
    </row>
    <row r="214" spans="1:4" x14ac:dyDescent="0.2">
      <c r="A214" s="158"/>
      <c r="D214" s="138"/>
    </row>
    <row r="215" spans="1:4" x14ac:dyDescent="0.2">
      <c r="A215" s="158"/>
      <c r="D215" s="138"/>
    </row>
    <row r="216" spans="1:4" x14ac:dyDescent="0.2">
      <c r="A216" s="158"/>
      <c r="D216" s="138"/>
    </row>
    <row r="217" spans="1:4" x14ac:dyDescent="0.2">
      <c r="A217" s="158"/>
      <c r="D217" s="138"/>
    </row>
    <row r="218" spans="1:4" x14ac:dyDescent="0.2">
      <c r="A218" s="158"/>
      <c r="D218" s="138"/>
    </row>
    <row r="219" spans="1:4" x14ac:dyDescent="0.2">
      <c r="A219" s="158"/>
      <c r="D219" s="138"/>
    </row>
    <row r="220" spans="1:4" x14ac:dyDescent="0.2">
      <c r="A220" s="158"/>
      <c r="D220" s="138"/>
    </row>
    <row r="221" spans="1:4" x14ac:dyDescent="0.2">
      <c r="A221" s="158"/>
      <c r="D221" s="138"/>
    </row>
    <row r="222" spans="1:4" x14ac:dyDescent="0.2">
      <c r="A222" s="158"/>
      <c r="D222" s="138"/>
    </row>
    <row r="223" spans="1:4" x14ac:dyDescent="0.2">
      <c r="A223" s="158"/>
      <c r="D223" s="138"/>
    </row>
    <row r="224" spans="1:4" x14ac:dyDescent="0.2">
      <c r="A224" s="158"/>
      <c r="D224" s="138"/>
    </row>
    <row r="225" spans="1:4" x14ac:dyDescent="0.2">
      <c r="A225" s="158"/>
      <c r="D225" s="138"/>
    </row>
    <row r="226" spans="1:4" x14ac:dyDescent="0.2">
      <c r="A226" s="158"/>
      <c r="D226" s="138"/>
    </row>
    <row r="227" spans="1:4" x14ac:dyDescent="0.2">
      <c r="A227" s="158"/>
      <c r="D227" s="138"/>
    </row>
    <row r="228" spans="1:4" x14ac:dyDescent="0.2">
      <c r="A228" s="158"/>
      <c r="D228" s="138"/>
    </row>
    <row r="229" spans="1:4" x14ac:dyDescent="0.2">
      <c r="A229" s="158"/>
      <c r="D229" s="138"/>
    </row>
    <row r="230" spans="1:4" x14ac:dyDescent="0.2">
      <c r="A230" s="158"/>
      <c r="D230" s="138"/>
    </row>
    <row r="231" spans="1:4" x14ac:dyDescent="0.2">
      <c r="A231" s="158"/>
      <c r="D231" s="138"/>
    </row>
    <row r="232" spans="1:4" x14ac:dyDescent="0.2">
      <c r="A232" s="158"/>
      <c r="D232" s="138"/>
    </row>
    <row r="233" spans="1:4" x14ac:dyDescent="0.2">
      <c r="A233" s="158"/>
      <c r="D233" s="138"/>
    </row>
    <row r="234" spans="1:4" x14ac:dyDescent="0.2">
      <c r="A234" s="158"/>
      <c r="D234" s="138"/>
    </row>
    <row r="235" spans="1:4" x14ac:dyDescent="0.2">
      <c r="A235" s="158"/>
      <c r="D235" s="138"/>
    </row>
    <row r="236" spans="1:4" x14ac:dyDescent="0.2">
      <c r="A236" s="158"/>
      <c r="D236" s="138"/>
    </row>
    <row r="237" spans="1:4" x14ac:dyDescent="0.2">
      <c r="A237" s="158"/>
      <c r="D237" s="138"/>
    </row>
    <row r="238" spans="1:4" x14ac:dyDescent="0.2">
      <c r="A238" s="158"/>
      <c r="D238" s="138"/>
    </row>
    <row r="239" spans="1:4" x14ac:dyDescent="0.2">
      <c r="A239" s="158"/>
      <c r="D239" s="138"/>
    </row>
    <row r="240" spans="1:4" x14ac:dyDescent="0.2">
      <c r="A240" s="158"/>
      <c r="D240" s="138"/>
    </row>
    <row r="241" spans="1:4" x14ac:dyDescent="0.2">
      <c r="A241" s="158"/>
      <c r="D241" s="138"/>
    </row>
    <row r="242" spans="1:4" x14ac:dyDescent="0.2">
      <c r="A242" s="158"/>
      <c r="D242" s="138"/>
    </row>
    <row r="243" spans="1:4" x14ac:dyDescent="0.2">
      <c r="A243" s="158"/>
      <c r="D243" s="138"/>
    </row>
    <row r="244" spans="1:4" x14ac:dyDescent="0.2">
      <c r="A244" s="158"/>
      <c r="D244" s="138"/>
    </row>
    <row r="245" spans="1:4" x14ac:dyDescent="0.2">
      <c r="A245" s="158"/>
      <c r="D245" s="138"/>
    </row>
    <row r="246" spans="1:4" x14ac:dyDescent="0.2">
      <c r="A246" s="158"/>
      <c r="D246" s="138"/>
    </row>
    <row r="247" spans="1:4" x14ac:dyDescent="0.2">
      <c r="A247" s="158"/>
      <c r="D247" s="138"/>
    </row>
    <row r="248" spans="1:4" x14ac:dyDescent="0.2">
      <c r="A248" s="158"/>
      <c r="D248" s="138"/>
    </row>
    <row r="249" spans="1:4" x14ac:dyDescent="0.2">
      <c r="A249" s="158"/>
      <c r="D249" s="138"/>
    </row>
    <row r="250" spans="1:4" x14ac:dyDescent="0.2">
      <c r="A250" s="158"/>
      <c r="D250" s="138"/>
    </row>
    <row r="251" spans="1:4" x14ac:dyDescent="0.2">
      <c r="A251" s="158"/>
      <c r="D251" s="138"/>
    </row>
    <row r="252" spans="1:4" x14ac:dyDescent="0.2">
      <c r="A252" s="158"/>
      <c r="D252" s="138"/>
    </row>
    <row r="253" spans="1:4" x14ac:dyDescent="0.2">
      <c r="A253" s="158"/>
      <c r="D253" s="138"/>
    </row>
    <row r="254" spans="1:4" x14ac:dyDescent="0.2">
      <c r="A254" s="158"/>
      <c r="D254" s="138"/>
    </row>
    <row r="255" spans="1:4" x14ac:dyDescent="0.2">
      <c r="A255" s="158"/>
      <c r="D255" s="138"/>
    </row>
    <row r="256" spans="1:4" x14ac:dyDescent="0.2">
      <c r="A256" s="158"/>
      <c r="D256" s="138"/>
    </row>
    <row r="257" spans="1:4" x14ac:dyDescent="0.2">
      <c r="A257" s="158"/>
      <c r="D257" s="138"/>
    </row>
    <row r="258" spans="1:4" x14ac:dyDescent="0.2">
      <c r="A258" s="158"/>
      <c r="D258" s="138"/>
    </row>
    <row r="259" spans="1:4" x14ac:dyDescent="0.2">
      <c r="A259" s="158"/>
      <c r="D259" s="138"/>
    </row>
    <row r="260" spans="1:4" x14ac:dyDescent="0.2">
      <c r="A260" s="158"/>
      <c r="D260" s="138"/>
    </row>
    <row r="261" spans="1:4" x14ac:dyDescent="0.2">
      <c r="A261" s="158"/>
      <c r="D261" s="138"/>
    </row>
    <row r="262" spans="1:4" x14ac:dyDescent="0.2">
      <c r="A262" s="158"/>
      <c r="D262" s="138"/>
    </row>
    <row r="263" spans="1:4" x14ac:dyDescent="0.2">
      <c r="A263" s="158"/>
      <c r="D263" s="138"/>
    </row>
    <row r="264" spans="1:4" x14ac:dyDescent="0.2">
      <c r="A264" s="158"/>
      <c r="D264" s="138"/>
    </row>
    <row r="265" spans="1:4" x14ac:dyDescent="0.2">
      <c r="A265" s="158"/>
      <c r="D265" s="138"/>
    </row>
    <row r="266" spans="1:4" x14ac:dyDescent="0.2">
      <c r="A266" s="158"/>
      <c r="D266" s="138"/>
    </row>
    <row r="267" spans="1:4" x14ac:dyDescent="0.2">
      <c r="A267" s="158"/>
      <c r="D267" s="138"/>
    </row>
    <row r="268" spans="1:4" x14ac:dyDescent="0.2">
      <c r="A268" s="158"/>
      <c r="D268" s="138"/>
    </row>
    <row r="269" spans="1:4" x14ac:dyDescent="0.2">
      <c r="A269" s="158"/>
      <c r="D269" s="138"/>
    </row>
    <row r="270" spans="1:4" x14ac:dyDescent="0.2">
      <c r="A270" s="158"/>
      <c r="D270" s="138"/>
    </row>
    <row r="271" spans="1:4" x14ac:dyDescent="0.2">
      <c r="A271" s="158"/>
      <c r="D271" s="138"/>
    </row>
    <row r="272" spans="1:4" x14ac:dyDescent="0.2">
      <c r="A272" s="158"/>
      <c r="D272" s="138"/>
    </row>
    <row r="273" spans="1:4" x14ac:dyDescent="0.2">
      <c r="A273" s="158"/>
      <c r="D273" s="138"/>
    </row>
    <row r="274" spans="1:4" x14ac:dyDescent="0.2">
      <c r="A274" s="158"/>
      <c r="D274" s="138"/>
    </row>
    <row r="275" spans="1:4" x14ac:dyDescent="0.2">
      <c r="A275" s="158"/>
      <c r="D275" s="138"/>
    </row>
    <row r="276" spans="1:4" x14ac:dyDescent="0.2">
      <c r="A276" s="158"/>
      <c r="D276" s="138"/>
    </row>
    <row r="277" spans="1:4" x14ac:dyDescent="0.2">
      <c r="A277" s="158"/>
      <c r="D277" s="138"/>
    </row>
    <row r="278" spans="1:4" x14ac:dyDescent="0.2">
      <c r="A278" s="158"/>
      <c r="D278" s="138"/>
    </row>
    <row r="279" spans="1:4" x14ac:dyDescent="0.2">
      <c r="A279" s="158"/>
      <c r="D279" s="138"/>
    </row>
    <row r="280" spans="1:4" x14ac:dyDescent="0.2">
      <c r="A280" s="158"/>
      <c r="D280" s="138"/>
    </row>
    <row r="281" spans="1:4" x14ac:dyDescent="0.2">
      <c r="A281" s="158"/>
      <c r="D281" s="138"/>
    </row>
    <row r="282" spans="1:4" x14ac:dyDescent="0.2">
      <c r="A282" s="158"/>
      <c r="D282" s="138"/>
    </row>
    <row r="283" spans="1:4" x14ac:dyDescent="0.2">
      <c r="A283" s="158"/>
      <c r="D283" s="138"/>
    </row>
    <row r="284" spans="1:4" x14ac:dyDescent="0.2">
      <c r="A284" s="158"/>
      <c r="D284" s="138"/>
    </row>
    <row r="285" spans="1:4" x14ac:dyDescent="0.2">
      <c r="A285" s="158"/>
      <c r="D285" s="138"/>
    </row>
    <row r="286" spans="1:4" x14ac:dyDescent="0.2">
      <c r="A286" s="158"/>
      <c r="D286" s="138"/>
    </row>
    <row r="287" spans="1:4" x14ac:dyDescent="0.2">
      <c r="A287" s="158"/>
      <c r="D287" s="138"/>
    </row>
    <row r="288" spans="1:4" x14ac:dyDescent="0.2">
      <c r="A288" s="158"/>
      <c r="D288" s="138"/>
    </row>
    <row r="289" spans="1:4" x14ac:dyDescent="0.2">
      <c r="A289" s="158"/>
      <c r="D289" s="138"/>
    </row>
    <row r="290" spans="1:4" x14ac:dyDescent="0.2">
      <c r="A290" s="158"/>
      <c r="D290" s="138"/>
    </row>
    <row r="291" spans="1:4" x14ac:dyDescent="0.2">
      <c r="A291" s="158"/>
      <c r="D291" s="138"/>
    </row>
    <row r="292" spans="1:4" x14ac:dyDescent="0.2">
      <c r="A292" s="158"/>
      <c r="D292" s="138"/>
    </row>
    <row r="293" spans="1:4" x14ac:dyDescent="0.2">
      <c r="A293" s="158"/>
      <c r="D293" s="138"/>
    </row>
    <row r="294" spans="1:4" x14ac:dyDescent="0.2">
      <c r="A294" s="158"/>
      <c r="D294" s="138"/>
    </row>
    <row r="295" spans="1:4" x14ac:dyDescent="0.2">
      <c r="A295" s="158"/>
      <c r="D295" s="138"/>
    </row>
    <row r="296" spans="1:4" x14ac:dyDescent="0.2">
      <c r="A296" s="158"/>
      <c r="D296" s="138"/>
    </row>
    <row r="297" spans="1:4" x14ac:dyDescent="0.2">
      <c r="A297" s="158"/>
      <c r="D297" s="138"/>
    </row>
    <row r="298" spans="1:4" x14ac:dyDescent="0.2">
      <c r="A298" s="158"/>
      <c r="D298" s="138"/>
    </row>
    <row r="299" spans="1:4" x14ac:dyDescent="0.2">
      <c r="A299" s="158"/>
      <c r="D299" s="138"/>
    </row>
    <row r="300" spans="1:4" x14ac:dyDescent="0.2">
      <c r="A300" s="158"/>
      <c r="D300" s="138"/>
    </row>
    <row r="301" spans="1:4" x14ac:dyDescent="0.2">
      <c r="A301" s="158"/>
      <c r="D301" s="138"/>
    </row>
    <row r="302" spans="1:4" x14ac:dyDescent="0.2">
      <c r="A302" s="158"/>
      <c r="D302" s="138"/>
    </row>
    <row r="303" spans="1:4" x14ac:dyDescent="0.2">
      <c r="A303" s="158"/>
      <c r="D303" s="138"/>
    </row>
    <row r="304" spans="1:4" x14ac:dyDescent="0.2">
      <c r="A304" s="158"/>
      <c r="D304" s="138"/>
    </row>
    <row r="305" spans="1:4" x14ac:dyDescent="0.2">
      <c r="A305" s="158"/>
      <c r="D305" s="138"/>
    </row>
    <row r="306" spans="1:4" x14ac:dyDescent="0.2">
      <c r="A306" s="158"/>
      <c r="D306" s="138"/>
    </row>
    <row r="307" spans="1:4" x14ac:dyDescent="0.2">
      <c r="A307" s="158"/>
      <c r="D307" s="138"/>
    </row>
    <row r="308" spans="1:4" x14ac:dyDescent="0.2">
      <c r="A308" s="158"/>
      <c r="D308" s="138"/>
    </row>
    <row r="309" spans="1:4" x14ac:dyDescent="0.2">
      <c r="A309" s="158"/>
      <c r="D309" s="138"/>
    </row>
    <row r="310" spans="1:4" x14ac:dyDescent="0.2">
      <c r="A310" s="158"/>
      <c r="D310" s="138"/>
    </row>
    <row r="311" spans="1:4" x14ac:dyDescent="0.2">
      <c r="A311" s="158"/>
      <c r="D311" s="138"/>
    </row>
    <row r="312" spans="1:4" x14ac:dyDescent="0.2">
      <c r="A312" s="158"/>
      <c r="D312" s="138"/>
    </row>
    <row r="313" spans="1:4" x14ac:dyDescent="0.2">
      <c r="A313" s="158"/>
      <c r="D313" s="138"/>
    </row>
    <row r="314" spans="1:4" x14ac:dyDescent="0.2">
      <c r="A314" s="158"/>
      <c r="D314" s="138"/>
    </row>
    <row r="315" spans="1:4" x14ac:dyDescent="0.2">
      <c r="A315" s="158"/>
      <c r="D315" s="138"/>
    </row>
    <row r="316" spans="1:4" x14ac:dyDescent="0.2">
      <c r="A316" s="158"/>
      <c r="D316" s="138"/>
    </row>
    <row r="317" spans="1:4" x14ac:dyDescent="0.2">
      <c r="A317" s="158"/>
      <c r="D317" s="138"/>
    </row>
    <row r="318" spans="1:4" x14ac:dyDescent="0.2">
      <c r="A318" s="158"/>
      <c r="D318" s="138"/>
    </row>
    <row r="319" spans="1:4" x14ac:dyDescent="0.2">
      <c r="A319" s="158"/>
      <c r="D319" s="138"/>
    </row>
    <row r="320" spans="1:4" x14ac:dyDescent="0.2">
      <c r="A320" s="158"/>
      <c r="D320" s="138"/>
    </row>
    <row r="321" spans="1:4" x14ac:dyDescent="0.2">
      <c r="A321" s="158"/>
      <c r="D321" s="138"/>
    </row>
    <row r="322" spans="1:4" x14ac:dyDescent="0.2">
      <c r="A322" s="158"/>
      <c r="D322" s="138"/>
    </row>
    <row r="323" spans="1:4" x14ac:dyDescent="0.2">
      <c r="A323" s="158"/>
      <c r="D323" s="138"/>
    </row>
    <row r="324" spans="1:4" x14ac:dyDescent="0.2">
      <c r="A324" s="158"/>
      <c r="D324" s="138"/>
    </row>
    <row r="325" spans="1:4" x14ac:dyDescent="0.2">
      <c r="A325" s="158"/>
      <c r="D325" s="138"/>
    </row>
    <row r="326" spans="1:4" x14ac:dyDescent="0.2">
      <c r="A326" s="158"/>
      <c r="D326" s="138"/>
    </row>
    <row r="327" spans="1:4" x14ac:dyDescent="0.2">
      <c r="A327" s="158"/>
      <c r="D327" s="138"/>
    </row>
    <row r="328" spans="1:4" x14ac:dyDescent="0.2">
      <c r="A328" s="158"/>
      <c r="D328" s="138"/>
    </row>
    <row r="329" spans="1:4" x14ac:dyDescent="0.2">
      <c r="A329" s="158"/>
      <c r="D329" s="138"/>
    </row>
    <row r="330" spans="1:4" x14ac:dyDescent="0.2">
      <c r="A330" s="158"/>
      <c r="D330" s="138"/>
    </row>
    <row r="331" spans="1:4" x14ac:dyDescent="0.2">
      <c r="A331" s="158"/>
      <c r="D331" s="138"/>
    </row>
    <row r="332" spans="1:4" x14ac:dyDescent="0.2">
      <c r="A332" s="158"/>
      <c r="D332" s="138"/>
    </row>
    <row r="333" spans="1:4" x14ac:dyDescent="0.2">
      <c r="A333" s="158"/>
      <c r="D333" s="138"/>
    </row>
    <row r="334" spans="1:4" x14ac:dyDescent="0.2">
      <c r="A334" s="158"/>
      <c r="D334" s="138"/>
    </row>
    <row r="335" spans="1:4" x14ac:dyDescent="0.2">
      <c r="A335" s="158"/>
      <c r="D335" s="138"/>
    </row>
    <row r="336" spans="1:4" x14ac:dyDescent="0.2">
      <c r="A336" s="158"/>
      <c r="D336" s="138"/>
    </row>
    <row r="337" spans="1:4" x14ac:dyDescent="0.2">
      <c r="A337" s="158"/>
      <c r="D337" s="138"/>
    </row>
    <row r="338" spans="1:4" x14ac:dyDescent="0.2">
      <c r="A338" s="158"/>
      <c r="D338" s="138"/>
    </row>
    <row r="339" spans="1:4" x14ac:dyDescent="0.2">
      <c r="A339" s="158"/>
      <c r="D339" s="138"/>
    </row>
    <row r="340" spans="1:4" x14ac:dyDescent="0.2">
      <c r="A340" s="158"/>
      <c r="D340" s="138"/>
    </row>
    <row r="341" spans="1:4" x14ac:dyDescent="0.2">
      <c r="A341" s="158"/>
      <c r="D341" s="138"/>
    </row>
    <row r="342" spans="1:4" x14ac:dyDescent="0.2">
      <c r="A342" s="158"/>
      <c r="D342" s="138"/>
    </row>
    <row r="343" spans="1:4" x14ac:dyDescent="0.2">
      <c r="A343" s="158"/>
      <c r="D343" s="138"/>
    </row>
    <row r="344" spans="1:4" x14ac:dyDescent="0.2">
      <c r="A344" s="158"/>
      <c r="D344" s="138"/>
    </row>
    <row r="345" spans="1:4" x14ac:dyDescent="0.2">
      <c r="A345" s="158"/>
      <c r="D345" s="138"/>
    </row>
    <row r="346" spans="1:4" x14ac:dyDescent="0.2">
      <c r="A346" s="158"/>
      <c r="D346" s="138"/>
    </row>
    <row r="347" spans="1:4" x14ac:dyDescent="0.2">
      <c r="A347" s="158"/>
      <c r="D347" s="138"/>
    </row>
    <row r="348" spans="1:4" x14ac:dyDescent="0.2">
      <c r="A348" s="158"/>
      <c r="D348" s="138"/>
    </row>
    <row r="349" spans="1:4" x14ac:dyDescent="0.2">
      <c r="A349" s="158"/>
      <c r="D349" s="138"/>
    </row>
    <row r="350" spans="1:4" x14ac:dyDescent="0.2">
      <c r="A350" s="158"/>
      <c r="D350" s="138"/>
    </row>
    <row r="351" spans="1:4" x14ac:dyDescent="0.2">
      <c r="A351" s="158"/>
      <c r="D351" s="138"/>
    </row>
    <row r="352" spans="1:4" x14ac:dyDescent="0.2">
      <c r="A352" s="158"/>
      <c r="D352" s="138"/>
    </row>
    <row r="353" spans="1:4" x14ac:dyDescent="0.2">
      <c r="A353" s="158"/>
      <c r="D353" s="138"/>
    </row>
    <row r="354" spans="1:4" x14ac:dyDescent="0.2">
      <c r="A354" s="158"/>
      <c r="D354" s="138"/>
    </row>
    <row r="355" spans="1:4" x14ac:dyDescent="0.2">
      <c r="A355" s="158"/>
      <c r="D355" s="138"/>
    </row>
    <row r="356" spans="1:4" x14ac:dyDescent="0.2">
      <c r="A356" s="158"/>
      <c r="D356" s="138"/>
    </row>
    <row r="357" spans="1:4" x14ac:dyDescent="0.2">
      <c r="A357" s="158"/>
      <c r="D357" s="138"/>
    </row>
    <row r="358" spans="1:4" x14ac:dyDescent="0.2">
      <c r="A358" s="158"/>
      <c r="D358" s="138"/>
    </row>
    <row r="359" spans="1:4" x14ac:dyDescent="0.2">
      <c r="A359" s="158"/>
      <c r="D359" s="138"/>
    </row>
    <row r="360" spans="1:4" x14ac:dyDescent="0.2">
      <c r="A360" s="158"/>
      <c r="D360" s="138"/>
    </row>
    <row r="361" spans="1:4" x14ac:dyDescent="0.2">
      <c r="A361" s="158"/>
      <c r="D361" s="138"/>
    </row>
    <row r="362" spans="1:4" x14ac:dyDescent="0.2">
      <c r="A362" s="158"/>
      <c r="D362" s="138"/>
    </row>
    <row r="363" spans="1:4" x14ac:dyDescent="0.2">
      <c r="A363" s="158"/>
      <c r="D363" s="138"/>
    </row>
    <row r="364" spans="1:4" x14ac:dyDescent="0.2">
      <c r="A364" s="158"/>
      <c r="D364" s="138"/>
    </row>
    <row r="365" spans="1:4" x14ac:dyDescent="0.2">
      <c r="A365" s="158"/>
      <c r="D365" s="138"/>
    </row>
    <row r="366" spans="1:4" x14ac:dyDescent="0.2">
      <c r="A366" s="158"/>
      <c r="D366" s="138"/>
    </row>
    <row r="367" spans="1:4" x14ac:dyDescent="0.2">
      <c r="A367" s="158"/>
      <c r="D367" s="138"/>
    </row>
    <row r="368" spans="1:4" x14ac:dyDescent="0.2">
      <c r="A368" s="158"/>
      <c r="D368" s="138"/>
    </row>
    <row r="369" spans="1:4" x14ac:dyDescent="0.2">
      <c r="A369" s="158"/>
      <c r="D369" s="138"/>
    </row>
    <row r="370" spans="1:4" x14ac:dyDescent="0.2">
      <c r="A370" s="158"/>
      <c r="D370" s="138"/>
    </row>
    <row r="371" spans="1:4" x14ac:dyDescent="0.2">
      <c r="A371" s="158"/>
      <c r="D371" s="138"/>
    </row>
    <row r="372" spans="1:4" x14ac:dyDescent="0.2">
      <c r="A372" s="158"/>
      <c r="D372" s="138"/>
    </row>
    <row r="373" spans="1:4" x14ac:dyDescent="0.2">
      <c r="A373" s="158"/>
      <c r="D373" s="138"/>
    </row>
    <row r="374" spans="1:4" x14ac:dyDescent="0.2">
      <c r="A374" s="158"/>
      <c r="D374" s="138"/>
    </row>
    <row r="375" spans="1:4" x14ac:dyDescent="0.2">
      <c r="A375" s="158"/>
      <c r="D375" s="138"/>
    </row>
    <row r="376" spans="1:4" x14ac:dyDescent="0.2">
      <c r="A376" s="158"/>
      <c r="D376" s="138"/>
    </row>
    <row r="377" spans="1:4" x14ac:dyDescent="0.2">
      <c r="A377" s="158"/>
      <c r="D377" s="138"/>
    </row>
    <row r="378" spans="1:4" x14ac:dyDescent="0.2">
      <c r="A378" s="158"/>
      <c r="D378" s="138"/>
    </row>
    <row r="379" spans="1:4" x14ac:dyDescent="0.2">
      <c r="A379" s="158"/>
      <c r="D379" s="138"/>
    </row>
    <row r="380" spans="1:4" x14ac:dyDescent="0.2">
      <c r="A380" s="158"/>
      <c r="D380" s="138"/>
    </row>
    <row r="381" spans="1:4" x14ac:dyDescent="0.2">
      <c r="A381" s="158"/>
      <c r="D381" s="138"/>
    </row>
    <row r="382" spans="1:4" x14ac:dyDescent="0.2">
      <c r="A382" s="158"/>
      <c r="D382" s="138"/>
    </row>
    <row r="383" spans="1:4" x14ac:dyDescent="0.2">
      <c r="A383" s="158"/>
      <c r="D383" s="138"/>
    </row>
    <row r="384" spans="1:4" x14ac:dyDescent="0.2">
      <c r="A384" s="158"/>
      <c r="D384" s="138"/>
    </row>
    <row r="385" spans="1:4" x14ac:dyDescent="0.2">
      <c r="A385" s="158"/>
      <c r="D385" s="138"/>
    </row>
    <row r="386" spans="1:4" x14ac:dyDescent="0.2">
      <c r="A386" s="158"/>
      <c r="D386" s="138"/>
    </row>
    <row r="387" spans="1:4" x14ac:dyDescent="0.2">
      <c r="A387" s="158"/>
      <c r="D387" s="138"/>
    </row>
    <row r="388" spans="1:4" x14ac:dyDescent="0.2">
      <c r="A388" s="158"/>
      <c r="D388" s="138"/>
    </row>
    <row r="389" spans="1:4" x14ac:dyDescent="0.2">
      <c r="A389" s="158"/>
      <c r="D389" s="138"/>
    </row>
    <row r="390" spans="1:4" x14ac:dyDescent="0.2">
      <c r="A390" s="158"/>
      <c r="D390" s="138"/>
    </row>
    <row r="391" spans="1:4" x14ac:dyDescent="0.2">
      <c r="A391" s="158"/>
      <c r="D391" s="138"/>
    </row>
    <row r="392" spans="1:4" x14ac:dyDescent="0.2">
      <c r="A392" s="158"/>
      <c r="D392" s="138"/>
    </row>
    <row r="393" spans="1:4" x14ac:dyDescent="0.2">
      <c r="A393" s="158"/>
      <c r="D393" s="138"/>
    </row>
    <row r="394" spans="1:4" x14ac:dyDescent="0.2">
      <c r="A394" s="158"/>
      <c r="D394" s="138"/>
    </row>
    <row r="395" spans="1:4" x14ac:dyDescent="0.2">
      <c r="A395" s="158"/>
      <c r="D395" s="138"/>
    </row>
    <row r="396" spans="1:4" x14ac:dyDescent="0.2">
      <c r="A396" s="158"/>
      <c r="D396" s="138"/>
    </row>
    <row r="397" spans="1:4" x14ac:dyDescent="0.2">
      <c r="A397" s="158"/>
      <c r="D397" s="138"/>
    </row>
    <row r="398" spans="1:4" x14ac:dyDescent="0.2">
      <c r="A398" s="158"/>
      <c r="D398" s="138"/>
    </row>
    <row r="399" spans="1:4" x14ac:dyDescent="0.2">
      <c r="A399" s="158"/>
      <c r="D399" s="138"/>
    </row>
    <row r="400" spans="1:4" x14ac:dyDescent="0.2">
      <c r="A400" s="158"/>
      <c r="D400" s="138"/>
    </row>
    <row r="401" spans="1:4" x14ac:dyDescent="0.2">
      <c r="A401" s="158"/>
      <c r="D401" s="138"/>
    </row>
    <row r="402" spans="1:4" x14ac:dyDescent="0.2">
      <c r="A402" s="158"/>
      <c r="D402" s="138"/>
    </row>
    <row r="403" spans="1:4" x14ac:dyDescent="0.2">
      <c r="A403" s="158"/>
      <c r="D403" s="138"/>
    </row>
    <row r="404" spans="1:4" x14ac:dyDescent="0.2">
      <c r="A404" s="158"/>
      <c r="D404" s="138"/>
    </row>
    <row r="405" spans="1:4" x14ac:dyDescent="0.2">
      <c r="A405" s="158"/>
      <c r="D405" s="138"/>
    </row>
    <row r="406" spans="1:4" x14ac:dyDescent="0.2">
      <c r="A406" s="158"/>
      <c r="D406" s="138"/>
    </row>
    <row r="407" spans="1:4" x14ac:dyDescent="0.2">
      <c r="A407" s="158"/>
      <c r="D407" s="138"/>
    </row>
    <row r="408" spans="1:4" x14ac:dyDescent="0.2">
      <c r="A408" s="158"/>
      <c r="D408" s="138"/>
    </row>
    <row r="409" spans="1:4" x14ac:dyDescent="0.2">
      <c r="A409" s="158"/>
      <c r="D409" s="138"/>
    </row>
    <row r="410" spans="1:4" x14ac:dyDescent="0.2">
      <c r="A410" s="158"/>
      <c r="D410" s="138"/>
    </row>
    <row r="411" spans="1:4" x14ac:dyDescent="0.2">
      <c r="A411" s="158"/>
      <c r="D411" s="138"/>
    </row>
    <row r="412" spans="1:4" x14ac:dyDescent="0.2">
      <c r="A412" s="158"/>
      <c r="D412" s="138"/>
    </row>
    <row r="413" spans="1:4" x14ac:dyDescent="0.2">
      <c r="A413" s="158"/>
      <c r="D413" s="138"/>
    </row>
    <row r="414" spans="1:4" x14ac:dyDescent="0.2">
      <c r="A414" s="158"/>
      <c r="D414" s="138"/>
    </row>
    <row r="415" spans="1:4" x14ac:dyDescent="0.2">
      <c r="A415" s="158"/>
      <c r="D415" s="138"/>
    </row>
    <row r="416" spans="1:4" x14ac:dyDescent="0.2">
      <c r="A416" s="158"/>
      <c r="D416" s="138"/>
    </row>
    <row r="417" spans="1:4" x14ac:dyDescent="0.2">
      <c r="A417" s="158"/>
      <c r="D417" s="138"/>
    </row>
    <row r="418" spans="1:4" x14ac:dyDescent="0.2">
      <c r="A418" s="158"/>
      <c r="D418" s="138"/>
    </row>
    <row r="419" spans="1:4" x14ac:dyDescent="0.2">
      <c r="A419" s="158"/>
      <c r="D419" s="138"/>
    </row>
    <row r="420" spans="1:4" x14ac:dyDescent="0.2">
      <c r="A420" s="158"/>
      <c r="D420" s="138"/>
    </row>
    <row r="421" spans="1:4" x14ac:dyDescent="0.2">
      <c r="A421" s="158"/>
      <c r="D421" s="138"/>
    </row>
    <row r="422" spans="1:4" x14ac:dyDescent="0.2">
      <c r="A422" s="158"/>
      <c r="D422" s="138"/>
    </row>
    <row r="423" spans="1:4" x14ac:dyDescent="0.2">
      <c r="A423" s="158"/>
      <c r="D423" s="138"/>
    </row>
    <row r="424" spans="1:4" x14ac:dyDescent="0.2">
      <c r="A424" s="158"/>
      <c r="D424" s="138"/>
    </row>
    <row r="425" spans="1:4" x14ac:dyDescent="0.2">
      <c r="A425" s="158"/>
      <c r="D425" s="138"/>
    </row>
    <row r="426" spans="1:4" x14ac:dyDescent="0.2">
      <c r="A426" s="158"/>
      <c r="D426" s="138"/>
    </row>
    <row r="427" spans="1:4" x14ac:dyDescent="0.2">
      <c r="A427" s="158"/>
      <c r="D427" s="138"/>
    </row>
    <row r="428" spans="1:4" x14ac:dyDescent="0.2">
      <c r="A428" s="158"/>
      <c r="D428" s="138"/>
    </row>
    <row r="429" spans="1:4" x14ac:dyDescent="0.2">
      <c r="A429" s="158"/>
      <c r="D429" s="138"/>
    </row>
    <row r="430" spans="1:4" x14ac:dyDescent="0.2">
      <c r="A430" s="158"/>
      <c r="D430" s="138"/>
    </row>
    <row r="431" spans="1:4" x14ac:dyDescent="0.2">
      <c r="A431" s="158"/>
      <c r="D431" s="138"/>
    </row>
    <row r="432" spans="1:4" x14ac:dyDescent="0.2">
      <c r="A432" s="158"/>
      <c r="D432" s="138"/>
    </row>
    <row r="433" spans="1:4" x14ac:dyDescent="0.2">
      <c r="A433" s="158"/>
      <c r="D433" s="138"/>
    </row>
    <row r="434" spans="1:4" x14ac:dyDescent="0.2">
      <c r="A434" s="158"/>
      <c r="D434" s="138"/>
    </row>
    <row r="435" spans="1:4" x14ac:dyDescent="0.2">
      <c r="A435" s="158"/>
      <c r="D435" s="138"/>
    </row>
    <row r="436" spans="1:4" x14ac:dyDescent="0.2">
      <c r="A436" s="158"/>
      <c r="D436" s="138"/>
    </row>
    <row r="437" spans="1:4" x14ac:dyDescent="0.2">
      <c r="A437" s="158"/>
      <c r="D437" s="138"/>
    </row>
    <row r="438" spans="1:4" x14ac:dyDescent="0.2">
      <c r="A438" s="158"/>
      <c r="D438" s="138"/>
    </row>
    <row r="439" spans="1:4" x14ac:dyDescent="0.2">
      <c r="A439" s="158"/>
      <c r="D439" s="138"/>
    </row>
    <row r="440" spans="1:4" x14ac:dyDescent="0.2">
      <c r="A440" s="158"/>
      <c r="D440" s="138"/>
    </row>
    <row r="441" spans="1:4" x14ac:dyDescent="0.2">
      <c r="A441" s="158"/>
      <c r="D441" s="138"/>
    </row>
    <row r="442" spans="1:4" x14ac:dyDescent="0.2">
      <c r="A442" s="158"/>
      <c r="D442" s="138"/>
    </row>
    <row r="443" spans="1:4" x14ac:dyDescent="0.2">
      <c r="A443" s="158"/>
      <c r="D443" s="138"/>
    </row>
    <row r="444" spans="1:4" x14ac:dyDescent="0.2">
      <c r="A444" s="158"/>
      <c r="D444" s="138"/>
    </row>
    <row r="445" spans="1:4" x14ac:dyDescent="0.2">
      <c r="A445" s="158"/>
      <c r="D445" s="138"/>
    </row>
    <row r="446" spans="1:4" x14ac:dyDescent="0.2">
      <c r="A446" s="158"/>
      <c r="D446" s="138"/>
    </row>
    <row r="447" spans="1:4" x14ac:dyDescent="0.2">
      <c r="A447" s="158"/>
      <c r="D447" s="138"/>
    </row>
    <row r="448" spans="1:4" x14ac:dyDescent="0.2">
      <c r="A448" s="158"/>
      <c r="D448" s="138"/>
    </row>
    <row r="449" spans="1:4" x14ac:dyDescent="0.2">
      <c r="A449" s="158"/>
      <c r="D449" s="138"/>
    </row>
    <row r="450" spans="1:4" x14ac:dyDescent="0.2">
      <c r="A450" s="158"/>
      <c r="D450" s="138"/>
    </row>
    <row r="451" spans="1:4" x14ac:dyDescent="0.2">
      <c r="A451" s="158"/>
      <c r="D451" s="138"/>
    </row>
    <row r="452" spans="1:4" x14ac:dyDescent="0.2">
      <c r="A452" s="158"/>
      <c r="D452" s="138"/>
    </row>
    <row r="453" spans="1:4" x14ac:dyDescent="0.2">
      <c r="A453" s="158"/>
      <c r="D453" s="138"/>
    </row>
    <row r="454" spans="1:4" x14ac:dyDescent="0.2">
      <c r="A454" s="158"/>
      <c r="D454" s="138"/>
    </row>
    <row r="455" spans="1:4" x14ac:dyDescent="0.2">
      <c r="A455" s="158"/>
      <c r="D455" s="138"/>
    </row>
    <row r="456" spans="1:4" x14ac:dyDescent="0.2">
      <c r="A456" s="158"/>
      <c r="D456" s="138"/>
    </row>
    <row r="457" spans="1:4" x14ac:dyDescent="0.2">
      <c r="A457" s="158"/>
      <c r="D457" s="138"/>
    </row>
    <row r="458" spans="1:4" x14ac:dyDescent="0.2">
      <c r="A458" s="158"/>
      <c r="D458" s="138"/>
    </row>
    <row r="459" spans="1:4" x14ac:dyDescent="0.2">
      <c r="A459" s="158"/>
      <c r="D459" s="138"/>
    </row>
    <row r="460" spans="1:4" x14ac:dyDescent="0.2">
      <c r="A460" s="158"/>
      <c r="D460" s="138"/>
    </row>
    <row r="461" spans="1:4" x14ac:dyDescent="0.2">
      <c r="A461" s="158"/>
      <c r="D461" s="138"/>
    </row>
    <row r="462" spans="1:4" x14ac:dyDescent="0.2">
      <c r="A462" s="158"/>
      <c r="D462" s="138"/>
    </row>
    <row r="463" spans="1:4" x14ac:dyDescent="0.2">
      <c r="A463" s="158"/>
      <c r="D463" s="138"/>
    </row>
    <row r="464" spans="1:4" x14ac:dyDescent="0.2">
      <c r="A464" s="158"/>
      <c r="D464" s="138"/>
    </row>
    <row r="465" spans="1:4" x14ac:dyDescent="0.2">
      <c r="A465" s="158"/>
      <c r="D465" s="138"/>
    </row>
    <row r="466" spans="1:4" x14ac:dyDescent="0.2">
      <c r="A466" s="158"/>
      <c r="D466" s="138"/>
    </row>
    <row r="467" spans="1:4" x14ac:dyDescent="0.2">
      <c r="A467" s="158"/>
      <c r="D467" s="138"/>
    </row>
    <row r="468" spans="1:4" x14ac:dyDescent="0.2">
      <c r="A468" s="158"/>
      <c r="D468" s="138"/>
    </row>
    <row r="469" spans="1:4" x14ac:dyDescent="0.2">
      <c r="A469" s="158"/>
      <c r="D469" s="138"/>
    </row>
    <row r="470" spans="1:4" x14ac:dyDescent="0.2">
      <c r="A470" s="158"/>
      <c r="D470" s="138"/>
    </row>
    <row r="471" spans="1:4" x14ac:dyDescent="0.2">
      <c r="A471" s="158"/>
      <c r="D471" s="138"/>
    </row>
    <row r="472" spans="1:4" x14ac:dyDescent="0.2">
      <c r="A472" s="158"/>
      <c r="D472" s="138"/>
    </row>
    <row r="473" spans="1:4" x14ac:dyDescent="0.2">
      <c r="A473" s="158"/>
      <c r="D473" s="138"/>
    </row>
    <row r="474" spans="1:4" x14ac:dyDescent="0.2">
      <c r="A474" s="158"/>
      <c r="D474" s="138"/>
    </row>
    <row r="475" spans="1:4" x14ac:dyDescent="0.2">
      <c r="A475" s="158"/>
      <c r="D475" s="138"/>
    </row>
    <row r="476" spans="1:4" x14ac:dyDescent="0.2">
      <c r="A476" s="158"/>
      <c r="D476" s="138"/>
    </row>
    <row r="477" spans="1:4" x14ac:dyDescent="0.2">
      <c r="A477" s="158"/>
      <c r="D477" s="138"/>
    </row>
    <row r="478" spans="1:4" x14ac:dyDescent="0.2">
      <c r="A478" s="158"/>
      <c r="D478" s="138"/>
    </row>
    <row r="479" spans="1:4" x14ac:dyDescent="0.2">
      <c r="A479" s="158"/>
      <c r="D479" s="138"/>
    </row>
    <row r="480" spans="1:4" x14ac:dyDescent="0.2">
      <c r="A480" s="158"/>
      <c r="D480" s="138"/>
    </row>
    <row r="481" spans="1:4" x14ac:dyDescent="0.2">
      <c r="A481" s="158"/>
      <c r="D481" s="138"/>
    </row>
    <row r="482" spans="1:4" x14ac:dyDescent="0.2">
      <c r="A482" s="158"/>
      <c r="D482" s="138"/>
    </row>
    <row r="483" spans="1:4" x14ac:dyDescent="0.2">
      <c r="A483" s="158"/>
      <c r="D483" s="138"/>
    </row>
    <row r="484" spans="1:4" x14ac:dyDescent="0.2">
      <c r="A484" s="158"/>
      <c r="D484" s="138"/>
    </row>
    <row r="485" spans="1:4" x14ac:dyDescent="0.2">
      <c r="A485" s="158"/>
      <c r="D485" s="138"/>
    </row>
    <row r="486" spans="1:4" x14ac:dyDescent="0.2">
      <c r="A486" s="158"/>
      <c r="D486" s="138"/>
    </row>
    <row r="487" spans="1:4" x14ac:dyDescent="0.2">
      <c r="A487" s="158"/>
      <c r="D487" s="138"/>
    </row>
    <row r="488" spans="1:4" x14ac:dyDescent="0.2">
      <c r="A488" s="158"/>
      <c r="D488" s="138"/>
    </row>
    <row r="489" spans="1:4" x14ac:dyDescent="0.2">
      <c r="A489" s="158"/>
      <c r="D489" s="138"/>
    </row>
    <row r="490" spans="1:4" x14ac:dyDescent="0.2">
      <c r="A490" s="158"/>
      <c r="D490" s="138"/>
    </row>
    <row r="491" spans="1:4" x14ac:dyDescent="0.2">
      <c r="A491" s="158"/>
      <c r="D491" s="138"/>
    </row>
    <row r="492" spans="1:4" x14ac:dyDescent="0.2">
      <c r="A492" s="158"/>
      <c r="D492" s="138"/>
    </row>
    <row r="493" spans="1:4" x14ac:dyDescent="0.2">
      <c r="A493" s="158"/>
      <c r="D493" s="138"/>
    </row>
    <row r="494" spans="1:4" x14ac:dyDescent="0.2">
      <c r="A494" s="158"/>
      <c r="D494" s="138"/>
    </row>
    <row r="495" spans="1:4" x14ac:dyDescent="0.2">
      <c r="A495" s="158"/>
      <c r="D495" s="138"/>
    </row>
    <row r="496" spans="1:4" x14ac:dyDescent="0.2">
      <c r="A496" s="158"/>
      <c r="D496" s="138"/>
    </row>
    <row r="497" spans="1:4" x14ac:dyDescent="0.2">
      <c r="A497" s="158"/>
      <c r="D497" s="138"/>
    </row>
    <row r="498" spans="1:4" x14ac:dyDescent="0.2">
      <c r="A498" s="158"/>
      <c r="D498" s="138"/>
    </row>
    <row r="499" spans="1:4" x14ac:dyDescent="0.2">
      <c r="A499" s="158"/>
      <c r="D499" s="138"/>
    </row>
    <row r="500" spans="1:4" x14ac:dyDescent="0.2">
      <c r="A500" s="158"/>
      <c r="D500" s="138"/>
    </row>
    <row r="501" spans="1:4" x14ac:dyDescent="0.2">
      <c r="A501" s="158"/>
      <c r="D501" s="138"/>
    </row>
    <row r="502" spans="1:4" x14ac:dyDescent="0.2">
      <c r="A502" s="158"/>
      <c r="D502" s="138"/>
    </row>
    <row r="503" spans="1:4" x14ac:dyDescent="0.2">
      <c r="A503" s="158"/>
      <c r="D503" s="138"/>
    </row>
    <row r="504" spans="1:4" x14ac:dyDescent="0.2">
      <c r="A504" s="158"/>
      <c r="D504" s="138"/>
    </row>
    <row r="505" spans="1:4" x14ac:dyDescent="0.2">
      <c r="A505" s="158"/>
      <c r="D505" s="138"/>
    </row>
    <row r="506" spans="1:4" x14ac:dyDescent="0.2">
      <c r="A506" s="158"/>
      <c r="D506" s="138"/>
    </row>
    <row r="507" spans="1:4" x14ac:dyDescent="0.2">
      <c r="A507" s="158"/>
      <c r="D507" s="138"/>
    </row>
    <row r="508" spans="1:4" x14ac:dyDescent="0.2">
      <c r="A508" s="158"/>
      <c r="D508" s="138"/>
    </row>
    <row r="509" spans="1:4" x14ac:dyDescent="0.2">
      <c r="A509" s="158"/>
      <c r="D509" s="138"/>
    </row>
    <row r="510" spans="1:4" x14ac:dyDescent="0.2">
      <c r="A510" s="158"/>
      <c r="D510" s="138"/>
    </row>
    <row r="511" spans="1:4" x14ac:dyDescent="0.2">
      <c r="A511" s="158"/>
      <c r="D511" s="138"/>
    </row>
    <row r="512" spans="1:4" x14ac:dyDescent="0.2">
      <c r="A512" s="158"/>
      <c r="D512" s="138"/>
    </row>
    <row r="513" spans="1:4" x14ac:dyDescent="0.2">
      <c r="A513" s="158"/>
      <c r="D513" s="138"/>
    </row>
    <row r="514" spans="1:4" x14ac:dyDescent="0.2">
      <c r="A514" s="158"/>
      <c r="D514" s="138"/>
    </row>
    <row r="515" spans="1:4" x14ac:dyDescent="0.2">
      <c r="A515" s="158"/>
      <c r="D515" s="138"/>
    </row>
    <row r="516" spans="1:4" x14ac:dyDescent="0.2">
      <c r="A516" s="158"/>
      <c r="D516" s="138"/>
    </row>
    <row r="517" spans="1:4" x14ac:dyDescent="0.2">
      <c r="A517" s="158"/>
      <c r="D517" s="138"/>
    </row>
    <row r="518" spans="1:4" x14ac:dyDescent="0.2">
      <c r="A518" s="158"/>
      <c r="D518" s="138"/>
    </row>
    <row r="519" spans="1:4" x14ac:dyDescent="0.2">
      <c r="A519" s="158"/>
      <c r="D519" s="138"/>
    </row>
    <row r="520" spans="1:4" x14ac:dyDescent="0.2">
      <c r="A520" s="158"/>
      <c r="D520" s="138"/>
    </row>
    <row r="521" spans="1:4" x14ac:dyDescent="0.2">
      <c r="A521" s="158"/>
      <c r="D521" s="138"/>
    </row>
    <row r="522" spans="1:4" x14ac:dyDescent="0.2">
      <c r="A522" s="158"/>
      <c r="D522" s="138"/>
    </row>
    <row r="523" spans="1:4" x14ac:dyDescent="0.2">
      <c r="A523" s="158"/>
      <c r="D523" s="138"/>
    </row>
    <row r="524" spans="1:4" x14ac:dyDescent="0.2">
      <c r="A524" s="158"/>
      <c r="D524" s="138"/>
    </row>
    <row r="525" spans="1:4" x14ac:dyDescent="0.2">
      <c r="A525" s="158"/>
      <c r="D525" s="138"/>
    </row>
    <row r="526" spans="1:4" x14ac:dyDescent="0.2">
      <c r="A526" s="158"/>
      <c r="D526" s="138"/>
    </row>
    <row r="527" spans="1:4" x14ac:dyDescent="0.2">
      <c r="A527" s="158"/>
      <c r="D527" s="138"/>
    </row>
    <row r="528" spans="1:4" x14ac:dyDescent="0.2">
      <c r="A528" s="158"/>
      <c r="D528" s="138"/>
    </row>
    <row r="529" spans="1:4" x14ac:dyDescent="0.2">
      <c r="A529" s="158"/>
      <c r="D529" s="138"/>
    </row>
    <row r="530" spans="1:4" x14ac:dyDescent="0.2">
      <c r="A530" s="158"/>
      <c r="D530" s="138"/>
    </row>
    <row r="531" spans="1:4" x14ac:dyDescent="0.2">
      <c r="A531" s="158"/>
      <c r="D531" s="138"/>
    </row>
    <row r="532" spans="1:4" x14ac:dyDescent="0.2">
      <c r="A532" s="158"/>
      <c r="D532" s="138"/>
    </row>
    <row r="533" spans="1:4" x14ac:dyDescent="0.2">
      <c r="A533" s="158"/>
      <c r="D533" s="138"/>
    </row>
    <row r="534" spans="1:4" x14ac:dyDescent="0.2">
      <c r="A534" s="158"/>
      <c r="D534" s="138"/>
    </row>
    <row r="535" spans="1:4" x14ac:dyDescent="0.2">
      <c r="A535" s="158"/>
      <c r="D535" s="138"/>
    </row>
    <row r="536" spans="1:4" x14ac:dyDescent="0.2">
      <c r="A536" s="158"/>
      <c r="D536" s="138"/>
    </row>
    <row r="537" spans="1:4" x14ac:dyDescent="0.2">
      <c r="A537" s="158"/>
      <c r="D537" s="138"/>
    </row>
    <row r="538" spans="1:4" x14ac:dyDescent="0.2">
      <c r="A538" s="158"/>
      <c r="D538" s="138"/>
    </row>
    <row r="539" spans="1:4" x14ac:dyDescent="0.2">
      <c r="A539" s="158"/>
      <c r="D539" s="138"/>
    </row>
    <row r="540" spans="1:4" x14ac:dyDescent="0.2">
      <c r="A540" s="158"/>
      <c r="D540" s="138"/>
    </row>
    <row r="541" spans="1:4" x14ac:dyDescent="0.2">
      <c r="A541" s="158"/>
      <c r="D541" s="138"/>
    </row>
    <row r="542" spans="1:4" x14ac:dyDescent="0.2">
      <c r="A542" s="158"/>
      <c r="D542" s="138"/>
    </row>
    <row r="543" spans="1:4" x14ac:dyDescent="0.2">
      <c r="A543" s="158"/>
      <c r="D543" s="138"/>
    </row>
    <row r="544" spans="1:4" x14ac:dyDescent="0.2">
      <c r="A544" s="158"/>
      <c r="D544" s="138"/>
    </row>
    <row r="545" spans="1:4" x14ac:dyDescent="0.2">
      <c r="A545" s="158"/>
      <c r="D545" s="138"/>
    </row>
    <row r="546" spans="1:4" x14ac:dyDescent="0.2">
      <c r="A546" s="158"/>
      <c r="D546" s="138"/>
    </row>
    <row r="547" spans="1:4" x14ac:dyDescent="0.2">
      <c r="A547" s="158"/>
      <c r="D547" s="138"/>
    </row>
    <row r="548" spans="1:4" x14ac:dyDescent="0.2">
      <c r="A548" s="158"/>
      <c r="D548" s="138"/>
    </row>
    <row r="549" spans="1:4" x14ac:dyDescent="0.2">
      <c r="A549" s="158"/>
      <c r="D549" s="138"/>
    </row>
    <row r="550" spans="1:4" x14ac:dyDescent="0.2">
      <c r="A550" s="158"/>
      <c r="D550" s="138"/>
    </row>
    <row r="551" spans="1:4" x14ac:dyDescent="0.2">
      <c r="A551" s="158"/>
      <c r="D551" s="138"/>
    </row>
    <row r="552" spans="1:4" x14ac:dyDescent="0.2">
      <c r="A552" s="158"/>
      <c r="D552" s="138"/>
    </row>
    <row r="553" spans="1:4" x14ac:dyDescent="0.2">
      <c r="A553" s="158"/>
      <c r="D553" s="138"/>
    </row>
    <row r="554" spans="1:4" x14ac:dyDescent="0.2">
      <c r="A554" s="158"/>
      <c r="D554" s="138"/>
    </row>
    <row r="555" spans="1:4" x14ac:dyDescent="0.2">
      <c r="A555" s="158"/>
      <c r="D555" s="138"/>
    </row>
    <row r="556" spans="1:4" x14ac:dyDescent="0.2">
      <c r="A556" s="158"/>
      <c r="D556" s="138"/>
    </row>
    <row r="557" spans="1:4" x14ac:dyDescent="0.2">
      <c r="A557" s="158"/>
      <c r="D557" s="138"/>
    </row>
    <row r="558" spans="1:4" x14ac:dyDescent="0.2">
      <c r="A558" s="158"/>
      <c r="D558" s="138"/>
    </row>
    <row r="559" spans="1:4" x14ac:dyDescent="0.2">
      <c r="A559" s="158"/>
      <c r="D559" s="138"/>
    </row>
    <row r="560" spans="1:4" x14ac:dyDescent="0.2">
      <c r="A560" s="158"/>
      <c r="D560" s="138"/>
    </row>
    <row r="561" spans="1:4" x14ac:dyDescent="0.2">
      <c r="A561" s="158"/>
      <c r="D561" s="138"/>
    </row>
    <row r="562" spans="1:4" x14ac:dyDescent="0.2">
      <c r="A562" s="158"/>
      <c r="D562" s="138"/>
    </row>
    <row r="563" spans="1:4" x14ac:dyDescent="0.2">
      <c r="A563" s="158"/>
      <c r="D563" s="138"/>
    </row>
    <row r="564" spans="1:4" x14ac:dyDescent="0.2">
      <c r="A564" s="158"/>
      <c r="D564" s="138"/>
    </row>
    <row r="565" spans="1:4" x14ac:dyDescent="0.2">
      <c r="A565" s="158"/>
      <c r="D565" s="138"/>
    </row>
    <row r="566" spans="1:4" x14ac:dyDescent="0.2">
      <c r="A566" s="158"/>
      <c r="D566" s="138"/>
    </row>
    <row r="567" spans="1:4" x14ac:dyDescent="0.2">
      <c r="A567" s="158"/>
      <c r="D567" s="138"/>
    </row>
    <row r="568" spans="1:4" x14ac:dyDescent="0.2">
      <c r="A568" s="158"/>
      <c r="D568" s="138"/>
    </row>
    <row r="569" spans="1:4" x14ac:dyDescent="0.2">
      <c r="A569" s="158"/>
      <c r="D569" s="138"/>
    </row>
    <row r="570" spans="1:4" x14ac:dyDescent="0.2">
      <c r="A570" s="158"/>
      <c r="D570" s="138"/>
    </row>
    <row r="571" spans="1:4" x14ac:dyDescent="0.2">
      <c r="A571" s="158"/>
      <c r="D571" s="138"/>
    </row>
    <row r="572" spans="1:4" x14ac:dyDescent="0.2">
      <c r="A572" s="158"/>
      <c r="D572" s="138"/>
    </row>
    <row r="573" spans="1:4" x14ac:dyDescent="0.2">
      <c r="A573" s="158"/>
      <c r="D573" s="138"/>
    </row>
    <row r="574" spans="1:4" x14ac:dyDescent="0.2">
      <c r="A574" s="158"/>
      <c r="D574" s="138"/>
    </row>
    <row r="575" spans="1:4" x14ac:dyDescent="0.2">
      <c r="A575" s="158"/>
      <c r="D575" s="138"/>
    </row>
    <row r="576" spans="1:4" x14ac:dyDescent="0.2">
      <c r="A576" s="158"/>
      <c r="D576" s="138"/>
    </row>
    <row r="577" spans="1:4" x14ac:dyDescent="0.2">
      <c r="A577" s="158"/>
      <c r="D577" s="138"/>
    </row>
    <row r="578" spans="1:4" x14ac:dyDescent="0.2">
      <c r="A578" s="158"/>
      <c r="D578" s="138"/>
    </row>
    <row r="579" spans="1:4" x14ac:dyDescent="0.2">
      <c r="A579" s="158"/>
      <c r="D579" s="138"/>
    </row>
    <row r="580" spans="1:4" x14ac:dyDescent="0.2">
      <c r="A580" s="158"/>
      <c r="D580" s="138"/>
    </row>
    <row r="581" spans="1:4" x14ac:dyDescent="0.2">
      <c r="A581" s="158"/>
      <c r="D581" s="138"/>
    </row>
    <row r="582" spans="1:4" x14ac:dyDescent="0.2">
      <c r="A582" s="158"/>
      <c r="D582" s="138"/>
    </row>
    <row r="583" spans="1:4" x14ac:dyDescent="0.2">
      <c r="A583" s="158"/>
      <c r="D583" s="138"/>
    </row>
    <row r="584" spans="1:4" x14ac:dyDescent="0.2">
      <c r="A584" s="158"/>
      <c r="D584" s="138"/>
    </row>
    <row r="585" spans="1:4" x14ac:dyDescent="0.2">
      <c r="A585" s="158"/>
      <c r="D585" s="138"/>
    </row>
    <row r="586" spans="1:4" x14ac:dyDescent="0.2">
      <c r="A586" s="158"/>
      <c r="D586" s="138"/>
    </row>
    <row r="587" spans="1:4" x14ac:dyDescent="0.2">
      <c r="A587" s="158"/>
      <c r="D587" s="138"/>
    </row>
    <row r="588" spans="1:4" x14ac:dyDescent="0.2">
      <c r="A588" s="158"/>
      <c r="D588" s="138"/>
    </row>
    <row r="589" spans="1:4" x14ac:dyDescent="0.2">
      <c r="A589" s="158"/>
      <c r="D589" s="138"/>
    </row>
    <row r="590" spans="1:4" x14ac:dyDescent="0.2">
      <c r="A590" s="158"/>
      <c r="D590" s="138"/>
    </row>
    <row r="591" spans="1:4" x14ac:dyDescent="0.2">
      <c r="A591" s="158"/>
      <c r="D591" s="138"/>
    </row>
    <row r="592" spans="1:4" x14ac:dyDescent="0.2">
      <c r="A592" s="158"/>
      <c r="D592" s="138"/>
    </row>
    <row r="593" spans="1:4" x14ac:dyDescent="0.2">
      <c r="A593" s="158"/>
      <c r="D593" s="138"/>
    </row>
    <row r="594" spans="1:4" x14ac:dyDescent="0.2">
      <c r="A594" s="158"/>
      <c r="D594" s="138"/>
    </row>
    <row r="595" spans="1:4" x14ac:dyDescent="0.2">
      <c r="A595" s="158"/>
      <c r="D595" s="138"/>
    </row>
    <row r="596" spans="1:4" x14ac:dyDescent="0.2">
      <c r="A596" s="158"/>
      <c r="D596" s="138"/>
    </row>
    <row r="597" spans="1:4" x14ac:dyDescent="0.2">
      <c r="A597" s="158"/>
      <c r="D597" s="138"/>
    </row>
    <row r="598" spans="1:4" x14ac:dyDescent="0.2">
      <c r="A598" s="158"/>
      <c r="D598" s="138"/>
    </row>
    <row r="599" spans="1:4" x14ac:dyDescent="0.2">
      <c r="A599" s="158"/>
      <c r="D599" s="138"/>
    </row>
    <row r="600" spans="1:4" x14ac:dyDescent="0.2">
      <c r="A600" s="158"/>
      <c r="D600" s="138"/>
    </row>
    <row r="601" spans="1:4" x14ac:dyDescent="0.2">
      <c r="A601" s="158"/>
      <c r="D601" s="138"/>
    </row>
    <row r="602" spans="1:4" x14ac:dyDescent="0.2">
      <c r="A602" s="158"/>
      <c r="D602" s="138"/>
    </row>
    <row r="603" spans="1:4" x14ac:dyDescent="0.2">
      <c r="A603" s="158"/>
      <c r="D603" s="138"/>
    </row>
    <row r="604" spans="1:4" x14ac:dyDescent="0.2">
      <c r="A604" s="158"/>
      <c r="D604" s="138"/>
    </row>
    <row r="605" spans="1:4" x14ac:dyDescent="0.2">
      <c r="A605" s="158"/>
      <c r="D605" s="138"/>
    </row>
    <row r="606" spans="1:4" x14ac:dyDescent="0.2">
      <c r="A606" s="158"/>
      <c r="D606" s="138"/>
    </row>
    <row r="607" spans="1:4" x14ac:dyDescent="0.2">
      <c r="A607" s="158"/>
      <c r="D607" s="138"/>
    </row>
    <row r="608" spans="1:4" x14ac:dyDescent="0.2">
      <c r="A608" s="158"/>
      <c r="D608" s="138"/>
    </row>
    <row r="609" spans="1:4" x14ac:dyDescent="0.2">
      <c r="A609" s="158"/>
      <c r="D609" s="138"/>
    </row>
    <row r="610" spans="1:4" x14ac:dyDescent="0.2">
      <c r="A610" s="158"/>
      <c r="D610" s="138"/>
    </row>
    <row r="611" spans="1:4" x14ac:dyDescent="0.2">
      <c r="A611" s="158"/>
      <c r="D611" s="138"/>
    </row>
    <row r="612" spans="1:4" x14ac:dyDescent="0.2">
      <c r="A612" s="158"/>
      <c r="D612" s="138"/>
    </row>
    <row r="613" spans="1:4" x14ac:dyDescent="0.2">
      <c r="A613" s="158"/>
      <c r="D613" s="138"/>
    </row>
    <row r="614" spans="1:4" x14ac:dyDescent="0.2">
      <c r="A614" s="158"/>
      <c r="D614" s="138"/>
    </row>
    <row r="615" spans="1:4" x14ac:dyDescent="0.2">
      <c r="A615" s="158"/>
      <c r="D615" s="138"/>
    </row>
    <row r="616" spans="1:4" x14ac:dyDescent="0.2">
      <c r="A616" s="158"/>
      <c r="D616" s="138"/>
    </row>
    <row r="617" spans="1:4" x14ac:dyDescent="0.2">
      <c r="A617" s="158"/>
      <c r="D617" s="138"/>
    </row>
    <row r="618" spans="1:4" x14ac:dyDescent="0.2">
      <c r="A618" s="158"/>
      <c r="D618" s="138"/>
    </row>
    <row r="619" spans="1:4" x14ac:dyDescent="0.2">
      <c r="A619" s="158"/>
      <c r="D619" s="138"/>
    </row>
    <row r="620" spans="1:4" x14ac:dyDescent="0.2">
      <c r="A620" s="158"/>
      <c r="D620" s="138"/>
    </row>
    <row r="621" spans="1:4" x14ac:dyDescent="0.2">
      <c r="A621" s="158"/>
      <c r="D621" s="138"/>
    </row>
    <row r="622" spans="1:4" x14ac:dyDescent="0.2">
      <c r="A622" s="158"/>
      <c r="D622" s="138"/>
    </row>
    <row r="623" spans="1:4" x14ac:dyDescent="0.2">
      <c r="A623" s="158"/>
      <c r="D623" s="138"/>
    </row>
    <row r="624" spans="1:4" x14ac:dyDescent="0.2">
      <c r="A624" s="158"/>
      <c r="D624" s="138"/>
    </row>
    <row r="625" spans="1:4" x14ac:dyDescent="0.2">
      <c r="A625" s="158"/>
      <c r="D625" s="138"/>
    </row>
    <row r="626" spans="1:4" x14ac:dyDescent="0.2">
      <c r="A626" s="158"/>
      <c r="D626" s="138"/>
    </row>
    <row r="627" spans="1:4" x14ac:dyDescent="0.2">
      <c r="A627" s="158"/>
      <c r="D627" s="138"/>
    </row>
    <row r="628" spans="1:4" x14ac:dyDescent="0.2">
      <c r="A628" s="158"/>
      <c r="D628" s="138"/>
    </row>
    <row r="629" spans="1:4" x14ac:dyDescent="0.2">
      <c r="A629" s="158"/>
      <c r="D629" s="138"/>
    </row>
    <row r="630" spans="1:4" x14ac:dyDescent="0.2">
      <c r="A630" s="158"/>
      <c r="D630" s="138"/>
    </row>
    <row r="631" spans="1:4" x14ac:dyDescent="0.2">
      <c r="A631" s="158"/>
      <c r="D631" s="138"/>
    </row>
    <row r="632" spans="1:4" x14ac:dyDescent="0.2">
      <c r="A632" s="158"/>
      <c r="D632" s="138"/>
    </row>
    <row r="633" spans="1:4" x14ac:dyDescent="0.2">
      <c r="A633" s="158"/>
      <c r="D633" s="138"/>
    </row>
    <row r="634" spans="1:4" x14ac:dyDescent="0.2">
      <c r="A634" s="158"/>
      <c r="D634" s="138"/>
    </row>
    <row r="635" spans="1:4" x14ac:dyDescent="0.2">
      <c r="A635" s="158"/>
      <c r="D635" s="138"/>
    </row>
    <row r="636" spans="1:4" x14ac:dyDescent="0.2">
      <c r="A636" s="158"/>
      <c r="D636" s="138"/>
    </row>
    <row r="637" spans="1:4" x14ac:dyDescent="0.2">
      <c r="A637" s="158"/>
      <c r="D637" s="138"/>
    </row>
    <row r="638" spans="1:4" x14ac:dyDescent="0.2">
      <c r="A638" s="158"/>
      <c r="D638" s="138"/>
    </row>
    <row r="639" spans="1:4" x14ac:dyDescent="0.2">
      <c r="A639" s="158"/>
      <c r="D639" s="138"/>
    </row>
    <row r="640" spans="1:4" x14ac:dyDescent="0.2">
      <c r="A640" s="158"/>
      <c r="D640" s="138"/>
    </row>
    <row r="641" spans="1:4" x14ac:dyDescent="0.2">
      <c r="A641" s="158"/>
      <c r="D641" s="138"/>
    </row>
    <row r="642" spans="1:4" x14ac:dyDescent="0.2">
      <c r="A642" s="158"/>
      <c r="D642" s="138"/>
    </row>
    <row r="643" spans="1:4" x14ac:dyDescent="0.2">
      <c r="A643" s="158"/>
      <c r="D643" s="138"/>
    </row>
    <row r="644" spans="1:4" x14ac:dyDescent="0.2">
      <c r="A644" s="158"/>
      <c r="D644" s="138"/>
    </row>
    <row r="645" spans="1:4" x14ac:dyDescent="0.2">
      <c r="A645" s="158"/>
      <c r="D645" s="138"/>
    </row>
    <row r="646" spans="1:4" x14ac:dyDescent="0.2">
      <c r="A646" s="158"/>
      <c r="D646" s="138"/>
    </row>
    <row r="647" spans="1:4" x14ac:dyDescent="0.2">
      <c r="A647" s="158"/>
      <c r="D647" s="138"/>
    </row>
    <row r="648" spans="1:4" x14ac:dyDescent="0.2">
      <c r="A648" s="158"/>
      <c r="D648" s="138"/>
    </row>
    <row r="649" spans="1:4" x14ac:dyDescent="0.2">
      <c r="A649" s="158"/>
      <c r="D649" s="138"/>
    </row>
    <row r="650" spans="1:4" x14ac:dyDescent="0.2">
      <c r="A650" s="158"/>
      <c r="D650" s="138"/>
    </row>
    <row r="651" spans="1:4" x14ac:dyDescent="0.2">
      <c r="A651" s="158"/>
      <c r="D651" s="138"/>
    </row>
    <row r="652" spans="1:4" x14ac:dyDescent="0.2">
      <c r="A652" s="158"/>
      <c r="D652" s="138"/>
    </row>
    <row r="653" spans="1:4" x14ac:dyDescent="0.2">
      <c r="A653" s="158"/>
      <c r="D653" s="138"/>
    </row>
    <row r="654" spans="1:4" x14ac:dyDescent="0.2">
      <c r="A654" s="158"/>
      <c r="D654" s="138"/>
    </row>
    <row r="655" spans="1:4" x14ac:dyDescent="0.2">
      <c r="A655" s="158"/>
      <c r="D655" s="138"/>
    </row>
    <row r="656" spans="1:4" x14ac:dyDescent="0.2">
      <c r="A656" s="158"/>
      <c r="D656" s="138"/>
    </row>
    <row r="657" spans="1:4" x14ac:dyDescent="0.2">
      <c r="A657" s="158"/>
      <c r="D657" s="138"/>
    </row>
    <row r="658" spans="1:4" x14ac:dyDescent="0.2">
      <c r="A658" s="158"/>
      <c r="D658" s="138"/>
    </row>
    <row r="659" spans="1:4" x14ac:dyDescent="0.2">
      <c r="A659" s="158"/>
      <c r="D659" s="138"/>
    </row>
    <row r="660" spans="1:4" x14ac:dyDescent="0.2">
      <c r="A660" s="158"/>
      <c r="D660" s="138"/>
    </row>
    <row r="661" spans="1:4" x14ac:dyDescent="0.2">
      <c r="A661" s="158"/>
      <c r="D661" s="138"/>
    </row>
    <row r="662" spans="1:4" x14ac:dyDescent="0.2">
      <c r="A662" s="158"/>
      <c r="D662" s="138"/>
    </row>
    <row r="663" spans="1:4" x14ac:dyDescent="0.2">
      <c r="A663" s="158"/>
      <c r="D663" s="138"/>
    </row>
    <row r="664" spans="1:4" x14ac:dyDescent="0.2">
      <c r="A664" s="158"/>
      <c r="D664" s="138"/>
    </row>
    <row r="665" spans="1:4" x14ac:dyDescent="0.2">
      <c r="A665" s="158"/>
      <c r="D665" s="138"/>
    </row>
    <row r="666" spans="1:4" x14ac:dyDescent="0.2">
      <c r="A666" s="158"/>
      <c r="D666" s="138"/>
    </row>
    <row r="667" spans="1:4" x14ac:dyDescent="0.2">
      <c r="A667" s="158"/>
      <c r="D667" s="138"/>
    </row>
    <row r="668" spans="1:4" x14ac:dyDescent="0.2">
      <c r="A668" s="158"/>
      <c r="D668" s="138"/>
    </row>
    <row r="669" spans="1:4" x14ac:dyDescent="0.2">
      <c r="A669" s="158"/>
      <c r="D669" s="138"/>
    </row>
    <row r="670" spans="1:4" x14ac:dyDescent="0.2">
      <c r="A670" s="158"/>
      <c r="D670" s="138"/>
    </row>
    <row r="671" spans="1:4" x14ac:dyDescent="0.2">
      <c r="A671" s="158"/>
      <c r="D671" s="138"/>
    </row>
    <row r="672" spans="1:4" x14ac:dyDescent="0.2">
      <c r="A672" s="158"/>
      <c r="D672" s="138"/>
    </row>
    <row r="673" spans="1:4" x14ac:dyDescent="0.2">
      <c r="A673" s="158"/>
      <c r="D673" s="138"/>
    </row>
    <row r="674" spans="1:4" x14ac:dyDescent="0.2">
      <c r="A674" s="158"/>
      <c r="D674" s="138"/>
    </row>
    <row r="675" spans="1:4" x14ac:dyDescent="0.2">
      <c r="A675" s="158"/>
      <c r="D675" s="138"/>
    </row>
    <row r="676" spans="1:4" x14ac:dyDescent="0.2">
      <c r="A676" s="158"/>
      <c r="D676" s="138"/>
    </row>
    <row r="677" spans="1:4" x14ac:dyDescent="0.2">
      <c r="A677" s="158"/>
      <c r="D677" s="138"/>
    </row>
    <row r="678" spans="1:4" x14ac:dyDescent="0.2">
      <c r="A678" s="158"/>
      <c r="D678" s="138"/>
    </row>
    <row r="679" spans="1:4" x14ac:dyDescent="0.2">
      <c r="A679" s="158"/>
      <c r="D679" s="138"/>
    </row>
    <row r="680" spans="1:4" x14ac:dyDescent="0.2">
      <c r="A680" s="158"/>
      <c r="D680" s="138"/>
    </row>
    <row r="681" spans="1:4" x14ac:dyDescent="0.2">
      <c r="A681" s="158"/>
      <c r="D681" s="138"/>
    </row>
    <row r="682" spans="1:4" x14ac:dyDescent="0.2">
      <c r="A682" s="158"/>
      <c r="D682" s="138"/>
    </row>
    <row r="683" spans="1:4" x14ac:dyDescent="0.2">
      <c r="A683" s="158"/>
      <c r="D683" s="138"/>
    </row>
    <row r="684" spans="1:4" x14ac:dyDescent="0.2">
      <c r="A684" s="158"/>
      <c r="D684" s="138"/>
    </row>
    <row r="685" spans="1:4" x14ac:dyDescent="0.2">
      <c r="A685" s="158"/>
      <c r="D685" s="138"/>
    </row>
    <row r="686" spans="1:4" x14ac:dyDescent="0.2">
      <c r="A686" s="158"/>
      <c r="D686" s="138"/>
    </row>
    <row r="687" spans="1:4" x14ac:dyDescent="0.2">
      <c r="A687" s="158"/>
      <c r="D687" s="138"/>
    </row>
    <row r="688" spans="1:4" x14ac:dyDescent="0.2">
      <c r="A688" s="158"/>
      <c r="D688" s="138"/>
    </row>
    <row r="689" spans="1:4" x14ac:dyDescent="0.2">
      <c r="A689" s="158"/>
      <c r="D689" s="138"/>
    </row>
    <row r="690" spans="1:4" x14ac:dyDescent="0.2">
      <c r="A690" s="158"/>
      <c r="D690" s="138"/>
    </row>
    <row r="691" spans="1:4" x14ac:dyDescent="0.2">
      <c r="A691" s="158"/>
      <c r="D691" s="138"/>
    </row>
    <row r="692" spans="1:4" x14ac:dyDescent="0.2">
      <c r="A692" s="158"/>
      <c r="D692" s="138"/>
    </row>
    <row r="693" spans="1:4" x14ac:dyDescent="0.2">
      <c r="A693" s="158"/>
      <c r="D693" s="138"/>
    </row>
    <row r="694" spans="1:4" x14ac:dyDescent="0.2">
      <c r="A694" s="158"/>
      <c r="D694" s="138"/>
    </row>
    <row r="695" spans="1:4" x14ac:dyDescent="0.2">
      <c r="A695" s="158"/>
      <c r="D695" s="138"/>
    </row>
    <row r="696" spans="1:4" x14ac:dyDescent="0.2">
      <c r="A696" s="158"/>
      <c r="D696" s="138"/>
    </row>
    <row r="697" spans="1:4" x14ac:dyDescent="0.2">
      <c r="A697" s="158"/>
      <c r="D697" s="138"/>
    </row>
    <row r="698" spans="1:4" x14ac:dyDescent="0.2">
      <c r="A698" s="158"/>
      <c r="D698" s="138"/>
    </row>
    <row r="699" spans="1:4" x14ac:dyDescent="0.2">
      <c r="A699" s="158"/>
      <c r="D699" s="138"/>
    </row>
    <row r="700" spans="1:4" x14ac:dyDescent="0.2">
      <c r="A700" s="158"/>
      <c r="D700" s="138"/>
    </row>
    <row r="701" spans="1:4" x14ac:dyDescent="0.2">
      <c r="A701" s="158"/>
      <c r="D701" s="138"/>
    </row>
    <row r="702" spans="1:4" x14ac:dyDescent="0.2">
      <c r="A702" s="158"/>
      <c r="D702" s="138"/>
    </row>
    <row r="703" spans="1:4" x14ac:dyDescent="0.2">
      <c r="A703" s="158"/>
      <c r="D703" s="138"/>
    </row>
    <row r="704" spans="1:4" x14ac:dyDescent="0.2">
      <c r="A704" s="158"/>
      <c r="D704" s="138"/>
    </row>
    <row r="705" spans="1:4" x14ac:dyDescent="0.2">
      <c r="A705" s="158"/>
      <c r="D705" s="138"/>
    </row>
    <row r="706" spans="1:4" x14ac:dyDescent="0.2">
      <c r="A706" s="158"/>
      <c r="D706" s="138"/>
    </row>
    <row r="707" spans="1:4" x14ac:dyDescent="0.2">
      <c r="A707" s="158"/>
      <c r="D707" s="138"/>
    </row>
    <row r="708" spans="1:4" x14ac:dyDescent="0.2">
      <c r="A708" s="158"/>
      <c r="D708" s="138"/>
    </row>
    <row r="709" spans="1:4" x14ac:dyDescent="0.2">
      <c r="A709" s="158"/>
      <c r="D709" s="138"/>
    </row>
    <row r="710" spans="1:4" x14ac:dyDescent="0.2">
      <c r="A710" s="158"/>
      <c r="D710" s="138"/>
    </row>
    <row r="711" spans="1:4" x14ac:dyDescent="0.2">
      <c r="A711" s="158"/>
      <c r="D711" s="138"/>
    </row>
    <row r="712" spans="1:4" x14ac:dyDescent="0.2">
      <c r="A712" s="158"/>
      <c r="D712" s="138"/>
    </row>
    <row r="713" spans="1:4" x14ac:dyDescent="0.2">
      <c r="A713" s="158"/>
      <c r="D713" s="138"/>
    </row>
    <row r="714" spans="1:4" x14ac:dyDescent="0.2">
      <c r="A714" s="158"/>
      <c r="D714" s="138"/>
    </row>
    <row r="715" spans="1:4" x14ac:dyDescent="0.2">
      <c r="A715" s="158"/>
      <c r="D715" s="138"/>
    </row>
    <row r="716" spans="1:4" x14ac:dyDescent="0.2">
      <c r="A716" s="158"/>
      <c r="D716" s="138"/>
    </row>
    <row r="717" spans="1:4" x14ac:dyDescent="0.2">
      <c r="A717" s="158"/>
      <c r="D717" s="138"/>
    </row>
    <row r="718" spans="1:4" x14ac:dyDescent="0.2">
      <c r="A718" s="158"/>
      <c r="D718" s="138"/>
    </row>
    <row r="719" spans="1:4" x14ac:dyDescent="0.2">
      <c r="A719" s="158"/>
      <c r="D719" s="138"/>
    </row>
    <row r="720" spans="1:4" x14ac:dyDescent="0.2">
      <c r="A720" s="158"/>
      <c r="D720" s="138"/>
    </row>
    <row r="721" spans="1:4" x14ac:dyDescent="0.2">
      <c r="A721" s="158"/>
      <c r="D721" s="138"/>
    </row>
    <row r="722" spans="1:4" x14ac:dyDescent="0.2">
      <c r="A722" s="158"/>
      <c r="D722" s="138"/>
    </row>
    <row r="723" spans="1:4" x14ac:dyDescent="0.2">
      <c r="A723" s="158"/>
      <c r="D723" s="138"/>
    </row>
    <row r="724" spans="1:4" x14ac:dyDescent="0.2">
      <c r="A724" s="158"/>
      <c r="D724" s="138"/>
    </row>
    <row r="725" spans="1:4" x14ac:dyDescent="0.2">
      <c r="A725" s="158"/>
      <c r="D725" s="138"/>
    </row>
    <row r="726" spans="1:4" x14ac:dyDescent="0.2">
      <c r="A726" s="158"/>
      <c r="D726" s="138"/>
    </row>
    <row r="727" spans="1:4" x14ac:dyDescent="0.2">
      <c r="A727" s="158"/>
      <c r="D727" s="138"/>
    </row>
    <row r="728" spans="1:4" x14ac:dyDescent="0.2">
      <c r="A728" s="158"/>
      <c r="D728" s="138"/>
    </row>
    <row r="729" spans="1:4" x14ac:dyDescent="0.2">
      <c r="A729" s="158"/>
      <c r="D729" s="138"/>
    </row>
    <row r="730" spans="1:4" x14ac:dyDescent="0.2">
      <c r="A730" s="158"/>
      <c r="D730" s="138"/>
    </row>
    <row r="731" spans="1:4" x14ac:dyDescent="0.2">
      <c r="A731" s="158"/>
      <c r="D731" s="138"/>
    </row>
    <row r="732" spans="1:4" x14ac:dyDescent="0.2">
      <c r="A732" s="158"/>
      <c r="D732" s="138"/>
    </row>
    <row r="733" spans="1:4" x14ac:dyDescent="0.2">
      <c r="A733" s="158"/>
      <c r="D733" s="138"/>
    </row>
    <row r="734" spans="1:4" x14ac:dyDescent="0.2">
      <c r="A734" s="158"/>
      <c r="D734" s="138"/>
    </row>
    <row r="735" spans="1:4" x14ac:dyDescent="0.2">
      <c r="A735" s="158"/>
      <c r="D735" s="138"/>
    </row>
    <row r="736" spans="1:4" x14ac:dyDescent="0.2">
      <c r="A736" s="158"/>
      <c r="D736" s="138"/>
    </row>
    <row r="737" spans="1:4" x14ac:dyDescent="0.2">
      <c r="A737" s="158"/>
      <c r="D737" s="138"/>
    </row>
    <row r="738" spans="1:4" x14ac:dyDescent="0.2">
      <c r="A738" s="158"/>
      <c r="D738" s="138"/>
    </row>
    <row r="739" spans="1:4" x14ac:dyDescent="0.2">
      <c r="A739" s="158"/>
      <c r="D739" s="138"/>
    </row>
    <row r="740" spans="1:4" x14ac:dyDescent="0.2">
      <c r="A740" s="158"/>
      <c r="D740" s="138"/>
    </row>
    <row r="741" spans="1:4" x14ac:dyDescent="0.2">
      <c r="A741" s="158"/>
      <c r="D741" s="138"/>
    </row>
    <row r="742" spans="1:4" x14ac:dyDescent="0.2">
      <c r="A742" s="158"/>
      <c r="D742" s="138"/>
    </row>
    <row r="743" spans="1:4" x14ac:dyDescent="0.2">
      <c r="A743" s="158"/>
      <c r="D743" s="138"/>
    </row>
    <row r="744" spans="1:4" x14ac:dyDescent="0.2">
      <c r="A744" s="158"/>
      <c r="D744" s="138"/>
    </row>
    <row r="745" spans="1:4" x14ac:dyDescent="0.2">
      <c r="A745" s="158"/>
      <c r="D745" s="138"/>
    </row>
    <row r="746" spans="1:4" x14ac:dyDescent="0.2">
      <c r="A746" s="158"/>
      <c r="D746" s="138"/>
    </row>
    <row r="747" spans="1:4" x14ac:dyDescent="0.2">
      <c r="A747" s="158"/>
      <c r="D747" s="138"/>
    </row>
    <row r="748" spans="1:4" x14ac:dyDescent="0.2">
      <c r="A748" s="158"/>
      <c r="D748" s="138"/>
    </row>
    <row r="749" spans="1:4" x14ac:dyDescent="0.2">
      <c r="A749" s="158"/>
      <c r="D749" s="138"/>
    </row>
    <row r="750" spans="1:4" x14ac:dyDescent="0.2">
      <c r="A750" s="158"/>
      <c r="D750" s="138"/>
    </row>
    <row r="751" spans="1:4" x14ac:dyDescent="0.2">
      <c r="A751" s="158"/>
      <c r="D751" s="138"/>
    </row>
    <row r="752" spans="1:4" x14ac:dyDescent="0.2">
      <c r="A752" s="158"/>
      <c r="D752" s="138"/>
    </row>
    <row r="753" spans="1:4" x14ac:dyDescent="0.2">
      <c r="A753" s="158"/>
      <c r="D753" s="138"/>
    </row>
    <row r="754" spans="1:4" x14ac:dyDescent="0.2">
      <c r="A754" s="158"/>
      <c r="D754" s="138"/>
    </row>
    <row r="755" spans="1:4" x14ac:dyDescent="0.2">
      <c r="A755" s="158"/>
      <c r="D755" s="138"/>
    </row>
    <row r="756" spans="1:4" x14ac:dyDescent="0.2">
      <c r="A756" s="158"/>
      <c r="D756" s="138"/>
    </row>
    <row r="757" spans="1:4" x14ac:dyDescent="0.2">
      <c r="A757" s="158"/>
      <c r="D757" s="138"/>
    </row>
    <row r="758" spans="1:4" x14ac:dyDescent="0.2">
      <c r="A758" s="158"/>
      <c r="D758" s="138"/>
    </row>
    <row r="759" spans="1:4" x14ac:dyDescent="0.2">
      <c r="A759" s="158"/>
      <c r="D759" s="138"/>
    </row>
    <row r="760" spans="1:4" x14ac:dyDescent="0.2">
      <c r="A760" s="158"/>
      <c r="D760" s="138"/>
    </row>
    <row r="761" spans="1:4" x14ac:dyDescent="0.2">
      <c r="A761" s="158"/>
      <c r="D761" s="138"/>
    </row>
    <row r="762" spans="1:4" x14ac:dyDescent="0.2">
      <c r="A762" s="158"/>
      <c r="D762" s="138"/>
    </row>
    <row r="763" spans="1:4" x14ac:dyDescent="0.2">
      <c r="A763" s="158"/>
      <c r="D763" s="138"/>
    </row>
    <row r="764" spans="1:4" x14ac:dyDescent="0.2">
      <c r="A764" s="158"/>
      <c r="D764" s="138"/>
    </row>
    <row r="765" spans="1:4" x14ac:dyDescent="0.2">
      <c r="A765" s="158"/>
      <c r="D765" s="138"/>
    </row>
    <row r="766" spans="1:4" x14ac:dyDescent="0.2">
      <c r="A766" s="158"/>
      <c r="D766" s="138"/>
    </row>
    <row r="767" spans="1:4" x14ac:dyDescent="0.2">
      <c r="A767" s="158"/>
      <c r="D767" s="138"/>
    </row>
    <row r="768" spans="1:4" x14ac:dyDescent="0.2">
      <c r="A768" s="158"/>
      <c r="D768" s="138"/>
    </row>
    <row r="769" spans="1:4" x14ac:dyDescent="0.2">
      <c r="A769" s="158"/>
      <c r="D769" s="138"/>
    </row>
    <row r="770" spans="1:4" x14ac:dyDescent="0.2">
      <c r="A770" s="158"/>
      <c r="D770" s="138"/>
    </row>
    <row r="771" spans="1:4" x14ac:dyDescent="0.2">
      <c r="A771" s="158"/>
      <c r="D771" s="138"/>
    </row>
    <row r="772" spans="1:4" x14ac:dyDescent="0.2">
      <c r="A772" s="158"/>
      <c r="D772" s="138"/>
    </row>
    <row r="773" spans="1:4" x14ac:dyDescent="0.2">
      <c r="A773" s="158"/>
      <c r="D773" s="138"/>
    </row>
    <row r="774" spans="1:4" x14ac:dyDescent="0.2">
      <c r="A774" s="158"/>
      <c r="D774" s="138"/>
    </row>
    <row r="775" spans="1:4" x14ac:dyDescent="0.2">
      <c r="A775" s="158"/>
      <c r="D775" s="138"/>
    </row>
    <row r="776" spans="1:4" x14ac:dyDescent="0.2">
      <c r="A776" s="158"/>
      <c r="D776" s="138"/>
    </row>
    <row r="777" spans="1:4" x14ac:dyDescent="0.2">
      <c r="A777" s="158"/>
      <c r="D777" s="138"/>
    </row>
    <row r="778" spans="1:4" x14ac:dyDescent="0.2">
      <c r="A778" s="158"/>
      <c r="D778" s="138"/>
    </row>
    <row r="779" spans="1:4" x14ac:dyDescent="0.2">
      <c r="A779" s="158"/>
      <c r="D779" s="138"/>
    </row>
    <row r="780" spans="1:4" x14ac:dyDescent="0.2">
      <c r="A780" s="158"/>
      <c r="D780" s="138"/>
    </row>
    <row r="781" spans="1:4" x14ac:dyDescent="0.2">
      <c r="A781" s="158"/>
      <c r="D781" s="138"/>
    </row>
    <row r="782" spans="1:4" x14ac:dyDescent="0.2">
      <c r="A782" s="158"/>
      <c r="D782" s="138"/>
    </row>
    <row r="783" spans="1:4" x14ac:dyDescent="0.2">
      <c r="A783" s="158"/>
      <c r="D783" s="138"/>
    </row>
    <row r="784" spans="1:4" x14ac:dyDescent="0.2">
      <c r="A784" s="158"/>
      <c r="D784" s="138"/>
    </row>
    <row r="785" spans="1:4" x14ac:dyDescent="0.2">
      <c r="A785" s="158"/>
      <c r="D785" s="138"/>
    </row>
    <row r="786" spans="1:4" x14ac:dyDescent="0.2">
      <c r="A786" s="158"/>
      <c r="D786" s="138"/>
    </row>
    <row r="787" spans="1:4" x14ac:dyDescent="0.2">
      <c r="A787" s="158"/>
      <c r="D787" s="138"/>
    </row>
    <row r="788" spans="1:4" x14ac:dyDescent="0.2">
      <c r="A788" s="158"/>
      <c r="D788" s="138"/>
    </row>
    <row r="789" spans="1:4" x14ac:dyDescent="0.2">
      <c r="A789" s="158"/>
      <c r="D789" s="138"/>
    </row>
    <row r="790" spans="1:4" x14ac:dyDescent="0.2">
      <c r="A790" s="158"/>
      <c r="D790" s="138"/>
    </row>
    <row r="791" spans="1:4" x14ac:dyDescent="0.2">
      <c r="A791" s="158"/>
      <c r="D791" s="138"/>
    </row>
    <row r="792" spans="1:4" x14ac:dyDescent="0.2">
      <c r="A792" s="158"/>
      <c r="D792" s="138"/>
    </row>
    <row r="793" spans="1:4" x14ac:dyDescent="0.2">
      <c r="A793" s="158"/>
      <c r="D793" s="138"/>
    </row>
    <row r="794" spans="1:4" x14ac:dyDescent="0.2">
      <c r="A794" s="158"/>
      <c r="D794" s="138"/>
    </row>
    <row r="795" spans="1:4" x14ac:dyDescent="0.2">
      <c r="A795" s="158"/>
      <c r="D795" s="138"/>
    </row>
    <row r="796" spans="1:4" x14ac:dyDescent="0.2">
      <c r="A796" s="158"/>
      <c r="D796" s="138"/>
    </row>
    <row r="797" spans="1:4" x14ac:dyDescent="0.2">
      <c r="A797" s="158"/>
      <c r="D797" s="138"/>
    </row>
    <row r="798" spans="1:4" x14ac:dyDescent="0.2">
      <c r="A798" s="158"/>
      <c r="D798" s="138"/>
    </row>
    <row r="799" spans="1:4" x14ac:dyDescent="0.2">
      <c r="A799" s="158"/>
      <c r="D799" s="138"/>
    </row>
    <row r="800" spans="1:4" x14ac:dyDescent="0.2">
      <c r="A800" s="158"/>
      <c r="D800" s="138"/>
    </row>
    <row r="801" spans="1:4" x14ac:dyDescent="0.2">
      <c r="A801" s="158"/>
      <c r="D801" s="138"/>
    </row>
    <row r="802" spans="1:4" x14ac:dyDescent="0.2">
      <c r="A802" s="158"/>
      <c r="D802" s="138"/>
    </row>
    <row r="803" spans="1:4" x14ac:dyDescent="0.2">
      <c r="A803" s="158"/>
      <c r="D803" s="138"/>
    </row>
    <row r="804" spans="1:4" x14ac:dyDescent="0.2">
      <c r="A804" s="158"/>
      <c r="D804" s="138"/>
    </row>
    <row r="805" spans="1:4" x14ac:dyDescent="0.2">
      <c r="A805" s="158"/>
      <c r="D805" s="138"/>
    </row>
    <row r="806" spans="1:4" x14ac:dyDescent="0.2">
      <c r="A806" s="158"/>
      <c r="D806" s="138"/>
    </row>
    <row r="807" spans="1:4" x14ac:dyDescent="0.2">
      <c r="A807" s="158"/>
      <c r="D807" s="138"/>
    </row>
    <row r="808" spans="1:4" x14ac:dyDescent="0.2">
      <c r="A808" s="158"/>
      <c r="D808" s="138"/>
    </row>
    <row r="809" spans="1:4" x14ac:dyDescent="0.2">
      <c r="A809" s="158"/>
      <c r="D809" s="138"/>
    </row>
    <row r="810" spans="1:4" x14ac:dyDescent="0.2">
      <c r="A810" s="158"/>
      <c r="D810" s="138"/>
    </row>
    <row r="811" spans="1:4" x14ac:dyDescent="0.2">
      <c r="A811" s="158"/>
      <c r="D811" s="138"/>
    </row>
    <row r="812" spans="1:4" x14ac:dyDescent="0.2">
      <c r="A812" s="158"/>
      <c r="D812" s="138"/>
    </row>
    <row r="813" spans="1:4" x14ac:dyDescent="0.2">
      <c r="A813" s="158"/>
      <c r="D813" s="138"/>
    </row>
    <row r="814" spans="1:4" x14ac:dyDescent="0.2">
      <c r="A814" s="158"/>
      <c r="D814" s="138"/>
    </row>
    <row r="815" spans="1:4" x14ac:dyDescent="0.2">
      <c r="A815" s="158"/>
      <c r="D815" s="138"/>
    </row>
    <row r="816" spans="1:4" x14ac:dyDescent="0.2">
      <c r="A816" s="158"/>
      <c r="D816" s="138"/>
    </row>
    <row r="817" spans="1:4" x14ac:dyDescent="0.2">
      <c r="A817" s="158"/>
      <c r="D817" s="138"/>
    </row>
    <row r="818" spans="1:4" x14ac:dyDescent="0.2">
      <c r="A818" s="158"/>
      <c r="D818" s="138"/>
    </row>
    <row r="819" spans="1:4" x14ac:dyDescent="0.2">
      <c r="A819" s="158"/>
      <c r="D819" s="138"/>
    </row>
    <row r="820" spans="1:4" x14ac:dyDescent="0.2">
      <c r="A820" s="158"/>
      <c r="D820" s="138"/>
    </row>
    <row r="821" spans="1:4" x14ac:dyDescent="0.2">
      <c r="A821" s="158"/>
      <c r="D821" s="138"/>
    </row>
    <row r="822" spans="1:4" x14ac:dyDescent="0.2">
      <c r="A822" s="158"/>
      <c r="D822" s="138"/>
    </row>
    <row r="823" spans="1:4" x14ac:dyDescent="0.2">
      <c r="A823" s="158"/>
      <c r="D823" s="138"/>
    </row>
    <row r="824" spans="1:4" x14ac:dyDescent="0.2">
      <c r="A824" s="158"/>
      <c r="D824" s="138"/>
    </row>
    <row r="825" spans="1:4" x14ac:dyDescent="0.2">
      <c r="A825" s="158"/>
      <c r="D825" s="138"/>
    </row>
    <row r="826" spans="1:4" x14ac:dyDescent="0.2">
      <c r="A826" s="158"/>
      <c r="D826" s="138"/>
    </row>
    <row r="827" spans="1:4" x14ac:dyDescent="0.2">
      <c r="A827" s="158"/>
      <c r="D827" s="138"/>
    </row>
    <row r="828" spans="1:4" x14ac:dyDescent="0.2">
      <c r="A828" s="158"/>
      <c r="D828" s="138"/>
    </row>
    <row r="829" spans="1:4" x14ac:dyDescent="0.2">
      <c r="A829" s="158"/>
      <c r="D829" s="138"/>
    </row>
    <row r="830" spans="1:4" x14ac:dyDescent="0.2">
      <c r="A830" s="158"/>
      <c r="D830" s="138"/>
    </row>
    <row r="831" spans="1:4" x14ac:dyDescent="0.2">
      <c r="A831" s="158"/>
      <c r="D831" s="138"/>
    </row>
    <row r="832" spans="1:4" x14ac:dyDescent="0.2">
      <c r="A832" s="158"/>
      <c r="D832" s="138"/>
    </row>
    <row r="833" spans="1:4" x14ac:dyDescent="0.2">
      <c r="A833" s="158"/>
      <c r="D833" s="138"/>
    </row>
    <row r="834" spans="1:4" x14ac:dyDescent="0.2">
      <c r="A834" s="158"/>
      <c r="D834" s="138"/>
    </row>
    <row r="835" spans="1:4" x14ac:dyDescent="0.2">
      <c r="A835" s="158"/>
      <c r="D835" s="138"/>
    </row>
    <row r="836" spans="1:4" x14ac:dyDescent="0.2">
      <c r="A836" s="158"/>
      <c r="D836" s="138"/>
    </row>
    <row r="837" spans="1:4" x14ac:dyDescent="0.2">
      <c r="A837" s="158"/>
      <c r="D837" s="138"/>
    </row>
    <row r="838" spans="1:4" x14ac:dyDescent="0.2">
      <c r="A838" s="158"/>
      <c r="D838" s="138"/>
    </row>
    <row r="839" spans="1:4" x14ac:dyDescent="0.2">
      <c r="A839" s="158"/>
      <c r="D839" s="138"/>
    </row>
    <row r="840" spans="1:4" x14ac:dyDescent="0.2">
      <c r="A840" s="158"/>
      <c r="D840" s="138"/>
    </row>
    <row r="841" spans="1:4" x14ac:dyDescent="0.2">
      <c r="A841" s="158"/>
      <c r="D841" s="138"/>
    </row>
    <row r="842" spans="1:4" x14ac:dyDescent="0.2">
      <c r="A842" s="158"/>
      <c r="D842" s="138"/>
    </row>
    <row r="843" spans="1:4" x14ac:dyDescent="0.2">
      <c r="A843" s="158"/>
      <c r="D843" s="138"/>
    </row>
    <row r="844" spans="1:4" x14ac:dyDescent="0.2">
      <c r="A844" s="158"/>
      <c r="D844" s="138"/>
    </row>
    <row r="845" spans="1:4" x14ac:dyDescent="0.2">
      <c r="A845" s="158"/>
      <c r="D845" s="138"/>
    </row>
    <row r="846" spans="1:4" x14ac:dyDescent="0.2">
      <c r="A846" s="158"/>
      <c r="D846" s="138"/>
    </row>
    <row r="847" spans="1:4" x14ac:dyDescent="0.2">
      <c r="A847" s="158"/>
      <c r="D847" s="138"/>
    </row>
    <row r="848" spans="1:4" x14ac:dyDescent="0.2">
      <c r="A848" s="158"/>
      <c r="D848" s="138"/>
    </row>
    <row r="849" spans="1:4" x14ac:dyDescent="0.2">
      <c r="A849" s="158"/>
      <c r="D849" s="138"/>
    </row>
    <row r="850" spans="1:4" x14ac:dyDescent="0.2">
      <c r="A850" s="158"/>
      <c r="D850" s="138"/>
    </row>
    <row r="851" spans="1:4" x14ac:dyDescent="0.2">
      <c r="A851" s="158"/>
      <c r="D851" s="138"/>
    </row>
    <row r="852" spans="1:4" x14ac:dyDescent="0.2">
      <c r="A852" s="158"/>
      <c r="D852" s="138"/>
    </row>
    <row r="853" spans="1:4" x14ac:dyDescent="0.2">
      <c r="A853" s="158"/>
      <c r="D853" s="138"/>
    </row>
    <row r="854" spans="1:4" x14ac:dyDescent="0.2">
      <c r="A854" s="158"/>
      <c r="D854" s="138"/>
    </row>
    <row r="855" spans="1:4" x14ac:dyDescent="0.2">
      <c r="A855" s="158"/>
      <c r="D855" s="138"/>
    </row>
    <row r="856" spans="1:4" x14ac:dyDescent="0.2">
      <c r="A856" s="158"/>
      <c r="D856" s="138"/>
    </row>
    <row r="857" spans="1:4" x14ac:dyDescent="0.2">
      <c r="A857" s="158"/>
      <c r="D857" s="138"/>
    </row>
    <row r="858" spans="1:4" x14ac:dyDescent="0.2">
      <c r="A858" s="158"/>
      <c r="D858" s="138"/>
    </row>
    <row r="859" spans="1:4" x14ac:dyDescent="0.2">
      <c r="A859" s="158"/>
      <c r="D859" s="138"/>
    </row>
    <row r="860" spans="1:4" x14ac:dyDescent="0.2">
      <c r="A860" s="158"/>
      <c r="D860" s="138"/>
    </row>
    <row r="861" spans="1:4" x14ac:dyDescent="0.2">
      <c r="A861" s="158"/>
      <c r="D861" s="138"/>
    </row>
    <row r="862" spans="1:4" x14ac:dyDescent="0.2">
      <c r="A862" s="158"/>
      <c r="D862" s="138"/>
    </row>
    <row r="863" spans="1:4" x14ac:dyDescent="0.2">
      <c r="A863" s="158"/>
      <c r="D863" s="138"/>
    </row>
    <row r="864" spans="1:4" x14ac:dyDescent="0.2">
      <c r="A864" s="158"/>
      <c r="D864" s="138"/>
    </row>
    <row r="865" spans="1:4" x14ac:dyDescent="0.2">
      <c r="A865" s="158"/>
      <c r="D865" s="138"/>
    </row>
    <row r="866" spans="1:4" x14ac:dyDescent="0.2">
      <c r="A866" s="158"/>
      <c r="D866" s="138"/>
    </row>
    <row r="867" spans="1:4" x14ac:dyDescent="0.2">
      <c r="A867" s="158"/>
      <c r="D867" s="138"/>
    </row>
    <row r="868" spans="1:4" x14ac:dyDescent="0.2">
      <c r="A868" s="158"/>
      <c r="D868" s="138"/>
    </row>
    <row r="869" spans="1:4" x14ac:dyDescent="0.2">
      <c r="A869" s="158"/>
      <c r="D869" s="138"/>
    </row>
    <row r="870" spans="1:4" x14ac:dyDescent="0.2">
      <c r="A870" s="158"/>
      <c r="D870" s="138"/>
    </row>
    <row r="871" spans="1:4" x14ac:dyDescent="0.2">
      <c r="A871" s="158"/>
      <c r="D871" s="138"/>
    </row>
    <row r="872" spans="1:4" x14ac:dyDescent="0.2">
      <c r="A872" s="158"/>
      <c r="D872" s="138"/>
    </row>
    <row r="873" spans="1:4" x14ac:dyDescent="0.2">
      <c r="A873" s="158"/>
      <c r="D873" s="138"/>
    </row>
    <row r="874" spans="1:4" x14ac:dyDescent="0.2">
      <c r="A874" s="158"/>
      <c r="D874" s="138"/>
    </row>
    <row r="875" spans="1:4" x14ac:dyDescent="0.2">
      <c r="A875" s="158"/>
      <c r="D875" s="138"/>
    </row>
    <row r="876" spans="1:4" x14ac:dyDescent="0.2">
      <c r="A876" s="158"/>
      <c r="D876" s="138"/>
    </row>
    <row r="877" spans="1:4" x14ac:dyDescent="0.2">
      <c r="A877" s="158"/>
      <c r="D877" s="138"/>
    </row>
    <row r="878" spans="1:4" x14ac:dyDescent="0.2">
      <c r="A878" s="158"/>
      <c r="D878" s="138"/>
    </row>
    <row r="879" spans="1:4" x14ac:dyDescent="0.2">
      <c r="A879" s="158"/>
      <c r="D879" s="138"/>
    </row>
    <row r="880" spans="1:4" x14ac:dyDescent="0.2">
      <c r="A880" s="158"/>
      <c r="D880" s="138"/>
    </row>
    <row r="881" spans="1:4" x14ac:dyDescent="0.2">
      <c r="A881" s="158"/>
      <c r="D881" s="138"/>
    </row>
    <row r="882" spans="1:4" x14ac:dyDescent="0.2">
      <c r="A882" s="158"/>
      <c r="D882" s="138"/>
    </row>
    <row r="883" spans="1:4" x14ac:dyDescent="0.2">
      <c r="A883" s="158"/>
      <c r="D883" s="138"/>
    </row>
    <row r="884" spans="1:4" x14ac:dyDescent="0.2">
      <c r="A884" s="158"/>
      <c r="D884" s="138"/>
    </row>
    <row r="885" spans="1:4" x14ac:dyDescent="0.2">
      <c r="A885" s="158"/>
      <c r="D885" s="138"/>
    </row>
    <row r="886" spans="1:4" x14ac:dyDescent="0.2">
      <c r="A886" s="158"/>
      <c r="D886" s="138"/>
    </row>
    <row r="887" spans="1:4" x14ac:dyDescent="0.2">
      <c r="A887" s="158"/>
      <c r="D887" s="138"/>
    </row>
    <row r="888" spans="1:4" x14ac:dyDescent="0.2">
      <c r="A888" s="158"/>
      <c r="D888" s="138"/>
    </row>
    <row r="889" spans="1:4" x14ac:dyDescent="0.2">
      <c r="A889" s="158"/>
      <c r="D889" s="138"/>
    </row>
    <row r="890" spans="1:4" x14ac:dyDescent="0.2">
      <c r="A890" s="158"/>
      <c r="D890" s="138"/>
    </row>
    <row r="891" spans="1:4" x14ac:dyDescent="0.2">
      <c r="A891" s="158"/>
      <c r="D891" s="138"/>
    </row>
    <row r="892" spans="1:4" x14ac:dyDescent="0.2">
      <c r="A892" s="158"/>
      <c r="D892" s="138"/>
    </row>
    <row r="893" spans="1:4" x14ac:dyDescent="0.2">
      <c r="A893" s="158"/>
      <c r="D893" s="138"/>
    </row>
    <row r="894" spans="1:4" x14ac:dyDescent="0.2">
      <c r="A894" s="158"/>
      <c r="D894" s="138"/>
    </row>
    <row r="895" spans="1:4" x14ac:dyDescent="0.2">
      <c r="A895" s="158"/>
      <c r="D895" s="138"/>
    </row>
    <row r="896" spans="1:4" x14ac:dyDescent="0.2">
      <c r="A896" s="158"/>
      <c r="D896" s="138"/>
    </row>
    <row r="897" spans="1:4" x14ac:dyDescent="0.2">
      <c r="A897" s="158"/>
      <c r="D897" s="138"/>
    </row>
    <row r="898" spans="1:4" x14ac:dyDescent="0.2">
      <c r="A898" s="158"/>
      <c r="D898" s="138"/>
    </row>
    <row r="899" spans="1:4" x14ac:dyDescent="0.2">
      <c r="A899" s="158"/>
      <c r="D899" s="138"/>
    </row>
    <row r="900" spans="1:4" x14ac:dyDescent="0.2">
      <c r="A900" s="158"/>
      <c r="D900" s="138"/>
    </row>
    <row r="901" spans="1:4" x14ac:dyDescent="0.2">
      <c r="A901" s="158"/>
      <c r="D901" s="138"/>
    </row>
    <row r="902" spans="1:4" x14ac:dyDescent="0.2">
      <c r="A902" s="158"/>
      <c r="D902" s="138"/>
    </row>
    <row r="903" spans="1:4" x14ac:dyDescent="0.2">
      <c r="A903" s="158"/>
      <c r="D903" s="138"/>
    </row>
    <row r="904" spans="1:4" x14ac:dyDescent="0.2">
      <c r="A904" s="158"/>
      <c r="D904" s="138"/>
    </row>
    <row r="905" spans="1:4" x14ac:dyDescent="0.2">
      <c r="A905" s="158"/>
      <c r="D905" s="138"/>
    </row>
    <row r="906" spans="1:4" x14ac:dyDescent="0.2">
      <c r="A906" s="158"/>
      <c r="D906" s="138"/>
    </row>
    <row r="907" spans="1:4" x14ac:dyDescent="0.2">
      <c r="A907" s="158"/>
      <c r="D907" s="138"/>
    </row>
    <row r="908" spans="1:4" x14ac:dyDescent="0.2">
      <c r="A908" s="158"/>
      <c r="D908" s="138"/>
    </row>
    <row r="909" spans="1:4" x14ac:dyDescent="0.2">
      <c r="A909" s="158"/>
      <c r="D909" s="138"/>
    </row>
    <row r="910" spans="1:4" x14ac:dyDescent="0.2">
      <c r="A910" s="158"/>
      <c r="D910" s="138"/>
    </row>
    <row r="911" spans="1:4" x14ac:dyDescent="0.2">
      <c r="A911" s="158"/>
      <c r="D911" s="138"/>
    </row>
    <row r="912" spans="1:4" x14ac:dyDescent="0.2">
      <c r="A912" s="158"/>
      <c r="D912" s="138"/>
    </row>
    <row r="913" spans="1:4" x14ac:dyDescent="0.2">
      <c r="A913" s="158"/>
      <c r="D913" s="138"/>
    </row>
    <row r="914" spans="1:4" x14ac:dyDescent="0.2">
      <c r="A914" s="158"/>
      <c r="D914" s="138"/>
    </row>
    <row r="915" spans="1:4" x14ac:dyDescent="0.2">
      <c r="A915" s="158"/>
      <c r="D915" s="138"/>
    </row>
    <row r="916" spans="1:4" x14ac:dyDescent="0.2">
      <c r="A916" s="158"/>
      <c r="D916" s="138"/>
    </row>
    <row r="917" spans="1:4" x14ac:dyDescent="0.2">
      <c r="A917" s="158"/>
      <c r="D917" s="138"/>
    </row>
    <row r="918" spans="1:4" x14ac:dyDescent="0.2">
      <c r="A918" s="158"/>
      <c r="D918" s="138"/>
    </row>
    <row r="919" spans="1:4" x14ac:dyDescent="0.2">
      <c r="A919" s="158"/>
      <c r="D919" s="138"/>
    </row>
    <row r="920" spans="1:4" x14ac:dyDescent="0.2">
      <c r="A920" s="158"/>
      <c r="D920" s="138"/>
    </row>
    <row r="921" spans="1:4" x14ac:dyDescent="0.2">
      <c r="A921" s="158"/>
      <c r="D921" s="138"/>
    </row>
    <row r="922" spans="1:4" x14ac:dyDescent="0.2">
      <c r="A922" s="158"/>
      <c r="D922" s="138"/>
    </row>
    <row r="923" spans="1:4" x14ac:dyDescent="0.2">
      <c r="A923" s="158"/>
      <c r="D923" s="138"/>
    </row>
    <row r="924" spans="1:4" x14ac:dyDescent="0.2">
      <c r="A924" s="158"/>
      <c r="D924" s="138"/>
    </row>
    <row r="925" spans="1:4" x14ac:dyDescent="0.2">
      <c r="A925" s="158"/>
      <c r="D925" s="138"/>
    </row>
    <row r="926" spans="1:4" x14ac:dyDescent="0.2">
      <c r="A926" s="158"/>
      <c r="D926" s="138"/>
    </row>
    <row r="927" spans="1:4" x14ac:dyDescent="0.2">
      <c r="A927" s="158"/>
      <c r="D927" s="138"/>
    </row>
    <row r="928" spans="1:4" x14ac:dyDescent="0.2">
      <c r="A928" s="158"/>
      <c r="D928" s="138"/>
    </row>
    <row r="929" spans="1:4" x14ac:dyDescent="0.2">
      <c r="A929" s="158"/>
      <c r="D929" s="138"/>
    </row>
    <row r="930" spans="1:4" x14ac:dyDescent="0.2">
      <c r="A930" s="158"/>
      <c r="D930" s="138"/>
    </row>
    <row r="931" spans="1:4" x14ac:dyDescent="0.2">
      <c r="A931" s="158"/>
      <c r="D931" s="138"/>
    </row>
    <row r="932" spans="1:4" x14ac:dyDescent="0.2">
      <c r="A932" s="158"/>
      <c r="D932" s="138"/>
    </row>
    <row r="933" spans="1:4" x14ac:dyDescent="0.2">
      <c r="A933" s="158"/>
      <c r="D933" s="138"/>
    </row>
    <row r="934" spans="1:4" x14ac:dyDescent="0.2">
      <c r="A934" s="158"/>
      <c r="D934" s="138"/>
    </row>
    <row r="935" spans="1:4" x14ac:dyDescent="0.2">
      <c r="A935" s="158"/>
      <c r="D935" s="138"/>
    </row>
    <row r="936" spans="1:4" x14ac:dyDescent="0.2">
      <c r="A936" s="158"/>
      <c r="D936" s="138"/>
    </row>
    <row r="937" spans="1:4" x14ac:dyDescent="0.2">
      <c r="A937" s="158"/>
      <c r="D937" s="138"/>
    </row>
    <row r="938" spans="1:4" x14ac:dyDescent="0.2">
      <c r="A938" s="158"/>
      <c r="D938" s="138"/>
    </row>
    <row r="939" spans="1:4" x14ac:dyDescent="0.2">
      <c r="A939" s="158"/>
      <c r="D939" s="138"/>
    </row>
    <row r="940" spans="1:4" x14ac:dyDescent="0.2">
      <c r="A940" s="158"/>
      <c r="D940" s="138"/>
    </row>
    <row r="941" spans="1:4" x14ac:dyDescent="0.2">
      <c r="A941" s="158"/>
      <c r="D941" s="138"/>
    </row>
    <row r="942" spans="1:4" x14ac:dyDescent="0.2">
      <c r="A942" s="158"/>
      <c r="D942" s="138"/>
    </row>
    <row r="943" spans="1:4" x14ac:dyDescent="0.2">
      <c r="A943" s="158"/>
      <c r="D943" s="138"/>
    </row>
    <row r="944" spans="1:4" x14ac:dyDescent="0.2">
      <c r="A944" s="158"/>
      <c r="D944" s="138"/>
    </row>
    <row r="945" spans="1:4" x14ac:dyDescent="0.2">
      <c r="A945" s="158"/>
      <c r="D945" s="138"/>
    </row>
    <row r="946" spans="1:4" x14ac:dyDescent="0.2">
      <c r="A946" s="158"/>
      <c r="D946" s="138"/>
    </row>
    <row r="947" spans="1:4" x14ac:dyDescent="0.2">
      <c r="A947" s="158"/>
      <c r="D947" s="138"/>
    </row>
    <row r="948" spans="1:4" x14ac:dyDescent="0.2">
      <c r="A948" s="158"/>
      <c r="D948" s="138"/>
    </row>
    <row r="949" spans="1:4" x14ac:dyDescent="0.2">
      <c r="A949" s="158"/>
      <c r="D949" s="138"/>
    </row>
    <row r="950" spans="1:4" x14ac:dyDescent="0.2">
      <c r="A950" s="158"/>
      <c r="D950" s="138"/>
    </row>
    <row r="951" spans="1:4" x14ac:dyDescent="0.2">
      <c r="A951" s="158"/>
      <c r="D951" s="138"/>
    </row>
    <row r="952" spans="1:4" x14ac:dyDescent="0.2">
      <c r="A952" s="158"/>
      <c r="D952" s="138"/>
    </row>
    <row r="953" spans="1:4" x14ac:dyDescent="0.2">
      <c r="A953" s="158"/>
      <c r="D953" s="138"/>
    </row>
    <row r="954" spans="1:4" x14ac:dyDescent="0.2">
      <c r="A954" s="158"/>
      <c r="D954" s="138"/>
    </row>
    <row r="955" spans="1:4" x14ac:dyDescent="0.2">
      <c r="A955" s="158"/>
      <c r="D955" s="138"/>
    </row>
    <row r="956" spans="1:4" x14ac:dyDescent="0.2">
      <c r="A956" s="158"/>
      <c r="D956" s="138"/>
    </row>
    <row r="957" spans="1:4" x14ac:dyDescent="0.2">
      <c r="A957" s="158"/>
      <c r="D957" s="138"/>
    </row>
    <row r="958" spans="1:4" x14ac:dyDescent="0.2">
      <c r="A958" s="158"/>
      <c r="D958" s="138"/>
    </row>
    <row r="959" spans="1:4" x14ac:dyDescent="0.2">
      <c r="A959" s="158"/>
      <c r="D959" s="138"/>
    </row>
    <row r="960" spans="1:4" x14ac:dyDescent="0.2">
      <c r="A960" s="158"/>
      <c r="D960" s="138"/>
    </row>
    <row r="961" spans="1:4" x14ac:dyDescent="0.2">
      <c r="A961" s="158"/>
      <c r="D961" s="138"/>
    </row>
    <row r="962" spans="1:4" x14ac:dyDescent="0.2">
      <c r="A962" s="158"/>
      <c r="D962" s="138"/>
    </row>
    <row r="963" spans="1:4" x14ac:dyDescent="0.2">
      <c r="A963" s="158"/>
      <c r="D963" s="138"/>
    </row>
    <row r="964" spans="1:4" x14ac:dyDescent="0.2">
      <c r="A964" s="158"/>
      <c r="D964" s="138"/>
    </row>
    <row r="965" spans="1:4" x14ac:dyDescent="0.2">
      <c r="A965" s="158"/>
      <c r="D965" s="138"/>
    </row>
    <row r="966" spans="1:4" x14ac:dyDescent="0.2">
      <c r="A966" s="158"/>
      <c r="D966" s="138"/>
    </row>
    <row r="967" spans="1:4" x14ac:dyDescent="0.2">
      <c r="A967" s="158"/>
      <c r="D967" s="138"/>
    </row>
    <row r="968" spans="1:4" x14ac:dyDescent="0.2">
      <c r="A968" s="158"/>
      <c r="D968" s="138"/>
    </row>
    <row r="969" spans="1:4" x14ac:dyDescent="0.2">
      <c r="A969" s="158"/>
      <c r="D969" s="138"/>
    </row>
    <row r="970" spans="1:4" x14ac:dyDescent="0.2">
      <c r="A970" s="158"/>
      <c r="D970" s="138"/>
    </row>
    <row r="971" spans="1:4" x14ac:dyDescent="0.2">
      <c r="A971" s="158"/>
      <c r="D971" s="138"/>
    </row>
    <row r="972" spans="1:4" x14ac:dyDescent="0.2">
      <c r="A972" s="158"/>
      <c r="D972" s="138"/>
    </row>
    <row r="973" spans="1:4" x14ac:dyDescent="0.2">
      <c r="A973" s="158"/>
      <c r="D973" s="138"/>
    </row>
    <row r="974" spans="1:4" x14ac:dyDescent="0.2">
      <c r="A974" s="158"/>
      <c r="D974" s="138"/>
    </row>
    <row r="975" spans="1:4" x14ac:dyDescent="0.2">
      <c r="A975" s="158"/>
      <c r="D975" s="138"/>
    </row>
    <row r="976" spans="1:4" x14ac:dyDescent="0.2">
      <c r="A976" s="158"/>
      <c r="D976" s="138"/>
    </row>
    <row r="977" spans="1:4" x14ac:dyDescent="0.2">
      <c r="A977" s="158"/>
      <c r="D977" s="138"/>
    </row>
    <row r="978" spans="1:4" x14ac:dyDescent="0.2">
      <c r="A978" s="158"/>
      <c r="D978" s="138"/>
    </row>
    <row r="979" spans="1:4" x14ac:dyDescent="0.2">
      <c r="A979" s="158"/>
      <c r="D979" s="138"/>
    </row>
    <row r="980" spans="1:4" x14ac:dyDescent="0.2">
      <c r="A980" s="158"/>
      <c r="D980" s="138"/>
    </row>
    <row r="981" spans="1:4" x14ac:dyDescent="0.2">
      <c r="A981" s="158"/>
      <c r="D981" s="138"/>
    </row>
    <row r="982" spans="1:4" x14ac:dyDescent="0.2">
      <c r="A982" s="158"/>
      <c r="D982" s="138"/>
    </row>
    <row r="983" spans="1:4" x14ac:dyDescent="0.2">
      <c r="A983" s="158"/>
      <c r="D983" s="138"/>
    </row>
    <row r="984" spans="1:4" x14ac:dyDescent="0.2">
      <c r="A984" s="158"/>
      <c r="D984" s="138"/>
    </row>
    <row r="985" spans="1:4" x14ac:dyDescent="0.2">
      <c r="A985" s="158"/>
      <c r="D985" s="138"/>
    </row>
    <row r="986" spans="1:4" x14ac:dyDescent="0.2">
      <c r="A986" s="158"/>
      <c r="D986" s="138"/>
    </row>
    <row r="987" spans="1:4" x14ac:dyDescent="0.2">
      <c r="A987" s="158"/>
      <c r="D987" s="138"/>
    </row>
    <row r="988" spans="1:4" x14ac:dyDescent="0.2">
      <c r="A988" s="158"/>
      <c r="D988" s="138"/>
    </row>
    <row r="989" spans="1:4" x14ac:dyDescent="0.2">
      <c r="A989" s="158"/>
      <c r="D989" s="138"/>
    </row>
    <row r="990" spans="1:4" x14ac:dyDescent="0.2">
      <c r="A990" s="158"/>
      <c r="D990" s="138"/>
    </row>
    <row r="991" spans="1:4" x14ac:dyDescent="0.2">
      <c r="A991" s="158"/>
      <c r="D991" s="138"/>
    </row>
    <row r="992" spans="1:4" x14ac:dyDescent="0.2">
      <c r="A992" s="158"/>
      <c r="D992" s="138"/>
    </row>
    <row r="993" spans="1:4" x14ac:dyDescent="0.2">
      <c r="A993" s="158"/>
      <c r="D993" s="138"/>
    </row>
    <row r="994" spans="1:4" x14ac:dyDescent="0.2">
      <c r="A994" s="158"/>
      <c r="D994" s="138"/>
    </row>
    <row r="995" spans="1:4" x14ac:dyDescent="0.2">
      <c r="A995" s="158"/>
      <c r="D995" s="138"/>
    </row>
    <row r="996" spans="1:4" x14ac:dyDescent="0.2">
      <c r="A996" s="158"/>
      <c r="D996" s="138"/>
    </row>
    <row r="997" spans="1:4" x14ac:dyDescent="0.2">
      <c r="A997" s="158"/>
      <c r="D997" s="138"/>
    </row>
    <row r="998" spans="1:4" x14ac:dyDescent="0.2">
      <c r="A998" s="158"/>
      <c r="D998" s="138"/>
    </row>
    <row r="999" spans="1:4" x14ac:dyDescent="0.2">
      <c r="A999" s="158"/>
      <c r="D999" s="138"/>
    </row>
    <row r="1000" spans="1:4" x14ac:dyDescent="0.2">
      <c r="A1000" s="158"/>
      <c r="D1000" s="138"/>
    </row>
    <row r="1001" spans="1:4" x14ac:dyDescent="0.2">
      <c r="A1001" s="158"/>
      <c r="D1001" s="138"/>
    </row>
    <row r="1002" spans="1:4" x14ac:dyDescent="0.2">
      <c r="A1002" s="158"/>
      <c r="D1002" s="138"/>
    </row>
    <row r="1003" spans="1:4" x14ac:dyDescent="0.2">
      <c r="A1003" s="158"/>
      <c r="D1003" s="138"/>
    </row>
    <row r="1004" spans="1:4" x14ac:dyDescent="0.2">
      <c r="A1004" s="158"/>
      <c r="D1004" s="138"/>
    </row>
    <row r="1005" spans="1:4" x14ac:dyDescent="0.2">
      <c r="A1005" s="158"/>
      <c r="D1005" s="138"/>
    </row>
    <row r="1006" spans="1:4" x14ac:dyDescent="0.2">
      <c r="A1006" s="158"/>
      <c r="D1006" s="138"/>
    </row>
    <row r="1007" spans="1:4" x14ac:dyDescent="0.2">
      <c r="A1007" s="158"/>
      <c r="D1007" s="138"/>
    </row>
    <row r="1008" spans="1:4" x14ac:dyDescent="0.2">
      <c r="A1008" s="158"/>
      <c r="D1008" s="138"/>
    </row>
    <row r="1009" spans="1:4" x14ac:dyDescent="0.2">
      <c r="A1009" s="158"/>
      <c r="D1009" s="138"/>
    </row>
    <row r="1010" spans="1:4" x14ac:dyDescent="0.2">
      <c r="A1010" s="158"/>
      <c r="D1010" s="138"/>
    </row>
    <row r="1011" spans="1:4" x14ac:dyDescent="0.2">
      <c r="A1011" s="158"/>
      <c r="D1011" s="138"/>
    </row>
    <row r="1012" spans="1:4" x14ac:dyDescent="0.2">
      <c r="A1012" s="158"/>
      <c r="D1012" s="138"/>
    </row>
    <row r="1013" spans="1:4" x14ac:dyDescent="0.2">
      <c r="A1013" s="158"/>
      <c r="D1013" s="138"/>
    </row>
    <row r="1014" spans="1:4" x14ac:dyDescent="0.2">
      <c r="A1014" s="158"/>
      <c r="D1014" s="138"/>
    </row>
    <row r="1015" spans="1:4" x14ac:dyDescent="0.2">
      <c r="A1015" s="158"/>
      <c r="D1015" s="138"/>
    </row>
    <row r="1016" spans="1:4" x14ac:dyDescent="0.2">
      <c r="A1016" s="158"/>
      <c r="D1016" s="138"/>
    </row>
    <row r="1017" spans="1:4" x14ac:dyDescent="0.2">
      <c r="A1017" s="158"/>
      <c r="D1017" s="138"/>
    </row>
    <row r="1018" spans="1:4" x14ac:dyDescent="0.2">
      <c r="A1018" s="158"/>
      <c r="D1018" s="138"/>
    </row>
    <row r="1019" spans="1:4" x14ac:dyDescent="0.2">
      <c r="A1019" s="158"/>
      <c r="D1019" s="138"/>
    </row>
    <row r="1020" spans="1:4" x14ac:dyDescent="0.2">
      <c r="A1020" s="158"/>
      <c r="D1020" s="138"/>
    </row>
    <row r="1021" spans="1:4" x14ac:dyDescent="0.2">
      <c r="A1021" s="158"/>
      <c r="D1021" s="138"/>
    </row>
    <row r="1022" spans="1:4" x14ac:dyDescent="0.2">
      <c r="A1022" s="158"/>
      <c r="D1022" s="138"/>
    </row>
    <row r="1023" spans="1:4" x14ac:dyDescent="0.2">
      <c r="A1023" s="158"/>
      <c r="D1023" s="138"/>
    </row>
    <row r="1024" spans="1:4" x14ac:dyDescent="0.2">
      <c r="A1024" s="158"/>
      <c r="D1024" s="138"/>
    </row>
    <row r="1025" spans="1:4" x14ac:dyDescent="0.2">
      <c r="A1025" s="158"/>
      <c r="D1025" s="138"/>
    </row>
    <row r="1026" spans="1:4" x14ac:dyDescent="0.2">
      <c r="A1026" s="158"/>
      <c r="D1026" s="138"/>
    </row>
    <row r="1027" spans="1:4" x14ac:dyDescent="0.2">
      <c r="A1027" s="158"/>
      <c r="D1027" s="138"/>
    </row>
    <row r="1028" spans="1:4" x14ac:dyDescent="0.2">
      <c r="A1028" s="158"/>
      <c r="D1028" s="138"/>
    </row>
    <row r="1029" spans="1:4" x14ac:dyDescent="0.2">
      <c r="A1029" s="158"/>
      <c r="D1029" s="138"/>
    </row>
    <row r="1030" spans="1:4" x14ac:dyDescent="0.2">
      <c r="A1030" s="158"/>
      <c r="D1030" s="138"/>
    </row>
    <row r="1031" spans="1:4" x14ac:dyDescent="0.2">
      <c r="A1031" s="158"/>
      <c r="D1031" s="138"/>
    </row>
    <row r="1032" spans="1:4" x14ac:dyDescent="0.2">
      <c r="A1032" s="158"/>
      <c r="D1032" s="138"/>
    </row>
    <row r="1033" spans="1:4" x14ac:dyDescent="0.2">
      <c r="A1033" s="158"/>
      <c r="D1033" s="138"/>
    </row>
    <row r="1034" spans="1:4" x14ac:dyDescent="0.2">
      <c r="A1034" s="158"/>
      <c r="D1034" s="138"/>
    </row>
    <row r="1035" spans="1:4" x14ac:dyDescent="0.2">
      <c r="A1035" s="158"/>
      <c r="D1035" s="138"/>
    </row>
    <row r="1036" spans="1:4" x14ac:dyDescent="0.2">
      <c r="A1036" s="158"/>
      <c r="D1036" s="138"/>
    </row>
    <row r="1037" spans="1:4" x14ac:dyDescent="0.2">
      <c r="A1037" s="158"/>
      <c r="D1037" s="138"/>
    </row>
    <row r="1038" spans="1:4" x14ac:dyDescent="0.2">
      <c r="A1038" s="158"/>
      <c r="D1038" s="138"/>
    </row>
    <row r="1039" spans="1:4" x14ac:dyDescent="0.2">
      <c r="A1039" s="158"/>
      <c r="D1039" s="138"/>
    </row>
    <row r="1040" spans="1:4" x14ac:dyDescent="0.2">
      <c r="A1040" s="158"/>
      <c r="D1040" s="138"/>
    </row>
    <row r="1041" spans="1:4" x14ac:dyDescent="0.2">
      <c r="A1041" s="158"/>
      <c r="D1041" s="138"/>
    </row>
    <row r="1042" spans="1:4" x14ac:dyDescent="0.2">
      <c r="A1042" s="158"/>
      <c r="D1042" s="138"/>
    </row>
    <row r="1043" spans="1:4" x14ac:dyDescent="0.2">
      <c r="A1043" s="158"/>
      <c r="D1043" s="138"/>
    </row>
    <row r="1044" spans="1:4" x14ac:dyDescent="0.2">
      <c r="A1044" s="158"/>
      <c r="D1044" s="138"/>
    </row>
    <row r="1045" spans="1:4" x14ac:dyDescent="0.2">
      <c r="A1045" s="158"/>
      <c r="D1045" s="138"/>
    </row>
    <row r="1046" spans="1:4" x14ac:dyDescent="0.2">
      <c r="A1046" s="158"/>
      <c r="D1046" s="138"/>
    </row>
    <row r="1047" spans="1:4" x14ac:dyDescent="0.2">
      <c r="A1047" s="158"/>
      <c r="D1047" s="138"/>
    </row>
    <row r="1048" spans="1:4" x14ac:dyDescent="0.2">
      <c r="A1048" s="158"/>
      <c r="D1048" s="138"/>
    </row>
    <row r="1049" spans="1:4" x14ac:dyDescent="0.2">
      <c r="A1049" s="158"/>
      <c r="D1049" s="138"/>
    </row>
    <row r="1050" spans="1:4" x14ac:dyDescent="0.2">
      <c r="A1050" s="158"/>
      <c r="D1050" s="138"/>
    </row>
    <row r="1051" spans="1:4" x14ac:dyDescent="0.2">
      <c r="A1051" s="158"/>
      <c r="D1051" s="138"/>
    </row>
    <row r="1052" spans="1:4" x14ac:dyDescent="0.2">
      <c r="A1052" s="158"/>
      <c r="D1052" s="138"/>
    </row>
    <row r="1053" spans="1:4" x14ac:dyDescent="0.2">
      <c r="A1053" s="158"/>
      <c r="D1053" s="138"/>
    </row>
    <row r="1054" spans="1:4" x14ac:dyDescent="0.2">
      <c r="A1054" s="158"/>
      <c r="D1054" s="138"/>
    </row>
    <row r="1055" spans="1:4" x14ac:dyDescent="0.2">
      <c r="A1055" s="158"/>
      <c r="D1055" s="138"/>
    </row>
    <row r="1056" spans="1:4" x14ac:dyDescent="0.2">
      <c r="A1056" s="158"/>
      <c r="D1056" s="138"/>
    </row>
    <row r="1057" spans="1:4" x14ac:dyDescent="0.2">
      <c r="A1057" s="158"/>
      <c r="D1057" s="138"/>
    </row>
    <row r="1058" spans="1:4" x14ac:dyDescent="0.2">
      <c r="A1058" s="158"/>
      <c r="D1058" s="138"/>
    </row>
    <row r="1059" spans="1:4" x14ac:dyDescent="0.2">
      <c r="A1059" s="158"/>
      <c r="D1059" s="138"/>
    </row>
    <row r="1060" spans="1:4" x14ac:dyDescent="0.2">
      <c r="A1060" s="158"/>
      <c r="D1060" s="138"/>
    </row>
    <row r="1061" spans="1:4" x14ac:dyDescent="0.2">
      <c r="A1061" s="158"/>
      <c r="D1061" s="138"/>
    </row>
    <row r="1062" spans="1:4" x14ac:dyDescent="0.2">
      <c r="A1062" s="158"/>
      <c r="D1062" s="138"/>
    </row>
    <row r="1063" spans="1:4" x14ac:dyDescent="0.2">
      <c r="A1063" s="158"/>
      <c r="D1063" s="138"/>
    </row>
    <row r="1064" spans="1:4" x14ac:dyDescent="0.2">
      <c r="A1064" s="158"/>
      <c r="D1064" s="138"/>
    </row>
    <row r="1065" spans="1:4" x14ac:dyDescent="0.2">
      <c r="A1065" s="158"/>
      <c r="D1065" s="138"/>
    </row>
    <row r="1066" spans="1:4" x14ac:dyDescent="0.2">
      <c r="A1066" s="158"/>
      <c r="D1066" s="138"/>
    </row>
    <row r="1067" spans="1:4" x14ac:dyDescent="0.2">
      <c r="A1067" s="158"/>
      <c r="D1067" s="138"/>
    </row>
    <row r="1068" spans="1:4" x14ac:dyDescent="0.2">
      <c r="A1068" s="158"/>
      <c r="D1068" s="138"/>
    </row>
    <row r="1069" spans="1:4" x14ac:dyDescent="0.2">
      <c r="A1069" s="158"/>
      <c r="D1069" s="138"/>
    </row>
    <row r="1070" spans="1:4" x14ac:dyDescent="0.2">
      <c r="A1070" s="158"/>
      <c r="D1070" s="138"/>
    </row>
    <row r="1071" spans="1:4" x14ac:dyDescent="0.2">
      <c r="A1071" s="158"/>
      <c r="D1071" s="138"/>
    </row>
    <row r="1072" spans="1:4" x14ac:dyDescent="0.2">
      <c r="A1072" s="158"/>
      <c r="D1072" s="138"/>
    </row>
    <row r="1073" spans="1:4" x14ac:dyDescent="0.2">
      <c r="A1073" s="158"/>
      <c r="D1073" s="138"/>
    </row>
    <row r="1074" spans="1:4" x14ac:dyDescent="0.2">
      <c r="A1074" s="158"/>
      <c r="D1074" s="138"/>
    </row>
    <row r="1075" spans="1:4" x14ac:dyDescent="0.2">
      <c r="A1075" s="158"/>
      <c r="D1075" s="138"/>
    </row>
    <row r="1076" spans="1:4" x14ac:dyDescent="0.2">
      <c r="A1076" s="158"/>
      <c r="D1076" s="138"/>
    </row>
    <row r="1077" spans="1:4" x14ac:dyDescent="0.2">
      <c r="A1077" s="158"/>
      <c r="D1077" s="138"/>
    </row>
    <row r="1078" spans="1:4" x14ac:dyDescent="0.2">
      <c r="A1078" s="158"/>
      <c r="D1078" s="138"/>
    </row>
    <row r="1079" spans="1:4" x14ac:dyDescent="0.2">
      <c r="A1079" s="158"/>
      <c r="D1079" s="138"/>
    </row>
    <row r="1080" spans="1:4" x14ac:dyDescent="0.2">
      <c r="A1080" s="158"/>
      <c r="D1080" s="138"/>
    </row>
    <row r="1081" spans="1:4" x14ac:dyDescent="0.2">
      <c r="A1081" s="158"/>
      <c r="D1081" s="138"/>
    </row>
    <row r="1082" spans="1:4" x14ac:dyDescent="0.2">
      <c r="A1082" s="158"/>
      <c r="D1082" s="138"/>
    </row>
    <row r="1083" spans="1:4" x14ac:dyDescent="0.2">
      <c r="A1083" s="158"/>
      <c r="D1083" s="138"/>
    </row>
    <row r="1084" spans="1:4" x14ac:dyDescent="0.2">
      <c r="A1084" s="158"/>
      <c r="D1084" s="138"/>
    </row>
    <row r="1085" spans="1:4" x14ac:dyDescent="0.2">
      <c r="A1085" s="158"/>
      <c r="D1085" s="138"/>
    </row>
    <row r="1086" spans="1:4" x14ac:dyDescent="0.2">
      <c r="A1086" s="158"/>
      <c r="D1086" s="138"/>
    </row>
    <row r="1087" spans="1:4" x14ac:dyDescent="0.2">
      <c r="A1087" s="158"/>
      <c r="D1087" s="138"/>
    </row>
    <row r="1088" spans="1:4" x14ac:dyDescent="0.2">
      <c r="A1088" s="158"/>
      <c r="D1088" s="138"/>
    </row>
    <row r="1089" spans="1:4" x14ac:dyDescent="0.2">
      <c r="A1089" s="158"/>
      <c r="D1089" s="138"/>
    </row>
    <row r="1090" spans="1:4" x14ac:dyDescent="0.2">
      <c r="A1090" s="158"/>
      <c r="D1090" s="138"/>
    </row>
    <row r="1091" spans="1:4" x14ac:dyDescent="0.2">
      <c r="A1091" s="158"/>
      <c r="D1091" s="138"/>
    </row>
    <row r="1092" spans="1:4" x14ac:dyDescent="0.2">
      <c r="A1092" s="158"/>
      <c r="D1092" s="138"/>
    </row>
    <row r="1093" spans="1:4" x14ac:dyDescent="0.2">
      <c r="A1093" s="158"/>
      <c r="D1093" s="138"/>
    </row>
    <row r="1094" spans="1:4" x14ac:dyDescent="0.2">
      <c r="A1094" s="158"/>
      <c r="D1094" s="138"/>
    </row>
    <row r="1095" spans="1:4" x14ac:dyDescent="0.2">
      <c r="A1095" s="158"/>
      <c r="D1095" s="138"/>
    </row>
    <row r="1096" spans="1:4" x14ac:dyDescent="0.2">
      <c r="A1096" s="158"/>
      <c r="D1096" s="138"/>
    </row>
    <row r="1097" spans="1:4" x14ac:dyDescent="0.2">
      <c r="A1097" s="158"/>
      <c r="D1097" s="138"/>
    </row>
    <row r="1098" spans="1:4" x14ac:dyDescent="0.2">
      <c r="A1098" s="158"/>
      <c r="D1098" s="138"/>
    </row>
    <row r="1099" spans="1:4" x14ac:dyDescent="0.2">
      <c r="A1099" s="158"/>
      <c r="D1099" s="138"/>
    </row>
    <row r="1100" spans="1:4" x14ac:dyDescent="0.2">
      <c r="A1100" s="158"/>
      <c r="D1100" s="138"/>
    </row>
    <row r="1101" spans="1:4" x14ac:dyDescent="0.2">
      <c r="A1101" s="158"/>
      <c r="D1101" s="138"/>
    </row>
    <row r="1102" spans="1:4" x14ac:dyDescent="0.2">
      <c r="A1102" s="158"/>
      <c r="D1102" s="138"/>
    </row>
    <row r="1103" spans="1:4" x14ac:dyDescent="0.2">
      <c r="A1103" s="158"/>
      <c r="D1103" s="138"/>
    </row>
    <row r="1104" spans="1:4" x14ac:dyDescent="0.2">
      <c r="A1104" s="158"/>
      <c r="D1104" s="138"/>
    </row>
    <row r="1105" spans="1:4" x14ac:dyDescent="0.2">
      <c r="A1105" s="158"/>
      <c r="D1105" s="138"/>
    </row>
    <row r="1106" spans="1:4" x14ac:dyDescent="0.2">
      <c r="A1106" s="158"/>
      <c r="D1106" s="138"/>
    </row>
    <row r="1107" spans="1:4" x14ac:dyDescent="0.2">
      <c r="A1107" s="158"/>
      <c r="D1107" s="138"/>
    </row>
    <row r="1108" spans="1:4" x14ac:dyDescent="0.2">
      <c r="A1108" s="158"/>
      <c r="D1108" s="138"/>
    </row>
    <row r="1109" spans="1:4" x14ac:dyDescent="0.2">
      <c r="A1109" s="158"/>
      <c r="D1109" s="138"/>
    </row>
    <row r="1110" spans="1:4" x14ac:dyDescent="0.2">
      <c r="A1110" s="158"/>
      <c r="D1110" s="138"/>
    </row>
    <row r="1111" spans="1:4" x14ac:dyDescent="0.2">
      <c r="A1111" s="158"/>
      <c r="D1111" s="138"/>
    </row>
    <row r="1112" spans="1:4" x14ac:dyDescent="0.2">
      <c r="A1112" s="158"/>
      <c r="D1112" s="138"/>
    </row>
    <row r="1113" spans="1:4" x14ac:dyDescent="0.2">
      <c r="A1113" s="158"/>
      <c r="D1113" s="138"/>
    </row>
    <row r="1114" spans="1:4" x14ac:dyDescent="0.2">
      <c r="A1114" s="158"/>
      <c r="D1114" s="138"/>
    </row>
    <row r="1115" spans="1:4" x14ac:dyDescent="0.2">
      <c r="A1115" s="158"/>
      <c r="D1115" s="138"/>
    </row>
    <row r="1116" spans="1:4" x14ac:dyDescent="0.2">
      <c r="A1116" s="158"/>
      <c r="D1116" s="138"/>
    </row>
    <row r="1117" spans="1:4" x14ac:dyDescent="0.2">
      <c r="A1117" s="158"/>
      <c r="D1117" s="138"/>
    </row>
    <row r="1118" spans="1:4" x14ac:dyDescent="0.2">
      <c r="A1118" s="158"/>
      <c r="D1118" s="138"/>
    </row>
    <row r="1119" spans="1:4" x14ac:dyDescent="0.2">
      <c r="A1119" s="158"/>
      <c r="D1119" s="138"/>
    </row>
    <row r="1120" spans="1:4" x14ac:dyDescent="0.2">
      <c r="A1120" s="158"/>
      <c r="D1120" s="138"/>
    </row>
    <row r="1121" spans="1:4" x14ac:dyDescent="0.2">
      <c r="A1121" s="158"/>
      <c r="D1121" s="138"/>
    </row>
    <row r="1122" spans="1:4" x14ac:dyDescent="0.2">
      <c r="A1122" s="158"/>
      <c r="D1122" s="138"/>
    </row>
    <row r="1123" spans="1:4" x14ac:dyDescent="0.2">
      <c r="A1123" s="158"/>
      <c r="D1123" s="138"/>
    </row>
    <row r="1124" spans="1:4" x14ac:dyDescent="0.2">
      <c r="A1124" s="158"/>
      <c r="D1124" s="138"/>
    </row>
    <row r="1125" spans="1:4" x14ac:dyDescent="0.2">
      <c r="A1125" s="158"/>
      <c r="D1125" s="138"/>
    </row>
    <row r="1126" spans="1:4" x14ac:dyDescent="0.2">
      <c r="A1126" s="158"/>
      <c r="D1126" s="138"/>
    </row>
    <row r="1127" spans="1:4" x14ac:dyDescent="0.2">
      <c r="A1127" s="158"/>
      <c r="D1127" s="138"/>
    </row>
    <row r="1128" spans="1:4" x14ac:dyDescent="0.2">
      <c r="A1128" s="158"/>
      <c r="D1128" s="138"/>
    </row>
    <row r="1129" spans="1:4" x14ac:dyDescent="0.2">
      <c r="A1129" s="158"/>
      <c r="D1129" s="138"/>
    </row>
    <row r="1130" spans="1:4" x14ac:dyDescent="0.2">
      <c r="A1130" s="158"/>
      <c r="D1130" s="138"/>
    </row>
    <row r="1131" spans="1:4" x14ac:dyDescent="0.2">
      <c r="A1131" s="158"/>
      <c r="D1131" s="138"/>
    </row>
    <row r="1132" spans="1:4" x14ac:dyDescent="0.2">
      <c r="A1132" s="158"/>
      <c r="D1132" s="138"/>
    </row>
    <row r="1133" spans="1:4" x14ac:dyDescent="0.2">
      <c r="A1133" s="158"/>
      <c r="D1133" s="138"/>
    </row>
    <row r="1134" spans="1:4" x14ac:dyDescent="0.2">
      <c r="A1134" s="158"/>
      <c r="D1134" s="138"/>
    </row>
    <row r="1135" spans="1:4" x14ac:dyDescent="0.2">
      <c r="A1135" s="158"/>
      <c r="D1135" s="138"/>
    </row>
    <row r="1136" spans="1:4" x14ac:dyDescent="0.2">
      <c r="A1136" s="158"/>
      <c r="D1136" s="138"/>
    </row>
    <row r="1137" spans="1:4" x14ac:dyDescent="0.2">
      <c r="A1137" s="158"/>
      <c r="D1137" s="138"/>
    </row>
    <row r="1138" spans="1:4" x14ac:dyDescent="0.2">
      <c r="A1138" s="158"/>
      <c r="D1138" s="138"/>
    </row>
    <row r="1139" spans="1:4" x14ac:dyDescent="0.2">
      <c r="A1139" s="158"/>
      <c r="D1139" s="138"/>
    </row>
    <row r="1140" spans="1:4" x14ac:dyDescent="0.2">
      <c r="A1140" s="158"/>
      <c r="D1140" s="138"/>
    </row>
    <row r="1141" spans="1:4" x14ac:dyDescent="0.2">
      <c r="A1141" s="158"/>
      <c r="D1141" s="138"/>
    </row>
    <row r="1142" spans="1:4" x14ac:dyDescent="0.2">
      <c r="A1142" s="158"/>
      <c r="D1142" s="138"/>
    </row>
    <row r="1143" spans="1:4" x14ac:dyDescent="0.2">
      <c r="A1143" s="158"/>
      <c r="D1143" s="138"/>
    </row>
    <row r="1144" spans="1:4" x14ac:dyDescent="0.2">
      <c r="A1144" s="158"/>
      <c r="D1144" s="138"/>
    </row>
    <row r="1145" spans="1:4" x14ac:dyDescent="0.2">
      <c r="A1145" s="158"/>
      <c r="D1145" s="138"/>
    </row>
    <row r="1146" spans="1:4" x14ac:dyDescent="0.2">
      <c r="A1146" s="158"/>
      <c r="D1146" s="138"/>
    </row>
    <row r="1147" spans="1:4" x14ac:dyDescent="0.2">
      <c r="A1147" s="158"/>
      <c r="D1147" s="138"/>
    </row>
    <row r="1148" spans="1:4" x14ac:dyDescent="0.2">
      <c r="A1148" s="158"/>
      <c r="D1148" s="138"/>
    </row>
    <row r="1149" spans="1:4" x14ac:dyDescent="0.2">
      <c r="A1149" s="158"/>
      <c r="D1149" s="138"/>
    </row>
    <row r="1150" spans="1:4" x14ac:dyDescent="0.2">
      <c r="A1150" s="158"/>
      <c r="D1150" s="138"/>
    </row>
    <row r="1151" spans="1:4" x14ac:dyDescent="0.2">
      <c r="A1151" s="158"/>
      <c r="D1151" s="138"/>
    </row>
    <row r="1152" spans="1:4" x14ac:dyDescent="0.2">
      <c r="A1152" s="158"/>
      <c r="D1152" s="138"/>
    </row>
    <row r="1153" spans="1:4" x14ac:dyDescent="0.2">
      <c r="A1153" s="158"/>
      <c r="D1153" s="138"/>
    </row>
    <row r="1154" spans="1:4" x14ac:dyDescent="0.2">
      <c r="A1154" s="158"/>
      <c r="D1154" s="138"/>
    </row>
    <row r="1155" spans="1:4" x14ac:dyDescent="0.2">
      <c r="A1155" s="158"/>
      <c r="D1155" s="138"/>
    </row>
    <row r="1156" spans="1:4" x14ac:dyDescent="0.2">
      <c r="A1156" s="158"/>
      <c r="D1156" s="138"/>
    </row>
    <row r="1157" spans="1:4" x14ac:dyDescent="0.2">
      <c r="A1157" s="158"/>
      <c r="D1157" s="138"/>
    </row>
    <row r="1158" spans="1:4" x14ac:dyDescent="0.2">
      <c r="A1158" s="158"/>
      <c r="D1158" s="138"/>
    </row>
    <row r="1159" spans="1:4" x14ac:dyDescent="0.2">
      <c r="A1159" s="158"/>
      <c r="D1159" s="138"/>
    </row>
    <row r="1160" spans="1:4" x14ac:dyDescent="0.2">
      <c r="A1160" s="158"/>
      <c r="D1160" s="138"/>
    </row>
    <row r="1161" spans="1:4" x14ac:dyDescent="0.2">
      <c r="A1161" s="158"/>
      <c r="D1161" s="138"/>
    </row>
    <row r="1162" spans="1:4" x14ac:dyDescent="0.2">
      <c r="A1162" s="158"/>
      <c r="D1162" s="138"/>
    </row>
    <row r="1163" spans="1:4" x14ac:dyDescent="0.2">
      <c r="A1163" s="158"/>
      <c r="D1163" s="138"/>
    </row>
    <row r="1164" spans="1:4" x14ac:dyDescent="0.2">
      <c r="A1164" s="158"/>
      <c r="D1164" s="138"/>
    </row>
    <row r="1165" spans="1:4" x14ac:dyDescent="0.2">
      <c r="A1165" s="158"/>
      <c r="D1165" s="138"/>
    </row>
    <row r="1166" spans="1:4" x14ac:dyDescent="0.2">
      <c r="A1166" s="158"/>
      <c r="D1166" s="138"/>
    </row>
    <row r="1167" spans="1:4" x14ac:dyDescent="0.2">
      <c r="A1167" s="158"/>
      <c r="D1167" s="138"/>
    </row>
    <row r="1168" spans="1:4" x14ac:dyDescent="0.2">
      <c r="A1168" s="158"/>
      <c r="D1168" s="138"/>
    </row>
    <row r="1169" spans="1:4" x14ac:dyDescent="0.2">
      <c r="A1169" s="158"/>
      <c r="D1169" s="138"/>
    </row>
    <row r="1170" spans="1:4" x14ac:dyDescent="0.2">
      <c r="A1170" s="158"/>
      <c r="D1170" s="138"/>
    </row>
    <row r="1171" spans="1:4" x14ac:dyDescent="0.2">
      <c r="A1171" s="158"/>
      <c r="D1171" s="138"/>
    </row>
    <row r="1172" spans="1:4" x14ac:dyDescent="0.2">
      <c r="A1172" s="158"/>
      <c r="D1172" s="138"/>
    </row>
    <row r="1173" spans="1:4" x14ac:dyDescent="0.2">
      <c r="A1173" s="158"/>
      <c r="D1173" s="138"/>
    </row>
    <row r="1174" spans="1:4" x14ac:dyDescent="0.2">
      <c r="A1174" s="158"/>
      <c r="D1174" s="138"/>
    </row>
    <row r="1175" spans="1:4" x14ac:dyDescent="0.2">
      <c r="A1175" s="158"/>
      <c r="D1175" s="138"/>
    </row>
    <row r="1176" spans="1:4" x14ac:dyDescent="0.2">
      <c r="A1176" s="158"/>
      <c r="D1176" s="138"/>
    </row>
    <row r="1177" spans="1:4" x14ac:dyDescent="0.2">
      <c r="A1177" s="158"/>
      <c r="D1177" s="138"/>
    </row>
    <row r="1178" spans="1:4" x14ac:dyDescent="0.2">
      <c r="A1178" s="158"/>
      <c r="D1178" s="138"/>
    </row>
    <row r="1179" spans="1:4" x14ac:dyDescent="0.2">
      <c r="A1179" s="158"/>
      <c r="D1179" s="138"/>
    </row>
    <row r="1180" spans="1:4" x14ac:dyDescent="0.2">
      <c r="A1180" s="158"/>
      <c r="D1180" s="138"/>
    </row>
    <row r="1181" spans="1:4" x14ac:dyDescent="0.2">
      <c r="A1181" s="158"/>
      <c r="D1181" s="138"/>
    </row>
    <row r="1182" spans="1:4" x14ac:dyDescent="0.2">
      <c r="A1182" s="158"/>
      <c r="D1182" s="138"/>
    </row>
    <row r="1183" spans="1:4" x14ac:dyDescent="0.2">
      <c r="A1183" s="158"/>
      <c r="D1183" s="138"/>
    </row>
    <row r="1184" spans="1:4" x14ac:dyDescent="0.2">
      <c r="A1184" s="158"/>
      <c r="D1184" s="138"/>
    </row>
    <row r="1185" spans="1:4" x14ac:dyDescent="0.2">
      <c r="A1185" s="158"/>
      <c r="D1185" s="138"/>
    </row>
    <row r="1186" spans="1:4" x14ac:dyDescent="0.2">
      <c r="A1186" s="158"/>
      <c r="D1186" s="138"/>
    </row>
    <row r="1187" spans="1:4" x14ac:dyDescent="0.2">
      <c r="A1187" s="158"/>
      <c r="D1187" s="138"/>
    </row>
    <row r="1188" spans="1:4" x14ac:dyDescent="0.2">
      <c r="A1188" s="158"/>
      <c r="D1188" s="138"/>
    </row>
    <row r="1189" spans="1:4" x14ac:dyDescent="0.2">
      <c r="A1189" s="158"/>
      <c r="D1189" s="138"/>
    </row>
    <row r="1190" spans="1:4" x14ac:dyDescent="0.2">
      <c r="A1190" s="158"/>
      <c r="D1190" s="138"/>
    </row>
    <row r="1191" spans="1:4" x14ac:dyDescent="0.2">
      <c r="A1191" s="158"/>
      <c r="D1191" s="138"/>
    </row>
    <row r="1192" spans="1:4" x14ac:dyDescent="0.2">
      <c r="A1192" s="158"/>
      <c r="D1192" s="138"/>
    </row>
    <row r="1193" spans="1:4" x14ac:dyDescent="0.2">
      <c r="A1193" s="158"/>
      <c r="D1193" s="138"/>
    </row>
    <row r="1194" spans="1:4" x14ac:dyDescent="0.2">
      <c r="A1194" s="158"/>
      <c r="D1194" s="138"/>
    </row>
    <row r="1195" spans="1:4" x14ac:dyDescent="0.2">
      <c r="A1195" s="158"/>
      <c r="D1195" s="138"/>
    </row>
    <row r="1196" spans="1:4" x14ac:dyDescent="0.2">
      <c r="A1196" s="158"/>
      <c r="D1196" s="138"/>
    </row>
    <row r="1197" spans="1:4" x14ac:dyDescent="0.2">
      <c r="A1197" s="158"/>
      <c r="D1197" s="138"/>
    </row>
    <row r="1198" spans="1:4" x14ac:dyDescent="0.2">
      <c r="A1198" s="158"/>
      <c r="D1198" s="138"/>
    </row>
    <row r="1199" spans="1:4" x14ac:dyDescent="0.2">
      <c r="A1199" s="158"/>
      <c r="D1199" s="138"/>
    </row>
    <row r="1200" spans="1:4" x14ac:dyDescent="0.2">
      <c r="A1200" s="158"/>
      <c r="D1200" s="138"/>
    </row>
    <row r="1201" spans="1:4" x14ac:dyDescent="0.2">
      <c r="A1201" s="158"/>
      <c r="D1201" s="138"/>
    </row>
    <row r="1202" spans="1:4" x14ac:dyDescent="0.2">
      <c r="A1202" s="158"/>
      <c r="D1202" s="138"/>
    </row>
    <row r="1203" spans="1:4" x14ac:dyDescent="0.2">
      <c r="A1203" s="158"/>
      <c r="D1203" s="138"/>
    </row>
    <row r="1204" spans="1:4" x14ac:dyDescent="0.2">
      <c r="A1204" s="158"/>
      <c r="D1204" s="138"/>
    </row>
    <row r="1205" spans="1:4" x14ac:dyDescent="0.2">
      <c r="A1205" s="158"/>
      <c r="D1205" s="138"/>
    </row>
    <row r="1206" spans="1:4" x14ac:dyDescent="0.2">
      <c r="A1206" s="158"/>
      <c r="D1206" s="138"/>
    </row>
    <row r="1207" spans="1:4" x14ac:dyDescent="0.2">
      <c r="A1207" s="158"/>
      <c r="D1207" s="138"/>
    </row>
    <row r="1208" spans="1:4" x14ac:dyDescent="0.2">
      <c r="A1208" s="158"/>
      <c r="D1208" s="138"/>
    </row>
    <row r="1209" spans="1:4" x14ac:dyDescent="0.2">
      <c r="A1209" s="158"/>
      <c r="D1209" s="138"/>
    </row>
    <row r="1210" spans="1:4" x14ac:dyDescent="0.2">
      <c r="A1210" s="158"/>
      <c r="D1210" s="138"/>
    </row>
    <row r="1211" spans="1:4" x14ac:dyDescent="0.2">
      <c r="A1211" s="158"/>
      <c r="D1211" s="138"/>
    </row>
    <row r="1212" spans="1:4" x14ac:dyDescent="0.2">
      <c r="A1212" s="158"/>
      <c r="D1212" s="138"/>
    </row>
    <row r="1213" spans="1:4" x14ac:dyDescent="0.2">
      <c r="A1213" s="158"/>
      <c r="D1213" s="138"/>
    </row>
    <row r="1214" spans="1:4" x14ac:dyDescent="0.2">
      <c r="A1214" s="158"/>
      <c r="D1214" s="138"/>
    </row>
    <row r="1215" spans="1:4" x14ac:dyDescent="0.2">
      <c r="A1215" s="158"/>
      <c r="D1215" s="138"/>
    </row>
    <row r="1216" spans="1:4" x14ac:dyDescent="0.2">
      <c r="A1216" s="158"/>
      <c r="D1216" s="138"/>
    </row>
    <row r="1217" spans="1:4" x14ac:dyDescent="0.2">
      <c r="A1217" s="158"/>
      <c r="D1217" s="138"/>
    </row>
    <row r="1218" spans="1:4" x14ac:dyDescent="0.2">
      <c r="A1218" s="158"/>
      <c r="D1218" s="138"/>
    </row>
    <row r="1219" spans="1:4" x14ac:dyDescent="0.2">
      <c r="A1219" s="158"/>
      <c r="D1219" s="138"/>
    </row>
    <row r="1220" spans="1:4" x14ac:dyDescent="0.2">
      <c r="A1220" s="158"/>
      <c r="D1220" s="138"/>
    </row>
    <row r="1221" spans="1:4" x14ac:dyDescent="0.2">
      <c r="A1221" s="158"/>
      <c r="D1221" s="138"/>
    </row>
    <row r="1222" spans="1:4" x14ac:dyDescent="0.2">
      <c r="A1222" s="158"/>
      <c r="D1222" s="138"/>
    </row>
    <row r="1223" spans="1:4" x14ac:dyDescent="0.2">
      <c r="A1223" s="158"/>
      <c r="D1223" s="138"/>
    </row>
    <row r="1224" spans="1:4" x14ac:dyDescent="0.2">
      <c r="A1224" s="158"/>
      <c r="D1224" s="138"/>
    </row>
    <row r="1225" spans="1:4" x14ac:dyDescent="0.2">
      <c r="A1225" s="158"/>
      <c r="D1225" s="138"/>
    </row>
    <row r="1226" spans="1:4" x14ac:dyDescent="0.2">
      <c r="A1226" s="158"/>
      <c r="D1226" s="138"/>
    </row>
    <row r="1227" spans="1:4" x14ac:dyDescent="0.2">
      <c r="A1227" s="158"/>
      <c r="D1227" s="138"/>
    </row>
    <row r="1228" spans="1:4" x14ac:dyDescent="0.2">
      <c r="A1228" s="158"/>
      <c r="D1228" s="138"/>
    </row>
    <row r="1229" spans="1:4" x14ac:dyDescent="0.2">
      <c r="A1229" s="158"/>
      <c r="D1229" s="138"/>
    </row>
    <row r="1230" spans="1:4" x14ac:dyDescent="0.2">
      <c r="A1230" s="158"/>
      <c r="D1230" s="138"/>
    </row>
    <row r="1231" spans="1:4" x14ac:dyDescent="0.2">
      <c r="A1231" s="158"/>
      <c r="D1231" s="138"/>
    </row>
    <row r="1232" spans="1:4" x14ac:dyDescent="0.2">
      <c r="A1232" s="158"/>
      <c r="D1232" s="138"/>
    </row>
    <row r="1233" spans="1:4" x14ac:dyDescent="0.2">
      <c r="A1233" s="158"/>
      <c r="D1233" s="138"/>
    </row>
    <row r="1234" spans="1:4" x14ac:dyDescent="0.2">
      <c r="A1234" s="158"/>
      <c r="D1234" s="138"/>
    </row>
    <row r="1235" spans="1:4" x14ac:dyDescent="0.2">
      <c r="A1235" s="158"/>
      <c r="D1235" s="138"/>
    </row>
    <row r="1236" spans="1:4" x14ac:dyDescent="0.2">
      <c r="A1236" s="158"/>
      <c r="D1236" s="138"/>
    </row>
    <row r="1237" spans="1:4" x14ac:dyDescent="0.2">
      <c r="A1237" s="158"/>
      <c r="D1237" s="138"/>
    </row>
    <row r="1238" spans="1:4" x14ac:dyDescent="0.2">
      <c r="A1238" s="158"/>
      <c r="D1238" s="138"/>
    </row>
    <row r="1239" spans="1:4" x14ac:dyDescent="0.2">
      <c r="A1239" s="158"/>
      <c r="D1239" s="138"/>
    </row>
    <row r="1240" spans="1:4" x14ac:dyDescent="0.2">
      <c r="A1240" s="158"/>
      <c r="D1240" s="138"/>
    </row>
    <row r="1241" spans="1:4" x14ac:dyDescent="0.2">
      <c r="A1241" s="158"/>
      <c r="D1241" s="138"/>
    </row>
    <row r="1242" spans="1:4" x14ac:dyDescent="0.2">
      <c r="A1242" s="158"/>
      <c r="D1242" s="138"/>
    </row>
    <row r="1243" spans="1:4" x14ac:dyDescent="0.2">
      <c r="A1243" s="158"/>
      <c r="D1243" s="138"/>
    </row>
    <row r="1244" spans="1:4" x14ac:dyDescent="0.2">
      <c r="A1244" s="158"/>
      <c r="D1244" s="138"/>
    </row>
    <row r="1245" spans="1:4" x14ac:dyDescent="0.2">
      <c r="A1245" s="158"/>
      <c r="D1245" s="138"/>
    </row>
    <row r="1246" spans="1:4" x14ac:dyDescent="0.2">
      <c r="A1246" s="158"/>
      <c r="D1246" s="138"/>
    </row>
    <row r="1247" spans="1:4" x14ac:dyDescent="0.2">
      <c r="A1247" s="158"/>
      <c r="D1247" s="138"/>
    </row>
    <row r="1248" spans="1:4" x14ac:dyDescent="0.2">
      <c r="A1248" s="158"/>
      <c r="D1248" s="138"/>
    </row>
    <row r="1249" spans="1:4" x14ac:dyDescent="0.2">
      <c r="A1249" s="158"/>
      <c r="D1249" s="138"/>
    </row>
    <row r="1250" spans="1:4" x14ac:dyDescent="0.2">
      <c r="A1250" s="158"/>
      <c r="D1250" s="138"/>
    </row>
    <row r="1251" spans="1:4" x14ac:dyDescent="0.2">
      <c r="A1251" s="158"/>
      <c r="D1251" s="138"/>
    </row>
    <row r="1252" spans="1:4" x14ac:dyDescent="0.2">
      <c r="A1252" s="158"/>
      <c r="D1252" s="138"/>
    </row>
    <row r="1253" spans="1:4" x14ac:dyDescent="0.2">
      <c r="A1253" s="158"/>
      <c r="D1253" s="138"/>
    </row>
    <row r="1254" spans="1:4" x14ac:dyDescent="0.2">
      <c r="A1254" s="158"/>
      <c r="D1254" s="138"/>
    </row>
    <row r="1255" spans="1:4" x14ac:dyDescent="0.2">
      <c r="A1255" s="158"/>
      <c r="D1255" s="138"/>
    </row>
    <row r="1256" spans="1:4" x14ac:dyDescent="0.2">
      <c r="A1256" s="158"/>
      <c r="D1256" s="138"/>
    </row>
    <row r="1257" spans="1:4" x14ac:dyDescent="0.2">
      <c r="A1257" s="158"/>
      <c r="D1257" s="138"/>
    </row>
    <row r="1258" spans="1:4" x14ac:dyDescent="0.2">
      <c r="A1258" s="158"/>
      <c r="D1258" s="138"/>
    </row>
    <row r="1259" spans="1:4" x14ac:dyDescent="0.2">
      <c r="A1259" s="158"/>
      <c r="D1259" s="138"/>
    </row>
    <row r="1260" spans="1:4" x14ac:dyDescent="0.2">
      <c r="A1260" s="158"/>
      <c r="D1260" s="138"/>
    </row>
    <row r="1261" spans="1:4" x14ac:dyDescent="0.2">
      <c r="A1261" s="158"/>
      <c r="D1261" s="138"/>
    </row>
    <row r="1262" spans="1:4" x14ac:dyDescent="0.2">
      <c r="A1262" s="158"/>
      <c r="D1262" s="138"/>
    </row>
    <row r="1263" spans="1:4" x14ac:dyDescent="0.2">
      <c r="A1263" s="158"/>
      <c r="D1263" s="138"/>
    </row>
    <row r="1264" spans="1:4" x14ac:dyDescent="0.2">
      <c r="A1264" s="158"/>
      <c r="D1264" s="138"/>
    </row>
    <row r="1265" spans="1:4" x14ac:dyDescent="0.2">
      <c r="A1265" s="158"/>
      <c r="D1265" s="138"/>
    </row>
    <row r="1266" spans="1:4" x14ac:dyDescent="0.2">
      <c r="A1266" s="158"/>
      <c r="D1266" s="138"/>
    </row>
    <row r="1267" spans="1:4" x14ac:dyDescent="0.2">
      <c r="A1267" s="158"/>
      <c r="D1267" s="138"/>
    </row>
    <row r="1268" spans="1:4" x14ac:dyDescent="0.2">
      <c r="A1268" s="158"/>
      <c r="D1268" s="138"/>
    </row>
    <row r="1269" spans="1:4" x14ac:dyDescent="0.2">
      <c r="A1269" s="158"/>
      <c r="D1269" s="138"/>
    </row>
    <row r="1270" spans="1:4" x14ac:dyDescent="0.2">
      <c r="A1270" s="158"/>
      <c r="D1270" s="138"/>
    </row>
    <row r="1271" spans="1:4" x14ac:dyDescent="0.2">
      <c r="A1271" s="158"/>
      <c r="D1271" s="138"/>
    </row>
    <row r="1272" spans="1:4" x14ac:dyDescent="0.2">
      <c r="A1272" s="158"/>
      <c r="D1272" s="138"/>
    </row>
    <row r="1273" spans="1:4" x14ac:dyDescent="0.2">
      <c r="A1273" s="158"/>
      <c r="D1273" s="138"/>
    </row>
    <row r="1274" spans="1:4" x14ac:dyDescent="0.2">
      <c r="A1274" s="158"/>
      <c r="D1274" s="138"/>
    </row>
    <row r="1275" spans="1:4" x14ac:dyDescent="0.2">
      <c r="A1275" s="158"/>
      <c r="D1275" s="138"/>
    </row>
    <row r="1276" spans="1:4" x14ac:dyDescent="0.2">
      <c r="A1276" s="158"/>
      <c r="D1276" s="138"/>
    </row>
    <row r="1277" spans="1:4" x14ac:dyDescent="0.2">
      <c r="A1277" s="158"/>
      <c r="D1277" s="138"/>
    </row>
    <row r="1278" spans="1:4" x14ac:dyDescent="0.2">
      <c r="A1278" s="158"/>
      <c r="D1278" s="138"/>
    </row>
    <row r="1279" spans="1:4" x14ac:dyDescent="0.2">
      <c r="A1279" s="158"/>
      <c r="D1279" s="138"/>
    </row>
    <row r="1280" spans="1:4" x14ac:dyDescent="0.2">
      <c r="A1280" s="158"/>
      <c r="D1280" s="138"/>
    </row>
    <row r="1281" spans="1:4" x14ac:dyDescent="0.2">
      <c r="A1281" s="158"/>
      <c r="D1281" s="138"/>
    </row>
    <row r="1282" spans="1:4" x14ac:dyDescent="0.2">
      <c r="A1282" s="158"/>
      <c r="D1282" s="138"/>
    </row>
    <row r="1283" spans="1:4" x14ac:dyDescent="0.2">
      <c r="A1283" s="158"/>
      <c r="D1283" s="138"/>
    </row>
    <row r="1284" spans="1:4" x14ac:dyDescent="0.2">
      <c r="A1284" s="158"/>
      <c r="D1284" s="138"/>
    </row>
    <row r="1285" spans="1:4" x14ac:dyDescent="0.2">
      <c r="A1285" s="158"/>
      <c r="D1285" s="138"/>
    </row>
    <row r="1286" spans="1:4" x14ac:dyDescent="0.2">
      <c r="A1286" s="158"/>
      <c r="D1286" s="138"/>
    </row>
    <row r="1287" spans="1:4" x14ac:dyDescent="0.2">
      <c r="A1287" s="158"/>
      <c r="D1287" s="138"/>
    </row>
    <row r="1288" spans="1:4" x14ac:dyDescent="0.2">
      <c r="A1288" s="158"/>
      <c r="D1288" s="138"/>
    </row>
    <row r="1289" spans="1:4" x14ac:dyDescent="0.2">
      <c r="A1289" s="158"/>
      <c r="D1289" s="138"/>
    </row>
    <row r="1290" spans="1:4" x14ac:dyDescent="0.2">
      <c r="A1290" s="158"/>
      <c r="D1290" s="138"/>
    </row>
    <row r="1291" spans="1:4" x14ac:dyDescent="0.2">
      <c r="A1291" s="158"/>
      <c r="D1291" s="138"/>
    </row>
    <row r="1292" spans="1:4" x14ac:dyDescent="0.2">
      <c r="A1292" s="158"/>
      <c r="D1292" s="138"/>
    </row>
    <row r="1293" spans="1:4" x14ac:dyDescent="0.2">
      <c r="A1293" s="158"/>
      <c r="D1293" s="138"/>
    </row>
    <row r="1294" spans="1:4" x14ac:dyDescent="0.2">
      <c r="A1294" s="158"/>
      <c r="D1294" s="138"/>
    </row>
    <row r="1295" spans="1:4" x14ac:dyDescent="0.2">
      <c r="A1295" s="158"/>
      <c r="D1295" s="138"/>
    </row>
    <row r="1296" spans="1:4" x14ac:dyDescent="0.2">
      <c r="A1296" s="158"/>
      <c r="D1296" s="138"/>
    </row>
    <row r="1297" spans="1:4" x14ac:dyDescent="0.2">
      <c r="A1297" s="158"/>
      <c r="D1297" s="138"/>
    </row>
    <row r="1298" spans="1:4" x14ac:dyDescent="0.2">
      <c r="A1298" s="158"/>
      <c r="D1298" s="138"/>
    </row>
    <row r="1299" spans="1:4" x14ac:dyDescent="0.2">
      <c r="A1299" s="158"/>
      <c r="D1299" s="138"/>
    </row>
    <row r="1300" spans="1:4" x14ac:dyDescent="0.2">
      <c r="A1300" s="158"/>
      <c r="D1300" s="138"/>
    </row>
    <row r="1301" spans="1:4" x14ac:dyDescent="0.2">
      <c r="A1301" s="158"/>
      <c r="D1301" s="138"/>
    </row>
    <row r="1302" spans="1:4" x14ac:dyDescent="0.2">
      <c r="A1302" s="158"/>
      <c r="D1302" s="138"/>
    </row>
    <row r="1303" spans="1:4" x14ac:dyDescent="0.2">
      <c r="A1303" s="158"/>
      <c r="D1303" s="138"/>
    </row>
    <row r="1304" spans="1:4" x14ac:dyDescent="0.2">
      <c r="A1304" s="158"/>
      <c r="D1304" s="138"/>
    </row>
    <row r="1305" spans="1:4" x14ac:dyDescent="0.2">
      <c r="A1305" s="158"/>
      <c r="D1305" s="138"/>
    </row>
    <row r="1306" spans="1:4" x14ac:dyDescent="0.2">
      <c r="A1306" s="158"/>
      <c r="D1306" s="138"/>
    </row>
    <row r="1307" spans="1:4" x14ac:dyDescent="0.2">
      <c r="A1307" s="158"/>
      <c r="D1307" s="138"/>
    </row>
    <row r="1308" spans="1:4" x14ac:dyDescent="0.2">
      <c r="A1308" s="158"/>
      <c r="D1308" s="138"/>
    </row>
    <row r="1309" spans="1:4" x14ac:dyDescent="0.2">
      <c r="A1309" s="158"/>
      <c r="D1309" s="138"/>
    </row>
    <row r="1310" spans="1:4" x14ac:dyDescent="0.2">
      <c r="A1310" s="158"/>
      <c r="D1310" s="138"/>
    </row>
    <row r="1311" spans="1:4" x14ac:dyDescent="0.2">
      <c r="A1311" s="158"/>
      <c r="D1311" s="138"/>
    </row>
    <row r="1312" spans="1:4" x14ac:dyDescent="0.2">
      <c r="A1312" s="158"/>
      <c r="D1312" s="138"/>
    </row>
    <row r="1313" spans="1:4" x14ac:dyDescent="0.2">
      <c r="A1313" s="158"/>
      <c r="D1313" s="138"/>
    </row>
    <row r="1314" spans="1:4" x14ac:dyDescent="0.2">
      <c r="A1314" s="158"/>
      <c r="D1314" s="138"/>
    </row>
    <row r="1315" spans="1:4" x14ac:dyDescent="0.2">
      <c r="A1315" s="158"/>
      <c r="D1315" s="138"/>
    </row>
    <row r="1316" spans="1:4" x14ac:dyDescent="0.2">
      <c r="A1316" s="158"/>
      <c r="D1316" s="138"/>
    </row>
    <row r="1317" spans="1:4" x14ac:dyDescent="0.2">
      <c r="A1317" s="158"/>
      <c r="D1317" s="138"/>
    </row>
    <row r="1318" spans="1:4" x14ac:dyDescent="0.2">
      <c r="A1318" s="158"/>
      <c r="D1318" s="138"/>
    </row>
    <row r="1319" spans="1:4" x14ac:dyDescent="0.2">
      <c r="A1319" s="158"/>
      <c r="D1319" s="138"/>
    </row>
    <row r="1320" spans="1:4" x14ac:dyDescent="0.2">
      <c r="A1320" s="158"/>
      <c r="D1320" s="138"/>
    </row>
    <row r="1321" spans="1:4" x14ac:dyDescent="0.2">
      <c r="A1321" s="158"/>
      <c r="D1321" s="138"/>
    </row>
    <row r="1322" spans="1:4" x14ac:dyDescent="0.2">
      <c r="A1322" s="158"/>
      <c r="D1322" s="138"/>
    </row>
    <row r="1323" spans="1:4" x14ac:dyDescent="0.2">
      <c r="A1323" s="158"/>
      <c r="D1323" s="138"/>
    </row>
    <row r="1324" spans="1:4" x14ac:dyDescent="0.2">
      <c r="A1324" s="158"/>
      <c r="D1324" s="138"/>
    </row>
    <row r="1325" spans="1:4" x14ac:dyDescent="0.2">
      <c r="A1325" s="158"/>
      <c r="D1325" s="138"/>
    </row>
    <row r="1326" spans="1:4" x14ac:dyDescent="0.2">
      <c r="A1326" s="158"/>
      <c r="D1326" s="138"/>
    </row>
    <row r="1327" spans="1:4" x14ac:dyDescent="0.2">
      <c r="A1327" s="158"/>
      <c r="D1327" s="138"/>
    </row>
    <row r="1328" spans="1:4" x14ac:dyDescent="0.2">
      <c r="A1328" s="158"/>
      <c r="D1328" s="138"/>
    </row>
    <row r="1329" spans="1:4" x14ac:dyDescent="0.2">
      <c r="A1329" s="158"/>
      <c r="D1329" s="138"/>
    </row>
    <row r="1330" spans="1:4" x14ac:dyDescent="0.2">
      <c r="A1330" s="158"/>
      <c r="D1330" s="138"/>
    </row>
    <row r="1331" spans="1:4" x14ac:dyDescent="0.2">
      <c r="A1331" s="158"/>
      <c r="D1331" s="138"/>
    </row>
    <row r="1332" spans="1:4" x14ac:dyDescent="0.2">
      <c r="A1332" s="158"/>
      <c r="D1332" s="138"/>
    </row>
    <row r="1333" spans="1:4" x14ac:dyDescent="0.2">
      <c r="A1333" s="158"/>
      <c r="D1333" s="138"/>
    </row>
    <row r="1334" spans="1:4" x14ac:dyDescent="0.2">
      <c r="A1334" s="158"/>
      <c r="D1334" s="138"/>
    </row>
    <row r="1335" spans="1:4" x14ac:dyDescent="0.2">
      <c r="A1335" s="158"/>
      <c r="D1335" s="138"/>
    </row>
    <row r="1336" spans="1:4" x14ac:dyDescent="0.2">
      <c r="A1336" s="158"/>
      <c r="D1336" s="138"/>
    </row>
    <row r="1337" spans="1:4" x14ac:dyDescent="0.2">
      <c r="A1337" s="158"/>
      <c r="D1337" s="138"/>
    </row>
    <row r="1338" spans="1:4" x14ac:dyDescent="0.2">
      <c r="A1338" s="158"/>
      <c r="D1338" s="138"/>
    </row>
    <row r="1339" spans="1:4" x14ac:dyDescent="0.2">
      <c r="A1339" s="158"/>
      <c r="D1339" s="138"/>
    </row>
    <row r="1340" spans="1:4" x14ac:dyDescent="0.2">
      <c r="A1340" s="158"/>
      <c r="D1340" s="138"/>
    </row>
    <row r="1341" spans="1:4" x14ac:dyDescent="0.2">
      <c r="A1341" s="158"/>
      <c r="D1341" s="138"/>
    </row>
    <row r="1342" spans="1:4" x14ac:dyDescent="0.2">
      <c r="A1342" s="158"/>
      <c r="D1342" s="138"/>
    </row>
    <row r="1343" spans="1:4" x14ac:dyDescent="0.2">
      <c r="A1343" s="158"/>
      <c r="D1343" s="138"/>
    </row>
    <row r="1344" spans="1:4" x14ac:dyDescent="0.2">
      <c r="A1344" s="158"/>
      <c r="D1344" s="138"/>
    </row>
    <row r="1345" spans="1:4" x14ac:dyDescent="0.2">
      <c r="A1345" s="158"/>
      <c r="D1345" s="138"/>
    </row>
    <row r="1346" spans="1:4" x14ac:dyDescent="0.2">
      <c r="A1346" s="158"/>
      <c r="D1346" s="138"/>
    </row>
    <row r="1347" spans="1:4" x14ac:dyDescent="0.2">
      <c r="A1347" s="158"/>
      <c r="D1347" s="138"/>
    </row>
    <row r="1348" spans="1:4" x14ac:dyDescent="0.2">
      <c r="A1348" s="158"/>
      <c r="D1348" s="138"/>
    </row>
    <row r="1349" spans="1:4" x14ac:dyDescent="0.2">
      <c r="A1349" s="158"/>
      <c r="D1349" s="138"/>
    </row>
    <row r="1350" spans="1:4" x14ac:dyDescent="0.2">
      <c r="A1350" s="158"/>
      <c r="D1350" s="138"/>
    </row>
    <row r="1351" spans="1:4" x14ac:dyDescent="0.2">
      <c r="A1351" s="158"/>
      <c r="D1351" s="138"/>
    </row>
    <row r="1352" spans="1:4" x14ac:dyDescent="0.2">
      <c r="A1352" s="158"/>
      <c r="D1352" s="138"/>
    </row>
    <row r="1353" spans="1:4" x14ac:dyDescent="0.2">
      <c r="A1353" s="158"/>
      <c r="D1353" s="138"/>
    </row>
    <row r="1354" spans="1:4" x14ac:dyDescent="0.2">
      <c r="A1354" s="158"/>
      <c r="D1354" s="138"/>
    </row>
    <row r="1355" spans="1:4" x14ac:dyDescent="0.2">
      <c r="A1355" s="158"/>
      <c r="D1355" s="138"/>
    </row>
    <row r="1356" spans="1:4" x14ac:dyDescent="0.2">
      <c r="A1356" s="158"/>
      <c r="D1356" s="138"/>
    </row>
    <row r="1357" spans="1:4" x14ac:dyDescent="0.2">
      <c r="A1357" s="158"/>
      <c r="D1357" s="138"/>
    </row>
    <row r="1358" spans="1:4" x14ac:dyDescent="0.2">
      <c r="A1358" s="158"/>
      <c r="D1358" s="138"/>
    </row>
    <row r="1359" spans="1:4" x14ac:dyDescent="0.2">
      <c r="A1359" s="158"/>
      <c r="D1359" s="138"/>
    </row>
    <row r="1360" spans="1:4" x14ac:dyDescent="0.2">
      <c r="A1360" s="158"/>
      <c r="D1360" s="138"/>
    </row>
    <row r="1361" spans="1:4" x14ac:dyDescent="0.2">
      <c r="A1361" s="158"/>
      <c r="D1361" s="138"/>
    </row>
    <row r="1362" spans="1:4" x14ac:dyDescent="0.2">
      <c r="A1362" s="158"/>
      <c r="D1362" s="138"/>
    </row>
    <row r="1363" spans="1:4" x14ac:dyDescent="0.2">
      <c r="A1363" s="158"/>
      <c r="D1363" s="138"/>
    </row>
    <row r="1364" spans="1:4" x14ac:dyDescent="0.2">
      <c r="A1364" s="158"/>
      <c r="D1364" s="138"/>
    </row>
    <row r="1365" spans="1:4" x14ac:dyDescent="0.2">
      <c r="A1365" s="158"/>
      <c r="D1365" s="138"/>
    </row>
    <row r="1366" spans="1:4" x14ac:dyDescent="0.2">
      <c r="A1366" s="158"/>
      <c r="D1366" s="138"/>
    </row>
    <row r="1367" spans="1:4" x14ac:dyDescent="0.2">
      <c r="A1367" s="158"/>
      <c r="D1367" s="138"/>
    </row>
    <row r="1368" spans="1:4" x14ac:dyDescent="0.2">
      <c r="A1368" s="158"/>
      <c r="D1368" s="138"/>
    </row>
    <row r="1369" spans="1:4" x14ac:dyDescent="0.2">
      <c r="A1369" s="158"/>
      <c r="D1369" s="138"/>
    </row>
    <row r="1370" spans="1:4" x14ac:dyDescent="0.2">
      <c r="A1370" s="158"/>
      <c r="D1370" s="138"/>
    </row>
    <row r="1371" spans="1:4" x14ac:dyDescent="0.2">
      <c r="A1371" s="158"/>
      <c r="D1371" s="138"/>
    </row>
    <row r="1372" spans="1:4" x14ac:dyDescent="0.2">
      <c r="A1372" s="158"/>
      <c r="D1372" s="138"/>
    </row>
    <row r="1373" spans="1:4" x14ac:dyDescent="0.2">
      <c r="A1373" s="158"/>
      <c r="D1373" s="138"/>
    </row>
    <row r="1374" spans="1:4" x14ac:dyDescent="0.2">
      <c r="A1374" s="158"/>
      <c r="D1374" s="138"/>
    </row>
    <row r="1375" spans="1:4" x14ac:dyDescent="0.2">
      <c r="A1375" s="158"/>
      <c r="D1375" s="138"/>
    </row>
    <row r="1376" spans="1:4" x14ac:dyDescent="0.2">
      <c r="A1376" s="158"/>
      <c r="D1376" s="138"/>
    </row>
    <row r="1377" spans="1:4" x14ac:dyDescent="0.2">
      <c r="A1377" s="158"/>
      <c r="D1377" s="138"/>
    </row>
    <row r="1378" spans="1:4" x14ac:dyDescent="0.2">
      <c r="A1378" s="158"/>
      <c r="D1378" s="138"/>
    </row>
    <row r="1379" spans="1:4" x14ac:dyDescent="0.2">
      <c r="A1379" s="158"/>
      <c r="D1379" s="138"/>
    </row>
    <row r="1380" spans="1:4" x14ac:dyDescent="0.2">
      <c r="A1380" s="158"/>
      <c r="D1380" s="138"/>
    </row>
    <row r="1381" spans="1:4" x14ac:dyDescent="0.2">
      <c r="A1381" s="158"/>
      <c r="D1381" s="138"/>
    </row>
    <row r="1382" spans="1:4" x14ac:dyDescent="0.2">
      <c r="A1382" s="158"/>
      <c r="D1382" s="138"/>
    </row>
    <row r="1383" spans="1:4" x14ac:dyDescent="0.2">
      <c r="A1383" s="158"/>
      <c r="D1383" s="138"/>
    </row>
    <row r="1384" spans="1:4" x14ac:dyDescent="0.2">
      <c r="A1384" s="158"/>
      <c r="D1384" s="138"/>
    </row>
    <row r="1385" spans="1:4" x14ac:dyDescent="0.2">
      <c r="A1385" s="158"/>
      <c r="D1385" s="138"/>
    </row>
    <row r="1386" spans="1:4" x14ac:dyDescent="0.2">
      <c r="A1386" s="158"/>
      <c r="D1386" s="138"/>
    </row>
    <row r="1387" spans="1:4" x14ac:dyDescent="0.2">
      <c r="A1387" s="158"/>
      <c r="D1387" s="138"/>
    </row>
    <row r="1388" spans="1:4" x14ac:dyDescent="0.2">
      <c r="A1388" s="158"/>
      <c r="D1388" s="138"/>
    </row>
    <row r="1389" spans="1:4" x14ac:dyDescent="0.2">
      <c r="A1389" s="158"/>
      <c r="D1389" s="138"/>
    </row>
    <row r="1390" spans="1:4" x14ac:dyDescent="0.2">
      <c r="A1390" s="158"/>
      <c r="D1390" s="138"/>
    </row>
    <row r="1391" spans="1:4" x14ac:dyDescent="0.2">
      <c r="A1391" s="158"/>
      <c r="D1391" s="138"/>
    </row>
    <row r="1392" spans="1:4" x14ac:dyDescent="0.2">
      <c r="A1392" s="158"/>
      <c r="D1392" s="138"/>
    </row>
    <row r="1393" spans="1:4" x14ac:dyDescent="0.2">
      <c r="A1393" s="158"/>
      <c r="D1393" s="138"/>
    </row>
    <row r="1394" spans="1:4" x14ac:dyDescent="0.2">
      <c r="A1394" s="158"/>
      <c r="D1394" s="138"/>
    </row>
    <row r="1395" spans="1:4" x14ac:dyDescent="0.2">
      <c r="A1395" s="158"/>
      <c r="D1395" s="138"/>
    </row>
    <row r="1396" spans="1:4" x14ac:dyDescent="0.2">
      <c r="A1396" s="158"/>
      <c r="D1396" s="138"/>
    </row>
    <row r="1397" spans="1:4" x14ac:dyDescent="0.2">
      <c r="A1397" s="158"/>
      <c r="D1397" s="138"/>
    </row>
    <row r="1398" spans="1:4" x14ac:dyDescent="0.2">
      <c r="A1398" s="158"/>
      <c r="D1398" s="138"/>
    </row>
    <row r="1399" spans="1:4" x14ac:dyDescent="0.2">
      <c r="A1399" s="158"/>
      <c r="D1399" s="138"/>
    </row>
    <row r="1400" spans="1:4" x14ac:dyDescent="0.2">
      <c r="A1400" s="158"/>
      <c r="D1400" s="138"/>
    </row>
    <row r="1401" spans="1:4" x14ac:dyDescent="0.2">
      <c r="A1401" s="158"/>
      <c r="D1401" s="138"/>
    </row>
    <row r="1402" spans="1:4" x14ac:dyDescent="0.2">
      <c r="A1402" s="158"/>
      <c r="D1402" s="138"/>
    </row>
    <row r="1403" spans="1:4" x14ac:dyDescent="0.2">
      <c r="A1403" s="158"/>
      <c r="D1403" s="138"/>
    </row>
    <row r="1404" spans="1:4" x14ac:dyDescent="0.2">
      <c r="A1404" s="158"/>
      <c r="D1404" s="138"/>
    </row>
    <row r="1405" spans="1:4" x14ac:dyDescent="0.2">
      <c r="A1405" s="158"/>
      <c r="D1405" s="138"/>
    </row>
    <row r="1406" spans="1:4" x14ac:dyDescent="0.2">
      <c r="A1406" s="158"/>
      <c r="D1406" s="138"/>
    </row>
    <row r="1407" spans="1:4" x14ac:dyDescent="0.2">
      <c r="A1407" s="158"/>
      <c r="D1407" s="138"/>
    </row>
    <row r="1408" spans="1:4" x14ac:dyDescent="0.2">
      <c r="A1408" s="158"/>
      <c r="D1408" s="138"/>
    </row>
    <row r="1409" spans="1:4" x14ac:dyDescent="0.2">
      <c r="A1409" s="158"/>
      <c r="D1409" s="138"/>
    </row>
    <row r="1410" spans="1:4" x14ac:dyDescent="0.2">
      <c r="A1410" s="158"/>
      <c r="D1410" s="138"/>
    </row>
    <row r="1411" spans="1:4" x14ac:dyDescent="0.2">
      <c r="A1411" s="158"/>
      <c r="D1411" s="138"/>
    </row>
    <row r="1412" spans="1:4" x14ac:dyDescent="0.2">
      <c r="A1412" s="158"/>
      <c r="D1412" s="138"/>
    </row>
    <row r="1413" spans="1:4" x14ac:dyDescent="0.2">
      <c r="A1413" s="158"/>
      <c r="D1413" s="138"/>
    </row>
    <row r="1414" spans="1:4" x14ac:dyDescent="0.2">
      <c r="A1414" s="158"/>
      <c r="D1414" s="138"/>
    </row>
    <row r="1415" spans="1:4" x14ac:dyDescent="0.2">
      <c r="A1415" s="158"/>
      <c r="D1415" s="138"/>
    </row>
    <row r="1416" spans="1:4" x14ac:dyDescent="0.2">
      <c r="A1416" s="158"/>
      <c r="D1416" s="138"/>
    </row>
    <row r="1417" spans="1:4" x14ac:dyDescent="0.2">
      <c r="A1417" s="158"/>
      <c r="D1417" s="138"/>
    </row>
    <row r="1418" spans="1:4" x14ac:dyDescent="0.2">
      <c r="A1418" s="158"/>
      <c r="D1418" s="138"/>
    </row>
    <row r="1419" spans="1:4" x14ac:dyDescent="0.2">
      <c r="A1419" s="158"/>
      <c r="D1419" s="138"/>
    </row>
    <row r="1420" spans="1:4" x14ac:dyDescent="0.2">
      <c r="A1420" s="158"/>
      <c r="D1420" s="138"/>
    </row>
    <row r="1421" spans="1:4" x14ac:dyDescent="0.2">
      <c r="A1421" s="158"/>
      <c r="D1421" s="138"/>
    </row>
    <row r="1422" spans="1:4" x14ac:dyDescent="0.2">
      <c r="A1422" s="158"/>
      <c r="D1422" s="138"/>
    </row>
    <row r="1423" spans="1:4" x14ac:dyDescent="0.2">
      <c r="A1423" s="158"/>
      <c r="D1423" s="138"/>
    </row>
    <row r="1424" spans="1:4" x14ac:dyDescent="0.2">
      <c r="A1424" s="158"/>
      <c r="D1424" s="138"/>
    </row>
    <row r="1425" spans="1:4" x14ac:dyDescent="0.2">
      <c r="A1425" s="158"/>
      <c r="D1425" s="138"/>
    </row>
    <row r="1426" spans="1:4" x14ac:dyDescent="0.2">
      <c r="A1426" s="158"/>
      <c r="D1426" s="138"/>
    </row>
    <row r="1427" spans="1:4" x14ac:dyDescent="0.2">
      <c r="A1427" s="158"/>
      <c r="D1427" s="138"/>
    </row>
    <row r="1428" spans="1:4" x14ac:dyDescent="0.2">
      <c r="A1428" s="158"/>
      <c r="D1428" s="138"/>
    </row>
    <row r="1429" spans="1:4" x14ac:dyDescent="0.2">
      <c r="A1429" s="158"/>
      <c r="D1429" s="138"/>
    </row>
    <row r="1430" spans="1:4" x14ac:dyDescent="0.2">
      <c r="A1430" s="158"/>
      <c r="D1430" s="138"/>
    </row>
    <row r="1431" spans="1:4" x14ac:dyDescent="0.2">
      <c r="A1431" s="158"/>
      <c r="D1431" s="138"/>
    </row>
    <row r="1432" spans="1:4" x14ac:dyDescent="0.2">
      <c r="A1432" s="158"/>
      <c r="D1432" s="138"/>
    </row>
    <row r="1433" spans="1:4" x14ac:dyDescent="0.2">
      <c r="A1433" s="158"/>
      <c r="D1433" s="138"/>
    </row>
    <row r="1434" spans="1:4" x14ac:dyDescent="0.2">
      <c r="A1434" s="158"/>
      <c r="D1434" s="138"/>
    </row>
    <row r="1435" spans="1:4" x14ac:dyDescent="0.2">
      <c r="A1435" s="158"/>
      <c r="D1435" s="138"/>
    </row>
    <row r="1436" spans="1:4" x14ac:dyDescent="0.2">
      <c r="A1436" s="158"/>
      <c r="D1436" s="138"/>
    </row>
    <row r="1437" spans="1:4" x14ac:dyDescent="0.2">
      <c r="A1437" s="158"/>
      <c r="D1437" s="138"/>
    </row>
    <row r="1438" spans="1:4" x14ac:dyDescent="0.2">
      <c r="A1438" s="158"/>
      <c r="D1438" s="138"/>
    </row>
    <row r="1439" spans="1:4" x14ac:dyDescent="0.2">
      <c r="A1439" s="158"/>
      <c r="D1439" s="138"/>
    </row>
    <row r="1440" spans="1:4" x14ac:dyDescent="0.2">
      <c r="A1440" s="158"/>
      <c r="D1440" s="138"/>
    </row>
    <row r="1441" spans="1:4" x14ac:dyDescent="0.2">
      <c r="A1441" s="158"/>
      <c r="D1441" s="138"/>
    </row>
    <row r="1442" spans="1:4" x14ac:dyDescent="0.2">
      <c r="A1442" s="158"/>
      <c r="D1442" s="138"/>
    </row>
    <row r="1443" spans="1:4" x14ac:dyDescent="0.2">
      <c r="A1443" s="158"/>
      <c r="D1443" s="138"/>
    </row>
    <row r="1444" spans="1:4" x14ac:dyDescent="0.2">
      <c r="A1444" s="158"/>
      <c r="D1444" s="138"/>
    </row>
    <row r="1445" spans="1:4" x14ac:dyDescent="0.2">
      <c r="A1445" s="158"/>
      <c r="D1445" s="138"/>
    </row>
    <row r="1446" spans="1:4" x14ac:dyDescent="0.2">
      <c r="A1446" s="158"/>
      <c r="D1446" s="138"/>
    </row>
    <row r="1447" spans="1:4" x14ac:dyDescent="0.2">
      <c r="A1447" s="158"/>
      <c r="D1447" s="138"/>
    </row>
    <row r="1448" spans="1:4" x14ac:dyDescent="0.2">
      <c r="A1448" s="158"/>
      <c r="D1448" s="138"/>
    </row>
    <row r="1449" spans="1:4" x14ac:dyDescent="0.2">
      <c r="A1449" s="158"/>
      <c r="D1449" s="138"/>
    </row>
    <row r="1450" spans="1:4" x14ac:dyDescent="0.2">
      <c r="A1450" s="158"/>
      <c r="D1450" s="138"/>
    </row>
    <row r="1451" spans="1:4" x14ac:dyDescent="0.2">
      <c r="A1451" s="158"/>
      <c r="D1451" s="138"/>
    </row>
    <row r="1452" spans="1:4" x14ac:dyDescent="0.2">
      <c r="A1452" s="158"/>
      <c r="D1452" s="138"/>
    </row>
    <row r="1453" spans="1:4" x14ac:dyDescent="0.2">
      <c r="A1453" s="158"/>
      <c r="D1453" s="138"/>
    </row>
    <row r="1454" spans="1:4" x14ac:dyDescent="0.2">
      <c r="A1454" s="158"/>
      <c r="D1454" s="138"/>
    </row>
    <row r="1455" spans="1:4" x14ac:dyDescent="0.2">
      <c r="A1455" s="158"/>
      <c r="D1455" s="138"/>
    </row>
    <row r="1456" spans="1:4" x14ac:dyDescent="0.2">
      <c r="A1456" s="158"/>
      <c r="D1456" s="138"/>
    </row>
    <row r="1457" spans="1:4" x14ac:dyDescent="0.2">
      <c r="A1457" s="158"/>
      <c r="D1457" s="138"/>
    </row>
    <row r="1458" spans="1:4" x14ac:dyDescent="0.2">
      <c r="A1458" s="158"/>
      <c r="D1458" s="138"/>
    </row>
    <row r="1459" spans="1:4" x14ac:dyDescent="0.2">
      <c r="A1459" s="158"/>
      <c r="D1459" s="138"/>
    </row>
    <row r="1460" spans="1:4" x14ac:dyDescent="0.2">
      <c r="A1460" s="158"/>
      <c r="D1460" s="138"/>
    </row>
    <row r="1461" spans="1:4" x14ac:dyDescent="0.2">
      <c r="A1461" s="158"/>
      <c r="D1461" s="138"/>
    </row>
    <row r="1462" spans="1:4" x14ac:dyDescent="0.2">
      <c r="A1462" s="158"/>
      <c r="D1462" s="138"/>
    </row>
    <row r="1463" spans="1:4" x14ac:dyDescent="0.2">
      <c r="A1463" s="158"/>
      <c r="D1463" s="138"/>
    </row>
    <row r="1464" spans="1:4" x14ac:dyDescent="0.2">
      <c r="A1464" s="158"/>
      <c r="D1464" s="138"/>
    </row>
    <row r="1465" spans="1:4" x14ac:dyDescent="0.2">
      <c r="A1465" s="158"/>
      <c r="D1465" s="138"/>
    </row>
    <row r="1466" spans="1:4" x14ac:dyDescent="0.2">
      <c r="A1466" s="158"/>
      <c r="D1466" s="138"/>
    </row>
    <row r="1467" spans="1:4" x14ac:dyDescent="0.2">
      <c r="A1467" s="158"/>
      <c r="D1467" s="138"/>
    </row>
    <row r="1468" spans="1:4" x14ac:dyDescent="0.2">
      <c r="A1468" s="158"/>
      <c r="D1468" s="138"/>
    </row>
    <row r="1469" spans="1:4" x14ac:dyDescent="0.2">
      <c r="A1469" s="158"/>
      <c r="D1469" s="138"/>
    </row>
    <row r="1470" spans="1:4" x14ac:dyDescent="0.2">
      <c r="A1470" s="158"/>
      <c r="D1470" s="138"/>
    </row>
    <row r="1471" spans="1:4" x14ac:dyDescent="0.2">
      <c r="A1471" s="158"/>
      <c r="D1471" s="138"/>
    </row>
    <row r="1472" spans="1:4" x14ac:dyDescent="0.2">
      <c r="A1472" s="158"/>
      <c r="D1472" s="138"/>
    </row>
    <row r="1473" spans="1:4" x14ac:dyDescent="0.2">
      <c r="A1473" s="158"/>
      <c r="D1473" s="138"/>
    </row>
    <row r="1474" spans="1:4" x14ac:dyDescent="0.2">
      <c r="A1474" s="158"/>
      <c r="D1474" s="138"/>
    </row>
    <row r="1475" spans="1:4" x14ac:dyDescent="0.2">
      <c r="A1475" s="158"/>
      <c r="D1475" s="138"/>
    </row>
    <row r="1476" spans="1:4" x14ac:dyDescent="0.2">
      <c r="A1476" s="158"/>
      <c r="D1476" s="138"/>
    </row>
    <row r="1477" spans="1:4" x14ac:dyDescent="0.2">
      <c r="A1477" s="158"/>
      <c r="D1477" s="138"/>
    </row>
    <row r="1478" spans="1:4" x14ac:dyDescent="0.2">
      <c r="A1478" s="158"/>
      <c r="D1478" s="138"/>
    </row>
    <row r="1479" spans="1:4" x14ac:dyDescent="0.2">
      <c r="A1479" s="158"/>
      <c r="D1479" s="138"/>
    </row>
    <row r="1480" spans="1:4" x14ac:dyDescent="0.2">
      <c r="A1480" s="158"/>
      <c r="D1480" s="138"/>
    </row>
    <row r="1481" spans="1:4" x14ac:dyDescent="0.2">
      <c r="A1481" s="158"/>
      <c r="D1481" s="138"/>
    </row>
    <row r="1482" spans="1:4" x14ac:dyDescent="0.2">
      <c r="A1482" s="158"/>
      <c r="D1482" s="138"/>
    </row>
    <row r="1483" spans="1:4" x14ac:dyDescent="0.2">
      <c r="A1483" s="158"/>
      <c r="D1483" s="138"/>
    </row>
    <row r="1484" spans="1:4" x14ac:dyDescent="0.2">
      <c r="A1484" s="158"/>
      <c r="D1484" s="138"/>
    </row>
    <row r="1485" spans="1:4" x14ac:dyDescent="0.2">
      <c r="A1485" s="158"/>
      <c r="D1485" s="138"/>
    </row>
    <row r="1486" spans="1:4" x14ac:dyDescent="0.2">
      <c r="A1486" s="158"/>
      <c r="D1486" s="138"/>
    </row>
    <row r="1487" spans="1:4" x14ac:dyDescent="0.2">
      <c r="A1487" s="158"/>
      <c r="D1487" s="138"/>
    </row>
    <row r="1488" spans="1:4" x14ac:dyDescent="0.2">
      <c r="A1488" s="158"/>
      <c r="D1488" s="138"/>
    </row>
    <row r="1489" spans="1:4" x14ac:dyDescent="0.2">
      <c r="A1489" s="158"/>
      <c r="D1489" s="138"/>
    </row>
    <row r="1490" spans="1:4" x14ac:dyDescent="0.2">
      <c r="A1490" s="158"/>
      <c r="D1490" s="138"/>
    </row>
    <row r="1491" spans="1:4" x14ac:dyDescent="0.2">
      <c r="A1491" s="158"/>
      <c r="D1491" s="138"/>
    </row>
    <row r="1492" spans="1:4" x14ac:dyDescent="0.2">
      <c r="A1492" s="158"/>
      <c r="D1492" s="138"/>
    </row>
    <row r="1493" spans="1:4" x14ac:dyDescent="0.2">
      <c r="A1493" s="158"/>
      <c r="D1493" s="138"/>
    </row>
    <row r="1494" spans="1:4" x14ac:dyDescent="0.2">
      <c r="A1494" s="158"/>
      <c r="D1494" s="138"/>
    </row>
    <row r="1495" spans="1:4" x14ac:dyDescent="0.2">
      <c r="A1495" s="158"/>
      <c r="D1495" s="138"/>
    </row>
    <row r="1496" spans="1:4" x14ac:dyDescent="0.2">
      <c r="A1496" s="158"/>
      <c r="D1496" s="138"/>
    </row>
    <row r="1497" spans="1:4" x14ac:dyDescent="0.2">
      <c r="A1497" s="158"/>
      <c r="D1497" s="138"/>
    </row>
    <row r="1498" spans="1:4" x14ac:dyDescent="0.2">
      <c r="A1498" s="158"/>
      <c r="D1498" s="138"/>
    </row>
    <row r="1499" spans="1:4" x14ac:dyDescent="0.2">
      <c r="A1499" s="158"/>
      <c r="D1499" s="138"/>
    </row>
    <row r="1500" spans="1:4" x14ac:dyDescent="0.2">
      <c r="A1500" s="158"/>
      <c r="D1500" s="138"/>
    </row>
    <row r="1501" spans="1:4" x14ac:dyDescent="0.2">
      <c r="A1501" s="158"/>
      <c r="D1501" s="138"/>
    </row>
    <row r="1502" spans="1:4" x14ac:dyDescent="0.2">
      <c r="A1502" s="158"/>
      <c r="D1502" s="138"/>
    </row>
    <row r="1503" spans="1:4" x14ac:dyDescent="0.2">
      <c r="A1503" s="158"/>
      <c r="D1503" s="138"/>
    </row>
    <row r="1504" spans="1:4" x14ac:dyDescent="0.2">
      <c r="A1504" s="158"/>
      <c r="D1504" s="138"/>
    </row>
    <row r="1505" spans="1:4" x14ac:dyDescent="0.2">
      <c r="A1505" s="158"/>
      <c r="D1505" s="138"/>
    </row>
    <row r="1506" spans="1:4" x14ac:dyDescent="0.2">
      <c r="A1506" s="158"/>
      <c r="D1506" s="138"/>
    </row>
    <row r="1507" spans="1:4" x14ac:dyDescent="0.2">
      <c r="A1507" s="158"/>
      <c r="D1507" s="138"/>
    </row>
    <row r="1508" spans="1:4" x14ac:dyDescent="0.2">
      <c r="A1508" s="158"/>
      <c r="D1508" s="138"/>
    </row>
    <row r="1509" spans="1:4" x14ac:dyDescent="0.2">
      <c r="A1509" s="158"/>
      <c r="D1509" s="138"/>
    </row>
    <row r="1510" spans="1:4" x14ac:dyDescent="0.2">
      <c r="A1510" s="158"/>
      <c r="D1510" s="138"/>
    </row>
    <row r="1511" spans="1:4" x14ac:dyDescent="0.2">
      <c r="A1511" s="158"/>
      <c r="D1511" s="138"/>
    </row>
    <row r="1512" spans="1:4" x14ac:dyDescent="0.2">
      <c r="A1512" s="158"/>
      <c r="D1512" s="138"/>
    </row>
    <row r="1513" spans="1:4" x14ac:dyDescent="0.2">
      <c r="A1513" s="158"/>
      <c r="D1513" s="138"/>
    </row>
    <row r="1514" spans="1:4" x14ac:dyDescent="0.2">
      <c r="A1514" s="158"/>
      <c r="D1514" s="138"/>
    </row>
    <row r="1515" spans="1:4" x14ac:dyDescent="0.2">
      <c r="A1515" s="158"/>
      <c r="D1515" s="138"/>
    </row>
    <row r="1516" spans="1:4" x14ac:dyDescent="0.2">
      <c r="A1516" s="158"/>
      <c r="D1516" s="138"/>
    </row>
    <row r="1517" spans="1:4" x14ac:dyDescent="0.2">
      <c r="A1517" s="158"/>
      <c r="D1517" s="138"/>
    </row>
    <row r="1518" spans="1:4" x14ac:dyDescent="0.2">
      <c r="A1518" s="158"/>
      <c r="D1518" s="138"/>
    </row>
    <row r="1519" spans="1:4" x14ac:dyDescent="0.2">
      <c r="A1519" s="158"/>
      <c r="D1519" s="138"/>
    </row>
    <row r="1520" spans="1:4" x14ac:dyDescent="0.2">
      <c r="A1520" s="158"/>
      <c r="D1520" s="138"/>
    </row>
    <row r="1521" spans="1:4" x14ac:dyDescent="0.2">
      <c r="A1521" s="158"/>
      <c r="D1521" s="138"/>
    </row>
    <row r="1522" spans="1:4" x14ac:dyDescent="0.2">
      <c r="A1522" s="158"/>
      <c r="D1522" s="138"/>
    </row>
    <row r="1523" spans="1:4" x14ac:dyDescent="0.2">
      <c r="A1523" s="158"/>
      <c r="D1523" s="138"/>
    </row>
    <row r="1524" spans="1:4" x14ac:dyDescent="0.2">
      <c r="A1524" s="158"/>
      <c r="D1524" s="138"/>
    </row>
    <row r="1525" spans="1:4" x14ac:dyDescent="0.2">
      <c r="A1525" s="158"/>
      <c r="D1525" s="138"/>
    </row>
    <row r="1526" spans="1:4" x14ac:dyDescent="0.2">
      <c r="A1526" s="158"/>
      <c r="D1526" s="138"/>
    </row>
    <row r="1527" spans="1:4" x14ac:dyDescent="0.2">
      <c r="A1527" s="158"/>
      <c r="D1527" s="138"/>
    </row>
    <row r="1528" spans="1:4" x14ac:dyDescent="0.2">
      <c r="A1528" s="158"/>
      <c r="D1528" s="138"/>
    </row>
    <row r="1529" spans="1:4" x14ac:dyDescent="0.2">
      <c r="A1529" s="158"/>
      <c r="D1529" s="138"/>
    </row>
    <row r="1530" spans="1:4" x14ac:dyDescent="0.2">
      <c r="A1530" s="158"/>
      <c r="D1530" s="138"/>
    </row>
    <row r="1531" spans="1:4" x14ac:dyDescent="0.2">
      <c r="A1531" s="158"/>
      <c r="D1531" s="138"/>
    </row>
    <row r="1532" spans="1:4" x14ac:dyDescent="0.2">
      <c r="A1532" s="158"/>
      <c r="D1532" s="138"/>
    </row>
    <row r="1533" spans="1:4" x14ac:dyDescent="0.2">
      <c r="A1533" s="158"/>
      <c r="D1533" s="138"/>
    </row>
    <row r="1534" spans="1:4" x14ac:dyDescent="0.2">
      <c r="A1534" s="158"/>
      <c r="D1534" s="138"/>
    </row>
    <row r="1535" spans="1:4" x14ac:dyDescent="0.2">
      <c r="A1535" s="158"/>
      <c r="D1535" s="138"/>
    </row>
    <row r="1536" spans="1:4" x14ac:dyDescent="0.2">
      <c r="A1536" s="158"/>
      <c r="D1536" s="138"/>
    </row>
    <row r="1537" spans="1:4" x14ac:dyDescent="0.2">
      <c r="A1537" s="158"/>
      <c r="D1537" s="138"/>
    </row>
    <row r="1538" spans="1:4" x14ac:dyDescent="0.2">
      <c r="A1538" s="158"/>
      <c r="D1538" s="138"/>
    </row>
    <row r="1539" spans="1:4" x14ac:dyDescent="0.2">
      <c r="A1539" s="158"/>
      <c r="D1539" s="138"/>
    </row>
    <row r="1540" spans="1:4" x14ac:dyDescent="0.2">
      <c r="A1540" s="158"/>
      <c r="D1540" s="138"/>
    </row>
    <row r="1541" spans="1:4" x14ac:dyDescent="0.2">
      <c r="A1541" s="158"/>
      <c r="D1541" s="138"/>
    </row>
    <row r="1542" spans="1:4" x14ac:dyDescent="0.2">
      <c r="A1542" s="158"/>
      <c r="D1542" s="138"/>
    </row>
    <row r="1543" spans="1:4" x14ac:dyDescent="0.2">
      <c r="A1543" s="158"/>
      <c r="D1543" s="138"/>
    </row>
    <row r="1544" spans="1:4" x14ac:dyDescent="0.2">
      <c r="A1544" s="158"/>
      <c r="D1544" s="138"/>
    </row>
    <row r="1545" spans="1:4" x14ac:dyDescent="0.2">
      <c r="A1545" s="158"/>
      <c r="D1545" s="138"/>
    </row>
    <row r="1546" spans="1:4" x14ac:dyDescent="0.2">
      <c r="A1546" s="158"/>
      <c r="D1546" s="138"/>
    </row>
    <row r="1547" spans="1:4" x14ac:dyDescent="0.2">
      <c r="A1547" s="158"/>
      <c r="D1547" s="138"/>
    </row>
    <row r="1548" spans="1:4" x14ac:dyDescent="0.2">
      <c r="A1548" s="158"/>
      <c r="D1548" s="138"/>
    </row>
    <row r="1549" spans="1:4" x14ac:dyDescent="0.2">
      <c r="A1549" s="158"/>
      <c r="D1549" s="138"/>
    </row>
    <row r="1550" spans="1:4" x14ac:dyDescent="0.2">
      <c r="A1550" s="158"/>
      <c r="D1550" s="138"/>
    </row>
    <row r="1551" spans="1:4" x14ac:dyDescent="0.2">
      <c r="A1551" s="158"/>
      <c r="D1551" s="138"/>
    </row>
    <row r="1552" spans="1:4" x14ac:dyDescent="0.2">
      <c r="A1552" s="158"/>
      <c r="D1552" s="138"/>
    </row>
    <row r="1553" spans="1:4" x14ac:dyDescent="0.2">
      <c r="A1553" s="158"/>
      <c r="D1553" s="138"/>
    </row>
    <row r="1554" spans="1:4" x14ac:dyDescent="0.2">
      <c r="A1554" s="158"/>
      <c r="D1554" s="138"/>
    </row>
    <row r="1555" spans="1:4" x14ac:dyDescent="0.2">
      <c r="A1555" s="158"/>
      <c r="D1555" s="138"/>
    </row>
    <row r="1556" spans="1:4" x14ac:dyDescent="0.2">
      <c r="A1556" s="158"/>
      <c r="D1556" s="138"/>
    </row>
    <row r="1557" spans="1:4" x14ac:dyDescent="0.2">
      <c r="A1557" s="158"/>
      <c r="D1557" s="138"/>
    </row>
    <row r="1558" spans="1:4" x14ac:dyDescent="0.2">
      <c r="A1558" s="158"/>
      <c r="D1558" s="138"/>
    </row>
    <row r="1559" spans="1:4" x14ac:dyDescent="0.2">
      <c r="A1559" s="158"/>
      <c r="D1559" s="138"/>
    </row>
    <row r="1560" spans="1:4" x14ac:dyDescent="0.2">
      <c r="A1560" s="158"/>
      <c r="D1560" s="138"/>
    </row>
    <row r="1561" spans="1:4" x14ac:dyDescent="0.2">
      <c r="A1561" s="158"/>
      <c r="D1561" s="138"/>
    </row>
    <row r="1562" spans="1:4" x14ac:dyDescent="0.2">
      <c r="A1562" s="158"/>
      <c r="D1562" s="138"/>
    </row>
    <row r="1563" spans="1:4" x14ac:dyDescent="0.2">
      <c r="A1563" s="158"/>
      <c r="D1563" s="138"/>
    </row>
    <row r="1564" spans="1:4" x14ac:dyDescent="0.2">
      <c r="A1564" s="158"/>
      <c r="D1564" s="138"/>
    </row>
    <row r="1565" spans="1:4" x14ac:dyDescent="0.2">
      <c r="A1565" s="158"/>
      <c r="D1565" s="138"/>
    </row>
    <row r="1566" spans="1:4" x14ac:dyDescent="0.2">
      <c r="A1566" s="158"/>
      <c r="D1566" s="138"/>
    </row>
    <row r="1567" spans="1:4" x14ac:dyDescent="0.2">
      <c r="A1567" s="158"/>
      <c r="D1567" s="138"/>
    </row>
    <row r="1568" spans="1:4" x14ac:dyDescent="0.2">
      <c r="A1568" s="158"/>
      <c r="D1568" s="138"/>
    </row>
    <row r="1569" spans="1:4" x14ac:dyDescent="0.2">
      <c r="A1569" s="158"/>
      <c r="D1569" s="138"/>
    </row>
    <row r="1570" spans="1:4" x14ac:dyDescent="0.2">
      <c r="A1570" s="158"/>
      <c r="D1570" s="138"/>
    </row>
    <row r="1571" spans="1:4" x14ac:dyDescent="0.2">
      <c r="A1571" s="158"/>
      <c r="D1571" s="138"/>
    </row>
    <row r="1572" spans="1:4" x14ac:dyDescent="0.2">
      <c r="A1572" s="158"/>
      <c r="D1572" s="138"/>
    </row>
    <row r="1573" spans="1:4" x14ac:dyDescent="0.2">
      <c r="A1573" s="158"/>
      <c r="D1573" s="138"/>
    </row>
    <row r="1574" spans="1:4" x14ac:dyDescent="0.2">
      <c r="A1574" s="158"/>
      <c r="D1574" s="138"/>
    </row>
    <row r="1575" spans="1:4" x14ac:dyDescent="0.2">
      <c r="A1575" s="158"/>
      <c r="D1575" s="138"/>
    </row>
    <row r="1576" spans="1:4" x14ac:dyDescent="0.2">
      <c r="A1576" s="158"/>
      <c r="D1576" s="138"/>
    </row>
    <row r="1577" spans="1:4" x14ac:dyDescent="0.2">
      <c r="A1577" s="158"/>
      <c r="D1577" s="138"/>
    </row>
    <row r="1578" spans="1:4" x14ac:dyDescent="0.2">
      <c r="A1578" s="158"/>
      <c r="D1578" s="138"/>
    </row>
    <row r="1579" spans="1:4" x14ac:dyDescent="0.2">
      <c r="A1579" s="158"/>
      <c r="D1579" s="138"/>
    </row>
    <row r="1580" spans="1:4" x14ac:dyDescent="0.2">
      <c r="A1580" s="158"/>
      <c r="D1580" s="138"/>
    </row>
    <row r="1581" spans="1:4" x14ac:dyDescent="0.2">
      <c r="A1581" s="158"/>
      <c r="D1581" s="138"/>
    </row>
    <row r="1582" spans="1:4" x14ac:dyDescent="0.2">
      <c r="A1582" s="158"/>
      <c r="D1582" s="138"/>
    </row>
    <row r="1583" spans="1:4" x14ac:dyDescent="0.2">
      <c r="A1583" s="158"/>
      <c r="D1583" s="138"/>
    </row>
    <row r="1584" spans="1:4" x14ac:dyDescent="0.2">
      <c r="A1584" s="158"/>
      <c r="D1584" s="138"/>
    </row>
    <row r="1585" spans="1:4" x14ac:dyDescent="0.2">
      <c r="A1585" s="158"/>
      <c r="D1585" s="138"/>
    </row>
    <row r="1586" spans="1:4" x14ac:dyDescent="0.2">
      <c r="A1586" s="158"/>
      <c r="D1586" s="138"/>
    </row>
    <row r="1587" spans="1:4" x14ac:dyDescent="0.2">
      <c r="A1587" s="158"/>
      <c r="D1587" s="138"/>
    </row>
    <row r="1588" spans="1:4" x14ac:dyDescent="0.2">
      <c r="A1588" s="158"/>
      <c r="D1588" s="138"/>
    </row>
    <row r="1589" spans="1:4" x14ac:dyDescent="0.2">
      <c r="A1589" s="158"/>
      <c r="D1589" s="138"/>
    </row>
    <row r="1590" spans="1:4" x14ac:dyDescent="0.2">
      <c r="A1590" s="158"/>
      <c r="D1590" s="138"/>
    </row>
    <row r="1591" spans="1:4" x14ac:dyDescent="0.2">
      <c r="A1591" s="158"/>
      <c r="D1591" s="138"/>
    </row>
    <row r="1592" spans="1:4" x14ac:dyDescent="0.2">
      <c r="A1592" s="158"/>
      <c r="D1592" s="138"/>
    </row>
    <row r="1593" spans="1:4" x14ac:dyDescent="0.2">
      <c r="A1593" s="158"/>
      <c r="D1593" s="138"/>
    </row>
    <row r="1594" spans="1:4" x14ac:dyDescent="0.2">
      <c r="A1594" s="158"/>
      <c r="D1594" s="138"/>
    </row>
    <row r="1595" spans="1:4" x14ac:dyDescent="0.2">
      <c r="A1595" s="158"/>
      <c r="D1595" s="138"/>
    </row>
    <row r="1596" spans="1:4" x14ac:dyDescent="0.2">
      <c r="A1596" s="158"/>
      <c r="D1596" s="138"/>
    </row>
    <row r="1597" spans="1:4" x14ac:dyDescent="0.2">
      <c r="A1597" s="158"/>
      <c r="D1597" s="138"/>
    </row>
    <row r="1598" spans="1:4" x14ac:dyDescent="0.2">
      <c r="A1598" s="158"/>
      <c r="D1598" s="138"/>
    </row>
    <row r="1599" spans="1:4" x14ac:dyDescent="0.2">
      <c r="A1599" s="158"/>
      <c r="D1599" s="138"/>
    </row>
    <row r="1600" spans="1:4" x14ac:dyDescent="0.2">
      <c r="A1600" s="158"/>
      <c r="D1600" s="138"/>
    </row>
    <row r="1601" spans="1:4" x14ac:dyDescent="0.2">
      <c r="A1601" s="158"/>
      <c r="D1601" s="138"/>
    </row>
    <row r="1602" spans="1:4" x14ac:dyDescent="0.2">
      <c r="A1602" s="158"/>
      <c r="D1602" s="138"/>
    </row>
    <row r="1603" spans="1:4" x14ac:dyDescent="0.2">
      <c r="A1603" s="158"/>
      <c r="D1603" s="138"/>
    </row>
    <row r="1604" spans="1:4" x14ac:dyDescent="0.2">
      <c r="A1604" s="158"/>
      <c r="D1604" s="138"/>
    </row>
    <row r="1605" spans="1:4" x14ac:dyDescent="0.2">
      <c r="A1605" s="158"/>
      <c r="D1605" s="138"/>
    </row>
    <row r="1606" spans="1:4" x14ac:dyDescent="0.2">
      <c r="A1606" s="158"/>
      <c r="D1606" s="138"/>
    </row>
    <row r="1607" spans="1:4" x14ac:dyDescent="0.2">
      <c r="A1607" s="158"/>
      <c r="D1607" s="138"/>
    </row>
    <row r="1608" spans="1:4" x14ac:dyDescent="0.2">
      <c r="A1608" s="158"/>
      <c r="D1608" s="138"/>
    </row>
    <row r="1609" spans="1:4" x14ac:dyDescent="0.2">
      <c r="A1609" s="158"/>
      <c r="D1609" s="138"/>
    </row>
    <row r="1610" spans="1:4" x14ac:dyDescent="0.2">
      <c r="A1610" s="158"/>
      <c r="D1610" s="138"/>
    </row>
    <row r="1611" spans="1:4" x14ac:dyDescent="0.2">
      <c r="A1611" s="158"/>
      <c r="D1611" s="138"/>
    </row>
    <row r="1612" spans="1:4" x14ac:dyDescent="0.2">
      <c r="A1612" s="158"/>
      <c r="D1612" s="138"/>
    </row>
    <row r="1613" spans="1:4" x14ac:dyDescent="0.2">
      <c r="A1613" s="158"/>
      <c r="D1613" s="138"/>
    </row>
    <row r="1614" spans="1:4" x14ac:dyDescent="0.2">
      <c r="A1614" s="158"/>
      <c r="D1614" s="138"/>
    </row>
    <row r="1615" spans="1:4" x14ac:dyDescent="0.2">
      <c r="A1615" s="158"/>
      <c r="D1615" s="138"/>
    </row>
    <row r="1616" spans="1:4" x14ac:dyDescent="0.2">
      <c r="A1616" s="158"/>
      <c r="D1616" s="138"/>
    </row>
    <row r="1617" spans="1:4" x14ac:dyDescent="0.2">
      <c r="A1617" s="158"/>
      <c r="D1617" s="138"/>
    </row>
    <row r="1618" spans="1:4" x14ac:dyDescent="0.2">
      <c r="A1618" s="158"/>
      <c r="D1618" s="138"/>
    </row>
    <row r="1619" spans="1:4" x14ac:dyDescent="0.2">
      <c r="A1619" s="158"/>
      <c r="D1619" s="138"/>
    </row>
    <row r="1620" spans="1:4" x14ac:dyDescent="0.2">
      <c r="A1620" s="158"/>
      <c r="D1620" s="138"/>
    </row>
    <row r="1621" spans="1:4" x14ac:dyDescent="0.2">
      <c r="A1621" s="158"/>
      <c r="D1621" s="138"/>
    </row>
    <row r="1622" spans="1:4" x14ac:dyDescent="0.2">
      <c r="A1622" s="158"/>
      <c r="D1622" s="138"/>
    </row>
    <row r="1623" spans="1:4" x14ac:dyDescent="0.2">
      <c r="A1623" s="158"/>
      <c r="D1623" s="138"/>
    </row>
    <row r="1624" spans="1:4" x14ac:dyDescent="0.2">
      <c r="A1624" s="158"/>
      <c r="D1624" s="138"/>
    </row>
    <row r="1625" spans="1:4" x14ac:dyDescent="0.2">
      <c r="A1625" s="158"/>
      <c r="D1625" s="138"/>
    </row>
    <row r="1626" spans="1:4" x14ac:dyDescent="0.2">
      <c r="A1626" s="158"/>
      <c r="D1626" s="138"/>
    </row>
    <row r="1627" spans="1:4" x14ac:dyDescent="0.2">
      <c r="A1627" s="158"/>
      <c r="D1627" s="138"/>
    </row>
    <row r="1628" spans="1:4" x14ac:dyDescent="0.2">
      <c r="A1628" s="158"/>
      <c r="D1628" s="138"/>
    </row>
    <row r="1629" spans="1:4" x14ac:dyDescent="0.2">
      <c r="A1629" s="158"/>
      <c r="D1629" s="138"/>
    </row>
    <row r="1630" spans="1:4" x14ac:dyDescent="0.2">
      <c r="A1630" s="158"/>
      <c r="D1630" s="138"/>
    </row>
    <row r="1631" spans="1:4" x14ac:dyDescent="0.2">
      <c r="A1631" s="158"/>
      <c r="D1631" s="138"/>
    </row>
    <row r="1632" spans="1:4" x14ac:dyDescent="0.2">
      <c r="A1632" s="158"/>
      <c r="D1632" s="138"/>
    </row>
    <row r="1633" spans="1:4" x14ac:dyDescent="0.2">
      <c r="A1633" s="158"/>
      <c r="D1633" s="138"/>
    </row>
    <row r="1634" spans="1:4" x14ac:dyDescent="0.2">
      <c r="A1634" s="158"/>
      <c r="D1634" s="138"/>
    </row>
    <row r="1635" spans="1:4" x14ac:dyDescent="0.2">
      <c r="A1635" s="158"/>
      <c r="D1635" s="138"/>
    </row>
    <row r="1636" spans="1:4" x14ac:dyDescent="0.2">
      <c r="A1636" s="158"/>
      <c r="D1636" s="138"/>
    </row>
    <row r="1637" spans="1:4" x14ac:dyDescent="0.2">
      <c r="A1637" s="158"/>
      <c r="D1637" s="138"/>
    </row>
    <row r="1638" spans="1:4" x14ac:dyDescent="0.2">
      <c r="A1638" s="158"/>
      <c r="D1638" s="138"/>
    </row>
    <row r="1639" spans="1:4" x14ac:dyDescent="0.2">
      <c r="A1639" s="158"/>
      <c r="D1639" s="138"/>
    </row>
    <row r="1640" spans="1:4" x14ac:dyDescent="0.2">
      <c r="A1640" s="158"/>
      <c r="D1640" s="138"/>
    </row>
    <row r="1641" spans="1:4" x14ac:dyDescent="0.2">
      <c r="A1641" s="158"/>
      <c r="D1641" s="138"/>
    </row>
    <row r="1642" spans="1:4" x14ac:dyDescent="0.2">
      <c r="A1642" s="158"/>
      <c r="D1642" s="138"/>
    </row>
    <row r="1643" spans="1:4" x14ac:dyDescent="0.2">
      <c r="A1643" s="158"/>
      <c r="D1643" s="138"/>
    </row>
    <row r="1644" spans="1:4" x14ac:dyDescent="0.2">
      <c r="A1644" s="158"/>
      <c r="D1644" s="138"/>
    </row>
    <row r="1645" spans="1:4" x14ac:dyDescent="0.2">
      <c r="A1645" s="158"/>
      <c r="D1645" s="138"/>
    </row>
    <row r="1646" spans="1:4" x14ac:dyDescent="0.2">
      <c r="A1646" s="158"/>
      <c r="D1646" s="138"/>
    </row>
    <row r="1647" spans="1:4" x14ac:dyDescent="0.2">
      <c r="A1647" s="158"/>
      <c r="D1647" s="138"/>
    </row>
    <row r="1648" spans="1:4" x14ac:dyDescent="0.2">
      <c r="A1648" s="158"/>
      <c r="D1648" s="138"/>
    </row>
    <row r="1649" spans="1:4" x14ac:dyDescent="0.2">
      <c r="A1649" s="158"/>
      <c r="D1649" s="138"/>
    </row>
    <row r="1650" spans="1:4" x14ac:dyDescent="0.2">
      <c r="A1650" s="158"/>
      <c r="D1650" s="138"/>
    </row>
    <row r="1651" spans="1:4" x14ac:dyDescent="0.2">
      <c r="A1651" s="158"/>
      <c r="D1651" s="138"/>
    </row>
    <row r="1652" spans="1:4" x14ac:dyDescent="0.2">
      <c r="A1652" s="158"/>
      <c r="D1652" s="138"/>
    </row>
    <row r="1653" spans="1:4" x14ac:dyDescent="0.2">
      <c r="A1653" s="158"/>
      <c r="D1653" s="138"/>
    </row>
    <row r="1654" spans="1:4" x14ac:dyDescent="0.2">
      <c r="A1654" s="158"/>
      <c r="D1654" s="138"/>
    </row>
    <row r="1655" spans="1:4" x14ac:dyDescent="0.2">
      <c r="A1655" s="158"/>
      <c r="D1655" s="138"/>
    </row>
    <row r="1656" spans="1:4" x14ac:dyDescent="0.2">
      <c r="A1656" s="158"/>
      <c r="D1656" s="138"/>
    </row>
    <row r="1657" spans="1:4" x14ac:dyDescent="0.2">
      <c r="A1657" s="158"/>
      <c r="D1657" s="138"/>
    </row>
    <row r="1658" spans="1:4" x14ac:dyDescent="0.2">
      <c r="A1658" s="158"/>
      <c r="D1658" s="138"/>
    </row>
    <row r="1659" spans="1:4" x14ac:dyDescent="0.2">
      <c r="A1659" s="158"/>
      <c r="D1659" s="138"/>
    </row>
    <row r="1660" spans="1:4" x14ac:dyDescent="0.2">
      <c r="A1660" s="158"/>
      <c r="D1660" s="138"/>
    </row>
    <row r="1661" spans="1:4" x14ac:dyDescent="0.2">
      <c r="A1661" s="158"/>
      <c r="D1661" s="138"/>
    </row>
    <row r="1662" spans="1:4" x14ac:dyDescent="0.2">
      <c r="A1662" s="158"/>
      <c r="D1662" s="138"/>
    </row>
    <row r="1663" spans="1:4" x14ac:dyDescent="0.2">
      <c r="A1663" s="158"/>
      <c r="D1663" s="138"/>
    </row>
    <row r="1664" spans="1:4" x14ac:dyDescent="0.2">
      <c r="A1664" s="158"/>
      <c r="D1664" s="138"/>
    </row>
    <row r="1665" spans="1:4" x14ac:dyDescent="0.2">
      <c r="A1665" s="158"/>
      <c r="D1665" s="138"/>
    </row>
    <row r="1666" spans="1:4" x14ac:dyDescent="0.2">
      <c r="A1666" s="158"/>
      <c r="D1666" s="138"/>
    </row>
    <row r="1667" spans="1:4" x14ac:dyDescent="0.2">
      <c r="A1667" s="158"/>
      <c r="D1667" s="138"/>
    </row>
    <row r="1668" spans="1:4" x14ac:dyDescent="0.2">
      <c r="A1668" s="158"/>
      <c r="D1668" s="138"/>
    </row>
    <row r="1669" spans="1:4" x14ac:dyDescent="0.2">
      <c r="A1669" s="158"/>
      <c r="D1669" s="138"/>
    </row>
    <row r="1670" spans="1:4" x14ac:dyDescent="0.2">
      <c r="A1670" s="158"/>
      <c r="D1670" s="138"/>
    </row>
    <row r="1671" spans="1:4" x14ac:dyDescent="0.2">
      <c r="A1671" s="158"/>
      <c r="D1671" s="138"/>
    </row>
    <row r="1672" spans="1:4" x14ac:dyDescent="0.2">
      <c r="A1672" s="158"/>
      <c r="D1672" s="138"/>
    </row>
    <row r="1673" spans="1:4" x14ac:dyDescent="0.2">
      <c r="A1673" s="158"/>
      <c r="D1673" s="138"/>
    </row>
    <row r="1674" spans="1:4" x14ac:dyDescent="0.2">
      <c r="A1674" s="158"/>
      <c r="D1674" s="138"/>
    </row>
    <row r="1675" spans="1:4" x14ac:dyDescent="0.2">
      <c r="A1675" s="158"/>
      <c r="D1675" s="138"/>
    </row>
    <row r="1676" spans="1:4" x14ac:dyDescent="0.2">
      <c r="A1676" s="158"/>
      <c r="D1676" s="138"/>
    </row>
    <row r="1677" spans="1:4" x14ac:dyDescent="0.2">
      <c r="A1677" s="158"/>
      <c r="D1677" s="138"/>
    </row>
    <row r="1678" spans="1:4" x14ac:dyDescent="0.2">
      <c r="A1678" s="158"/>
      <c r="D1678" s="138"/>
    </row>
    <row r="1679" spans="1:4" x14ac:dyDescent="0.2">
      <c r="A1679" s="158"/>
      <c r="D1679" s="138"/>
    </row>
    <row r="1680" spans="1:4" x14ac:dyDescent="0.2">
      <c r="A1680" s="158"/>
      <c r="D1680" s="138"/>
    </row>
    <row r="1681" spans="1:4" x14ac:dyDescent="0.2">
      <c r="A1681" s="158"/>
      <c r="D1681" s="138"/>
    </row>
    <row r="1682" spans="1:4" x14ac:dyDescent="0.2">
      <c r="A1682" s="158"/>
      <c r="D1682" s="138"/>
    </row>
    <row r="1683" spans="1:4" x14ac:dyDescent="0.2">
      <c r="A1683" s="158"/>
      <c r="D1683" s="138"/>
    </row>
    <row r="1684" spans="1:4" x14ac:dyDescent="0.2">
      <c r="A1684" s="158"/>
      <c r="D1684" s="138"/>
    </row>
    <row r="1685" spans="1:4" x14ac:dyDescent="0.2">
      <c r="A1685" s="158"/>
      <c r="D1685" s="138"/>
    </row>
    <row r="1686" spans="1:4" x14ac:dyDescent="0.2">
      <c r="A1686" s="158"/>
      <c r="D1686" s="138"/>
    </row>
    <row r="1687" spans="1:4" x14ac:dyDescent="0.2">
      <c r="A1687" s="158"/>
      <c r="D1687" s="138"/>
    </row>
    <row r="1688" spans="1:4" x14ac:dyDescent="0.2">
      <c r="A1688" s="158"/>
      <c r="D1688" s="138"/>
    </row>
    <row r="1689" spans="1:4" x14ac:dyDescent="0.2">
      <c r="A1689" s="158"/>
      <c r="D1689" s="138"/>
    </row>
    <row r="1690" spans="1:4" x14ac:dyDescent="0.2">
      <c r="A1690" s="158"/>
      <c r="D1690" s="138"/>
    </row>
    <row r="1691" spans="1:4" x14ac:dyDescent="0.2">
      <c r="A1691" s="158"/>
      <c r="D1691" s="138"/>
    </row>
    <row r="1692" spans="1:4" x14ac:dyDescent="0.2">
      <c r="A1692" s="158"/>
      <c r="D1692" s="138"/>
    </row>
    <row r="1693" spans="1:4" x14ac:dyDescent="0.2">
      <c r="A1693" s="158"/>
      <c r="D1693" s="138"/>
    </row>
    <row r="1694" spans="1:4" x14ac:dyDescent="0.2">
      <c r="A1694" s="158"/>
      <c r="D1694" s="138"/>
    </row>
    <row r="1695" spans="1:4" x14ac:dyDescent="0.2">
      <c r="A1695" s="158"/>
      <c r="D1695" s="138"/>
    </row>
    <row r="1696" spans="1:4" x14ac:dyDescent="0.2">
      <c r="A1696" s="158"/>
      <c r="D1696" s="138"/>
    </row>
    <row r="1697" spans="1:4" x14ac:dyDescent="0.2">
      <c r="A1697" s="158"/>
      <c r="D1697" s="138"/>
    </row>
    <row r="1698" spans="1:4" x14ac:dyDescent="0.2">
      <c r="A1698" s="158"/>
      <c r="D1698" s="138"/>
    </row>
    <row r="1699" spans="1:4" x14ac:dyDescent="0.2">
      <c r="A1699" s="158"/>
      <c r="D1699" s="138"/>
    </row>
    <row r="1700" spans="1:4" x14ac:dyDescent="0.2">
      <c r="A1700" s="158"/>
      <c r="D1700" s="138"/>
    </row>
    <row r="1701" spans="1:4" x14ac:dyDescent="0.2">
      <c r="A1701" s="158"/>
      <c r="D1701" s="138"/>
    </row>
    <row r="1702" spans="1:4" x14ac:dyDescent="0.2">
      <c r="A1702" s="158"/>
      <c r="D1702" s="138"/>
    </row>
    <row r="1703" spans="1:4" x14ac:dyDescent="0.2">
      <c r="A1703" s="158"/>
      <c r="D1703" s="138"/>
    </row>
    <row r="1704" spans="1:4" x14ac:dyDescent="0.2">
      <c r="A1704" s="158"/>
      <c r="D1704" s="138"/>
    </row>
    <row r="1705" spans="1:4" x14ac:dyDescent="0.2">
      <c r="A1705" s="158"/>
      <c r="D1705" s="138"/>
    </row>
    <row r="1706" spans="1:4" x14ac:dyDescent="0.2">
      <c r="A1706" s="158"/>
      <c r="D1706" s="138"/>
    </row>
    <row r="1707" spans="1:4" x14ac:dyDescent="0.2">
      <c r="A1707" s="158"/>
      <c r="D1707" s="138"/>
    </row>
    <row r="1708" spans="1:4" x14ac:dyDescent="0.2">
      <c r="A1708" s="158"/>
      <c r="D1708" s="138"/>
    </row>
    <row r="1709" spans="1:4" x14ac:dyDescent="0.2">
      <c r="A1709" s="158"/>
      <c r="D1709" s="138"/>
    </row>
    <row r="1710" spans="1:4" x14ac:dyDescent="0.2">
      <c r="A1710" s="158"/>
      <c r="D1710" s="138"/>
    </row>
    <row r="1711" spans="1:4" x14ac:dyDescent="0.2">
      <c r="A1711" s="158"/>
      <c r="D1711" s="138"/>
    </row>
    <row r="1712" spans="1:4" x14ac:dyDescent="0.2">
      <c r="A1712" s="158"/>
      <c r="D1712" s="138"/>
    </row>
    <row r="1713" spans="1:4" x14ac:dyDescent="0.2">
      <c r="A1713" s="158"/>
      <c r="D1713" s="138"/>
    </row>
    <row r="1714" spans="1:4" x14ac:dyDescent="0.2">
      <c r="A1714" s="158"/>
      <c r="D1714" s="138"/>
    </row>
    <row r="1715" spans="1:4" x14ac:dyDescent="0.2">
      <c r="A1715" s="158"/>
      <c r="D1715" s="138"/>
    </row>
    <row r="1716" spans="1:4" x14ac:dyDescent="0.2">
      <c r="A1716" s="158"/>
      <c r="D1716" s="138"/>
    </row>
    <row r="1717" spans="1:4" x14ac:dyDescent="0.2">
      <c r="A1717" s="158"/>
      <c r="D1717" s="138"/>
    </row>
    <row r="1718" spans="1:4" x14ac:dyDescent="0.2">
      <c r="A1718" s="158"/>
      <c r="D1718" s="138"/>
    </row>
    <row r="1719" spans="1:4" x14ac:dyDescent="0.2">
      <c r="A1719" s="158"/>
      <c r="D1719" s="138"/>
    </row>
    <row r="1720" spans="1:4" x14ac:dyDescent="0.2">
      <c r="A1720" s="158"/>
      <c r="D1720" s="138"/>
    </row>
    <row r="1721" spans="1:4" x14ac:dyDescent="0.2">
      <c r="A1721" s="158"/>
      <c r="D1721" s="138"/>
    </row>
    <row r="1722" spans="1:4" x14ac:dyDescent="0.2">
      <c r="A1722" s="158"/>
      <c r="D1722" s="138"/>
    </row>
    <row r="1723" spans="1:4" x14ac:dyDescent="0.2">
      <c r="A1723" s="158"/>
      <c r="D1723" s="138"/>
    </row>
    <row r="1724" spans="1:4" x14ac:dyDescent="0.2">
      <c r="A1724" s="158"/>
      <c r="D1724" s="138"/>
    </row>
    <row r="1725" spans="1:4" x14ac:dyDescent="0.2">
      <c r="A1725" s="158"/>
      <c r="D1725" s="138"/>
    </row>
    <row r="1726" spans="1:4" x14ac:dyDescent="0.2">
      <c r="A1726" s="158"/>
      <c r="D1726" s="138"/>
    </row>
    <row r="1727" spans="1:4" x14ac:dyDescent="0.2">
      <c r="A1727" s="158"/>
      <c r="D1727" s="138"/>
    </row>
    <row r="1728" spans="1:4" x14ac:dyDescent="0.2">
      <c r="A1728" s="158"/>
      <c r="D1728" s="138"/>
    </row>
    <row r="1729" spans="1:4" x14ac:dyDescent="0.2">
      <c r="A1729" s="158"/>
      <c r="D1729" s="138"/>
    </row>
    <row r="1730" spans="1:4" x14ac:dyDescent="0.2">
      <c r="A1730" s="158"/>
      <c r="D1730" s="138"/>
    </row>
    <row r="1731" spans="1:4" x14ac:dyDescent="0.2">
      <c r="A1731" s="158"/>
      <c r="D1731" s="138"/>
    </row>
    <row r="1732" spans="1:4" x14ac:dyDescent="0.2">
      <c r="A1732" s="158"/>
      <c r="D1732" s="138"/>
    </row>
    <row r="1733" spans="1:4" x14ac:dyDescent="0.2">
      <c r="A1733" s="158"/>
      <c r="D1733" s="138"/>
    </row>
    <row r="1734" spans="1:4" x14ac:dyDescent="0.2">
      <c r="A1734" s="158"/>
      <c r="D1734" s="138"/>
    </row>
    <row r="1735" spans="1:4" x14ac:dyDescent="0.2">
      <c r="A1735" s="158"/>
      <c r="D1735" s="138"/>
    </row>
    <row r="1736" spans="1:4" x14ac:dyDescent="0.2">
      <c r="A1736" s="158"/>
      <c r="D1736" s="138"/>
    </row>
    <row r="1737" spans="1:4" x14ac:dyDescent="0.2">
      <c r="A1737" s="158"/>
      <c r="D1737" s="138"/>
    </row>
    <row r="1738" spans="1:4" x14ac:dyDescent="0.2">
      <c r="A1738" s="158"/>
      <c r="D1738" s="138"/>
    </row>
    <row r="1739" spans="1:4" x14ac:dyDescent="0.2">
      <c r="A1739" s="158"/>
      <c r="D1739" s="138"/>
    </row>
    <row r="1740" spans="1:4" x14ac:dyDescent="0.2">
      <c r="A1740" s="158"/>
      <c r="D1740" s="138"/>
    </row>
    <row r="1741" spans="1:4" x14ac:dyDescent="0.2">
      <c r="A1741" s="158"/>
      <c r="D1741" s="138"/>
    </row>
    <row r="1742" spans="1:4" x14ac:dyDescent="0.2">
      <c r="A1742" s="158"/>
      <c r="D1742" s="138"/>
    </row>
    <row r="1743" spans="1:4" x14ac:dyDescent="0.2">
      <c r="A1743" s="158"/>
      <c r="D1743" s="138"/>
    </row>
    <row r="1744" spans="1:4" x14ac:dyDescent="0.2">
      <c r="A1744" s="158"/>
      <c r="D1744" s="138"/>
    </row>
    <row r="1745" spans="1:4" x14ac:dyDescent="0.2">
      <c r="A1745" s="158"/>
      <c r="D1745" s="138"/>
    </row>
    <row r="1746" spans="1:4" x14ac:dyDescent="0.2">
      <c r="A1746" s="158"/>
      <c r="D1746" s="138"/>
    </row>
    <row r="1747" spans="1:4" x14ac:dyDescent="0.2">
      <c r="A1747" s="158"/>
      <c r="D1747" s="138"/>
    </row>
    <row r="1748" spans="1:4" x14ac:dyDescent="0.2">
      <c r="A1748" s="158"/>
      <c r="D1748" s="138"/>
    </row>
    <row r="1749" spans="1:4" x14ac:dyDescent="0.2">
      <c r="A1749" s="158"/>
      <c r="D1749" s="138"/>
    </row>
    <row r="1750" spans="1:4" x14ac:dyDescent="0.2">
      <c r="A1750" s="158"/>
      <c r="D1750" s="138"/>
    </row>
    <row r="1751" spans="1:4" x14ac:dyDescent="0.2">
      <c r="A1751" s="158"/>
      <c r="D1751" s="138"/>
    </row>
    <row r="1752" spans="1:4" x14ac:dyDescent="0.2">
      <c r="A1752" s="158"/>
      <c r="D1752" s="138"/>
    </row>
    <row r="1753" spans="1:4" x14ac:dyDescent="0.2">
      <c r="A1753" s="158"/>
      <c r="D1753" s="138"/>
    </row>
    <row r="1754" spans="1:4" x14ac:dyDescent="0.2">
      <c r="A1754" s="158"/>
      <c r="D1754" s="138"/>
    </row>
    <row r="1755" spans="1:4" x14ac:dyDescent="0.2">
      <c r="A1755" s="158"/>
      <c r="D1755" s="138"/>
    </row>
    <row r="1756" spans="1:4" x14ac:dyDescent="0.2">
      <c r="A1756" s="158"/>
      <c r="D1756" s="138"/>
    </row>
    <row r="1757" spans="1:4" x14ac:dyDescent="0.2">
      <c r="A1757" s="158"/>
      <c r="D1757" s="138"/>
    </row>
    <row r="1758" spans="1:4" x14ac:dyDescent="0.2">
      <c r="A1758" s="158"/>
      <c r="D1758" s="138"/>
    </row>
    <row r="1759" spans="1:4" x14ac:dyDescent="0.2">
      <c r="A1759" s="158"/>
      <c r="D1759" s="138"/>
    </row>
    <row r="1760" spans="1:4" x14ac:dyDescent="0.2">
      <c r="A1760" s="158"/>
      <c r="D1760" s="138"/>
    </row>
    <row r="1761" spans="1:4" x14ac:dyDescent="0.2">
      <c r="A1761" s="158"/>
      <c r="D1761" s="138"/>
    </row>
    <row r="1762" spans="1:4" x14ac:dyDescent="0.2">
      <c r="A1762" s="158"/>
      <c r="D1762" s="138"/>
    </row>
    <row r="1763" spans="1:4" x14ac:dyDescent="0.2">
      <c r="A1763" s="158"/>
      <c r="D1763" s="138"/>
    </row>
    <row r="1764" spans="1:4" x14ac:dyDescent="0.2">
      <c r="A1764" s="158"/>
      <c r="D1764" s="138"/>
    </row>
    <row r="1765" spans="1:4" x14ac:dyDescent="0.2">
      <c r="A1765" s="158"/>
      <c r="D1765" s="138"/>
    </row>
    <row r="1766" spans="1:4" x14ac:dyDescent="0.2">
      <c r="A1766" s="158"/>
      <c r="D1766" s="138"/>
    </row>
    <row r="1767" spans="1:4" x14ac:dyDescent="0.2">
      <c r="A1767" s="158"/>
      <c r="D1767" s="138"/>
    </row>
    <row r="1768" spans="1:4" x14ac:dyDescent="0.2">
      <c r="A1768" s="158"/>
      <c r="D1768" s="138"/>
    </row>
    <row r="1769" spans="1:4" x14ac:dyDescent="0.2">
      <c r="A1769" s="158"/>
      <c r="D1769" s="138"/>
    </row>
    <row r="1770" spans="1:4" x14ac:dyDescent="0.2">
      <c r="A1770" s="158"/>
      <c r="D1770" s="138"/>
    </row>
    <row r="1771" spans="1:4" x14ac:dyDescent="0.2">
      <c r="A1771" s="158"/>
      <c r="D1771" s="138"/>
    </row>
    <row r="1772" spans="1:4" x14ac:dyDescent="0.2">
      <c r="A1772" s="158"/>
      <c r="D1772" s="138"/>
    </row>
    <row r="1773" spans="1:4" x14ac:dyDescent="0.2">
      <c r="A1773" s="158"/>
      <c r="D1773" s="138"/>
    </row>
    <row r="1774" spans="1:4" x14ac:dyDescent="0.2">
      <c r="A1774" s="158"/>
      <c r="D1774" s="138"/>
    </row>
    <row r="1775" spans="1:4" x14ac:dyDescent="0.2">
      <c r="A1775" s="158"/>
      <c r="D1775" s="138"/>
    </row>
    <row r="1776" spans="1:4" x14ac:dyDescent="0.2">
      <c r="A1776" s="158"/>
      <c r="D1776" s="138"/>
    </row>
    <row r="1777" spans="1:4" x14ac:dyDescent="0.2">
      <c r="A1777" s="158"/>
      <c r="D1777" s="138"/>
    </row>
    <row r="1778" spans="1:4" x14ac:dyDescent="0.2">
      <c r="A1778" s="158"/>
      <c r="D1778" s="138"/>
    </row>
    <row r="1779" spans="1:4" x14ac:dyDescent="0.2">
      <c r="A1779" s="158"/>
      <c r="D1779" s="138"/>
    </row>
    <row r="1780" spans="1:4" x14ac:dyDescent="0.2">
      <c r="A1780" s="158"/>
      <c r="D1780" s="138"/>
    </row>
    <row r="1781" spans="1:4" x14ac:dyDescent="0.2">
      <c r="A1781" s="158"/>
      <c r="D1781" s="138"/>
    </row>
    <row r="1782" spans="1:4" x14ac:dyDescent="0.2">
      <c r="A1782" s="158"/>
      <c r="D1782" s="138"/>
    </row>
    <row r="1783" spans="1:4" x14ac:dyDescent="0.2">
      <c r="A1783" s="158"/>
      <c r="D1783" s="138"/>
    </row>
    <row r="1784" spans="1:4" x14ac:dyDescent="0.2">
      <c r="A1784" s="158"/>
      <c r="D1784" s="138"/>
    </row>
    <row r="1785" spans="1:4" x14ac:dyDescent="0.2">
      <c r="A1785" s="158"/>
      <c r="D1785" s="138"/>
    </row>
    <row r="1786" spans="1:4" x14ac:dyDescent="0.2">
      <c r="A1786" s="158"/>
      <c r="D1786" s="138"/>
    </row>
    <row r="1787" spans="1:4" x14ac:dyDescent="0.2">
      <c r="A1787" s="158"/>
      <c r="D1787" s="138"/>
    </row>
    <row r="1788" spans="1:4" x14ac:dyDescent="0.2">
      <c r="A1788" s="158"/>
      <c r="D1788" s="138"/>
    </row>
    <row r="1789" spans="1:4" x14ac:dyDescent="0.2">
      <c r="A1789" s="158"/>
      <c r="D1789" s="138"/>
    </row>
    <row r="1790" spans="1:4" x14ac:dyDescent="0.2">
      <c r="A1790" s="158"/>
      <c r="D1790" s="138"/>
    </row>
    <row r="1791" spans="1:4" x14ac:dyDescent="0.2">
      <c r="A1791" s="158"/>
      <c r="D1791" s="138"/>
    </row>
    <row r="1792" spans="1:4" x14ac:dyDescent="0.2">
      <c r="A1792" s="158"/>
      <c r="D1792" s="138"/>
    </row>
    <row r="1793" spans="1:4" x14ac:dyDescent="0.2">
      <c r="A1793" s="158"/>
      <c r="D1793" s="138"/>
    </row>
    <row r="1794" spans="1:4" x14ac:dyDescent="0.2">
      <c r="A1794" s="158"/>
      <c r="D1794" s="138"/>
    </row>
    <row r="1795" spans="1:4" x14ac:dyDescent="0.2">
      <c r="A1795" s="158"/>
      <c r="D1795" s="138"/>
    </row>
    <row r="1796" spans="1:4" x14ac:dyDescent="0.2">
      <c r="A1796" s="158"/>
      <c r="D1796" s="138"/>
    </row>
    <row r="1797" spans="1:4" x14ac:dyDescent="0.2">
      <c r="A1797" s="158"/>
      <c r="D1797" s="138"/>
    </row>
    <row r="1798" spans="1:4" x14ac:dyDescent="0.2">
      <c r="A1798" s="158"/>
      <c r="D1798" s="138"/>
    </row>
    <row r="1799" spans="1:4" x14ac:dyDescent="0.2">
      <c r="A1799" s="158"/>
      <c r="D1799" s="138"/>
    </row>
    <row r="1800" spans="1:4" x14ac:dyDescent="0.2">
      <c r="A1800" s="158"/>
      <c r="D1800" s="138"/>
    </row>
    <row r="1801" spans="1:4" x14ac:dyDescent="0.2">
      <c r="A1801" s="158"/>
      <c r="D1801" s="138"/>
    </row>
    <row r="1802" spans="1:4" x14ac:dyDescent="0.2">
      <c r="A1802" s="158"/>
      <c r="D1802" s="138"/>
    </row>
    <row r="1803" spans="1:4" x14ac:dyDescent="0.2">
      <c r="A1803" s="158"/>
      <c r="D1803" s="138"/>
    </row>
    <row r="1804" spans="1:4" x14ac:dyDescent="0.2">
      <c r="A1804" s="158"/>
      <c r="D1804" s="138"/>
    </row>
    <row r="1805" spans="1:4" x14ac:dyDescent="0.2">
      <c r="A1805" s="158"/>
      <c r="D1805" s="138"/>
    </row>
    <row r="1806" spans="1:4" x14ac:dyDescent="0.2">
      <c r="A1806" s="158"/>
      <c r="D1806" s="138"/>
    </row>
    <row r="1807" spans="1:4" x14ac:dyDescent="0.2">
      <c r="A1807" s="158"/>
      <c r="D1807" s="138"/>
    </row>
    <row r="1808" spans="1:4" x14ac:dyDescent="0.2">
      <c r="A1808" s="158"/>
      <c r="D1808" s="138"/>
    </row>
    <row r="1809" spans="1:4" x14ac:dyDescent="0.2">
      <c r="A1809" s="158"/>
      <c r="D1809" s="138"/>
    </row>
    <row r="1810" spans="1:4" x14ac:dyDescent="0.2">
      <c r="A1810" s="158"/>
      <c r="D1810" s="138"/>
    </row>
    <row r="1811" spans="1:4" x14ac:dyDescent="0.2">
      <c r="A1811" s="158"/>
      <c r="D1811" s="138"/>
    </row>
    <row r="1812" spans="1:4" x14ac:dyDescent="0.2">
      <c r="A1812" s="158"/>
      <c r="D1812" s="138"/>
    </row>
    <row r="1813" spans="1:4" x14ac:dyDescent="0.2">
      <c r="A1813" s="158"/>
      <c r="D1813" s="138"/>
    </row>
    <row r="1814" spans="1:4" x14ac:dyDescent="0.2">
      <c r="A1814" s="158"/>
      <c r="D1814" s="138"/>
    </row>
    <row r="1815" spans="1:4" x14ac:dyDescent="0.2">
      <c r="A1815" s="158"/>
      <c r="D1815" s="138"/>
    </row>
    <row r="1816" spans="1:4" x14ac:dyDescent="0.2">
      <c r="A1816" s="158"/>
      <c r="D1816" s="138"/>
    </row>
    <row r="1817" spans="1:4" x14ac:dyDescent="0.2">
      <c r="A1817" s="158"/>
      <c r="D1817" s="138"/>
    </row>
    <row r="1818" spans="1:4" x14ac:dyDescent="0.2">
      <c r="A1818" s="158"/>
      <c r="D1818" s="138"/>
    </row>
    <row r="1819" spans="1:4" x14ac:dyDescent="0.2">
      <c r="A1819" s="158"/>
      <c r="D1819" s="138"/>
    </row>
    <row r="1820" spans="1:4" x14ac:dyDescent="0.2">
      <c r="A1820" s="158"/>
      <c r="D1820" s="138"/>
    </row>
    <row r="1821" spans="1:4" x14ac:dyDescent="0.2">
      <c r="A1821" s="158"/>
      <c r="D1821" s="138"/>
    </row>
    <row r="1822" spans="1:4" x14ac:dyDescent="0.2">
      <c r="A1822" s="158"/>
      <c r="D1822" s="138"/>
    </row>
    <row r="1823" spans="1:4" x14ac:dyDescent="0.2">
      <c r="A1823" s="158"/>
      <c r="D1823" s="138"/>
    </row>
    <row r="1824" spans="1:4" x14ac:dyDescent="0.2">
      <c r="A1824" s="158"/>
      <c r="D1824" s="138"/>
    </row>
    <row r="1825" spans="1:4" x14ac:dyDescent="0.2">
      <c r="A1825" s="158"/>
      <c r="D1825" s="138"/>
    </row>
    <row r="1826" spans="1:4" x14ac:dyDescent="0.2">
      <c r="A1826" s="158"/>
      <c r="D1826" s="138"/>
    </row>
    <row r="1827" spans="1:4" x14ac:dyDescent="0.2">
      <c r="A1827" s="158"/>
      <c r="D1827" s="138"/>
    </row>
    <row r="1828" spans="1:4" x14ac:dyDescent="0.2">
      <c r="A1828" s="158"/>
      <c r="D1828" s="138"/>
    </row>
    <row r="1829" spans="1:4" x14ac:dyDescent="0.2">
      <c r="A1829" s="158"/>
      <c r="D1829" s="138"/>
    </row>
    <row r="1830" spans="1:4" x14ac:dyDescent="0.2">
      <c r="A1830" s="158"/>
      <c r="D1830" s="138"/>
    </row>
    <row r="1831" spans="1:4" x14ac:dyDescent="0.2">
      <c r="A1831" s="158"/>
      <c r="D1831" s="138"/>
    </row>
    <row r="1832" spans="1:4" x14ac:dyDescent="0.2">
      <c r="A1832" s="158"/>
      <c r="D1832" s="138"/>
    </row>
    <row r="1833" spans="1:4" x14ac:dyDescent="0.2">
      <c r="A1833" s="158"/>
      <c r="D1833" s="138"/>
    </row>
    <row r="1834" spans="1:4" x14ac:dyDescent="0.2">
      <c r="A1834" s="158"/>
      <c r="D1834" s="138"/>
    </row>
    <row r="1835" spans="1:4" x14ac:dyDescent="0.2">
      <c r="A1835" s="158"/>
      <c r="D1835" s="138"/>
    </row>
    <row r="1836" spans="1:4" x14ac:dyDescent="0.2">
      <c r="A1836" s="158"/>
      <c r="D1836" s="138"/>
    </row>
    <row r="1837" spans="1:4" x14ac:dyDescent="0.2">
      <c r="A1837" s="158"/>
      <c r="D1837" s="138"/>
    </row>
    <row r="1838" spans="1:4" x14ac:dyDescent="0.2">
      <c r="A1838" s="158"/>
      <c r="D1838" s="138"/>
    </row>
    <row r="1839" spans="1:4" x14ac:dyDescent="0.2">
      <c r="A1839" s="158"/>
      <c r="D1839" s="138"/>
    </row>
    <row r="1840" spans="1:4" x14ac:dyDescent="0.2">
      <c r="A1840" s="158"/>
      <c r="D1840" s="138"/>
    </row>
    <row r="1841" spans="1:4" x14ac:dyDescent="0.2">
      <c r="A1841" s="158"/>
      <c r="D1841" s="138"/>
    </row>
    <row r="1842" spans="1:4" x14ac:dyDescent="0.2">
      <c r="A1842" s="158"/>
      <c r="D1842" s="138"/>
    </row>
    <row r="1843" spans="1:4" x14ac:dyDescent="0.2">
      <c r="A1843" s="158"/>
      <c r="D1843" s="138"/>
    </row>
    <row r="1844" spans="1:4" x14ac:dyDescent="0.2">
      <c r="A1844" s="158"/>
      <c r="D1844" s="138"/>
    </row>
    <row r="1845" spans="1:4" x14ac:dyDescent="0.2">
      <c r="A1845" s="158"/>
      <c r="D1845" s="138"/>
    </row>
    <row r="1846" spans="1:4" x14ac:dyDescent="0.2">
      <c r="A1846" s="158"/>
      <c r="D1846" s="138"/>
    </row>
    <row r="1847" spans="1:4" x14ac:dyDescent="0.2">
      <c r="A1847" s="158"/>
      <c r="D1847" s="138"/>
    </row>
    <row r="1848" spans="1:4" x14ac:dyDescent="0.2">
      <c r="A1848" s="158"/>
      <c r="D1848" s="138"/>
    </row>
    <row r="1849" spans="1:4" x14ac:dyDescent="0.2">
      <c r="A1849" s="158"/>
      <c r="D1849" s="138"/>
    </row>
    <row r="1850" spans="1:4" x14ac:dyDescent="0.2">
      <c r="A1850" s="158"/>
      <c r="D1850" s="138"/>
    </row>
    <row r="1851" spans="1:4" x14ac:dyDescent="0.2">
      <c r="A1851" s="158"/>
      <c r="D1851" s="138"/>
    </row>
    <row r="1852" spans="1:4" x14ac:dyDescent="0.2">
      <c r="A1852" s="158"/>
      <c r="D1852" s="138"/>
    </row>
    <row r="1853" spans="1:4" x14ac:dyDescent="0.2">
      <c r="A1853" s="158"/>
      <c r="D1853" s="138"/>
    </row>
    <row r="1854" spans="1:4" x14ac:dyDescent="0.2">
      <c r="A1854" s="158"/>
      <c r="D1854" s="138"/>
    </row>
    <row r="1855" spans="1:4" x14ac:dyDescent="0.2">
      <c r="A1855" s="158"/>
      <c r="D1855" s="138"/>
    </row>
    <row r="1856" spans="1:4" x14ac:dyDescent="0.2">
      <c r="A1856" s="158"/>
      <c r="D1856" s="138"/>
    </row>
    <row r="1857" spans="1:4" x14ac:dyDescent="0.2">
      <c r="A1857" s="158"/>
      <c r="D1857" s="138"/>
    </row>
    <row r="1858" spans="1:4" x14ac:dyDescent="0.2">
      <c r="A1858" s="158"/>
      <c r="D1858" s="138"/>
    </row>
    <row r="1859" spans="1:4" x14ac:dyDescent="0.2">
      <c r="A1859" s="158"/>
      <c r="D1859" s="138"/>
    </row>
    <row r="1860" spans="1:4" x14ac:dyDescent="0.2">
      <c r="A1860" s="158"/>
      <c r="D1860" s="138"/>
    </row>
    <row r="1861" spans="1:4" x14ac:dyDescent="0.2">
      <c r="A1861" s="158"/>
      <c r="D1861" s="138"/>
    </row>
    <row r="1862" spans="1:4" x14ac:dyDescent="0.2">
      <c r="A1862" s="158"/>
      <c r="D1862" s="138"/>
    </row>
    <row r="1863" spans="1:4" x14ac:dyDescent="0.2">
      <c r="A1863" s="158"/>
      <c r="D1863" s="138"/>
    </row>
    <row r="1864" spans="1:4" x14ac:dyDescent="0.2">
      <c r="A1864" s="158"/>
      <c r="D1864" s="138"/>
    </row>
    <row r="1865" spans="1:4" x14ac:dyDescent="0.2">
      <c r="A1865" s="158"/>
      <c r="D1865" s="138"/>
    </row>
    <row r="1866" spans="1:4" x14ac:dyDescent="0.2">
      <c r="A1866" s="158"/>
      <c r="D1866" s="138"/>
    </row>
    <row r="1867" spans="1:4" x14ac:dyDescent="0.2">
      <c r="A1867" s="158"/>
      <c r="D1867" s="138"/>
    </row>
    <row r="1868" spans="1:4" x14ac:dyDescent="0.2">
      <c r="A1868" s="158"/>
      <c r="D1868" s="138"/>
    </row>
    <row r="1869" spans="1:4" x14ac:dyDescent="0.2">
      <c r="A1869" s="158"/>
      <c r="D1869" s="138"/>
    </row>
    <row r="1870" spans="1:4" x14ac:dyDescent="0.2">
      <c r="A1870" s="158"/>
      <c r="D1870" s="138"/>
    </row>
    <row r="1871" spans="1:4" x14ac:dyDescent="0.2">
      <c r="A1871" s="158"/>
      <c r="D1871" s="138"/>
    </row>
    <row r="1872" spans="1:4" x14ac:dyDescent="0.2">
      <c r="A1872" s="158"/>
      <c r="D1872" s="138"/>
    </row>
    <row r="1873" spans="1:4" x14ac:dyDescent="0.2">
      <c r="A1873" s="158"/>
      <c r="D1873" s="138"/>
    </row>
    <row r="1874" spans="1:4" x14ac:dyDescent="0.2">
      <c r="A1874" s="158"/>
      <c r="D1874" s="138"/>
    </row>
    <row r="1875" spans="1:4" x14ac:dyDescent="0.2">
      <c r="A1875" s="158"/>
      <c r="D1875" s="138"/>
    </row>
    <row r="1876" spans="1:4" x14ac:dyDescent="0.2">
      <c r="A1876" s="158"/>
      <c r="D1876" s="138"/>
    </row>
    <row r="1877" spans="1:4" x14ac:dyDescent="0.2">
      <c r="A1877" s="158"/>
      <c r="D1877" s="138"/>
    </row>
    <row r="1878" spans="1:4" x14ac:dyDescent="0.2">
      <c r="A1878" s="158"/>
      <c r="D1878" s="138"/>
    </row>
    <row r="1879" spans="1:4" x14ac:dyDescent="0.2">
      <c r="A1879" s="158"/>
      <c r="D1879" s="138"/>
    </row>
    <row r="1880" spans="1:4" x14ac:dyDescent="0.2">
      <c r="A1880" s="158"/>
      <c r="D1880" s="138"/>
    </row>
    <row r="1881" spans="1:4" x14ac:dyDescent="0.2">
      <c r="A1881" s="158"/>
      <c r="D1881" s="138"/>
    </row>
    <row r="1882" spans="1:4" x14ac:dyDescent="0.2">
      <c r="A1882" s="158"/>
      <c r="D1882" s="138"/>
    </row>
    <row r="1883" spans="1:4" x14ac:dyDescent="0.2">
      <c r="A1883" s="158"/>
      <c r="D1883" s="138"/>
    </row>
    <row r="1884" spans="1:4" x14ac:dyDescent="0.2">
      <c r="A1884" s="158"/>
      <c r="D1884" s="138"/>
    </row>
    <row r="1885" spans="1:4" x14ac:dyDescent="0.2">
      <c r="A1885" s="158"/>
      <c r="D1885" s="138"/>
    </row>
    <row r="1886" spans="1:4" x14ac:dyDescent="0.2">
      <c r="A1886" s="158"/>
      <c r="D1886" s="138"/>
    </row>
    <row r="1887" spans="1:4" x14ac:dyDescent="0.2">
      <c r="A1887" s="158"/>
      <c r="D1887" s="138"/>
    </row>
    <row r="1888" spans="1:4" x14ac:dyDescent="0.2">
      <c r="A1888" s="158"/>
      <c r="D1888" s="138"/>
    </row>
    <row r="1889" spans="1:4" x14ac:dyDescent="0.2">
      <c r="A1889" s="158"/>
      <c r="D1889" s="138"/>
    </row>
    <row r="1890" spans="1:4" x14ac:dyDescent="0.2">
      <c r="A1890" s="158"/>
      <c r="D1890" s="138"/>
    </row>
    <row r="1891" spans="1:4" x14ac:dyDescent="0.2">
      <c r="A1891" s="158"/>
      <c r="D1891" s="138"/>
    </row>
    <row r="1892" spans="1:4" x14ac:dyDescent="0.2">
      <c r="A1892" s="158"/>
      <c r="D1892" s="138"/>
    </row>
    <row r="1893" spans="1:4" x14ac:dyDescent="0.2">
      <c r="A1893" s="158"/>
      <c r="D1893" s="138"/>
    </row>
    <row r="1894" spans="1:4" x14ac:dyDescent="0.2">
      <c r="A1894" s="158"/>
      <c r="D1894" s="138"/>
    </row>
    <row r="1895" spans="1:4" x14ac:dyDescent="0.2">
      <c r="A1895" s="158"/>
      <c r="D1895" s="138"/>
    </row>
    <row r="1896" spans="1:4" x14ac:dyDescent="0.2">
      <c r="A1896" s="158"/>
      <c r="D1896" s="138"/>
    </row>
    <row r="1897" spans="1:4" x14ac:dyDescent="0.2">
      <c r="A1897" s="158"/>
      <c r="D1897" s="138"/>
    </row>
    <row r="1898" spans="1:4" x14ac:dyDescent="0.2">
      <c r="A1898" s="158"/>
      <c r="D1898" s="138"/>
    </row>
    <row r="1899" spans="1:4" x14ac:dyDescent="0.2">
      <c r="A1899" s="158"/>
      <c r="D1899" s="138"/>
    </row>
    <row r="1900" spans="1:4" x14ac:dyDescent="0.2">
      <c r="A1900" s="158"/>
      <c r="D1900" s="138"/>
    </row>
    <row r="1901" spans="1:4" x14ac:dyDescent="0.2">
      <c r="A1901" s="158"/>
      <c r="D1901" s="138"/>
    </row>
    <row r="1902" spans="1:4" x14ac:dyDescent="0.2">
      <c r="A1902" s="158"/>
      <c r="D1902" s="138"/>
    </row>
    <row r="1903" spans="1:4" x14ac:dyDescent="0.2">
      <c r="A1903" s="158"/>
      <c r="D1903" s="138"/>
    </row>
    <row r="1904" spans="1:4" x14ac:dyDescent="0.2">
      <c r="A1904" s="158"/>
      <c r="D1904" s="138"/>
    </row>
    <row r="1905" spans="1:4" x14ac:dyDescent="0.2">
      <c r="A1905" s="158"/>
      <c r="D1905" s="138"/>
    </row>
    <row r="1906" spans="1:4" x14ac:dyDescent="0.2">
      <c r="A1906" s="158"/>
      <c r="D1906" s="138"/>
    </row>
    <row r="1907" spans="1:4" x14ac:dyDescent="0.2">
      <c r="A1907" s="158"/>
      <c r="D1907" s="138"/>
    </row>
    <row r="1908" spans="1:4" x14ac:dyDescent="0.2">
      <c r="A1908" s="158"/>
      <c r="D1908" s="138"/>
    </row>
    <row r="1909" spans="1:4" x14ac:dyDescent="0.2">
      <c r="A1909" s="158"/>
      <c r="D1909" s="138"/>
    </row>
    <row r="1910" spans="1:4" x14ac:dyDescent="0.2">
      <c r="A1910" s="158"/>
      <c r="D1910" s="138"/>
    </row>
    <row r="1911" spans="1:4" x14ac:dyDescent="0.2">
      <c r="A1911" s="158"/>
      <c r="D1911" s="138"/>
    </row>
    <row r="1912" spans="1:4" x14ac:dyDescent="0.2">
      <c r="A1912" s="158"/>
      <c r="D1912" s="138"/>
    </row>
    <row r="1913" spans="1:4" x14ac:dyDescent="0.2">
      <c r="A1913" s="158"/>
      <c r="D1913" s="138"/>
    </row>
    <row r="1914" spans="1:4" x14ac:dyDescent="0.2">
      <c r="A1914" s="158"/>
      <c r="D1914" s="138"/>
    </row>
    <row r="1915" spans="1:4" x14ac:dyDescent="0.2">
      <c r="A1915" s="158"/>
      <c r="D1915" s="138"/>
    </row>
    <row r="1916" spans="1:4" x14ac:dyDescent="0.2">
      <c r="A1916" s="158"/>
      <c r="D1916" s="138"/>
    </row>
    <row r="1917" spans="1:4" x14ac:dyDescent="0.2">
      <c r="A1917" s="158"/>
      <c r="D1917" s="138"/>
    </row>
    <row r="1918" spans="1:4" x14ac:dyDescent="0.2">
      <c r="A1918" s="158"/>
      <c r="D1918" s="138"/>
    </row>
    <row r="1919" spans="1:4" x14ac:dyDescent="0.2">
      <c r="A1919" s="158"/>
      <c r="D1919" s="138"/>
    </row>
    <row r="1920" spans="1:4" x14ac:dyDescent="0.2">
      <c r="A1920" s="158"/>
      <c r="D1920" s="138"/>
    </row>
    <row r="1921" spans="1:4" x14ac:dyDescent="0.2">
      <c r="A1921" s="158"/>
      <c r="D1921" s="138"/>
    </row>
    <row r="1922" spans="1:4" x14ac:dyDescent="0.2">
      <c r="A1922" s="158"/>
      <c r="D1922" s="138"/>
    </row>
    <row r="1923" spans="1:4" x14ac:dyDescent="0.2">
      <c r="A1923" s="158"/>
      <c r="D1923" s="138"/>
    </row>
    <row r="1924" spans="1:4" x14ac:dyDescent="0.2">
      <c r="A1924" s="158"/>
      <c r="D1924" s="138"/>
    </row>
    <row r="1925" spans="1:4" x14ac:dyDescent="0.2">
      <c r="A1925" s="158"/>
      <c r="D1925" s="138"/>
    </row>
    <row r="1926" spans="1:4" x14ac:dyDescent="0.2">
      <c r="A1926" s="158"/>
      <c r="D1926" s="138"/>
    </row>
    <row r="1927" spans="1:4" x14ac:dyDescent="0.2">
      <c r="A1927" s="158"/>
      <c r="D1927" s="138"/>
    </row>
    <row r="1928" spans="1:4" x14ac:dyDescent="0.2">
      <c r="A1928" s="158"/>
      <c r="D1928" s="138"/>
    </row>
    <row r="1929" spans="1:4" x14ac:dyDescent="0.2">
      <c r="A1929" s="158"/>
      <c r="D1929" s="138"/>
    </row>
    <row r="1930" spans="1:4" x14ac:dyDescent="0.2">
      <c r="A1930" s="158"/>
      <c r="D1930" s="138"/>
    </row>
    <row r="1931" spans="1:4" x14ac:dyDescent="0.2">
      <c r="A1931" s="158"/>
      <c r="D1931" s="138"/>
    </row>
    <row r="1932" spans="1:4" x14ac:dyDescent="0.2">
      <c r="A1932" s="158"/>
      <c r="D1932" s="138"/>
    </row>
    <row r="1933" spans="1:4" x14ac:dyDescent="0.2">
      <c r="A1933" s="158"/>
      <c r="D1933" s="138"/>
    </row>
    <row r="1934" spans="1:4" x14ac:dyDescent="0.2">
      <c r="A1934" s="158"/>
      <c r="D1934" s="138"/>
    </row>
    <row r="1935" spans="1:4" x14ac:dyDescent="0.2">
      <c r="A1935" s="158"/>
      <c r="D1935" s="138"/>
    </row>
    <row r="1936" spans="1:4" x14ac:dyDescent="0.2">
      <c r="A1936" s="158"/>
      <c r="D1936" s="138"/>
    </row>
    <row r="1937" spans="1:4" x14ac:dyDescent="0.2">
      <c r="A1937" s="158"/>
      <c r="D1937" s="138"/>
    </row>
    <row r="1938" spans="1:4" x14ac:dyDescent="0.2">
      <c r="A1938" s="158"/>
      <c r="D1938" s="138"/>
    </row>
    <row r="1939" spans="1:4" x14ac:dyDescent="0.2">
      <c r="A1939" s="158"/>
      <c r="D1939" s="138"/>
    </row>
    <row r="1940" spans="1:4" x14ac:dyDescent="0.2">
      <c r="A1940" s="158"/>
      <c r="D1940" s="138"/>
    </row>
    <row r="1941" spans="1:4" x14ac:dyDescent="0.2">
      <c r="A1941" s="158"/>
      <c r="D1941" s="138"/>
    </row>
    <row r="1942" spans="1:4" x14ac:dyDescent="0.2">
      <c r="A1942" s="158"/>
      <c r="D1942" s="138"/>
    </row>
    <row r="1943" spans="1:4" x14ac:dyDescent="0.2">
      <c r="A1943" s="158"/>
      <c r="D1943" s="138"/>
    </row>
    <row r="1944" spans="1:4" x14ac:dyDescent="0.2">
      <c r="A1944" s="158"/>
      <c r="D1944" s="138"/>
    </row>
    <row r="1945" spans="1:4" x14ac:dyDescent="0.2">
      <c r="A1945" s="158"/>
      <c r="D1945" s="138"/>
    </row>
    <row r="1946" spans="1:4" x14ac:dyDescent="0.2">
      <c r="A1946" s="158"/>
      <c r="D1946" s="138"/>
    </row>
    <row r="1947" spans="1:4" x14ac:dyDescent="0.2">
      <c r="A1947" s="158"/>
      <c r="D1947" s="138"/>
    </row>
    <row r="1948" spans="1:4" x14ac:dyDescent="0.2">
      <c r="A1948" s="158"/>
      <c r="D1948" s="138"/>
    </row>
    <row r="1949" spans="1:4" x14ac:dyDescent="0.2">
      <c r="A1949" s="158"/>
      <c r="D1949" s="138"/>
    </row>
    <row r="1950" spans="1:4" x14ac:dyDescent="0.2">
      <c r="A1950" s="158"/>
      <c r="D1950" s="138"/>
    </row>
    <row r="1951" spans="1:4" x14ac:dyDescent="0.2">
      <c r="A1951" s="158"/>
      <c r="D1951" s="138"/>
    </row>
    <row r="1952" spans="1:4" x14ac:dyDescent="0.2">
      <c r="A1952" s="158"/>
      <c r="D1952" s="138"/>
    </row>
    <row r="1953" spans="1:4" x14ac:dyDescent="0.2">
      <c r="A1953" s="158"/>
      <c r="D1953" s="138"/>
    </row>
    <row r="1954" spans="1:4" x14ac:dyDescent="0.2">
      <c r="A1954" s="158"/>
      <c r="D1954" s="138"/>
    </row>
    <row r="1955" spans="1:4" x14ac:dyDescent="0.2">
      <c r="A1955" s="158"/>
      <c r="D1955" s="138"/>
    </row>
    <row r="1956" spans="1:4" x14ac:dyDescent="0.2">
      <c r="A1956" s="158"/>
      <c r="D1956" s="138"/>
    </row>
    <row r="1957" spans="1:4" x14ac:dyDescent="0.2">
      <c r="A1957" s="158"/>
      <c r="D1957" s="138"/>
    </row>
    <row r="1958" spans="1:4" x14ac:dyDescent="0.2">
      <c r="A1958" s="158"/>
      <c r="D1958" s="138"/>
    </row>
    <row r="1959" spans="1:4" x14ac:dyDescent="0.2">
      <c r="A1959" s="158"/>
      <c r="D1959" s="138"/>
    </row>
    <row r="1960" spans="1:4" x14ac:dyDescent="0.2">
      <c r="A1960" s="158"/>
      <c r="D1960" s="138"/>
    </row>
    <row r="1961" spans="1:4" x14ac:dyDescent="0.2">
      <c r="A1961" s="158"/>
      <c r="D1961" s="138"/>
    </row>
    <row r="1962" spans="1:4" x14ac:dyDescent="0.2">
      <c r="A1962" s="158"/>
      <c r="D1962" s="138"/>
    </row>
    <row r="1963" spans="1:4" x14ac:dyDescent="0.2">
      <c r="A1963" s="158"/>
      <c r="D1963" s="138"/>
    </row>
    <row r="1964" spans="1:4" x14ac:dyDescent="0.2">
      <c r="A1964" s="158"/>
      <c r="D1964" s="138"/>
    </row>
    <row r="1965" spans="1:4" x14ac:dyDescent="0.2">
      <c r="A1965" s="158"/>
      <c r="D1965" s="138"/>
    </row>
    <row r="1966" spans="1:4" x14ac:dyDescent="0.2">
      <c r="A1966" s="158"/>
      <c r="D1966" s="138"/>
    </row>
    <row r="1967" spans="1:4" x14ac:dyDescent="0.2">
      <c r="A1967" s="158"/>
      <c r="D1967" s="138"/>
    </row>
    <row r="1968" spans="1:4" x14ac:dyDescent="0.2">
      <c r="A1968" s="158"/>
      <c r="D1968" s="138"/>
    </row>
    <row r="1969" spans="1:4" x14ac:dyDescent="0.2">
      <c r="A1969" s="158"/>
      <c r="D1969" s="138"/>
    </row>
    <row r="1970" spans="1:4" x14ac:dyDescent="0.2">
      <c r="A1970" s="158"/>
      <c r="D1970" s="138"/>
    </row>
    <row r="1971" spans="1:4" x14ac:dyDescent="0.2">
      <c r="A1971" s="158"/>
      <c r="D1971" s="138"/>
    </row>
    <row r="1972" spans="1:4" x14ac:dyDescent="0.2">
      <c r="A1972" s="158"/>
      <c r="D1972" s="138"/>
    </row>
    <row r="1973" spans="1:4" x14ac:dyDescent="0.2">
      <c r="A1973" s="158"/>
      <c r="D1973" s="138"/>
    </row>
    <row r="1974" spans="1:4" x14ac:dyDescent="0.2">
      <c r="A1974" s="158"/>
      <c r="D1974" s="138"/>
    </row>
    <row r="1975" spans="1:4" x14ac:dyDescent="0.2">
      <c r="A1975" s="158"/>
      <c r="D1975" s="138"/>
    </row>
    <row r="1976" spans="1:4" x14ac:dyDescent="0.2">
      <c r="A1976" s="158"/>
      <c r="D1976" s="138"/>
    </row>
    <row r="1977" spans="1:4" x14ac:dyDescent="0.2">
      <c r="A1977" s="158"/>
      <c r="D1977" s="138"/>
    </row>
    <row r="1978" spans="1:4" x14ac:dyDescent="0.2">
      <c r="A1978" s="158"/>
      <c r="D1978" s="138"/>
    </row>
    <row r="1979" spans="1:4" x14ac:dyDescent="0.2">
      <c r="A1979" s="158"/>
      <c r="D1979" s="138"/>
    </row>
    <row r="1980" spans="1:4" x14ac:dyDescent="0.2">
      <c r="A1980" s="158"/>
      <c r="D1980" s="138"/>
    </row>
    <row r="1981" spans="1:4" x14ac:dyDescent="0.2">
      <c r="A1981" s="158"/>
      <c r="D1981" s="138"/>
    </row>
    <row r="1982" spans="1:4" x14ac:dyDescent="0.2">
      <c r="A1982" s="158"/>
      <c r="D1982" s="138"/>
    </row>
    <row r="1983" spans="1:4" x14ac:dyDescent="0.2">
      <c r="A1983" s="158"/>
      <c r="D1983" s="138"/>
    </row>
    <row r="1984" spans="1:4" x14ac:dyDescent="0.2">
      <c r="A1984" s="158"/>
      <c r="D1984" s="138"/>
    </row>
    <row r="1985" spans="1:4" x14ac:dyDescent="0.2">
      <c r="A1985" s="158"/>
      <c r="D1985" s="138"/>
    </row>
    <row r="1986" spans="1:4" x14ac:dyDescent="0.2">
      <c r="A1986" s="158"/>
      <c r="D1986" s="138"/>
    </row>
    <row r="1987" spans="1:4" x14ac:dyDescent="0.2">
      <c r="A1987" s="158"/>
      <c r="D1987" s="138"/>
    </row>
    <row r="1988" spans="1:4" x14ac:dyDescent="0.2">
      <c r="A1988" s="158"/>
      <c r="D1988" s="138"/>
    </row>
    <row r="1989" spans="1:4" x14ac:dyDescent="0.2">
      <c r="A1989" s="158"/>
      <c r="D1989" s="138"/>
    </row>
    <row r="1990" spans="1:4" x14ac:dyDescent="0.2">
      <c r="A1990" s="158"/>
      <c r="D1990" s="138"/>
    </row>
    <row r="1991" spans="1:4" x14ac:dyDescent="0.2">
      <c r="A1991" s="158"/>
      <c r="D1991" s="138"/>
    </row>
    <row r="1992" spans="1:4" x14ac:dyDescent="0.2">
      <c r="A1992" s="158"/>
      <c r="D1992" s="138"/>
    </row>
    <row r="1993" spans="1:4" x14ac:dyDescent="0.2">
      <c r="A1993" s="158"/>
      <c r="D1993" s="138"/>
    </row>
    <row r="1994" spans="1:4" x14ac:dyDescent="0.2">
      <c r="A1994" s="158"/>
      <c r="D1994" s="138"/>
    </row>
    <row r="1995" spans="1:4" x14ac:dyDescent="0.2">
      <c r="A1995" s="158"/>
      <c r="D1995" s="138"/>
    </row>
    <row r="1996" spans="1:4" x14ac:dyDescent="0.2">
      <c r="A1996" s="158"/>
      <c r="D1996" s="138"/>
    </row>
    <row r="1997" spans="1:4" x14ac:dyDescent="0.2">
      <c r="A1997" s="158"/>
      <c r="D1997" s="138"/>
    </row>
    <row r="1998" spans="1:4" x14ac:dyDescent="0.2">
      <c r="A1998" s="158"/>
      <c r="D1998" s="138"/>
    </row>
    <row r="1999" spans="1:4" x14ac:dyDescent="0.2">
      <c r="A1999" s="158"/>
      <c r="D1999" s="138"/>
    </row>
    <row r="2000" spans="1:4" x14ac:dyDescent="0.2">
      <c r="A2000" s="158"/>
      <c r="D2000" s="138"/>
    </row>
    <row r="2001" spans="1:4" x14ac:dyDescent="0.2">
      <c r="A2001" s="158"/>
      <c r="D2001" s="138"/>
    </row>
    <row r="2002" spans="1:4" x14ac:dyDescent="0.2">
      <c r="A2002" s="158"/>
      <c r="D2002" s="138"/>
    </row>
    <row r="2003" spans="1:4" x14ac:dyDescent="0.2">
      <c r="A2003" s="158"/>
      <c r="D2003" s="138"/>
    </row>
    <row r="2004" spans="1:4" x14ac:dyDescent="0.2">
      <c r="A2004" s="158"/>
      <c r="D2004" s="138"/>
    </row>
    <row r="2005" spans="1:4" x14ac:dyDescent="0.2">
      <c r="A2005" s="158"/>
      <c r="D2005" s="138"/>
    </row>
    <row r="2006" spans="1:4" x14ac:dyDescent="0.2">
      <c r="A2006" s="158"/>
      <c r="D2006" s="138"/>
    </row>
    <row r="2007" spans="1:4" x14ac:dyDescent="0.2">
      <c r="A2007" s="158"/>
      <c r="D2007" s="138"/>
    </row>
    <row r="2008" spans="1:4" x14ac:dyDescent="0.2">
      <c r="A2008" s="158"/>
      <c r="D2008" s="138"/>
    </row>
    <row r="2009" spans="1:4" x14ac:dyDescent="0.2">
      <c r="A2009" s="158"/>
      <c r="D2009" s="138"/>
    </row>
    <row r="2010" spans="1:4" x14ac:dyDescent="0.2">
      <c r="A2010" s="158"/>
      <c r="D2010" s="138"/>
    </row>
    <row r="2011" spans="1:4" x14ac:dyDescent="0.2">
      <c r="A2011" s="158"/>
      <c r="D2011" s="138"/>
    </row>
    <row r="2012" spans="1:4" x14ac:dyDescent="0.2">
      <c r="A2012" s="158"/>
      <c r="D2012" s="138"/>
    </row>
    <row r="2013" spans="1:4" x14ac:dyDescent="0.2">
      <c r="A2013" s="158"/>
      <c r="D2013" s="138"/>
    </row>
    <row r="2014" spans="1:4" x14ac:dyDescent="0.2">
      <c r="A2014" s="158"/>
      <c r="D2014" s="138"/>
    </row>
    <row r="2015" spans="1:4" x14ac:dyDescent="0.2">
      <c r="A2015" s="158"/>
      <c r="D2015" s="138"/>
    </row>
    <row r="2016" spans="1:4" x14ac:dyDescent="0.2">
      <c r="A2016" s="158"/>
      <c r="D2016" s="138"/>
    </row>
    <row r="2017" spans="1:4" x14ac:dyDescent="0.2">
      <c r="A2017" s="158"/>
      <c r="D2017" s="138"/>
    </row>
    <row r="2018" spans="1:4" x14ac:dyDescent="0.2">
      <c r="A2018" s="158"/>
      <c r="D2018" s="138"/>
    </row>
    <row r="2019" spans="1:4" x14ac:dyDescent="0.2">
      <c r="A2019" s="158"/>
      <c r="D2019" s="138"/>
    </row>
    <row r="2020" spans="1:4" x14ac:dyDescent="0.2">
      <c r="A2020" s="158"/>
      <c r="D2020" s="138"/>
    </row>
    <row r="2021" spans="1:4" x14ac:dyDescent="0.2">
      <c r="A2021" s="158"/>
      <c r="D2021" s="138"/>
    </row>
    <row r="2022" spans="1:4" x14ac:dyDescent="0.2">
      <c r="A2022" s="158"/>
      <c r="D2022" s="138"/>
    </row>
    <row r="2023" spans="1:4" x14ac:dyDescent="0.2">
      <c r="A2023" s="158"/>
      <c r="D2023" s="138"/>
    </row>
    <row r="2024" spans="1:4" x14ac:dyDescent="0.2">
      <c r="A2024" s="158"/>
      <c r="D2024" s="138"/>
    </row>
    <row r="2025" spans="1:4" x14ac:dyDescent="0.2">
      <c r="A2025" s="158"/>
      <c r="D2025" s="138"/>
    </row>
    <row r="2026" spans="1:4" x14ac:dyDescent="0.2">
      <c r="A2026" s="158"/>
      <c r="D2026" s="138"/>
    </row>
    <row r="2027" spans="1:4" x14ac:dyDescent="0.2">
      <c r="A2027" s="158"/>
      <c r="D2027" s="138"/>
    </row>
    <row r="2028" spans="1:4" x14ac:dyDescent="0.2">
      <c r="A2028" s="158"/>
      <c r="D2028" s="138"/>
    </row>
    <row r="2029" spans="1:4" x14ac:dyDescent="0.2">
      <c r="A2029" s="158"/>
      <c r="D2029" s="138"/>
    </row>
    <row r="2030" spans="1:4" x14ac:dyDescent="0.2">
      <c r="A2030" s="158"/>
      <c r="D2030" s="138"/>
    </row>
    <row r="2031" spans="1:4" x14ac:dyDescent="0.2">
      <c r="A2031" s="158"/>
      <c r="D2031" s="138"/>
    </row>
    <row r="2032" spans="1:4" x14ac:dyDescent="0.2">
      <c r="A2032" s="158"/>
      <c r="D2032" s="138"/>
    </row>
    <row r="2033" spans="1:4" x14ac:dyDescent="0.2">
      <c r="A2033" s="158"/>
      <c r="D2033" s="138"/>
    </row>
    <row r="2034" spans="1:4" x14ac:dyDescent="0.2">
      <c r="A2034" s="158"/>
      <c r="D2034" s="138"/>
    </row>
    <row r="2035" spans="1:4" x14ac:dyDescent="0.2">
      <c r="A2035" s="158"/>
      <c r="D2035" s="138"/>
    </row>
    <row r="2036" spans="1:4" x14ac:dyDescent="0.2">
      <c r="A2036" s="158"/>
      <c r="D2036" s="138"/>
    </row>
    <row r="2037" spans="1:4" x14ac:dyDescent="0.2">
      <c r="A2037" s="158"/>
      <c r="D2037" s="138"/>
    </row>
    <row r="2038" spans="1:4" x14ac:dyDescent="0.2">
      <c r="A2038" s="158"/>
      <c r="D2038" s="138"/>
    </row>
    <row r="2039" spans="1:4" x14ac:dyDescent="0.2">
      <c r="A2039" s="158"/>
      <c r="D2039" s="138"/>
    </row>
    <row r="2040" spans="1:4" x14ac:dyDescent="0.2">
      <c r="A2040" s="158"/>
      <c r="D2040" s="138"/>
    </row>
    <row r="2041" spans="1:4" x14ac:dyDescent="0.2">
      <c r="A2041" s="158"/>
      <c r="D2041" s="138"/>
    </row>
    <row r="2042" spans="1:4" x14ac:dyDescent="0.2">
      <c r="A2042" s="158"/>
      <c r="D2042" s="138"/>
    </row>
    <row r="2043" spans="1:4" x14ac:dyDescent="0.2">
      <c r="A2043" s="158"/>
      <c r="D2043" s="138"/>
    </row>
    <row r="2044" spans="1:4" x14ac:dyDescent="0.2">
      <c r="A2044" s="158"/>
      <c r="D2044" s="138"/>
    </row>
    <row r="2045" spans="1:4" x14ac:dyDescent="0.2">
      <c r="A2045" s="158"/>
      <c r="D2045" s="138"/>
    </row>
    <row r="2046" spans="1:4" x14ac:dyDescent="0.2">
      <c r="A2046" s="158"/>
      <c r="D2046" s="138"/>
    </row>
    <row r="2047" spans="1:4" x14ac:dyDescent="0.2">
      <c r="A2047" s="158"/>
      <c r="D2047" s="138"/>
    </row>
    <row r="2048" spans="1:4" x14ac:dyDescent="0.2">
      <c r="A2048" s="158"/>
      <c r="D2048" s="138"/>
    </row>
    <row r="2049" spans="1:4" x14ac:dyDescent="0.2">
      <c r="A2049" s="158"/>
      <c r="D2049" s="138"/>
    </row>
    <row r="2050" spans="1:4" x14ac:dyDescent="0.2">
      <c r="A2050" s="158"/>
      <c r="D2050" s="138"/>
    </row>
    <row r="2051" spans="1:4" x14ac:dyDescent="0.2">
      <c r="A2051" s="158"/>
      <c r="D2051" s="138"/>
    </row>
    <row r="2052" spans="1:4" x14ac:dyDescent="0.2">
      <c r="A2052" s="158"/>
      <c r="D2052" s="138"/>
    </row>
    <row r="2053" spans="1:4" x14ac:dyDescent="0.2">
      <c r="A2053" s="158"/>
      <c r="D2053" s="138"/>
    </row>
    <row r="2054" spans="1:4" x14ac:dyDescent="0.2">
      <c r="A2054" s="158"/>
      <c r="D2054" s="138"/>
    </row>
    <row r="2055" spans="1:4" x14ac:dyDescent="0.2">
      <c r="A2055" s="158"/>
      <c r="D2055" s="138"/>
    </row>
    <row r="2056" spans="1:4" x14ac:dyDescent="0.2">
      <c r="A2056" s="158"/>
      <c r="D2056" s="138"/>
    </row>
    <row r="2057" spans="1:4" x14ac:dyDescent="0.2">
      <c r="A2057" s="158"/>
      <c r="D2057" s="138"/>
    </row>
    <row r="2058" spans="1:4" x14ac:dyDescent="0.2">
      <c r="A2058" s="158"/>
      <c r="D2058" s="138"/>
    </row>
    <row r="2059" spans="1:4" x14ac:dyDescent="0.2">
      <c r="A2059" s="158"/>
      <c r="D2059" s="138"/>
    </row>
    <row r="2060" spans="1:4" x14ac:dyDescent="0.2">
      <c r="A2060" s="158"/>
      <c r="D2060" s="138"/>
    </row>
    <row r="2061" spans="1:4" x14ac:dyDescent="0.2">
      <c r="A2061" s="158"/>
      <c r="D2061" s="138"/>
    </row>
    <row r="2062" spans="1:4" x14ac:dyDescent="0.2">
      <c r="A2062" s="158"/>
      <c r="D2062" s="138"/>
    </row>
    <row r="2063" spans="1:4" x14ac:dyDescent="0.2">
      <c r="A2063" s="158"/>
      <c r="D2063" s="138"/>
    </row>
    <row r="2064" spans="1:4" x14ac:dyDescent="0.2">
      <c r="A2064" s="158"/>
      <c r="D2064" s="138"/>
    </row>
    <row r="2065" spans="1:4" x14ac:dyDescent="0.2">
      <c r="A2065" s="158"/>
      <c r="D2065" s="138"/>
    </row>
    <row r="2066" spans="1:4" x14ac:dyDescent="0.2">
      <c r="A2066" s="158"/>
      <c r="D2066" s="138"/>
    </row>
    <row r="2067" spans="1:4" x14ac:dyDescent="0.2">
      <c r="A2067" s="158"/>
      <c r="D2067" s="138"/>
    </row>
    <row r="2068" spans="1:4" x14ac:dyDescent="0.2">
      <c r="A2068" s="158"/>
      <c r="D2068" s="138"/>
    </row>
    <row r="2069" spans="1:4" x14ac:dyDescent="0.2">
      <c r="A2069" s="158"/>
      <c r="D2069" s="138"/>
    </row>
    <row r="2070" spans="1:4" x14ac:dyDescent="0.2">
      <c r="A2070" s="158"/>
      <c r="D2070" s="138"/>
    </row>
    <row r="2071" spans="1:4" x14ac:dyDescent="0.2">
      <c r="A2071" s="158"/>
      <c r="D2071" s="138"/>
    </row>
    <row r="2072" spans="1:4" x14ac:dyDescent="0.2">
      <c r="A2072" s="158"/>
      <c r="D2072" s="138"/>
    </row>
    <row r="2073" spans="1:4" x14ac:dyDescent="0.2">
      <c r="A2073" s="158"/>
      <c r="D2073" s="138"/>
    </row>
    <row r="2074" spans="1:4" x14ac:dyDescent="0.2">
      <c r="A2074" s="158"/>
      <c r="D2074" s="138"/>
    </row>
    <row r="2075" spans="1:4" x14ac:dyDescent="0.2">
      <c r="A2075" s="158"/>
      <c r="D2075" s="138"/>
    </row>
    <row r="2076" spans="1:4" x14ac:dyDescent="0.2">
      <c r="A2076" s="158"/>
      <c r="D2076" s="138"/>
    </row>
    <row r="2077" spans="1:4" x14ac:dyDescent="0.2">
      <c r="A2077" s="158"/>
      <c r="D2077" s="138"/>
    </row>
    <row r="2078" spans="1:4" x14ac:dyDescent="0.2">
      <c r="A2078" s="158"/>
      <c r="D2078" s="138"/>
    </row>
    <row r="2079" spans="1:4" x14ac:dyDescent="0.2">
      <c r="A2079" s="158"/>
      <c r="D2079" s="138"/>
    </row>
    <row r="2080" spans="1:4" x14ac:dyDescent="0.2">
      <c r="A2080" s="158"/>
      <c r="D2080" s="138"/>
    </row>
    <row r="2081" spans="1:4" x14ac:dyDescent="0.2">
      <c r="A2081" s="158"/>
      <c r="D2081" s="138"/>
    </row>
    <row r="2082" spans="1:4" x14ac:dyDescent="0.2">
      <c r="A2082" s="158"/>
      <c r="D2082" s="138"/>
    </row>
    <row r="2083" spans="1:4" x14ac:dyDescent="0.2">
      <c r="A2083" s="158"/>
      <c r="D2083" s="138"/>
    </row>
    <row r="2084" spans="1:4" x14ac:dyDescent="0.2">
      <c r="A2084" s="158"/>
      <c r="D2084" s="138"/>
    </row>
    <row r="2085" spans="1:4" x14ac:dyDescent="0.2">
      <c r="A2085" s="158"/>
      <c r="D2085" s="138"/>
    </row>
    <row r="2086" spans="1:4" x14ac:dyDescent="0.2">
      <c r="A2086" s="158"/>
      <c r="D2086" s="138"/>
    </row>
    <row r="2087" spans="1:4" x14ac:dyDescent="0.2">
      <c r="A2087" s="158"/>
      <c r="D2087" s="138"/>
    </row>
    <row r="2088" spans="1:4" x14ac:dyDescent="0.2">
      <c r="A2088" s="158"/>
      <c r="D2088" s="138"/>
    </row>
    <row r="2089" spans="1:4" x14ac:dyDescent="0.2">
      <c r="A2089" s="158"/>
      <c r="D2089" s="138"/>
    </row>
    <row r="2090" spans="1:4" x14ac:dyDescent="0.2">
      <c r="A2090" s="158"/>
      <c r="D2090" s="138"/>
    </row>
    <row r="2091" spans="1:4" x14ac:dyDescent="0.2">
      <c r="A2091" s="158"/>
      <c r="D2091" s="138"/>
    </row>
    <row r="2092" spans="1:4" x14ac:dyDescent="0.2">
      <c r="A2092" s="158"/>
      <c r="D2092" s="138"/>
    </row>
    <row r="2093" spans="1:4" x14ac:dyDescent="0.2">
      <c r="A2093" s="158"/>
      <c r="D2093" s="138"/>
    </row>
    <row r="2094" spans="1:4" x14ac:dyDescent="0.2">
      <c r="A2094" s="158"/>
      <c r="D2094" s="138"/>
    </row>
    <row r="2095" spans="1:4" x14ac:dyDescent="0.2">
      <c r="A2095" s="158"/>
      <c r="D2095" s="138"/>
    </row>
    <row r="2096" spans="1:4" x14ac:dyDescent="0.2">
      <c r="A2096" s="158"/>
      <c r="D2096" s="138"/>
    </row>
    <row r="2097" spans="1:4" x14ac:dyDescent="0.2">
      <c r="A2097" s="158"/>
      <c r="D2097" s="138"/>
    </row>
    <row r="2098" spans="1:4" x14ac:dyDescent="0.2">
      <c r="A2098" s="158"/>
      <c r="D2098" s="138"/>
    </row>
    <row r="2099" spans="1:4" x14ac:dyDescent="0.2">
      <c r="A2099" s="158"/>
      <c r="D2099" s="138"/>
    </row>
    <row r="2100" spans="1:4" x14ac:dyDescent="0.2">
      <c r="A2100" s="158"/>
      <c r="D2100" s="138"/>
    </row>
    <row r="2101" spans="1:4" x14ac:dyDescent="0.2">
      <c r="A2101" s="158"/>
      <c r="D2101" s="138"/>
    </row>
    <row r="2102" spans="1:4" x14ac:dyDescent="0.2">
      <c r="A2102" s="158"/>
      <c r="D2102" s="138"/>
    </row>
    <row r="2103" spans="1:4" x14ac:dyDescent="0.2">
      <c r="A2103" s="158"/>
      <c r="D2103" s="138"/>
    </row>
    <row r="2104" spans="1:4" x14ac:dyDescent="0.2">
      <c r="A2104" s="158"/>
      <c r="D2104" s="138"/>
    </row>
    <row r="2105" spans="1:4" x14ac:dyDescent="0.2">
      <c r="A2105" s="158"/>
      <c r="D2105" s="138"/>
    </row>
    <row r="2106" spans="1:4" x14ac:dyDescent="0.2">
      <c r="A2106" s="158"/>
      <c r="D2106" s="138"/>
    </row>
    <row r="2107" spans="1:4" x14ac:dyDescent="0.2">
      <c r="A2107" s="158"/>
      <c r="D2107" s="138"/>
    </row>
    <row r="2108" spans="1:4" x14ac:dyDescent="0.2">
      <c r="A2108" s="158"/>
      <c r="D2108" s="138"/>
    </row>
    <row r="2109" spans="1:4" x14ac:dyDescent="0.2">
      <c r="A2109" s="158"/>
      <c r="D2109" s="138"/>
    </row>
    <row r="2110" spans="1:4" x14ac:dyDescent="0.2">
      <c r="A2110" s="158"/>
      <c r="D2110" s="138"/>
    </row>
    <row r="2111" spans="1:4" x14ac:dyDescent="0.2">
      <c r="A2111" s="158"/>
      <c r="D2111" s="138"/>
    </row>
    <row r="2112" spans="1:4" x14ac:dyDescent="0.2">
      <c r="A2112" s="158"/>
      <c r="D2112" s="138"/>
    </row>
    <row r="2113" spans="1:4" x14ac:dyDescent="0.2">
      <c r="A2113" s="158"/>
      <c r="D2113" s="138"/>
    </row>
    <row r="2114" spans="1:4" x14ac:dyDescent="0.2">
      <c r="A2114" s="158"/>
      <c r="D2114" s="138"/>
    </row>
    <row r="2115" spans="1:4" x14ac:dyDescent="0.2">
      <c r="A2115" s="158"/>
      <c r="D2115" s="138"/>
    </row>
    <row r="2116" spans="1:4" x14ac:dyDescent="0.2">
      <c r="A2116" s="158"/>
      <c r="D2116" s="138"/>
    </row>
    <row r="2117" spans="1:4" x14ac:dyDescent="0.2">
      <c r="A2117" s="158"/>
      <c r="D2117" s="138"/>
    </row>
    <row r="2118" spans="1:4" x14ac:dyDescent="0.2">
      <c r="A2118" s="158"/>
      <c r="D2118" s="138"/>
    </row>
    <row r="2119" spans="1:4" x14ac:dyDescent="0.2">
      <c r="A2119" s="158"/>
      <c r="D2119" s="138"/>
    </row>
    <row r="2120" spans="1:4" x14ac:dyDescent="0.2">
      <c r="A2120" s="158"/>
      <c r="D2120" s="138"/>
    </row>
    <row r="2121" spans="1:4" x14ac:dyDescent="0.2">
      <c r="A2121" s="158"/>
      <c r="D2121" s="138"/>
    </row>
    <row r="2122" spans="1:4" x14ac:dyDescent="0.2">
      <c r="A2122" s="158"/>
      <c r="D2122" s="138"/>
    </row>
    <row r="2123" spans="1:4" x14ac:dyDescent="0.2">
      <c r="A2123" s="158"/>
      <c r="D2123" s="138"/>
    </row>
    <row r="2124" spans="1:4" x14ac:dyDescent="0.2">
      <c r="A2124" s="158"/>
      <c r="D2124" s="138"/>
    </row>
    <row r="2125" spans="1:4" x14ac:dyDescent="0.2">
      <c r="A2125" s="158"/>
      <c r="D2125" s="138"/>
    </row>
    <row r="2126" spans="1:4" x14ac:dyDescent="0.2">
      <c r="A2126" s="158"/>
      <c r="D2126" s="138"/>
    </row>
    <row r="2127" spans="1:4" x14ac:dyDescent="0.2">
      <c r="A2127" s="158"/>
      <c r="D2127" s="138"/>
    </row>
    <row r="2128" spans="1:4" x14ac:dyDescent="0.2">
      <c r="A2128" s="158"/>
      <c r="D2128" s="138"/>
    </row>
    <row r="2129" spans="1:4" x14ac:dyDescent="0.2">
      <c r="A2129" s="158"/>
      <c r="D2129" s="138"/>
    </row>
    <row r="2130" spans="1:4" x14ac:dyDescent="0.2">
      <c r="A2130" s="158"/>
      <c r="D2130" s="138"/>
    </row>
    <row r="2131" spans="1:4" x14ac:dyDescent="0.2">
      <c r="A2131" s="158"/>
      <c r="D2131" s="138"/>
    </row>
    <row r="2132" spans="1:4" x14ac:dyDescent="0.2">
      <c r="A2132" s="158"/>
      <c r="D2132" s="138"/>
    </row>
    <row r="2133" spans="1:4" x14ac:dyDescent="0.2">
      <c r="A2133" s="158"/>
      <c r="D2133" s="138"/>
    </row>
    <row r="2134" spans="1:4" x14ac:dyDescent="0.2">
      <c r="A2134" s="158"/>
      <c r="D2134" s="138"/>
    </row>
    <row r="2135" spans="1:4" x14ac:dyDescent="0.2">
      <c r="A2135" s="158"/>
      <c r="D2135" s="138"/>
    </row>
    <row r="2136" spans="1:4" x14ac:dyDescent="0.2">
      <c r="A2136" s="158"/>
      <c r="D2136" s="138"/>
    </row>
    <row r="2137" spans="1:4" x14ac:dyDescent="0.2">
      <c r="A2137" s="158"/>
      <c r="D2137" s="138"/>
    </row>
    <row r="2138" spans="1:4" x14ac:dyDescent="0.2">
      <c r="A2138" s="158"/>
      <c r="D2138" s="138"/>
    </row>
    <row r="2139" spans="1:4" x14ac:dyDescent="0.2">
      <c r="A2139" s="158"/>
      <c r="D2139" s="138"/>
    </row>
    <row r="2140" spans="1:4" x14ac:dyDescent="0.2">
      <c r="A2140" s="158"/>
      <c r="D2140" s="138"/>
    </row>
    <row r="2141" spans="1:4" x14ac:dyDescent="0.2">
      <c r="A2141" s="158"/>
      <c r="D2141" s="138"/>
    </row>
    <row r="2142" spans="1:4" x14ac:dyDescent="0.2">
      <c r="A2142" s="158"/>
      <c r="D2142" s="138"/>
    </row>
    <row r="2143" spans="1:4" x14ac:dyDescent="0.2">
      <c r="A2143" s="158"/>
      <c r="D2143" s="138"/>
    </row>
    <row r="2144" spans="1:4" x14ac:dyDescent="0.2">
      <c r="A2144" s="158"/>
      <c r="D2144" s="138"/>
    </row>
    <row r="2145" spans="1:4" x14ac:dyDescent="0.2">
      <c r="A2145" s="158"/>
      <c r="D2145" s="138"/>
    </row>
    <row r="2146" spans="1:4" x14ac:dyDescent="0.2">
      <c r="A2146" s="158"/>
      <c r="D2146" s="138"/>
    </row>
    <row r="2147" spans="1:4" x14ac:dyDescent="0.2">
      <c r="A2147" s="158"/>
      <c r="D2147" s="138"/>
    </row>
    <row r="2148" spans="1:4" x14ac:dyDescent="0.2">
      <c r="A2148" s="158"/>
      <c r="D2148" s="138"/>
    </row>
    <row r="2149" spans="1:4" x14ac:dyDescent="0.2">
      <c r="A2149" s="158"/>
      <c r="D2149" s="138"/>
    </row>
    <row r="2150" spans="1:4" x14ac:dyDescent="0.2">
      <c r="A2150" s="158"/>
      <c r="D2150" s="138"/>
    </row>
    <row r="2151" spans="1:4" x14ac:dyDescent="0.2">
      <c r="A2151" s="158"/>
      <c r="D2151" s="138"/>
    </row>
    <row r="2152" spans="1:4" x14ac:dyDescent="0.2">
      <c r="A2152" s="158"/>
      <c r="D2152" s="138"/>
    </row>
    <row r="2153" spans="1:4" x14ac:dyDescent="0.2">
      <c r="A2153" s="158"/>
      <c r="D2153" s="138"/>
    </row>
    <row r="2154" spans="1:4" x14ac:dyDescent="0.2">
      <c r="A2154" s="158"/>
      <c r="D2154" s="138"/>
    </row>
    <row r="2155" spans="1:4" x14ac:dyDescent="0.2">
      <c r="A2155" s="158"/>
      <c r="D2155" s="138"/>
    </row>
    <row r="2156" spans="1:4" x14ac:dyDescent="0.2">
      <c r="A2156" s="158"/>
      <c r="D2156" s="138"/>
    </row>
    <row r="2157" spans="1:4" x14ac:dyDescent="0.2">
      <c r="A2157" s="158"/>
      <c r="D2157" s="138"/>
    </row>
    <row r="2158" spans="1:4" x14ac:dyDescent="0.2">
      <c r="A2158" s="158"/>
      <c r="D2158" s="138"/>
    </row>
    <row r="2159" spans="1:4" x14ac:dyDescent="0.2">
      <c r="A2159" s="158"/>
      <c r="D2159" s="138"/>
    </row>
    <row r="2160" spans="1:4" x14ac:dyDescent="0.2">
      <c r="A2160" s="158"/>
      <c r="D2160" s="138"/>
    </row>
    <row r="2161" spans="1:4" x14ac:dyDescent="0.2">
      <c r="A2161" s="158"/>
      <c r="D2161" s="138"/>
    </row>
    <row r="2162" spans="1:4" x14ac:dyDescent="0.2">
      <c r="A2162" s="158"/>
      <c r="D2162" s="138"/>
    </row>
    <row r="2163" spans="1:4" x14ac:dyDescent="0.2">
      <c r="A2163" s="158"/>
      <c r="D2163" s="138"/>
    </row>
    <row r="2164" spans="1:4" x14ac:dyDescent="0.2">
      <c r="A2164" s="158"/>
      <c r="D2164" s="138"/>
    </row>
    <row r="2165" spans="1:4" x14ac:dyDescent="0.2">
      <c r="A2165" s="158"/>
      <c r="D2165" s="138"/>
    </row>
    <row r="2166" spans="1:4" x14ac:dyDescent="0.2">
      <c r="A2166" s="158"/>
      <c r="D2166" s="138"/>
    </row>
    <row r="2167" spans="1:4" x14ac:dyDescent="0.2">
      <c r="A2167" s="158"/>
      <c r="D2167" s="138"/>
    </row>
    <row r="2168" spans="1:4" x14ac:dyDescent="0.2">
      <c r="A2168" s="158"/>
      <c r="D2168" s="138"/>
    </row>
    <row r="2169" spans="1:4" x14ac:dyDescent="0.2">
      <c r="A2169" s="158"/>
      <c r="D2169" s="138"/>
    </row>
    <row r="2170" spans="1:4" x14ac:dyDescent="0.2">
      <c r="A2170" s="158"/>
      <c r="D2170" s="138"/>
    </row>
    <row r="2171" spans="1:4" x14ac:dyDescent="0.2">
      <c r="A2171" s="158"/>
      <c r="D2171" s="138"/>
    </row>
    <row r="2172" spans="1:4" x14ac:dyDescent="0.2">
      <c r="A2172" s="158"/>
      <c r="D2172" s="138"/>
    </row>
    <row r="2173" spans="1:4" x14ac:dyDescent="0.2">
      <c r="A2173" s="158"/>
      <c r="D2173" s="138"/>
    </row>
    <row r="2174" spans="1:4" x14ac:dyDescent="0.2">
      <c r="A2174" s="158"/>
      <c r="D2174" s="138"/>
    </row>
    <row r="2175" spans="1:4" x14ac:dyDescent="0.2">
      <c r="A2175" s="158"/>
      <c r="D2175" s="138"/>
    </row>
    <row r="2176" spans="1:4" x14ac:dyDescent="0.2">
      <c r="A2176" s="158"/>
      <c r="D2176" s="138"/>
    </row>
    <row r="2177" spans="1:4" x14ac:dyDescent="0.2">
      <c r="A2177" s="158"/>
      <c r="D2177" s="138"/>
    </row>
    <row r="2178" spans="1:4" x14ac:dyDescent="0.2">
      <c r="A2178" s="158"/>
      <c r="D2178" s="138"/>
    </row>
    <row r="2179" spans="1:4" x14ac:dyDescent="0.2">
      <c r="A2179" s="158"/>
      <c r="D2179" s="138"/>
    </row>
    <row r="2180" spans="1:4" x14ac:dyDescent="0.2">
      <c r="A2180" s="158"/>
      <c r="D2180" s="138"/>
    </row>
    <row r="2181" spans="1:4" x14ac:dyDescent="0.2">
      <c r="A2181" s="158"/>
      <c r="D2181" s="138"/>
    </row>
    <row r="2182" spans="1:4" x14ac:dyDescent="0.2">
      <c r="A2182" s="158"/>
      <c r="D2182" s="138"/>
    </row>
    <row r="2183" spans="1:4" x14ac:dyDescent="0.2">
      <c r="A2183" s="158"/>
      <c r="D2183" s="138"/>
    </row>
    <row r="2184" spans="1:4" x14ac:dyDescent="0.2">
      <c r="A2184" s="158"/>
      <c r="D2184" s="138"/>
    </row>
    <row r="2185" spans="1:4" x14ac:dyDescent="0.2">
      <c r="A2185" s="158"/>
      <c r="D2185" s="138"/>
    </row>
    <row r="2186" spans="1:4" x14ac:dyDescent="0.2">
      <c r="A2186" s="158"/>
      <c r="D2186" s="138"/>
    </row>
    <row r="2187" spans="1:4" x14ac:dyDescent="0.2">
      <c r="A2187" s="158"/>
      <c r="D2187" s="138"/>
    </row>
    <row r="2188" spans="1:4" x14ac:dyDescent="0.2">
      <c r="A2188" s="158"/>
      <c r="D2188" s="138"/>
    </row>
    <row r="2189" spans="1:4" x14ac:dyDescent="0.2">
      <c r="A2189" s="158"/>
      <c r="D2189" s="138"/>
    </row>
    <row r="2190" spans="1:4" x14ac:dyDescent="0.2">
      <c r="A2190" s="158"/>
      <c r="D2190" s="138"/>
    </row>
    <row r="2191" spans="1:4" x14ac:dyDescent="0.2">
      <c r="A2191" s="158"/>
      <c r="D2191" s="138"/>
    </row>
    <row r="2192" spans="1:4" x14ac:dyDescent="0.2">
      <c r="A2192" s="158"/>
      <c r="D2192" s="138"/>
    </row>
    <row r="2193" spans="1:4" x14ac:dyDescent="0.2">
      <c r="A2193" s="158"/>
      <c r="D2193" s="138"/>
    </row>
    <row r="2194" spans="1:4" x14ac:dyDescent="0.2">
      <c r="A2194" s="158"/>
      <c r="D2194" s="138"/>
    </row>
    <row r="2195" spans="1:4" x14ac:dyDescent="0.2">
      <c r="A2195" s="158"/>
      <c r="D2195" s="138"/>
    </row>
    <row r="2196" spans="1:4" x14ac:dyDescent="0.2">
      <c r="A2196" s="158"/>
      <c r="D2196" s="138"/>
    </row>
    <row r="2197" spans="1:4" x14ac:dyDescent="0.2">
      <c r="A2197" s="158"/>
      <c r="D2197" s="138"/>
    </row>
    <row r="2198" spans="1:4" x14ac:dyDescent="0.2">
      <c r="A2198" s="158"/>
      <c r="D2198" s="138"/>
    </row>
    <row r="2199" spans="1:4" x14ac:dyDescent="0.2">
      <c r="A2199" s="158"/>
      <c r="D2199" s="138"/>
    </row>
    <row r="2200" spans="1:4" x14ac:dyDescent="0.2">
      <c r="A2200" s="158"/>
      <c r="D2200" s="138"/>
    </row>
    <row r="2201" spans="1:4" x14ac:dyDescent="0.2">
      <c r="A2201" s="158"/>
      <c r="D2201" s="138"/>
    </row>
    <row r="2202" spans="1:4" x14ac:dyDescent="0.2">
      <c r="A2202" s="158"/>
      <c r="D2202" s="138"/>
    </row>
    <row r="2203" spans="1:4" x14ac:dyDescent="0.2">
      <c r="A2203" s="158"/>
      <c r="D2203" s="138"/>
    </row>
    <row r="2204" spans="1:4" x14ac:dyDescent="0.2">
      <c r="A2204" s="158"/>
      <c r="D2204" s="138"/>
    </row>
    <row r="2205" spans="1:4" x14ac:dyDescent="0.2">
      <c r="A2205" s="158"/>
      <c r="D2205" s="138"/>
    </row>
    <row r="2206" spans="1:4" x14ac:dyDescent="0.2">
      <c r="A2206" s="158"/>
      <c r="D2206" s="138"/>
    </row>
    <row r="2207" spans="1:4" x14ac:dyDescent="0.2">
      <c r="A2207" s="158"/>
      <c r="D2207" s="138"/>
    </row>
    <row r="2208" spans="1:4" x14ac:dyDescent="0.2">
      <c r="A2208" s="158"/>
      <c r="D2208" s="138"/>
    </row>
    <row r="2209" spans="1:4" x14ac:dyDescent="0.2">
      <c r="A2209" s="158"/>
      <c r="D2209" s="138"/>
    </row>
    <row r="2210" spans="1:4" x14ac:dyDescent="0.2">
      <c r="A2210" s="158"/>
      <c r="D2210" s="138"/>
    </row>
    <row r="2211" spans="1:4" x14ac:dyDescent="0.2">
      <c r="A2211" s="158"/>
      <c r="D2211" s="138"/>
    </row>
    <row r="2212" spans="1:4" x14ac:dyDescent="0.2">
      <c r="A2212" s="158"/>
      <c r="D2212" s="138"/>
    </row>
    <row r="2213" spans="1:4" x14ac:dyDescent="0.2">
      <c r="A2213" s="158"/>
      <c r="D2213" s="138"/>
    </row>
    <row r="2214" spans="1:4" x14ac:dyDescent="0.2">
      <c r="A2214" s="158"/>
      <c r="D2214" s="138"/>
    </row>
    <row r="2215" spans="1:4" x14ac:dyDescent="0.2">
      <c r="A2215" s="158"/>
      <c r="D2215" s="138"/>
    </row>
    <row r="2216" spans="1:4" x14ac:dyDescent="0.2">
      <c r="A2216" s="158"/>
      <c r="D2216" s="138"/>
    </row>
    <row r="2217" spans="1:4" x14ac:dyDescent="0.2">
      <c r="A2217" s="158"/>
      <c r="D2217" s="138"/>
    </row>
    <row r="2218" spans="1:4" x14ac:dyDescent="0.2">
      <c r="A2218" s="158"/>
      <c r="D2218" s="138"/>
    </row>
    <row r="2219" spans="1:4" x14ac:dyDescent="0.2">
      <c r="A2219" s="158"/>
      <c r="D2219" s="138"/>
    </row>
    <row r="2220" spans="1:4" x14ac:dyDescent="0.2">
      <c r="A2220" s="158"/>
      <c r="D2220" s="138"/>
    </row>
    <row r="2221" spans="1:4" x14ac:dyDescent="0.2">
      <c r="A2221" s="158"/>
      <c r="D2221" s="138"/>
    </row>
    <row r="2222" spans="1:4" x14ac:dyDescent="0.2">
      <c r="A2222" s="158"/>
      <c r="D2222" s="138"/>
    </row>
    <row r="2223" spans="1:4" x14ac:dyDescent="0.2">
      <c r="A2223" s="158"/>
      <c r="D2223" s="138"/>
    </row>
    <row r="2224" spans="1:4" x14ac:dyDescent="0.2">
      <c r="A2224" s="158"/>
      <c r="D2224" s="138"/>
    </row>
    <row r="2225" spans="1:4" x14ac:dyDescent="0.2">
      <c r="A2225" s="158"/>
      <c r="D2225" s="138"/>
    </row>
    <row r="2226" spans="1:4" x14ac:dyDescent="0.2">
      <c r="A2226" s="158"/>
      <c r="D2226" s="138"/>
    </row>
    <row r="2227" spans="1:4" x14ac:dyDescent="0.2">
      <c r="A2227" s="158"/>
      <c r="D2227" s="138"/>
    </row>
    <row r="2228" spans="1:4" x14ac:dyDescent="0.2">
      <c r="A2228" s="158"/>
      <c r="D2228" s="138"/>
    </row>
    <row r="2229" spans="1:4" x14ac:dyDescent="0.2">
      <c r="A2229" s="158"/>
      <c r="D2229" s="138"/>
    </row>
    <row r="2230" spans="1:4" x14ac:dyDescent="0.2">
      <c r="A2230" s="158"/>
      <c r="D2230" s="138"/>
    </row>
    <row r="2231" spans="1:4" x14ac:dyDescent="0.2">
      <c r="A2231" s="158"/>
      <c r="D2231" s="138"/>
    </row>
    <row r="2232" spans="1:4" x14ac:dyDescent="0.2">
      <c r="A2232" s="158"/>
      <c r="D2232" s="138"/>
    </row>
    <row r="2233" spans="1:4" x14ac:dyDescent="0.2">
      <c r="A2233" s="158"/>
      <c r="D2233" s="138"/>
    </row>
    <row r="2234" spans="1:4" x14ac:dyDescent="0.2">
      <c r="A2234" s="158"/>
      <c r="D2234" s="138"/>
    </row>
    <row r="2235" spans="1:4" x14ac:dyDescent="0.2">
      <c r="A2235" s="158"/>
      <c r="D2235" s="138"/>
    </row>
    <row r="2236" spans="1:4" x14ac:dyDescent="0.2">
      <c r="A2236" s="158"/>
      <c r="D2236" s="138"/>
    </row>
    <row r="2237" spans="1:4" x14ac:dyDescent="0.2">
      <c r="A2237" s="158"/>
      <c r="D2237" s="138"/>
    </row>
    <row r="2238" spans="1:4" x14ac:dyDescent="0.2">
      <c r="A2238" s="158"/>
      <c r="D2238" s="138"/>
    </row>
    <row r="2239" spans="1:4" x14ac:dyDescent="0.2">
      <c r="A2239" s="158"/>
      <c r="D2239" s="138"/>
    </row>
    <row r="2240" spans="1:4" x14ac:dyDescent="0.2">
      <c r="A2240" s="158"/>
      <c r="D2240" s="138"/>
    </row>
    <row r="2241" spans="1:4" x14ac:dyDescent="0.2">
      <c r="A2241" s="158"/>
      <c r="D2241" s="138"/>
    </row>
    <row r="2242" spans="1:4" x14ac:dyDescent="0.2">
      <c r="A2242" s="158"/>
      <c r="D2242" s="138"/>
    </row>
    <row r="2243" spans="1:4" x14ac:dyDescent="0.2">
      <c r="A2243" s="158"/>
      <c r="D2243" s="138"/>
    </row>
    <row r="2244" spans="1:4" x14ac:dyDescent="0.2">
      <c r="A2244" s="158"/>
      <c r="D2244" s="138"/>
    </row>
    <row r="2245" spans="1:4" x14ac:dyDescent="0.2">
      <c r="A2245" s="158"/>
      <c r="D2245" s="138"/>
    </row>
    <row r="2246" spans="1:4" x14ac:dyDescent="0.2">
      <c r="A2246" s="158"/>
      <c r="D2246" s="138"/>
    </row>
    <row r="2247" spans="1:4" x14ac:dyDescent="0.2">
      <c r="A2247" s="158"/>
      <c r="D2247" s="138"/>
    </row>
    <row r="2248" spans="1:4" x14ac:dyDescent="0.2">
      <c r="A2248" s="158"/>
      <c r="D2248" s="138"/>
    </row>
    <row r="2249" spans="1:4" x14ac:dyDescent="0.2">
      <c r="A2249" s="158"/>
      <c r="D2249" s="138"/>
    </row>
    <row r="2250" spans="1:4" x14ac:dyDescent="0.2">
      <c r="A2250" s="158"/>
      <c r="D2250" s="138"/>
    </row>
    <row r="2251" spans="1:4" x14ac:dyDescent="0.2">
      <c r="A2251" s="158"/>
      <c r="D2251" s="138"/>
    </row>
    <row r="2252" spans="1:4" x14ac:dyDescent="0.2">
      <c r="A2252" s="158"/>
      <c r="D2252" s="138"/>
    </row>
    <row r="2253" spans="1:4" x14ac:dyDescent="0.2">
      <c r="A2253" s="158"/>
      <c r="D2253" s="138"/>
    </row>
    <row r="2254" spans="1:4" x14ac:dyDescent="0.2">
      <c r="A2254" s="158"/>
      <c r="D2254" s="138"/>
    </row>
    <row r="2255" spans="1:4" x14ac:dyDescent="0.2">
      <c r="A2255" s="158"/>
      <c r="D2255" s="138"/>
    </row>
    <row r="2256" spans="1:4" x14ac:dyDescent="0.2">
      <c r="A2256" s="158"/>
      <c r="D2256" s="138"/>
    </row>
    <row r="2257" spans="1:4" x14ac:dyDescent="0.2">
      <c r="A2257" s="158"/>
      <c r="D2257" s="138"/>
    </row>
    <row r="2258" spans="1:4" x14ac:dyDescent="0.2">
      <c r="A2258" s="158"/>
      <c r="D2258" s="138"/>
    </row>
    <row r="2259" spans="1:4" x14ac:dyDescent="0.2">
      <c r="A2259" s="158"/>
      <c r="D2259" s="138"/>
    </row>
    <row r="2260" spans="1:4" x14ac:dyDescent="0.2">
      <c r="A2260" s="158"/>
      <c r="D2260" s="138"/>
    </row>
    <row r="2261" spans="1:4" x14ac:dyDescent="0.2">
      <c r="A2261" s="158"/>
      <c r="D2261" s="138"/>
    </row>
    <row r="2262" spans="1:4" x14ac:dyDescent="0.2">
      <c r="A2262" s="158"/>
      <c r="D2262" s="138"/>
    </row>
    <row r="2263" spans="1:4" x14ac:dyDescent="0.2">
      <c r="A2263" s="158"/>
      <c r="D2263" s="138"/>
    </row>
    <row r="2264" spans="1:4" x14ac:dyDescent="0.2">
      <c r="A2264" s="158"/>
      <c r="D2264" s="138"/>
    </row>
    <row r="2265" spans="1:4" x14ac:dyDescent="0.2">
      <c r="A2265" s="158"/>
      <c r="D2265" s="138"/>
    </row>
    <row r="2266" spans="1:4" x14ac:dyDescent="0.2">
      <c r="A2266" s="158"/>
      <c r="D2266" s="138"/>
    </row>
    <row r="2267" spans="1:4" x14ac:dyDescent="0.2">
      <c r="A2267" s="158"/>
      <c r="D2267" s="138"/>
    </row>
    <row r="2268" spans="1:4" x14ac:dyDescent="0.2">
      <c r="A2268" s="158"/>
      <c r="D2268" s="138"/>
    </row>
    <row r="2269" spans="1:4" x14ac:dyDescent="0.2">
      <c r="A2269" s="158"/>
      <c r="D2269" s="138"/>
    </row>
    <row r="2270" spans="1:4" x14ac:dyDescent="0.2">
      <c r="A2270" s="158"/>
      <c r="D2270" s="138"/>
    </row>
    <row r="2271" spans="1:4" x14ac:dyDescent="0.2">
      <c r="A2271" s="158"/>
      <c r="D2271" s="138"/>
    </row>
    <row r="2272" spans="1:4" x14ac:dyDescent="0.2">
      <c r="A2272" s="158"/>
      <c r="D2272" s="138"/>
    </row>
    <row r="2273" spans="1:4" x14ac:dyDescent="0.2">
      <c r="A2273" s="158"/>
      <c r="D2273" s="138"/>
    </row>
    <row r="2274" spans="1:4" x14ac:dyDescent="0.2">
      <c r="A2274" s="158"/>
      <c r="D2274" s="138"/>
    </row>
    <row r="2275" spans="1:4" x14ac:dyDescent="0.2">
      <c r="A2275" s="158"/>
      <c r="D2275" s="138"/>
    </row>
    <row r="2276" spans="1:4" x14ac:dyDescent="0.2">
      <c r="A2276" s="158"/>
      <c r="D2276" s="138"/>
    </row>
    <row r="2277" spans="1:4" x14ac:dyDescent="0.2">
      <c r="A2277" s="158"/>
      <c r="D2277" s="138"/>
    </row>
    <row r="2278" spans="1:4" x14ac:dyDescent="0.2">
      <c r="A2278" s="158"/>
      <c r="D2278" s="138"/>
    </row>
    <row r="2279" spans="1:4" x14ac:dyDescent="0.2">
      <c r="A2279" s="158"/>
      <c r="D2279" s="138"/>
    </row>
    <row r="2280" spans="1:4" x14ac:dyDescent="0.2">
      <c r="A2280" s="158"/>
      <c r="D2280" s="138"/>
    </row>
    <row r="2281" spans="1:4" x14ac:dyDescent="0.2">
      <c r="A2281" s="158"/>
      <c r="D2281" s="138"/>
    </row>
    <row r="2282" spans="1:4" x14ac:dyDescent="0.2">
      <c r="A2282" s="158"/>
      <c r="D2282" s="138"/>
    </row>
    <row r="2283" spans="1:4" x14ac:dyDescent="0.2">
      <c r="A2283" s="158"/>
      <c r="D2283" s="138"/>
    </row>
    <row r="2284" spans="1:4" x14ac:dyDescent="0.2">
      <c r="A2284" s="158"/>
      <c r="D2284" s="138"/>
    </row>
    <row r="2285" spans="1:4" x14ac:dyDescent="0.2">
      <c r="A2285" s="158"/>
      <c r="D2285" s="138"/>
    </row>
    <row r="2286" spans="1:4" x14ac:dyDescent="0.2">
      <c r="A2286" s="158"/>
      <c r="D2286" s="138"/>
    </row>
    <row r="2287" spans="1:4" x14ac:dyDescent="0.2">
      <c r="A2287" s="158"/>
      <c r="D2287" s="138"/>
    </row>
    <row r="2288" spans="1:4" x14ac:dyDescent="0.2">
      <c r="A2288" s="158"/>
      <c r="D2288" s="138"/>
    </row>
    <row r="2289" spans="1:4" x14ac:dyDescent="0.2">
      <c r="A2289" s="158"/>
      <c r="D2289" s="138"/>
    </row>
    <row r="2290" spans="1:4" x14ac:dyDescent="0.2">
      <c r="A2290" s="158"/>
      <c r="D2290" s="138"/>
    </row>
    <row r="2291" spans="1:4" x14ac:dyDescent="0.2">
      <c r="A2291" s="158"/>
      <c r="D2291" s="138"/>
    </row>
    <row r="2292" spans="1:4" x14ac:dyDescent="0.2">
      <c r="A2292" s="158"/>
      <c r="D2292" s="138"/>
    </row>
    <row r="2293" spans="1:4" x14ac:dyDescent="0.2">
      <c r="A2293" s="158"/>
      <c r="D2293" s="138"/>
    </row>
    <row r="2294" spans="1:4" x14ac:dyDescent="0.2">
      <c r="A2294" s="158"/>
      <c r="D2294" s="138"/>
    </row>
    <row r="2295" spans="1:4" x14ac:dyDescent="0.2">
      <c r="A2295" s="158"/>
      <c r="D2295" s="138"/>
    </row>
    <row r="2296" spans="1:4" x14ac:dyDescent="0.2">
      <c r="A2296" s="158"/>
      <c r="D2296" s="138"/>
    </row>
    <row r="2297" spans="1:4" x14ac:dyDescent="0.2">
      <c r="A2297" s="158"/>
      <c r="D2297" s="138"/>
    </row>
    <row r="2298" spans="1:4" x14ac:dyDescent="0.2">
      <c r="A2298" s="158"/>
      <c r="D2298" s="138"/>
    </row>
    <row r="2299" spans="1:4" x14ac:dyDescent="0.2">
      <c r="A2299" s="158"/>
      <c r="D2299" s="138"/>
    </row>
    <row r="2300" spans="1:4" x14ac:dyDescent="0.2">
      <c r="A2300" s="158"/>
      <c r="D2300" s="138"/>
    </row>
    <row r="2301" spans="1:4" x14ac:dyDescent="0.2">
      <c r="A2301" s="158"/>
      <c r="D2301" s="138"/>
    </row>
    <row r="2302" spans="1:4" x14ac:dyDescent="0.2">
      <c r="A2302" s="158"/>
      <c r="D2302" s="138"/>
    </row>
    <row r="2303" spans="1:4" x14ac:dyDescent="0.2">
      <c r="A2303" s="158"/>
      <c r="D2303" s="138"/>
    </row>
    <row r="2304" spans="1:4" x14ac:dyDescent="0.2">
      <c r="A2304" s="158"/>
      <c r="D2304" s="138"/>
    </row>
    <row r="2305" spans="1:4" x14ac:dyDescent="0.2">
      <c r="A2305" s="158"/>
      <c r="D2305" s="138"/>
    </row>
    <row r="2306" spans="1:4" x14ac:dyDescent="0.2">
      <c r="A2306" s="158"/>
      <c r="D2306" s="138"/>
    </row>
    <row r="2307" spans="1:4" x14ac:dyDescent="0.2">
      <c r="A2307" s="158"/>
      <c r="D2307" s="138"/>
    </row>
    <row r="2308" spans="1:4" x14ac:dyDescent="0.2">
      <c r="A2308" s="158"/>
      <c r="D2308" s="138"/>
    </row>
    <row r="2309" spans="1:4" x14ac:dyDescent="0.2">
      <c r="A2309" s="158"/>
      <c r="D2309" s="138"/>
    </row>
    <row r="2310" spans="1:4" x14ac:dyDescent="0.2">
      <c r="A2310" s="158"/>
      <c r="D2310" s="138"/>
    </row>
    <row r="2311" spans="1:4" x14ac:dyDescent="0.2">
      <c r="A2311" s="158"/>
      <c r="D2311" s="138"/>
    </row>
    <row r="2312" spans="1:4" x14ac:dyDescent="0.2">
      <c r="A2312" s="158"/>
      <c r="D2312" s="138"/>
    </row>
    <row r="2313" spans="1:4" x14ac:dyDescent="0.2">
      <c r="A2313" s="158"/>
      <c r="D2313" s="138"/>
    </row>
    <row r="2314" spans="1:4" x14ac:dyDescent="0.2">
      <c r="A2314" s="158"/>
      <c r="D2314" s="138"/>
    </row>
    <row r="2315" spans="1:4" x14ac:dyDescent="0.2">
      <c r="A2315" s="158"/>
      <c r="D2315" s="138"/>
    </row>
    <row r="2316" spans="1:4" x14ac:dyDescent="0.2">
      <c r="A2316" s="158"/>
      <c r="D2316" s="138"/>
    </row>
    <row r="2317" spans="1:4" x14ac:dyDescent="0.2">
      <c r="A2317" s="158"/>
      <c r="D2317" s="138"/>
    </row>
    <row r="2318" spans="1:4" x14ac:dyDescent="0.2">
      <c r="A2318" s="158"/>
      <c r="D2318" s="138"/>
    </row>
    <row r="2319" spans="1:4" x14ac:dyDescent="0.2">
      <c r="A2319" s="158"/>
      <c r="D2319" s="138"/>
    </row>
    <row r="2320" spans="1:4" x14ac:dyDescent="0.2">
      <c r="A2320" s="158"/>
      <c r="D2320" s="138"/>
    </row>
    <row r="2321" spans="1:4" x14ac:dyDescent="0.2">
      <c r="A2321" s="158"/>
      <c r="D2321" s="138"/>
    </row>
    <row r="2322" spans="1:4" x14ac:dyDescent="0.2">
      <c r="A2322" s="158"/>
      <c r="D2322" s="138"/>
    </row>
    <row r="2323" spans="1:4" x14ac:dyDescent="0.2">
      <c r="A2323" s="158"/>
      <c r="D2323" s="138"/>
    </row>
    <row r="2324" spans="1:4" x14ac:dyDescent="0.2">
      <c r="A2324" s="158"/>
      <c r="D2324" s="138"/>
    </row>
    <row r="2325" spans="1:4" x14ac:dyDescent="0.2">
      <c r="A2325" s="158"/>
      <c r="D2325" s="138"/>
    </row>
    <row r="2326" spans="1:4" x14ac:dyDescent="0.2">
      <c r="A2326" s="158"/>
      <c r="D2326" s="138"/>
    </row>
    <row r="2327" spans="1:4" x14ac:dyDescent="0.2">
      <c r="A2327" s="158"/>
      <c r="D2327" s="138"/>
    </row>
    <row r="2328" spans="1:4" x14ac:dyDescent="0.2">
      <c r="A2328" s="158"/>
      <c r="D2328" s="138"/>
    </row>
    <row r="2329" spans="1:4" x14ac:dyDescent="0.2">
      <c r="A2329" s="158"/>
      <c r="D2329" s="138"/>
    </row>
    <row r="2330" spans="1:4" x14ac:dyDescent="0.2">
      <c r="A2330" s="158"/>
      <c r="D2330" s="138"/>
    </row>
    <row r="2331" spans="1:4" x14ac:dyDescent="0.2">
      <c r="A2331" s="158"/>
      <c r="D2331" s="138"/>
    </row>
    <row r="2332" spans="1:4" x14ac:dyDescent="0.2">
      <c r="A2332" s="158"/>
      <c r="D2332" s="138"/>
    </row>
    <row r="2333" spans="1:4" x14ac:dyDescent="0.2">
      <c r="A2333" s="158"/>
      <c r="D2333" s="138"/>
    </row>
    <row r="2334" spans="1:4" x14ac:dyDescent="0.2">
      <c r="A2334" s="158"/>
      <c r="D2334" s="138"/>
    </row>
    <row r="2335" spans="1:4" x14ac:dyDescent="0.2">
      <c r="A2335" s="158"/>
      <c r="D2335" s="138"/>
    </row>
    <row r="2336" spans="1:4" x14ac:dyDescent="0.2">
      <c r="A2336" s="158"/>
      <c r="D2336" s="138"/>
    </row>
    <row r="2337" spans="1:4" x14ac:dyDescent="0.2">
      <c r="A2337" s="158"/>
      <c r="D2337" s="138"/>
    </row>
    <row r="2338" spans="1:4" x14ac:dyDescent="0.2">
      <c r="A2338" s="158"/>
      <c r="D2338" s="138"/>
    </row>
    <row r="2339" spans="1:4" x14ac:dyDescent="0.2">
      <c r="A2339" s="158"/>
      <c r="D2339" s="138"/>
    </row>
    <row r="2340" spans="1:4" x14ac:dyDescent="0.2">
      <c r="A2340" s="158"/>
      <c r="D2340" s="138"/>
    </row>
    <row r="2341" spans="1:4" x14ac:dyDescent="0.2">
      <c r="A2341" s="158"/>
      <c r="D2341" s="138"/>
    </row>
    <row r="2342" spans="1:4" x14ac:dyDescent="0.2">
      <c r="A2342" s="158"/>
      <c r="D2342" s="138"/>
    </row>
    <row r="2343" spans="1:4" x14ac:dyDescent="0.2">
      <c r="A2343" s="158"/>
      <c r="D2343" s="138"/>
    </row>
    <row r="2344" spans="1:4" x14ac:dyDescent="0.2">
      <c r="A2344" s="158"/>
      <c r="D2344" s="138"/>
    </row>
    <row r="2345" spans="1:4" x14ac:dyDescent="0.2">
      <c r="A2345" s="158"/>
      <c r="D2345" s="138"/>
    </row>
    <row r="2346" spans="1:4" x14ac:dyDescent="0.2">
      <c r="A2346" s="158"/>
      <c r="D2346" s="138"/>
    </row>
    <row r="2347" spans="1:4" x14ac:dyDescent="0.2">
      <c r="A2347" s="158"/>
      <c r="D2347" s="138"/>
    </row>
    <row r="2348" spans="1:4" x14ac:dyDescent="0.2">
      <c r="A2348" s="158"/>
      <c r="D2348" s="138"/>
    </row>
    <row r="2349" spans="1:4" x14ac:dyDescent="0.2">
      <c r="A2349" s="158"/>
      <c r="D2349" s="138"/>
    </row>
    <row r="2350" spans="1:4" x14ac:dyDescent="0.2">
      <c r="A2350" s="158"/>
      <c r="D2350" s="138"/>
    </row>
    <row r="2351" spans="1:4" x14ac:dyDescent="0.2">
      <c r="A2351" s="158"/>
      <c r="D2351" s="138"/>
    </row>
    <row r="2352" spans="1:4" x14ac:dyDescent="0.2">
      <c r="A2352" s="158"/>
      <c r="D2352" s="138"/>
    </row>
    <row r="2353" spans="1:4" x14ac:dyDescent="0.2">
      <c r="A2353" s="158"/>
      <c r="D2353" s="138"/>
    </row>
    <row r="2354" spans="1:4" x14ac:dyDescent="0.2">
      <c r="A2354" s="158"/>
      <c r="D2354" s="138"/>
    </row>
    <row r="2355" spans="1:4" x14ac:dyDescent="0.2">
      <c r="A2355" s="158"/>
      <c r="D2355" s="138"/>
    </row>
    <row r="2356" spans="1:4" x14ac:dyDescent="0.2">
      <c r="A2356" s="158"/>
      <c r="D2356" s="138"/>
    </row>
    <row r="2357" spans="1:4" x14ac:dyDescent="0.2">
      <c r="A2357" s="158"/>
      <c r="D2357" s="138"/>
    </row>
    <row r="2358" spans="1:4" x14ac:dyDescent="0.2">
      <c r="A2358" s="158"/>
      <c r="D2358" s="138"/>
    </row>
    <row r="2359" spans="1:4" x14ac:dyDescent="0.2">
      <c r="A2359" s="158"/>
      <c r="D2359" s="138"/>
    </row>
    <row r="2360" spans="1:4" x14ac:dyDescent="0.2">
      <c r="A2360" s="158"/>
      <c r="D2360" s="138"/>
    </row>
    <row r="2361" spans="1:4" x14ac:dyDescent="0.2">
      <c r="A2361" s="158"/>
      <c r="D2361" s="138"/>
    </row>
    <row r="2362" spans="1:4" x14ac:dyDescent="0.2">
      <c r="A2362" s="158"/>
      <c r="D2362" s="138"/>
    </row>
    <row r="2363" spans="1:4" x14ac:dyDescent="0.2">
      <c r="A2363" s="158"/>
      <c r="D2363" s="138"/>
    </row>
    <row r="2364" spans="1:4" x14ac:dyDescent="0.2">
      <c r="A2364" s="158"/>
      <c r="D2364" s="138"/>
    </row>
    <row r="2365" spans="1:4" x14ac:dyDescent="0.2">
      <c r="A2365" s="158"/>
      <c r="D2365" s="138"/>
    </row>
    <row r="2366" spans="1:4" x14ac:dyDescent="0.2">
      <c r="A2366" s="158"/>
      <c r="D2366" s="138"/>
    </row>
    <row r="2367" spans="1:4" x14ac:dyDescent="0.2">
      <c r="A2367" s="158"/>
      <c r="D2367" s="138"/>
    </row>
    <row r="2368" spans="1:4" x14ac:dyDescent="0.2">
      <c r="A2368" s="158"/>
      <c r="D2368" s="138"/>
    </row>
    <row r="2369" spans="1:4" x14ac:dyDescent="0.2">
      <c r="A2369" s="158"/>
      <c r="D2369" s="138"/>
    </row>
    <row r="2370" spans="1:4" x14ac:dyDescent="0.2">
      <c r="A2370" s="158"/>
      <c r="D2370" s="138"/>
    </row>
    <row r="2371" spans="1:4" x14ac:dyDescent="0.2">
      <c r="A2371" s="158"/>
      <c r="D2371" s="138"/>
    </row>
    <row r="2372" spans="1:4" x14ac:dyDescent="0.2">
      <c r="A2372" s="158"/>
      <c r="D2372" s="138"/>
    </row>
    <row r="2373" spans="1:4" x14ac:dyDescent="0.2">
      <c r="A2373" s="158"/>
      <c r="D2373" s="138"/>
    </row>
    <row r="2374" spans="1:4" x14ac:dyDescent="0.2">
      <c r="A2374" s="158"/>
      <c r="D2374" s="138"/>
    </row>
    <row r="2375" spans="1:4" x14ac:dyDescent="0.2">
      <c r="A2375" s="158"/>
      <c r="D2375" s="138"/>
    </row>
    <row r="2376" spans="1:4" x14ac:dyDescent="0.2">
      <c r="A2376" s="158"/>
      <c r="D2376" s="138"/>
    </row>
    <row r="2377" spans="1:4" x14ac:dyDescent="0.2">
      <c r="A2377" s="158"/>
      <c r="D2377" s="138"/>
    </row>
    <row r="2378" spans="1:4" x14ac:dyDescent="0.2">
      <c r="A2378" s="158"/>
      <c r="D2378" s="138"/>
    </row>
    <row r="2379" spans="1:4" x14ac:dyDescent="0.2">
      <c r="A2379" s="158"/>
      <c r="D2379" s="138"/>
    </row>
    <row r="2380" spans="1:4" x14ac:dyDescent="0.2">
      <c r="A2380" s="158"/>
      <c r="D2380" s="138"/>
    </row>
    <row r="2381" spans="1:4" x14ac:dyDescent="0.2">
      <c r="A2381" s="158"/>
      <c r="D2381" s="138"/>
    </row>
    <row r="2382" spans="1:4" x14ac:dyDescent="0.2">
      <c r="A2382" s="158"/>
      <c r="D2382" s="138"/>
    </row>
    <row r="2383" spans="1:4" x14ac:dyDescent="0.2">
      <c r="A2383" s="158"/>
      <c r="D2383" s="138"/>
    </row>
    <row r="2384" spans="1:4" x14ac:dyDescent="0.2">
      <c r="A2384" s="158"/>
      <c r="D2384" s="138"/>
    </row>
    <row r="2385" spans="1:4" x14ac:dyDescent="0.2">
      <c r="A2385" s="158"/>
      <c r="D2385" s="138"/>
    </row>
    <row r="2386" spans="1:4" x14ac:dyDescent="0.2">
      <c r="A2386" s="158"/>
      <c r="D2386" s="138"/>
    </row>
    <row r="2387" spans="1:4" x14ac:dyDescent="0.2">
      <c r="A2387" s="158"/>
      <c r="D2387" s="138"/>
    </row>
    <row r="2388" spans="1:4" x14ac:dyDescent="0.2">
      <c r="A2388" s="158"/>
      <c r="D2388" s="138"/>
    </row>
    <row r="2389" spans="1:4" x14ac:dyDescent="0.2">
      <c r="A2389" s="158"/>
      <c r="D2389" s="138"/>
    </row>
    <row r="2390" spans="1:4" x14ac:dyDescent="0.2">
      <c r="A2390" s="158"/>
      <c r="D2390" s="138"/>
    </row>
    <row r="2391" spans="1:4" x14ac:dyDescent="0.2">
      <c r="A2391" s="158"/>
      <c r="D2391" s="138"/>
    </row>
    <row r="2392" spans="1:4" x14ac:dyDescent="0.2">
      <c r="A2392" s="158"/>
      <c r="D2392" s="138"/>
    </row>
    <row r="2393" spans="1:4" x14ac:dyDescent="0.2">
      <c r="A2393" s="158"/>
      <c r="D2393" s="138"/>
    </row>
    <row r="2394" spans="1:4" x14ac:dyDescent="0.2">
      <c r="A2394" s="158"/>
      <c r="D2394" s="138"/>
    </row>
    <row r="2395" spans="1:4" x14ac:dyDescent="0.2">
      <c r="A2395" s="158"/>
      <c r="D2395" s="138"/>
    </row>
    <row r="2396" spans="1:4" x14ac:dyDescent="0.2">
      <c r="A2396" s="158"/>
      <c r="D2396" s="138"/>
    </row>
    <row r="2397" spans="1:4" x14ac:dyDescent="0.2">
      <c r="A2397" s="158"/>
      <c r="D2397" s="138"/>
    </row>
    <row r="2398" spans="1:4" x14ac:dyDescent="0.2">
      <c r="A2398" s="158"/>
      <c r="D2398" s="138"/>
    </row>
    <row r="2399" spans="1:4" x14ac:dyDescent="0.2">
      <c r="A2399" s="158"/>
      <c r="D2399" s="138"/>
    </row>
    <row r="2400" spans="1:4" x14ac:dyDescent="0.2">
      <c r="A2400" s="158"/>
      <c r="D2400" s="138"/>
    </row>
    <row r="2401" spans="1:4" x14ac:dyDescent="0.2">
      <c r="A2401" s="158"/>
      <c r="D2401" s="138"/>
    </row>
    <row r="2402" spans="1:4" x14ac:dyDescent="0.2">
      <c r="A2402" s="158"/>
      <c r="D2402" s="138"/>
    </row>
    <row r="2403" spans="1:4" x14ac:dyDescent="0.2">
      <c r="A2403" s="158"/>
      <c r="D2403" s="138"/>
    </row>
    <row r="2404" spans="1:4" x14ac:dyDescent="0.2">
      <c r="A2404" s="158"/>
      <c r="D2404" s="138"/>
    </row>
    <row r="2405" spans="1:4" x14ac:dyDescent="0.2">
      <c r="A2405" s="158"/>
      <c r="D2405" s="138"/>
    </row>
    <row r="2406" spans="1:4" x14ac:dyDescent="0.2">
      <c r="A2406" s="158"/>
      <c r="D2406" s="138"/>
    </row>
    <row r="2407" spans="1:4" x14ac:dyDescent="0.2">
      <c r="A2407" s="158"/>
      <c r="D2407" s="138"/>
    </row>
    <row r="2408" spans="1:4" x14ac:dyDescent="0.2">
      <c r="A2408" s="158"/>
      <c r="D2408" s="138"/>
    </row>
    <row r="2409" spans="1:4" x14ac:dyDescent="0.2">
      <c r="A2409" s="158"/>
      <c r="D2409" s="138"/>
    </row>
    <row r="2410" spans="1:4" x14ac:dyDescent="0.2">
      <c r="A2410" s="158"/>
      <c r="D2410" s="138"/>
    </row>
    <row r="2411" spans="1:4" x14ac:dyDescent="0.2">
      <c r="A2411" s="158"/>
      <c r="D2411" s="138"/>
    </row>
    <row r="2412" spans="1:4" x14ac:dyDescent="0.2">
      <c r="A2412" s="158"/>
      <c r="D2412" s="138"/>
    </row>
    <row r="2413" spans="1:4" x14ac:dyDescent="0.2">
      <c r="A2413" s="158"/>
      <c r="D2413" s="138"/>
    </row>
    <row r="2414" spans="1:4" x14ac:dyDescent="0.2">
      <c r="A2414" s="158"/>
      <c r="D2414" s="138"/>
    </row>
    <row r="2415" spans="1:4" x14ac:dyDescent="0.2">
      <c r="A2415" s="158"/>
      <c r="D2415" s="138"/>
    </row>
    <row r="2416" spans="1:4" x14ac:dyDescent="0.2">
      <c r="A2416" s="158"/>
      <c r="D2416" s="138"/>
    </row>
    <row r="2417" spans="1:4" x14ac:dyDescent="0.2">
      <c r="A2417" s="158"/>
      <c r="D2417" s="138"/>
    </row>
    <row r="2418" spans="1:4" x14ac:dyDescent="0.2">
      <c r="A2418" s="158"/>
      <c r="D2418" s="138"/>
    </row>
    <row r="2419" spans="1:4" x14ac:dyDescent="0.2">
      <c r="A2419" s="158"/>
      <c r="D2419" s="138"/>
    </row>
    <row r="2420" spans="1:4" x14ac:dyDescent="0.2">
      <c r="A2420" s="158"/>
      <c r="D2420" s="138"/>
    </row>
    <row r="2421" spans="1:4" x14ac:dyDescent="0.2">
      <c r="A2421" s="158"/>
      <c r="D2421" s="138"/>
    </row>
    <row r="2422" spans="1:4" x14ac:dyDescent="0.2">
      <c r="A2422" s="158"/>
      <c r="D2422" s="138"/>
    </row>
    <row r="2423" spans="1:4" x14ac:dyDescent="0.2">
      <c r="A2423" s="158"/>
      <c r="D2423" s="138"/>
    </row>
    <row r="2424" spans="1:4" x14ac:dyDescent="0.2">
      <c r="A2424" s="158"/>
      <c r="D2424" s="138"/>
    </row>
    <row r="2425" spans="1:4" x14ac:dyDescent="0.2">
      <c r="A2425" s="158"/>
      <c r="D2425" s="138"/>
    </row>
    <row r="2426" spans="1:4" x14ac:dyDescent="0.2">
      <c r="A2426" s="158"/>
      <c r="D2426" s="138"/>
    </row>
    <row r="2427" spans="1:4" x14ac:dyDescent="0.2">
      <c r="A2427" s="158"/>
      <c r="D2427" s="138"/>
    </row>
    <row r="2428" spans="1:4" x14ac:dyDescent="0.2">
      <c r="A2428" s="158"/>
      <c r="D2428" s="138"/>
    </row>
    <row r="2429" spans="1:4" x14ac:dyDescent="0.2">
      <c r="A2429" s="158"/>
      <c r="D2429" s="138"/>
    </row>
    <row r="2430" spans="1:4" x14ac:dyDescent="0.2">
      <c r="A2430" s="158"/>
      <c r="D2430" s="138"/>
    </row>
    <row r="2431" spans="1:4" x14ac:dyDescent="0.2">
      <c r="A2431" s="158"/>
      <c r="D2431" s="138"/>
    </row>
    <row r="2432" spans="1:4" x14ac:dyDescent="0.2">
      <c r="A2432" s="158"/>
      <c r="D2432" s="138"/>
    </row>
    <row r="2433" spans="1:4" x14ac:dyDescent="0.2">
      <c r="A2433" s="158"/>
      <c r="D2433" s="138"/>
    </row>
    <row r="2434" spans="1:4" x14ac:dyDescent="0.2">
      <c r="A2434" s="158"/>
      <c r="D2434" s="138"/>
    </row>
    <row r="2435" spans="1:4" x14ac:dyDescent="0.2">
      <c r="A2435" s="158"/>
      <c r="D2435" s="138"/>
    </row>
    <row r="2436" spans="1:4" x14ac:dyDescent="0.2">
      <c r="A2436" s="158"/>
      <c r="D2436" s="138"/>
    </row>
    <row r="2437" spans="1:4" x14ac:dyDescent="0.2">
      <c r="A2437" s="158"/>
      <c r="D2437" s="138"/>
    </row>
    <row r="2438" spans="1:4" x14ac:dyDescent="0.2">
      <c r="A2438" s="158"/>
      <c r="D2438" s="138"/>
    </row>
    <row r="2439" spans="1:4" x14ac:dyDescent="0.2">
      <c r="A2439" s="158"/>
      <c r="D2439" s="138"/>
    </row>
    <row r="2440" spans="1:4" x14ac:dyDescent="0.2">
      <c r="A2440" s="158"/>
      <c r="D2440" s="138"/>
    </row>
    <row r="2441" spans="1:4" x14ac:dyDescent="0.2">
      <c r="A2441" s="158"/>
      <c r="D2441" s="138"/>
    </row>
    <row r="2442" spans="1:4" x14ac:dyDescent="0.2">
      <c r="A2442" s="158"/>
      <c r="D2442" s="138"/>
    </row>
    <row r="2443" spans="1:4" x14ac:dyDescent="0.2">
      <c r="A2443" s="158"/>
      <c r="D2443" s="138"/>
    </row>
    <row r="2444" spans="1:4" x14ac:dyDescent="0.2">
      <c r="A2444" s="158"/>
      <c r="D2444" s="138"/>
    </row>
    <row r="2445" spans="1:4" x14ac:dyDescent="0.2">
      <c r="A2445" s="158"/>
      <c r="D2445" s="138"/>
    </row>
    <row r="2446" spans="1:4" x14ac:dyDescent="0.2">
      <c r="A2446" s="158"/>
      <c r="D2446" s="138"/>
    </row>
    <row r="2447" spans="1:4" x14ac:dyDescent="0.2">
      <c r="A2447" s="158"/>
      <c r="D2447" s="138"/>
    </row>
    <row r="2448" spans="1:4" x14ac:dyDescent="0.2">
      <c r="A2448" s="158"/>
      <c r="D2448" s="138"/>
    </row>
    <row r="2449" spans="1:4" x14ac:dyDescent="0.2">
      <c r="A2449" s="158"/>
      <c r="D2449" s="138"/>
    </row>
    <row r="2450" spans="1:4" x14ac:dyDescent="0.2">
      <c r="A2450" s="158"/>
      <c r="D2450" s="138"/>
    </row>
    <row r="2451" spans="1:4" x14ac:dyDescent="0.2">
      <c r="A2451" s="158"/>
      <c r="D2451" s="138"/>
    </row>
    <row r="2452" spans="1:4" x14ac:dyDescent="0.2">
      <c r="A2452" s="158"/>
      <c r="D2452" s="138"/>
    </row>
    <row r="2453" spans="1:4" x14ac:dyDescent="0.2">
      <c r="A2453" s="158"/>
      <c r="D2453" s="138"/>
    </row>
    <row r="2454" spans="1:4" x14ac:dyDescent="0.2">
      <c r="A2454" s="158"/>
      <c r="D2454" s="138"/>
    </row>
    <row r="2455" spans="1:4" x14ac:dyDescent="0.2">
      <c r="A2455" s="158"/>
      <c r="D2455" s="138"/>
    </row>
    <row r="2456" spans="1:4" x14ac:dyDescent="0.2">
      <c r="A2456" s="158"/>
      <c r="D2456" s="138"/>
    </row>
    <row r="2457" spans="1:4" x14ac:dyDescent="0.2">
      <c r="A2457" s="158"/>
      <c r="D2457" s="138"/>
    </row>
    <row r="2458" spans="1:4" x14ac:dyDescent="0.2">
      <c r="A2458" s="158"/>
      <c r="D2458" s="138"/>
    </row>
    <row r="2459" spans="1:4" x14ac:dyDescent="0.2">
      <c r="A2459" s="158"/>
      <c r="D2459" s="138"/>
    </row>
    <row r="2460" spans="1:4" x14ac:dyDescent="0.2">
      <c r="A2460" s="158"/>
      <c r="D2460" s="138"/>
    </row>
    <row r="2461" spans="1:4" x14ac:dyDescent="0.2">
      <c r="A2461" s="158"/>
      <c r="D2461" s="138"/>
    </row>
    <row r="2462" spans="1:4" x14ac:dyDescent="0.2">
      <c r="A2462" s="158"/>
      <c r="D2462" s="138"/>
    </row>
    <row r="2463" spans="1:4" x14ac:dyDescent="0.2">
      <c r="A2463" s="158"/>
      <c r="D2463" s="138"/>
    </row>
    <row r="2464" spans="1:4" x14ac:dyDescent="0.2">
      <c r="A2464" s="158"/>
      <c r="D2464" s="138"/>
    </row>
    <row r="2465" spans="1:4" x14ac:dyDescent="0.2">
      <c r="A2465" s="158"/>
      <c r="D2465" s="138"/>
    </row>
    <row r="2466" spans="1:4" x14ac:dyDescent="0.2">
      <c r="A2466" s="158"/>
      <c r="D2466" s="138"/>
    </row>
    <row r="2467" spans="1:4" x14ac:dyDescent="0.2">
      <c r="A2467" s="158"/>
      <c r="D2467" s="138"/>
    </row>
    <row r="2468" spans="1:4" x14ac:dyDescent="0.2">
      <c r="A2468" s="158"/>
      <c r="D2468" s="138"/>
    </row>
    <row r="2469" spans="1:4" x14ac:dyDescent="0.2">
      <c r="A2469" s="158"/>
      <c r="D2469" s="138"/>
    </row>
    <row r="2470" spans="1:4" x14ac:dyDescent="0.2">
      <c r="A2470" s="158"/>
      <c r="D2470" s="138"/>
    </row>
    <row r="2471" spans="1:4" x14ac:dyDescent="0.2">
      <c r="A2471" s="158"/>
      <c r="D2471" s="138"/>
    </row>
    <row r="2472" spans="1:4" x14ac:dyDescent="0.2">
      <c r="A2472" s="158"/>
      <c r="D2472" s="138"/>
    </row>
    <row r="2473" spans="1:4" x14ac:dyDescent="0.2">
      <c r="A2473" s="158"/>
      <c r="D2473" s="138"/>
    </row>
    <row r="2474" spans="1:4" x14ac:dyDescent="0.2">
      <c r="A2474" s="158"/>
      <c r="D2474" s="138"/>
    </row>
    <row r="2475" spans="1:4" x14ac:dyDescent="0.2">
      <c r="A2475" s="158"/>
      <c r="D2475" s="138"/>
    </row>
    <row r="2476" spans="1:4" x14ac:dyDescent="0.2">
      <c r="A2476" s="158"/>
      <c r="D2476" s="138"/>
    </row>
    <row r="2477" spans="1:4" x14ac:dyDescent="0.2">
      <c r="A2477" s="158"/>
      <c r="D2477" s="138"/>
    </row>
    <row r="2478" spans="1:4" x14ac:dyDescent="0.2">
      <c r="A2478" s="158"/>
      <c r="D2478" s="138"/>
    </row>
    <row r="2479" spans="1:4" x14ac:dyDescent="0.2">
      <c r="A2479" s="158"/>
      <c r="D2479" s="138"/>
    </row>
    <row r="2480" spans="1:4" x14ac:dyDescent="0.2">
      <c r="A2480" s="158"/>
      <c r="D2480" s="138"/>
    </row>
    <row r="2481" spans="1:4" x14ac:dyDescent="0.2">
      <c r="A2481" s="158"/>
      <c r="D2481" s="138"/>
    </row>
    <row r="2482" spans="1:4" x14ac:dyDescent="0.2">
      <c r="A2482" s="158"/>
      <c r="D2482" s="138"/>
    </row>
    <row r="2483" spans="1:4" x14ac:dyDescent="0.2">
      <c r="A2483" s="158"/>
      <c r="D2483" s="138"/>
    </row>
    <row r="2484" spans="1:4" x14ac:dyDescent="0.2">
      <c r="A2484" s="158"/>
      <c r="D2484" s="138"/>
    </row>
    <row r="2485" spans="1:4" x14ac:dyDescent="0.2">
      <c r="A2485" s="158"/>
      <c r="D2485" s="138"/>
    </row>
    <row r="2486" spans="1:4" x14ac:dyDescent="0.2">
      <c r="A2486" s="158"/>
      <c r="D2486" s="138"/>
    </row>
    <row r="2487" spans="1:4" x14ac:dyDescent="0.2">
      <c r="A2487" s="158"/>
      <c r="D2487" s="138"/>
    </row>
    <row r="2488" spans="1:4" x14ac:dyDescent="0.2">
      <c r="A2488" s="158"/>
      <c r="D2488" s="138"/>
    </row>
    <row r="2489" spans="1:4" x14ac:dyDescent="0.2">
      <c r="A2489" s="158"/>
      <c r="D2489" s="138"/>
    </row>
    <row r="2490" spans="1:4" x14ac:dyDescent="0.2">
      <c r="A2490" s="158"/>
      <c r="D2490" s="138"/>
    </row>
    <row r="2491" spans="1:4" x14ac:dyDescent="0.2">
      <c r="A2491" s="158"/>
      <c r="D2491" s="138"/>
    </row>
    <row r="2492" spans="1:4" x14ac:dyDescent="0.2">
      <c r="A2492" s="158"/>
      <c r="D2492" s="138"/>
    </row>
    <row r="2493" spans="1:4" x14ac:dyDescent="0.2">
      <c r="A2493" s="158"/>
      <c r="D2493" s="138"/>
    </row>
    <row r="2494" spans="1:4" x14ac:dyDescent="0.2">
      <c r="A2494" s="158"/>
      <c r="D2494" s="138"/>
    </row>
    <row r="2495" spans="1:4" x14ac:dyDescent="0.2">
      <c r="A2495" s="158"/>
      <c r="D2495" s="138"/>
    </row>
    <row r="2496" spans="1:4" x14ac:dyDescent="0.2">
      <c r="A2496" s="158"/>
      <c r="D2496" s="138"/>
    </row>
    <row r="2497" spans="1:4" x14ac:dyDescent="0.2">
      <c r="A2497" s="158"/>
      <c r="D2497" s="138"/>
    </row>
    <row r="2498" spans="1:4" x14ac:dyDescent="0.2">
      <c r="A2498" s="158"/>
      <c r="D2498" s="138"/>
    </row>
    <row r="2499" spans="1:4" x14ac:dyDescent="0.2">
      <c r="A2499" s="158"/>
      <c r="D2499" s="138"/>
    </row>
    <row r="2500" spans="1:4" x14ac:dyDescent="0.2">
      <c r="A2500" s="158"/>
      <c r="D2500" s="138"/>
    </row>
    <row r="2501" spans="1:4" x14ac:dyDescent="0.2">
      <c r="A2501" s="158"/>
      <c r="D2501" s="138"/>
    </row>
    <row r="2502" spans="1:4" x14ac:dyDescent="0.2">
      <c r="A2502" s="158"/>
      <c r="D2502" s="138"/>
    </row>
    <row r="2503" spans="1:4" x14ac:dyDescent="0.2">
      <c r="A2503" s="158"/>
      <c r="D2503" s="138"/>
    </row>
    <row r="2504" spans="1:4" x14ac:dyDescent="0.2">
      <c r="A2504" s="158"/>
      <c r="D2504" s="138"/>
    </row>
    <row r="2505" spans="1:4" x14ac:dyDescent="0.2">
      <c r="A2505" s="158"/>
      <c r="D2505" s="138"/>
    </row>
    <row r="2506" spans="1:4" x14ac:dyDescent="0.2">
      <c r="A2506" s="158"/>
      <c r="D2506" s="138"/>
    </row>
    <row r="2507" spans="1:4" x14ac:dyDescent="0.2">
      <c r="A2507" s="158"/>
      <c r="D2507" s="138"/>
    </row>
    <row r="2508" spans="1:4" x14ac:dyDescent="0.2">
      <c r="A2508" s="158"/>
      <c r="D2508" s="138"/>
    </row>
    <row r="2509" spans="1:4" x14ac:dyDescent="0.2">
      <c r="A2509" s="158"/>
      <c r="D2509" s="138"/>
    </row>
    <row r="2510" spans="1:4" x14ac:dyDescent="0.2">
      <c r="A2510" s="158"/>
      <c r="D2510" s="138"/>
    </row>
    <row r="2511" spans="1:4" x14ac:dyDescent="0.2">
      <c r="A2511" s="158"/>
      <c r="D2511" s="138"/>
    </row>
    <row r="2512" spans="1:4" x14ac:dyDescent="0.2">
      <c r="A2512" s="158"/>
      <c r="D2512" s="138"/>
    </row>
    <row r="2513" spans="1:4" x14ac:dyDescent="0.2">
      <c r="A2513" s="158"/>
      <c r="D2513" s="138"/>
    </row>
    <row r="2514" spans="1:4" x14ac:dyDescent="0.2">
      <c r="A2514" s="158"/>
      <c r="D2514" s="138"/>
    </row>
    <row r="2515" spans="1:4" x14ac:dyDescent="0.2">
      <c r="A2515" s="158"/>
      <c r="D2515" s="138"/>
    </row>
    <row r="2516" spans="1:4" x14ac:dyDescent="0.2">
      <c r="A2516" s="158"/>
      <c r="D2516" s="138"/>
    </row>
    <row r="2517" spans="1:4" x14ac:dyDescent="0.2">
      <c r="A2517" s="158"/>
      <c r="D2517" s="138"/>
    </row>
    <row r="2518" spans="1:4" x14ac:dyDescent="0.2">
      <c r="A2518" s="158"/>
      <c r="D2518" s="138"/>
    </row>
    <row r="2519" spans="1:4" x14ac:dyDescent="0.2">
      <c r="A2519" s="158"/>
      <c r="D2519" s="138"/>
    </row>
    <row r="2520" spans="1:4" x14ac:dyDescent="0.2">
      <c r="A2520" s="158"/>
      <c r="D2520" s="138"/>
    </row>
    <row r="2521" spans="1:4" x14ac:dyDescent="0.2">
      <c r="A2521" s="158"/>
      <c r="D2521" s="138"/>
    </row>
    <row r="2522" spans="1:4" x14ac:dyDescent="0.2">
      <c r="A2522" s="158"/>
      <c r="D2522" s="138"/>
    </row>
    <row r="2523" spans="1:4" x14ac:dyDescent="0.2">
      <c r="A2523" s="158"/>
      <c r="D2523" s="138"/>
    </row>
    <row r="2524" spans="1:4" x14ac:dyDescent="0.2">
      <c r="A2524" s="158"/>
      <c r="D2524" s="138"/>
    </row>
    <row r="2525" spans="1:4" x14ac:dyDescent="0.2">
      <c r="A2525" s="158"/>
      <c r="D2525" s="138"/>
    </row>
    <row r="2526" spans="1:4" x14ac:dyDescent="0.2">
      <c r="A2526" s="158"/>
      <c r="D2526" s="138"/>
    </row>
    <row r="2527" spans="1:4" x14ac:dyDescent="0.2">
      <c r="A2527" s="158"/>
      <c r="D2527" s="138"/>
    </row>
    <row r="2528" spans="1:4" x14ac:dyDescent="0.2">
      <c r="A2528" s="158"/>
      <c r="D2528" s="138"/>
    </row>
    <row r="2529" spans="1:4" x14ac:dyDescent="0.2">
      <c r="A2529" s="158"/>
      <c r="D2529" s="138"/>
    </row>
    <row r="2530" spans="1:4" x14ac:dyDescent="0.2">
      <c r="A2530" s="158"/>
      <c r="D2530" s="138"/>
    </row>
    <row r="2531" spans="1:4" x14ac:dyDescent="0.2">
      <c r="A2531" s="158"/>
      <c r="D2531" s="138"/>
    </row>
    <row r="2532" spans="1:4" x14ac:dyDescent="0.2">
      <c r="A2532" s="158"/>
      <c r="D2532" s="138"/>
    </row>
    <row r="2533" spans="1:4" x14ac:dyDescent="0.2">
      <c r="A2533" s="158"/>
      <c r="D2533" s="138"/>
    </row>
    <row r="2534" spans="1:4" x14ac:dyDescent="0.2">
      <c r="A2534" s="158"/>
      <c r="D2534" s="138"/>
    </row>
    <row r="2535" spans="1:4" x14ac:dyDescent="0.2">
      <c r="A2535" s="158"/>
      <c r="D2535" s="138"/>
    </row>
    <row r="2536" spans="1:4" x14ac:dyDescent="0.2">
      <c r="A2536" s="158"/>
      <c r="D2536" s="138"/>
    </row>
    <row r="2537" spans="1:4" x14ac:dyDescent="0.2">
      <c r="A2537" s="158"/>
      <c r="D2537" s="138"/>
    </row>
    <row r="2538" spans="1:4" x14ac:dyDescent="0.2">
      <c r="A2538" s="158"/>
      <c r="D2538" s="138"/>
    </row>
    <row r="2539" spans="1:4" x14ac:dyDescent="0.2">
      <c r="A2539" s="158"/>
      <c r="D2539" s="138"/>
    </row>
    <row r="2540" spans="1:4" x14ac:dyDescent="0.2">
      <c r="A2540" s="158"/>
      <c r="D2540" s="138"/>
    </row>
    <row r="2541" spans="1:4" x14ac:dyDescent="0.2">
      <c r="A2541" s="158"/>
      <c r="D2541" s="138"/>
    </row>
    <row r="2542" spans="1:4" x14ac:dyDescent="0.2">
      <c r="A2542" s="158"/>
      <c r="D2542" s="138"/>
    </row>
    <row r="2543" spans="1:4" x14ac:dyDescent="0.2">
      <c r="A2543" s="158"/>
      <c r="D2543" s="138"/>
    </row>
    <row r="2544" spans="1:4" x14ac:dyDescent="0.2">
      <c r="A2544" s="158"/>
      <c r="D2544" s="138"/>
    </row>
    <row r="2545" spans="1:4" x14ac:dyDescent="0.2">
      <c r="A2545" s="158"/>
      <c r="D2545" s="138"/>
    </row>
    <row r="2546" spans="1:4" x14ac:dyDescent="0.2">
      <c r="A2546" s="158"/>
      <c r="D2546" s="138"/>
    </row>
    <row r="2547" spans="1:4" x14ac:dyDescent="0.2">
      <c r="A2547" s="158"/>
      <c r="D2547" s="138"/>
    </row>
    <row r="2548" spans="1:4" x14ac:dyDescent="0.2">
      <c r="A2548" s="158"/>
      <c r="D2548" s="138"/>
    </row>
    <row r="2549" spans="1:4" x14ac:dyDescent="0.2">
      <c r="A2549" s="158"/>
      <c r="D2549" s="138"/>
    </row>
    <row r="2550" spans="1:4" x14ac:dyDescent="0.2">
      <c r="A2550" s="158"/>
      <c r="D2550" s="138"/>
    </row>
    <row r="2551" spans="1:4" x14ac:dyDescent="0.2">
      <c r="A2551" s="158"/>
      <c r="D2551" s="138"/>
    </row>
    <row r="2552" spans="1:4" x14ac:dyDescent="0.2">
      <c r="A2552" s="158"/>
      <c r="D2552" s="138"/>
    </row>
    <row r="2553" spans="1:4" x14ac:dyDescent="0.2">
      <c r="A2553" s="158"/>
      <c r="D2553" s="138"/>
    </row>
    <row r="2554" spans="1:4" x14ac:dyDescent="0.2">
      <c r="A2554" s="158"/>
      <c r="D2554" s="138"/>
    </row>
    <row r="2555" spans="1:4" x14ac:dyDescent="0.2">
      <c r="A2555" s="158"/>
      <c r="D2555" s="138"/>
    </row>
    <row r="2556" spans="1:4" x14ac:dyDescent="0.2">
      <c r="A2556" s="158"/>
      <c r="D2556" s="138"/>
    </row>
    <row r="2557" spans="1:4" x14ac:dyDescent="0.2">
      <c r="A2557" s="158"/>
      <c r="D2557" s="138"/>
    </row>
    <row r="2558" spans="1:4" x14ac:dyDescent="0.2">
      <c r="A2558" s="158"/>
      <c r="D2558" s="138"/>
    </row>
    <row r="2559" spans="1:4" x14ac:dyDescent="0.2">
      <c r="A2559" s="158"/>
      <c r="D2559" s="138"/>
    </row>
    <row r="2560" spans="1:4" x14ac:dyDescent="0.2">
      <c r="A2560" s="158"/>
      <c r="D2560" s="138"/>
    </row>
    <row r="2561" spans="1:4" x14ac:dyDescent="0.2">
      <c r="A2561" s="158"/>
      <c r="D2561" s="138"/>
    </row>
    <row r="2562" spans="1:4" x14ac:dyDescent="0.2">
      <c r="A2562" s="158"/>
      <c r="D2562" s="138"/>
    </row>
    <row r="2563" spans="1:4" x14ac:dyDescent="0.2">
      <c r="A2563" s="158"/>
      <c r="D2563" s="138"/>
    </row>
    <row r="2564" spans="1:4" x14ac:dyDescent="0.2">
      <c r="A2564" s="158"/>
      <c r="D2564" s="138"/>
    </row>
    <row r="2565" spans="1:4" x14ac:dyDescent="0.2">
      <c r="A2565" s="158"/>
      <c r="D2565" s="138"/>
    </row>
    <row r="2566" spans="1:4" x14ac:dyDescent="0.2">
      <c r="A2566" s="158"/>
      <c r="D2566" s="138"/>
    </row>
    <row r="2567" spans="1:4" x14ac:dyDescent="0.2">
      <c r="A2567" s="158"/>
      <c r="D2567" s="138"/>
    </row>
    <row r="2568" spans="1:4" x14ac:dyDescent="0.2">
      <c r="A2568" s="158"/>
      <c r="D2568" s="138"/>
    </row>
    <row r="2569" spans="1:4" x14ac:dyDescent="0.2">
      <c r="A2569" s="158"/>
      <c r="D2569" s="138"/>
    </row>
    <row r="2570" spans="1:4" x14ac:dyDescent="0.2">
      <c r="A2570" s="158"/>
      <c r="D2570" s="138"/>
    </row>
    <row r="2571" spans="1:4" x14ac:dyDescent="0.2">
      <c r="A2571" s="158"/>
      <c r="D2571" s="138"/>
    </row>
    <row r="2572" spans="1:4" x14ac:dyDescent="0.2">
      <c r="A2572" s="158"/>
      <c r="D2572" s="138"/>
    </row>
    <row r="2573" spans="1:4" x14ac:dyDescent="0.2">
      <c r="A2573" s="158"/>
      <c r="D2573" s="138"/>
    </row>
    <row r="2574" spans="1:4" x14ac:dyDescent="0.2">
      <c r="A2574" s="158"/>
      <c r="D2574" s="138"/>
    </row>
    <row r="2575" spans="1:4" x14ac:dyDescent="0.2">
      <c r="A2575" s="158"/>
      <c r="D2575" s="138"/>
    </row>
    <row r="2576" spans="1:4" x14ac:dyDescent="0.2">
      <c r="A2576" s="158"/>
      <c r="D2576" s="138"/>
    </row>
    <row r="2577" spans="1:4" x14ac:dyDescent="0.2">
      <c r="A2577" s="158"/>
      <c r="D2577" s="138"/>
    </row>
    <row r="2578" spans="1:4" x14ac:dyDescent="0.2">
      <c r="A2578" s="158"/>
      <c r="D2578" s="138"/>
    </row>
    <row r="2579" spans="1:4" x14ac:dyDescent="0.2">
      <c r="A2579" s="158"/>
      <c r="D2579" s="138"/>
    </row>
    <row r="2580" spans="1:4" x14ac:dyDescent="0.2">
      <c r="A2580" s="158"/>
      <c r="D2580" s="138"/>
    </row>
    <row r="2581" spans="1:4" x14ac:dyDescent="0.2">
      <c r="A2581" s="158"/>
      <c r="D2581" s="138"/>
    </row>
    <row r="2582" spans="1:4" x14ac:dyDescent="0.2">
      <c r="A2582" s="158"/>
      <c r="D2582" s="138"/>
    </row>
    <row r="2583" spans="1:4" x14ac:dyDescent="0.2">
      <c r="A2583" s="158"/>
      <c r="D2583" s="138"/>
    </row>
    <row r="2584" spans="1:4" x14ac:dyDescent="0.2">
      <c r="A2584" s="158"/>
      <c r="D2584" s="138"/>
    </row>
    <row r="2585" spans="1:4" x14ac:dyDescent="0.2">
      <c r="A2585" s="158"/>
      <c r="D2585" s="138"/>
    </row>
    <row r="2586" spans="1:4" x14ac:dyDescent="0.2">
      <c r="A2586" s="158"/>
      <c r="D2586" s="138"/>
    </row>
    <row r="2587" spans="1:4" x14ac:dyDescent="0.2">
      <c r="A2587" s="158"/>
      <c r="D2587" s="138"/>
    </row>
    <row r="2588" spans="1:4" x14ac:dyDescent="0.2">
      <c r="A2588" s="158"/>
      <c r="D2588" s="138"/>
    </row>
    <row r="2589" spans="1:4" x14ac:dyDescent="0.2">
      <c r="A2589" s="158"/>
      <c r="D2589" s="138"/>
    </row>
    <row r="2590" spans="1:4" x14ac:dyDescent="0.2">
      <c r="A2590" s="158"/>
      <c r="D2590" s="138"/>
    </row>
    <row r="2591" spans="1:4" x14ac:dyDescent="0.2">
      <c r="A2591" s="158"/>
      <c r="D2591" s="138"/>
    </row>
    <row r="2592" spans="1:4" x14ac:dyDescent="0.2">
      <c r="A2592" s="158"/>
      <c r="D2592" s="138"/>
    </row>
    <row r="2593" spans="1:4" x14ac:dyDescent="0.2">
      <c r="A2593" s="158"/>
      <c r="D2593" s="138"/>
    </row>
    <row r="2594" spans="1:4" x14ac:dyDescent="0.2">
      <c r="A2594" s="158"/>
      <c r="D2594" s="138"/>
    </row>
    <row r="2595" spans="1:4" x14ac:dyDescent="0.2">
      <c r="A2595" s="158"/>
      <c r="D2595" s="138"/>
    </row>
    <row r="2596" spans="1:4" x14ac:dyDescent="0.2">
      <c r="A2596" s="158"/>
      <c r="D2596" s="138"/>
    </row>
    <row r="2597" spans="1:4" x14ac:dyDescent="0.2">
      <c r="A2597" s="158"/>
      <c r="D2597" s="138"/>
    </row>
    <row r="2598" spans="1:4" x14ac:dyDescent="0.2">
      <c r="A2598" s="158"/>
      <c r="D2598" s="138"/>
    </row>
    <row r="2599" spans="1:4" x14ac:dyDescent="0.2">
      <c r="A2599" s="158"/>
      <c r="D2599" s="138"/>
    </row>
    <row r="2600" spans="1:4" x14ac:dyDescent="0.2">
      <c r="A2600" s="158"/>
      <c r="D2600" s="138"/>
    </row>
    <row r="2601" spans="1:4" x14ac:dyDescent="0.2">
      <c r="A2601" s="158"/>
      <c r="D2601" s="138"/>
    </row>
    <row r="2602" spans="1:4" x14ac:dyDescent="0.2">
      <c r="A2602" s="158"/>
      <c r="D2602" s="138"/>
    </row>
    <row r="2603" spans="1:4" x14ac:dyDescent="0.2">
      <c r="A2603" s="158"/>
      <c r="D2603" s="138"/>
    </row>
    <row r="2604" spans="1:4" x14ac:dyDescent="0.2">
      <c r="A2604" s="158"/>
      <c r="D2604" s="138"/>
    </row>
    <row r="2605" spans="1:4" x14ac:dyDescent="0.2">
      <c r="A2605" s="158"/>
      <c r="D2605" s="138"/>
    </row>
    <row r="2606" spans="1:4" x14ac:dyDescent="0.2">
      <c r="A2606" s="158"/>
      <c r="D2606" s="138"/>
    </row>
    <row r="2607" spans="1:4" x14ac:dyDescent="0.2">
      <c r="A2607" s="158"/>
      <c r="D2607" s="138"/>
    </row>
    <row r="2608" spans="1:4" x14ac:dyDescent="0.2">
      <c r="A2608" s="158"/>
      <c r="D2608" s="138"/>
    </row>
    <row r="2609" spans="1:4" x14ac:dyDescent="0.2">
      <c r="A2609" s="158"/>
      <c r="D2609" s="138"/>
    </row>
    <row r="2610" spans="1:4" x14ac:dyDescent="0.2">
      <c r="A2610" s="158"/>
      <c r="D2610" s="138"/>
    </row>
    <row r="2611" spans="1:4" x14ac:dyDescent="0.2">
      <c r="A2611" s="158"/>
      <c r="D2611" s="138"/>
    </row>
    <row r="2612" spans="1:4" x14ac:dyDescent="0.2">
      <c r="A2612" s="158"/>
      <c r="D2612" s="138"/>
    </row>
    <row r="2613" spans="1:4" x14ac:dyDescent="0.2">
      <c r="A2613" s="158"/>
      <c r="D2613" s="138"/>
    </row>
    <row r="2614" spans="1:4" x14ac:dyDescent="0.2">
      <c r="A2614" s="158"/>
      <c r="D2614" s="138"/>
    </row>
    <row r="2615" spans="1:4" x14ac:dyDescent="0.2">
      <c r="A2615" s="158"/>
      <c r="D2615" s="138"/>
    </row>
    <row r="2616" spans="1:4" x14ac:dyDescent="0.2">
      <c r="A2616" s="158"/>
      <c r="D2616" s="138"/>
    </row>
    <row r="2617" spans="1:4" x14ac:dyDescent="0.2">
      <c r="A2617" s="158"/>
      <c r="D2617" s="138"/>
    </row>
    <row r="2618" spans="1:4" x14ac:dyDescent="0.2">
      <c r="A2618" s="158"/>
      <c r="D2618" s="138"/>
    </row>
    <row r="2619" spans="1:4" x14ac:dyDescent="0.2">
      <c r="A2619" s="158"/>
      <c r="D2619" s="138"/>
    </row>
    <row r="2620" spans="1:4" x14ac:dyDescent="0.2">
      <c r="A2620" s="158"/>
      <c r="D2620" s="138"/>
    </row>
    <row r="2621" spans="1:4" x14ac:dyDescent="0.2">
      <c r="A2621" s="158"/>
      <c r="D2621" s="138"/>
    </row>
    <row r="2622" spans="1:4" x14ac:dyDescent="0.2">
      <c r="A2622" s="158"/>
      <c r="D2622" s="138"/>
    </row>
    <row r="2623" spans="1:4" x14ac:dyDescent="0.2">
      <c r="A2623" s="158"/>
      <c r="D2623" s="138"/>
    </row>
    <row r="2624" spans="1:4" x14ac:dyDescent="0.2">
      <c r="A2624" s="158"/>
      <c r="D2624" s="138"/>
    </row>
    <row r="2625" spans="1:4" x14ac:dyDescent="0.2">
      <c r="A2625" s="158"/>
      <c r="D2625" s="138"/>
    </row>
    <row r="2626" spans="1:4" x14ac:dyDescent="0.2">
      <c r="A2626" s="158"/>
      <c r="D2626" s="138"/>
    </row>
    <row r="2627" spans="1:4" x14ac:dyDescent="0.2">
      <c r="A2627" s="158"/>
      <c r="D2627" s="138"/>
    </row>
    <row r="2628" spans="1:4" x14ac:dyDescent="0.2">
      <c r="A2628" s="158"/>
      <c r="D2628" s="138"/>
    </row>
    <row r="2629" spans="1:4" x14ac:dyDescent="0.2">
      <c r="A2629" s="158"/>
      <c r="D2629" s="138"/>
    </row>
    <row r="2630" spans="1:4" x14ac:dyDescent="0.2">
      <c r="A2630" s="158"/>
      <c r="D2630" s="138"/>
    </row>
    <row r="2631" spans="1:4" x14ac:dyDescent="0.2">
      <c r="A2631" s="158"/>
      <c r="D2631" s="138"/>
    </row>
    <row r="2632" spans="1:4" x14ac:dyDescent="0.2">
      <c r="A2632" s="158"/>
      <c r="D2632" s="138"/>
    </row>
    <row r="2633" spans="1:4" x14ac:dyDescent="0.2">
      <c r="A2633" s="158"/>
      <c r="D2633" s="138"/>
    </row>
    <row r="2634" spans="1:4" x14ac:dyDescent="0.2">
      <c r="A2634" s="158"/>
      <c r="D2634" s="138"/>
    </row>
    <row r="2635" spans="1:4" x14ac:dyDescent="0.2">
      <c r="A2635" s="158"/>
      <c r="D2635" s="138"/>
    </row>
    <row r="2636" spans="1:4" x14ac:dyDescent="0.2">
      <c r="A2636" s="158"/>
      <c r="D2636" s="138"/>
    </row>
    <row r="2637" spans="1:4" x14ac:dyDescent="0.2">
      <c r="A2637" s="158"/>
      <c r="D2637" s="138"/>
    </row>
    <row r="2638" spans="1:4" x14ac:dyDescent="0.2">
      <c r="A2638" s="158"/>
      <c r="D2638" s="138"/>
    </row>
    <row r="2639" spans="1:4" x14ac:dyDescent="0.2">
      <c r="A2639" s="158"/>
      <c r="D2639" s="138"/>
    </row>
    <row r="2640" spans="1:4" x14ac:dyDescent="0.2">
      <c r="A2640" s="158"/>
      <c r="D2640" s="138"/>
    </row>
    <row r="2641" spans="1:4" x14ac:dyDescent="0.2">
      <c r="A2641" s="158"/>
      <c r="D2641" s="138"/>
    </row>
    <row r="2642" spans="1:4" x14ac:dyDescent="0.2">
      <c r="A2642" s="158"/>
      <c r="D2642" s="138"/>
    </row>
    <row r="2643" spans="1:4" x14ac:dyDescent="0.2">
      <c r="A2643" s="158"/>
      <c r="D2643" s="138"/>
    </row>
    <row r="2644" spans="1:4" x14ac:dyDescent="0.2">
      <c r="A2644" s="158"/>
      <c r="D2644" s="138"/>
    </row>
    <row r="2645" spans="1:4" x14ac:dyDescent="0.2">
      <c r="A2645" s="158"/>
      <c r="D2645" s="138"/>
    </row>
    <row r="2646" spans="1:4" x14ac:dyDescent="0.2">
      <c r="A2646" s="158"/>
      <c r="D2646" s="138"/>
    </row>
    <row r="2647" spans="1:4" x14ac:dyDescent="0.2">
      <c r="A2647" s="158"/>
      <c r="D2647" s="138"/>
    </row>
    <row r="2648" spans="1:4" x14ac:dyDescent="0.2">
      <c r="A2648" s="158"/>
      <c r="D2648" s="138"/>
    </row>
    <row r="2649" spans="1:4" x14ac:dyDescent="0.2">
      <c r="A2649" s="158"/>
      <c r="D2649" s="138"/>
    </row>
    <row r="2650" spans="1:4" x14ac:dyDescent="0.2">
      <c r="A2650" s="158"/>
      <c r="D2650" s="138"/>
    </row>
    <row r="2651" spans="1:4" x14ac:dyDescent="0.2">
      <c r="A2651" s="158"/>
      <c r="D2651" s="138"/>
    </row>
    <row r="2652" spans="1:4" x14ac:dyDescent="0.2">
      <c r="A2652" s="158"/>
      <c r="D2652" s="138"/>
    </row>
    <row r="2653" spans="1:4" x14ac:dyDescent="0.2">
      <c r="A2653" s="158"/>
      <c r="D2653" s="138"/>
    </row>
    <row r="2654" spans="1:4" x14ac:dyDescent="0.2">
      <c r="A2654" s="158"/>
      <c r="D2654" s="138"/>
    </row>
    <row r="2655" spans="1:4" x14ac:dyDescent="0.2">
      <c r="A2655" s="158"/>
      <c r="D2655" s="138"/>
    </row>
    <row r="2656" spans="1:4" x14ac:dyDescent="0.2">
      <c r="A2656" s="158"/>
      <c r="D2656" s="138"/>
    </row>
    <row r="2657" spans="1:4" x14ac:dyDescent="0.2">
      <c r="A2657" s="158"/>
      <c r="D2657" s="138"/>
    </row>
    <row r="2658" spans="1:4" x14ac:dyDescent="0.2">
      <c r="A2658" s="158"/>
      <c r="D2658" s="138"/>
    </row>
    <row r="2659" spans="1:4" x14ac:dyDescent="0.2">
      <c r="A2659" s="158"/>
      <c r="D2659" s="138"/>
    </row>
    <row r="2660" spans="1:4" x14ac:dyDescent="0.2">
      <c r="A2660" s="158"/>
      <c r="D2660" s="138"/>
    </row>
    <row r="2661" spans="1:4" x14ac:dyDescent="0.2">
      <c r="A2661" s="158"/>
      <c r="D2661" s="138"/>
    </row>
    <row r="2662" spans="1:4" x14ac:dyDescent="0.2">
      <c r="A2662" s="158"/>
      <c r="D2662" s="138"/>
    </row>
    <row r="2663" spans="1:4" x14ac:dyDescent="0.2">
      <c r="A2663" s="158"/>
      <c r="D2663" s="138"/>
    </row>
    <row r="2664" spans="1:4" x14ac:dyDescent="0.2">
      <c r="A2664" s="158"/>
      <c r="D2664" s="138"/>
    </row>
    <row r="2665" spans="1:4" x14ac:dyDescent="0.2">
      <c r="A2665" s="158"/>
      <c r="D2665" s="138"/>
    </row>
    <row r="2666" spans="1:4" x14ac:dyDescent="0.2">
      <c r="A2666" s="158"/>
      <c r="D2666" s="138"/>
    </row>
    <row r="2667" spans="1:4" x14ac:dyDescent="0.2">
      <c r="A2667" s="158"/>
      <c r="D2667" s="138"/>
    </row>
    <row r="2668" spans="1:4" x14ac:dyDescent="0.2">
      <c r="A2668" s="158"/>
      <c r="D2668" s="138"/>
    </row>
    <row r="2669" spans="1:4" x14ac:dyDescent="0.2">
      <c r="A2669" s="158"/>
      <c r="D2669" s="138"/>
    </row>
    <row r="2670" spans="1:4" x14ac:dyDescent="0.2">
      <c r="A2670" s="158"/>
      <c r="D2670" s="138"/>
    </row>
    <row r="2671" spans="1:4" x14ac:dyDescent="0.2">
      <c r="A2671" s="158"/>
      <c r="D2671" s="138"/>
    </row>
    <row r="2672" spans="1:4" x14ac:dyDescent="0.2">
      <c r="A2672" s="158"/>
      <c r="D2672" s="138"/>
    </row>
    <row r="2673" spans="1:4" x14ac:dyDescent="0.2">
      <c r="A2673" s="158"/>
      <c r="D2673" s="138"/>
    </row>
    <row r="2674" spans="1:4" x14ac:dyDescent="0.2">
      <c r="A2674" s="158"/>
      <c r="D2674" s="138"/>
    </row>
    <row r="2675" spans="1:4" x14ac:dyDescent="0.2">
      <c r="A2675" s="158"/>
      <c r="D2675" s="138"/>
    </row>
    <row r="2676" spans="1:4" x14ac:dyDescent="0.2">
      <c r="A2676" s="158"/>
      <c r="D2676" s="138"/>
    </row>
    <row r="2677" spans="1:4" x14ac:dyDescent="0.2">
      <c r="A2677" s="158"/>
      <c r="D2677" s="138"/>
    </row>
    <row r="2678" spans="1:4" x14ac:dyDescent="0.2">
      <c r="A2678" s="158"/>
      <c r="D2678" s="138"/>
    </row>
    <row r="2679" spans="1:4" x14ac:dyDescent="0.2">
      <c r="A2679" s="158"/>
      <c r="D2679" s="138"/>
    </row>
    <row r="2680" spans="1:4" x14ac:dyDescent="0.2">
      <c r="A2680" s="158"/>
      <c r="D2680" s="138"/>
    </row>
    <row r="2681" spans="1:4" x14ac:dyDescent="0.2">
      <c r="A2681" s="158"/>
      <c r="D2681" s="138"/>
    </row>
    <row r="2682" spans="1:4" x14ac:dyDescent="0.2">
      <c r="A2682" s="158"/>
      <c r="D2682" s="138"/>
    </row>
    <row r="2683" spans="1:4" x14ac:dyDescent="0.2">
      <c r="A2683" s="158"/>
      <c r="D2683" s="138"/>
    </row>
    <row r="2684" spans="1:4" x14ac:dyDescent="0.2">
      <c r="A2684" s="158"/>
      <c r="D2684" s="138"/>
    </row>
    <row r="2685" spans="1:4" x14ac:dyDescent="0.2">
      <c r="A2685" s="158"/>
      <c r="D2685" s="138"/>
    </row>
    <row r="2686" spans="1:4" x14ac:dyDescent="0.2">
      <c r="A2686" s="158"/>
      <c r="D2686" s="138"/>
    </row>
    <row r="2687" spans="1:4" x14ac:dyDescent="0.2">
      <c r="A2687" s="158"/>
      <c r="D2687" s="138"/>
    </row>
    <row r="2688" spans="1:4" x14ac:dyDescent="0.2">
      <c r="A2688" s="158"/>
      <c r="D2688" s="138"/>
    </row>
    <row r="2689" spans="1:4" x14ac:dyDescent="0.2">
      <c r="A2689" s="158"/>
      <c r="D2689" s="138"/>
    </row>
    <row r="2690" spans="1:4" x14ac:dyDescent="0.2">
      <c r="A2690" s="158"/>
      <c r="D2690" s="138"/>
    </row>
    <row r="2691" spans="1:4" x14ac:dyDescent="0.2">
      <c r="A2691" s="158"/>
      <c r="D2691" s="138"/>
    </row>
    <row r="2692" spans="1:4" x14ac:dyDescent="0.2">
      <c r="A2692" s="158"/>
      <c r="D2692" s="138"/>
    </row>
    <row r="2693" spans="1:4" x14ac:dyDescent="0.2">
      <c r="A2693" s="158"/>
      <c r="D2693" s="138"/>
    </row>
    <row r="2694" spans="1:4" x14ac:dyDescent="0.2">
      <c r="A2694" s="158"/>
      <c r="D2694" s="138"/>
    </row>
    <row r="2695" spans="1:4" x14ac:dyDescent="0.2">
      <c r="A2695" s="158"/>
      <c r="D2695" s="138"/>
    </row>
    <row r="2696" spans="1:4" x14ac:dyDescent="0.2">
      <c r="A2696" s="158"/>
      <c r="D2696" s="138"/>
    </row>
    <row r="2697" spans="1:4" x14ac:dyDescent="0.2">
      <c r="A2697" s="158"/>
      <c r="D2697" s="138"/>
    </row>
    <row r="2698" spans="1:4" x14ac:dyDescent="0.2">
      <c r="A2698" s="158"/>
      <c r="D2698" s="138"/>
    </row>
    <row r="2699" spans="1:4" x14ac:dyDescent="0.2">
      <c r="A2699" s="158"/>
      <c r="D2699" s="138"/>
    </row>
    <row r="2700" spans="1:4" x14ac:dyDescent="0.2">
      <c r="A2700" s="158"/>
      <c r="D2700" s="138"/>
    </row>
    <row r="2701" spans="1:4" x14ac:dyDescent="0.2">
      <c r="A2701" s="158"/>
      <c r="D2701" s="138"/>
    </row>
    <row r="2702" spans="1:4" x14ac:dyDescent="0.2">
      <c r="A2702" s="158"/>
      <c r="D2702" s="138"/>
    </row>
    <row r="2703" spans="1:4" x14ac:dyDescent="0.2">
      <c r="A2703" s="158"/>
      <c r="D2703" s="138"/>
    </row>
    <row r="2704" spans="1:4" x14ac:dyDescent="0.2">
      <c r="A2704" s="158"/>
      <c r="D2704" s="138"/>
    </row>
    <row r="2705" spans="1:4" x14ac:dyDescent="0.2">
      <c r="A2705" s="158"/>
      <c r="D2705" s="138"/>
    </row>
    <row r="2706" spans="1:4" x14ac:dyDescent="0.2">
      <c r="A2706" s="158"/>
      <c r="D2706" s="138"/>
    </row>
    <row r="2707" spans="1:4" x14ac:dyDescent="0.2">
      <c r="A2707" s="158"/>
      <c r="D2707" s="138"/>
    </row>
    <row r="2708" spans="1:4" x14ac:dyDescent="0.2">
      <c r="A2708" s="158"/>
      <c r="D2708" s="138"/>
    </row>
    <row r="2709" spans="1:4" x14ac:dyDescent="0.2">
      <c r="A2709" s="158"/>
      <c r="D2709" s="138"/>
    </row>
    <row r="2710" spans="1:4" x14ac:dyDescent="0.2">
      <c r="A2710" s="158"/>
      <c r="D2710" s="138"/>
    </row>
    <row r="2711" spans="1:4" x14ac:dyDescent="0.2">
      <c r="A2711" s="158"/>
      <c r="D2711" s="138"/>
    </row>
    <row r="2712" spans="1:4" x14ac:dyDescent="0.2">
      <c r="A2712" s="158"/>
      <c r="D2712" s="138"/>
    </row>
    <row r="2713" spans="1:4" x14ac:dyDescent="0.2">
      <c r="A2713" s="158"/>
      <c r="D2713" s="138"/>
    </row>
    <row r="2714" spans="1:4" x14ac:dyDescent="0.2">
      <c r="A2714" s="158"/>
      <c r="D2714" s="138"/>
    </row>
    <row r="2715" spans="1:4" x14ac:dyDescent="0.2">
      <c r="A2715" s="158"/>
      <c r="D2715" s="138"/>
    </row>
    <row r="2716" spans="1:4" x14ac:dyDescent="0.2">
      <c r="A2716" s="158"/>
      <c r="D2716" s="138"/>
    </row>
    <row r="2717" spans="1:4" x14ac:dyDescent="0.2">
      <c r="A2717" s="158"/>
      <c r="D2717" s="138"/>
    </row>
    <row r="2718" spans="1:4" x14ac:dyDescent="0.2">
      <c r="A2718" s="158"/>
      <c r="D2718" s="138"/>
    </row>
    <row r="2719" spans="1:4" x14ac:dyDescent="0.2">
      <c r="A2719" s="158"/>
      <c r="D2719" s="138"/>
    </row>
    <row r="2720" spans="1:4" x14ac:dyDescent="0.2">
      <c r="A2720" s="158"/>
      <c r="D2720" s="138"/>
    </row>
    <row r="2721" spans="1:4" x14ac:dyDescent="0.2">
      <c r="A2721" s="158"/>
      <c r="D2721" s="138"/>
    </row>
    <row r="2722" spans="1:4" x14ac:dyDescent="0.2">
      <c r="A2722" s="158"/>
      <c r="D2722" s="138"/>
    </row>
    <row r="2723" spans="1:4" x14ac:dyDescent="0.2">
      <c r="A2723" s="158"/>
      <c r="D2723" s="138"/>
    </row>
    <row r="2724" spans="1:4" x14ac:dyDescent="0.2">
      <c r="A2724" s="158"/>
      <c r="D2724" s="138"/>
    </row>
    <row r="2725" spans="1:4" x14ac:dyDescent="0.2">
      <c r="A2725" s="158"/>
      <c r="D2725" s="138"/>
    </row>
    <row r="2726" spans="1:4" x14ac:dyDescent="0.2">
      <c r="A2726" s="158"/>
      <c r="D2726" s="138"/>
    </row>
    <row r="2727" spans="1:4" x14ac:dyDescent="0.2">
      <c r="A2727" s="158"/>
      <c r="D2727" s="138"/>
    </row>
    <row r="2728" spans="1:4" x14ac:dyDescent="0.2">
      <c r="A2728" s="158"/>
      <c r="D2728" s="138"/>
    </row>
    <row r="2729" spans="1:4" x14ac:dyDescent="0.2">
      <c r="A2729" s="158"/>
      <c r="D2729" s="138"/>
    </row>
    <row r="2730" spans="1:4" x14ac:dyDescent="0.2">
      <c r="A2730" s="158"/>
      <c r="D2730" s="138"/>
    </row>
    <row r="2731" spans="1:4" x14ac:dyDescent="0.2">
      <c r="A2731" s="158"/>
      <c r="D2731" s="138"/>
    </row>
    <row r="2732" spans="1:4" x14ac:dyDescent="0.2">
      <c r="A2732" s="158"/>
      <c r="D2732" s="138"/>
    </row>
    <row r="2733" spans="1:4" x14ac:dyDescent="0.2">
      <c r="A2733" s="158"/>
      <c r="D2733" s="138"/>
    </row>
    <row r="2734" spans="1:4" x14ac:dyDescent="0.2">
      <c r="A2734" s="158"/>
      <c r="D2734" s="138"/>
    </row>
    <row r="2735" spans="1:4" x14ac:dyDescent="0.2">
      <c r="A2735" s="158"/>
      <c r="D2735" s="138"/>
    </row>
    <row r="2736" spans="1:4" x14ac:dyDescent="0.2">
      <c r="A2736" s="158"/>
      <c r="D2736" s="138"/>
    </row>
    <row r="2737" spans="1:4" x14ac:dyDescent="0.2">
      <c r="A2737" s="158"/>
      <c r="D2737" s="138"/>
    </row>
    <row r="2738" spans="1:4" x14ac:dyDescent="0.2">
      <c r="A2738" s="158"/>
      <c r="D2738" s="138"/>
    </row>
    <row r="2739" spans="1:4" x14ac:dyDescent="0.2">
      <c r="A2739" s="158"/>
      <c r="D2739" s="138"/>
    </row>
    <row r="2740" spans="1:4" x14ac:dyDescent="0.2">
      <c r="A2740" s="158"/>
      <c r="D2740" s="138"/>
    </row>
    <row r="2741" spans="1:4" x14ac:dyDescent="0.2">
      <c r="A2741" s="158"/>
      <c r="D2741" s="138"/>
    </row>
    <row r="2742" spans="1:4" x14ac:dyDescent="0.2">
      <c r="A2742" s="158"/>
      <c r="D2742" s="138"/>
    </row>
    <row r="2743" spans="1:4" x14ac:dyDescent="0.2">
      <c r="A2743" s="158"/>
      <c r="D2743" s="138"/>
    </row>
    <row r="2744" spans="1:4" x14ac:dyDescent="0.2">
      <c r="A2744" s="158"/>
      <c r="D2744" s="138"/>
    </row>
    <row r="2745" spans="1:4" x14ac:dyDescent="0.2">
      <c r="A2745" s="158"/>
      <c r="D2745" s="138"/>
    </row>
    <row r="2746" spans="1:4" x14ac:dyDescent="0.2">
      <c r="A2746" s="158"/>
      <c r="D2746" s="138"/>
    </row>
    <row r="2747" spans="1:4" x14ac:dyDescent="0.2">
      <c r="A2747" s="158"/>
      <c r="D2747" s="138"/>
    </row>
    <row r="2748" spans="1:4" x14ac:dyDescent="0.2">
      <c r="A2748" s="158"/>
      <c r="D2748" s="138"/>
    </row>
    <row r="2749" spans="1:4" x14ac:dyDescent="0.2">
      <c r="A2749" s="158"/>
      <c r="D2749" s="138"/>
    </row>
    <row r="2750" spans="1:4" x14ac:dyDescent="0.2">
      <c r="A2750" s="158"/>
      <c r="D2750" s="138"/>
    </row>
    <row r="2751" spans="1:4" x14ac:dyDescent="0.2">
      <c r="A2751" s="158"/>
      <c r="D2751" s="138"/>
    </row>
    <row r="2752" spans="1:4" x14ac:dyDescent="0.2">
      <c r="A2752" s="158"/>
      <c r="D2752" s="138"/>
    </row>
    <row r="2753" spans="1:4" x14ac:dyDescent="0.2">
      <c r="A2753" s="158"/>
      <c r="D2753" s="138"/>
    </row>
    <row r="2754" spans="1:4" x14ac:dyDescent="0.2">
      <c r="A2754" s="158"/>
      <c r="D2754" s="138"/>
    </row>
    <row r="2755" spans="1:4" x14ac:dyDescent="0.2">
      <c r="A2755" s="158"/>
      <c r="D2755" s="138"/>
    </row>
    <row r="2756" spans="1:4" x14ac:dyDescent="0.2">
      <c r="A2756" s="158"/>
      <c r="D2756" s="138"/>
    </row>
    <row r="2757" spans="1:4" x14ac:dyDescent="0.2">
      <c r="A2757" s="158"/>
      <c r="D2757" s="138"/>
    </row>
    <row r="2758" spans="1:4" x14ac:dyDescent="0.2">
      <c r="A2758" s="158"/>
      <c r="D2758" s="138"/>
    </row>
    <row r="2759" spans="1:4" x14ac:dyDescent="0.2">
      <c r="A2759" s="158"/>
      <c r="D2759" s="138"/>
    </row>
    <row r="2760" spans="1:4" x14ac:dyDescent="0.2">
      <c r="A2760" s="158"/>
      <c r="D2760" s="138"/>
    </row>
    <row r="2761" spans="1:4" x14ac:dyDescent="0.2">
      <c r="A2761" s="158"/>
      <c r="D2761" s="138"/>
    </row>
    <row r="2762" spans="1:4" x14ac:dyDescent="0.2">
      <c r="A2762" s="158"/>
      <c r="D2762" s="138"/>
    </row>
    <row r="2763" spans="1:4" x14ac:dyDescent="0.2">
      <c r="A2763" s="158"/>
      <c r="D2763" s="138"/>
    </row>
    <row r="2764" spans="1:4" x14ac:dyDescent="0.2">
      <c r="A2764" s="158"/>
      <c r="D2764" s="138"/>
    </row>
    <row r="2765" spans="1:4" x14ac:dyDescent="0.2">
      <c r="A2765" s="158"/>
      <c r="D2765" s="138"/>
    </row>
    <row r="2766" spans="1:4" x14ac:dyDescent="0.2">
      <c r="A2766" s="158"/>
      <c r="D2766" s="138"/>
    </row>
    <row r="2767" spans="1:4" x14ac:dyDescent="0.2">
      <c r="A2767" s="158"/>
      <c r="D2767" s="138"/>
    </row>
    <row r="2768" spans="1:4" x14ac:dyDescent="0.2">
      <c r="A2768" s="158"/>
      <c r="D2768" s="138"/>
    </row>
    <row r="2769" spans="1:4" x14ac:dyDescent="0.2">
      <c r="A2769" s="158"/>
      <c r="D2769" s="138"/>
    </row>
    <row r="2770" spans="1:4" x14ac:dyDescent="0.2">
      <c r="A2770" s="158"/>
      <c r="D2770" s="138"/>
    </row>
    <row r="2771" spans="1:4" x14ac:dyDescent="0.2">
      <c r="A2771" s="158"/>
      <c r="D2771" s="138"/>
    </row>
    <row r="2772" spans="1:4" x14ac:dyDescent="0.2">
      <c r="A2772" s="158"/>
      <c r="D2772" s="138"/>
    </row>
    <row r="2773" spans="1:4" x14ac:dyDescent="0.2">
      <c r="A2773" s="158"/>
      <c r="D2773" s="138"/>
    </row>
    <row r="2774" spans="1:4" x14ac:dyDescent="0.2">
      <c r="A2774" s="158"/>
      <c r="D2774" s="138"/>
    </row>
    <row r="2775" spans="1:4" x14ac:dyDescent="0.2">
      <c r="A2775" s="158"/>
      <c r="D2775" s="138"/>
    </row>
    <row r="2776" spans="1:4" x14ac:dyDescent="0.2">
      <c r="A2776" s="158"/>
      <c r="D2776" s="138"/>
    </row>
    <row r="2777" spans="1:4" x14ac:dyDescent="0.2">
      <c r="A2777" s="158"/>
      <c r="D2777" s="138"/>
    </row>
    <row r="2778" spans="1:4" x14ac:dyDescent="0.2">
      <c r="A2778" s="158"/>
      <c r="D2778" s="138"/>
    </row>
    <row r="2779" spans="1:4" x14ac:dyDescent="0.2">
      <c r="A2779" s="158"/>
      <c r="D2779" s="138"/>
    </row>
    <row r="2780" spans="1:4" x14ac:dyDescent="0.2">
      <c r="A2780" s="158"/>
      <c r="D2780" s="138"/>
    </row>
    <row r="2781" spans="1:4" x14ac:dyDescent="0.2">
      <c r="A2781" s="158"/>
      <c r="D2781" s="138"/>
    </row>
    <row r="2782" spans="1:4" x14ac:dyDescent="0.2">
      <c r="A2782" s="158"/>
      <c r="D2782" s="138"/>
    </row>
    <row r="2783" spans="1:4" x14ac:dyDescent="0.2">
      <c r="A2783" s="158"/>
      <c r="D2783" s="138"/>
    </row>
    <row r="2784" spans="1:4" x14ac:dyDescent="0.2">
      <c r="A2784" s="158"/>
      <c r="D2784" s="138"/>
    </row>
    <row r="2785" spans="1:4" x14ac:dyDescent="0.2">
      <c r="A2785" s="158"/>
      <c r="D2785" s="138"/>
    </row>
    <row r="2786" spans="1:4" x14ac:dyDescent="0.2">
      <c r="A2786" s="158"/>
      <c r="D2786" s="138"/>
    </row>
    <row r="2787" spans="1:4" x14ac:dyDescent="0.2">
      <c r="A2787" s="158"/>
      <c r="D2787" s="138"/>
    </row>
    <row r="2788" spans="1:4" x14ac:dyDescent="0.2">
      <c r="A2788" s="158"/>
      <c r="D2788" s="138"/>
    </row>
    <row r="2789" spans="1:4" x14ac:dyDescent="0.2">
      <c r="A2789" s="158"/>
      <c r="D2789" s="138"/>
    </row>
    <row r="2790" spans="1:4" x14ac:dyDescent="0.2">
      <c r="A2790" s="158"/>
      <c r="D2790" s="138"/>
    </row>
    <row r="2791" spans="1:4" x14ac:dyDescent="0.2">
      <c r="A2791" s="158"/>
      <c r="D2791" s="138"/>
    </row>
    <row r="2792" spans="1:4" x14ac:dyDescent="0.2">
      <c r="A2792" s="158"/>
      <c r="D2792" s="138"/>
    </row>
    <row r="2793" spans="1:4" x14ac:dyDescent="0.2">
      <c r="A2793" s="158"/>
      <c r="D2793" s="138"/>
    </row>
    <row r="2794" spans="1:4" x14ac:dyDescent="0.2">
      <c r="A2794" s="158"/>
      <c r="D2794" s="138"/>
    </row>
    <row r="2795" spans="1:4" x14ac:dyDescent="0.2">
      <c r="A2795" s="158"/>
      <c r="D2795" s="138"/>
    </row>
    <row r="2796" spans="1:4" x14ac:dyDescent="0.2">
      <c r="A2796" s="158"/>
      <c r="D2796" s="138"/>
    </row>
    <row r="2797" spans="1:4" x14ac:dyDescent="0.2">
      <c r="A2797" s="158"/>
      <c r="D2797" s="138"/>
    </row>
    <row r="2798" spans="1:4" x14ac:dyDescent="0.2">
      <c r="A2798" s="158"/>
      <c r="D2798" s="138"/>
    </row>
    <row r="2799" spans="1:4" x14ac:dyDescent="0.2">
      <c r="A2799" s="158"/>
      <c r="D2799" s="138"/>
    </row>
    <row r="2800" spans="1:4" x14ac:dyDescent="0.2">
      <c r="A2800" s="158"/>
      <c r="D2800" s="138"/>
    </row>
    <row r="2801" spans="1:4" x14ac:dyDescent="0.2">
      <c r="A2801" s="158"/>
      <c r="D2801" s="138"/>
    </row>
    <row r="2802" spans="1:4" x14ac:dyDescent="0.2">
      <c r="A2802" s="158"/>
      <c r="D2802" s="138"/>
    </row>
    <row r="2803" spans="1:4" x14ac:dyDescent="0.2">
      <c r="A2803" s="158"/>
      <c r="D2803" s="138"/>
    </row>
    <row r="2804" spans="1:4" x14ac:dyDescent="0.2">
      <c r="A2804" s="158"/>
      <c r="D2804" s="138"/>
    </row>
    <row r="2805" spans="1:4" x14ac:dyDescent="0.2">
      <c r="A2805" s="158"/>
      <c r="D2805" s="138"/>
    </row>
    <row r="2806" spans="1:4" x14ac:dyDescent="0.2">
      <c r="A2806" s="158"/>
      <c r="D2806" s="138"/>
    </row>
    <row r="2807" spans="1:4" x14ac:dyDescent="0.2">
      <c r="A2807" s="158"/>
      <c r="D2807" s="138"/>
    </row>
    <row r="2808" spans="1:4" x14ac:dyDescent="0.2">
      <c r="A2808" s="158"/>
      <c r="D2808" s="138"/>
    </row>
    <row r="2809" spans="1:4" x14ac:dyDescent="0.2">
      <c r="A2809" s="158"/>
      <c r="D2809" s="138"/>
    </row>
    <row r="2810" spans="1:4" x14ac:dyDescent="0.2">
      <c r="A2810" s="158"/>
      <c r="D2810" s="138"/>
    </row>
    <row r="2811" spans="1:4" x14ac:dyDescent="0.2">
      <c r="A2811" s="158"/>
      <c r="D2811" s="138"/>
    </row>
    <row r="2812" spans="1:4" x14ac:dyDescent="0.2">
      <c r="A2812" s="158"/>
      <c r="D2812" s="138"/>
    </row>
    <row r="2813" spans="1:4" x14ac:dyDescent="0.2">
      <c r="A2813" s="158"/>
      <c r="D2813" s="138"/>
    </row>
    <row r="2814" spans="1:4" x14ac:dyDescent="0.2">
      <c r="A2814" s="158"/>
      <c r="D2814" s="138"/>
    </row>
    <row r="2815" spans="1:4" x14ac:dyDescent="0.2">
      <c r="A2815" s="158"/>
      <c r="D2815" s="138"/>
    </row>
    <row r="2816" spans="1:4" x14ac:dyDescent="0.2">
      <c r="A2816" s="158"/>
      <c r="D2816" s="138"/>
    </row>
    <row r="2817" spans="1:4" x14ac:dyDescent="0.2">
      <c r="A2817" s="158"/>
      <c r="D2817" s="138"/>
    </row>
    <row r="2818" spans="1:4" x14ac:dyDescent="0.2">
      <c r="A2818" s="158"/>
      <c r="D2818" s="138"/>
    </row>
    <row r="2819" spans="1:4" x14ac:dyDescent="0.2">
      <c r="A2819" s="158"/>
      <c r="D2819" s="138"/>
    </row>
    <row r="2820" spans="1:4" x14ac:dyDescent="0.2">
      <c r="A2820" s="158"/>
      <c r="D2820" s="138"/>
    </row>
    <row r="2821" spans="1:4" x14ac:dyDescent="0.2">
      <c r="A2821" s="158"/>
      <c r="D2821" s="138"/>
    </row>
    <row r="2822" spans="1:4" x14ac:dyDescent="0.2">
      <c r="A2822" s="158"/>
      <c r="D2822" s="138"/>
    </row>
    <row r="2823" spans="1:4" x14ac:dyDescent="0.2">
      <c r="A2823" s="158"/>
      <c r="D2823" s="138"/>
    </row>
    <row r="2824" spans="1:4" x14ac:dyDescent="0.2">
      <c r="A2824" s="158"/>
      <c r="D2824" s="138"/>
    </row>
    <row r="2825" spans="1:4" x14ac:dyDescent="0.2">
      <c r="A2825" s="158"/>
      <c r="D2825" s="138"/>
    </row>
    <row r="2826" spans="1:4" x14ac:dyDescent="0.2">
      <c r="A2826" s="158"/>
      <c r="D2826" s="138"/>
    </row>
    <row r="2827" spans="1:4" x14ac:dyDescent="0.2">
      <c r="A2827" s="158"/>
      <c r="D2827" s="138"/>
    </row>
    <row r="2828" spans="1:4" x14ac:dyDescent="0.2">
      <c r="A2828" s="158"/>
      <c r="D2828" s="138"/>
    </row>
    <row r="2829" spans="1:4" x14ac:dyDescent="0.2">
      <c r="A2829" s="158"/>
      <c r="D2829" s="138"/>
    </row>
    <row r="2830" spans="1:4" x14ac:dyDescent="0.2">
      <c r="A2830" s="158"/>
      <c r="D2830" s="138"/>
    </row>
    <row r="2831" spans="1:4" x14ac:dyDescent="0.2">
      <c r="A2831" s="158"/>
      <c r="D2831" s="138"/>
    </row>
    <row r="2832" spans="1:4" x14ac:dyDescent="0.2">
      <c r="A2832" s="158"/>
      <c r="D2832" s="138"/>
    </row>
    <row r="2833" spans="1:4" x14ac:dyDescent="0.2">
      <c r="A2833" s="158"/>
      <c r="D2833" s="138"/>
    </row>
    <row r="2834" spans="1:4" x14ac:dyDescent="0.2">
      <c r="A2834" s="158"/>
      <c r="D2834" s="138"/>
    </row>
    <row r="2835" spans="1:4" x14ac:dyDescent="0.2">
      <c r="A2835" s="158"/>
      <c r="D2835" s="138"/>
    </row>
    <row r="2836" spans="1:4" x14ac:dyDescent="0.2">
      <c r="A2836" s="158"/>
      <c r="D2836" s="138"/>
    </row>
    <row r="2837" spans="1:4" x14ac:dyDescent="0.2">
      <c r="A2837" s="158"/>
      <c r="D2837" s="138"/>
    </row>
    <row r="2838" spans="1:4" x14ac:dyDescent="0.2">
      <c r="A2838" s="158"/>
      <c r="D2838" s="138"/>
    </row>
    <row r="2839" spans="1:4" x14ac:dyDescent="0.2">
      <c r="A2839" s="158"/>
      <c r="D2839" s="138"/>
    </row>
    <row r="2840" spans="1:4" x14ac:dyDescent="0.2">
      <c r="A2840" s="158"/>
      <c r="D2840" s="138"/>
    </row>
    <row r="2841" spans="1:4" x14ac:dyDescent="0.2">
      <c r="A2841" s="158"/>
      <c r="D2841" s="138"/>
    </row>
    <row r="2842" spans="1:4" x14ac:dyDescent="0.2">
      <c r="A2842" s="158"/>
      <c r="D2842" s="138"/>
    </row>
    <row r="2843" spans="1:4" x14ac:dyDescent="0.2">
      <c r="A2843" s="158"/>
      <c r="D2843" s="138"/>
    </row>
    <row r="2844" spans="1:4" x14ac:dyDescent="0.2">
      <c r="A2844" s="158"/>
      <c r="D2844" s="138"/>
    </row>
    <row r="2845" spans="1:4" x14ac:dyDescent="0.2">
      <c r="A2845" s="158"/>
      <c r="D2845" s="138"/>
    </row>
    <row r="2846" spans="1:4" x14ac:dyDescent="0.2">
      <c r="A2846" s="158"/>
      <c r="D2846" s="138"/>
    </row>
    <row r="2847" spans="1:4" x14ac:dyDescent="0.2">
      <c r="A2847" s="158"/>
      <c r="D2847" s="138"/>
    </row>
    <row r="2848" spans="1:4" x14ac:dyDescent="0.2">
      <c r="A2848" s="158"/>
      <c r="D2848" s="138"/>
    </row>
    <row r="2849" spans="1:4" x14ac:dyDescent="0.2">
      <c r="A2849" s="158"/>
      <c r="D2849" s="138"/>
    </row>
    <row r="2850" spans="1:4" x14ac:dyDescent="0.2">
      <c r="A2850" s="158"/>
      <c r="D2850" s="138"/>
    </row>
    <row r="2851" spans="1:4" x14ac:dyDescent="0.2">
      <c r="A2851" s="158"/>
      <c r="D2851" s="138"/>
    </row>
    <row r="2852" spans="1:4" x14ac:dyDescent="0.2">
      <c r="A2852" s="158"/>
      <c r="D2852" s="138"/>
    </row>
    <row r="2853" spans="1:4" x14ac:dyDescent="0.2">
      <c r="A2853" s="158"/>
      <c r="D2853" s="138"/>
    </row>
    <row r="2854" spans="1:4" x14ac:dyDescent="0.2">
      <c r="A2854" s="158"/>
      <c r="D2854" s="138"/>
    </row>
    <row r="2855" spans="1:4" x14ac:dyDescent="0.2">
      <c r="A2855" s="158"/>
      <c r="D2855" s="138"/>
    </row>
    <row r="2856" spans="1:4" x14ac:dyDescent="0.2">
      <c r="A2856" s="158"/>
      <c r="D2856" s="138"/>
    </row>
    <row r="2857" spans="1:4" x14ac:dyDescent="0.2">
      <c r="A2857" s="158"/>
      <c r="D2857" s="138"/>
    </row>
    <row r="2858" spans="1:4" x14ac:dyDescent="0.2">
      <c r="A2858" s="158"/>
      <c r="D2858" s="138"/>
    </row>
    <row r="2859" spans="1:4" x14ac:dyDescent="0.2">
      <c r="A2859" s="158"/>
      <c r="D2859" s="138"/>
    </row>
    <row r="2860" spans="1:4" x14ac:dyDescent="0.2">
      <c r="A2860" s="158"/>
      <c r="D2860" s="138"/>
    </row>
    <row r="2861" spans="1:4" x14ac:dyDescent="0.2">
      <c r="A2861" s="158"/>
      <c r="D2861" s="138"/>
    </row>
    <row r="2862" spans="1:4" x14ac:dyDescent="0.2">
      <c r="A2862" s="158"/>
      <c r="D2862" s="138"/>
    </row>
    <row r="2863" spans="1:4" x14ac:dyDescent="0.2">
      <c r="A2863" s="158"/>
      <c r="D2863" s="138"/>
    </row>
    <row r="2864" spans="1:4" x14ac:dyDescent="0.2">
      <c r="A2864" s="158"/>
      <c r="D2864" s="138"/>
    </row>
    <row r="2865" spans="1:4" x14ac:dyDescent="0.2">
      <c r="A2865" s="158"/>
      <c r="D2865" s="138"/>
    </row>
    <row r="2866" spans="1:4" x14ac:dyDescent="0.2">
      <c r="A2866" s="158"/>
      <c r="D2866" s="138"/>
    </row>
    <row r="2867" spans="1:4" x14ac:dyDescent="0.2">
      <c r="A2867" s="158"/>
      <c r="D2867" s="138"/>
    </row>
    <row r="2868" spans="1:4" x14ac:dyDescent="0.2">
      <c r="A2868" s="158"/>
      <c r="D2868" s="138"/>
    </row>
    <row r="2869" spans="1:4" x14ac:dyDescent="0.2">
      <c r="A2869" s="158"/>
      <c r="D2869" s="138"/>
    </row>
    <row r="2870" spans="1:4" x14ac:dyDescent="0.2">
      <c r="A2870" s="158"/>
      <c r="D2870" s="138"/>
    </row>
    <row r="2871" spans="1:4" x14ac:dyDescent="0.2">
      <c r="A2871" s="158"/>
      <c r="D2871" s="138"/>
    </row>
    <row r="2872" spans="1:4" x14ac:dyDescent="0.2">
      <c r="A2872" s="158"/>
      <c r="D2872" s="138"/>
    </row>
    <row r="2873" spans="1:4" x14ac:dyDescent="0.2">
      <c r="A2873" s="158"/>
      <c r="D2873" s="138"/>
    </row>
    <row r="2874" spans="1:4" x14ac:dyDescent="0.2">
      <c r="A2874" s="158"/>
      <c r="D2874" s="138"/>
    </row>
    <row r="2875" spans="1:4" x14ac:dyDescent="0.2">
      <c r="A2875" s="158"/>
      <c r="D2875" s="138"/>
    </row>
    <row r="2876" spans="1:4" x14ac:dyDescent="0.2">
      <c r="A2876" s="158"/>
      <c r="D2876" s="138"/>
    </row>
    <row r="2877" spans="1:4" x14ac:dyDescent="0.2">
      <c r="A2877" s="158"/>
      <c r="D2877" s="138"/>
    </row>
    <row r="2878" spans="1:4" x14ac:dyDescent="0.2">
      <c r="A2878" s="158"/>
      <c r="D2878" s="138"/>
    </row>
    <row r="2879" spans="1:4" x14ac:dyDescent="0.2">
      <c r="A2879" s="158"/>
      <c r="D2879" s="138"/>
    </row>
    <row r="2880" spans="1:4" x14ac:dyDescent="0.2">
      <c r="A2880" s="158"/>
      <c r="D2880" s="138"/>
    </row>
    <row r="2881" spans="1:4" x14ac:dyDescent="0.2">
      <c r="A2881" s="158"/>
      <c r="D2881" s="138"/>
    </row>
    <row r="2882" spans="1:4" x14ac:dyDescent="0.2">
      <c r="A2882" s="158"/>
      <c r="D2882" s="138"/>
    </row>
    <row r="2883" spans="1:4" x14ac:dyDescent="0.2">
      <c r="A2883" s="158"/>
      <c r="D2883" s="138"/>
    </row>
    <row r="2884" spans="1:4" x14ac:dyDescent="0.2">
      <c r="A2884" s="158"/>
      <c r="D2884" s="138"/>
    </row>
    <row r="2885" spans="1:4" x14ac:dyDescent="0.2">
      <c r="A2885" s="158"/>
      <c r="D2885" s="138"/>
    </row>
    <row r="2886" spans="1:4" x14ac:dyDescent="0.2">
      <c r="A2886" s="158"/>
      <c r="D2886" s="138"/>
    </row>
    <row r="2887" spans="1:4" x14ac:dyDescent="0.2">
      <c r="A2887" s="158"/>
      <c r="D2887" s="138"/>
    </row>
    <row r="2888" spans="1:4" x14ac:dyDescent="0.2">
      <c r="A2888" s="158"/>
      <c r="D2888" s="138"/>
    </row>
    <row r="2889" spans="1:4" x14ac:dyDescent="0.2">
      <c r="A2889" s="158"/>
      <c r="D2889" s="138"/>
    </row>
    <row r="2890" spans="1:4" x14ac:dyDescent="0.2">
      <c r="A2890" s="158"/>
      <c r="D2890" s="138"/>
    </row>
    <row r="2891" spans="1:4" x14ac:dyDescent="0.2">
      <c r="A2891" s="158"/>
      <c r="D2891" s="138"/>
    </row>
    <row r="2892" spans="1:4" x14ac:dyDescent="0.2">
      <c r="A2892" s="158"/>
      <c r="D2892" s="138"/>
    </row>
    <row r="2893" spans="1:4" x14ac:dyDescent="0.2">
      <c r="A2893" s="158"/>
      <c r="D2893" s="138"/>
    </row>
    <row r="2894" spans="1:4" x14ac:dyDescent="0.2">
      <c r="A2894" s="158"/>
      <c r="D2894" s="138"/>
    </row>
    <row r="2895" spans="1:4" x14ac:dyDescent="0.2">
      <c r="A2895" s="158"/>
      <c r="D2895" s="138"/>
    </row>
    <row r="2896" spans="1:4" x14ac:dyDescent="0.2">
      <c r="A2896" s="158"/>
      <c r="D2896" s="138"/>
    </row>
    <row r="2897" spans="1:4" x14ac:dyDescent="0.2">
      <c r="A2897" s="158"/>
      <c r="D2897" s="138"/>
    </row>
    <row r="2898" spans="1:4" x14ac:dyDescent="0.2">
      <c r="A2898" s="158"/>
      <c r="D2898" s="138"/>
    </row>
    <row r="2899" spans="1:4" x14ac:dyDescent="0.2">
      <c r="A2899" s="158"/>
      <c r="D2899" s="138"/>
    </row>
    <row r="2900" spans="1:4" x14ac:dyDescent="0.2">
      <c r="A2900" s="158"/>
      <c r="D2900" s="138"/>
    </row>
    <row r="2901" spans="1:4" x14ac:dyDescent="0.2">
      <c r="A2901" s="158"/>
      <c r="D2901" s="138"/>
    </row>
    <row r="2902" spans="1:4" x14ac:dyDescent="0.2">
      <c r="A2902" s="158"/>
      <c r="D2902" s="138"/>
    </row>
    <row r="2903" spans="1:4" x14ac:dyDescent="0.2">
      <c r="A2903" s="158"/>
      <c r="D2903" s="138"/>
    </row>
    <row r="2904" spans="1:4" x14ac:dyDescent="0.2">
      <c r="A2904" s="158"/>
      <c r="D2904" s="138"/>
    </row>
    <row r="2905" spans="1:4" x14ac:dyDescent="0.2">
      <c r="A2905" s="158"/>
      <c r="D2905" s="138"/>
    </row>
    <row r="2906" spans="1:4" x14ac:dyDescent="0.2">
      <c r="A2906" s="158"/>
      <c r="D2906" s="138"/>
    </row>
    <row r="2907" spans="1:4" x14ac:dyDescent="0.2">
      <c r="A2907" s="158"/>
      <c r="D2907" s="138"/>
    </row>
    <row r="2908" spans="1:4" x14ac:dyDescent="0.2">
      <c r="A2908" s="158"/>
      <c r="D2908" s="138"/>
    </row>
    <row r="2909" spans="1:4" x14ac:dyDescent="0.2">
      <c r="A2909" s="158"/>
      <c r="D2909" s="138"/>
    </row>
    <row r="2910" spans="1:4" x14ac:dyDescent="0.2">
      <c r="A2910" s="158"/>
      <c r="D2910" s="138"/>
    </row>
    <row r="2911" spans="1:4" x14ac:dyDescent="0.2">
      <c r="A2911" s="158"/>
      <c r="D2911" s="138"/>
    </row>
    <row r="2912" spans="1:4" x14ac:dyDescent="0.2">
      <c r="A2912" s="158"/>
      <c r="D2912" s="138"/>
    </row>
    <row r="2913" spans="1:4" x14ac:dyDescent="0.2">
      <c r="A2913" s="158"/>
      <c r="D2913" s="138"/>
    </row>
    <row r="2914" spans="1:4" x14ac:dyDescent="0.2">
      <c r="A2914" s="158"/>
      <c r="D2914" s="138"/>
    </row>
    <row r="2915" spans="1:4" x14ac:dyDescent="0.2">
      <c r="A2915" s="158"/>
      <c r="D2915" s="138"/>
    </row>
    <row r="2916" spans="1:4" x14ac:dyDescent="0.2">
      <c r="A2916" s="158"/>
      <c r="D2916" s="138"/>
    </row>
    <row r="2917" spans="1:4" x14ac:dyDescent="0.2">
      <c r="A2917" s="158"/>
      <c r="D2917" s="138"/>
    </row>
    <row r="2918" spans="1:4" x14ac:dyDescent="0.2">
      <c r="A2918" s="158"/>
      <c r="D2918" s="138"/>
    </row>
    <row r="2919" spans="1:4" x14ac:dyDescent="0.2">
      <c r="A2919" s="158"/>
      <c r="D2919" s="138"/>
    </row>
    <row r="2920" spans="1:4" x14ac:dyDescent="0.2">
      <c r="A2920" s="158"/>
      <c r="D2920" s="138"/>
    </row>
    <row r="2921" spans="1:4" x14ac:dyDescent="0.2">
      <c r="A2921" s="158"/>
      <c r="D2921" s="138"/>
    </row>
    <row r="2922" spans="1:4" x14ac:dyDescent="0.2">
      <c r="A2922" s="158"/>
      <c r="D2922" s="138"/>
    </row>
    <row r="2923" spans="1:4" x14ac:dyDescent="0.2">
      <c r="A2923" s="158"/>
      <c r="D2923" s="138"/>
    </row>
    <row r="2924" spans="1:4" x14ac:dyDescent="0.2">
      <c r="A2924" s="158"/>
      <c r="D2924" s="138"/>
    </row>
    <row r="2925" spans="1:4" x14ac:dyDescent="0.2">
      <c r="A2925" s="158"/>
      <c r="D2925" s="138"/>
    </row>
    <row r="2926" spans="1:4" x14ac:dyDescent="0.2">
      <c r="A2926" s="158"/>
      <c r="D2926" s="138"/>
    </row>
    <row r="2927" spans="1:4" x14ac:dyDescent="0.2">
      <c r="A2927" s="158"/>
      <c r="D2927" s="138"/>
    </row>
    <row r="2928" spans="1:4" x14ac:dyDescent="0.2">
      <c r="A2928" s="158"/>
      <c r="D2928" s="138"/>
    </row>
    <row r="2929" spans="1:4" x14ac:dyDescent="0.2">
      <c r="A2929" s="158"/>
      <c r="D2929" s="138"/>
    </row>
    <row r="2930" spans="1:4" x14ac:dyDescent="0.2">
      <c r="A2930" s="158"/>
      <c r="D2930" s="138"/>
    </row>
    <row r="2931" spans="1:4" x14ac:dyDescent="0.2">
      <c r="A2931" s="158"/>
      <c r="D2931" s="138"/>
    </row>
    <row r="2932" spans="1:4" x14ac:dyDescent="0.2">
      <c r="A2932" s="158"/>
      <c r="D2932" s="138"/>
    </row>
    <row r="2933" spans="1:4" x14ac:dyDescent="0.2">
      <c r="A2933" s="158"/>
      <c r="D2933" s="138"/>
    </row>
    <row r="2934" spans="1:4" x14ac:dyDescent="0.2">
      <c r="A2934" s="158"/>
      <c r="D2934" s="138"/>
    </row>
    <row r="2935" spans="1:4" x14ac:dyDescent="0.2">
      <c r="A2935" s="158"/>
      <c r="D2935" s="138"/>
    </row>
    <row r="2936" spans="1:4" x14ac:dyDescent="0.2">
      <c r="A2936" s="158"/>
      <c r="D2936" s="138"/>
    </row>
    <row r="2937" spans="1:4" x14ac:dyDescent="0.2">
      <c r="A2937" s="158"/>
      <c r="D2937" s="138"/>
    </row>
    <row r="2938" spans="1:4" x14ac:dyDescent="0.2">
      <c r="A2938" s="158"/>
      <c r="D2938" s="138"/>
    </row>
    <row r="2939" spans="1:4" x14ac:dyDescent="0.2">
      <c r="A2939" s="158"/>
      <c r="D2939" s="138"/>
    </row>
    <row r="2940" spans="1:4" x14ac:dyDescent="0.2">
      <c r="A2940" s="158"/>
      <c r="D2940" s="138"/>
    </row>
    <row r="2941" spans="1:4" x14ac:dyDescent="0.2">
      <c r="A2941" s="158"/>
      <c r="D2941" s="138"/>
    </row>
    <row r="2942" spans="1:4" x14ac:dyDescent="0.2">
      <c r="A2942" s="158"/>
      <c r="D2942" s="138"/>
    </row>
    <row r="2943" spans="1:4" x14ac:dyDescent="0.2">
      <c r="A2943" s="158"/>
      <c r="D2943" s="138"/>
    </row>
    <row r="2944" spans="1:4" x14ac:dyDescent="0.2">
      <c r="A2944" s="158"/>
      <c r="D2944" s="138"/>
    </row>
    <row r="2945" spans="1:4" x14ac:dyDescent="0.2">
      <c r="A2945" s="158"/>
      <c r="D2945" s="138"/>
    </row>
    <row r="2946" spans="1:4" x14ac:dyDescent="0.2">
      <c r="A2946" s="158"/>
      <c r="D2946" s="138"/>
    </row>
    <row r="2947" spans="1:4" x14ac:dyDescent="0.2">
      <c r="A2947" s="158"/>
      <c r="D2947" s="138"/>
    </row>
    <row r="2948" spans="1:4" x14ac:dyDescent="0.2">
      <c r="A2948" s="158"/>
      <c r="D2948" s="138"/>
    </row>
    <row r="2949" spans="1:4" x14ac:dyDescent="0.2">
      <c r="A2949" s="158"/>
      <c r="D2949" s="138"/>
    </row>
    <row r="2950" spans="1:4" x14ac:dyDescent="0.2">
      <c r="A2950" s="158"/>
      <c r="D2950" s="138"/>
    </row>
    <row r="2951" spans="1:4" x14ac:dyDescent="0.2">
      <c r="A2951" s="158"/>
      <c r="D2951" s="138"/>
    </row>
    <row r="2952" spans="1:4" x14ac:dyDescent="0.2">
      <c r="A2952" s="158"/>
      <c r="D2952" s="138"/>
    </row>
    <row r="2953" spans="1:4" x14ac:dyDescent="0.2">
      <c r="A2953" s="158"/>
      <c r="D2953" s="138"/>
    </row>
    <row r="2954" spans="1:4" x14ac:dyDescent="0.2">
      <c r="A2954" s="158"/>
      <c r="D2954" s="138"/>
    </row>
    <row r="2955" spans="1:4" x14ac:dyDescent="0.2">
      <c r="A2955" s="158"/>
      <c r="D2955" s="138"/>
    </row>
    <row r="2956" spans="1:4" x14ac:dyDescent="0.2">
      <c r="A2956" s="158"/>
      <c r="D2956" s="138"/>
    </row>
    <row r="2957" spans="1:4" x14ac:dyDescent="0.2">
      <c r="A2957" s="158"/>
      <c r="D2957" s="138"/>
    </row>
    <row r="2958" spans="1:4" x14ac:dyDescent="0.2">
      <c r="A2958" s="158"/>
      <c r="D2958" s="138"/>
    </row>
    <row r="2959" spans="1:4" x14ac:dyDescent="0.2">
      <c r="A2959" s="158"/>
      <c r="D2959" s="138"/>
    </row>
    <row r="2960" spans="1:4" x14ac:dyDescent="0.2">
      <c r="A2960" s="158"/>
      <c r="D2960" s="138"/>
    </row>
    <row r="2961" spans="1:4" x14ac:dyDescent="0.2">
      <c r="A2961" s="158"/>
      <c r="D2961" s="138"/>
    </row>
    <row r="2962" spans="1:4" x14ac:dyDescent="0.2">
      <c r="A2962" s="158"/>
      <c r="D2962" s="138"/>
    </row>
    <row r="2963" spans="1:4" x14ac:dyDescent="0.2">
      <c r="A2963" s="158"/>
      <c r="D2963" s="138"/>
    </row>
    <row r="2964" spans="1:4" x14ac:dyDescent="0.2">
      <c r="A2964" s="158"/>
      <c r="D2964" s="138"/>
    </row>
    <row r="2965" spans="1:4" x14ac:dyDescent="0.2">
      <c r="A2965" s="158"/>
      <c r="D2965" s="138"/>
    </row>
    <row r="2966" spans="1:4" x14ac:dyDescent="0.2">
      <c r="A2966" s="158"/>
      <c r="D2966" s="138"/>
    </row>
    <row r="2967" spans="1:4" x14ac:dyDescent="0.2">
      <c r="A2967" s="158"/>
      <c r="D2967" s="138"/>
    </row>
    <row r="2968" spans="1:4" x14ac:dyDescent="0.2">
      <c r="A2968" s="158"/>
      <c r="D2968" s="138"/>
    </row>
    <row r="2969" spans="1:4" x14ac:dyDescent="0.2">
      <c r="A2969" s="158"/>
      <c r="D2969" s="138"/>
    </row>
    <row r="2970" spans="1:4" x14ac:dyDescent="0.2">
      <c r="A2970" s="158"/>
      <c r="D2970" s="138"/>
    </row>
    <row r="2971" spans="1:4" x14ac:dyDescent="0.2">
      <c r="A2971" s="158"/>
      <c r="D2971" s="138"/>
    </row>
    <row r="2972" spans="1:4" x14ac:dyDescent="0.2">
      <c r="A2972" s="158"/>
      <c r="D2972" s="138"/>
    </row>
    <row r="2973" spans="1:4" x14ac:dyDescent="0.2">
      <c r="A2973" s="158"/>
      <c r="D2973" s="138"/>
    </row>
    <row r="2974" spans="1:4" x14ac:dyDescent="0.2">
      <c r="A2974" s="158"/>
      <c r="D2974" s="138"/>
    </row>
    <row r="2975" spans="1:4" x14ac:dyDescent="0.2">
      <c r="A2975" s="158"/>
      <c r="D2975" s="138"/>
    </row>
    <row r="2976" spans="1:4" x14ac:dyDescent="0.2">
      <c r="A2976" s="158"/>
      <c r="D2976" s="138"/>
    </row>
    <row r="2977" spans="1:4" x14ac:dyDescent="0.2">
      <c r="A2977" s="158"/>
      <c r="D2977" s="138"/>
    </row>
    <row r="2978" spans="1:4" x14ac:dyDescent="0.2">
      <c r="A2978" s="158"/>
      <c r="D2978" s="138"/>
    </row>
    <row r="2979" spans="1:4" x14ac:dyDescent="0.2">
      <c r="A2979" s="158"/>
      <c r="D2979" s="138"/>
    </row>
    <row r="2980" spans="1:4" x14ac:dyDescent="0.2">
      <c r="A2980" s="158"/>
      <c r="D2980" s="138"/>
    </row>
    <row r="2981" spans="1:4" x14ac:dyDescent="0.2">
      <c r="A2981" s="158"/>
      <c r="D2981" s="138"/>
    </row>
    <row r="2982" spans="1:4" x14ac:dyDescent="0.2">
      <c r="A2982" s="158"/>
      <c r="D2982" s="138"/>
    </row>
    <row r="2983" spans="1:4" x14ac:dyDescent="0.2">
      <c r="A2983" s="158"/>
      <c r="D2983" s="138"/>
    </row>
    <row r="2984" spans="1:4" x14ac:dyDescent="0.2">
      <c r="A2984" s="158"/>
      <c r="D2984" s="138"/>
    </row>
    <row r="2985" spans="1:4" x14ac:dyDescent="0.2">
      <c r="A2985" s="158"/>
      <c r="D2985" s="138"/>
    </row>
    <row r="2986" spans="1:4" x14ac:dyDescent="0.2">
      <c r="A2986" s="158"/>
      <c r="D2986" s="138"/>
    </row>
    <row r="2987" spans="1:4" x14ac:dyDescent="0.2">
      <c r="A2987" s="158"/>
      <c r="D2987" s="138"/>
    </row>
    <row r="2988" spans="1:4" x14ac:dyDescent="0.2">
      <c r="A2988" s="158"/>
      <c r="D2988" s="138"/>
    </row>
    <row r="2989" spans="1:4" x14ac:dyDescent="0.2">
      <c r="A2989" s="158"/>
      <c r="D2989" s="138"/>
    </row>
    <row r="2990" spans="1:4" x14ac:dyDescent="0.2">
      <c r="A2990" s="158"/>
      <c r="D2990" s="138"/>
    </row>
    <row r="2991" spans="1:4" x14ac:dyDescent="0.2">
      <c r="A2991" s="158"/>
      <c r="D2991" s="138"/>
    </row>
    <row r="2992" spans="1:4" x14ac:dyDescent="0.2">
      <c r="A2992" s="158"/>
      <c r="D2992" s="138"/>
    </row>
    <row r="2993" spans="1:4" x14ac:dyDescent="0.2">
      <c r="A2993" s="158"/>
      <c r="D2993" s="138"/>
    </row>
    <row r="2994" spans="1:4" x14ac:dyDescent="0.2">
      <c r="A2994" s="158"/>
      <c r="D2994" s="138"/>
    </row>
    <row r="2995" spans="1:4" x14ac:dyDescent="0.2">
      <c r="A2995" s="158"/>
      <c r="D2995" s="138"/>
    </row>
    <row r="2996" spans="1:4" x14ac:dyDescent="0.2">
      <c r="A2996" s="158"/>
      <c r="D2996" s="138"/>
    </row>
    <row r="2997" spans="1:4" x14ac:dyDescent="0.2">
      <c r="A2997" s="158"/>
      <c r="D2997" s="138"/>
    </row>
    <row r="2998" spans="1:4" x14ac:dyDescent="0.2">
      <c r="A2998" s="158"/>
      <c r="D2998" s="138"/>
    </row>
    <row r="2999" spans="1:4" x14ac:dyDescent="0.2">
      <c r="A2999" s="158"/>
      <c r="D2999" s="138"/>
    </row>
    <row r="3000" spans="1:4" x14ac:dyDescent="0.2">
      <c r="A3000" s="158"/>
      <c r="D3000" s="138"/>
    </row>
    <row r="3001" spans="1:4" x14ac:dyDescent="0.2">
      <c r="A3001" s="158"/>
      <c r="D3001" s="138"/>
    </row>
    <row r="3002" spans="1:4" x14ac:dyDescent="0.2">
      <c r="A3002" s="158"/>
      <c r="D3002" s="138"/>
    </row>
    <row r="3003" spans="1:4" x14ac:dyDescent="0.2">
      <c r="A3003" s="158"/>
      <c r="D3003" s="138"/>
    </row>
    <row r="3004" spans="1:4" x14ac:dyDescent="0.2">
      <c r="A3004" s="158"/>
      <c r="D3004" s="138"/>
    </row>
    <row r="3005" spans="1:4" x14ac:dyDescent="0.2">
      <c r="A3005" s="158"/>
      <c r="D3005" s="138"/>
    </row>
    <row r="3006" spans="1:4" x14ac:dyDescent="0.2">
      <c r="A3006" s="158"/>
      <c r="D3006" s="138"/>
    </row>
    <row r="3007" spans="1:4" x14ac:dyDescent="0.2">
      <c r="A3007" s="158"/>
      <c r="D3007" s="138"/>
    </row>
    <row r="3008" spans="1:4" x14ac:dyDescent="0.2">
      <c r="A3008" s="158"/>
      <c r="D3008" s="138"/>
    </row>
    <row r="3009" spans="1:4" x14ac:dyDescent="0.2">
      <c r="A3009" s="158"/>
      <c r="D3009" s="138"/>
    </row>
    <row r="3010" spans="1:4" x14ac:dyDescent="0.2">
      <c r="A3010" s="158"/>
      <c r="D3010" s="138"/>
    </row>
    <row r="3011" spans="1:4" x14ac:dyDescent="0.2">
      <c r="A3011" s="158"/>
      <c r="D3011" s="138"/>
    </row>
    <row r="3012" spans="1:4" x14ac:dyDescent="0.2">
      <c r="A3012" s="158"/>
      <c r="D3012" s="138"/>
    </row>
    <row r="3013" spans="1:4" x14ac:dyDescent="0.2">
      <c r="A3013" s="158"/>
      <c r="D3013" s="138"/>
    </row>
    <row r="3014" spans="1:4" x14ac:dyDescent="0.2">
      <c r="A3014" s="158"/>
      <c r="D3014" s="138"/>
    </row>
    <row r="3015" spans="1:4" x14ac:dyDescent="0.2">
      <c r="A3015" s="158"/>
      <c r="D3015" s="138"/>
    </row>
    <row r="3016" spans="1:4" x14ac:dyDescent="0.2">
      <c r="A3016" s="158"/>
      <c r="D3016" s="138"/>
    </row>
    <row r="3017" spans="1:4" x14ac:dyDescent="0.2">
      <c r="A3017" s="158"/>
      <c r="D3017" s="138"/>
    </row>
    <row r="3018" spans="1:4" x14ac:dyDescent="0.2">
      <c r="A3018" s="158"/>
      <c r="D3018" s="138"/>
    </row>
    <row r="3019" spans="1:4" x14ac:dyDescent="0.2">
      <c r="A3019" s="158"/>
      <c r="D3019" s="138"/>
    </row>
    <row r="3020" spans="1:4" x14ac:dyDescent="0.2">
      <c r="A3020" s="158"/>
      <c r="D3020" s="138"/>
    </row>
    <row r="3021" spans="1:4" x14ac:dyDescent="0.2">
      <c r="A3021" s="158"/>
      <c r="D3021" s="138"/>
    </row>
    <row r="3022" spans="1:4" x14ac:dyDescent="0.2">
      <c r="A3022" s="158"/>
      <c r="D3022" s="138"/>
    </row>
    <row r="3023" spans="1:4" x14ac:dyDescent="0.2">
      <c r="A3023" s="158"/>
      <c r="D3023" s="138"/>
    </row>
    <row r="3024" spans="1:4" x14ac:dyDescent="0.2">
      <c r="A3024" s="158"/>
      <c r="D3024" s="138"/>
    </row>
    <row r="3025" spans="1:4" x14ac:dyDescent="0.2">
      <c r="A3025" s="158"/>
      <c r="D3025" s="138"/>
    </row>
    <row r="3026" spans="1:4" x14ac:dyDescent="0.2">
      <c r="A3026" s="158"/>
      <c r="D3026" s="138"/>
    </row>
    <row r="3027" spans="1:4" x14ac:dyDescent="0.2">
      <c r="A3027" s="158"/>
      <c r="D3027" s="138"/>
    </row>
    <row r="3028" spans="1:4" x14ac:dyDescent="0.2">
      <c r="A3028" s="158"/>
      <c r="D3028" s="138"/>
    </row>
    <row r="3029" spans="1:4" x14ac:dyDescent="0.2">
      <c r="A3029" s="158"/>
      <c r="D3029" s="138"/>
    </row>
    <row r="3030" spans="1:4" x14ac:dyDescent="0.2">
      <c r="A3030" s="158"/>
      <c r="D3030" s="138"/>
    </row>
    <row r="3031" spans="1:4" x14ac:dyDescent="0.2">
      <c r="A3031" s="158"/>
      <c r="D3031" s="138"/>
    </row>
    <row r="3032" spans="1:4" x14ac:dyDescent="0.2">
      <c r="A3032" s="158"/>
      <c r="D3032" s="138"/>
    </row>
    <row r="3033" spans="1:4" x14ac:dyDescent="0.2">
      <c r="A3033" s="158"/>
      <c r="D3033" s="138"/>
    </row>
    <row r="3034" spans="1:4" x14ac:dyDescent="0.2">
      <c r="A3034" s="158"/>
      <c r="D3034" s="138"/>
    </row>
    <row r="3035" spans="1:4" x14ac:dyDescent="0.2">
      <c r="A3035" s="158"/>
      <c r="D3035" s="138"/>
    </row>
    <row r="3036" spans="1:4" x14ac:dyDescent="0.2">
      <c r="A3036" s="158"/>
      <c r="D3036" s="138"/>
    </row>
    <row r="3037" spans="1:4" x14ac:dyDescent="0.2">
      <c r="A3037" s="158"/>
      <c r="D3037" s="138"/>
    </row>
    <row r="3038" spans="1:4" x14ac:dyDescent="0.2">
      <c r="A3038" s="158"/>
      <c r="D3038" s="138"/>
    </row>
    <row r="3039" spans="1:4" x14ac:dyDescent="0.2">
      <c r="A3039" s="158"/>
      <c r="D3039" s="138"/>
    </row>
    <row r="3040" spans="1:4" x14ac:dyDescent="0.2">
      <c r="A3040" s="158"/>
      <c r="D3040" s="138"/>
    </row>
    <row r="3041" spans="1:4" x14ac:dyDescent="0.2">
      <c r="A3041" s="158"/>
      <c r="D3041" s="138"/>
    </row>
    <row r="3042" spans="1:4" x14ac:dyDescent="0.2">
      <c r="A3042" s="158"/>
      <c r="D3042" s="138"/>
    </row>
    <row r="3043" spans="1:4" x14ac:dyDescent="0.2">
      <c r="A3043" s="158"/>
      <c r="D3043" s="138"/>
    </row>
    <row r="3044" spans="1:4" x14ac:dyDescent="0.2">
      <c r="A3044" s="158"/>
      <c r="D3044" s="138"/>
    </row>
    <row r="3045" spans="1:4" x14ac:dyDescent="0.2">
      <c r="A3045" s="158"/>
      <c r="D3045" s="138"/>
    </row>
    <row r="3046" spans="1:4" x14ac:dyDescent="0.2">
      <c r="A3046" s="158"/>
      <c r="D3046" s="138"/>
    </row>
    <row r="3047" spans="1:4" x14ac:dyDescent="0.2">
      <c r="A3047" s="158"/>
      <c r="D3047" s="138"/>
    </row>
    <row r="3048" spans="1:4" x14ac:dyDescent="0.2">
      <c r="A3048" s="158"/>
      <c r="D3048" s="138"/>
    </row>
    <row r="3049" spans="1:4" x14ac:dyDescent="0.2">
      <c r="A3049" s="158"/>
      <c r="D3049" s="138"/>
    </row>
    <row r="3050" spans="1:4" x14ac:dyDescent="0.2">
      <c r="A3050" s="158"/>
      <c r="D3050" s="138"/>
    </row>
    <row r="3051" spans="1:4" x14ac:dyDescent="0.2">
      <c r="A3051" s="158"/>
      <c r="D3051" s="138"/>
    </row>
    <row r="3052" spans="1:4" x14ac:dyDescent="0.2">
      <c r="A3052" s="158"/>
      <c r="D3052" s="138"/>
    </row>
    <row r="3053" spans="1:4" x14ac:dyDescent="0.2">
      <c r="A3053" s="158"/>
      <c r="D3053" s="138"/>
    </row>
    <row r="3054" spans="1:4" x14ac:dyDescent="0.2">
      <c r="A3054" s="158"/>
      <c r="D3054" s="138"/>
    </row>
    <row r="3055" spans="1:4" x14ac:dyDescent="0.2">
      <c r="A3055" s="158"/>
      <c r="D3055" s="138"/>
    </row>
    <row r="3056" spans="1:4" x14ac:dyDescent="0.2">
      <c r="A3056" s="158"/>
      <c r="D3056" s="138"/>
    </row>
    <row r="3057" spans="1:4" x14ac:dyDescent="0.2">
      <c r="A3057" s="158"/>
      <c r="D3057" s="138"/>
    </row>
    <row r="3058" spans="1:4" x14ac:dyDescent="0.2">
      <c r="A3058" s="158"/>
      <c r="D3058" s="138"/>
    </row>
    <row r="3059" spans="1:4" x14ac:dyDescent="0.2">
      <c r="A3059" s="158"/>
      <c r="D3059" s="138"/>
    </row>
    <row r="3060" spans="1:4" x14ac:dyDescent="0.2">
      <c r="A3060" s="158"/>
      <c r="D3060" s="138"/>
    </row>
    <row r="3061" spans="1:4" x14ac:dyDescent="0.2">
      <c r="A3061" s="158"/>
      <c r="D3061" s="138"/>
    </row>
    <row r="3062" spans="1:4" x14ac:dyDescent="0.2">
      <c r="A3062" s="158"/>
      <c r="D3062" s="138"/>
    </row>
    <row r="3063" spans="1:4" x14ac:dyDescent="0.2">
      <c r="A3063" s="158"/>
      <c r="D3063" s="138"/>
    </row>
    <row r="3064" spans="1:4" x14ac:dyDescent="0.2">
      <c r="A3064" s="158"/>
      <c r="D3064" s="138"/>
    </row>
    <row r="3065" spans="1:4" x14ac:dyDescent="0.2">
      <c r="A3065" s="158"/>
      <c r="D3065" s="138"/>
    </row>
    <row r="3066" spans="1:4" x14ac:dyDescent="0.2">
      <c r="A3066" s="158"/>
      <c r="D3066" s="138"/>
    </row>
    <row r="3067" spans="1:4" x14ac:dyDescent="0.2">
      <c r="A3067" s="158"/>
      <c r="D3067" s="138"/>
    </row>
    <row r="3068" spans="1:4" x14ac:dyDescent="0.2">
      <c r="A3068" s="158"/>
      <c r="D3068" s="138"/>
    </row>
    <row r="3069" spans="1:4" x14ac:dyDescent="0.2">
      <c r="A3069" s="158"/>
      <c r="D3069" s="138"/>
    </row>
    <row r="3070" spans="1:4" x14ac:dyDescent="0.2">
      <c r="A3070" s="158"/>
      <c r="D3070" s="138"/>
    </row>
    <row r="3071" spans="1:4" x14ac:dyDescent="0.2">
      <c r="A3071" s="158"/>
      <c r="D3071" s="138"/>
    </row>
    <row r="3072" spans="1:4" x14ac:dyDescent="0.2">
      <c r="A3072" s="158"/>
      <c r="D3072" s="138"/>
    </row>
    <row r="3073" spans="1:4" x14ac:dyDescent="0.2">
      <c r="A3073" s="158"/>
      <c r="D3073" s="138"/>
    </row>
    <row r="3074" spans="1:4" x14ac:dyDescent="0.2">
      <c r="A3074" s="158"/>
      <c r="D3074" s="138"/>
    </row>
    <row r="3075" spans="1:4" x14ac:dyDescent="0.2">
      <c r="A3075" s="158"/>
      <c r="D3075" s="138"/>
    </row>
    <row r="3076" spans="1:4" x14ac:dyDescent="0.2">
      <c r="A3076" s="158"/>
      <c r="D3076" s="138"/>
    </row>
    <row r="3077" spans="1:4" x14ac:dyDescent="0.2">
      <c r="A3077" s="158"/>
      <c r="D3077" s="138"/>
    </row>
    <row r="3078" spans="1:4" x14ac:dyDescent="0.2">
      <c r="A3078" s="158"/>
      <c r="D3078" s="138"/>
    </row>
    <row r="3079" spans="1:4" x14ac:dyDescent="0.2">
      <c r="A3079" s="158"/>
      <c r="D3079" s="138"/>
    </row>
    <row r="3080" spans="1:4" x14ac:dyDescent="0.2">
      <c r="A3080" s="158"/>
      <c r="D3080" s="138"/>
    </row>
    <row r="3081" spans="1:4" x14ac:dyDescent="0.2">
      <c r="A3081" s="158"/>
      <c r="D3081" s="138"/>
    </row>
    <row r="3082" spans="1:4" x14ac:dyDescent="0.2">
      <c r="A3082" s="158"/>
      <c r="D3082" s="138"/>
    </row>
    <row r="3083" spans="1:4" x14ac:dyDescent="0.2">
      <c r="A3083" s="158"/>
      <c r="D3083" s="138"/>
    </row>
    <row r="3084" spans="1:4" x14ac:dyDescent="0.2">
      <c r="A3084" s="158"/>
      <c r="D3084" s="138"/>
    </row>
    <row r="3085" spans="1:4" x14ac:dyDescent="0.2">
      <c r="A3085" s="158"/>
      <c r="D3085" s="138"/>
    </row>
    <row r="3086" spans="1:4" x14ac:dyDescent="0.2">
      <c r="A3086" s="158"/>
      <c r="D3086" s="138"/>
    </row>
    <row r="3087" spans="1:4" x14ac:dyDescent="0.2">
      <c r="A3087" s="158"/>
      <c r="D3087" s="138"/>
    </row>
    <row r="3088" spans="1:4" x14ac:dyDescent="0.2">
      <c r="A3088" s="158"/>
      <c r="D3088" s="138"/>
    </row>
    <row r="3089" spans="1:4" x14ac:dyDescent="0.2">
      <c r="A3089" s="158"/>
      <c r="D3089" s="138"/>
    </row>
    <row r="3090" spans="1:4" x14ac:dyDescent="0.2">
      <c r="A3090" s="158"/>
      <c r="D3090" s="138"/>
    </row>
    <row r="3091" spans="1:4" x14ac:dyDescent="0.2">
      <c r="A3091" s="158"/>
      <c r="D3091" s="138"/>
    </row>
    <row r="3092" spans="1:4" x14ac:dyDescent="0.2">
      <c r="A3092" s="158"/>
      <c r="D3092" s="138"/>
    </row>
    <row r="3093" spans="1:4" x14ac:dyDescent="0.2">
      <c r="A3093" s="158"/>
      <c r="D3093" s="138"/>
    </row>
    <row r="3094" spans="1:4" x14ac:dyDescent="0.2">
      <c r="A3094" s="158"/>
      <c r="D3094" s="138"/>
    </row>
    <row r="3095" spans="1:4" x14ac:dyDescent="0.2">
      <c r="A3095" s="158"/>
      <c r="D3095" s="138"/>
    </row>
    <row r="3096" spans="1:4" x14ac:dyDescent="0.2">
      <c r="A3096" s="158"/>
      <c r="D3096" s="138"/>
    </row>
    <row r="3097" spans="1:4" x14ac:dyDescent="0.2">
      <c r="A3097" s="158"/>
      <c r="D3097" s="138"/>
    </row>
    <row r="3098" spans="1:4" x14ac:dyDescent="0.2">
      <c r="A3098" s="158"/>
      <c r="D3098" s="138"/>
    </row>
    <row r="3099" spans="1:4" x14ac:dyDescent="0.2">
      <c r="A3099" s="158"/>
      <c r="D3099" s="138"/>
    </row>
    <row r="3100" spans="1:4" x14ac:dyDescent="0.2">
      <c r="A3100" s="158"/>
      <c r="D3100" s="138"/>
    </row>
    <row r="3101" spans="1:4" x14ac:dyDescent="0.2">
      <c r="A3101" s="158"/>
      <c r="D3101" s="138"/>
    </row>
    <row r="3102" spans="1:4" x14ac:dyDescent="0.2">
      <c r="A3102" s="158"/>
      <c r="D3102" s="138"/>
    </row>
    <row r="3103" spans="1:4" x14ac:dyDescent="0.2">
      <c r="A3103" s="158"/>
      <c r="D3103" s="138"/>
    </row>
    <row r="3104" spans="1:4" x14ac:dyDescent="0.2">
      <c r="A3104" s="158"/>
      <c r="D3104" s="138"/>
    </row>
    <row r="3105" spans="1:4" x14ac:dyDescent="0.2">
      <c r="A3105" s="158"/>
      <c r="D3105" s="138"/>
    </row>
    <row r="3106" spans="1:4" x14ac:dyDescent="0.2">
      <c r="A3106" s="158"/>
      <c r="D3106" s="138"/>
    </row>
    <row r="3107" spans="1:4" x14ac:dyDescent="0.2">
      <c r="A3107" s="158"/>
      <c r="D3107" s="138"/>
    </row>
    <row r="3108" spans="1:4" x14ac:dyDescent="0.2">
      <c r="A3108" s="158"/>
      <c r="D3108" s="138"/>
    </row>
    <row r="3109" spans="1:4" x14ac:dyDescent="0.2">
      <c r="A3109" s="158"/>
      <c r="D3109" s="138"/>
    </row>
    <row r="3110" spans="1:4" x14ac:dyDescent="0.2">
      <c r="A3110" s="158"/>
      <c r="D3110" s="138"/>
    </row>
    <row r="3111" spans="1:4" x14ac:dyDescent="0.2">
      <c r="A3111" s="158"/>
      <c r="D3111" s="138"/>
    </row>
    <row r="3112" spans="1:4" x14ac:dyDescent="0.2">
      <c r="A3112" s="158"/>
      <c r="D3112" s="138"/>
    </row>
    <row r="3113" spans="1:4" x14ac:dyDescent="0.2">
      <c r="A3113" s="158"/>
      <c r="D3113" s="138"/>
    </row>
    <row r="3114" spans="1:4" x14ac:dyDescent="0.2">
      <c r="A3114" s="158"/>
      <c r="D3114" s="138"/>
    </row>
    <row r="3115" spans="1:4" x14ac:dyDescent="0.2">
      <c r="A3115" s="158"/>
      <c r="D3115" s="138"/>
    </row>
    <row r="3116" spans="1:4" x14ac:dyDescent="0.2">
      <c r="A3116" s="158"/>
      <c r="D3116" s="138"/>
    </row>
    <row r="3117" spans="1:4" x14ac:dyDescent="0.2">
      <c r="A3117" s="158"/>
      <c r="D3117" s="138"/>
    </row>
    <row r="3118" spans="1:4" x14ac:dyDescent="0.2">
      <c r="A3118" s="158"/>
      <c r="D3118" s="138"/>
    </row>
    <row r="3119" spans="1:4" x14ac:dyDescent="0.2">
      <c r="A3119" s="158"/>
      <c r="D3119" s="138"/>
    </row>
    <row r="3120" spans="1:4" x14ac:dyDescent="0.2">
      <c r="A3120" s="158"/>
      <c r="D3120" s="138"/>
    </row>
    <row r="3121" spans="1:4" x14ac:dyDescent="0.2">
      <c r="A3121" s="158"/>
      <c r="D3121" s="138"/>
    </row>
    <row r="3122" spans="1:4" x14ac:dyDescent="0.2">
      <c r="A3122" s="158"/>
      <c r="D3122" s="138"/>
    </row>
    <row r="3123" spans="1:4" x14ac:dyDescent="0.2">
      <c r="A3123" s="158"/>
      <c r="D3123" s="138"/>
    </row>
    <row r="3124" spans="1:4" x14ac:dyDescent="0.2">
      <c r="A3124" s="158"/>
      <c r="D3124" s="138"/>
    </row>
    <row r="3125" spans="1:4" x14ac:dyDescent="0.2">
      <c r="A3125" s="158"/>
      <c r="D3125" s="138"/>
    </row>
    <row r="3126" spans="1:4" x14ac:dyDescent="0.2">
      <c r="A3126" s="158"/>
      <c r="D3126" s="138"/>
    </row>
    <row r="3127" spans="1:4" x14ac:dyDescent="0.2">
      <c r="A3127" s="158"/>
      <c r="D3127" s="138"/>
    </row>
    <row r="3128" spans="1:4" x14ac:dyDescent="0.2">
      <c r="A3128" s="158"/>
      <c r="D3128" s="138"/>
    </row>
    <row r="3129" spans="1:4" x14ac:dyDescent="0.2">
      <c r="A3129" s="158"/>
      <c r="D3129" s="138"/>
    </row>
    <row r="3130" spans="1:4" x14ac:dyDescent="0.2">
      <c r="A3130" s="158"/>
      <c r="D3130" s="138"/>
    </row>
    <row r="3131" spans="1:4" x14ac:dyDescent="0.2">
      <c r="A3131" s="158"/>
      <c r="D3131" s="138"/>
    </row>
    <row r="3132" spans="1:4" x14ac:dyDescent="0.2">
      <c r="A3132" s="158"/>
      <c r="D3132" s="138"/>
    </row>
    <row r="3133" spans="1:4" x14ac:dyDescent="0.2">
      <c r="A3133" s="158"/>
      <c r="D3133" s="138"/>
    </row>
    <row r="3134" spans="1:4" x14ac:dyDescent="0.2">
      <c r="A3134" s="158"/>
      <c r="D3134" s="138"/>
    </row>
    <row r="3135" spans="1:4" x14ac:dyDescent="0.2">
      <c r="A3135" s="158"/>
      <c r="D3135" s="138"/>
    </row>
    <row r="3136" spans="1:4" x14ac:dyDescent="0.2">
      <c r="A3136" s="158"/>
      <c r="D3136" s="138"/>
    </row>
    <row r="3137" spans="1:4" x14ac:dyDescent="0.2">
      <c r="A3137" s="158"/>
      <c r="D3137" s="138"/>
    </row>
    <row r="3138" spans="1:4" x14ac:dyDescent="0.2">
      <c r="A3138" s="158"/>
      <c r="D3138" s="138"/>
    </row>
    <row r="3139" spans="1:4" x14ac:dyDescent="0.2">
      <c r="A3139" s="158"/>
      <c r="D3139" s="138"/>
    </row>
    <row r="3140" spans="1:4" x14ac:dyDescent="0.2">
      <c r="A3140" s="158"/>
      <c r="D3140" s="138"/>
    </row>
    <row r="3141" spans="1:4" x14ac:dyDescent="0.2">
      <c r="A3141" s="158"/>
      <c r="D3141" s="138"/>
    </row>
    <row r="3142" spans="1:4" x14ac:dyDescent="0.2">
      <c r="A3142" s="158"/>
      <c r="D3142" s="138"/>
    </row>
    <row r="3143" spans="1:4" x14ac:dyDescent="0.2">
      <c r="A3143" s="158"/>
      <c r="D3143" s="138"/>
    </row>
    <row r="3144" spans="1:4" x14ac:dyDescent="0.2">
      <c r="A3144" s="158"/>
      <c r="D3144" s="138"/>
    </row>
    <row r="3145" spans="1:4" x14ac:dyDescent="0.2">
      <c r="A3145" s="158"/>
      <c r="D3145" s="138"/>
    </row>
    <row r="3146" spans="1:4" x14ac:dyDescent="0.2">
      <c r="A3146" s="158"/>
      <c r="D3146" s="138"/>
    </row>
    <row r="3147" spans="1:4" x14ac:dyDescent="0.2">
      <c r="A3147" s="158"/>
      <c r="D3147" s="138"/>
    </row>
    <row r="3148" spans="1:4" x14ac:dyDescent="0.2">
      <c r="A3148" s="158"/>
      <c r="D3148" s="138"/>
    </row>
    <row r="3149" spans="1:4" x14ac:dyDescent="0.2">
      <c r="A3149" s="158"/>
      <c r="D3149" s="138"/>
    </row>
    <row r="3150" spans="1:4" x14ac:dyDescent="0.2">
      <c r="A3150" s="158"/>
      <c r="D3150" s="138"/>
    </row>
    <row r="3151" spans="1:4" x14ac:dyDescent="0.2">
      <c r="A3151" s="158"/>
      <c r="D3151" s="138"/>
    </row>
    <row r="3152" spans="1:4" x14ac:dyDescent="0.2">
      <c r="A3152" s="158"/>
      <c r="D3152" s="138"/>
    </row>
    <row r="3153" spans="1:4" x14ac:dyDescent="0.2">
      <c r="A3153" s="158"/>
      <c r="D3153" s="138"/>
    </row>
    <row r="3154" spans="1:4" x14ac:dyDescent="0.2">
      <c r="A3154" s="158"/>
      <c r="D3154" s="138"/>
    </row>
    <row r="3155" spans="1:4" x14ac:dyDescent="0.2">
      <c r="A3155" s="158"/>
      <c r="D3155" s="138"/>
    </row>
    <row r="3156" spans="1:4" x14ac:dyDescent="0.2">
      <c r="A3156" s="158"/>
      <c r="D3156" s="138"/>
    </row>
    <row r="3157" spans="1:4" x14ac:dyDescent="0.2">
      <c r="A3157" s="158"/>
      <c r="D3157" s="138"/>
    </row>
    <row r="3158" spans="1:4" x14ac:dyDescent="0.2">
      <c r="A3158" s="158"/>
      <c r="D3158" s="138"/>
    </row>
    <row r="3159" spans="1:4" x14ac:dyDescent="0.2">
      <c r="A3159" s="158"/>
      <c r="D3159" s="138"/>
    </row>
    <row r="3160" spans="1:4" x14ac:dyDescent="0.2">
      <c r="A3160" s="158"/>
      <c r="D3160" s="138"/>
    </row>
    <row r="3161" spans="1:4" x14ac:dyDescent="0.2">
      <c r="A3161" s="158"/>
      <c r="D3161" s="138"/>
    </row>
    <row r="3162" spans="1:4" x14ac:dyDescent="0.2">
      <c r="A3162" s="158"/>
      <c r="D3162" s="138"/>
    </row>
    <row r="3163" spans="1:4" x14ac:dyDescent="0.2">
      <c r="A3163" s="158"/>
      <c r="D3163" s="138"/>
    </row>
    <row r="3164" spans="1:4" x14ac:dyDescent="0.2">
      <c r="A3164" s="158"/>
      <c r="D3164" s="138"/>
    </row>
    <row r="3165" spans="1:4" x14ac:dyDescent="0.2">
      <c r="A3165" s="158"/>
      <c r="D3165" s="138"/>
    </row>
    <row r="3166" spans="1:4" x14ac:dyDescent="0.2">
      <c r="A3166" s="158"/>
      <c r="D3166" s="138"/>
    </row>
    <row r="3167" spans="1:4" x14ac:dyDescent="0.2">
      <c r="A3167" s="158"/>
      <c r="D3167" s="138"/>
    </row>
    <row r="3168" spans="1:4" x14ac:dyDescent="0.2">
      <c r="A3168" s="158"/>
      <c r="D3168" s="138"/>
    </row>
    <row r="3169" spans="1:4" x14ac:dyDescent="0.2">
      <c r="A3169" s="158"/>
      <c r="D3169" s="138"/>
    </row>
    <row r="3170" spans="1:4" x14ac:dyDescent="0.2">
      <c r="A3170" s="158"/>
      <c r="D3170" s="138"/>
    </row>
    <row r="3171" spans="1:4" x14ac:dyDescent="0.2">
      <c r="A3171" s="158"/>
      <c r="D3171" s="138"/>
    </row>
    <row r="3172" spans="1:4" x14ac:dyDescent="0.2">
      <c r="A3172" s="158"/>
      <c r="D3172" s="138"/>
    </row>
    <row r="3173" spans="1:4" x14ac:dyDescent="0.2">
      <c r="A3173" s="158"/>
      <c r="D3173" s="138"/>
    </row>
    <row r="3174" spans="1:4" x14ac:dyDescent="0.2">
      <c r="A3174" s="158"/>
      <c r="D3174" s="138"/>
    </row>
    <row r="3175" spans="1:4" x14ac:dyDescent="0.2">
      <c r="A3175" s="158"/>
      <c r="D3175" s="138"/>
    </row>
    <row r="3176" spans="1:4" x14ac:dyDescent="0.2">
      <c r="A3176" s="158"/>
      <c r="D3176" s="138"/>
    </row>
    <row r="3177" spans="1:4" x14ac:dyDescent="0.2">
      <c r="A3177" s="158"/>
      <c r="D3177" s="138"/>
    </row>
    <row r="3178" spans="1:4" x14ac:dyDescent="0.2">
      <c r="A3178" s="158"/>
      <c r="D3178" s="138"/>
    </row>
    <row r="3179" spans="1:4" x14ac:dyDescent="0.2">
      <c r="A3179" s="158"/>
      <c r="D3179" s="138"/>
    </row>
    <row r="3180" spans="1:4" x14ac:dyDescent="0.2">
      <c r="A3180" s="158"/>
      <c r="D3180" s="138"/>
    </row>
    <row r="3181" spans="1:4" x14ac:dyDescent="0.2">
      <c r="A3181" s="158"/>
      <c r="D3181" s="138"/>
    </row>
    <row r="3182" spans="1:4" x14ac:dyDescent="0.2">
      <c r="A3182" s="158"/>
      <c r="D3182" s="138"/>
    </row>
    <row r="3183" spans="1:4" x14ac:dyDescent="0.2">
      <c r="A3183" s="158"/>
      <c r="D3183" s="138"/>
    </row>
    <row r="3184" spans="1:4" x14ac:dyDescent="0.2">
      <c r="A3184" s="158"/>
      <c r="D3184" s="138"/>
    </row>
    <row r="3185" spans="1:4" x14ac:dyDescent="0.2">
      <c r="A3185" s="158"/>
      <c r="D3185" s="138"/>
    </row>
    <row r="3186" spans="1:4" x14ac:dyDescent="0.2">
      <c r="A3186" s="158"/>
      <c r="D3186" s="138"/>
    </row>
    <row r="3187" spans="1:4" x14ac:dyDescent="0.2">
      <c r="A3187" s="158"/>
      <c r="D3187" s="138"/>
    </row>
    <row r="3188" spans="1:4" x14ac:dyDescent="0.2">
      <c r="A3188" s="158"/>
      <c r="D3188" s="138"/>
    </row>
    <row r="3189" spans="1:4" x14ac:dyDescent="0.2">
      <c r="A3189" s="158"/>
      <c r="D3189" s="138"/>
    </row>
    <row r="3190" spans="1:4" x14ac:dyDescent="0.2">
      <c r="A3190" s="158"/>
      <c r="D3190" s="138"/>
    </row>
    <row r="3191" spans="1:4" x14ac:dyDescent="0.2">
      <c r="A3191" s="158"/>
      <c r="D3191" s="138"/>
    </row>
    <row r="3192" spans="1:4" x14ac:dyDescent="0.2">
      <c r="A3192" s="158"/>
      <c r="D3192" s="138"/>
    </row>
    <row r="3193" spans="1:4" x14ac:dyDescent="0.2">
      <c r="A3193" s="158"/>
      <c r="D3193" s="138"/>
    </row>
    <row r="3194" spans="1:4" x14ac:dyDescent="0.2">
      <c r="A3194" s="158"/>
      <c r="D3194" s="138"/>
    </row>
    <row r="3195" spans="1:4" x14ac:dyDescent="0.2">
      <c r="A3195" s="158"/>
      <c r="D3195" s="138"/>
    </row>
    <row r="3196" spans="1:4" x14ac:dyDescent="0.2">
      <c r="A3196" s="158"/>
      <c r="D3196" s="138"/>
    </row>
    <row r="3197" spans="1:4" x14ac:dyDescent="0.2">
      <c r="A3197" s="158"/>
      <c r="D3197" s="138"/>
    </row>
    <row r="3198" spans="1:4" x14ac:dyDescent="0.2">
      <c r="A3198" s="158"/>
      <c r="D3198" s="138"/>
    </row>
    <row r="3199" spans="1:4" x14ac:dyDescent="0.2">
      <c r="A3199" s="158"/>
      <c r="D3199" s="138"/>
    </row>
    <row r="3200" spans="1:4" x14ac:dyDescent="0.2">
      <c r="A3200" s="158"/>
      <c r="D3200" s="138"/>
    </row>
    <row r="3201" spans="1:4" x14ac:dyDescent="0.2">
      <c r="A3201" s="158"/>
      <c r="D3201" s="138"/>
    </row>
    <row r="3202" spans="1:4" x14ac:dyDescent="0.2">
      <c r="A3202" s="158"/>
      <c r="D3202" s="138"/>
    </row>
    <row r="3203" spans="1:4" x14ac:dyDescent="0.2">
      <c r="A3203" s="158"/>
      <c r="D3203" s="138"/>
    </row>
    <row r="3204" spans="1:4" x14ac:dyDescent="0.2">
      <c r="A3204" s="158"/>
      <c r="D3204" s="138"/>
    </row>
    <row r="3205" spans="1:4" x14ac:dyDescent="0.2">
      <c r="A3205" s="158"/>
      <c r="D3205" s="138"/>
    </row>
    <row r="3206" spans="1:4" x14ac:dyDescent="0.2">
      <c r="A3206" s="158"/>
      <c r="D3206" s="138"/>
    </row>
    <row r="3207" spans="1:4" x14ac:dyDescent="0.2">
      <c r="A3207" s="158"/>
      <c r="D3207" s="138"/>
    </row>
    <row r="3208" spans="1:4" x14ac:dyDescent="0.2">
      <c r="A3208" s="158"/>
      <c r="D3208" s="138"/>
    </row>
    <row r="3209" spans="1:4" x14ac:dyDescent="0.2">
      <c r="A3209" s="158"/>
      <c r="D3209" s="138"/>
    </row>
    <row r="3210" spans="1:4" x14ac:dyDescent="0.2">
      <c r="A3210" s="158"/>
      <c r="D3210" s="138"/>
    </row>
    <row r="3211" spans="1:4" x14ac:dyDescent="0.2">
      <c r="A3211" s="158"/>
      <c r="D3211" s="138"/>
    </row>
    <row r="3212" spans="1:4" x14ac:dyDescent="0.2">
      <c r="A3212" s="158"/>
      <c r="D3212" s="138"/>
    </row>
    <row r="3213" spans="1:4" x14ac:dyDescent="0.2">
      <c r="A3213" s="158"/>
      <c r="D3213" s="138"/>
    </row>
    <row r="3214" spans="1:4" x14ac:dyDescent="0.2">
      <c r="A3214" s="158"/>
      <c r="D3214" s="138"/>
    </row>
    <row r="3215" spans="1:4" x14ac:dyDescent="0.2">
      <c r="A3215" s="158"/>
      <c r="D3215" s="138"/>
    </row>
    <row r="3216" spans="1:4" x14ac:dyDescent="0.2">
      <c r="A3216" s="158"/>
      <c r="D3216" s="138"/>
    </row>
    <row r="3217" spans="1:4" x14ac:dyDescent="0.2">
      <c r="A3217" s="158"/>
      <c r="D3217" s="138"/>
    </row>
    <row r="3218" spans="1:4" x14ac:dyDescent="0.2">
      <c r="A3218" s="158"/>
      <c r="D3218" s="138"/>
    </row>
    <row r="3219" spans="1:4" x14ac:dyDescent="0.2">
      <c r="A3219" s="158"/>
      <c r="D3219" s="138"/>
    </row>
    <row r="3220" spans="1:4" x14ac:dyDescent="0.2">
      <c r="A3220" s="158"/>
      <c r="D3220" s="138"/>
    </row>
    <row r="3221" spans="1:4" x14ac:dyDescent="0.2">
      <c r="A3221" s="158"/>
      <c r="D3221" s="138"/>
    </row>
    <row r="3222" spans="1:4" x14ac:dyDescent="0.2">
      <c r="A3222" s="158"/>
      <c r="D3222" s="138"/>
    </row>
    <row r="3223" spans="1:4" x14ac:dyDescent="0.2">
      <c r="A3223" s="158"/>
      <c r="D3223" s="138"/>
    </row>
    <row r="3224" spans="1:4" x14ac:dyDescent="0.2">
      <c r="A3224" s="158"/>
      <c r="D3224" s="138"/>
    </row>
    <row r="3225" spans="1:4" x14ac:dyDescent="0.2">
      <c r="A3225" s="158"/>
      <c r="D3225" s="138"/>
    </row>
    <row r="3226" spans="1:4" x14ac:dyDescent="0.2">
      <c r="A3226" s="158"/>
      <c r="D3226" s="138"/>
    </row>
    <row r="3227" spans="1:4" x14ac:dyDescent="0.2">
      <c r="A3227" s="158"/>
      <c r="D3227" s="138"/>
    </row>
    <row r="3228" spans="1:4" x14ac:dyDescent="0.2">
      <c r="A3228" s="158"/>
      <c r="D3228" s="138"/>
    </row>
    <row r="3229" spans="1:4" x14ac:dyDescent="0.2">
      <c r="A3229" s="158"/>
      <c r="D3229" s="138"/>
    </row>
    <row r="3230" spans="1:4" x14ac:dyDescent="0.2">
      <c r="A3230" s="158"/>
      <c r="D3230" s="138"/>
    </row>
    <row r="3231" spans="1:4" x14ac:dyDescent="0.2">
      <c r="A3231" s="158"/>
      <c r="D3231" s="138"/>
    </row>
    <row r="3232" spans="1:4" x14ac:dyDescent="0.2">
      <c r="A3232" s="158"/>
      <c r="D3232" s="138"/>
    </row>
    <row r="3233" spans="1:4" x14ac:dyDescent="0.2">
      <c r="A3233" s="158"/>
      <c r="D3233" s="138"/>
    </row>
    <row r="3234" spans="1:4" x14ac:dyDescent="0.2">
      <c r="A3234" s="158"/>
      <c r="D3234" s="138"/>
    </row>
    <row r="3235" spans="1:4" x14ac:dyDescent="0.2">
      <c r="A3235" s="158"/>
      <c r="D3235" s="138"/>
    </row>
    <row r="3236" spans="1:4" x14ac:dyDescent="0.2">
      <c r="A3236" s="158"/>
      <c r="D3236" s="138"/>
    </row>
    <row r="3237" spans="1:4" x14ac:dyDescent="0.2">
      <c r="A3237" s="158"/>
      <c r="D3237" s="138"/>
    </row>
    <row r="3238" spans="1:4" x14ac:dyDescent="0.2">
      <c r="A3238" s="158"/>
      <c r="D3238" s="138"/>
    </row>
    <row r="3239" spans="1:4" x14ac:dyDescent="0.2">
      <c r="A3239" s="158"/>
      <c r="D3239" s="138"/>
    </row>
    <row r="3240" spans="1:4" x14ac:dyDescent="0.2">
      <c r="A3240" s="158"/>
      <c r="D3240" s="138"/>
    </row>
    <row r="3241" spans="1:4" x14ac:dyDescent="0.2">
      <c r="A3241" s="158"/>
      <c r="D3241" s="138"/>
    </row>
    <row r="3242" spans="1:4" x14ac:dyDescent="0.2">
      <c r="A3242" s="158"/>
      <c r="D3242" s="138"/>
    </row>
    <row r="3243" spans="1:4" x14ac:dyDescent="0.2">
      <c r="A3243" s="158"/>
      <c r="D3243" s="138"/>
    </row>
    <row r="3244" spans="1:4" x14ac:dyDescent="0.2">
      <c r="A3244" s="158"/>
      <c r="D3244" s="138"/>
    </row>
    <row r="3245" spans="1:4" x14ac:dyDescent="0.2">
      <c r="A3245" s="158"/>
      <c r="D3245" s="138"/>
    </row>
    <row r="3246" spans="1:4" x14ac:dyDescent="0.2">
      <c r="A3246" s="158"/>
      <c r="D3246" s="138"/>
    </row>
    <row r="3247" spans="1:4" x14ac:dyDescent="0.2">
      <c r="A3247" s="158"/>
      <c r="D3247" s="138"/>
    </row>
    <row r="3248" spans="1:4" x14ac:dyDescent="0.2">
      <c r="A3248" s="158"/>
      <c r="D3248" s="138"/>
    </row>
    <row r="3249" spans="1:4" x14ac:dyDescent="0.2">
      <c r="A3249" s="158"/>
      <c r="D3249" s="138"/>
    </row>
    <row r="3250" spans="1:4" x14ac:dyDescent="0.2">
      <c r="A3250" s="158"/>
      <c r="D3250" s="138"/>
    </row>
    <row r="3251" spans="1:4" x14ac:dyDescent="0.2">
      <c r="A3251" s="158"/>
      <c r="D3251" s="138"/>
    </row>
    <row r="3252" spans="1:4" x14ac:dyDescent="0.2">
      <c r="A3252" s="158"/>
      <c r="D3252" s="138"/>
    </row>
    <row r="3253" spans="1:4" x14ac:dyDescent="0.2">
      <c r="A3253" s="158"/>
      <c r="D3253" s="138"/>
    </row>
    <row r="3254" spans="1:4" x14ac:dyDescent="0.2">
      <c r="A3254" s="158"/>
      <c r="D3254" s="138"/>
    </row>
    <row r="3255" spans="1:4" x14ac:dyDescent="0.2">
      <c r="A3255" s="158"/>
      <c r="D3255" s="138"/>
    </row>
    <row r="3256" spans="1:4" x14ac:dyDescent="0.2">
      <c r="A3256" s="158"/>
      <c r="D3256" s="138"/>
    </row>
    <row r="3257" spans="1:4" x14ac:dyDescent="0.2">
      <c r="A3257" s="158"/>
      <c r="D3257" s="138"/>
    </row>
    <row r="3258" spans="1:4" x14ac:dyDescent="0.2">
      <c r="A3258" s="158"/>
      <c r="D3258" s="138"/>
    </row>
    <row r="3259" spans="1:4" x14ac:dyDescent="0.2">
      <c r="A3259" s="158"/>
      <c r="D3259" s="138"/>
    </row>
    <row r="3260" spans="1:4" x14ac:dyDescent="0.2">
      <c r="A3260" s="158"/>
      <c r="D3260" s="138"/>
    </row>
    <row r="3261" spans="1:4" x14ac:dyDescent="0.2">
      <c r="A3261" s="158"/>
      <c r="D3261" s="138"/>
    </row>
    <row r="3262" spans="1:4" x14ac:dyDescent="0.2">
      <c r="A3262" s="158"/>
      <c r="D3262" s="138"/>
    </row>
    <row r="3263" spans="1:4" x14ac:dyDescent="0.2">
      <c r="A3263" s="158"/>
      <c r="D3263" s="138"/>
    </row>
    <row r="3264" spans="1:4" x14ac:dyDescent="0.2">
      <c r="A3264" s="158"/>
      <c r="D3264" s="138"/>
    </row>
    <row r="3265" spans="1:4" x14ac:dyDescent="0.2">
      <c r="A3265" s="158"/>
      <c r="D3265" s="138"/>
    </row>
    <row r="3266" spans="1:4" x14ac:dyDescent="0.2">
      <c r="A3266" s="158"/>
      <c r="D3266" s="138"/>
    </row>
    <row r="3267" spans="1:4" x14ac:dyDescent="0.2">
      <c r="A3267" s="158"/>
      <c r="D3267" s="138"/>
    </row>
    <row r="3268" spans="1:4" x14ac:dyDescent="0.2">
      <c r="A3268" s="158"/>
      <c r="D3268" s="138"/>
    </row>
    <row r="3269" spans="1:4" x14ac:dyDescent="0.2">
      <c r="A3269" s="158"/>
      <c r="D3269" s="138"/>
    </row>
    <row r="3270" spans="1:4" x14ac:dyDescent="0.2">
      <c r="A3270" s="158"/>
      <c r="D3270" s="138"/>
    </row>
    <row r="3271" spans="1:4" x14ac:dyDescent="0.2">
      <c r="A3271" s="158"/>
      <c r="D3271" s="138"/>
    </row>
    <row r="3272" spans="1:4" x14ac:dyDescent="0.2">
      <c r="A3272" s="158"/>
      <c r="D3272" s="138"/>
    </row>
    <row r="3273" spans="1:4" x14ac:dyDescent="0.2">
      <c r="A3273" s="158"/>
      <c r="D3273" s="138"/>
    </row>
    <row r="3274" spans="1:4" x14ac:dyDescent="0.2">
      <c r="A3274" s="158"/>
      <c r="D3274" s="138"/>
    </row>
    <row r="3275" spans="1:4" x14ac:dyDescent="0.2">
      <c r="A3275" s="158"/>
      <c r="D3275" s="138"/>
    </row>
    <row r="3276" spans="1:4" x14ac:dyDescent="0.2">
      <c r="A3276" s="158"/>
      <c r="D3276" s="138"/>
    </row>
    <row r="3277" spans="1:4" x14ac:dyDescent="0.2">
      <c r="A3277" s="158"/>
      <c r="D3277" s="138"/>
    </row>
    <row r="3278" spans="1:4" x14ac:dyDescent="0.2">
      <c r="A3278" s="158"/>
      <c r="D3278" s="138"/>
    </row>
    <row r="3279" spans="1:4" x14ac:dyDescent="0.2">
      <c r="A3279" s="158"/>
      <c r="D3279" s="138"/>
    </row>
    <row r="3280" spans="1:4" x14ac:dyDescent="0.2">
      <c r="A3280" s="158"/>
      <c r="D3280" s="138"/>
    </row>
    <row r="3281" spans="1:4" x14ac:dyDescent="0.2">
      <c r="A3281" s="158"/>
      <c r="D3281" s="138"/>
    </row>
    <row r="3282" spans="1:4" x14ac:dyDescent="0.2">
      <c r="A3282" s="158"/>
      <c r="D3282" s="138"/>
    </row>
    <row r="3283" spans="1:4" x14ac:dyDescent="0.2">
      <c r="A3283" s="158"/>
      <c r="D3283" s="138"/>
    </row>
    <row r="3284" spans="1:4" x14ac:dyDescent="0.2">
      <c r="A3284" s="158"/>
      <c r="D3284" s="138"/>
    </row>
    <row r="3285" spans="1:4" x14ac:dyDescent="0.2">
      <c r="A3285" s="158"/>
      <c r="D3285" s="138"/>
    </row>
    <row r="3286" spans="1:4" x14ac:dyDescent="0.2">
      <c r="A3286" s="158"/>
      <c r="D3286" s="138"/>
    </row>
    <row r="3287" spans="1:4" x14ac:dyDescent="0.2">
      <c r="A3287" s="158"/>
      <c r="D3287" s="138"/>
    </row>
    <row r="3288" spans="1:4" x14ac:dyDescent="0.2">
      <c r="A3288" s="158"/>
      <c r="D3288" s="138"/>
    </row>
    <row r="3289" spans="1:4" x14ac:dyDescent="0.2">
      <c r="A3289" s="158"/>
      <c r="D3289" s="138"/>
    </row>
    <row r="3290" spans="1:4" x14ac:dyDescent="0.2">
      <c r="A3290" s="158"/>
      <c r="D3290" s="138"/>
    </row>
    <row r="3291" spans="1:4" x14ac:dyDescent="0.2">
      <c r="A3291" s="158"/>
      <c r="D3291" s="138"/>
    </row>
    <row r="3292" spans="1:4" x14ac:dyDescent="0.2">
      <c r="A3292" s="158"/>
      <c r="D3292" s="138"/>
    </row>
    <row r="3293" spans="1:4" x14ac:dyDescent="0.2">
      <c r="A3293" s="158"/>
      <c r="D3293" s="138"/>
    </row>
    <row r="3294" spans="1:4" x14ac:dyDescent="0.2">
      <c r="A3294" s="158"/>
      <c r="D3294" s="138"/>
    </row>
    <row r="3295" spans="1:4" x14ac:dyDescent="0.2">
      <c r="A3295" s="158"/>
      <c r="D3295" s="138"/>
    </row>
    <row r="3296" spans="1:4" x14ac:dyDescent="0.2">
      <c r="A3296" s="158"/>
      <c r="D3296" s="138"/>
    </row>
    <row r="3297" spans="1:4" x14ac:dyDescent="0.2">
      <c r="A3297" s="158"/>
      <c r="D3297" s="138"/>
    </row>
    <row r="3298" spans="1:4" x14ac:dyDescent="0.2">
      <c r="A3298" s="158"/>
      <c r="D3298" s="138"/>
    </row>
    <row r="3299" spans="1:4" x14ac:dyDescent="0.2">
      <c r="A3299" s="158"/>
      <c r="D3299" s="138"/>
    </row>
    <row r="3300" spans="1:4" x14ac:dyDescent="0.2">
      <c r="A3300" s="158"/>
      <c r="D3300" s="138"/>
    </row>
    <row r="3301" spans="1:4" x14ac:dyDescent="0.2">
      <c r="A3301" s="158"/>
      <c r="D3301" s="138"/>
    </row>
    <row r="3302" spans="1:4" x14ac:dyDescent="0.2">
      <c r="A3302" s="158"/>
      <c r="D3302" s="138"/>
    </row>
    <row r="3303" spans="1:4" x14ac:dyDescent="0.2">
      <c r="A3303" s="158"/>
      <c r="D3303" s="138"/>
    </row>
    <row r="3304" spans="1:4" x14ac:dyDescent="0.2">
      <c r="A3304" s="158"/>
      <c r="D3304" s="138"/>
    </row>
    <row r="3305" spans="1:4" x14ac:dyDescent="0.2">
      <c r="A3305" s="158"/>
      <c r="D3305" s="138"/>
    </row>
    <row r="3306" spans="1:4" x14ac:dyDescent="0.2">
      <c r="A3306" s="158"/>
      <c r="D3306" s="138"/>
    </row>
    <row r="3307" spans="1:4" x14ac:dyDescent="0.2">
      <c r="A3307" s="158"/>
      <c r="D3307" s="138"/>
    </row>
    <row r="3308" spans="1:4" x14ac:dyDescent="0.2">
      <c r="A3308" s="158"/>
      <c r="D3308" s="138"/>
    </row>
    <row r="3309" spans="1:4" x14ac:dyDescent="0.2">
      <c r="A3309" s="158"/>
      <c r="D3309" s="138"/>
    </row>
    <row r="3310" spans="1:4" x14ac:dyDescent="0.2">
      <c r="A3310" s="158"/>
      <c r="D3310" s="138"/>
    </row>
    <row r="3311" spans="1:4" x14ac:dyDescent="0.2">
      <c r="A3311" s="158"/>
      <c r="D3311" s="138"/>
    </row>
    <row r="3312" spans="1:4" x14ac:dyDescent="0.2">
      <c r="A3312" s="158"/>
      <c r="D3312" s="138"/>
    </row>
    <row r="3313" spans="1:4" x14ac:dyDescent="0.2">
      <c r="A3313" s="158"/>
      <c r="D3313" s="138"/>
    </row>
    <row r="3314" spans="1:4" x14ac:dyDescent="0.2">
      <c r="A3314" s="158"/>
      <c r="D3314" s="138"/>
    </row>
    <row r="3315" spans="1:4" x14ac:dyDescent="0.2">
      <c r="A3315" s="158"/>
      <c r="D3315" s="138"/>
    </row>
    <row r="3316" spans="1:4" x14ac:dyDescent="0.2">
      <c r="A3316" s="158"/>
      <c r="D3316" s="138"/>
    </row>
    <row r="3317" spans="1:4" x14ac:dyDescent="0.2">
      <c r="A3317" s="158"/>
      <c r="D3317" s="138"/>
    </row>
    <row r="3318" spans="1:4" x14ac:dyDescent="0.2">
      <c r="A3318" s="158"/>
      <c r="D3318" s="138"/>
    </row>
    <row r="3319" spans="1:4" x14ac:dyDescent="0.2">
      <c r="A3319" s="158"/>
      <c r="D3319" s="138"/>
    </row>
    <row r="3320" spans="1:4" x14ac:dyDescent="0.2">
      <c r="A3320" s="158"/>
      <c r="D3320" s="138"/>
    </row>
    <row r="3321" spans="1:4" x14ac:dyDescent="0.2">
      <c r="A3321" s="158"/>
      <c r="D3321" s="138"/>
    </row>
    <row r="3322" spans="1:4" x14ac:dyDescent="0.2">
      <c r="A3322" s="158"/>
      <c r="D3322" s="138"/>
    </row>
    <row r="3323" spans="1:4" x14ac:dyDescent="0.2">
      <c r="A3323" s="158"/>
      <c r="D3323" s="138"/>
    </row>
    <row r="3324" spans="1:4" x14ac:dyDescent="0.2">
      <c r="A3324" s="158"/>
      <c r="D3324" s="138"/>
    </row>
    <row r="3325" spans="1:4" x14ac:dyDescent="0.2">
      <c r="A3325" s="158"/>
      <c r="D3325" s="138"/>
    </row>
    <row r="3326" spans="1:4" x14ac:dyDescent="0.2">
      <c r="A3326" s="158"/>
      <c r="D3326" s="138"/>
    </row>
    <row r="3327" spans="1:4" x14ac:dyDescent="0.2">
      <c r="A3327" s="158"/>
      <c r="D3327" s="138"/>
    </row>
    <row r="3328" spans="1:4" x14ac:dyDescent="0.2">
      <c r="A3328" s="158"/>
      <c r="D3328" s="138"/>
    </row>
    <row r="3329" spans="1:4" x14ac:dyDescent="0.2">
      <c r="A3329" s="158"/>
      <c r="D3329" s="138"/>
    </row>
    <row r="3330" spans="1:4" x14ac:dyDescent="0.2">
      <c r="A3330" s="158"/>
      <c r="D3330" s="138"/>
    </row>
    <row r="3331" spans="1:4" x14ac:dyDescent="0.2">
      <c r="A3331" s="158"/>
      <c r="D3331" s="138"/>
    </row>
    <row r="3332" spans="1:4" x14ac:dyDescent="0.2">
      <c r="A3332" s="158"/>
      <c r="D3332" s="138"/>
    </row>
    <row r="3333" spans="1:4" x14ac:dyDescent="0.2">
      <c r="A3333" s="158"/>
      <c r="D3333" s="138"/>
    </row>
    <row r="3334" spans="1:4" x14ac:dyDescent="0.2">
      <c r="A3334" s="158"/>
      <c r="D3334" s="138"/>
    </row>
    <row r="3335" spans="1:4" x14ac:dyDescent="0.2">
      <c r="A3335" s="158"/>
      <c r="D3335" s="138"/>
    </row>
    <row r="3336" spans="1:4" x14ac:dyDescent="0.2">
      <c r="A3336" s="158"/>
      <c r="D3336" s="138"/>
    </row>
    <row r="3337" spans="1:4" x14ac:dyDescent="0.2">
      <c r="A3337" s="158"/>
      <c r="D3337" s="138"/>
    </row>
    <row r="3338" spans="1:4" x14ac:dyDescent="0.2">
      <c r="A3338" s="158"/>
      <c r="D3338" s="138"/>
    </row>
    <row r="3339" spans="1:4" x14ac:dyDescent="0.2">
      <c r="A3339" s="158"/>
      <c r="D3339" s="138"/>
    </row>
    <row r="3340" spans="1:4" x14ac:dyDescent="0.2">
      <c r="A3340" s="158"/>
      <c r="D3340" s="138"/>
    </row>
    <row r="3341" spans="1:4" x14ac:dyDescent="0.2">
      <c r="A3341" s="158"/>
      <c r="D3341" s="138"/>
    </row>
    <row r="3342" spans="1:4" x14ac:dyDescent="0.2">
      <c r="A3342" s="158"/>
      <c r="D3342" s="138"/>
    </row>
    <row r="3343" spans="1:4" x14ac:dyDescent="0.2">
      <c r="A3343" s="158"/>
      <c r="D3343" s="138"/>
    </row>
    <row r="3344" spans="1:4" x14ac:dyDescent="0.2">
      <c r="A3344" s="158"/>
      <c r="D3344" s="138"/>
    </row>
    <row r="3345" spans="1:4" x14ac:dyDescent="0.2">
      <c r="A3345" s="158"/>
      <c r="D3345" s="138"/>
    </row>
    <row r="3346" spans="1:4" x14ac:dyDescent="0.2">
      <c r="A3346" s="158"/>
      <c r="D3346" s="138"/>
    </row>
    <row r="3347" spans="1:4" x14ac:dyDescent="0.2">
      <c r="A3347" s="158"/>
      <c r="D3347" s="138"/>
    </row>
    <row r="3348" spans="1:4" x14ac:dyDescent="0.2">
      <c r="A3348" s="158"/>
      <c r="D3348" s="138"/>
    </row>
    <row r="3349" spans="1:4" x14ac:dyDescent="0.2">
      <c r="A3349" s="158"/>
      <c r="D3349" s="138"/>
    </row>
    <row r="3350" spans="1:4" x14ac:dyDescent="0.2">
      <c r="A3350" s="158"/>
      <c r="D3350" s="138"/>
    </row>
    <row r="3351" spans="1:4" x14ac:dyDescent="0.2">
      <c r="A3351" s="158"/>
      <c r="D3351" s="138"/>
    </row>
    <row r="3352" spans="1:4" x14ac:dyDescent="0.2">
      <c r="A3352" s="158"/>
      <c r="D3352" s="138"/>
    </row>
    <row r="3353" spans="1:4" x14ac:dyDescent="0.2">
      <c r="A3353" s="158"/>
      <c r="D3353" s="138"/>
    </row>
    <row r="3354" spans="1:4" x14ac:dyDescent="0.2">
      <c r="A3354" s="158"/>
      <c r="D3354" s="138"/>
    </row>
    <row r="3355" spans="1:4" x14ac:dyDescent="0.2">
      <c r="A3355" s="158"/>
      <c r="D3355" s="138"/>
    </row>
    <row r="3356" spans="1:4" x14ac:dyDescent="0.2">
      <c r="A3356" s="158"/>
      <c r="D3356" s="138"/>
    </row>
    <row r="3357" spans="1:4" x14ac:dyDescent="0.2">
      <c r="A3357" s="158"/>
      <c r="D3357" s="138"/>
    </row>
    <row r="3358" spans="1:4" x14ac:dyDescent="0.2">
      <c r="A3358" s="158"/>
      <c r="D3358" s="138"/>
    </row>
    <row r="3359" spans="1:4" x14ac:dyDescent="0.2">
      <c r="A3359" s="158"/>
      <c r="D3359" s="138"/>
    </row>
    <row r="3360" spans="1:4" x14ac:dyDescent="0.2">
      <c r="A3360" s="158"/>
      <c r="D3360" s="138"/>
    </row>
    <row r="3361" spans="1:4" x14ac:dyDescent="0.2">
      <c r="A3361" s="158"/>
      <c r="D3361" s="138"/>
    </row>
    <row r="3362" spans="1:4" x14ac:dyDescent="0.2">
      <c r="A3362" s="158"/>
      <c r="D3362" s="138"/>
    </row>
    <row r="3363" spans="1:4" x14ac:dyDescent="0.2">
      <c r="A3363" s="158"/>
      <c r="D3363" s="138"/>
    </row>
    <row r="3364" spans="1:4" x14ac:dyDescent="0.2">
      <c r="A3364" s="158"/>
      <c r="D3364" s="138"/>
    </row>
    <row r="3365" spans="1:4" x14ac:dyDescent="0.2">
      <c r="A3365" s="158"/>
      <c r="D3365" s="138"/>
    </row>
    <row r="3366" spans="1:4" x14ac:dyDescent="0.2">
      <c r="A3366" s="158"/>
      <c r="D3366" s="138"/>
    </row>
    <row r="3367" spans="1:4" x14ac:dyDescent="0.2">
      <c r="A3367" s="158"/>
      <c r="D3367" s="138"/>
    </row>
    <row r="3368" spans="1:4" x14ac:dyDescent="0.2">
      <c r="A3368" s="158"/>
      <c r="D3368" s="138"/>
    </row>
    <row r="3369" spans="1:4" x14ac:dyDescent="0.2">
      <c r="A3369" s="158"/>
      <c r="D3369" s="138"/>
    </row>
    <row r="3370" spans="1:4" x14ac:dyDescent="0.2">
      <c r="A3370" s="158"/>
      <c r="D3370" s="138"/>
    </row>
    <row r="3371" spans="1:4" x14ac:dyDescent="0.2">
      <c r="A3371" s="158"/>
      <c r="D3371" s="138"/>
    </row>
    <row r="3372" spans="1:4" x14ac:dyDescent="0.2">
      <c r="A3372" s="158"/>
      <c r="D3372" s="138"/>
    </row>
    <row r="3373" spans="1:4" x14ac:dyDescent="0.2">
      <c r="A3373" s="158"/>
      <c r="D3373" s="138"/>
    </row>
    <row r="3374" spans="1:4" x14ac:dyDescent="0.2">
      <c r="A3374" s="158"/>
      <c r="D3374" s="138"/>
    </row>
    <row r="3375" spans="1:4" x14ac:dyDescent="0.2">
      <c r="A3375" s="158"/>
      <c r="D3375" s="138"/>
    </row>
    <row r="3376" spans="1:4" x14ac:dyDescent="0.2">
      <c r="A3376" s="158"/>
      <c r="D3376" s="138"/>
    </row>
    <row r="3377" spans="1:4" x14ac:dyDescent="0.2">
      <c r="A3377" s="158"/>
      <c r="D3377" s="138"/>
    </row>
    <row r="3378" spans="1:4" x14ac:dyDescent="0.2">
      <c r="A3378" s="158"/>
      <c r="D3378" s="138"/>
    </row>
    <row r="3379" spans="1:4" x14ac:dyDescent="0.2">
      <c r="A3379" s="158"/>
      <c r="D3379" s="138"/>
    </row>
    <row r="3380" spans="1:4" x14ac:dyDescent="0.2">
      <c r="A3380" s="158"/>
      <c r="D3380" s="138"/>
    </row>
    <row r="3381" spans="1:4" x14ac:dyDescent="0.2">
      <c r="A3381" s="158"/>
      <c r="D3381" s="138"/>
    </row>
    <row r="3382" spans="1:4" x14ac:dyDescent="0.2">
      <c r="A3382" s="158"/>
      <c r="D3382" s="138"/>
    </row>
    <row r="3383" spans="1:4" x14ac:dyDescent="0.2">
      <c r="A3383" s="158"/>
      <c r="D3383" s="138"/>
    </row>
    <row r="3384" spans="1:4" x14ac:dyDescent="0.2">
      <c r="A3384" s="158"/>
      <c r="D3384" s="138"/>
    </row>
    <row r="3385" spans="1:4" x14ac:dyDescent="0.2">
      <c r="A3385" s="158"/>
      <c r="D3385" s="138"/>
    </row>
    <row r="3386" spans="1:4" x14ac:dyDescent="0.2">
      <c r="A3386" s="158"/>
      <c r="D3386" s="138"/>
    </row>
    <row r="3387" spans="1:4" x14ac:dyDescent="0.2">
      <c r="A3387" s="158"/>
      <c r="D3387" s="138"/>
    </row>
    <row r="3388" spans="1:4" x14ac:dyDescent="0.2">
      <c r="A3388" s="158"/>
      <c r="D3388" s="138"/>
    </row>
    <row r="3389" spans="1:4" x14ac:dyDescent="0.2">
      <c r="A3389" s="158"/>
      <c r="D3389" s="138"/>
    </row>
    <row r="3390" spans="1:4" x14ac:dyDescent="0.2">
      <c r="A3390" s="158"/>
      <c r="D3390" s="138"/>
    </row>
    <row r="3391" spans="1:4" x14ac:dyDescent="0.2">
      <c r="A3391" s="158"/>
      <c r="D3391" s="138"/>
    </row>
    <row r="3392" spans="1:4" x14ac:dyDescent="0.2">
      <c r="A3392" s="158"/>
      <c r="D3392" s="138"/>
    </row>
    <row r="3393" spans="1:4" x14ac:dyDescent="0.2">
      <c r="A3393" s="158"/>
      <c r="D3393" s="138"/>
    </row>
    <row r="3394" spans="1:4" x14ac:dyDescent="0.2">
      <c r="A3394" s="158"/>
      <c r="D3394" s="138"/>
    </row>
    <row r="3395" spans="1:4" x14ac:dyDescent="0.2">
      <c r="A3395" s="158"/>
      <c r="D3395" s="138"/>
    </row>
    <row r="3396" spans="1:4" x14ac:dyDescent="0.2">
      <c r="A3396" s="158"/>
      <c r="D3396" s="138"/>
    </row>
    <row r="3397" spans="1:4" x14ac:dyDescent="0.2">
      <c r="A3397" s="158"/>
      <c r="D3397" s="138"/>
    </row>
    <row r="3398" spans="1:4" x14ac:dyDescent="0.2">
      <c r="A3398" s="158"/>
      <c r="D3398" s="138"/>
    </row>
    <row r="3399" spans="1:4" x14ac:dyDescent="0.2">
      <c r="A3399" s="158"/>
      <c r="D3399" s="138"/>
    </row>
    <row r="3400" spans="1:4" x14ac:dyDescent="0.2">
      <c r="A3400" s="158"/>
      <c r="D3400" s="138"/>
    </row>
    <row r="3401" spans="1:4" x14ac:dyDescent="0.2">
      <c r="A3401" s="158"/>
      <c r="D3401" s="138"/>
    </row>
    <row r="3402" spans="1:4" x14ac:dyDescent="0.2">
      <c r="A3402" s="158"/>
      <c r="D3402" s="138"/>
    </row>
    <row r="3403" spans="1:4" x14ac:dyDescent="0.2">
      <c r="A3403" s="158"/>
      <c r="D3403" s="138"/>
    </row>
    <row r="3404" spans="1:4" x14ac:dyDescent="0.2">
      <c r="A3404" s="158"/>
      <c r="D3404" s="138"/>
    </row>
    <row r="3405" spans="1:4" x14ac:dyDescent="0.2">
      <c r="A3405" s="158"/>
      <c r="D3405" s="138"/>
    </row>
    <row r="3406" spans="1:4" x14ac:dyDescent="0.2">
      <c r="A3406" s="158"/>
      <c r="D3406" s="138"/>
    </row>
    <row r="3407" spans="1:4" x14ac:dyDescent="0.2">
      <c r="A3407" s="158"/>
      <c r="D3407" s="138"/>
    </row>
    <row r="3408" spans="1:4" x14ac:dyDescent="0.2">
      <c r="A3408" s="158"/>
      <c r="D3408" s="138"/>
    </row>
    <row r="3409" spans="1:4" x14ac:dyDescent="0.2">
      <c r="A3409" s="158"/>
      <c r="D3409" s="138"/>
    </row>
    <row r="3410" spans="1:4" x14ac:dyDescent="0.2">
      <c r="A3410" s="158"/>
      <c r="D3410" s="138"/>
    </row>
    <row r="3411" spans="1:4" x14ac:dyDescent="0.2">
      <c r="A3411" s="158"/>
      <c r="D3411" s="138"/>
    </row>
    <row r="3412" spans="1:4" x14ac:dyDescent="0.2">
      <c r="A3412" s="158"/>
      <c r="D3412" s="138"/>
    </row>
    <row r="3413" spans="1:4" x14ac:dyDescent="0.2">
      <c r="A3413" s="158"/>
      <c r="D3413" s="138"/>
    </row>
    <row r="3414" spans="1:4" x14ac:dyDescent="0.2">
      <c r="A3414" s="158"/>
      <c r="D3414" s="138"/>
    </row>
    <row r="3415" spans="1:4" x14ac:dyDescent="0.2">
      <c r="A3415" s="158"/>
      <c r="D3415" s="138"/>
    </row>
    <row r="3416" spans="1:4" x14ac:dyDescent="0.2">
      <c r="A3416" s="158"/>
      <c r="D3416" s="138"/>
    </row>
    <row r="3417" spans="1:4" x14ac:dyDescent="0.2">
      <c r="A3417" s="158"/>
      <c r="D3417" s="138"/>
    </row>
    <row r="3418" spans="1:4" x14ac:dyDescent="0.2">
      <c r="A3418" s="158"/>
      <c r="D3418" s="138"/>
    </row>
    <row r="3419" spans="1:4" x14ac:dyDescent="0.2">
      <c r="A3419" s="158"/>
      <c r="D3419" s="138"/>
    </row>
    <row r="3420" spans="1:4" x14ac:dyDescent="0.2">
      <c r="A3420" s="158"/>
      <c r="D3420" s="138"/>
    </row>
    <row r="3421" spans="1:4" x14ac:dyDescent="0.2">
      <c r="A3421" s="158"/>
      <c r="D3421" s="138"/>
    </row>
    <row r="3422" spans="1:4" x14ac:dyDescent="0.2">
      <c r="A3422" s="158"/>
      <c r="D3422" s="138"/>
    </row>
    <row r="3423" spans="1:4" x14ac:dyDescent="0.2">
      <c r="A3423" s="158"/>
      <c r="D3423" s="138"/>
    </row>
    <row r="3424" spans="1:4" x14ac:dyDescent="0.2">
      <c r="A3424" s="158"/>
      <c r="D3424" s="138"/>
    </row>
    <row r="3425" spans="1:4" x14ac:dyDescent="0.2">
      <c r="A3425" s="158"/>
      <c r="D3425" s="138"/>
    </row>
    <row r="3426" spans="1:4" x14ac:dyDescent="0.2">
      <c r="A3426" s="158"/>
      <c r="D3426" s="138"/>
    </row>
    <row r="3427" spans="1:4" x14ac:dyDescent="0.2">
      <c r="A3427" s="158"/>
      <c r="D3427" s="138"/>
    </row>
    <row r="3428" spans="1:4" x14ac:dyDescent="0.2">
      <c r="A3428" s="158"/>
      <c r="D3428" s="138"/>
    </row>
    <row r="3429" spans="1:4" x14ac:dyDescent="0.2">
      <c r="A3429" s="158"/>
      <c r="D3429" s="138"/>
    </row>
    <row r="3430" spans="1:4" x14ac:dyDescent="0.2">
      <c r="A3430" s="158"/>
      <c r="D3430" s="138"/>
    </row>
    <row r="3431" spans="1:4" x14ac:dyDescent="0.2">
      <c r="A3431" s="158"/>
      <c r="D3431" s="138"/>
    </row>
    <row r="3432" spans="1:4" x14ac:dyDescent="0.2">
      <c r="A3432" s="158"/>
      <c r="D3432" s="138"/>
    </row>
    <row r="3433" spans="1:4" x14ac:dyDescent="0.2">
      <c r="A3433" s="158"/>
      <c r="D3433" s="138"/>
    </row>
    <row r="3434" spans="1:4" x14ac:dyDescent="0.2">
      <c r="A3434" s="158"/>
      <c r="D3434" s="138"/>
    </row>
    <row r="3435" spans="1:4" x14ac:dyDescent="0.2">
      <c r="A3435" s="158"/>
      <c r="D3435" s="138"/>
    </row>
    <row r="3436" spans="1:4" x14ac:dyDescent="0.2">
      <c r="A3436" s="158"/>
      <c r="D3436" s="138"/>
    </row>
    <row r="3437" spans="1:4" x14ac:dyDescent="0.2">
      <c r="A3437" s="158"/>
      <c r="D3437" s="138"/>
    </row>
    <row r="3438" spans="1:4" x14ac:dyDescent="0.2">
      <c r="A3438" s="158"/>
      <c r="D3438" s="138"/>
    </row>
    <row r="3439" spans="1:4" x14ac:dyDescent="0.2">
      <c r="A3439" s="158"/>
      <c r="D3439" s="138"/>
    </row>
    <row r="3440" spans="1:4" x14ac:dyDescent="0.2">
      <c r="A3440" s="158"/>
      <c r="D3440" s="138"/>
    </row>
    <row r="3441" spans="1:4" x14ac:dyDescent="0.2">
      <c r="A3441" s="158"/>
      <c r="D3441" s="138"/>
    </row>
    <row r="3442" spans="1:4" x14ac:dyDescent="0.2">
      <c r="A3442" s="158"/>
      <c r="D3442" s="138"/>
    </row>
    <row r="3443" spans="1:4" x14ac:dyDescent="0.2">
      <c r="A3443" s="158"/>
      <c r="D3443" s="138"/>
    </row>
    <row r="3444" spans="1:4" x14ac:dyDescent="0.2">
      <c r="A3444" s="158"/>
      <c r="D3444" s="138"/>
    </row>
    <row r="3445" spans="1:4" x14ac:dyDescent="0.2">
      <c r="A3445" s="158"/>
      <c r="D3445" s="138"/>
    </row>
    <row r="3446" spans="1:4" x14ac:dyDescent="0.2">
      <c r="A3446" s="158"/>
      <c r="D3446" s="138"/>
    </row>
    <row r="3447" spans="1:4" x14ac:dyDescent="0.2">
      <c r="A3447" s="158"/>
      <c r="D3447" s="138"/>
    </row>
    <row r="3448" spans="1:4" x14ac:dyDescent="0.2">
      <c r="A3448" s="158"/>
      <c r="D3448" s="138"/>
    </row>
    <row r="3449" spans="1:4" x14ac:dyDescent="0.2">
      <c r="A3449" s="158"/>
      <c r="D3449" s="138"/>
    </row>
    <row r="3450" spans="1:4" x14ac:dyDescent="0.2">
      <c r="A3450" s="158"/>
      <c r="D3450" s="138"/>
    </row>
    <row r="3451" spans="1:4" x14ac:dyDescent="0.2">
      <c r="A3451" s="158"/>
      <c r="D3451" s="138"/>
    </row>
    <row r="3452" spans="1:4" x14ac:dyDescent="0.2">
      <c r="A3452" s="158"/>
      <c r="D3452" s="138"/>
    </row>
    <row r="3453" spans="1:4" x14ac:dyDescent="0.2">
      <c r="A3453" s="158"/>
      <c r="D3453" s="138"/>
    </row>
    <row r="3454" spans="1:4" x14ac:dyDescent="0.2">
      <c r="A3454" s="158"/>
      <c r="D3454" s="138"/>
    </row>
    <row r="3455" spans="1:4" x14ac:dyDescent="0.2">
      <c r="A3455" s="158"/>
      <c r="D3455" s="138"/>
    </row>
    <row r="3456" spans="1:4" x14ac:dyDescent="0.2">
      <c r="A3456" s="158"/>
      <c r="D3456" s="138"/>
    </row>
    <row r="3457" spans="1:4" x14ac:dyDescent="0.2">
      <c r="A3457" s="158"/>
      <c r="D3457" s="138"/>
    </row>
    <row r="3458" spans="1:4" x14ac:dyDescent="0.2">
      <c r="A3458" s="158"/>
      <c r="D3458" s="138"/>
    </row>
    <row r="3459" spans="1:4" x14ac:dyDescent="0.2">
      <c r="A3459" s="158"/>
      <c r="D3459" s="138"/>
    </row>
    <row r="3460" spans="1:4" x14ac:dyDescent="0.2">
      <c r="A3460" s="158"/>
      <c r="D3460" s="138"/>
    </row>
    <row r="3461" spans="1:4" x14ac:dyDescent="0.2">
      <c r="A3461" s="158"/>
      <c r="D3461" s="138"/>
    </row>
    <row r="3462" spans="1:4" x14ac:dyDescent="0.2">
      <c r="A3462" s="158"/>
      <c r="D3462" s="138"/>
    </row>
    <row r="3463" spans="1:4" x14ac:dyDescent="0.2">
      <c r="A3463" s="158"/>
      <c r="D3463" s="138"/>
    </row>
    <row r="3464" spans="1:4" x14ac:dyDescent="0.2">
      <c r="A3464" s="158"/>
      <c r="D3464" s="138"/>
    </row>
    <row r="3465" spans="1:4" x14ac:dyDescent="0.2">
      <c r="A3465" s="158"/>
      <c r="D3465" s="138"/>
    </row>
    <row r="3466" spans="1:4" x14ac:dyDescent="0.2">
      <c r="A3466" s="158"/>
      <c r="D3466" s="138"/>
    </row>
    <row r="3467" spans="1:4" x14ac:dyDescent="0.2">
      <c r="A3467" s="158"/>
      <c r="D3467" s="138"/>
    </row>
    <row r="3468" spans="1:4" x14ac:dyDescent="0.2">
      <c r="A3468" s="158"/>
      <c r="D3468" s="138"/>
    </row>
    <row r="3469" spans="1:4" x14ac:dyDescent="0.2">
      <c r="A3469" s="158"/>
      <c r="D3469" s="138"/>
    </row>
    <row r="3470" spans="1:4" x14ac:dyDescent="0.2">
      <c r="A3470" s="158"/>
      <c r="D3470" s="138"/>
    </row>
    <row r="3471" spans="1:4" x14ac:dyDescent="0.2">
      <c r="A3471" s="158"/>
      <c r="D3471" s="138"/>
    </row>
    <row r="3472" spans="1:4" x14ac:dyDescent="0.2">
      <c r="A3472" s="158"/>
      <c r="D3472" s="138"/>
    </row>
    <row r="3473" spans="1:4" x14ac:dyDescent="0.2">
      <c r="A3473" s="158"/>
      <c r="D3473" s="138"/>
    </row>
    <row r="3474" spans="1:4" x14ac:dyDescent="0.2">
      <c r="A3474" s="158"/>
      <c r="D3474" s="138"/>
    </row>
    <row r="3475" spans="1:4" x14ac:dyDescent="0.2">
      <c r="A3475" s="158"/>
      <c r="D3475" s="138"/>
    </row>
    <row r="3476" spans="1:4" x14ac:dyDescent="0.2">
      <c r="A3476" s="158"/>
      <c r="D3476" s="138"/>
    </row>
    <row r="3477" spans="1:4" x14ac:dyDescent="0.2">
      <c r="A3477" s="158"/>
      <c r="D3477" s="138"/>
    </row>
    <row r="3478" spans="1:4" x14ac:dyDescent="0.2">
      <c r="A3478" s="158"/>
      <c r="D3478" s="138"/>
    </row>
    <row r="3479" spans="1:4" x14ac:dyDescent="0.2">
      <c r="A3479" s="158"/>
      <c r="D3479" s="138"/>
    </row>
    <row r="3480" spans="1:4" x14ac:dyDescent="0.2">
      <c r="A3480" s="158"/>
      <c r="D3480" s="138"/>
    </row>
    <row r="3481" spans="1:4" x14ac:dyDescent="0.2">
      <c r="A3481" s="158"/>
      <c r="D3481" s="138"/>
    </row>
    <row r="3482" spans="1:4" x14ac:dyDescent="0.2">
      <c r="A3482" s="158"/>
      <c r="D3482" s="138"/>
    </row>
    <row r="3483" spans="1:4" x14ac:dyDescent="0.2">
      <c r="A3483" s="158"/>
      <c r="D3483" s="138"/>
    </row>
    <row r="3484" spans="1:4" x14ac:dyDescent="0.2">
      <c r="A3484" s="158"/>
      <c r="D3484" s="138"/>
    </row>
    <row r="3485" spans="1:4" x14ac:dyDescent="0.2">
      <c r="A3485" s="158"/>
      <c r="D3485" s="138"/>
    </row>
    <row r="3486" spans="1:4" x14ac:dyDescent="0.2">
      <c r="A3486" s="158"/>
      <c r="D3486" s="138"/>
    </row>
    <row r="3487" spans="1:4" x14ac:dyDescent="0.2">
      <c r="A3487" s="158"/>
      <c r="D3487" s="138"/>
    </row>
    <row r="3488" spans="1:4" x14ac:dyDescent="0.2">
      <c r="A3488" s="158"/>
      <c r="D3488" s="138"/>
    </row>
    <row r="3489" spans="1:4" x14ac:dyDescent="0.2">
      <c r="A3489" s="158"/>
      <c r="D3489" s="138"/>
    </row>
    <row r="3490" spans="1:4" x14ac:dyDescent="0.2">
      <c r="A3490" s="158"/>
      <c r="D3490" s="138"/>
    </row>
    <row r="3491" spans="1:4" x14ac:dyDescent="0.2">
      <c r="A3491" s="158"/>
      <c r="D3491" s="138"/>
    </row>
    <row r="3492" spans="1:4" x14ac:dyDescent="0.2">
      <c r="A3492" s="158"/>
      <c r="D3492" s="138"/>
    </row>
    <row r="3493" spans="1:4" x14ac:dyDescent="0.2">
      <c r="A3493" s="158"/>
      <c r="D3493" s="138"/>
    </row>
    <row r="3494" spans="1:4" x14ac:dyDescent="0.2">
      <c r="A3494" s="158"/>
      <c r="D3494" s="138"/>
    </row>
    <row r="3495" spans="1:4" x14ac:dyDescent="0.2">
      <c r="A3495" s="158"/>
      <c r="D3495" s="138"/>
    </row>
    <row r="3496" spans="1:4" x14ac:dyDescent="0.2">
      <c r="A3496" s="158"/>
      <c r="D3496" s="138"/>
    </row>
    <row r="3497" spans="1:4" x14ac:dyDescent="0.2">
      <c r="A3497" s="158"/>
      <c r="D3497" s="138"/>
    </row>
    <row r="3498" spans="1:4" x14ac:dyDescent="0.2">
      <c r="A3498" s="158"/>
      <c r="D3498" s="138"/>
    </row>
    <row r="3499" spans="1:4" x14ac:dyDescent="0.2">
      <c r="A3499" s="158"/>
      <c r="D3499" s="138"/>
    </row>
    <row r="3500" spans="1:4" x14ac:dyDescent="0.2">
      <c r="A3500" s="158"/>
      <c r="D3500" s="138"/>
    </row>
    <row r="3501" spans="1:4" x14ac:dyDescent="0.2">
      <c r="A3501" s="158"/>
      <c r="D3501" s="138"/>
    </row>
    <row r="3502" spans="1:4" x14ac:dyDescent="0.2">
      <c r="A3502" s="158"/>
      <c r="D3502" s="138"/>
    </row>
    <row r="3503" spans="1:4" x14ac:dyDescent="0.2">
      <c r="A3503" s="158"/>
      <c r="D3503" s="138"/>
    </row>
    <row r="3504" spans="1:4" x14ac:dyDescent="0.2">
      <c r="A3504" s="158"/>
      <c r="D3504" s="138"/>
    </row>
    <row r="3505" spans="1:4" x14ac:dyDescent="0.2">
      <c r="A3505" s="158"/>
      <c r="D3505" s="138"/>
    </row>
    <row r="3506" spans="1:4" x14ac:dyDescent="0.2">
      <c r="A3506" s="158"/>
      <c r="D3506" s="138"/>
    </row>
    <row r="3507" spans="1:4" x14ac:dyDescent="0.2">
      <c r="A3507" s="158"/>
      <c r="D3507" s="138"/>
    </row>
    <row r="3508" spans="1:4" x14ac:dyDescent="0.2">
      <c r="A3508" s="158"/>
      <c r="D3508" s="138"/>
    </row>
    <row r="3509" spans="1:4" x14ac:dyDescent="0.2">
      <c r="A3509" s="158"/>
      <c r="D3509" s="138"/>
    </row>
    <row r="3510" spans="1:4" x14ac:dyDescent="0.2">
      <c r="A3510" s="158"/>
      <c r="D3510" s="138"/>
    </row>
    <row r="3511" spans="1:4" x14ac:dyDescent="0.2">
      <c r="A3511" s="158"/>
      <c r="D3511" s="138"/>
    </row>
    <row r="3512" spans="1:4" x14ac:dyDescent="0.2">
      <c r="A3512" s="158"/>
      <c r="D3512" s="138"/>
    </row>
    <row r="3513" spans="1:4" x14ac:dyDescent="0.2">
      <c r="A3513" s="158"/>
      <c r="D3513" s="138"/>
    </row>
    <row r="3514" spans="1:4" x14ac:dyDescent="0.2">
      <c r="A3514" s="158"/>
      <c r="D3514" s="138"/>
    </row>
    <row r="3515" spans="1:4" x14ac:dyDescent="0.2">
      <c r="A3515" s="158"/>
      <c r="D3515" s="138"/>
    </row>
    <row r="3516" spans="1:4" x14ac:dyDescent="0.2">
      <c r="A3516" s="158"/>
      <c r="D3516" s="138"/>
    </row>
    <row r="3517" spans="1:4" x14ac:dyDescent="0.2">
      <c r="A3517" s="158"/>
      <c r="D3517" s="138"/>
    </row>
    <row r="3518" spans="1:4" x14ac:dyDescent="0.2">
      <c r="A3518" s="158"/>
      <c r="D3518" s="138"/>
    </row>
    <row r="3519" spans="1:4" x14ac:dyDescent="0.2">
      <c r="A3519" s="158"/>
      <c r="D3519" s="138"/>
    </row>
    <row r="3520" spans="1:4" x14ac:dyDescent="0.2">
      <c r="A3520" s="158"/>
      <c r="D3520" s="138"/>
    </row>
    <row r="3521" spans="1:4" x14ac:dyDescent="0.2">
      <c r="A3521" s="158"/>
      <c r="D3521" s="138"/>
    </row>
    <row r="3522" spans="1:4" x14ac:dyDescent="0.2">
      <c r="A3522" s="158"/>
      <c r="D3522" s="138"/>
    </row>
    <row r="3523" spans="1:4" x14ac:dyDescent="0.2">
      <c r="A3523" s="158"/>
      <c r="D3523" s="138"/>
    </row>
    <row r="3524" spans="1:4" x14ac:dyDescent="0.2">
      <c r="A3524" s="158"/>
      <c r="D3524" s="138"/>
    </row>
    <row r="3525" spans="1:4" x14ac:dyDescent="0.2">
      <c r="A3525" s="158"/>
      <c r="D3525" s="138"/>
    </row>
    <row r="3526" spans="1:4" x14ac:dyDescent="0.2">
      <c r="A3526" s="158"/>
      <c r="D3526" s="138"/>
    </row>
    <row r="3527" spans="1:4" x14ac:dyDescent="0.2">
      <c r="A3527" s="158"/>
      <c r="D3527" s="138"/>
    </row>
    <row r="3528" spans="1:4" x14ac:dyDescent="0.2">
      <c r="A3528" s="158"/>
      <c r="D3528" s="138"/>
    </row>
    <row r="3529" spans="1:4" x14ac:dyDescent="0.2">
      <c r="A3529" s="158"/>
      <c r="D3529" s="138"/>
    </row>
    <row r="3530" spans="1:4" x14ac:dyDescent="0.2">
      <c r="A3530" s="158"/>
      <c r="D3530" s="138"/>
    </row>
    <row r="3531" spans="1:4" x14ac:dyDescent="0.2">
      <c r="A3531" s="158"/>
      <c r="D3531" s="138"/>
    </row>
    <row r="3532" spans="1:4" x14ac:dyDescent="0.2">
      <c r="A3532" s="158"/>
      <c r="D3532" s="138"/>
    </row>
    <row r="3533" spans="1:4" x14ac:dyDescent="0.2">
      <c r="A3533" s="158"/>
      <c r="D3533" s="138"/>
    </row>
    <row r="3534" spans="1:4" x14ac:dyDescent="0.2">
      <c r="A3534" s="158"/>
      <c r="D3534" s="138"/>
    </row>
    <row r="3535" spans="1:4" x14ac:dyDescent="0.2">
      <c r="A3535" s="158"/>
      <c r="D3535" s="138"/>
    </row>
    <row r="3536" spans="1:4" x14ac:dyDescent="0.2">
      <c r="A3536" s="158"/>
      <c r="D3536" s="138"/>
    </row>
    <row r="3537" spans="1:4" x14ac:dyDescent="0.2">
      <c r="A3537" s="158"/>
      <c r="D3537" s="138"/>
    </row>
    <row r="3538" spans="1:4" x14ac:dyDescent="0.2">
      <c r="A3538" s="158"/>
      <c r="D3538" s="138"/>
    </row>
    <row r="3539" spans="1:4" x14ac:dyDescent="0.2">
      <c r="A3539" s="158"/>
      <c r="D3539" s="138"/>
    </row>
    <row r="3540" spans="1:4" x14ac:dyDescent="0.2">
      <c r="A3540" s="158"/>
      <c r="D3540" s="138"/>
    </row>
    <row r="3541" spans="1:4" x14ac:dyDescent="0.2">
      <c r="A3541" s="158"/>
      <c r="D3541" s="138"/>
    </row>
    <row r="3542" spans="1:4" x14ac:dyDescent="0.2">
      <c r="A3542" s="158"/>
      <c r="D3542" s="138"/>
    </row>
    <row r="3543" spans="1:4" x14ac:dyDescent="0.2">
      <c r="A3543" s="158"/>
      <c r="D3543" s="138"/>
    </row>
    <row r="3544" spans="1:4" x14ac:dyDescent="0.2">
      <c r="A3544" s="158"/>
      <c r="D3544" s="138"/>
    </row>
    <row r="3545" spans="1:4" x14ac:dyDescent="0.2">
      <c r="A3545" s="158"/>
      <c r="D3545" s="138"/>
    </row>
    <row r="3546" spans="1:4" x14ac:dyDescent="0.2">
      <c r="A3546" s="158"/>
      <c r="D3546" s="138"/>
    </row>
    <row r="3547" spans="1:4" x14ac:dyDescent="0.2">
      <c r="A3547" s="158"/>
      <c r="D3547" s="138"/>
    </row>
    <row r="3548" spans="1:4" x14ac:dyDescent="0.2">
      <c r="A3548" s="158"/>
      <c r="D3548" s="138"/>
    </row>
    <row r="3549" spans="1:4" x14ac:dyDescent="0.2">
      <c r="A3549" s="158"/>
      <c r="D3549" s="138"/>
    </row>
    <row r="3550" spans="1:4" x14ac:dyDescent="0.2">
      <c r="A3550" s="158"/>
      <c r="D3550" s="138"/>
    </row>
    <row r="3551" spans="1:4" x14ac:dyDescent="0.2">
      <c r="A3551" s="158"/>
      <c r="D3551" s="138"/>
    </row>
    <row r="3552" spans="1:4" x14ac:dyDescent="0.2">
      <c r="A3552" s="158"/>
      <c r="D3552" s="138"/>
    </row>
    <row r="3553" spans="1:4" x14ac:dyDescent="0.2">
      <c r="A3553" s="158"/>
      <c r="D3553" s="138"/>
    </row>
    <row r="3554" spans="1:4" x14ac:dyDescent="0.2">
      <c r="A3554" s="158"/>
      <c r="D3554" s="138"/>
    </row>
    <row r="3555" spans="1:4" x14ac:dyDescent="0.2">
      <c r="A3555" s="158"/>
      <c r="D3555" s="138"/>
    </row>
    <row r="3556" spans="1:4" x14ac:dyDescent="0.2">
      <c r="A3556" s="158"/>
      <c r="D3556" s="138"/>
    </row>
    <row r="3557" spans="1:4" x14ac:dyDescent="0.2">
      <c r="A3557" s="158"/>
      <c r="D3557" s="138"/>
    </row>
    <row r="3558" spans="1:4" x14ac:dyDescent="0.2">
      <c r="A3558" s="158"/>
      <c r="D3558" s="138"/>
    </row>
    <row r="3559" spans="1:4" x14ac:dyDescent="0.2">
      <c r="A3559" s="158"/>
      <c r="D3559" s="138"/>
    </row>
    <row r="3560" spans="1:4" x14ac:dyDescent="0.2">
      <c r="A3560" s="158"/>
      <c r="D3560" s="138"/>
    </row>
    <row r="3561" spans="1:4" x14ac:dyDescent="0.2">
      <c r="A3561" s="158"/>
      <c r="D3561" s="138"/>
    </row>
    <row r="3562" spans="1:4" x14ac:dyDescent="0.2">
      <c r="A3562" s="158"/>
      <c r="D3562" s="138"/>
    </row>
    <row r="3563" spans="1:4" x14ac:dyDescent="0.2">
      <c r="A3563" s="158"/>
      <c r="D3563" s="138"/>
    </row>
    <row r="3564" spans="1:4" x14ac:dyDescent="0.2">
      <c r="A3564" s="158"/>
      <c r="D3564" s="138"/>
    </row>
    <row r="3565" spans="1:4" x14ac:dyDescent="0.2">
      <c r="A3565" s="158"/>
      <c r="D3565" s="138"/>
    </row>
    <row r="3566" spans="1:4" x14ac:dyDescent="0.2">
      <c r="A3566" s="158"/>
      <c r="D3566" s="138"/>
    </row>
    <row r="3567" spans="1:4" x14ac:dyDescent="0.2">
      <c r="A3567" s="158"/>
      <c r="D3567" s="138"/>
    </row>
    <row r="3568" spans="1:4" x14ac:dyDescent="0.2">
      <c r="A3568" s="158"/>
      <c r="D3568" s="138"/>
    </row>
    <row r="3569" spans="1:4" x14ac:dyDescent="0.2">
      <c r="A3569" s="158"/>
      <c r="D3569" s="138"/>
    </row>
    <row r="3570" spans="1:4" x14ac:dyDescent="0.2">
      <c r="A3570" s="158"/>
      <c r="D3570" s="138"/>
    </row>
    <row r="3571" spans="1:4" x14ac:dyDescent="0.2">
      <c r="A3571" s="158"/>
      <c r="D3571" s="138"/>
    </row>
    <row r="3572" spans="1:4" x14ac:dyDescent="0.2">
      <c r="A3572" s="158"/>
      <c r="D3572" s="138"/>
    </row>
    <row r="3573" spans="1:4" x14ac:dyDescent="0.2">
      <c r="A3573" s="158"/>
      <c r="D3573" s="138"/>
    </row>
    <row r="3574" spans="1:4" x14ac:dyDescent="0.2">
      <c r="A3574" s="158"/>
      <c r="D3574" s="138"/>
    </row>
    <row r="3575" spans="1:4" x14ac:dyDescent="0.2">
      <c r="A3575" s="158"/>
      <c r="D3575" s="138"/>
    </row>
    <row r="3576" spans="1:4" x14ac:dyDescent="0.2">
      <c r="A3576" s="158"/>
      <c r="D3576" s="138"/>
    </row>
    <row r="3577" spans="1:4" x14ac:dyDescent="0.2">
      <c r="A3577" s="158"/>
      <c r="D3577" s="138"/>
    </row>
    <row r="3578" spans="1:4" x14ac:dyDescent="0.2">
      <c r="A3578" s="158"/>
      <c r="D3578" s="138"/>
    </row>
    <row r="3579" spans="1:4" x14ac:dyDescent="0.2">
      <c r="A3579" s="158"/>
      <c r="D3579" s="138"/>
    </row>
    <row r="3580" spans="1:4" x14ac:dyDescent="0.2">
      <c r="A3580" s="158"/>
      <c r="D3580" s="138"/>
    </row>
    <row r="3581" spans="1:4" x14ac:dyDescent="0.2">
      <c r="A3581" s="158"/>
      <c r="D3581" s="138"/>
    </row>
    <row r="3582" spans="1:4" x14ac:dyDescent="0.2">
      <c r="A3582" s="158"/>
      <c r="D3582" s="138"/>
    </row>
    <row r="3583" spans="1:4" x14ac:dyDescent="0.2">
      <c r="A3583" s="158"/>
      <c r="D3583" s="138"/>
    </row>
    <row r="3584" spans="1:4" x14ac:dyDescent="0.2">
      <c r="A3584" s="158"/>
      <c r="D3584" s="138"/>
    </row>
    <row r="3585" spans="1:4" x14ac:dyDescent="0.2">
      <c r="A3585" s="158"/>
      <c r="D3585" s="138"/>
    </row>
    <row r="3586" spans="1:4" x14ac:dyDescent="0.2">
      <c r="A3586" s="158"/>
      <c r="D3586" s="138"/>
    </row>
    <row r="3587" spans="1:4" x14ac:dyDescent="0.2">
      <c r="A3587" s="158"/>
      <c r="D3587" s="138"/>
    </row>
    <row r="3588" spans="1:4" x14ac:dyDescent="0.2">
      <c r="A3588" s="158"/>
      <c r="D3588" s="138"/>
    </row>
    <row r="3589" spans="1:4" x14ac:dyDescent="0.2">
      <c r="A3589" s="158"/>
      <c r="D3589" s="138"/>
    </row>
    <row r="3590" spans="1:4" x14ac:dyDescent="0.2">
      <c r="A3590" s="158"/>
      <c r="D3590" s="138"/>
    </row>
    <row r="3591" spans="1:4" x14ac:dyDescent="0.2">
      <c r="A3591" s="158"/>
      <c r="D3591" s="138"/>
    </row>
    <row r="3592" spans="1:4" x14ac:dyDescent="0.2">
      <c r="A3592" s="158"/>
      <c r="D3592" s="138"/>
    </row>
    <row r="3593" spans="1:4" x14ac:dyDescent="0.2">
      <c r="A3593" s="158"/>
      <c r="D3593" s="138"/>
    </row>
    <row r="3594" spans="1:4" x14ac:dyDescent="0.2">
      <c r="A3594" s="158"/>
      <c r="D3594" s="138"/>
    </row>
    <row r="3595" spans="1:4" x14ac:dyDescent="0.2">
      <c r="A3595" s="158"/>
      <c r="D3595" s="138"/>
    </row>
    <row r="3596" spans="1:4" x14ac:dyDescent="0.2">
      <c r="A3596" s="158"/>
      <c r="D3596" s="138"/>
    </row>
    <row r="3597" spans="1:4" x14ac:dyDescent="0.2">
      <c r="A3597" s="158"/>
      <c r="D3597" s="138"/>
    </row>
    <row r="3598" spans="1:4" x14ac:dyDescent="0.2">
      <c r="A3598" s="158"/>
      <c r="D3598" s="138"/>
    </row>
    <row r="3599" spans="1:4" x14ac:dyDescent="0.2">
      <c r="A3599" s="158"/>
      <c r="D3599" s="138"/>
    </row>
    <row r="3600" spans="1:4" x14ac:dyDescent="0.2">
      <c r="A3600" s="158"/>
      <c r="D3600" s="138"/>
    </row>
    <row r="3601" spans="1:4" x14ac:dyDescent="0.2">
      <c r="A3601" s="158"/>
      <c r="D3601" s="138"/>
    </row>
    <row r="3602" spans="1:4" x14ac:dyDescent="0.2">
      <c r="A3602" s="158"/>
      <c r="D3602" s="138"/>
    </row>
    <row r="3603" spans="1:4" x14ac:dyDescent="0.2">
      <c r="A3603" s="158"/>
      <c r="D3603" s="138"/>
    </row>
    <row r="3604" spans="1:4" x14ac:dyDescent="0.2">
      <c r="A3604" s="158"/>
      <c r="D3604" s="138"/>
    </row>
    <row r="3605" spans="1:4" x14ac:dyDescent="0.2">
      <c r="A3605" s="158"/>
      <c r="D3605" s="138"/>
    </row>
    <row r="3606" spans="1:4" x14ac:dyDescent="0.2">
      <c r="A3606" s="158"/>
      <c r="D3606" s="138"/>
    </row>
    <row r="3607" spans="1:4" x14ac:dyDescent="0.2">
      <c r="A3607" s="158"/>
      <c r="D3607" s="138"/>
    </row>
    <row r="3608" spans="1:4" x14ac:dyDescent="0.2">
      <c r="A3608" s="158"/>
      <c r="D3608" s="138"/>
    </row>
    <row r="3609" spans="1:4" x14ac:dyDescent="0.2">
      <c r="A3609" s="158"/>
      <c r="D3609" s="138"/>
    </row>
    <row r="3610" spans="1:4" x14ac:dyDescent="0.2">
      <c r="A3610" s="158"/>
      <c r="D3610" s="138"/>
    </row>
    <row r="3611" spans="1:4" x14ac:dyDescent="0.2">
      <c r="A3611" s="158"/>
      <c r="D3611" s="138"/>
    </row>
    <row r="3612" spans="1:4" x14ac:dyDescent="0.2">
      <c r="A3612" s="158"/>
      <c r="D3612" s="138"/>
    </row>
    <row r="3613" spans="1:4" x14ac:dyDescent="0.2">
      <c r="A3613" s="158"/>
      <c r="D3613" s="138"/>
    </row>
    <row r="3614" spans="1:4" x14ac:dyDescent="0.2">
      <c r="A3614" s="158"/>
      <c r="D3614" s="138"/>
    </row>
    <row r="3615" spans="1:4" x14ac:dyDescent="0.2">
      <c r="A3615" s="158"/>
      <c r="D3615" s="138"/>
    </row>
    <row r="3616" spans="1:4" x14ac:dyDescent="0.2">
      <c r="A3616" s="158"/>
      <c r="D3616" s="138"/>
    </row>
    <row r="3617" spans="1:4" x14ac:dyDescent="0.2">
      <c r="A3617" s="158"/>
      <c r="D3617" s="138"/>
    </row>
    <row r="3618" spans="1:4" x14ac:dyDescent="0.2">
      <c r="A3618" s="158"/>
      <c r="D3618" s="138"/>
    </row>
    <row r="3619" spans="1:4" x14ac:dyDescent="0.2">
      <c r="A3619" s="158"/>
      <c r="D3619" s="138"/>
    </row>
    <row r="3620" spans="1:4" x14ac:dyDescent="0.2">
      <c r="A3620" s="158"/>
      <c r="D3620" s="138"/>
    </row>
    <row r="3621" spans="1:4" x14ac:dyDescent="0.2">
      <c r="A3621" s="158"/>
      <c r="D3621" s="138"/>
    </row>
    <row r="3622" spans="1:4" x14ac:dyDescent="0.2">
      <c r="A3622" s="158"/>
      <c r="D3622" s="138"/>
    </row>
    <row r="3623" spans="1:4" x14ac:dyDescent="0.2">
      <c r="A3623" s="158"/>
      <c r="D3623" s="138"/>
    </row>
    <row r="3624" spans="1:4" x14ac:dyDescent="0.2">
      <c r="A3624" s="158"/>
      <c r="D3624" s="138"/>
    </row>
    <row r="3625" spans="1:4" x14ac:dyDescent="0.2">
      <c r="A3625" s="158"/>
      <c r="D3625" s="138"/>
    </row>
    <row r="3626" spans="1:4" x14ac:dyDescent="0.2">
      <c r="A3626" s="158"/>
      <c r="D3626" s="138"/>
    </row>
    <row r="3627" spans="1:4" x14ac:dyDescent="0.2">
      <c r="A3627" s="158"/>
      <c r="D3627" s="138"/>
    </row>
    <row r="3628" spans="1:4" x14ac:dyDescent="0.2">
      <c r="A3628" s="158"/>
      <c r="D3628" s="138"/>
    </row>
    <row r="3629" spans="1:4" x14ac:dyDescent="0.2">
      <c r="A3629" s="158"/>
      <c r="D3629" s="138"/>
    </row>
    <row r="3630" spans="1:4" x14ac:dyDescent="0.2">
      <c r="A3630" s="158"/>
      <c r="D3630" s="138"/>
    </row>
    <row r="3631" spans="1:4" x14ac:dyDescent="0.2">
      <c r="A3631" s="158"/>
      <c r="D3631" s="138"/>
    </row>
    <row r="3632" spans="1:4" x14ac:dyDescent="0.2">
      <c r="A3632" s="158"/>
      <c r="D3632" s="138"/>
    </row>
    <row r="3633" spans="1:4" x14ac:dyDescent="0.2">
      <c r="A3633" s="158"/>
      <c r="D3633" s="138"/>
    </row>
    <row r="3634" spans="1:4" x14ac:dyDescent="0.2">
      <c r="A3634" s="158"/>
      <c r="D3634" s="138"/>
    </row>
    <row r="3635" spans="1:4" x14ac:dyDescent="0.2">
      <c r="A3635" s="158"/>
      <c r="D3635" s="138"/>
    </row>
    <row r="3636" spans="1:4" x14ac:dyDescent="0.2">
      <c r="A3636" s="158"/>
      <c r="D3636" s="138"/>
    </row>
    <row r="3637" spans="1:4" x14ac:dyDescent="0.2">
      <c r="A3637" s="158"/>
      <c r="D3637" s="138"/>
    </row>
    <row r="3638" spans="1:4" x14ac:dyDescent="0.2">
      <c r="A3638" s="158"/>
      <c r="D3638" s="138"/>
    </row>
    <row r="3639" spans="1:4" x14ac:dyDescent="0.2">
      <c r="A3639" s="158"/>
      <c r="D3639" s="138"/>
    </row>
    <row r="3640" spans="1:4" x14ac:dyDescent="0.2">
      <c r="A3640" s="158"/>
      <c r="D3640" s="138"/>
    </row>
    <row r="3641" spans="1:4" x14ac:dyDescent="0.2">
      <c r="A3641" s="158"/>
      <c r="D3641" s="138"/>
    </row>
    <row r="3642" spans="1:4" x14ac:dyDescent="0.2">
      <c r="A3642" s="158"/>
      <c r="D3642" s="138"/>
    </row>
    <row r="3643" spans="1:4" x14ac:dyDescent="0.2">
      <c r="A3643" s="158"/>
      <c r="D3643" s="138"/>
    </row>
    <row r="3644" spans="1:4" x14ac:dyDescent="0.2">
      <c r="A3644" s="158"/>
      <c r="D3644" s="138"/>
    </row>
    <row r="3645" spans="1:4" x14ac:dyDescent="0.2">
      <c r="A3645" s="158"/>
      <c r="D3645" s="138"/>
    </row>
    <row r="3646" spans="1:4" x14ac:dyDescent="0.2">
      <c r="A3646" s="158"/>
      <c r="D3646" s="138"/>
    </row>
    <row r="3647" spans="1:4" x14ac:dyDescent="0.2">
      <c r="A3647" s="158"/>
      <c r="D3647" s="138"/>
    </row>
    <row r="3648" spans="1:4" x14ac:dyDescent="0.2">
      <c r="A3648" s="158"/>
      <c r="D3648" s="138"/>
    </row>
    <row r="3649" spans="1:4" x14ac:dyDescent="0.2">
      <c r="A3649" s="158"/>
      <c r="D3649" s="138"/>
    </row>
    <row r="3650" spans="1:4" x14ac:dyDescent="0.2">
      <c r="A3650" s="158"/>
      <c r="D3650" s="138"/>
    </row>
    <row r="3651" spans="1:4" x14ac:dyDescent="0.2">
      <c r="A3651" s="158"/>
      <c r="D3651" s="138"/>
    </row>
    <row r="3652" spans="1:4" x14ac:dyDescent="0.2">
      <c r="A3652" s="158"/>
      <c r="D3652" s="138"/>
    </row>
    <row r="3653" spans="1:4" x14ac:dyDescent="0.2">
      <c r="A3653" s="158"/>
      <c r="D3653" s="138"/>
    </row>
    <row r="3654" spans="1:4" x14ac:dyDescent="0.2">
      <c r="A3654" s="158"/>
      <c r="D3654" s="138"/>
    </row>
    <row r="3655" spans="1:4" x14ac:dyDescent="0.2">
      <c r="A3655" s="158"/>
      <c r="D3655" s="138"/>
    </row>
    <row r="3656" spans="1:4" x14ac:dyDescent="0.2">
      <c r="A3656" s="158"/>
      <c r="D3656" s="138"/>
    </row>
    <row r="3657" spans="1:4" x14ac:dyDescent="0.2">
      <c r="A3657" s="158"/>
      <c r="D3657" s="138"/>
    </row>
    <row r="3658" spans="1:4" x14ac:dyDescent="0.2">
      <c r="A3658" s="158"/>
      <c r="D3658" s="138"/>
    </row>
    <row r="3659" spans="1:4" x14ac:dyDescent="0.2">
      <c r="A3659" s="158"/>
      <c r="D3659" s="138"/>
    </row>
    <row r="3660" spans="1:4" x14ac:dyDescent="0.2">
      <c r="A3660" s="158"/>
      <c r="D3660" s="138"/>
    </row>
    <row r="3661" spans="1:4" x14ac:dyDescent="0.2">
      <c r="A3661" s="158"/>
      <c r="D3661" s="138"/>
    </row>
    <row r="3662" spans="1:4" x14ac:dyDescent="0.2">
      <c r="A3662" s="158"/>
      <c r="D3662" s="138"/>
    </row>
    <row r="3663" spans="1:4" x14ac:dyDescent="0.2">
      <c r="A3663" s="158"/>
      <c r="D3663" s="138"/>
    </row>
    <row r="3664" spans="1:4" x14ac:dyDescent="0.2">
      <c r="A3664" s="158"/>
      <c r="D3664" s="138"/>
    </row>
    <row r="3665" spans="1:4" x14ac:dyDescent="0.2">
      <c r="A3665" s="158"/>
      <c r="D3665" s="138"/>
    </row>
    <row r="3666" spans="1:4" x14ac:dyDescent="0.2">
      <c r="A3666" s="158"/>
      <c r="D3666" s="138"/>
    </row>
    <row r="3667" spans="1:4" x14ac:dyDescent="0.2">
      <c r="A3667" s="158"/>
      <c r="D3667" s="138"/>
    </row>
    <row r="3668" spans="1:4" x14ac:dyDescent="0.2">
      <c r="A3668" s="158"/>
      <c r="D3668" s="138"/>
    </row>
    <row r="3669" spans="1:4" x14ac:dyDescent="0.2">
      <c r="A3669" s="158"/>
      <c r="D3669" s="138"/>
    </row>
    <row r="3670" spans="1:4" x14ac:dyDescent="0.2">
      <c r="A3670" s="158"/>
      <c r="D3670" s="138"/>
    </row>
    <row r="3671" spans="1:4" x14ac:dyDescent="0.2">
      <c r="A3671" s="158"/>
      <c r="D3671" s="138"/>
    </row>
    <row r="3672" spans="1:4" x14ac:dyDescent="0.2">
      <c r="A3672" s="158"/>
      <c r="D3672" s="138"/>
    </row>
    <row r="3673" spans="1:4" x14ac:dyDescent="0.2">
      <c r="A3673" s="158"/>
      <c r="D3673" s="138"/>
    </row>
    <row r="3674" spans="1:4" x14ac:dyDescent="0.2">
      <c r="A3674" s="158"/>
      <c r="D3674" s="138"/>
    </row>
    <row r="3675" spans="1:4" x14ac:dyDescent="0.2">
      <c r="A3675" s="158"/>
      <c r="D3675" s="138"/>
    </row>
    <row r="3676" spans="1:4" x14ac:dyDescent="0.2">
      <c r="A3676" s="158"/>
      <c r="D3676" s="138"/>
    </row>
    <row r="3677" spans="1:4" x14ac:dyDescent="0.2">
      <c r="A3677" s="158"/>
      <c r="D3677" s="138"/>
    </row>
    <row r="3678" spans="1:4" x14ac:dyDescent="0.2">
      <c r="A3678" s="158"/>
      <c r="D3678" s="138"/>
    </row>
    <row r="3679" spans="1:4" x14ac:dyDescent="0.2">
      <c r="A3679" s="158"/>
      <c r="D3679" s="138"/>
    </row>
    <row r="3680" spans="1:4" x14ac:dyDescent="0.2">
      <c r="A3680" s="158"/>
      <c r="D3680" s="138"/>
    </row>
    <row r="3681" spans="1:4" x14ac:dyDescent="0.2">
      <c r="A3681" s="158"/>
      <c r="D3681" s="138"/>
    </row>
    <row r="3682" spans="1:4" x14ac:dyDescent="0.2">
      <c r="A3682" s="158"/>
      <c r="D3682" s="138"/>
    </row>
    <row r="3683" spans="1:4" x14ac:dyDescent="0.2">
      <c r="A3683" s="158"/>
      <c r="D3683" s="138"/>
    </row>
    <row r="3684" spans="1:4" x14ac:dyDescent="0.2">
      <c r="A3684" s="158"/>
      <c r="D3684" s="138"/>
    </row>
    <row r="3685" spans="1:4" x14ac:dyDescent="0.2">
      <c r="A3685" s="158"/>
      <c r="D3685" s="138"/>
    </row>
    <row r="3686" spans="1:4" x14ac:dyDescent="0.2">
      <c r="A3686" s="158"/>
      <c r="D3686" s="138"/>
    </row>
    <row r="3687" spans="1:4" x14ac:dyDescent="0.2">
      <c r="A3687" s="158"/>
      <c r="D3687" s="138"/>
    </row>
    <row r="3688" spans="1:4" x14ac:dyDescent="0.2">
      <c r="A3688" s="158"/>
      <c r="D3688" s="138"/>
    </row>
    <row r="3689" spans="1:4" x14ac:dyDescent="0.2">
      <c r="A3689" s="158"/>
      <c r="D3689" s="138"/>
    </row>
    <row r="3690" spans="1:4" x14ac:dyDescent="0.2">
      <c r="A3690" s="158"/>
      <c r="D3690" s="138"/>
    </row>
    <row r="3691" spans="1:4" x14ac:dyDescent="0.2">
      <c r="A3691" s="158"/>
      <c r="D3691" s="138"/>
    </row>
    <row r="3692" spans="1:4" x14ac:dyDescent="0.2">
      <c r="A3692" s="158"/>
      <c r="D3692" s="138"/>
    </row>
    <row r="3693" spans="1:4" x14ac:dyDescent="0.2">
      <c r="A3693" s="158"/>
      <c r="D3693" s="138"/>
    </row>
    <row r="3694" spans="1:4" x14ac:dyDescent="0.2">
      <c r="A3694" s="158"/>
      <c r="D3694" s="138"/>
    </row>
    <row r="3695" spans="1:4" x14ac:dyDescent="0.2">
      <c r="A3695" s="158"/>
      <c r="D3695" s="138"/>
    </row>
    <row r="3696" spans="1:4" x14ac:dyDescent="0.2">
      <c r="A3696" s="158"/>
      <c r="D3696" s="138"/>
    </row>
    <row r="3697" spans="1:4" x14ac:dyDescent="0.2">
      <c r="A3697" s="158"/>
      <c r="D3697" s="138"/>
    </row>
    <row r="3698" spans="1:4" x14ac:dyDescent="0.2">
      <c r="A3698" s="158"/>
      <c r="D3698" s="138"/>
    </row>
    <row r="3699" spans="1:4" x14ac:dyDescent="0.2">
      <c r="A3699" s="158"/>
      <c r="D3699" s="138"/>
    </row>
    <row r="3700" spans="1:4" x14ac:dyDescent="0.2">
      <c r="A3700" s="158"/>
      <c r="D3700" s="138"/>
    </row>
    <row r="3701" spans="1:4" x14ac:dyDescent="0.2">
      <c r="A3701" s="158"/>
      <c r="D3701" s="138"/>
    </row>
    <row r="3702" spans="1:4" x14ac:dyDescent="0.2">
      <c r="A3702" s="158"/>
      <c r="D3702" s="138"/>
    </row>
    <row r="3703" spans="1:4" x14ac:dyDescent="0.2">
      <c r="A3703" s="158"/>
      <c r="D3703" s="138"/>
    </row>
    <row r="3704" spans="1:4" x14ac:dyDescent="0.2">
      <c r="A3704" s="158"/>
      <c r="D3704" s="138"/>
    </row>
    <row r="3705" spans="1:4" x14ac:dyDescent="0.2">
      <c r="A3705" s="158"/>
      <c r="D3705" s="138"/>
    </row>
    <row r="3706" spans="1:4" x14ac:dyDescent="0.2">
      <c r="A3706" s="158"/>
      <c r="D3706" s="138"/>
    </row>
    <row r="3707" spans="1:4" x14ac:dyDescent="0.2">
      <c r="A3707" s="158"/>
      <c r="D3707" s="138"/>
    </row>
    <row r="3708" spans="1:4" x14ac:dyDescent="0.2">
      <c r="A3708" s="158"/>
      <c r="D3708" s="138"/>
    </row>
    <row r="3709" spans="1:4" x14ac:dyDescent="0.2">
      <c r="A3709" s="158"/>
      <c r="D3709" s="138"/>
    </row>
    <row r="3710" spans="1:4" x14ac:dyDescent="0.2">
      <c r="A3710" s="158"/>
      <c r="D3710" s="138"/>
    </row>
    <row r="3711" spans="1:4" x14ac:dyDescent="0.2">
      <c r="A3711" s="158"/>
      <c r="D3711" s="138"/>
    </row>
    <row r="3712" spans="1:4" x14ac:dyDescent="0.2">
      <c r="A3712" s="158"/>
      <c r="D3712" s="138"/>
    </row>
    <row r="3713" spans="1:4" x14ac:dyDescent="0.2">
      <c r="A3713" s="158"/>
      <c r="D3713" s="138"/>
    </row>
    <row r="3714" spans="1:4" x14ac:dyDescent="0.2">
      <c r="A3714" s="158"/>
      <c r="D3714" s="138"/>
    </row>
    <row r="3715" spans="1:4" x14ac:dyDescent="0.2">
      <c r="A3715" s="158"/>
      <c r="D3715" s="138"/>
    </row>
    <row r="3716" spans="1:4" x14ac:dyDescent="0.2">
      <c r="A3716" s="158"/>
      <c r="D3716" s="138"/>
    </row>
    <row r="3717" spans="1:4" x14ac:dyDescent="0.2">
      <c r="A3717" s="158"/>
      <c r="D3717" s="138"/>
    </row>
    <row r="3718" spans="1:4" x14ac:dyDescent="0.2">
      <c r="A3718" s="158"/>
      <c r="D3718" s="138"/>
    </row>
    <row r="3719" spans="1:4" x14ac:dyDescent="0.2">
      <c r="A3719" s="158"/>
      <c r="D3719" s="138"/>
    </row>
    <row r="3720" spans="1:4" x14ac:dyDescent="0.2">
      <c r="A3720" s="158"/>
      <c r="D3720" s="138"/>
    </row>
    <row r="3721" spans="1:4" x14ac:dyDescent="0.2">
      <c r="A3721" s="158"/>
      <c r="D3721" s="138"/>
    </row>
    <row r="3722" spans="1:4" x14ac:dyDescent="0.2">
      <c r="A3722" s="158"/>
      <c r="D3722" s="138"/>
    </row>
    <row r="3723" spans="1:4" x14ac:dyDescent="0.2">
      <c r="A3723" s="158"/>
      <c r="D3723" s="138"/>
    </row>
    <row r="3724" spans="1:4" x14ac:dyDescent="0.2">
      <c r="A3724" s="158"/>
      <c r="D3724" s="138"/>
    </row>
    <row r="3725" spans="1:4" x14ac:dyDescent="0.2">
      <c r="A3725" s="158"/>
      <c r="D3725" s="138"/>
    </row>
    <row r="3726" spans="1:4" x14ac:dyDescent="0.2">
      <c r="A3726" s="158"/>
      <c r="D3726" s="138"/>
    </row>
    <row r="3727" spans="1:4" x14ac:dyDescent="0.2">
      <c r="A3727" s="158"/>
      <c r="D3727" s="138"/>
    </row>
    <row r="3728" spans="1:4" x14ac:dyDescent="0.2">
      <c r="A3728" s="158"/>
      <c r="D3728" s="138"/>
    </row>
    <row r="3729" spans="1:4" x14ac:dyDescent="0.2">
      <c r="A3729" s="158"/>
      <c r="D3729" s="138"/>
    </row>
    <row r="3730" spans="1:4" x14ac:dyDescent="0.2">
      <c r="A3730" s="158"/>
      <c r="D3730" s="138"/>
    </row>
    <row r="3731" spans="1:4" x14ac:dyDescent="0.2">
      <c r="A3731" s="158"/>
      <c r="D3731" s="138"/>
    </row>
    <row r="3732" spans="1:4" x14ac:dyDescent="0.2">
      <c r="A3732" s="158"/>
      <c r="D3732" s="138"/>
    </row>
    <row r="3733" spans="1:4" x14ac:dyDescent="0.2">
      <c r="A3733" s="158"/>
      <c r="D3733" s="138"/>
    </row>
    <row r="3734" spans="1:4" x14ac:dyDescent="0.2">
      <c r="A3734" s="158"/>
      <c r="D3734" s="138"/>
    </row>
    <row r="3735" spans="1:4" x14ac:dyDescent="0.2">
      <c r="A3735" s="158"/>
      <c r="D3735" s="138"/>
    </row>
    <row r="3736" spans="1:4" x14ac:dyDescent="0.2">
      <c r="A3736" s="158"/>
      <c r="D3736" s="138"/>
    </row>
    <row r="3737" spans="1:4" x14ac:dyDescent="0.2">
      <c r="A3737" s="158"/>
      <c r="D3737" s="138"/>
    </row>
    <row r="3738" spans="1:4" x14ac:dyDescent="0.2">
      <c r="A3738" s="158"/>
      <c r="D3738" s="138"/>
    </row>
    <row r="3739" spans="1:4" x14ac:dyDescent="0.2">
      <c r="A3739" s="158"/>
      <c r="D3739" s="138"/>
    </row>
    <row r="3740" spans="1:4" x14ac:dyDescent="0.2">
      <c r="A3740" s="158"/>
      <c r="D3740" s="138"/>
    </row>
    <row r="3741" spans="1:4" x14ac:dyDescent="0.2">
      <c r="A3741" s="158"/>
      <c r="D3741" s="138"/>
    </row>
    <row r="3742" spans="1:4" x14ac:dyDescent="0.2">
      <c r="A3742" s="158"/>
      <c r="D3742" s="138"/>
    </row>
    <row r="3743" spans="1:4" x14ac:dyDescent="0.2">
      <c r="A3743" s="158"/>
      <c r="D3743" s="138"/>
    </row>
    <row r="3744" spans="1:4" x14ac:dyDescent="0.2">
      <c r="A3744" s="158"/>
      <c r="D3744" s="138"/>
    </row>
    <row r="3745" spans="1:4" x14ac:dyDescent="0.2">
      <c r="A3745" s="158"/>
      <c r="D3745" s="138"/>
    </row>
    <row r="3746" spans="1:4" x14ac:dyDescent="0.2">
      <c r="A3746" s="158"/>
      <c r="D3746" s="138"/>
    </row>
    <row r="3747" spans="1:4" x14ac:dyDescent="0.2">
      <c r="A3747" s="158"/>
      <c r="D3747" s="138"/>
    </row>
    <row r="3748" spans="1:4" x14ac:dyDescent="0.2">
      <c r="A3748" s="158"/>
      <c r="D3748" s="138"/>
    </row>
    <row r="3749" spans="1:4" x14ac:dyDescent="0.2">
      <c r="A3749" s="158"/>
      <c r="D3749" s="138"/>
    </row>
    <row r="3750" spans="1:4" x14ac:dyDescent="0.2">
      <c r="A3750" s="158"/>
      <c r="D3750" s="138"/>
    </row>
    <row r="3751" spans="1:4" x14ac:dyDescent="0.2">
      <c r="A3751" s="158"/>
      <c r="D3751" s="138"/>
    </row>
    <row r="3752" spans="1:4" x14ac:dyDescent="0.2">
      <c r="A3752" s="158"/>
      <c r="D3752" s="138"/>
    </row>
    <row r="3753" spans="1:4" x14ac:dyDescent="0.2">
      <c r="A3753" s="158"/>
      <c r="D3753" s="138"/>
    </row>
    <row r="3754" spans="1:4" x14ac:dyDescent="0.2">
      <c r="A3754" s="158"/>
      <c r="D3754" s="138"/>
    </row>
    <row r="3755" spans="1:4" x14ac:dyDescent="0.2">
      <c r="A3755" s="158"/>
      <c r="D3755" s="138"/>
    </row>
    <row r="3756" spans="1:4" x14ac:dyDescent="0.2">
      <c r="A3756" s="158"/>
      <c r="D3756" s="138"/>
    </row>
    <row r="3757" spans="1:4" x14ac:dyDescent="0.2">
      <c r="A3757" s="158"/>
      <c r="D3757" s="138"/>
    </row>
    <row r="3758" spans="1:4" x14ac:dyDescent="0.2">
      <c r="A3758" s="158"/>
      <c r="D3758" s="138"/>
    </row>
    <row r="3759" spans="1:4" x14ac:dyDescent="0.2">
      <c r="A3759" s="158"/>
      <c r="D3759" s="138"/>
    </row>
    <row r="3760" spans="1:4" x14ac:dyDescent="0.2">
      <c r="A3760" s="158"/>
      <c r="D3760" s="138"/>
    </row>
    <row r="3761" spans="1:4" x14ac:dyDescent="0.2">
      <c r="A3761" s="158"/>
      <c r="D3761" s="138"/>
    </row>
    <row r="3762" spans="1:4" x14ac:dyDescent="0.2">
      <c r="A3762" s="158"/>
      <c r="D3762" s="138"/>
    </row>
    <row r="3763" spans="1:4" x14ac:dyDescent="0.2">
      <c r="A3763" s="158"/>
      <c r="D3763" s="138"/>
    </row>
    <row r="3764" spans="1:4" x14ac:dyDescent="0.2">
      <c r="A3764" s="158"/>
      <c r="D3764" s="138"/>
    </row>
    <row r="3765" spans="1:4" x14ac:dyDescent="0.2">
      <c r="A3765" s="158"/>
      <c r="D3765" s="138"/>
    </row>
    <row r="3766" spans="1:4" x14ac:dyDescent="0.2">
      <c r="A3766" s="158"/>
      <c r="D3766" s="138"/>
    </row>
    <row r="3767" spans="1:4" x14ac:dyDescent="0.2">
      <c r="A3767" s="158"/>
      <c r="D3767" s="138"/>
    </row>
    <row r="3768" spans="1:4" x14ac:dyDescent="0.2">
      <c r="A3768" s="158"/>
      <c r="D3768" s="138"/>
    </row>
    <row r="3769" spans="1:4" x14ac:dyDescent="0.2">
      <c r="A3769" s="158"/>
      <c r="D3769" s="138"/>
    </row>
    <row r="3770" spans="1:4" x14ac:dyDescent="0.2">
      <c r="A3770" s="158"/>
      <c r="D3770" s="138"/>
    </row>
    <row r="3771" spans="1:4" x14ac:dyDescent="0.2">
      <c r="A3771" s="158"/>
      <c r="D3771" s="138"/>
    </row>
    <row r="3772" spans="1:4" x14ac:dyDescent="0.2">
      <c r="A3772" s="158"/>
      <c r="D3772" s="138"/>
    </row>
    <row r="3773" spans="1:4" x14ac:dyDescent="0.2">
      <c r="A3773" s="158"/>
      <c r="D3773" s="138"/>
    </row>
    <row r="3774" spans="1:4" x14ac:dyDescent="0.2">
      <c r="A3774" s="158"/>
      <c r="D3774" s="138"/>
    </row>
    <row r="3775" spans="1:4" x14ac:dyDescent="0.2">
      <c r="A3775" s="158"/>
      <c r="D3775" s="138"/>
    </row>
    <row r="3776" spans="1:4" x14ac:dyDescent="0.2">
      <c r="A3776" s="158"/>
      <c r="D3776" s="138"/>
    </row>
    <row r="3777" spans="1:4" x14ac:dyDescent="0.2">
      <c r="A3777" s="158"/>
      <c r="D3777" s="138"/>
    </row>
    <row r="3778" spans="1:4" x14ac:dyDescent="0.2">
      <c r="A3778" s="158"/>
      <c r="D3778" s="138"/>
    </row>
    <row r="3779" spans="1:4" x14ac:dyDescent="0.2">
      <c r="A3779" s="158"/>
      <c r="D3779" s="138"/>
    </row>
    <row r="3780" spans="1:4" x14ac:dyDescent="0.2">
      <c r="A3780" s="158"/>
      <c r="D3780" s="138"/>
    </row>
    <row r="3781" spans="1:4" x14ac:dyDescent="0.2">
      <c r="A3781" s="158"/>
      <c r="D3781" s="138"/>
    </row>
    <row r="3782" spans="1:4" x14ac:dyDescent="0.2">
      <c r="A3782" s="158"/>
      <c r="D3782" s="138"/>
    </row>
    <row r="3783" spans="1:4" x14ac:dyDescent="0.2">
      <c r="A3783" s="158"/>
      <c r="D3783" s="138"/>
    </row>
    <row r="3784" spans="1:4" x14ac:dyDescent="0.2">
      <c r="A3784" s="158"/>
      <c r="D3784" s="138"/>
    </row>
    <row r="3785" spans="1:4" x14ac:dyDescent="0.2">
      <c r="A3785" s="158"/>
      <c r="D3785" s="138"/>
    </row>
    <row r="3786" spans="1:4" x14ac:dyDescent="0.2">
      <c r="A3786" s="158"/>
      <c r="D3786" s="138"/>
    </row>
    <row r="3787" spans="1:4" x14ac:dyDescent="0.2">
      <c r="A3787" s="158"/>
      <c r="D3787" s="138"/>
    </row>
    <row r="3788" spans="1:4" x14ac:dyDescent="0.2">
      <c r="A3788" s="158"/>
      <c r="D3788" s="138"/>
    </row>
    <row r="3789" spans="1:4" x14ac:dyDescent="0.2">
      <c r="A3789" s="158"/>
      <c r="D3789" s="138"/>
    </row>
    <row r="3790" spans="1:4" x14ac:dyDescent="0.2">
      <c r="A3790" s="158"/>
      <c r="D3790" s="138"/>
    </row>
    <row r="3791" spans="1:4" x14ac:dyDescent="0.2">
      <c r="A3791" s="158"/>
      <c r="D3791" s="138"/>
    </row>
    <row r="3792" spans="1:4" x14ac:dyDescent="0.2">
      <c r="A3792" s="158"/>
      <c r="D3792" s="138"/>
    </row>
    <row r="3793" spans="1:4" x14ac:dyDescent="0.2">
      <c r="A3793" s="158"/>
      <c r="D3793" s="138"/>
    </row>
    <row r="3794" spans="1:4" x14ac:dyDescent="0.2">
      <c r="A3794" s="158"/>
      <c r="D3794" s="138"/>
    </row>
    <row r="3795" spans="1:4" x14ac:dyDescent="0.2">
      <c r="A3795" s="158"/>
      <c r="D3795" s="138"/>
    </row>
    <row r="3796" spans="1:4" x14ac:dyDescent="0.2">
      <c r="A3796" s="158"/>
      <c r="D3796" s="138"/>
    </row>
    <row r="3797" spans="1:4" x14ac:dyDescent="0.2">
      <c r="A3797" s="158"/>
      <c r="D3797" s="138"/>
    </row>
    <row r="3798" spans="1:4" x14ac:dyDescent="0.2">
      <c r="A3798" s="158"/>
      <c r="D3798" s="138"/>
    </row>
    <row r="3799" spans="1:4" x14ac:dyDescent="0.2">
      <c r="A3799" s="158"/>
      <c r="D3799" s="138"/>
    </row>
    <row r="3800" spans="1:4" x14ac:dyDescent="0.2">
      <c r="A3800" s="158"/>
      <c r="D3800" s="138"/>
    </row>
    <row r="3801" spans="1:4" x14ac:dyDescent="0.2">
      <c r="A3801" s="158"/>
      <c r="D3801" s="138"/>
    </row>
    <row r="3802" spans="1:4" x14ac:dyDescent="0.2">
      <c r="A3802" s="158"/>
      <c r="D3802" s="138"/>
    </row>
    <row r="3803" spans="1:4" x14ac:dyDescent="0.2">
      <c r="A3803" s="158"/>
      <c r="D3803" s="138"/>
    </row>
    <row r="3804" spans="1:4" x14ac:dyDescent="0.2">
      <c r="A3804" s="158"/>
      <c r="D3804" s="138"/>
    </row>
    <row r="3805" spans="1:4" x14ac:dyDescent="0.2">
      <c r="A3805" s="158"/>
      <c r="D3805" s="138"/>
    </row>
    <row r="3806" spans="1:4" x14ac:dyDescent="0.2">
      <c r="A3806" s="158"/>
      <c r="D3806" s="138"/>
    </row>
    <row r="3807" spans="1:4" x14ac:dyDescent="0.2">
      <c r="A3807" s="158"/>
      <c r="D3807" s="138"/>
    </row>
    <row r="3808" spans="1:4" x14ac:dyDescent="0.2">
      <c r="A3808" s="158"/>
      <c r="D3808" s="138"/>
    </row>
    <row r="3809" spans="1:4" x14ac:dyDescent="0.2">
      <c r="A3809" s="158"/>
      <c r="D3809" s="138"/>
    </row>
    <row r="3810" spans="1:4" x14ac:dyDescent="0.2">
      <c r="A3810" s="158"/>
      <c r="D3810" s="138"/>
    </row>
    <row r="3811" spans="1:4" x14ac:dyDescent="0.2">
      <c r="A3811" s="158"/>
      <c r="D3811" s="138"/>
    </row>
    <row r="3812" spans="1:4" x14ac:dyDescent="0.2">
      <c r="A3812" s="158"/>
      <c r="D3812" s="138"/>
    </row>
    <row r="3813" spans="1:4" x14ac:dyDescent="0.2">
      <c r="A3813" s="158"/>
      <c r="D3813" s="138"/>
    </row>
    <row r="3814" spans="1:4" x14ac:dyDescent="0.2">
      <c r="A3814" s="158"/>
      <c r="D3814" s="138"/>
    </row>
    <row r="3815" spans="1:4" x14ac:dyDescent="0.2">
      <c r="A3815" s="158"/>
      <c r="D3815" s="138"/>
    </row>
    <row r="3816" spans="1:4" x14ac:dyDescent="0.2">
      <c r="A3816" s="158"/>
      <c r="D3816" s="138"/>
    </row>
    <row r="3817" spans="1:4" x14ac:dyDescent="0.2">
      <c r="A3817" s="158"/>
      <c r="D3817" s="138"/>
    </row>
    <row r="3818" spans="1:4" x14ac:dyDescent="0.2">
      <c r="A3818" s="158"/>
      <c r="D3818" s="138"/>
    </row>
    <row r="3819" spans="1:4" x14ac:dyDescent="0.2">
      <c r="A3819" s="158"/>
      <c r="D3819" s="138"/>
    </row>
    <row r="3820" spans="1:4" x14ac:dyDescent="0.2">
      <c r="A3820" s="158"/>
      <c r="D3820" s="138"/>
    </row>
    <row r="3821" spans="1:4" x14ac:dyDescent="0.2">
      <c r="A3821" s="158"/>
      <c r="D3821" s="138"/>
    </row>
    <row r="3822" spans="1:4" x14ac:dyDescent="0.2">
      <c r="A3822" s="158"/>
      <c r="D3822" s="138"/>
    </row>
    <row r="3823" spans="1:4" x14ac:dyDescent="0.2">
      <c r="A3823" s="158"/>
      <c r="D3823" s="138"/>
    </row>
    <row r="3824" spans="1:4" x14ac:dyDescent="0.2">
      <c r="A3824" s="158"/>
      <c r="D3824" s="138"/>
    </row>
    <row r="3825" spans="1:4" x14ac:dyDescent="0.2">
      <c r="A3825" s="158"/>
      <c r="D3825" s="138"/>
    </row>
    <row r="3826" spans="1:4" x14ac:dyDescent="0.2">
      <c r="A3826" s="158"/>
      <c r="D3826" s="138"/>
    </row>
    <row r="3827" spans="1:4" x14ac:dyDescent="0.2">
      <c r="A3827" s="158"/>
      <c r="D3827" s="138"/>
    </row>
    <row r="3828" spans="1:4" x14ac:dyDescent="0.2">
      <c r="A3828" s="158"/>
      <c r="D3828" s="138"/>
    </row>
    <row r="3829" spans="1:4" x14ac:dyDescent="0.2">
      <c r="A3829" s="158"/>
      <c r="D3829" s="138"/>
    </row>
    <row r="3830" spans="1:4" x14ac:dyDescent="0.2">
      <c r="A3830" s="158"/>
      <c r="D3830" s="138"/>
    </row>
    <row r="3831" spans="1:4" x14ac:dyDescent="0.2">
      <c r="A3831" s="158"/>
      <c r="D3831" s="138"/>
    </row>
    <row r="3832" spans="1:4" x14ac:dyDescent="0.2">
      <c r="A3832" s="158"/>
      <c r="D3832" s="138"/>
    </row>
    <row r="3833" spans="1:4" x14ac:dyDescent="0.2">
      <c r="A3833" s="158"/>
      <c r="D3833" s="138"/>
    </row>
    <row r="3834" spans="1:4" x14ac:dyDescent="0.2">
      <c r="A3834" s="158"/>
      <c r="D3834" s="138"/>
    </row>
    <row r="3835" spans="1:4" x14ac:dyDescent="0.2">
      <c r="A3835" s="158"/>
      <c r="D3835" s="138"/>
    </row>
    <row r="3836" spans="1:4" x14ac:dyDescent="0.2">
      <c r="A3836" s="158"/>
      <c r="D3836" s="138"/>
    </row>
    <row r="3837" spans="1:4" x14ac:dyDescent="0.2">
      <c r="A3837" s="158"/>
      <c r="D3837" s="138"/>
    </row>
    <row r="3838" spans="1:4" x14ac:dyDescent="0.2">
      <c r="A3838" s="158"/>
      <c r="D3838" s="138"/>
    </row>
    <row r="3839" spans="1:4" x14ac:dyDescent="0.2">
      <c r="A3839" s="158"/>
      <c r="D3839" s="138"/>
    </row>
    <row r="3840" spans="1:4" x14ac:dyDescent="0.2">
      <c r="A3840" s="158"/>
      <c r="D3840" s="138"/>
    </row>
    <row r="3841" spans="1:4" x14ac:dyDescent="0.2">
      <c r="A3841" s="158"/>
      <c r="D3841" s="138"/>
    </row>
    <row r="3842" spans="1:4" x14ac:dyDescent="0.2">
      <c r="A3842" s="158"/>
      <c r="D3842" s="138"/>
    </row>
    <row r="3843" spans="1:4" x14ac:dyDescent="0.2">
      <c r="A3843" s="158"/>
      <c r="D3843" s="138"/>
    </row>
    <row r="3844" spans="1:4" x14ac:dyDescent="0.2">
      <c r="A3844" s="158"/>
      <c r="D3844" s="138"/>
    </row>
    <row r="3845" spans="1:4" x14ac:dyDescent="0.2">
      <c r="A3845" s="158"/>
      <c r="D3845" s="138"/>
    </row>
    <row r="3846" spans="1:4" x14ac:dyDescent="0.2">
      <c r="A3846" s="158"/>
      <c r="D3846" s="138"/>
    </row>
    <row r="3847" spans="1:4" x14ac:dyDescent="0.2">
      <c r="A3847" s="158"/>
      <c r="D3847" s="138"/>
    </row>
    <row r="3848" spans="1:4" x14ac:dyDescent="0.2">
      <c r="A3848" s="158"/>
      <c r="D3848" s="138"/>
    </row>
    <row r="3849" spans="1:4" x14ac:dyDescent="0.2">
      <c r="A3849" s="158"/>
      <c r="D3849" s="138"/>
    </row>
    <row r="3850" spans="1:4" x14ac:dyDescent="0.2">
      <c r="A3850" s="158"/>
      <c r="D3850" s="138"/>
    </row>
    <row r="3851" spans="1:4" x14ac:dyDescent="0.2">
      <c r="A3851" s="158"/>
      <c r="D3851" s="138"/>
    </row>
    <row r="3852" spans="1:4" x14ac:dyDescent="0.2">
      <c r="A3852" s="158"/>
      <c r="D3852" s="138"/>
    </row>
    <row r="3853" spans="1:4" x14ac:dyDescent="0.2">
      <c r="A3853" s="158"/>
      <c r="D3853" s="138"/>
    </row>
    <row r="3854" spans="1:4" x14ac:dyDescent="0.2">
      <c r="A3854" s="158"/>
      <c r="D3854" s="138"/>
    </row>
    <row r="3855" spans="1:4" x14ac:dyDescent="0.2">
      <c r="A3855" s="158"/>
      <c r="D3855" s="138"/>
    </row>
    <row r="3856" spans="1:4" x14ac:dyDescent="0.2">
      <c r="A3856" s="158"/>
      <c r="D3856" s="138"/>
    </row>
    <row r="3857" spans="1:4" x14ac:dyDescent="0.2">
      <c r="A3857" s="158"/>
      <c r="D3857" s="138"/>
    </row>
    <row r="3858" spans="1:4" x14ac:dyDescent="0.2">
      <c r="A3858" s="158"/>
      <c r="D3858" s="138"/>
    </row>
    <row r="3859" spans="1:4" x14ac:dyDescent="0.2">
      <c r="A3859" s="158"/>
      <c r="D3859" s="138"/>
    </row>
    <row r="3860" spans="1:4" x14ac:dyDescent="0.2">
      <c r="A3860" s="158"/>
      <c r="D3860" s="138"/>
    </row>
    <row r="3861" spans="1:4" x14ac:dyDescent="0.2">
      <c r="A3861" s="158"/>
      <c r="D3861" s="138"/>
    </row>
    <row r="3862" spans="1:4" x14ac:dyDescent="0.2">
      <c r="A3862" s="158"/>
      <c r="D3862" s="138"/>
    </row>
    <row r="3863" spans="1:4" x14ac:dyDescent="0.2">
      <c r="A3863" s="158"/>
      <c r="D3863" s="138"/>
    </row>
    <row r="3864" spans="1:4" x14ac:dyDescent="0.2">
      <c r="A3864" s="158"/>
      <c r="D3864" s="138"/>
    </row>
    <row r="3865" spans="1:4" x14ac:dyDescent="0.2">
      <c r="A3865" s="158"/>
      <c r="D3865" s="138"/>
    </row>
    <row r="3866" spans="1:4" x14ac:dyDescent="0.2">
      <c r="A3866" s="158"/>
      <c r="D3866" s="138"/>
    </row>
    <row r="3867" spans="1:4" x14ac:dyDescent="0.2">
      <c r="A3867" s="158"/>
      <c r="D3867" s="138"/>
    </row>
    <row r="3868" spans="1:4" x14ac:dyDescent="0.2">
      <c r="A3868" s="158"/>
      <c r="D3868" s="138"/>
    </row>
    <row r="3869" spans="1:4" x14ac:dyDescent="0.2">
      <c r="A3869" s="158"/>
      <c r="D3869" s="138"/>
    </row>
    <row r="3870" spans="1:4" x14ac:dyDescent="0.2">
      <c r="A3870" s="158"/>
      <c r="D3870" s="138"/>
    </row>
    <row r="3871" spans="1:4" x14ac:dyDescent="0.2">
      <c r="A3871" s="158"/>
      <c r="D3871" s="138"/>
    </row>
    <row r="3872" spans="1:4" x14ac:dyDescent="0.2">
      <c r="A3872" s="158"/>
      <c r="D3872" s="138"/>
    </row>
    <row r="3873" spans="1:4" x14ac:dyDescent="0.2">
      <c r="A3873" s="158"/>
      <c r="D3873" s="138"/>
    </row>
    <row r="3874" spans="1:4" x14ac:dyDescent="0.2">
      <c r="A3874" s="158"/>
      <c r="D3874" s="138"/>
    </row>
    <row r="3875" spans="1:4" x14ac:dyDescent="0.2">
      <c r="A3875" s="158"/>
      <c r="D3875" s="138"/>
    </row>
    <row r="3876" spans="1:4" x14ac:dyDescent="0.2">
      <c r="A3876" s="158"/>
      <c r="D3876" s="138"/>
    </row>
    <row r="3877" spans="1:4" x14ac:dyDescent="0.2">
      <c r="A3877" s="158"/>
      <c r="D3877" s="138"/>
    </row>
    <row r="3878" spans="1:4" x14ac:dyDescent="0.2">
      <c r="A3878" s="158"/>
      <c r="D3878" s="138"/>
    </row>
    <row r="3879" spans="1:4" x14ac:dyDescent="0.2">
      <c r="A3879" s="158"/>
      <c r="D3879" s="138"/>
    </row>
    <row r="3880" spans="1:4" x14ac:dyDescent="0.2">
      <c r="A3880" s="158"/>
      <c r="D3880" s="138"/>
    </row>
    <row r="3881" spans="1:4" x14ac:dyDescent="0.2">
      <c r="A3881" s="158"/>
      <c r="D3881" s="138"/>
    </row>
    <row r="3882" spans="1:4" x14ac:dyDescent="0.2">
      <c r="A3882" s="158"/>
      <c r="D3882" s="138"/>
    </row>
    <row r="3883" spans="1:4" x14ac:dyDescent="0.2">
      <c r="A3883" s="158"/>
      <c r="D3883" s="138"/>
    </row>
    <row r="3884" spans="1:4" x14ac:dyDescent="0.2">
      <c r="A3884" s="158"/>
      <c r="D3884" s="138"/>
    </row>
    <row r="3885" spans="1:4" x14ac:dyDescent="0.2">
      <c r="A3885" s="158"/>
      <c r="D3885" s="138"/>
    </row>
    <row r="3886" spans="1:4" x14ac:dyDescent="0.2">
      <c r="A3886" s="158"/>
      <c r="D3886" s="138"/>
    </row>
    <row r="3887" spans="1:4" x14ac:dyDescent="0.2">
      <c r="A3887" s="158"/>
      <c r="D3887" s="138"/>
    </row>
    <row r="3888" spans="1:4" x14ac:dyDescent="0.2">
      <c r="A3888" s="158"/>
      <c r="D3888" s="138"/>
    </row>
    <row r="3889" spans="1:4" x14ac:dyDescent="0.2">
      <c r="A3889" s="158"/>
      <c r="D3889" s="138"/>
    </row>
    <row r="3890" spans="1:4" x14ac:dyDescent="0.2">
      <c r="A3890" s="158"/>
      <c r="D3890" s="138"/>
    </row>
    <row r="3891" spans="1:4" x14ac:dyDescent="0.2">
      <c r="A3891" s="158"/>
      <c r="D3891" s="138"/>
    </row>
    <row r="3892" spans="1:4" x14ac:dyDescent="0.2">
      <c r="A3892" s="158"/>
      <c r="D3892" s="138"/>
    </row>
    <row r="3893" spans="1:4" x14ac:dyDescent="0.2">
      <c r="A3893" s="158"/>
      <c r="D3893" s="138"/>
    </row>
    <row r="3894" spans="1:4" x14ac:dyDescent="0.2">
      <c r="A3894" s="158"/>
      <c r="D3894" s="138"/>
    </row>
    <row r="3895" spans="1:4" x14ac:dyDescent="0.2">
      <c r="A3895" s="158"/>
      <c r="D3895" s="138"/>
    </row>
    <row r="3896" spans="1:4" x14ac:dyDescent="0.2">
      <c r="A3896" s="158"/>
      <c r="D3896" s="138"/>
    </row>
    <row r="3897" spans="1:4" x14ac:dyDescent="0.2">
      <c r="A3897" s="158"/>
      <c r="D3897" s="138"/>
    </row>
    <row r="3898" spans="1:4" x14ac:dyDescent="0.2">
      <c r="A3898" s="158"/>
      <c r="D3898" s="138"/>
    </row>
    <row r="3899" spans="1:4" x14ac:dyDescent="0.2">
      <c r="A3899" s="158"/>
      <c r="D3899" s="138"/>
    </row>
    <row r="3900" spans="1:4" x14ac:dyDescent="0.2">
      <c r="A3900" s="158"/>
      <c r="D3900" s="138"/>
    </row>
    <row r="3901" spans="1:4" x14ac:dyDescent="0.2">
      <c r="A3901" s="158"/>
      <c r="D3901" s="138"/>
    </row>
    <row r="3902" spans="1:4" x14ac:dyDescent="0.2">
      <c r="A3902" s="158"/>
      <c r="D3902" s="138"/>
    </row>
    <row r="3903" spans="1:4" x14ac:dyDescent="0.2">
      <c r="A3903" s="158"/>
      <c r="D3903" s="138"/>
    </row>
    <row r="3904" spans="1:4" x14ac:dyDescent="0.2">
      <c r="A3904" s="158"/>
      <c r="D3904" s="138"/>
    </row>
    <row r="3905" spans="1:4" x14ac:dyDescent="0.2">
      <c r="A3905" s="158"/>
      <c r="D3905" s="138"/>
    </row>
    <row r="3906" spans="1:4" x14ac:dyDescent="0.2">
      <c r="A3906" s="158"/>
      <c r="D3906" s="138"/>
    </row>
    <row r="3907" spans="1:4" x14ac:dyDescent="0.2">
      <c r="A3907" s="158"/>
      <c r="D3907" s="138"/>
    </row>
    <row r="3908" spans="1:4" x14ac:dyDescent="0.2">
      <c r="A3908" s="158"/>
      <c r="D3908" s="138"/>
    </row>
    <row r="3909" spans="1:4" x14ac:dyDescent="0.2">
      <c r="A3909" s="158"/>
      <c r="D3909" s="138"/>
    </row>
    <row r="3910" spans="1:4" x14ac:dyDescent="0.2">
      <c r="A3910" s="158"/>
      <c r="D3910" s="138"/>
    </row>
    <row r="3911" spans="1:4" x14ac:dyDescent="0.2">
      <c r="A3911" s="158"/>
      <c r="D3911" s="138"/>
    </row>
    <row r="3912" spans="1:4" x14ac:dyDescent="0.2">
      <c r="A3912" s="158"/>
      <c r="D3912" s="138"/>
    </row>
    <row r="3913" spans="1:4" x14ac:dyDescent="0.2">
      <c r="A3913" s="158"/>
      <c r="D3913" s="138"/>
    </row>
    <row r="3914" spans="1:4" x14ac:dyDescent="0.2">
      <c r="A3914" s="158"/>
      <c r="D3914" s="138"/>
    </row>
    <row r="3915" spans="1:4" x14ac:dyDescent="0.2">
      <c r="A3915" s="158"/>
      <c r="D3915" s="138"/>
    </row>
    <row r="3916" spans="1:4" x14ac:dyDescent="0.2">
      <c r="A3916" s="158"/>
      <c r="D3916" s="138"/>
    </row>
    <row r="3917" spans="1:4" x14ac:dyDescent="0.2">
      <c r="A3917" s="158"/>
      <c r="D3917" s="138"/>
    </row>
    <row r="3918" spans="1:4" x14ac:dyDescent="0.2">
      <c r="A3918" s="158"/>
      <c r="D3918" s="138"/>
    </row>
    <row r="3919" spans="1:4" x14ac:dyDescent="0.2">
      <c r="A3919" s="158"/>
      <c r="D3919" s="138"/>
    </row>
    <row r="3920" spans="1:4" x14ac:dyDescent="0.2">
      <c r="A3920" s="158"/>
      <c r="D3920" s="138"/>
    </row>
    <row r="3921" spans="1:4" x14ac:dyDescent="0.2">
      <c r="A3921" s="158"/>
      <c r="D3921" s="138"/>
    </row>
    <row r="3922" spans="1:4" x14ac:dyDescent="0.2">
      <c r="A3922" s="158"/>
      <c r="D3922" s="138"/>
    </row>
    <row r="3923" spans="1:4" x14ac:dyDescent="0.2">
      <c r="A3923" s="158"/>
      <c r="D3923" s="138"/>
    </row>
    <row r="3924" spans="1:4" x14ac:dyDescent="0.2">
      <c r="A3924" s="158"/>
      <c r="D3924" s="138"/>
    </row>
    <row r="3925" spans="1:4" x14ac:dyDescent="0.2">
      <c r="A3925" s="158"/>
      <c r="D3925" s="138"/>
    </row>
    <row r="3926" spans="1:4" x14ac:dyDescent="0.2">
      <c r="A3926" s="158"/>
      <c r="D3926" s="138"/>
    </row>
    <row r="3927" spans="1:4" x14ac:dyDescent="0.2">
      <c r="A3927" s="158"/>
      <c r="D3927" s="138"/>
    </row>
    <row r="3928" spans="1:4" x14ac:dyDescent="0.2">
      <c r="A3928" s="158"/>
      <c r="D3928" s="138"/>
    </row>
    <row r="3929" spans="1:4" x14ac:dyDescent="0.2">
      <c r="A3929" s="158"/>
      <c r="D3929" s="138"/>
    </row>
    <row r="3930" spans="1:4" x14ac:dyDescent="0.2">
      <c r="A3930" s="158"/>
      <c r="D3930" s="138"/>
    </row>
    <row r="3931" spans="1:4" x14ac:dyDescent="0.2">
      <c r="A3931" s="158"/>
      <c r="D3931" s="138"/>
    </row>
    <row r="3932" spans="1:4" x14ac:dyDescent="0.2">
      <c r="A3932" s="158"/>
      <c r="D3932" s="138"/>
    </row>
    <row r="3933" spans="1:4" x14ac:dyDescent="0.2">
      <c r="A3933" s="158"/>
      <c r="D3933" s="138"/>
    </row>
    <row r="3934" spans="1:4" x14ac:dyDescent="0.2">
      <c r="A3934" s="158"/>
      <c r="D3934" s="138"/>
    </row>
    <row r="3935" spans="1:4" x14ac:dyDescent="0.2">
      <c r="A3935" s="158"/>
      <c r="D3935" s="138"/>
    </row>
    <row r="3936" spans="1:4" x14ac:dyDescent="0.2">
      <c r="A3936" s="158"/>
      <c r="D3936" s="138"/>
    </row>
    <row r="3937" spans="1:4" x14ac:dyDescent="0.2">
      <c r="A3937" s="158"/>
      <c r="D3937" s="138"/>
    </row>
    <row r="3938" spans="1:4" x14ac:dyDescent="0.2">
      <c r="A3938" s="158"/>
      <c r="D3938" s="138"/>
    </row>
    <row r="3939" spans="1:4" x14ac:dyDescent="0.2">
      <c r="A3939" s="158"/>
      <c r="D3939" s="138"/>
    </row>
    <row r="3940" spans="1:4" x14ac:dyDescent="0.2">
      <c r="A3940" s="158"/>
      <c r="D3940" s="138"/>
    </row>
    <row r="3941" spans="1:4" x14ac:dyDescent="0.2">
      <c r="A3941" s="158"/>
      <c r="D3941" s="138"/>
    </row>
    <row r="3942" spans="1:4" x14ac:dyDescent="0.2">
      <c r="A3942" s="158"/>
      <c r="D3942" s="138"/>
    </row>
    <row r="3943" spans="1:4" x14ac:dyDescent="0.2">
      <c r="A3943" s="158"/>
      <c r="D3943" s="138"/>
    </row>
    <row r="3944" spans="1:4" x14ac:dyDescent="0.2">
      <c r="A3944" s="158"/>
      <c r="D3944" s="138"/>
    </row>
    <row r="3945" spans="1:4" x14ac:dyDescent="0.2">
      <c r="A3945" s="158"/>
      <c r="D3945" s="138"/>
    </row>
    <row r="3946" spans="1:4" x14ac:dyDescent="0.2">
      <c r="A3946" s="158"/>
      <c r="D3946" s="138"/>
    </row>
    <row r="3947" spans="1:4" x14ac:dyDescent="0.2">
      <c r="A3947" s="158"/>
      <c r="D3947" s="138"/>
    </row>
    <row r="3948" spans="1:4" x14ac:dyDescent="0.2">
      <c r="A3948" s="158"/>
      <c r="D3948" s="138"/>
    </row>
    <row r="3949" spans="1:4" x14ac:dyDescent="0.2">
      <c r="A3949" s="158"/>
      <c r="D3949" s="138"/>
    </row>
    <row r="3950" spans="1:4" x14ac:dyDescent="0.2">
      <c r="A3950" s="158"/>
      <c r="D3950" s="138"/>
    </row>
    <row r="3951" spans="1:4" x14ac:dyDescent="0.2">
      <c r="A3951" s="158"/>
      <c r="D3951" s="138"/>
    </row>
    <row r="3952" spans="1:4" x14ac:dyDescent="0.2">
      <c r="A3952" s="158"/>
      <c r="D3952" s="138"/>
    </row>
    <row r="3953" spans="1:4" x14ac:dyDescent="0.2">
      <c r="A3953" s="158"/>
      <c r="D3953" s="138"/>
    </row>
    <row r="3954" spans="1:4" x14ac:dyDescent="0.2">
      <c r="A3954" s="158"/>
      <c r="D3954" s="138"/>
    </row>
    <row r="3955" spans="1:4" x14ac:dyDescent="0.2">
      <c r="A3955" s="158"/>
      <c r="D3955" s="138"/>
    </row>
    <row r="3956" spans="1:4" x14ac:dyDescent="0.2">
      <c r="A3956" s="158"/>
      <c r="D3956" s="138"/>
    </row>
    <row r="3957" spans="1:4" x14ac:dyDescent="0.2">
      <c r="A3957" s="158"/>
      <c r="D3957" s="138"/>
    </row>
    <row r="3958" spans="1:4" x14ac:dyDescent="0.2">
      <c r="A3958" s="158"/>
      <c r="D3958" s="138"/>
    </row>
    <row r="3959" spans="1:4" x14ac:dyDescent="0.2">
      <c r="A3959" s="158"/>
      <c r="D3959" s="138"/>
    </row>
    <row r="3960" spans="1:4" x14ac:dyDescent="0.2">
      <c r="A3960" s="158"/>
      <c r="D3960" s="138"/>
    </row>
    <row r="3961" spans="1:4" x14ac:dyDescent="0.2">
      <c r="A3961" s="158"/>
      <c r="D3961" s="138"/>
    </row>
    <row r="3962" spans="1:4" x14ac:dyDescent="0.2">
      <c r="A3962" s="158"/>
      <c r="D3962" s="138"/>
    </row>
    <row r="3963" spans="1:4" x14ac:dyDescent="0.2">
      <c r="A3963" s="158"/>
      <c r="D3963" s="138"/>
    </row>
    <row r="3964" spans="1:4" x14ac:dyDescent="0.2">
      <c r="A3964" s="158"/>
      <c r="D3964" s="138"/>
    </row>
    <row r="3965" spans="1:4" x14ac:dyDescent="0.2">
      <c r="A3965" s="158"/>
      <c r="D3965" s="138"/>
    </row>
    <row r="3966" spans="1:4" x14ac:dyDescent="0.2">
      <c r="A3966" s="158"/>
      <c r="D3966" s="138"/>
    </row>
    <row r="3967" spans="1:4" x14ac:dyDescent="0.2">
      <c r="A3967" s="158"/>
      <c r="D3967" s="138"/>
    </row>
    <row r="3968" spans="1:4" x14ac:dyDescent="0.2">
      <c r="A3968" s="158"/>
      <c r="D3968" s="138"/>
    </row>
    <row r="3969" spans="1:4" x14ac:dyDescent="0.2">
      <c r="A3969" s="158"/>
      <c r="D3969" s="138"/>
    </row>
    <row r="3970" spans="1:4" x14ac:dyDescent="0.2">
      <c r="A3970" s="158"/>
      <c r="D3970" s="138"/>
    </row>
    <row r="3971" spans="1:4" x14ac:dyDescent="0.2">
      <c r="A3971" s="158"/>
      <c r="D3971" s="138"/>
    </row>
    <row r="3972" spans="1:4" x14ac:dyDescent="0.2">
      <c r="A3972" s="158"/>
      <c r="D3972" s="138"/>
    </row>
    <row r="3973" spans="1:4" x14ac:dyDescent="0.2">
      <c r="A3973" s="158"/>
      <c r="D3973" s="138"/>
    </row>
    <row r="3974" spans="1:4" x14ac:dyDescent="0.2">
      <c r="A3974" s="158"/>
      <c r="D3974" s="138"/>
    </row>
    <row r="3975" spans="1:4" x14ac:dyDescent="0.2">
      <c r="A3975" s="158"/>
      <c r="D3975" s="138"/>
    </row>
    <row r="3976" spans="1:4" x14ac:dyDescent="0.2">
      <c r="A3976" s="158"/>
      <c r="D3976" s="138"/>
    </row>
    <row r="3977" spans="1:4" x14ac:dyDescent="0.2">
      <c r="A3977" s="158"/>
      <c r="D3977" s="138"/>
    </row>
    <row r="3978" spans="1:4" x14ac:dyDescent="0.2">
      <c r="A3978" s="158"/>
      <c r="D3978" s="138"/>
    </row>
    <row r="3979" spans="1:4" x14ac:dyDescent="0.2">
      <c r="A3979" s="158"/>
      <c r="D3979" s="138"/>
    </row>
    <row r="3980" spans="1:4" x14ac:dyDescent="0.2">
      <c r="A3980" s="158"/>
      <c r="D3980" s="138"/>
    </row>
    <row r="3981" spans="1:4" x14ac:dyDescent="0.2">
      <c r="A3981" s="158"/>
      <c r="D3981" s="138"/>
    </row>
    <row r="3982" spans="1:4" x14ac:dyDescent="0.2">
      <c r="A3982" s="158"/>
      <c r="D3982" s="138"/>
    </row>
    <row r="3983" spans="1:4" x14ac:dyDescent="0.2">
      <c r="A3983" s="158"/>
      <c r="D3983" s="138"/>
    </row>
    <row r="3984" spans="1:4" x14ac:dyDescent="0.2">
      <c r="A3984" s="158"/>
      <c r="D3984" s="138"/>
    </row>
    <row r="3985" spans="1:4" x14ac:dyDescent="0.2">
      <c r="A3985" s="158"/>
      <c r="D3985" s="138"/>
    </row>
    <row r="3986" spans="1:4" x14ac:dyDescent="0.2">
      <c r="A3986" s="158"/>
      <c r="D3986" s="138"/>
    </row>
    <row r="3987" spans="1:4" x14ac:dyDescent="0.2">
      <c r="A3987" s="158"/>
      <c r="D3987" s="138"/>
    </row>
    <row r="3988" spans="1:4" x14ac:dyDescent="0.2">
      <c r="A3988" s="158"/>
      <c r="D3988" s="138"/>
    </row>
    <row r="3989" spans="1:4" x14ac:dyDescent="0.2">
      <c r="A3989" s="158"/>
      <c r="D3989" s="138"/>
    </row>
    <row r="3990" spans="1:4" x14ac:dyDescent="0.2">
      <c r="A3990" s="158"/>
      <c r="D3990" s="138"/>
    </row>
    <row r="3991" spans="1:4" x14ac:dyDescent="0.2">
      <c r="A3991" s="158"/>
      <c r="D3991" s="138"/>
    </row>
    <row r="3992" spans="1:4" x14ac:dyDescent="0.2">
      <c r="A3992" s="158"/>
      <c r="D3992" s="138"/>
    </row>
    <row r="3993" spans="1:4" x14ac:dyDescent="0.2">
      <c r="A3993" s="158"/>
      <c r="D3993" s="138"/>
    </row>
    <row r="3994" spans="1:4" x14ac:dyDescent="0.2">
      <c r="A3994" s="158"/>
      <c r="D3994" s="138"/>
    </row>
    <row r="3995" spans="1:4" x14ac:dyDescent="0.2">
      <c r="A3995" s="158"/>
      <c r="D3995" s="138"/>
    </row>
    <row r="3996" spans="1:4" x14ac:dyDescent="0.2">
      <c r="A3996" s="158"/>
      <c r="D3996" s="138"/>
    </row>
    <row r="3997" spans="1:4" x14ac:dyDescent="0.2">
      <c r="A3997" s="158"/>
      <c r="D3997" s="138"/>
    </row>
    <row r="3998" spans="1:4" x14ac:dyDescent="0.2">
      <c r="A3998" s="158"/>
      <c r="D3998" s="138"/>
    </row>
    <row r="3999" spans="1:4" x14ac:dyDescent="0.2">
      <c r="A3999" s="158"/>
      <c r="D3999" s="138"/>
    </row>
    <row r="4000" spans="1:4" x14ac:dyDescent="0.2">
      <c r="A4000" s="158"/>
      <c r="D4000" s="138"/>
    </row>
    <row r="4001" spans="1:4" x14ac:dyDescent="0.2">
      <c r="A4001" s="158"/>
      <c r="D4001" s="138"/>
    </row>
    <row r="4002" spans="1:4" x14ac:dyDescent="0.2">
      <c r="A4002" s="158"/>
      <c r="D4002" s="138"/>
    </row>
    <row r="4003" spans="1:4" x14ac:dyDescent="0.2">
      <c r="A4003" s="158"/>
      <c r="D4003" s="138"/>
    </row>
    <row r="4004" spans="1:4" x14ac:dyDescent="0.2">
      <c r="A4004" s="158"/>
      <c r="D4004" s="138"/>
    </row>
    <row r="4005" spans="1:4" x14ac:dyDescent="0.2">
      <c r="A4005" s="158"/>
      <c r="D4005" s="138"/>
    </row>
    <row r="4006" spans="1:4" x14ac:dyDescent="0.2">
      <c r="A4006" s="158"/>
      <c r="D4006" s="138"/>
    </row>
    <row r="4007" spans="1:4" x14ac:dyDescent="0.2">
      <c r="A4007" s="158"/>
      <c r="D4007" s="138"/>
    </row>
    <row r="4008" spans="1:4" x14ac:dyDescent="0.2">
      <c r="A4008" s="158"/>
      <c r="D4008" s="138"/>
    </row>
    <row r="4009" spans="1:4" x14ac:dyDescent="0.2">
      <c r="A4009" s="158"/>
      <c r="D4009" s="138"/>
    </row>
    <row r="4010" spans="1:4" x14ac:dyDescent="0.2">
      <c r="A4010" s="158"/>
      <c r="D4010" s="138"/>
    </row>
    <row r="4011" spans="1:4" x14ac:dyDescent="0.2">
      <c r="A4011" s="158"/>
      <c r="D4011" s="138"/>
    </row>
    <row r="4012" spans="1:4" x14ac:dyDescent="0.2">
      <c r="A4012" s="158"/>
      <c r="D4012" s="138"/>
    </row>
    <row r="4013" spans="1:4" x14ac:dyDescent="0.2">
      <c r="A4013" s="158"/>
      <c r="D4013" s="138"/>
    </row>
    <row r="4014" spans="1:4" x14ac:dyDescent="0.2">
      <c r="A4014" s="158"/>
      <c r="D4014" s="138"/>
    </row>
    <row r="4015" spans="1:4" x14ac:dyDescent="0.2">
      <c r="A4015" s="158"/>
      <c r="D4015" s="138"/>
    </row>
    <row r="4016" spans="1:4" x14ac:dyDescent="0.2">
      <c r="A4016" s="158"/>
      <c r="D4016" s="138"/>
    </row>
    <row r="4017" spans="1:4" x14ac:dyDescent="0.2">
      <c r="A4017" s="158"/>
      <c r="D4017" s="138"/>
    </row>
    <row r="4018" spans="1:4" x14ac:dyDescent="0.2">
      <c r="A4018" s="158"/>
      <c r="D4018" s="138"/>
    </row>
    <row r="4019" spans="1:4" x14ac:dyDescent="0.2">
      <c r="A4019" s="158"/>
      <c r="D4019" s="138"/>
    </row>
    <row r="4020" spans="1:4" x14ac:dyDescent="0.2">
      <c r="A4020" s="158"/>
      <c r="D4020" s="138"/>
    </row>
    <row r="4021" spans="1:4" x14ac:dyDescent="0.2">
      <c r="A4021" s="158"/>
      <c r="D4021" s="138"/>
    </row>
    <row r="4022" spans="1:4" x14ac:dyDescent="0.2">
      <c r="A4022" s="158"/>
      <c r="D4022" s="138"/>
    </row>
    <row r="4023" spans="1:4" x14ac:dyDescent="0.2">
      <c r="A4023" s="158"/>
      <c r="D4023" s="138"/>
    </row>
    <row r="4024" spans="1:4" x14ac:dyDescent="0.2">
      <c r="A4024" s="158"/>
      <c r="D4024" s="138"/>
    </row>
    <row r="4025" spans="1:4" x14ac:dyDescent="0.2">
      <c r="A4025" s="158"/>
      <c r="D4025" s="138"/>
    </row>
    <row r="4026" spans="1:4" x14ac:dyDescent="0.2">
      <c r="A4026" s="158"/>
      <c r="D4026" s="138"/>
    </row>
    <row r="4027" spans="1:4" x14ac:dyDescent="0.2">
      <c r="A4027" s="158"/>
      <c r="D4027" s="138"/>
    </row>
    <row r="4028" spans="1:4" x14ac:dyDescent="0.2">
      <c r="A4028" s="158"/>
      <c r="D4028" s="138"/>
    </row>
    <row r="4029" spans="1:4" x14ac:dyDescent="0.2">
      <c r="A4029" s="158"/>
      <c r="D4029" s="138"/>
    </row>
    <row r="4030" spans="1:4" x14ac:dyDescent="0.2">
      <c r="A4030" s="158"/>
      <c r="D4030" s="138"/>
    </row>
    <row r="4031" spans="1:4" x14ac:dyDescent="0.2">
      <c r="A4031" s="158"/>
      <c r="D4031" s="138"/>
    </row>
    <row r="4032" spans="1:4" x14ac:dyDescent="0.2">
      <c r="A4032" s="158"/>
      <c r="D4032" s="138"/>
    </row>
    <row r="4033" spans="1:4" x14ac:dyDescent="0.2">
      <c r="A4033" s="158"/>
      <c r="D4033" s="138"/>
    </row>
    <row r="4034" spans="1:4" x14ac:dyDescent="0.2">
      <c r="A4034" s="158"/>
      <c r="D4034" s="138"/>
    </row>
    <row r="4035" spans="1:4" x14ac:dyDescent="0.2">
      <c r="A4035" s="158"/>
      <c r="D4035" s="138"/>
    </row>
    <row r="4036" spans="1:4" x14ac:dyDescent="0.2">
      <c r="A4036" s="158"/>
      <c r="D4036" s="138"/>
    </row>
    <row r="4037" spans="1:4" x14ac:dyDescent="0.2">
      <c r="A4037" s="158"/>
      <c r="D4037" s="138"/>
    </row>
    <row r="4038" spans="1:4" x14ac:dyDescent="0.2">
      <c r="A4038" s="158"/>
      <c r="D4038" s="138"/>
    </row>
    <row r="4039" spans="1:4" x14ac:dyDescent="0.2">
      <c r="A4039" s="158"/>
      <c r="D4039" s="138"/>
    </row>
    <row r="4040" spans="1:4" x14ac:dyDescent="0.2">
      <c r="A4040" s="158"/>
      <c r="D4040" s="138"/>
    </row>
    <row r="4041" spans="1:4" x14ac:dyDescent="0.2">
      <c r="A4041" s="158"/>
      <c r="D4041" s="138"/>
    </row>
    <row r="4042" spans="1:4" x14ac:dyDescent="0.2">
      <c r="A4042" s="158"/>
      <c r="D4042" s="138"/>
    </row>
    <row r="4043" spans="1:4" x14ac:dyDescent="0.2">
      <c r="A4043" s="158"/>
      <c r="D4043" s="138"/>
    </row>
    <row r="4044" spans="1:4" x14ac:dyDescent="0.2">
      <c r="A4044" s="158"/>
      <c r="D4044" s="138"/>
    </row>
    <row r="4045" spans="1:4" x14ac:dyDescent="0.2">
      <c r="A4045" s="158"/>
      <c r="D4045" s="138"/>
    </row>
    <row r="4046" spans="1:4" x14ac:dyDescent="0.2">
      <c r="A4046" s="158"/>
      <c r="D4046" s="138"/>
    </row>
    <row r="4047" spans="1:4" x14ac:dyDescent="0.2">
      <c r="A4047" s="158"/>
      <c r="D4047" s="138"/>
    </row>
    <row r="4048" spans="1:4" x14ac:dyDescent="0.2">
      <c r="A4048" s="158"/>
      <c r="D4048" s="138"/>
    </row>
    <row r="4049" spans="1:4" x14ac:dyDescent="0.2">
      <c r="A4049" s="158"/>
      <c r="D4049" s="138"/>
    </row>
    <row r="4050" spans="1:4" x14ac:dyDescent="0.2">
      <c r="A4050" s="158"/>
      <c r="D4050" s="138"/>
    </row>
    <row r="4051" spans="1:4" x14ac:dyDescent="0.2">
      <c r="A4051" s="158"/>
      <c r="D4051" s="138"/>
    </row>
    <row r="4052" spans="1:4" x14ac:dyDescent="0.2">
      <c r="A4052" s="158"/>
      <c r="D4052" s="138"/>
    </row>
    <row r="4053" spans="1:4" x14ac:dyDescent="0.2">
      <c r="A4053" s="158"/>
      <c r="D4053" s="138"/>
    </row>
    <row r="4054" spans="1:4" x14ac:dyDescent="0.2">
      <c r="A4054" s="158"/>
      <c r="D4054" s="138"/>
    </row>
    <row r="4055" spans="1:4" x14ac:dyDescent="0.2">
      <c r="A4055" s="158"/>
      <c r="D4055" s="138"/>
    </row>
    <row r="4056" spans="1:4" x14ac:dyDescent="0.2">
      <c r="A4056" s="158"/>
      <c r="D4056" s="138"/>
    </row>
    <row r="4057" spans="1:4" x14ac:dyDescent="0.2">
      <c r="A4057" s="158"/>
      <c r="D4057" s="138"/>
    </row>
    <row r="4058" spans="1:4" x14ac:dyDescent="0.2">
      <c r="A4058" s="158"/>
      <c r="D4058" s="138"/>
    </row>
    <row r="4059" spans="1:4" x14ac:dyDescent="0.2">
      <c r="A4059" s="158"/>
      <c r="D4059" s="138"/>
    </row>
    <row r="4060" spans="1:4" x14ac:dyDescent="0.2">
      <c r="A4060" s="158"/>
      <c r="D4060" s="138"/>
    </row>
    <row r="4061" spans="1:4" x14ac:dyDescent="0.2">
      <c r="A4061" s="158"/>
      <c r="D4061" s="138"/>
    </row>
    <row r="4062" spans="1:4" x14ac:dyDescent="0.2">
      <c r="A4062" s="158"/>
      <c r="D4062" s="138"/>
    </row>
    <row r="4063" spans="1:4" x14ac:dyDescent="0.2">
      <c r="A4063" s="158"/>
      <c r="D4063" s="138"/>
    </row>
    <row r="4064" spans="1:4" x14ac:dyDescent="0.2">
      <c r="A4064" s="158"/>
      <c r="D4064" s="138"/>
    </row>
    <row r="4065" spans="1:4" x14ac:dyDescent="0.2">
      <c r="A4065" s="158"/>
      <c r="D4065" s="138"/>
    </row>
    <row r="4066" spans="1:4" x14ac:dyDescent="0.2">
      <c r="A4066" s="158"/>
      <c r="D4066" s="138"/>
    </row>
    <row r="4067" spans="1:4" x14ac:dyDescent="0.2">
      <c r="A4067" s="158"/>
      <c r="D4067" s="138"/>
    </row>
    <row r="4068" spans="1:4" x14ac:dyDescent="0.2">
      <c r="A4068" s="158"/>
      <c r="D4068" s="138"/>
    </row>
    <row r="4069" spans="1:4" x14ac:dyDescent="0.2">
      <c r="A4069" s="158"/>
      <c r="D4069" s="138"/>
    </row>
    <row r="4070" spans="1:4" x14ac:dyDescent="0.2">
      <c r="A4070" s="158"/>
      <c r="D4070" s="138"/>
    </row>
    <row r="4071" spans="1:4" x14ac:dyDescent="0.2">
      <c r="A4071" s="158"/>
      <c r="D4071" s="138"/>
    </row>
    <row r="4072" spans="1:4" x14ac:dyDescent="0.2">
      <c r="A4072" s="158"/>
      <c r="D4072" s="138"/>
    </row>
    <row r="4073" spans="1:4" x14ac:dyDescent="0.2">
      <c r="A4073" s="158"/>
      <c r="D4073" s="138"/>
    </row>
    <row r="4074" spans="1:4" x14ac:dyDescent="0.2">
      <c r="A4074" s="158"/>
      <c r="D4074" s="138"/>
    </row>
    <row r="4075" spans="1:4" x14ac:dyDescent="0.2">
      <c r="A4075" s="158"/>
      <c r="D4075" s="138"/>
    </row>
    <row r="4076" spans="1:4" x14ac:dyDescent="0.2">
      <c r="A4076" s="158"/>
      <c r="D4076" s="138"/>
    </row>
    <row r="4077" spans="1:4" x14ac:dyDescent="0.2">
      <c r="A4077" s="158"/>
      <c r="D4077" s="138"/>
    </row>
    <row r="4078" spans="1:4" x14ac:dyDescent="0.2">
      <c r="A4078" s="158"/>
      <c r="D4078" s="138"/>
    </row>
    <row r="4079" spans="1:4" x14ac:dyDescent="0.2">
      <c r="A4079" s="158"/>
      <c r="D4079" s="138"/>
    </row>
    <row r="4080" spans="1:4" x14ac:dyDescent="0.2">
      <c r="A4080" s="158"/>
      <c r="D4080" s="138"/>
    </row>
    <row r="4081" spans="1:4" x14ac:dyDescent="0.2">
      <c r="A4081" s="158"/>
      <c r="D4081" s="138"/>
    </row>
    <row r="4082" spans="1:4" x14ac:dyDescent="0.2">
      <c r="A4082" s="158"/>
      <c r="D4082" s="138"/>
    </row>
    <row r="4083" spans="1:4" x14ac:dyDescent="0.2">
      <c r="A4083" s="158"/>
      <c r="D4083" s="138"/>
    </row>
    <row r="4084" spans="1:4" x14ac:dyDescent="0.2">
      <c r="A4084" s="158"/>
      <c r="D4084" s="138"/>
    </row>
    <row r="4085" spans="1:4" x14ac:dyDescent="0.2">
      <c r="A4085" s="158"/>
      <c r="D4085" s="138"/>
    </row>
    <row r="4086" spans="1:4" x14ac:dyDescent="0.2">
      <c r="A4086" s="158"/>
      <c r="D4086" s="138"/>
    </row>
    <row r="4087" spans="1:4" x14ac:dyDescent="0.2">
      <c r="A4087" s="158"/>
      <c r="D4087" s="138"/>
    </row>
    <row r="4088" spans="1:4" x14ac:dyDescent="0.2">
      <c r="A4088" s="158"/>
      <c r="D4088" s="138"/>
    </row>
    <row r="4089" spans="1:4" x14ac:dyDescent="0.2">
      <c r="A4089" s="158"/>
      <c r="D4089" s="138"/>
    </row>
    <row r="4090" spans="1:4" x14ac:dyDescent="0.2">
      <c r="A4090" s="158"/>
      <c r="D4090" s="138"/>
    </row>
    <row r="4091" spans="1:4" x14ac:dyDescent="0.2">
      <c r="A4091" s="158"/>
      <c r="D4091" s="138"/>
    </row>
    <row r="4092" spans="1:4" x14ac:dyDescent="0.2">
      <c r="A4092" s="158"/>
      <c r="D4092" s="138"/>
    </row>
    <row r="4093" spans="1:4" x14ac:dyDescent="0.2">
      <c r="A4093" s="158"/>
      <c r="D4093" s="138"/>
    </row>
    <row r="4094" spans="1:4" x14ac:dyDescent="0.2">
      <c r="A4094" s="158"/>
      <c r="D4094" s="138"/>
    </row>
    <row r="4095" spans="1:4" x14ac:dyDescent="0.2">
      <c r="A4095" s="158"/>
      <c r="D4095" s="138"/>
    </row>
    <row r="4096" spans="1:4" x14ac:dyDescent="0.2">
      <c r="A4096" s="158"/>
      <c r="D4096" s="138"/>
    </row>
    <row r="4097" spans="1:4" x14ac:dyDescent="0.2">
      <c r="A4097" s="158"/>
      <c r="D4097" s="138"/>
    </row>
    <row r="4098" spans="1:4" x14ac:dyDescent="0.2">
      <c r="A4098" s="158"/>
      <c r="D4098" s="138"/>
    </row>
    <row r="4099" spans="1:4" x14ac:dyDescent="0.2">
      <c r="A4099" s="158"/>
      <c r="D4099" s="138"/>
    </row>
    <row r="4100" spans="1:4" x14ac:dyDescent="0.2">
      <c r="A4100" s="158"/>
      <c r="D4100" s="138"/>
    </row>
    <row r="4101" spans="1:4" x14ac:dyDescent="0.2">
      <c r="A4101" s="158"/>
      <c r="D4101" s="138"/>
    </row>
    <row r="4102" spans="1:4" x14ac:dyDescent="0.2">
      <c r="A4102" s="158"/>
      <c r="D4102" s="138"/>
    </row>
    <row r="4103" spans="1:4" x14ac:dyDescent="0.2">
      <c r="A4103" s="158"/>
      <c r="D4103" s="138"/>
    </row>
    <row r="4104" spans="1:4" x14ac:dyDescent="0.2">
      <c r="A4104" s="158"/>
      <c r="D4104" s="138"/>
    </row>
    <row r="4105" spans="1:4" x14ac:dyDescent="0.2">
      <c r="A4105" s="158"/>
      <c r="D4105" s="138"/>
    </row>
    <row r="4106" spans="1:4" x14ac:dyDescent="0.2">
      <c r="A4106" s="158"/>
      <c r="D4106" s="138"/>
    </row>
    <row r="4107" spans="1:4" x14ac:dyDescent="0.2">
      <c r="A4107" s="158"/>
      <c r="D4107" s="138"/>
    </row>
    <row r="4108" spans="1:4" x14ac:dyDescent="0.2">
      <c r="A4108" s="158"/>
      <c r="D4108" s="138"/>
    </row>
    <row r="4109" spans="1:4" x14ac:dyDescent="0.2">
      <c r="A4109" s="158"/>
      <c r="D4109" s="138"/>
    </row>
    <row r="4110" spans="1:4" x14ac:dyDescent="0.2">
      <c r="A4110" s="158"/>
      <c r="D4110" s="138"/>
    </row>
    <row r="4111" spans="1:4" x14ac:dyDescent="0.2">
      <c r="A4111" s="158"/>
      <c r="D4111" s="138"/>
    </row>
    <row r="4112" spans="1:4" x14ac:dyDescent="0.2">
      <c r="A4112" s="158"/>
      <c r="D4112" s="138"/>
    </row>
    <row r="4113" spans="1:4" x14ac:dyDescent="0.2">
      <c r="A4113" s="158"/>
      <c r="D4113" s="138"/>
    </row>
    <row r="4114" spans="1:4" x14ac:dyDescent="0.2">
      <c r="A4114" s="158"/>
      <c r="D4114" s="138"/>
    </row>
    <row r="4115" spans="1:4" x14ac:dyDescent="0.2">
      <c r="A4115" s="158"/>
      <c r="D4115" s="138"/>
    </row>
    <row r="4116" spans="1:4" x14ac:dyDescent="0.2">
      <c r="A4116" s="158"/>
      <c r="D4116" s="138"/>
    </row>
    <row r="4117" spans="1:4" x14ac:dyDescent="0.2">
      <c r="A4117" s="158"/>
      <c r="D4117" s="138"/>
    </row>
    <row r="4118" spans="1:4" x14ac:dyDescent="0.2">
      <c r="A4118" s="158"/>
      <c r="D4118" s="138"/>
    </row>
    <row r="4119" spans="1:4" x14ac:dyDescent="0.2">
      <c r="A4119" s="158"/>
      <c r="D4119" s="138"/>
    </row>
    <row r="4120" spans="1:4" x14ac:dyDescent="0.2">
      <c r="A4120" s="158"/>
      <c r="D4120" s="138"/>
    </row>
    <row r="4121" spans="1:4" x14ac:dyDescent="0.2">
      <c r="A4121" s="158"/>
      <c r="D4121" s="138"/>
    </row>
    <row r="4122" spans="1:4" x14ac:dyDescent="0.2">
      <c r="A4122" s="158"/>
      <c r="D4122" s="138"/>
    </row>
    <row r="4123" spans="1:4" x14ac:dyDescent="0.2">
      <c r="A4123" s="158"/>
      <c r="D4123" s="138"/>
    </row>
    <row r="4124" spans="1:4" x14ac:dyDescent="0.2">
      <c r="A4124" s="158"/>
      <c r="D4124" s="138"/>
    </row>
    <row r="4125" spans="1:4" x14ac:dyDescent="0.2">
      <c r="A4125" s="158"/>
      <c r="D4125" s="138"/>
    </row>
    <row r="4126" spans="1:4" x14ac:dyDescent="0.2">
      <c r="A4126" s="158"/>
      <c r="D4126" s="138"/>
    </row>
    <row r="4127" spans="1:4" x14ac:dyDescent="0.2">
      <c r="A4127" s="158"/>
      <c r="D4127" s="138"/>
    </row>
    <row r="4128" spans="1:4" x14ac:dyDescent="0.2">
      <c r="A4128" s="158"/>
      <c r="D4128" s="138"/>
    </row>
    <row r="4129" spans="1:4" x14ac:dyDescent="0.2">
      <c r="A4129" s="158"/>
      <c r="D4129" s="138"/>
    </row>
    <row r="4130" spans="1:4" x14ac:dyDescent="0.2">
      <c r="A4130" s="158"/>
      <c r="D4130" s="138"/>
    </row>
    <row r="4131" spans="1:4" x14ac:dyDescent="0.2">
      <c r="A4131" s="158"/>
      <c r="D4131" s="138"/>
    </row>
    <row r="4132" spans="1:4" x14ac:dyDescent="0.2">
      <c r="A4132" s="158"/>
      <c r="D4132" s="138"/>
    </row>
    <row r="4133" spans="1:4" x14ac:dyDescent="0.2">
      <c r="A4133" s="158"/>
      <c r="D4133" s="138"/>
    </row>
    <row r="4134" spans="1:4" x14ac:dyDescent="0.2">
      <c r="A4134" s="158"/>
      <c r="D4134" s="138"/>
    </row>
    <row r="4135" spans="1:4" x14ac:dyDescent="0.2">
      <c r="A4135" s="158"/>
      <c r="D4135" s="138"/>
    </row>
    <row r="4136" spans="1:4" x14ac:dyDescent="0.2">
      <c r="A4136" s="158"/>
      <c r="D4136" s="138"/>
    </row>
    <row r="4137" spans="1:4" x14ac:dyDescent="0.2">
      <c r="A4137" s="158"/>
      <c r="D4137" s="138"/>
    </row>
    <row r="4138" spans="1:4" x14ac:dyDescent="0.2">
      <c r="A4138" s="158"/>
      <c r="D4138" s="138"/>
    </row>
    <row r="4139" spans="1:4" x14ac:dyDescent="0.2">
      <c r="A4139" s="158"/>
      <c r="D4139" s="138"/>
    </row>
    <row r="4140" spans="1:4" x14ac:dyDescent="0.2">
      <c r="A4140" s="158"/>
      <c r="D4140" s="138"/>
    </row>
    <row r="4141" spans="1:4" x14ac:dyDescent="0.2">
      <c r="A4141" s="158"/>
      <c r="D4141" s="138"/>
    </row>
    <row r="4142" spans="1:4" x14ac:dyDescent="0.2">
      <c r="A4142" s="158"/>
      <c r="D4142" s="138"/>
    </row>
    <row r="4143" spans="1:4" x14ac:dyDescent="0.2">
      <c r="A4143" s="158"/>
      <c r="D4143" s="138"/>
    </row>
    <row r="4144" spans="1:4" x14ac:dyDescent="0.2">
      <c r="A4144" s="158"/>
      <c r="D4144" s="138"/>
    </row>
    <row r="4145" spans="1:4" x14ac:dyDescent="0.2">
      <c r="A4145" s="158"/>
      <c r="D4145" s="138"/>
    </row>
    <row r="4146" spans="1:4" x14ac:dyDescent="0.2">
      <c r="A4146" s="158"/>
      <c r="D4146" s="138"/>
    </row>
    <row r="4147" spans="1:4" x14ac:dyDescent="0.2">
      <c r="A4147" s="158"/>
      <c r="D4147" s="138"/>
    </row>
    <row r="4148" spans="1:4" x14ac:dyDescent="0.2">
      <c r="A4148" s="158"/>
      <c r="D4148" s="138"/>
    </row>
    <row r="4149" spans="1:4" x14ac:dyDescent="0.2">
      <c r="A4149" s="158"/>
      <c r="D4149" s="138"/>
    </row>
    <row r="4150" spans="1:4" x14ac:dyDescent="0.2">
      <c r="A4150" s="158"/>
      <c r="D4150" s="138"/>
    </row>
    <row r="4151" spans="1:4" x14ac:dyDescent="0.2">
      <c r="A4151" s="158"/>
      <c r="D4151" s="138"/>
    </row>
    <row r="4152" spans="1:4" x14ac:dyDescent="0.2">
      <c r="A4152" s="158"/>
      <c r="D4152" s="138"/>
    </row>
    <row r="4153" spans="1:4" x14ac:dyDescent="0.2">
      <c r="A4153" s="158"/>
      <c r="D4153" s="138"/>
    </row>
    <row r="4154" spans="1:4" x14ac:dyDescent="0.2">
      <c r="A4154" s="158"/>
      <c r="D4154" s="138"/>
    </row>
    <row r="4155" spans="1:4" x14ac:dyDescent="0.2">
      <c r="A4155" s="158"/>
      <c r="D4155" s="138"/>
    </row>
    <row r="4156" spans="1:4" x14ac:dyDescent="0.2">
      <c r="A4156" s="158"/>
      <c r="D4156" s="138"/>
    </row>
    <row r="4157" spans="1:4" x14ac:dyDescent="0.2">
      <c r="A4157" s="158"/>
      <c r="D4157" s="138"/>
    </row>
    <row r="4158" spans="1:4" x14ac:dyDescent="0.2">
      <c r="A4158" s="158"/>
      <c r="D4158" s="138"/>
    </row>
    <row r="4159" spans="1:4" x14ac:dyDescent="0.2">
      <c r="A4159" s="158"/>
      <c r="D4159" s="138"/>
    </row>
    <row r="4160" spans="1:4" x14ac:dyDescent="0.2">
      <c r="A4160" s="158"/>
      <c r="D4160" s="138"/>
    </row>
    <row r="4161" spans="1:4" x14ac:dyDescent="0.2">
      <c r="A4161" s="158"/>
      <c r="D4161" s="138"/>
    </row>
    <row r="4162" spans="1:4" x14ac:dyDescent="0.2">
      <c r="A4162" s="158"/>
      <c r="D4162" s="138"/>
    </row>
    <row r="4163" spans="1:4" x14ac:dyDescent="0.2">
      <c r="A4163" s="158"/>
      <c r="D4163" s="138"/>
    </row>
    <row r="4164" spans="1:4" x14ac:dyDescent="0.2">
      <c r="A4164" s="158"/>
      <c r="D4164" s="138"/>
    </row>
    <row r="4165" spans="1:4" x14ac:dyDescent="0.2">
      <c r="A4165" s="158"/>
      <c r="D4165" s="138"/>
    </row>
    <row r="4166" spans="1:4" x14ac:dyDescent="0.2">
      <c r="A4166" s="158"/>
      <c r="D4166" s="138"/>
    </row>
    <row r="4167" spans="1:4" x14ac:dyDescent="0.2">
      <c r="A4167" s="158"/>
      <c r="D4167" s="138"/>
    </row>
    <row r="4168" spans="1:4" x14ac:dyDescent="0.2">
      <c r="A4168" s="158"/>
      <c r="D4168" s="138"/>
    </row>
    <row r="4169" spans="1:4" x14ac:dyDescent="0.2">
      <c r="A4169" s="158"/>
      <c r="D4169" s="138"/>
    </row>
    <row r="4170" spans="1:4" x14ac:dyDescent="0.2">
      <c r="A4170" s="158"/>
      <c r="D4170" s="138"/>
    </row>
    <row r="4171" spans="1:4" x14ac:dyDescent="0.2">
      <c r="A4171" s="158"/>
      <c r="D4171" s="138"/>
    </row>
    <row r="4172" spans="1:4" x14ac:dyDescent="0.2">
      <c r="A4172" s="158"/>
      <c r="D4172" s="138"/>
    </row>
    <row r="4173" spans="1:4" x14ac:dyDescent="0.2">
      <c r="A4173" s="158"/>
      <c r="D4173" s="138"/>
    </row>
    <row r="4174" spans="1:4" x14ac:dyDescent="0.2">
      <c r="A4174" s="158"/>
      <c r="D4174" s="138"/>
    </row>
    <row r="4175" spans="1:4" x14ac:dyDescent="0.2">
      <c r="A4175" s="158"/>
      <c r="D4175" s="138"/>
    </row>
    <row r="4176" spans="1:4" x14ac:dyDescent="0.2">
      <c r="A4176" s="158"/>
      <c r="D4176" s="138"/>
    </row>
    <row r="4177" spans="1:4" x14ac:dyDescent="0.2">
      <c r="A4177" s="158"/>
      <c r="D4177" s="138"/>
    </row>
    <row r="4178" spans="1:4" x14ac:dyDescent="0.2">
      <c r="A4178" s="158"/>
      <c r="D4178" s="138"/>
    </row>
    <row r="4179" spans="1:4" x14ac:dyDescent="0.2">
      <c r="A4179" s="158"/>
      <c r="D4179" s="138"/>
    </row>
    <row r="4180" spans="1:4" x14ac:dyDescent="0.2">
      <c r="A4180" s="158"/>
      <c r="D4180" s="138"/>
    </row>
    <row r="4181" spans="1:4" x14ac:dyDescent="0.2">
      <c r="A4181" s="158"/>
      <c r="D4181" s="138"/>
    </row>
    <row r="4182" spans="1:4" x14ac:dyDescent="0.2">
      <c r="A4182" s="158"/>
      <c r="D4182" s="138"/>
    </row>
    <row r="4183" spans="1:4" x14ac:dyDescent="0.2">
      <c r="A4183" s="158"/>
      <c r="D4183" s="138"/>
    </row>
    <row r="4184" spans="1:4" x14ac:dyDescent="0.2">
      <c r="A4184" s="158"/>
      <c r="D4184" s="138"/>
    </row>
    <row r="4185" spans="1:4" x14ac:dyDescent="0.2">
      <c r="A4185" s="158"/>
      <c r="D4185" s="138"/>
    </row>
    <row r="4186" spans="1:4" x14ac:dyDescent="0.2">
      <c r="A4186" s="158"/>
      <c r="D4186" s="138"/>
    </row>
    <row r="4187" spans="1:4" x14ac:dyDescent="0.2">
      <c r="A4187" s="158"/>
      <c r="D4187" s="138"/>
    </row>
    <row r="4188" spans="1:4" x14ac:dyDescent="0.2">
      <c r="A4188" s="158"/>
      <c r="D4188" s="138"/>
    </row>
    <row r="4189" spans="1:4" x14ac:dyDescent="0.2">
      <c r="A4189" s="158"/>
      <c r="D4189" s="138"/>
    </row>
    <row r="4190" spans="1:4" x14ac:dyDescent="0.2">
      <c r="A4190" s="158"/>
      <c r="D4190" s="138"/>
    </row>
    <row r="4191" spans="1:4" x14ac:dyDescent="0.2">
      <c r="A4191" s="158"/>
      <c r="D4191" s="138"/>
    </row>
    <row r="4192" spans="1:4" x14ac:dyDescent="0.2">
      <c r="A4192" s="158"/>
      <c r="D4192" s="138"/>
    </row>
    <row r="4193" spans="1:4" x14ac:dyDescent="0.2">
      <c r="A4193" s="158"/>
      <c r="D4193" s="138"/>
    </row>
    <row r="4194" spans="1:4" x14ac:dyDescent="0.2">
      <c r="A4194" s="158"/>
      <c r="D4194" s="138"/>
    </row>
    <row r="4195" spans="1:4" x14ac:dyDescent="0.2">
      <c r="A4195" s="158"/>
      <c r="D4195" s="138"/>
    </row>
    <row r="4196" spans="1:4" x14ac:dyDescent="0.2">
      <c r="A4196" s="158"/>
      <c r="D4196" s="138"/>
    </row>
    <row r="4197" spans="1:4" x14ac:dyDescent="0.2">
      <c r="A4197" s="158"/>
      <c r="D4197" s="138"/>
    </row>
    <row r="4198" spans="1:4" x14ac:dyDescent="0.2">
      <c r="A4198" s="158"/>
      <c r="D4198" s="138"/>
    </row>
    <row r="4199" spans="1:4" x14ac:dyDescent="0.2">
      <c r="A4199" s="158"/>
      <c r="D4199" s="138"/>
    </row>
    <row r="4200" spans="1:4" x14ac:dyDescent="0.2">
      <c r="A4200" s="158"/>
      <c r="D4200" s="138"/>
    </row>
    <row r="4201" spans="1:4" x14ac:dyDescent="0.2">
      <c r="A4201" s="158"/>
      <c r="D4201" s="138"/>
    </row>
    <row r="4202" spans="1:4" x14ac:dyDescent="0.2">
      <c r="A4202" s="158"/>
      <c r="D4202" s="138"/>
    </row>
    <row r="4203" spans="1:4" x14ac:dyDescent="0.2">
      <c r="A4203" s="158"/>
      <c r="D4203" s="138"/>
    </row>
    <row r="4204" spans="1:4" x14ac:dyDescent="0.2">
      <c r="A4204" s="158"/>
      <c r="D4204" s="138"/>
    </row>
    <row r="4205" spans="1:4" x14ac:dyDescent="0.2">
      <c r="A4205" s="158"/>
      <c r="D4205" s="138"/>
    </row>
    <row r="4206" spans="1:4" x14ac:dyDescent="0.2">
      <c r="A4206" s="158"/>
      <c r="D4206" s="138"/>
    </row>
    <row r="4207" spans="1:4" x14ac:dyDescent="0.2">
      <c r="A4207" s="158"/>
      <c r="D4207" s="138"/>
    </row>
    <row r="4208" spans="1:4" x14ac:dyDescent="0.2">
      <c r="A4208" s="158"/>
      <c r="D4208" s="138"/>
    </row>
    <row r="4209" spans="1:4" x14ac:dyDescent="0.2">
      <c r="A4209" s="158"/>
      <c r="D4209" s="138"/>
    </row>
    <row r="4210" spans="1:4" x14ac:dyDescent="0.2">
      <c r="A4210" s="158"/>
      <c r="D4210" s="138"/>
    </row>
    <row r="4211" spans="1:4" x14ac:dyDescent="0.2">
      <c r="A4211" s="158"/>
      <c r="D4211" s="138"/>
    </row>
    <row r="4212" spans="1:4" x14ac:dyDescent="0.2">
      <c r="A4212" s="158"/>
      <c r="D4212" s="138"/>
    </row>
    <row r="4213" spans="1:4" x14ac:dyDescent="0.2">
      <c r="A4213" s="158"/>
      <c r="D4213" s="138"/>
    </row>
    <row r="4214" spans="1:4" x14ac:dyDescent="0.2">
      <c r="A4214" s="158"/>
      <c r="D4214" s="138"/>
    </row>
    <row r="4215" spans="1:4" x14ac:dyDescent="0.2">
      <c r="A4215" s="158"/>
      <c r="D4215" s="138"/>
    </row>
    <row r="4216" spans="1:4" x14ac:dyDescent="0.2">
      <c r="A4216" s="158"/>
      <c r="D4216" s="138"/>
    </row>
    <row r="4217" spans="1:4" x14ac:dyDescent="0.2">
      <c r="A4217" s="158"/>
      <c r="D4217" s="138"/>
    </row>
    <row r="4218" spans="1:4" x14ac:dyDescent="0.2">
      <c r="A4218" s="158"/>
      <c r="D4218" s="138"/>
    </row>
    <row r="4219" spans="1:4" x14ac:dyDescent="0.2">
      <c r="A4219" s="158"/>
      <c r="D4219" s="138"/>
    </row>
    <row r="4220" spans="1:4" x14ac:dyDescent="0.2">
      <c r="A4220" s="158"/>
      <c r="D4220" s="138"/>
    </row>
    <row r="4221" spans="1:4" x14ac:dyDescent="0.2">
      <c r="A4221" s="158"/>
      <c r="D4221" s="138"/>
    </row>
    <row r="4222" spans="1:4" x14ac:dyDescent="0.2">
      <c r="A4222" s="158"/>
      <c r="D4222" s="138"/>
    </row>
    <row r="4223" spans="1:4" x14ac:dyDescent="0.2">
      <c r="A4223" s="158"/>
      <c r="D4223" s="138"/>
    </row>
    <row r="4224" spans="1:4" x14ac:dyDescent="0.2">
      <c r="A4224" s="158"/>
      <c r="D4224" s="138"/>
    </row>
    <row r="4225" spans="1:4" x14ac:dyDescent="0.2">
      <c r="A4225" s="158"/>
      <c r="D4225" s="138"/>
    </row>
    <row r="4226" spans="1:4" x14ac:dyDescent="0.2">
      <c r="A4226" s="158"/>
      <c r="D4226" s="138"/>
    </row>
    <row r="4227" spans="1:4" x14ac:dyDescent="0.2">
      <c r="A4227" s="158"/>
      <c r="D4227" s="138"/>
    </row>
    <row r="4228" spans="1:4" x14ac:dyDescent="0.2">
      <c r="A4228" s="158"/>
      <c r="D4228" s="138"/>
    </row>
    <row r="4229" spans="1:4" x14ac:dyDescent="0.2">
      <c r="A4229" s="158"/>
      <c r="D4229" s="138"/>
    </row>
    <row r="4230" spans="1:4" x14ac:dyDescent="0.2">
      <c r="A4230" s="158"/>
      <c r="D4230" s="138"/>
    </row>
    <row r="4231" spans="1:4" x14ac:dyDescent="0.2">
      <c r="A4231" s="158"/>
      <c r="D4231" s="138"/>
    </row>
    <row r="4232" spans="1:4" x14ac:dyDescent="0.2">
      <c r="A4232" s="158"/>
      <c r="D4232" s="138"/>
    </row>
    <row r="4233" spans="1:4" x14ac:dyDescent="0.2">
      <c r="A4233" s="158"/>
      <c r="D4233" s="138"/>
    </row>
    <row r="4234" spans="1:4" x14ac:dyDescent="0.2">
      <c r="A4234" s="158"/>
      <c r="D4234" s="138"/>
    </row>
    <row r="4235" spans="1:4" x14ac:dyDescent="0.2">
      <c r="A4235" s="158"/>
      <c r="D4235" s="138"/>
    </row>
    <row r="4236" spans="1:4" x14ac:dyDescent="0.2">
      <c r="A4236" s="158"/>
      <c r="D4236" s="138"/>
    </row>
    <row r="4237" spans="1:4" x14ac:dyDescent="0.2">
      <c r="A4237" s="158"/>
      <c r="D4237" s="138"/>
    </row>
    <row r="4238" spans="1:4" x14ac:dyDescent="0.2">
      <c r="A4238" s="158"/>
      <c r="D4238" s="138"/>
    </row>
    <row r="4239" spans="1:4" x14ac:dyDescent="0.2">
      <c r="A4239" s="158"/>
      <c r="D4239" s="138"/>
    </row>
    <row r="4240" spans="1:4" x14ac:dyDescent="0.2">
      <c r="A4240" s="158"/>
      <c r="D4240" s="138"/>
    </row>
    <row r="4241" spans="1:4" x14ac:dyDescent="0.2">
      <c r="A4241" s="158"/>
      <c r="D4241" s="138"/>
    </row>
    <row r="4242" spans="1:4" x14ac:dyDescent="0.2">
      <c r="A4242" s="158"/>
      <c r="D4242" s="138"/>
    </row>
    <row r="4243" spans="1:4" x14ac:dyDescent="0.2">
      <c r="A4243" s="158"/>
      <c r="D4243" s="138"/>
    </row>
    <row r="4244" spans="1:4" x14ac:dyDescent="0.2">
      <c r="A4244" s="158"/>
      <c r="D4244" s="138"/>
    </row>
    <row r="4245" spans="1:4" x14ac:dyDescent="0.2">
      <c r="A4245" s="158"/>
      <c r="D4245" s="138"/>
    </row>
    <row r="4246" spans="1:4" x14ac:dyDescent="0.2">
      <c r="A4246" s="158"/>
      <c r="D4246" s="138"/>
    </row>
    <row r="4247" spans="1:4" x14ac:dyDescent="0.2">
      <c r="A4247" s="158"/>
      <c r="D4247" s="138"/>
    </row>
    <row r="4248" spans="1:4" x14ac:dyDescent="0.2">
      <c r="A4248" s="158"/>
      <c r="D4248" s="138"/>
    </row>
    <row r="4249" spans="1:4" x14ac:dyDescent="0.2">
      <c r="A4249" s="158"/>
      <c r="D4249" s="138"/>
    </row>
    <row r="4250" spans="1:4" x14ac:dyDescent="0.2">
      <c r="A4250" s="158"/>
      <c r="D4250" s="138"/>
    </row>
    <row r="4251" spans="1:4" x14ac:dyDescent="0.2">
      <c r="A4251" s="158"/>
      <c r="D4251" s="138"/>
    </row>
    <row r="4252" spans="1:4" x14ac:dyDescent="0.2">
      <c r="A4252" s="158"/>
      <c r="D4252" s="138"/>
    </row>
    <row r="4253" spans="1:4" x14ac:dyDescent="0.2">
      <c r="A4253" s="158"/>
      <c r="D4253" s="138"/>
    </row>
    <row r="4254" spans="1:4" x14ac:dyDescent="0.2">
      <c r="A4254" s="158"/>
      <c r="D4254" s="138"/>
    </row>
    <row r="4255" spans="1:4" x14ac:dyDescent="0.2">
      <c r="A4255" s="158"/>
      <c r="D4255" s="138"/>
    </row>
    <row r="4256" spans="1:4" x14ac:dyDescent="0.2">
      <c r="A4256" s="158"/>
      <c r="D4256" s="138"/>
    </row>
    <row r="4257" spans="1:4" x14ac:dyDescent="0.2">
      <c r="A4257" s="158"/>
      <c r="D4257" s="138"/>
    </row>
    <row r="4258" spans="1:4" x14ac:dyDescent="0.2">
      <c r="A4258" s="158"/>
      <c r="D4258" s="138"/>
    </row>
    <row r="4259" spans="1:4" x14ac:dyDescent="0.2">
      <c r="A4259" s="158"/>
      <c r="D4259" s="138"/>
    </row>
    <row r="4260" spans="1:4" x14ac:dyDescent="0.2">
      <c r="A4260" s="158"/>
      <c r="D4260" s="138"/>
    </row>
    <row r="4261" spans="1:4" x14ac:dyDescent="0.2">
      <c r="A4261" s="158"/>
      <c r="D4261" s="138"/>
    </row>
    <row r="4262" spans="1:4" x14ac:dyDescent="0.2">
      <c r="A4262" s="158"/>
      <c r="D4262" s="138"/>
    </row>
    <row r="4263" spans="1:4" x14ac:dyDescent="0.2">
      <c r="A4263" s="158"/>
      <c r="D4263" s="138"/>
    </row>
    <row r="4264" spans="1:4" x14ac:dyDescent="0.2">
      <c r="A4264" s="158"/>
      <c r="D4264" s="138"/>
    </row>
    <row r="4265" spans="1:4" x14ac:dyDescent="0.2">
      <c r="A4265" s="158"/>
      <c r="D4265" s="138"/>
    </row>
    <row r="4266" spans="1:4" x14ac:dyDescent="0.2">
      <c r="A4266" s="158"/>
      <c r="D4266" s="138"/>
    </row>
    <row r="4267" spans="1:4" x14ac:dyDescent="0.2">
      <c r="A4267" s="158"/>
      <c r="D4267" s="138"/>
    </row>
    <row r="4268" spans="1:4" x14ac:dyDescent="0.2">
      <c r="A4268" s="158"/>
      <c r="D4268" s="138"/>
    </row>
    <row r="4269" spans="1:4" x14ac:dyDescent="0.2">
      <c r="A4269" s="158"/>
      <c r="D4269" s="138"/>
    </row>
    <row r="4270" spans="1:4" x14ac:dyDescent="0.2">
      <c r="A4270" s="158"/>
      <c r="D4270" s="138"/>
    </row>
    <row r="4271" spans="1:4" x14ac:dyDescent="0.2">
      <c r="A4271" s="158"/>
      <c r="D4271" s="138"/>
    </row>
    <row r="4272" spans="1:4" x14ac:dyDescent="0.2">
      <c r="A4272" s="158"/>
      <c r="D4272" s="138"/>
    </row>
    <row r="4273" spans="1:4" x14ac:dyDescent="0.2">
      <c r="A4273" s="158"/>
      <c r="D4273" s="138"/>
    </row>
    <row r="4274" spans="1:4" x14ac:dyDescent="0.2">
      <c r="A4274" s="158"/>
      <c r="D4274" s="138"/>
    </row>
    <row r="4275" spans="1:4" x14ac:dyDescent="0.2">
      <c r="A4275" s="158"/>
      <c r="D4275" s="138"/>
    </row>
    <row r="4276" spans="1:4" x14ac:dyDescent="0.2">
      <c r="A4276" s="158"/>
      <c r="D4276" s="138"/>
    </row>
    <row r="4277" spans="1:4" x14ac:dyDescent="0.2">
      <c r="A4277" s="158"/>
      <c r="D4277" s="138"/>
    </row>
    <row r="4278" spans="1:4" x14ac:dyDescent="0.2">
      <c r="A4278" s="158"/>
      <c r="D4278" s="138"/>
    </row>
    <row r="4279" spans="1:4" x14ac:dyDescent="0.2">
      <c r="A4279" s="158"/>
      <c r="D4279" s="138"/>
    </row>
    <row r="4280" spans="1:4" x14ac:dyDescent="0.2">
      <c r="A4280" s="158"/>
      <c r="D4280" s="138"/>
    </row>
    <row r="4281" spans="1:4" x14ac:dyDescent="0.2">
      <c r="A4281" s="158"/>
      <c r="D4281" s="138"/>
    </row>
    <row r="4282" spans="1:4" x14ac:dyDescent="0.2">
      <c r="A4282" s="158"/>
      <c r="D4282" s="138"/>
    </row>
    <row r="4283" spans="1:4" x14ac:dyDescent="0.2">
      <c r="A4283" s="158"/>
      <c r="D4283" s="138"/>
    </row>
    <row r="4284" spans="1:4" x14ac:dyDescent="0.2">
      <c r="A4284" s="158"/>
      <c r="D4284" s="138"/>
    </row>
    <row r="4285" spans="1:4" x14ac:dyDescent="0.2">
      <c r="A4285" s="158"/>
      <c r="D4285" s="138"/>
    </row>
    <row r="4286" spans="1:4" x14ac:dyDescent="0.2">
      <c r="A4286" s="158"/>
      <c r="D4286" s="138"/>
    </row>
    <row r="4287" spans="1:4" x14ac:dyDescent="0.2">
      <c r="A4287" s="158"/>
      <c r="D4287" s="138"/>
    </row>
    <row r="4288" spans="1:4" x14ac:dyDescent="0.2">
      <c r="A4288" s="158"/>
      <c r="D4288" s="138"/>
    </row>
    <row r="4289" spans="1:4" x14ac:dyDescent="0.2">
      <c r="A4289" s="158"/>
      <c r="D4289" s="138"/>
    </row>
    <row r="4290" spans="1:4" x14ac:dyDescent="0.2">
      <c r="A4290" s="158"/>
      <c r="D4290" s="138"/>
    </row>
    <row r="4291" spans="1:4" x14ac:dyDescent="0.2">
      <c r="A4291" s="158"/>
      <c r="D4291" s="138"/>
    </row>
    <row r="4292" spans="1:4" x14ac:dyDescent="0.2">
      <c r="A4292" s="158"/>
      <c r="D4292" s="138"/>
    </row>
    <row r="4293" spans="1:4" x14ac:dyDescent="0.2">
      <c r="A4293" s="158"/>
      <c r="D4293" s="138"/>
    </row>
    <row r="4294" spans="1:4" x14ac:dyDescent="0.2">
      <c r="A4294" s="158"/>
      <c r="D4294" s="138"/>
    </row>
    <row r="4295" spans="1:4" x14ac:dyDescent="0.2">
      <c r="A4295" s="158"/>
      <c r="D4295" s="138"/>
    </row>
    <row r="4296" spans="1:4" x14ac:dyDescent="0.2">
      <c r="A4296" s="158"/>
      <c r="D4296" s="138"/>
    </row>
    <row r="4297" spans="1:4" x14ac:dyDescent="0.2">
      <c r="A4297" s="158"/>
      <c r="D4297" s="138"/>
    </row>
    <row r="4298" spans="1:4" x14ac:dyDescent="0.2">
      <c r="A4298" s="158"/>
      <c r="D4298" s="138"/>
    </row>
    <row r="4299" spans="1:4" x14ac:dyDescent="0.2">
      <c r="A4299" s="158"/>
      <c r="D4299" s="138"/>
    </row>
    <row r="4300" spans="1:4" x14ac:dyDescent="0.2">
      <c r="A4300" s="158"/>
      <c r="D4300" s="138"/>
    </row>
    <row r="4301" spans="1:4" x14ac:dyDescent="0.2">
      <c r="A4301" s="158"/>
      <c r="D4301" s="138"/>
    </row>
    <row r="4302" spans="1:4" x14ac:dyDescent="0.2">
      <c r="A4302" s="158"/>
      <c r="D4302" s="138"/>
    </row>
    <row r="4303" spans="1:4" x14ac:dyDescent="0.2">
      <c r="A4303" s="158"/>
      <c r="D4303" s="138"/>
    </row>
    <row r="4304" spans="1:4" x14ac:dyDescent="0.2">
      <c r="A4304" s="158"/>
      <c r="D4304" s="138"/>
    </row>
    <row r="4305" spans="1:4" x14ac:dyDescent="0.2">
      <c r="A4305" s="158"/>
      <c r="D4305" s="138"/>
    </row>
    <row r="4306" spans="1:4" x14ac:dyDescent="0.2">
      <c r="A4306" s="158"/>
      <c r="D4306" s="138"/>
    </row>
    <row r="4307" spans="1:4" x14ac:dyDescent="0.2">
      <c r="A4307" s="158"/>
      <c r="D4307" s="138"/>
    </row>
    <row r="4308" spans="1:4" x14ac:dyDescent="0.2">
      <c r="A4308" s="158"/>
      <c r="D4308" s="138"/>
    </row>
    <row r="4309" spans="1:4" x14ac:dyDescent="0.2">
      <c r="A4309" s="158"/>
      <c r="D4309" s="138"/>
    </row>
    <row r="4310" spans="1:4" x14ac:dyDescent="0.2">
      <c r="A4310" s="158"/>
      <c r="D4310" s="138"/>
    </row>
    <row r="4311" spans="1:4" x14ac:dyDescent="0.2">
      <c r="A4311" s="158"/>
      <c r="D4311" s="138"/>
    </row>
    <row r="4312" spans="1:4" x14ac:dyDescent="0.2">
      <c r="A4312" s="158"/>
      <c r="D4312" s="138"/>
    </row>
    <row r="4313" spans="1:4" x14ac:dyDescent="0.2">
      <c r="A4313" s="158"/>
      <c r="D4313" s="138"/>
    </row>
    <row r="4314" spans="1:4" x14ac:dyDescent="0.2">
      <c r="A4314" s="158"/>
      <c r="D4314" s="138"/>
    </row>
    <row r="4315" spans="1:4" x14ac:dyDescent="0.2">
      <c r="A4315" s="158"/>
      <c r="D4315" s="138"/>
    </row>
    <row r="4316" spans="1:4" x14ac:dyDescent="0.2">
      <c r="A4316" s="158"/>
      <c r="D4316" s="138"/>
    </row>
    <row r="4317" spans="1:4" x14ac:dyDescent="0.2">
      <c r="A4317" s="158"/>
      <c r="D4317" s="138"/>
    </row>
    <row r="4318" spans="1:4" x14ac:dyDescent="0.2">
      <c r="A4318" s="158"/>
      <c r="D4318" s="138"/>
    </row>
    <row r="4319" spans="1:4" x14ac:dyDescent="0.2">
      <c r="A4319" s="158"/>
      <c r="D4319" s="138"/>
    </row>
    <row r="4320" spans="1:4" x14ac:dyDescent="0.2">
      <c r="A4320" s="158"/>
      <c r="D4320" s="138"/>
    </row>
    <row r="4321" spans="1:4" x14ac:dyDescent="0.2">
      <c r="A4321" s="158"/>
      <c r="D4321" s="138"/>
    </row>
    <row r="4322" spans="1:4" x14ac:dyDescent="0.2">
      <c r="A4322" s="158"/>
      <c r="D4322" s="138"/>
    </row>
    <row r="4323" spans="1:4" x14ac:dyDescent="0.2">
      <c r="A4323" s="158"/>
      <c r="D4323" s="138"/>
    </row>
    <row r="4324" spans="1:4" x14ac:dyDescent="0.2">
      <c r="A4324" s="158"/>
      <c r="D4324" s="138"/>
    </row>
    <row r="4325" spans="1:4" x14ac:dyDescent="0.2">
      <c r="A4325" s="158"/>
      <c r="D4325" s="138"/>
    </row>
    <row r="4326" spans="1:4" x14ac:dyDescent="0.2">
      <c r="A4326" s="158"/>
      <c r="D4326" s="138"/>
    </row>
    <row r="4327" spans="1:4" x14ac:dyDescent="0.2">
      <c r="A4327" s="158"/>
      <c r="D4327" s="138"/>
    </row>
    <row r="4328" spans="1:4" x14ac:dyDescent="0.2">
      <c r="A4328" s="158"/>
      <c r="D4328" s="138"/>
    </row>
    <row r="4329" spans="1:4" x14ac:dyDescent="0.2">
      <c r="A4329" s="158"/>
      <c r="D4329" s="138"/>
    </row>
    <row r="4330" spans="1:4" x14ac:dyDescent="0.2">
      <c r="A4330" s="158"/>
      <c r="D4330" s="138"/>
    </row>
    <row r="4331" spans="1:4" x14ac:dyDescent="0.2">
      <c r="A4331" s="158"/>
      <c r="D4331" s="138"/>
    </row>
    <row r="4332" spans="1:4" x14ac:dyDescent="0.2">
      <c r="A4332" s="158"/>
      <c r="D4332" s="138"/>
    </row>
    <row r="4333" spans="1:4" x14ac:dyDescent="0.2">
      <c r="A4333" s="158"/>
      <c r="D4333" s="138"/>
    </row>
    <row r="4334" spans="1:4" x14ac:dyDescent="0.2">
      <c r="A4334" s="158"/>
      <c r="D4334" s="138"/>
    </row>
    <row r="4335" spans="1:4" x14ac:dyDescent="0.2">
      <c r="A4335" s="158"/>
      <c r="D4335" s="138"/>
    </row>
    <row r="4336" spans="1:4" x14ac:dyDescent="0.2">
      <c r="A4336" s="158"/>
      <c r="D4336" s="138"/>
    </row>
    <row r="4337" spans="1:4" x14ac:dyDescent="0.2">
      <c r="A4337" s="158"/>
      <c r="D4337" s="138"/>
    </row>
    <row r="4338" spans="1:4" x14ac:dyDescent="0.2">
      <c r="A4338" s="158"/>
      <c r="D4338" s="138"/>
    </row>
    <row r="4339" spans="1:4" x14ac:dyDescent="0.2">
      <c r="A4339" s="158"/>
      <c r="D4339" s="138"/>
    </row>
    <row r="4340" spans="1:4" x14ac:dyDescent="0.2">
      <c r="A4340" s="158"/>
      <c r="D4340" s="138"/>
    </row>
    <row r="4341" spans="1:4" x14ac:dyDescent="0.2">
      <c r="A4341" s="158"/>
      <c r="D4341" s="138"/>
    </row>
    <row r="4342" spans="1:4" x14ac:dyDescent="0.2">
      <c r="A4342" s="158"/>
      <c r="D4342" s="138"/>
    </row>
    <row r="4343" spans="1:4" x14ac:dyDescent="0.2">
      <c r="A4343" s="158"/>
      <c r="D4343" s="138"/>
    </row>
    <row r="4344" spans="1:4" x14ac:dyDescent="0.2">
      <c r="A4344" s="158"/>
      <c r="D4344" s="138"/>
    </row>
    <row r="4345" spans="1:4" x14ac:dyDescent="0.2">
      <c r="A4345" s="158"/>
      <c r="D4345" s="138"/>
    </row>
    <row r="4346" spans="1:4" x14ac:dyDescent="0.2">
      <c r="A4346" s="158"/>
      <c r="D4346" s="138"/>
    </row>
    <row r="4347" spans="1:4" x14ac:dyDescent="0.2">
      <c r="A4347" s="158"/>
      <c r="D4347" s="138"/>
    </row>
    <row r="4348" spans="1:4" x14ac:dyDescent="0.2">
      <c r="A4348" s="158"/>
      <c r="D4348" s="138"/>
    </row>
    <row r="4349" spans="1:4" x14ac:dyDescent="0.2">
      <c r="A4349" s="158"/>
      <c r="D4349" s="138"/>
    </row>
    <row r="4350" spans="1:4" x14ac:dyDescent="0.2">
      <c r="A4350" s="158"/>
      <c r="D4350" s="138"/>
    </row>
    <row r="4351" spans="1:4" x14ac:dyDescent="0.2">
      <c r="A4351" s="158"/>
      <c r="D4351" s="138"/>
    </row>
    <row r="4352" spans="1:4" x14ac:dyDescent="0.2">
      <c r="A4352" s="158"/>
      <c r="D4352" s="138"/>
    </row>
    <row r="4353" spans="1:4" x14ac:dyDescent="0.2">
      <c r="A4353" s="158"/>
      <c r="D4353" s="138"/>
    </row>
    <row r="4354" spans="1:4" x14ac:dyDescent="0.2">
      <c r="A4354" s="158"/>
      <c r="D4354" s="138"/>
    </row>
    <row r="4355" spans="1:4" x14ac:dyDescent="0.2">
      <c r="A4355" s="158"/>
      <c r="D4355" s="138"/>
    </row>
    <row r="4356" spans="1:4" x14ac:dyDescent="0.2">
      <c r="A4356" s="158"/>
      <c r="D4356" s="138"/>
    </row>
    <row r="4357" spans="1:4" x14ac:dyDescent="0.2">
      <c r="A4357" s="158"/>
      <c r="D4357" s="138"/>
    </row>
    <row r="4358" spans="1:4" x14ac:dyDescent="0.2">
      <c r="A4358" s="158"/>
      <c r="D4358" s="138"/>
    </row>
    <row r="4359" spans="1:4" x14ac:dyDescent="0.2">
      <c r="A4359" s="158"/>
      <c r="D4359" s="138"/>
    </row>
    <row r="4360" spans="1:4" x14ac:dyDescent="0.2">
      <c r="A4360" s="158"/>
      <c r="D4360" s="138"/>
    </row>
    <row r="4361" spans="1:4" x14ac:dyDescent="0.2">
      <c r="A4361" s="158"/>
      <c r="D4361" s="138"/>
    </row>
    <row r="4362" spans="1:4" x14ac:dyDescent="0.2">
      <c r="A4362" s="158"/>
      <c r="D4362" s="138"/>
    </row>
    <row r="4363" spans="1:4" x14ac:dyDescent="0.2">
      <c r="A4363" s="158"/>
      <c r="D4363" s="138"/>
    </row>
    <row r="4364" spans="1:4" x14ac:dyDescent="0.2">
      <c r="A4364" s="158"/>
      <c r="D4364" s="138"/>
    </row>
    <row r="4365" spans="1:4" x14ac:dyDescent="0.2">
      <c r="A4365" s="158"/>
      <c r="D4365" s="138"/>
    </row>
    <row r="4366" spans="1:4" x14ac:dyDescent="0.2">
      <c r="A4366" s="158"/>
      <c r="D4366" s="138"/>
    </row>
    <row r="4367" spans="1:4" x14ac:dyDescent="0.2">
      <c r="A4367" s="158"/>
      <c r="D4367" s="138"/>
    </row>
    <row r="4368" spans="1:4" x14ac:dyDescent="0.2">
      <c r="A4368" s="158"/>
      <c r="D4368" s="138"/>
    </row>
    <row r="4369" spans="1:4" x14ac:dyDescent="0.2">
      <c r="A4369" s="158"/>
      <c r="D4369" s="138"/>
    </row>
    <row r="4370" spans="1:4" x14ac:dyDescent="0.2">
      <c r="A4370" s="158"/>
      <c r="D4370" s="138"/>
    </row>
    <row r="4371" spans="1:4" x14ac:dyDescent="0.2">
      <c r="A4371" s="158"/>
      <c r="D4371" s="138"/>
    </row>
    <row r="4372" spans="1:4" x14ac:dyDescent="0.2">
      <c r="A4372" s="158"/>
      <c r="D4372" s="138"/>
    </row>
    <row r="4373" spans="1:4" x14ac:dyDescent="0.2">
      <c r="A4373" s="158"/>
      <c r="D4373" s="138"/>
    </row>
    <row r="4374" spans="1:4" x14ac:dyDescent="0.2">
      <c r="A4374" s="158"/>
      <c r="D4374" s="138"/>
    </row>
    <row r="4375" spans="1:4" x14ac:dyDescent="0.2">
      <c r="A4375" s="158"/>
      <c r="D4375" s="138"/>
    </row>
    <row r="4376" spans="1:4" x14ac:dyDescent="0.2">
      <c r="A4376" s="158"/>
      <c r="D4376" s="138"/>
    </row>
    <row r="4377" spans="1:4" x14ac:dyDescent="0.2">
      <c r="A4377" s="158"/>
      <c r="D4377" s="138"/>
    </row>
    <row r="4378" spans="1:4" x14ac:dyDescent="0.2">
      <c r="A4378" s="158"/>
      <c r="D4378" s="138"/>
    </row>
    <row r="4379" spans="1:4" x14ac:dyDescent="0.2">
      <c r="A4379" s="158"/>
      <c r="D4379" s="138"/>
    </row>
    <row r="4380" spans="1:4" x14ac:dyDescent="0.2">
      <c r="A4380" s="158"/>
      <c r="D4380" s="138"/>
    </row>
    <row r="4381" spans="1:4" x14ac:dyDescent="0.2">
      <c r="A4381" s="158"/>
      <c r="D4381" s="138"/>
    </row>
    <row r="4382" spans="1:4" x14ac:dyDescent="0.2">
      <c r="A4382" s="158"/>
      <c r="D4382" s="138"/>
    </row>
    <row r="4383" spans="1:4" x14ac:dyDescent="0.2">
      <c r="A4383" s="158"/>
      <c r="D4383" s="138"/>
    </row>
    <row r="4384" spans="1:4" x14ac:dyDescent="0.2">
      <c r="A4384" s="158"/>
      <c r="D4384" s="138"/>
    </row>
    <row r="4385" spans="1:4" x14ac:dyDescent="0.2">
      <c r="A4385" s="158"/>
      <c r="D4385" s="138"/>
    </row>
    <row r="4386" spans="1:4" x14ac:dyDescent="0.2">
      <c r="A4386" s="158"/>
      <c r="D4386" s="138"/>
    </row>
    <row r="4387" spans="1:4" x14ac:dyDescent="0.2">
      <c r="A4387" s="158"/>
      <c r="D4387" s="138"/>
    </row>
    <row r="4388" spans="1:4" x14ac:dyDescent="0.2">
      <c r="A4388" s="158"/>
      <c r="D4388" s="138"/>
    </row>
    <row r="4389" spans="1:4" x14ac:dyDescent="0.2">
      <c r="A4389" s="158"/>
      <c r="D4389" s="138"/>
    </row>
    <row r="4390" spans="1:4" x14ac:dyDescent="0.2">
      <c r="A4390" s="158"/>
      <c r="D4390" s="138"/>
    </row>
    <row r="4391" spans="1:4" x14ac:dyDescent="0.2">
      <c r="A4391" s="158"/>
      <c r="D4391" s="138"/>
    </row>
    <row r="4392" spans="1:4" x14ac:dyDescent="0.2">
      <c r="A4392" s="158"/>
      <c r="D4392" s="138"/>
    </row>
    <row r="4393" spans="1:4" x14ac:dyDescent="0.2">
      <c r="A4393" s="158"/>
      <c r="D4393" s="138"/>
    </row>
    <row r="4394" spans="1:4" x14ac:dyDescent="0.2">
      <c r="A4394" s="158"/>
      <c r="D4394" s="138"/>
    </row>
    <row r="4395" spans="1:4" x14ac:dyDescent="0.2">
      <c r="A4395" s="158"/>
      <c r="D4395" s="138"/>
    </row>
    <row r="4396" spans="1:4" x14ac:dyDescent="0.2">
      <c r="A4396" s="158"/>
      <c r="D4396" s="138"/>
    </row>
    <row r="4397" spans="1:4" x14ac:dyDescent="0.2">
      <c r="A4397" s="158"/>
      <c r="D4397" s="138"/>
    </row>
    <row r="4398" spans="1:4" x14ac:dyDescent="0.2">
      <c r="A4398" s="158"/>
      <c r="D4398" s="138"/>
    </row>
    <row r="4399" spans="1:4" x14ac:dyDescent="0.2">
      <c r="A4399" s="158"/>
      <c r="D4399" s="138"/>
    </row>
    <row r="4400" spans="1:4" x14ac:dyDescent="0.2">
      <c r="A4400" s="158"/>
      <c r="D4400" s="138"/>
    </row>
    <row r="4401" spans="1:4" x14ac:dyDescent="0.2">
      <c r="A4401" s="158"/>
      <c r="D4401" s="138"/>
    </row>
    <row r="4402" spans="1:4" x14ac:dyDescent="0.2">
      <c r="A4402" s="158"/>
      <c r="D4402" s="138"/>
    </row>
    <row r="4403" spans="1:4" x14ac:dyDescent="0.2">
      <c r="A4403" s="158"/>
      <c r="D4403" s="138"/>
    </row>
    <row r="4404" spans="1:4" x14ac:dyDescent="0.2">
      <c r="A4404" s="158"/>
      <c r="D4404" s="138"/>
    </row>
    <row r="4405" spans="1:4" x14ac:dyDescent="0.2">
      <c r="A4405" s="158"/>
      <c r="D4405" s="138"/>
    </row>
    <row r="4406" spans="1:4" x14ac:dyDescent="0.2">
      <c r="A4406" s="158"/>
      <c r="D4406" s="138"/>
    </row>
    <row r="4407" spans="1:4" x14ac:dyDescent="0.2">
      <c r="A4407" s="158"/>
      <c r="D4407" s="138"/>
    </row>
    <row r="4408" spans="1:4" x14ac:dyDescent="0.2">
      <c r="A4408" s="158"/>
      <c r="D4408" s="138"/>
    </row>
    <row r="4409" spans="1:4" x14ac:dyDescent="0.2">
      <c r="A4409" s="158"/>
      <c r="D4409" s="138"/>
    </row>
    <row r="4410" spans="1:4" x14ac:dyDescent="0.2">
      <c r="A4410" s="158"/>
      <c r="D4410" s="138"/>
    </row>
    <row r="4411" spans="1:4" x14ac:dyDescent="0.2">
      <c r="A4411" s="158"/>
      <c r="D4411" s="138"/>
    </row>
    <row r="4412" spans="1:4" x14ac:dyDescent="0.2">
      <c r="A4412" s="158"/>
      <c r="D4412" s="138"/>
    </row>
    <row r="4413" spans="1:4" x14ac:dyDescent="0.2">
      <c r="A4413" s="158"/>
      <c r="D4413" s="138"/>
    </row>
    <row r="4414" spans="1:4" x14ac:dyDescent="0.2">
      <c r="A4414" s="158"/>
      <c r="D4414" s="138"/>
    </row>
    <row r="4415" spans="1:4" x14ac:dyDescent="0.2">
      <c r="A4415" s="158"/>
      <c r="D4415" s="138"/>
    </row>
    <row r="4416" spans="1:4" x14ac:dyDescent="0.2">
      <c r="A4416" s="158"/>
      <c r="D4416" s="138"/>
    </row>
    <row r="4417" spans="1:4" x14ac:dyDescent="0.2">
      <c r="A4417" s="158"/>
      <c r="D4417" s="138"/>
    </row>
    <row r="4418" spans="1:4" x14ac:dyDescent="0.2">
      <c r="A4418" s="158"/>
      <c r="D4418" s="138"/>
    </row>
    <row r="4419" spans="1:4" x14ac:dyDescent="0.2">
      <c r="A4419" s="158"/>
      <c r="D4419" s="138"/>
    </row>
    <row r="4420" spans="1:4" x14ac:dyDescent="0.2">
      <c r="A4420" s="158"/>
      <c r="D4420" s="138"/>
    </row>
    <row r="4421" spans="1:4" x14ac:dyDescent="0.2">
      <c r="A4421" s="158"/>
      <c r="D4421" s="138"/>
    </row>
    <row r="4422" spans="1:4" x14ac:dyDescent="0.2">
      <c r="A4422" s="158"/>
      <c r="D4422" s="138"/>
    </row>
    <row r="4423" spans="1:4" x14ac:dyDescent="0.2">
      <c r="A4423" s="158"/>
      <c r="D4423" s="138"/>
    </row>
    <row r="4424" spans="1:4" x14ac:dyDescent="0.2">
      <c r="A4424" s="158"/>
      <c r="D4424" s="138"/>
    </row>
    <row r="4425" spans="1:4" x14ac:dyDescent="0.2">
      <c r="A4425" s="158"/>
      <c r="D4425" s="138"/>
    </row>
    <row r="4426" spans="1:4" x14ac:dyDescent="0.2">
      <c r="A4426" s="158"/>
      <c r="D4426" s="138"/>
    </row>
    <row r="4427" spans="1:4" x14ac:dyDescent="0.2">
      <c r="A4427" s="158"/>
      <c r="D4427" s="138"/>
    </row>
    <row r="4428" spans="1:4" x14ac:dyDescent="0.2">
      <c r="A4428" s="158"/>
      <c r="D4428" s="138"/>
    </row>
    <row r="4429" spans="1:4" x14ac:dyDescent="0.2">
      <c r="A4429" s="158"/>
      <c r="D4429" s="138"/>
    </row>
    <row r="4430" spans="1:4" x14ac:dyDescent="0.2">
      <c r="A4430" s="158"/>
      <c r="D4430" s="138"/>
    </row>
    <row r="4431" spans="1:4" x14ac:dyDescent="0.2">
      <c r="A4431" s="158"/>
      <c r="D4431" s="138"/>
    </row>
    <row r="4432" spans="1:4" x14ac:dyDescent="0.2">
      <c r="A4432" s="158"/>
      <c r="D4432" s="138"/>
    </row>
    <row r="4433" spans="1:4" x14ac:dyDescent="0.2">
      <c r="A4433" s="158"/>
      <c r="D4433" s="138"/>
    </row>
    <row r="4434" spans="1:4" x14ac:dyDescent="0.2">
      <c r="A4434" s="158"/>
      <c r="D4434" s="138"/>
    </row>
    <row r="4435" spans="1:4" x14ac:dyDescent="0.2">
      <c r="A4435" s="158"/>
      <c r="D4435" s="138"/>
    </row>
    <row r="4436" spans="1:4" x14ac:dyDescent="0.2">
      <c r="A4436" s="158"/>
      <c r="D4436" s="138"/>
    </row>
    <row r="4437" spans="1:4" x14ac:dyDescent="0.2">
      <c r="A4437" s="158"/>
      <c r="D4437" s="138"/>
    </row>
    <row r="4438" spans="1:4" x14ac:dyDescent="0.2">
      <c r="A4438" s="158"/>
      <c r="D4438" s="138"/>
    </row>
    <row r="4439" spans="1:4" x14ac:dyDescent="0.2">
      <c r="A4439" s="158"/>
      <c r="D4439" s="138"/>
    </row>
    <row r="4440" spans="1:4" x14ac:dyDescent="0.2">
      <c r="A4440" s="158"/>
      <c r="D4440" s="138"/>
    </row>
    <row r="4441" spans="1:4" x14ac:dyDescent="0.2">
      <c r="A4441" s="158"/>
      <c r="D4441" s="138"/>
    </row>
    <row r="4442" spans="1:4" x14ac:dyDescent="0.2">
      <c r="A4442" s="158"/>
      <c r="D4442" s="138"/>
    </row>
    <row r="4443" spans="1:4" x14ac:dyDescent="0.2">
      <c r="A4443" s="158"/>
      <c r="D4443" s="138"/>
    </row>
    <row r="4444" spans="1:4" x14ac:dyDescent="0.2">
      <c r="A4444" s="158"/>
      <c r="D4444" s="138"/>
    </row>
    <row r="4445" spans="1:4" x14ac:dyDescent="0.2">
      <c r="A4445" s="158"/>
      <c r="D4445" s="138"/>
    </row>
    <row r="4446" spans="1:4" x14ac:dyDescent="0.2">
      <c r="A4446" s="158"/>
      <c r="D4446" s="138"/>
    </row>
    <row r="4447" spans="1:4" x14ac:dyDescent="0.2">
      <c r="A4447" s="158"/>
      <c r="D4447" s="138"/>
    </row>
    <row r="4448" spans="1:4" x14ac:dyDescent="0.2">
      <c r="A4448" s="158"/>
      <c r="D4448" s="138"/>
    </row>
    <row r="4449" spans="1:4" x14ac:dyDescent="0.2">
      <c r="A4449" s="158"/>
      <c r="D4449" s="138"/>
    </row>
    <row r="4450" spans="1:4" x14ac:dyDescent="0.2">
      <c r="A4450" s="158"/>
      <c r="D4450" s="138"/>
    </row>
    <row r="4451" spans="1:4" x14ac:dyDescent="0.2">
      <c r="A4451" s="158"/>
      <c r="D4451" s="138"/>
    </row>
    <row r="4452" spans="1:4" x14ac:dyDescent="0.2">
      <c r="A4452" s="158"/>
      <c r="D4452" s="138"/>
    </row>
    <row r="4453" spans="1:4" x14ac:dyDescent="0.2">
      <c r="A4453" s="158"/>
      <c r="D4453" s="138"/>
    </row>
    <row r="4454" spans="1:4" x14ac:dyDescent="0.2">
      <c r="A4454" s="158"/>
      <c r="D4454" s="138"/>
    </row>
    <row r="4455" spans="1:4" x14ac:dyDescent="0.2">
      <c r="A4455" s="158"/>
      <c r="D4455" s="138"/>
    </row>
    <row r="4456" spans="1:4" x14ac:dyDescent="0.2">
      <c r="A4456" s="158"/>
      <c r="D4456" s="138"/>
    </row>
    <row r="4457" spans="1:4" x14ac:dyDescent="0.2">
      <c r="A4457" s="158"/>
      <c r="D4457" s="138"/>
    </row>
    <row r="4458" spans="1:4" x14ac:dyDescent="0.2">
      <c r="A4458" s="158"/>
      <c r="D4458" s="138"/>
    </row>
    <row r="4459" spans="1:4" x14ac:dyDescent="0.2">
      <c r="A4459" s="158"/>
      <c r="D4459" s="138"/>
    </row>
    <row r="4460" spans="1:4" x14ac:dyDescent="0.2">
      <c r="A4460" s="158"/>
      <c r="D4460" s="138"/>
    </row>
    <row r="4461" spans="1:4" x14ac:dyDescent="0.2">
      <c r="A4461" s="158"/>
      <c r="D4461" s="138"/>
    </row>
    <row r="4462" spans="1:4" x14ac:dyDescent="0.2">
      <c r="A4462" s="158"/>
      <c r="D4462" s="138"/>
    </row>
    <row r="4463" spans="1:4" x14ac:dyDescent="0.2">
      <c r="A4463" s="158"/>
      <c r="D4463" s="138"/>
    </row>
    <row r="4464" spans="1:4" x14ac:dyDescent="0.2">
      <c r="A4464" s="158"/>
      <c r="D4464" s="138"/>
    </row>
    <row r="4465" spans="1:4" x14ac:dyDescent="0.2">
      <c r="A4465" s="158"/>
      <c r="D4465" s="138"/>
    </row>
    <row r="4466" spans="1:4" x14ac:dyDescent="0.2">
      <c r="A4466" s="158"/>
      <c r="D4466" s="138"/>
    </row>
    <row r="4467" spans="1:4" x14ac:dyDescent="0.2">
      <c r="A4467" s="158"/>
      <c r="D4467" s="138"/>
    </row>
    <row r="4468" spans="1:4" x14ac:dyDescent="0.2">
      <c r="A4468" s="158"/>
      <c r="D4468" s="138"/>
    </row>
    <row r="4469" spans="1:4" x14ac:dyDescent="0.2">
      <c r="A4469" s="158"/>
      <c r="D4469" s="138"/>
    </row>
    <row r="4470" spans="1:4" x14ac:dyDescent="0.2">
      <c r="A4470" s="158"/>
      <c r="D4470" s="138"/>
    </row>
    <row r="4471" spans="1:4" x14ac:dyDescent="0.2">
      <c r="A4471" s="158"/>
      <c r="D4471" s="138"/>
    </row>
    <row r="4472" spans="1:4" x14ac:dyDescent="0.2">
      <c r="A4472" s="158"/>
      <c r="D4472" s="138"/>
    </row>
    <row r="4473" spans="1:4" x14ac:dyDescent="0.2">
      <c r="A4473" s="158"/>
      <c r="D4473" s="138"/>
    </row>
    <row r="4474" spans="1:4" x14ac:dyDescent="0.2">
      <c r="A4474" s="158"/>
      <c r="D4474" s="138"/>
    </row>
    <row r="4475" spans="1:4" x14ac:dyDescent="0.2">
      <c r="A4475" s="158"/>
      <c r="D4475" s="138"/>
    </row>
    <row r="4476" spans="1:4" x14ac:dyDescent="0.2">
      <c r="A4476" s="158"/>
      <c r="D4476" s="138"/>
    </row>
    <row r="4477" spans="1:4" x14ac:dyDescent="0.2">
      <c r="A4477" s="158"/>
      <c r="D4477" s="138"/>
    </row>
    <row r="4478" spans="1:4" x14ac:dyDescent="0.2">
      <c r="A4478" s="158"/>
      <c r="D4478" s="138"/>
    </row>
    <row r="4479" spans="1:4" x14ac:dyDescent="0.2">
      <c r="A4479" s="158"/>
      <c r="D4479" s="138"/>
    </row>
    <row r="4480" spans="1:4" x14ac:dyDescent="0.2">
      <c r="A4480" s="158"/>
      <c r="D4480" s="138"/>
    </row>
    <row r="4481" spans="1:4" x14ac:dyDescent="0.2">
      <c r="A4481" s="158"/>
      <c r="D4481" s="138"/>
    </row>
    <row r="4482" spans="1:4" x14ac:dyDescent="0.2">
      <c r="A4482" s="158"/>
      <c r="D4482" s="138"/>
    </row>
    <row r="4483" spans="1:4" x14ac:dyDescent="0.2">
      <c r="A4483" s="158"/>
      <c r="D4483" s="138"/>
    </row>
    <row r="4484" spans="1:4" x14ac:dyDescent="0.2">
      <c r="A4484" s="158"/>
      <c r="D4484" s="138"/>
    </row>
    <row r="4485" spans="1:4" x14ac:dyDescent="0.2">
      <c r="A4485" s="158"/>
      <c r="D4485" s="138"/>
    </row>
    <row r="4486" spans="1:4" x14ac:dyDescent="0.2">
      <c r="A4486" s="158"/>
      <c r="D4486" s="138"/>
    </row>
    <row r="4487" spans="1:4" x14ac:dyDescent="0.2">
      <c r="A4487" s="158"/>
      <c r="D4487" s="138"/>
    </row>
    <row r="4488" spans="1:4" x14ac:dyDescent="0.2">
      <c r="A4488" s="158"/>
      <c r="D4488" s="138"/>
    </row>
    <row r="4489" spans="1:4" x14ac:dyDescent="0.2">
      <c r="A4489" s="158"/>
      <c r="D4489" s="138"/>
    </row>
    <row r="4490" spans="1:4" x14ac:dyDescent="0.2">
      <c r="A4490" s="158"/>
      <c r="D4490" s="138"/>
    </row>
    <row r="4491" spans="1:4" x14ac:dyDescent="0.2">
      <c r="A4491" s="158"/>
      <c r="D4491" s="138"/>
    </row>
    <row r="4492" spans="1:4" x14ac:dyDescent="0.2">
      <c r="A4492" s="158"/>
      <c r="D4492" s="138"/>
    </row>
    <row r="4493" spans="1:4" x14ac:dyDescent="0.2">
      <c r="A4493" s="158"/>
      <c r="D4493" s="138"/>
    </row>
    <row r="4494" spans="1:4" x14ac:dyDescent="0.2">
      <c r="A4494" s="158"/>
      <c r="D4494" s="138"/>
    </row>
    <row r="4495" spans="1:4" x14ac:dyDescent="0.2">
      <c r="A4495" s="158"/>
      <c r="D4495" s="138"/>
    </row>
    <row r="4496" spans="1:4" x14ac:dyDescent="0.2">
      <c r="A4496" s="158"/>
      <c r="D4496" s="138"/>
    </row>
    <row r="4497" spans="1:4" x14ac:dyDescent="0.2">
      <c r="A4497" s="158"/>
      <c r="D4497" s="138"/>
    </row>
    <row r="4498" spans="1:4" x14ac:dyDescent="0.2">
      <c r="A4498" s="158"/>
      <c r="D4498" s="138"/>
    </row>
    <row r="4499" spans="1:4" x14ac:dyDescent="0.2">
      <c r="A4499" s="158"/>
      <c r="D4499" s="138"/>
    </row>
    <row r="4500" spans="1:4" x14ac:dyDescent="0.2">
      <c r="A4500" s="158"/>
      <c r="D4500" s="138"/>
    </row>
    <row r="4501" spans="1:4" x14ac:dyDescent="0.2">
      <c r="A4501" s="158"/>
      <c r="D4501" s="138"/>
    </row>
    <row r="4502" spans="1:4" x14ac:dyDescent="0.2">
      <c r="A4502" s="158"/>
      <c r="D4502" s="138"/>
    </row>
    <row r="4503" spans="1:4" x14ac:dyDescent="0.2">
      <c r="A4503" s="158"/>
      <c r="D4503" s="138"/>
    </row>
    <row r="4504" spans="1:4" x14ac:dyDescent="0.2">
      <c r="A4504" s="158"/>
      <c r="D4504" s="138"/>
    </row>
    <row r="4505" spans="1:4" x14ac:dyDescent="0.2">
      <c r="A4505" s="158"/>
      <c r="D4505" s="138"/>
    </row>
    <row r="4506" spans="1:4" x14ac:dyDescent="0.2">
      <c r="A4506" s="158"/>
      <c r="D4506" s="138"/>
    </row>
    <row r="4507" spans="1:4" x14ac:dyDescent="0.2">
      <c r="A4507" s="158"/>
      <c r="D4507" s="138"/>
    </row>
    <row r="4508" spans="1:4" x14ac:dyDescent="0.2">
      <c r="A4508" s="158"/>
      <c r="D4508" s="138"/>
    </row>
    <row r="4509" spans="1:4" x14ac:dyDescent="0.2">
      <c r="A4509" s="158"/>
      <c r="D4509" s="138"/>
    </row>
    <row r="4510" spans="1:4" x14ac:dyDescent="0.2">
      <c r="A4510" s="158"/>
      <c r="D4510" s="138"/>
    </row>
    <row r="4511" spans="1:4" x14ac:dyDescent="0.2">
      <c r="A4511" s="158"/>
      <c r="D4511" s="138"/>
    </row>
    <row r="4512" spans="1:4" x14ac:dyDescent="0.2">
      <c r="A4512" s="158"/>
      <c r="D4512" s="138"/>
    </row>
    <row r="4513" spans="1:4" x14ac:dyDescent="0.2">
      <c r="A4513" s="158"/>
      <c r="D4513" s="138"/>
    </row>
    <row r="4514" spans="1:4" x14ac:dyDescent="0.2">
      <c r="A4514" s="158"/>
      <c r="D4514" s="138"/>
    </row>
    <row r="4515" spans="1:4" x14ac:dyDescent="0.2">
      <c r="A4515" s="158"/>
      <c r="D4515" s="138"/>
    </row>
    <row r="4516" spans="1:4" x14ac:dyDescent="0.2">
      <c r="A4516" s="158"/>
      <c r="D4516" s="138"/>
    </row>
    <row r="4517" spans="1:4" x14ac:dyDescent="0.2">
      <c r="A4517" s="158"/>
      <c r="D4517" s="138"/>
    </row>
    <row r="4518" spans="1:4" x14ac:dyDescent="0.2">
      <c r="A4518" s="158"/>
      <c r="D4518" s="138"/>
    </row>
    <row r="4519" spans="1:4" x14ac:dyDescent="0.2">
      <c r="A4519" s="158"/>
      <c r="D4519" s="138"/>
    </row>
    <row r="4520" spans="1:4" x14ac:dyDescent="0.2">
      <c r="A4520" s="158"/>
      <c r="D4520" s="138"/>
    </row>
    <row r="4521" spans="1:4" x14ac:dyDescent="0.2">
      <c r="A4521" s="158"/>
      <c r="D4521" s="138"/>
    </row>
    <row r="4522" spans="1:4" x14ac:dyDescent="0.2">
      <c r="A4522" s="158"/>
      <c r="D4522" s="138"/>
    </row>
    <row r="4523" spans="1:4" x14ac:dyDescent="0.2">
      <c r="A4523" s="158"/>
      <c r="D4523" s="138"/>
    </row>
    <row r="4524" spans="1:4" x14ac:dyDescent="0.2">
      <c r="A4524" s="158"/>
      <c r="D4524" s="138"/>
    </row>
    <row r="4525" spans="1:4" x14ac:dyDescent="0.2">
      <c r="A4525" s="158"/>
      <c r="D4525" s="138"/>
    </row>
    <row r="4526" spans="1:4" x14ac:dyDescent="0.2">
      <c r="A4526" s="158"/>
      <c r="D4526" s="138"/>
    </row>
    <row r="4527" spans="1:4" x14ac:dyDescent="0.2">
      <c r="A4527" s="158"/>
      <c r="D4527" s="138"/>
    </row>
    <row r="4528" spans="1:4" x14ac:dyDescent="0.2">
      <c r="A4528" s="158"/>
      <c r="D4528" s="138"/>
    </row>
    <row r="4529" spans="1:4" x14ac:dyDescent="0.2">
      <c r="A4529" s="158"/>
      <c r="D4529" s="138"/>
    </row>
    <row r="4530" spans="1:4" x14ac:dyDescent="0.2">
      <c r="A4530" s="158"/>
      <c r="D4530" s="138"/>
    </row>
    <row r="4531" spans="1:4" x14ac:dyDescent="0.2">
      <c r="A4531" s="158"/>
      <c r="D4531" s="138"/>
    </row>
    <row r="4532" spans="1:4" x14ac:dyDescent="0.2">
      <c r="A4532" s="158"/>
      <c r="D4532" s="138"/>
    </row>
    <row r="4533" spans="1:4" x14ac:dyDescent="0.2">
      <c r="A4533" s="158"/>
      <c r="D4533" s="138"/>
    </row>
    <row r="4534" spans="1:4" x14ac:dyDescent="0.2">
      <c r="A4534" s="158"/>
      <c r="D4534" s="138"/>
    </row>
    <row r="4535" spans="1:4" x14ac:dyDescent="0.2">
      <c r="A4535" s="158"/>
      <c r="D4535" s="138"/>
    </row>
    <row r="4536" spans="1:4" x14ac:dyDescent="0.2">
      <c r="A4536" s="158"/>
      <c r="D4536" s="138"/>
    </row>
    <row r="4537" spans="1:4" x14ac:dyDescent="0.2">
      <c r="A4537" s="158"/>
      <c r="D4537" s="138"/>
    </row>
    <row r="4538" spans="1:4" x14ac:dyDescent="0.2">
      <c r="A4538" s="158"/>
      <c r="D4538" s="138"/>
    </row>
    <row r="4539" spans="1:4" x14ac:dyDescent="0.2">
      <c r="A4539" s="158"/>
      <c r="D4539" s="138"/>
    </row>
    <row r="4540" spans="1:4" x14ac:dyDescent="0.2">
      <c r="A4540" s="158"/>
      <c r="D4540" s="138"/>
    </row>
    <row r="4541" spans="1:4" x14ac:dyDescent="0.2">
      <c r="A4541" s="158"/>
      <c r="D4541" s="138"/>
    </row>
    <row r="4542" spans="1:4" x14ac:dyDescent="0.2">
      <c r="A4542" s="158"/>
      <c r="D4542" s="138"/>
    </row>
    <row r="4543" spans="1:4" x14ac:dyDescent="0.2">
      <c r="A4543" s="158"/>
      <c r="D4543" s="138"/>
    </row>
    <row r="4544" spans="1:4" x14ac:dyDescent="0.2">
      <c r="A4544" s="158"/>
      <c r="D4544" s="138"/>
    </row>
    <row r="4545" spans="1:4" x14ac:dyDescent="0.2">
      <c r="A4545" s="158"/>
      <c r="D4545" s="138"/>
    </row>
    <row r="4546" spans="1:4" x14ac:dyDescent="0.2">
      <c r="A4546" s="158"/>
      <c r="D4546" s="138"/>
    </row>
    <row r="4547" spans="1:4" x14ac:dyDescent="0.2">
      <c r="A4547" s="158"/>
      <c r="D4547" s="138"/>
    </row>
    <row r="4548" spans="1:4" x14ac:dyDescent="0.2">
      <c r="A4548" s="158"/>
      <c r="D4548" s="138"/>
    </row>
    <row r="4549" spans="1:4" x14ac:dyDescent="0.2">
      <c r="A4549" s="158"/>
      <c r="D4549" s="138"/>
    </row>
    <row r="4550" spans="1:4" x14ac:dyDescent="0.2">
      <c r="A4550" s="158"/>
      <c r="D4550" s="138"/>
    </row>
    <row r="4551" spans="1:4" x14ac:dyDescent="0.2">
      <c r="A4551" s="158"/>
      <c r="D4551" s="138"/>
    </row>
    <row r="4552" spans="1:4" x14ac:dyDescent="0.2">
      <c r="A4552" s="158"/>
      <c r="D4552" s="138"/>
    </row>
    <row r="4553" spans="1:4" x14ac:dyDescent="0.2">
      <c r="A4553" s="158"/>
      <c r="D4553" s="138"/>
    </row>
    <row r="4554" spans="1:4" x14ac:dyDescent="0.2">
      <c r="A4554" s="158"/>
      <c r="D4554" s="138"/>
    </row>
    <row r="4555" spans="1:4" x14ac:dyDescent="0.2">
      <c r="A4555" s="158"/>
      <c r="D4555" s="138"/>
    </row>
    <row r="4556" spans="1:4" x14ac:dyDescent="0.2">
      <c r="A4556" s="158"/>
      <c r="D4556" s="138"/>
    </row>
    <row r="4557" spans="1:4" x14ac:dyDescent="0.2">
      <c r="A4557" s="158"/>
      <c r="D4557" s="138"/>
    </row>
    <row r="4558" spans="1:4" x14ac:dyDescent="0.2">
      <c r="A4558" s="158"/>
      <c r="D4558" s="138"/>
    </row>
    <row r="4559" spans="1:4" x14ac:dyDescent="0.2">
      <c r="A4559" s="158"/>
      <c r="D4559" s="138"/>
    </row>
    <row r="4560" spans="1:4" x14ac:dyDescent="0.2">
      <c r="A4560" s="158"/>
      <c r="D4560" s="138"/>
    </row>
    <row r="4561" spans="1:4" x14ac:dyDescent="0.2">
      <c r="A4561" s="158"/>
      <c r="D4561" s="138"/>
    </row>
    <row r="4562" spans="1:4" x14ac:dyDescent="0.2">
      <c r="A4562" s="158"/>
      <c r="D4562" s="138"/>
    </row>
    <row r="4563" spans="1:4" x14ac:dyDescent="0.2">
      <c r="A4563" s="158"/>
      <c r="D4563" s="138"/>
    </row>
    <row r="4564" spans="1:4" x14ac:dyDescent="0.2">
      <c r="A4564" s="158"/>
      <c r="D4564" s="138"/>
    </row>
    <row r="4565" spans="1:4" x14ac:dyDescent="0.2">
      <c r="A4565" s="158"/>
      <c r="D4565" s="138"/>
    </row>
    <row r="4566" spans="1:4" x14ac:dyDescent="0.2">
      <c r="A4566" s="158"/>
      <c r="D4566" s="138"/>
    </row>
    <row r="4567" spans="1:4" x14ac:dyDescent="0.2">
      <c r="A4567" s="158"/>
      <c r="D4567" s="138"/>
    </row>
    <row r="4568" spans="1:4" x14ac:dyDescent="0.2">
      <c r="A4568" s="158"/>
      <c r="D4568" s="138"/>
    </row>
    <row r="4569" spans="1:4" x14ac:dyDescent="0.2">
      <c r="A4569" s="158"/>
      <c r="D4569" s="138"/>
    </row>
    <row r="4570" spans="1:4" x14ac:dyDescent="0.2">
      <c r="A4570" s="158"/>
      <c r="D4570" s="138"/>
    </row>
    <row r="4571" spans="1:4" x14ac:dyDescent="0.2">
      <c r="A4571" s="158"/>
      <c r="D4571" s="138"/>
    </row>
    <row r="4572" spans="1:4" x14ac:dyDescent="0.2">
      <c r="A4572" s="158"/>
      <c r="D4572" s="138"/>
    </row>
    <row r="4573" spans="1:4" x14ac:dyDescent="0.2">
      <c r="A4573" s="158"/>
      <c r="D4573" s="138"/>
    </row>
    <row r="4574" spans="1:4" x14ac:dyDescent="0.2">
      <c r="A4574" s="158"/>
      <c r="D4574" s="138"/>
    </row>
    <row r="4575" spans="1:4" x14ac:dyDescent="0.2">
      <c r="A4575" s="158"/>
      <c r="D4575" s="138"/>
    </row>
    <row r="4576" spans="1:4" x14ac:dyDescent="0.2">
      <c r="A4576" s="158"/>
      <c r="D4576" s="138"/>
    </row>
    <row r="4577" spans="1:4" x14ac:dyDescent="0.2">
      <c r="A4577" s="158"/>
      <c r="D4577" s="138"/>
    </row>
    <row r="4578" spans="1:4" x14ac:dyDescent="0.2">
      <c r="A4578" s="158"/>
      <c r="D4578" s="138"/>
    </row>
    <row r="4579" spans="1:4" x14ac:dyDescent="0.2">
      <c r="A4579" s="158"/>
      <c r="D4579" s="138"/>
    </row>
    <row r="4580" spans="1:4" x14ac:dyDescent="0.2">
      <c r="A4580" s="158"/>
      <c r="D4580" s="138"/>
    </row>
    <row r="4581" spans="1:4" x14ac:dyDescent="0.2">
      <c r="A4581" s="158"/>
      <c r="D4581" s="138"/>
    </row>
    <row r="4582" spans="1:4" x14ac:dyDescent="0.2">
      <c r="A4582" s="158"/>
      <c r="D4582" s="138"/>
    </row>
    <row r="4583" spans="1:4" x14ac:dyDescent="0.2">
      <c r="A4583" s="158"/>
      <c r="D4583" s="138"/>
    </row>
    <row r="4584" spans="1:4" x14ac:dyDescent="0.2">
      <c r="A4584" s="158"/>
      <c r="D4584" s="138"/>
    </row>
    <row r="4585" spans="1:4" x14ac:dyDescent="0.2">
      <c r="A4585" s="158"/>
      <c r="D4585" s="138"/>
    </row>
    <row r="4586" spans="1:4" x14ac:dyDescent="0.2">
      <c r="A4586" s="158"/>
      <c r="D4586" s="138"/>
    </row>
    <row r="4587" spans="1:4" x14ac:dyDescent="0.2">
      <c r="A4587" s="158"/>
      <c r="D4587" s="138"/>
    </row>
    <row r="4588" spans="1:4" x14ac:dyDescent="0.2">
      <c r="A4588" s="158"/>
      <c r="D4588" s="138"/>
    </row>
    <row r="4589" spans="1:4" x14ac:dyDescent="0.2">
      <c r="A4589" s="158"/>
      <c r="D4589" s="138"/>
    </row>
    <row r="4590" spans="1:4" x14ac:dyDescent="0.2">
      <c r="A4590" s="158"/>
      <c r="D4590" s="138"/>
    </row>
    <row r="4591" spans="1:4" x14ac:dyDescent="0.2">
      <c r="A4591" s="158"/>
      <c r="D4591" s="138"/>
    </row>
    <row r="4592" spans="1:4" x14ac:dyDescent="0.2">
      <c r="A4592" s="158"/>
      <c r="D4592" s="138"/>
    </row>
    <row r="4593" spans="1:4" x14ac:dyDescent="0.2">
      <c r="A4593" s="158"/>
      <c r="D4593" s="138"/>
    </row>
    <row r="4594" spans="1:4" x14ac:dyDescent="0.2">
      <c r="A4594" s="158"/>
      <c r="D4594" s="138"/>
    </row>
    <row r="4595" spans="1:4" x14ac:dyDescent="0.2">
      <c r="A4595" s="158"/>
      <c r="D4595" s="138"/>
    </row>
    <row r="4596" spans="1:4" x14ac:dyDescent="0.2">
      <c r="A4596" s="158"/>
      <c r="D4596" s="138"/>
    </row>
    <row r="4597" spans="1:4" x14ac:dyDescent="0.2">
      <c r="A4597" s="158"/>
      <c r="D4597" s="138"/>
    </row>
    <row r="4598" spans="1:4" x14ac:dyDescent="0.2">
      <c r="A4598" s="158"/>
      <c r="D4598" s="138"/>
    </row>
    <row r="4599" spans="1:4" x14ac:dyDescent="0.2">
      <c r="A4599" s="158"/>
      <c r="D4599" s="138"/>
    </row>
    <row r="4600" spans="1:4" x14ac:dyDescent="0.2">
      <c r="A4600" s="158"/>
      <c r="D4600" s="138"/>
    </row>
    <row r="4601" spans="1:4" x14ac:dyDescent="0.2">
      <c r="A4601" s="158"/>
      <c r="D4601" s="138"/>
    </row>
    <row r="4602" spans="1:4" x14ac:dyDescent="0.2">
      <c r="A4602" s="158"/>
      <c r="D4602" s="138"/>
    </row>
    <row r="4603" spans="1:4" x14ac:dyDescent="0.2">
      <c r="A4603" s="158"/>
      <c r="D4603" s="138"/>
    </row>
    <row r="4604" spans="1:4" x14ac:dyDescent="0.2">
      <c r="A4604" s="158"/>
      <c r="D4604" s="138"/>
    </row>
    <row r="4605" spans="1:4" x14ac:dyDescent="0.2">
      <c r="A4605" s="158"/>
      <c r="D4605" s="138"/>
    </row>
    <row r="4606" spans="1:4" x14ac:dyDescent="0.2">
      <c r="A4606" s="158"/>
      <c r="D4606" s="138"/>
    </row>
    <row r="4607" spans="1:4" x14ac:dyDescent="0.2">
      <c r="A4607" s="158"/>
      <c r="D4607" s="138"/>
    </row>
    <row r="4608" spans="1:4" x14ac:dyDescent="0.2">
      <c r="A4608" s="158"/>
      <c r="D4608" s="138"/>
    </row>
    <row r="4609" spans="1:4" x14ac:dyDescent="0.2">
      <c r="A4609" s="158"/>
      <c r="D4609" s="138"/>
    </row>
    <row r="4610" spans="1:4" x14ac:dyDescent="0.2">
      <c r="A4610" s="158"/>
      <c r="D4610" s="138"/>
    </row>
    <row r="4611" spans="1:4" x14ac:dyDescent="0.2">
      <c r="A4611" s="158"/>
      <c r="D4611" s="138"/>
    </row>
    <row r="4612" spans="1:4" x14ac:dyDescent="0.2">
      <c r="A4612" s="158"/>
      <c r="D4612" s="138"/>
    </row>
    <row r="4613" spans="1:4" x14ac:dyDescent="0.2">
      <c r="A4613" s="158"/>
      <c r="D4613" s="138"/>
    </row>
    <row r="4614" spans="1:4" x14ac:dyDescent="0.2">
      <c r="A4614" s="158"/>
      <c r="D4614" s="138"/>
    </row>
    <row r="4615" spans="1:4" x14ac:dyDescent="0.2">
      <c r="A4615" s="158"/>
      <c r="D4615" s="138"/>
    </row>
    <row r="4616" spans="1:4" x14ac:dyDescent="0.2">
      <c r="A4616" s="158"/>
      <c r="D4616" s="138"/>
    </row>
    <row r="4617" spans="1:4" x14ac:dyDescent="0.2">
      <c r="A4617" s="158"/>
      <c r="D4617" s="138"/>
    </row>
    <row r="4618" spans="1:4" x14ac:dyDescent="0.2">
      <c r="A4618" s="158"/>
      <c r="D4618" s="138"/>
    </row>
    <row r="4619" spans="1:4" x14ac:dyDescent="0.2">
      <c r="A4619" s="158"/>
      <c r="D4619" s="138"/>
    </row>
    <row r="4620" spans="1:4" x14ac:dyDescent="0.2">
      <c r="A4620" s="158"/>
      <c r="D4620" s="138"/>
    </row>
    <row r="4621" spans="1:4" x14ac:dyDescent="0.2">
      <c r="A4621" s="158"/>
      <c r="D4621" s="138"/>
    </row>
    <row r="4622" spans="1:4" x14ac:dyDescent="0.2">
      <c r="A4622" s="158"/>
      <c r="D4622" s="138"/>
    </row>
    <row r="4623" spans="1:4" x14ac:dyDescent="0.2">
      <c r="A4623" s="158"/>
      <c r="D4623" s="138"/>
    </row>
    <row r="4624" spans="1:4" x14ac:dyDescent="0.2">
      <c r="A4624" s="158"/>
      <c r="D4624" s="138"/>
    </row>
    <row r="4625" spans="1:4" x14ac:dyDescent="0.2">
      <c r="A4625" s="158"/>
      <c r="D4625" s="138"/>
    </row>
    <row r="4626" spans="1:4" x14ac:dyDescent="0.2">
      <c r="A4626" s="158"/>
      <c r="D4626" s="138"/>
    </row>
    <row r="4627" spans="1:4" x14ac:dyDescent="0.2">
      <c r="A4627" s="158"/>
      <c r="D4627" s="138"/>
    </row>
    <row r="4628" spans="1:4" x14ac:dyDescent="0.2">
      <c r="A4628" s="158"/>
      <c r="D4628" s="138"/>
    </row>
    <row r="4629" spans="1:4" x14ac:dyDescent="0.2">
      <c r="A4629" s="158"/>
      <c r="D4629" s="138"/>
    </row>
    <row r="4630" spans="1:4" x14ac:dyDescent="0.2">
      <c r="A4630" s="158"/>
      <c r="D4630" s="138"/>
    </row>
    <row r="4631" spans="1:4" x14ac:dyDescent="0.2">
      <c r="A4631" s="158"/>
      <c r="D4631" s="138"/>
    </row>
    <row r="4632" spans="1:4" x14ac:dyDescent="0.2">
      <c r="A4632" s="158"/>
      <c r="D4632" s="138"/>
    </row>
    <row r="4633" spans="1:4" x14ac:dyDescent="0.2">
      <c r="A4633" s="158"/>
      <c r="D4633" s="138"/>
    </row>
    <row r="4634" spans="1:4" x14ac:dyDescent="0.2">
      <c r="A4634" s="158"/>
      <c r="D4634" s="138"/>
    </row>
    <row r="4635" spans="1:4" x14ac:dyDescent="0.2">
      <c r="A4635" s="158"/>
      <c r="D4635" s="138"/>
    </row>
    <row r="4636" spans="1:4" x14ac:dyDescent="0.2">
      <c r="A4636" s="158"/>
      <c r="D4636" s="138"/>
    </row>
    <row r="4637" spans="1:4" x14ac:dyDescent="0.2">
      <c r="A4637" s="158"/>
      <c r="D4637" s="138"/>
    </row>
    <row r="4638" spans="1:4" x14ac:dyDescent="0.2">
      <c r="A4638" s="158"/>
      <c r="D4638" s="138"/>
    </row>
    <row r="4639" spans="1:4" x14ac:dyDescent="0.2">
      <c r="A4639" s="158"/>
      <c r="D4639" s="138"/>
    </row>
    <row r="4640" spans="1:4" x14ac:dyDescent="0.2">
      <c r="A4640" s="158"/>
      <c r="D4640" s="138"/>
    </row>
    <row r="4641" spans="1:4" x14ac:dyDescent="0.2">
      <c r="A4641" s="158"/>
      <c r="D4641" s="138"/>
    </row>
    <row r="4642" spans="1:4" x14ac:dyDescent="0.2">
      <c r="A4642" s="158"/>
      <c r="D4642" s="138"/>
    </row>
    <row r="4643" spans="1:4" x14ac:dyDescent="0.2">
      <c r="A4643" s="158"/>
      <c r="D4643" s="138"/>
    </row>
    <row r="4644" spans="1:4" x14ac:dyDescent="0.2">
      <c r="A4644" s="158"/>
      <c r="D4644" s="138"/>
    </row>
    <row r="4645" spans="1:4" x14ac:dyDescent="0.2">
      <c r="A4645" s="158"/>
      <c r="D4645" s="138"/>
    </row>
    <row r="4646" spans="1:4" x14ac:dyDescent="0.2">
      <c r="A4646" s="158"/>
      <c r="D4646" s="138"/>
    </row>
    <row r="4647" spans="1:4" x14ac:dyDescent="0.2">
      <c r="A4647" s="158"/>
      <c r="D4647" s="138"/>
    </row>
    <row r="4648" spans="1:4" x14ac:dyDescent="0.2">
      <c r="A4648" s="158"/>
      <c r="D4648" s="138"/>
    </row>
    <row r="4649" spans="1:4" x14ac:dyDescent="0.2">
      <c r="A4649" s="158"/>
      <c r="D4649" s="138"/>
    </row>
    <row r="4650" spans="1:4" x14ac:dyDescent="0.2">
      <c r="A4650" s="158"/>
      <c r="D4650" s="138"/>
    </row>
    <row r="4651" spans="1:4" x14ac:dyDescent="0.2">
      <c r="A4651" s="158"/>
      <c r="D4651" s="138"/>
    </row>
    <row r="4652" spans="1:4" x14ac:dyDescent="0.2">
      <c r="A4652" s="158"/>
      <c r="D4652" s="138"/>
    </row>
    <row r="4653" spans="1:4" x14ac:dyDescent="0.2">
      <c r="A4653" s="158"/>
      <c r="D4653" s="138"/>
    </row>
    <row r="4654" spans="1:4" x14ac:dyDescent="0.2">
      <c r="A4654" s="158"/>
      <c r="D4654" s="138"/>
    </row>
    <row r="4655" spans="1:4" x14ac:dyDescent="0.2">
      <c r="A4655" s="158"/>
      <c r="D4655" s="138"/>
    </row>
    <row r="4656" spans="1:4" x14ac:dyDescent="0.2">
      <c r="A4656" s="158"/>
      <c r="D4656" s="138"/>
    </row>
    <row r="4657" spans="1:4" x14ac:dyDescent="0.2">
      <c r="A4657" s="158"/>
      <c r="D4657" s="138"/>
    </row>
    <row r="4658" spans="1:4" x14ac:dyDescent="0.2">
      <c r="A4658" s="158"/>
      <c r="D4658" s="138"/>
    </row>
    <row r="4659" spans="1:4" x14ac:dyDescent="0.2">
      <c r="A4659" s="158"/>
      <c r="D4659" s="138"/>
    </row>
    <row r="4660" spans="1:4" x14ac:dyDescent="0.2">
      <c r="A4660" s="158"/>
      <c r="D4660" s="138"/>
    </row>
    <row r="4661" spans="1:4" x14ac:dyDescent="0.2">
      <c r="A4661" s="158"/>
      <c r="D4661" s="138"/>
    </row>
    <row r="4662" spans="1:4" x14ac:dyDescent="0.2">
      <c r="A4662" s="158"/>
      <c r="D4662" s="138"/>
    </row>
    <row r="4663" spans="1:4" x14ac:dyDescent="0.2">
      <c r="A4663" s="158"/>
      <c r="D4663" s="138"/>
    </row>
    <row r="4664" spans="1:4" x14ac:dyDescent="0.2">
      <c r="A4664" s="158"/>
      <c r="D4664" s="138"/>
    </row>
    <row r="4665" spans="1:4" x14ac:dyDescent="0.2">
      <c r="A4665" s="158"/>
      <c r="D4665" s="138"/>
    </row>
    <row r="4666" spans="1:4" x14ac:dyDescent="0.2">
      <c r="A4666" s="158"/>
      <c r="D4666" s="138"/>
    </row>
    <row r="4667" spans="1:4" x14ac:dyDescent="0.2">
      <c r="A4667" s="158"/>
      <c r="D4667" s="138"/>
    </row>
    <row r="4668" spans="1:4" x14ac:dyDescent="0.2">
      <c r="A4668" s="158"/>
      <c r="D4668" s="138"/>
    </row>
    <row r="4669" spans="1:4" x14ac:dyDescent="0.2">
      <c r="A4669" s="158"/>
      <c r="D4669" s="138"/>
    </row>
    <row r="4670" spans="1:4" x14ac:dyDescent="0.2">
      <c r="A4670" s="158"/>
      <c r="D4670" s="138"/>
    </row>
    <row r="4671" spans="1:4" x14ac:dyDescent="0.2">
      <c r="A4671" s="158"/>
      <c r="D4671" s="138"/>
    </row>
    <row r="4672" spans="1:4" x14ac:dyDescent="0.2">
      <c r="A4672" s="158"/>
      <c r="D4672" s="138"/>
    </row>
    <row r="4673" spans="1:4" x14ac:dyDescent="0.2">
      <c r="A4673" s="158"/>
      <c r="D4673" s="138"/>
    </row>
    <row r="4674" spans="1:4" x14ac:dyDescent="0.2">
      <c r="A4674" s="158"/>
      <c r="D4674" s="138"/>
    </row>
    <row r="4675" spans="1:4" x14ac:dyDescent="0.2">
      <c r="A4675" s="158"/>
      <c r="D4675" s="138"/>
    </row>
    <row r="4676" spans="1:4" x14ac:dyDescent="0.2">
      <c r="A4676" s="158"/>
      <c r="D4676" s="138"/>
    </row>
    <row r="4677" spans="1:4" x14ac:dyDescent="0.2">
      <c r="A4677" s="158"/>
      <c r="D4677" s="138"/>
    </row>
    <row r="4678" spans="1:4" x14ac:dyDescent="0.2">
      <c r="A4678" s="158"/>
      <c r="D4678" s="138"/>
    </row>
    <row r="4679" spans="1:4" x14ac:dyDescent="0.2">
      <c r="A4679" s="158"/>
      <c r="D4679" s="138"/>
    </row>
    <row r="4680" spans="1:4" x14ac:dyDescent="0.2">
      <c r="A4680" s="158"/>
      <c r="D4680" s="138"/>
    </row>
    <row r="4681" spans="1:4" x14ac:dyDescent="0.2">
      <c r="A4681" s="158"/>
      <c r="D4681" s="138"/>
    </row>
    <row r="4682" spans="1:4" x14ac:dyDescent="0.2">
      <c r="A4682" s="158"/>
      <c r="D4682" s="138"/>
    </row>
    <row r="4683" spans="1:4" x14ac:dyDescent="0.2">
      <c r="A4683" s="158"/>
      <c r="D4683" s="138"/>
    </row>
    <row r="4684" spans="1:4" x14ac:dyDescent="0.2">
      <c r="A4684" s="158"/>
      <c r="D4684" s="138"/>
    </row>
    <row r="4685" spans="1:4" x14ac:dyDescent="0.2">
      <c r="A4685" s="158"/>
      <c r="D4685" s="138"/>
    </row>
    <row r="4686" spans="1:4" x14ac:dyDescent="0.2">
      <c r="A4686" s="158"/>
      <c r="D4686" s="138"/>
    </row>
    <row r="4687" spans="1:4" x14ac:dyDescent="0.2">
      <c r="A4687" s="158"/>
      <c r="D4687" s="138"/>
    </row>
    <row r="4688" spans="1:4" x14ac:dyDescent="0.2">
      <c r="A4688" s="158"/>
      <c r="D4688" s="138"/>
    </row>
    <row r="4689" spans="1:4" x14ac:dyDescent="0.2">
      <c r="A4689" s="158"/>
      <c r="D4689" s="138"/>
    </row>
    <row r="4690" spans="1:4" x14ac:dyDescent="0.2">
      <c r="A4690" s="158"/>
      <c r="D4690" s="138"/>
    </row>
    <row r="4691" spans="1:4" x14ac:dyDescent="0.2">
      <c r="A4691" s="158"/>
      <c r="D4691" s="138"/>
    </row>
    <row r="4692" spans="1:4" x14ac:dyDescent="0.2">
      <c r="A4692" s="158"/>
      <c r="D4692" s="138"/>
    </row>
    <row r="4693" spans="1:4" x14ac:dyDescent="0.2">
      <c r="A4693" s="158"/>
      <c r="D4693" s="138"/>
    </row>
    <row r="4694" spans="1:4" x14ac:dyDescent="0.2">
      <c r="A4694" s="158"/>
      <c r="D4694" s="138"/>
    </row>
    <row r="4695" spans="1:4" x14ac:dyDescent="0.2">
      <c r="A4695" s="158"/>
      <c r="D4695" s="138"/>
    </row>
    <row r="4696" spans="1:4" x14ac:dyDescent="0.2">
      <c r="A4696" s="158"/>
      <c r="D4696" s="138"/>
    </row>
    <row r="4697" spans="1:4" x14ac:dyDescent="0.2">
      <c r="A4697" s="158"/>
      <c r="D4697" s="138"/>
    </row>
    <row r="4698" spans="1:4" x14ac:dyDescent="0.2">
      <c r="A4698" s="158"/>
      <c r="D4698" s="138"/>
    </row>
    <row r="4699" spans="1:4" x14ac:dyDescent="0.2">
      <c r="A4699" s="158"/>
      <c r="D4699" s="138"/>
    </row>
    <row r="4700" spans="1:4" x14ac:dyDescent="0.2">
      <c r="A4700" s="158"/>
      <c r="D4700" s="138"/>
    </row>
    <row r="4701" spans="1:4" x14ac:dyDescent="0.2">
      <c r="A4701" s="158"/>
      <c r="D4701" s="138"/>
    </row>
    <row r="4702" spans="1:4" x14ac:dyDescent="0.2">
      <c r="A4702" s="158"/>
      <c r="D4702" s="138"/>
    </row>
    <row r="4703" spans="1:4" x14ac:dyDescent="0.2">
      <c r="A4703" s="158"/>
      <c r="D4703" s="138"/>
    </row>
    <row r="4704" spans="1:4" x14ac:dyDescent="0.2">
      <c r="A4704" s="158"/>
      <c r="D4704" s="138"/>
    </row>
    <row r="4705" spans="1:4" x14ac:dyDescent="0.2">
      <c r="A4705" s="158"/>
      <c r="D4705" s="138"/>
    </row>
    <row r="4706" spans="1:4" x14ac:dyDescent="0.2">
      <c r="A4706" s="158"/>
      <c r="D4706" s="138"/>
    </row>
    <row r="4707" spans="1:4" x14ac:dyDescent="0.2">
      <c r="A4707" s="158"/>
      <c r="D4707" s="138"/>
    </row>
    <row r="4708" spans="1:4" x14ac:dyDescent="0.2">
      <c r="A4708" s="158"/>
      <c r="D4708" s="138"/>
    </row>
    <row r="4709" spans="1:4" x14ac:dyDescent="0.2">
      <c r="A4709" s="158"/>
      <c r="D4709" s="138"/>
    </row>
    <row r="4710" spans="1:4" x14ac:dyDescent="0.2">
      <c r="A4710" s="158"/>
      <c r="D4710" s="138"/>
    </row>
    <row r="4711" spans="1:4" x14ac:dyDescent="0.2">
      <c r="A4711" s="158"/>
      <c r="D4711" s="138"/>
    </row>
    <row r="4712" spans="1:4" x14ac:dyDescent="0.2">
      <c r="A4712" s="158"/>
      <c r="D4712" s="138"/>
    </row>
    <row r="4713" spans="1:4" x14ac:dyDescent="0.2">
      <c r="A4713" s="158"/>
      <c r="D4713" s="138"/>
    </row>
    <row r="4714" spans="1:4" x14ac:dyDescent="0.2">
      <c r="A4714" s="158"/>
      <c r="D4714" s="138"/>
    </row>
    <row r="4715" spans="1:4" x14ac:dyDescent="0.2">
      <c r="A4715" s="158"/>
      <c r="D4715" s="138"/>
    </row>
    <row r="4716" spans="1:4" x14ac:dyDescent="0.2">
      <c r="A4716" s="158"/>
      <c r="D4716" s="138"/>
    </row>
    <row r="4717" spans="1:4" x14ac:dyDescent="0.2">
      <c r="A4717" s="158"/>
      <c r="D4717" s="138"/>
    </row>
    <row r="4718" spans="1:4" x14ac:dyDescent="0.2">
      <c r="A4718" s="158"/>
      <c r="D4718" s="138"/>
    </row>
    <row r="4719" spans="1:4" x14ac:dyDescent="0.2">
      <c r="A4719" s="158"/>
      <c r="D4719" s="138"/>
    </row>
    <row r="4720" spans="1:4" x14ac:dyDescent="0.2">
      <c r="A4720" s="158"/>
      <c r="D4720" s="138"/>
    </row>
    <row r="4721" spans="1:4" x14ac:dyDescent="0.2">
      <c r="A4721" s="158"/>
      <c r="D4721" s="138"/>
    </row>
    <row r="4722" spans="1:4" x14ac:dyDescent="0.2">
      <c r="A4722" s="158"/>
      <c r="D4722" s="138"/>
    </row>
    <row r="4723" spans="1:4" x14ac:dyDescent="0.2">
      <c r="A4723" s="158"/>
      <c r="D4723" s="138"/>
    </row>
    <row r="4724" spans="1:4" x14ac:dyDescent="0.2">
      <c r="A4724" s="158"/>
      <c r="D4724" s="138"/>
    </row>
    <row r="4725" spans="1:4" x14ac:dyDescent="0.2">
      <c r="A4725" s="158"/>
      <c r="D4725" s="138"/>
    </row>
    <row r="4726" spans="1:4" x14ac:dyDescent="0.2">
      <c r="A4726" s="158"/>
      <c r="D4726" s="138"/>
    </row>
    <row r="4727" spans="1:4" x14ac:dyDescent="0.2">
      <c r="A4727" s="158"/>
      <c r="D4727" s="138"/>
    </row>
    <row r="4728" spans="1:4" x14ac:dyDescent="0.2">
      <c r="A4728" s="158"/>
      <c r="D4728" s="138"/>
    </row>
    <row r="4729" spans="1:4" x14ac:dyDescent="0.2">
      <c r="A4729" s="158"/>
      <c r="D4729" s="138"/>
    </row>
    <row r="4730" spans="1:4" x14ac:dyDescent="0.2">
      <c r="A4730" s="158"/>
      <c r="D4730" s="138"/>
    </row>
    <row r="4731" spans="1:4" x14ac:dyDescent="0.2">
      <c r="A4731" s="158"/>
      <c r="D4731" s="138"/>
    </row>
    <row r="4732" spans="1:4" x14ac:dyDescent="0.2">
      <c r="A4732" s="158"/>
      <c r="D4732" s="138"/>
    </row>
    <row r="4733" spans="1:4" x14ac:dyDescent="0.2">
      <c r="A4733" s="158"/>
      <c r="D4733" s="138"/>
    </row>
    <row r="4734" spans="1:4" x14ac:dyDescent="0.2">
      <c r="A4734" s="158"/>
      <c r="D4734" s="138"/>
    </row>
    <row r="4735" spans="1:4" x14ac:dyDescent="0.2">
      <c r="A4735" s="158"/>
      <c r="D4735" s="138"/>
    </row>
    <row r="4736" spans="1:4" x14ac:dyDescent="0.2">
      <c r="A4736" s="158"/>
      <c r="D4736" s="138"/>
    </row>
    <row r="4737" spans="1:4" x14ac:dyDescent="0.2">
      <c r="A4737" s="158"/>
      <c r="D4737" s="138"/>
    </row>
    <row r="4738" spans="1:4" x14ac:dyDescent="0.2">
      <c r="A4738" s="158"/>
      <c r="D4738" s="138"/>
    </row>
    <row r="4739" spans="1:4" x14ac:dyDescent="0.2">
      <c r="A4739" s="158"/>
      <c r="D4739" s="138"/>
    </row>
    <row r="4740" spans="1:4" x14ac:dyDescent="0.2">
      <c r="A4740" s="158"/>
      <c r="D4740" s="138"/>
    </row>
    <row r="4741" spans="1:4" x14ac:dyDescent="0.2">
      <c r="A4741" s="158"/>
      <c r="D4741" s="138"/>
    </row>
    <row r="4742" spans="1:4" x14ac:dyDescent="0.2">
      <c r="A4742" s="158"/>
      <c r="D4742" s="138"/>
    </row>
    <row r="4743" spans="1:4" x14ac:dyDescent="0.2">
      <c r="A4743" s="158"/>
      <c r="D4743" s="138"/>
    </row>
    <row r="4744" spans="1:4" x14ac:dyDescent="0.2">
      <c r="A4744" s="158"/>
      <c r="D4744" s="138"/>
    </row>
    <row r="4745" spans="1:4" x14ac:dyDescent="0.2">
      <c r="A4745" s="158"/>
      <c r="D4745" s="138"/>
    </row>
    <row r="4746" spans="1:4" x14ac:dyDescent="0.2">
      <c r="A4746" s="158"/>
      <c r="D4746" s="138"/>
    </row>
    <row r="4747" spans="1:4" x14ac:dyDescent="0.2">
      <c r="A4747" s="158"/>
      <c r="D4747" s="138"/>
    </row>
    <row r="4748" spans="1:4" x14ac:dyDescent="0.2">
      <c r="A4748" s="158"/>
      <c r="D4748" s="138"/>
    </row>
    <row r="4749" spans="1:4" x14ac:dyDescent="0.2">
      <c r="A4749" s="158"/>
      <c r="D4749" s="138"/>
    </row>
    <row r="4750" spans="1:4" x14ac:dyDescent="0.2">
      <c r="A4750" s="158"/>
      <c r="D4750" s="138"/>
    </row>
    <row r="4751" spans="1:4" x14ac:dyDescent="0.2">
      <c r="A4751" s="158"/>
      <c r="D4751" s="138"/>
    </row>
    <row r="4752" spans="1:4" x14ac:dyDescent="0.2">
      <c r="A4752" s="158"/>
      <c r="D4752" s="138"/>
    </row>
    <row r="4753" spans="1:4" x14ac:dyDescent="0.2">
      <c r="A4753" s="158"/>
      <c r="D4753" s="138"/>
    </row>
    <row r="4754" spans="1:4" x14ac:dyDescent="0.2">
      <c r="A4754" s="158"/>
      <c r="D4754" s="138"/>
    </row>
    <row r="4755" spans="1:4" x14ac:dyDescent="0.2">
      <c r="A4755" s="158"/>
      <c r="D4755" s="138"/>
    </row>
    <row r="4756" spans="1:4" x14ac:dyDescent="0.2">
      <c r="A4756" s="158"/>
      <c r="D4756" s="138"/>
    </row>
    <row r="4757" spans="1:4" x14ac:dyDescent="0.2">
      <c r="A4757" s="158"/>
      <c r="D4757" s="138"/>
    </row>
    <row r="4758" spans="1:4" x14ac:dyDescent="0.2">
      <c r="A4758" s="158"/>
      <c r="D4758" s="138"/>
    </row>
    <row r="4759" spans="1:4" x14ac:dyDescent="0.2">
      <c r="A4759" s="158"/>
      <c r="D4759" s="138"/>
    </row>
    <row r="4760" spans="1:4" x14ac:dyDescent="0.2">
      <c r="A4760" s="158"/>
      <c r="D4760" s="138"/>
    </row>
    <row r="4761" spans="1:4" x14ac:dyDescent="0.2">
      <c r="A4761" s="158"/>
      <c r="D4761" s="138"/>
    </row>
    <row r="4762" spans="1:4" x14ac:dyDescent="0.2">
      <c r="A4762" s="158"/>
      <c r="D4762" s="138"/>
    </row>
    <row r="4763" spans="1:4" x14ac:dyDescent="0.2">
      <c r="A4763" s="158"/>
      <c r="D4763" s="138"/>
    </row>
    <row r="4764" spans="1:4" x14ac:dyDescent="0.2">
      <c r="A4764" s="158"/>
      <c r="D4764" s="138"/>
    </row>
    <row r="4765" spans="1:4" x14ac:dyDescent="0.2">
      <c r="A4765" s="158"/>
      <c r="D4765" s="138"/>
    </row>
    <row r="4766" spans="1:4" x14ac:dyDescent="0.2">
      <c r="A4766" s="158"/>
      <c r="D4766" s="138"/>
    </row>
    <row r="4767" spans="1:4" x14ac:dyDescent="0.2">
      <c r="A4767" s="158"/>
      <c r="D4767" s="138"/>
    </row>
    <row r="4768" spans="1:4" x14ac:dyDescent="0.2">
      <c r="A4768" s="158"/>
      <c r="D4768" s="138"/>
    </row>
    <row r="4769" spans="1:4" x14ac:dyDescent="0.2">
      <c r="A4769" s="158"/>
      <c r="D4769" s="138"/>
    </row>
    <row r="4770" spans="1:4" x14ac:dyDescent="0.2">
      <c r="A4770" s="158"/>
      <c r="D4770" s="138"/>
    </row>
    <row r="4771" spans="1:4" x14ac:dyDescent="0.2">
      <c r="A4771" s="158"/>
      <c r="D4771" s="138"/>
    </row>
    <row r="4772" spans="1:4" x14ac:dyDescent="0.2">
      <c r="A4772" s="158"/>
      <c r="D4772" s="138"/>
    </row>
    <row r="4773" spans="1:4" x14ac:dyDescent="0.2">
      <c r="A4773" s="158"/>
      <c r="D4773" s="138"/>
    </row>
    <row r="4774" spans="1:4" x14ac:dyDescent="0.2">
      <c r="A4774" s="158"/>
      <c r="D4774" s="138"/>
    </row>
    <row r="4775" spans="1:4" x14ac:dyDescent="0.2">
      <c r="A4775" s="158"/>
      <c r="D4775" s="138"/>
    </row>
    <row r="4776" spans="1:4" x14ac:dyDescent="0.2">
      <c r="A4776" s="158"/>
      <c r="D4776" s="138"/>
    </row>
    <row r="4777" spans="1:4" x14ac:dyDescent="0.2">
      <c r="A4777" s="158"/>
      <c r="D4777" s="138"/>
    </row>
    <row r="4778" spans="1:4" x14ac:dyDescent="0.2">
      <c r="A4778" s="158"/>
      <c r="D4778" s="138"/>
    </row>
    <row r="4779" spans="1:4" x14ac:dyDescent="0.2">
      <c r="A4779" s="158"/>
      <c r="D4779" s="138"/>
    </row>
    <row r="4780" spans="1:4" x14ac:dyDescent="0.2">
      <c r="A4780" s="158"/>
      <c r="D4780" s="138"/>
    </row>
    <row r="4781" spans="1:4" x14ac:dyDescent="0.2">
      <c r="A4781" s="158"/>
      <c r="D4781" s="138"/>
    </row>
    <row r="4782" spans="1:4" x14ac:dyDescent="0.2">
      <c r="A4782" s="158"/>
      <c r="D4782" s="138"/>
    </row>
    <row r="4783" spans="1:4" x14ac:dyDescent="0.2">
      <c r="A4783" s="158"/>
      <c r="D4783" s="138"/>
    </row>
    <row r="4784" spans="1:4" x14ac:dyDescent="0.2">
      <c r="A4784" s="158"/>
      <c r="D4784" s="138"/>
    </row>
    <row r="4785" spans="1:4" x14ac:dyDescent="0.2">
      <c r="A4785" s="158"/>
      <c r="D4785" s="138"/>
    </row>
    <row r="4786" spans="1:4" x14ac:dyDescent="0.2">
      <c r="A4786" s="158"/>
      <c r="D4786" s="138"/>
    </row>
    <row r="4787" spans="1:4" x14ac:dyDescent="0.2">
      <c r="A4787" s="158"/>
      <c r="D4787" s="138"/>
    </row>
    <row r="4788" spans="1:4" x14ac:dyDescent="0.2">
      <c r="A4788" s="158"/>
      <c r="D4788" s="138"/>
    </row>
    <row r="4789" spans="1:4" x14ac:dyDescent="0.2">
      <c r="A4789" s="158"/>
      <c r="D4789" s="138"/>
    </row>
    <row r="4790" spans="1:4" x14ac:dyDescent="0.2">
      <c r="A4790" s="158"/>
      <c r="D4790" s="138"/>
    </row>
    <row r="4791" spans="1:4" x14ac:dyDescent="0.2">
      <c r="A4791" s="158"/>
      <c r="D4791" s="138"/>
    </row>
    <row r="4792" spans="1:4" x14ac:dyDescent="0.2">
      <c r="A4792" s="158"/>
      <c r="D4792" s="138"/>
    </row>
    <row r="4793" spans="1:4" x14ac:dyDescent="0.2">
      <c r="A4793" s="158"/>
      <c r="D4793" s="138"/>
    </row>
    <row r="4794" spans="1:4" x14ac:dyDescent="0.2">
      <c r="A4794" s="158"/>
      <c r="D4794" s="138"/>
    </row>
    <row r="4795" spans="1:4" x14ac:dyDescent="0.2">
      <c r="A4795" s="158"/>
      <c r="D4795" s="138"/>
    </row>
    <row r="4796" spans="1:4" x14ac:dyDescent="0.2">
      <c r="A4796" s="158"/>
      <c r="D4796" s="138"/>
    </row>
    <row r="4797" spans="1:4" x14ac:dyDescent="0.2">
      <c r="A4797" s="158"/>
      <c r="D4797" s="138"/>
    </row>
    <row r="4798" spans="1:4" x14ac:dyDescent="0.2">
      <c r="A4798" s="158"/>
      <c r="D4798" s="138"/>
    </row>
    <row r="4799" spans="1:4" x14ac:dyDescent="0.2">
      <c r="A4799" s="158"/>
      <c r="D4799" s="138"/>
    </row>
    <row r="4800" spans="1:4" x14ac:dyDescent="0.2">
      <c r="A4800" s="158"/>
      <c r="D4800" s="138"/>
    </row>
    <row r="4801" spans="1:4" x14ac:dyDescent="0.2">
      <c r="A4801" s="158"/>
      <c r="D4801" s="138"/>
    </row>
    <row r="4802" spans="1:4" x14ac:dyDescent="0.2">
      <c r="A4802" s="158"/>
      <c r="D4802" s="138"/>
    </row>
    <row r="4803" spans="1:4" x14ac:dyDescent="0.2">
      <c r="A4803" s="158"/>
      <c r="D4803" s="138"/>
    </row>
    <row r="4804" spans="1:4" x14ac:dyDescent="0.2">
      <c r="A4804" s="158"/>
      <c r="D4804" s="138"/>
    </row>
    <row r="4805" spans="1:4" x14ac:dyDescent="0.2">
      <c r="A4805" s="158"/>
      <c r="D4805" s="138"/>
    </row>
    <row r="4806" spans="1:4" x14ac:dyDescent="0.2">
      <c r="A4806" s="158"/>
      <c r="D4806" s="138"/>
    </row>
    <row r="4807" spans="1:4" x14ac:dyDescent="0.2">
      <c r="A4807" s="158"/>
      <c r="D4807" s="138"/>
    </row>
    <row r="4808" spans="1:4" x14ac:dyDescent="0.2">
      <c r="A4808" s="158"/>
      <c r="D4808" s="138"/>
    </row>
    <row r="4809" spans="1:4" x14ac:dyDescent="0.2">
      <c r="A4809" s="158"/>
      <c r="D4809" s="138"/>
    </row>
    <row r="4810" spans="1:4" x14ac:dyDescent="0.2">
      <c r="A4810" s="158"/>
      <c r="D4810" s="138"/>
    </row>
    <row r="4811" spans="1:4" x14ac:dyDescent="0.2">
      <c r="A4811" s="158"/>
      <c r="D4811" s="138"/>
    </row>
    <row r="4812" spans="1:4" x14ac:dyDescent="0.2">
      <c r="A4812" s="158"/>
      <c r="D4812" s="138"/>
    </row>
    <row r="4813" spans="1:4" x14ac:dyDescent="0.2">
      <c r="A4813" s="158"/>
      <c r="D4813" s="138"/>
    </row>
    <row r="4814" spans="1:4" x14ac:dyDescent="0.2">
      <c r="A4814" s="158"/>
      <c r="D4814" s="138"/>
    </row>
    <row r="4815" spans="1:4" x14ac:dyDescent="0.2">
      <c r="A4815" s="158"/>
      <c r="D4815" s="138"/>
    </row>
    <row r="4816" spans="1:4" x14ac:dyDescent="0.2">
      <c r="A4816" s="158"/>
      <c r="D4816" s="138"/>
    </row>
    <row r="4817" spans="1:4" x14ac:dyDescent="0.2">
      <c r="A4817" s="158"/>
      <c r="D4817" s="138"/>
    </row>
    <row r="4818" spans="1:4" x14ac:dyDescent="0.2">
      <c r="A4818" s="158"/>
      <c r="D4818" s="138"/>
    </row>
    <row r="4819" spans="1:4" x14ac:dyDescent="0.2">
      <c r="A4819" s="158"/>
      <c r="D4819" s="138"/>
    </row>
    <row r="4820" spans="1:4" x14ac:dyDescent="0.2">
      <c r="A4820" s="158"/>
      <c r="D4820" s="138"/>
    </row>
    <row r="4821" spans="1:4" x14ac:dyDescent="0.2">
      <c r="A4821" s="158"/>
      <c r="D4821" s="138"/>
    </row>
    <row r="4822" spans="1:4" x14ac:dyDescent="0.2">
      <c r="A4822" s="158"/>
      <c r="D4822" s="138"/>
    </row>
    <row r="4823" spans="1:4" x14ac:dyDescent="0.2">
      <c r="A4823" s="158"/>
      <c r="D4823" s="138"/>
    </row>
    <row r="4824" spans="1:4" x14ac:dyDescent="0.2">
      <c r="A4824" s="158"/>
      <c r="D4824" s="138"/>
    </row>
    <row r="4825" spans="1:4" x14ac:dyDescent="0.2">
      <c r="A4825" s="158"/>
      <c r="D4825" s="138"/>
    </row>
    <row r="4826" spans="1:4" x14ac:dyDescent="0.2">
      <c r="A4826" s="158"/>
      <c r="D4826" s="138"/>
    </row>
    <row r="4827" spans="1:4" x14ac:dyDescent="0.2">
      <c r="A4827" s="158"/>
      <c r="D4827" s="138"/>
    </row>
    <row r="4828" spans="1:4" x14ac:dyDescent="0.2">
      <c r="A4828" s="158"/>
      <c r="D4828" s="138"/>
    </row>
    <row r="4829" spans="1:4" x14ac:dyDescent="0.2">
      <c r="A4829" s="158"/>
      <c r="D4829" s="138"/>
    </row>
    <row r="4830" spans="1:4" x14ac:dyDescent="0.2">
      <c r="A4830" s="158"/>
      <c r="D4830" s="138"/>
    </row>
    <row r="4831" spans="1:4" x14ac:dyDescent="0.2">
      <c r="A4831" s="158"/>
      <c r="D4831" s="138"/>
    </row>
    <row r="4832" spans="1:4" x14ac:dyDescent="0.2">
      <c r="A4832" s="158"/>
      <c r="D4832" s="138"/>
    </row>
    <row r="4833" spans="1:4" x14ac:dyDescent="0.2">
      <c r="A4833" s="158"/>
      <c r="D4833" s="138"/>
    </row>
    <row r="4834" spans="1:4" x14ac:dyDescent="0.2">
      <c r="A4834" s="158"/>
      <c r="D4834" s="138"/>
    </row>
    <row r="4835" spans="1:4" x14ac:dyDescent="0.2">
      <c r="A4835" s="158"/>
      <c r="D4835" s="138"/>
    </row>
    <row r="4836" spans="1:4" x14ac:dyDescent="0.2">
      <c r="A4836" s="158"/>
      <c r="D4836" s="138"/>
    </row>
    <row r="4837" spans="1:4" x14ac:dyDescent="0.2">
      <c r="A4837" s="158"/>
      <c r="D4837" s="138"/>
    </row>
    <row r="4838" spans="1:4" x14ac:dyDescent="0.2">
      <c r="A4838" s="158"/>
      <c r="D4838" s="138"/>
    </row>
    <row r="4839" spans="1:4" x14ac:dyDescent="0.2">
      <c r="A4839" s="158"/>
      <c r="D4839" s="138"/>
    </row>
    <row r="4840" spans="1:4" x14ac:dyDescent="0.2">
      <c r="A4840" s="158"/>
      <c r="D4840" s="138"/>
    </row>
    <row r="4841" spans="1:4" x14ac:dyDescent="0.2">
      <c r="A4841" s="158"/>
      <c r="D4841" s="138"/>
    </row>
    <row r="4842" spans="1:4" x14ac:dyDescent="0.2">
      <c r="A4842" s="158"/>
      <c r="D4842" s="138"/>
    </row>
    <row r="4843" spans="1:4" x14ac:dyDescent="0.2">
      <c r="A4843" s="158"/>
      <c r="D4843" s="138"/>
    </row>
    <row r="4844" spans="1:4" x14ac:dyDescent="0.2">
      <c r="A4844" s="158"/>
      <c r="D4844" s="138"/>
    </row>
    <row r="4845" spans="1:4" x14ac:dyDescent="0.2">
      <c r="A4845" s="158"/>
      <c r="D4845" s="138"/>
    </row>
    <row r="4846" spans="1:4" x14ac:dyDescent="0.2">
      <c r="A4846" s="158"/>
      <c r="D4846" s="138"/>
    </row>
    <row r="4847" spans="1:4" x14ac:dyDescent="0.2">
      <c r="A4847" s="158"/>
      <c r="D4847" s="138"/>
    </row>
    <row r="4848" spans="1:4" x14ac:dyDescent="0.2">
      <c r="A4848" s="158"/>
      <c r="D4848" s="138"/>
    </row>
    <row r="4849" spans="1:4" x14ac:dyDescent="0.2">
      <c r="A4849" s="158"/>
      <c r="D4849" s="138"/>
    </row>
    <row r="4850" spans="1:4" x14ac:dyDescent="0.2">
      <c r="A4850" s="158"/>
      <c r="D4850" s="138"/>
    </row>
    <row r="4851" spans="1:4" x14ac:dyDescent="0.2">
      <c r="A4851" s="158"/>
      <c r="D4851" s="138"/>
    </row>
    <row r="4852" spans="1:4" x14ac:dyDescent="0.2">
      <c r="A4852" s="158"/>
      <c r="D4852" s="138"/>
    </row>
    <row r="4853" spans="1:4" x14ac:dyDescent="0.2">
      <c r="A4853" s="158"/>
      <c r="D4853" s="138"/>
    </row>
    <row r="4854" spans="1:4" x14ac:dyDescent="0.2">
      <c r="A4854" s="158"/>
      <c r="D4854" s="138"/>
    </row>
    <row r="4855" spans="1:4" x14ac:dyDescent="0.2">
      <c r="A4855" s="158"/>
      <c r="D4855" s="138"/>
    </row>
    <row r="4856" spans="1:4" x14ac:dyDescent="0.2">
      <c r="A4856" s="158"/>
      <c r="D4856" s="138"/>
    </row>
    <row r="4857" spans="1:4" x14ac:dyDescent="0.2">
      <c r="A4857" s="158"/>
      <c r="D4857" s="138"/>
    </row>
    <row r="4858" spans="1:4" x14ac:dyDescent="0.2">
      <c r="A4858" s="158"/>
      <c r="D4858" s="138"/>
    </row>
    <row r="4859" spans="1:4" x14ac:dyDescent="0.2">
      <c r="A4859" s="158"/>
      <c r="D4859" s="138"/>
    </row>
    <row r="4860" spans="1:4" x14ac:dyDescent="0.2">
      <c r="A4860" s="158"/>
      <c r="D4860" s="138"/>
    </row>
    <row r="4861" spans="1:4" x14ac:dyDescent="0.2">
      <c r="A4861" s="158"/>
      <c r="D4861" s="138"/>
    </row>
    <row r="4862" spans="1:4" x14ac:dyDescent="0.2">
      <c r="A4862" s="158"/>
      <c r="D4862" s="138"/>
    </row>
    <row r="4863" spans="1:4" x14ac:dyDescent="0.2">
      <c r="A4863" s="158"/>
      <c r="D4863" s="138"/>
    </row>
    <row r="4864" spans="1:4" x14ac:dyDescent="0.2">
      <c r="A4864" s="158"/>
      <c r="D4864" s="138"/>
    </row>
    <row r="4865" spans="1:4" x14ac:dyDescent="0.2">
      <c r="A4865" s="158"/>
      <c r="D4865" s="138"/>
    </row>
    <row r="4866" spans="1:4" x14ac:dyDescent="0.2">
      <c r="A4866" s="158"/>
      <c r="D4866" s="138"/>
    </row>
    <row r="4867" spans="1:4" x14ac:dyDescent="0.2">
      <c r="A4867" s="158"/>
      <c r="D4867" s="138"/>
    </row>
    <row r="4868" spans="1:4" x14ac:dyDescent="0.2">
      <c r="A4868" s="158"/>
      <c r="D4868" s="138"/>
    </row>
    <row r="4869" spans="1:4" x14ac:dyDescent="0.2">
      <c r="A4869" s="158"/>
      <c r="D4869" s="138"/>
    </row>
    <row r="4870" spans="1:4" x14ac:dyDescent="0.2">
      <c r="A4870" s="158"/>
      <c r="D4870" s="138"/>
    </row>
    <row r="4871" spans="1:4" x14ac:dyDescent="0.2">
      <c r="A4871" s="158"/>
      <c r="D4871" s="138"/>
    </row>
    <row r="4872" spans="1:4" x14ac:dyDescent="0.2">
      <c r="A4872" s="158"/>
      <c r="D4872" s="138"/>
    </row>
    <row r="4873" spans="1:4" x14ac:dyDescent="0.2">
      <c r="A4873" s="158"/>
      <c r="D4873" s="138"/>
    </row>
    <row r="4874" spans="1:4" x14ac:dyDescent="0.2">
      <c r="A4874" s="158"/>
      <c r="D4874" s="138"/>
    </row>
    <row r="4875" spans="1:4" x14ac:dyDescent="0.2">
      <c r="A4875" s="158"/>
      <c r="D4875" s="138"/>
    </row>
    <row r="4876" spans="1:4" x14ac:dyDescent="0.2">
      <c r="A4876" s="158"/>
      <c r="D4876" s="138"/>
    </row>
    <row r="4877" spans="1:4" x14ac:dyDescent="0.2">
      <c r="A4877" s="158"/>
      <c r="D4877" s="138"/>
    </row>
    <row r="4878" spans="1:4" x14ac:dyDescent="0.2">
      <c r="A4878" s="158"/>
      <c r="D4878" s="138"/>
    </row>
    <row r="4879" spans="1:4" x14ac:dyDescent="0.2">
      <c r="A4879" s="158"/>
      <c r="D4879" s="138"/>
    </row>
    <row r="4880" spans="1:4" x14ac:dyDescent="0.2">
      <c r="A4880" s="158"/>
      <c r="D4880" s="138"/>
    </row>
    <row r="4881" spans="1:4" x14ac:dyDescent="0.2">
      <c r="A4881" s="158"/>
      <c r="D4881" s="138"/>
    </row>
    <row r="4882" spans="1:4" x14ac:dyDescent="0.2">
      <c r="A4882" s="158"/>
      <c r="D4882" s="138"/>
    </row>
    <row r="4883" spans="1:4" x14ac:dyDescent="0.2">
      <c r="A4883" s="158"/>
      <c r="D4883" s="138"/>
    </row>
    <row r="4884" spans="1:4" x14ac:dyDescent="0.2">
      <c r="A4884" s="158"/>
      <c r="D4884" s="138"/>
    </row>
    <row r="4885" spans="1:4" x14ac:dyDescent="0.2">
      <c r="A4885" s="158"/>
      <c r="D4885" s="138"/>
    </row>
    <row r="4886" spans="1:4" x14ac:dyDescent="0.2">
      <c r="A4886" s="158"/>
      <c r="D4886" s="138"/>
    </row>
    <row r="4887" spans="1:4" x14ac:dyDescent="0.2">
      <c r="A4887" s="158"/>
      <c r="D4887" s="138"/>
    </row>
    <row r="4888" spans="1:4" x14ac:dyDescent="0.2">
      <c r="A4888" s="158"/>
      <c r="D4888" s="138"/>
    </row>
    <row r="4889" spans="1:4" x14ac:dyDescent="0.2">
      <c r="A4889" s="158"/>
      <c r="D4889" s="138"/>
    </row>
    <row r="4890" spans="1:4" x14ac:dyDescent="0.2">
      <c r="A4890" s="158"/>
      <c r="D4890" s="138"/>
    </row>
    <row r="4891" spans="1:4" x14ac:dyDescent="0.2">
      <c r="A4891" s="158"/>
      <c r="D4891" s="138"/>
    </row>
    <row r="4892" spans="1:4" x14ac:dyDescent="0.2">
      <c r="A4892" s="158"/>
      <c r="D4892" s="138"/>
    </row>
    <row r="4893" spans="1:4" x14ac:dyDescent="0.2">
      <c r="A4893" s="158"/>
      <c r="D4893" s="138"/>
    </row>
    <row r="4894" spans="1:4" x14ac:dyDescent="0.2">
      <c r="A4894" s="158"/>
      <c r="D4894" s="138"/>
    </row>
    <row r="4895" spans="1:4" x14ac:dyDescent="0.2">
      <c r="A4895" s="158"/>
      <c r="D4895" s="138"/>
    </row>
    <row r="4896" spans="1:4" x14ac:dyDescent="0.2">
      <c r="A4896" s="158"/>
      <c r="D4896" s="138"/>
    </row>
    <row r="4897" spans="1:4" x14ac:dyDescent="0.2">
      <c r="A4897" s="158"/>
      <c r="D4897" s="138"/>
    </row>
    <row r="4898" spans="1:4" x14ac:dyDescent="0.2">
      <c r="A4898" s="158"/>
      <c r="D4898" s="138"/>
    </row>
    <row r="4899" spans="1:4" x14ac:dyDescent="0.2">
      <c r="A4899" s="158"/>
      <c r="D4899" s="138"/>
    </row>
    <row r="4900" spans="1:4" x14ac:dyDescent="0.2">
      <c r="A4900" s="158"/>
      <c r="D4900" s="138"/>
    </row>
    <row r="4901" spans="1:4" x14ac:dyDescent="0.2">
      <c r="A4901" s="158"/>
      <c r="D4901" s="138"/>
    </row>
    <row r="4902" spans="1:4" x14ac:dyDescent="0.2">
      <c r="A4902" s="158"/>
      <c r="D4902" s="138"/>
    </row>
    <row r="4903" spans="1:4" x14ac:dyDescent="0.2">
      <c r="A4903" s="158"/>
      <c r="D4903" s="138"/>
    </row>
    <row r="4904" spans="1:4" x14ac:dyDescent="0.2">
      <c r="A4904" s="158"/>
      <c r="D4904" s="138"/>
    </row>
    <row r="4905" spans="1:4" x14ac:dyDescent="0.2">
      <c r="A4905" s="158"/>
      <c r="D4905" s="138"/>
    </row>
    <row r="4906" spans="1:4" x14ac:dyDescent="0.2">
      <c r="A4906" s="158"/>
      <c r="D4906" s="138"/>
    </row>
    <row r="4907" spans="1:4" x14ac:dyDescent="0.2">
      <c r="A4907" s="158"/>
      <c r="D4907" s="138"/>
    </row>
    <row r="4908" spans="1:4" x14ac:dyDescent="0.2">
      <c r="A4908" s="158"/>
      <c r="D4908" s="138"/>
    </row>
    <row r="4909" spans="1:4" x14ac:dyDescent="0.2">
      <c r="A4909" s="158"/>
      <c r="D4909" s="138"/>
    </row>
    <row r="4910" spans="1:4" x14ac:dyDescent="0.2">
      <c r="A4910" s="158"/>
      <c r="D4910" s="138"/>
    </row>
    <row r="4911" spans="1:4" x14ac:dyDescent="0.2">
      <c r="A4911" s="158"/>
      <c r="D4911" s="138"/>
    </row>
    <row r="4912" spans="1:4" x14ac:dyDescent="0.2">
      <c r="A4912" s="158"/>
      <c r="D4912" s="138"/>
    </row>
    <row r="4913" spans="1:4" x14ac:dyDescent="0.2">
      <c r="A4913" s="158"/>
      <c r="D4913" s="138"/>
    </row>
    <row r="4914" spans="1:4" x14ac:dyDescent="0.2">
      <c r="A4914" s="158"/>
      <c r="D4914" s="138"/>
    </row>
    <row r="4915" spans="1:4" x14ac:dyDescent="0.2">
      <c r="A4915" s="158"/>
      <c r="D4915" s="138"/>
    </row>
    <row r="4916" spans="1:4" x14ac:dyDescent="0.2">
      <c r="A4916" s="158"/>
      <c r="D4916" s="138"/>
    </row>
    <row r="4917" spans="1:4" x14ac:dyDescent="0.2">
      <c r="A4917" s="158"/>
      <c r="D4917" s="138"/>
    </row>
    <row r="4918" spans="1:4" x14ac:dyDescent="0.2">
      <c r="A4918" s="158"/>
      <c r="D4918" s="138"/>
    </row>
    <row r="4919" spans="1:4" x14ac:dyDescent="0.2">
      <c r="A4919" s="158"/>
      <c r="D4919" s="138"/>
    </row>
    <row r="4920" spans="1:4" x14ac:dyDescent="0.2">
      <c r="A4920" s="158"/>
      <c r="D4920" s="138"/>
    </row>
    <row r="4921" spans="1:4" x14ac:dyDescent="0.2">
      <c r="A4921" s="158"/>
      <c r="D4921" s="138"/>
    </row>
    <row r="4922" spans="1:4" x14ac:dyDescent="0.2">
      <c r="A4922" s="158"/>
      <c r="D4922" s="138"/>
    </row>
    <row r="4923" spans="1:4" x14ac:dyDescent="0.2">
      <c r="A4923" s="158"/>
      <c r="D4923" s="138"/>
    </row>
    <row r="4924" spans="1:4" x14ac:dyDescent="0.2">
      <c r="A4924" s="158"/>
      <c r="D4924" s="138"/>
    </row>
    <row r="4925" spans="1:4" x14ac:dyDescent="0.2">
      <c r="A4925" s="158"/>
      <c r="D4925" s="138"/>
    </row>
    <row r="4926" spans="1:4" x14ac:dyDescent="0.2">
      <c r="A4926" s="158"/>
      <c r="D4926" s="138"/>
    </row>
    <row r="4927" spans="1:4" x14ac:dyDescent="0.2">
      <c r="A4927" s="158"/>
      <c r="D4927" s="138"/>
    </row>
    <row r="4928" spans="1:4" x14ac:dyDescent="0.2">
      <c r="A4928" s="158"/>
      <c r="D4928" s="138"/>
    </row>
    <row r="4929" spans="1:4" x14ac:dyDescent="0.2">
      <c r="A4929" s="158"/>
      <c r="D4929" s="138"/>
    </row>
    <row r="4930" spans="1:4" x14ac:dyDescent="0.2">
      <c r="A4930" s="158"/>
      <c r="D4930" s="138"/>
    </row>
    <row r="4931" spans="1:4" x14ac:dyDescent="0.2">
      <c r="A4931" s="158"/>
      <c r="D4931" s="138"/>
    </row>
    <row r="4932" spans="1:4" x14ac:dyDescent="0.2">
      <c r="A4932" s="158"/>
      <c r="D4932" s="138"/>
    </row>
    <row r="4933" spans="1:4" x14ac:dyDescent="0.2">
      <c r="A4933" s="158"/>
      <c r="D4933" s="138"/>
    </row>
    <row r="4934" spans="1:4" x14ac:dyDescent="0.2">
      <c r="A4934" s="158"/>
      <c r="D4934" s="138"/>
    </row>
    <row r="4935" spans="1:4" x14ac:dyDescent="0.2">
      <c r="A4935" s="158"/>
      <c r="D4935" s="138"/>
    </row>
    <row r="4936" spans="1:4" x14ac:dyDescent="0.2">
      <c r="A4936" s="158"/>
      <c r="D4936" s="138"/>
    </row>
    <row r="4937" spans="1:4" x14ac:dyDescent="0.2">
      <c r="A4937" s="158"/>
      <c r="D4937" s="138"/>
    </row>
    <row r="4938" spans="1:4" x14ac:dyDescent="0.2">
      <c r="A4938" s="158"/>
      <c r="D4938" s="138"/>
    </row>
    <row r="4939" spans="1:4" x14ac:dyDescent="0.2">
      <c r="A4939" s="158"/>
      <c r="D4939" s="138"/>
    </row>
    <row r="4940" spans="1:4" x14ac:dyDescent="0.2">
      <c r="A4940" s="158"/>
      <c r="D4940" s="138"/>
    </row>
    <row r="4941" spans="1:4" x14ac:dyDescent="0.2">
      <c r="A4941" s="158"/>
      <c r="D4941" s="138"/>
    </row>
    <row r="4942" spans="1:4" x14ac:dyDescent="0.2">
      <c r="A4942" s="158"/>
      <c r="D4942" s="138"/>
    </row>
    <row r="4943" spans="1:4" x14ac:dyDescent="0.2">
      <c r="A4943" s="158"/>
      <c r="D4943" s="138"/>
    </row>
    <row r="4944" spans="1:4" x14ac:dyDescent="0.2">
      <c r="A4944" s="158"/>
      <c r="D4944" s="138"/>
    </row>
    <row r="4945" spans="1:4" x14ac:dyDescent="0.2">
      <c r="A4945" s="158"/>
      <c r="D4945" s="138"/>
    </row>
    <row r="4946" spans="1:4" x14ac:dyDescent="0.2">
      <c r="A4946" s="158"/>
      <c r="D4946" s="138"/>
    </row>
    <row r="4947" spans="1:4" x14ac:dyDescent="0.2">
      <c r="A4947" s="158"/>
      <c r="D4947" s="138"/>
    </row>
    <row r="4948" spans="1:4" x14ac:dyDescent="0.2">
      <c r="A4948" s="158"/>
      <c r="D4948" s="138"/>
    </row>
    <row r="4949" spans="1:4" x14ac:dyDescent="0.2">
      <c r="A4949" s="158"/>
      <c r="D4949" s="138"/>
    </row>
    <row r="4950" spans="1:4" x14ac:dyDescent="0.2">
      <c r="A4950" s="158"/>
      <c r="D4950" s="138"/>
    </row>
    <row r="4951" spans="1:4" x14ac:dyDescent="0.2">
      <c r="A4951" s="158"/>
      <c r="D4951" s="138"/>
    </row>
    <row r="4952" spans="1:4" x14ac:dyDescent="0.2">
      <c r="A4952" s="158"/>
      <c r="D4952" s="138"/>
    </row>
    <row r="4953" spans="1:4" x14ac:dyDescent="0.2">
      <c r="A4953" s="158"/>
      <c r="D4953" s="138"/>
    </row>
    <row r="4954" spans="1:4" x14ac:dyDescent="0.2">
      <c r="A4954" s="158"/>
      <c r="D4954" s="138"/>
    </row>
    <row r="4955" spans="1:4" x14ac:dyDescent="0.2">
      <c r="A4955" s="158"/>
      <c r="D4955" s="138"/>
    </row>
    <row r="4956" spans="1:4" x14ac:dyDescent="0.2">
      <c r="A4956" s="158"/>
      <c r="D4956" s="138"/>
    </row>
    <row r="4957" spans="1:4" x14ac:dyDescent="0.2">
      <c r="A4957" s="158"/>
      <c r="D4957" s="138"/>
    </row>
    <row r="4958" spans="1:4" x14ac:dyDescent="0.2">
      <c r="A4958" s="158"/>
      <c r="D4958" s="138"/>
    </row>
    <row r="4959" spans="1:4" x14ac:dyDescent="0.2">
      <c r="A4959" s="158"/>
      <c r="D4959" s="138"/>
    </row>
    <row r="4960" spans="1:4" x14ac:dyDescent="0.2">
      <c r="A4960" s="158"/>
      <c r="D4960" s="138"/>
    </row>
    <row r="4961" spans="1:4" x14ac:dyDescent="0.2">
      <c r="A4961" s="158"/>
      <c r="D4961" s="138"/>
    </row>
    <row r="4962" spans="1:4" x14ac:dyDescent="0.2">
      <c r="A4962" s="158"/>
      <c r="D4962" s="138"/>
    </row>
    <row r="4963" spans="1:4" x14ac:dyDescent="0.2">
      <c r="A4963" s="158"/>
      <c r="D4963" s="138"/>
    </row>
    <row r="4964" spans="1:4" x14ac:dyDescent="0.2">
      <c r="A4964" s="158"/>
      <c r="D4964" s="138"/>
    </row>
    <row r="4965" spans="1:4" x14ac:dyDescent="0.2">
      <c r="A4965" s="158"/>
      <c r="D4965" s="138"/>
    </row>
    <row r="4966" spans="1:4" x14ac:dyDescent="0.2">
      <c r="A4966" s="158"/>
      <c r="D4966" s="138"/>
    </row>
    <row r="4967" spans="1:4" x14ac:dyDescent="0.2">
      <c r="A4967" s="158"/>
      <c r="D4967" s="138"/>
    </row>
    <row r="4968" spans="1:4" x14ac:dyDescent="0.2">
      <c r="A4968" s="158"/>
      <c r="D4968" s="138"/>
    </row>
    <row r="4969" spans="1:4" x14ac:dyDescent="0.2">
      <c r="A4969" s="158"/>
      <c r="D4969" s="138"/>
    </row>
    <row r="4970" spans="1:4" x14ac:dyDescent="0.2">
      <c r="A4970" s="158"/>
      <c r="D4970" s="138"/>
    </row>
    <row r="4971" spans="1:4" x14ac:dyDescent="0.2">
      <c r="A4971" s="158"/>
      <c r="D4971" s="138"/>
    </row>
    <row r="4972" spans="1:4" x14ac:dyDescent="0.2">
      <c r="A4972" s="158"/>
      <c r="D4972" s="138"/>
    </row>
    <row r="4973" spans="1:4" x14ac:dyDescent="0.2">
      <c r="A4973" s="158"/>
      <c r="D4973" s="138"/>
    </row>
    <row r="4974" spans="1:4" x14ac:dyDescent="0.2">
      <c r="A4974" s="158"/>
      <c r="D4974" s="138"/>
    </row>
    <row r="4975" spans="1:4" x14ac:dyDescent="0.2">
      <c r="A4975" s="158"/>
      <c r="D4975" s="138"/>
    </row>
    <row r="4976" spans="1:4" x14ac:dyDescent="0.2">
      <c r="A4976" s="158"/>
      <c r="D4976" s="138"/>
    </row>
    <row r="4977" spans="1:4" x14ac:dyDescent="0.2">
      <c r="A4977" s="158"/>
      <c r="D4977" s="138"/>
    </row>
    <row r="4978" spans="1:4" x14ac:dyDescent="0.2">
      <c r="A4978" s="158"/>
      <c r="D4978" s="138"/>
    </row>
    <row r="4979" spans="1:4" x14ac:dyDescent="0.2">
      <c r="A4979" s="158"/>
      <c r="D4979" s="138"/>
    </row>
    <row r="4980" spans="1:4" x14ac:dyDescent="0.2">
      <c r="A4980" s="158"/>
      <c r="D4980" s="138"/>
    </row>
    <row r="4981" spans="1:4" x14ac:dyDescent="0.2">
      <c r="A4981" s="158"/>
      <c r="D4981" s="138"/>
    </row>
    <row r="4982" spans="1:4" x14ac:dyDescent="0.2">
      <c r="A4982" s="158"/>
      <c r="D4982" s="138"/>
    </row>
    <row r="4983" spans="1:4" x14ac:dyDescent="0.2">
      <c r="A4983" s="158"/>
      <c r="D4983" s="138"/>
    </row>
    <row r="4984" spans="1:4" x14ac:dyDescent="0.2">
      <c r="A4984" s="158"/>
      <c r="D4984" s="138"/>
    </row>
    <row r="4985" spans="1:4" x14ac:dyDescent="0.2">
      <c r="A4985" s="158"/>
      <c r="D4985" s="138"/>
    </row>
    <row r="4986" spans="1:4" x14ac:dyDescent="0.2">
      <c r="A4986" s="158"/>
      <c r="D4986" s="138"/>
    </row>
    <row r="4987" spans="1:4" x14ac:dyDescent="0.2">
      <c r="A4987" s="158"/>
      <c r="D4987" s="138"/>
    </row>
    <row r="4988" spans="1:4" x14ac:dyDescent="0.2">
      <c r="A4988" s="158"/>
      <c r="D4988" s="138"/>
    </row>
    <row r="4989" spans="1:4" x14ac:dyDescent="0.2">
      <c r="A4989" s="158"/>
      <c r="D4989" s="138"/>
    </row>
    <row r="4990" spans="1:4" x14ac:dyDescent="0.2">
      <c r="A4990" s="158"/>
      <c r="D4990" s="138"/>
    </row>
    <row r="4991" spans="1:4" x14ac:dyDescent="0.2">
      <c r="A4991" s="158"/>
      <c r="D4991" s="138"/>
    </row>
    <row r="4992" spans="1:4" x14ac:dyDescent="0.2">
      <c r="A4992" s="158"/>
      <c r="D4992" s="138"/>
    </row>
    <row r="4993" spans="1:4" x14ac:dyDescent="0.2">
      <c r="A4993" s="158"/>
      <c r="D4993" s="138"/>
    </row>
    <row r="4994" spans="1:4" x14ac:dyDescent="0.2">
      <c r="A4994" s="158"/>
      <c r="D4994" s="138"/>
    </row>
  </sheetData>
  <mergeCells count="20">
    <mergeCell ref="B47:G47"/>
    <mergeCell ref="B49:G49"/>
    <mergeCell ref="B57:D57"/>
    <mergeCell ref="B23:G23"/>
    <mergeCell ref="B35:G35"/>
    <mergeCell ref="B37:G37"/>
    <mergeCell ref="B39:G39"/>
    <mergeCell ref="B41:G41"/>
    <mergeCell ref="B13:G13"/>
    <mergeCell ref="B15:G15"/>
    <mergeCell ref="B17:G17"/>
    <mergeCell ref="B19:G19"/>
    <mergeCell ref="B21:G21"/>
    <mergeCell ref="C7:G7"/>
    <mergeCell ref="A1:G1"/>
    <mergeCell ref="C2:G2"/>
    <mergeCell ref="C3:G3"/>
    <mergeCell ref="C4:G4"/>
    <mergeCell ref="C5:G5"/>
    <mergeCell ref="C6:G6"/>
  </mergeCells>
  <pageMargins left="0.59055118110236204" right="0.39370078740157499" top="0.78740157499999996" bottom="0.78740157499999996" header="0.3" footer="0.3"/>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outlinePr summaryBelow="0"/>
  </sheetPr>
  <dimension ref="A1:AJ4995"/>
  <sheetViews>
    <sheetView topLeftCell="A54" zoomScale="130" zoomScaleNormal="130" workbookViewId="0">
      <selection activeCell="F63" sqref="F63"/>
    </sheetView>
  </sheetViews>
  <sheetFormatPr defaultRowHeight="12.75" x14ac:dyDescent="0.2"/>
  <cols>
    <col min="1" max="1" width="4.28515625" customWidth="1"/>
    <col min="2" max="2" width="14.42578125" style="161" customWidth="1"/>
    <col min="3" max="3" width="63.7109375" style="161" customWidth="1"/>
    <col min="4" max="4" width="4.5703125" customWidth="1"/>
    <col min="5" max="5" width="10.5703125" customWidth="1"/>
    <col min="6" max="6" width="9.85546875" customWidth="1"/>
    <col min="7" max="7" width="12.7109375" customWidth="1"/>
    <col min="8" max="17" width="0" hidden="1" customWidth="1"/>
    <col min="20" max="23" width="0" hidden="1" customWidth="1"/>
    <col min="29" max="33" width="0" hidden="1" customWidth="1"/>
    <col min="34" max="34" width="112.5703125" hidden="1" customWidth="1"/>
    <col min="35" max="36" width="81.42578125" hidden="1" customWidth="1"/>
    <col min="37" max="39" width="0" hidden="1" customWidth="1"/>
  </cols>
  <sheetData>
    <row r="1" spans="1:36" ht="15.95" customHeight="1" x14ac:dyDescent="0.25">
      <c r="A1" s="301" t="s">
        <v>156</v>
      </c>
      <c r="B1" s="301"/>
      <c r="C1" s="301"/>
      <c r="D1" s="301"/>
      <c r="E1" s="301"/>
      <c r="F1" s="301"/>
      <c r="G1" s="301"/>
      <c r="AE1" t="s">
        <v>157</v>
      </c>
    </row>
    <row r="2" spans="1:36" ht="15.95" customHeight="1" x14ac:dyDescent="0.2">
      <c r="A2" s="159" t="s">
        <v>7</v>
      </c>
      <c r="B2" s="160" t="s">
        <v>45</v>
      </c>
      <c r="C2" s="302" t="s">
        <v>44</v>
      </c>
      <c r="D2" s="303"/>
      <c r="E2" s="303"/>
      <c r="F2" s="303"/>
      <c r="G2" s="304"/>
      <c r="AE2" t="s">
        <v>158</v>
      </c>
    </row>
    <row r="3" spans="1:36" ht="15.95" hidden="1" customHeight="1" x14ac:dyDescent="0.2">
      <c r="A3" s="159" t="s">
        <v>8</v>
      </c>
      <c r="B3" s="160"/>
      <c r="C3" s="303"/>
      <c r="D3" s="303"/>
      <c r="E3" s="303"/>
      <c r="F3" s="303"/>
      <c r="G3" s="304"/>
      <c r="AE3" t="s">
        <v>159</v>
      </c>
    </row>
    <row r="4" spans="1:36" ht="15.95" hidden="1" customHeight="1" x14ac:dyDescent="0.2">
      <c r="A4" s="159" t="s">
        <v>9</v>
      </c>
      <c r="B4" s="160" t="s">
        <v>43</v>
      </c>
      <c r="C4" s="302" t="s">
        <v>44</v>
      </c>
      <c r="D4" s="303"/>
      <c r="E4" s="303"/>
      <c r="F4" s="303"/>
      <c r="G4" s="304"/>
      <c r="AE4" t="s">
        <v>160</v>
      </c>
    </row>
    <row r="5" spans="1:36" ht="15.95" hidden="1" customHeight="1" x14ac:dyDescent="0.2">
      <c r="A5" s="159" t="s">
        <v>161</v>
      </c>
      <c r="B5" s="160" t="s">
        <v>43</v>
      </c>
      <c r="C5" s="302" t="s">
        <v>44</v>
      </c>
      <c r="D5" s="302"/>
      <c r="E5" s="302"/>
      <c r="F5" s="302"/>
      <c r="G5" s="305"/>
      <c r="H5" s="163"/>
      <c r="I5" s="163"/>
      <c r="J5" s="163"/>
      <c r="K5" s="163"/>
      <c r="L5" s="163"/>
      <c r="M5" s="163"/>
      <c r="N5" s="163"/>
      <c r="O5" s="163"/>
      <c r="P5" s="163"/>
      <c r="Q5" s="163"/>
      <c r="R5" s="163"/>
      <c r="S5" s="163"/>
      <c r="T5" s="163"/>
      <c r="U5" s="163"/>
      <c r="V5" s="163"/>
      <c r="W5" s="163"/>
      <c r="X5" s="163"/>
      <c r="Y5" s="163"/>
      <c r="Z5" s="163"/>
      <c r="AA5" s="163"/>
      <c r="AB5" s="163"/>
      <c r="AC5" s="163"/>
      <c r="AD5" s="163"/>
      <c r="AE5" s="163" t="s">
        <v>162</v>
      </c>
    </row>
    <row r="6" spans="1:36" ht="15.95" customHeight="1" x14ac:dyDescent="0.2">
      <c r="A6" s="159" t="s">
        <v>161</v>
      </c>
      <c r="B6" s="164" t="s">
        <v>46</v>
      </c>
      <c r="C6" s="302" t="s">
        <v>47</v>
      </c>
      <c r="D6" s="302"/>
      <c r="E6" s="302"/>
      <c r="F6" s="302"/>
      <c r="G6" s="305"/>
      <c r="H6" s="163"/>
      <c r="I6" s="163"/>
      <c r="J6" s="163"/>
      <c r="K6" s="163"/>
      <c r="L6" s="163"/>
      <c r="M6" s="163"/>
      <c r="N6" s="163"/>
      <c r="O6" s="163"/>
      <c r="P6" s="163"/>
      <c r="Q6" s="163"/>
      <c r="R6" s="163"/>
      <c r="S6" s="163"/>
      <c r="T6" s="163"/>
      <c r="U6" s="163"/>
      <c r="V6" s="163"/>
      <c r="W6" s="163"/>
      <c r="X6" s="163"/>
      <c r="Y6" s="163"/>
      <c r="Z6" s="163"/>
      <c r="AA6" s="163"/>
      <c r="AB6" s="163"/>
      <c r="AC6" s="163"/>
      <c r="AD6" s="163"/>
      <c r="AE6" s="163" t="s">
        <v>163</v>
      </c>
    </row>
    <row r="7" spans="1:36" ht="15.95" customHeight="1" x14ac:dyDescent="0.2">
      <c r="A7" s="165" t="s">
        <v>161</v>
      </c>
      <c r="B7" s="166" t="s">
        <v>56</v>
      </c>
      <c r="C7" s="306" t="s">
        <v>57</v>
      </c>
      <c r="D7" s="306"/>
      <c r="E7" s="306"/>
      <c r="F7" s="306"/>
      <c r="G7" s="307"/>
      <c r="H7" s="163"/>
      <c r="I7" s="163"/>
      <c r="J7" s="163"/>
      <c r="K7" s="163"/>
      <c r="L7" s="163"/>
      <c r="M7" s="163"/>
      <c r="N7" s="163"/>
      <c r="O7" s="163"/>
      <c r="P7" s="163"/>
      <c r="Q7" s="163"/>
      <c r="R7" s="163"/>
      <c r="S7" s="163"/>
      <c r="T7" s="163"/>
      <c r="U7" s="163"/>
      <c r="V7" s="163"/>
      <c r="W7" s="163"/>
      <c r="X7" s="163"/>
      <c r="Y7" s="163"/>
      <c r="Z7" s="163"/>
      <c r="AA7" s="163"/>
      <c r="AB7" s="163"/>
      <c r="AC7" s="163"/>
      <c r="AD7" s="163"/>
      <c r="AE7" s="163" t="s">
        <v>164</v>
      </c>
    </row>
    <row r="8" spans="1:36" x14ac:dyDescent="0.2">
      <c r="A8" s="158"/>
      <c r="D8" s="138"/>
    </row>
    <row r="9" spans="1:36" ht="38.25" x14ac:dyDescent="0.2">
      <c r="A9" s="167" t="s">
        <v>165</v>
      </c>
      <c r="B9" s="170" t="s">
        <v>166</v>
      </c>
      <c r="C9" s="170" t="s">
        <v>167</v>
      </c>
      <c r="D9" s="168" t="s">
        <v>168</v>
      </c>
      <c r="E9" s="169" t="s">
        <v>169</v>
      </c>
      <c r="F9" s="171" t="s">
        <v>170</v>
      </c>
      <c r="G9" s="169" t="s">
        <v>28</v>
      </c>
      <c r="H9" s="172" t="s">
        <v>29</v>
      </c>
      <c r="I9" s="172" t="s">
        <v>174</v>
      </c>
      <c r="J9" s="172" t="s">
        <v>30</v>
      </c>
      <c r="K9" s="172" t="s">
        <v>175</v>
      </c>
      <c r="L9" s="172" t="s">
        <v>176</v>
      </c>
      <c r="M9" s="172" t="s">
        <v>177</v>
      </c>
      <c r="N9" s="172" t="s">
        <v>178</v>
      </c>
      <c r="O9" s="172" t="s">
        <v>179</v>
      </c>
      <c r="P9" s="172" t="s">
        <v>180</v>
      </c>
      <c r="Q9" s="172" t="s">
        <v>181</v>
      </c>
      <c r="R9" s="172" t="s">
        <v>182</v>
      </c>
      <c r="S9" s="172" t="s">
        <v>183</v>
      </c>
      <c r="T9" s="172" t="s">
        <v>184</v>
      </c>
      <c r="U9" s="172" t="s">
        <v>185</v>
      </c>
      <c r="V9" s="172" t="s">
        <v>186</v>
      </c>
      <c r="W9" s="172" t="s">
        <v>187</v>
      </c>
      <c r="X9" s="163"/>
      <c r="Y9" s="163"/>
      <c r="Z9" s="163"/>
      <c r="AA9" s="163"/>
      <c r="AB9" s="163"/>
      <c r="AC9" s="163"/>
      <c r="AD9" s="163" t="s">
        <v>173</v>
      </c>
      <c r="AE9" s="163" t="s">
        <v>171</v>
      </c>
      <c r="AF9" t="s">
        <v>172</v>
      </c>
    </row>
    <row r="10" spans="1:36" x14ac:dyDescent="0.2">
      <c r="A10" s="179" t="s">
        <v>188</v>
      </c>
      <c r="B10" s="229" t="s">
        <v>1247</v>
      </c>
      <c r="C10" s="229" t="s">
        <v>1248</v>
      </c>
      <c r="D10" s="187"/>
      <c r="E10" s="188"/>
      <c r="F10" s="189"/>
      <c r="G10" s="190">
        <f>SUMIF(AE11:AE18,"&lt;&gt;NOR",G11:G18)</f>
        <v>0</v>
      </c>
      <c r="H10" s="189"/>
      <c r="I10" s="189">
        <f>SUM(I11:I18)</f>
        <v>83402.84</v>
      </c>
      <c r="J10" s="189"/>
      <c r="K10" s="189">
        <f>SUM(K11:K18)</f>
        <v>7350</v>
      </c>
      <c r="L10" s="189"/>
      <c r="M10" s="189">
        <f>SUM(M11:M18)</f>
        <v>0</v>
      </c>
      <c r="N10" s="189"/>
      <c r="O10" s="189">
        <f>SUM(O11:O18)</f>
        <v>0</v>
      </c>
      <c r="P10" s="189"/>
      <c r="Q10" s="189">
        <f>SUM(Q11:Q18)</f>
        <v>0</v>
      </c>
      <c r="R10" s="191"/>
      <c r="S10" s="191"/>
      <c r="T10" s="182"/>
      <c r="U10" s="182"/>
      <c r="V10" s="183"/>
      <c r="W10" s="183"/>
      <c r="AC10">
        <f>SUMIF(L7:L9,#REF!,G7:G9)</f>
        <v>0</v>
      </c>
      <c r="AD10">
        <f>SUMIF(L7:L9,#REF!,G7:G9)</f>
        <v>0</v>
      </c>
      <c r="AE10" t="s">
        <v>663</v>
      </c>
      <c r="AH10" s="210"/>
      <c r="AI10" s="210"/>
      <c r="AJ10" s="213"/>
    </row>
    <row r="11" spans="1:36" x14ac:dyDescent="0.2">
      <c r="A11" s="193">
        <v>1</v>
      </c>
      <c r="B11" s="230" t="s">
        <v>1249</v>
      </c>
      <c r="C11" s="230" t="s">
        <v>1250</v>
      </c>
      <c r="D11" s="195" t="s">
        <v>395</v>
      </c>
      <c r="E11" s="196">
        <v>4</v>
      </c>
      <c r="F11" s="199"/>
      <c r="G11" s="197">
        <f>ROUND(E11*F11,2)</f>
        <v>0</v>
      </c>
      <c r="H11" s="199">
        <v>0</v>
      </c>
      <c r="I11" s="197">
        <f>ROUND(E11*H11,2)</f>
        <v>0</v>
      </c>
      <c r="J11" s="199">
        <v>1365</v>
      </c>
      <c r="K11" s="197">
        <f>ROUND(E11*J11,2)</f>
        <v>5460</v>
      </c>
      <c r="L11" s="197">
        <v>21</v>
      </c>
      <c r="M11" s="197">
        <f>G11*(1+L11/100)</f>
        <v>0</v>
      </c>
      <c r="N11" s="197">
        <v>0</v>
      </c>
      <c r="O11" s="197">
        <f>ROUND(E11*N11,2)</f>
        <v>0</v>
      </c>
      <c r="P11" s="197">
        <v>0</v>
      </c>
      <c r="Q11" s="197">
        <f>ROUND(E11*P11,2)</f>
        <v>0</v>
      </c>
      <c r="R11" s="198"/>
      <c r="S11" s="198" t="s">
        <v>339</v>
      </c>
      <c r="AE11" t="s">
        <v>664</v>
      </c>
    </row>
    <row r="12" spans="1:36" x14ac:dyDescent="0.2">
      <c r="A12" s="193">
        <v>2</v>
      </c>
      <c r="B12" s="230" t="s">
        <v>1251</v>
      </c>
      <c r="C12" s="230" t="s">
        <v>1252</v>
      </c>
      <c r="D12" s="195" t="s">
        <v>1253</v>
      </c>
      <c r="E12" s="196">
        <v>6</v>
      </c>
      <c r="F12" s="199"/>
      <c r="G12" s="197">
        <f>ROUND(E12*F12,2)</f>
        <v>0</v>
      </c>
      <c r="H12" s="199">
        <v>0</v>
      </c>
      <c r="I12" s="197">
        <f>ROUND(E12*H12,2)</f>
        <v>0</v>
      </c>
      <c r="J12" s="199">
        <v>315</v>
      </c>
      <c r="K12" s="197">
        <f>ROUND(E12*J12,2)</f>
        <v>1890</v>
      </c>
      <c r="L12" s="197">
        <v>21</v>
      </c>
      <c r="M12" s="197">
        <f>G12*(1+L12/100)</f>
        <v>0</v>
      </c>
      <c r="N12" s="197">
        <v>0</v>
      </c>
      <c r="O12" s="197">
        <f>ROUND(E12*N12,2)</f>
        <v>0</v>
      </c>
      <c r="P12" s="197">
        <v>0</v>
      </c>
      <c r="Q12" s="197">
        <f>ROUND(E12*P12,2)</f>
        <v>0</v>
      </c>
      <c r="R12" s="198"/>
      <c r="S12" s="198" t="s">
        <v>339</v>
      </c>
    </row>
    <row r="13" spans="1:36" x14ac:dyDescent="0.2">
      <c r="A13" s="193">
        <v>3</v>
      </c>
      <c r="B13" s="230" t="s">
        <v>1254</v>
      </c>
      <c r="C13" s="230" t="s">
        <v>1255</v>
      </c>
      <c r="D13" s="195" t="s">
        <v>213</v>
      </c>
      <c r="E13" s="196">
        <v>4</v>
      </c>
      <c r="F13" s="199"/>
      <c r="G13" s="197">
        <f>ROUND(E13*F13,2)</f>
        <v>0</v>
      </c>
      <c r="H13" s="199">
        <v>18960.71</v>
      </c>
      <c r="I13" s="197">
        <f>ROUND(E13*H13,2)</f>
        <v>75842.84</v>
      </c>
      <c r="J13" s="199">
        <v>0</v>
      </c>
      <c r="K13" s="197">
        <f>ROUND(E13*J13,2)</f>
        <v>0</v>
      </c>
      <c r="L13" s="197">
        <v>21</v>
      </c>
      <c r="M13" s="197">
        <f>G13*(1+L13/100)</f>
        <v>0</v>
      </c>
      <c r="N13" s="197">
        <v>0</v>
      </c>
      <c r="O13" s="197">
        <f>ROUND(E13*N13,2)</f>
        <v>0</v>
      </c>
      <c r="P13" s="197">
        <v>0</v>
      </c>
      <c r="Q13" s="197">
        <f>ROUND(E13*P13,2)</f>
        <v>0</v>
      </c>
      <c r="R13" s="198"/>
      <c r="S13" s="198" t="s">
        <v>339</v>
      </c>
    </row>
    <row r="14" spans="1:36" x14ac:dyDescent="0.2">
      <c r="A14" s="193">
        <v>4</v>
      </c>
      <c r="B14" s="230" t="s">
        <v>1256</v>
      </c>
      <c r="C14" s="230" t="s">
        <v>1257</v>
      </c>
      <c r="D14" s="195" t="s">
        <v>610</v>
      </c>
      <c r="E14" s="196">
        <v>4</v>
      </c>
      <c r="F14" s="199"/>
      <c r="G14" s="197">
        <f>ROUND(E14*F14,2)</f>
        <v>0</v>
      </c>
      <c r="H14" s="199">
        <v>1890</v>
      </c>
      <c r="I14" s="197">
        <f>ROUND(E14*H14,2)</f>
        <v>7560</v>
      </c>
      <c r="J14" s="199">
        <v>0</v>
      </c>
      <c r="K14" s="197">
        <f>ROUND(E14*J14,2)</f>
        <v>0</v>
      </c>
      <c r="L14" s="197">
        <v>21</v>
      </c>
      <c r="M14" s="197">
        <f>G14*(1+L14/100)</f>
        <v>0</v>
      </c>
      <c r="N14" s="197">
        <v>0</v>
      </c>
      <c r="O14" s="197">
        <f>ROUND(E14*N14,2)</f>
        <v>0</v>
      </c>
      <c r="P14" s="197">
        <v>0</v>
      </c>
      <c r="Q14" s="197">
        <f>ROUND(E14*P14,2)</f>
        <v>0</v>
      </c>
      <c r="R14" s="198"/>
      <c r="S14" s="198" t="s">
        <v>339</v>
      </c>
    </row>
    <row r="15" spans="1:36" x14ac:dyDescent="0.2">
      <c r="A15" s="193">
        <v>5</v>
      </c>
      <c r="B15" s="230" t="s">
        <v>1258</v>
      </c>
      <c r="C15" s="230" t="s">
        <v>1259</v>
      </c>
      <c r="D15" s="195" t="s">
        <v>0</v>
      </c>
      <c r="E15" s="329"/>
      <c r="F15" s="199"/>
      <c r="G15" s="197">
        <f>ROUND(E15*F15,2)</f>
        <v>0</v>
      </c>
      <c r="H15" s="199">
        <v>0</v>
      </c>
      <c r="I15" s="197">
        <f>ROUND(E15*H15,2)</f>
        <v>0</v>
      </c>
      <c r="J15" s="199">
        <v>4.3600000000000003</v>
      </c>
      <c r="K15" s="197">
        <f>ROUND(E15*J15,2)</f>
        <v>0</v>
      </c>
      <c r="L15" s="197">
        <v>21</v>
      </c>
      <c r="M15" s="197">
        <f>G15*(1+L15/100)</f>
        <v>0</v>
      </c>
      <c r="N15" s="197">
        <v>0</v>
      </c>
      <c r="O15" s="197">
        <f>ROUND(E15*N15,2)</f>
        <v>0</v>
      </c>
      <c r="P15" s="197">
        <v>0</v>
      </c>
      <c r="Q15" s="197">
        <f>ROUND(E15*P15,2)</f>
        <v>0</v>
      </c>
      <c r="R15" s="198" t="s">
        <v>1260</v>
      </c>
      <c r="S15" s="198" t="s">
        <v>194</v>
      </c>
    </row>
    <row r="16" spans="1:36" x14ac:dyDescent="0.2">
      <c r="A16" s="177"/>
      <c r="B16" s="234" t="s">
        <v>518</v>
      </c>
      <c r="C16" s="235"/>
      <c r="D16" s="200"/>
      <c r="E16" s="201"/>
      <c r="F16" s="184"/>
      <c r="G16" s="184"/>
      <c r="H16" s="184"/>
      <c r="I16" s="184"/>
      <c r="J16" s="184"/>
      <c r="K16" s="184"/>
      <c r="L16" s="184"/>
      <c r="M16" s="184"/>
      <c r="N16" s="184"/>
      <c r="O16" s="184"/>
      <c r="P16" s="184"/>
      <c r="Q16" s="184"/>
      <c r="R16" s="185"/>
      <c r="S16" s="185"/>
    </row>
    <row r="17" spans="1:19" x14ac:dyDescent="0.2">
      <c r="A17" s="177"/>
      <c r="B17" s="234" t="s">
        <v>1261</v>
      </c>
      <c r="C17" s="235"/>
      <c r="D17" s="200"/>
      <c r="E17" s="201"/>
      <c r="F17" s="184"/>
      <c r="G17" s="184"/>
      <c r="H17" s="184"/>
      <c r="I17" s="184"/>
      <c r="J17" s="184"/>
      <c r="K17" s="184"/>
      <c r="L17" s="184"/>
      <c r="M17" s="184"/>
      <c r="N17" s="184"/>
      <c r="O17" s="184"/>
      <c r="P17" s="184"/>
      <c r="Q17" s="184"/>
      <c r="R17" s="185"/>
      <c r="S17" s="185"/>
    </row>
    <row r="18" spans="1:19" x14ac:dyDescent="0.2">
      <c r="A18" s="177"/>
      <c r="B18" s="234" t="s">
        <v>1262</v>
      </c>
      <c r="C18" s="235"/>
      <c r="D18" s="200"/>
      <c r="E18" s="201">
        <v>907.52840000000003</v>
      </c>
      <c r="F18" s="184"/>
      <c r="G18" s="184"/>
      <c r="H18" s="184"/>
      <c r="I18" s="184"/>
      <c r="J18" s="184"/>
      <c r="K18" s="184"/>
      <c r="L18" s="184"/>
      <c r="M18" s="184"/>
      <c r="N18" s="184"/>
      <c r="O18" s="184"/>
      <c r="P18" s="184"/>
      <c r="Q18" s="184"/>
      <c r="R18" s="185"/>
      <c r="S18" s="185"/>
    </row>
    <row r="19" spans="1:19" x14ac:dyDescent="0.2">
      <c r="A19" s="162"/>
      <c r="B19" s="231"/>
      <c r="C19" s="231"/>
      <c r="D19" s="180"/>
      <c r="E19" s="181"/>
      <c r="F19" s="182"/>
      <c r="G19" s="182"/>
      <c r="H19" s="182"/>
      <c r="I19" s="182"/>
      <c r="J19" s="182"/>
      <c r="K19" s="182"/>
      <c r="L19" s="182"/>
      <c r="M19" s="182"/>
      <c r="N19" s="182"/>
      <c r="O19" s="182"/>
      <c r="P19" s="182"/>
      <c r="Q19" s="182"/>
      <c r="R19" s="183"/>
      <c r="S19" s="183"/>
    </row>
    <row r="20" spans="1:19" x14ac:dyDescent="0.2">
      <c r="A20" s="179" t="s">
        <v>188</v>
      </c>
      <c r="B20" s="229" t="s">
        <v>1263</v>
      </c>
      <c r="C20" s="229" t="s">
        <v>1264</v>
      </c>
      <c r="D20" s="187"/>
      <c r="E20" s="188"/>
      <c r="F20" s="189"/>
      <c r="G20" s="190">
        <f>SUMIF(AE21:AE34,"&lt;&gt;NOR",G21:G34)</f>
        <v>0</v>
      </c>
      <c r="H20" s="189"/>
      <c r="I20" s="189">
        <f>SUM(I21:I34)</f>
        <v>28129.350000000002</v>
      </c>
      <c r="J20" s="189"/>
      <c r="K20" s="189">
        <f>SUM(K21:K34)</f>
        <v>44759.780000000006</v>
      </c>
      <c r="L20" s="189"/>
      <c r="M20" s="189">
        <f>SUM(M21:M34)</f>
        <v>0</v>
      </c>
      <c r="N20" s="189"/>
      <c r="O20" s="189">
        <f>SUM(O21:O34)</f>
        <v>1.17</v>
      </c>
      <c r="P20" s="189"/>
      <c r="Q20" s="189">
        <f>SUM(Q21:Q34)</f>
        <v>0</v>
      </c>
      <c r="R20" s="191"/>
      <c r="S20" s="191"/>
    </row>
    <row r="21" spans="1:19" ht="22.5" x14ac:dyDescent="0.2">
      <c r="A21" s="193">
        <v>6</v>
      </c>
      <c r="B21" s="230" t="s">
        <v>1265</v>
      </c>
      <c r="C21" s="230" t="s">
        <v>1266</v>
      </c>
      <c r="D21" s="195" t="s">
        <v>213</v>
      </c>
      <c r="E21" s="196">
        <v>18</v>
      </c>
      <c r="F21" s="199"/>
      <c r="G21" s="197">
        <f>ROUND(E21*F21,2)</f>
        <v>0</v>
      </c>
      <c r="H21" s="199">
        <v>0</v>
      </c>
      <c r="I21" s="197">
        <f>ROUND(E21*H21,2)</f>
        <v>0</v>
      </c>
      <c r="J21" s="199">
        <v>121.28</v>
      </c>
      <c r="K21" s="197">
        <f>ROUND(E21*J21,2)</f>
        <v>2183.04</v>
      </c>
      <c r="L21" s="197">
        <v>21</v>
      </c>
      <c r="M21" s="197">
        <f>G21*(1+L21/100)</f>
        <v>0</v>
      </c>
      <c r="N21" s="197">
        <v>0</v>
      </c>
      <c r="O21" s="197">
        <f>ROUND(E21*N21,2)</f>
        <v>0</v>
      </c>
      <c r="P21" s="197">
        <v>0</v>
      </c>
      <c r="Q21" s="197">
        <f>ROUND(E21*P21,2)</f>
        <v>0</v>
      </c>
      <c r="R21" s="198" t="s">
        <v>1260</v>
      </c>
      <c r="S21" s="198" t="s">
        <v>194</v>
      </c>
    </row>
    <row r="22" spans="1:19" ht="22.5" x14ac:dyDescent="0.2">
      <c r="A22" s="193">
        <v>7</v>
      </c>
      <c r="B22" s="230" t="s">
        <v>1267</v>
      </c>
      <c r="C22" s="230" t="s">
        <v>1268</v>
      </c>
      <c r="D22" s="195" t="s">
        <v>213</v>
      </c>
      <c r="E22" s="196">
        <v>8</v>
      </c>
      <c r="F22" s="199"/>
      <c r="G22" s="197">
        <f>ROUND(E22*F22,2)</f>
        <v>0</v>
      </c>
      <c r="H22" s="199">
        <v>0</v>
      </c>
      <c r="I22" s="197">
        <f>ROUND(E22*H22,2)</f>
        <v>0</v>
      </c>
      <c r="J22" s="199">
        <v>190.58</v>
      </c>
      <c r="K22" s="197">
        <f>ROUND(E22*J22,2)</f>
        <v>1524.64</v>
      </c>
      <c r="L22" s="197">
        <v>21</v>
      </c>
      <c r="M22" s="197">
        <f>G22*(1+L22/100)</f>
        <v>0</v>
      </c>
      <c r="N22" s="197">
        <v>0</v>
      </c>
      <c r="O22" s="197">
        <f>ROUND(E22*N22,2)</f>
        <v>0</v>
      </c>
      <c r="P22" s="197">
        <v>0</v>
      </c>
      <c r="Q22" s="197">
        <f>ROUND(E22*P22,2)</f>
        <v>0</v>
      </c>
      <c r="R22" s="198" t="s">
        <v>1260</v>
      </c>
      <c r="S22" s="198" t="s">
        <v>194</v>
      </c>
    </row>
    <row r="23" spans="1:19" ht="22.5" x14ac:dyDescent="0.2">
      <c r="A23" s="193">
        <v>8</v>
      </c>
      <c r="B23" s="230" t="s">
        <v>1269</v>
      </c>
      <c r="C23" s="230" t="s">
        <v>1270</v>
      </c>
      <c r="D23" s="195" t="s">
        <v>213</v>
      </c>
      <c r="E23" s="196">
        <v>8</v>
      </c>
      <c r="F23" s="199"/>
      <c r="G23" s="197">
        <f>ROUND(E23*F23,2)</f>
        <v>0</v>
      </c>
      <c r="H23" s="199">
        <v>110.75</v>
      </c>
      <c r="I23" s="197">
        <f>ROUND(E23*H23,2)</f>
        <v>886</v>
      </c>
      <c r="J23" s="199">
        <v>616.9</v>
      </c>
      <c r="K23" s="197">
        <f>ROUND(E23*J23,2)</f>
        <v>4935.2</v>
      </c>
      <c r="L23" s="197">
        <v>21</v>
      </c>
      <c r="M23" s="197">
        <f>G23*(1+L23/100)</f>
        <v>0</v>
      </c>
      <c r="N23" s="197">
        <v>1.14E-3</v>
      </c>
      <c r="O23" s="197">
        <f>ROUND(E23*N23,2)</f>
        <v>0.01</v>
      </c>
      <c r="P23" s="197">
        <v>0</v>
      </c>
      <c r="Q23" s="197">
        <f>ROUND(E23*P23,2)</f>
        <v>0</v>
      </c>
      <c r="R23" s="198" t="s">
        <v>1260</v>
      </c>
      <c r="S23" s="198" t="s">
        <v>194</v>
      </c>
    </row>
    <row r="24" spans="1:19" ht="22.5" x14ac:dyDescent="0.2">
      <c r="A24" s="193">
        <v>9</v>
      </c>
      <c r="B24" s="230" t="s">
        <v>1271</v>
      </c>
      <c r="C24" s="230" t="s">
        <v>1272</v>
      </c>
      <c r="D24" s="195" t="s">
        <v>293</v>
      </c>
      <c r="E24" s="196">
        <v>125</v>
      </c>
      <c r="F24" s="199"/>
      <c r="G24" s="197">
        <f>ROUND(E24*F24,2)</f>
        <v>0</v>
      </c>
      <c r="H24" s="199">
        <v>143.68</v>
      </c>
      <c r="I24" s="197">
        <f>ROUND(E24*H24,2)</f>
        <v>17960</v>
      </c>
      <c r="J24" s="199">
        <v>179.2</v>
      </c>
      <c r="K24" s="197">
        <f>ROUND(E24*J24,2)</f>
        <v>22400</v>
      </c>
      <c r="L24" s="197">
        <v>21</v>
      </c>
      <c r="M24" s="197">
        <f>G24*(1+L24/100)</f>
        <v>0</v>
      </c>
      <c r="N24" s="197">
        <v>6.4000000000000003E-3</v>
      </c>
      <c r="O24" s="197">
        <f>ROUND(E24*N24,2)</f>
        <v>0.8</v>
      </c>
      <c r="P24" s="197">
        <v>0</v>
      </c>
      <c r="Q24" s="197">
        <f>ROUND(E24*P24,2)</f>
        <v>0</v>
      </c>
      <c r="R24" s="198" t="s">
        <v>1260</v>
      </c>
      <c r="S24" s="198" t="s">
        <v>194</v>
      </c>
    </row>
    <row r="25" spans="1:19" x14ac:dyDescent="0.2">
      <c r="A25" s="177"/>
      <c r="B25" s="319" t="s">
        <v>1273</v>
      </c>
      <c r="C25" s="319"/>
      <c r="D25" s="320"/>
      <c r="E25" s="320"/>
      <c r="F25" s="320"/>
      <c r="G25" s="320"/>
      <c r="H25" s="184"/>
      <c r="I25" s="184"/>
      <c r="J25" s="184"/>
      <c r="K25" s="184"/>
      <c r="L25" s="184"/>
      <c r="M25" s="184"/>
      <c r="N25" s="184"/>
      <c r="O25" s="184"/>
      <c r="P25" s="184"/>
      <c r="Q25" s="184"/>
      <c r="R25" s="185"/>
      <c r="S25" s="185"/>
    </row>
    <row r="26" spans="1:19" ht="22.5" x14ac:dyDescent="0.2">
      <c r="A26" s="193">
        <v>10</v>
      </c>
      <c r="B26" s="230" t="s">
        <v>1274</v>
      </c>
      <c r="C26" s="230" t="s">
        <v>1275</v>
      </c>
      <c r="D26" s="195" t="s">
        <v>293</v>
      </c>
      <c r="E26" s="196">
        <v>55</v>
      </c>
      <c r="F26" s="199"/>
      <c r="G26" s="197">
        <f>ROUND(E26*F26,2)</f>
        <v>0</v>
      </c>
      <c r="H26" s="199">
        <v>168.33</v>
      </c>
      <c r="I26" s="197">
        <f>ROUND(E26*H26,2)</f>
        <v>9258.15</v>
      </c>
      <c r="J26" s="199">
        <v>196.02</v>
      </c>
      <c r="K26" s="197">
        <f>ROUND(E26*J26,2)</f>
        <v>10781.1</v>
      </c>
      <c r="L26" s="197">
        <v>21</v>
      </c>
      <c r="M26" s="197">
        <f>G26*(1+L26/100)</f>
        <v>0</v>
      </c>
      <c r="N26" s="197">
        <v>6.5500000000000003E-3</v>
      </c>
      <c r="O26" s="197">
        <f>ROUND(E26*N26,2)</f>
        <v>0.36</v>
      </c>
      <c r="P26" s="197">
        <v>0</v>
      </c>
      <c r="Q26" s="197">
        <f>ROUND(E26*P26,2)</f>
        <v>0</v>
      </c>
      <c r="R26" s="198" t="s">
        <v>1260</v>
      </c>
      <c r="S26" s="198" t="s">
        <v>194</v>
      </c>
    </row>
    <row r="27" spans="1:19" x14ac:dyDescent="0.2">
      <c r="A27" s="177"/>
      <c r="B27" s="319" t="s">
        <v>1273</v>
      </c>
      <c r="C27" s="319"/>
      <c r="D27" s="320"/>
      <c r="E27" s="320"/>
      <c r="F27" s="320"/>
      <c r="G27" s="320"/>
      <c r="H27" s="184"/>
      <c r="I27" s="184"/>
      <c r="J27" s="184"/>
      <c r="K27" s="184"/>
      <c r="L27" s="184"/>
      <c r="M27" s="184"/>
      <c r="N27" s="184"/>
      <c r="O27" s="184"/>
      <c r="P27" s="184"/>
      <c r="Q27" s="184"/>
      <c r="R27" s="185"/>
      <c r="S27" s="185"/>
    </row>
    <row r="28" spans="1:19" x14ac:dyDescent="0.2">
      <c r="A28" s="193">
        <v>11</v>
      </c>
      <c r="B28" s="230" t="s">
        <v>1276</v>
      </c>
      <c r="C28" s="230" t="s">
        <v>1277</v>
      </c>
      <c r="D28" s="195" t="s">
        <v>293</v>
      </c>
      <c r="E28" s="196">
        <v>180</v>
      </c>
      <c r="F28" s="199"/>
      <c r="G28" s="197">
        <f>ROUND(E28*F28,2)</f>
        <v>0</v>
      </c>
      <c r="H28" s="199">
        <v>0.14000000000000001</v>
      </c>
      <c r="I28" s="197">
        <f>ROUND(E28*H28,2)</f>
        <v>25.2</v>
      </c>
      <c r="J28" s="199">
        <v>9.31</v>
      </c>
      <c r="K28" s="197">
        <f>ROUND(E28*J28,2)</f>
        <v>1675.8</v>
      </c>
      <c r="L28" s="197">
        <v>21</v>
      </c>
      <c r="M28" s="197">
        <f>G28*(1+L28/100)</f>
        <v>0</v>
      </c>
      <c r="N28" s="197">
        <v>0</v>
      </c>
      <c r="O28" s="197">
        <f>ROUND(E28*N28,2)</f>
        <v>0</v>
      </c>
      <c r="P28" s="197">
        <v>0</v>
      </c>
      <c r="Q28" s="197">
        <f>ROUND(E28*P28,2)</f>
        <v>0</v>
      </c>
      <c r="R28" s="198" t="s">
        <v>1260</v>
      </c>
      <c r="S28" s="198" t="s">
        <v>194</v>
      </c>
    </row>
    <row r="29" spans="1:19" x14ac:dyDescent="0.2">
      <c r="A29" s="177"/>
      <c r="B29" s="319" t="s">
        <v>1278</v>
      </c>
      <c r="C29" s="319"/>
      <c r="D29" s="320"/>
      <c r="E29" s="320"/>
      <c r="F29" s="320"/>
      <c r="G29" s="320"/>
      <c r="H29" s="184"/>
      <c r="I29" s="184"/>
      <c r="J29" s="184"/>
      <c r="K29" s="184"/>
      <c r="L29" s="184"/>
      <c r="M29" s="184"/>
      <c r="N29" s="184"/>
      <c r="O29" s="184"/>
      <c r="P29" s="184"/>
      <c r="Q29" s="184"/>
      <c r="R29" s="185"/>
      <c r="S29" s="185"/>
    </row>
    <row r="30" spans="1:19" x14ac:dyDescent="0.2">
      <c r="A30" s="193">
        <v>12</v>
      </c>
      <c r="B30" s="230" t="s">
        <v>1256</v>
      </c>
      <c r="C30" s="230" t="s">
        <v>1279</v>
      </c>
      <c r="D30" s="195" t="s">
        <v>1253</v>
      </c>
      <c r="E30" s="196">
        <v>4</v>
      </c>
      <c r="F30" s="199"/>
      <c r="G30" s="197">
        <f>ROUND(E30*F30,2)</f>
        <v>0</v>
      </c>
      <c r="H30" s="199">
        <v>0</v>
      </c>
      <c r="I30" s="197">
        <f>ROUND(E30*H30,2)</f>
        <v>0</v>
      </c>
      <c r="J30" s="199">
        <v>315</v>
      </c>
      <c r="K30" s="197">
        <f>ROUND(E30*J30,2)</f>
        <v>1260</v>
      </c>
      <c r="L30" s="197">
        <v>21</v>
      </c>
      <c r="M30" s="197">
        <f>G30*(1+L30/100)</f>
        <v>0</v>
      </c>
      <c r="N30" s="197">
        <v>0</v>
      </c>
      <c r="O30" s="197">
        <f>ROUND(E30*N30,2)</f>
        <v>0</v>
      </c>
      <c r="P30" s="197">
        <v>0</v>
      </c>
      <c r="Q30" s="197">
        <f>ROUND(E30*P30,2)</f>
        <v>0</v>
      </c>
      <c r="R30" s="198"/>
      <c r="S30" s="198" t="s">
        <v>339</v>
      </c>
    </row>
    <row r="31" spans="1:19" x14ac:dyDescent="0.2">
      <c r="A31" s="193">
        <v>13</v>
      </c>
      <c r="B31" s="230" t="s">
        <v>1280</v>
      </c>
      <c r="C31" s="230" t="s">
        <v>1281</v>
      </c>
      <c r="D31" s="195" t="s">
        <v>0</v>
      </c>
      <c r="E31" s="329"/>
      <c r="F31" s="199"/>
      <c r="G31" s="197">
        <f>ROUND(E31*F31,2)</f>
        <v>0</v>
      </c>
      <c r="H31" s="199">
        <v>0</v>
      </c>
      <c r="I31" s="197">
        <f>ROUND(E31*H31,2)</f>
        <v>0</v>
      </c>
      <c r="J31" s="199">
        <v>3.47</v>
      </c>
      <c r="K31" s="197">
        <f>ROUND(E31*J31,2)</f>
        <v>0</v>
      </c>
      <c r="L31" s="197">
        <v>21</v>
      </c>
      <c r="M31" s="197">
        <f>G31*(1+L31/100)</f>
        <v>0</v>
      </c>
      <c r="N31" s="197">
        <v>0</v>
      </c>
      <c r="O31" s="197">
        <f>ROUND(E31*N31,2)</f>
        <v>0</v>
      </c>
      <c r="P31" s="197">
        <v>0</v>
      </c>
      <c r="Q31" s="197">
        <f>ROUND(E31*P31,2)</f>
        <v>0</v>
      </c>
      <c r="R31" s="198" t="s">
        <v>1260</v>
      </c>
      <c r="S31" s="198" t="s">
        <v>194</v>
      </c>
    </row>
    <row r="32" spans="1:19" x14ac:dyDescent="0.2">
      <c r="A32" s="177"/>
      <c r="B32" s="234" t="s">
        <v>518</v>
      </c>
      <c r="C32" s="235"/>
      <c r="D32" s="200"/>
      <c r="E32" s="201"/>
      <c r="F32" s="184"/>
      <c r="G32" s="184"/>
      <c r="H32" s="184"/>
      <c r="I32" s="184"/>
      <c r="J32" s="184"/>
      <c r="K32" s="184"/>
      <c r="L32" s="184"/>
      <c r="M32" s="184"/>
      <c r="N32" s="184"/>
      <c r="O32" s="184"/>
      <c r="P32" s="184"/>
      <c r="Q32" s="184"/>
      <c r="R32" s="185"/>
      <c r="S32" s="185"/>
    </row>
    <row r="33" spans="1:19" x14ac:dyDescent="0.2">
      <c r="A33" s="177"/>
      <c r="B33" s="234" t="s">
        <v>1282</v>
      </c>
      <c r="C33" s="235"/>
      <c r="D33" s="200"/>
      <c r="E33" s="201"/>
      <c r="F33" s="184"/>
      <c r="G33" s="184"/>
      <c r="H33" s="184"/>
      <c r="I33" s="184"/>
      <c r="J33" s="184"/>
      <c r="K33" s="184"/>
      <c r="L33" s="184"/>
      <c r="M33" s="184"/>
      <c r="N33" s="184"/>
      <c r="O33" s="184"/>
      <c r="P33" s="184"/>
      <c r="Q33" s="184"/>
      <c r="R33" s="185"/>
      <c r="S33" s="185"/>
    </row>
    <row r="34" spans="1:19" x14ac:dyDescent="0.2">
      <c r="A34" s="177"/>
      <c r="B34" s="234" t="s">
        <v>1283</v>
      </c>
      <c r="C34" s="235"/>
      <c r="D34" s="200"/>
      <c r="E34" s="201">
        <v>728.8913</v>
      </c>
      <c r="F34" s="184"/>
      <c r="G34" s="184"/>
      <c r="H34" s="184"/>
      <c r="I34" s="184"/>
      <c r="J34" s="184"/>
      <c r="K34" s="184"/>
      <c r="L34" s="184"/>
      <c r="M34" s="184"/>
      <c r="N34" s="184"/>
      <c r="O34" s="184"/>
      <c r="P34" s="184"/>
      <c r="Q34" s="184"/>
      <c r="R34" s="185"/>
      <c r="S34" s="185"/>
    </row>
    <row r="35" spans="1:19" x14ac:dyDescent="0.2">
      <c r="A35" s="162"/>
      <c r="B35" s="231"/>
      <c r="C35" s="231"/>
      <c r="D35" s="180"/>
      <c r="E35" s="181"/>
      <c r="F35" s="182"/>
      <c r="G35" s="182"/>
      <c r="H35" s="182"/>
      <c r="I35" s="182"/>
      <c r="J35" s="182"/>
      <c r="K35" s="182"/>
      <c r="L35" s="182"/>
      <c r="M35" s="182"/>
      <c r="N35" s="182"/>
      <c r="O35" s="182"/>
      <c r="P35" s="182"/>
      <c r="Q35" s="182"/>
      <c r="R35" s="183"/>
      <c r="S35" s="183"/>
    </row>
    <row r="36" spans="1:19" x14ac:dyDescent="0.2">
      <c r="A36" s="179" t="s">
        <v>188</v>
      </c>
      <c r="B36" s="229" t="s">
        <v>1284</v>
      </c>
      <c r="C36" s="229" t="s">
        <v>1285</v>
      </c>
      <c r="D36" s="187"/>
      <c r="E36" s="188"/>
      <c r="F36" s="189"/>
      <c r="G36" s="190">
        <f>SUMIF(AE37:AE48,"&lt;&gt;NOR",G37:G48)</f>
        <v>0</v>
      </c>
      <c r="H36" s="189"/>
      <c r="I36" s="189">
        <f>SUM(I37:I48)</f>
        <v>9893.58</v>
      </c>
      <c r="J36" s="189"/>
      <c r="K36" s="189">
        <f>SUM(K37:K48)</f>
        <v>7685.92</v>
      </c>
      <c r="L36" s="189"/>
      <c r="M36" s="189">
        <f>SUM(M37:M48)</f>
        <v>0</v>
      </c>
      <c r="N36" s="189"/>
      <c r="O36" s="189">
        <f>SUM(O37:O48)</f>
        <v>0</v>
      </c>
      <c r="P36" s="189"/>
      <c r="Q36" s="189">
        <f>SUM(Q37:Q48)</f>
        <v>0</v>
      </c>
      <c r="R36" s="191"/>
      <c r="S36" s="191"/>
    </row>
    <row r="37" spans="1:19" x14ac:dyDescent="0.2">
      <c r="A37" s="193">
        <v>14</v>
      </c>
      <c r="B37" s="230" t="s">
        <v>1286</v>
      </c>
      <c r="C37" s="230" t="s">
        <v>1287</v>
      </c>
      <c r="D37" s="195" t="s">
        <v>213</v>
      </c>
      <c r="E37" s="196">
        <v>8</v>
      </c>
      <c r="F37" s="199"/>
      <c r="G37" s="197">
        <f t="shared" ref="G37:G45" si="0">ROUND(E37*F37,2)</f>
        <v>0</v>
      </c>
      <c r="H37" s="199">
        <v>30.9</v>
      </c>
      <c r="I37" s="197">
        <f t="shared" ref="I37:I45" si="1">ROUND(E37*H37,2)</f>
        <v>247.2</v>
      </c>
      <c r="J37" s="199">
        <v>30.63</v>
      </c>
      <c r="K37" s="197">
        <f t="shared" ref="K37:K45" si="2">ROUND(E37*J37,2)</f>
        <v>245.04</v>
      </c>
      <c r="L37" s="197">
        <v>21</v>
      </c>
      <c r="M37" s="197">
        <f t="shared" ref="M37:M45" si="3">G37*(1+L37/100)</f>
        <v>0</v>
      </c>
      <c r="N37" s="197">
        <v>1.1E-4</v>
      </c>
      <c r="O37" s="197">
        <f t="shared" ref="O37:O45" si="4">ROUND(E37*N37,2)</f>
        <v>0</v>
      </c>
      <c r="P37" s="197">
        <v>0</v>
      </c>
      <c r="Q37" s="197">
        <f t="shared" ref="Q37:Q45" si="5">ROUND(E37*P37,2)</f>
        <v>0</v>
      </c>
      <c r="R37" s="198" t="s">
        <v>1260</v>
      </c>
      <c r="S37" s="198" t="s">
        <v>194</v>
      </c>
    </row>
    <row r="38" spans="1:19" x14ac:dyDescent="0.2">
      <c r="A38" s="193">
        <v>15</v>
      </c>
      <c r="B38" s="230" t="s">
        <v>1288</v>
      </c>
      <c r="C38" s="230" t="s">
        <v>1289</v>
      </c>
      <c r="D38" s="195" t="s">
        <v>213</v>
      </c>
      <c r="E38" s="196">
        <v>4</v>
      </c>
      <c r="F38" s="199"/>
      <c r="G38" s="197">
        <f t="shared" si="0"/>
        <v>0</v>
      </c>
      <c r="H38" s="199">
        <v>0</v>
      </c>
      <c r="I38" s="197">
        <f t="shared" si="1"/>
        <v>0</v>
      </c>
      <c r="J38" s="199">
        <v>243.6</v>
      </c>
      <c r="K38" s="197">
        <f t="shared" si="2"/>
        <v>974.4</v>
      </c>
      <c r="L38" s="197">
        <v>21</v>
      </c>
      <c r="M38" s="197">
        <f t="shared" si="3"/>
        <v>0</v>
      </c>
      <c r="N38" s="197">
        <v>0</v>
      </c>
      <c r="O38" s="197">
        <f t="shared" si="4"/>
        <v>0</v>
      </c>
      <c r="P38" s="197">
        <v>0</v>
      </c>
      <c r="Q38" s="197">
        <f t="shared" si="5"/>
        <v>0</v>
      </c>
      <c r="R38" s="198"/>
      <c r="S38" s="198" t="s">
        <v>339</v>
      </c>
    </row>
    <row r="39" spans="1:19" x14ac:dyDescent="0.2">
      <c r="A39" s="193">
        <v>16</v>
      </c>
      <c r="B39" s="230" t="s">
        <v>1290</v>
      </c>
      <c r="C39" s="230" t="s">
        <v>1291</v>
      </c>
      <c r="D39" s="195" t="s">
        <v>213</v>
      </c>
      <c r="E39" s="196">
        <v>9</v>
      </c>
      <c r="F39" s="199"/>
      <c r="G39" s="197">
        <f t="shared" si="0"/>
        <v>0</v>
      </c>
      <c r="H39" s="199">
        <v>318.42</v>
      </c>
      <c r="I39" s="197">
        <f t="shared" si="1"/>
        <v>2865.78</v>
      </c>
      <c r="J39" s="199">
        <v>87.41</v>
      </c>
      <c r="K39" s="197">
        <f t="shared" si="2"/>
        <v>786.69</v>
      </c>
      <c r="L39" s="197">
        <v>21</v>
      </c>
      <c r="M39" s="197">
        <f t="shared" si="3"/>
        <v>0</v>
      </c>
      <c r="N39" s="197">
        <v>1.3999999999999999E-4</v>
      </c>
      <c r="O39" s="197">
        <f t="shared" si="4"/>
        <v>0</v>
      </c>
      <c r="P39" s="197">
        <v>0</v>
      </c>
      <c r="Q39" s="197">
        <f t="shared" si="5"/>
        <v>0</v>
      </c>
      <c r="R39" s="198" t="s">
        <v>1260</v>
      </c>
      <c r="S39" s="198" t="s">
        <v>194</v>
      </c>
    </row>
    <row r="40" spans="1:19" x14ac:dyDescent="0.2">
      <c r="A40" s="193">
        <v>17</v>
      </c>
      <c r="B40" s="230" t="s">
        <v>1292</v>
      </c>
      <c r="C40" s="230" t="s">
        <v>1293</v>
      </c>
      <c r="D40" s="195" t="s">
        <v>213</v>
      </c>
      <c r="E40" s="196">
        <v>4</v>
      </c>
      <c r="F40" s="199"/>
      <c r="G40" s="197">
        <f t="shared" si="0"/>
        <v>0</v>
      </c>
      <c r="H40" s="199">
        <v>349.38</v>
      </c>
      <c r="I40" s="197">
        <f t="shared" si="1"/>
        <v>1397.52</v>
      </c>
      <c r="J40" s="199">
        <v>141.5</v>
      </c>
      <c r="K40" s="197">
        <f t="shared" si="2"/>
        <v>566</v>
      </c>
      <c r="L40" s="197">
        <v>21</v>
      </c>
      <c r="M40" s="197">
        <f t="shared" si="3"/>
        <v>0</v>
      </c>
      <c r="N40" s="197">
        <v>3.3E-4</v>
      </c>
      <c r="O40" s="197">
        <f t="shared" si="4"/>
        <v>0</v>
      </c>
      <c r="P40" s="197">
        <v>0</v>
      </c>
      <c r="Q40" s="197">
        <f t="shared" si="5"/>
        <v>0</v>
      </c>
      <c r="R40" s="198" t="s">
        <v>1260</v>
      </c>
      <c r="S40" s="198" t="s">
        <v>194</v>
      </c>
    </row>
    <row r="41" spans="1:19" ht="22.5" x14ac:dyDescent="0.2">
      <c r="A41" s="193">
        <v>18</v>
      </c>
      <c r="B41" s="230" t="s">
        <v>1294</v>
      </c>
      <c r="C41" s="230" t="s">
        <v>1295</v>
      </c>
      <c r="D41" s="195" t="s">
        <v>213</v>
      </c>
      <c r="E41" s="196">
        <v>4</v>
      </c>
      <c r="F41" s="199"/>
      <c r="G41" s="197">
        <f t="shared" si="0"/>
        <v>0</v>
      </c>
      <c r="H41" s="199">
        <v>3.32</v>
      </c>
      <c r="I41" s="197">
        <f t="shared" si="1"/>
        <v>13.28</v>
      </c>
      <c r="J41" s="199">
        <v>289.63</v>
      </c>
      <c r="K41" s="197">
        <f t="shared" si="2"/>
        <v>1158.52</v>
      </c>
      <c r="L41" s="197">
        <v>21</v>
      </c>
      <c r="M41" s="197">
        <f t="shared" si="3"/>
        <v>0</v>
      </c>
      <c r="N41" s="197">
        <v>2.5999999999999998E-4</v>
      </c>
      <c r="O41" s="197">
        <f t="shared" si="4"/>
        <v>0</v>
      </c>
      <c r="P41" s="197">
        <v>0</v>
      </c>
      <c r="Q41" s="197">
        <f t="shared" si="5"/>
        <v>0</v>
      </c>
      <c r="R41" s="198" t="s">
        <v>1260</v>
      </c>
      <c r="S41" s="198" t="s">
        <v>194</v>
      </c>
    </row>
    <row r="42" spans="1:19" ht="22.5" x14ac:dyDescent="0.2">
      <c r="A42" s="193">
        <v>19</v>
      </c>
      <c r="B42" s="230" t="s">
        <v>1296</v>
      </c>
      <c r="C42" s="230" t="s">
        <v>1297</v>
      </c>
      <c r="D42" s="195" t="s">
        <v>213</v>
      </c>
      <c r="E42" s="196">
        <v>5</v>
      </c>
      <c r="F42" s="199"/>
      <c r="G42" s="197">
        <f t="shared" si="0"/>
        <v>0</v>
      </c>
      <c r="H42" s="199">
        <v>8.9600000000000009</v>
      </c>
      <c r="I42" s="197">
        <f t="shared" si="1"/>
        <v>44.8</v>
      </c>
      <c r="J42" s="199">
        <v>754.39</v>
      </c>
      <c r="K42" s="197">
        <f t="shared" si="2"/>
        <v>3771.95</v>
      </c>
      <c r="L42" s="197">
        <v>21</v>
      </c>
      <c r="M42" s="197">
        <f t="shared" si="3"/>
        <v>0</v>
      </c>
      <c r="N42" s="197">
        <v>4.4000000000000002E-4</v>
      </c>
      <c r="O42" s="197">
        <f t="shared" si="4"/>
        <v>0</v>
      </c>
      <c r="P42" s="197">
        <v>0</v>
      </c>
      <c r="Q42" s="197">
        <f t="shared" si="5"/>
        <v>0</v>
      </c>
      <c r="R42" s="198" t="s">
        <v>1260</v>
      </c>
      <c r="S42" s="198" t="s">
        <v>194</v>
      </c>
    </row>
    <row r="43" spans="1:19" ht="22.5" x14ac:dyDescent="0.2">
      <c r="A43" s="193">
        <v>20</v>
      </c>
      <c r="B43" s="230" t="s">
        <v>1298</v>
      </c>
      <c r="C43" s="230" t="s">
        <v>1299</v>
      </c>
      <c r="D43" s="195" t="s">
        <v>213</v>
      </c>
      <c r="E43" s="196">
        <v>4</v>
      </c>
      <c r="F43" s="199"/>
      <c r="G43" s="197">
        <f t="shared" si="0"/>
        <v>0</v>
      </c>
      <c r="H43" s="199">
        <v>73.349999999999994</v>
      </c>
      <c r="I43" s="197">
        <f t="shared" si="1"/>
        <v>293.39999999999998</v>
      </c>
      <c r="J43" s="199">
        <v>45.83</v>
      </c>
      <c r="K43" s="197">
        <f t="shared" si="2"/>
        <v>183.32</v>
      </c>
      <c r="L43" s="197">
        <v>21</v>
      </c>
      <c r="M43" s="197">
        <f t="shared" si="3"/>
        <v>0</v>
      </c>
      <c r="N43" s="197">
        <v>1E-4</v>
      </c>
      <c r="O43" s="197">
        <f t="shared" si="4"/>
        <v>0</v>
      </c>
      <c r="P43" s="197">
        <v>0</v>
      </c>
      <c r="Q43" s="197">
        <f t="shared" si="5"/>
        <v>0</v>
      </c>
      <c r="R43" s="198" t="s">
        <v>1260</v>
      </c>
      <c r="S43" s="198" t="s">
        <v>194</v>
      </c>
    </row>
    <row r="44" spans="1:19" x14ac:dyDescent="0.2">
      <c r="A44" s="193">
        <v>21</v>
      </c>
      <c r="B44" s="230" t="s">
        <v>1300</v>
      </c>
      <c r="C44" s="230" t="s">
        <v>1301</v>
      </c>
      <c r="D44" s="195" t="s">
        <v>213</v>
      </c>
      <c r="E44" s="196">
        <v>4</v>
      </c>
      <c r="F44" s="199"/>
      <c r="G44" s="197">
        <f t="shared" si="0"/>
        <v>0</v>
      </c>
      <c r="H44" s="199">
        <v>1257.9000000000001</v>
      </c>
      <c r="I44" s="197">
        <f t="shared" si="1"/>
        <v>5031.6000000000004</v>
      </c>
      <c r="J44" s="199">
        <v>0</v>
      </c>
      <c r="K44" s="197">
        <f t="shared" si="2"/>
        <v>0</v>
      </c>
      <c r="L44" s="197">
        <v>21</v>
      </c>
      <c r="M44" s="197">
        <f t="shared" si="3"/>
        <v>0</v>
      </c>
      <c r="N44" s="197">
        <v>0</v>
      </c>
      <c r="O44" s="197">
        <f t="shared" si="4"/>
        <v>0</v>
      </c>
      <c r="P44" s="197">
        <v>0</v>
      </c>
      <c r="Q44" s="197">
        <f t="shared" si="5"/>
        <v>0</v>
      </c>
      <c r="R44" s="198"/>
      <c r="S44" s="198" t="s">
        <v>339</v>
      </c>
    </row>
    <row r="45" spans="1:19" x14ac:dyDescent="0.2">
      <c r="A45" s="193">
        <v>22</v>
      </c>
      <c r="B45" s="230" t="s">
        <v>1302</v>
      </c>
      <c r="C45" s="230" t="s">
        <v>1303</v>
      </c>
      <c r="D45" s="195" t="s">
        <v>0</v>
      </c>
      <c r="E45" s="329"/>
      <c r="F45" s="199"/>
      <c r="G45" s="197">
        <f t="shared" si="0"/>
        <v>0</v>
      </c>
      <c r="H45" s="199">
        <v>0</v>
      </c>
      <c r="I45" s="197">
        <f t="shared" si="1"/>
        <v>0</v>
      </c>
      <c r="J45" s="199">
        <v>0.39</v>
      </c>
      <c r="K45" s="197">
        <f t="shared" si="2"/>
        <v>0</v>
      </c>
      <c r="L45" s="197">
        <v>21</v>
      </c>
      <c r="M45" s="197">
        <f t="shared" si="3"/>
        <v>0</v>
      </c>
      <c r="N45" s="197">
        <v>0</v>
      </c>
      <c r="O45" s="197">
        <f t="shared" si="4"/>
        <v>0</v>
      </c>
      <c r="P45" s="197">
        <v>0</v>
      </c>
      <c r="Q45" s="197">
        <f t="shared" si="5"/>
        <v>0</v>
      </c>
      <c r="R45" s="198" t="s">
        <v>1260</v>
      </c>
      <c r="S45" s="198" t="s">
        <v>194</v>
      </c>
    </row>
    <row r="46" spans="1:19" x14ac:dyDescent="0.2">
      <c r="A46" s="177"/>
      <c r="B46" s="234" t="s">
        <v>518</v>
      </c>
      <c r="C46" s="235"/>
      <c r="D46" s="200"/>
      <c r="E46" s="201"/>
      <c r="F46" s="184"/>
      <c r="G46" s="184"/>
      <c r="H46" s="184"/>
      <c r="I46" s="184"/>
      <c r="J46" s="184"/>
      <c r="K46" s="184"/>
      <c r="L46" s="184"/>
      <c r="M46" s="184"/>
      <c r="N46" s="184"/>
      <c r="O46" s="184"/>
      <c r="P46" s="184"/>
      <c r="Q46" s="184"/>
      <c r="R46" s="185"/>
      <c r="S46" s="185"/>
    </row>
    <row r="47" spans="1:19" x14ac:dyDescent="0.2">
      <c r="A47" s="177"/>
      <c r="B47" s="234" t="s">
        <v>1304</v>
      </c>
      <c r="C47" s="235"/>
      <c r="D47" s="200"/>
      <c r="E47" s="201"/>
      <c r="F47" s="184"/>
      <c r="G47" s="184"/>
      <c r="H47" s="184"/>
      <c r="I47" s="184"/>
      <c r="J47" s="184"/>
      <c r="K47" s="184"/>
      <c r="L47" s="184"/>
      <c r="M47" s="184"/>
      <c r="N47" s="184"/>
      <c r="O47" s="184"/>
      <c r="P47" s="184"/>
      <c r="Q47" s="184"/>
      <c r="R47" s="185"/>
      <c r="S47" s="185"/>
    </row>
    <row r="48" spans="1:19" x14ac:dyDescent="0.2">
      <c r="A48" s="177"/>
      <c r="B48" s="234" t="s">
        <v>1305</v>
      </c>
      <c r="C48" s="235"/>
      <c r="D48" s="200"/>
      <c r="E48" s="201">
        <v>175.79499999999999</v>
      </c>
      <c r="F48" s="184"/>
      <c r="G48" s="184"/>
      <c r="H48" s="184"/>
      <c r="I48" s="184"/>
      <c r="J48" s="184"/>
      <c r="K48" s="184"/>
      <c r="L48" s="184"/>
      <c r="M48" s="184"/>
      <c r="N48" s="184"/>
      <c r="O48" s="184"/>
      <c r="P48" s="184"/>
      <c r="Q48" s="184"/>
      <c r="R48" s="185"/>
      <c r="S48" s="185"/>
    </row>
    <row r="49" spans="1:19" x14ac:dyDescent="0.2">
      <c r="A49" s="162"/>
      <c r="B49" s="231"/>
      <c r="C49" s="231"/>
      <c r="D49" s="180"/>
      <c r="E49" s="181"/>
      <c r="F49" s="182"/>
      <c r="G49" s="182"/>
      <c r="H49" s="182"/>
      <c r="I49" s="182"/>
      <c r="J49" s="182"/>
      <c r="K49" s="182"/>
      <c r="L49" s="182"/>
      <c r="M49" s="182"/>
      <c r="N49" s="182"/>
      <c r="O49" s="182"/>
      <c r="P49" s="182"/>
      <c r="Q49" s="182"/>
      <c r="R49" s="183"/>
      <c r="S49" s="183"/>
    </row>
    <row r="50" spans="1:19" x14ac:dyDescent="0.2">
      <c r="A50" s="179" t="s">
        <v>188</v>
      </c>
      <c r="B50" s="229" t="s">
        <v>1306</v>
      </c>
      <c r="C50" s="229" t="s">
        <v>1307</v>
      </c>
      <c r="D50" s="187"/>
      <c r="E50" s="188"/>
      <c r="F50" s="189"/>
      <c r="G50" s="190">
        <f>SUMIF(AE51:AE60,"&lt;&gt;NOR",G51:G60)</f>
        <v>0</v>
      </c>
      <c r="H50" s="189"/>
      <c r="I50" s="189">
        <f>SUM(I51:I60)</f>
        <v>5804.96</v>
      </c>
      <c r="J50" s="189"/>
      <c r="K50" s="189">
        <f>SUM(K51:K60)</f>
        <v>50224.800000000003</v>
      </c>
      <c r="L50" s="189"/>
      <c r="M50" s="189">
        <f>SUM(M51:M60)</f>
        <v>0</v>
      </c>
      <c r="N50" s="189"/>
      <c r="O50" s="189">
        <f>SUM(O51:O60)</f>
        <v>0.21</v>
      </c>
      <c r="P50" s="189"/>
      <c r="Q50" s="189">
        <f>SUM(Q51:Q60)</f>
        <v>0</v>
      </c>
      <c r="R50" s="191"/>
      <c r="S50" s="191"/>
    </row>
    <row r="51" spans="1:19" ht="22.5" x14ac:dyDescent="0.2">
      <c r="A51" s="193">
        <v>23</v>
      </c>
      <c r="B51" s="230" t="s">
        <v>1308</v>
      </c>
      <c r="C51" s="230" t="s">
        <v>1309</v>
      </c>
      <c r="D51" s="195" t="s">
        <v>213</v>
      </c>
      <c r="E51" s="196">
        <v>9</v>
      </c>
      <c r="F51" s="199"/>
      <c r="G51" s="197">
        <f t="shared" ref="G51:G56" si="6">ROUND(E51*F51,2)</f>
        <v>0</v>
      </c>
      <c r="H51" s="199">
        <v>0</v>
      </c>
      <c r="I51" s="197">
        <f t="shared" ref="I51:I56" si="7">ROUND(E51*H51,2)</f>
        <v>0</v>
      </c>
      <c r="J51" s="199">
        <v>137.03</v>
      </c>
      <c r="K51" s="197">
        <f t="shared" ref="K51:K56" si="8">ROUND(E51*J51,2)</f>
        <v>1233.27</v>
      </c>
      <c r="L51" s="197">
        <v>21</v>
      </c>
      <c r="M51" s="197">
        <f t="shared" ref="M51:M56" si="9">G51*(1+L51/100)</f>
        <v>0</v>
      </c>
      <c r="N51" s="197">
        <v>0</v>
      </c>
      <c r="O51" s="197">
        <f t="shared" ref="O51:O56" si="10">ROUND(E51*N51,2)</f>
        <v>0</v>
      </c>
      <c r="P51" s="197">
        <v>0</v>
      </c>
      <c r="Q51" s="197">
        <f t="shared" ref="Q51:Q56" si="11">ROUND(E51*P51,2)</f>
        <v>0</v>
      </c>
      <c r="R51" s="198" t="s">
        <v>1260</v>
      </c>
      <c r="S51" s="198" t="s">
        <v>194</v>
      </c>
    </row>
    <row r="52" spans="1:19" ht="33.75" x14ac:dyDescent="0.2">
      <c r="A52" s="193">
        <v>24</v>
      </c>
      <c r="B52" s="230" t="s">
        <v>1310</v>
      </c>
      <c r="C52" s="230" t="s">
        <v>1311</v>
      </c>
      <c r="D52" s="195" t="s">
        <v>213</v>
      </c>
      <c r="E52" s="196">
        <v>4</v>
      </c>
      <c r="F52" s="199"/>
      <c r="G52" s="197">
        <f t="shared" si="6"/>
        <v>0</v>
      </c>
      <c r="H52" s="199">
        <v>0</v>
      </c>
      <c r="I52" s="197">
        <f t="shared" si="7"/>
        <v>0</v>
      </c>
      <c r="J52" s="199">
        <v>6536.25</v>
      </c>
      <c r="K52" s="197">
        <f t="shared" si="8"/>
        <v>26145</v>
      </c>
      <c r="L52" s="197">
        <v>21</v>
      </c>
      <c r="M52" s="197">
        <f t="shared" si="9"/>
        <v>0</v>
      </c>
      <c r="N52" s="197">
        <v>3.6600000000000001E-2</v>
      </c>
      <c r="O52" s="197">
        <f t="shared" si="10"/>
        <v>0.15</v>
      </c>
      <c r="P52" s="197">
        <v>0</v>
      </c>
      <c r="Q52" s="197">
        <f t="shared" si="11"/>
        <v>0</v>
      </c>
      <c r="R52" s="198" t="s">
        <v>1260</v>
      </c>
      <c r="S52" s="198" t="s">
        <v>194</v>
      </c>
    </row>
    <row r="53" spans="1:19" ht="33.75" x14ac:dyDescent="0.2">
      <c r="A53" s="193">
        <v>25</v>
      </c>
      <c r="B53" s="230" t="s">
        <v>1312</v>
      </c>
      <c r="C53" s="230" t="s">
        <v>1313</v>
      </c>
      <c r="D53" s="195" t="s">
        <v>213</v>
      </c>
      <c r="E53" s="196">
        <v>1</v>
      </c>
      <c r="F53" s="199"/>
      <c r="G53" s="197">
        <f t="shared" si="6"/>
        <v>0</v>
      </c>
      <c r="H53" s="199">
        <v>0</v>
      </c>
      <c r="I53" s="197">
        <f t="shared" si="7"/>
        <v>0</v>
      </c>
      <c r="J53" s="199">
        <v>7271.25</v>
      </c>
      <c r="K53" s="197">
        <f t="shared" si="8"/>
        <v>7271.25</v>
      </c>
      <c r="L53" s="197">
        <v>21</v>
      </c>
      <c r="M53" s="197">
        <f t="shared" si="9"/>
        <v>0</v>
      </c>
      <c r="N53" s="197">
        <v>4.3560000000000001E-2</v>
      </c>
      <c r="O53" s="197">
        <f t="shared" si="10"/>
        <v>0.04</v>
      </c>
      <c r="P53" s="197">
        <v>0</v>
      </c>
      <c r="Q53" s="197">
        <f t="shared" si="11"/>
        <v>0</v>
      </c>
      <c r="R53" s="198" t="s">
        <v>1260</v>
      </c>
      <c r="S53" s="198" t="s">
        <v>194</v>
      </c>
    </row>
    <row r="54" spans="1:19" ht="33.75" x14ac:dyDescent="0.2">
      <c r="A54" s="193">
        <v>26</v>
      </c>
      <c r="B54" s="230" t="s">
        <v>1314</v>
      </c>
      <c r="C54" s="230" t="s">
        <v>1315</v>
      </c>
      <c r="D54" s="195" t="s">
        <v>213</v>
      </c>
      <c r="E54" s="196">
        <v>4</v>
      </c>
      <c r="F54" s="199"/>
      <c r="G54" s="197">
        <f t="shared" si="6"/>
        <v>0</v>
      </c>
      <c r="H54" s="199">
        <v>1429.18</v>
      </c>
      <c r="I54" s="197">
        <f t="shared" si="7"/>
        <v>5716.72</v>
      </c>
      <c r="J54" s="199">
        <v>528.02</v>
      </c>
      <c r="K54" s="197">
        <f t="shared" si="8"/>
        <v>2112.08</v>
      </c>
      <c r="L54" s="197">
        <v>21</v>
      </c>
      <c r="M54" s="197">
        <f t="shared" si="9"/>
        <v>0</v>
      </c>
      <c r="N54" s="197">
        <v>5.0000000000000001E-3</v>
      </c>
      <c r="O54" s="197">
        <f t="shared" si="10"/>
        <v>0.02</v>
      </c>
      <c r="P54" s="197">
        <v>0</v>
      </c>
      <c r="Q54" s="197">
        <f t="shared" si="11"/>
        <v>0</v>
      </c>
      <c r="R54" s="198" t="s">
        <v>1260</v>
      </c>
      <c r="S54" s="198" t="s">
        <v>194</v>
      </c>
    </row>
    <row r="55" spans="1:19" ht="22.5" x14ac:dyDescent="0.2">
      <c r="A55" s="193">
        <v>27</v>
      </c>
      <c r="B55" s="230" t="s">
        <v>1316</v>
      </c>
      <c r="C55" s="230" t="s">
        <v>1317</v>
      </c>
      <c r="D55" s="195" t="s">
        <v>213</v>
      </c>
      <c r="E55" s="196">
        <v>4</v>
      </c>
      <c r="F55" s="199"/>
      <c r="G55" s="197">
        <f t="shared" si="6"/>
        <v>0</v>
      </c>
      <c r="H55" s="199">
        <v>22.06</v>
      </c>
      <c r="I55" s="197">
        <f t="shared" si="7"/>
        <v>88.24</v>
      </c>
      <c r="J55" s="199">
        <v>376.42</v>
      </c>
      <c r="K55" s="197">
        <f t="shared" si="8"/>
        <v>1505.68</v>
      </c>
      <c r="L55" s="197">
        <v>21</v>
      </c>
      <c r="M55" s="197">
        <f t="shared" si="9"/>
        <v>0</v>
      </c>
      <c r="N55" s="197">
        <v>2.0000000000000002E-5</v>
      </c>
      <c r="O55" s="197">
        <f t="shared" si="10"/>
        <v>0</v>
      </c>
      <c r="P55" s="197">
        <v>0</v>
      </c>
      <c r="Q55" s="197">
        <f t="shared" si="11"/>
        <v>0</v>
      </c>
      <c r="R55" s="198" t="s">
        <v>1260</v>
      </c>
      <c r="S55" s="198" t="s">
        <v>194</v>
      </c>
    </row>
    <row r="56" spans="1:19" x14ac:dyDescent="0.2">
      <c r="A56" s="193">
        <v>28</v>
      </c>
      <c r="B56" s="230" t="s">
        <v>1318</v>
      </c>
      <c r="C56" s="230" t="s">
        <v>1319</v>
      </c>
      <c r="D56" s="195" t="s">
        <v>0</v>
      </c>
      <c r="E56" s="329"/>
      <c r="F56" s="199"/>
      <c r="G56" s="197">
        <f t="shared" si="6"/>
        <v>0</v>
      </c>
      <c r="H56" s="199">
        <v>0</v>
      </c>
      <c r="I56" s="197">
        <f t="shared" si="7"/>
        <v>0</v>
      </c>
      <c r="J56" s="199">
        <v>2.94</v>
      </c>
      <c r="K56" s="197">
        <f t="shared" si="8"/>
        <v>0</v>
      </c>
      <c r="L56" s="197">
        <v>21</v>
      </c>
      <c r="M56" s="197">
        <f t="shared" si="9"/>
        <v>0</v>
      </c>
      <c r="N56" s="197">
        <v>0</v>
      </c>
      <c r="O56" s="197">
        <f t="shared" si="10"/>
        <v>0</v>
      </c>
      <c r="P56" s="197">
        <v>0</v>
      </c>
      <c r="Q56" s="197">
        <f t="shared" si="11"/>
        <v>0</v>
      </c>
      <c r="R56" s="198" t="s">
        <v>1260</v>
      </c>
      <c r="S56" s="198" t="s">
        <v>194</v>
      </c>
    </row>
    <row r="57" spans="1:19" x14ac:dyDescent="0.2">
      <c r="A57" s="177"/>
      <c r="B57" s="234" t="s">
        <v>518</v>
      </c>
      <c r="C57" s="235"/>
      <c r="D57" s="200"/>
      <c r="E57" s="201"/>
      <c r="F57" s="184"/>
      <c r="G57" s="184"/>
      <c r="H57" s="184"/>
      <c r="I57" s="184"/>
      <c r="J57" s="184"/>
      <c r="K57" s="184"/>
      <c r="L57" s="184"/>
      <c r="M57" s="184"/>
      <c r="N57" s="184"/>
      <c r="O57" s="184"/>
      <c r="P57" s="184"/>
      <c r="Q57" s="184"/>
      <c r="R57" s="185"/>
      <c r="S57" s="185"/>
    </row>
    <row r="58" spans="1:19" x14ac:dyDescent="0.2">
      <c r="A58" s="177"/>
      <c r="B58" s="234" t="s">
        <v>1320</v>
      </c>
      <c r="C58" s="235"/>
      <c r="D58" s="200"/>
      <c r="E58" s="201"/>
      <c r="F58" s="184"/>
      <c r="G58" s="184"/>
      <c r="H58" s="184"/>
      <c r="I58" s="184"/>
      <c r="J58" s="184"/>
      <c r="K58" s="184"/>
      <c r="L58" s="184"/>
      <c r="M58" s="184"/>
      <c r="N58" s="184"/>
      <c r="O58" s="184"/>
      <c r="P58" s="184"/>
      <c r="Q58" s="184"/>
      <c r="R58" s="185"/>
      <c r="S58" s="185"/>
    </row>
    <row r="59" spans="1:19" x14ac:dyDescent="0.2">
      <c r="A59" s="177"/>
      <c r="B59" s="234" t="s">
        <v>1321</v>
      </c>
      <c r="C59" s="235"/>
      <c r="D59" s="200"/>
      <c r="E59" s="201">
        <v>440.72239999999999</v>
      </c>
      <c r="F59" s="184"/>
      <c r="G59" s="184"/>
      <c r="H59" s="184"/>
      <c r="I59" s="184"/>
      <c r="J59" s="184"/>
      <c r="K59" s="184"/>
      <c r="L59" s="184"/>
      <c r="M59" s="184"/>
      <c r="N59" s="184"/>
      <c r="O59" s="184"/>
      <c r="P59" s="184"/>
      <c r="Q59" s="184"/>
      <c r="R59" s="185"/>
      <c r="S59" s="185"/>
    </row>
    <row r="60" spans="1:19" x14ac:dyDescent="0.2">
      <c r="A60" s="193">
        <v>29</v>
      </c>
      <c r="B60" s="230" t="s">
        <v>1322</v>
      </c>
      <c r="C60" s="230" t="s">
        <v>1323</v>
      </c>
      <c r="D60" s="195" t="s">
        <v>326</v>
      </c>
      <c r="E60" s="196">
        <v>24</v>
      </c>
      <c r="F60" s="199"/>
      <c r="G60" s="197">
        <f>ROUND(E60*F60,2)</f>
        <v>0</v>
      </c>
      <c r="H60" s="199">
        <v>0</v>
      </c>
      <c r="I60" s="197">
        <f>ROUND(E60*H60,2)</f>
        <v>0</v>
      </c>
      <c r="J60" s="199">
        <v>498.23</v>
      </c>
      <c r="K60" s="197">
        <f>ROUND(E60*J60,2)</f>
        <v>11957.52</v>
      </c>
      <c r="L60" s="197">
        <v>21</v>
      </c>
      <c r="M60" s="197">
        <f>G60*(1+L60/100)</f>
        <v>0</v>
      </c>
      <c r="N60" s="197">
        <v>0</v>
      </c>
      <c r="O60" s="197">
        <f>ROUND(E60*N60,2)</f>
        <v>0</v>
      </c>
      <c r="P60" s="197">
        <v>0</v>
      </c>
      <c r="Q60" s="197">
        <f>ROUND(E60*P60,2)</f>
        <v>0</v>
      </c>
      <c r="R60" s="198" t="s">
        <v>327</v>
      </c>
      <c r="S60" s="198" t="s">
        <v>194</v>
      </c>
    </row>
    <row r="61" spans="1:19" x14ac:dyDescent="0.2">
      <c r="A61" s="162"/>
      <c r="B61" s="231"/>
      <c r="C61" s="231"/>
      <c r="D61" s="180"/>
      <c r="E61" s="181"/>
      <c r="F61" s="182"/>
      <c r="G61" s="182"/>
      <c r="H61" s="182"/>
      <c r="I61" s="182"/>
      <c r="J61" s="182"/>
      <c r="K61" s="182"/>
      <c r="L61" s="182"/>
      <c r="M61" s="182"/>
      <c r="N61" s="182"/>
      <c r="O61" s="182"/>
      <c r="P61" s="182"/>
      <c r="Q61" s="182"/>
      <c r="R61" s="183"/>
      <c r="S61" s="183"/>
    </row>
    <row r="62" spans="1:19" x14ac:dyDescent="0.2">
      <c r="A62" s="179" t="s">
        <v>188</v>
      </c>
      <c r="B62" s="229" t="s">
        <v>143</v>
      </c>
      <c r="C62" s="229" t="s">
        <v>144</v>
      </c>
      <c r="D62" s="187"/>
      <c r="E62" s="188"/>
      <c r="F62" s="189"/>
      <c r="G62" s="190">
        <f>SUMIF(AE63:AE63,"&lt;&gt;NOR",G63:G63)</f>
        <v>0</v>
      </c>
      <c r="H62" s="189"/>
      <c r="I62" s="189">
        <f>SUM(I63:I63)</f>
        <v>1953</v>
      </c>
      <c r="J62" s="189"/>
      <c r="K62" s="189">
        <f>SUM(K63:K63)</f>
        <v>8575.2000000000007</v>
      </c>
      <c r="L62" s="189"/>
      <c r="M62" s="189">
        <f>SUM(M63:M63)</f>
        <v>0</v>
      </c>
      <c r="N62" s="189"/>
      <c r="O62" s="189">
        <f>SUM(O63:O63)</f>
        <v>0.01</v>
      </c>
      <c r="P62" s="189"/>
      <c r="Q62" s="189">
        <f>SUM(Q63:Q63)</f>
        <v>0</v>
      </c>
      <c r="R62" s="191"/>
      <c r="S62" s="191"/>
    </row>
    <row r="63" spans="1:19" ht="22.5" x14ac:dyDescent="0.2">
      <c r="A63" s="193">
        <v>30</v>
      </c>
      <c r="B63" s="230" t="s">
        <v>1324</v>
      </c>
      <c r="C63" s="230" t="s">
        <v>1325</v>
      </c>
      <c r="D63" s="195" t="s">
        <v>293</v>
      </c>
      <c r="E63" s="196">
        <v>180</v>
      </c>
      <c r="F63" s="199"/>
      <c r="G63" s="197">
        <f>ROUND(E63*F63,2)</f>
        <v>0</v>
      </c>
      <c r="H63" s="199">
        <v>10.85</v>
      </c>
      <c r="I63" s="197">
        <f>ROUND(E63*H63,2)</f>
        <v>1953</v>
      </c>
      <c r="J63" s="199">
        <v>47.64</v>
      </c>
      <c r="K63" s="197">
        <f>ROUND(E63*J63,2)</f>
        <v>8575.2000000000007</v>
      </c>
      <c r="L63" s="197">
        <v>21</v>
      </c>
      <c r="M63" s="197">
        <f>G63*(1+L63/100)</f>
        <v>0</v>
      </c>
      <c r="N63" s="197">
        <v>6.9999999999999994E-5</v>
      </c>
      <c r="O63" s="197">
        <f>ROUND(E63*N63,2)</f>
        <v>0.01</v>
      </c>
      <c r="P63" s="197">
        <v>0</v>
      </c>
      <c r="Q63" s="197">
        <f>ROUND(E63*P63,2)</f>
        <v>0</v>
      </c>
      <c r="R63" s="198" t="s">
        <v>861</v>
      </c>
      <c r="S63" s="198" t="s">
        <v>194</v>
      </c>
    </row>
    <row r="64" spans="1:19" x14ac:dyDescent="0.2">
      <c r="A64" s="162"/>
      <c r="B64" s="231"/>
      <c r="C64" s="231"/>
      <c r="D64" s="180"/>
      <c r="E64" s="181"/>
      <c r="F64" s="182"/>
      <c r="G64" s="182"/>
      <c r="H64" s="182"/>
      <c r="I64" s="182"/>
      <c r="J64" s="182"/>
      <c r="K64" s="182"/>
      <c r="L64" s="182"/>
      <c r="M64" s="182"/>
      <c r="N64" s="182"/>
      <c r="O64" s="182"/>
      <c r="P64" s="182"/>
      <c r="Q64" s="182"/>
      <c r="R64" s="183"/>
      <c r="S64" s="183"/>
    </row>
    <row r="65" spans="1:4" x14ac:dyDescent="0.2">
      <c r="A65" s="158"/>
      <c r="D65" s="138"/>
    </row>
    <row r="66" spans="1:4" x14ac:dyDescent="0.2">
      <c r="A66" s="158"/>
      <c r="D66" s="138"/>
    </row>
    <row r="67" spans="1:4" x14ac:dyDescent="0.2">
      <c r="A67" s="158"/>
      <c r="D67" s="138"/>
    </row>
    <row r="68" spans="1:4" x14ac:dyDescent="0.2">
      <c r="A68" s="158"/>
      <c r="D68" s="138"/>
    </row>
    <row r="69" spans="1:4" x14ac:dyDescent="0.2">
      <c r="A69" s="158"/>
      <c r="D69" s="138"/>
    </row>
    <row r="70" spans="1:4" x14ac:dyDescent="0.2">
      <c r="A70" s="158"/>
      <c r="D70" s="138"/>
    </row>
    <row r="71" spans="1:4" x14ac:dyDescent="0.2">
      <c r="A71" s="158"/>
      <c r="D71" s="138"/>
    </row>
    <row r="72" spans="1:4" x14ac:dyDescent="0.2">
      <c r="A72" s="158"/>
      <c r="D72" s="138"/>
    </row>
    <row r="73" spans="1:4" x14ac:dyDescent="0.2">
      <c r="A73" s="158"/>
      <c r="D73" s="138"/>
    </row>
    <row r="74" spans="1:4" x14ac:dyDescent="0.2">
      <c r="A74" s="158"/>
      <c r="D74" s="138"/>
    </row>
    <row r="75" spans="1:4" x14ac:dyDescent="0.2">
      <c r="A75" s="158"/>
      <c r="D75" s="138"/>
    </row>
    <row r="76" spans="1:4" x14ac:dyDescent="0.2">
      <c r="A76" s="158"/>
      <c r="D76" s="138"/>
    </row>
    <row r="77" spans="1:4" x14ac:dyDescent="0.2">
      <c r="A77" s="158"/>
      <c r="D77" s="138"/>
    </row>
    <row r="78" spans="1:4" x14ac:dyDescent="0.2">
      <c r="A78" s="158"/>
      <c r="D78" s="138"/>
    </row>
    <row r="79" spans="1:4" x14ac:dyDescent="0.2">
      <c r="A79" s="158"/>
      <c r="D79" s="138"/>
    </row>
    <row r="80" spans="1:4" x14ac:dyDescent="0.2">
      <c r="A80" s="158"/>
      <c r="D80" s="138"/>
    </row>
    <row r="81" spans="1:4" x14ac:dyDescent="0.2">
      <c r="A81" s="158"/>
      <c r="D81" s="138"/>
    </row>
    <row r="82" spans="1:4" x14ac:dyDescent="0.2">
      <c r="A82" s="158"/>
      <c r="D82" s="138"/>
    </row>
    <row r="83" spans="1:4" x14ac:dyDescent="0.2">
      <c r="A83" s="158"/>
      <c r="D83" s="138"/>
    </row>
    <row r="84" spans="1:4" x14ac:dyDescent="0.2">
      <c r="A84" s="158"/>
      <c r="D84" s="138"/>
    </row>
    <row r="85" spans="1:4" x14ac:dyDescent="0.2">
      <c r="A85" s="158"/>
      <c r="D85" s="138"/>
    </row>
    <row r="86" spans="1:4" x14ac:dyDescent="0.2">
      <c r="A86" s="158"/>
      <c r="D86" s="138"/>
    </row>
    <row r="87" spans="1:4" x14ac:dyDescent="0.2">
      <c r="A87" s="158"/>
      <c r="D87" s="138"/>
    </row>
    <row r="88" spans="1:4" x14ac:dyDescent="0.2">
      <c r="A88" s="158"/>
      <c r="D88" s="138"/>
    </row>
    <row r="89" spans="1:4" x14ac:dyDescent="0.2">
      <c r="A89" s="158"/>
      <c r="D89" s="138"/>
    </row>
    <row r="90" spans="1:4" x14ac:dyDescent="0.2">
      <c r="A90" s="158"/>
      <c r="D90" s="138"/>
    </row>
    <row r="91" spans="1:4" x14ac:dyDescent="0.2">
      <c r="A91" s="158"/>
      <c r="D91" s="138"/>
    </row>
    <row r="92" spans="1:4" x14ac:dyDescent="0.2">
      <c r="A92" s="158"/>
      <c r="D92" s="138"/>
    </row>
    <row r="93" spans="1:4" x14ac:dyDescent="0.2">
      <c r="A93" s="158"/>
      <c r="D93" s="138"/>
    </row>
    <row r="94" spans="1:4" x14ac:dyDescent="0.2">
      <c r="A94" s="158"/>
      <c r="D94" s="138"/>
    </row>
    <row r="95" spans="1:4" x14ac:dyDescent="0.2">
      <c r="A95" s="158"/>
      <c r="D95" s="138"/>
    </row>
    <row r="96" spans="1:4" x14ac:dyDescent="0.2">
      <c r="A96" s="158"/>
      <c r="D96" s="138"/>
    </row>
    <row r="97" spans="1:4" x14ac:dyDescent="0.2">
      <c r="A97" s="158"/>
      <c r="D97" s="138"/>
    </row>
    <row r="98" spans="1:4" x14ac:dyDescent="0.2">
      <c r="A98" s="158"/>
      <c r="D98" s="138"/>
    </row>
    <row r="99" spans="1:4" x14ac:dyDescent="0.2">
      <c r="A99" s="158"/>
      <c r="D99" s="138"/>
    </row>
    <row r="100" spans="1:4" x14ac:dyDescent="0.2">
      <c r="A100" s="158"/>
      <c r="D100" s="138"/>
    </row>
    <row r="101" spans="1:4" x14ac:dyDescent="0.2">
      <c r="A101" s="158"/>
      <c r="D101" s="138"/>
    </row>
    <row r="102" spans="1:4" x14ac:dyDescent="0.2">
      <c r="A102" s="158"/>
      <c r="D102" s="138"/>
    </row>
    <row r="103" spans="1:4" x14ac:dyDescent="0.2">
      <c r="A103" s="158"/>
      <c r="D103" s="138"/>
    </row>
    <row r="104" spans="1:4" x14ac:dyDescent="0.2">
      <c r="A104" s="158"/>
      <c r="D104" s="138"/>
    </row>
    <row r="105" spans="1:4" x14ac:dyDescent="0.2">
      <c r="A105" s="158"/>
      <c r="D105" s="138"/>
    </row>
    <row r="106" spans="1:4" x14ac:dyDescent="0.2">
      <c r="A106" s="158"/>
      <c r="D106" s="138"/>
    </row>
    <row r="107" spans="1:4" x14ac:dyDescent="0.2">
      <c r="A107" s="158"/>
      <c r="D107" s="138"/>
    </row>
    <row r="108" spans="1:4" x14ac:dyDescent="0.2">
      <c r="A108" s="158"/>
      <c r="D108" s="138"/>
    </row>
    <row r="109" spans="1:4" x14ac:dyDescent="0.2">
      <c r="A109" s="158"/>
      <c r="D109" s="138"/>
    </row>
    <row r="110" spans="1:4" x14ac:dyDescent="0.2">
      <c r="A110" s="158"/>
      <c r="D110" s="138"/>
    </row>
    <row r="111" spans="1:4" x14ac:dyDescent="0.2">
      <c r="A111" s="158"/>
      <c r="D111" s="138"/>
    </row>
    <row r="112" spans="1:4" x14ac:dyDescent="0.2">
      <c r="A112" s="158"/>
      <c r="D112" s="138"/>
    </row>
    <row r="113" spans="1:4" x14ac:dyDescent="0.2">
      <c r="A113" s="158"/>
      <c r="D113" s="138"/>
    </row>
    <row r="114" spans="1:4" x14ac:dyDescent="0.2">
      <c r="A114" s="158"/>
      <c r="D114" s="138"/>
    </row>
    <row r="115" spans="1:4" x14ac:dyDescent="0.2">
      <c r="A115" s="158"/>
      <c r="D115" s="138"/>
    </row>
    <row r="116" spans="1:4" x14ac:dyDescent="0.2">
      <c r="A116" s="158"/>
      <c r="D116" s="138"/>
    </row>
    <row r="117" spans="1:4" x14ac:dyDescent="0.2">
      <c r="A117" s="158"/>
      <c r="D117" s="138"/>
    </row>
    <row r="118" spans="1:4" x14ac:dyDescent="0.2">
      <c r="A118" s="158"/>
      <c r="D118" s="138"/>
    </row>
    <row r="119" spans="1:4" x14ac:dyDescent="0.2">
      <c r="A119" s="158"/>
      <c r="D119" s="138"/>
    </row>
    <row r="120" spans="1:4" x14ac:dyDescent="0.2">
      <c r="A120" s="158"/>
      <c r="D120" s="138"/>
    </row>
    <row r="121" spans="1:4" x14ac:dyDescent="0.2">
      <c r="A121" s="158"/>
      <c r="D121" s="138"/>
    </row>
    <row r="122" spans="1:4" x14ac:dyDescent="0.2">
      <c r="A122" s="158"/>
      <c r="D122" s="138"/>
    </row>
    <row r="123" spans="1:4" x14ac:dyDescent="0.2">
      <c r="A123" s="158"/>
      <c r="D123" s="138"/>
    </row>
    <row r="124" spans="1:4" x14ac:dyDescent="0.2">
      <c r="A124" s="158"/>
      <c r="D124" s="138"/>
    </row>
    <row r="125" spans="1:4" x14ac:dyDescent="0.2">
      <c r="A125" s="158"/>
      <c r="D125" s="138"/>
    </row>
    <row r="126" spans="1:4" x14ac:dyDescent="0.2">
      <c r="A126" s="158"/>
      <c r="D126" s="138"/>
    </row>
    <row r="127" spans="1:4" x14ac:dyDescent="0.2">
      <c r="A127" s="158"/>
      <c r="D127" s="138"/>
    </row>
    <row r="128" spans="1:4" x14ac:dyDescent="0.2">
      <c r="A128" s="158"/>
      <c r="D128" s="138"/>
    </row>
    <row r="129" spans="1:4" x14ac:dyDescent="0.2">
      <c r="A129" s="158"/>
      <c r="D129" s="138"/>
    </row>
    <row r="130" spans="1:4" x14ac:dyDescent="0.2">
      <c r="A130" s="158"/>
      <c r="D130" s="138"/>
    </row>
    <row r="131" spans="1:4" x14ac:dyDescent="0.2">
      <c r="A131" s="158"/>
      <c r="D131" s="138"/>
    </row>
    <row r="132" spans="1:4" x14ac:dyDescent="0.2">
      <c r="A132" s="158"/>
      <c r="D132" s="138"/>
    </row>
    <row r="133" spans="1:4" x14ac:dyDescent="0.2">
      <c r="A133" s="158"/>
      <c r="D133" s="138"/>
    </row>
    <row r="134" spans="1:4" x14ac:dyDescent="0.2">
      <c r="A134" s="158"/>
      <c r="D134" s="138"/>
    </row>
    <row r="135" spans="1:4" x14ac:dyDescent="0.2">
      <c r="A135" s="158"/>
      <c r="D135" s="138"/>
    </row>
    <row r="136" spans="1:4" x14ac:dyDescent="0.2">
      <c r="A136" s="158"/>
      <c r="D136" s="138"/>
    </row>
    <row r="137" spans="1:4" x14ac:dyDescent="0.2">
      <c r="A137" s="158"/>
      <c r="D137" s="138"/>
    </row>
    <row r="138" spans="1:4" x14ac:dyDescent="0.2">
      <c r="A138" s="158"/>
      <c r="D138" s="138"/>
    </row>
    <row r="139" spans="1:4" x14ac:dyDescent="0.2">
      <c r="A139" s="158"/>
      <c r="D139" s="138"/>
    </row>
    <row r="140" spans="1:4" x14ac:dyDescent="0.2">
      <c r="A140" s="158"/>
      <c r="D140" s="138"/>
    </row>
    <row r="141" spans="1:4" x14ac:dyDescent="0.2">
      <c r="A141" s="158"/>
      <c r="D141" s="138"/>
    </row>
    <row r="142" spans="1:4" x14ac:dyDescent="0.2">
      <c r="A142" s="158"/>
      <c r="D142" s="138"/>
    </row>
    <row r="143" spans="1:4" x14ac:dyDescent="0.2">
      <c r="A143" s="158"/>
      <c r="D143" s="138"/>
    </row>
    <row r="144" spans="1:4" x14ac:dyDescent="0.2">
      <c r="A144" s="158"/>
      <c r="D144" s="138"/>
    </row>
    <row r="145" spans="1:4" x14ac:dyDescent="0.2">
      <c r="A145" s="158"/>
      <c r="D145" s="138"/>
    </row>
    <row r="146" spans="1:4" x14ac:dyDescent="0.2">
      <c r="A146" s="158"/>
      <c r="D146" s="138"/>
    </row>
    <row r="147" spans="1:4" x14ac:dyDescent="0.2">
      <c r="A147" s="158"/>
      <c r="D147" s="138"/>
    </row>
    <row r="148" spans="1:4" x14ac:dyDescent="0.2">
      <c r="A148" s="158"/>
      <c r="D148" s="138"/>
    </row>
    <row r="149" spans="1:4" x14ac:dyDescent="0.2">
      <c r="A149" s="158"/>
      <c r="D149" s="138"/>
    </row>
    <row r="150" spans="1:4" x14ac:dyDescent="0.2">
      <c r="A150" s="158"/>
      <c r="D150" s="138"/>
    </row>
    <row r="151" spans="1:4" x14ac:dyDescent="0.2">
      <c r="A151" s="158"/>
      <c r="D151" s="138"/>
    </row>
    <row r="152" spans="1:4" x14ac:dyDescent="0.2">
      <c r="A152" s="158"/>
      <c r="D152" s="138"/>
    </row>
    <row r="153" spans="1:4" x14ac:dyDescent="0.2">
      <c r="A153" s="158"/>
      <c r="D153" s="138"/>
    </row>
    <row r="154" spans="1:4" x14ac:dyDescent="0.2">
      <c r="A154" s="158"/>
      <c r="D154" s="138"/>
    </row>
    <row r="155" spans="1:4" x14ac:dyDescent="0.2">
      <c r="A155" s="158"/>
      <c r="D155" s="138"/>
    </row>
    <row r="156" spans="1:4" x14ac:dyDescent="0.2">
      <c r="A156" s="158"/>
      <c r="D156" s="138"/>
    </row>
    <row r="157" spans="1:4" x14ac:dyDescent="0.2">
      <c r="A157" s="158"/>
      <c r="D157" s="138"/>
    </row>
    <row r="158" spans="1:4" x14ac:dyDescent="0.2">
      <c r="A158" s="158"/>
      <c r="D158" s="138"/>
    </row>
    <row r="159" spans="1:4" x14ac:dyDescent="0.2">
      <c r="A159" s="158"/>
      <c r="D159" s="138"/>
    </row>
    <row r="160" spans="1:4" x14ac:dyDescent="0.2">
      <c r="A160" s="158"/>
      <c r="D160" s="138"/>
    </row>
    <row r="161" spans="1:4" x14ac:dyDescent="0.2">
      <c r="A161" s="158"/>
      <c r="D161" s="138"/>
    </row>
    <row r="162" spans="1:4" x14ac:dyDescent="0.2">
      <c r="A162" s="158"/>
      <c r="D162" s="138"/>
    </row>
    <row r="163" spans="1:4" x14ac:dyDescent="0.2">
      <c r="A163" s="158"/>
      <c r="D163" s="138"/>
    </row>
    <row r="164" spans="1:4" x14ac:dyDescent="0.2">
      <c r="A164" s="158"/>
      <c r="D164" s="138"/>
    </row>
    <row r="165" spans="1:4" x14ac:dyDescent="0.2">
      <c r="A165" s="158"/>
      <c r="D165" s="138"/>
    </row>
    <row r="166" spans="1:4" x14ac:dyDescent="0.2">
      <c r="A166" s="158"/>
      <c r="D166" s="138"/>
    </row>
    <row r="167" spans="1:4" x14ac:dyDescent="0.2">
      <c r="A167" s="158"/>
      <c r="D167" s="138"/>
    </row>
    <row r="168" spans="1:4" x14ac:dyDescent="0.2">
      <c r="A168" s="158"/>
      <c r="D168" s="138"/>
    </row>
    <row r="169" spans="1:4" x14ac:dyDescent="0.2">
      <c r="A169" s="158"/>
      <c r="D169" s="138"/>
    </row>
    <row r="170" spans="1:4" x14ac:dyDescent="0.2">
      <c r="A170" s="158"/>
      <c r="D170" s="138"/>
    </row>
    <row r="171" spans="1:4" x14ac:dyDescent="0.2">
      <c r="A171" s="158"/>
      <c r="D171" s="138"/>
    </row>
    <row r="172" spans="1:4" x14ac:dyDescent="0.2">
      <c r="A172" s="158"/>
      <c r="D172" s="138"/>
    </row>
    <row r="173" spans="1:4" x14ac:dyDescent="0.2">
      <c r="A173" s="158"/>
      <c r="D173" s="138"/>
    </row>
    <row r="174" spans="1:4" x14ac:dyDescent="0.2">
      <c r="A174" s="158"/>
      <c r="D174" s="138"/>
    </row>
    <row r="175" spans="1:4" x14ac:dyDescent="0.2">
      <c r="A175" s="158"/>
      <c r="D175" s="138"/>
    </row>
    <row r="176" spans="1:4" x14ac:dyDescent="0.2">
      <c r="A176" s="158"/>
      <c r="D176" s="138"/>
    </row>
    <row r="177" spans="1:4" x14ac:dyDescent="0.2">
      <c r="A177" s="158"/>
      <c r="D177" s="138"/>
    </row>
    <row r="178" spans="1:4" x14ac:dyDescent="0.2">
      <c r="A178" s="158"/>
      <c r="D178" s="138"/>
    </row>
    <row r="179" spans="1:4" x14ac:dyDescent="0.2">
      <c r="A179" s="158"/>
      <c r="D179" s="138"/>
    </row>
    <row r="180" spans="1:4" x14ac:dyDescent="0.2">
      <c r="A180" s="158"/>
      <c r="D180" s="138"/>
    </row>
    <row r="181" spans="1:4" x14ac:dyDescent="0.2">
      <c r="A181" s="158"/>
      <c r="D181" s="138"/>
    </row>
    <row r="182" spans="1:4" x14ac:dyDescent="0.2">
      <c r="A182" s="158"/>
      <c r="D182" s="138"/>
    </row>
    <row r="183" spans="1:4" x14ac:dyDescent="0.2">
      <c r="A183" s="158"/>
      <c r="D183" s="138"/>
    </row>
    <row r="184" spans="1:4" x14ac:dyDescent="0.2">
      <c r="A184" s="158"/>
      <c r="D184" s="138"/>
    </row>
    <row r="185" spans="1:4" x14ac:dyDescent="0.2">
      <c r="A185" s="158"/>
      <c r="D185" s="138"/>
    </row>
    <row r="186" spans="1:4" x14ac:dyDescent="0.2">
      <c r="A186" s="158"/>
      <c r="D186" s="138"/>
    </row>
    <row r="187" spans="1:4" x14ac:dyDescent="0.2">
      <c r="A187" s="158"/>
      <c r="D187" s="138"/>
    </row>
    <row r="188" spans="1:4" x14ac:dyDescent="0.2">
      <c r="A188" s="158"/>
      <c r="D188" s="138"/>
    </row>
    <row r="189" spans="1:4" x14ac:dyDescent="0.2">
      <c r="A189" s="158"/>
      <c r="D189" s="138"/>
    </row>
    <row r="190" spans="1:4" x14ac:dyDescent="0.2">
      <c r="A190" s="158"/>
      <c r="D190" s="138"/>
    </row>
    <row r="191" spans="1:4" x14ac:dyDescent="0.2">
      <c r="A191" s="158"/>
      <c r="D191" s="138"/>
    </row>
    <row r="192" spans="1:4" x14ac:dyDescent="0.2">
      <c r="A192" s="158"/>
      <c r="D192" s="138"/>
    </row>
    <row r="193" spans="1:4" x14ac:dyDescent="0.2">
      <c r="A193" s="158"/>
      <c r="D193" s="138"/>
    </row>
    <row r="194" spans="1:4" x14ac:dyDescent="0.2">
      <c r="A194" s="158"/>
      <c r="D194" s="138"/>
    </row>
    <row r="195" spans="1:4" x14ac:dyDescent="0.2">
      <c r="A195" s="158"/>
      <c r="D195" s="138"/>
    </row>
    <row r="196" spans="1:4" x14ac:dyDescent="0.2">
      <c r="A196" s="158"/>
      <c r="D196" s="138"/>
    </row>
    <row r="197" spans="1:4" x14ac:dyDescent="0.2">
      <c r="A197" s="158"/>
      <c r="D197" s="138"/>
    </row>
    <row r="198" spans="1:4" x14ac:dyDescent="0.2">
      <c r="A198" s="158"/>
      <c r="D198" s="138"/>
    </row>
    <row r="199" spans="1:4" x14ac:dyDescent="0.2">
      <c r="A199" s="158"/>
      <c r="D199" s="138"/>
    </row>
    <row r="200" spans="1:4" x14ac:dyDescent="0.2">
      <c r="A200" s="158"/>
      <c r="D200" s="138"/>
    </row>
    <row r="201" spans="1:4" x14ac:dyDescent="0.2">
      <c r="A201" s="158"/>
      <c r="D201" s="138"/>
    </row>
    <row r="202" spans="1:4" x14ac:dyDescent="0.2">
      <c r="A202" s="158"/>
      <c r="D202" s="138"/>
    </row>
    <row r="203" spans="1:4" x14ac:dyDescent="0.2">
      <c r="A203" s="158"/>
      <c r="D203" s="138"/>
    </row>
    <row r="204" spans="1:4" x14ac:dyDescent="0.2">
      <c r="A204" s="158"/>
      <c r="D204" s="138"/>
    </row>
    <row r="205" spans="1:4" x14ac:dyDescent="0.2">
      <c r="A205" s="158"/>
      <c r="D205" s="138"/>
    </row>
    <row r="206" spans="1:4" x14ac:dyDescent="0.2">
      <c r="A206" s="158"/>
      <c r="D206" s="138"/>
    </row>
    <row r="207" spans="1:4" x14ac:dyDescent="0.2">
      <c r="A207" s="158"/>
      <c r="D207" s="138"/>
    </row>
    <row r="208" spans="1:4" x14ac:dyDescent="0.2">
      <c r="A208" s="158"/>
      <c r="D208" s="138"/>
    </row>
    <row r="209" spans="1:4" x14ac:dyDescent="0.2">
      <c r="A209" s="158"/>
      <c r="D209" s="138"/>
    </row>
    <row r="210" spans="1:4" x14ac:dyDescent="0.2">
      <c r="A210" s="158"/>
      <c r="D210" s="138"/>
    </row>
    <row r="211" spans="1:4" x14ac:dyDescent="0.2">
      <c r="A211" s="158"/>
      <c r="D211" s="138"/>
    </row>
    <row r="212" spans="1:4" x14ac:dyDescent="0.2">
      <c r="A212" s="158"/>
      <c r="D212" s="138"/>
    </row>
    <row r="213" spans="1:4" x14ac:dyDescent="0.2">
      <c r="A213" s="158"/>
      <c r="D213" s="138"/>
    </row>
    <row r="214" spans="1:4" x14ac:dyDescent="0.2">
      <c r="A214" s="158"/>
      <c r="D214" s="138"/>
    </row>
    <row r="215" spans="1:4" x14ac:dyDescent="0.2">
      <c r="A215" s="158"/>
      <c r="D215" s="138"/>
    </row>
    <row r="216" spans="1:4" x14ac:dyDescent="0.2">
      <c r="A216" s="158"/>
      <c r="D216" s="138"/>
    </row>
    <row r="217" spans="1:4" x14ac:dyDescent="0.2">
      <c r="A217" s="158"/>
      <c r="D217" s="138"/>
    </row>
    <row r="218" spans="1:4" x14ac:dyDescent="0.2">
      <c r="A218" s="158"/>
      <c r="D218" s="138"/>
    </row>
    <row r="219" spans="1:4" x14ac:dyDescent="0.2">
      <c r="A219" s="158"/>
      <c r="D219" s="138"/>
    </row>
    <row r="220" spans="1:4" x14ac:dyDescent="0.2">
      <c r="A220" s="158"/>
      <c r="D220" s="138"/>
    </row>
    <row r="221" spans="1:4" x14ac:dyDescent="0.2">
      <c r="A221" s="158"/>
      <c r="D221" s="138"/>
    </row>
    <row r="222" spans="1:4" x14ac:dyDescent="0.2">
      <c r="A222" s="158"/>
      <c r="D222" s="138"/>
    </row>
    <row r="223" spans="1:4" x14ac:dyDescent="0.2">
      <c r="A223" s="158"/>
      <c r="D223" s="138"/>
    </row>
    <row r="224" spans="1:4" x14ac:dyDescent="0.2">
      <c r="A224" s="158"/>
      <c r="D224" s="138"/>
    </row>
    <row r="225" spans="1:4" x14ac:dyDescent="0.2">
      <c r="A225" s="158"/>
      <c r="D225" s="138"/>
    </row>
    <row r="226" spans="1:4" x14ac:dyDescent="0.2">
      <c r="A226" s="158"/>
      <c r="D226" s="138"/>
    </row>
    <row r="227" spans="1:4" x14ac:dyDescent="0.2">
      <c r="A227" s="158"/>
      <c r="D227" s="138"/>
    </row>
    <row r="228" spans="1:4" x14ac:dyDescent="0.2">
      <c r="A228" s="158"/>
      <c r="D228" s="138"/>
    </row>
    <row r="229" spans="1:4" x14ac:dyDescent="0.2">
      <c r="A229" s="158"/>
      <c r="D229" s="138"/>
    </row>
    <row r="230" spans="1:4" x14ac:dyDescent="0.2">
      <c r="A230" s="158"/>
      <c r="D230" s="138"/>
    </row>
    <row r="231" spans="1:4" x14ac:dyDescent="0.2">
      <c r="A231" s="158"/>
      <c r="D231" s="138"/>
    </row>
    <row r="232" spans="1:4" x14ac:dyDescent="0.2">
      <c r="A232" s="158"/>
      <c r="D232" s="138"/>
    </row>
    <row r="233" spans="1:4" x14ac:dyDescent="0.2">
      <c r="A233" s="158"/>
      <c r="D233" s="138"/>
    </row>
    <row r="234" spans="1:4" x14ac:dyDescent="0.2">
      <c r="A234" s="158"/>
      <c r="D234" s="138"/>
    </row>
    <row r="235" spans="1:4" x14ac:dyDescent="0.2">
      <c r="A235" s="158"/>
      <c r="D235" s="138"/>
    </row>
    <row r="236" spans="1:4" x14ac:dyDescent="0.2">
      <c r="A236" s="158"/>
      <c r="D236" s="138"/>
    </row>
    <row r="237" spans="1:4" x14ac:dyDescent="0.2">
      <c r="A237" s="158"/>
      <c r="D237" s="138"/>
    </row>
    <row r="238" spans="1:4" x14ac:dyDescent="0.2">
      <c r="A238" s="158"/>
      <c r="D238" s="138"/>
    </row>
    <row r="239" spans="1:4" x14ac:dyDescent="0.2">
      <c r="A239" s="158"/>
      <c r="D239" s="138"/>
    </row>
    <row r="240" spans="1:4" x14ac:dyDescent="0.2">
      <c r="A240" s="158"/>
      <c r="D240" s="138"/>
    </row>
    <row r="241" spans="1:4" x14ac:dyDescent="0.2">
      <c r="A241" s="158"/>
      <c r="D241" s="138"/>
    </row>
    <row r="242" spans="1:4" x14ac:dyDescent="0.2">
      <c r="A242" s="158"/>
      <c r="D242" s="138"/>
    </row>
    <row r="243" spans="1:4" x14ac:dyDescent="0.2">
      <c r="A243" s="158"/>
      <c r="D243" s="138"/>
    </row>
    <row r="244" spans="1:4" x14ac:dyDescent="0.2">
      <c r="A244" s="158"/>
      <c r="D244" s="138"/>
    </row>
    <row r="245" spans="1:4" x14ac:dyDescent="0.2">
      <c r="A245" s="158"/>
      <c r="D245" s="138"/>
    </row>
    <row r="246" spans="1:4" x14ac:dyDescent="0.2">
      <c r="A246" s="158"/>
      <c r="D246" s="138"/>
    </row>
    <row r="247" spans="1:4" x14ac:dyDescent="0.2">
      <c r="A247" s="158"/>
      <c r="D247" s="138"/>
    </row>
    <row r="248" spans="1:4" x14ac:dyDescent="0.2">
      <c r="A248" s="158"/>
      <c r="D248" s="138"/>
    </row>
    <row r="249" spans="1:4" x14ac:dyDescent="0.2">
      <c r="A249" s="158"/>
      <c r="D249" s="138"/>
    </row>
    <row r="250" spans="1:4" x14ac:dyDescent="0.2">
      <c r="A250" s="158"/>
      <c r="D250" s="138"/>
    </row>
    <row r="251" spans="1:4" x14ac:dyDescent="0.2">
      <c r="A251" s="158"/>
      <c r="D251" s="138"/>
    </row>
    <row r="252" spans="1:4" x14ac:dyDescent="0.2">
      <c r="A252" s="158"/>
      <c r="D252" s="138"/>
    </row>
    <row r="253" spans="1:4" x14ac:dyDescent="0.2">
      <c r="A253" s="158"/>
      <c r="D253" s="138"/>
    </row>
    <row r="254" spans="1:4" x14ac:dyDescent="0.2">
      <c r="A254" s="158"/>
      <c r="D254" s="138"/>
    </row>
    <row r="255" spans="1:4" x14ac:dyDescent="0.2">
      <c r="A255" s="158"/>
      <c r="D255" s="138"/>
    </row>
    <row r="256" spans="1:4" x14ac:dyDescent="0.2">
      <c r="A256" s="158"/>
      <c r="D256" s="138"/>
    </row>
    <row r="257" spans="1:4" x14ac:dyDescent="0.2">
      <c r="A257" s="158"/>
      <c r="D257" s="138"/>
    </row>
    <row r="258" spans="1:4" x14ac:dyDescent="0.2">
      <c r="A258" s="158"/>
      <c r="D258" s="138"/>
    </row>
    <row r="259" spans="1:4" x14ac:dyDescent="0.2">
      <c r="A259" s="158"/>
      <c r="D259" s="138"/>
    </row>
    <row r="260" spans="1:4" x14ac:dyDescent="0.2">
      <c r="A260" s="158"/>
      <c r="D260" s="138"/>
    </row>
    <row r="261" spans="1:4" x14ac:dyDescent="0.2">
      <c r="A261" s="158"/>
      <c r="D261" s="138"/>
    </row>
    <row r="262" spans="1:4" x14ac:dyDescent="0.2">
      <c r="A262" s="158"/>
      <c r="D262" s="138"/>
    </row>
    <row r="263" spans="1:4" x14ac:dyDescent="0.2">
      <c r="A263" s="158"/>
      <c r="D263" s="138"/>
    </row>
    <row r="264" spans="1:4" x14ac:dyDescent="0.2">
      <c r="A264" s="158"/>
      <c r="D264" s="138"/>
    </row>
    <row r="265" spans="1:4" x14ac:dyDescent="0.2">
      <c r="A265" s="158"/>
      <c r="D265" s="138"/>
    </row>
    <row r="266" spans="1:4" x14ac:dyDescent="0.2">
      <c r="A266" s="158"/>
      <c r="D266" s="138"/>
    </row>
    <row r="267" spans="1:4" x14ac:dyDescent="0.2">
      <c r="A267" s="158"/>
      <c r="D267" s="138"/>
    </row>
    <row r="268" spans="1:4" x14ac:dyDescent="0.2">
      <c r="A268" s="158"/>
      <c r="D268" s="138"/>
    </row>
    <row r="269" spans="1:4" x14ac:dyDescent="0.2">
      <c r="A269" s="158"/>
      <c r="D269" s="138"/>
    </row>
    <row r="270" spans="1:4" x14ac:dyDescent="0.2">
      <c r="A270" s="158"/>
      <c r="D270" s="138"/>
    </row>
    <row r="271" spans="1:4" x14ac:dyDescent="0.2">
      <c r="A271" s="158"/>
      <c r="D271" s="138"/>
    </row>
    <row r="272" spans="1:4" x14ac:dyDescent="0.2">
      <c r="A272" s="158"/>
      <c r="D272" s="138"/>
    </row>
    <row r="273" spans="1:4" x14ac:dyDescent="0.2">
      <c r="A273" s="158"/>
      <c r="D273" s="138"/>
    </row>
    <row r="274" spans="1:4" x14ac:dyDescent="0.2">
      <c r="A274" s="158"/>
      <c r="D274" s="138"/>
    </row>
    <row r="275" spans="1:4" x14ac:dyDescent="0.2">
      <c r="A275" s="158"/>
      <c r="D275" s="138"/>
    </row>
    <row r="276" spans="1:4" x14ac:dyDescent="0.2">
      <c r="A276" s="158"/>
      <c r="D276" s="138"/>
    </row>
    <row r="277" spans="1:4" x14ac:dyDescent="0.2">
      <c r="A277" s="158"/>
      <c r="D277" s="138"/>
    </row>
    <row r="278" spans="1:4" x14ac:dyDescent="0.2">
      <c r="A278" s="158"/>
      <c r="D278" s="138"/>
    </row>
    <row r="279" spans="1:4" x14ac:dyDescent="0.2">
      <c r="A279" s="158"/>
      <c r="D279" s="138"/>
    </row>
    <row r="280" spans="1:4" x14ac:dyDescent="0.2">
      <c r="A280" s="158"/>
      <c r="D280" s="138"/>
    </row>
    <row r="281" spans="1:4" x14ac:dyDescent="0.2">
      <c r="A281" s="158"/>
      <c r="D281" s="138"/>
    </row>
    <row r="282" spans="1:4" x14ac:dyDescent="0.2">
      <c r="A282" s="158"/>
      <c r="D282" s="138"/>
    </row>
    <row r="283" spans="1:4" x14ac:dyDescent="0.2">
      <c r="A283" s="158"/>
      <c r="D283" s="138"/>
    </row>
    <row r="284" spans="1:4" x14ac:dyDescent="0.2">
      <c r="A284" s="158"/>
      <c r="D284" s="138"/>
    </row>
    <row r="285" spans="1:4" x14ac:dyDescent="0.2">
      <c r="A285" s="158"/>
      <c r="D285" s="138"/>
    </row>
    <row r="286" spans="1:4" x14ac:dyDescent="0.2">
      <c r="A286" s="158"/>
      <c r="D286" s="138"/>
    </row>
    <row r="287" spans="1:4" x14ac:dyDescent="0.2">
      <c r="A287" s="158"/>
      <c r="D287" s="138"/>
    </row>
    <row r="288" spans="1:4" x14ac:dyDescent="0.2">
      <c r="A288" s="158"/>
      <c r="D288" s="138"/>
    </row>
    <row r="289" spans="1:4" x14ac:dyDescent="0.2">
      <c r="A289" s="158"/>
      <c r="D289" s="138"/>
    </row>
    <row r="290" spans="1:4" x14ac:dyDescent="0.2">
      <c r="A290" s="158"/>
      <c r="D290" s="138"/>
    </row>
    <row r="291" spans="1:4" x14ac:dyDescent="0.2">
      <c r="A291" s="158"/>
      <c r="D291" s="138"/>
    </row>
    <row r="292" spans="1:4" x14ac:dyDescent="0.2">
      <c r="A292" s="158"/>
      <c r="D292" s="138"/>
    </row>
    <row r="293" spans="1:4" x14ac:dyDescent="0.2">
      <c r="A293" s="158"/>
      <c r="D293" s="138"/>
    </row>
    <row r="294" spans="1:4" x14ac:dyDescent="0.2">
      <c r="A294" s="158"/>
      <c r="D294" s="138"/>
    </row>
    <row r="295" spans="1:4" x14ac:dyDescent="0.2">
      <c r="A295" s="158"/>
      <c r="D295" s="138"/>
    </row>
    <row r="296" spans="1:4" x14ac:dyDescent="0.2">
      <c r="A296" s="158"/>
      <c r="D296" s="138"/>
    </row>
    <row r="297" spans="1:4" x14ac:dyDescent="0.2">
      <c r="A297" s="158"/>
      <c r="D297" s="138"/>
    </row>
    <row r="298" spans="1:4" x14ac:dyDescent="0.2">
      <c r="A298" s="158"/>
      <c r="D298" s="138"/>
    </row>
    <row r="299" spans="1:4" x14ac:dyDescent="0.2">
      <c r="A299" s="158"/>
      <c r="D299" s="138"/>
    </row>
    <row r="300" spans="1:4" x14ac:dyDescent="0.2">
      <c r="A300" s="158"/>
      <c r="D300" s="138"/>
    </row>
    <row r="301" spans="1:4" x14ac:dyDescent="0.2">
      <c r="A301" s="158"/>
      <c r="D301" s="138"/>
    </row>
    <row r="302" spans="1:4" x14ac:dyDescent="0.2">
      <c r="A302" s="158"/>
      <c r="D302" s="138"/>
    </row>
    <row r="303" spans="1:4" x14ac:dyDescent="0.2">
      <c r="A303" s="158"/>
      <c r="D303" s="138"/>
    </row>
    <row r="304" spans="1:4" x14ac:dyDescent="0.2">
      <c r="A304" s="158"/>
      <c r="D304" s="138"/>
    </row>
    <row r="305" spans="1:4" x14ac:dyDescent="0.2">
      <c r="A305" s="158"/>
      <c r="D305" s="138"/>
    </row>
    <row r="306" spans="1:4" x14ac:dyDescent="0.2">
      <c r="A306" s="158"/>
      <c r="D306" s="138"/>
    </row>
    <row r="307" spans="1:4" x14ac:dyDescent="0.2">
      <c r="A307" s="158"/>
      <c r="D307" s="138"/>
    </row>
    <row r="308" spans="1:4" x14ac:dyDescent="0.2">
      <c r="A308" s="158"/>
      <c r="D308" s="138"/>
    </row>
    <row r="309" spans="1:4" x14ac:dyDescent="0.2">
      <c r="A309" s="158"/>
      <c r="D309" s="138"/>
    </row>
    <row r="310" spans="1:4" x14ac:dyDescent="0.2">
      <c r="A310" s="158"/>
      <c r="D310" s="138"/>
    </row>
    <row r="311" spans="1:4" x14ac:dyDescent="0.2">
      <c r="A311" s="158"/>
      <c r="D311" s="138"/>
    </row>
    <row r="312" spans="1:4" x14ac:dyDescent="0.2">
      <c r="A312" s="158"/>
      <c r="D312" s="138"/>
    </row>
    <row r="313" spans="1:4" x14ac:dyDescent="0.2">
      <c r="A313" s="158"/>
      <c r="D313" s="138"/>
    </row>
    <row r="314" spans="1:4" x14ac:dyDescent="0.2">
      <c r="A314" s="158"/>
      <c r="D314" s="138"/>
    </row>
    <row r="315" spans="1:4" x14ac:dyDescent="0.2">
      <c r="A315" s="158"/>
      <c r="D315" s="138"/>
    </row>
    <row r="316" spans="1:4" x14ac:dyDescent="0.2">
      <c r="A316" s="158"/>
      <c r="D316" s="138"/>
    </row>
    <row r="317" spans="1:4" x14ac:dyDescent="0.2">
      <c r="A317" s="158"/>
      <c r="D317" s="138"/>
    </row>
    <row r="318" spans="1:4" x14ac:dyDescent="0.2">
      <c r="A318" s="158"/>
      <c r="D318" s="138"/>
    </row>
    <row r="319" spans="1:4" x14ac:dyDescent="0.2">
      <c r="A319" s="158"/>
      <c r="D319" s="138"/>
    </row>
    <row r="320" spans="1:4" x14ac:dyDescent="0.2">
      <c r="A320" s="158"/>
      <c r="D320" s="138"/>
    </row>
    <row r="321" spans="1:4" x14ac:dyDescent="0.2">
      <c r="A321" s="158"/>
      <c r="D321" s="138"/>
    </row>
    <row r="322" spans="1:4" x14ac:dyDescent="0.2">
      <c r="A322" s="158"/>
      <c r="D322" s="138"/>
    </row>
    <row r="323" spans="1:4" x14ac:dyDescent="0.2">
      <c r="A323" s="158"/>
      <c r="D323" s="138"/>
    </row>
    <row r="324" spans="1:4" x14ac:dyDescent="0.2">
      <c r="A324" s="158"/>
      <c r="D324" s="138"/>
    </row>
    <row r="325" spans="1:4" x14ac:dyDescent="0.2">
      <c r="A325" s="158"/>
      <c r="D325" s="138"/>
    </row>
    <row r="326" spans="1:4" x14ac:dyDescent="0.2">
      <c r="A326" s="158"/>
      <c r="D326" s="138"/>
    </row>
    <row r="327" spans="1:4" x14ac:dyDescent="0.2">
      <c r="A327" s="158"/>
      <c r="D327" s="138"/>
    </row>
    <row r="328" spans="1:4" x14ac:dyDescent="0.2">
      <c r="A328" s="158"/>
      <c r="D328" s="138"/>
    </row>
    <row r="329" spans="1:4" x14ac:dyDescent="0.2">
      <c r="A329" s="158"/>
      <c r="D329" s="138"/>
    </row>
    <row r="330" spans="1:4" x14ac:dyDescent="0.2">
      <c r="A330" s="158"/>
      <c r="D330" s="138"/>
    </row>
    <row r="331" spans="1:4" x14ac:dyDescent="0.2">
      <c r="A331" s="158"/>
      <c r="D331" s="138"/>
    </row>
    <row r="332" spans="1:4" x14ac:dyDescent="0.2">
      <c r="A332" s="158"/>
      <c r="D332" s="138"/>
    </row>
    <row r="333" spans="1:4" x14ac:dyDescent="0.2">
      <c r="A333" s="158"/>
      <c r="D333" s="138"/>
    </row>
    <row r="334" spans="1:4" x14ac:dyDescent="0.2">
      <c r="A334" s="158"/>
      <c r="D334" s="138"/>
    </row>
    <row r="335" spans="1:4" x14ac:dyDescent="0.2">
      <c r="A335" s="158"/>
      <c r="D335" s="138"/>
    </row>
    <row r="336" spans="1:4" x14ac:dyDescent="0.2">
      <c r="A336" s="158"/>
      <c r="D336" s="138"/>
    </row>
    <row r="337" spans="1:4" x14ac:dyDescent="0.2">
      <c r="A337" s="158"/>
      <c r="D337" s="138"/>
    </row>
    <row r="338" spans="1:4" x14ac:dyDescent="0.2">
      <c r="A338" s="158"/>
      <c r="D338" s="138"/>
    </row>
    <row r="339" spans="1:4" x14ac:dyDescent="0.2">
      <c r="A339" s="158"/>
      <c r="D339" s="138"/>
    </row>
    <row r="340" spans="1:4" x14ac:dyDescent="0.2">
      <c r="A340" s="158"/>
      <c r="D340" s="138"/>
    </row>
    <row r="341" spans="1:4" x14ac:dyDescent="0.2">
      <c r="A341" s="158"/>
      <c r="D341" s="138"/>
    </row>
    <row r="342" spans="1:4" x14ac:dyDescent="0.2">
      <c r="A342" s="158"/>
      <c r="D342" s="138"/>
    </row>
    <row r="343" spans="1:4" x14ac:dyDescent="0.2">
      <c r="A343" s="158"/>
      <c r="D343" s="138"/>
    </row>
    <row r="344" spans="1:4" x14ac:dyDescent="0.2">
      <c r="A344" s="158"/>
      <c r="D344" s="138"/>
    </row>
    <row r="345" spans="1:4" x14ac:dyDescent="0.2">
      <c r="A345" s="158"/>
      <c r="D345" s="138"/>
    </row>
    <row r="346" spans="1:4" x14ac:dyDescent="0.2">
      <c r="A346" s="158"/>
      <c r="D346" s="138"/>
    </row>
    <row r="347" spans="1:4" x14ac:dyDescent="0.2">
      <c r="A347" s="158"/>
      <c r="D347" s="138"/>
    </row>
    <row r="348" spans="1:4" x14ac:dyDescent="0.2">
      <c r="A348" s="158"/>
      <c r="D348" s="138"/>
    </row>
    <row r="349" spans="1:4" x14ac:dyDescent="0.2">
      <c r="A349" s="158"/>
      <c r="D349" s="138"/>
    </row>
    <row r="350" spans="1:4" x14ac:dyDescent="0.2">
      <c r="A350" s="158"/>
      <c r="D350" s="138"/>
    </row>
    <row r="351" spans="1:4" x14ac:dyDescent="0.2">
      <c r="A351" s="158"/>
      <c r="D351" s="138"/>
    </row>
    <row r="352" spans="1:4" x14ac:dyDescent="0.2">
      <c r="A352" s="158"/>
      <c r="D352" s="138"/>
    </row>
    <row r="353" spans="1:4" x14ac:dyDescent="0.2">
      <c r="A353" s="158"/>
      <c r="D353" s="138"/>
    </row>
    <row r="354" spans="1:4" x14ac:dyDescent="0.2">
      <c r="A354" s="158"/>
      <c r="D354" s="138"/>
    </row>
    <row r="355" spans="1:4" x14ac:dyDescent="0.2">
      <c r="A355" s="158"/>
      <c r="D355" s="138"/>
    </row>
    <row r="356" spans="1:4" x14ac:dyDescent="0.2">
      <c r="A356" s="158"/>
      <c r="D356" s="138"/>
    </row>
    <row r="357" spans="1:4" x14ac:dyDescent="0.2">
      <c r="A357" s="158"/>
      <c r="D357" s="138"/>
    </row>
    <row r="358" spans="1:4" x14ac:dyDescent="0.2">
      <c r="A358" s="158"/>
      <c r="D358" s="138"/>
    </row>
    <row r="359" spans="1:4" x14ac:dyDescent="0.2">
      <c r="A359" s="158"/>
      <c r="D359" s="138"/>
    </row>
    <row r="360" spans="1:4" x14ac:dyDescent="0.2">
      <c r="A360" s="158"/>
      <c r="D360" s="138"/>
    </row>
    <row r="361" spans="1:4" x14ac:dyDescent="0.2">
      <c r="A361" s="158"/>
      <c r="D361" s="138"/>
    </row>
    <row r="362" spans="1:4" x14ac:dyDescent="0.2">
      <c r="A362" s="158"/>
      <c r="D362" s="138"/>
    </row>
    <row r="363" spans="1:4" x14ac:dyDescent="0.2">
      <c r="A363" s="158"/>
      <c r="D363" s="138"/>
    </row>
    <row r="364" spans="1:4" x14ac:dyDescent="0.2">
      <c r="A364" s="158"/>
      <c r="D364" s="138"/>
    </row>
    <row r="365" spans="1:4" x14ac:dyDescent="0.2">
      <c r="A365" s="158"/>
      <c r="D365" s="138"/>
    </row>
    <row r="366" spans="1:4" x14ac:dyDescent="0.2">
      <c r="A366" s="158"/>
      <c r="D366" s="138"/>
    </row>
    <row r="367" spans="1:4" x14ac:dyDescent="0.2">
      <c r="A367" s="158"/>
      <c r="D367" s="138"/>
    </row>
    <row r="368" spans="1:4" x14ac:dyDescent="0.2">
      <c r="A368" s="158"/>
      <c r="D368" s="138"/>
    </row>
    <row r="369" spans="1:4" x14ac:dyDescent="0.2">
      <c r="A369" s="158"/>
      <c r="D369" s="138"/>
    </row>
    <row r="370" spans="1:4" x14ac:dyDescent="0.2">
      <c r="A370" s="158"/>
      <c r="D370" s="138"/>
    </row>
    <row r="371" spans="1:4" x14ac:dyDescent="0.2">
      <c r="A371" s="158"/>
      <c r="D371" s="138"/>
    </row>
    <row r="372" spans="1:4" x14ac:dyDescent="0.2">
      <c r="A372" s="158"/>
      <c r="D372" s="138"/>
    </row>
    <row r="373" spans="1:4" x14ac:dyDescent="0.2">
      <c r="A373" s="158"/>
      <c r="D373" s="138"/>
    </row>
    <row r="374" spans="1:4" x14ac:dyDescent="0.2">
      <c r="A374" s="158"/>
      <c r="D374" s="138"/>
    </row>
    <row r="375" spans="1:4" x14ac:dyDescent="0.2">
      <c r="A375" s="158"/>
      <c r="D375" s="138"/>
    </row>
    <row r="376" spans="1:4" x14ac:dyDescent="0.2">
      <c r="A376" s="158"/>
      <c r="D376" s="138"/>
    </row>
    <row r="377" spans="1:4" x14ac:dyDescent="0.2">
      <c r="A377" s="158"/>
      <c r="D377" s="138"/>
    </row>
    <row r="378" spans="1:4" x14ac:dyDescent="0.2">
      <c r="A378" s="158"/>
      <c r="D378" s="138"/>
    </row>
    <row r="379" spans="1:4" x14ac:dyDescent="0.2">
      <c r="A379" s="158"/>
      <c r="D379" s="138"/>
    </row>
    <row r="380" spans="1:4" x14ac:dyDescent="0.2">
      <c r="A380" s="158"/>
      <c r="D380" s="138"/>
    </row>
    <row r="381" spans="1:4" x14ac:dyDescent="0.2">
      <c r="A381" s="158"/>
      <c r="D381" s="138"/>
    </row>
    <row r="382" spans="1:4" x14ac:dyDescent="0.2">
      <c r="A382" s="158"/>
      <c r="D382" s="138"/>
    </row>
    <row r="383" spans="1:4" x14ac:dyDescent="0.2">
      <c r="A383" s="158"/>
      <c r="D383" s="138"/>
    </row>
    <row r="384" spans="1:4" x14ac:dyDescent="0.2">
      <c r="A384" s="158"/>
      <c r="D384" s="138"/>
    </row>
    <row r="385" spans="1:4" x14ac:dyDescent="0.2">
      <c r="A385" s="158"/>
      <c r="D385" s="138"/>
    </row>
    <row r="386" spans="1:4" x14ac:dyDescent="0.2">
      <c r="A386" s="158"/>
      <c r="D386" s="138"/>
    </row>
    <row r="387" spans="1:4" x14ac:dyDescent="0.2">
      <c r="A387" s="158"/>
      <c r="D387" s="138"/>
    </row>
    <row r="388" spans="1:4" x14ac:dyDescent="0.2">
      <c r="A388" s="158"/>
      <c r="D388" s="138"/>
    </row>
    <row r="389" spans="1:4" x14ac:dyDescent="0.2">
      <c r="A389" s="158"/>
      <c r="D389" s="138"/>
    </row>
    <row r="390" spans="1:4" x14ac:dyDescent="0.2">
      <c r="A390" s="158"/>
      <c r="D390" s="138"/>
    </row>
    <row r="391" spans="1:4" x14ac:dyDescent="0.2">
      <c r="A391" s="158"/>
      <c r="D391" s="138"/>
    </row>
    <row r="392" spans="1:4" x14ac:dyDescent="0.2">
      <c r="A392" s="158"/>
      <c r="D392" s="138"/>
    </row>
    <row r="393" spans="1:4" x14ac:dyDescent="0.2">
      <c r="A393" s="158"/>
      <c r="D393" s="138"/>
    </row>
    <row r="394" spans="1:4" x14ac:dyDescent="0.2">
      <c r="A394" s="158"/>
      <c r="D394" s="138"/>
    </row>
    <row r="395" spans="1:4" x14ac:dyDescent="0.2">
      <c r="A395" s="158"/>
      <c r="D395" s="138"/>
    </row>
    <row r="396" spans="1:4" x14ac:dyDescent="0.2">
      <c r="A396" s="158"/>
      <c r="D396" s="138"/>
    </row>
    <row r="397" spans="1:4" x14ac:dyDescent="0.2">
      <c r="A397" s="158"/>
      <c r="D397" s="138"/>
    </row>
    <row r="398" spans="1:4" x14ac:dyDescent="0.2">
      <c r="A398" s="158"/>
      <c r="D398" s="138"/>
    </row>
    <row r="399" spans="1:4" x14ac:dyDescent="0.2">
      <c r="A399" s="158"/>
      <c r="D399" s="138"/>
    </row>
    <row r="400" spans="1:4" x14ac:dyDescent="0.2">
      <c r="A400" s="158"/>
      <c r="D400" s="138"/>
    </row>
    <row r="401" spans="1:4" x14ac:dyDescent="0.2">
      <c r="A401" s="158"/>
      <c r="D401" s="138"/>
    </row>
    <row r="402" spans="1:4" x14ac:dyDescent="0.2">
      <c r="A402" s="158"/>
      <c r="D402" s="138"/>
    </row>
    <row r="403" spans="1:4" x14ac:dyDescent="0.2">
      <c r="A403" s="158"/>
      <c r="D403" s="138"/>
    </row>
    <row r="404" spans="1:4" x14ac:dyDescent="0.2">
      <c r="A404" s="158"/>
      <c r="D404" s="138"/>
    </row>
    <row r="405" spans="1:4" x14ac:dyDescent="0.2">
      <c r="A405" s="158"/>
      <c r="D405" s="138"/>
    </row>
    <row r="406" spans="1:4" x14ac:dyDescent="0.2">
      <c r="A406" s="158"/>
      <c r="D406" s="138"/>
    </row>
    <row r="407" spans="1:4" x14ac:dyDescent="0.2">
      <c r="A407" s="158"/>
      <c r="D407" s="138"/>
    </row>
    <row r="408" spans="1:4" x14ac:dyDescent="0.2">
      <c r="A408" s="158"/>
      <c r="D408" s="138"/>
    </row>
    <row r="409" spans="1:4" x14ac:dyDescent="0.2">
      <c r="A409" s="158"/>
      <c r="D409" s="138"/>
    </row>
    <row r="410" spans="1:4" x14ac:dyDescent="0.2">
      <c r="A410" s="158"/>
      <c r="D410" s="138"/>
    </row>
    <row r="411" spans="1:4" x14ac:dyDescent="0.2">
      <c r="A411" s="158"/>
      <c r="D411" s="138"/>
    </row>
    <row r="412" spans="1:4" x14ac:dyDescent="0.2">
      <c r="A412" s="158"/>
      <c r="D412" s="138"/>
    </row>
    <row r="413" spans="1:4" x14ac:dyDescent="0.2">
      <c r="A413" s="158"/>
      <c r="D413" s="138"/>
    </row>
    <row r="414" spans="1:4" x14ac:dyDescent="0.2">
      <c r="A414" s="158"/>
      <c r="D414" s="138"/>
    </row>
    <row r="415" spans="1:4" x14ac:dyDescent="0.2">
      <c r="A415" s="158"/>
      <c r="D415" s="138"/>
    </row>
    <row r="416" spans="1:4" x14ac:dyDescent="0.2">
      <c r="A416" s="158"/>
      <c r="D416" s="138"/>
    </row>
    <row r="417" spans="1:4" x14ac:dyDescent="0.2">
      <c r="A417" s="158"/>
      <c r="D417" s="138"/>
    </row>
    <row r="418" spans="1:4" x14ac:dyDescent="0.2">
      <c r="A418" s="158"/>
      <c r="D418" s="138"/>
    </row>
    <row r="419" spans="1:4" x14ac:dyDescent="0.2">
      <c r="A419" s="158"/>
      <c r="D419" s="138"/>
    </row>
    <row r="420" spans="1:4" x14ac:dyDescent="0.2">
      <c r="A420" s="158"/>
      <c r="D420" s="138"/>
    </row>
    <row r="421" spans="1:4" x14ac:dyDescent="0.2">
      <c r="A421" s="158"/>
      <c r="D421" s="138"/>
    </row>
    <row r="422" spans="1:4" x14ac:dyDescent="0.2">
      <c r="A422" s="158"/>
      <c r="D422" s="138"/>
    </row>
    <row r="423" spans="1:4" x14ac:dyDescent="0.2">
      <c r="A423" s="158"/>
      <c r="D423" s="138"/>
    </row>
    <row r="424" spans="1:4" x14ac:dyDescent="0.2">
      <c r="A424" s="158"/>
      <c r="D424" s="138"/>
    </row>
    <row r="425" spans="1:4" x14ac:dyDescent="0.2">
      <c r="A425" s="158"/>
      <c r="D425" s="138"/>
    </row>
    <row r="426" spans="1:4" x14ac:dyDescent="0.2">
      <c r="A426" s="158"/>
      <c r="D426" s="138"/>
    </row>
    <row r="427" spans="1:4" x14ac:dyDescent="0.2">
      <c r="A427" s="158"/>
      <c r="D427" s="138"/>
    </row>
    <row r="428" spans="1:4" x14ac:dyDescent="0.2">
      <c r="A428" s="158"/>
      <c r="D428" s="138"/>
    </row>
    <row r="429" spans="1:4" x14ac:dyDescent="0.2">
      <c r="A429" s="158"/>
      <c r="D429" s="138"/>
    </row>
    <row r="430" spans="1:4" x14ac:dyDescent="0.2">
      <c r="A430" s="158"/>
      <c r="D430" s="138"/>
    </row>
    <row r="431" spans="1:4" x14ac:dyDescent="0.2">
      <c r="A431" s="158"/>
      <c r="D431" s="138"/>
    </row>
    <row r="432" spans="1:4" x14ac:dyDescent="0.2">
      <c r="A432" s="158"/>
      <c r="D432" s="138"/>
    </row>
    <row r="433" spans="1:4" x14ac:dyDescent="0.2">
      <c r="A433" s="158"/>
      <c r="D433" s="138"/>
    </row>
    <row r="434" spans="1:4" x14ac:dyDescent="0.2">
      <c r="A434" s="158"/>
      <c r="D434" s="138"/>
    </row>
    <row r="435" spans="1:4" x14ac:dyDescent="0.2">
      <c r="A435" s="158"/>
      <c r="D435" s="138"/>
    </row>
    <row r="436" spans="1:4" x14ac:dyDescent="0.2">
      <c r="A436" s="158"/>
      <c r="D436" s="138"/>
    </row>
    <row r="437" spans="1:4" x14ac:dyDescent="0.2">
      <c r="A437" s="158"/>
      <c r="D437" s="138"/>
    </row>
    <row r="438" spans="1:4" x14ac:dyDescent="0.2">
      <c r="A438" s="158"/>
      <c r="D438" s="138"/>
    </row>
    <row r="439" spans="1:4" x14ac:dyDescent="0.2">
      <c r="A439" s="158"/>
      <c r="D439" s="138"/>
    </row>
    <row r="440" spans="1:4" x14ac:dyDescent="0.2">
      <c r="A440" s="158"/>
      <c r="D440" s="138"/>
    </row>
    <row r="441" spans="1:4" x14ac:dyDescent="0.2">
      <c r="A441" s="158"/>
      <c r="D441" s="138"/>
    </row>
    <row r="442" spans="1:4" x14ac:dyDescent="0.2">
      <c r="A442" s="158"/>
      <c r="D442" s="138"/>
    </row>
    <row r="443" spans="1:4" x14ac:dyDescent="0.2">
      <c r="A443" s="158"/>
      <c r="D443" s="138"/>
    </row>
    <row r="444" spans="1:4" x14ac:dyDescent="0.2">
      <c r="A444" s="158"/>
      <c r="D444" s="138"/>
    </row>
    <row r="445" spans="1:4" x14ac:dyDescent="0.2">
      <c r="A445" s="158"/>
      <c r="D445" s="138"/>
    </row>
    <row r="446" spans="1:4" x14ac:dyDescent="0.2">
      <c r="A446" s="158"/>
      <c r="D446" s="138"/>
    </row>
    <row r="447" spans="1:4" x14ac:dyDescent="0.2">
      <c r="A447" s="158"/>
      <c r="D447" s="138"/>
    </row>
    <row r="448" spans="1:4" x14ac:dyDescent="0.2">
      <c r="A448" s="158"/>
      <c r="D448" s="138"/>
    </row>
    <row r="449" spans="1:4" x14ac:dyDescent="0.2">
      <c r="A449" s="158"/>
      <c r="D449" s="138"/>
    </row>
    <row r="450" spans="1:4" x14ac:dyDescent="0.2">
      <c r="A450" s="158"/>
      <c r="D450" s="138"/>
    </row>
    <row r="451" spans="1:4" x14ac:dyDescent="0.2">
      <c r="A451" s="158"/>
      <c r="D451" s="138"/>
    </row>
    <row r="452" spans="1:4" x14ac:dyDescent="0.2">
      <c r="A452" s="158"/>
      <c r="D452" s="138"/>
    </row>
    <row r="453" spans="1:4" x14ac:dyDescent="0.2">
      <c r="A453" s="158"/>
      <c r="D453" s="138"/>
    </row>
    <row r="454" spans="1:4" x14ac:dyDescent="0.2">
      <c r="A454" s="158"/>
      <c r="D454" s="138"/>
    </row>
    <row r="455" spans="1:4" x14ac:dyDescent="0.2">
      <c r="A455" s="158"/>
      <c r="D455" s="138"/>
    </row>
    <row r="456" spans="1:4" x14ac:dyDescent="0.2">
      <c r="A456" s="158"/>
      <c r="D456" s="138"/>
    </row>
    <row r="457" spans="1:4" x14ac:dyDescent="0.2">
      <c r="A457" s="158"/>
      <c r="D457" s="138"/>
    </row>
    <row r="458" spans="1:4" x14ac:dyDescent="0.2">
      <c r="A458" s="158"/>
      <c r="D458" s="138"/>
    </row>
    <row r="459" spans="1:4" x14ac:dyDescent="0.2">
      <c r="A459" s="158"/>
      <c r="D459" s="138"/>
    </row>
    <row r="460" spans="1:4" x14ac:dyDescent="0.2">
      <c r="A460" s="158"/>
      <c r="D460" s="138"/>
    </row>
    <row r="461" spans="1:4" x14ac:dyDescent="0.2">
      <c r="A461" s="158"/>
      <c r="D461" s="138"/>
    </row>
    <row r="462" spans="1:4" x14ac:dyDescent="0.2">
      <c r="A462" s="158"/>
      <c r="D462" s="138"/>
    </row>
    <row r="463" spans="1:4" x14ac:dyDescent="0.2">
      <c r="A463" s="158"/>
      <c r="D463" s="138"/>
    </row>
    <row r="464" spans="1:4" x14ac:dyDescent="0.2">
      <c r="A464" s="158"/>
      <c r="D464" s="138"/>
    </row>
    <row r="465" spans="1:4" x14ac:dyDescent="0.2">
      <c r="A465" s="158"/>
      <c r="D465" s="138"/>
    </row>
    <row r="466" spans="1:4" x14ac:dyDescent="0.2">
      <c r="A466" s="158"/>
      <c r="D466" s="138"/>
    </row>
    <row r="467" spans="1:4" x14ac:dyDescent="0.2">
      <c r="A467" s="158"/>
      <c r="D467" s="138"/>
    </row>
    <row r="468" spans="1:4" x14ac:dyDescent="0.2">
      <c r="A468" s="158"/>
      <c r="D468" s="138"/>
    </row>
    <row r="469" spans="1:4" x14ac:dyDescent="0.2">
      <c r="A469" s="158"/>
      <c r="D469" s="138"/>
    </row>
    <row r="470" spans="1:4" x14ac:dyDescent="0.2">
      <c r="A470" s="158"/>
      <c r="D470" s="138"/>
    </row>
    <row r="471" spans="1:4" x14ac:dyDescent="0.2">
      <c r="A471" s="158"/>
      <c r="D471" s="138"/>
    </row>
    <row r="472" spans="1:4" x14ac:dyDescent="0.2">
      <c r="A472" s="158"/>
      <c r="D472" s="138"/>
    </row>
    <row r="473" spans="1:4" x14ac:dyDescent="0.2">
      <c r="A473" s="158"/>
      <c r="D473" s="138"/>
    </row>
    <row r="474" spans="1:4" x14ac:dyDescent="0.2">
      <c r="A474" s="158"/>
      <c r="D474" s="138"/>
    </row>
    <row r="475" spans="1:4" x14ac:dyDescent="0.2">
      <c r="A475" s="158"/>
      <c r="D475" s="138"/>
    </row>
    <row r="476" spans="1:4" x14ac:dyDescent="0.2">
      <c r="A476" s="158"/>
      <c r="D476" s="138"/>
    </row>
    <row r="477" spans="1:4" x14ac:dyDescent="0.2">
      <c r="A477" s="158"/>
      <c r="D477" s="138"/>
    </row>
    <row r="478" spans="1:4" x14ac:dyDescent="0.2">
      <c r="A478" s="158"/>
      <c r="D478" s="138"/>
    </row>
    <row r="479" spans="1:4" x14ac:dyDescent="0.2">
      <c r="A479" s="158"/>
      <c r="D479" s="138"/>
    </row>
    <row r="480" spans="1:4" x14ac:dyDescent="0.2">
      <c r="A480" s="158"/>
      <c r="D480" s="138"/>
    </row>
    <row r="481" spans="1:4" x14ac:dyDescent="0.2">
      <c r="A481" s="158"/>
      <c r="D481" s="138"/>
    </row>
    <row r="482" spans="1:4" x14ac:dyDescent="0.2">
      <c r="A482" s="158"/>
      <c r="D482" s="138"/>
    </row>
    <row r="483" spans="1:4" x14ac:dyDescent="0.2">
      <c r="A483" s="158"/>
      <c r="D483" s="138"/>
    </row>
    <row r="484" spans="1:4" x14ac:dyDescent="0.2">
      <c r="A484" s="158"/>
      <c r="D484" s="138"/>
    </row>
    <row r="485" spans="1:4" x14ac:dyDescent="0.2">
      <c r="A485" s="158"/>
      <c r="D485" s="138"/>
    </row>
    <row r="486" spans="1:4" x14ac:dyDescent="0.2">
      <c r="A486" s="158"/>
      <c r="D486" s="138"/>
    </row>
    <row r="487" spans="1:4" x14ac:dyDescent="0.2">
      <c r="A487" s="158"/>
      <c r="D487" s="138"/>
    </row>
    <row r="488" spans="1:4" x14ac:dyDescent="0.2">
      <c r="A488" s="158"/>
      <c r="D488" s="138"/>
    </row>
    <row r="489" spans="1:4" x14ac:dyDescent="0.2">
      <c r="A489" s="158"/>
      <c r="D489" s="138"/>
    </row>
    <row r="490" spans="1:4" x14ac:dyDescent="0.2">
      <c r="A490" s="158"/>
      <c r="D490" s="138"/>
    </row>
    <row r="491" spans="1:4" x14ac:dyDescent="0.2">
      <c r="A491" s="158"/>
      <c r="D491" s="138"/>
    </row>
    <row r="492" spans="1:4" x14ac:dyDescent="0.2">
      <c r="A492" s="158"/>
      <c r="D492" s="138"/>
    </row>
    <row r="493" spans="1:4" x14ac:dyDescent="0.2">
      <c r="A493" s="158"/>
      <c r="D493" s="138"/>
    </row>
    <row r="494" spans="1:4" x14ac:dyDescent="0.2">
      <c r="A494" s="158"/>
      <c r="D494" s="138"/>
    </row>
    <row r="495" spans="1:4" x14ac:dyDescent="0.2">
      <c r="A495" s="158"/>
      <c r="D495" s="138"/>
    </row>
    <row r="496" spans="1:4" x14ac:dyDescent="0.2">
      <c r="A496" s="158"/>
      <c r="D496" s="138"/>
    </row>
    <row r="497" spans="1:4" x14ac:dyDescent="0.2">
      <c r="A497" s="158"/>
      <c r="D497" s="138"/>
    </row>
    <row r="498" spans="1:4" x14ac:dyDescent="0.2">
      <c r="A498" s="158"/>
      <c r="D498" s="138"/>
    </row>
    <row r="499" spans="1:4" x14ac:dyDescent="0.2">
      <c r="A499" s="158"/>
      <c r="D499" s="138"/>
    </row>
    <row r="500" spans="1:4" x14ac:dyDescent="0.2">
      <c r="A500" s="158"/>
      <c r="D500" s="138"/>
    </row>
    <row r="501" spans="1:4" x14ac:dyDescent="0.2">
      <c r="A501" s="158"/>
      <c r="D501" s="138"/>
    </row>
    <row r="502" spans="1:4" x14ac:dyDescent="0.2">
      <c r="A502" s="158"/>
      <c r="D502" s="138"/>
    </row>
    <row r="503" spans="1:4" x14ac:dyDescent="0.2">
      <c r="A503" s="158"/>
      <c r="D503" s="138"/>
    </row>
    <row r="504" spans="1:4" x14ac:dyDescent="0.2">
      <c r="A504" s="158"/>
      <c r="D504" s="138"/>
    </row>
    <row r="505" spans="1:4" x14ac:dyDescent="0.2">
      <c r="A505" s="158"/>
      <c r="D505" s="138"/>
    </row>
    <row r="506" spans="1:4" x14ac:dyDescent="0.2">
      <c r="A506" s="158"/>
      <c r="D506" s="138"/>
    </row>
    <row r="507" spans="1:4" x14ac:dyDescent="0.2">
      <c r="A507" s="158"/>
      <c r="D507" s="138"/>
    </row>
    <row r="508" spans="1:4" x14ac:dyDescent="0.2">
      <c r="A508" s="158"/>
      <c r="D508" s="138"/>
    </row>
    <row r="509" spans="1:4" x14ac:dyDescent="0.2">
      <c r="A509" s="158"/>
      <c r="D509" s="138"/>
    </row>
    <row r="510" spans="1:4" x14ac:dyDescent="0.2">
      <c r="A510" s="158"/>
      <c r="D510" s="138"/>
    </row>
    <row r="511" spans="1:4" x14ac:dyDescent="0.2">
      <c r="A511" s="158"/>
      <c r="D511" s="138"/>
    </row>
    <row r="512" spans="1:4" x14ac:dyDescent="0.2">
      <c r="A512" s="158"/>
      <c r="D512" s="138"/>
    </row>
    <row r="513" spans="1:4" x14ac:dyDescent="0.2">
      <c r="A513" s="158"/>
      <c r="D513" s="138"/>
    </row>
    <row r="514" spans="1:4" x14ac:dyDescent="0.2">
      <c r="A514" s="158"/>
      <c r="D514" s="138"/>
    </row>
    <row r="515" spans="1:4" x14ac:dyDescent="0.2">
      <c r="A515" s="158"/>
      <c r="D515" s="138"/>
    </row>
    <row r="516" spans="1:4" x14ac:dyDescent="0.2">
      <c r="A516" s="158"/>
      <c r="D516" s="138"/>
    </row>
    <row r="517" spans="1:4" x14ac:dyDescent="0.2">
      <c r="A517" s="158"/>
      <c r="D517" s="138"/>
    </row>
    <row r="518" spans="1:4" x14ac:dyDescent="0.2">
      <c r="A518" s="158"/>
      <c r="D518" s="138"/>
    </row>
    <row r="519" spans="1:4" x14ac:dyDescent="0.2">
      <c r="A519" s="158"/>
      <c r="D519" s="138"/>
    </row>
    <row r="520" spans="1:4" x14ac:dyDescent="0.2">
      <c r="A520" s="158"/>
      <c r="D520" s="138"/>
    </row>
    <row r="521" spans="1:4" x14ac:dyDescent="0.2">
      <c r="A521" s="158"/>
      <c r="D521" s="138"/>
    </row>
    <row r="522" spans="1:4" x14ac:dyDescent="0.2">
      <c r="A522" s="158"/>
      <c r="D522" s="138"/>
    </row>
    <row r="523" spans="1:4" x14ac:dyDescent="0.2">
      <c r="A523" s="158"/>
      <c r="D523" s="138"/>
    </row>
    <row r="524" spans="1:4" x14ac:dyDescent="0.2">
      <c r="A524" s="158"/>
      <c r="D524" s="138"/>
    </row>
    <row r="525" spans="1:4" x14ac:dyDescent="0.2">
      <c r="A525" s="158"/>
      <c r="D525" s="138"/>
    </row>
    <row r="526" spans="1:4" x14ac:dyDescent="0.2">
      <c r="A526" s="158"/>
      <c r="D526" s="138"/>
    </row>
    <row r="527" spans="1:4" x14ac:dyDescent="0.2">
      <c r="A527" s="158"/>
      <c r="D527" s="138"/>
    </row>
    <row r="528" spans="1:4" x14ac:dyDescent="0.2">
      <c r="A528" s="158"/>
      <c r="D528" s="138"/>
    </row>
    <row r="529" spans="1:4" x14ac:dyDescent="0.2">
      <c r="A529" s="158"/>
      <c r="D529" s="138"/>
    </row>
    <row r="530" spans="1:4" x14ac:dyDescent="0.2">
      <c r="A530" s="158"/>
      <c r="D530" s="138"/>
    </row>
    <row r="531" spans="1:4" x14ac:dyDescent="0.2">
      <c r="A531" s="158"/>
      <c r="D531" s="138"/>
    </row>
    <row r="532" spans="1:4" x14ac:dyDescent="0.2">
      <c r="A532" s="158"/>
      <c r="D532" s="138"/>
    </row>
    <row r="533" spans="1:4" x14ac:dyDescent="0.2">
      <c r="A533" s="158"/>
      <c r="D533" s="138"/>
    </row>
    <row r="534" spans="1:4" x14ac:dyDescent="0.2">
      <c r="A534" s="158"/>
      <c r="D534" s="138"/>
    </row>
    <row r="535" spans="1:4" x14ac:dyDescent="0.2">
      <c r="A535" s="158"/>
      <c r="D535" s="138"/>
    </row>
    <row r="536" spans="1:4" x14ac:dyDescent="0.2">
      <c r="A536" s="158"/>
      <c r="D536" s="138"/>
    </row>
    <row r="537" spans="1:4" x14ac:dyDescent="0.2">
      <c r="A537" s="158"/>
      <c r="D537" s="138"/>
    </row>
    <row r="538" spans="1:4" x14ac:dyDescent="0.2">
      <c r="A538" s="158"/>
      <c r="D538" s="138"/>
    </row>
    <row r="539" spans="1:4" x14ac:dyDescent="0.2">
      <c r="A539" s="158"/>
      <c r="D539" s="138"/>
    </row>
    <row r="540" spans="1:4" x14ac:dyDescent="0.2">
      <c r="A540" s="158"/>
      <c r="D540" s="138"/>
    </row>
    <row r="541" spans="1:4" x14ac:dyDescent="0.2">
      <c r="A541" s="158"/>
      <c r="D541" s="138"/>
    </row>
    <row r="542" spans="1:4" x14ac:dyDescent="0.2">
      <c r="A542" s="158"/>
      <c r="D542" s="138"/>
    </row>
    <row r="543" spans="1:4" x14ac:dyDescent="0.2">
      <c r="A543" s="158"/>
      <c r="D543" s="138"/>
    </row>
    <row r="544" spans="1:4" x14ac:dyDescent="0.2">
      <c r="A544" s="158"/>
      <c r="D544" s="138"/>
    </row>
    <row r="545" spans="1:4" x14ac:dyDescent="0.2">
      <c r="A545" s="158"/>
      <c r="D545" s="138"/>
    </row>
    <row r="546" spans="1:4" x14ac:dyDescent="0.2">
      <c r="A546" s="158"/>
      <c r="D546" s="138"/>
    </row>
    <row r="547" spans="1:4" x14ac:dyDescent="0.2">
      <c r="A547" s="158"/>
      <c r="D547" s="138"/>
    </row>
    <row r="548" spans="1:4" x14ac:dyDescent="0.2">
      <c r="A548" s="158"/>
      <c r="D548" s="138"/>
    </row>
    <row r="549" spans="1:4" x14ac:dyDescent="0.2">
      <c r="A549" s="158"/>
      <c r="D549" s="138"/>
    </row>
    <row r="550" spans="1:4" x14ac:dyDescent="0.2">
      <c r="A550" s="158"/>
      <c r="D550" s="138"/>
    </row>
    <row r="551" spans="1:4" x14ac:dyDescent="0.2">
      <c r="A551" s="158"/>
      <c r="D551" s="138"/>
    </row>
    <row r="552" spans="1:4" x14ac:dyDescent="0.2">
      <c r="A552" s="158"/>
      <c r="D552" s="138"/>
    </row>
    <row r="553" spans="1:4" x14ac:dyDescent="0.2">
      <c r="A553" s="158"/>
      <c r="D553" s="138"/>
    </row>
    <row r="554" spans="1:4" x14ac:dyDescent="0.2">
      <c r="A554" s="158"/>
      <c r="D554" s="138"/>
    </row>
    <row r="555" spans="1:4" x14ac:dyDescent="0.2">
      <c r="A555" s="158"/>
      <c r="D555" s="138"/>
    </row>
    <row r="556" spans="1:4" x14ac:dyDescent="0.2">
      <c r="A556" s="158"/>
      <c r="D556" s="138"/>
    </row>
    <row r="557" spans="1:4" x14ac:dyDescent="0.2">
      <c r="A557" s="158"/>
      <c r="D557" s="138"/>
    </row>
    <row r="558" spans="1:4" x14ac:dyDescent="0.2">
      <c r="A558" s="158"/>
      <c r="D558" s="138"/>
    </row>
    <row r="559" spans="1:4" x14ac:dyDescent="0.2">
      <c r="A559" s="158"/>
      <c r="D559" s="138"/>
    </row>
    <row r="560" spans="1:4" x14ac:dyDescent="0.2">
      <c r="A560" s="158"/>
      <c r="D560" s="138"/>
    </row>
    <row r="561" spans="1:4" x14ac:dyDescent="0.2">
      <c r="A561" s="158"/>
      <c r="D561" s="138"/>
    </row>
    <row r="562" spans="1:4" x14ac:dyDescent="0.2">
      <c r="A562" s="158"/>
      <c r="D562" s="138"/>
    </row>
    <row r="563" spans="1:4" x14ac:dyDescent="0.2">
      <c r="A563" s="158"/>
      <c r="D563" s="138"/>
    </row>
    <row r="564" spans="1:4" x14ac:dyDescent="0.2">
      <c r="A564" s="158"/>
      <c r="D564" s="138"/>
    </row>
    <row r="565" spans="1:4" x14ac:dyDescent="0.2">
      <c r="A565" s="158"/>
      <c r="D565" s="138"/>
    </row>
    <row r="566" spans="1:4" x14ac:dyDescent="0.2">
      <c r="A566" s="158"/>
      <c r="D566" s="138"/>
    </row>
    <row r="567" spans="1:4" x14ac:dyDescent="0.2">
      <c r="A567" s="158"/>
      <c r="D567" s="138"/>
    </row>
    <row r="568" spans="1:4" x14ac:dyDescent="0.2">
      <c r="A568" s="158"/>
      <c r="D568" s="138"/>
    </row>
    <row r="569" spans="1:4" x14ac:dyDescent="0.2">
      <c r="A569" s="158"/>
      <c r="D569" s="138"/>
    </row>
    <row r="570" spans="1:4" x14ac:dyDescent="0.2">
      <c r="A570" s="158"/>
      <c r="D570" s="138"/>
    </row>
    <row r="571" spans="1:4" x14ac:dyDescent="0.2">
      <c r="A571" s="158"/>
      <c r="D571" s="138"/>
    </row>
    <row r="572" spans="1:4" x14ac:dyDescent="0.2">
      <c r="A572" s="158"/>
      <c r="D572" s="138"/>
    </row>
    <row r="573" spans="1:4" x14ac:dyDescent="0.2">
      <c r="A573" s="158"/>
      <c r="D573" s="138"/>
    </row>
    <row r="574" spans="1:4" x14ac:dyDescent="0.2">
      <c r="A574" s="158"/>
      <c r="D574" s="138"/>
    </row>
    <row r="575" spans="1:4" x14ac:dyDescent="0.2">
      <c r="A575" s="158"/>
      <c r="D575" s="138"/>
    </row>
    <row r="576" spans="1:4" x14ac:dyDescent="0.2">
      <c r="A576" s="158"/>
      <c r="D576" s="138"/>
    </row>
    <row r="577" spans="1:4" x14ac:dyDescent="0.2">
      <c r="A577" s="158"/>
      <c r="D577" s="138"/>
    </row>
    <row r="578" spans="1:4" x14ac:dyDescent="0.2">
      <c r="A578" s="158"/>
      <c r="D578" s="138"/>
    </row>
    <row r="579" spans="1:4" x14ac:dyDescent="0.2">
      <c r="A579" s="158"/>
      <c r="D579" s="138"/>
    </row>
    <row r="580" spans="1:4" x14ac:dyDescent="0.2">
      <c r="A580" s="158"/>
      <c r="D580" s="138"/>
    </row>
    <row r="581" spans="1:4" x14ac:dyDescent="0.2">
      <c r="A581" s="158"/>
      <c r="D581" s="138"/>
    </row>
    <row r="582" spans="1:4" x14ac:dyDescent="0.2">
      <c r="A582" s="158"/>
      <c r="D582" s="138"/>
    </row>
    <row r="583" spans="1:4" x14ac:dyDescent="0.2">
      <c r="A583" s="158"/>
      <c r="D583" s="138"/>
    </row>
    <row r="584" spans="1:4" x14ac:dyDescent="0.2">
      <c r="A584" s="158"/>
      <c r="D584" s="138"/>
    </row>
    <row r="585" spans="1:4" x14ac:dyDescent="0.2">
      <c r="A585" s="158"/>
      <c r="D585" s="138"/>
    </row>
    <row r="586" spans="1:4" x14ac:dyDescent="0.2">
      <c r="A586" s="158"/>
      <c r="D586" s="138"/>
    </row>
    <row r="587" spans="1:4" x14ac:dyDescent="0.2">
      <c r="A587" s="158"/>
      <c r="D587" s="138"/>
    </row>
    <row r="588" spans="1:4" x14ac:dyDescent="0.2">
      <c r="A588" s="158"/>
      <c r="D588" s="138"/>
    </row>
    <row r="589" spans="1:4" x14ac:dyDescent="0.2">
      <c r="A589" s="158"/>
      <c r="D589" s="138"/>
    </row>
    <row r="590" spans="1:4" x14ac:dyDescent="0.2">
      <c r="A590" s="158"/>
      <c r="D590" s="138"/>
    </row>
    <row r="591" spans="1:4" x14ac:dyDescent="0.2">
      <c r="A591" s="158"/>
      <c r="D591" s="138"/>
    </row>
    <row r="592" spans="1:4" x14ac:dyDescent="0.2">
      <c r="A592" s="158"/>
      <c r="D592" s="138"/>
    </row>
    <row r="593" spans="1:4" x14ac:dyDescent="0.2">
      <c r="A593" s="158"/>
      <c r="D593" s="138"/>
    </row>
    <row r="594" spans="1:4" x14ac:dyDescent="0.2">
      <c r="A594" s="158"/>
      <c r="D594" s="138"/>
    </row>
    <row r="595" spans="1:4" x14ac:dyDescent="0.2">
      <c r="A595" s="158"/>
      <c r="D595" s="138"/>
    </row>
    <row r="596" spans="1:4" x14ac:dyDescent="0.2">
      <c r="A596" s="158"/>
      <c r="D596" s="138"/>
    </row>
    <row r="597" spans="1:4" x14ac:dyDescent="0.2">
      <c r="A597" s="158"/>
      <c r="D597" s="138"/>
    </row>
    <row r="598" spans="1:4" x14ac:dyDescent="0.2">
      <c r="A598" s="158"/>
      <c r="D598" s="138"/>
    </row>
    <row r="599" spans="1:4" x14ac:dyDescent="0.2">
      <c r="A599" s="158"/>
      <c r="D599" s="138"/>
    </row>
    <row r="600" spans="1:4" x14ac:dyDescent="0.2">
      <c r="A600" s="158"/>
      <c r="D600" s="138"/>
    </row>
    <row r="601" spans="1:4" x14ac:dyDescent="0.2">
      <c r="A601" s="158"/>
      <c r="D601" s="138"/>
    </row>
    <row r="602" spans="1:4" x14ac:dyDescent="0.2">
      <c r="A602" s="158"/>
      <c r="D602" s="138"/>
    </row>
    <row r="603" spans="1:4" x14ac:dyDescent="0.2">
      <c r="A603" s="158"/>
      <c r="D603" s="138"/>
    </row>
    <row r="604" spans="1:4" x14ac:dyDescent="0.2">
      <c r="A604" s="158"/>
      <c r="D604" s="138"/>
    </row>
    <row r="605" spans="1:4" x14ac:dyDescent="0.2">
      <c r="A605" s="158"/>
      <c r="D605" s="138"/>
    </row>
    <row r="606" spans="1:4" x14ac:dyDescent="0.2">
      <c r="A606" s="158"/>
      <c r="D606" s="138"/>
    </row>
    <row r="607" spans="1:4" x14ac:dyDescent="0.2">
      <c r="A607" s="158"/>
      <c r="D607" s="138"/>
    </row>
    <row r="608" spans="1:4" x14ac:dyDescent="0.2">
      <c r="A608" s="158"/>
      <c r="D608" s="138"/>
    </row>
    <row r="609" spans="1:4" x14ac:dyDescent="0.2">
      <c r="A609" s="158"/>
      <c r="D609" s="138"/>
    </row>
    <row r="610" spans="1:4" x14ac:dyDescent="0.2">
      <c r="A610" s="158"/>
      <c r="D610" s="138"/>
    </row>
    <row r="611" spans="1:4" x14ac:dyDescent="0.2">
      <c r="A611" s="158"/>
      <c r="D611" s="138"/>
    </row>
    <row r="612" spans="1:4" x14ac:dyDescent="0.2">
      <c r="A612" s="158"/>
      <c r="D612" s="138"/>
    </row>
    <row r="613" spans="1:4" x14ac:dyDescent="0.2">
      <c r="A613" s="158"/>
      <c r="D613" s="138"/>
    </row>
    <row r="614" spans="1:4" x14ac:dyDescent="0.2">
      <c r="A614" s="158"/>
      <c r="D614" s="138"/>
    </row>
    <row r="615" spans="1:4" x14ac:dyDescent="0.2">
      <c r="A615" s="158"/>
      <c r="D615" s="138"/>
    </row>
    <row r="616" spans="1:4" x14ac:dyDescent="0.2">
      <c r="A616" s="158"/>
      <c r="D616" s="138"/>
    </row>
    <row r="617" spans="1:4" x14ac:dyDescent="0.2">
      <c r="A617" s="158"/>
      <c r="D617" s="138"/>
    </row>
    <row r="618" spans="1:4" x14ac:dyDescent="0.2">
      <c r="A618" s="158"/>
      <c r="D618" s="138"/>
    </row>
    <row r="619" spans="1:4" x14ac:dyDescent="0.2">
      <c r="A619" s="158"/>
      <c r="D619" s="138"/>
    </row>
    <row r="620" spans="1:4" x14ac:dyDescent="0.2">
      <c r="A620" s="158"/>
      <c r="D620" s="138"/>
    </row>
    <row r="621" spans="1:4" x14ac:dyDescent="0.2">
      <c r="A621" s="158"/>
      <c r="D621" s="138"/>
    </row>
    <row r="622" spans="1:4" x14ac:dyDescent="0.2">
      <c r="A622" s="158"/>
      <c r="D622" s="138"/>
    </row>
    <row r="623" spans="1:4" x14ac:dyDescent="0.2">
      <c r="A623" s="158"/>
      <c r="D623" s="138"/>
    </row>
    <row r="624" spans="1:4" x14ac:dyDescent="0.2">
      <c r="A624" s="158"/>
      <c r="D624" s="138"/>
    </row>
    <row r="625" spans="1:4" x14ac:dyDescent="0.2">
      <c r="A625" s="158"/>
      <c r="D625" s="138"/>
    </row>
    <row r="626" spans="1:4" x14ac:dyDescent="0.2">
      <c r="A626" s="158"/>
      <c r="D626" s="138"/>
    </row>
    <row r="627" spans="1:4" x14ac:dyDescent="0.2">
      <c r="A627" s="158"/>
      <c r="D627" s="138"/>
    </row>
    <row r="628" spans="1:4" x14ac:dyDescent="0.2">
      <c r="A628" s="158"/>
      <c r="D628" s="138"/>
    </row>
    <row r="629" spans="1:4" x14ac:dyDescent="0.2">
      <c r="A629" s="158"/>
      <c r="D629" s="138"/>
    </row>
    <row r="630" spans="1:4" x14ac:dyDescent="0.2">
      <c r="A630" s="158"/>
      <c r="D630" s="138"/>
    </row>
    <row r="631" spans="1:4" x14ac:dyDescent="0.2">
      <c r="A631" s="158"/>
      <c r="D631" s="138"/>
    </row>
    <row r="632" spans="1:4" x14ac:dyDescent="0.2">
      <c r="A632" s="158"/>
      <c r="D632" s="138"/>
    </row>
    <row r="633" spans="1:4" x14ac:dyDescent="0.2">
      <c r="A633" s="158"/>
      <c r="D633" s="138"/>
    </row>
    <row r="634" spans="1:4" x14ac:dyDescent="0.2">
      <c r="A634" s="158"/>
      <c r="D634" s="138"/>
    </row>
    <row r="635" spans="1:4" x14ac:dyDescent="0.2">
      <c r="A635" s="158"/>
      <c r="D635" s="138"/>
    </row>
    <row r="636" spans="1:4" x14ac:dyDescent="0.2">
      <c r="A636" s="158"/>
      <c r="D636" s="138"/>
    </row>
    <row r="637" spans="1:4" x14ac:dyDescent="0.2">
      <c r="A637" s="158"/>
      <c r="D637" s="138"/>
    </row>
    <row r="638" spans="1:4" x14ac:dyDescent="0.2">
      <c r="A638" s="158"/>
      <c r="D638" s="138"/>
    </row>
    <row r="639" spans="1:4" x14ac:dyDescent="0.2">
      <c r="A639" s="158"/>
      <c r="D639" s="138"/>
    </row>
    <row r="640" spans="1:4" x14ac:dyDescent="0.2">
      <c r="A640" s="158"/>
      <c r="D640" s="138"/>
    </row>
    <row r="641" spans="1:4" x14ac:dyDescent="0.2">
      <c r="A641" s="158"/>
      <c r="D641" s="138"/>
    </row>
    <row r="642" spans="1:4" x14ac:dyDescent="0.2">
      <c r="A642" s="158"/>
      <c r="D642" s="138"/>
    </row>
    <row r="643" spans="1:4" x14ac:dyDescent="0.2">
      <c r="A643" s="158"/>
      <c r="D643" s="138"/>
    </row>
    <row r="644" spans="1:4" x14ac:dyDescent="0.2">
      <c r="A644" s="158"/>
      <c r="D644" s="138"/>
    </row>
    <row r="645" spans="1:4" x14ac:dyDescent="0.2">
      <c r="A645" s="158"/>
      <c r="D645" s="138"/>
    </row>
    <row r="646" spans="1:4" x14ac:dyDescent="0.2">
      <c r="A646" s="158"/>
      <c r="D646" s="138"/>
    </row>
    <row r="647" spans="1:4" x14ac:dyDescent="0.2">
      <c r="A647" s="158"/>
      <c r="D647" s="138"/>
    </row>
    <row r="648" spans="1:4" x14ac:dyDescent="0.2">
      <c r="A648" s="158"/>
      <c r="D648" s="138"/>
    </row>
    <row r="649" spans="1:4" x14ac:dyDescent="0.2">
      <c r="A649" s="158"/>
      <c r="D649" s="138"/>
    </row>
    <row r="650" spans="1:4" x14ac:dyDescent="0.2">
      <c r="A650" s="158"/>
      <c r="D650" s="138"/>
    </row>
    <row r="651" spans="1:4" x14ac:dyDescent="0.2">
      <c r="A651" s="158"/>
      <c r="D651" s="138"/>
    </row>
    <row r="652" spans="1:4" x14ac:dyDescent="0.2">
      <c r="A652" s="158"/>
      <c r="D652" s="138"/>
    </row>
    <row r="653" spans="1:4" x14ac:dyDescent="0.2">
      <c r="A653" s="158"/>
      <c r="D653" s="138"/>
    </row>
    <row r="654" spans="1:4" x14ac:dyDescent="0.2">
      <c r="A654" s="158"/>
      <c r="D654" s="138"/>
    </row>
    <row r="655" spans="1:4" x14ac:dyDescent="0.2">
      <c r="A655" s="158"/>
      <c r="D655" s="138"/>
    </row>
    <row r="656" spans="1:4" x14ac:dyDescent="0.2">
      <c r="A656" s="158"/>
      <c r="D656" s="138"/>
    </row>
    <row r="657" spans="1:4" x14ac:dyDescent="0.2">
      <c r="A657" s="158"/>
      <c r="D657" s="138"/>
    </row>
    <row r="658" spans="1:4" x14ac:dyDescent="0.2">
      <c r="A658" s="158"/>
      <c r="D658" s="138"/>
    </row>
    <row r="659" spans="1:4" x14ac:dyDescent="0.2">
      <c r="A659" s="158"/>
      <c r="D659" s="138"/>
    </row>
    <row r="660" spans="1:4" x14ac:dyDescent="0.2">
      <c r="A660" s="158"/>
      <c r="D660" s="138"/>
    </row>
    <row r="661" spans="1:4" x14ac:dyDescent="0.2">
      <c r="A661" s="158"/>
      <c r="D661" s="138"/>
    </row>
    <row r="662" spans="1:4" x14ac:dyDescent="0.2">
      <c r="A662" s="158"/>
      <c r="D662" s="138"/>
    </row>
    <row r="663" spans="1:4" x14ac:dyDescent="0.2">
      <c r="A663" s="158"/>
      <c r="D663" s="138"/>
    </row>
    <row r="664" spans="1:4" x14ac:dyDescent="0.2">
      <c r="A664" s="158"/>
      <c r="D664" s="138"/>
    </row>
    <row r="665" spans="1:4" x14ac:dyDescent="0.2">
      <c r="A665" s="158"/>
      <c r="D665" s="138"/>
    </row>
    <row r="666" spans="1:4" x14ac:dyDescent="0.2">
      <c r="A666" s="158"/>
      <c r="D666" s="138"/>
    </row>
    <row r="667" spans="1:4" x14ac:dyDescent="0.2">
      <c r="A667" s="158"/>
      <c r="D667" s="138"/>
    </row>
    <row r="668" spans="1:4" x14ac:dyDescent="0.2">
      <c r="A668" s="158"/>
      <c r="D668" s="138"/>
    </row>
    <row r="669" spans="1:4" x14ac:dyDescent="0.2">
      <c r="A669" s="158"/>
      <c r="D669" s="138"/>
    </row>
    <row r="670" spans="1:4" x14ac:dyDescent="0.2">
      <c r="A670" s="158"/>
      <c r="D670" s="138"/>
    </row>
    <row r="671" spans="1:4" x14ac:dyDescent="0.2">
      <c r="A671" s="158"/>
      <c r="D671" s="138"/>
    </row>
    <row r="672" spans="1:4" x14ac:dyDescent="0.2">
      <c r="A672" s="158"/>
      <c r="D672" s="138"/>
    </row>
    <row r="673" spans="1:4" x14ac:dyDescent="0.2">
      <c r="A673" s="158"/>
      <c r="D673" s="138"/>
    </row>
    <row r="674" spans="1:4" x14ac:dyDescent="0.2">
      <c r="A674" s="158"/>
      <c r="D674" s="138"/>
    </row>
    <row r="675" spans="1:4" x14ac:dyDescent="0.2">
      <c r="A675" s="158"/>
      <c r="D675" s="138"/>
    </row>
    <row r="676" spans="1:4" x14ac:dyDescent="0.2">
      <c r="A676" s="158"/>
      <c r="D676" s="138"/>
    </row>
    <row r="677" spans="1:4" x14ac:dyDescent="0.2">
      <c r="A677" s="158"/>
      <c r="D677" s="138"/>
    </row>
    <row r="678" spans="1:4" x14ac:dyDescent="0.2">
      <c r="A678" s="158"/>
      <c r="D678" s="138"/>
    </row>
    <row r="679" spans="1:4" x14ac:dyDescent="0.2">
      <c r="A679" s="158"/>
      <c r="D679" s="138"/>
    </row>
    <row r="680" spans="1:4" x14ac:dyDescent="0.2">
      <c r="A680" s="158"/>
      <c r="D680" s="138"/>
    </row>
    <row r="681" spans="1:4" x14ac:dyDescent="0.2">
      <c r="A681" s="158"/>
      <c r="D681" s="138"/>
    </row>
    <row r="682" spans="1:4" x14ac:dyDescent="0.2">
      <c r="A682" s="158"/>
      <c r="D682" s="138"/>
    </row>
    <row r="683" spans="1:4" x14ac:dyDescent="0.2">
      <c r="A683" s="158"/>
      <c r="D683" s="138"/>
    </row>
    <row r="684" spans="1:4" x14ac:dyDescent="0.2">
      <c r="A684" s="158"/>
      <c r="D684" s="138"/>
    </row>
    <row r="685" spans="1:4" x14ac:dyDescent="0.2">
      <c r="A685" s="158"/>
      <c r="D685" s="138"/>
    </row>
    <row r="686" spans="1:4" x14ac:dyDescent="0.2">
      <c r="A686" s="158"/>
      <c r="D686" s="138"/>
    </row>
    <row r="687" spans="1:4" x14ac:dyDescent="0.2">
      <c r="A687" s="158"/>
      <c r="D687" s="138"/>
    </row>
    <row r="688" spans="1:4" x14ac:dyDescent="0.2">
      <c r="A688" s="158"/>
      <c r="D688" s="138"/>
    </row>
    <row r="689" spans="1:4" x14ac:dyDescent="0.2">
      <c r="A689" s="158"/>
      <c r="D689" s="138"/>
    </row>
    <row r="690" spans="1:4" x14ac:dyDescent="0.2">
      <c r="A690" s="158"/>
      <c r="D690" s="138"/>
    </row>
    <row r="691" spans="1:4" x14ac:dyDescent="0.2">
      <c r="A691" s="158"/>
      <c r="D691" s="138"/>
    </row>
    <row r="692" spans="1:4" x14ac:dyDescent="0.2">
      <c r="A692" s="158"/>
      <c r="D692" s="138"/>
    </row>
    <row r="693" spans="1:4" x14ac:dyDescent="0.2">
      <c r="A693" s="158"/>
      <c r="D693" s="138"/>
    </row>
    <row r="694" spans="1:4" x14ac:dyDescent="0.2">
      <c r="A694" s="158"/>
      <c r="D694" s="138"/>
    </row>
    <row r="695" spans="1:4" x14ac:dyDescent="0.2">
      <c r="A695" s="158"/>
      <c r="D695" s="138"/>
    </row>
    <row r="696" spans="1:4" x14ac:dyDescent="0.2">
      <c r="A696" s="158"/>
      <c r="D696" s="138"/>
    </row>
    <row r="697" spans="1:4" x14ac:dyDescent="0.2">
      <c r="A697" s="158"/>
      <c r="D697" s="138"/>
    </row>
    <row r="698" spans="1:4" x14ac:dyDescent="0.2">
      <c r="A698" s="158"/>
      <c r="D698" s="138"/>
    </row>
    <row r="699" spans="1:4" x14ac:dyDescent="0.2">
      <c r="A699" s="158"/>
      <c r="D699" s="138"/>
    </row>
    <row r="700" spans="1:4" x14ac:dyDescent="0.2">
      <c r="A700" s="158"/>
      <c r="D700" s="138"/>
    </row>
    <row r="701" spans="1:4" x14ac:dyDescent="0.2">
      <c r="A701" s="158"/>
      <c r="D701" s="138"/>
    </row>
    <row r="702" spans="1:4" x14ac:dyDescent="0.2">
      <c r="A702" s="158"/>
      <c r="D702" s="138"/>
    </row>
    <row r="703" spans="1:4" x14ac:dyDescent="0.2">
      <c r="A703" s="158"/>
      <c r="D703" s="138"/>
    </row>
    <row r="704" spans="1:4" x14ac:dyDescent="0.2">
      <c r="A704" s="158"/>
      <c r="D704" s="138"/>
    </row>
    <row r="705" spans="1:4" x14ac:dyDescent="0.2">
      <c r="A705" s="158"/>
      <c r="D705" s="138"/>
    </row>
    <row r="706" spans="1:4" x14ac:dyDescent="0.2">
      <c r="A706" s="158"/>
      <c r="D706" s="138"/>
    </row>
    <row r="707" spans="1:4" x14ac:dyDescent="0.2">
      <c r="A707" s="158"/>
      <c r="D707" s="138"/>
    </row>
    <row r="708" spans="1:4" x14ac:dyDescent="0.2">
      <c r="A708" s="158"/>
      <c r="D708" s="138"/>
    </row>
    <row r="709" spans="1:4" x14ac:dyDescent="0.2">
      <c r="A709" s="158"/>
      <c r="D709" s="138"/>
    </row>
    <row r="710" spans="1:4" x14ac:dyDescent="0.2">
      <c r="A710" s="158"/>
      <c r="D710" s="138"/>
    </row>
    <row r="711" spans="1:4" x14ac:dyDescent="0.2">
      <c r="A711" s="158"/>
      <c r="D711" s="138"/>
    </row>
    <row r="712" spans="1:4" x14ac:dyDescent="0.2">
      <c r="A712" s="158"/>
      <c r="D712" s="138"/>
    </row>
    <row r="713" spans="1:4" x14ac:dyDescent="0.2">
      <c r="A713" s="158"/>
      <c r="D713" s="138"/>
    </row>
    <row r="714" spans="1:4" x14ac:dyDescent="0.2">
      <c r="A714" s="158"/>
      <c r="D714" s="138"/>
    </row>
    <row r="715" spans="1:4" x14ac:dyDescent="0.2">
      <c r="A715" s="158"/>
      <c r="D715" s="138"/>
    </row>
    <row r="716" spans="1:4" x14ac:dyDescent="0.2">
      <c r="A716" s="158"/>
      <c r="D716" s="138"/>
    </row>
    <row r="717" spans="1:4" x14ac:dyDescent="0.2">
      <c r="A717" s="158"/>
      <c r="D717" s="138"/>
    </row>
    <row r="718" spans="1:4" x14ac:dyDescent="0.2">
      <c r="A718" s="158"/>
      <c r="D718" s="138"/>
    </row>
    <row r="719" spans="1:4" x14ac:dyDescent="0.2">
      <c r="A719" s="158"/>
      <c r="D719" s="138"/>
    </row>
    <row r="720" spans="1:4" x14ac:dyDescent="0.2">
      <c r="A720" s="158"/>
      <c r="D720" s="138"/>
    </row>
    <row r="721" spans="1:4" x14ac:dyDescent="0.2">
      <c r="A721" s="158"/>
      <c r="D721" s="138"/>
    </row>
    <row r="722" spans="1:4" x14ac:dyDescent="0.2">
      <c r="A722" s="158"/>
      <c r="D722" s="138"/>
    </row>
    <row r="723" spans="1:4" x14ac:dyDescent="0.2">
      <c r="A723" s="158"/>
      <c r="D723" s="138"/>
    </row>
    <row r="724" spans="1:4" x14ac:dyDescent="0.2">
      <c r="A724" s="158"/>
      <c r="D724" s="138"/>
    </row>
    <row r="725" spans="1:4" x14ac:dyDescent="0.2">
      <c r="A725" s="158"/>
      <c r="D725" s="138"/>
    </row>
    <row r="726" spans="1:4" x14ac:dyDescent="0.2">
      <c r="A726" s="158"/>
      <c r="D726" s="138"/>
    </row>
    <row r="727" spans="1:4" x14ac:dyDescent="0.2">
      <c r="A727" s="158"/>
      <c r="D727" s="138"/>
    </row>
    <row r="728" spans="1:4" x14ac:dyDescent="0.2">
      <c r="A728" s="158"/>
      <c r="D728" s="138"/>
    </row>
    <row r="729" spans="1:4" x14ac:dyDescent="0.2">
      <c r="A729" s="158"/>
      <c r="D729" s="138"/>
    </row>
    <row r="730" spans="1:4" x14ac:dyDescent="0.2">
      <c r="A730" s="158"/>
      <c r="D730" s="138"/>
    </row>
    <row r="731" spans="1:4" x14ac:dyDescent="0.2">
      <c r="A731" s="158"/>
      <c r="D731" s="138"/>
    </row>
    <row r="732" spans="1:4" x14ac:dyDescent="0.2">
      <c r="A732" s="158"/>
      <c r="D732" s="138"/>
    </row>
    <row r="733" spans="1:4" x14ac:dyDescent="0.2">
      <c r="A733" s="158"/>
      <c r="D733" s="138"/>
    </row>
    <row r="734" spans="1:4" x14ac:dyDescent="0.2">
      <c r="A734" s="158"/>
      <c r="D734" s="138"/>
    </row>
    <row r="735" spans="1:4" x14ac:dyDescent="0.2">
      <c r="A735" s="158"/>
      <c r="D735" s="138"/>
    </row>
    <row r="736" spans="1:4" x14ac:dyDescent="0.2">
      <c r="A736" s="158"/>
      <c r="D736" s="138"/>
    </row>
    <row r="737" spans="1:4" x14ac:dyDescent="0.2">
      <c r="A737" s="158"/>
      <c r="D737" s="138"/>
    </row>
    <row r="738" spans="1:4" x14ac:dyDescent="0.2">
      <c r="A738" s="158"/>
      <c r="D738" s="138"/>
    </row>
    <row r="739" spans="1:4" x14ac:dyDescent="0.2">
      <c r="A739" s="158"/>
      <c r="D739" s="138"/>
    </row>
    <row r="740" spans="1:4" x14ac:dyDescent="0.2">
      <c r="A740" s="158"/>
      <c r="D740" s="138"/>
    </row>
    <row r="741" spans="1:4" x14ac:dyDescent="0.2">
      <c r="A741" s="158"/>
      <c r="D741" s="138"/>
    </row>
    <row r="742" spans="1:4" x14ac:dyDescent="0.2">
      <c r="A742" s="158"/>
      <c r="D742" s="138"/>
    </row>
    <row r="743" spans="1:4" x14ac:dyDescent="0.2">
      <c r="A743" s="158"/>
      <c r="D743" s="138"/>
    </row>
    <row r="744" spans="1:4" x14ac:dyDescent="0.2">
      <c r="A744" s="158"/>
      <c r="D744" s="138"/>
    </row>
    <row r="745" spans="1:4" x14ac:dyDescent="0.2">
      <c r="A745" s="158"/>
      <c r="D745" s="138"/>
    </row>
    <row r="746" spans="1:4" x14ac:dyDescent="0.2">
      <c r="A746" s="158"/>
      <c r="D746" s="138"/>
    </row>
    <row r="747" spans="1:4" x14ac:dyDescent="0.2">
      <c r="A747" s="158"/>
      <c r="D747" s="138"/>
    </row>
    <row r="748" spans="1:4" x14ac:dyDescent="0.2">
      <c r="A748" s="158"/>
      <c r="D748" s="138"/>
    </row>
    <row r="749" spans="1:4" x14ac:dyDescent="0.2">
      <c r="A749" s="158"/>
      <c r="D749" s="138"/>
    </row>
    <row r="750" spans="1:4" x14ac:dyDescent="0.2">
      <c r="A750" s="158"/>
      <c r="D750" s="138"/>
    </row>
    <row r="751" spans="1:4" x14ac:dyDescent="0.2">
      <c r="A751" s="158"/>
      <c r="D751" s="138"/>
    </row>
    <row r="752" spans="1:4" x14ac:dyDescent="0.2">
      <c r="A752" s="158"/>
      <c r="D752" s="138"/>
    </row>
    <row r="753" spans="1:4" x14ac:dyDescent="0.2">
      <c r="A753" s="158"/>
      <c r="D753" s="138"/>
    </row>
    <row r="754" spans="1:4" x14ac:dyDescent="0.2">
      <c r="A754" s="158"/>
      <c r="D754" s="138"/>
    </row>
    <row r="755" spans="1:4" x14ac:dyDescent="0.2">
      <c r="A755" s="158"/>
      <c r="D755" s="138"/>
    </row>
    <row r="756" spans="1:4" x14ac:dyDescent="0.2">
      <c r="A756" s="158"/>
      <c r="D756" s="138"/>
    </row>
    <row r="757" spans="1:4" x14ac:dyDescent="0.2">
      <c r="A757" s="158"/>
      <c r="D757" s="138"/>
    </row>
    <row r="758" spans="1:4" x14ac:dyDescent="0.2">
      <c r="A758" s="158"/>
      <c r="D758" s="138"/>
    </row>
    <row r="759" spans="1:4" x14ac:dyDescent="0.2">
      <c r="A759" s="158"/>
      <c r="D759" s="138"/>
    </row>
    <row r="760" spans="1:4" x14ac:dyDescent="0.2">
      <c r="A760" s="158"/>
      <c r="D760" s="138"/>
    </row>
    <row r="761" spans="1:4" x14ac:dyDescent="0.2">
      <c r="A761" s="158"/>
      <c r="D761" s="138"/>
    </row>
    <row r="762" spans="1:4" x14ac:dyDescent="0.2">
      <c r="A762" s="158"/>
      <c r="D762" s="138"/>
    </row>
    <row r="763" spans="1:4" x14ac:dyDescent="0.2">
      <c r="A763" s="158"/>
      <c r="D763" s="138"/>
    </row>
    <row r="764" spans="1:4" x14ac:dyDescent="0.2">
      <c r="A764" s="158"/>
      <c r="D764" s="138"/>
    </row>
    <row r="765" spans="1:4" x14ac:dyDescent="0.2">
      <c r="A765" s="158"/>
      <c r="D765" s="138"/>
    </row>
    <row r="766" spans="1:4" x14ac:dyDescent="0.2">
      <c r="A766" s="158"/>
      <c r="D766" s="138"/>
    </row>
    <row r="767" spans="1:4" x14ac:dyDescent="0.2">
      <c r="A767" s="158"/>
      <c r="D767" s="138"/>
    </row>
    <row r="768" spans="1:4" x14ac:dyDescent="0.2">
      <c r="A768" s="158"/>
      <c r="D768" s="138"/>
    </row>
    <row r="769" spans="1:4" x14ac:dyDescent="0.2">
      <c r="A769" s="158"/>
      <c r="D769" s="138"/>
    </row>
    <row r="770" spans="1:4" x14ac:dyDescent="0.2">
      <c r="A770" s="158"/>
      <c r="D770" s="138"/>
    </row>
    <row r="771" spans="1:4" x14ac:dyDescent="0.2">
      <c r="A771" s="158"/>
      <c r="D771" s="138"/>
    </row>
    <row r="772" spans="1:4" x14ac:dyDescent="0.2">
      <c r="A772" s="158"/>
      <c r="D772" s="138"/>
    </row>
    <row r="773" spans="1:4" x14ac:dyDescent="0.2">
      <c r="A773" s="158"/>
      <c r="D773" s="138"/>
    </row>
    <row r="774" spans="1:4" x14ac:dyDescent="0.2">
      <c r="A774" s="158"/>
      <c r="D774" s="138"/>
    </row>
    <row r="775" spans="1:4" x14ac:dyDescent="0.2">
      <c r="A775" s="158"/>
      <c r="D775" s="138"/>
    </row>
    <row r="776" spans="1:4" x14ac:dyDescent="0.2">
      <c r="A776" s="158"/>
      <c r="D776" s="138"/>
    </row>
    <row r="777" spans="1:4" x14ac:dyDescent="0.2">
      <c r="A777" s="158"/>
      <c r="D777" s="138"/>
    </row>
    <row r="778" spans="1:4" x14ac:dyDescent="0.2">
      <c r="A778" s="158"/>
      <c r="D778" s="138"/>
    </row>
    <row r="779" spans="1:4" x14ac:dyDescent="0.2">
      <c r="A779" s="158"/>
      <c r="D779" s="138"/>
    </row>
    <row r="780" spans="1:4" x14ac:dyDescent="0.2">
      <c r="A780" s="158"/>
      <c r="D780" s="138"/>
    </row>
    <row r="781" spans="1:4" x14ac:dyDescent="0.2">
      <c r="A781" s="158"/>
      <c r="D781" s="138"/>
    </row>
    <row r="782" spans="1:4" x14ac:dyDescent="0.2">
      <c r="A782" s="158"/>
      <c r="D782" s="138"/>
    </row>
    <row r="783" spans="1:4" x14ac:dyDescent="0.2">
      <c r="A783" s="158"/>
      <c r="D783" s="138"/>
    </row>
    <row r="784" spans="1:4" x14ac:dyDescent="0.2">
      <c r="A784" s="158"/>
      <c r="D784" s="138"/>
    </row>
    <row r="785" spans="1:4" x14ac:dyDescent="0.2">
      <c r="A785" s="158"/>
      <c r="D785" s="138"/>
    </row>
    <row r="786" spans="1:4" x14ac:dyDescent="0.2">
      <c r="A786" s="158"/>
      <c r="D786" s="138"/>
    </row>
    <row r="787" spans="1:4" x14ac:dyDescent="0.2">
      <c r="A787" s="158"/>
      <c r="D787" s="138"/>
    </row>
    <row r="788" spans="1:4" x14ac:dyDescent="0.2">
      <c r="A788" s="158"/>
      <c r="D788" s="138"/>
    </row>
    <row r="789" spans="1:4" x14ac:dyDescent="0.2">
      <c r="A789" s="158"/>
      <c r="D789" s="138"/>
    </row>
    <row r="790" spans="1:4" x14ac:dyDescent="0.2">
      <c r="A790" s="158"/>
      <c r="D790" s="138"/>
    </row>
    <row r="791" spans="1:4" x14ac:dyDescent="0.2">
      <c r="A791" s="158"/>
      <c r="D791" s="138"/>
    </row>
    <row r="792" spans="1:4" x14ac:dyDescent="0.2">
      <c r="A792" s="158"/>
      <c r="D792" s="138"/>
    </row>
    <row r="793" spans="1:4" x14ac:dyDescent="0.2">
      <c r="A793" s="158"/>
      <c r="D793" s="138"/>
    </row>
    <row r="794" spans="1:4" x14ac:dyDescent="0.2">
      <c r="A794" s="158"/>
      <c r="D794" s="138"/>
    </row>
    <row r="795" spans="1:4" x14ac:dyDescent="0.2">
      <c r="A795" s="158"/>
      <c r="D795" s="138"/>
    </row>
    <row r="796" spans="1:4" x14ac:dyDescent="0.2">
      <c r="A796" s="158"/>
      <c r="D796" s="138"/>
    </row>
    <row r="797" spans="1:4" x14ac:dyDescent="0.2">
      <c r="A797" s="158"/>
      <c r="D797" s="138"/>
    </row>
    <row r="798" spans="1:4" x14ac:dyDescent="0.2">
      <c r="A798" s="158"/>
      <c r="D798" s="138"/>
    </row>
    <row r="799" spans="1:4" x14ac:dyDescent="0.2">
      <c r="A799" s="158"/>
      <c r="D799" s="138"/>
    </row>
    <row r="800" spans="1:4" x14ac:dyDescent="0.2">
      <c r="A800" s="158"/>
      <c r="D800" s="138"/>
    </row>
    <row r="801" spans="1:4" x14ac:dyDescent="0.2">
      <c r="A801" s="158"/>
      <c r="D801" s="138"/>
    </row>
    <row r="802" spans="1:4" x14ac:dyDescent="0.2">
      <c r="A802" s="158"/>
      <c r="D802" s="138"/>
    </row>
    <row r="803" spans="1:4" x14ac:dyDescent="0.2">
      <c r="A803" s="158"/>
      <c r="D803" s="138"/>
    </row>
    <row r="804" spans="1:4" x14ac:dyDescent="0.2">
      <c r="A804" s="158"/>
      <c r="D804" s="138"/>
    </row>
    <row r="805" spans="1:4" x14ac:dyDescent="0.2">
      <c r="A805" s="158"/>
      <c r="D805" s="138"/>
    </row>
    <row r="806" spans="1:4" x14ac:dyDescent="0.2">
      <c r="A806" s="158"/>
      <c r="D806" s="138"/>
    </row>
    <row r="807" spans="1:4" x14ac:dyDescent="0.2">
      <c r="A807" s="158"/>
      <c r="D807" s="138"/>
    </row>
    <row r="808" spans="1:4" x14ac:dyDescent="0.2">
      <c r="A808" s="158"/>
      <c r="D808" s="138"/>
    </row>
    <row r="809" spans="1:4" x14ac:dyDescent="0.2">
      <c r="A809" s="158"/>
      <c r="D809" s="138"/>
    </row>
    <row r="810" spans="1:4" x14ac:dyDescent="0.2">
      <c r="A810" s="158"/>
      <c r="D810" s="138"/>
    </row>
    <row r="811" spans="1:4" x14ac:dyDescent="0.2">
      <c r="A811" s="158"/>
      <c r="D811" s="138"/>
    </row>
    <row r="812" spans="1:4" x14ac:dyDescent="0.2">
      <c r="A812" s="158"/>
      <c r="D812" s="138"/>
    </row>
    <row r="813" spans="1:4" x14ac:dyDescent="0.2">
      <c r="A813" s="158"/>
      <c r="D813" s="138"/>
    </row>
    <row r="814" spans="1:4" x14ac:dyDescent="0.2">
      <c r="A814" s="158"/>
      <c r="D814" s="138"/>
    </row>
    <row r="815" spans="1:4" x14ac:dyDescent="0.2">
      <c r="A815" s="158"/>
      <c r="D815" s="138"/>
    </row>
    <row r="816" spans="1:4" x14ac:dyDescent="0.2">
      <c r="A816" s="158"/>
      <c r="D816" s="138"/>
    </row>
    <row r="817" spans="1:4" x14ac:dyDescent="0.2">
      <c r="A817" s="158"/>
      <c r="D817" s="138"/>
    </row>
    <row r="818" spans="1:4" x14ac:dyDescent="0.2">
      <c r="A818" s="158"/>
      <c r="D818" s="138"/>
    </row>
    <row r="819" spans="1:4" x14ac:dyDescent="0.2">
      <c r="A819" s="158"/>
      <c r="D819" s="138"/>
    </row>
    <row r="820" spans="1:4" x14ac:dyDescent="0.2">
      <c r="A820" s="158"/>
      <c r="D820" s="138"/>
    </row>
    <row r="821" spans="1:4" x14ac:dyDescent="0.2">
      <c r="A821" s="158"/>
      <c r="D821" s="138"/>
    </row>
    <row r="822" spans="1:4" x14ac:dyDescent="0.2">
      <c r="A822" s="158"/>
      <c r="D822" s="138"/>
    </row>
    <row r="823" spans="1:4" x14ac:dyDescent="0.2">
      <c r="A823" s="158"/>
      <c r="D823" s="138"/>
    </row>
    <row r="824" spans="1:4" x14ac:dyDescent="0.2">
      <c r="A824" s="158"/>
      <c r="D824" s="138"/>
    </row>
    <row r="825" spans="1:4" x14ac:dyDescent="0.2">
      <c r="A825" s="158"/>
      <c r="D825" s="138"/>
    </row>
    <row r="826" spans="1:4" x14ac:dyDescent="0.2">
      <c r="A826" s="158"/>
      <c r="D826" s="138"/>
    </row>
    <row r="827" spans="1:4" x14ac:dyDescent="0.2">
      <c r="A827" s="158"/>
      <c r="D827" s="138"/>
    </row>
    <row r="828" spans="1:4" x14ac:dyDescent="0.2">
      <c r="A828" s="158"/>
      <c r="D828" s="138"/>
    </row>
    <row r="829" spans="1:4" x14ac:dyDescent="0.2">
      <c r="A829" s="158"/>
      <c r="D829" s="138"/>
    </row>
    <row r="830" spans="1:4" x14ac:dyDescent="0.2">
      <c r="A830" s="158"/>
      <c r="D830" s="138"/>
    </row>
    <row r="831" spans="1:4" x14ac:dyDescent="0.2">
      <c r="A831" s="158"/>
      <c r="D831" s="138"/>
    </row>
    <row r="832" spans="1:4" x14ac:dyDescent="0.2">
      <c r="A832" s="158"/>
      <c r="D832" s="138"/>
    </row>
    <row r="833" spans="1:4" x14ac:dyDescent="0.2">
      <c r="A833" s="158"/>
      <c r="D833" s="138"/>
    </row>
    <row r="834" spans="1:4" x14ac:dyDescent="0.2">
      <c r="A834" s="158"/>
      <c r="D834" s="138"/>
    </row>
    <row r="835" spans="1:4" x14ac:dyDescent="0.2">
      <c r="A835" s="158"/>
      <c r="D835" s="138"/>
    </row>
    <row r="836" spans="1:4" x14ac:dyDescent="0.2">
      <c r="A836" s="158"/>
      <c r="D836" s="138"/>
    </row>
    <row r="837" spans="1:4" x14ac:dyDescent="0.2">
      <c r="A837" s="158"/>
      <c r="D837" s="138"/>
    </row>
    <row r="838" spans="1:4" x14ac:dyDescent="0.2">
      <c r="A838" s="158"/>
      <c r="D838" s="138"/>
    </row>
    <row r="839" spans="1:4" x14ac:dyDescent="0.2">
      <c r="A839" s="158"/>
      <c r="D839" s="138"/>
    </row>
    <row r="840" spans="1:4" x14ac:dyDescent="0.2">
      <c r="A840" s="158"/>
      <c r="D840" s="138"/>
    </row>
    <row r="841" spans="1:4" x14ac:dyDescent="0.2">
      <c r="A841" s="158"/>
      <c r="D841" s="138"/>
    </row>
    <row r="842" spans="1:4" x14ac:dyDescent="0.2">
      <c r="A842" s="158"/>
      <c r="D842" s="138"/>
    </row>
    <row r="843" spans="1:4" x14ac:dyDescent="0.2">
      <c r="A843" s="158"/>
      <c r="D843" s="138"/>
    </row>
    <row r="844" spans="1:4" x14ac:dyDescent="0.2">
      <c r="A844" s="158"/>
      <c r="D844" s="138"/>
    </row>
    <row r="845" spans="1:4" x14ac:dyDescent="0.2">
      <c r="A845" s="158"/>
      <c r="D845" s="138"/>
    </row>
    <row r="846" spans="1:4" x14ac:dyDescent="0.2">
      <c r="A846" s="158"/>
      <c r="D846" s="138"/>
    </row>
    <row r="847" spans="1:4" x14ac:dyDescent="0.2">
      <c r="A847" s="158"/>
      <c r="D847" s="138"/>
    </row>
    <row r="848" spans="1:4" x14ac:dyDescent="0.2">
      <c r="A848" s="158"/>
      <c r="D848" s="138"/>
    </row>
    <row r="849" spans="1:4" x14ac:dyDescent="0.2">
      <c r="A849" s="158"/>
      <c r="D849" s="138"/>
    </row>
    <row r="850" spans="1:4" x14ac:dyDescent="0.2">
      <c r="A850" s="158"/>
      <c r="D850" s="138"/>
    </row>
    <row r="851" spans="1:4" x14ac:dyDescent="0.2">
      <c r="A851" s="158"/>
      <c r="D851" s="138"/>
    </row>
    <row r="852" spans="1:4" x14ac:dyDescent="0.2">
      <c r="A852" s="158"/>
      <c r="D852" s="138"/>
    </row>
    <row r="853" spans="1:4" x14ac:dyDescent="0.2">
      <c r="A853" s="158"/>
      <c r="D853" s="138"/>
    </row>
    <row r="854" spans="1:4" x14ac:dyDescent="0.2">
      <c r="A854" s="158"/>
      <c r="D854" s="138"/>
    </row>
    <row r="855" spans="1:4" x14ac:dyDescent="0.2">
      <c r="A855" s="158"/>
      <c r="D855" s="138"/>
    </row>
    <row r="856" spans="1:4" x14ac:dyDescent="0.2">
      <c r="A856" s="158"/>
      <c r="D856" s="138"/>
    </row>
    <row r="857" spans="1:4" x14ac:dyDescent="0.2">
      <c r="A857" s="158"/>
      <c r="D857" s="138"/>
    </row>
    <row r="858" spans="1:4" x14ac:dyDescent="0.2">
      <c r="A858" s="158"/>
      <c r="D858" s="138"/>
    </row>
    <row r="859" spans="1:4" x14ac:dyDescent="0.2">
      <c r="A859" s="158"/>
      <c r="D859" s="138"/>
    </row>
    <row r="860" spans="1:4" x14ac:dyDescent="0.2">
      <c r="A860" s="158"/>
      <c r="D860" s="138"/>
    </row>
    <row r="861" spans="1:4" x14ac:dyDescent="0.2">
      <c r="A861" s="158"/>
      <c r="D861" s="138"/>
    </row>
    <row r="862" spans="1:4" x14ac:dyDescent="0.2">
      <c r="A862" s="158"/>
      <c r="D862" s="138"/>
    </row>
    <row r="863" spans="1:4" x14ac:dyDescent="0.2">
      <c r="A863" s="158"/>
      <c r="D863" s="138"/>
    </row>
    <row r="864" spans="1:4" x14ac:dyDescent="0.2">
      <c r="A864" s="158"/>
      <c r="D864" s="138"/>
    </row>
    <row r="865" spans="1:4" x14ac:dyDescent="0.2">
      <c r="A865" s="158"/>
      <c r="D865" s="138"/>
    </row>
    <row r="866" spans="1:4" x14ac:dyDescent="0.2">
      <c r="A866" s="158"/>
      <c r="D866" s="138"/>
    </row>
    <row r="867" spans="1:4" x14ac:dyDescent="0.2">
      <c r="A867" s="158"/>
      <c r="D867" s="138"/>
    </row>
    <row r="868" spans="1:4" x14ac:dyDescent="0.2">
      <c r="A868" s="158"/>
      <c r="D868" s="138"/>
    </row>
    <row r="869" spans="1:4" x14ac:dyDescent="0.2">
      <c r="A869" s="158"/>
      <c r="D869" s="138"/>
    </row>
    <row r="870" spans="1:4" x14ac:dyDescent="0.2">
      <c r="A870" s="158"/>
      <c r="D870" s="138"/>
    </row>
    <row r="871" spans="1:4" x14ac:dyDescent="0.2">
      <c r="A871" s="158"/>
      <c r="D871" s="138"/>
    </row>
    <row r="872" spans="1:4" x14ac:dyDescent="0.2">
      <c r="A872" s="158"/>
      <c r="D872" s="138"/>
    </row>
    <row r="873" spans="1:4" x14ac:dyDescent="0.2">
      <c r="A873" s="158"/>
      <c r="D873" s="138"/>
    </row>
    <row r="874" spans="1:4" x14ac:dyDescent="0.2">
      <c r="A874" s="158"/>
      <c r="D874" s="138"/>
    </row>
    <row r="875" spans="1:4" x14ac:dyDescent="0.2">
      <c r="A875" s="158"/>
      <c r="D875" s="138"/>
    </row>
    <row r="876" spans="1:4" x14ac:dyDescent="0.2">
      <c r="A876" s="158"/>
      <c r="D876" s="138"/>
    </row>
    <row r="877" spans="1:4" x14ac:dyDescent="0.2">
      <c r="A877" s="158"/>
      <c r="D877" s="138"/>
    </row>
    <row r="878" spans="1:4" x14ac:dyDescent="0.2">
      <c r="A878" s="158"/>
      <c r="D878" s="138"/>
    </row>
    <row r="879" spans="1:4" x14ac:dyDescent="0.2">
      <c r="A879" s="158"/>
      <c r="D879" s="138"/>
    </row>
    <row r="880" spans="1:4" x14ac:dyDescent="0.2">
      <c r="A880" s="158"/>
      <c r="D880" s="138"/>
    </row>
    <row r="881" spans="1:4" x14ac:dyDescent="0.2">
      <c r="A881" s="158"/>
      <c r="D881" s="138"/>
    </row>
    <row r="882" spans="1:4" x14ac:dyDescent="0.2">
      <c r="A882" s="158"/>
      <c r="D882" s="138"/>
    </row>
    <row r="883" spans="1:4" x14ac:dyDescent="0.2">
      <c r="A883" s="158"/>
      <c r="D883" s="138"/>
    </row>
    <row r="884" spans="1:4" x14ac:dyDescent="0.2">
      <c r="A884" s="158"/>
      <c r="D884" s="138"/>
    </row>
    <row r="885" spans="1:4" x14ac:dyDescent="0.2">
      <c r="A885" s="158"/>
      <c r="D885" s="138"/>
    </row>
    <row r="886" spans="1:4" x14ac:dyDescent="0.2">
      <c r="A886" s="158"/>
      <c r="D886" s="138"/>
    </row>
    <row r="887" spans="1:4" x14ac:dyDescent="0.2">
      <c r="A887" s="158"/>
      <c r="D887" s="138"/>
    </row>
    <row r="888" spans="1:4" x14ac:dyDescent="0.2">
      <c r="A888" s="158"/>
      <c r="D888" s="138"/>
    </row>
    <row r="889" spans="1:4" x14ac:dyDescent="0.2">
      <c r="A889" s="158"/>
      <c r="D889" s="138"/>
    </row>
    <row r="890" spans="1:4" x14ac:dyDescent="0.2">
      <c r="A890" s="158"/>
      <c r="D890" s="138"/>
    </row>
    <row r="891" spans="1:4" x14ac:dyDescent="0.2">
      <c r="A891" s="158"/>
      <c r="D891" s="138"/>
    </row>
    <row r="892" spans="1:4" x14ac:dyDescent="0.2">
      <c r="A892" s="158"/>
      <c r="D892" s="138"/>
    </row>
    <row r="893" spans="1:4" x14ac:dyDescent="0.2">
      <c r="A893" s="158"/>
      <c r="D893" s="138"/>
    </row>
    <row r="894" spans="1:4" x14ac:dyDescent="0.2">
      <c r="A894" s="158"/>
      <c r="D894" s="138"/>
    </row>
    <row r="895" spans="1:4" x14ac:dyDescent="0.2">
      <c r="A895" s="158"/>
      <c r="D895" s="138"/>
    </row>
    <row r="896" spans="1:4" x14ac:dyDescent="0.2">
      <c r="A896" s="158"/>
      <c r="D896" s="138"/>
    </row>
    <row r="897" spans="1:4" x14ac:dyDescent="0.2">
      <c r="A897" s="158"/>
      <c r="D897" s="138"/>
    </row>
    <row r="898" spans="1:4" x14ac:dyDescent="0.2">
      <c r="A898" s="158"/>
      <c r="D898" s="138"/>
    </row>
    <row r="899" spans="1:4" x14ac:dyDescent="0.2">
      <c r="A899" s="158"/>
      <c r="D899" s="138"/>
    </row>
    <row r="900" spans="1:4" x14ac:dyDescent="0.2">
      <c r="A900" s="158"/>
      <c r="D900" s="138"/>
    </row>
    <row r="901" spans="1:4" x14ac:dyDescent="0.2">
      <c r="A901" s="158"/>
      <c r="D901" s="138"/>
    </row>
    <row r="902" spans="1:4" x14ac:dyDescent="0.2">
      <c r="A902" s="158"/>
      <c r="D902" s="138"/>
    </row>
    <row r="903" spans="1:4" x14ac:dyDescent="0.2">
      <c r="A903" s="158"/>
      <c r="D903" s="138"/>
    </row>
    <row r="904" spans="1:4" x14ac:dyDescent="0.2">
      <c r="A904" s="158"/>
      <c r="D904" s="138"/>
    </row>
    <row r="905" spans="1:4" x14ac:dyDescent="0.2">
      <c r="A905" s="158"/>
      <c r="D905" s="138"/>
    </row>
    <row r="906" spans="1:4" x14ac:dyDescent="0.2">
      <c r="A906" s="158"/>
      <c r="D906" s="138"/>
    </row>
    <row r="907" spans="1:4" x14ac:dyDescent="0.2">
      <c r="A907" s="158"/>
      <c r="D907" s="138"/>
    </row>
    <row r="908" spans="1:4" x14ac:dyDescent="0.2">
      <c r="A908" s="158"/>
      <c r="D908" s="138"/>
    </row>
    <row r="909" spans="1:4" x14ac:dyDescent="0.2">
      <c r="A909" s="158"/>
      <c r="D909" s="138"/>
    </row>
    <row r="910" spans="1:4" x14ac:dyDescent="0.2">
      <c r="A910" s="158"/>
      <c r="D910" s="138"/>
    </row>
    <row r="911" spans="1:4" x14ac:dyDescent="0.2">
      <c r="A911" s="158"/>
      <c r="D911" s="138"/>
    </row>
    <row r="912" spans="1:4" x14ac:dyDescent="0.2">
      <c r="A912" s="158"/>
      <c r="D912" s="138"/>
    </row>
    <row r="913" spans="1:4" x14ac:dyDescent="0.2">
      <c r="A913" s="158"/>
      <c r="D913" s="138"/>
    </row>
    <row r="914" spans="1:4" x14ac:dyDescent="0.2">
      <c r="A914" s="158"/>
      <c r="D914" s="138"/>
    </row>
    <row r="915" spans="1:4" x14ac:dyDescent="0.2">
      <c r="A915" s="158"/>
      <c r="D915" s="138"/>
    </row>
    <row r="916" spans="1:4" x14ac:dyDescent="0.2">
      <c r="A916" s="158"/>
      <c r="D916" s="138"/>
    </row>
    <row r="917" spans="1:4" x14ac:dyDescent="0.2">
      <c r="A917" s="158"/>
      <c r="D917" s="138"/>
    </row>
    <row r="918" spans="1:4" x14ac:dyDescent="0.2">
      <c r="A918" s="158"/>
      <c r="D918" s="138"/>
    </row>
    <row r="919" spans="1:4" x14ac:dyDescent="0.2">
      <c r="A919" s="158"/>
      <c r="D919" s="138"/>
    </row>
    <row r="920" spans="1:4" x14ac:dyDescent="0.2">
      <c r="A920" s="158"/>
      <c r="D920" s="138"/>
    </row>
    <row r="921" spans="1:4" x14ac:dyDescent="0.2">
      <c r="A921" s="158"/>
      <c r="D921" s="138"/>
    </row>
    <row r="922" spans="1:4" x14ac:dyDescent="0.2">
      <c r="A922" s="158"/>
      <c r="D922" s="138"/>
    </row>
    <row r="923" spans="1:4" x14ac:dyDescent="0.2">
      <c r="A923" s="158"/>
      <c r="D923" s="138"/>
    </row>
    <row r="924" spans="1:4" x14ac:dyDescent="0.2">
      <c r="A924" s="158"/>
      <c r="D924" s="138"/>
    </row>
    <row r="925" spans="1:4" x14ac:dyDescent="0.2">
      <c r="A925" s="158"/>
      <c r="D925" s="138"/>
    </row>
    <row r="926" spans="1:4" x14ac:dyDescent="0.2">
      <c r="A926" s="158"/>
      <c r="D926" s="138"/>
    </row>
    <row r="927" spans="1:4" x14ac:dyDescent="0.2">
      <c r="A927" s="158"/>
      <c r="D927" s="138"/>
    </row>
    <row r="928" spans="1:4" x14ac:dyDescent="0.2">
      <c r="A928" s="158"/>
      <c r="D928" s="138"/>
    </row>
    <row r="929" spans="1:4" x14ac:dyDescent="0.2">
      <c r="A929" s="158"/>
      <c r="D929" s="138"/>
    </row>
    <row r="930" spans="1:4" x14ac:dyDescent="0.2">
      <c r="A930" s="158"/>
      <c r="D930" s="138"/>
    </row>
    <row r="931" spans="1:4" x14ac:dyDescent="0.2">
      <c r="A931" s="158"/>
      <c r="D931" s="138"/>
    </row>
    <row r="932" spans="1:4" x14ac:dyDescent="0.2">
      <c r="A932" s="158"/>
      <c r="D932" s="138"/>
    </row>
    <row r="933" spans="1:4" x14ac:dyDescent="0.2">
      <c r="A933" s="158"/>
      <c r="D933" s="138"/>
    </row>
    <row r="934" spans="1:4" x14ac:dyDescent="0.2">
      <c r="A934" s="158"/>
      <c r="D934" s="138"/>
    </row>
    <row r="935" spans="1:4" x14ac:dyDescent="0.2">
      <c r="A935" s="158"/>
      <c r="D935" s="138"/>
    </row>
    <row r="936" spans="1:4" x14ac:dyDescent="0.2">
      <c r="A936" s="158"/>
      <c r="D936" s="138"/>
    </row>
    <row r="937" spans="1:4" x14ac:dyDescent="0.2">
      <c r="A937" s="158"/>
      <c r="D937" s="138"/>
    </row>
    <row r="938" spans="1:4" x14ac:dyDescent="0.2">
      <c r="A938" s="158"/>
      <c r="D938" s="138"/>
    </row>
    <row r="939" spans="1:4" x14ac:dyDescent="0.2">
      <c r="A939" s="158"/>
      <c r="D939" s="138"/>
    </row>
    <row r="940" spans="1:4" x14ac:dyDescent="0.2">
      <c r="A940" s="158"/>
      <c r="D940" s="138"/>
    </row>
    <row r="941" spans="1:4" x14ac:dyDescent="0.2">
      <c r="A941" s="158"/>
      <c r="D941" s="138"/>
    </row>
    <row r="942" spans="1:4" x14ac:dyDescent="0.2">
      <c r="A942" s="158"/>
      <c r="D942" s="138"/>
    </row>
    <row r="943" spans="1:4" x14ac:dyDescent="0.2">
      <c r="A943" s="158"/>
      <c r="D943" s="138"/>
    </row>
    <row r="944" spans="1:4" x14ac:dyDescent="0.2">
      <c r="A944" s="158"/>
      <c r="D944" s="138"/>
    </row>
    <row r="945" spans="1:4" x14ac:dyDescent="0.2">
      <c r="A945" s="158"/>
      <c r="D945" s="138"/>
    </row>
    <row r="946" spans="1:4" x14ac:dyDescent="0.2">
      <c r="A946" s="158"/>
      <c r="D946" s="138"/>
    </row>
    <row r="947" spans="1:4" x14ac:dyDescent="0.2">
      <c r="A947" s="158"/>
      <c r="D947" s="138"/>
    </row>
    <row r="948" spans="1:4" x14ac:dyDescent="0.2">
      <c r="A948" s="158"/>
      <c r="D948" s="138"/>
    </row>
    <row r="949" spans="1:4" x14ac:dyDescent="0.2">
      <c r="A949" s="158"/>
      <c r="D949" s="138"/>
    </row>
    <row r="950" spans="1:4" x14ac:dyDescent="0.2">
      <c r="A950" s="158"/>
      <c r="D950" s="138"/>
    </row>
    <row r="951" spans="1:4" x14ac:dyDescent="0.2">
      <c r="A951" s="158"/>
      <c r="D951" s="138"/>
    </row>
    <row r="952" spans="1:4" x14ac:dyDescent="0.2">
      <c r="A952" s="158"/>
      <c r="D952" s="138"/>
    </row>
    <row r="953" spans="1:4" x14ac:dyDescent="0.2">
      <c r="A953" s="158"/>
      <c r="D953" s="138"/>
    </row>
    <row r="954" spans="1:4" x14ac:dyDescent="0.2">
      <c r="A954" s="158"/>
      <c r="D954" s="138"/>
    </row>
    <row r="955" spans="1:4" x14ac:dyDescent="0.2">
      <c r="A955" s="158"/>
      <c r="D955" s="138"/>
    </row>
    <row r="956" spans="1:4" x14ac:dyDescent="0.2">
      <c r="A956" s="158"/>
      <c r="D956" s="138"/>
    </row>
    <row r="957" spans="1:4" x14ac:dyDescent="0.2">
      <c r="A957" s="158"/>
      <c r="D957" s="138"/>
    </row>
    <row r="958" spans="1:4" x14ac:dyDescent="0.2">
      <c r="A958" s="158"/>
      <c r="D958" s="138"/>
    </row>
    <row r="959" spans="1:4" x14ac:dyDescent="0.2">
      <c r="A959" s="158"/>
      <c r="D959" s="138"/>
    </row>
    <row r="960" spans="1:4" x14ac:dyDescent="0.2">
      <c r="A960" s="158"/>
      <c r="D960" s="138"/>
    </row>
    <row r="961" spans="1:4" x14ac:dyDescent="0.2">
      <c r="A961" s="158"/>
      <c r="D961" s="138"/>
    </row>
    <row r="962" spans="1:4" x14ac:dyDescent="0.2">
      <c r="A962" s="158"/>
      <c r="D962" s="138"/>
    </row>
    <row r="963" spans="1:4" x14ac:dyDescent="0.2">
      <c r="A963" s="158"/>
      <c r="D963" s="138"/>
    </row>
    <row r="964" spans="1:4" x14ac:dyDescent="0.2">
      <c r="A964" s="158"/>
      <c r="D964" s="138"/>
    </row>
    <row r="965" spans="1:4" x14ac:dyDescent="0.2">
      <c r="A965" s="158"/>
      <c r="D965" s="138"/>
    </row>
    <row r="966" spans="1:4" x14ac:dyDescent="0.2">
      <c r="A966" s="158"/>
      <c r="D966" s="138"/>
    </row>
    <row r="967" spans="1:4" x14ac:dyDescent="0.2">
      <c r="A967" s="158"/>
      <c r="D967" s="138"/>
    </row>
    <row r="968" spans="1:4" x14ac:dyDescent="0.2">
      <c r="A968" s="158"/>
      <c r="D968" s="138"/>
    </row>
    <row r="969" spans="1:4" x14ac:dyDescent="0.2">
      <c r="A969" s="158"/>
      <c r="D969" s="138"/>
    </row>
    <row r="970" spans="1:4" x14ac:dyDescent="0.2">
      <c r="A970" s="158"/>
      <c r="D970" s="138"/>
    </row>
    <row r="971" spans="1:4" x14ac:dyDescent="0.2">
      <c r="A971" s="158"/>
      <c r="D971" s="138"/>
    </row>
    <row r="972" spans="1:4" x14ac:dyDescent="0.2">
      <c r="A972" s="158"/>
      <c r="D972" s="138"/>
    </row>
    <row r="973" spans="1:4" x14ac:dyDescent="0.2">
      <c r="A973" s="158"/>
      <c r="D973" s="138"/>
    </row>
    <row r="974" spans="1:4" x14ac:dyDescent="0.2">
      <c r="A974" s="158"/>
      <c r="D974" s="138"/>
    </row>
    <row r="975" spans="1:4" x14ac:dyDescent="0.2">
      <c r="A975" s="158"/>
      <c r="D975" s="138"/>
    </row>
    <row r="976" spans="1:4" x14ac:dyDescent="0.2">
      <c r="A976" s="158"/>
      <c r="D976" s="138"/>
    </row>
    <row r="977" spans="1:4" x14ac:dyDescent="0.2">
      <c r="A977" s="158"/>
      <c r="D977" s="138"/>
    </row>
    <row r="978" spans="1:4" x14ac:dyDescent="0.2">
      <c r="A978" s="158"/>
      <c r="D978" s="138"/>
    </row>
    <row r="979" spans="1:4" x14ac:dyDescent="0.2">
      <c r="A979" s="158"/>
      <c r="D979" s="138"/>
    </row>
    <row r="980" spans="1:4" x14ac:dyDescent="0.2">
      <c r="A980" s="158"/>
      <c r="D980" s="138"/>
    </row>
    <row r="981" spans="1:4" x14ac:dyDescent="0.2">
      <c r="A981" s="158"/>
      <c r="D981" s="138"/>
    </row>
    <row r="982" spans="1:4" x14ac:dyDescent="0.2">
      <c r="A982" s="158"/>
      <c r="D982" s="138"/>
    </row>
    <row r="983" spans="1:4" x14ac:dyDescent="0.2">
      <c r="A983" s="158"/>
      <c r="D983" s="138"/>
    </row>
    <row r="984" spans="1:4" x14ac:dyDescent="0.2">
      <c r="A984" s="158"/>
      <c r="D984" s="138"/>
    </row>
    <row r="985" spans="1:4" x14ac:dyDescent="0.2">
      <c r="A985" s="158"/>
      <c r="D985" s="138"/>
    </row>
    <row r="986" spans="1:4" x14ac:dyDescent="0.2">
      <c r="A986" s="158"/>
      <c r="D986" s="138"/>
    </row>
    <row r="987" spans="1:4" x14ac:dyDescent="0.2">
      <c r="A987" s="158"/>
      <c r="D987" s="138"/>
    </row>
    <row r="988" spans="1:4" x14ac:dyDescent="0.2">
      <c r="A988" s="158"/>
      <c r="D988" s="138"/>
    </row>
    <row r="989" spans="1:4" x14ac:dyDescent="0.2">
      <c r="A989" s="158"/>
      <c r="D989" s="138"/>
    </row>
    <row r="990" spans="1:4" x14ac:dyDescent="0.2">
      <c r="A990" s="158"/>
      <c r="D990" s="138"/>
    </row>
    <row r="991" spans="1:4" x14ac:dyDescent="0.2">
      <c r="A991" s="158"/>
      <c r="D991" s="138"/>
    </row>
    <row r="992" spans="1:4" x14ac:dyDescent="0.2">
      <c r="A992" s="158"/>
      <c r="D992" s="138"/>
    </row>
    <row r="993" spans="1:4" x14ac:dyDescent="0.2">
      <c r="A993" s="158"/>
      <c r="D993" s="138"/>
    </row>
    <row r="994" spans="1:4" x14ac:dyDescent="0.2">
      <c r="A994" s="158"/>
      <c r="D994" s="138"/>
    </row>
    <row r="995" spans="1:4" x14ac:dyDescent="0.2">
      <c r="A995" s="158"/>
      <c r="D995" s="138"/>
    </row>
    <row r="996" spans="1:4" x14ac:dyDescent="0.2">
      <c r="A996" s="158"/>
      <c r="D996" s="138"/>
    </row>
    <row r="997" spans="1:4" x14ac:dyDescent="0.2">
      <c r="A997" s="158"/>
      <c r="D997" s="138"/>
    </row>
    <row r="998" spans="1:4" x14ac:dyDescent="0.2">
      <c r="A998" s="158"/>
      <c r="D998" s="138"/>
    </row>
    <row r="999" spans="1:4" x14ac:dyDescent="0.2">
      <c r="A999" s="158"/>
      <c r="D999" s="138"/>
    </row>
    <row r="1000" spans="1:4" x14ac:dyDescent="0.2">
      <c r="A1000" s="158"/>
      <c r="D1000" s="138"/>
    </row>
    <row r="1001" spans="1:4" x14ac:dyDescent="0.2">
      <c r="A1001" s="158"/>
      <c r="D1001" s="138"/>
    </row>
    <row r="1002" spans="1:4" x14ac:dyDescent="0.2">
      <c r="A1002" s="158"/>
      <c r="D1002" s="138"/>
    </row>
    <row r="1003" spans="1:4" x14ac:dyDescent="0.2">
      <c r="A1003" s="158"/>
      <c r="D1003" s="138"/>
    </row>
    <row r="1004" spans="1:4" x14ac:dyDescent="0.2">
      <c r="A1004" s="158"/>
      <c r="D1004" s="138"/>
    </row>
    <row r="1005" spans="1:4" x14ac:dyDescent="0.2">
      <c r="A1005" s="158"/>
      <c r="D1005" s="138"/>
    </row>
    <row r="1006" spans="1:4" x14ac:dyDescent="0.2">
      <c r="A1006" s="158"/>
      <c r="D1006" s="138"/>
    </row>
    <row r="1007" spans="1:4" x14ac:dyDescent="0.2">
      <c r="A1007" s="158"/>
      <c r="D1007" s="138"/>
    </row>
    <row r="1008" spans="1:4" x14ac:dyDescent="0.2">
      <c r="A1008" s="158"/>
      <c r="D1008" s="138"/>
    </row>
    <row r="1009" spans="1:4" x14ac:dyDescent="0.2">
      <c r="A1009" s="158"/>
      <c r="D1009" s="138"/>
    </row>
    <row r="1010" spans="1:4" x14ac:dyDescent="0.2">
      <c r="A1010" s="158"/>
      <c r="D1010" s="138"/>
    </row>
    <row r="1011" spans="1:4" x14ac:dyDescent="0.2">
      <c r="A1011" s="158"/>
      <c r="D1011" s="138"/>
    </row>
    <row r="1012" spans="1:4" x14ac:dyDescent="0.2">
      <c r="A1012" s="158"/>
      <c r="D1012" s="138"/>
    </row>
    <row r="1013" spans="1:4" x14ac:dyDescent="0.2">
      <c r="A1013" s="158"/>
      <c r="D1013" s="138"/>
    </row>
    <row r="1014" spans="1:4" x14ac:dyDescent="0.2">
      <c r="A1014" s="158"/>
      <c r="D1014" s="138"/>
    </row>
    <row r="1015" spans="1:4" x14ac:dyDescent="0.2">
      <c r="A1015" s="158"/>
      <c r="D1015" s="138"/>
    </row>
    <row r="1016" spans="1:4" x14ac:dyDescent="0.2">
      <c r="A1016" s="158"/>
      <c r="D1016" s="138"/>
    </row>
    <row r="1017" spans="1:4" x14ac:dyDescent="0.2">
      <c r="A1017" s="158"/>
      <c r="D1017" s="138"/>
    </row>
    <row r="1018" spans="1:4" x14ac:dyDescent="0.2">
      <c r="A1018" s="158"/>
      <c r="D1018" s="138"/>
    </row>
    <row r="1019" spans="1:4" x14ac:dyDescent="0.2">
      <c r="A1019" s="158"/>
      <c r="D1019" s="138"/>
    </row>
    <row r="1020" spans="1:4" x14ac:dyDescent="0.2">
      <c r="A1020" s="158"/>
      <c r="D1020" s="138"/>
    </row>
    <row r="1021" spans="1:4" x14ac:dyDescent="0.2">
      <c r="A1021" s="158"/>
      <c r="D1021" s="138"/>
    </row>
    <row r="1022" spans="1:4" x14ac:dyDescent="0.2">
      <c r="A1022" s="158"/>
      <c r="D1022" s="138"/>
    </row>
    <row r="1023" spans="1:4" x14ac:dyDescent="0.2">
      <c r="A1023" s="158"/>
      <c r="D1023" s="138"/>
    </row>
    <row r="1024" spans="1:4" x14ac:dyDescent="0.2">
      <c r="A1024" s="158"/>
      <c r="D1024" s="138"/>
    </row>
    <row r="1025" spans="1:4" x14ac:dyDescent="0.2">
      <c r="A1025" s="158"/>
      <c r="D1025" s="138"/>
    </row>
    <row r="1026" spans="1:4" x14ac:dyDescent="0.2">
      <c r="A1026" s="158"/>
      <c r="D1026" s="138"/>
    </row>
    <row r="1027" spans="1:4" x14ac:dyDescent="0.2">
      <c r="A1027" s="158"/>
      <c r="D1027" s="138"/>
    </row>
    <row r="1028" spans="1:4" x14ac:dyDescent="0.2">
      <c r="A1028" s="158"/>
      <c r="D1028" s="138"/>
    </row>
    <row r="1029" spans="1:4" x14ac:dyDescent="0.2">
      <c r="A1029" s="158"/>
      <c r="D1029" s="138"/>
    </row>
    <row r="1030" spans="1:4" x14ac:dyDescent="0.2">
      <c r="A1030" s="158"/>
      <c r="D1030" s="138"/>
    </row>
    <row r="1031" spans="1:4" x14ac:dyDescent="0.2">
      <c r="A1031" s="158"/>
      <c r="D1031" s="138"/>
    </row>
    <row r="1032" spans="1:4" x14ac:dyDescent="0.2">
      <c r="A1032" s="158"/>
      <c r="D1032" s="138"/>
    </row>
    <row r="1033" spans="1:4" x14ac:dyDescent="0.2">
      <c r="A1033" s="158"/>
      <c r="D1033" s="138"/>
    </row>
    <row r="1034" spans="1:4" x14ac:dyDescent="0.2">
      <c r="A1034" s="158"/>
      <c r="D1034" s="138"/>
    </row>
    <row r="1035" spans="1:4" x14ac:dyDescent="0.2">
      <c r="A1035" s="158"/>
      <c r="D1035" s="138"/>
    </row>
    <row r="1036" spans="1:4" x14ac:dyDescent="0.2">
      <c r="A1036" s="158"/>
      <c r="D1036" s="138"/>
    </row>
    <row r="1037" spans="1:4" x14ac:dyDescent="0.2">
      <c r="A1037" s="158"/>
      <c r="D1037" s="138"/>
    </row>
    <row r="1038" spans="1:4" x14ac:dyDescent="0.2">
      <c r="A1038" s="158"/>
      <c r="D1038" s="138"/>
    </row>
    <row r="1039" spans="1:4" x14ac:dyDescent="0.2">
      <c r="A1039" s="158"/>
      <c r="D1039" s="138"/>
    </row>
    <row r="1040" spans="1:4" x14ac:dyDescent="0.2">
      <c r="A1040" s="158"/>
      <c r="D1040" s="138"/>
    </row>
    <row r="1041" spans="1:4" x14ac:dyDescent="0.2">
      <c r="A1041" s="158"/>
      <c r="D1041" s="138"/>
    </row>
    <row r="1042" spans="1:4" x14ac:dyDescent="0.2">
      <c r="A1042" s="158"/>
      <c r="D1042" s="138"/>
    </row>
    <row r="1043" spans="1:4" x14ac:dyDescent="0.2">
      <c r="A1043" s="158"/>
      <c r="D1043" s="138"/>
    </row>
    <row r="1044" spans="1:4" x14ac:dyDescent="0.2">
      <c r="A1044" s="158"/>
      <c r="D1044" s="138"/>
    </row>
    <row r="1045" spans="1:4" x14ac:dyDescent="0.2">
      <c r="A1045" s="158"/>
      <c r="D1045" s="138"/>
    </row>
    <row r="1046" spans="1:4" x14ac:dyDescent="0.2">
      <c r="A1046" s="158"/>
      <c r="D1046" s="138"/>
    </row>
    <row r="1047" spans="1:4" x14ac:dyDescent="0.2">
      <c r="A1047" s="158"/>
      <c r="D1047" s="138"/>
    </row>
    <row r="1048" spans="1:4" x14ac:dyDescent="0.2">
      <c r="A1048" s="158"/>
      <c r="D1048" s="138"/>
    </row>
    <row r="1049" spans="1:4" x14ac:dyDescent="0.2">
      <c r="A1049" s="158"/>
      <c r="D1049" s="138"/>
    </row>
    <row r="1050" spans="1:4" x14ac:dyDescent="0.2">
      <c r="A1050" s="158"/>
      <c r="D1050" s="138"/>
    </row>
    <row r="1051" spans="1:4" x14ac:dyDescent="0.2">
      <c r="A1051" s="158"/>
      <c r="D1051" s="138"/>
    </row>
    <row r="1052" spans="1:4" x14ac:dyDescent="0.2">
      <c r="A1052" s="158"/>
      <c r="D1052" s="138"/>
    </row>
    <row r="1053" spans="1:4" x14ac:dyDescent="0.2">
      <c r="A1053" s="158"/>
      <c r="D1053" s="138"/>
    </row>
    <row r="1054" spans="1:4" x14ac:dyDescent="0.2">
      <c r="A1054" s="158"/>
      <c r="D1054" s="138"/>
    </row>
    <row r="1055" spans="1:4" x14ac:dyDescent="0.2">
      <c r="A1055" s="158"/>
      <c r="D1055" s="138"/>
    </row>
    <row r="1056" spans="1:4" x14ac:dyDescent="0.2">
      <c r="A1056" s="158"/>
      <c r="D1056" s="138"/>
    </row>
    <row r="1057" spans="1:4" x14ac:dyDescent="0.2">
      <c r="A1057" s="158"/>
      <c r="D1057" s="138"/>
    </row>
    <row r="1058" spans="1:4" x14ac:dyDescent="0.2">
      <c r="A1058" s="158"/>
      <c r="D1058" s="138"/>
    </row>
    <row r="1059" spans="1:4" x14ac:dyDescent="0.2">
      <c r="A1059" s="158"/>
      <c r="D1059" s="138"/>
    </row>
    <row r="1060" spans="1:4" x14ac:dyDescent="0.2">
      <c r="A1060" s="158"/>
      <c r="D1060" s="138"/>
    </row>
    <row r="1061" spans="1:4" x14ac:dyDescent="0.2">
      <c r="A1061" s="158"/>
      <c r="D1061" s="138"/>
    </row>
    <row r="1062" spans="1:4" x14ac:dyDescent="0.2">
      <c r="A1062" s="158"/>
      <c r="D1062" s="138"/>
    </row>
    <row r="1063" spans="1:4" x14ac:dyDescent="0.2">
      <c r="A1063" s="158"/>
      <c r="D1063" s="138"/>
    </row>
    <row r="1064" spans="1:4" x14ac:dyDescent="0.2">
      <c r="A1064" s="158"/>
      <c r="D1064" s="138"/>
    </row>
    <row r="1065" spans="1:4" x14ac:dyDescent="0.2">
      <c r="A1065" s="158"/>
      <c r="D1065" s="138"/>
    </row>
    <row r="1066" spans="1:4" x14ac:dyDescent="0.2">
      <c r="A1066" s="158"/>
      <c r="D1066" s="138"/>
    </row>
    <row r="1067" spans="1:4" x14ac:dyDescent="0.2">
      <c r="A1067" s="158"/>
      <c r="D1067" s="138"/>
    </row>
    <row r="1068" spans="1:4" x14ac:dyDescent="0.2">
      <c r="A1068" s="158"/>
      <c r="D1068" s="138"/>
    </row>
    <row r="1069" spans="1:4" x14ac:dyDescent="0.2">
      <c r="A1069" s="158"/>
      <c r="D1069" s="138"/>
    </row>
    <row r="1070" spans="1:4" x14ac:dyDescent="0.2">
      <c r="A1070" s="158"/>
      <c r="D1070" s="138"/>
    </row>
    <row r="1071" spans="1:4" x14ac:dyDescent="0.2">
      <c r="A1071" s="158"/>
      <c r="D1071" s="138"/>
    </row>
    <row r="1072" spans="1:4" x14ac:dyDescent="0.2">
      <c r="A1072" s="158"/>
      <c r="D1072" s="138"/>
    </row>
    <row r="1073" spans="1:4" x14ac:dyDescent="0.2">
      <c r="A1073" s="158"/>
      <c r="D1073" s="138"/>
    </row>
    <row r="1074" spans="1:4" x14ac:dyDescent="0.2">
      <c r="A1074" s="158"/>
      <c r="D1074" s="138"/>
    </row>
    <row r="1075" spans="1:4" x14ac:dyDescent="0.2">
      <c r="A1075" s="158"/>
      <c r="D1075" s="138"/>
    </row>
    <row r="1076" spans="1:4" x14ac:dyDescent="0.2">
      <c r="A1076" s="158"/>
      <c r="D1076" s="138"/>
    </row>
    <row r="1077" spans="1:4" x14ac:dyDescent="0.2">
      <c r="A1077" s="158"/>
      <c r="D1077" s="138"/>
    </row>
    <row r="1078" spans="1:4" x14ac:dyDescent="0.2">
      <c r="A1078" s="158"/>
      <c r="D1078" s="138"/>
    </row>
    <row r="1079" spans="1:4" x14ac:dyDescent="0.2">
      <c r="A1079" s="158"/>
      <c r="D1079" s="138"/>
    </row>
    <row r="1080" spans="1:4" x14ac:dyDescent="0.2">
      <c r="A1080" s="158"/>
      <c r="D1080" s="138"/>
    </row>
    <row r="1081" spans="1:4" x14ac:dyDescent="0.2">
      <c r="A1081" s="158"/>
      <c r="D1081" s="138"/>
    </row>
    <row r="1082" spans="1:4" x14ac:dyDescent="0.2">
      <c r="A1082" s="158"/>
      <c r="D1082" s="138"/>
    </row>
    <row r="1083" spans="1:4" x14ac:dyDescent="0.2">
      <c r="A1083" s="158"/>
      <c r="D1083" s="138"/>
    </row>
    <row r="1084" spans="1:4" x14ac:dyDescent="0.2">
      <c r="A1084" s="158"/>
      <c r="D1084" s="138"/>
    </row>
    <row r="1085" spans="1:4" x14ac:dyDescent="0.2">
      <c r="A1085" s="158"/>
      <c r="D1085" s="138"/>
    </row>
    <row r="1086" spans="1:4" x14ac:dyDescent="0.2">
      <c r="A1086" s="158"/>
      <c r="D1086" s="138"/>
    </row>
    <row r="1087" spans="1:4" x14ac:dyDescent="0.2">
      <c r="A1087" s="158"/>
      <c r="D1087" s="138"/>
    </row>
    <row r="1088" spans="1:4" x14ac:dyDescent="0.2">
      <c r="A1088" s="158"/>
      <c r="D1088" s="138"/>
    </row>
    <row r="1089" spans="1:4" x14ac:dyDescent="0.2">
      <c r="A1089" s="158"/>
      <c r="D1089" s="138"/>
    </row>
    <row r="1090" spans="1:4" x14ac:dyDescent="0.2">
      <c r="A1090" s="158"/>
      <c r="D1090" s="138"/>
    </row>
    <row r="1091" spans="1:4" x14ac:dyDescent="0.2">
      <c r="A1091" s="158"/>
      <c r="D1091" s="138"/>
    </row>
    <row r="1092" spans="1:4" x14ac:dyDescent="0.2">
      <c r="A1092" s="158"/>
      <c r="D1092" s="138"/>
    </row>
    <row r="1093" spans="1:4" x14ac:dyDescent="0.2">
      <c r="A1093" s="158"/>
      <c r="D1093" s="138"/>
    </row>
    <row r="1094" spans="1:4" x14ac:dyDescent="0.2">
      <c r="A1094" s="158"/>
      <c r="D1094" s="138"/>
    </row>
    <row r="1095" spans="1:4" x14ac:dyDescent="0.2">
      <c r="A1095" s="158"/>
      <c r="D1095" s="138"/>
    </row>
    <row r="1096" spans="1:4" x14ac:dyDescent="0.2">
      <c r="A1096" s="158"/>
      <c r="D1096" s="138"/>
    </row>
    <row r="1097" spans="1:4" x14ac:dyDescent="0.2">
      <c r="A1097" s="158"/>
      <c r="D1097" s="138"/>
    </row>
    <row r="1098" spans="1:4" x14ac:dyDescent="0.2">
      <c r="A1098" s="158"/>
      <c r="D1098" s="138"/>
    </row>
    <row r="1099" spans="1:4" x14ac:dyDescent="0.2">
      <c r="A1099" s="158"/>
      <c r="D1099" s="138"/>
    </row>
    <row r="1100" spans="1:4" x14ac:dyDescent="0.2">
      <c r="A1100" s="158"/>
      <c r="D1100" s="138"/>
    </row>
    <row r="1101" spans="1:4" x14ac:dyDescent="0.2">
      <c r="A1101" s="158"/>
      <c r="D1101" s="138"/>
    </row>
    <row r="1102" spans="1:4" x14ac:dyDescent="0.2">
      <c r="A1102" s="158"/>
      <c r="D1102" s="138"/>
    </row>
    <row r="1103" spans="1:4" x14ac:dyDescent="0.2">
      <c r="A1103" s="158"/>
      <c r="D1103" s="138"/>
    </row>
    <row r="1104" spans="1:4" x14ac:dyDescent="0.2">
      <c r="A1104" s="158"/>
      <c r="D1104" s="138"/>
    </row>
    <row r="1105" spans="1:4" x14ac:dyDescent="0.2">
      <c r="A1105" s="158"/>
      <c r="D1105" s="138"/>
    </row>
    <row r="1106" spans="1:4" x14ac:dyDescent="0.2">
      <c r="A1106" s="158"/>
      <c r="D1106" s="138"/>
    </row>
    <row r="1107" spans="1:4" x14ac:dyDescent="0.2">
      <c r="A1107" s="158"/>
      <c r="D1107" s="138"/>
    </row>
    <row r="1108" spans="1:4" x14ac:dyDescent="0.2">
      <c r="A1108" s="158"/>
      <c r="D1108" s="138"/>
    </row>
    <row r="1109" spans="1:4" x14ac:dyDescent="0.2">
      <c r="A1109" s="158"/>
      <c r="D1109" s="138"/>
    </row>
    <row r="1110" spans="1:4" x14ac:dyDescent="0.2">
      <c r="A1110" s="158"/>
      <c r="D1110" s="138"/>
    </row>
    <row r="1111" spans="1:4" x14ac:dyDescent="0.2">
      <c r="A1111" s="158"/>
      <c r="D1111" s="138"/>
    </row>
    <row r="1112" spans="1:4" x14ac:dyDescent="0.2">
      <c r="A1112" s="158"/>
      <c r="D1112" s="138"/>
    </row>
    <row r="1113" spans="1:4" x14ac:dyDescent="0.2">
      <c r="A1113" s="158"/>
      <c r="D1113" s="138"/>
    </row>
    <row r="1114" spans="1:4" x14ac:dyDescent="0.2">
      <c r="A1114" s="158"/>
      <c r="D1114" s="138"/>
    </row>
    <row r="1115" spans="1:4" x14ac:dyDescent="0.2">
      <c r="A1115" s="158"/>
      <c r="D1115" s="138"/>
    </row>
    <row r="1116" spans="1:4" x14ac:dyDescent="0.2">
      <c r="A1116" s="158"/>
      <c r="D1116" s="138"/>
    </row>
    <row r="1117" spans="1:4" x14ac:dyDescent="0.2">
      <c r="A1117" s="158"/>
      <c r="D1117" s="138"/>
    </row>
    <row r="1118" spans="1:4" x14ac:dyDescent="0.2">
      <c r="A1118" s="158"/>
      <c r="D1118" s="138"/>
    </row>
    <row r="1119" spans="1:4" x14ac:dyDescent="0.2">
      <c r="A1119" s="158"/>
      <c r="D1119" s="138"/>
    </row>
    <row r="1120" spans="1:4" x14ac:dyDescent="0.2">
      <c r="A1120" s="158"/>
      <c r="D1120" s="138"/>
    </row>
    <row r="1121" spans="1:4" x14ac:dyDescent="0.2">
      <c r="A1121" s="158"/>
      <c r="D1121" s="138"/>
    </row>
    <row r="1122" spans="1:4" x14ac:dyDescent="0.2">
      <c r="A1122" s="158"/>
      <c r="D1122" s="138"/>
    </row>
    <row r="1123" spans="1:4" x14ac:dyDescent="0.2">
      <c r="A1123" s="158"/>
      <c r="D1123" s="138"/>
    </row>
    <row r="1124" spans="1:4" x14ac:dyDescent="0.2">
      <c r="A1124" s="158"/>
      <c r="D1124" s="138"/>
    </row>
    <row r="1125" spans="1:4" x14ac:dyDescent="0.2">
      <c r="A1125" s="158"/>
      <c r="D1125" s="138"/>
    </row>
    <row r="1126" spans="1:4" x14ac:dyDescent="0.2">
      <c r="A1126" s="158"/>
      <c r="D1126" s="138"/>
    </row>
    <row r="1127" spans="1:4" x14ac:dyDescent="0.2">
      <c r="A1127" s="158"/>
      <c r="D1127" s="138"/>
    </row>
    <row r="1128" spans="1:4" x14ac:dyDescent="0.2">
      <c r="A1128" s="158"/>
      <c r="D1128" s="138"/>
    </row>
    <row r="1129" spans="1:4" x14ac:dyDescent="0.2">
      <c r="A1129" s="158"/>
      <c r="D1129" s="138"/>
    </row>
    <row r="1130" spans="1:4" x14ac:dyDescent="0.2">
      <c r="A1130" s="158"/>
      <c r="D1130" s="138"/>
    </row>
    <row r="1131" spans="1:4" x14ac:dyDescent="0.2">
      <c r="A1131" s="158"/>
      <c r="D1131" s="138"/>
    </row>
    <row r="1132" spans="1:4" x14ac:dyDescent="0.2">
      <c r="A1132" s="158"/>
      <c r="D1132" s="138"/>
    </row>
    <row r="1133" spans="1:4" x14ac:dyDescent="0.2">
      <c r="A1133" s="158"/>
      <c r="D1133" s="138"/>
    </row>
    <row r="1134" spans="1:4" x14ac:dyDescent="0.2">
      <c r="A1134" s="158"/>
      <c r="D1134" s="138"/>
    </row>
    <row r="1135" spans="1:4" x14ac:dyDescent="0.2">
      <c r="A1135" s="158"/>
      <c r="D1135" s="138"/>
    </row>
    <row r="1136" spans="1:4" x14ac:dyDescent="0.2">
      <c r="A1136" s="158"/>
      <c r="D1136" s="138"/>
    </row>
    <row r="1137" spans="1:4" x14ac:dyDescent="0.2">
      <c r="A1137" s="158"/>
      <c r="D1137" s="138"/>
    </row>
    <row r="1138" spans="1:4" x14ac:dyDescent="0.2">
      <c r="A1138" s="158"/>
      <c r="D1138" s="138"/>
    </row>
    <row r="1139" spans="1:4" x14ac:dyDescent="0.2">
      <c r="A1139" s="158"/>
      <c r="D1139" s="138"/>
    </row>
    <row r="1140" spans="1:4" x14ac:dyDescent="0.2">
      <c r="A1140" s="158"/>
      <c r="D1140" s="138"/>
    </row>
    <row r="1141" spans="1:4" x14ac:dyDescent="0.2">
      <c r="A1141" s="158"/>
      <c r="D1141" s="138"/>
    </row>
    <row r="1142" spans="1:4" x14ac:dyDescent="0.2">
      <c r="A1142" s="158"/>
      <c r="D1142" s="138"/>
    </row>
    <row r="1143" spans="1:4" x14ac:dyDescent="0.2">
      <c r="A1143" s="158"/>
      <c r="D1143" s="138"/>
    </row>
    <row r="1144" spans="1:4" x14ac:dyDescent="0.2">
      <c r="A1144" s="158"/>
      <c r="D1144" s="138"/>
    </row>
    <row r="1145" spans="1:4" x14ac:dyDescent="0.2">
      <c r="A1145" s="158"/>
      <c r="D1145" s="138"/>
    </row>
    <row r="1146" spans="1:4" x14ac:dyDescent="0.2">
      <c r="A1146" s="158"/>
      <c r="D1146" s="138"/>
    </row>
    <row r="1147" spans="1:4" x14ac:dyDescent="0.2">
      <c r="A1147" s="158"/>
      <c r="D1147" s="138"/>
    </row>
    <row r="1148" spans="1:4" x14ac:dyDescent="0.2">
      <c r="A1148" s="158"/>
      <c r="D1148" s="138"/>
    </row>
    <row r="1149" spans="1:4" x14ac:dyDescent="0.2">
      <c r="A1149" s="158"/>
      <c r="D1149" s="138"/>
    </row>
    <row r="1150" spans="1:4" x14ac:dyDescent="0.2">
      <c r="A1150" s="158"/>
      <c r="D1150" s="138"/>
    </row>
    <row r="1151" spans="1:4" x14ac:dyDescent="0.2">
      <c r="A1151" s="158"/>
      <c r="D1151" s="138"/>
    </row>
    <row r="1152" spans="1:4" x14ac:dyDescent="0.2">
      <c r="A1152" s="158"/>
      <c r="D1152" s="138"/>
    </row>
    <row r="1153" spans="1:4" x14ac:dyDescent="0.2">
      <c r="A1153" s="158"/>
      <c r="D1153" s="138"/>
    </row>
    <row r="1154" spans="1:4" x14ac:dyDescent="0.2">
      <c r="A1154" s="158"/>
      <c r="D1154" s="138"/>
    </row>
    <row r="1155" spans="1:4" x14ac:dyDescent="0.2">
      <c r="A1155" s="158"/>
      <c r="D1155" s="138"/>
    </row>
    <row r="1156" spans="1:4" x14ac:dyDescent="0.2">
      <c r="A1156" s="158"/>
      <c r="D1156" s="138"/>
    </row>
    <row r="1157" spans="1:4" x14ac:dyDescent="0.2">
      <c r="A1157" s="158"/>
      <c r="D1157" s="138"/>
    </row>
    <row r="1158" spans="1:4" x14ac:dyDescent="0.2">
      <c r="A1158" s="158"/>
      <c r="D1158" s="138"/>
    </row>
    <row r="1159" spans="1:4" x14ac:dyDescent="0.2">
      <c r="A1159" s="158"/>
      <c r="D1159" s="138"/>
    </row>
    <row r="1160" spans="1:4" x14ac:dyDescent="0.2">
      <c r="A1160" s="158"/>
      <c r="D1160" s="138"/>
    </row>
    <row r="1161" spans="1:4" x14ac:dyDescent="0.2">
      <c r="A1161" s="158"/>
      <c r="D1161" s="138"/>
    </row>
    <row r="1162" spans="1:4" x14ac:dyDescent="0.2">
      <c r="A1162" s="158"/>
      <c r="D1162" s="138"/>
    </row>
    <row r="1163" spans="1:4" x14ac:dyDescent="0.2">
      <c r="A1163" s="158"/>
      <c r="D1163" s="138"/>
    </row>
    <row r="1164" spans="1:4" x14ac:dyDescent="0.2">
      <c r="A1164" s="158"/>
      <c r="D1164" s="138"/>
    </row>
    <row r="1165" spans="1:4" x14ac:dyDescent="0.2">
      <c r="A1165" s="158"/>
      <c r="D1165" s="138"/>
    </row>
    <row r="1166" spans="1:4" x14ac:dyDescent="0.2">
      <c r="A1166" s="158"/>
      <c r="D1166" s="138"/>
    </row>
    <row r="1167" spans="1:4" x14ac:dyDescent="0.2">
      <c r="A1167" s="158"/>
      <c r="D1167" s="138"/>
    </row>
    <row r="1168" spans="1:4" x14ac:dyDescent="0.2">
      <c r="A1168" s="158"/>
      <c r="D1168" s="138"/>
    </row>
    <row r="1169" spans="1:4" x14ac:dyDescent="0.2">
      <c r="A1169" s="158"/>
      <c r="D1169" s="138"/>
    </row>
    <row r="1170" spans="1:4" x14ac:dyDescent="0.2">
      <c r="A1170" s="158"/>
      <c r="D1170" s="138"/>
    </row>
    <row r="1171" spans="1:4" x14ac:dyDescent="0.2">
      <c r="A1171" s="158"/>
      <c r="D1171" s="138"/>
    </row>
    <row r="1172" spans="1:4" x14ac:dyDescent="0.2">
      <c r="A1172" s="158"/>
      <c r="D1172" s="138"/>
    </row>
    <row r="1173" spans="1:4" x14ac:dyDescent="0.2">
      <c r="A1173" s="158"/>
      <c r="D1173" s="138"/>
    </row>
    <row r="1174" spans="1:4" x14ac:dyDescent="0.2">
      <c r="A1174" s="158"/>
      <c r="D1174" s="138"/>
    </row>
    <row r="1175" spans="1:4" x14ac:dyDescent="0.2">
      <c r="A1175" s="158"/>
      <c r="D1175" s="138"/>
    </row>
    <row r="1176" spans="1:4" x14ac:dyDescent="0.2">
      <c r="A1176" s="158"/>
      <c r="D1176" s="138"/>
    </row>
    <row r="1177" spans="1:4" x14ac:dyDescent="0.2">
      <c r="A1177" s="158"/>
      <c r="D1177" s="138"/>
    </row>
    <row r="1178" spans="1:4" x14ac:dyDescent="0.2">
      <c r="A1178" s="158"/>
      <c r="D1178" s="138"/>
    </row>
    <row r="1179" spans="1:4" x14ac:dyDescent="0.2">
      <c r="A1179" s="158"/>
      <c r="D1179" s="138"/>
    </row>
    <row r="1180" spans="1:4" x14ac:dyDescent="0.2">
      <c r="A1180" s="158"/>
      <c r="D1180" s="138"/>
    </row>
    <row r="1181" spans="1:4" x14ac:dyDescent="0.2">
      <c r="A1181" s="158"/>
      <c r="D1181" s="138"/>
    </row>
    <row r="1182" spans="1:4" x14ac:dyDescent="0.2">
      <c r="A1182" s="158"/>
      <c r="D1182" s="138"/>
    </row>
    <row r="1183" spans="1:4" x14ac:dyDescent="0.2">
      <c r="A1183" s="158"/>
      <c r="D1183" s="138"/>
    </row>
    <row r="1184" spans="1:4" x14ac:dyDescent="0.2">
      <c r="A1184" s="158"/>
      <c r="D1184" s="138"/>
    </row>
    <row r="1185" spans="1:4" x14ac:dyDescent="0.2">
      <c r="A1185" s="158"/>
      <c r="D1185" s="138"/>
    </row>
    <row r="1186" spans="1:4" x14ac:dyDescent="0.2">
      <c r="A1186" s="158"/>
      <c r="D1186" s="138"/>
    </row>
    <row r="1187" spans="1:4" x14ac:dyDescent="0.2">
      <c r="A1187" s="158"/>
      <c r="D1187" s="138"/>
    </row>
    <row r="1188" spans="1:4" x14ac:dyDescent="0.2">
      <c r="A1188" s="158"/>
      <c r="D1188" s="138"/>
    </row>
    <row r="1189" spans="1:4" x14ac:dyDescent="0.2">
      <c r="A1189" s="158"/>
      <c r="D1189" s="138"/>
    </row>
    <row r="1190" spans="1:4" x14ac:dyDescent="0.2">
      <c r="A1190" s="158"/>
      <c r="D1190" s="138"/>
    </row>
    <row r="1191" spans="1:4" x14ac:dyDescent="0.2">
      <c r="A1191" s="158"/>
      <c r="D1191" s="138"/>
    </row>
    <row r="1192" spans="1:4" x14ac:dyDescent="0.2">
      <c r="A1192" s="158"/>
      <c r="D1192" s="138"/>
    </row>
    <row r="1193" spans="1:4" x14ac:dyDescent="0.2">
      <c r="A1193" s="158"/>
      <c r="D1193" s="138"/>
    </row>
    <row r="1194" spans="1:4" x14ac:dyDescent="0.2">
      <c r="A1194" s="158"/>
      <c r="D1194" s="138"/>
    </row>
    <row r="1195" spans="1:4" x14ac:dyDescent="0.2">
      <c r="A1195" s="158"/>
      <c r="D1195" s="138"/>
    </row>
    <row r="1196" spans="1:4" x14ac:dyDescent="0.2">
      <c r="A1196" s="158"/>
      <c r="D1196" s="138"/>
    </row>
    <row r="1197" spans="1:4" x14ac:dyDescent="0.2">
      <c r="A1197" s="158"/>
      <c r="D1197" s="138"/>
    </row>
    <row r="1198" spans="1:4" x14ac:dyDescent="0.2">
      <c r="A1198" s="158"/>
      <c r="D1198" s="138"/>
    </row>
    <row r="1199" spans="1:4" x14ac:dyDescent="0.2">
      <c r="A1199" s="158"/>
      <c r="D1199" s="138"/>
    </row>
    <row r="1200" spans="1:4" x14ac:dyDescent="0.2">
      <c r="A1200" s="158"/>
      <c r="D1200" s="138"/>
    </row>
    <row r="1201" spans="1:4" x14ac:dyDescent="0.2">
      <c r="A1201" s="158"/>
      <c r="D1201" s="138"/>
    </row>
    <row r="1202" spans="1:4" x14ac:dyDescent="0.2">
      <c r="A1202" s="158"/>
      <c r="D1202" s="138"/>
    </row>
    <row r="1203" spans="1:4" x14ac:dyDescent="0.2">
      <c r="A1203" s="158"/>
      <c r="D1203" s="138"/>
    </row>
    <row r="1204" spans="1:4" x14ac:dyDescent="0.2">
      <c r="A1204" s="158"/>
      <c r="D1204" s="138"/>
    </row>
    <row r="1205" spans="1:4" x14ac:dyDescent="0.2">
      <c r="A1205" s="158"/>
      <c r="D1205" s="138"/>
    </row>
    <row r="1206" spans="1:4" x14ac:dyDescent="0.2">
      <c r="A1206" s="158"/>
      <c r="D1206" s="138"/>
    </row>
    <row r="1207" spans="1:4" x14ac:dyDescent="0.2">
      <c r="A1207" s="158"/>
      <c r="D1207" s="138"/>
    </row>
    <row r="1208" spans="1:4" x14ac:dyDescent="0.2">
      <c r="A1208" s="158"/>
      <c r="D1208" s="138"/>
    </row>
    <row r="1209" spans="1:4" x14ac:dyDescent="0.2">
      <c r="A1209" s="158"/>
      <c r="D1209" s="138"/>
    </row>
    <row r="1210" spans="1:4" x14ac:dyDescent="0.2">
      <c r="A1210" s="158"/>
      <c r="D1210" s="138"/>
    </row>
    <row r="1211" spans="1:4" x14ac:dyDescent="0.2">
      <c r="A1211" s="158"/>
      <c r="D1211" s="138"/>
    </row>
    <row r="1212" spans="1:4" x14ac:dyDescent="0.2">
      <c r="A1212" s="158"/>
      <c r="D1212" s="138"/>
    </row>
    <row r="1213" spans="1:4" x14ac:dyDescent="0.2">
      <c r="A1213" s="158"/>
      <c r="D1213" s="138"/>
    </row>
    <row r="1214" spans="1:4" x14ac:dyDescent="0.2">
      <c r="A1214" s="158"/>
      <c r="D1214" s="138"/>
    </row>
    <row r="1215" spans="1:4" x14ac:dyDescent="0.2">
      <c r="A1215" s="158"/>
      <c r="D1215" s="138"/>
    </row>
    <row r="1216" spans="1:4" x14ac:dyDescent="0.2">
      <c r="A1216" s="158"/>
      <c r="D1216" s="138"/>
    </row>
    <row r="1217" spans="1:4" x14ac:dyDescent="0.2">
      <c r="A1217" s="158"/>
      <c r="D1217" s="138"/>
    </row>
    <row r="1218" spans="1:4" x14ac:dyDescent="0.2">
      <c r="A1218" s="158"/>
      <c r="D1218" s="138"/>
    </row>
    <row r="1219" spans="1:4" x14ac:dyDescent="0.2">
      <c r="A1219" s="158"/>
      <c r="D1219" s="138"/>
    </row>
    <row r="1220" spans="1:4" x14ac:dyDescent="0.2">
      <c r="A1220" s="158"/>
      <c r="D1220" s="138"/>
    </row>
    <row r="1221" spans="1:4" x14ac:dyDescent="0.2">
      <c r="A1221" s="158"/>
      <c r="D1221" s="138"/>
    </row>
    <row r="1222" spans="1:4" x14ac:dyDescent="0.2">
      <c r="A1222" s="158"/>
      <c r="D1222" s="138"/>
    </row>
    <row r="1223" spans="1:4" x14ac:dyDescent="0.2">
      <c r="A1223" s="158"/>
      <c r="D1223" s="138"/>
    </row>
    <row r="1224" spans="1:4" x14ac:dyDescent="0.2">
      <c r="A1224" s="158"/>
      <c r="D1224" s="138"/>
    </row>
    <row r="1225" spans="1:4" x14ac:dyDescent="0.2">
      <c r="A1225" s="158"/>
      <c r="D1225" s="138"/>
    </row>
    <row r="1226" spans="1:4" x14ac:dyDescent="0.2">
      <c r="A1226" s="158"/>
      <c r="D1226" s="138"/>
    </row>
    <row r="1227" spans="1:4" x14ac:dyDescent="0.2">
      <c r="A1227" s="158"/>
      <c r="D1227" s="138"/>
    </row>
    <row r="1228" spans="1:4" x14ac:dyDescent="0.2">
      <c r="A1228" s="158"/>
      <c r="D1228" s="138"/>
    </row>
    <row r="1229" spans="1:4" x14ac:dyDescent="0.2">
      <c r="A1229" s="158"/>
      <c r="D1229" s="138"/>
    </row>
    <row r="1230" spans="1:4" x14ac:dyDescent="0.2">
      <c r="A1230" s="158"/>
      <c r="D1230" s="138"/>
    </row>
    <row r="1231" spans="1:4" x14ac:dyDescent="0.2">
      <c r="A1231" s="158"/>
      <c r="D1231" s="138"/>
    </row>
    <row r="1232" spans="1:4" x14ac:dyDescent="0.2">
      <c r="A1232" s="158"/>
      <c r="D1232" s="138"/>
    </row>
    <row r="1233" spans="1:4" x14ac:dyDescent="0.2">
      <c r="A1233" s="158"/>
      <c r="D1233" s="138"/>
    </row>
    <row r="1234" spans="1:4" x14ac:dyDescent="0.2">
      <c r="A1234" s="158"/>
      <c r="D1234" s="138"/>
    </row>
    <row r="1235" spans="1:4" x14ac:dyDescent="0.2">
      <c r="A1235" s="158"/>
      <c r="D1235" s="138"/>
    </row>
    <row r="1236" spans="1:4" x14ac:dyDescent="0.2">
      <c r="A1236" s="158"/>
      <c r="D1236" s="138"/>
    </row>
    <row r="1237" spans="1:4" x14ac:dyDescent="0.2">
      <c r="A1237" s="158"/>
      <c r="D1237" s="138"/>
    </row>
    <row r="1238" spans="1:4" x14ac:dyDescent="0.2">
      <c r="A1238" s="158"/>
      <c r="D1238" s="138"/>
    </row>
    <row r="1239" spans="1:4" x14ac:dyDescent="0.2">
      <c r="A1239" s="158"/>
      <c r="D1239" s="138"/>
    </row>
    <row r="1240" spans="1:4" x14ac:dyDescent="0.2">
      <c r="A1240" s="158"/>
      <c r="D1240" s="138"/>
    </row>
    <row r="1241" spans="1:4" x14ac:dyDescent="0.2">
      <c r="A1241" s="158"/>
      <c r="D1241" s="138"/>
    </row>
    <row r="1242" spans="1:4" x14ac:dyDescent="0.2">
      <c r="A1242" s="158"/>
      <c r="D1242" s="138"/>
    </row>
    <row r="1243" spans="1:4" x14ac:dyDescent="0.2">
      <c r="A1243" s="158"/>
      <c r="D1243" s="138"/>
    </row>
    <row r="1244" spans="1:4" x14ac:dyDescent="0.2">
      <c r="A1244" s="158"/>
      <c r="D1244" s="138"/>
    </row>
    <row r="1245" spans="1:4" x14ac:dyDescent="0.2">
      <c r="A1245" s="158"/>
      <c r="D1245" s="138"/>
    </row>
    <row r="1246" spans="1:4" x14ac:dyDescent="0.2">
      <c r="A1246" s="158"/>
      <c r="D1246" s="138"/>
    </row>
    <row r="1247" spans="1:4" x14ac:dyDescent="0.2">
      <c r="A1247" s="158"/>
      <c r="D1247" s="138"/>
    </row>
    <row r="1248" spans="1:4" x14ac:dyDescent="0.2">
      <c r="A1248" s="158"/>
      <c r="D1248" s="138"/>
    </row>
    <row r="1249" spans="1:4" x14ac:dyDescent="0.2">
      <c r="A1249" s="158"/>
      <c r="D1249" s="138"/>
    </row>
    <row r="1250" spans="1:4" x14ac:dyDescent="0.2">
      <c r="A1250" s="158"/>
      <c r="D1250" s="138"/>
    </row>
    <row r="1251" spans="1:4" x14ac:dyDescent="0.2">
      <c r="A1251" s="158"/>
      <c r="D1251" s="138"/>
    </row>
    <row r="1252" spans="1:4" x14ac:dyDescent="0.2">
      <c r="A1252" s="158"/>
      <c r="D1252" s="138"/>
    </row>
    <row r="1253" spans="1:4" x14ac:dyDescent="0.2">
      <c r="A1253" s="158"/>
      <c r="D1253" s="138"/>
    </row>
    <row r="1254" spans="1:4" x14ac:dyDescent="0.2">
      <c r="A1254" s="158"/>
      <c r="D1254" s="138"/>
    </row>
    <row r="1255" spans="1:4" x14ac:dyDescent="0.2">
      <c r="A1255" s="158"/>
      <c r="D1255" s="138"/>
    </row>
    <row r="1256" spans="1:4" x14ac:dyDescent="0.2">
      <c r="A1256" s="158"/>
      <c r="D1256" s="138"/>
    </row>
    <row r="1257" spans="1:4" x14ac:dyDescent="0.2">
      <c r="A1257" s="158"/>
      <c r="D1257" s="138"/>
    </row>
    <row r="1258" spans="1:4" x14ac:dyDescent="0.2">
      <c r="A1258" s="158"/>
      <c r="D1258" s="138"/>
    </row>
    <row r="1259" spans="1:4" x14ac:dyDescent="0.2">
      <c r="A1259" s="158"/>
      <c r="D1259" s="138"/>
    </row>
    <row r="1260" spans="1:4" x14ac:dyDescent="0.2">
      <c r="A1260" s="158"/>
      <c r="D1260" s="138"/>
    </row>
    <row r="1261" spans="1:4" x14ac:dyDescent="0.2">
      <c r="A1261" s="158"/>
      <c r="D1261" s="138"/>
    </row>
    <row r="1262" spans="1:4" x14ac:dyDescent="0.2">
      <c r="A1262" s="158"/>
      <c r="D1262" s="138"/>
    </row>
    <row r="1263" spans="1:4" x14ac:dyDescent="0.2">
      <c r="A1263" s="158"/>
      <c r="D1263" s="138"/>
    </row>
    <row r="1264" spans="1:4" x14ac:dyDescent="0.2">
      <c r="A1264" s="158"/>
      <c r="D1264" s="138"/>
    </row>
    <row r="1265" spans="1:4" x14ac:dyDescent="0.2">
      <c r="A1265" s="158"/>
      <c r="D1265" s="138"/>
    </row>
    <row r="1266" spans="1:4" x14ac:dyDescent="0.2">
      <c r="A1266" s="158"/>
      <c r="D1266" s="138"/>
    </row>
    <row r="1267" spans="1:4" x14ac:dyDescent="0.2">
      <c r="A1267" s="158"/>
      <c r="D1267" s="138"/>
    </row>
    <row r="1268" spans="1:4" x14ac:dyDescent="0.2">
      <c r="A1268" s="158"/>
      <c r="D1268" s="138"/>
    </row>
    <row r="1269" spans="1:4" x14ac:dyDescent="0.2">
      <c r="A1269" s="158"/>
      <c r="D1269" s="138"/>
    </row>
    <row r="1270" spans="1:4" x14ac:dyDescent="0.2">
      <c r="A1270" s="158"/>
      <c r="D1270" s="138"/>
    </row>
    <row r="1271" spans="1:4" x14ac:dyDescent="0.2">
      <c r="A1271" s="158"/>
      <c r="D1271" s="138"/>
    </row>
    <row r="1272" spans="1:4" x14ac:dyDescent="0.2">
      <c r="A1272" s="158"/>
      <c r="D1272" s="138"/>
    </row>
    <row r="1273" spans="1:4" x14ac:dyDescent="0.2">
      <c r="A1273" s="158"/>
      <c r="D1273" s="138"/>
    </row>
    <row r="1274" spans="1:4" x14ac:dyDescent="0.2">
      <c r="A1274" s="158"/>
      <c r="D1274" s="138"/>
    </row>
    <row r="1275" spans="1:4" x14ac:dyDescent="0.2">
      <c r="A1275" s="158"/>
      <c r="D1275" s="138"/>
    </row>
    <row r="1276" spans="1:4" x14ac:dyDescent="0.2">
      <c r="A1276" s="158"/>
      <c r="D1276" s="138"/>
    </row>
    <row r="1277" spans="1:4" x14ac:dyDescent="0.2">
      <c r="A1277" s="158"/>
      <c r="D1277" s="138"/>
    </row>
    <row r="1278" spans="1:4" x14ac:dyDescent="0.2">
      <c r="A1278" s="158"/>
      <c r="D1278" s="138"/>
    </row>
    <row r="1279" spans="1:4" x14ac:dyDescent="0.2">
      <c r="A1279" s="158"/>
      <c r="D1279" s="138"/>
    </row>
    <row r="1280" spans="1:4" x14ac:dyDescent="0.2">
      <c r="A1280" s="158"/>
      <c r="D1280" s="138"/>
    </row>
    <row r="1281" spans="1:4" x14ac:dyDescent="0.2">
      <c r="A1281" s="158"/>
      <c r="D1281" s="138"/>
    </row>
    <row r="1282" spans="1:4" x14ac:dyDescent="0.2">
      <c r="A1282" s="158"/>
      <c r="D1282" s="138"/>
    </row>
    <row r="1283" spans="1:4" x14ac:dyDescent="0.2">
      <c r="A1283" s="158"/>
      <c r="D1283" s="138"/>
    </row>
    <row r="1284" spans="1:4" x14ac:dyDescent="0.2">
      <c r="A1284" s="158"/>
      <c r="D1284" s="138"/>
    </row>
    <row r="1285" spans="1:4" x14ac:dyDescent="0.2">
      <c r="A1285" s="158"/>
      <c r="D1285" s="138"/>
    </row>
    <row r="1286" spans="1:4" x14ac:dyDescent="0.2">
      <c r="A1286" s="158"/>
      <c r="D1286" s="138"/>
    </row>
    <row r="1287" spans="1:4" x14ac:dyDescent="0.2">
      <c r="A1287" s="158"/>
      <c r="D1287" s="138"/>
    </row>
    <row r="1288" spans="1:4" x14ac:dyDescent="0.2">
      <c r="A1288" s="158"/>
      <c r="D1288" s="138"/>
    </row>
    <row r="1289" spans="1:4" x14ac:dyDescent="0.2">
      <c r="A1289" s="158"/>
      <c r="D1289" s="138"/>
    </row>
    <row r="1290" spans="1:4" x14ac:dyDescent="0.2">
      <c r="A1290" s="158"/>
      <c r="D1290" s="138"/>
    </row>
    <row r="1291" spans="1:4" x14ac:dyDescent="0.2">
      <c r="A1291" s="158"/>
      <c r="D1291" s="138"/>
    </row>
    <row r="1292" spans="1:4" x14ac:dyDescent="0.2">
      <c r="A1292" s="158"/>
      <c r="D1292" s="138"/>
    </row>
    <row r="1293" spans="1:4" x14ac:dyDescent="0.2">
      <c r="A1293" s="158"/>
      <c r="D1293" s="138"/>
    </row>
    <row r="1294" spans="1:4" x14ac:dyDescent="0.2">
      <c r="A1294" s="158"/>
      <c r="D1294" s="138"/>
    </row>
    <row r="1295" spans="1:4" x14ac:dyDescent="0.2">
      <c r="A1295" s="158"/>
      <c r="D1295" s="138"/>
    </row>
    <row r="1296" spans="1:4" x14ac:dyDescent="0.2">
      <c r="A1296" s="158"/>
      <c r="D1296" s="138"/>
    </row>
    <row r="1297" spans="1:4" x14ac:dyDescent="0.2">
      <c r="A1297" s="158"/>
      <c r="D1297" s="138"/>
    </row>
    <row r="1298" spans="1:4" x14ac:dyDescent="0.2">
      <c r="A1298" s="158"/>
      <c r="D1298" s="138"/>
    </row>
    <row r="1299" spans="1:4" x14ac:dyDescent="0.2">
      <c r="A1299" s="158"/>
      <c r="D1299" s="138"/>
    </row>
    <row r="1300" spans="1:4" x14ac:dyDescent="0.2">
      <c r="A1300" s="158"/>
      <c r="D1300" s="138"/>
    </row>
    <row r="1301" spans="1:4" x14ac:dyDescent="0.2">
      <c r="A1301" s="158"/>
      <c r="D1301" s="138"/>
    </row>
    <row r="1302" spans="1:4" x14ac:dyDescent="0.2">
      <c r="A1302" s="158"/>
      <c r="D1302" s="138"/>
    </row>
    <row r="1303" spans="1:4" x14ac:dyDescent="0.2">
      <c r="A1303" s="158"/>
      <c r="D1303" s="138"/>
    </row>
    <row r="1304" spans="1:4" x14ac:dyDescent="0.2">
      <c r="A1304" s="158"/>
      <c r="D1304" s="138"/>
    </row>
    <row r="1305" spans="1:4" x14ac:dyDescent="0.2">
      <c r="A1305" s="158"/>
      <c r="D1305" s="138"/>
    </row>
    <row r="1306" spans="1:4" x14ac:dyDescent="0.2">
      <c r="A1306" s="158"/>
      <c r="D1306" s="138"/>
    </row>
    <row r="1307" spans="1:4" x14ac:dyDescent="0.2">
      <c r="A1307" s="158"/>
      <c r="D1307" s="138"/>
    </row>
    <row r="1308" spans="1:4" x14ac:dyDescent="0.2">
      <c r="A1308" s="158"/>
      <c r="D1308" s="138"/>
    </row>
    <row r="1309" spans="1:4" x14ac:dyDescent="0.2">
      <c r="A1309" s="158"/>
      <c r="D1309" s="138"/>
    </row>
    <row r="1310" spans="1:4" x14ac:dyDescent="0.2">
      <c r="A1310" s="158"/>
      <c r="D1310" s="138"/>
    </row>
    <row r="1311" spans="1:4" x14ac:dyDescent="0.2">
      <c r="A1311" s="158"/>
      <c r="D1311" s="138"/>
    </row>
    <row r="1312" spans="1:4" x14ac:dyDescent="0.2">
      <c r="A1312" s="158"/>
      <c r="D1312" s="138"/>
    </row>
    <row r="1313" spans="1:4" x14ac:dyDescent="0.2">
      <c r="A1313" s="158"/>
      <c r="D1313" s="138"/>
    </row>
    <row r="1314" spans="1:4" x14ac:dyDescent="0.2">
      <c r="A1314" s="158"/>
      <c r="D1314" s="138"/>
    </row>
    <row r="1315" spans="1:4" x14ac:dyDescent="0.2">
      <c r="A1315" s="158"/>
      <c r="D1315" s="138"/>
    </row>
    <row r="1316" spans="1:4" x14ac:dyDescent="0.2">
      <c r="A1316" s="158"/>
      <c r="D1316" s="138"/>
    </row>
    <row r="1317" spans="1:4" x14ac:dyDescent="0.2">
      <c r="A1317" s="158"/>
      <c r="D1317" s="138"/>
    </row>
    <row r="1318" spans="1:4" x14ac:dyDescent="0.2">
      <c r="A1318" s="158"/>
      <c r="D1318" s="138"/>
    </row>
    <row r="1319" spans="1:4" x14ac:dyDescent="0.2">
      <c r="A1319" s="158"/>
      <c r="D1319" s="138"/>
    </row>
    <row r="1320" spans="1:4" x14ac:dyDescent="0.2">
      <c r="A1320" s="158"/>
      <c r="D1320" s="138"/>
    </row>
    <row r="1321" spans="1:4" x14ac:dyDescent="0.2">
      <c r="A1321" s="158"/>
      <c r="D1321" s="138"/>
    </row>
    <row r="1322" spans="1:4" x14ac:dyDescent="0.2">
      <c r="A1322" s="158"/>
      <c r="D1322" s="138"/>
    </row>
    <row r="1323" spans="1:4" x14ac:dyDescent="0.2">
      <c r="A1323" s="158"/>
      <c r="D1323" s="138"/>
    </row>
    <row r="1324" spans="1:4" x14ac:dyDescent="0.2">
      <c r="A1324" s="158"/>
      <c r="D1324" s="138"/>
    </row>
    <row r="1325" spans="1:4" x14ac:dyDescent="0.2">
      <c r="A1325" s="158"/>
      <c r="D1325" s="138"/>
    </row>
    <row r="1326" spans="1:4" x14ac:dyDescent="0.2">
      <c r="A1326" s="158"/>
      <c r="D1326" s="138"/>
    </row>
    <row r="1327" spans="1:4" x14ac:dyDescent="0.2">
      <c r="A1327" s="158"/>
      <c r="D1327" s="138"/>
    </row>
    <row r="1328" spans="1:4" x14ac:dyDescent="0.2">
      <c r="A1328" s="158"/>
      <c r="D1328" s="138"/>
    </row>
    <row r="1329" spans="1:4" x14ac:dyDescent="0.2">
      <c r="A1329" s="158"/>
      <c r="D1329" s="138"/>
    </row>
    <row r="1330" spans="1:4" x14ac:dyDescent="0.2">
      <c r="A1330" s="158"/>
      <c r="D1330" s="138"/>
    </row>
    <row r="1331" spans="1:4" x14ac:dyDescent="0.2">
      <c r="A1331" s="158"/>
      <c r="D1331" s="138"/>
    </row>
    <row r="1332" spans="1:4" x14ac:dyDescent="0.2">
      <c r="A1332" s="158"/>
      <c r="D1332" s="138"/>
    </row>
    <row r="1333" spans="1:4" x14ac:dyDescent="0.2">
      <c r="A1333" s="158"/>
      <c r="D1333" s="138"/>
    </row>
    <row r="1334" spans="1:4" x14ac:dyDescent="0.2">
      <c r="A1334" s="158"/>
      <c r="D1334" s="138"/>
    </row>
    <row r="1335" spans="1:4" x14ac:dyDescent="0.2">
      <c r="A1335" s="158"/>
      <c r="D1335" s="138"/>
    </row>
    <row r="1336" spans="1:4" x14ac:dyDescent="0.2">
      <c r="A1336" s="158"/>
      <c r="D1336" s="138"/>
    </row>
    <row r="1337" spans="1:4" x14ac:dyDescent="0.2">
      <c r="A1337" s="158"/>
      <c r="D1337" s="138"/>
    </row>
    <row r="1338" spans="1:4" x14ac:dyDescent="0.2">
      <c r="A1338" s="158"/>
      <c r="D1338" s="138"/>
    </row>
    <row r="1339" spans="1:4" x14ac:dyDescent="0.2">
      <c r="A1339" s="158"/>
      <c r="D1339" s="138"/>
    </row>
    <row r="1340" spans="1:4" x14ac:dyDescent="0.2">
      <c r="A1340" s="158"/>
      <c r="D1340" s="138"/>
    </row>
    <row r="1341" spans="1:4" x14ac:dyDescent="0.2">
      <c r="A1341" s="158"/>
      <c r="D1341" s="138"/>
    </row>
    <row r="1342" spans="1:4" x14ac:dyDescent="0.2">
      <c r="A1342" s="158"/>
      <c r="D1342" s="138"/>
    </row>
    <row r="1343" spans="1:4" x14ac:dyDescent="0.2">
      <c r="A1343" s="158"/>
      <c r="D1343" s="138"/>
    </row>
    <row r="1344" spans="1:4" x14ac:dyDescent="0.2">
      <c r="A1344" s="158"/>
      <c r="D1344" s="138"/>
    </row>
    <row r="1345" spans="1:4" x14ac:dyDescent="0.2">
      <c r="A1345" s="158"/>
      <c r="D1345" s="138"/>
    </row>
    <row r="1346" spans="1:4" x14ac:dyDescent="0.2">
      <c r="A1346" s="158"/>
      <c r="D1346" s="138"/>
    </row>
    <row r="1347" spans="1:4" x14ac:dyDescent="0.2">
      <c r="A1347" s="158"/>
      <c r="D1347" s="138"/>
    </row>
    <row r="1348" spans="1:4" x14ac:dyDescent="0.2">
      <c r="A1348" s="158"/>
      <c r="D1348" s="138"/>
    </row>
    <row r="1349" spans="1:4" x14ac:dyDescent="0.2">
      <c r="A1349" s="158"/>
      <c r="D1349" s="138"/>
    </row>
    <row r="1350" spans="1:4" x14ac:dyDescent="0.2">
      <c r="A1350" s="158"/>
      <c r="D1350" s="138"/>
    </row>
    <row r="1351" spans="1:4" x14ac:dyDescent="0.2">
      <c r="A1351" s="158"/>
      <c r="D1351" s="138"/>
    </row>
    <row r="1352" spans="1:4" x14ac:dyDescent="0.2">
      <c r="A1352" s="158"/>
      <c r="D1352" s="138"/>
    </row>
    <row r="1353" spans="1:4" x14ac:dyDescent="0.2">
      <c r="A1353" s="158"/>
      <c r="D1353" s="138"/>
    </row>
    <row r="1354" spans="1:4" x14ac:dyDescent="0.2">
      <c r="A1354" s="158"/>
      <c r="D1354" s="138"/>
    </row>
    <row r="1355" spans="1:4" x14ac:dyDescent="0.2">
      <c r="A1355" s="158"/>
      <c r="D1355" s="138"/>
    </row>
    <row r="1356" spans="1:4" x14ac:dyDescent="0.2">
      <c r="A1356" s="158"/>
      <c r="D1356" s="138"/>
    </row>
    <row r="1357" spans="1:4" x14ac:dyDescent="0.2">
      <c r="A1357" s="158"/>
      <c r="D1357" s="138"/>
    </row>
    <row r="1358" spans="1:4" x14ac:dyDescent="0.2">
      <c r="A1358" s="158"/>
      <c r="D1358" s="138"/>
    </row>
    <row r="1359" spans="1:4" x14ac:dyDescent="0.2">
      <c r="A1359" s="158"/>
      <c r="D1359" s="138"/>
    </row>
    <row r="1360" spans="1:4" x14ac:dyDescent="0.2">
      <c r="A1360" s="158"/>
      <c r="D1360" s="138"/>
    </row>
    <row r="1361" spans="1:4" x14ac:dyDescent="0.2">
      <c r="A1361" s="158"/>
      <c r="D1361" s="138"/>
    </row>
    <row r="1362" spans="1:4" x14ac:dyDescent="0.2">
      <c r="A1362" s="158"/>
      <c r="D1362" s="138"/>
    </row>
    <row r="1363" spans="1:4" x14ac:dyDescent="0.2">
      <c r="A1363" s="158"/>
      <c r="D1363" s="138"/>
    </row>
    <row r="1364" spans="1:4" x14ac:dyDescent="0.2">
      <c r="A1364" s="158"/>
      <c r="D1364" s="138"/>
    </row>
    <row r="1365" spans="1:4" x14ac:dyDescent="0.2">
      <c r="A1365" s="158"/>
      <c r="D1365" s="138"/>
    </row>
    <row r="1366" spans="1:4" x14ac:dyDescent="0.2">
      <c r="A1366" s="158"/>
      <c r="D1366" s="138"/>
    </row>
    <row r="1367" spans="1:4" x14ac:dyDescent="0.2">
      <c r="A1367" s="158"/>
      <c r="D1367" s="138"/>
    </row>
    <row r="1368" spans="1:4" x14ac:dyDescent="0.2">
      <c r="A1368" s="158"/>
      <c r="D1368" s="138"/>
    </row>
    <row r="1369" spans="1:4" x14ac:dyDescent="0.2">
      <c r="A1369" s="158"/>
      <c r="D1369" s="138"/>
    </row>
    <row r="1370" spans="1:4" x14ac:dyDescent="0.2">
      <c r="A1370" s="158"/>
      <c r="D1370" s="138"/>
    </row>
    <row r="1371" spans="1:4" x14ac:dyDescent="0.2">
      <c r="A1371" s="158"/>
      <c r="D1371" s="138"/>
    </row>
    <row r="1372" spans="1:4" x14ac:dyDescent="0.2">
      <c r="A1372" s="158"/>
      <c r="D1372" s="138"/>
    </row>
    <row r="1373" spans="1:4" x14ac:dyDescent="0.2">
      <c r="A1373" s="158"/>
      <c r="D1373" s="138"/>
    </row>
    <row r="1374" spans="1:4" x14ac:dyDescent="0.2">
      <c r="A1374" s="158"/>
      <c r="D1374" s="138"/>
    </row>
    <row r="1375" spans="1:4" x14ac:dyDescent="0.2">
      <c r="A1375" s="158"/>
      <c r="D1375" s="138"/>
    </row>
    <row r="1376" spans="1:4" x14ac:dyDescent="0.2">
      <c r="A1376" s="158"/>
      <c r="D1376" s="138"/>
    </row>
    <row r="1377" spans="1:4" x14ac:dyDescent="0.2">
      <c r="A1377" s="158"/>
      <c r="D1377" s="138"/>
    </row>
    <row r="1378" spans="1:4" x14ac:dyDescent="0.2">
      <c r="A1378" s="158"/>
      <c r="D1378" s="138"/>
    </row>
    <row r="1379" spans="1:4" x14ac:dyDescent="0.2">
      <c r="A1379" s="158"/>
      <c r="D1379" s="138"/>
    </row>
    <row r="1380" spans="1:4" x14ac:dyDescent="0.2">
      <c r="A1380" s="158"/>
      <c r="D1380" s="138"/>
    </row>
    <row r="1381" spans="1:4" x14ac:dyDescent="0.2">
      <c r="A1381" s="158"/>
      <c r="D1381" s="138"/>
    </row>
    <row r="1382" spans="1:4" x14ac:dyDescent="0.2">
      <c r="A1382" s="158"/>
      <c r="D1382" s="138"/>
    </row>
    <row r="1383" spans="1:4" x14ac:dyDescent="0.2">
      <c r="A1383" s="158"/>
      <c r="D1383" s="138"/>
    </row>
    <row r="1384" spans="1:4" x14ac:dyDescent="0.2">
      <c r="A1384" s="158"/>
      <c r="D1384" s="138"/>
    </row>
    <row r="1385" spans="1:4" x14ac:dyDescent="0.2">
      <c r="A1385" s="158"/>
      <c r="D1385" s="138"/>
    </row>
    <row r="1386" spans="1:4" x14ac:dyDescent="0.2">
      <c r="A1386" s="158"/>
      <c r="D1386" s="138"/>
    </row>
    <row r="1387" spans="1:4" x14ac:dyDescent="0.2">
      <c r="A1387" s="158"/>
      <c r="D1387" s="138"/>
    </row>
    <row r="1388" spans="1:4" x14ac:dyDescent="0.2">
      <c r="A1388" s="158"/>
      <c r="D1388" s="138"/>
    </row>
    <row r="1389" spans="1:4" x14ac:dyDescent="0.2">
      <c r="A1389" s="158"/>
      <c r="D1389" s="138"/>
    </row>
    <row r="1390" spans="1:4" x14ac:dyDescent="0.2">
      <c r="A1390" s="158"/>
      <c r="D1390" s="138"/>
    </row>
    <row r="1391" spans="1:4" x14ac:dyDescent="0.2">
      <c r="A1391" s="158"/>
      <c r="D1391" s="138"/>
    </row>
    <row r="1392" spans="1:4" x14ac:dyDescent="0.2">
      <c r="A1392" s="158"/>
      <c r="D1392" s="138"/>
    </row>
    <row r="1393" spans="1:4" x14ac:dyDescent="0.2">
      <c r="A1393" s="158"/>
      <c r="D1393" s="138"/>
    </row>
    <row r="1394" spans="1:4" x14ac:dyDescent="0.2">
      <c r="A1394" s="158"/>
      <c r="D1394" s="138"/>
    </row>
    <row r="1395" spans="1:4" x14ac:dyDescent="0.2">
      <c r="A1395" s="158"/>
      <c r="D1395" s="138"/>
    </row>
    <row r="1396" spans="1:4" x14ac:dyDescent="0.2">
      <c r="A1396" s="158"/>
      <c r="D1396" s="138"/>
    </row>
    <row r="1397" spans="1:4" x14ac:dyDescent="0.2">
      <c r="A1397" s="158"/>
      <c r="D1397" s="138"/>
    </row>
    <row r="1398" spans="1:4" x14ac:dyDescent="0.2">
      <c r="A1398" s="158"/>
      <c r="D1398" s="138"/>
    </row>
    <row r="1399" spans="1:4" x14ac:dyDescent="0.2">
      <c r="A1399" s="158"/>
      <c r="D1399" s="138"/>
    </row>
    <row r="1400" spans="1:4" x14ac:dyDescent="0.2">
      <c r="A1400" s="158"/>
      <c r="D1400" s="138"/>
    </row>
    <row r="1401" spans="1:4" x14ac:dyDescent="0.2">
      <c r="A1401" s="158"/>
      <c r="D1401" s="138"/>
    </row>
    <row r="1402" spans="1:4" x14ac:dyDescent="0.2">
      <c r="A1402" s="158"/>
      <c r="D1402" s="138"/>
    </row>
    <row r="1403" spans="1:4" x14ac:dyDescent="0.2">
      <c r="A1403" s="158"/>
      <c r="D1403" s="138"/>
    </row>
    <row r="1404" spans="1:4" x14ac:dyDescent="0.2">
      <c r="A1404" s="158"/>
      <c r="D1404" s="138"/>
    </row>
    <row r="1405" spans="1:4" x14ac:dyDescent="0.2">
      <c r="A1405" s="158"/>
      <c r="D1405" s="138"/>
    </row>
    <row r="1406" spans="1:4" x14ac:dyDescent="0.2">
      <c r="A1406" s="158"/>
      <c r="D1406" s="138"/>
    </row>
    <row r="1407" spans="1:4" x14ac:dyDescent="0.2">
      <c r="A1407" s="158"/>
      <c r="D1407" s="138"/>
    </row>
    <row r="1408" spans="1:4" x14ac:dyDescent="0.2">
      <c r="A1408" s="158"/>
      <c r="D1408" s="138"/>
    </row>
    <row r="1409" spans="1:4" x14ac:dyDescent="0.2">
      <c r="A1409" s="158"/>
      <c r="D1409" s="138"/>
    </row>
    <row r="1410" spans="1:4" x14ac:dyDescent="0.2">
      <c r="A1410" s="158"/>
      <c r="D1410" s="138"/>
    </row>
    <row r="1411" spans="1:4" x14ac:dyDescent="0.2">
      <c r="A1411" s="158"/>
      <c r="D1411" s="138"/>
    </row>
    <row r="1412" spans="1:4" x14ac:dyDescent="0.2">
      <c r="A1412" s="158"/>
      <c r="D1412" s="138"/>
    </row>
    <row r="1413" spans="1:4" x14ac:dyDescent="0.2">
      <c r="A1413" s="158"/>
      <c r="D1413" s="138"/>
    </row>
    <row r="1414" spans="1:4" x14ac:dyDescent="0.2">
      <c r="A1414" s="158"/>
      <c r="D1414" s="138"/>
    </row>
    <row r="1415" spans="1:4" x14ac:dyDescent="0.2">
      <c r="A1415" s="158"/>
      <c r="D1415" s="138"/>
    </row>
    <row r="1416" spans="1:4" x14ac:dyDescent="0.2">
      <c r="A1416" s="158"/>
      <c r="D1416" s="138"/>
    </row>
    <row r="1417" spans="1:4" x14ac:dyDescent="0.2">
      <c r="A1417" s="158"/>
      <c r="D1417" s="138"/>
    </row>
    <row r="1418" spans="1:4" x14ac:dyDescent="0.2">
      <c r="A1418" s="158"/>
      <c r="D1418" s="138"/>
    </row>
    <row r="1419" spans="1:4" x14ac:dyDescent="0.2">
      <c r="A1419" s="158"/>
      <c r="D1419" s="138"/>
    </row>
    <row r="1420" spans="1:4" x14ac:dyDescent="0.2">
      <c r="A1420" s="158"/>
      <c r="D1420" s="138"/>
    </row>
    <row r="1421" spans="1:4" x14ac:dyDescent="0.2">
      <c r="A1421" s="158"/>
      <c r="D1421" s="138"/>
    </row>
    <row r="1422" spans="1:4" x14ac:dyDescent="0.2">
      <c r="A1422" s="158"/>
      <c r="D1422" s="138"/>
    </row>
    <row r="1423" spans="1:4" x14ac:dyDescent="0.2">
      <c r="A1423" s="158"/>
      <c r="D1423" s="138"/>
    </row>
    <row r="1424" spans="1:4" x14ac:dyDescent="0.2">
      <c r="A1424" s="158"/>
      <c r="D1424" s="138"/>
    </row>
    <row r="1425" spans="1:4" x14ac:dyDescent="0.2">
      <c r="A1425" s="158"/>
      <c r="D1425" s="138"/>
    </row>
    <row r="1426" spans="1:4" x14ac:dyDescent="0.2">
      <c r="A1426" s="158"/>
      <c r="D1426" s="138"/>
    </row>
    <row r="1427" spans="1:4" x14ac:dyDescent="0.2">
      <c r="A1427" s="158"/>
      <c r="D1427" s="138"/>
    </row>
    <row r="1428" spans="1:4" x14ac:dyDescent="0.2">
      <c r="A1428" s="158"/>
      <c r="D1428" s="138"/>
    </row>
    <row r="1429" spans="1:4" x14ac:dyDescent="0.2">
      <c r="A1429" s="158"/>
      <c r="D1429" s="138"/>
    </row>
    <row r="1430" spans="1:4" x14ac:dyDescent="0.2">
      <c r="A1430" s="158"/>
      <c r="D1430" s="138"/>
    </row>
    <row r="1431" spans="1:4" x14ac:dyDescent="0.2">
      <c r="A1431" s="158"/>
      <c r="D1431" s="138"/>
    </row>
    <row r="1432" spans="1:4" x14ac:dyDescent="0.2">
      <c r="A1432" s="158"/>
      <c r="D1432" s="138"/>
    </row>
    <row r="1433" spans="1:4" x14ac:dyDescent="0.2">
      <c r="A1433" s="158"/>
      <c r="D1433" s="138"/>
    </row>
    <row r="1434" spans="1:4" x14ac:dyDescent="0.2">
      <c r="A1434" s="158"/>
      <c r="D1434" s="138"/>
    </row>
    <row r="1435" spans="1:4" x14ac:dyDescent="0.2">
      <c r="A1435" s="158"/>
      <c r="D1435" s="138"/>
    </row>
    <row r="1436" spans="1:4" x14ac:dyDescent="0.2">
      <c r="A1436" s="158"/>
      <c r="D1436" s="138"/>
    </row>
    <row r="1437" spans="1:4" x14ac:dyDescent="0.2">
      <c r="A1437" s="158"/>
      <c r="D1437" s="138"/>
    </row>
    <row r="1438" spans="1:4" x14ac:dyDescent="0.2">
      <c r="A1438" s="158"/>
      <c r="D1438" s="138"/>
    </row>
    <row r="1439" spans="1:4" x14ac:dyDescent="0.2">
      <c r="A1439" s="158"/>
      <c r="D1439" s="138"/>
    </row>
    <row r="1440" spans="1:4" x14ac:dyDescent="0.2">
      <c r="A1440" s="158"/>
      <c r="D1440" s="138"/>
    </row>
    <row r="1441" spans="1:4" x14ac:dyDescent="0.2">
      <c r="A1441" s="158"/>
      <c r="D1441" s="138"/>
    </row>
    <row r="1442" spans="1:4" x14ac:dyDescent="0.2">
      <c r="A1442" s="158"/>
      <c r="D1442" s="138"/>
    </row>
    <row r="1443" spans="1:4" x14ac:dyDescent="0.2">
      <c r="A1443" s="158"/>
      <c r="D1443" s="138"/>
    </row>
    <row r="1444" spans="1:4" x14ac:dyDescent="0.2">
      <c r="A1444" s="158"/>
      <c r="D1444" s="138"/>
    </row>
    <row r="1445" spans="1:4" x14ac:dyDescent="0.2">
      <c r="A1445" s="158"/>
      <c r="D1445" s="138"/>
    </row>
    <row r="1446" spans="1:4" x14ac:dyDescent="0.2">
      <c r="A1446" s="158"/>
      <c r="D1446" s="138"/>
    </row>
    <row r="1447" spans="1:4" x14ac:dyDescent="0.2">
      <c r="A1447" s="158"/>
      <c r="D1447" s="138"/>
    </row>
    <row r="1448" spans="1:4" x14ac:dyDescent="0.2">
      <c r="A1448" s="158"/>
      <c r="D1448" s="138"/>
    </row>
    <row r="1449" spans="1:4" x14ac:dyDescent="0.2">
      <c r="A1449" s="158"/>
      <c r="D1449" s="138"/>
    </row>
    <row r="1450" spans="1:4" x14ac:dyDescent="0.2">
      <c r="A1450" s="158"/>
      <c r="D1450" s="138"/>
    </row>
    <row r="1451" spans="1:4" x14ac:dyDescent="0.2">
      <c r="A1451" s="158"/>
      <c r="D1451" s="138"/>
    </row>
    <row r="1452" spans="1:4" x14ac:dyDescent="0.2">
      <c r="A1452" s="158"/>
      <c r="D1452" s="138"/>
    </row>
    <row r="1453" spans="1:4" x14ac:dyDescent="0.2">
      <c r="A1453" s="158"/>
      <c r="D1453" s="138"/>
    </row>
    <row r="1454" spans="1:4" x14ac:dyDescent="0.2">
      <c r="A1454" s="158"/>
      <c r="D1454" s="138"/>
    </row>
    <row r="1455" spans="1:4" x14ac:dyDescent="0.2">
      <c r="A1455" s="158"/>
      <c r="D1455" s="138"/>
    </row>
    <row r="1456" spans="1:4" x14ac:dyDescent="0.2">
      <c r="A1456" s="158"/>
      <c r="D1456" s="138"/>
    </row>
    <row r="1457" spans="1:4" x14ac:dyDescent="0.2">
      <c r="A1457" s="158"/>
      <c r="D1457" s="138"/>
    </row>
    <row r="1458" spans="1:4" x14ac:dyDescent="0.2">
      <c r="A1458" s="158"/>
      <c r="D1458" s="138"/>
    </row>
    <row r="1459" spans="1:4" x14ac:dyDescent="0.2">
      <c r="A1459" s="158"/>
      <c r="D1459" s="138"/>
    </row>
    <row r="1460" spans="1:4" x14ac:dyDescent="0.2">
      <c r="A1460" s="158"/>
      <c r="D1460" s="138"/>
    </row>
    <row r="1461" spans="1:4" x14ac:dyDescent="0.2">
      <c r="A1461" s="158"/>
      <c r="D1461" s="138"/>
    </row>
    <row r="1462" spans="1:4" x14ac:dyDescent="0.2">
      <c r="A1462" s="158"/>
      <c r="D1462" s="138"/>
    </row>
    <row r="1463" spans="1:4" x14ac:dyDescent="0.2">
      <c r="A1463" s="158"/>
      <c r="D1463" s="138"/>
    </row>
    <row r="1464" spans="1:4" x14ac:dyDescent="0.2">
      <c r="A1464" s="158"/>
      <c r="D1464" s="138"/>
    </row>
    <row r="1465" spans="1:4" x14ac:dyDescent="0.2">
      <c r="A1465" s="158"/>
      <c r="D1465" s="138"/>
    </row>
    <row r="1466" spans="1:4" x14ac:dyDescent="0.2">
      <c r="A1466" s="158"/>
      <c r="D1466" s="138"/>
    </row>
    <row r="1467" spans="1:4" x14ac:dyDescent="0.2">
      <c r="A1467" s="158"/>
      <c r="D1467" s="138"/>
    </row>
    <row r="1468" spans="1:4" x14ac:dyDescent="0.2">
      <c r="A1468" s="158"/>
      <c r="D1468" s="138"/>
    </row>
    <row r="1469" spans="1:4" x14ac:dyDescent="0.2">
      <c r="A1469" s="158"/>
      <c r="D1469" s="138"/>
    </row>
    <row r="1470" spans="1:4" x14ac:dyDescent="0.2">
      <c r="A1470" s="158"/>
      <c r="D1470" s="138"/>
    </row>
    <row r="1471" spans="1:4" x14ac:dyDescent="0.2">
      <c r="A1471" s="158"/>
      <c r="D1471" s="138"/>
    </row>
    <row r="1472" spans="1:4" x14ac:dyDescent="0.2">
      <c r="A1472" s="158"/>
      <c r="D1472" s="138"/>
    </row>
    <row r="1473" spans="1:4" x14ac:dyDescent="0.2">
      <c r="A1473" s="158"/>
      <c r="D1473" s="138"/>
    </row>
    <row r="1474" spans="1:4" x14ac:dyDescent="0.2">
      <c r="A1474" s="158"/>
      <c r="D1474" s="138"/>
    </row>
    <row r="1475" spans="1:4" x14ac:dyDescent="0.2">
      <c r="A1475" s="158"/>
      <c r="D1475" s="138"/>
    </row>
    <row r="1476" spans="1:4" x14ac:dyDescent="0.2">
      <c r="A1476" s="158"/>
      <c r="D1476" s="138"/>
    </row>
    <row r="1477" spans="1:4" x14ac:dyDescent="0.2">
      <c r="A1477" s="158"/>
      <c r="D1477" s="138"/>
    </row>
    <row r="1478" spans="1:4" x14ac:dyDescent="0.2">
      <c r="A1478" s="158"/>
      <c r="D1478" s="138"/>
    </row>
    <row r="1479" spans="1:4" x14ac:dyDescent="0.2">
      <c r="A1479" s="158"/>
      <c r="D1479" s="138"/>
    </row>
    <row r="1480" spans="1:4" x14ac:dyDescent="0.2">
      <c r="A1480" s="158"/>
      <c r="D1480" s="138"/>
    </row>
    <row r="1481" spans="1:4" x14ac:dyDescent="0.2">
      <c r="A1481" s="158"/>
      <c r="D1481" s="138"/>
    </row>
    <row r="1482" spans="1:4" x14ac:dyDescent="0.2">
      <c r="A1482" s="158"/>
      <c r="D1482" s="138"/>
    </row>
    <row r="1483" spans="1:4" x14ac:dyDescent="0.2">
      <c r="A1483" s="158"/>
      <c r="D1483" s="138"/>
    </row>
    <row r="1484" spans="1:4" x14ac:dyDescent="0.2">
      <c r="A1484" s="158"/>
      <c r="D1484" s="138"/>
    </row>
    <row r="1485" spans="1:4" x14ac:dyDescent="0.2">
      <c r="A1485" s="158"/>
      <c r="D1485" s="138"/>
    </row>
    <row r="1486" spans="1:4" x14ac:dyDescent="0.2">
      <c r="A1486" s="158"/>
      <c r="D1486" s="138"/>
    </row>
    <row r="1487" spans="1:4" x14ac:dyDescent="0.2">
      <c r="A1487" s="158"/>
      <c r="D1487" s="138"/>
    </row>
    <row r="1488" spans="1:4" x14ac:dyDescent="0.2">
      <c r="A1488" s="158"/>
      <c r="D1488" s="138"/>
    </row>
    <row r="1489" spans="1:4" x14ac:dyDescent="0.2">
      <c r="A1489" s="158"/>
      <c r="D1489" s="138"/>
    </row>
    <row r="1490" spans="1:4" x14ac:dyDescent="0.2">
      <c r="A1490" s="158"/>
      <c r="D1490" s="138"/>
    </row>
    <row r="1491" spans="1:4" x14ac:dyDescent="0.2">
      <c r="A1491" s="158"/>
      <c r="D1491" s="138"/>
    </row>
    <row r="1492" spans="1:4" x14ac:dyDescent="0.2">
      <c r="A1492" s="158"/>
      <c r="D1492" s="138"/>
    </row>
    <row r="1493" spans="1:4" x14ac:dyDescent="0.2">
      <c r="A1493" s="158"/>
      <c r="D1493" s="138"/>
    </row>
    <row r="1494" spans="1:4" x14ac:dyDescent="0.2">
      <c r="A1494" s="158"/>
      <c r="D1494" s="138"/>
    </row>
    <row r="1495" spans="1:4" x14ac:dyDescent="0.2">
      <c r="A1495" s="158"/>
      <c r="D1495" s="138"/>
    </row>
    <row r="1496" spans="1:4" x14ac:dyDescent="0.2">
      <c r="A1496" s="158"/>
      <c r="D1496" s="138"/>
    </row>
    <row r="1497" spans="1:4" x14ac:dyDescent="0.2">
      <c r="A1497" s="158"/>
      <c r="D1497" s="138"/>
    </row>
    <row r="1498" spans="1:4" x14ac:dyDescent="0.2">
      <c r="A1498" s="158"/>
      <c r="D1498" s="138"/>
    </row>
    <row r="1499" spans="1:4" x14ac:dyDescent="0.2">
      <c r="A1499" s="158"/>
      <c r="D1499" s="138"/>
    </row>
    <row r="1500" spans="1:4" x14ac:dyDescent="0.2">
      <c r="A1500" s="158"/>
      <c r="D1500" s="138"/>
    </row>
    <row r="1501" spans="1:4" x14ac:dyDescent="0.2">
      <c r="A1501" s="158"/>
      <c r="D1501" s="138"/>
    </row>
    <row r="1502" spans="1:4" x14ac:dyDescent="0.2">
      <c r="A1502" s="158"/>
      <c r="D1502" s="138"/>
    </row>
    <row r="1503" spans="1:4" x14ac:dyDescent="0.2">
      <c r="A1503" s="158"/>
      <c r="D1503" s="138"/>
    </row>
    <row r="1504" spans="1:4" x14ac:dyDescent="0.2">
      <c r="A1504" s="158"/>
      <c r="D1504" s="138"/>
    </row>
    <row r="1505" spans="1:4" x14ac:dyDescent="0.2">
      <c r="A1505" s="158"/>
      <c r="D1505" s="138"/>
    </row>
    <row r="1506" spans="1:4" x14ac:dyDescent="0.2">
      <c r="A1506" s="158"/>
      <c r="D1506" s="138"/>
    </row>
    <row r="1507" spans="1:4" x14ac:dyDescent="0.2">
      <c r="A1507" s="158"/>
      <c r="D1507" s="138"/>
    </row>
    <row r="1508" spans="1:4" x14ac:dyDescent="0.2">
      <c r="A1508" s="158"/>
      <c r="D1508" s="138"/>
    </row>
    <row r="1509" spans="1:4" x14ac:dyDescent="0.2">
      <c r="A1509" s="158"/>
      <c r="D1509" s="138"/>
    </row>
    <row r="1510" spans="1:4" x14ac:dyDescent="0.2">
      <c r="A1510" s="158"/>
      <c r="D1510" s="138"/>
    </row>
    <row r="1511" spans="1:4" x14ac:dyDescent="0.2">
      <c r="A1511" s="158"/>
      <c r="D1511" s="138"/>
    </row>
    <row r="1512" spans="1:4" x14ac:dyDescent="0.2">
      <c r="A1512" s="158"/>
      <c r="D1512" s="138"/>
    </row>
    <row r="1513" spans="1:4" x14ac:dyDescent="0.2">
      <c r="A1513" s="158"/>
      <c r="D1513" s="138"/>
    </row>
    <row r="1514" spans="1:4" x14ac:dyDescent="0.2">
      <c r="A1514" s="158"/>
      <c r="D1514" s="138"/>
    </row>
    <row r="1515" spans="1:4" x14ac:dyDescent="0.2">
      <c r="A1515" s="158"/>
      <c r="D1515" s="138"/>
    </row>
    <row r="1516" spans="1:4" x14ac:dyDescent="0.2">
      <c r="A1516" s="158"/>
      <c r="D1516" s="138"/>
    </row>
    <row r="1517" spans="1:4" x14ac:dyDescent="0.2">
      <c r="A1517" s="158"/>
      <c r="D1517" s="138"/>
    </row>
    <row r="1518" spans="1:4" x14ac:dyDescent="0.2">
      <c r="A1518" s="158"/>
      <c r="D1518" s="138"/>
    </row>
    <row r="1519" spans="1:4" x14ac:dyDescent="0.2">
      <c r="A1519" s="158"/>
      <c r="D1519" s="138"/>
    </row>
    <row r="1520" spans="1:4" x14ac:dyDescent="0.2">
      <c r="A1520" s="158"/>
      <c r="D1520" s="138"/>
    </row>
    <row r="1521" spans="1:4" x14ac:dyDescent="0.2">
      <c r="A1521" s="158"/>
      <c r="D1521" s="138"/>
    </row>
    <row r="1522" spans="1:4" x14ac:dyDescent="0.2">
      <c r="A1522" s="158"/>
      <c r="D1522" s="138"/>
    </row>
    <row r="1523" spans="1:4" x14ac:dyDescent="0.2">
      <c r="A1523" s="158"/>
      <c r="D1523" s="138"/>
    </row>
    <row r="1524" spans="1:4" x14ac:dyDescent="0.2">
      <c r="A1524" s="158"/>
      <c r="D1524" s="138"/>
    </row>
    <row r="1525" spans="1:4" x14ac:dyDescent="0.2">
      <c r="A1525" s="158"/>
      <c r="D1525" s="138"/>
    </row>
    <row r="1526" spans="1:4" x14ac:dyDescent="0.2">
      <c r="A1526" s="158"/>
      <c r="D1526" s="138"/>
    </row>
    <row r="1527" spans="1:4" x14ac:dyDescent="0.2">
      <c r="A1527" s="158"/>
      <c r="D1527" s="138"/>
    </row>
    <row r="1528" spans="1:4" x14ac:dyDescent="0.2">
      <c r="A1528" s="158"/>
      <c r="D1528" s="138"/>
    </row>
    <row r="1529" spans="1:4" x14ac:dyDescent="0.2">
      <c r="A1529" s="158"/>
      <c r="D1529" s="138"/>
    </row>
    <row r="1530" spans="1:4" x14ac:dyDescent="0.2">
      <c r="A1530" s="158"/>
      <c r="D1530" s="138"/>
    </row>
    <row r="1531" spans="1:4" x14ac:dyDescent="0.2">
      <c r="A1531" s="158"/>
      <c r="D1531" s="138"/>
    </row>
    <row r="1532" spans="1:4" x14ac:dyDescent="0.2">
      <c r="A1532" s="158"/>
      <c r="D1532" s="138"/>
    </row>
    <row r="1533" spans="1:4" x14ac:dyDescent="0.2">
      <c r="A1533" s="158"/>
      <c r="D1533" s="138"/>
    </row>
    <row r="1534" spans="1:4" x14ac:dyDescent="0.2">
      <c r="A1534" s="158"/>
      <c r="D1534" s="138"/>
    </row>
    <row r="1535" spans="1:4" x14ac:dyDescent="0.2">
      <c r="A1535" s="158"/>
      <c r="D1535" s="138"/>
    </row>
    <row r="1536" spans="1:4" x14ac:dyDescent="0.2">
      <c r="A1536" s="158"/>
      <c r="D1536" s="138"/>
    </row>
    <row r="1537" spans="1:4" x14ac:dyDescent="0.2">
      <c r="A1537" s="158"/>
      <c r="D1537" s="138"/>
    </row>
    <row r="1538" spans="1:4" x14ac:dyDescent="0.2">
      <c r="A1538" s="158"/>
      <c r="D1538" s="138"/>
    </row>
    <row r="1539" spans="1:4" x14ac:dyDescent="0.2">
      <c r="A1539" s="158"/>
      <c r="D1539" s="138"/>
    </row>
    <row r="1540" spans="1:4" x14ac:dyDescent="0.2">
      <c r="A1540" s="158"/>
      <c r="D1540" s="138"/>
    </row>
    <row r="1541" spans="1:4" x14ac:dyDescent="0.2">
      <c r="A1541" s="158"/>
      <c r="D1541" s="138"/>
    </row>
    <row r="1542" spans="1:4" x14ac:dyDescent="0.2">
      <c r="A1542" s="158"/>
      <c r="D1542" s="138"/>
    </row>
    <row r="1543" spans="1:4" x14ac:dyDescent="0.2">
      <c r="A1543" s="158"/>
      <c r="D1543" s="138"/>
    </row>
    <row r="1544" spans="1:4" x14ac:dyDescent="0.2">
      <c r="A1544" s="158"/>
      <c r="D1544" s="138"/>
    </row>
    <row r="1545" spans="1:4" x14ac:dyDescent="0.2">
      <c r="A1545" s="158"/>
      <c r="D1545" s="138"/>
    </row>
    <row r="1546" spans="1:4" x14ac:dyDescent="0.2">
      <c r="A1546" s="158"/>
      <c r="D1546" s="138"/>
    </row>
    <row r="1547" spans="1:4" x14ac:dyDescent="0.2">
      <c r="A1547" s="158"/>
      <c r="D1547" s="138"/>
    </row>
    <row r="1548" spans="1:4" x14ac:dyDescent="0.2">
      <c r="A1548" s="158"/>
      <c r="D1548" s="138"/>
    </row>
    <row r="1549" spans="1:4" x14ac:dyDescent="0.2">
      <c r="A1549" s="158"/>
      <c r="D1549" s="138"/>
    </row>
    <row r="1550" spans="1:4" x14ac:dyDescent="0.2">
      <c r="A1550" s="158"/>
      <c r="D1550" s="138"/>
    </row>
    <row r="1551" spans="1:4" x14ac:dyDescent="0.2">
      <c r="A1551" s="158"/>
      <c r="D1551" s="138"/>
    </row>
    <row r="1552" spans="1:4" x14ac:dyDescent="0.2">
      <c r="A1552" s="158"/>
      <c r="D1552" s="138"/>
    </row>
    <row r="1553" spans="1:4" x14ac:dyDescent="0.2">
      <c r="A1553" s="158"/>
      <c r="D1553" s="138"/>
    </row>
    <row r="1554" spans="1:4" x14ac:dyDescent="0.2">
      <c r="A1554" s="158"/>
      <c r="D1554" s="138"/>
    </row>
    <row r="1555" spans="1:4" x14ac:dyDescent="0.2">
      <c r="A1555" s="158"/>
      <c r="D1555" s="138"/>
    </row>
    <row r="1556" spans="1:4" x14ac:dyDescent="0.2">
      <c r="A1556" s="158"/>
      <c r="D1556" s="138"/>
    </row>
    <row r="1557" spans="1:4" x14ac:dyDescent="0.2">
      <c r="A1557" s="158"/>
      <c r="D1557" s="138"/>
    </row>
    <row r="1558" spans="1:4" x14ac:dyDescent="0.2">
      <c r="A1558" s="158"/>
      <c r="D1558" s="138"/>
    </row>
    <row r="1559" spans="1:4" x14ac:dyDescent="0.2">
      <c r="A1559" s="158"/>
      <c r="D1559" s="138"/>
    </row>
    <row r="1560" spans="1:4" x14ac:dyDescent="0.2">
      <c r="A1560" s="158"/>
      <c r="D1560" s="138"/>
    </row>
    <row r="1561" spans="1:4" x14ac:dyDescent="0.2">
      <c r="A1561" s="158"/>
      <c r="D1561" s="138"/>
    </row>
    <row r="1562" spans="1:4" x14ac:dyDescent="0.2">
      <c r="A1562" s="158"/>
      <c r="D1562" s="138"/>
    </row>
    <row r="1563" spans="1:4" x14ac:dyDescent="0.2">
      <c r="A1563" s="158"/>
      <c r="D1563" s="138"/>
    </row>
    <row r="1564" spans="1:4" x14ac:dyDescent="0.2">
      <c r="A1564" s="158"/>
      <c r="D1564" s="138"/>
    </row>
    <row r="1565" spans="1:4" x14ac:dyDescent="0.2">
      <c r="A1565" s="158"/>
      <c r="D1565" s="138"/>
    </row>
    <row r="1566" spans="1:4" x14ac:dyDescent="0.2">
      <c r="A1566" s="158"/>
      <c r="D1566" s="138"/>
    </row>
    <row r="1567" spans="1:4" x14ac:dyDescent="0.2">
      <c r="A1567" s="158"/>
      <c r="D1567" s="138"/>
    </row>
    <row r="1568" spans="1:4" x14ac:dyDescent="0.2">
      <c r="A1568" s="158"/>
      <c r="D1568" s="138"/>
    </row>
    <row r="1569" spans="1:4" x14ac:dyDescent="0.2">
      <c r="A1569" s="158"/>
      <c r="D1569" s="138"/>
    </row>
    <row r="1570" spans="1:4" x14ac:dyDescent="0.2">
      <c r="A1570" s="158"/>
      <c r="D1570" s="138"/>
    </row>
    <row r="1571" spans="1:4" x14ac:dyDescent="0.2">
      <c r="A1571" s="158"/>
      <c r="D1571" s="138"/>
    </row>
    <row r="1572" spans="1:4" x14ac:dyDescent="0.2">
      <c r="A1572" s="158"/>
      <c r="D1572" s="138"/>
    </row>
    <row r="1573" spans="1:4" x14ac:dyDescent="0.2">
      <c r="A1573" s="158"/>
      <c r="D1573" s="138"/>
    </row>
    <row r="1574" spans="1:4" x14ac:dyDescent="0.2">
      <c r="A1574" s="158"/>
      <c r="D1574" s="138"/>
    </row>
    <row r="1575" spans="1:4" x14ac:dyDescent="0.2">
      <c r="A1575" s="158"/>
      <c r="D1575" s="138"/>
    </row>
    <row r="1576" spans="1:4" x14ac:dyDescent="0.2">
      <c r="A1576" s="158"/>
      <c r="D1576" s="138"/>
    </row>
    <row r="1577" spans="1:4" x14ac:dyDescent="0.2">
      <c r="A1577" s="158"/>
      <c r="D1577" s="138"/>
    </row>
    <row r="1578" spans="1:4" x14ac:dyDescent="0.2">
      <c r="A1578" s="158"/>
      <c r="D1578" s="138"/>
    </row>
    <row r="1579" spans="1:4" x14ac:dyDescent="0.2">
      <c r="A1579" s="158"/>
      <c r="D1579" s="138"/>
    </row>
    <row r="1580" spans="1:4" x14ac:dyDescent="0.2">
      <c r="A1580" s="158"/>
      <c r="D1580" s="138"/>
    </row>
    <row r="1581" spans="1:4" x14ac:dyDescent="0.2">
      <c r="A1581" s="158"/>
      <c r="D1581" s="138"/>
    </row>
    <row r="1582" spans="1:4" x14ac:dyDescent="0.2">
      <c r="A1582" s="158"/>
      <c r="D1582" s="138"/>
    </row>
    <row r="1583" spans="1:4" x14ac:dyDescent="0.2">
      <c r="A1583" s="158"/>
      <c r="D1583" s="138"/>
    </row>
    <row r="1584" spans="1:4" x14ac:dyDescent="0.2">
      <c r="A1584" s="158"/>
      <c r="D1584" s="138"/>
    </row>
    <row r="1585" spans="1:4" x14ac:dyDescent="0.2">
      <c r="A1585" s="158"/>
      <c r="D1585" s="138"/>
    </row>
    <row r="1586" spans="1:4" x14ac:dyDescent="0.2">
      <c r="A1586" s="158"/>
      <c r="D1586" s="138"/>
    </row>
    <row r="1587" spans="1:4" x14ac:dyDescent="0.2">
      <c r="A1587" s="158"/>
      <c r="D1587" s="138"/>
    </row>
    <row r="1588" spans="1:4" x14ac:dyDescent="0.2">
      <c r="A1588" s="158"/>
      <c r="D1588" s="138"/>
    </row>
    <row r="1589" spans="1:4" x14ac:dyDescent="0.2">
      <c r="A1589" s="158"/>
      <c r="D1589" s="138"/>
    </row>
    <row r="1590" spans="1:4" x14ac:dyDescent="0.2">
      <c r="A1590" s="158"/>
      <c r="D1590" s="138"/>
    </row>
    <row r="1591" spans="1:4" x14ac:dyDescent="0.2">
      <c r="A1591" s="158"/>
      <c r="D1591" s="138"/>
    </row>
    <row r="1592" spans="1:4" x14ac:dyDescent="0.2">
      <c r="A1592" s="158"/>
      <c r="D1592" s="138"/>
    </row>
    <row r="1593" spans="1:4" x14ac:dyDescent="0.2">
      <c r="A1593" s="158"/>
      <c r="D1593" s="138"/>
    </row>
    <row r="1594" spans="1:4" x14ac:dyDescent="0.2">
      <c r="A1594" s="158"/>
      <c r="D1594" s="138"/>
    </row>
    <row r="1595" spans="1:4" x14ac:dyDescent="0.2">
      <c r="A1595" s="158"/>
      <c r="D1595" s="138"/>
    </row>
    <row r="1596" spans="1:4" x14ac:dyDescent="0.2">
      <c r="A1596" s="158"/>
      <c r="D1596" s="138"/>
    </row>
    <row r="1597" spans="1:4" x14ac:dyDescent="0.2">
      <c r="A1597" s="158"/>
      <c r="D1597" s="138"/>
    </row>
    <row r="1598" spans="1:4" x14ac:dyDescent="0.2">
      <c r="A1598" s="158"/>
      <c r="D1598" s="138"/>
    </row>
    <row r="1599" spans="1:4" x14ac:dyDescent="0.2">
      <c r="A1599" s="158"/>
      <c r="D1599" s="138"/>
    </row>
    <row r="1600" spans="1:4" x14ac:dyDescent="0.2">
      <c r="A1600" s="158"/>
      <c r="D1600" s="138"/>
    </row>
    <row r="1601" spans="1:4" x14ac:dyDescent="0.2">
      <c r="A1601" s="158"/>
      <c r="D1601" s="138"/>
    </row>
    <row r="1602" spans="1:4" x14ac:dyDescent="0.2">
      <c r="A1602" s="158"/>
      <c r="D1602" s="138"/>
    </row>
    <row r="1603" spans="1:4" x14ac:dyDescent="0.2">
      <c r="A1603" s="158"/>
      <c r="D1603" s="138"/>
    </row>
    <row r="1604" spans="1:4" x14ac:dyDescent="0.2">
      <c r="A1604" s="158"/>
      <c r="D1604" s="138"/>
    </row>
    <row r="1605" spans="1:4" x14ac:dyDescent="0.2">
      <c r="A1605" s="158"/>
      <c r="D1605" s="138"/>
    </row>
    <row r="1606" spans="1:4" x14ac:dyDescent="0.2">
      <c r="A1606" s="158"/>
      <c r="D1606" s="138"/>
    </row>
    <row r="1607" spans="1:4" x14ac:dyDescent="0.2">
      <c r="A1607" s="158"/>
      <c r="D1607" s="138"/>
    </row>
    <row r="1608" spans="1:4" x14ac:dyDescent="0.2">
      <c r="A1608" s="158"/>
      <c r="D1608" s="138"/>
    </row>
    <row r="1609" spans="1:4" x14ac:dyDescent="0.2">
      <c r="A1609" s="158"/>
      <c r="D1609" s="138"/>
    </row>
    <row r="1610" spans="1:4" x14ac:dyDescent="0.2">
      <c r="A1610" s="158"/>
      <c r="D1610" s="138"/>
    </row>
    <row r="1611" spans="1:4" x14ac:dyDescent="0.2">
      <c r="A1611" s="158"/>
      <c r="D1611" s="138"/>
    </row>
    <row r="1612" spans="1:4" x14ac:dyDescent="0.2">
      <c r="A1612" s="158"/>
      <c r="D1612" s="138"/>
    </row>
    <row r="1613" spans="1:4" x14ac:dyDescent="0.2">
      <c r="A1613" s="158"/>
      <c r="D1613" s="138"/>
    </row>
    <row r="1614" spans="1:4" x14ac:dyDescent="0.2">
      <c r="A1614" s="158"/>
      <c r="D1614" s="138"/>
    </row>
    <row r="1615" spans="1:4" x14ac:dyDescent="0.2">
      <c r="A1615" s="158"/>
      <c r="D1615" s="138"/>
    </row>
    <row r="1616" spans="1:4" x14ac:dyDescent="0.2">
      <c r="A1616" s="158"/>
      <c r="D1616" s="138"/>
    </row>
    <row r="1617" spans="1:4" x14ac:dyDescent="0.2">
      <c r="A1617" s="158"/>
      <c r="D1617" s="138"/>
    </row>
    <row r="1618" spans="1:4" x14ac:dyDescent="0.2">
      <c r="A1618" s="158"/>
      <c r="D1618" s="138"/>
    </row>
    <row r="1619" spans="1:4" x14ac:dyDescent="0.2">
      <c r="A1619" s="158"/>
      <c r="D1619" s="138"/>
    </row>
    <row r="1620" spans="1:4" x14ac:dyDescent="0.2">
      <c r="A1620" s="158"/>
      <c r="D1620" s="138"/>
    </row>
    <row r="1621" spans="1:4" x14ac:dyDescent="0.2">
      <c r="A1621" s="158"/>
      <c r="D1621" s="138"/>
    </row>
    <row r="1622" spans="1:4" x14ac:dyDescent="0.2">
      <c r="A1622" s="158"/>
      <c r="D1622" s="138"/>
    </row>
    <row r="1623" spans="1:4" x14ac:dyDescent="0.2">
      <c r="A1623" s="158"/>
      <c r="D1623" s="138"/>
    </row>
    <row r="1624" spans="1:4" x14ac:dyDescent="0.2">
      <c r="A1624" s="158"/>
      <c r="D1624" s="138"/>
    </row>
    <row r="1625" spans="1:4" x14ac:dyDescent="0.2">
      <c r="A1625" s="158"/>
      <c r="D1625" s="138"/>
    </row>
    <row r="1626" spans="1:4" x14ac:dyDescent="0.2">
      <c r="A1626" s="158"/>
      <c r="D1626" s="138"/>
    </row>
    <row r="1627" spans="1:4" x14ac:dyDescent="0.2">
      <c r="A1627" s="158"/>
      <c r="D1627" s="138"/>
    </row>
    <row r="1628" spans="1:4" x14ac:dyDescent="0.2">
      <c r="A1628" s="158"/>
      <c r="D1628" s="138"/>
    </row>
    <row r="1629" spans="1:4" x14ac:dyDescent="0.2">
      <c r="A1629" s="158"/>
      <c r="D1629" s="138"/>
    </row>
    <row r="1630" spans="1:4" x14ac:dyDescent="0.2">
      <c r="A1630" s="158"/>
      <c r="D1630" s="138"/>
    </row>
    <row r="1631" spans="1:4" x14ac:dyDescent="0.2">
      <c r="A1631" s="158"/>
      <c r="D1631" s="138"/>
    </row>
    <row r="1632" spans="1:4" x14ac:dyDescent="0.2">
      <c r="A1632" s="158"/>
      <c r="D1632" s="138"/>
    </row>
    <row r="1633" spans="1:4" x14ac:dyDescent="0.2">
      <c r="A1633" s="158"/>
      <c r="D1633" s="138"/>
    </row>
    <row r="1634" spans="1:4" x14ac:dyDescent="0.2">
      <c r="A1634" s="158"/>
      <c r="D1634" s="138"/>
    </row>
    <row r="1635" spans="1:4" x14ac:dyDescent="0.2">
      <c r="A1635" s="158"/>
      <c r="D1635" s="138"/>
    </row>
    <row r="1636" spans="1:4" x14ac:dyDescent="0.2">
      <c r="A1636" s="158"/>
      <c r="D1636" s="138"/>
    </row>
    <row r="1637" spans="1:4" x14ac:dyDescent="0.2">
      <c r="A1637" s="158"/>
      <c r="D1637" s="138"/>
    </row>
    <row r="1638" spans="1:4" x14ac:dyDescent="0.2">
      <c r="A1638" s="158"/>
      <c r="D1638" s="138"/>
    </row>
    <row r="1639" spans="1:4" x14ac:dyDescent="0.2">
      <c r="A1639" s="158"/>
      <c r="D1639" s="138"/>
    </row>
    <row r="1640" spans="1:4" x14ac:dyDescent="0.2">
      <c r="A1640" s="158"/>
      <c r="D1640" s="138"/>
    </row>
    <row r="1641" spans="1:4" x14ac:dyDescent="0.2">
      <c r="A1641" s="158"/>
      <c r="D1641" s="138"/>
    </row>
    <row r="1642" spans="1:4" x14ac:dyDescent="0.2">
      <c r="A1642" s="158"/>
      <c r="D1642" s="138"/>
    </row>
    <row r="1643" spans="1:4" x14ac:dyDescent="0.2">
      <c r="A1643" s="158"/>
      <c r="D1643" s="138"/>
    </row>
    <row r="1644" spans="1:4" x14ac:dyDescent="0.2">
      <c r="A1644" s="158"/>
      <c r="D1644" s="138"/>
    </row>
    <row r="1645" spans="1:4" x14ac:dyDescent="0.2">
      <c r="A1645" s="158"/>
      <c r="D1645" s="138"/>
    </row>
    <row r="1646" spans="1:4" x14ac:dyDescent="0.2">
      <c r="A1646" s="158"/>
      <c r="D1646" s="138"/>
    </row>
    <row r="1647" spans="1:4" x14ac:dyDescent="0.2">
      <c r="A1647" s="158"/>
      <c r="D1647" s="138"/>
    </row>
    <row r="1648" spans="1:4" x14ac:dyDescent="0.2">
      <c r="A1648" s="158"/>
      <c r="D1648" s="138"/>
    </row>
    <row r="1649" spans="1:4" x14ac:dyDescent="0.2">
      <c r="A1649" s="158"/>
      <c r="D1649" s="138"/>
    </row>
    <row r="1650" spans="1:4" x14ac:dyDescent="0.2">
      <c r="A1650" s="158"/>
      <c r="D1650" s="138"/>
    </row>
    <row r="1651" spans="1:4" x14ac:dyDescent="0.2">
      <c r="A1651" s="158"/>
      <c r="D1651" s="138"/>
    </row>
    <row r="1652" spans="1:4" x14ac:dyDescent="0.2">
      <c r="A1652" s="158"/>
      <c r="D1652" s="138"/>
    </row>
    <row r="1653" spans="1:4" x14ac:dyDescent="0.2">
      <c r="A1653" s="158"/>
      <c r="D1653" s="138"/>
    </row>
    <row r="1654" spans="1:4" x14ac:dyDescent="0.2">
      <c r="A1654" s="158"/>
      <c r="D1654" s="138"/>
    </row>
    <row r="1655" spans="1:4" x14ac:dyDescent="0.2">
      <c r="A1655" s="158"/>
      <c r="D1655" s="138"/>
    </row>
    <row r="1656" spans="1:4" x14ac:dyDescent="0.2">
      <c r="A1656" s="158"/>
      <c r="D1656" s="138"/>
    </row>
    <row r="1657" spans="1:4" x14ac:dyDescent="0.2">
      <c r="A1657" s="158"/>
      <c r="D1657" s="138"/>
    </row>
    <row r="1658" spans="1:4" x14ac:dyDescent="0.2">
      <c r="A1658" s="158"/>
      <c r="D1658" s="138"/>
    </row>
    <row r="1659" spans="1:4" x14ac:dyDescent="0.2">
      <c r="A1659" s="158"/>
      <c r="D1659" s="138"/>
    </row>
    <row r="1660" spans="1:4" x14ac:dyDescent="0.2">
      <c r="A1660" s="158"/>
      <c r="D1660" s="138"/>
    </row>
    <row r="1661" spans="1:4" x14ac:dyDescent="0.2">
      <c r="A1661" s="158"/>
      <c r="D1661" s="138"/>
    </row>
    <row r="1662" spans="1:4" x14ac:dyDescent="0.2">
      <c r="A1662" s="158"/>
      <c r="D1662" s="138"/>
    </row>
    <row r="1663" spans="1:4" x14ac:dyDescent="0.2">
      <c r="A1663" s="158"/>
      <c r="D1663" s="138"/>
    </row>
    <row r="1664" spans="1:4" x14ac:dyDescent="0.2">
      <c r="A1664" s="158"/>
      <c r="D1664" s="138"/>
    </row>
    <row r="1665" spans="1:4" x14ac:dyDescent="0.2">
      <c r="A1665" s="158"/>
      <c r="D1665" s="138"/>
    </row>
    <row r="1666" spans="1:4" x14ac:dyDescent="0.2">
      <c r="A1666" s="158"/>
      <c r="D1666" s="138"/>
    </row>
    <row r="1667" spans="1:4" x14ac:dyDescent="0.2">
      <c r="A1667" s="158"/>
      <c r="D1667" s="138"/>
    </row>
    <row r="1668" spans="1:4" x14ac:dyDescent="0.2">
      <c r="A1668" s="158"/>
      <c r="D1668" s="138"/>
    </row>
    <row r="1669" spans="1:4" x14ac:dyDescent="0.2">
      <c r="A1669" s="158"/>
      <c r="D1669" s="138"/>
    </row>
    <row r="1670" spans="1:4" x14ac:dyDescent="0.2">
      <c r="A1670" s="158"/>
      <c r="D1670" s="138"/>
    </row>
    <row r="1671" spans="1:4" x14ac:dyDescent="0.2">
      <c r="A1671" s="158"/>
      <c r="D1671" s="138"/>
    </row>
    <row r="1672" spans="1:4" x14ac:dyDescent="0.2">
      <c r="A1672" s="158"/>
      <c r="D1672" s="138"/>
    </row>
    <row r="1673" spans="1:4" x14ac:dyDescent="0.2">
      <c r="A1673" s="158"/>
      <c r="D1673" s="138"/>
    </row>
    <row r="1674" spans="1:4" x14ac:dyDescent="0.2">
      <c r="A1674" s="158"/>
      <c r="D1674" s="138"/>
    </row>
    <row r="1675" spans="1:4" x14ac:dyDescent="0.2">
      <c r="A1675" s="158"/>
      <c r="D1675" s="138"/>
    </row>
    <row r="1676" spans="1:4" x14ac:dyDescent="0.2">
      <c r="A1676" s="158"/>
      <c r="D1676" s="138"/>
    </row>
    <row r="1677" spans="1:4" x14ac:dyDescent="0.2">
      <c r="A1677" s="158"/>
      <c r="D1677" s="138"/>
    </row>
    <row r="1678" spans="1:4" x14ac:dyDescent="0.2">
      <c r="A1678" s="158"/>
      <c r="D1678" s="138"/>
    </row>
    <row r="1679" spans="1:4" x14ac:dyDescent="0.2">
      <c r="A1679" s="158"/>
      <c r="D1679" s="138"/>
    </row>
    <row r="1680" spans="1:4" x14ac:dyDescent="0.2">
      <c r="A1680" s="158"/>
      <c r="D1680" s="138"/>
    </row>
    <row r="1681" spans="1:4" x14ac:dyDescent="0.2">
      <c r="A1681" s="158"/>
      <c r="D1681" s="138"/>
    </row>
    <row r="1682" spans="1:4" x14ac:dyDescent="0.2">
      <c r="A1682" s="158"/>
      <c r="D1682" s="138"/>
    </row>
    <row r="1683" spans="1:4" x14ac:dyDescent="0.2">
      <c r="A1683" s="158"/>
      <c r="D1683" s="138"/>
    </row>
    <row r="1684" spans="1:4" x14ac:dyDescent="0.2">
      <c r="A1684" s="158"/>
      <c r="D1684" s="138"/>
    </row>
    <row r="1685" spans="1:4" x14ac:dyDescent="0.2">
      <c r="A1685" s="158"/>
      <c r="D1685" s="138"/>
    </row>
    <row r="1686" spans="1:4" x14ac:dyDescent="0.2">
      <c r="A1686" s="158"/>
      <c r="D1686" s="138"/>
    </row>
    <row r="1687" spans="1:4" x14ac:dyDescent="0.2">
      <c r="A1687" s="158"/>
      <c r="D1687" s="138"/>
    </row>
    <row r="1688" spans="1:4" x14ac:dyDescent="0.2">
      <c r="A1688" s="158"/>
      <c r="D1688" s="138"/>
    </row>
    <row r="1689" spans="1:4" x14ac:dyDescent="0.2">
      <c r="A1689" s="158"/>
      <c r="D1689" s="138"/>
    </row>
    <row r="1690" spans="1:4" x14ac:dyDescent="0.2">
      <c r="A1690" s="158"/>
      <c r="D1690" s="138"/>
    </row>
    <row r="1691" spans="1:4" x14ac:dyDescent="0.2">
      <c r="A1691" s="158"/>
      <c r="D1691" s="138"/>
    </row>
    <row r="1692" spans="1:4" x14ac:dyDescent="0.2">
      <c r="A1692" s="158"/>
      <c r="D1692" s="138"/>
    </row>
    <row r="1693" spans="1:4" x14ac:dyDescent="0.2">
      <c r="A1693" s="158"/>
      <c r="D1693" s="138"/>
    </row>
    <row r="1694" spans="1:4" x14ac:dyDescent="0.2">
      <c r="A1694" s="158"/>
      <c r="D1694" s="138"/>
    </row>
    <row r="1695" spans="1:4" x14ac:dyDescent="0.2">
      <c r="A1695" s="158"/>
      <c r="D1695" s="138"/>
    </row>
    <row r="1696" spans="1:4" x14ac:dyDescent="0.2">
      <c r="A1696" s="158"/>
      <c r="D1696" s="138"/>
    </row>
    <row r="1697" spans="1:4" x14ac:dyDescent="0.2">
      <c r="A1697" s="158"/>
      <c r="D1697" s="138"/>
    </row>
    <row r="1698" spans="1:4" x14ac:dyDescent="0.2">
      <c r="A1698" s="158"/>
      <c r="D1698" s="138"/>
    </row>
    <row r="1699" spans="1:4" x14ac:dyDescent="0.2">
      <c r="A1699" s="158"/>
      <c r="D1699" s="138"/>
    </row>
    <row r="1700" spans="1:4" x14ac:dyDescent="0.2">
      <c r="A1700" s="158"/>
      <c r="D1700" s="138"/>
    </row>
    <row r="1701" spans="1:4" x14ac:dyDescent="0.2">
      <c r="A1701" s="158"/>
      <c r="D1701" s="138"/>
    </row>
    <row r="1702" spans="1:4" x14ac:dyDescent="0.2">
      <c r="A1702" s="158"/>
      <c r="D1702" s="138"/>
    </row>
    <row r="1703" spans="1:4" x14ac:dyDescent="0.2">
      <c r="A1703" s="158"/>
      <c r="D1703" s="138"/>
    </row>
    <row r="1704" spans="1:4" x14ac:dyDescent="0.2">
      <c r="A1704" s="158"/>
      <c r="D1704" s="138"/>
    </row>
    <row r="1705" spans="1:4" x14ac:dyDescent="0.2">
      <c r="A1705" s="158"/>
      <c r="D1705" s="138"/>
    </row>
    <row r="1706" spans="1:4" x14ac:dyDescent="0.2">
      <c r="A1706" s="158"/>
      <c r="D1706" s="138"/>
    </row>
    <row r="1707" spans="1:4" x14ac:dyDescent="0.2">
      <c r="A1707" s="158"/>
      <c r="D1707" s="138"/>
    </row>
    <row r="1708" spans="1:4" x14ac:dyDescent="0.2">
      <c r="A1708" s="158"/>
      <c r="D1708" s="138"/>
    </row>
    <row r="1709" spans="1:4" x14ac:dyDescent="0.2">
      <c r="A1709" s="158"/>
      <c r="D1709" s="138"/>
    </row>
    <row r="1710" spans="1:4" x14ac:dyDescent="0.2">
      <c r="A1710" s="158"/>
      <c r="D1710" s="138"/>
    </row>
    <row r="1711" spans="1:4" x14ac:dyDescent="0.2">
      <c r="A1711" s="158"/>
      <c r="D1711" s="138"/>
    </row>
    <row r="1712" spans="1:4" x14ac:dyDescent="0.2">
      <c r="A1712" s="158"/>
      <c r="D1712" s="138"/>
    </row>
    <row r="1713" spans="1:4" x14ac:dyDescent="0.2">
      <c r="A1713" s="158"/>
      <c r="D1713" s="138"/>
    </row>
    <row r="1714" spans="1:4" x14ac:dyDescent="0.2">
      <c r="A1714" s="158"/>
      <c r="D1714" s="138"/>
    </row>
    <row r="1715" spans="1:4" x14ac:dyDescent="0.2">
      <c r="A1715" s="158"/>
      <c r="D1715" s="138"/>
    </row>
    <row r="1716" spans="1:4" x14ac:dyDescent="0.2">
      <c r="A1716" s="158"/>
      <c r="D1716" s="138"/>
    </row>
    <row r="1717" spans="1:4" x14ac:dyDescent="0.2">
      <c r="A1717" s="158"/>
      <c r="D1717" s="138"/>
    </row>
    <row r="1718" spans="1:4" x14ac:dyDescent="0.2">
      <c r="A1718" s="158"/>
      <c r="D1718" s="138"/>
    </row>
    <row r="1719" spans="1:4" x14ac:dyDescent="0.2">
      <c r="A1719" s="158"/>
      <c r="D1719" s="138"/>
    </row>
    <row r="1720" spans="1:4" x14ac:dyDescent="0.2">
      <c r="A1720" s="158"/>
      <c r="D1720" s="138"/>
    </row>
    <row r="1721" spans="1:4" x14ac:dyDescent="0.2">
      <c r="A1721" s="158"/>
      <c r="D1721" s="138"/>
    </row>
    <row r="1722" spans="1:4" x14ac:dyDescent="0.2">
      <c r="A1722" s="158"/>
      <c r="D1722" s="138"/>
    </row>
    <row r="1723" spans="1:4" x14ac:dyDescent="0.2">
      <c r="A1723" s="158"/>
      <c r="D1723" s="138"/>
    </row>
    <row r="1724" spans="1:4" x14ac:dyDescent="0.2">
      <c r="A1724" s="158"/>
      <c r="D1724" s="138"/>
    </row>
    <row r="1725" spans="1:4" x14ac:dyDescent="0.2">
      <c r="A1725" s="158"/>
      <c r="D1725" s="138"/>
    </row>
    <row r="1726" spans="1:4" x14ac:dyDescent="0.2">
      <c r="A1726" s="158"/>
      <c r="D1726" s="138"/>
    </row>
    <row r="1727" spans="1:4" x14ac:dyDescent="0.2">
      <c r="A1727" s="158"/>
      <c r="D1727" s="138"/>
    </row>
    <row r="1728" spans="1:4" x14ac:dyDescent="0.2">
      <c r="A1728" s="158"/>
      <c r="D1728" s="138"/>
    </row>
    <row r="1729" spans="1:4" x14ac:dyDescent="0.2">
      <c r="A1729" s="158"/>
      <c r="D1729" s="138"/>
    </row>
    <row r="1730" spans="1:4" x14ac:dyDescent="0.2">
      <c r="A1730" s="158"/>
      <c r="D1730" s="138"/>
    </row>
    <row r="1731" spans="1:4" x14ac:dyDescent="0.2">
      <c r="A1731" s="158"/>
      <c r="D1731" s="138"/>
    </row>
    <row r="1732" spans="1:4" x14ac:dyDescent="0.2">
      <c r="A1732" s="158"/>
      <c r="D1732" s="138"/>
    </row>
    <row r="1733" spans="1:4" x14ac:dyDescent="0.2">
      <c r="A1733" s="158"/>
      <c r="D1733" s="138"/>
    </row>
    <row r="1734" spans="1:4" x14ac:dyDescent="0.2">
      <c r="A1734" s="158"/>
      <c r="D1734" s="138"/>
    </row>
    <row r="1735" spans="1:4" x14ac:dyDescent="0.2">
      <c r="A1735" s="158"/>
      <c r="D1735" s="138"/>
    </row>
    <row r="1736" spans="1:4" x14ac:dyDescent="0.2">
      <c r="A1736" s="158"/>
      <c r="D1736" s="138"/>
    </row>
    <row r="1737" spans="1:4" x14ac:dyDescent="0.2">
      <c r="A1737" s="158"/>
      <c r="D1737" s="138"/>
    </row>
    <row r="1738" spans="1:4" x14ac:dyDescent="0.2">
      <c r="A1738" s="158"/>
      <c r="D1738" s="138"/>
    </row>
    <row r="1739" spans="1:4" x14ac:dyDescent="0.2">
      <c r="A1739" s="158"/>
      <c r="D1739" s="138"/>
    </row>
    <row r="1740" spans="1:4" x14ac:dyDescent="0.2">
      <c r="A1740" s="158"/>
      <c r="D1740" s="138"/>
    </row>
    <row r="1741" spans="1:4" x14ac:dyDescent="0.2">
      <c r="A1741" s="158"/>
      <c r="D1741" s="138"/>
    </row>
    <row r="1742" spans="1:4" x14ac:dyDescent="0.2">
      <c r="A1742" s="158"/>
      <c r="D1742" s="138"/>
    </row>
    <row r="1743" spans="1:4" x14ac:dyDescent="0.2">
      <c r="A1743" s="158"/>
      <c r="D1743" s="138"/>
    </row>
    <row r="1744" spans="1:4" x14ac:dyDescent="0.2">
      <c r="A1744" s="158"/>
      <c r="D1744" s="138"/>
    </row>
    <row r="1745" spans="1:4" x14ac:dyDescent="0.2">
      <c r="A1745" s="158"/>
      <c r="D1745" s="138"/>
    </row>
    <row r="1746" spans="1:4" x14ac:dyDescent="0.2">
      <c r="A1746" s="158"/>
      <c r="D1746" s="138"/>
    </row>
    <row r="1747" spans="1:4" x14ac:dyDescent="0.2">
      <c r="A1747" s="158"/>
      <c r="D1747" s="138"/>
    </row>
    <row r="1748" spans="1:4" x14ac:dyDescent="0.2">
      <c r="A1748" s="158"/>
      <c r="D1748" s="138"/>
    </row>
    <row r="1749" spans="1:4" x14ac:dyDescent="0.2">
      <c r="A1749" s="158"/>
      <c r="D1749" s="138"/>
    </row>
    <row r="1750" spans="1:4" x14ac:dyDescent="0.2">
      <c r="A1750" s="158"/>
      <c r="D1750" s="138"/>
    </row>
    <row r="1751" spans="1:4" x14ac:dyDescent="0.2">
      <c r="A1751" s="158"/>
      <c r="D1751" s="138"/>
    </row>
    <row r="1752" spans="1:4" x14ac:dyDescent="0.2">
      <c r="A1752" s="158"/>
      <c r="D1752" s="138"/>
    </row>
    <row r="1753" spans="1:4" x14ac:dyDescent="0.2">
      <c r="A1753" s="158"/>
      <c r="D1753" s="138"/>
    </row>
    <row r="1754" spans="1:4" x14ac:dyDescent="0.2">
      <c r="A1754" s="158"/>
      <c r="D1754" s="138"/>
    </row>
    <row r="1755" spans="1:4" x14ac:dyDescent="0.2">
      <c r="A1755" s="158"/>
      <c r="D1755" s="138"/>
    </row>
    <row r="1756" spans="1:4" x14ac:dyDescent="0.2">
      <c r="A1756" s="158"/>
      <c r="D1756" s="138"/>
    </row>
    <row r="1757" spans="1:4" x14ac:dyDescent="0.2">
      <c r="A1757" s="158"/>
      <c r="D1757" s="138"/>
    </row>
    <row r="1758" spans="1:4" x14ac:dyDescent="0.2">
      <c r="A1758" s="158"/>
      <c r="D1758" s="138"/>
    </row>
    <row r="1759" spans="1:4" x14ac:dyDescent="0.2">
      <c r="A1759" s="158"/>
      <c r="D1759" s="138"/>
    </row>
    <row r="1760" spans="1:4" x14ac:dyDescent="0.2">
      <c r="A1760" s="158"/>
      <c r="D1760" s="138"/>
    </row>
    <row r="1761" spans="1:4" x14ac:dyDescent="0.2">
      <c r="A1761" s="158"/>
      <c r="D1761" s="138"/>
    </row>
    <row r="1762" spans="1:4" x14ac:dyDescent="0.2">
      <c r="A1762" s="158"/>
      <c r="D1762" s="138"/>
    </row>
    <row r="1763" spans="1:4" x14ac:dyDescent="0.2">
      <c r="A1763" s="158"/>
      <c r="D1763" s="138"/>
    </row>
    <row r="1764" spans="1:4" x14ac:dyDescent="0.2">
      <c r="A1764" s="158"/>
      <c r="D1764" s="138"/>
    </row>
    <row r="1765" spans="1:4" x14ac:dyDescent="0.2">
      <c r="A1765" s="158"/>
      <c r="D1765" s="138"/>
    </row>
    <row r="1766" spans="1:4" x14ac:dyDescent="0.2">
      <c r="A1766" s="158"/>
      <c r="D1766" s="138"/>
    </row>
    <row r="1767" spans="1:4" x14ac:dyDescent="0.2">
      <c r="A1767" s="158"/>
      <c r="D1767" s="138"/>
    </row>
    <row r="1768" spans="1:4" x14ac:dyDescent="0.2">
      <c r="A1768" s="158"/>
      <c r="D1768" s="138"/>
    </row>
    <row r="1769" spans="1:4" x14ac:dyDescent="0.2">
      <c r="A1769" s="158"/>
      <c r="D1769" s="138"/>
    </row>
    <row r="1770" spans="1:4" x14ac:dyDescent="0.2">
      <c r="A1770" s="158"/>
      <c r="D1770" s="138"/>
    </row>
    <row r="1771" spans="1:4" x14ac:dyDescent="0.2">
      <c r="A1771" s="158"/>
      <c r="D1771" s="138"/>
    </row>
    <row r="1772" spans="1:4" x14ac:dyDescent="0.2">
      <c r="A1772" s="158"/>
      <c r="D1772" s="138"/>
    </row>
    <row r="1773" spans="1:4" x14ac:dyDescent="0.2">
      <c r="A1773" s="158"/>
      <c r="D1773" s="138"/>
    </row>
    <row r="1774" spans="1:4" x14ac:dyDescent="0.2">
      <c r="A1774" s="158"/>
      <c r="D1774" s="138"/>
    </row>
    <row r="1775" spans="1:4" x14ac:dyDescent="0.2">
      <c r="A1775" s="158"/>
      <c r="D1775" s="138"/>
    </row>
    <row r="1776" spans="1:4" x14ac:dyDescent="0.2">
      <c r="A1776" s="158"/>
      <c r="D1776" s="138"/>
    </row>
    <row r="1777" spans="1:4" x14ac:dyDescent="0.2">
      <c r="A1777" s="158"/>
      <c r="D1777" s="138"/>
    </row>
    <row r="1778" spans="1:4" x14ac:dyDescent="0.2">
      <c r="A1778" s="158"/>
      <c r="D1778" s="138"/>
    </row>
    <row r="1779" spans="1:4" x14ac:dyDescent="0.2">
      <c r="A1779" s="158"/>
      <c r="D1779" s="138"/>
    </row>
    <row r="1780" spans="1:4" x14ac:dyDescent="0.2">
      <c r="A1780" s="158"/>
      <c r="D1780" s="138"/>
    </row>
    <row r="1781" spans="1:4" x14ac:dyDescent="0.2">
      <c r="A1781" s="158"/>
      <c r="D1781" s="138"/>
    </row>
    <row r="1782" spans="1:4" x14ac:dyDescent="0.2">
      <c r="A1782" s="158"/>
      <c r="D1782" s="138"/>
    </row>
    <row r="1783" spans="1:4" x14ac:dyDescent="0.2">
      <c r="A1783" s="158"/>
      <c r="D1783" s="138"/>
    </row>
    <row r="1784" spans="1:4" x14ac:dyDescent="0.2">
      <c r="A1784" s="158"/>
      <c r="D1784" s="138"/>
    </row>
    <row r="1785" spans="1:4" x14ac:dyDescent="0.2">
      <c r="A1785" s="158"/>
      <c r="D1785" s="138"/>
    </row>
    <row r="1786" spans="1:4" x14ac:dyDescent="0.2">
      <c r="A1786" s="158"/>
      <c r="D1786" s="138"/>
    </row>
    <row r="1787" spans="1:4" x14ac:dyDescent="0.2">
      <c r="A1787" s="158"/>
      <c r="D1787" s="138"/>
    </row>
    <row r="1788" spans="1:4" x14ac:dyDescent="0.2">
      <c r="A1788" s="158"/>
      <c r="D1788" s="138"/>
    </row>
    <row r="1789" spans="1:4" x14ac:dyDescent="0.2">
      <c r="A1789" s="158"/>
      <c r="D1789" s="138"/>
    </row>
    <row r="1790" spans="1:4" x14ac:dyDescent="0.2">
      <c r="A1790" s="158"/>
      <c r="D1790" s="138"/>
    </row>
    <row r="1791" spans="1:4" x14ac:dyDescent="0.2">
      <c r="A1791" s="158"/>
      <c r="D1791" s="138"/>
    </row>
    <row r="1792" spans="1:4" x14ac:dyDescent="0.2">
      <c r="A1792" s="158"/>
      <c r="D1792" s="138"/>
    </row>
    <row r="1793" spans="1:4" x14ac:dyDescent="0.2">
      <c r="A1793" s="158"/>
      <c r="D1793" s="138"/>
    </row>
    <row r="1794" spans="1:4" x14ac:dyDescent="0.2">
      <c r="A1794" s="158"/>
      <c r="D1794" s="138"/>
    </row>
    <row r="1795" spans="1:4" x14ac:dyDescent="0.2">
      <c r="A1795" s="158"/>
      <c r="D1795" s="138"/>
    </row>
    <row r="1796" spans="1:4" x14ac:dyDescent="0.2">
      <c r="A1796" s="158"/>
      <c r="D1796" s="138"/>
    </row>
    <row r="1797" spans="1:4" x14ac:dyDescent="0.2">
      <c r="A1797" s="158"/>
      <c r="D1797" s="138"/>
    </row>
    <row r="1798" spans="1:4" x14ac:dyDescent="0.2">
      <c r="A1798" s="158"/>
      <c r="D1798" s="138"/>
    </row>
    <row r="1799" spans="1:4" x14ac:dyDescent="0.2">
      <c r="A1799" s="158"/>
      <c r="D1799" s="138"/>
    </row>
    <row r="1800" spans="1:4" x14ac:dyDescent="0.2">
      <c r="A1800" s="158"/>
      <c r="D1800" s="138"/>
    </row>
    <row r="1801" spans="1:4" x14ac:dyDescent="0.2">
      <c r="A1801" s="158"/>
      <c r="D1801" s="138"/>
    </row>
    <row r="1802" spans="1:4" x14ac:dyDescent="0.2">
      <c r="A1802" s="158"/>
      <c r="D1802" s="138"/>
    </row>
    <row r="1803" spans="1:4" x14ac:dyDescent="0.2">
      <c r="A1803" s="158"/>
      <c r="D1803" s="138"/>
    </row>
    <row r="1804" spans="1:4" x14ac:dyDescent="0.2">
      <c r="A1804" s="158"/>
      <c r="D1804" s="138"/>
    </row>
    <row r="1805" spans="1:4" x14ac:dyDescent="0.2">
      <c r="A1805" s="158"/>
      <c r="D1805" s="138"/>
    </row>
    <row r="1806" spans="1:4" x14ac:dyDescent="0.2">
      <c r="A1806" s="158"/>
      <c r="D1806" s="138"/>
    </row>
    <row r="1807" spans="1:4" x14ac:dyDescent="0.2">
      <c r="A1807" s="158"/>
      <c r="D1807" s="138"/>
    </row>
    <row r="1808" spans="1:4" x14ac:dyDescent="0.2">
      <c r="A1808" s="158"/>
      <c r="D1808" s="138"/>
    </row>
    <row r="1809" spans="1:4" x14ac:dyDescent="0.2">
      <c r="A1809" s="158"/>
      <c r="D1809" s="138"/>
    </row>
    <row r="1810" spans="1:4" x14ac:dyDescent="0.2">
      <c r="A1810" s="158"/>
      <c r="D1810" s="138"/>
    </row>
    <row r="1811" spans="1:4" x14ac:dyDescent="0.2">
      <c r="A1811" s="158"/>
      <c r="D1811" s="138"/>
    </row>
    <row r="1812" spans="1:4" x14ac:dyDescent="0.2">
      <c r="A1812" s="158"/>
      <c r="D1812" s="138"/>
    </row>
    <row r="1813" spans="1:4" x14ac:dyDescent="0.2">
      <c r="A1813" s="158"/>
      <c r="D1813" s="138"/>
    </row>
    <row r="1814" spans="1:4" x14ac:dyDescent="0.2">
      <c r="A1814" s="158"/>
      <c r="D1814" s="138"/>
    </row>
    <row r="1815" spans="1:4" x14ac:dyDescent="0.2">
      <c r="A1815" s="158"/>
      <c r="D1815" s="138"/>
    </row>
    <row r="1816" spans="1:4" x14ac:dyDescent="0.2">
      <c r="A1816" s="158"/>
      <c r="D1816" s="138"/>
    </row>
    <row r="1817" spans="1:4" x14ac:dyDescent="0.2">
      <c r="A1817" s="158"/>
      <c r="D1817" s="138"/>
    </row>
    <row r="1818" spans="1:4" x14ac:dyDescent="0.2">
      <c r="A1818" s="158"/>
      <c r="D1818" s="138"/>
    </row>
    <row r="1819" spans="1:4" x14ac:dyDescent="0.2">
      <c r="A1819" s="158"/>
      <c r="D1819" s="138"/>
    </row>
    <row r="1820" spans="1:4" x14ac:dyDescent="0.2">
      <c r="A1820" s="158"/>
      <c r="D1820" s="138"/>
    </row>
    <row r="1821" spans="1:4" x14ac:dyDescent="0.2">
      <c r="A1821" s="158"/>
      <c r="D1821" s="138"/>
    </row>
    <row r="1822" spans="1:4" x14ac:dyDescent="0.2">
      <c r="A1822" s="158"/>
      <c r="D1822" s="138"/>
    </row>
    <row r="1823" spans="1:4" x14ac:dyDescent="0.2">
      <c r="A1823" s="158"/>
      <c r="D1823" s="138"/>
    </row>
    <row r="1824" spans="1:4" x14ac:dyDescent="0.2">
      <c r="A1824" s="158"/>
      <c r="D1824" s="138"/>
    </row>
    <row r="1825" spans="1:4" x14ac:dyDescent="0.2">
      <c r="A1825" s="158"/>
      <c r="D1825" s="138"/>
    </row>
    <row r="1826" spans="1:4" x14ac:dyDescent="0.2">
      <c r="A1826" s="158"/>
      <c r="D1826" s="138"/>
    </row>
    <row r="1827" spans="1:4" x14ac:dyDescent="0.2">
      <c r="A1827" s="158"/>
      <c r="D1827" s="138"/>
    </row>
    <row r="1828" spans="1:4" x14ac:dyDescent="0.2">
      <c r="A1828" s="158"/>
      <c r="D1828" s="138"/>
    </row>
    <row r="1829" spans="1:4" x14ac:dyDescent="0.2">
      <c r="A1829" s="158"/>
      <c r="D1829" s="138"/>
    </row>
    <row r="1830" spans="1:4" x14ac:dyDescent="0.2">
      <c r="A1830" s="158"/>
      <c r="D1830" s="138"/>
    </row>
    <row r="1831" spans="1:4" x14ac:dyDescent="0.2">
      <c r="A1831" s="158"/>
      <c r="D1831" s="138"/>
    </row>
    <row r="1832" spans="1:4" x14ac:dyDescent="0.2">
      <c r="A1832" s="158"/>
      <c r="D1832" s="138"/>
    </row>
    <row r="1833" spans="1:4" x14ac:dyDescent="0.2">
      <c r="A1833" s="158"/>
      <c r="D1833" s="138"/>
    </row>
    <row r="1834" spans="1:4" x14ac:dyDescent="0.2">
      <c r="A1834" s="158"/>
      <c r="D1834" s="138"/>
    </row>
    <row r="1835" spans="1:4" x14ac:dyDescent="0.2">
      <c r="A1835" s="158"/>
      <c r="D1835" s="138"/>
    </row>
    <row r="1836" spans="1:4" x14ac:dyDescent="0.2">
      <c r="A1836" s="158"/>
      <c r="D1836" s="138"/>
    </row>
    <row r="1837" spans="1:4" x14ac:dyDescent="0.2">
      <c r="A1837" s="158"/>
      <c r="D1837" s="138"/>
    </row>
    <row r="1838" spans="1:4" x14ac:dyDescent="0.2">
      <c r="A1838" s="158"/>
      <c r="D1838" s="138"/>
    </row>
    <row r="1839" spans="1:4" x14ac:dyDescent="0.2">
      <c r="A1839" s="158"/>
      <c r="D1839" s="138"/>
    </row>
    <row r="1840" spans="1:4" x14ac:dyDescent="0.2">
      <c r="A1840" s="158"/>
      <c r="D1840" s="138"/>
    </row>
    <row r="1841" spans="1:4" x14ac:dyDescent="0.2">
      <c r="A1841" s="158"/>
      <c r="D1841" s="138"/>
    </row>
    <row r="1842" spans="1:4" x14ac:dyDescent="0.2">
      <c r="A1842" s="158"/>
      <c r="D1842" s="138"/>
    </row>
    <row r="1843" spans="1:4" x14ac:dyDescent="0.2">
      <c r="A1843" s="158"/>
      <c r="D1843" s="138"/>
    </row>
    <row r="1844" spans="1:4" x14ac:dyDescent="0.2">
      <c r="A1844" s="158"/>
      <c r="D1844" s="138"/>
    </row>
    <row r="1845" spans="1:4" x14ac:dyDescent="0.2">
      <c r="A1845" s="158"/>
      <c r="D1845" s="138"/>
    </row>
    <row r="1846" spans="1:4" x14ac:dyDescent="0.2">
      <c r="A1846" s="158"/>
      <c r="D1846" s="138"/>
    </row>
    <row r="1847" spans="1:4" x14ac:dyDescent="0.2">
      <c r="A1847" s="158"/>
      <c r="D1847" s="138"/>
    </row>
    <row r="1848" spans="1:4" x14ac:dyDescent="0.2">
      <c r="A1848" s="158"/>
      <c r="D1848" s="138"/>
    </row>
    <row r="1849" spans="1:4" x14ac:dyDescent="0.2">
      <c r="A1849" s="158"/>
      <c r="D1849" s="138"/>
    </row>
    <row r="1850" spans="1:4" x14ac:dyDescent="0.2">
      <c r="A1850" s="158"/>
      <c r="D1850" s="138"/>
    </row>
    <row r="1851" spans="1:4" x14ac:dyDescent="0.2">
      <c r="A1851" s="158"/>
      <c r="D1851" s="138"/>
    </row>
    <row r="1852" spans="1:4" x14ac:dyDescent="0.2">
      <c r="A1852" s="158"/>
      <c r="D1852" s="138"/>
    </row>
    <row r="1853" spans="1:4" x14ac:dyDescent="0.2">
      <c r="A1853" s="158"/>
      <c r="D1853" s="138"/>
    </row>
    <row r="1854" spans="1:4" x14ac:dyDescent="0.2">
      <c r="A1854" s="158"/>
      <c r="D1854" s="138"/>
    </row>
    <row r="1855" spans="1:4" x14ac:dyDescent="0.2">
      <c r="A1855" s="158"/>
      <c r="D1855" s="138"/>
    </row>
    <row r="1856" spans="1:4" x14ac:dyDescent="0.2">
      <c r="A1856" s="158"/>
      <c r="D1856" s="138"/>
    </row>
    <row r="1857" spans="1:4" x14ac:dyDescent="0.2">
      <c r="A1857" s="158"/>
      <c r="D1857" s="138"/>
    </row>
    <row r="1858" spans="1:4" x14ac:dyDescent="0.2">
      <c r="A1858" s="158"/>
      <c r="D1858" s="138"/>
    </row>
    <row r="1859" spans="1:4" x14ac:dyDescent="0.2">
      <c r="A1859" s="158"/>
      <c r="D1859" s="138"/>
    </row>
    <row r="1860" spans="1:4" x14ac:dyDescent="0.2">
      <c r="A1860" s="158"/>
      <c r="D1860" s="138"/>
    </row>
    <row r="1861" spans="1:4" x14ac:dyDescent="0.2">
      <c r="A1861" s="158"/>
      <c r="D1861" s="138"/>
    </row>
    <row r="1862" spans="1:4" x14ac:dyDescent="0.2">
      <c r="A1862" s="158"/>
      <c r="D1862" s="138"/>
    </row>
    <row r="1863" spans="1:4" x14ac:dyDescent="0.2">
      <c r="A1863" s="158"/>
      <c r="D1863" s="138"/>
    </row>
    <row r="1864" spans="1:4" x14ac:dyDescent="0.2">
      <c r="A1864" s="158"/>
      <c r="D1864" s="138"/>
    </row>
    <row r="1865" spans="1:4" x14ac:dyDescent="0.2">
      <c r="A1865" s="158"/>
      <c r="D1865" s="138"/>
    </row>
    <row r="1866" spans="1:4" x14ac:dyDescent="0.2">
      <c r="A1866" s="158"/>
      <c r="D1866" s="138"/>
    </row>
    <row r="1867" spans="1:4" x14ac:dyDescent="0.2">
      <c r="A1867" s="158"/>
      <c r="D1867" s="138"/>
    </row>
    <row r="1868" spans="1:4" x14ac:dyDescent="0.2">
      <c r="A1868" s="158"/>
      <c r="D1868" s="138"/>
    </row>
    <row r="1869" spans="1:4" x14ac:dyDescent="0.2">
      <c r="A1869" s="158"/>
      <c r="D1869" s="138"/>
    </row>
    <row r="1870" spans="1:4" x14ac:dyDescent="0.2">
      <c r="A1870" s="158"/>
      <c r="D1870" s="138"/>
    </row>
    <row r="1871" spans="1:4" x14ac:dyDescent="0.2">
      <c r="A1871" s="158"/>
      <c r="D1871" s="138"/>
    </row>
    <row r="1872" spans="1:4" x14ac:dyDescent="0.2">
      <c r="A1872" s="158"/>
      <c r="D1872" s="138"/>
    </row>
    <row r="1873" spans="1:4" x14ac:dyDescent="0.2">
      <c r="A1873" s="158"/>
      <c r="D1873" s="138"/>
    </row>
    <row r="1874" spans="1:4" x14ac:dyDescent="0.2">
      <c r="A1874" s="158"/>
      <c r="D1874" s="138"/>
    </row>
    <row r="1875" spans="1:4" x14ac:dyDescent="0.2">
      <c r="A1875" s="158"/>
      <c r="D1875" s="138"/>
    </row>
    <row r="1876" spans="1:4" x14ac:dyDescent="0.2">
      <c r="A1876" s="158"/>
      <c r="D1876" s="138"/>
    </row>
    <row r="1877" spans="1:4" x14ac:dyDescent="0.2">
      <c r="A1877" s="158"/>
      <c r="D1877" s="138"/>
    </row>
    <row r="1878" spans="1:4" x14ac:dyDescent="0.2">
      <c r="A1878" s="158"/>
      <c r="D1878" s="138"/>
    </row>
    <row r="1879" spans="1:4" x14ac:dyDescent="0.2">
      <c r="A1879" s="158"/>
      <c r="D1879" s="138"/>
    </row>
    <row r="1880" spans="1:4" x14ac:dyDescent="0.2">
      <c r="A1880" s="158"/>
      <c r="D1880" s="138"/>
    </row>
    <row r="1881" spans="1:4" x14ac:dyDescent="0.2">
      <c r="A1881" s="158"/>
      <c r="D1881" s="138"/>
    </row>
    <row r="1882" spans="1:4" x14ac:dyDescent="0.2">
      <c r="A1882" s="158"/>
      <c r="D1882" s="138"/>
    </row>
    <row r="1883" spans="1:4" x14ac:dyDescent="0.2">
      <c r="A1883" s="158"/>
      <c r="D1883" s="138"/>
    </row>
    <row r="1884" spans="1:4" x14ac:dyDescent="0.2">
      <c r="A1884" s="158"/>
      <c r="D1884" s="138"/>
    </row>
    <row r="1885" spans="1:4" x14ac:dyDescent="0.2">
      <c r="A1885" s="158"/>
      <c r="D1885" s="138"/>
    </row>
    <row r="1886" spans="1:4" x14ac:dyDescent="0.2">
      <c r="A1886" s="158"/>
      <c r="D1886" s="138"/>
    </row>
    <row r="1887" spans="1:4" x14ac:dyDescent="0.2">
      <c r="A1887" s="158"/>
      <c r="D1887" s="138"/>
    </row>
    <row r="1888" spans="1:4" x14ac:dyDescent="0.2">
      <c r="A1888" s="158"/>
      <c r="D1888" s="138"/>
    </row>
    <row r="1889" spans="1:4" x14ac:dyDescent="0.2">
      <c r="A1889" s="158"/>
      <c r="D1889" s="138"/>
    </row>
    <row r="1890" spans="1:4" x14ac:dyDescent="0.2">
      <c r="A1890" s="158"/>
      <c r="D1890" s="138"/>
    </row>
    <row r="1891" spans="1:4" x14ac:dyDescent="0.2">
      <c r="A1891" s="158"/>
      <c r="D1891" s="138"/>
    </row>
    <row r="1892" spans="1:4" x14ac:dyDescent="0.2">
      <c r="A1892" s="158"/>
      <c r="D1892" s="138"/>
    </row>
    <row r="1893" spans="1:4" x14ac:dyDescent="0.2">
      <c r="A1893" s="158"/>
      <c r="D1893" s="138"/>
    </row>
    <row r="1894" spans="1:4" x14ac:dyDescent="0.2">
      <c r="A1894" s="158"/>
      <c r="D1894" s="138"/>
    </row>
    <row r="1895" spans="1:4" x14ac:dyDescent="0.2">
      <c r="A1895" s="158"/>
      <c r="D1895" s="138"/>
    </row>
    <row r="1896" spans="1:4" x14ac:dyDescent="0.2">
      <c r="A1896" s="158"/>
      <c r="D1896" s="138"/>
    </row>
    <row r="1897" spans="1:4" x14ac:dyDescent="0.2">
      <c r="A1897" s="158"/>
      <c r="D1897" s="138"/>
    </row>
    <row r="1898" spans="1:4" x14ac:dyDescent="0.2">
      <c r="A1898" s="158"/>
      <c r="D1898" s="138"/>
    </row>
    <row r="1899" spans="1:4" x14ac:dyDescent="0.2">
      <c r="A1899" s="158"/>
      <c r="D1899" s="138"/>
    </row>
    <row r="1900" spans="1:4" x14ac:dyDescent="0.2">
      <c r="A1900" s="158"/>
      <c r="D1900" s="138"/>
    </row>
    <row r="1901" spans="1:4" x14ac:dyDescent="0.2">
      <c r="A1901" s="158"/>
      <c r="D1901" s="138"/>
    </row>
    <row r="1902" spans="1:4" x14ac:dyDescent="0.2">
      <c r="A1902" s="158"/>
      <c r="D1902" s="138"/>
    </row>
    <row r="1903" spans="1:4" x14ac:dyDescent="0.2">
      <c r="A1903" s="158"/>
      <c r="D1903" s="138"/>
    </row>
    <row r="1904" spans="1:4" x14ac:dyDescent="0.2">
      <c r="A1904" s="158"/>
      <c r="D1904" s="138"/>
    </row>
    <row r="1905" spans="1:4" x14ac:dyDescent="0.2">
      <c r="A1905" s="158"/>
      <c r="D1905" s="138"/>
    </row>
    <row r="1906" spans="1:4" x14ac:dyDescent="0.2">
      <c r="A1906" s="158"/>
      <c r="D1906" s="138"/>
    </row>
    <row r="1907" spans="1:4" x14ac:dyDescent="0.2">
      <c r="A1907" s="158"/>
      <c r="D1907" s="138"/>
    </row>
    <row r="1908" spans="1:4" x14ac:dyDescent="0.2">
      <c r="A1908" s="158"/>
      <c r="D1908" s="138"/>
    </row>
    <row r="1909" spans="1:4" x14ac:dyDescent="0.2">
      <c r="A1909" s="158"/>
      <c r="D1909" s="138"/>
    </row>
    <row r="1910" spans="1:4" x14ac:dyDescent="0.2">
      <c r="A1910" s="158"/>
      <c r="D1910" s="138"/>
    </row>
    <row r="1911" spans="1:4" x14ac:dyDescent="0.2">
      <c r="A1911" s="158"/>
      <c r="D1911" s="138"/>
    </row>
    <row r="1912" spans="1:4" x14ac:dyDescent="0.2">
      <c r="A1912" s="158"/>
      <c r="D1912" s="138"/>
    </row>
    <row r="1913" spans="1:4" x14ac:dyDescent="0.2">
      <c r="A1913" s="158"/>
      <c r="D1913" s="138"/>
    </row>
    <row r="1914" spans="1:4" x14ac:dyDescent="0.2">
      <c r="A1914" s="158"/>
      <c r="D1914" s="138"/>
    </row>
    <row r="1915" spans="1:4" x14ac:dyDescent="0.2">
      <c r="A1915" s="158"/>
      <c r="D1915" s="138"/>
    </row>
    <row r="1916" spans="1:4" x14ac:dyDescent="0.2">
      <c r="A1916" s="158"/>
      <c r="D1916" s="138"/>
    </row>
    <row r="1917" spans="1:4" x14ac:dyDescent="0.2">
      <c r="A1917" s="158"/>
      <c r="D1917" s="138"/>
    </row>
    <row r="1918" spans="1:4" x14ac:dyDescent="0.2">
      <c r="A1918" s="158"/>
      <c r="D1918" s="138"/>
    </row>
    <row r="1919" spans="1:4" x14ac:dyDescent="0.2">
      <c r="A1919" s="158"/>
      <c r="D1919" s="138"/>
    </row>
    <row r="1920" spans="1:4" x14ac:dyDescent="0.2">
      <c r="A1920" s="158"/>
      <c r="D1920" s="138"/>
    </row>
    <row r="1921" spans="1:4" x14ac:dyDescent="0.2">
      <c r="A1921" s="158"/>
      <c r="D1921" s="138"/>
    </row>
    <row r="1922" spans="1:4" x14ac:dyDescent="0.2">
      <c r="A1922" s="158"/>
      <c r="D1922" s="138"/>
    </row>
    <row r="1923" spans="1:4" x14ac:dyDescent="0.2">
      <c r="A1923" s="158"/>
      <c r="D1923" s="138"/>
    </row>
    <row r="1924" spans="1:4" x14ac:dyDescent="0.2">
      <c r="A1924" s="158"/>
      <c r="D1924" s="138"/>
    </row>
    <row r="1925" spans="1:4" x14ac:dyDescent="0.2">
      <c r="A1925" s="158"/>
      <c r="D1925" s="138"/>
    </row>
    <row r="1926" spans="1:4" x14ac:dyDescent="0.2">
      <c r="A1926" s="158"/>
      <c r="D1926" s="138"/>
    </row>
    <row r="1927" spans="1:4" x14ac:dyDescent="0.2">
      <c r="A1927" s="158"/>
      <c r="D1927" s="138"/>
    </row>
    <row r="1928" spans="1:4" x14ac:dyDescent="0.2">
      <c r="A1928" s="158"/>
      <c r="D1928" s="138"/>
    </row>
    <row r="1929" spans="1:4" x14ac:dyDescent="0.2">
      <c r="A1929" s="158"/>
      <c r="D1929" s="138"/>
    </row>
    <row r="1930" spans="1:4" x14ac:dyDescent="0.2">
      <c r="A1930" s="158"/>
      <c r="D1930" s="138"/>
    </row>
    <row r="1931" spans="1:4" x14ac:dyDescent="0.2">
      <c r="A1931" s="158"/>
      <c r="D1931" s="138"/>
    </row>
    <row r="1932" spans="1:4" x14ac:dyDescent="0.2">
      <c r="A1932" s="158"/>
      <c r="D1932" s="138"/>
    </row>
    <row r="1933" spans="1:4" x14ac:dyDescent="0.2">
      <c r="A1933" s="158"/>
      <c r="D1933" s="138"/>
    </row>
    <row r="1934" spans="1:4" x14ac:dyDescent="0.2">
      <c r="A1934" s="158"/>
      <c r="D1934" s="138"/>
    </row>
    <row r="1935" spans="1:4" x14ac:dyDescent="0.2">
      <c r="A1935" s="158"/>
      <c r="D1935" s="138"/>
    </row>
    <row r="1936" spans="1:4" x14ac:dyDescent="0.2">
      <c r="A1936" s="158"/>
      <c r="D1936" s="138"/>
    </row>
    <row r="1937" spans="1:4" x14ac:dyDescent="0.2">
      <c r="A1937" s="158"/>
      <c r="D1937" s="138"/>
    </row>
    <row r="1938" spans="1:4" x14ac:dyDescent="0.2">
      <c r="A1938" s="158"/>
      <c r="D1938" s="138"/>
    </row>
    <row r="1939" spans="1:4" x14ac:dyDescent="0.2">
      <c r="A1939" s="158"/>
      <c r="D1939" s="138"/>
    </row>
    <row r="1940" spans="1:4" x14ac:dyDescent="0.2">
      <c r="A1940" s="158"/>
      <c r="D1940" s="138"/>
    </row>
    <row r="1941" spans="1:4" x14ac:dyDescent="0.2">
      <c r="A1941" s="158"/>
      <c r="D1941" s="138"/>
    </row>
    <row r="1942" spans="1:4" x14ac:dyDescent="0.2">
      <c r="A1942" s="158"/>
      <c r="D1942" s="138"/>
    </row>
    <row r="1943" spans="1:4" x14ac:dyDescent="0.2">
      <c r="A1943" s="158"/>
      <c r="D1943" s="138"/>
    </row>
    <row r="1944" spans="1:4" x14ac:dyDescent="0.2">
      <c r="A1944" s="158"/>
      <c r="D1944" s="138"/>
    </row>
    <row r="1945" spans="1:4" x14ac:dyDescent="0.2">
      <c r="A1945" s="158"/>
      <c r="D1945" s="138"/>
    </row>
    <row r="1946" spans="1:4" x14ac:dyDescent="0.2">
      <c r="A1946" s="158"/>
      <c r="D1946" s="138"/>
    </row>
    <row r="1947" spans="1:4" x14ac:dyDescent="0.2">
      <c r="A1947" s="158"/>
      <c r="D1947" s="138"/>
    </row>
    <row r="1948" spans="1:4" x14ac:dyDescent="0.2">
      <c r="A1948" s="158"/>
      <c r="D1948" s="138"/>
    </row>
    <row r="1949" spans="1:4" x14ac:dyDescent="0.2">
      <c r="A1949" s="158"/>
      <c r="D1949" s="138"/>
    </row>
    <row r="1950" spans="1:4" x14ac:dyDescent="0.2">
      <c r="A1950" s="158"/>
      <c r="D1950" s="138"/>
    </row>
    <row r="1951" spans="1:4" x14ac:dyDescent="0.2">
      <c r="A1951" s="158"/>
      <c r="D1951" s="138"/>
    </row>
    <row r="1952" spans="1:4" x14ac:dyDescent="0.2">
      <c r="A1952" s="158"/>
      <c r="D1952" s="138"/>
    </row>
    <row r="1953" spans="1:4" x14ac:dyDescent="0.2">
      <c r="A1953" s="158"/>
      <c r="D1953" s="138"/>
    </row>
    <row r="1954" spans="1:4" x14ac:dyDescent="0.2">
      <c r="A1954" s="158"/>
      <c r="D1954" s="138"/>
    </row>
    <row r="1955" spans="1:4" x14ac:dyDescent="0.2">
      <c r="A1955" s="158"/>
      <c r="D1955" s="138"/>
    </row>
    <row r="1956" spans="1:4" x14ac:dyDescent="0.2">
      <c r="A1956" s="158"/>
      <c r="D1956" s="138"/>
    </row>
    <row r="1957" spans="1:4" x14ac:dyDescent="0.2">
      <c r="A1957" s="158"/>
      <c r="D1957" s="138"/>
    </row>
    <row r="1958" spans="1:4" x14ac:dyDescent="0.2">
      <c r="A1958" s="158"/>
      <c r="D1958" s="138"/>
    </row>
    <row r="1959" spans="1:4" x14ac:dyDescent="0.2">
      <c r="A1959" s="158"/>
      <c r="D1959" s="138"/>
    </row>
    <row r="1960" spans="1:4" x14ac:dyDescent="0.2">
      <c r="A1960" s="158"/>
      <c r="D1960" s="138"/>
    </row>
    <row r="1961" spans="1:4" x14ac:dyDescent="0.2">
      <c r="A1961" s="158"/>
      <c r="D1961" s="138"/>
    </row>
    <row r="1962" spans="1:4" x14ac:dyDescent="0.2">
      <c r="A1962" s="158"/>
      <c r="D1962" s="138"/>
    </row>
    <row r="1963" spans="1:4" x14ac:dyDescent="0.2">
      <c r="A1963" s="158"/>
      <c r="D1963" s="138"/>
    </row>
    <row r="1964" spans="1:4" x14ac:dyDescent="0.2">
      <c r="A1964" s="158"/>
      <c r="D1964" s="138"/>
    </row>
    <row r="1965" spans="1:4" x14ac:dyDescent="0.2">
      <c r="A1965" s="158"/>
      <c r="D1965" s="138"/>
    </row>
    <row r="1966" spans="1:4" x14ac:dyDescent="0.2">
      <c r="A1966" s="158"/>
      <c r="D1966" s="138"/>
    </row>
    <row r="1967" spans="1:4" x14ac:dyDescent="0.2">
      <c r="A1967" s="158"/>
      <c r="D1967" s="138"/>
    </row>
    <row r="1968" spans="1:4" x14ac:dyDescent="0.2">
      <c r="A1968" s="158"/>
      <c r="D1968" s="138"/>
    </row>
    <row r="1969" spans="1:4" x14ac:dyDescent="0.2">
      <c r="A1969" s="158"/>
      <c r="D1969" s="138"/>
    </row>
    <row r="1970" spans="1:4" x14ac:dyDescent="0.2">
      <c r="A1970" s="158"/>
      <c r="D1970" s="138"/>
    </row>
    <row r="1971" spans="1:4" x14ac:dyDescent="0.2">
      <c r="A1971" s="158"/>
      <c r="D1971" s="138"/>
    </row>
    <row r="1972" spans="1:4" x14ac:dyDescent="0.2">
      <c r="A1972" s="158"/>
      <c r="D1972" s="138"/>
    </row>
    <row r="1973" spans="1:4" x14ac:dyDescent="0.2">
      <c r="A1973" s="158"/>
      <c r="D1973" s="138"/>
    </row>
    <row r="1974" spans="1:4" x14ac:dyDescent="0.2">
      <c r="A1974" s="158"/>
      <c r="D1974" s="138"/>
    </row>
    <row r="1975" spans="1:4" x14ac:dyDescent="0.2">
      <c r="A1975" s="158"/>
      <c r="D1975" s="138"/>
    </row>
    <row r="1976" spans="1:4" x14ac:dyDescent="0.2">
      <c r="A1976" s="158"/>
      <c r="D1976" s="138"/>
    </row>
    <row r="1977" spans="1:4" x14ac:dyDescent="0.2">
      <c r="A1977" s="158"/>
      <c r="D1977" s="138"/>
    </row>
    <row r="1978" spans="1:4" x14ac:dyDescent="0.2">
      <c r="A1978" s="158"/>
      <c r="D1978" s="138"/>
    </row>
    <row r="1979" spans="1:4" x14ac:dyDescent="0.2">
      <c r="A1979" s="158"/>
      <c r="D1979" s="138"/>
    </row>
    <row r="1980" spans="1:4" x14ac:dyDescent="0.2">
      <c r="A1980" s="158"/>
      <c r="D1980" s="138"/>
    </row>
    <row r="1981" spans="1:4" x14ac:dyDescent="0.2">
      <c r="A1981" s="158"/>
      <c r="D1981" s="138"/>
    </row>
    <row r="1982" spans="1:4" x14ac:dyDescent="0.2">
      <c r="A1982" s="158"/>
      <c r="D1982" s="138"/>
    </row>
    <row r="1983" spans="1:4" x14ac:dyDescent="0.2">
      <c r="A1983" s="158"/>
      <c r="D1983" s="138"/>
    </row>
    <row r="1984" spans="1:4" x14ac:dyDescent="0.2">
      <c r="A1984" s="158"/>
      <c r="D1984" s="138"/>
    </row>
    <row r="1985" spans="1:4" x14ac:dyDescent="0.2">
      <c r="A1985" s="158"/>
      <c r="D1985" s="138"/>
    </row>
    <row r="1986" spans="1:4" x14ac:dyDescent="0.2">
      <c r="A1986" s="158"/>
      <c r="D1986" s="138"/>
    </row>
    <row r="1987" spans="1:4" x14ac:dyDescent="0.2">
      <c r="A1987" s="158"/>
      <c r="D1987" s="138"/>
    </row>
    <row r="1988" spans="1:4" x14ac:dyDescent="0.2">
      <c r="A1988" s="158"/>
      <c r="D1988" s="138"/>
    </row>
    <row r="1989" spans="1:4" x14ac:dyDescent="0.2">
      <c r="A1989" s="158"/>
      <c r="D1989" s="138"/>
    </row>
    <row r="1990" spans="1:4" x14ac:dyDescent="0.2">
      <c r="A1990" s="158"/>
      <c r="D1990" s="138"/>
    </row>
    <row r="1991" spans="1:4" x14ac:dyDescent="0.2">
      <c r="A1991" s="158"/>
      <c r="D1991" s="138"/>
    </row>
    <row r="1992" spans="1:4" x14ac:dyDescent="0.2">
      <c r="A1992" s="158"/>
      <c r="D1992" s="138"/>
    </row>
    <row r="1993" spans="1:4" x14ac:dyDescent="0.2">
      <c r="A1993" s="158"/>
      <c r="D1993" s="138"/>
    </row>
    <row r="1994" spans="1:4" x14ac:dyDescent="0.2">
      <c r="A1994" s="158"/>
      <c r="D1994" s="138"/>
    </row>
    <row r="1995" spans="1:4" x14ac:dyDescent="0.2">
      <c r="A1995" s="158"/>
      <c r="D1995" s="138"/>
    </row>
    <row r="1996" spans="1:4" x14ac:dyDescent="0.2">
      <c r="A1996" s="158"/>
      <c r="D1996" s="138"/>
    </row>
    <row r="1997" spans="1:4" x14ac:dyDescent="0.2">
      <c r="A1997" s="158"/>
      <c r="D1997" s="138"/>
    </row>
    <row r="1998" spans="1:4" x14ac:dyDescent="0.2">
      <c r="A1998" s="158"/>
      <c r="D1998" s="138"/>
    </row>
    <row r="1999" spans="1:4" x14ac:dyDescent="0.2">
      <c r="A1999" s="158"/>
      <c r="D1999" s="138"/>
    </row>
    <row r="2000" spans="1:4" x14ac:dyDescent="0.2">
      <c r="A2000" s="158"/>
      <c r="D2000" s="138"/>
    </row>
    <row r="2001" spans="1:4" x14ac:dyDescent="0.2">
      <c r="A2001" s="158"/>
      <c r="D2001" s="138"/>
    </row>
    <row r="2002" spans="1:4" x14ac:dyDescent="0.2">
      <c r="A2002" s="158"/>
      <c r="D2002" s="138"/>
    </row>
    <row r="2003" spans="1:4" x14ac:dyDescent="0.2">
      <c r="A2003" s="158"/>
      <c r="D2003" s="138"/>
    </row>
    <row r="2004" spans="1:4" x14ac:dyDescent="0.2">
      <c r="A2004" s="158"/>
      <c r="D2004" s="138"/>
    </row>
    <row r="2005" spans="1:4" x14ac:dyDescent="0.2">
      <c r="A2005" s="158"/>
      <c r="D2005" s="138"/>
    </row>
    <row r="2006" spans="1:4" x14ac:dyDescent="0.2">
      <c r="A2006" s="158"/>
      <c r="D2006" s="138"/>
    </row>
    <row r="2007" spans="1:4" x14ac:dyDescent="0.2">
      <c r="A2007" s="158"/>
      <c r="D2007" s="138"/>
    </row>
    <row r="2008" spans="1:4" x14ac:dyDescent="0.2">
      <c r="A2008" s="158"/>
      <c r="D2008" s="138"/>
    </row>
    <row r="2009" spans="1:4" x14ac:dyDescent="0.2">
      <c r="A2009" s="158"/>
      <c r="D2009" s="138"/>
    </row>
    <row r="2010" spans="1:4" x14ac:dyDescent="0.2">
      <c r="A2010" s="158"/>
      <c r="D2010" s="138"/>
    </row>
    <row r="2011" spans="1:4" x14ac:dyDescent="0.2">
      <c r="A2011" s="158"/>
      <c r="D2011" s="138"/>
    </row>
    <row r="2012" spans="1:4" x14ac:dyDescent="0.2">
      <c r="A2012" s="158"/>
      <c r="D2012" s="138"/>
    </row>
    <row r="2013" spans="1:4" x14ac:dyDescent="0.2">
      <c r="A2013" s="158"/>
      <c r="D2013" s="138"/>
    </row>
    <row r="2014" spans="1:4" x14ac:dyDescent="0.2">
      <c r="A2014" s="158"/>
      <c r="D2014" s="138"/>
    </row>
    <row r="2015" spans="1:4" x14ac:dyDescent="0.2">
      <c r="A2015" s="158"/>
      <c r="D2015" s="138"/>
    </row>
    <row r="2016" spans="1:4" x14ac:dyDescent="0.2">
      <c r="A2016" s="158"/>
      <c r="D2016" s="138"/>
    </row>
    <row r="2017" spans="1:4" x14ac:dyDescent="0.2">
      <c r="A2017" s="158"/>
      <c r="D2017" s="138"/>
    </row>
    <row r="2018" spans="1:4" x14ac:dyDescent="0.2">
      <c r="A2018" s="158"/>
      <c r="D2018" s="138"/>
    </row>
    <row r="2019" spans="1:4" x14ac:dyDescent="0.2">
      <c r="A2019" s="158"/>
      <c r="D2019" s="138"/>
    </row>
    <row r="2020" spans="1:4" x14ac:dyDescent="0.2">
      <c r="A2020" s="158"/>
      <c r="D2020" s="138"/>
    </row>
    <row r="2021" spans="1:4" x14ac:dyDescent="0.2">
      <c r="A2021" s="158"/>
      <c r="D2021" s="138"/>
    </row>
    <row r="2022" spans="1:4" x14ac:dyDescent="0.2">
      <c r="A2022" s="158"/>
      <c r="D2022" s="138"/>
    </row>
    <row r="2023" spans="1:4" x14ac:dyDescent="0.2">
      <c r="A2023" s="158"/>
      <c r="D2023" s="138"/>
    </row>
    <row r="2024" spans="1:4" x14ac:dyDescent="0.2">
      <c r="A2024" s="158"/>
      <c r="D2024" s="138"/>
    </row>
    <row r="2025" spans="1:4" x14ac:dyDescent="0.2">
      <c r="A2025" s="158"/>
      <c r="D2025" s="138"/>
    </row>
    <row r="2026" spans="1:4" x14ac:dyDescent="0.2">
      <c r="A2026" s="158"/>
      <c r="D2026" s="138"/>
    </row>
    <row r="2027" spans="1:4" x14ac:dyDescent="0.2">
      <c r="A2027" s="158"/>
      <c r="D2027" s="138"/>
    </row>
    <row r="2028" spans="1:4" x14ac:dyDescent="0.2">
      <c r="A2028" s="158"/>
      <c r="D2028" s="138"/>
    </row>
    <row r="2029" spans="1:4" x14ac:dyDescent="0.2">
      <c r="A2029" s="158"/>
      <c r="D2029" s="138"/>
    </row>
    <row r="2030" spans="1:4" x14ac:dyDescent="0.2">
      <c r="A2030" s="158"/>
      <c r="D2030" s="138"/>
    </row>
    <row r="2031" spans="1:4" x14ac:dyDescent="0.2">
      <c r="A2031" s="158"/>
      <c r="D2031" s="138"/>
    </row>
    <row r="2032" spans="1:4" x14ac:dyDescent="0.2">
      <c r="A2032" s="158"/>
      <c r="D2032" s="138"/>
    </row>
    <row r="2033" spans="1:4" x14ac:dyDescent="0.2">
      <c r="A2033" s="158"/>
      <c r="D2033" s="138"/>
    </row>
    <row r="2034" spans="1:4" x14ac:dyDescent="0.2">
      <c r="A2034" s="158"/>
      <c r="D2034" s="138"/>
    </row>
    <row r="2035" spans="1:4" x14ac:dyDescent="0.2">
      <c r="A2035" s="158"/>
      <c r="D2035" s="138"/>
    </row>
    <row r="2036" spans="1:4" x14ac:dyDescent="0.2">
      <c r="A2036" s="158"/>
      <c r="D2036" s="138"/>
    </row>
    <row r="2037" spans="1:4" x14ac:dyDescent="0.2">
      <c r="A2037" s="158"/>
      <c r="D2037" s="138"/>
    </row>
    <row r="2038" spans="1:4" x14ac:dyDescent="0.2">
      <c r="A2038" s="158"/>
      <c r="D2038" s="138"/>
    </row>
    <row r="2039" spans="1:4" x14ac:dyDescent="0.2">
      <c r="A2039" s="158"/>
      <c r="D2039" s="138"/>
    </row>
    <row r="2040" spans="1:4" x14ac:dyDescent="0.2">
      <c r="A2040" s="158"/>
      <c r="D2040" s="138"/>
    </row>
    <row r="2041" spans="1:4" x14ac:dyDescent="0.2">
      <c r="A2041" s="158"/>
      <c r="D2041" s="138"/>
    </row>
    <row r="2042" spans="1:4" x14ac:dyDescent="0.2">
      <c r="A2042" s="158"/>
      <c r="D2042" s="138"/>
    </row>
    <row r="2043" spans="1:4" x14ac:dyDescent="0.2">
      <c r="A2043" s="158"/>
      <c r="D2043" s="138"/>
    </row>
    <row r="2044" spans="1:4" x14ac:dyDescent="0.2">
      <c r="A2044" s="158"/>
      <c r="D2044" s="138"/>
    </row>
    <row r="2045" spans="1:4" x14ac:dyDescent="0.2">
      <c r="A2045" s="158"/>
      <c r="D2045" s="138"/>
    </row>
    <row r="2046" spans="1:4" x14ac:dyDescent="0.2">
      <c r="A2046" s="158"/>
      <c r="D2046" s="138"/>
    </row>
    <row r="2047" spans="1:4" x14ac:dyDescent="0.2">
      <c r="A2047" s="158"/>
      <c r="D2047" s="138"/>
    </row>
    <row r="2048" spans="1:4" x14ac:dyDescent="0.2">
      <c r="A2048" s="158"/>
      <c r="D2048" s="138"/>
    </row>
    <row r="2049" spans="1:4" x14ac:dyDescent="0.2">
      <c r="A2049" s="158"/>
      <c r="D2049" s="138"/>
    </row>
    <row r="2050" spans="1:4" x14ac:dyDescent="0.2">
      <c r="A2050" s="158"/>
      <c r="D2050" s="138"/>
    </row>
    <row r="2051" spans="1:4" x14ac:dyDescent="0.2">
      <c r="A2051" s="158"/>
      <c r="D2051" s="138"/>
    </row>
    <row r="2052" spans="1:4" x14ac:dyDescent="0.2">
      <c r="A2052" s="158"/>
      <c r="D2052" s="138"/>
    </row>
    <row r="2053" spans="1:4" x14ac:dyDescent="0.2">
      <c r="A2053" s="158"/>
      <c r="D2053" s="138"/>
    </row>
    <row r="2054" spans="1:4" x14ac:dyDescent="0.2">
      <c r="A2054" s="158"/>
      <c r="D2054" s="138"/>
    </row>
    <row r="2055" spans="1:4" x14ac:dyDescent="0.2">
      <c r="A2055" s="158"/>
      <c r="D2055" s="138"/>
    </row>
    <row r="2056" spans="1:4" x14ac:dyDescent="0.2">
      <c r="A2056" s="158"/>
      <c r="D2056" s="138"/>
    </row>
    <row r="2057" spans="1:4" x14ac:dyDescent="0.2">
      <c r="A2057" s="158"/>
      <c r="D2057" s="138"/>
    </row>
    <row r="2058" spans="1:4" x14ac:dyDescent="0.2">
      <c r="A2058" s="158"/>
      <c r="D2058" s="138"/>
    </row>
    <row r="2059" spans="1:4" x14ac:dyDescent="0.2">
      <c r="A2059" s="158"/>
      <c r="D2059" s="138"/>
    </row>
    <row r="2060" spans="1:4" x14ac:dyDescent="0.2">
      <c r="A2060" s="158"/>
      <c r="D2060" s="138"/>
    </row>
    <row r="2061" spans="1:4" x14ac:dyDescent="0.2">
      <c r="A2061" s="158"/>
      <c r="D2061" s="138"/>
    </row>
    <row r="2062" spans="1:4" x14ac:dyDescent="0.2">
      <c r="A2062" s="158"/>
      <c r="D2062" s="138"/>
    </row>
    <row r="2063" spans="1:4" x14ac:dyDescent="0.2">
      <c r="A2063" s="158"/>
      <c r="D2063" s="138"/>
    </row>
    <row r="2064" spans="1:4" x14ac:dyDescent="0.2">
      <c r="A2064" s="158"/>
      <c r="D2064" s="138"/>
    </row>
    <row r="2065" spans="1:4" x14ac:dyDescent="0.2">
      <c r="A2065" s="158"/>
      <c r="D2065" s="138"/>
    </row>
    <row r="2066" spans="1:4" x14ac:dyDescent="0.2">
      <c r="A2066" s="158"/>
      <c r="D2066" s="138"/>
    </row>
    <row r="2067" spans="1:4" x14ac:dyDescent="0.2">
      <c r="A2067" s="158"/>
      <c r="D2067" s="138"/>
    </row>
    <row r="2068" spans="1:4" x14ac:dyDescent="0.2">
      <c r="A2068" s="158"/>
      <c r="D2068" s="138"/>
    </row>
    <row r="2069" spans="1:4" x14ac:dyDescent="0.2">
      <c r="A2069" s="158"/>
      <c r="D2069" s="138"/>
    </row>
    <row r="2070" spans="1:4" x14ac:dyDescent="0.2">
      <c r="A2070" s="158"/>
      <c r="D2070" s="138"/>
    </row>
    <row r="2071" spans="1:4" x14ac:dyDescent="0.2">
      <c r="A2071" s="158"/>
      <c r="D2071" s="138"/>
    </row>
    <row r="2072" spans="1:4" x14ac:dyDescent="0.2">
      <c r="A2072" s="158"/>
      <c r="D2072" s="138"/>
    </row>
    <row r="2073" spans="1:4" x14ac:dyDescent="0.2">
      <c r="A2073" s="158"/>
      <c r="D2073" s="138"/>
    </row>
    <row r="2074" spans="1:4" x14ac:dyDescent="0.2">
      <c r="A2074" s="158"/>
      <c r="D2074" s="138"/>
    </row>
    <row r="2075" spans="1:4" x14ac:dyDescent="0.2">
      <c r="A2075" s="158"/>
      <c r="D2075" s="138"/>
    </row>
    <row r="2076" spans="1:4" x14ac:dyDescent="0.2">
      <c r="A2076" s="158"/>
      <c r="D2076" s="138"/>
    </row>
    <row r="2077" spans="1:4" x14ac:dyDescent="0.2">
      <c r="A2077" s="158"/>
      <c r="D2077" s="138"/>
    </row>
    <row r="2078" spans="1:4" x14ac:dyDescent="0.2">
      <c r="A2078" s="158"/>
      <c r="D2078" s="138"/>
    </row>
    <row r="2079" spans="1:4" x14ac:dyDescent="0.2">
      <c r="A2079" s="158"/>
      <c r="D2079" s="138"/>
    </row>
    <row r="2080" spans="1:4" x14ac:dyDescent="0.2">
      <c r="A2080" s="158"/>
      <c r="D2080" s="138"/>
    </row>
    <row r="2081" spans="1:4" x14ac:dyDescent="0.2">
      <c r="A2081" s="158"/>
      <c r="D2081" s="138"/>
    </row>
    <row r="2082" spans="1:4" x14ac:dyDescent="0.2">
      <c r="A2082" s="158"/>
      <c r="D2082" s="138"/>
    </row>
    <row r="2083" spans="1:4" x14ac:dyDescent="0.2">
      <c r="A2083" s="158"/>
      <c r="D2083" s="138"/>
    </row>
    <row r="2084" spans="1:4" x14ac:dyDescent="0.2">
      <c r="A2084" s="158"/>
      <c r="D2084" s="138"/>
    </row>
    <row r="2085" spans="1:4" x14ac:dyDescent="0.2">
      <c r="A2085" s="158"/>
      <c r="D2085" s="138"/>
    </row>
    <row r="2086" spans="1:4" x14ac:dyDescent="0.2">
      <c r="A2086" s="158"/>
      <c r="D2086" s="138"/>
    </row>
    <row r="2087" spans="1:4" x14ac:dyDescent="0.2">
      <c r="A2087" s="158"/>
      <c r="D2087" s="138"/>
    </row>
    <row r="2088" spans="1:4" x14ac:dyDescent="0.2">
      <c r="A2088" s="158"/>
      <c r="D2088" s="138"/>
    </row>
    <row r="2089" spans="1:4" x14ac:dyDescent="0.2">
      <c r="A2089" s="158"/>
      <c r="D2089" s="138"/>
    </row>
    <row r="2090" spans="1:4" x14ac:dyDescent="0.2">
      <c r="A2090" s="158"/>
      <c r="D2090" s="138"/>
    </row>
    <row r="2091" spans="1:4" x14ac:dyDescent="0.2">
      <c r="A2091" s="158"/>
      <c r="D2091" s="138"/>
    </row>
    <row r="2092" spans="1:4" x14ac:dyDescent="0.2">
      <c r="A2092" s="158"/>
      <c r="D2092" s="138"/>
    </row>
    <row r="2093" spans="1:4" x14ac:dyDescent="0.2">
      <c r="A2093" s="158"/>
      <c r="D2093" s="138"/>
    </row>
    <row r="2094" spans="1:4" x14ac:dyDescent="0.2">
      <c r="A2094" s="158"/>
      <c r="D2094" s="138"/>
    </row>
    <row r="2095" spans="1:4" x14ac:dyDescent="0.2">
      <c r="A2095" s="158"/>
      <c r="D2095" s="138"/>
    </row>
    <row r="2096" spans="1:4" x14ac:dyDescent="0.2">
      <c r="A2096" s="158"/>
      <c r="D2096" s="138"/>
    </row>
    <row r="2097" spans="1:4" x14ac:dyDescent="0.2">
      <c r="A2097" s="158"/>
      <c r="D2097" s="138"/>
    </row>
    <row r="2098" spans="1:4" x14ac:dyDescent="0.2">
      <c r="A2098" s="158"/>
      <c r="D2098" s="138"/>
    </row>
    <row r="2099" spans="1:4" x14ac:dyDescent="0.2">
      <c r="A2099" s="158"/>
      <c r="D2099" s="138"/>
    </row>
    <row r="2100" spans="1:4" x14ac:dyDescent="0.2">
      <c r="A2100" s="158"/>
      <c r="D2100" s="138"/>
    </row>
    <row r="2101" spans="1:4" x14ac:dyDescent="0.2">
      <c r="A2101" s="158"/>
      <c r="D2101" s="138"/>
    </row>
    <row r="2102" spans="1:4" x14ac:dyDescent="0.2">
      <c r="A2102" s="158"/>
      <c r="D2102" s="138"/>
    </row>
    <row r="2103" spans="1:4" x14ac:dyDescent="0.2">
      <c r="A2103" s="158"/>
      <c r="D2103" s="138"/>
    </row>
    <row r="2104" spans="1:4" x14ac:dyDescent="0.2">
      <c r="A2104" s="158"/>
      <c r="D2104" s="138"/>
    </row>
    <row r="2105" spans="1:4" x14ac:dyDescent="0.2">
      <c r="A2105" s="158"/>
      <c r="D2105" s="138"/>
    </row>
    <row r="2106" spans="1:4" x14ac:dyDescent="0.2">
      <c r="A2106" s="158"/>
      <c r="D2106" s="138"/>
    </row>
    <row r="2107" spans="1:4" x14ac:dyDescent="0.2">
      <c r="A2107" s="158"/>
      <c r="D2107" s="138"/>
    </row>
    <row r="2108" spans="1:4" x14ac:dyDescent="0.2">
      <c r="A2108" s="158"/>
      <c r="D2108" s="138"/>
    </row>
    <row r="2109" spans="1:4" x14ac:dyDescent="0.2">
      <c r="A2109" s="158"/>
      <c r="D2109" s="138"/>
    </row>
    <row r="2110" spans="1:4" x14ac:dyDescent="0.2">
      <c r="A2110" s="158"/>
      <c r="D2110" s="138"/>
    </row>
    <row r="2111" spans="1:4" x14ac:dyDescent="0.2">
      <c r="A2111" s="158"/>
      <c r="D2111" s="138"/>
    </row>
    <row r="2112" spans="1:4" x14ac:dyDescent="0.2">
      <c r="A2112" s="158"/>
      <c r="D2112" s="138"/>
    </row>
    <row r="2113" spans="1:4" x14ac:dyDescent="0.2">
      <c r="A2113" s="158"/>
      <c r="D2113" s="138"/>
    </row>
    <row r="2114" spans="1:4" x14ac:dyDescent="0.2">
      <c r="A2114" s="158"/>
      <c r="D2114" s="138"/>
    </row>
    <row r="2115" spans="1:4" x14ac:dyDescent="0.2">
      <c r="A2115" s="158"/>
      <c r="D2115" s="138"/>
    </row>
    <row r="2116" spans="1:4" x14ac:dyDescent="0.2">
      <c r="A2116" s="158"/>
      <c r="D2116" s="138"/>
    </row>
    <row r="2117" spans="1:4" x14ac:dyDescent="0.2">
      <c r="A2117" s="158"/>
      <c r="D2117" s="138"/>
    </row>
    <row r="2118" spans="1:4" x14ac:dyDescent="0.2">
      <c r="A2118" s="158"/>
      <c r="D2118" s="138"/>
    </row>
    <row r="2119" spans="1:4" x14ac:dyDescent="0.2">
      <c r="A2119" s="158"/>
      <c r="D2119" s="138"/>
    </row>
    <row r="2120" spans="1:4" x14ac:dyDescent="0.2">
      <c r="A2120" s="158"/>
      <c r="D2120" s="138"/>
    </row>
    <row r="2121" spans="1:4" x14ac:dyDescent="0.2">
      <c r="A2121" s="158"/>
      <c r="D2121" s="138"/>
    </row>
    <row r="2122" spans="1:4" x14ac:dyDescent="0.2">
      <c r="A2122" s="158"/>
      <c r="D2122" s="138"/>
    </row>
    <row r="2123" spans="1:4" x14ac:dyDescent="0.2">
      <c r="A2123" s="158"/>
      <c r="D2123" s="138"/>
    </row>
    <row r="2124" spans="1:4" x14ac:dyDescent="0.2">
      <c r="A2124" s="158"/>
      <c r="D2124" s="138"/>
    </row>
    <row r="2125" spans="1:4" x14ac:dyDescent="0.2">
      <c r="A2125" s="158"/>
      <c r="D2125" s="138"/>
    </row>
    <row r="2126" spans="1:4" x14ac:dyDescent="0.2">
      <c r="A2126" s="158"/>
      <c r="D2126" s="138"/>
    </row>
    <row r="2127" spans="1:4" x14ac:dyDescent="0.2">
      <c r="A2127" s="158"/>
      <c r="D2127" s="138"/>
    </row>
    <row r="2128" spans="1:4" x14ac:dyDescent="0.2">
      <c r="A2128" s="158"/>
      <c r="D2128" s="138"/>
    </row>
    <row r="2129" spans="1:4" x14ac:dyDescent="0.2">
      <c r="A2129" s="158"/>
      <c r="D2129" s="138"/>
    </row>
    <row r="2130" spans="1:4" x14ac:dyDescent="0.2">
      <c r="A2130" s="158"/>
      <c r="D2130" s="138"/>
    </row>
    <row r="2131" spans="1:4" x14ac:dyDescent="0.2">
      <c r="A2131" s="158"/>
      <c r="D2131" s="138"/>
    </row>
    <row r="2132" spans="1:4" x14ac:dyDescent="0.2">
      <c r="A2132" s="158"/>
      <c r="D2132" s="138"/>
    </row>
    <row r="2133" spans="1:4" x14ac:dyDescent="0.2">
      <c r="A2133" s="158"/>
      <c r="D2133" s="138"/>
    </row>
    <row r="2134" spans="1:4" x14ac:dyDescent="0.2">
      <c r="A2134" s="158"/>
      <c r="D2134" s="138"/>
    </row>
    <row r="2135" spans="1:4" x14ac:dyDescent="0.2">
      <c r="A2135" s="158"/>
      <c r="D2135" s="138"/>
    </row>
    <row r="2136" spans="1:4" x14ac:dyDescent="0.2">
      <c r="A2136" s="158"/>
      <c r="D2136" s="138"/>
    </row>
    <row r="2137" spans="1:4" x14ac:dyDescent="0.2">
      <c r="A2137" s="158"/>
      <c r="D2137" s="138"/>
    </row>
    <row r="2138" spans="1:4" x14ac:dyDescent="0.2">
      <c r="A2138" s="158"/>
      <c r="D2138" s="138"/>
    </row>
    <row r="2139" spans="1:4" x14ac:dyDescent="0.2">
      <c r="A2139" s="158"/>
      <c r="D2139" s="138"/>
    </row>
    <row r="2140" spans="1:4" x14ac:dyDescent="0.2">
      <c r="A2140" s="158"/>
      <c r="D2140" s="138"/>
    </row>
    <row r="2141" spans="1:4" x14ac:dyDescent="0.2">
      <c r="A2141" s="158"/>
      <c r="D2141" s="138"/>
    </row>
    <row r="2142" spans="1:4" x14ac:dyDescent="0.2">
      <c r="A2142" s="158"/>
      <c r="D2142" s="138"/>
    </row>
    <row r="2143" spans="1:4" x14ac:dyDescent="0.2">
      <c r="A2143" s="158"/>
      <c r="D2143" s="138"/>
    </row>
    <row r="2144" spans="1:4" x14ac:dyDescent="0.2">
      <c r="A2144" s="158"/>
      <c r="D2144" s="138"/>
    </row>
    <row r="2145" spans="1:4" x14ac:dyDescent="0.2">
      <c r="A2145" s="158"/>
      <c r="D2145" s="138"/>
    </row>
    <row r="2146" spans="1:4" x14ac:dyDescent="0.2">
      <c r="A2146" s="158"/>
      <c r="D2146" s="138"/>
    </row>
    <row r="2147" spans="1:4" x14ac:dyDescent="0.2">
      <c r="A2147" s="158"/>
      <c r="D2147" s="138"/>
    </row>
    <row r="2148" spans="1:4" x14ac:dyDescent="0.2">
      <c r="A2148" s="158"/>
      <c r="D2148" s="138"/>
    </row>
    <row r="2149" spans="1:4" x14ac:dyDescent="0.2">
      <c r="A2149" s="158"/>
      <c r="D2149" s="138"/>
    </row>
    <row r="2150" spans="1:4" x14ac:dyDescent="0.2">
      <c r="A2150" s="158"/>
      <c r="D2150" s="138"/>
    </row>
    <row r="2151" spans="1:4" x14ac:dyDescent="0.2">
      <c r="A2151" s="158"/>
      <c r="D2151" s="138"/>
    </row>
    <row r="2152" spans="1:4" x14ac:dyDescent="0.2">
      <c r="A2152" s="158"/>
      <c r="D2152" s="138"/>
    </row>
    <row r="2153" spans="1:4" x14ac:dyDescent="0.2">
      <c r="A2153" s="158"/>
      <c r="D2153" s="138"/>
    </row>
    <row r="2154" spans="1:4" x14ac:dyDescent="0.2">
      <c r="A2154" s="158"/>
      <c r="D2154" s="138"/>
    </row>
    <row r="2155" spans="1:4" x14ac:dyDescent="0.2">
      <c r="A2155" s="158"/>
      <c r="D2155" s="138"/>
    </row>
    <row r="2156" spans="1:4" x14ac:dyDescent="0.2">
      <c r="A2156" s="158"/>
      <c r="D2156" s="138"/>
    </row>
    <row r="2157" spans="1:4" x14ac:dyDescent="0.2">
      <c r="A2157" s="158"/>
      <c r="D2157" s="138"/>
    </row>
    <row r="2158" spans="1:4" x14ac:dyDescent="0.2">
      <c r="A2158" s="158"/>
      <c r="D2158" s="138"/>
    </row>
    <row r="2159" spans="1:4" x14ac:dyDescent="0.2">
      <c r="A2159" s="158"/>
      <c r="D2159" s="138"/>
    </row>
    <row r="2160" spans="1:4" x14ac:dyDescent="0.2">
      <c r="A2160" s="158"/>
      <c r="D2160" s="138"/>
    </row>
    <row r="2161" spans="1:4" x14ac:dyDescent="0.2">
      <c r="A2161" s="158"/>
      <c r="D2161" s="138"/>
    </row>
    <row r="2162" spans="1:4" x14ac:dyDescent="0.2">
      <c r="A2162" s="158"/>
      <c r="D2162" s="138"/>
    </row>
    <row r="2163" spans="1:4" x14ac:dyDescent="0.2">
      <c r="A2163" s="158"/>
      <c r="D2163" s="138"/>
    </row>
    <row r="2164" spans="1:4" x14ac:dyDescent="0.2">
      <c r="A2164" s="158"/>
      <c r="D2164" s="138"/>
    </row>
    <row r="2165" spans="1:4" x14ac:dyDescent="0.2">
      <c r="A2165" s="158"/>
      <c r="D2165" s="138"/>
    </row>
    <row r="2166" spans="1:4" x14ac:dyDescent="0.2">
      <c r="A2166" s="158"/>
      <c r="D2166" s="138"/>
    </row>
    <row r="2167" spans="1:4" x14ac:dyDescent="0.2">
      <c r="A2167" s="158"/>
      <c r="D2167" s="138"/>
    </row>
    <row r="2168" spans="1:4" x14ac:dyDescent="0.2">
      <c r="A2168" s="158"/>
      <c r="D2168" s="138"/>
    </row>
    <row r="2169" spans="1:4" x14ac:dyDescent="0.2">
      <c r="A2169" s="158"/>
      <c r="D2169" s="138"/>
    </row>
    <row r="2170" spans="1:4" x14ac:dyDescent="0.2">
      <c r="A2170" s="158"/>
      <c r="D2170" s="138"/>
    </row>
    <row r="2171" spans="1:4" x14ac:dyDescent="0.2">
      <c r="A2171" s="158"/>
      <c r="D2171" s="138"/>
    </row>
    <row r="2172" spans="1:4" x14ac:dyDescent="0.2">
      <c r="A2172" s="158"/>
      <c r="D2172" s="138"/>
    </row>
    <row r="2173" spans="1:4" x14ac:dyDescent="0.2">
      <c r="A2173" s="158"/>
      <c r="D2173" s="138"/>
    </row>
    <row r="2174" spans="1:4" x14ac:dyDescent="0.2">
      <c r="A2174" s="158"/>
      <c r="D2174" s="138"/>
    </row>
    <row r="2175" spans="1:4" x14ac:dyDescent="0.2">
      <c r="A2175" s="158"/>
      <c r="D2175" s="138"/>
    </row>
    <row r="2176" spans="1:4" x14ac:dyDescent="0.2">
      <c r="A2176" s="158"/>
      <c r="D2176" s="138"/>
    </row>
    <row r="2177" spans="1:4" x14ac:dyDescent="0.2">
      <c r="A2177" s="158"/>
      <c r="D2177" s="138"/>
    </row>
    <row r="2178" spans="1:4" x14ac:dyDescent="0.2">
      <c r="A2178" s="158"/>
      <c r="D2178" s="138"/>
    </row>
    <row r="2179" spans="1:4" x14ac:dyDescent="0.2">
      <c r="A2179" s="158"/>
      <c r="D2179" s="138"/>
    </row>
    <row r="2180" spans="1:4" x14ac:dyDescent="0.2">
      <c r="A2180" s="158"/>
      <c r="D2180" s="138"/>
    </row>
    <row r="2181" spans="1:4" x14ac:dyDescent="0.2">
      <c r="A2181" s="158"/>
      <c r="D2181" s="138"/>
    </row>
    <row r="2182" spans="1:4" x14ac:dyDescent="0.2">
      <c r="A2182" s="158"/>
      <c r="D2182" s="138"/>
    </row>
    <row r="2183" spans="1:4" x14ac:dyDescent="0.2">
      <c r="A2183" s="158"/>
      <c r="D2183" s="138"/>
    </row>
    <row r="2184" spans="1:4" x14ac:dyDescent="0.2">
      <c r="A2184" s="158"/>
      <c r="D2184" s="138"/>
    </row>
    <row r="2185" spans="1:4" x14ac:dyDescent="0.2">
      <c r="A2185" s="158"/>
      <c r="D2185" s="138"/>
    </row>
    <row r="2186" spans="1:4" x14ac:dyDescent="0.2">
      <c r="A2186" s="158"/>
      <c r="D2186" s="138"/>
    </row>
    <row r="2187" spans="1:4" x14ac:dyDescent="0.2">
      <c r="A2187" s="158"/>
      <c r="D2187" s="138"/>
    </row>
    <row r="2188" spans="1:4" x14ac:dyDescent="0.2">
      <c r="A2188" s="158"/>
      <c r="D2188" s="138"/>
    </row>
    <row r="2189" spans="1:4" x14ac:dyDescent="0.2">
      <c r="A2189" s="158"/>
      <c r="D2189" s="138"/>
    </row>
    <row r="2190" spans="1:4" x14ac:dyDescent="0.2">
      <c r="A2190" s="158"/>
      <c r="D2190" s="138"/>
    </row>
    <row r="2191" spans="1:4" x14ac:dyDescent="0.2">
      <c r="A2191" s="158"/>
      <c r="D2191" s="138"/>
    </row>
    <row r="2192" spans="1:4" x14ac:dyDescent="0.2">
      <c r="A2192" s="158"/>
      <c r="D2192" s="138"/>
    </row>
    <row r="2193" spans="1:4" x14ac:dyDescent="0.2">
      <c r="A2193" s="158"/>
      <c r="D2193" s="138"/>
    </row>
    <row r="2194" spans="1:4" x14ac:dyDescent="0.2">
      <c r="A2194" s="158"/>
      <c r="D2194" s="138"/>
    </row>
    <row r="2195" spans="1:4" x14ac:dyDescent="0.2">
      <c r="A2195" s="158"/>
      <c r="D2195" s="138"/>
    </row>
    <row r="2196" spans="1:4" x14ac:dyDescent="0.2">
      <c r="A2196" s="158"/>
      <c r="D2196" s="138"/>
    </row>
    <row r="2197" spans="1:4" x14ac:dyDescent="0.2">
      <c r="A2197" s="158"/>
      <c r="D2197" s="138"/>
    </row>
    <row r="2198" spans="1:4" x14ac:dyDescent="0.2">
      <c r="A2198" s="158"/>
      <c r="D2198" s="138"/>
    </row>
    <row r="2199" spans="1:4" x14ac:dyDescent="0.2">
      <c r="A2199" s="158"/>
      <c r="D2199" s="138"/>
    </row>
    <row r="2200" spans="1:4" x14ac:dyDescent="0.2">
      <c r="A2200" s="158"/>
      <c r="D2200" s="138"/>
    </row>
    <row r="2201" spans="1:4" x14ac:dyDescent="0.2">
      <c r="A2201" s="158"/>
      <c r="D2201" s="138"/>
    </row>
    <row r="2202" spans="1:4" x14ac:dyDescent="0.2">
      <c r="A2202" s="158"/>
      <c r="D2202" s="138"/>
    </row>
    <row r="2203" spans="1:4" x14ac:dyDescent="0.2">
      <c r="A2203" s="158"/>
      <c r="D2203" s="138"/>
    </row>
    <row r="2204" spans="1:4" x14ac:dyDescent="0.2">
      <c r="A2204" s="158"/>
      <c r="D2204" s="138"/>
    </row>
    <row r="2205" spans="1:4" x14ac:dyDescent="0.2">
      <c r="A2205" s="158"/>
      <c r="D2205" s="138"/>
    </row>
    <row r="2206" spans="1:4" x14ac:dyDescent="0.2">
      <c r="A2206" s="158"/>
      <c r="D2206" s="138"/>
    </row>
    <row r="2207" spans="1:4" x14ac:dyDescent="0.2">
      <c r="A2207" s="158"/>
      <c r="D2207" s="138"/>
    </row>
    <row r="2208" spans="1:4" x14ac:dyDescent="0.2">
      <c r="A2208" s="158"/>
      <c r="D2208" s="138"/>
    </row>
    <row r="2209" spans="1:4" x14ac:dyDescent="0.2">
      <c r="A2209" s="158"/>
      <c r="D2209" s="138"/>
    </row>
    <row r="2210" spans="1:4" x14ac:dyDescent="0.2">
      <c r="A2210" s="158"/>
      <c r="D2210" s="138"/>
    </row>
    <row r="2211" spans="1:4" x14ac:dyDescent="0.2">
      <c r="A2211" s="158"/>
      <c r="D2211" s="138"/>
    </row>
    <row r="2212" spans="1:4" x14ac:dyDescent="0.2">
      <c r="A2212" s="158"/>
      <c r="D2212" s="138"/>
    </row>
    <row r="2213" spans="1:4" x14ac:dyDescent="0.2">
      <c r="A2213" s="158"/>
      <c r="D2213" s="138"/>
    </row>
    <row r="2214" spans="1:4" x14ac:dyDescent="0.2">
      <c r="A2214" s="158"/>
      <c r="D2214" s="138"/>
    </row>
    <row r="2215" spans="1:4" x14ac:dyDescent="0.2">
      <c r="A2215" s="158"/>
      <c r="D2215" s="138"/>
    </row>
    <row r="2216" spans="1:4" x14ac:dyDescent="0.2">
      <c r="A2216" s="158"/>
      <c r="D2216" s="138"/>
    </row>
    <row r="2217" spans="1:4" x14ac:dyDescent="0.2">
      <c r="A2217" s="158"/>
      <c r="D2217" s="138"/>
    </row>
    <row r="2218" spans="1:4" x14ac:dyDescent="0.2">
      <c r="A2218" s="158"/>
      <c r="D2218" s="138"/>
    </row>
    <row r="2219" spans="1:4" x14ac:dyDescent="0.2">
      <c r="A2219" s="158"/>
      <c r="D2219" s="138"/>
    </row>
    <row r="2220" spans="1:4" x14ac:dyDescent="0.2">
      <c r="A2220" s="158"/>
      <c r="D2220" s="138"/>
    </row>
    <row r="2221" spans="1:4" x14ac:dyDescent="0.2">
      <c r="A2221" s="158"/>
      <c r="D2221" s="138"/>
    </row>
    <row r="2222" spans="1:4" x14ac:dyDescent="0.2">
      <c r="A2222" s="158"/>
      <c r="D2222" s="138"/>
    </row>
    <row r="2223" spans="1:4" x14ac:dyDescent="0.2">
      <c r="A2223" s="158"/>
      <c r="D2223" s="138"/>
    </row>
    <row r="2224" spans="1:4" x14ac:dyDescent="0.2">
      <c r="A2224" s="158"/>
      <c r="D2224" s="138"/>
    </row>
    <row r="2225" spans="1:4" x14ac:dyDescent="0.2">
      <c r="A2225" s="158"/>
      <c r="D2225" s="138"/>
    </row>
    <row r="2226" spans="1:4" x14ac:dyDescent="0.2">
      <c r="A2226" s="158"/>
      <c r="D2226" s="138"/>
    </row>
    <row r="2227" spans="1:4" x14ac:dyDescent="0.2">
      <c r="A2227" s="158"/>
      <c r="D2227" s="138"/>
    </row>
    <row r="2228" spans="1:4" x14ac:dyDescent="0.2">
      <c r="A2228" s="158"/>
      <c r="D2228" s="138"/>
    </row>
    <row r="2229" spans="1:4" x14ac:dyDescent="0.2">
      <c r="A2229" s="158"/>
      <c r="D2229" s="138"/>
    </row>
    <row r="2230" spans="1:4" x14ac:dyDescent="0.2">
      <c r="A2230" s="158"/>
      <c r="D2230" s="138"/>
    </row>
    <row r="2231" spans="1:4" x14ac:dyDescent="0.2">
      <c r="A2231" s="158"/>
      <c r="D2231" s="138"/>
    </row>
    <row r="2232" spans="1:4" x14ac:dyDescent="0.2">
      <c r="A2232" s="158"/>
      <c r="D2232" s="138"/>
    </row>
    <row r="2233" spans="1:4" x14ac:dyDescent="0.2">
      <c r="A2233" s="158"/>
      <c r="D2233" s="138"/>
    </row>
    <row r="2234" spans="1:4" x14ac:dyDescent="0.2">
      <c r="A2234" s="158"/>
      <c r="D2234" s="138"/>
    </row>
    <row r="2235" spans="1:4" x14ac:dyDescent="0.2">
      <c r="A2235" s="158"/>
      <c r="D2235" s="138"/>
    </row>
    <row r="2236" spans="1:4" x14ac:dyDescent="0.2">
      <c r="A2236" s="158"/>
      <c r="D2236" s="138"/>
    </row>
    <row r="2237" spans="1:4" x14ac:dyDescent="0.2">
      <c r="A2237" s="158"/>
      <c r="D2237" s="138"/>
    </row>
    <row r="2238" spans="1:4" x14ac:dyDescent="0.2">
      <c r="A2238" s="158"/>
      <c r="D2238" s="138"/>
    </row>
    <row r="2239" spans="1:4" x14ac:dyDescent="0.2">
      <c r="A2239" s="158"/>
      <c r="D2239" s="138"/>
    </row>
    <row r="2240" spans="1:4" x14ac:dyDescent="0.2">
      <c r="A2240" s="158"/>
      <c r="D2240" s="138"/>
    </row>
    <row r="2241" spans="1:4" x14ac:dyDescent="0.2">
      <c r="A2241" s="158"/>
      <c r="D2241" s="138"/>
    </row>
    <row r="2242" spans="1:4" x14ac:dyDescent="0.2">
      <c r="A2242" s="158"/>
      <c r="D2242" s="138"/>
    </row>
    <row r="2243" spans="1:4" x14ac:dyDescent="0.2">
      <c r="A2243" s="158"/>
      <c r="D2243" s="138"/>
    </row>
    <row r="2244" spans="1:4" x14ac:dyDescent="0.2">
      <c r="A2244" s="158"/>
      <c r="D2244" s="138"/>
    </row>
    <row r="2245" spans="1:4" x14ac:dyDescent="0.2">
      <c r="A2245" s="158"/>
      <c r="D2245" s="138"/>
    </row>
    <row r="2246" spans="1:4" x14ac:dyDescent="0.2">
      <c r="A2246" s="158"/>
      <c r="D2246" s="138"/>
    </row>
    <row r="2247" spans="1:4" x14ac:dyDescent="0.2">
      <c r="A2247" s="158"/>
      <c r="D2247" s="138"/>
    </row>
    <row r="2248" spans="1:4" x14ac:dyDescent="0.2">
      <c r="A2248" s="158"/>
      <c r="D2248" s="138"/>
    </row>
    <row r="2249" spans="1:4" x14ac:dyDescent="0.2">
      <c r="A2249" s="158"/>
      <c r="D2249" s="138"/>
    </row>
    <row r="2250" spans="1:4" x14ac:dyDescent="0.2">
      <c r="A2250" s="158"/>
      <c r="D2250" s="138"/>
    </row>
    <row r="2251" spans="1:4" x14ac:dyDescent="0.2">
      <c r="A2251" s="158"/>
      <c r="D2251" s="138"/>
    </row>
    <row r="2252" spans="1:4" x14ac:dyDescent="0.2">
      <c r="A2252" s="158"/>
      <c r="D2252" s="138"/>
    </row>
    <row r="2253" spans="1:4" x14ac:dyDescent="0.2">
      <c r="A2253" s="158"/>
      <c r="D2253" s="138"/>
    </row>
    <row r="2254" spans="1:4" x14ac:dyDescent="0.2">
      <c r="A2254" s="158"/>
      <c r="D2254" s="138"/>
    </row>
    <row r="2255" spans="1:4" x14ac:dyDescent="0.2">
      <c r="A2255" s="158"/>
      <c r="D2255" s="138"/>
    </row>
    <row r="2256" spans="1:4" x14ac:dyDescent="0.2">
      <c r="A2256" s="158"/>
      <c r="D2256" s="138"/>
    </row>
    <row r="2257" spans="1:4" x14ac:dyDescent="0.2">
      <c r="A2257" s="158"/>
      <c r="D2257" s="138"/>
    </row>
    <row r="2258" spans="1:4" x14ac:dyDescent="0.2">
      <c r="A2258" s="158"/>
      <c r="D2258" s="138"/>
    </row>
    <row r="2259" spans="1:4" x14ac:dyDescent="0.2">
      <c r="A2259" s="158"/>
      <c r="D2259" s="138"/>
    </row>
    <row r="2260" spans="1:4" x14ac:dyDescent="0.2">
      <c r="A2260" s="158"/>
      <c r="D2260" s="138"/>
    </row>
    <row r="2261" spans="1:4" x14ac:dyDescent="0.2">
      <c r="A2261" s="158"/>
      <c r="D2261" s="138"/>
    </row>
    <row r="2262" spans="1:4" x14ac:dyDescent="0.2">
      <c r="A2262" s="158"/>
      <c r="D2262" s="138"/>
    </row>
    <row r="2263" spans="1:4" x14ac:dyDescent="0.2">
      <c r="A2263" s="158"/>
      <c r="D2263" s="138"/>
    </row>
    <row r="2264" spans="1:4" x14ac:dyDescent="0.2">
      <c r="A2264" s="158"/>
      <c r="D2264" s="138"/>
    </row>
    <row r="2265" spans="1:4" x14ac:dyDescent="0.2">
      <c r="A2265" s="158"/>
      <c r="D2265" s="138"/>
    </row>
    <row r="2266" spans="1:4" x14ac:dyDescent="0.2">
      <c r="A2266" s="158"/>
      <c r="D2266" s="138"/>
    </row>
    <row r="2267" spans="1:4" x14ac:dyDescent="0.2">
      <c r="A2267" s="158"/>
      <c r="D2267" s="138"/>
    </row>
    <row r="2268" spans="1:4" x14ac:dyDescent="0.2">
      <c r="A2268" s="158"/>
      <c r="D2268" s="138"/>
    </row>
    <row r="2269" spans="1:4" x14ac:dyDescent="0.2">
      <c r="A2269" s="158"/>
      <c r="D2269" s="138"/>
    </row>
    <row r="2270" spans="1:4" x14ac:dyDescent="0.2">
      <c r="A2270" s="158"/>
      <c r="D2270" s="138"/>
    </row>
    <row r="2271" spans="1:4" x14ac:dyDescent="0.2">
      <c r="A2271" s="158"/>
      <c r="D2271" s="138"/>
    </row>
    <row r="2272" spans="1:4" x14ac:dyDescent="0.2">
      <c r="A2272" s="158"/>
      <c r="D2272" s="138"/>
    </row>
    <row r="2273" spans="1:4" x14ac:dyDescent="0.2">
      <c r="A2273" s="158"/>
      <c r="D2273" s="138"/>
    </row>
    <row r="2274" spans="1:4" x14ac:dyDescent="0.2">
      <c r="A2274" s="158"/>
      <c r="D2274" s="138"/>
    </row>
    <row r="2275" spans="1:4" x14ac:dyDescent="0.2">
      <c r="A2275" s="158"/>
      <c r="D2275" s="138"/>
    </row>
    <row r="2276" spans="1:4" x14ac:dyDescent="0.2">
      <c r="A2276" s="158"/>
      <c r="D2276" s="138"/>
    </row>
    <row r="2277" spans="1:4" x14ac:dyDescent="0.2">
      <c r="A2277" s="158"/>
      <c r="D2277" s="138"/>
    </row>
    <row r="2278" spans="1:4" x14ac:dyDescent="0.2">
      <c r="A2278" s="158"/>
      <c r="D2278" s="138"/>
    </row>
    <row r="2279" spans="1:4" x14ac:dyDescent="0.2">
      <c r="A2279" s="158"/>
      <c r="D2279" s="138"/>
    </row>
    <row r="2280" spans="1:4" x14ac:dyDescent="0.2">
      <c r="A2280" s="158"/>
      <c r="D2280" s="138"/>
    </row>
    <row r="2281" spans="1:4" x14ac:dyDescent="0.2">
      <c r="A2281" s="158"/>
      <c r="D2281" s="138"/>
    </row>
    <row r="2282" spans="1:4" x14ac:dyDescent="0.2">
      <c r="A2282" s="158"/>
      <c r="D2282" s="138"/>
    </row>
    <row r="2283" spans="1:4" x14ac:dyDescent="0.2">
      <c r="A2283" s="158"/>
      <c r="D2283" s="138"/>
    </row>
    <row r="2284" spans="1:4" x14ac:dyDescent="0.2">
      <c r="A2284" s="158"/>
      <c r="D2284" s="138"/>
    </row>
    <row r="2285" spans="1:4" x14ac:dyDescent="0.2">
      <c r="A2285" s="158"/>
      <c r="D2285" s="138"/>
    </row>
    <row r="2286" spans="1:4" x14ac:dyDescent="0.2">
      <c r="A2286" s="158"/>
      <c r="D2286" s="138"/>
    </row>
    <row r="2287" spans="1:4" x14ac:dyDescent="0.2">
      <c r="A2287" s="158"/>
      <c r="D2287" s="138"/>
    </row>
    <row r="2288" spans="1:4" x14ac:dyDescent="0.2">
      <c r="A2288" s="158"/>
      <c r="D2288" s="138"/>
    </row>
    <row r="2289" spans="1:4" x14ac:dyDescent="0.2">
      <c r="A2289" s="158"/>
      <c r="D2289" s="138"/>
    </row>
    <row r="2290" spans="1:4" x14ac:dyDescent="0.2">
      <c r="A2290" s="158"/>
      <c r="D2290" s="138"/>
    </row>
    <row r="2291" spans="1:4" x14ac:dyDescent="0.2">
      <c r="A2291" s="158"/>
      <c r="D2291" s="138"/>
    </row>
    <row r="2292" spans="1:4" x14ac:dyDescent="0.2">
      <c r="A2292" s="158"/>
      <c r="D2292" s="138"/>
    </row>
    <row r="2293" spans="1:4" x14ac:dyDescent="0.2">
      <c r="A2293" s="158"/>
      <c r="D2293" s="138"/>
    </row>
    <row r="2294" spans="1:4" x14ac:dyDescent="0.2">
      <c r="A2294" s="158"/>
      <c r="D2294" s="138"/>
    </row>
    <row r="2295" spans="1:4" x14ac:dyDescent="0.2">
      <c r="A2295" s="158"/>
      <c r="D2295" s="138"/>
    </row>
    <row r="2296" spans="1:4" x14ac:dyDescent="0.2">
      <c r="A2296" s="158"/>
      <c r="D2296" s="138"/>
    </row>
    <row r="2297" spans="1:4" x14ac:dyDescent="0.2">
      <c r="A2297" s="158"/>
      <c r="D2297" s="138"/>
    </row>
    <row r="2298" spans="1:4" x14ac:dyDescent="0.2">
      <c r="A2298" s="158"/>
      <c r="D2298" s="138"/>
    </row>
    <row r="2299" spans="1:4" x14ac:dyDescent="0.2">
      <c r="A2299" s="158"/>
      <c r="D2299" s="138"/>
    </row>
    <row r="2300" spans="1:4" x14ac:dyDescent="0.2">
      <c r="A2300" s="158"/>
      <c r="D2300" s="138"/>
    </row>
    <row r="2301" spans="1:4" x14ac:dyDescent="0.2">
      <c r="A2301" s="158"/>
      <c r="D2301" s="138"/>
    </row>
    <row r="2302" spans="1:4" x14ac:dyDescent="0.2">
      <c r="A2302" s="158"/>
      <c r="D2302" s="138"/>
    </row>
    <row r="2303" spans="1:4" x14ac:dyDescent="0.2">
      <c r="A2303" s="158"/>
      <c r="D2303" s="138"/>
    </row>
    <row r="2304" spans="1:4" x14ac:dyDescent="0.2">
      <c r="A2304" s="158"/>
      <c r="D2304" s="138"/>
    </row>
    <row r="2305" spans="1:4" x14ac:dyDescent="0.2">
      <c r="A2305" s="158"/>
      <c r="D2305" s="138"/>
    </row>
    <row r="2306" spans="1:4" x14ac:dyDescent="0.2">
      <c r="A2306" s="158"/>
      <c r="D2306" s="138"/>
    </row>
    <row r="2307" spans="1:4" x14ac:dyDescent="0.2">
      <c r="A2307" s="158"/>
      <c r="D2307" s="138"/>
    </row>
    <row r="2308" spans="1:4" x14ac:dyDescent="0.2">
      <c r="A2308" s="158"/>
      <c r="D2308" s="138"/>
    </row>
    <row r="2309" spans="1:4" x14ac:dyDescent="0.2">
      <c r="A2309" s="158"/>
      <c r="D2309" s="138"/>
    </row>
    <row r="2310" spans="1:4" x14ac:dyDescent="0.2">
      <c r="A2310" s="158"/>
      <c r="D2310" s="138"/>
    </row>
    <row r="2311" spans="1:4" x14ac:dyDescent="0.2">
      <c r="A2311" s="158"/>
      <c r="D2311" s="138"/>
    </row>
    <row r="2312" spans="1:4" x14ac:dyDescent="0.2">
      <c r="A2312" s="158"/>
      <c r="D2312" s="138"/>
    </row>
    <row r="2313" spans="1:4" x14ac:dyDescent="0.2">
      <c r="A2313" s="158"/>
      <c r="D2313" s="138"/>
    </row>
    <row r="2314" spans="1:4" x14ac:dyDescent="0.2">
      <c r="A2314" s="158"/>
      <c r="D2314" s="138"/>
    </row>
    <row r="2315" spans="1:4" x14ac:dyDescent="0.2">
      <c r="A2315" s="158"/>
      <c r="D2315" s="138"/>
    </row>
    <row r="2316" spans="1:4" x14ac:dyDescent="0.2">
      <c r="A2316" s="158"/>
      <c r="D2316" s="138"/>
    </row>
    <row r="2317" spans="1:4" x14ac:dyDescent="0.2">
      <c r="A2317" s="158"/>
      <c r="D2317" s="138"/>
    </row>
    <row r="2318" spans="1:4" x14ac:dyDescent="0.2">
      <c r="A2318" s="158"/>
      <c r="D2318" s="138"/>
    </row>
    <row r="2319" spans="1:4" x14ac:dyDescent="0.2">
      <c r="A2319" s="158"/>
      <c r="D2319" s="138"/>
    </row>
    <row r="2320" spans="1:4" x14ac:dyDescent="0.2">
      <c r="A2320" s="158"/>
      <c r="D2320" s="138"/>
    </row>
    <row r="2321" spans="1:4" x14ac:dyDescent="0.2">
      <c r="A2321" s="158"/>
      <c r="D2321" s="138"/>
    </row>
    <row r="2322" spans="1:4" x14ac:dyDescent="0.2">
      <c r="A2322" s="158"/>
      <c r="D2322" s="138"/>
    </row>
    <row r="2323" spans="1:4" x14ac:dyDescent="0.2">
      <c r="A2323" s="158"/>
      <c r="D2323" s="138"/>
    </row>
    <row r="2324" spans="1:4" x14ac:dyDescent="0.2">
      <c r="A2324" s="158"/>
      <c r="D2324" s="138"/>
    </row>
    <row r="2325" spans="1:4" x14ac:dyDescent="0.2">
      <c r="A2325" s="158"/>
      <c r="D2325" s="138"/>
    </row>
    <row r="2326" spans="1:4" x14ac:dyDescent="0.2">
      <c r="A2326" s="158"/>
      <c r="D2326" s="138"/>
    </row>
    <row r="2327" spans="1:4" x14ac:dyDescent="0.2">
      <c r="A2327" s="158"/>
      <c r="D2327" s="138"/>
    </row>
    <row r="2328" spans="1:4" x14ac:dyDescent="0.2">
      <c r="A2328" s="158"/>
      <c r="D2328" s="138"/>
    </row>
    <row r="2329" spans="1:4" x14ac:dyDescent="0.2">
      <c r="A2329" s="158"/>
      <c r="D2329" s="138"/>
    </row>
    <row r="2330" spans="1:4" x14ac:dyDescent="0.2">
      <c r="A2330" s="158"/>
      <c r="D2330" s="138"/>
    </row>
    <row r="2331" spans="1:4" x14ac:dyDescent="0.2">
      <c r="A2331" s="158"/>
      <c r="D2331" s="138"/>
    </row>
    <row r="2332" spans="1:4" x14ac:dyDescent="0.2">
      <c r="A2332" s="158"/>
      <c r="D2332" s="138"/>
    </row>
    <row r="2333" spans="1:4" x14ac:dyDescent="0.2">
      <c r="A2333" s="158"/>
      <c r="D2333" s="138"/>
    </row>
    <row r="2334" spans="1:4" x14ac:dyDescent="0.2">
      <c r="A2334" s="158"/>
      <c r="D2334" s="138"/>
    </row>
    <row r="2335" spans="1:4" x14ac:dyDescent="0.2">
      <c r="A2335" s="158"/>
      <c r="D2335" s="138"/>
    </row>
    <row r="2336" spans="1:4" x14ac:dyDescent="0.2">
      <c r="A2336" s="158"/>
      <c r="D2336" s="138"/>
    </row>
    <row r="2337" spans="1:4" x14ac:dyDescent="0.2">
      <c r="A2337" s="158"/>
      <c r="D2337" s="138"/>
    </row>
    <row r="2338" spans="1:4" x14ac:dyDescent="0.2">
      <c r="A2338" s="158"/>
      <c r="D2338" s="138"/>
    </row>
    <row r="2339" spans="1:4" x14ac:dyDescent="0.2">
      <c r="A2339" s="158"/>
      <c r="D2339" s="138"/>
    </row>
    <row r="2340" spans="1:4" x14ac:dyDescent="0.2">
      <c r="A2340" s="158"/>
      <c r="D2340" s="138"/>
    </row>
    <row r="2341" spans="1:4" x14ac:dyDescent="0.2">
      <c r="A2341" s="158"/>
      <c r="D2341" s="138"/>
    </row>
    <row r="2342" spans="1:4" x14ac:dyDescent="0.2">
      <c r="A2342" s="158"/>
      <c r="D2342" s="138"/>
    </row>
    <row r="2343" spans="1:4" x14ac:dyDescent="0.2">
      <c r="A2343" s="158"/>
      <c r="D2343" s="138"/>
    </row>
    <row r="2344" spans="1:4" x14ac:dyDescent="0.2">
      <c r="A2344" s="158"/>
      <c r="D2344" s="138"/>
    </row>
    <row r="2345" spans="1:4" x14ac:dyDescent="0.2">
      <c r="A2345" s="158"/>
      <c r="D2345" s="138"/>
    </row>
    <row r="2346" spans="1:4" x14ac:dyDescent="0.2">
      <c r="A2346" s="158"/>
      <c r="D2346" s="138"/>
    </row>
    <row r="2347" spans="1:4" x14ac:dyDescent="0.2">
      <c r="A2347" s="158"/>
      <c r="D2347" s="138"/>
    </row>
    <row r="2348" spans="1:4" x14ac:dyDescent="0.2">
      <c r="A2348" s="158"/>
      <c r="D2348" s="138"/>
    </row>
    <row r="2349" spans="1:4" x14ac:dyDescent="0.2">
      <c r="A2349" s="158"/>
      <c r="D2349" s="138"/>
    </row>
    <row r="2350" spans="1:4" x14ac:dyDescent="0.2">
      <c r="A2350" s="158"/>
      <c r="D2350" s="138"/>
    </row>
    <row r="2351" spans="1:4" x14ac:dyDescent="0.2">
      <c r="A2351" s="158"/>
      <c r="D2351" s="138"/>
    </row>
    <row r="2352" spans="1:4" x14ac:dyDescent="0.2">
      <c r="A2352" s="158"/>
      <c r="D2352" s="138"/>
    </row>
    <row r="2353" spans="1:4" x14ac:dyDescent="0.2">
      <c r="A2353" s="158"/>
      <c r="D2353" s="138"/>
    </row>
    <row r="2354" spans="1:4" x14ac:dyDescent="0.2">
      <c r="A2354" s="158"/>
      <c r="D2354" s="138"/>
    </row>
    <row r="2355" spans="1:4" x14ac:dyDescent="0.2">
      <c r="A2355" s="158"/>
      <c r="D2355" s="138"/>
    </row>
    <row r="2356" spans="1:4" x14ac:dyDescent="0.2">
      <c r="A2356" s="158"/>
      <c r="D2356" s="138"/>
    </row>
    <row r="2357" spans="1:4" x14ac:dyDescent="0.2">
      <c r="A2357" s="158"/>
      <c r="D2357" s="138"/>
    </row>
    <row r="2358" spans="1:4" x14ac:dyDescent="0.2">
      <c r="A2358" s="158"/>
      <c r="D2358" s="138"/>
    </row>
    <row r="2359" spans="1:4" x14ac:dyDescent="0.2">
      <c r="A2359" s="158"/>
      <c r="D2359" s="138"/>
    </row>
    <row r="2360" spans="1:4" x14ac:dyDescent="0.2">
      <c r="A2360" s="158"/>
      <c r="D2360" s="138"/>
    </row>
    <row r="2361" spans="1:4" x14ac:dyDescent="0.2">
      <c r="A2361" s="158"/>
      <c r="D2361" s="138"/>
    </row>
    <row r="2362" spans="1:4" x14ac:dyDescent="0.2">
      <c r="A2362" s="158"/>
      <c r="D2362" s="138"/>
    </row>
    <row r="2363" spans="1:4" x14ac:dyDescent="0.2">
      <c r="A2363" s="158"/>
      <c r="D2363" s="138"/>
    </row>
    <row r="2364" spans="1:4" x14ac:dyDescent="0.2">
      <c r="A2364" s="158"/>
      <c r="D2364" s="138"/>
    </row>
    <row r="2365" spans="1:4" x14ac:dyDescent="0.2">
      <c r="A2365" s="158"/>
      <c r="D2365" s="138"/>
    </row>
    <row r="2366" spans="1:4" x14ac:dyDescent="0.2">
      <c r="A2366" s="158"/>
      <c r="D2366" s="138"/>
    </row>
    <row r="2367" spans="1:4" x14ac:dyDescent="0.2">
      <c r="A2367" s="158"/>
      <c r="D2367" s="138"/>
    </row>
    <row r="2368" spans="1:4" x14ac:dyDescent="0.2">
      <c r="A2368" s="158"/>
      <c r="D2368" s="138"/>
    </row>
    <row r="2369" spans="1:4" x14ac:dyDescent="0.2">
      <c r="A2369" s="158"/>
      <c r="D2369" s="138"/>
    </row>
    <row r="2370" spans="1:4" x14ac:dyDescent="0.2">
      <c r="A2370" s="158"/>
      <c r="D2370" s="138"/>
    </row>
    <row r="2371" spans="1:4" x14ac:dyDescent="0.2">
      <c r="A2371" s="158"/>
      <c r="D2371" s="138"/>
    </row>
    <row r="2372" spans="1:4" x14ac:dyDescent="0.2">
      <c r="A2372" s="158"/>
      <c r="D2372" s="138"/>
    </row>
    <row r="2373" spans="1:4" x14ac:dyDescent="0.2">
      <c r="A2373" s="158"/>
      <c r="D2373" s="138"/>
    </row>
    <row r="2374" spans="1:4" x14ac:dyDescent="0.2">
      <c r="A2374" s="158"/>
      <c r="D2374" s="138"/>
    </row>
    <row r="2375" spans="1:4" x14ac:dyDescent="0.2">
      <c r="A2375" s="158"/>
      <c r="D2375" s="138"/>
    </row>
    <row r="2376" spans="1:4" x14ac:dyDescent="0.2">
      <c r="A2376" s="158"/>
      <c r="D2376" s="138"/>
    </row>
    <row r="2377" spans="1:4" x14ac:dyDescent="0.2">
      <c r="A2377" s="158"/>
      <c r="D2377" s="138"/>
    </row>
    <row r="2378" spans="1:4" x14ac:dyDescent="0.2">
      <c r="A2378" s="158"/>
      <c r="D2378" s="138"/>
    </row>
    <row r="2379" spans="1:4" x14ac:dyDescent="0.2">
      <c r="A2379" s="158"/>
      <c r="D2379" s="138"/>
    </row>
    <row r="2380" spans="1:4" x14ac:dyDescent="0.2">
      <c r="A2380" s="158"/>
      <c r="D2380" s="138"/>
    </row>
    <row r="2381" spans="1:4" x14ac:dyDescent="0.2">
      <c r="A2381" s="158"/>
      <c r="D2381" s="138"/>
    </row>
    <row r="2382" spans="1:4" x14ac:dyDescent="0.2">
      <c r="A2382" s="158"/>
      <c r="D2382" s="138"/>
    </row>
    <row r="2383" spans="1:4" x14ac:dyDescent="0.2">
      <c r="A2383" s="158"/>
      <c r="D2383" s="138"/>
    </row>
    <row r="2384" spans="1:4" x14ac:dyDescent="0.2">
      <c r="A2384" s="158"/>
      <c r="D2384" s="138"/>
    </row>
    <row r="2385" spans="1:4" x14ac:dyDescent="0.2">
      <c r="A2385" s="158"/>
      <c r="D2385" s="138"/>
    </row>
    <row r="2386" spans="1:4" x14ac:dyDescent="0.2">
      <c r="A2386" s="158"/>
      <c r="D2386" s="138"/>
    </row>
    <row r="2387" spans="1:4" x14ac:dyDescent="0.2">
      <c r="A2387" s="158"/>
      <c r="D2387" s="138"/>
    </row>
    <row r="2388" spans="1:4" x14ac:dyDescent="0.2">
      <c r="A2388" s="158"/>
      <c r="D2388" s="138"/>
    </row>
    <row r="2389" spans="1:4" x14ac:dyDescent="0.2">
      <c r="A2389" s="158"/>
      <c r="D2389" s="138"/>
    </row>
    <row r="2390" spans="1:4" x14ac:dyDescent="0.2">
      <c r="A2390" s="158"/>
      <c r="D2390" s="138"/>
    </row>
    <row r="2391" spans="1:4" x14ac:dyDescent="0.2">
      <c r="A2391" s="158"/>
      <c r="D2391" s="138"/>
    </row>
    <row r="2392" spans="1:4" x14ac:dyDescent="0.2">
      <c r="A2392" s="158"/>
      <c r="D2392" s="138"/>
    </row>
    <row r="2393" spans="1:4" x14ac:dyDescent="0.2">
      <c r="A2393" s="158"/>
      <c r="D2393" s="138"/>
    </row>
    <row r="2394" spans="1:4" x14ac:dyDescent="0.2">
      <c r="A2394" s="158"/>
      <c r="D2394" s="138"/>
    </row>
    <row r="2395" spans="1:4" x14ac:dyDescent="0.2">
      <c r="A2395" s="158"/>
      <c r="D2395" s="138"/>
    </row>
    <row r="2396" spans="1:4" x14ac:dyDescent="0.2">
      <c r="A2396" s="158"/>
      <c r="D2396" s="138"/>
    </row>
    <row r="2397" spans="1:4" x14ac:dyDescent="0.2">
      <c r="A2397" s="158"/>
      <c r="D2397" s="138"/>
    </row>
    <row r="2398" spans="1:4" x14ac:dyDescent="0.2">
      <c r="A2398" s="158"/>
      <c r="D2398" s="138"/>
    </row>
    <row r="2399" spans="1:4" x14ac:dyDescent="0.2">
      <c r="A2399" s="158"/>
      <c r="D2399" s="138"/>
    </row>
    <row r="2400" spans="1:4" x14ac:dyDescent="0.2">
      <c r="A2400" s="158"/>
      <c r="D2400" s="138"/>
    </row>
    <row r="2401" spans="1:4" x14ac:dyDescent="0.2">
      <c r="A2401" s="158"/>
      <c r="D2401" s="138"/>
    </row>
    <row r="2402" spans="1:4" x14ac:dyDescent="0.2">
      <c r="A2402" s="158"/>
      <c r="D2402" s="138"/>
    </row>
    <row r="2403" spans="1:4" x14ac:dyDescent="0.2">
      <c r="A2403" s="158"/>
      <c r="D2403" s="138"/>
    </row>
    <row r="2404" spans="1:4" x14ac:dyDescent="0.2">
      <c r="A2404" s="158"/>
      <c r="D2404" s="138"/>
    </row>
    <row r="2405" spans="1:4" x14ac:dyDescent="0.2">
      <c r="A2405" s="158"/>
      <c r="D2405" s="138"/>
    </row>
    <row r="2406" spans="1:4" x14ac:dyDescent="0.2">
      <c r="A2406" s="158"/>
      <c r="D2406" s="138"/>
    </row>
    <row r="2407" spans="1:4" x14ac:dyDescent="0.2">
      <c r="A2407" s="158"/>
      <c r="D2407" s="138"/>
    </row>
    <row r="2408" spans="1:4" x14ac:dyDescent="0.2">
      <c r="A2408" s="158"/>
      <c r="D2408" s="138"/>
    </row>
    <row r="2409" spans="1:4" x14ac:dyDescent="0.2">
      <c r="A2409" s="158"/>
      <c r="D2409" s="138"/>
    </row>
    <row r="2410" spans="1:4" x14ac:dyDescent="0.2">
      <c r="A2410" s="158"/>
      <c r="D2410" s="138"/>
    </row>
    <row r="2411" spans="1:4" x14ac:dyDescent="0.2">
      <c r="A2411" s="158"/>
      <c r="D2411" s="138"/>
    </row>
    <row r="2412" spans="1:4" x14ac:dyDescent="0.2">
      <c r="A2412" s="158"/>
      <c r="D2412" s="138"/>
    </row>
    <row r="2413" spans="1:4" x14ac:dyDescent="0.2">
      <c r="A2413" s="158"/>
      <c r="D2413" s="138"/>
    </row>
    <row r="2414" spans="1:4" x14ac:dyDescent="0.2">
      <c r="A2414" s="158"/>
      <c r="D2414" s="138"/>
    </row>
    <row r="2415" spans="1:4" x14ac:dyDescent="0.2">
      <c r="A2415" s="158"/>
      <c r="D2415" s="138"/>
    </row>
    <row r="2416" spans="1:4" x14ac:dyDescent="0.2">
      <c r="A2416" s="158"/>
      <c r="D2416" s="138"/>
    </row>
    <row r="2417" spans="1:4" x14ac:dyDescent="0.2">
      <c r="A2417" s="158"/>
      <c r="D2417" s="138"/>
    </row>
    <row r="2418" spans="1:4" x14ac:dyDescent="0.2">
      <c r="A2418" s="158"/>
      <c r="D2418" s="138"/>
    </row>
    <row r="2419" spans="1:4" x14ac:dyDescent="0.2">
      <c r="A2419" s="158"/>
      <c r="D2419" s="138"/>
    </row>
    <row r="2420" spans="1:4" x14ac:dyDescent="0.2">
      <c r="A2420" s="158"/>
      <c r="D2420" s="138"/>
    </row>
    <row r="2421" spans="1:4" x14ac:dyDescent="0.2">
      <c r="A2421" s="158"/>
      <c r="D2421" s="138"/>
    </row>
    <row r="2422" spans="1:4" x14ac:dyDescent="0.2">
      <c r="A2422" s="158"/>
      <c r="D2422" s="138"/>
    </row>
    <row r="2423" spans="1:4" x14ac:dyDescent="0.2">
      <c r="A2423" s="158"/>
      <c r="D2423" s="138"/>
    </row>
    <row r="2424" spans="1:4" x14ac:dyDescent="0.2">
      <c r="A2424" s="158"/>
      <c r="D2424" s="138"/>
    </row>
    <row r="2425" spans="1:4" x14ac:dyDescent="0.2">
      <c r="A2425" s="158"/>
      <c r="D2425" s="138"/>
    </row>
    <row r="2426" spans="1:4" x14ac:dyDescent="0.2">
      <c r="A2426" s="158"/>
      <c r="D2426" s="138"/>
    </row>
    <row r="2427" spans="1:4" x14ac:dyDescent="0.2">
      <c r="A2427" s="158"/>
      <c r="D2427" s="138"/>
    </row>
    <row r="2428" spans="1:4" x14ac:dyDescent="0.2">
      <c r="A2428" s="158"/>
      <c r="D2428" s="138"/>
    </row>
    <row r="2429" spans="1:4" x14ac:dyDescent="0.2">
      <c r="A2429" s="158"/>
      <c r="D2429" s="138"/>
    </row>
    <row r="2430" spans="1:4" x14ac:dyDescent="0.2">
      <c r="A2430" s="158"/>
      <c r="D2430" s="138"/>
    </row>
    <row r="2431" spans="1:4" x14ac:dyDescent="0.2">
      <c r="A2431" s="158"/>
      <c r="D2431" s="138"/>
    </row>
    <row r="2432" spans="1:4" x14ac:dyDescent="0.2">
      <c r="A2432" s="158"/>
      <c r="D2432" s="138"/>
    </row>
    <row r="2433" spans="1:4" x14ac:dyDescent="0.2">
      <c r="A2433" s="158"/>
      <c r="D2433" s="138"/>
    </row>
    <row r="2434" spans="1:4" x14ac:dyDescent="0.2">
      <c r="A2434" s="158"/>
      <c r="D2434" s="138"/>
    </row>
    <row r="2435" spans="1:4" x14ac:dyDescent="0.2">
      <c r="A2435" s="158"/>
      <c r="D2435" s="138"/>
    </row>
    <row r="2436" spans="1:4" x14ac:dyDescent="0.2">
      <c r="A2436" s="158"/>
      <c r="D2436" s="138"/>
    </row>
    <row r="2437" spans="1:4" x14ac:dyDescent="0.2">
      <c r="A2437" s="158"/>
      <c r="D2437" s="138"/>
    </row>
    <row r="2438" spans="1:4" x14ac:dyDescent="0.2">
      <c r="A2438" s="158"/>
      <c r="D2438" s="138"/>
    </row>
    <row r="2439" spans="1:4" x14ac:dyDescent="0.2">
      <c r="A2439" s="158"/>
      <c r="D2439" s="138"/>
    </row>
    <row r="2440" spans="1:4" x14ac:dyDescent="0.2">
      <c r="A2440" s="158"/>
      <c r="D2440" s="138"/>
    </row>
    <row r="2441" spans="1:4" x14ac:dyDescent="0.2">
      <c r="A2441" s="158"/>
      <c r="D2441" s="138"/>
    </row>
    <row r="2442" spans="1:4" x14ac:dyDescent="0.2">
      <c r="A2442" s="158"/>
      <c r="D2442" s="138"/>
    </row>
    <row r="2443" spans="1:4" x14ac:dyDescent="0.2">
      <c r="A2443" s="158"/>
      <c r="D2443" s="138"/>
    </row>
    <row r="2444" spans="1:4" x14ac:dyDescent="0.2">
      <c r="A2444" s="158"/>
      <c r="D2444" s="138"/>
    </row>
    <row r="2445" spans="1:4" x14ac:dyDescent="0.2">
      <c r="A2445" s="158"/>
      <c r="D2445" s="138"/>
    </row>
    <row r="2446" spans="1:4" x14ac:dyDescent="0.2">
      <c r="A2446" s="158"/>
      <c r="D2446" s="138"/>
    </row>
    <row r="2447" spans="1:4" x14ac:dyDescent="0.2">
      <c r="A2447" s="158"/>
      <c r="D2447" s="138"/>
    </row>
    <row r="2448" spans="1:4" x14ac:dyDescent="0.2">
      <c r="A2448" s="158"/>
      <c r="D2448" s="138"/>
    </row>
    <row r="2449" spans="1:4" x14ac:dyDescent="0.2">
      <c r="A2449" s="158"/>
      <c r="D2449" s="138"/>
    </row>
    <row r="2450" spans="1:4" x14ac:dyDescent="0.2">
      <c r="A2450" s="158"/>
      <c r="D2450" s="138"/>
    </row>
    <row r="2451" spans="1:4" x14ac:dyDescent="0.2">
      <c r="A2451" s="158"/>
      <c r="D2451" s="138"/>
    </row>
    <row r="2452" spans="1:4" x14ac:dyDescent="0.2">
      <c r="A2452" s="158"/>
      <c r="D2452" s="138"/>
    </row>
    <row r="2453" spans="1:4" x14ac:dyDescent="0.2">
      <c r="A2453" s="158"/>
      <c r="D2453" s="138"/>
    </row>
    <row r="2454" spans="1:4" x14ac:dyDescent="0.2">
      <c r="A2454" s="158"/>
      <c r="D2454" s="138"/>
    </row>
    <row r="2455" spans="1:4" x14ac:dyDescent="0.2">
      <c r="A2455" s="158"/>
      <c r="D2455" s="138"/>
    </row>
    <row r="2456" spans="1:4" x14ac:dyDescent="0.2">
      <c r="A2456" s="158"/>
      <c r="D2456" s="138"/>
    </row>
    <row r="2457" spans="1:4" x14ac:dyDescent="0.2">
      <c r="A2457" s="158"/>
      <c r="D2457" s="138"/>
    </row>
    <row r="2458" spans="1:4" x14ac:dyDescent="0.2">
      <c r="A2458" s="158"/>
      <c r="D2458" s="138"/>
    </row>
    <row r="2459" spans="1:4" x14ac:dyDescent="0.2">
      <c r="A2459" s="158"/>
      <c r="D2459" s="138"/>
    </row>
    <row r="2460" spans="1:4" x14ac:dyDescent="0.2">
      <c r="A2460" s="158"/>
      <c r="D2460" s="138"/>
    </row>
    <row r="2461" spans="1:4" x14ac:dyDescent="0.2">
      <c r="A2461" s="158"/>
      <c r="D2461" s="138"/>
    </row>
    <row r="2462" spans="1:4" x14ac:dyDescent="0.2">
      <c r="A2462" s="158"/>
      <c r="D2462" s="138"/>
    </row>
    <row r="2463" spans="1:4" x14ac:dyDescent="0.2">
      <c r="A2463" s="158"/>
      <c r="D2463" s="138"/>
    </row>
    <row r="2464" spans="1:4" x14ac:dyDescent="0.2">
      <c r="A2464" s="158"/>
      <c r="D2464" s="138"/>
    </row>
    <row r="2465" spans="1:4" x14ac:dyDescent="0.2">
      <c r="A2465" s="158"/>
      <c r="D2465" s="138"/>
    </row>
    <row r="2466" spans="1:4" x14ac:dyDescent="0.2">
      <c r="A2466" s="158"/>
      <c r="D2466" s="138"/>
    </row>
    <row r="2467" spans="1:4" x14ac:dyDescent="0.2">
      <c r="A2467" s="158"/>
      <c r="D2467" s="138"/>
    </row>
    <row r="2468" spans="1:4" x14ac:dyDescent="0.2">
      <c r="A2468" s="158"/>
      <c r="D2468" s="138"/>
    </row>
    <row r="2469" spans="1:4" x14ac:dyDescent="0.2">
      <c r="A2469" s="158"/>
      <c r="D2469" s="138"/>
    </row>
    <row r="2470" spans="1:4" x14ac:dyDescent="0.2">
      <c r="A2470" s="158"/>
      <c r="D2470" s="138"/>
    </row>
    <row r="2471" spans="1:4" x14ac:dyDescent="0.2">
      <c r="A2471" s="158"/>
      <c r="D2471" s="138"/>
    </row>
    <row r="2472" spans="1:4" x14ac:dyDescent="0.2">
      <c r="A2472" s="158"/>
      <c r="D2472" s="138"/>
    </row>
    <row r="2473" spans="1:4" x14ac:dyDescent="0.2">
      <c r="A2473" s="158"/>
      <c r="D2473" s="138"/>
    </row>
    <row r="2474" spans="1:4" x14ac:dyDescent="0.2">
      <c r="A2474" s="158"/>
      <c r="D2474" s="138"/>
    </row>
    <row r="2475" spans="1:4" x14ac:dyDescent="0.2">
      <c r="A2475" s="158"/>
      <c r="D2475" s="138"/>
    </row>
    <row r="2476" spans="1:4" x14ac:dyDescent="0.2">
      <c r="A2476" s="158"/>
      <c r="D2476" s="138"/>
    </row>
    <row r="2477" spans="1:4" x14ac:dyDescent="0.2">
      <c r="A2477" s="158"/>
      <c r="D2477" s="138"/>
    </row>
    <row r="2478" spans="1:4" x14ac:dyDescent="0.2">
      <c r="A2478" s="158"/>
      <c r="D2478" s="138"/>
    </row>
    <row r="2479" spans="1:4" x14ac:dyDescent="0.2">
      <c r="A2479" s="158"/>
      <c r="D2479" s="138"/>
    </row>
    <row r="2480" spans="1:4" x14ac:dyDescent="0.2">
      <c r="A2480" s="158"/>
      <c r="D2480" s="138"/>
    </row>
    <row r="2481" spans="1:4" x14ac:dyDescent="0.2">
      <c r="A2481" s="158"/>
      <c r="D2481" s="138"/>
    </row>
    <row r="2482" spans="1:4" x14ac:dyDescent="0.2">
      <c r="A2482" s="158"/>
      <c r="D2482" s="138"/>
    </row>
    <row r="2483" spans="1:4" x14ac:dyDescent="0.2">
      <c r="A2483" s="158"/>
      <c r="D2483" s="138"/>
    </row>
    <row r="2484" spans="1:4" x14ac:dyDescent="0.2">
      <c r="A2484" s="158"/>
      <c r="D2484" s="138"/>
    </row>
    <row r="2485" spans="1:4" x14ac:dyDescent="0.2">
      <c r="A2485" s="158"/>
      <c r="D2485" s="138"/>
    </row>
    <row r="2486" spans="1:4" x14ac:dyDescent="0.2">
      <c r="A2486" s="158"/>
      <c r="D2486" s="138"/>
    </row>
    <row r="2487" spans="1:4" x14ac:dyDescent="0.2">
      <c r="A2487" s="158"/>
      <c r="D2487" s="138"/>
    </row>
    <row r="2488" spans="1:4" x14ac:dyDescent="0.2">
      <c r="A2488" s="158"/>
      <c r="D2488" s="138"/>
    </row>
    <row r="2489" spans="1:4" x14ac:dyDescent="0.2">
      <c r="A2489" s="158"/>
      <c r="D2489" s="138"/>
    </row>
    <row r="2490" spans="1:4" x14ac:dyDescent="0.2">
      <c r="A2490" s="158"/>
      <c r="D2490" s="138"/>
    </row>
    <row r="2491" spans="1:4" x14ac:dyDescent="0.2">
      <c r="A2491" s="158"/>
      <c r="D2491" s="138"/>
    </row>
    <row r="2492" spans="1:4" x14ac:dyDescent="0.2">
      <c r="A2492" s="158"/>
      <c r="D2492" s="138"/>
    </row>
    <row r="2493" spans="1:4" x14ac:dyDescent="0.2">
      <c r="A2493" s="158"/>
      <c r="D2493" s="138"/>
    </row>
    <row r="2494" spans="1:4" x14ac:dyDescent="0.2">
      <c r="A2494" s="158"/>
      <c r="D2494" s="138"/>
    </row>
    <row r="2495" spans="1:4" x14ac:dyDescent="0.2">
      <c r="A2495" s="158"/>
      <c r="D2495" s="138"/>
    </row>
    <row r="2496" spans="1:4" x14ac:dyDescent="0.2">
      <c r="A2496" s="158"/>
      <c r="D2496" s="138"/>
    </row>
    <row r="2497" spans="1:4" x14ac:dyDescent="0.2">
      <c r="A2497" s="158"/>
      <c r="D2497" s="138"/>
    </row>
    <row r="2498" spans="1:4" x14ac:dyDescent="0.2">
      <c r="A2498" s="158"/>
      <c r="D2498" s="138"/>
    </row>
    <row r="2499" spans="1:4" x14ac:dyDescent="0.2">
      <c r="A2499" s="158"/>
      <c r="D2499" s="138"/>
    </row>
    <row r="2500" spans="1:4" x14ac:dyDescent="0.2">
      <c r="A2500" s="158"/>
      <c r="D2500" s="138"/>
    </row>
    <row r="2501" spans="1:4" x14ac:dyDescent="0.2">
      <c r="A2501" s="158"/>
      <c r="D2501" s="138"/>
    </row>
    <row r="2502" spans="1:4" x14ac:dyDescent="0.2">
      <c r="A2502" s="158"/>
      <c r="D2502" s="138"/>
    </row>
    <row r="2503" spans="1:4" x14ac:dyDescent="0.2">
      <c r="A2503" s="158"/>
      <c r="D2503" s="138"/>
    </row>
    <row r="2504" spans="1:4" x14ac:dyDescent="0.2">
      <c r="A2504" s="158"/>
      <c r="D2504" s="138"/>
    </row>
    <row r="2505" spans="1:4" x14ac:dyDescent="0.2">
      <c r="A2505" s="158"/>
      <c r="D2505" s="138"/>
    </row>
    <row r="2506" spans="1:4" x14ac:dyDescent="0.2">
      <c r="A2506" s="158"/>
      <c r="D2506" s="138"/>
    </row>
    <row r="2507" spans="1:4" x14ac:dyDescent="0.2">
      <c r="A2507" s="158"/>
      <c r="D2507" s="138"/>
    </row>
    <row r="2508" spans="1:4" x14ac:dyDescent="0.2">
      <c r="A2508" s="158"/>
      <c r="D2508" s="138"/>
    </row>
    <row r="2509" spans="1:4" x14ac:dyDescent="0.2">
      <c r="A2509" s="158"/>
      <c r="D2509" s="138"/>
    </row>
    <row r="2510" spans="1:4" x14ac:dyDescent="0.2">
      <c r="A2510" s="158"/>
      <c r="D2510" s="138"/>
    </row>
    <row r="2511" spans="1:4" x14ac:dyDescent="0.2">
      <c r="A2511" s="158"/>
      <c r="D2511" s="138"/>
    </row>
    <row r="2512" spans="1:4" x14ac:dyDescent="0.2">
      <c r="A2512" s="158"/>
      <c r="D2512" s="138"/>
    </row>
    <row r="2513" spans="1:4" x14ac:dyDescent="0.2">
      <c r="A2513" s="158"/>
      <c r="D2513" s="138"/>
    </row>
    <row r="2514" spans="1:4" x14ac:dyDescent="0.2">
      <c r="A2514" s="158"/>
      <c r="D2514" s="138"/>
    </row>
    <row r="2515" spans="1:4" x14ac:dyDescent="0.2">
      <c r="A2515" s="158"/>
      <c r="D2515" s="138"/>
    </row>
    <row r="2516" spans="1:4" x14ac:dyDescent="0.2">
      <c r="A2516" s="158"/>
      <c r="D2516" s="138"/>
    </row>
    <row r="2517" spans="1:4" x14ac:dyDescent="0.2">
      <c r="A2517" s="158"/>
      <c r="D2517" s="138"/>
    </row>
    <row r="2518" spans="1:4" x14ac:dyDescent="0.2">
      <c r="A2518" s="158"/>
      <c r="D2518" s="138"/>
    </row>
    <row r="2519" spans="1:4" x14ac:dyDescent="0.2">
      <c r="A2519" s="158"/>
      <c r="D2519" s="138"/>
    </row>
    <row r="2520" spans="1:4" x14ac:dyDescent="0.2">
      <c r="A2520" s="158"/>
      <c r="D2520" s="138"/>
    </row>
    <row r="2521" spans="1:4" x14ac:dyDescent="0.2">
      <c r="A2521" s="158"/>
      <c r="D2521" s="138"/>
    </row>
    <row r="2522" spans="1:4" x14ac:dyDescent="0.2">
      <c r="A2522" s="158"/>
      <c r="D2522" s="138"/>
    </row>
    <row r="2523" spans="1:4" x14ac:dyDescent="0.2">
      <c r="A2523" s="158"/>
      <c r="D2523" s="138"/>
    </row>
    <row r="2524" spans="1:4" x14ac:dyDescent="0.2">
      <c r="A2524" s="158"/>
      <c r="D2524" s="138"/>
    </row>
    <row r="2525" spans="1:4" x14ac:dyDescent="0.2">
      <c r="A2525" s="158"/>
      <c r="D2525" s="138"/>
    </row>
    <row r="2526" spans="1:4" x14ac:dyDescent="0.2">
      <c r="A2526" s="158"/>
      <c r="D2526" s="138"/>
    </row>
    <row r="2527" spans="1:4" x14ac:dyDescent="0.2">
      <c r="A2527" s="158"/>
      <c r="D2527" s="138"/>
    </row>
    <row r="2528" spans="1:4" x14ac:dyDescent="0.2">
      <c r="A2528" s="158"/>
      <c r="D2528" s="138"/>
    </row>
    <row r="2529" spans="1:4" x14ac:dyDescent="0.2">
      <c r="A2529" s="158"/>
      <c r="D2529" s="138"/>
    </row>
    <row r="2530" spans="1:4" x14ac:dyDescent="0.2">
      <c r="A2530" s="158"/>
      <c r="D2530" s="138"/>
    </row>
    <row r="2531" spans="1:4" x14ac:dyDescent="0.2">
      <c r="A2531" s="158"/>
      <c r="D2531" s="138"/>
    </row>
    <row r="2532" spans="1:4" x14ac:dyDescent="0.2">
      <c r="A2532" s="158"/>
      <c r="D2532" s="138"/>
    </row>
    <row r="2533" spans="1:4" x14ac:dyDescent="0.2">
      <c r="A2533" s="158"/>
      <c r="D2533" s="138"/>
    </row>
    <row r="2534" spans="1:4" x14ac:dyDescent="0.2">
      <c r="A2534" s="158"/>
      <c r="D2534" s="138"/>
    </row>
    <row r="2535" spans="1:4" x14ac:dyDescent="0.2">
      <c r="A2535" s="158"/>
      <c r="D2535" s="138"/>
    </row>
    <row r="2536" spans="1:4" x14ac:dyDescent="0.2">
      <c r="A2536" s="158"/>
      <c r="D2536" s="138"/>
    </row>
    <row r="2537" spans="1:4" x14ac:dyDescent="0.2">
      <c r="A2537" s="158"/>
      <c r="D2537" s="138"/>
    </row>
    <row r="2538" spans="1:4" x14ac:dyDescent="0.2">
      <c r="A2538" s="158"/>
      <c r="D2538" s="138"/>
    </row>
    <row r="2539" spans="1:4" x14ac:dyDescent="0.2">
      <c r="A2539" s="158"/>
      <c r="D2539" s="138"/>
    </row>
    <row r="2540" spans="1:4" x14ac:dyDescent="0.2">
      <c r="A2540" s="158"/>
      <c r="D2540" s="138"/>
    </row>
    <row r="2541" spans="1:4" x14ac:dyDescent="0.2">
      <c r="A2541" s="158"/>
      <c r="D2541" s="138"/>
    </row>
    <row r="2542" spans="1:4" x14ac:dyDescent="0.2">
      <c r="A2542" s="158"/>
      <c r="D2542" s="138"/>
    </row>
    <row r="2543" spans="1:4" x14ac:dyDescent="0.2">
      <c r="A2543" s="158"/>
      <c r="D2543" s="138"/>
    </row>
    <row r="2544" spans="1:4" x14ac:dyDescent="0.2">
      <c r="A2544" s="158"/>
      <c r="D2544" s="138"/>
    </row>
    <row r="2545" spans="1:4" x14ac:dyDescent="0.2">
      <c r="A2545" s="158"/>
      <c r="D2545" s="138"/>
    </row>
    <row r="2546" spans="1:4" x14ac:dyDescent="0.2">
      <c r="A2546" s="158"/>
      <c r="D2546" s="138"/>
    </row>
    <row r="2547" spans="1:4" x14ac:dyDescent="0.2">
      <c r="A2547" s="158"/>
      <c r="D2547" s="138"/>
    </row>
    <row r="2548" spans="1:4" x14ac:dyDescent="0.2">
      <c r="A2548" s="158"/>
      <c r="D2548" s="138"/>
    </row>
    <row r="2549" spans="1:4" x14ac:dyDescent="0.2">
      <c r="A2549" s="158"/>
      <c r="D2549" s="138"/>
    </row>
    <row r="2550" spans="1:4" x14ac:dyDescent="0.2">
      <c r="A2550" s="158"/>
      <c r="D2550" s="138"/>
    </row>
    <row r="2551" spans="1:4" x14ac:dyDescent="0.2">
      <c r="A2551" s="158"/>
      <c r="D2551" s="138"/>
    </row>
    <row r="2552" spans="1:4" x14ac:dyDescent="0.2">
      <c r="A2552" s="158"/>
      <c r="D2552" s="138"/>
    </row>
    <row r="2553" spans="1:4" x14ac:dyDescent="0.2">
      <c r="A2553" s="158"/>
      <c r="D2553" s="138"/>
    </row>
    <row r="2554" spans="1:4" x14ac:dyDescent="0.2">
      <c r="A2554" s="158"/>
      <c r="D2554" s="138"/>
    </row>
    <row r="2555" spans="1:4" x14ac:dyDescent="0.2">
      <c r="A2555" s="158"/>
      <c r="D2555" s="138"/>
    </row>
    <row r="2556" spans="1:4" x14ac:dyDescent="0.2">
      <c r="A2556" s="158"/>
      <c r="D2556" s="138"/>
    </row>
    <row r="2557" spans="1:4" x14ac:dyDescent="0.2">
      <c r="A2557" s="158"/>
      <c r="D2557" s="138"/>
    </row>
    <row r="2558" spans="1:4" x14ac:dyDescent="0.2">
      <c r="A2558" s="158"/>
      <c r="D2558" s="138"/>
    </row>
    <row r="2559" spans="1:4" x14ac:dyDescent="0.2">
      <c r="A2559" s="158"/>
      <c r="D2559" s="138"/>
    </row>
    <row r="2560" spans="1:4" x14ac:dyDescent="0.2">
      <c r="A2560" s="158"/>
      <c r="D2560" s="138"/>
    </row>
    <row r="2561" spans="1:4" x14ac:dyDescent="0.2">
      <c r="A2561" s="158"/>
      <c r="D2561" s="138"/>
    </row>
    <row r="2562" spans="1:4" x14ac:dyDescent="0.2">
      <c r="A2562" s="158"/>
      <c r="D2562" s="138"/>
    </row>
    <row r="2563" spans="1:4" x14ac:dyDescent="0.2">
      <c r="A2563" s="158"/>
      <c r="D2563" s="138"/>
    </row>
    <row r="2564" spans="1:4" x14ac:dyDescent="0.2">
      <c r="A2564" s="158"/>
      <c r="D2564" s="138"/>
    </row>
    <row r="2565" spans="1:4" x14ac:dyDescent="0.2">
      <c r="A2565" s="158"/>
      <c r="D2565" s="138"/>
    </row>
    <row r="2566" spans="1:4" x14ac:dyDescent="0.2">
      <c r="A2566" s="158"/>
      <c r="D2566" s="138"/>
    </row>
    <row r="2567" spans="1:4" x14ac:dyDescent="0.2">
      <c r="A2567" s="158"/>
      <c r="D2567" s="138"/>
    </row>
    <row r="2568" spans="1:4" x14ac:dyDescent="0.2">
      <c r="A2568" s="158"/>
      <c r="D2568" s="138"/>
    </row>
    <row r="2569" spans="1:4" x14ac:dyDescent="0.2">
      <c r="A2569" s="158"/>
      <c r="D2569" s="138"/>
    </row>
    <row r="2570" spans="1:4" x14ac:dyDescent="0.2">
      <c r="A2570" s="158"/>
      <c r="D2570" s="138"/>
    </row>
    <row r="2571" spans="1:4" x14ac:dyDescent="0.2">
      <c r="A2571" s="158"/>
      <c r="D2571" s="138"/>
    </row>
    <row r="2572" spans="1:4" x14ac:dyDescent="0.2">
      <c r="A2572" s="158"/>
      <c r="D2572" s="138"/>
    </row>
    <row r="2573" spans="1:4" x14ac:dyDescent="0.2">
      <c r="A2573" s="158"/>
      <c r="D2573" s="138"/>
    </row>
    <row r="2574" spans="1:4" x14ac:dyDescent="0.2">
      <c r="A2574" s="158"/>
      <c r="D2574" s="138"/>
    </row>
    <row r="2575" spans="1:4" x14ac:dyDescent="0.2">
      <c r="A2575" s="158"/>
      <c r="D2575" s="138"/>
    </row>
    <row r="2576" spans="1:4" x14ac:dyDescent="0.2">
      <c r="A2576" s="158"/>
      <c r="D2576" s="138"/>
    </row>
    <row r="2577" spans="1:4" x14ac:dyDescent="0.2">
      <c r="A2577" s="158"/>
      <c r="D2577" s="138"/>
    </row>
    <row r="2578" spans="1:4" x14ac:dyDescent="0.2">
      <c r="A2578" s="158"/>
      <c r="D2578" s="138"/>
    </row>
    <row r="2579" spans="1:4" x14ac:dyDescent="0.2">
      <c r="A2579" s="158"/>
      <c r="D2579" s="138"/>
    </row>
    <row r="2580" spans="1:4" x14ac:dyDescent="0.2">
      <c r="A2580" s="158"/>
      <c r="D2580" s="138"/>
    </row>
    <row r="2581" spans="1:4" x14ac:dyDescent="0.2">
      <c r="A2581" s="158"/>
      <c r="D2581" s="138"/>
    </row>
    <row r="2582" spans="1:4" x14ac:dyDescent="0.2">
      <c r="A2582" s="158"/>
      <c r="D2582" s="138"/>
    </row>
    <row r="2583" spans="1:4" x14ac:dyDescent="0.2">
      <c r="A2583" s="158"/>
      <c r="D2583" s="138"/>
    </row>
    <row r="2584" spans="1:4" x14ac:dyDescent="0.2">
      <c r="A2584" s="158"/>
      <c r="D2584" s="138"/>
    </row>
    <row r="2585" spans="1:4" x14ac:dyDescent="0.2">
      <c r="A2585" s="158"/>
      <c r="D2585" s="138"/>
    </row>
    <row r="2586" spans="1:4" x14ac:dyDescent="0.2">
      <c r="A2586" s="158"/>
      <c r="D2586" s="138"/>
    </row>
    <row r="2587" spans="1:4" x14ac:dyDescent="0.2">
      <c r="A2587" s="158"/>
      <c r="D2587" s="138"/>
    </row>
    <row r="2588" spans="1:4" x14ac:dyDescent="0.2">
      <c r="A2588" s="158"/>
      <c r="D2588" s="138"/>
    </row>
    <row r="2589" spans="1:4" x14ac:dyDescent="0.2">
      <c r="A2589" s="158"/>
      <c r="D2589" s="138"/>
    </row>
    <row r="2590" spans="1:4" x14ac:dyDescent="0.2">
      <c r="A2590" s="158"/>
      <c r="D2590" s="138"/>
    </row>
    <row r="2591" spans="1:4" x14ac:dyDescent="0.2">
      <c r="A2591" s="158"/>
      <c r="D2591" s="138"/>
    </row>
    <row r="2592" spans="1:4" x14ac:dyDescent="0.2">
      <c r="A2592" s="158"/>
      <c r="D2592" s="138"/>
    </row>
    <row r="2593" spans="1:4" x14ac:dyDescent="0.2">
      <c r="A2593" s="158"/>
      <c r="D2593" s="138"/>
    </row>
    <row r="2594" spans="1:4" x14ac:dyDescent="0.2">
      <c r="A2594" s="158"/>
      <c r="D2594" s="138"/>
    </row>
    <row r="2595" spans="1:4" x14ac:dyDescent="0.2">
      <c r="A2595" s="158"/>
      <c r="D2595" s="138"/>
    </row>
    <row r="2596" spans="1:4" x14ac:dyDescent="0.2">
      <c r="A2596" s="158"/>
      <c r="D2596" s="138"/>
    </row>
    <row r="2597" spans="1:4" x14ac:dyDescent="0.2">
      <c r="A2597" s="158"/>
      <c r="D2597" s="138"/>
    </row>
    <row r="2598" spans="1:4" x14ac:dyDescent="0.2">
      <c r="A2598" s="158"/>
      <c r="D2598" s="138"/>
    </row>
    <row r="2599" spans="1:4" x14ac:dyDescent="0.2">
      <c r="A2599" s="158"/>
      <c r="D2599" s="138"/>
    </row>
    <row r="2600" spans="1:4" x14ac:dyDescent="0.2">
      <c r="A2600" s="158"/>
      <c r="D2600" s="138"/>
    </row>
    <row r="2601" spans="1:4" x14ac:dyDescent="0.2">
      <c r="A2601" s="158"/>
      <c r="D2601" s="138"/>
    </row>
    <row r="2602" spans="1:4" x14ac:dyDescent="0.2">
      <c r="A2602" s="158"/>
      <c r="D2602" s="138"/>
    </row>
    <row r="2603" spans="1:4" x14ac:dyDescent="0.2">
      <c r="A2603" s="158"/>
      <c r="D2603" s="138"/>
    </row>
    <row r="2604" spans="1:4" x14ac:dyDescent="0.2">
      <c r="A2604" s="158"/>
      <c r="D2604" s="138"/>
    </row>
    <row r="2605" spans="1:4" x14ac:dyDescent="0.2">
      <c r="A2605" s="158"/>
      <c r="D2605" s="138"/>
    </row>
    <row r="2606" spans="1:4" x14ac:dyDescent="0.2">
      <c r="A2606" s="158"/>
      <c r="D2606" s="138"/>
    </row>
    <row r="2607" spans="1:4" x14ac:dyDescent="0.2">
      <c r="A2607" s="158"/>
      <c r="D2607" s="138"/>
    </row>
    <row r="2608" spans="1:4" x14ac:dyDescent="0.2">
      <c r="A2608" s="158"/>
      <c r="D2608" s="138"/>
    </row>
    <row r="2609" spans="1:4" x14ac:dyDescent="0.2">
      <c r="A2609" s="158"/>
      <c r="D2609" s="138"/>
    </row>
    <row r="2610" spans="1:4" x14ac:dyDescent="0.2">
      <c r="A2610" s="158"/>
      <c r="D2610" s="138"/>
    </row>
    <row r="2611" spans="1:4" x14ac:dyDescent="0.2">
      <c r="A2611" s="158"/>
      <c r="D2611" s="138"/>
    </row>
    <row r="2612" spans="1:4" x14ac:dyDescent="0.2">
      <c r="A2612" s="158"/>
      <c r="D2612" s="138"/>
    </row>
    <row r="2613" spans="1:4" x14ac:dyDescent="0.2">
      <c r="A2613" s="158"/>
      <c r="D2613" s="138"/>
    </row>
    <row r="2614" spans="1:4" x14ac:dyDescent="0.2">
      <c r="A2614" s="158"/>
      <c r="D2614" s="138"/>
    </row>
    <row r="2615" spans="1:4" x14ac:dyDescent="0.2">
      <c r="A2615" s="158"/>
      <c r="D2615" s="138"/>
    </row>
    <row r="2616" spans="1:4" x14ac:dyDescent="0.2">
      <c r="A2616" s="158"/>
      <c r="D2616" s="138"/>
    </row>
    <row r="2617" spans="1:4" x14ac:dyDescent="0.2">
      <c r="A2617" s="158"/>
      <c r="D2617" s="138"/>
    </row>
    <row r="2618" spans="1:4" x14ac:dyDescent="0.2">
      <c r="A2618" s="158"/>
      <c r="D2618" s="138"/>
    </row>
    <row r="2619" spans="1:4" x14ac:dyDescent="0.2">
      <c r="A2619" s="158"/>
      <c r="D2619" s="138"/>
    </row>
    <row r="2620" spans="1:4" x14ac:dyDescent="0.2">
      <c r="A2620" s="158"/>
      <c r="D2620" s="138"/>
    </row>
    <row r="2621" spans="1:4" x14ac:dyDescent="0.2">
      <c r="A2621" s="158"/>
      <c r="D2621" s="138"/>
    </row>
    <row r="2622" spans="1:4" x14ac:dyDescent="0.2">
      <c r="A2622" s="158"/>
      <c r="D2622" s="138"/>
    </row>
    <row r="2623" spans="1:4" x14ac:dyDescent="0.2">
      <c r="A2623" s="158"/>
      <c r="D2623" s="138"/>
    </row>
    <row r="2624" spans="1:4" x14ac:dyDescent="0.2">
      <c r="A2624" s="158"/>
      <c r="D2624" s="138"/>
    </row>
    <row r="2625" spans="1:4" x14ac:dyDescent="0.2">
      <c r="A2625" s="158"/>
      <c r="D2625" s="138"/>
    </row>
    <row r="2626" spans="1:4" x14ac:dyDescent="0.2">
      <c r="A2626" s="158"/>
      <c r="D2626" s="138"/>
    </row>
    <row r="2627" spans="1:4" x14ac:dyDescent="0.2">
      <c r="A2627" s="158"/>
      <c r="D2627" s="138"/>
    </row>
    <row r="2628" spans="1:4" x14ac:dyDescent="0.2">
      <c r="A2628" s="158"/>
      <c r="D2628" s="138"/>
    </row>
    <row r="2629" spans="1:4" x14ac:dyDescent="0.2">
      <c r="A2629" s="158"/>
      <c r="D2629" s="138"/>
    </row>
    <row r="2630" spans="1:4" x14ac:dyDescent="0.2">
      <c r="A2630" s="158"/>
      <c r="D2630" s="138"/>
    </row>
    <row r="2631" spans="1:4" x14ac:dyDescent="0.2">
      <c r="A2631" s="158"/>
      <c r="D2631" s="138"/>
    </row>
    <row r="2632" spans="1:4" x14ac:dyDescent="0.2">
      <c r="A2632" s="158"/>
      <c r="D2632" s="138"/>
    </row>
    <row r="2633" spans="1:4" x14ac:dyDescent="0.2">
      <c r="A2633" s="158"/>
      <c r="D2633" s="138"/>
    </row>
    <row r="2634" spans="1:4" x14ac:dyDescent="0.2">
      <c r="A2634" s="158"/>
      <c r="D2634" s="138"/>
    </row>
    <row r="2635" spans="1:4" x14ac:dyDescent="0.2">
      <c r="A2635" s="158"/>
      <c r="D2635" s="138"/>
    </row>
    <row r="2636" spans="1:4" x14ac:dyDescent="0.2">
      <c r="A2636" s="158"/>
      <c r="D2636" s="138"/>
    </row>
    <row r="2637" spans="1:4" x14ac:dyDescent="0.2">
      <c r="A2637" s="158"/>
      <c r="D2637" s="138"/>
    </row>
    <row r="2638" spans="1:4" x14ac:dyDescent="0.2">
      <c r="A2638" s="158"/>
      <c r="D2638" s="138"/>
    </row>
    <row r="2639" spans="1:4" x14ac:dyDescent="0.2">
      <c r="A2639" s="158"/>
      <c r="D2639" s="138"/>
    </row>
    <row r="2640" spans="1:4" x14ac:dyDescent="0.2">
      <c r="A2640" s="158"/>
      <c r="D2640" s="138"/>
    </row>
    <row r="2641" spans="1:4" x14ac:dyDescent="0.2">
      <c r="A2641" s="158"/>
      <c r="D2641" s="138"/>
    </row>
    <row r="2642" spans="1:4" x14ac:dyDescent="0.2">
      <c r="A2642" s="158"/>
      <c r="D2642" s="138"/>
    </row>
    <row r="2643" spans="1:4" x14ac:dyDescent="0.2">
      <c r="A2643" s="158"/>
      <c r="D2643" s="138"/>
    </row>
    <row r="2644" spans="1:4" x14ac:dyDescent="0.2">
      <c r="A2644" s="158"/>
      <c r="D2644" s="138"/>
    </row>
    <row r="2645" spans="1:4" x14ac:dyDescent="0.2">
      <c r="A2645" s="158"/>
      <c r="D2645" s="138"/>
    </row>
    <row r="2646" spans="1:4" x14ac:dyDescent="0.2">
      <c r="A2646" s="158"/>
      <c r="D2646" s="138"/>
    </row>
    <row r="2647" spans="1:4" x14ac:dyDescent="0.2">
      <c r="A2647" s="158"/>
      <c r="D2647" s="138"/>
    </row>
    <row r="2648" spans="1:4" x14ac:dyDescent="0.2">
      <c r="A2648" s="158"/>
      <c r="D2648" s="138"/>
    </row>
    <row r="2649" spans="1:4" x14ac:dyDescent="0.2">
      <c r="A2649" s="158"/>
      <c r="D2649" s="138"/>
    </row>
    <row r="2650" spans="1:4" x14ac:dyDescent="0.2">
      <c r="A2650" s="158"/>
      <c r="D2650" s="138"/>
    </row>
    <row r="2651" spans="1:4" x14ac:dyDescent="0.2">
      <c r="A2651" s="158"/>
      <c r="D2651" s="138"/>
    </row>
    <row r="2652" spans="1:4" x14ac:dyDescent="0.2">
      <c r="A2652" s="158"/>
      <c r="D2652" s="138"/>
    </row>
    <row r="2653" spans="1:4" x14ac:dyDescent="0.2">
      <c r="A2653" s="158"/>
      <c r="D2653" s="138"/>
    </row>
    <row r="2654" spans="1:4" x14ac:dyDescent="0.2">
      <c r="A2654" s="158"/>
      <c r="D2654" s="138"/>
    </row>
    <row r="2655" spans="1:4" x14ac:dyDescent="0.2">
      <c r="A2655" s="158"/>
      <c r="D2655" s="138"/>
    </row>
    <row r="2656" spans="1:4" x14ac:dyDescent="0.2">
      <c r="A2656" s="158"/>
      <c r="D2656" s="138"/>
    </row>
    <row r="2657" spans="1:4" x14ac:dyDescent="0.2">
      <c r="A2657" s="158"/>
      <c r="D2657" s="138"/>
    </row>
    <row r="2658" spans="1:4" x14ac:dyDescent="0.2">
      <c r="A2658" s="158"/>
      <c r="D2658" s="138"/>
    </row>
    <row r="2659" spans="1:4" x14ac:dyDescent="0.2">
      <c r="A2659" s="158"/>
      <c r="D2659" s="138"/>
    </row>
    <row r="2660" spans="1:4" x14ac:dyDescent="0.2">
      <c r="A2660" s="158"/>
      <c r="D2660" s="138"/>
    </row>
    <row r="2661" spans="1:4" x14ac:dyDescent="0.2">
      <c r="A2661" s="158"/>
      <c r="D2661" s="138"/>
    </row>
    <row r="2662" spans="1:4" x14ac:dyDescent="0.2">
      <c r="A2662" s="158"/>
      <c r="D2662" s="138"/>
    </row>
    <row r="2663" spans="1:4" x14ac:dyDescent="0.2">
      <c r="A2663" s="158"/>
      <c r="D2663" s="138"/>
    </row>
    <row r="2664" spans="1:4" x14ac:dyDescent="0.2">
      <c r="A2664" s="158"/>
      <c r="D2664" s="138"/>
    </row>
    <row r="2665" spans="1:4" x14ac:dyDescent="0.2">
      <c r="A2665" s="158"/>
      <c r="D2665" s="138"/>
    </row>
    <row r="2666" spans="1:4" x14ac:dyDescent="0.2">
      <c r="A2666" s="158"/>
      <c r="D2666" s="138"/>
    </row>
    <row r="2667" spans="1:4" x14ac:dyDescent="0.2">
      <c r="A2667" s="158"/>
      <c r="D2667" s="138"/>
    </row>
    <row r="2668" spans="1:4" x14ac:dyDescent="0.2">
      <c r="A2668" s="158"/>
      <c r="D2668" s="138"/>
    </row>
    <row r="2669" spans="1:4" x14ac:dyDescent="0.2">
      <c r="A2669" s="158"/>
      <c r="D2669" s="138"/>
    </row>
    <row r="2670" spans="1:4" x14ac:dyDescent="0.2">
      <c r="A2670" s="158"/>
      <c r="D2670" s="138"/>
    </row>
    <row r="2671" spans="1:4" x14ac:dyDescent="0.2">
      <c r="A2671" s="158"/>
      <c r="D2671" s="138"/>
    </row>
    <row r="2672" spans="1:4" x14ac:dyDescent="0.2">
      <c r="A2672" s="158"/>
      <c r="D2672" s="138"/>
    </row>
    <row r="2673" spans="1:4" x14ac:dyDescent="0.2">
      <c r="A2673" s="158"/>
      <c r="D2673" s="138"/>
    </row>
    <row r="2674" spans="1:4" x14ac:dyDescent="0.2">
      <c r="A2674" s="158"/>
      <c r="D2674" s="138"/>
    </row>
    <row r="2675" spans="1:4" x14ac:dyDescent="0.2">
      <c r="A2675" s="158"/>
      <c r="D2675" s="138"/>
    </row>
    <row r="2676" spans="1:4" x14ac:dyDescent="0.2">
      <c r="A2676" s="158"/>
      <c r="D2676" s="138"/>
    </row>
    <row r="2677" spans="1:4" x14ac:dyDescent="0.2">
      <c r="A2677" s="158"/>
      <c r="D2677" s="138"/>
    </row>
    <row r="2678" spans="1:4" x14ac:dyDescent="0.2">
      <c r="A2678" s="158"/>
      <c r="D2678" s="138"/>
    </row>
    <row r="2679" spans="1:4" x14ac:dyDescent="0.2">
      <c r="A2679" s="158"/>
      <c r="D2679" s="138"/>
    </row>
    <row r="2680" spans="1:4" x14ac:dyDescent="0.2">
      <c r="A2680" s="158"/>
      <c r="D2680" s="138"/>
    </row>
    <row r="2681" spans="1:4" x14ac:dyDescent="0.2">
      <c r="A2681" s="158"/>
      <c r="D2681" s="138"/>
    </row>
    <row r="2682" spans="1:4" x14ac:dyDescent="0.2">
      <c r="A2682" s="158"/>
      <c r="D2682" s="138"/>
    </row>
    <row r="2683" spans="1:4" x14ac:dyDescent="0.2">
      <c r="A2683" s="158"/>
      <c r="D2683" s="138"/>
    </row>
    <row r="2684" spans="1:4" x14ac:dyDescent="0.2">
      <c r="A2684" s="158"/>
      <c r="D2684" s="138"/>
    </row>
    <row r="2685" spans="1:4" x14ac:dyDescent="0.2">
      <c r="A2685" s="158"/>
      <c r="D2685" s="138"/>
    </row>
    <row r="2686" spans="1:4" x14ac:dyDescent="0.2">
      <c r="A2686" s="158"/>
      <c r="D2686" s="138"/>
    </row>
    <row r="2687" spans="1:4" x14ac:dyDescent="0.2">
      <c r="A2687" s="158"/>
      <c r="D2687" s="138"/>
    </row>
    <row r="2688" spans="1:4" x14ac:dyDescent="0.2">
      <c r="A2688" s="158"/>
      <c r="D2688" s="138"/>
    </row>
    <row r="2689" spans="1:4" x14ac:dyDescent="0.2">
      <c r="A2689" s="158"/>
      <c r="D2689" s="138"/>
    </row>
    <row r="2690" spans="1:4" x14ac:dyDescent="0.2">
      <c r="A2690" s="158"/>
      <c r="D2690" s="138"/>
    </row>
    <row r="2691" spans="1:4" x14ac:dyDescent="0.2">
      <c r="A2691" s="158"/>
      <c r="D2691" s="138"/>
    </row>
    <row r="2692" spans="1:4" x14ac:dyDescent="0.2">
      <c r="A2692" s="158"/>
      <c r="D2692" s="138"/>
    </row>
    <row r="2693" spans="1:4" x14ac:dyDescent="0.2">
      <c r="A2693" s="158"/>
      <c r="D2693" s="138"/>
    </row>
    <row r="2694" spans="1:4" x14ac:dyDescent="0.2">
      <c r="A2694" s="158"/>
      <c r="D2694" s="138"/>
    </row>
    <row r="2695" spans="1:4" x14ac:dyDescent="0.2">
      <c r="A2695" s="158"/>
      <c r="D2695" s="138"/>
    </row>
    <row r="2696" spans="1:4" x14ac:dyDescent="0.2">
      <c r="A2696" s="158"/>
      <c r="D2696" s="138"/>
    </row>
    <row r="2697" spans="1:4" x14ac:dyDescent="0.2">
      <c r="A2697" s="158"/>
      <c r="D2697" s="138"/>
    </row>
    <row r="2698" spans="1:4" x14ac:dyDescent="0.2">
      <c r="A2698" s="158"/>
      <c r="D2698" s="138"/>
    </row>
    <row r="2699" spans="1:4" x14ac:dyDescent="0.2">
      <c r="A2699" s="158"/>
      <c r="D2699" s="138"/>
    </row>
    <row r="2700" spans="1:4" x14ac:dyDescent="0.2">
      <c r="A2700" s="158"/>
      <c r="D2700" s="138"/>
    </row>
    <row r="2701" spans="1:4" x14ac:dyDescent="0.2">
      <c r="A2701" s="158"/>
      <c r="D2701" s="138"/>
    </row>
    <row r="2702" spans="1:4" x14ac:dyDescent="0.2">
      <c r="A2702" s="158"/>
      <c r="D2702" s="138"/>
    </row>
    <row r="2703" spans="1:4" x14ac:dyDescent="0.2">
      <c r="A2703" s="158"/>
      <c r="D2703" s="138"/>
    </row>
    <row r="2704" spans="1:4" x14ac:dyDescent="0.2">
      <c r="A2704" s="158"/>
      <c r="D2704" s="138"/>
    </row>
    <row r="2705" spans="1:4" x14ac:dyDescent="0.2">
      <c r="A2705" s="158"/>
      <c r="D2705" s="138"/>
    </row>
    <row r="2706" spans="1:4" x14ac:dyDescent="0.2">
      <c r="A2706" s="158"/>
      <c r="D2706" s="138"/>
    </row>
    <row r="2707" spans="1:4" x14ac:dyDescent="0.2">
      <c r="A2707" s="158"/>
      <c r="D2707" s="138"/>
    </row>
    <row r="2708" spans="1:4" x14ac:dyDescent="0.2">
      <c r="A2708" s="158"/>
      <c r="D2708" s="138"/>
    </row>
    <row r="2709" spans="1:4" x14ac:dyDescent="0.2">
      <c r="A2709" s="158"/>
      <c r="D2709" s="138"/>
    </row>
    <row r="2710" spans="1:4" x14ac:dyDescent="0.2">
      <c r="A2710" s="158"/>
      <c r="D2710" s="138"/>
    </row>
    <row r="2711" spans="1:4" x14ac:dyDescent="0.2">
      <c r="A2711" s="158"/>
      <c r="D2711" s="138"/>
    </row>
    <row r="2712" spans="1:4" x14ac:dyDescent="0.2">
      <c r="A2712" s="158"/>
      <c r="D2712" s="138"/>
    </row>
    <row r="2713" spans="1:4" x14ac:dyDescent="0.2">
      <c r="A2713" s="158"/>
      <c r="D2713" s="138"/>
    </row>
    <row r="2714" spans="1:4" x14ac:dyDescent="0.2">
      <c r="A2714" s="158"/>
      <c r="D2714" s="138"/>
    </row>
    <row r="2715" spans="1:4" x14ac:dyDescent="0.2">
      <c r="A2715" s="158"/>
      <c r="D2715" s="138"/>
    </row>
    <row r="2716" spans="1:4" x14ac:dyDescent="0.2">
      <c r="A2716" s="158"/>
      <c r="D2716" s="138"/>
    </row>
    <row r="2717" spans="1:4" x14ac:dyDescent="0.2">
      <c r="A2717" s="158"/>
      <c r="D2717" s="138"/>
    </row>
    <row r="2718" spans="1:4" x14ac:dyDescent="0.2">
      <c r="A2718" s="158"/>
      <c r="D2718" s="138"/>
    </row>
    <row r="2719" spans="1:4" x14ac:dyDescent="0.2">
      <c r="A2719" s="158"/>
      <c r="D2719" s="138"/>
    </row>
    <row r="2720" spans="1:4" x14ac:dyDescent="0.2">
      <c r="A2720" s="158"/>
      <c r="D2720" s="138"/>
    </row>
    <row r="2721" spans="1:4" x14ac:dyDescent="0.2">
      <c r="A2721" s="158"/>
      <c r="D2721" s="138"/>
    </row>
    <row r="2722" spans="1:4" x14ac:dyDescent="0.2">
      <c r="A2722" s="158"/>
      <c r="D2722" s="138"/>
    </row>
    <row r="2723" spans="1:4" x14ac:dyDescent="0.2">
      <c r="A2723" s="158"/>
      <c r="D2723" s="138"/>
    </row>
    <row r="2724" spans="1:4" x14ac:dyDescent="0.2">
      <c r="A2724" s="158"/>
      <c r="D2724" s="138"/>
    </row>
    <row r="2725" spans="1:4" x14ac:dyDescent="0.2">
      <c r="A2725" s="158"/>
      <c r="D2725" s="138"/>
    </row>
    <row r="2726" spans="1:4" x14ac:dyDescent="0.2">
      <c r="A2726" s="158"/>
      <c r="D2726" s="138"/>
    </row>
    <row r="2727" spans="1:4" x14ac:dyDescent="0.2">
      <c r="A2727" s="158"/>
      <c r="D2727" s="138"/>
    </row>
    <row r="2728" spans="1:4" x14ac:dyDescent="0.2">
      <c r="A2728" s="158"/>
      <c r="D2728" s="138"/>
    </row>
    <row r="2729" spans="1:4" x14ac:dyDescent="0.2">
      <c r="A2729" s="158"/>
      <c r="D2729" s="138"/>
    </row>
    <row r="2730" spans="1:4" x14ac:dyDescent="0.2">
      <c r="A2730" s="158"/>
      <c r="D2730" s="138"/>
    </row>
    <row r="2731" spans="1:4" x14ac:dyDescent="0.2">
      <c r="A2731" s="158"/>
      <c r="D2731" s="138"/>
    </row>
    <row r="2732" spans="1:4" x14ac:dyDescent="0.2">
      <c r="A2732" s="158"/>
      <c r="D2732" s="138"/>
    </row>
    <row r="2733" spans="1:4" x14ac:dyDescent="0.2">
      <c r="A2733" s="158"/>
      <c r="D2733" s="138"/>
    </row>
    <row r="2734" spans="1:4" x14ac:dyDescent="0.2">
      <c r="A2734" s="158"/>
      <c r="D2734" s="138"/>
    </row>
    <row r="2735" spans="1:4" x14ac:dyDescent="0.2">
      <c r="A2735" s="158"/>
      <c r="D2735" s="138"/>
    </row>
    <row r="2736" spans="1:4" x14ac:dyDescent="0.2">
      <c r="A2736" s="158"/>
      <c r="D2736" s="138"/>
    </row>
    <row r="2737" spans="1:4" x14ac:dyDescent="0.2">
      <c r="A2737" s="158"/>
      <c r="D2737" s="138"/>
    </row>
    <row r="2738" spans="1:4" x14ac:dyDescent="0.2">
      <c r="A2738" s="158"/>
      <c r="D2738" s="138"/>
    </row>
    <row r="2739" spans="1:4" x14ac:dyDescent="0.2">
      <c r="A2739" s="158"/>
      <c r="D2739" s="138"/>
    </row>
    <row r="2740" spans="1:4" x14ac:dyDescent="0.2">
      <c r="A2740" s="158"/>
      <c r="D2740" s="138"/>
    </row>
    <row r="2741" spans="1:4" x14ac:dyDescent="0.2">
      <c r="A2741" s="158"/>
      <c r="D2741" s="138"/>
    </row>
    <row r="2742" spans="1:4" x14ac:dyDescent="0.2">
      <c r="A2742" s="158"/>
      <c r="D2742" s="138"/>
    </row>
    <row r="2743" spans="1:4" x14ac:dyDescent="0.2">
      <c r="A2743" s="158"/>
      <c r="D2743" s="138"/>
    </row>
    <row r="2744" spans="1:4" x14ac:dyDescent="0.2">
      <c r="A2744" s="158"/>
      <c r="D2744" s="138"/>
    </row>
    <row r="2745" spans="1:4" x14ac:dyDescent="0.2">
      <c r="A2745" s="158"/>
      <c r="D2745" s="138"/>
    </row>
    <row r="2746" spans="1:4" x14ac:dyDescent="0.2">
      <c r="A2746" s="158"/>
      <c r="D2746" s="138"/>
    </row>
    <row r="2747" spans="1:4" x14ac:dyDescent="0.2">
      <c r="A2747" s="158"/>
      <c r="D2747" s="138"/>
    </row>
    <row r="2748" spans="1:4" x14ac:dyDescent="0.2">
      <c r="A2748" s="158"/>
      <c r="D2748" s="138"/>
    </row>
    <row r="2749" spans="1:4" x14ac:dyDescent="0.2">
      <c r="A2749" s="158"/>
      <c r="D2749" s="138"/>
    </row>
    <row r="2750" spans="1:4" x14ac:dyDescent="0.2">
      <c r="A2750" s="158"/>
      <c r="D2750" s="138"/>
    </row>
    <row r="2751" spans="1:4" x14ac:dyDescent="0.2">
      <c r="A2751" s="158"/>
      <c r="D2751" s="138"/>
    </row>
    <row r="2752" spans="1:4" x14ac:dyDescent="0.2">
      <c r="A2752" s="158"/>
      <c r="D2752" s="138"/>
    </row>
    <row r="2753" spans="1:4" x14ac:dyDescent="0.2">
      <c r="A2753" s="158"/>
      <c r="D2753" s="138"/>
    </row>
    <row r="2754" spans="1:4" x14ac:dyDescent="0.2">
      <c r="A2754" s="158"/>
      <c r="D2754" s="138"/>
    </row>
    <row r="2755" spans="1:4" x14ac:dyDescent="0.2">
      <c r="A2755" s="158"/>
      <c r="D2755" s="138"/>
    </row>
    <row r="2756" spans="1:4" x14ac:dyDescent="0.2">
      <c r="A2756" s="158"/>
      <c r="D2756" s="138"/>
    </row>
    <row r="2757" spans="1:4" x14ac:dyDescent="0.2">
      <c r="A2757" s="158"/>
      <c r="D2757" s="138"/>
    </row>
    <row r="2758" spans="1:4" x14ac:dyDescent="0.2">
      <c r="A2758" s="158"/>
      <c r="D2758" s="138"/>
    </row>
    <row r="2759" spans="1:4" x14ac:dyDescent="0.2">
      <c r="A2759" s="158"/>
      <c r="D2759" s="138"/>
    </row>
    <row r="2760" spans="1:4" x14ac:dyDescent="0.2">
      <c r="A2760" s="158"/>
      <c r="D2760" s="138"/>
    </row>
    <row r="2761" spans="1:4" x14ac:dyDescent="0.2">
      <c r="A2761" s="158"/>
      <c r="D2761" s="138"/>
    </row>
    <row r="2762" spans="1:4" x14ac:dyDescent="0.2">
      <c r="A2762" s="158"/>
      <c r="D2762" s="138"/>
    </row>
    <row r="2763" spans="1:4" x14ac:dyDescent="0.2">
      <c r="A2763" s="158"/>
      <c r="D2763" s="138"/>
    </row>
    <row r="2764" spans="1:4" x14ac:dyDescent="0.2">
      <c r="A2764" s="158"/>
      <c r="D2764" s="138"/>
    </row>
    <row r="2765" spans="1:4" x14ac:dyDescent="0.2">
      <c r="A2765" s="158"/>
      <c r="D2765" s="138"/>
    </row>
    <row r="2766" spans="1:4" x14ac:dyDescent="0.2">
      <c r="A2766" s="158"/>
      <c r="D2766" s="138"/>
    </row>
    <row r="2767" spans="1:4" x14ac:dyDescent="0.2">
      <c r="A2767" s="158"/>
      <c r="D2767" s="138"/>
    </row>
    <row r="2768" spans="1:4" x14ac:dyDescent="0.2">
      <c r="A2768" s="158"/>
      <c r="D2768" s="138"/>
    </row>
    <row r="2769" spans="1:4" x14ac:dyDescent="0.2">
      <c r="A2769" s="158"/>
      <c r="D2769" s="138"/>
    </row>
    <row r="2770" spans="1:4" x14ac:dyDescent="0.2">
      <c r="A2770" s="158"/>
      <c r="D2770" s="138"/>
    </row>
    <row r="2771" spans="1:4" x14ac:dyDescent="0.2">
      <c r="A2771" s="158"/>
      <c r="D2771" s="138"/>
    </row>
    <row r="2772" spans="1:4" x14ac:dyDescent="0.2">
      <c r="A2772" s="158"/>
      <c r="D2772" s="138"/>
    </row>
    <row r="2773" spans="1:4" x14ac:dyDescent="0.2">
      <c r="A2773" s="158"/>
      <c r="D2773" s="138"/>
    </row>
    <row r="2774" spans="1:4" x14ac:dyDescent="0.2">
      <c r="A2774" s="158"/>
      <c r="D2774" s="138"/>
    </row>
    <row r="2775" spans="1:4" x14ac:dyDescent="0.2">
      <c r="A2775" s="158"/>
      <c r="D2775" s="138"/>
    </row>
    <row r="2776" spans="1:4" x14ac:dyDescent="0.2">
      <c r="A2776" s="158"/>
      <c r="D2776" s="138"/>
    </row>
    <row r="2777" spans="1:4" x14ac:dyDescent="0.2">
      <c r="A2777" s="158"/>
      <c r="D2777" s="138"/>
    </row>
    <row r="2778" spans="1:4" x14ac:dyDescent="0.2">
      <c r="A2778" s="158"/>
      <c r="D2778" s="138"/>
    </row>
    <row r="2779" spans="1:4" x14ac:dyDescent="0.2">
      <c r="A2779" s="158"/>
      <c r="D2779" s="138"/>
    </row>
    <row r="2780" spans="1:4" x14ac:dyDescent="0.2">
      <c r="A2780" s="158"/>
      <c r="D2780" s="138"/>
    </row>
    <row r="2781" spans="1:4" x14ac:dyDescent="0.2">
      <c r="A2781" s="158"/>
      <c r="D2781" s="138"/>
    </row>
    <row r="2782" spans="1:4" x14ac:dyDescent="0.2">
      <c r="A2782" s="158"/>
      <c r="D2782" s="138"/>
    </row>
    <row r="2783" spans="1:4" x14ac:dyDescent="0.2">
      <c r="A2783" s="158"/>
      <c r="D2783" s="138"/>
    </row>
    <row r="2784" spans="1:4" x14ac:dyDescent="0.2">
      <c r="A2784" s="158"/>
      <c r="D2784" s="138"/>
    </row>
    <row r="2785" spans="1:4" x14ac:dyDescent="0.2">
      <c r="A2785" s="158"/>
      <c r="D2785" s="138"/>
    </row>
    <row r="2786" spans="1:4" x14ac:dyDescent="0.2">
      <c r="A2786" s="158"/>
      <c r="D2786" s="138"/>
    </row>
    <row r="2787" spans="1:4" x14ac:dyDescent="0.2">
      <c r="A2787" s="158"/>
      <c r="D2787" s="138"/>
    </row>
    <row r="2788" spans="1:4" x14ac:dyDescent="0.2">
      <c r="A2788" s="158"/>
      <c r="D2788" s="138"/>
    </row>
    <row r="2789" spans="1:4" x14ac:dyDescent="0.2">
      <c r="A2789" s="158"/>
      <c r="D2789" s="138"/>
    </row>
    <row r="2790" spans="1:4" x14ac:dyDescent="0.2">
      <c r="A2790" s="158"/>
      <c r="D2790" s="138"/>
    </row>
    <row r="2791" spans="1:4" x14ac:dyDescent="0.2">
      <c r="A2791" s="158"/>
      <c r="D2791" s="138"/>
    </row>
    <row r="2792" spans="1:4" x14ac:dyDescent="0.2">
      <c r="A2792" s="158"/>
      <c r="D2792" s="138"/>
    </row>
    <row r="2793" spans="1:4" x14ac:dyDescent="0.2">
      <c r="A2793" s="158"/>
      <c r="D2793" s="138"/>
    </row>
    <row r="2794" spans="1:4" x14ac:dyDescent="0.2">
      <c r="A2794" s="158"/>
      <c r="D2794" s="138"/>
    </row>
    <row r="2795" spans="1:4" x14ac:dyDescent="0.2">
      <c r="A2795" s="158"/>
      <c r="D2795" s="138"/>
    </row>
    <row r="2796" spans="1:4" x14ac:dyDescent="0.2">
      <c r="A2796" s="158"/>
      <c r="D2796" s="138"/>
    </row>
    <row r="2797" spans="1:4" x14ac:dyDescent="0.2">
      <c r="A2797" s="158"/>
      <c r="D2797" s="138"/>
    </row>
    <row r="2798" spans="1:4" x14ac:dyDescent="0.2">
      <c r="A2798" s="158"/>
      <c r="D2798" s="138"/>
    </row>
    <row r="2799" spans="1:4" x14ac:dyDescent="0.2">
      <c r="A2799" s="158"/>
      <c r="D2799" s="138"/>
    </row>
    <row r="2800" spans="1:4" x14ac:dyDescent="0.2">
      <c r="A2800" s="158"/>
      <c r="D2800" s="138"/>
    </row>
    <row r="2801" spans="1:4" x14ac:dyDescent="0.2">
      <c r="A2801" s="158"/>
      <c r="D2801" s="138"/>
    </row>
    <row r="2802" spans="1:4" x14ac:dyDescent="0.2">
      <c r="A2802" s="158"/>
      <c r="D2802" s="138"/>
    </row>
    <row r="2803" spans="1:4" x14ac:dyDescent="0.2">
      <c r="A2803" s="158"/>
      <c r="D2803" s="138"/>
    </row>
    <row r="2804" spans="1:4" x14ac:dyDescent="0.2">
      <c r="A2804" s="158"/>
      <c r="D2804" s="138"/>
    </row>
    <row r="2805" spans="1:4" x14ac:dyDescent="0.2">
      <c r="A2805" s="158"/>
      <c r="D2805" s="138"/>
    </row>
    <row r="2806" spans="1:4" x14ac:dyDescent="0.2">
      <c r="A2806" s="158"/>
      <c r="D2806" s="138"/>
    </row>
    <row r="2807" spans="1:4" x14ac:dyDescent="0.2">
      <c r="A2807" s="158"/>
      <c r="D2807" s="138"/>
    </row>
    <row r="2808" spans="1:4" x14ac:dyDescent="0.2">
      <c r="A2808" s="158"/>
      <c r="D2808" s="138"/>
    </row>
    <row r="2809" spans="1:4" x14ac:dyDescent="0.2">
      <c r="A2809" s="158"/>
      <c r="D2809" s="138"/>
    </row>
    <row r="2810" spans="1:4" x14ac:dyDescent="0.2">
      <c r="A2810" s="158"/>
      <c r="D2810" s="138"/>
    </row>
    <row r="2811" spans="1:4" x14ac:dyDescent="0.2">
      <c r="A2811" s="158"/>
      <c r="D2811" s="138"/>
    </row>
    <row r="2812" spans="1:4" x14ac:dyDescent="0.2">
      <c r="A2812" s="158"/>
      <c r="D2812" s="138"/>
    </row>
    <row r="2813" spans="1:4" x14ac:dyDescent="0.2">
      <c r="A2813" s="158"/>
      <c r="D2813" s="138"/>
    </row>
    <row r="2814" spans="1:4" x14ac:dyDescent="0.2">
      <c r="A2814" s="158"/>
      <c r="D2814" s="138"/>
    </row>
    <row r="2815" spans="1:4" x14ac:dyDescent="0.2">
      <c r="A2815" s="158"/>
      <c r="D2815" s="138"/>
    </row>
    <row r="2816" spans="1:4" x14ac:dyDescent="0.2">
      <c r="A2816" s="158"/>
      <c r="D2816" s="138"/>
    </row>
    <row r="2817" spans="1:4" x14ac:dyDescent="0.2">
      <c r="A2817" s="158"/>
      <c r="D2817" s="138"/>
    </row>
    <row r="2818" spans="1:4" x14ac:dyDescent="0.2">
      <c r="A2818" s="158"/>
      <c r="D2818" s="138"/>
    </row>
    <row r="2819" spans="1:4" x14ac:dyDescent="0.2">
      <c r="A2819" s="158"/>
      <c r="D2819" s="138"/>
    </row>
    <row r="2820" spans="1:4" x14ac:dyDescent="0.2">
      <c r="A2820" s="158"/>
      <c r="D2820" s="138"/>
    </row>
    <row r="2821" spans="1:4" x14ac:dyDescent="0.2">
      <c r="A2821" s="158"/>
      <c r="D2821" s="138"/>
    </row>
    <row r="2822" spans="1:4" x14ac:dyDescent="0.2">
      <c r="A2822" s="158"/>
      <c r="D2822" s="138"/>
    </row>
    <row r="2823" spans="1:4" x14ac:dyDescent="0.2">
      <c r="A2823" s="158"/>
      <c r="D2823" s="138"/>
    </row>
    <row r="2824" spans="1:4" x14ac:dyDescent="0.2">
      <c r="A2824" s="158"/>
      <c r="D2824" s="138"/>
    </row>
    <row r="2825" spans="1:4" x14ac:dyDescent="0.2">
      <c r="A2825" s="158"/>
      <c r="D2825" s="138"/>
    </row>
    <row r="2826" spans="1:4" x14ac:dyDescent="0.2">
      <c r="A2826" s="158"/>
      <c r="D2826" s="138"/>
    </row>
    <row r="2827" spans="1:4" x14ac:dyDescent="0.2">
      <c r="A2827" s="158"/>
      <c r="D2827" s="138"/>
    </row>
    <row r="2828" spans="1:4" x14ac:dyDescent="0.2">
      <c r="A2828" s="158"/>
      <c r="D2828" s="138"/>
    </row>
    <row r="2829" spans="1:4" x14ac:dyDescent="0.2">
      <c r="A2829" s="158"/>
      <c r="D2829" s="138"/>
    </row>
    <row r="2830" spans="1:4" x14ac:dyDescent="0.2">
      <c r="A2830" s="158"/>
      <c r="D2830" s="138"/>
    </row>
    <row r="2831" spans="1:4" x14ac:dyDescent="0.2">
      <c r="A2831" s="158"/>
      <c r="D2831" s="138"/>
    </row>
    <row r="2832" spans="1:4" x14ac:dyDescent="0.2">
      <c r="A2832" s="158"/>
      <c r="D2832" s="138"/>
    </row>
    <row r="2833" spans="1:4" x14ac:dyDescent="0.2">
      <c r="A2833" s="158"/>
      <c r="D2833" s="138"/>
    </row>
    <row r="2834" spans="1:4" x14ac:dyDescent="0.2">
      <c r="A2834" s="158"/>
      <c r="D2834" s="138"/>
    </row>
    <row r="2835" spans="1:4" x14ac:dyDescent="0.2">
      <c r="A2835" s="158"/>
      <c r="D2835" s="138"/>
    </row>
    <row r="2836" spans="1:4" x14ac:dyDescent="0.2">
      <c r="A2836" s="158"/>
      <c r="D2836" s="138"/>
    </row>
    <row r="2837" spans="1:4" x14ac:dyDescent="0.2">
      <c r="A2837" s="158"/>
      <c r="D2837" s="138"/>
    </row>
    <row r="2838" spans="1:4" x14ac:dyDescent="0.2">
      <c r="A2838" s="158"/>
      <c r="D2838" s="138"/>
    </row>
    <row r="2839" spans="1:4" x14ac:dyDescent="0.2">
      <c r="A2839" s="158"/>
      <c r="D2839" s="138"/>
    </row>
    <row r="2840" spans="1:4" x14ac:dyDescent="0.2">
      <c r="A2840" s="158"/>
      <c r="D2840" s="138"/>
    </row>
    <row r="2841" spans="1:4" x14ac:dyDescent="0.2">
      <c r="A2841" s="158"/>
      <c r="D2841" s="138"/>
    </row>
    <row r="2842" spans="1:4" x14ac:dyDescent="0.2">
      <c r="A2842" s="158"/>
      <c r="D2842" s="138"/>
    </row>
    <row r="2843" spans="1:4" x14ac:dyDescent="0.2">
      <c r="A2843" s="158"/>
      <c r="D2843" s="138"/>
    </row>
    <row r="2844" spans="1:4" x14ac:dyDescent="0.2">
      <c r="A2844" s="158"/>
      <c r="D2844" s="138"/>
    </row>
    <row r="2845" spans="1:4" x14ac:dyDescent="0.2">
      <c r="A2845" s="158"/>
      <c r="D2845" s="138"/>
    </row>
    <row r="2846" spans="1:4" x14ac:dyDescent="0.2">
      <c r="A2846" s="158"/>
      <c r="D2846" s="138"/>
    </row>
    <row r="2847" spans="1:4" x14ac:dyDescent="0.2">
      <c r="A2847" s="158"/>
      <c r="D2847" s="138"/>
    </row>
    <row r="2848" spans="1:4" x14ac:dyDescent="0.2">
      <c r="A2848" s="158"/>
      <c r="D2848" s="138"/>
    </row>
    <row r="2849" spans="1:4" x14ac:dyDescent="0.2">
      <c r="A2849" s="158"/>
      <c r="D2849" s="138"/>
    </row>
    <row r="2850" spans="1:4" x14ac:dyDescent="0.2">
      <c r="A2850" s="158"/>
      <c r="D2850" s="138"/>
    </row>
    <row r="2851" spans="1:4" x14ac:dyDescent="0.2">
      <c r="A2851" s="158"/>
      <c r="D2851" s="138"/>
    </row>
    <row r="2852" spans="1:4" x14ac:dyDescent="0.2">
      <c r="A2852" s="158"/>
      <c r="D2852" s="138"/>
    </row>
    <row r="2853" spans="1:4" x14ac:dyDescent="0.2">
      <c r="A2853" s="158"/>
      <c r="D2853" s="138"/>
    </row>
    <row r="2854" spans="1:4" x14ac:dyDescent="0.2">
      <c r="A2854" s="158"/>
      <c r="D2854" s="138"/>
    </row>
    <row r="2855" spans="1:4" x14ac:dyDescent="0.2">
      <c r="A2855" s="158"/>
      <c r="D2855" s="138"/>
    </row>
    <row r="2856" spans="1:4" x14ac:dyDescent="0.2">
      <c r="A2856" s="158"/>
      <c r="D2856" s="138"/>
    </row>
    <row r="2857" spans="1:4" x14ac:dyDescent="0.2">
      <c r="A2857" s="158"/>
      <c r="D2857" s="138"/>
    </row>
    <row r="2858" spans="1:4" x14ac:dyDescent="0.2">
      <c r="A2858" s="158"/>
      <c r="D2858" s="138"/>
    </row>
    <row r="2859" spans="1:4" x14ac:dyDescent="0.2">
      <c r="A2859" s="158"/>
      <c r="D2859" s="138"/>
    </row>
    <row r="2860" spans="1:4" x14ac:dyDescent="0.2">
      <c r="A2860" s="158"/>
      <c r="D2860" s="138"/>
    </row>
    <row r="2861" spans="1:4" x14ac:dyDescent="0.2">
      <c r="A2861" s="158"/>
      <c r="D2861" s="138"/>
    </row>
    <row r="2862" spans="1:4" x14ac:dyDescent="0.2">
      <c r="A2862" s="158"/>
      <c r="D2862" s="138"/>
    </row>
    <row r="2863" spans="1:4" x14ac:dyDescent="0.2">
      <c r="A2863" s="158"/>
      <c r="D2863" s="138"/>
    </row>
    <row r="2864" spans="1:4" x14ac:dyDescent="0.2">
      <c r="A2864" s="158"/>
      <c r="D2864" s="138"/>
    </row>
    <row r="2865" spans="1:4" x14ac:dyDescent="0.2">
      <c r="A2865" s="158"/>
      <c r="D2865" s="138"/>
    </row>
    <row r="2866" spans="1:4" x14ac:dyDescent="0.2">
      <c r="A2866" s="158"/>
      <c r="D2866" s="138"/>
    </row>
    <row r="2867" spans="1:4" x14ac:dyDescent="0.2">
      <c r="A2867" s="158"/>
      <c r="D2867" s="138"/>
    </row>
    <row r="2868" spans="1:4" x14ac:dyDescent="0.2">
      <c r="A2868" s="158"/>
      <c r="D2868" s="138"/>
    </row>
    <row r="2869" spans="1:4" x14ac:dyDescent="0.2">
      <c r="A2869" s="158"/>
      <c r="D2869" s="138"/>
    </row>
    <row r="2870" spans="1:4" x14ac:dyDescent="0.2">
      <c r="A2870" s="158"/>
      <c r="D2870" s="138"/>
    </row>
    <row r="2871" spans="1:4" x14ac:dyDescent="0.2">
      <c r="A2871" s="158"/>
      <c r="D2871" s="138"/>
    </row>
    <row r="2872" spans="1:4" x14ac:dyDescent="0.2">
      <c r="A2872" s="158"/>
      <c r="D2872" s="138"/>
    </row>
    <row r="2873" spans="1:4" x14ac:dyDescent="0.2">
      <c r="A2873" s="158"/>
      <c r="D2873" s="138"/>
    </row>
    <row r="2874" spans="1:4" x14ac:dyDescent="0.2">
      <c r="A2874" s="158"/>
      <c r="D2874" s="138"/>
    </row>
    <row r="2875" spans="1:4" x14ac:dyDescent="0.2">
      <c r="A2875" s="158"/>
      <c r="D2875" s="138"/>
    </row>
    <row r="2876" spans="1:4" x14ac:dyDescent="0.2">
      <c r="A2876" s="158"/>
      <c r="D2876" s="138"/>
    </row>
    <row r="2877" spans="1:4" x14ac:dyDescent="0.2">
      <c r="A2877" s="158"/>
      <c r="D2877" s="138"/>
    </row>
    <row r="2878" spans="1:4" x14ac:dyDescent="0.2">
      <c r="A2878" s="158"/>
      <c r="D2878" s="138"/>
    </row>
    <row r="2879" spans="1:4" x14ac:dyDescent="0.2">
      <c r="A2879" s="158"/>
      <c r="D2879" s="138"/>
    </row>
    <row r="2880" spans="1:4" x14ac:dyDescent="0.2">
      <c r="A2880" s="158"/>
      <c r="D2880" s="138"/>
    </row>
    <row r="2881" spans="1:4" x14ac:dyDescent="0.2">
      <c r="A2881" s="158"/>
      <c r="D2881" s="138"/>
    </row>
    <row r="2882" spans="1:4" x14ac:dyDescent="0.2">
      <c r="A2882" s="158"/>
      <c r="D2882" s="138"/>
    </row>
    <row r="2883" spans="1:4" x14ac:dyDescent="0.2">
      <c r="A2883" s="158"/>
      <c r="D2883" s="138"/>
    </row>
    <row r="2884" spans="1:4" x14ac:dyDescent="0.2">
      <c r="A2884" s="158"/>
      <c r="D2884" s="138"/>
    </row>
    <row r="2885" spans="1:4" x14ac:dyDescent="0.2">
      <c r="A2885" s="158"/>
      <c r="D2885" s="138"/>
    </row>
    <row r="2886" spans="1:4" x14ac:dyDescent="0.2">
      <c r="A2886" s="158"/>
      <c r="D2886" s="138"/>
    </row>
    <row r="2887" spans="1:4" x14ac:dyDescent="0.2">
      <c r="A2887" s="158"/>
      <c r="D2887" s="138"/>
    </row>
    <row r="2888" spans="1:4" x14ac:dyDescent="0.2">
      <c r="A2888" s="158"/>
      <c r="D2888" s="138"/>
    </row>
    <row r="2889" spans="1:4" x14ac:dyDescent="0.2">
      <c r="A2889" s="158"/>
      <c r="D2889" s="138"/>
    </row>
    <row r="2890" spans="1:4" x14ac:dyDescent="0.2">
      <c r="A2890" s="158"/>
      <c r="D2890" s="138"/>
    </row>
    <row r="2891" spans="1:4" x14ac:dyDescent="0.2">
      <c r="A2891" s="158"/>
      <c r="D2891" s="138"/>
    </row>
    <row r="2892" spans="1:4" x14ac:dyDescent="0.2">
      <c r="A2892" s="158"/>
      <c r="D2892" s="138"/>
    </row>
    <row r="2893" spans="1:4" x14ac:dyDescent="0.2">
      <c r="A2893" s="158"/>
      <c r="D2893" s="138"/>
    </row>
    <row r="2894" spans="1:4" x14ac:dyDescent="0.2">
      <c r="A2894" s="158"/>
      <c r="D2894" s="138"/>
    </row>
    <row r="2895" spans="1:4" x14ac:dyDescent="0.2">
      <c r="A2895" s="158"/>
      <c r="D2895" s="138"/>
    </row>
    <row r="2896" spans="1:4" x14ac:dyDescent="0.2">
      <c r="A2896" s="158"/>
      <c r="D2896" s="138"/>
    </row>
    <row r="2897" spans="1:4" x14ac:dyDescent="0.2">
      <c r="A2897" s="158"/>
      <c r="D2897" s="138"/>
    </row>
    <row r="2898" spans="1:4" x14ac:dyDescent="0.2">
      <c r="A2898" s="158"/>
      <c r="D2898" s="138"/>
    </row>
    <row r="2899" spans="1:4" x14ac:dyDescent="0.2">
      <c r="A2899" s="158"/>
      <c r="D2899" s="138"/>
    </row>
    <row r="2900" spans="1:4" x14ac:dyDescent="0.2">
      <c r="A2900" s="158"/>
      <c r="D2900" s="138"/>
    </row>
    <row r="2901" spans="1:4" x14ac:dyDescent="0.2">
      <c r="A2901" s="158"/>
      <c r="D2901" s="138"/>
    </row>
    <row r="2902" spans="1:4" x14ac:dyDescent="0.2">
      <c r="A2902" s="158"/>
      <c r="D2902" s="138"/>
    </row>
    <row r="2903" spans="1:4" x14ac:dyDescent="0.2">
      <c r="A2903" s="158"/>
      <c r="D2903" s="138"/>
    </row>
    <row r="2904" spans="1:4" x14ac:dyDescent="0.2">
      <c r="A2904" s="158"/>
      <c r="D2904" s="138"/>
    </row>
    <row r="2905" spans="1:4" x14ac:dyDescent="0.2">
      <c r="A2905" s="158"/>
      <c r="D2905" s="138"/>
    </row>
    <row r="2906" spans="1:4" x14ac:dyDescent="0.2">
      <c r="A2906" s="158"/>
      <c r="D2906" s="138"/>
    </row>
    <row r="2907" spans="1:4" x14ac:dyDescent="0.2">
      <c r="A2907" s="158"/>
      <c r="D2907" s="138"/>
    </row>
    <row r="2908" spans="1:4" x14ac:dyDescent="0.2">
      <c r="A2908" s="158"/>
      <c r="D2908" s="138"/>
    </row>
    <row r="2909" spans="1:4" x14ac:dyDescent="0.2">
      <c r="A2909" s="158"/>
      <c r="D2909" s="138"/>
    </row>
    <row r="2910" spans="1:4" x14ac:dyDescent="0.2">
      <c r="A2910" s="158"/>
      <c r="D2910" s="138"/>
    </row>
    <row r="2911" spans="1:4" x14ac:dyDescent="0.2">
      <c r="A2911" s="158"/>
      <c r="D2911" s="138"/>
    </row>
    <row r="2912" spans="1:4" x14ac:dyDescent="0.2">
      <c r="A2912" s="158"/>
      <c r="D2912" s="138"/>
    </row>
    <row r="2913" spans="1:4" x14ac:dyDescent="0.2">
      <c r="A2913" s="158"/>
      <c r="D2913" s="138"/>
    </row>
    <row r="2914" spans="1:4" x14ac:dyDescent="0.2">
      <c r="A2914" s="158"/>
      <c r="D2914" s="138"/>
    </row>
    <row r="2915" spans="1:4" x14ac:dyDescent="0.2">
      <c r="A2915" s="158"/>
      <c r="D2915" s="138"/>
    </row>
    <row r="2916" spans="1:4" x14ac:dyDescent="0.2">
      <c r="A2916" s="158"/>
      <c r="D2916" s="138"/>
    </row>
    <row r="2917" spans="1:4" x14ac:dyDescent="0.2">
      <c r="A2917" s="158"/>
      <c r="D2917" s="138"/>
    </row>
    <row r="2918" spans="1:4" x14ac:dyDescent="0.2">
      <c r="A2918" s="158"/>
      <c r="D2918" s="138"/>
    </row>
    <row r="2919" spans="1:4" x14ac:dyDescent="0.2">
      <c r="A2919" s="158"/>
      <c r="D2919" s="138"/>
    </row>
    <row r="2920" spans="1:4" x14ac:dyDescent="0.2">
      <c r="A2920" s="158"/>
      <c r="D2920" s="138"/>
    </row>
    <row r="2921" spans="1:4" x14ac:dyDescent="0.2">
      <c r="A2921" s="158"/>
      <c r="D2921" s="138"/>
    </row>
    <row r="2922" spans="1:4" x14ac:dyDescent="0.2">
      <c r="A2922" s="158"/>
      <c r="D2922" s="138"/>
    </row>
    <row r="2923" spans="1:4" x14ac:dyDescent="0.2">
      <c r="A2923" s="158"/>
      <c r="D2923" s="138"/>
    </row>
    <row r="2924" spans="1:4" x14ac:dyDescent="0.2">
      <c r="A2924" s="158"/>
      <c r="D2924" s="138"/>
    </row>
    <row r="2925" spans="1:4" x14ac:dyDescent="0.2">
      <c r="A2925" s="158"/>
      <c r="D2925" s="138"/>
    </row>
    <row r="2926" spans="1:4" x14ac:dyDescent="0.2">
      <c r="A2926" s="158"/>
      <c r="D2926" s="138"/>
    </row>
    <row r="2927" spans="1:4" x14ac:dyDescent="0.2">
      <c r="A2927" s="158"/>
      <c r="D2927" s="138"/>
    </row>
    <row r="2928" spans="1:4" x14ac:dyDescent="0.2">
      <c r="A2928" s="158"/>
      <c r="D2928" s="138"/>
    </row>
    <row r="2929" spans="1:4" x14ac:dyDescent="0.2">
      <c r="A2929" s="158"/>
      <c r="D2929" s="138"/>
    </row>
    <row r="2930" spans="1:4" x14ac:dyDescent="0.2">
      <c r="A2930" s="158"/>
      <c r="D2930" s="138"/>
    </row>
    <row r="2931" spans="1:4" x14ac:dyDescent="0.2">
      <c r="A2931" s="158"/>
      <c r="D2931" s="138"/>
    </row>
    <row r="2932" spans="1:4" x14ac:dyDescent="0.2">
      <c r="A2932" s="158"/>
      <c r="D2932" s="138"/>
    </row>
    <row r="2933" spans="1:4" x14ac:dyDescent="0.2">
      <c r="A2933" s="158"/>
      <c r="D2933" s="138"/>
    </row>
    <row r="2934" spans="1:4" x14ac:dyDescent="0.2">
      <c r="A2934" s="158"/>
      <c r="D2934" s="138"/>
    </row>
    <row r="2935" spans="1:4" x14ac:dyDescent="0.2">
      <c r="A2935" s="158"/>
      <c r="D2935" s="138"/>
    </row>
    <row r="2936" spans="1:4" x14ac:dyDescent="0.2">
      <c r="A2936" s="158"/>
      <c r="D2936" s="138"/>
    </row>
    <row r="2937" spans="1:4" x14ac:dyDescent="0.2">
      <c r="A2937" s="158"/>
      <c r="D2937" s="138"/>
    </row>
    <row r="2938" spans="1:4" x14ac:dyDescent="0.2">
      <c r="A2938" s="158"/>
      <c r="D2938" s="138"/>
    </row>
    <row r="2939" spans="1:4" x14ac:dyDescent="0.2">
      <c r="A2939" s="158"/>
      <c r="D2939" s="138"/>
    </row>
    <row r="2940" spans="1:4" x14ac:dyDescent="0.2">
      <c r="A2940" s="158"/>
      <c r="D2940" s="138"/>
    </row>
    <row r="2941" spans="1:4" x14ac:dyDescent="0.2">
      <c r="A2941" s="158"/>
      <c r="D2941" s="138"/>
    </row>
    <row r="2942" spans="1:4" x14ac:dyDescent="0.2">
      <c r="A2942" s="158"/>
      <c r="D2942" s="138"/>
    </row>
    <row r="2943" spans="1:4" x14ac:dyDescent="0.2">
      <c r="A2943" s="158"/>
      <c r="D2943" s="138"/>
    </row>
    <row r="2944" spans="1:4" x14ac:dyDescent="0.2">
      <c r="A2944" s="158"/>
      <c r="D2944" s="138"/>
    </row>
    <row r="2945" spans="1:4" x14ac:dyDescent="0.2">
      <c r="A2945" s="158"/>
      <c r="D2945" s="138"/>
    </row>
    <row r="2946" spans="1:4" x14ac:dyDescent="0.2">
      <c r="A2946" s="158"/>
      <c r="D2946" s="138"/>
    </row>
    <row r="2947" spans="1:4" x14ac:dyDescent="0.2">
      <c r="A2947" s="158"/>
      <c r="D2947" s="138"/>
    </row>
    <row r="2948" spans="1:4" x14ac:dyDescent="0.2">
      <c r="A2948" s="158"/>
      <c r="D2948" s="138"/>
    </row>
    <row r="2949" spans="1:4" x14ac:dyDescent="0.2">
      <c r="A2949" s="158"/>
      <c r="D2949" s="138"/>
    </row>
    <row r="2950" spans="1:4" x14ac:dyDescent="0.2">
      <c r="A2950" s="158"/>
      <c r="D2950" s="138"/>
    </row>
    <row r="2951" spans="1:4" x14ac:dyDescent="0.2">
      <c r="A2951" s="158"/>
      <c r="D2951" s="138"/>
    </row>
    <row r="2952" spans="1:4" x14ac:dyDescent="0.2">
      <c r="A2952" s="158"/>
      <c r="D2952" s="138"/>
    </row>
    <row r="2953" spans="1:4" x14ac:dyDescent="0.2">
      <c r="A2953" s="158"/>
      <c r="D2953" s="138"/>
    </row>
    <row r="2954" spans="1:4" x14ac:dyDescent="0.2">
      <c r="A2954" s="158"/>
      <c r="D2954" s="138"/>
    </row>
    <row r="2955" spans="1:4" x14ac:dyDescent="0.2">
      <c r="A2955" s="158"/>
      <c r="D2955" s="138"/>
    </row>
    <row r="2956" spans="1:4" x14ac:dyDescent="0.2">
      <c r="A2956" s="158"/>
      <c r="D2956" s="138"/>
    </row>
    <row r="2957" spans="1:4" x14ac:dyDescent="0.2">
      <c r="A2957" s="158"/>
      <c r="D2957" s="138"/>
    </row>
    <row r="2958" spans="1:4" x14ac:dyDescent="0.2">
      <c r="A2958" s="158"/>
      <c r="D2958" s="138"/>
    </row>
    <row r="2959" spans="1:4" x14ac:dyDescent="0.2">
      <c r="A2959" s="158"/>
      <c r="D2959" s="138"/>
    </row>
    <row r="2960" spans="1:4" x14ac:dyDescent="0.2">
      <c r="A2960" s="158"/>
      <c r="D2960" s="138"/>
    </row>
    <row r="2961" spans="1:4" x14ac:dyDescent="0.2">
      <c r="A2961" s="158"/>
      <c r="D2961" s="138"/>
    </row>
    <row r="2962" spans="1:4" x14ac:dyDescent="0.2">
      <c r="A2962" s="158"/>
      <c r="D2962" s="138"/>
    </row>
    <row r="2963" spans="1:4" x14ac:dyDescent="0.2">
      <c r="A2963" s="158"/>
      <c r="D2963" s="138"/>
    </row>
    <row r="2964" spans="1:4" x14ac:dyDescent="0.2">
      <c r="A2964" s="158"/>
      <c r="D2964" s="138"/>
    </row>
    <row r="2965" spans="1:4" x14ac:dyDescent="0.2">
      <c r="A2965" s="158"/>
      <c r="D2965" s="138"/>
    </row>
    <row r="2966" spans="1:4" x14ac:dyDescent="0.2">
      <c r="A2966" s="158"/>
      <c r="D2966" s="138"/>
    </row>
    <row r="2967" spans="1:4" x14ac:dyDescent="0.2">
      <c r="A2967" s="158"/>
      <c r="D2967" s="138"/>
    </row>
    <row r="2968" spans="1:4" x14ac:dyDescent="0.2">
      <c r="A2968" s="158"/>
      <c r="D2968" s="138"/>
    </row>
    <row r="2969" spans="1:4" x14ac:dyDescent="0.2">
      <c r="A2969" s="158"/>
      <c r="D2969" s="138"/>
    </row>
    <row r="2970" spans="1:4" x14ac:dyDescent="0.2">
      <c r="A2970" s="158"/>
      <c r="D2970" s="138"/>
    </row>
    <row r="2971" spans="1:4" x14ac:dyDescent="0.2">
      <c r="A2971" s="158"/>
      <c r="D2971" s="138"/>
    </row>
    <row r="2972" spans="1:4" x14ac:dyDescent="0.2">
      <c r="A2972" s="158"/>
      <c r="D2972" s="138"/>
    </row>
    <row r="2973" spans="1:4" x14ac:dyDescent="0.2">
      <c r="A2973" s="158"/>
      <c r="D2973" s="138"/>
    </row>
    <row r="2974" spans="1:4" x14ac:dyDescent="0.2">
      <c r="A2974" s="158"/>
      <c r="D2974" s="138"/>
    </row>
    <row r="2975" spans="1:4" x14ac:dyDescent="0.2">
      <c r="A2975" s="158"/>
      <c r="D2975" s="138"/>
    </row>
    <row r="2976" spans="1:4" x14ac:dyDescent="0.2">
      <c r="A2976" s="158"/>
      <c r="D2976" s="138"/>
    </row>
    <row r="2977" spans="1:4" x14ac:dyDescent="0.2">
      <c r="A2977" s="158"/>
      <c r="D2977" s="138"/>
    </row>
    <row r="2978" spans="1:4" x14ac:dyDescent="0.2">
      <c r="A2978" s="158"/>
      <c r="D2978" s="138"/>
    </row>
    <row r="2979" spans="1:4" x14ac:dyDescent="0.2">
      <c r="A2979" s="158"/>
      <c r="D2979" s="138"/>
    </row>
    <row r="2980" spans="1:4" x14ac:dyDescent="0.2">
      <c r="A2980" s="158"/>
      <c r="D2980" s="138"/>
    </row>
    <row r="2981" spans="1:4" x14ac:dyDescent="0.2">
      <c r="A2981" s="158"/>
      <c r="D2981" s="138"/>
    </row>
    <row r="2982" spans="1:4" x14ac:dyDescent="0.2">
      <c r="A2982" s="158"/>
      <c r="D2982" s="138"/>
    </row>
    <row r="2983" spans="1:4" x14ac:dyDescent="0.2">
      <c r="A2983" s="158"/>
      <c r="D2983" s="138"/>
    </row>
    <row r="2984" spans="1:4" x14ac:dyDescent="0.2">
      <c r="A2984" s="158"/>
      <c r="D2984" s="138"/>
    </row>
    <row r="2985" spans="1:4" x14ac:dyDescent="0.2">
      <c r="A2985" s="158"/>
      <c r="D2985" s="138"/>
    </row>
    <row r="2986" spans="1:4" x14ac:dyDescent="0.2">
      <c r="A2986" s="158"/>
      <c r="D2986" s="138"/>
    </row>
    <row r="2987" spans="1:4" x14ac:dyDescent="0.2">
      <c r="A2987" s="158"/>
      <c r="D2987" s="138"/>
    </row>
    <row r="2988" spans="1:4" x14ac:dyDescent="0.2">
      <c r="A2988" s="158"/>
      <c r="D2988" s="138"/>
    </row>
    <row r="2989" spans="1:4" x14ac:dyDescent="0.2">
      <c r="A2989" s="158"/>
      <c r="D2989" s="138"/>
    </row>
    <row r="2990" spans="1:4" x14ac:dyDescent="0.2">
      <c r="A2990" s="158"/>
      <c r="D2990" s="138"/>
    </row>
    <row r="2991" spans="1:4" x14ac:dyDescent="0.2">
      <c r="A2991" s="158"/>
      <c r="D2991" s="138"/>
    </row>
    <row r="2992" spans="1:4" x14ac:dyDescent="0.2">
      <c r="A2992" s="158"/>
      <c r="D2992" s="138"/>
    </row>
    <row r="2993" spans="1:4" x14ac:dyDescent="0.2">
      <c r="A2993" s="158"/>
      <c r="D2993" s="138"/>
    </row>
    <row r="2994" spans="1:4" x14ac:dyDescent="0.2">
      <c r="A2994" s="158"/>
      <c r="D2994" s="138"/>
    </row>
    <row r="2995" spans="1:4" x14ac:dyDescent="0.2">
      <c r="A2995" s="158"/>
      <c r="D2995" s="138"/>
    </row>
    <row r="2996" spans="1:4" x14ac:dyDescent="0.2">
      <c r="A2996" s="158"/>
      <c r="D2996" s="138"/>
    </row>
    <row r="2997" spans="1:4" x14ac:dyDescent="0.2">
      <c r="A2997" s="158"/>
      <c r="D2997" s="138"/>
    </row>
    <row r="2998" spans="1:4" x14ac:dyDescent="0.2">
      <c r="A2998" s="158"/>
      <c r="D2998" s="138"/>
    </row>
    <row r="2999" spans="1:4" x14ac:dyDescent="0.2">
      <c r="A2999" s="158"/>
      <c r="D2999" s="138"/>
    </row>
    <row r="3000" spans="1:4" x14ac:dyDescent="0.2">
      <c r="A3000" s="158"/>
      <c r="D3000" s="138"/>
    </row>
    <row r="3001" spans="1:4" x14ac:dyDescent="0.2">
      <c r="A3001" s="158"/>
      <c r="D3001" s="138"/>
    </row>
    <row r="3002" spans="1:4" x14ac:dyDescent="0.2">
      <c r="A3002" s="158"/>
      <c r="D3002" s="138"/>
    </row>
    <row r="3003" spans="1:4" x14ac:dyDescent="0.2">
      <c r="A3003" s="158"/>
      <c r="D3003" s="138"/>
    </row>
    <row r="3004" spans="1:4" x14ac:dyDescent="0.2">
      <c r="A3004" s="158"/>
      <c r="D3004" s="138"/>
    </row>
    <row r="3005" spans="1:4" x14ac:dyDescent="0.2">
      <c r="A3005" s="158"/>
      <c r="D3005" s="138"/>
    </row>
    <row r="3006" spans="1:4" x14ac:dyDescent="0.2">
      <c r="A3006" s="158"/>
      <c r="D3006" s="138"/>
    </row>
    <row r="3007" spans="1:4" x14ac:dyDescent="0.2">
      <c r="A3007" s="158"/>
      <c r="D3007" s="138"/>
    </row>
    <row r="3008" spans="1:4" x14ac:dyDescent="0.2">
      <c r="A3008" s="158"/>
      <c r="D3008" s="138"/>
    </row>
    <row r="3009" spans="1:4" x14ac:dyDescent="0.2">
      <c r="A3009" s="158"/>
      <c r="D3009" s="138"/>
    </row>
    <row r="3010" spans="1:4" x14ac:dyDescent="0.2">
      <c r="A3010" s="158"/>
      <c r="D3010" s="138"/>
    </row>
    <row r="3011" spans="1:4" x14ac:dyDescent="0.2">
      <c r="A3011" s="158"/>
      <c r="D3011" s="138"/>
    </row>
    <row r="3012" spans="1:4" x14ac:dyDescent="0.2">
      <c r="A3012" s="158"/>
      <c r="D3012" s="138"/>
    </row>
    <row r="3013" spans="1:4" x14ac:dyDescent="0.2">
      <c r="A3013" s="158"/>
      <c r="D3013" s="138"/>
    </row>
    <row r="3014" spans="1:4" x14ac:dyDescent="0.2">
      <c r="A3014" s="158"/>
      <c r="D3014" s="138"/>
    </row>
    <row r="3015" spans="1:4" x14ac:dyDescent="0.2">
      <c r="A3015" s="158"/>
      <c r="D3015" s="138"/>
    </row>
    <row r="3016" spans="1:4" x14ac:dyDescent="0.2">
      <c r="A3016" s="158"/>
      <c r="D3016" s="138"/>
    </row>
    <row r="3017" spans="1:4" x14ac:dyDescent="0.2">
      <c r="A3017" s="158"/>
      <c r="D3017" s="138"/>
    </row>
    <row r="3018" spans="1:4" x14ac:dyDescent="0.2">
      <c r="A3018" s="158"/>
      <c r="D3018" s="138"/>
    </row>
    <row r="3019" spans="1:4" x14ac:dyDescent="0.2">
      <c r="A3019" s="158"/>
      <c r="D3019" s="138"/>
    </row>
    <row r="3020" spans="1:4" x14ac:dyDescent="0.2">
      <c r="A3020" s="158"/>
      <c r="D3020" s="138"/>
    </row>
    <row r="3021" spans="1:4" x14ac:dyDescent="0.2">
      <c r="A3021" s="158"/>
      <c r="D3021" s="138"/>
    </row>
    <row r="3022" spans="1:4" x14ac:dyDescent="0.2">
      <c r="A3022" s="158"/>
      <c r="D3022" s="138"/>
    </row>
    <row r="3023" spans="1:4" x14ac:dyDescent="0.2">
      <c r="A3023" s="158"/>
      <c r="D3023" s="138"/>
    </row>
    <row r="3024" spans="1:4" x14ac:dyDescent="0.2">
      <c r="A3024" s="158"/>
      <c r="D3024" s="138"/>
    </row>
    <row r="3025" spans="1:4" x14ac:dyDescent="0.2">
      <c r="A3025" s="158"/>
      <c r="D3025" s="138"/>
    </row>
    <row r="3026" spans="1:4" x14ac:dyDescent="0.2">
      <c r="A3026" s="158"/>
      <c r="D3026" s="138"/>
    </row>
    <row r="3027" spans="1:4" x14ac:dyDescent="0.2">
      <c r="A3027" s="158"/>
      <c r="D3027" s="138"/>
    </row>
    <row r="3028" spans="1:4" x14ac:dyDescent="0.2">
      <c r="A3028" s="158"/>
      <c r="D3028" s="138"/>
    </row>
    <row r="3029" spans="1:4" x14ac:dyDescent="0.2">
      <c r="A3029" s="158"/>
      <c r="D3029" s="138"/>
    </row>
    <row r="3030" spans="1:4" x14ac:dyDescent="0.2">
      <c r="A3030" s="158"/>
      <c r="D3030" s="138"/>
    </row>
    <row r="3031" spans="1:4" x14ac:dyDescent="0.2">
      <c r="A3031" s="158"/>
      <c r="D3031" s="138"/>
    </row>
    <row r="3032" spans="1:4" x14ac:dyDescent="0.2">
      <c r="A3032" s="158"/>
      <c r="D3032" s="138"/>
    </row>
    <row r="3033" spans="1:4" x14ac:dyDescent="0.2">
      <c r="A3033" s="158"/>
      <c r="D3033" s="138"/>
    </row>
    <row r="3034" spans="1:4" x14ac:dyDescent="0.2">
      <c r="A3034" s="158"/>
      <c r="D3034" s="138"/>
    </row>
    <row r="3035" spans="1:4" x14ac:dyDescent="0.2">
      <c r="A3035" s="158"/>
      <c r="D3035" s="138"/>
    </row>
    <row r="3036" spans="1:4" x14ac:dyDescent="0.2">
      <c r="A3036" s="158"/>
      <c r="D3036" s="138"/>
    </row>
    <row r="3037" spans="1:4" x14ac:dyDescent="0.2">
      <c r="A3037" s="158"/>
      <c r="D3037" s="138"/>
    </row>
    <row r="3038" spans="1:4" x14ac:dyDescent="0.2">
      <c r="A3038" s="158"/>
      <c r="D3038" s="138"/>
    </row>
    <row r="3039" spans="1:4" x14ac:dyDescent="0.2">
      <c r="A3039" s="158"/>
      <c r="D3039" s="138"/>
    </row>
    <row r="3040" spans="1:4" x14ac:dyDescent="0.2">
      <c r="A3040" s="158"/>
      <c r="D3040" s="138"/>
    </row>
    <row r="3041" spans="1:4" x14ac:dyDescent="0.2">
      <c r="A3041" s="158"/>
      <c r="D3041" s="138"/>
    </row>
    <row r="3042" spans="1:4" x14ac:dyDescent="0.2">
      <c r="A3042" s="158"/>
      <c r="D3042" s="138"/>
    </row>
    <row r="3043" spans="1:4" x14ac:dyDescent="0.2">
      <c r="A3043" s="158"/>
      <c r="D3043" s="138"/>
    </row>
    <row r="3044" spans="1:4" x14ac:dyDescent="0.2">
      <c r="A3044" s="158"/>
      <c r="D3044" s="138"/>
    </row>
    <row r="3045" spans="1:4" x14ac:dyDescent="0.2">
      <c r="A3045" s="158"/>
      <c r="D3045" s="138"/>
    </row>
    <row r="3046" spans="1:4" x14ac:dyDescent="0.2">
      <c r="A3046" s="158"/>
      <c r="D3046" s="138"/>
    </row>
    <row r="3047" spans="1:4" x14ac:dyDescent="0.2">
      <c r="A3047" s="158"/>
      <c r="D3047" s="138"/>
    </row>
    <row r="3048" spans="1:4" x14ac:dyDescent="0.2">
      <c r="A3048" s="158"/>
      <c r="D3048" s="138"/>
    </row>
    <row r="3049" spans="1:4" x14ac:dyDescent="0.2">
      <c r="A3049" s="158"/>
      <c r="D3049" s="138"/>
    </row>
    <row r="3050" spans="1:4" x14ac:dyDescent="0.2">
      <c r="A3050" s="158"/>
      <c r="D3050" s="138"/>
    </row>
    <row r="3051" spans="1:4" x14ac:dyDescent="0.2">
      <c r="A3051" s="158"/>
      <c r="D3051" s="138"/>
    </row>
    <row r="3052" spans="1:4" x14ac:dyDescent="0.2">
      <c r="A3052" s="158"/>
      <c r="D3052" s="138"/>
    </row>
    <row r="3053" spans="1:4" x14ac:dyDescent="0.2">
      <c r="A3053" s="158"/>
      <c r="D3053" s="138"/>
    </row>
    <row r="3054" spans="1:4" x14ac:dyDescent="0.2">
      <c r="A3054" s="158"/>
      <c r="D3054" s="138"/>
    </row>
    <row r="3055" spans="1:4" x14ac:dyDescent="0.2">
      <c r="A3055" s="158"/>
      <c r="D3055" s="138"/>
    </row>
    <row r="3056" spans="1:4" x14ac:dyDescent="0.2">
      <c r="A3056" s="158"/>
      <c r="D3056" s="138"/>
    </row>
    <row r="3057" spans="1:4" x14ac:dyDescent="0.2">
      <c r="A3057" s="158"/>
      <c r="D3057" s="138"/>
    </row>
    <row r="3058" spans="1:4" x14ac:dyDescent="0.2">
      <c r="A3058" s="158"/>
      <c r="D3058" s="138"/>
    </row>
    <row r="3059" spans="1:4" x14ac:dyDescent="0.2">
      <c r="A3059" s="158"/>
      <c r="D3059" s="138"/>
    </row>
    <row r="3060" spans="1:4" x14ac:dyDescent="0.2">
      <c r="A3060" s="158"/>
      <c r="D3060" s="138"/>
    </row>
    <row r="3061" spans="1:4" x14ac:dyDescent="0.2">
      <c r="A3061" s="158"/>
      <c r="D3061" s="138"/>
    </row>
    <row r="3062" spans="1:4" x14ac:dyDescent="0.2">
      <c r="A3062" s="158"/>
      <c r="D3062" s="138"/>
    </row>
    <row r="3063" spans="1:4" x14ac:dyDescent="0.2">
      <c r="A3063" s="158"/>
      <c r="D3063" s="138"/>
    </row>
    <row r="3064" spans="1:4" x14ac:dyDescent="0.2">
      <c r="A3064" s="158"/>
      <c r="D3064" s="138"/>
    </row>
    <row r="3065" spans="1:4" x14ac:dyDescent="0.2">
      <c r="A3065" s="158"/>
      <c r="D3065" s="138"/>
    </row>
    <row r="3066" spans="1:4" x14ac:dyDescent="0.2">
      <c r="A3066" s="158"/>
      <c r="D3066" s="138"/>
    </row>
    <row r="3067" spans="1:4" x14ac:dyDescent="0.2">
      <c r="A3067" s="158"/>
      <c r="D3067" s="138"/>
    </row>
    <row r="3068" spans="1:4" x14ac:dyDescent="0.2">
      <c r="A3068" s="158"/>
      <c r="D3068" s="138"/>
    </row>
    <row r="3069" spans="1:4" x14ac:dyDescent="0.2">
      <c r="A3069" s="158"/>
      <c r="D3069" s="138"/>
    </row>
    <row r="3070" spans="1:4" x14ac:dyDescent="0.2">
      <c r="A3070" s="158"/>
      <c r="D3070" s="138"/>
    </row>
    <row r="3071" spans="1:4" x14ac:dyDescent="0.2">
      <c r="A3071" s="158"/>
      <c r="D3071" s="138"/>
    </row>
    <row r="3072" spans="1:4" x14ac:dyDescent="0.2">
      <c r="A3072" s="158"/>
      <c r="D3072" s="138"/>
    </row>
    <row r="3073" spans="1:4" x14ac:dyDescent="0.2">
      <c r="A3073" s="158"/>
      <c r="D3073" s="138"/>
    </row>
    <row r="3074" spans="1:4" x14ac:dyDescent="0.2">
      <c r="A3074" s="158"/>
      <c r="D3074" s="138"/>
    </row>
    <row r="3075" spans="1:4" x14ac:dyDescent="0.2">
      <c r="A3075" s="158"/>
      <c r="D3075" s="138"/>
    </row>
    <row r="3076" spans="1:4" x14ac:dyDescent="0.2">
      <c r="A3076" s="158"/>
      <c r="D3076" s="138"/>
    </row>
    <row r="3077" spans="1:4" x14ac:dyDescent="0.2">
      <c r="A3077" s="158"/>
      <c r="D3077" s="138"/>
    </row>
    <row r="3078" spans="1:4" x14ac:dyDescent="0.2">
      <c r="A3078" s="158"/>
      <c r="D3078" s="138"/>
    </row>
    <row r="3079" spans="1:4" x14ac:dyDescent="0.2">
      <c r="A3079" s="158"/>
      <c r="D3079" s="138"/>
    </row>
    <row r="3080" spans="1:4" x14ac:dyDescent="0.2">
      <c r="A3080" s="158"/>
      <c r="D3080" s="138"/>
    </row>
    <row r="3081" spans="1:4" x14ac:dyDescent="0.2">
      <c r="A3081" s="158"/>
      <c r="D3081" s="138"/>
    </row>
    <row r="3082" spans="1:4" x14ac:dyDescent="0.2">
      <c r="A3082" s="158"/>
      <c r="D3082" s="138"/>
    </row>
    <row r="3083" spans="1:4" x14ac:dyDescent="0.2">
      <c r="A3083" s="158"/>
      <c r="D3083" s="138"/>
    </row>
    <row r="3084" spans="1:4" x14ac:dyDescent="0.2">
      <c r="A3084" s="158"/>
      <c r="D3084" s="138"/>
    </row>
    <row r="3085" spans="1:4" x14ac:dyDescent="0.2">
      <c r="A3085" s="158"/>
      <c r="D3085" s="138"/>
    </row>
    <row r="3086" spans="1:4" x14ac:dyDescent="0.2">
      <c r="A3086" s="158"/>
      <c r="D3086" s="138"/>
    </row>
    <row r="3087" spans="1:4" x14ac:dyDescent="0.2">
      <c r="A3087" s="158"/>
      <c r="D3087" s="138"/>
    </row>
    <row r="3088" spans="1:4" x14ac:dyDescent="0.2">
      <c r="A3088" s="158"/>
      <c r="D3088" s="138"/>
    </row>
    <row r="3089" spans="1:4" x14ac:dyDescent="0.2">
      <c r="A3089" s="158"/>
      <c r="D3089" s="138"/>
    </row>
    <row r="3090" spans="1:4" x14ac:dyDescent="0.2">
      <c r="A3090" s="158"/>
      <c r="D3090" s="138"/>
    </row>
    <row r="3091" spans="1:4" x14ac:dyDescent="0.2">
      <c r="A3091" s="158"/>
      <c r="D3091" s="138"/>
    </row>
    <row r="3092" spans="1:4" x14ac:dyDescent="0.2">
      <c r="A3092" s="158"/>
      <c r="D3092" s="138"/>
    </row>
    <row r="3093" spans="1:4" x14ac:dyDescent="0.2">
      <c r="A3093" s="158"/>
      <c r="D3093" s="138"/>
    </row>
    <row r="3094" spans="1:4" x14ac:dyDescent="0.2">
      <c r="A3094" s="158"/>
      <c r="D3094" s="138"/>
    </row>
    <row r="3095" spans="1:4" x14ac:dyDescent="0.2">
      <c r="A3095" s="158"/>
      <c r="D3095" s="138"/>
    </row>
    <row r="3096" spans="1:4" x14ac:dyDescent="0.2">
      <c r="A3096" s="158"/>
      <c r="D3096" s="138"/>
    </row>
    <row r="3097" spans="1:4" x14ac:dyDescent="0.2">
      <c r="A3097" s="158"/>
      <c r="D3097" s="138"/>
    </row>
    <row r="3098" spans="1:4" x14ac:dyDescent="0.2">
      <c r="A3098" s="158"/>
      <c r="D3098" s="138"/>
    </row>
    <row r="3099" spans="1:4" x14ac:dyDescent="0.2">
      <c r="A3099" s="158"/>
      <c r="D3099" s="138"/>
    </row>
    <row r="3100" spans="1:4" x14ac:dyDescent="0.2">
      <c r="A3100" s="158"/>
      <c r="D3100" s="138"/>
    </row>
    <row r="3101" spans="1:4" x14ac:dyDescent="0.2">
      <c r="A3101" s="158"/>
      <c r="D3101" s="138"/>
    </row>
    <row r="3102" spans="1:4" x14ac:dyDescent="0.2">
      <c r="A3102" s="158"/>
      <c r="D3102" s="138"/>
    </row>
    <row r="3103" spans="1:4" x14ac:dyDescent="0.2">
      <c r="A3103" s="158"/>
      <c r="D3103" s="138"/>
    </row>
    <row r="3104" spans="1:4" x14ac:dyDescent="0.2">
      <c r="A3104" s="158"/>
      <c r="D3104" s="138"/>
    </row>
    <row r="3105" spans="1:4" x14ac:dyDescent="0.2">
      <c r="A3105" s="158"/>
      <c r="D3105" s="138"/>
    </row>
    <row r="3106" spans="1:4" x14ac:dyDescent="0.2">
      <c r="A3106" s="158"/>
      <c r="D3106" s="138"/>
    </row>
    <row r="3107" spans="1:4" x14ac:dyDescent="0.2">
      <c r="A3107" s="158"/>
      <c r="D3107" s="138"/>
    </row>
    <row r="3108" spans="1:4" x14ac:dyDescent="0.2">
      <c r="A3108" s="158"/>
      <c r="D3108" s="138"/>
    </row>
    <row r="3109" spans="1:4" x14ac:dyDescent="0.2">
      <c r="A3109" s="158"/>
      <c r="D3109" s="138"/>
    </row>
    <row r="3110" spans="1:4" x14ac:dyDescent="0.2">
      <c r="A3110" s="158"/>
      <c r="D3110" s="138"/>
    </row>
    <row r="3111" spans="1:4" x14ac:dyDescent="0.2">
      <c r="A3111" s="158"/>
      <c r="D3111" s="138"/>
    </row>
    <row r="3112" spans="1:4" x14ac:dyDescent="0.2">
      <c r="A3112" s="158"/>
      <c r="D3112" s="138"/>
    </row>
    <row r="3113" spans="1:4" x14ac:dyDescent="0.2">
      <c r="A3113" s="158"/>
      <c r="D3113" s="138"/>
    </row>
    <row r="3114" spans="1:4" x14ac:dyDescent="0.2">
      <c r="A3114" s="158"/>
      <c r="D3114" s="138"/>
    </row>
    <row r="3115" spans="1:4" x14ac:dyDescent="0.2">
      <c r="A3115" s="158"/>
      <c r="D3115" s="138"/>
    </row>
    <row r="3116" spans="1:4" x14ac:dyDescent="0.2">
      <c r="A3116" s="158"/>
      <c r="D3116" s="138"/>
    </row>
    <row r="3117" spans="1:4" x14ac:dyDescent="0.2">
      <c r="A3117" s="158"/>
      <c r="D3117" s="138"/>
    </row>
    <row r="3118" spans="1:4" x14ac:dyDescent="0.2">
      <c r="A3118" s="158"/>
      <c r="D3118" s="138"/>
    </row>
    <row r="3119" spans="1:4" x14ac:dyDescent="0.2">
      <c r="A3119" s="158"/>
      <c r="D3119" s="138"/>
    </row>
    <row r="3120" spans="1:4" x14ac:dyDescent="0.2">
      <c r="A3120" s="158"/>
      <c r="D3120" s="138"/>
    </row>
    <row r="3121" spans="1:4" x14ac:dyDescent="0.2">
      <c r="A3121" s="158"/>
      <c r="D3121" s="138"/>
    </row>
    <row r="3122" spans="1:4" x14ac:dyDescent="0.2">
      <c r="A3122" s="158"/>
      <c r="D3122" s="138"/>
    </row>
    <row r="3123" spans="1:4" x14ac:dyDescent="0.2">
      <c r="A3123" s="158"/>
      <c r="D3123" s="138"/>
    </row>
    <row r="3124" spans="1:4" x14ac:dyDescent="0.2">
      <c r="A3124" s="158"/>
      <c r="D3124" s="138"/>
    </row>
    <row r="3125" spans="1:4" x14ac:dyDescent="0.2">
      <c r="A3125" s="158"/>
      <c r="D3125" s="138"/>
    </row>
    <row r="3126" spans="1:4" x14ac:dyDescent="0.2">
      <c r="A3126" s="158"/>
      <c r="D3126" s="138"/>
    </row>
    <row r="3127" spans="1:4" x14ac:dyDescent="0.2">
      <c r="A3127" s="158"/>
      <c r="D3127" s="138"/>
    </row>
    <row r="3128" spans="1:4" x14ac:dyDescent="0.2">
      <c r="A3128" s="158"/>
      <c r="D3128" s="138"/>
    </row>
    <row r="3129" spans="1:4" x14ac:dyDescent="0.2">
      <c r="A3129" s="158"/>
      <c r="D3129" s="138"/>
    </row>
    <row r="3130" spans="1:4" x14ac:dyDescent="0.2">
      <c r="A3130" s="158"/>
      <c r="D3130" s="138"/>
    </row>
    <row r="3131" spans="1:4" x14ac:dyDescent="0.2">
      <c r="A3131" s="158"/>
      <c r="D3131" s="138"/>
    </row>
    <row r="3132" spans="1:4" x14ac:dyDescent="0.2">
      <c r="A3132" s="158"/>
      <c r="D3132" s="138"/>
    </row>
    <row r="3133" spans="1:4" x14ac:dyDescent="0.2">
      <c r="A3133" s="158"/>
      <c r="D3133" s="138"/>
    </row>
    <row r="3134" spans="1:4" x14ac:dyDescent="0.2">
      <c r="A3134" s="158"/>
      <c r="D3134" s="138"/>
    </row>
    <row r="3135" spans="1:4" x14ac:dyDescent="0.2">
      <c r="A3135" s="158"/>
      <c r="D3135" s="138"/>
    </row>
    <row r="3136" spans="1:4" x14ac:dyDescent="0.2">
      <c r="A3136" s="158"/>
      <c r="D3136" s="138"/>
    </row>
    <row r="3137" spans="1:4" x14ac:dyDescent="0.2">
      <c r="A3137" s="158"/>
      <c r="D3137" s="138"/>
    </row>
    <row r="3138" spans="1:4" x14ac:dyDescent="0.2">
      <c r="A3138" s="158"/>
      <c r="D3138" s="138"/>
    </row>
    <row r="3139" spans="1:4" x14ac:dyDescent="0.2">
      <c r="A3139" s="158"/>
      <c r="D3139" s="138"/>
    </row>
    <row r="3140" spans="1:4" x14ac:dyDescent="0.2">
      <c r="A3140" s="158"/>
      <c r="D3140" s="138"/>
    </row>
    <row r="3141" spans="1:4" x14ac:dyDescent="0.2">
      <c r="A3141" s="158"/>
      <c r="D3141" s="138"/>
    </row>
    <row r="3142" spans="1:4" x14ac:dyDescent="0.2">
      <c r="A3142" s="158"/>
      <c r="D3142" s="138"/>
    </row>
    <row r="3143" spans="1:4" x14ac:dyDescent="0.2">
      <c r="A3143" s="158"/>
      <c r="D3143" s="138"/>
    </row>
    <row r="3144" spans="1:4" x14ac:dyDescent="0.2">
      <c r="A3144" s="158"/>
      <c r="D3144" s="138"/>
    </row>
    <row r="3145" spans="1:4" x14ac:dyDescent="0.2">
      <c r="A3145" s="158"/>
      <c r="D3145" s="138"/>
    </row>
    <row r="3146" spans="1:4" x14ac:dyDescent="0.2">
      <c r="A3146" s="158"/>
      <c r="D3146" s="138"/>
    </row>
    <row r="3147" spans="1:4" x14ac:dyDescent="0.2">
      <c r="A3147" s="158"/>
      <c r="D3147" s="138"/>
    </row>
    <row r="3148" spans="1:4" x14ac:dyDescent="0.2">
      <c r="A3148" s="158"/>
      <c r="D3148" s="138"/>
    </row>
    <row r="3149" spans="1:4" x14ac:dyDescent="0.2">
      <c r="A3149" s="158"/>
      <c r="D3149" s="138"/>
    </row>
    <row r="3150" spans="1:4" x14ac:dyDescent="0.2">
      <c r="A3150" s="158"/>
      <c r="D3150" s="138"/>
    </row>
    <row r="3151" spans="1:4" x14ac:dyDescent="0.2">
      <c r="A3151" s="158"/>
      <c r="D3151" s="138"/>
    </row>
    <row r="3152" spans="1:4" x14ac:dyDescent="0.2">
      <c r="A3152" s="158"/>
      <c r="D3152" s="138"/>
    </row>
    <row r="3153" spans="1:4" x14ac:dyDescent="0.2">
      <c r="A3153" s="158"/>
      <c r="D3153" s="138"/>
    </row>
    <row r="3154" spans="1:4" x14ac:dyDescent="0.2">
      <c r="A3154" s="158"/>
      <c r="D3154" s="138"/>
    </row>
    <row r="3155" spans="1:4" x14ac:dyDescent="0.2">
      <c r="A3155" s="158"/>
      <c r="D3155" s="138"/>
    </row>
    <row r="3156" spans="1:4" x14ac:dyDescent="0.2">
      <c r="A3156" s="158"/>
      <c r="D3156" s="138"/>
    </row>
    <row r="3157" spans="1:4" x14ac:dyDescent="0.2">
      <c r="A3157" s="158"/>
      <c r="D3157" s="138"/>
    </row>
    <row r="3158" spans="1:4" x14ac:dyDescent="0.2">
      <c r="A3158" s="158"/>
      <c r="D3158" s="138"/>
    </row>
    <row r="3159" spans="1:4" x14ac:dyDescent="0.2">
      <c r="A3159" s="158"/>
      <c r="D3159" s="138"/>
    </row>
    <row r="3160" spans="1:4" x14ac:dyDescent="0.2">
      <c r="A3160" s="158"/>
      <c r="D3160" s="138"/>
    </row>
    <row r="3161" spans="1:4" x14ac:dyDescent="0.2">
      <c r="A3161" s="158"/>
      <c r="D3161" s="138"/>
    </row>
    <row r="3162" spans="1:4" x14ac:dyDescent="0.2">
      <c r="A3162" s="158"/>
      <c r="D3162" s="138"/>
    </row>
    <row r="3163" spans="1:4" x14ac:dyDescent="0.2">
      <c r="A3163" s="158"/>
      <c r="D3163" s="138"/>
    </row>
    <row r="3164" spans="1:4" x14ac:dyDescent="0.2">
      <c r="A3164" s="158"/>
      <c r="D3164" s="138"/>
    </row>
    <row r="3165" spans="1:4" x14ac:dyDescent="0.2">
      <c r="A3165" s="158"/>
      <c r="D3165" s="138"/>
    </row>
    <row r="3166" spans="1:4" x14ac:dyDescent="0.2">
      <c r="A3166" s="158"/>
      <c r="D3166" s="138"/>
    </row>
    <row r="3167" spans="1:4" x14ac:dyDescent="0.2">
      <c r="A3167" s="158"/>
      <c r="D3167" s="138"/>
    </row>
    <row r="3168" spans="1:4" x14ac:dyDescent="0.2">
      <c r="A3168" s="158"/>
      <c r="D3168" s="138"/>
    </row>
    <row r="3169" spans="1:4" x14ac:dyDescent="0.2">
      <c r="A3169" s="158"/>
      <c r="D3169" s="138"/>
    </row>
    <row r="3170" spans="1:4" x14ac:dyDescent="0.2">
      <c r="A3170" s="158"/>
      <c r="D3170" s="138"/>
    </row>
    <row r="3171" spans="1:4" x14ac:dyDescent="0.2">
      <c r="A3171" s="158"/>
      <c r="D3171" s="138"/>
    </row>
    <row r="3172" spans="1:4" x14ac:dyDescent="0.2">
      <c r="A3172" s="158"/>
      <c r="D3172" s="138"/>
    </row>
    <row r="3173" spans="1:4" x14ac:dyDescent="0.2">
      <c r="A3173" s="158"/>
      <c r="D3173" s="138"/>
    </row>
    <row r="3174" spans="1:4" x14ac:dyDescent="0.2">
      <c r="A3174" s="158"/>
      <c r="D3174" s="138"/>
    </row>
    <row r="3175" spans="1:4" x14ac:dyDescent="0.2">
      <c r="A3175" s="158"/>
      <c r="D3175" s="138"/>
    </row>
    <row r="3176" spans="1:4" x14ac:dyDescent="0.2">
      <c r="A3176" s="158"/>
      <c r="D3176" s="138"/>
    </row>
    <row r="3177" spans="1:4" x14ac:dyDescent="0.2">
      <c r="A3177" s="158"/>
      <c r="D3177" s="138"/>
    </row>
    <row r="3178" spans="1:4" x14ac:dyDescent="0.2">
      <c r="A3178" s="158"/>
      <c r="D3178" s="138"/>
    </row>
    <row r="3179" spans="1:4" x14ac:dyDescent="0.2">
      <c r="A3179" s="158"/>
      <c r="D3179" s="138"/>
    </row>
    <row r="3180" spans="1:4" x14ac:dyDescent="0.2">
      <c r="A3180" s="158"/>
      <c r="D3180" s="138"/>
    </row>
    <row r="3181" spans="1:4" x14ac:dyDescent="0.2">
      <c r="A3181" s="158"/>
      <c r="D3181" s="138"/>
    </row>
    <row r="3182" spans="1:4" x14ac:dyDescent="0.2">
      <c r="A3182" s="158"/>
      <c r="D3182" s="138"/>
    </row>
    <row r="3183" spans="1:4" x14ac:dyDescent="0.2">
      <c r="A3183" s="158"/>
      <c r="D3183" s="138"/>
    </row>
    <row r="3184" spans="1:4" x14ac:dyDescent="0.2">
      <c r="A3184" s="158"/>
      <c r="D3184" s="138"/>
    </row>
    <row r="3185" spans="1:4" x14ac:dyDescent="0.2">
      <c r="A3185" s="158"/>
      <c r="D3185" s="138"/>
    </row>
    <row r="3186" spans="1:4" x14ac:dyDescent="0.2">
      <c r="A3186" s="158"/>
      <c r="D3186" s="138"/>
    </row>
    <row r="3187" spans="1:4" x14ac:dyDescent="0.2">
      <c r="A3187" s="158"/>
      <c r="D3187" s="138"/>
    </row>
    <row r="3188" spans="1:4" x14ac:dyDescent="0.2">
      <c r="A3188" s="158"/>
      <c r="D3188" s="138"/>
    </row>
    <row r="3189" spans="1:4" x14ac:dyDescent="0.2">
      <c r="A3189" s="158"/>
      <c r="D3189" s="138"/>
    </row>
    <row r="3190" spans="1:4" x14ac:dyDescent="0.2">
      <c r="A3190" s="158"/>
      <c r="D3190" s="138"/>
    </row>
    <row r="3191" spans="1:4" x14ac:dyDescent="0.2">
      <c r="A3191" s="158"/>
      <c r="D3191" s="138"/>
    </row>
    <row r="3192" spans="1:4" x14ac:dyDescent="0.2">
      <c r="A3192" s="158"/>
      <c r="D3192" s="138"/>
    </row>
    <row r="3193" spans="1:4" x14ac:dyDescent="0.2">
      <c r="A3193" s="158"/>
      <c r="D3193" s="138"/>
    </row>
    <row r="3194" spans="1:4" x14ac:dyDescent="0.2">
      <c r="A3194" s="158"/>
      <c r="D3194" s="138"/>
    </row>
    <row r="3195" spans="1:4" x14ac:dyDescent="0.2">
      <c r="A3195" s="158"/>
      <c r="D3195" s="138"/>
    </row>
    <row r="3196" spans="1:4" x14ac:dyDescent="0.2">
      <c r="A3196" s="158"/>
      <c r="D3196" s="138"/>
    </row>
    <row r="3197" spans="1:4" x14ac:dyDescent="0.2">
      <c r="A3197" s="158"/>
      <c r="D3197" s="138"/>
    </row>
    <row r="3198" spans="1:4" x14ac:dyDescent="0.2">
      <c r="A3198" s="158"/>
      <c r="D3198" s="138"/>
    </row>
    <row r="3199" spans="1:4" x14ac:dyDescent="0.2">
      <c r="A3199" s="158"/>
      <c r="D3199" s="138"/>
    </row>
    <row r="3200" spans="1:4" x14ac:dyDescent="0.2">
      <c r="A3200" s="158"/>
      <c r="D3200" s="138"/>
    </row>
    <row r="3201" spans="1:4" x14ac:dyDescent="0.2">
      <c r="A3201" s="158"/>
      <c r="D3201" s="138"/>
    </row>
    <row r="3202" spans="1:4" x14ac:dyDescent="0.2">
      <c r="A3202" s="158"/>
      <c r="D3202" s="138"/>
    </row>
    <row r="3203" spans="1:4" x14ac:dyDescent="0.2">
      <c r="A3203" s="158"/>
      <c r="D3203" s="138"/>
    </row>
    <row r="3204" spans="1:4" x14ac:dyDescent="0.2">
      <c r="A3204" s="158"/>
      <c r="D3204" s="138"/>
    </row>
    <row r="3205" spans="1:4" x14ac:dyDescent="0.2">
      <c r="A3205" s="158"/>
      <c r="D3205" s="138"/>
    </row>
    <row r="3206" spans="1:4" x14ac:dyDescent="0.2">
      <c r="A3206" s="158"/>
      <c r="D3206" s="138"/>
    </row>
    <row r="3207" spans="1:4" x14ac:dyDescent="0.2">
      <c r="A3207" s="158"/>
      <c r="D3207" s="138"/>
    </row>
    <row r="3208" spans="1:4" x14ac:dyDescent="0.2">
      <c r="A3208" s="158"/>
      <c r="D3208" s="138"/>
    </row>
    <row r="3209" spans="1:4" x14ac:dyDescent="0.2">
      <c r="A3209" s="158"/>
      <c r="D3209" s="138"/>
    </row>
    <row r="3210" spans="1:4" x14ac:dyDescent="0.2">
      <c r="A3210" s="158"/>
      <c r="D3210" s="138"/>
    </row>
    <row r="3211" spans="1:4" x14ac:dyDescent="0.2">
      <c r="A3211" s="158"/>
      <c r="D3211" s="138"/>
    </row>
    <row r="3212" spans="1:4" x14ac:dyDescent="0.2">
      <c r="A3212" s="158"/>
      <c r="D3212" s="138"/>
    </row>
    <row r="3213" spans="1:4" x14ac:dyDescent="0.2">
      <c r="A3213" s="158"/>
      <c r="D3213" s="138"/>
    </row>
    <row r="3214" spans="1:4" x14ac:dyDescent="0.2">
      <c r="A3214" s="158"/>
      <c r="D3214" s="138"/>
    </row>
    <row r="3215" spans="1:4" x14ac:dyDescent="0.2">
      <c r="A3215" s="158"/>
      <c r="D3215" s="138"/>
    </row>
    <row r="3216" spans="1:4" x14ac:dyDescent="0.2">
      <c r="A3216" s="158"/>
      <c r="D3216" s="138"/>
    </row>
    <row r="3217" spans="1:4" x14ac:dyDescent="0.2">
      <c r="A3217" s="158"/>
      <c r="D3217" s="138"/>
    </row>
    <row r="3218" spans="1:4" x14ac:dyDescent="0.2">
      <c r="A3218" s="158"/>
      <c r="D3218" s="138"/>
    </row>
    <row r="3219" spans="1:4" x14ac:dyDescent="0.2">
      <c r="A3219" s="158"/>
      <c r="D3219" s="138"/>
    </row>
    <row r="3220" spans="1:4" x14ac:dyDescent="0.2">
      <c r="A3220" s="158"/>
      <c r="D3220" s="138"/>
    </row>
    <row r="3221" spans="1:4" x14ac:dyDescent="0.2">
      <c r="A3221" s="158"/>
      <c r="D3221" s="138"/>
    </row>
    <row r="3222" spans="1:4" x14ac:dyDescent="0.2">
      <c r="A3222" s="158"/>
      <c r="D3222" s="138"/>
    </row>
    <row r="3223" spans="1:4" x14ac:dyDescent="0.2">
      <c r="A3223" s="158"/>
      <c r="D3223" s="138"/>
    </row>
    <row r="3224" spans="1:4" x14ac:dyDescent="0.2">
      <c r="A3224" s="158"/>
      <c r="D3224" s="138"/>
    </row>
    <row r="3225" spans="1:4" x14ac:dyDescent="0.2">
      <c r="A3225" s="158"/>
      <c r="D3225" s="138"/>
    </row>
    <row r="3226" spans="1:4" x14ac:dyDescent="0.2">
      <c r="A3226" s="158"/>
      <c r="D3226" s="138"/>
    </row>
    <row r="3227" spans="1:4" x14ac:dyDescent="0.2">
      <c r="A3227" s="158"/>
      <c r="D3227" s="138"/>
    </row>
    <row r="3228" spans="1:4" x14ac:dyDescent="0.2">
      <c r="A3228" s="158"/>
      <c r="D3228" s="138"/>
    </row>
    <row r="3229" spans="1:4" x14ac:dyDescent="0.2">
      <c r="A3229" s="158"/>
      <c r="D3229" s="138"/>
    </row>
    <row r="3230" spans="1:4" x14ac:dyDescent="0.2">
      <c r="A3230" s="158"/>
      <c r="D3230" s="138"/>
    </row>
    <row r="3231" spans="1:4" x14ac:dyDescent="0.2">
      <c r="A3231" s="158"/>
      <c r="D3231" s="138"/>
    </row>
    <row r="3232" spans="1:4" x14ac:dyDescent="0.2">
      <c r="A3232" s="158"/>
      <c r="D3232" s="138"/>
    </row>
    <row r="3233" spans="1:4" x14ac:dyDescent="0.2">
      <c r="A3233" s="158"/>
      <c r="D3233" s="138"/>
    </row>
    <row r="3234" spans="1:4" x14ac:dyDescent="0.2">
      <c r="A3234" s="158"/>
      <c r="D3234" s="138"/>
    </row>
    <row r="3235" spans="1:4" x14ac:dyDescent="0.2">
      <c r="A3235" s="158"/>
      <c r="D3235" s="138"/>
    </row>
    <row r="3236" spans="1:4" x14ac:dyDescent="0.2">
      <c r="A3236" s="158"/>
      <c r="D3236" s="138"/>
    </row>
    <row r="3237" spans="1:4" x14ac:dyDescent="0.2">
      <c r="A3237" s="158"/>
      <c r="D3237" s="138"/>
    </row>
    <row r="3238" spans="1:4" x14ac:dyDescent="0.2">
      <c r="A3238" s="158"/>
      <c r="D3238" s="138"/>
    </row>
    <row r="3239" spans="1:4" x14ac:dyDescent="0.2">
      <c r="A3239" s="158"/>
      <c r="D3239" s="138"/>
    </row>
    <row r="3240" spans="1:4" x14ac:dyDescent="0.2">
      <c r="A3240" s="158"/>
      <c r="D3240" s="138"/>
    </row>
    <row r="3241" spans="1:4" x14ac:dyDescent="0.2">
      <c r="A3241" s="158"/>
      <c r="D3241" s="138"/>
    </row>
    <row r="3242" spans="1:4" x14ac:dyDescent="0.2">
      <c r="A3242" s="158"/>
      <c r="D3242" s="138"/>
    </row>
    <row r="3243" spans="1:4" x14ac:dyDescent="0.2">
      <c r="A3243" s="158"/>
      <c r="D3243" s="138"/>
    </row>
    <row r="3244" spans="1:4" x14ac:dyDescent="0.2">
      <c r="A3244" s="158"/>
      <c r="D3244" s="138"/>
    </row>
    <row r="3245" spans="1:4" x14ac:dyDescent="0.2">
      <c r="A3245" s="158"/>
      <c r="D3245" s="138"/>
    </row>
    <row r="3246" spans="1:4" x14ac:dyDescent="0.2">
      <c r="A3246" s="158"/>
      <c r="D3246" s="138"/>
    </row>
    <row r="3247" spans="1:4" x14ac:dyDescent="0.2">
      <c r="A3247" s="158"/>
      <c r="D3247" s="138"/>
    </row>
    <row r="3248" spans="1:4" x14ac:dyDescent="0.2">
      <c r="A3248" s="158"/>
      <c r="D3248" s="138"/>
    </row>
    <row r="3249" spans="1:4" x14ac:dyDescent="0.2">
      <c r="A3249" s="158"/>
      <c r="D3249" s="138"/>
    </row>
    <row r="3250" spans="1:4" x14ac:dyDescent="0.2">
      <c r="A3250" s="158"/>
      <c r="D3250" s="138"/>
    </row>
    <row r="3251" spans="1:4" x14ac:dyDescent="0.2">
      <c r="A3251" s="158"/>
      <c r="D3251" s="138"/>
    </row>
    <row r="3252" spans="1:4" x14ac:dyDescent="0.2">
      <c r="A3252" s="158"/>
      <c r="D3252" s="138"/>
    </row>
    <row r="3253" spans="1:4" x14ac:dyDescent="0.2">
      <c r="A3253" s="158"/>
      <c r="D3253" s="138"/>
    </row>
    <row r="3254" spans="1:4" x14ac:dyDescent="0.2">
      <c r="A3254" s="158"/>
      <c r="D3254" s="138"/>
    </row>
    <row r="3255" spans="1:4" x14ac:dyDescent="0.2">
      <c r="A3255" s="158"/>
      <c r="D3255" s="138"/>
    </row>
    <row r="3256" spans="1:4" x14ac:dyDescent="0.2">
      <c r="A3256" s="158"/>
      <c r="D3256" s="138"/>
    </row>
    <row r="3257" spans="1:4" x14ac:dyDescent="0.2">
      <c r="A3257" s="158"/>
      <c r="D3257" s="138"/>
    </row>
    <row r="3258" spans="1:4" x14ac:dyDescent="0.2">
      <c r="A3258" s="158"/>
      <c r="D3258" s="138"/>
    </row>
    <row r="3259" spans="1:4" x14ac:dyDescent="0.2">
      <c r="A3259" s="158"/>
      <c r="D3259" s="138"/>
    </row>
    <row r="3260" spans="1:4" x14ac:dyDescent="0.2">
      <c r="A3260" s="158"/>
      <c r="D3260" s="138"/>
    </row>
    <row r="3261" spans="1:4" x14ac:dyDescent="0.2">
      <c r="A3261" s="158"/>
      <c r="D3261" s="138"/>
    </row>
    <row r="3262" spans="1:4" x14ac:dyDescent="0.2">
      <c r="A3262" s="158"/>
      <c r="D3262" s="138"/>
    </row>
    <row r="3263" spans="1:4" x14ac:dyDescent="0.2">
      <c r="A3263" s="158"/>
      <c r="D3263" s="138"/>
    </row>
    <row r="3264" spans="1:4" x14ac:dyDescent="0.2">
      <c r="A3264" s="158"/>
      <c r="D3264" s="138"/>
    </row>
    <row r="3265" spans="1:4" x14ac:dyDescent="0.2">
      <c r="A3265" s="158"/>
      <c r="D3265" s="138"/>
    </row>
    <row r="3266" spans="1:4" x14ac:dyDescent="0.2">
      <c r="A3266" s="158"/>
      <c r="D3266" s="138"/>
    </row>
    <row r="3267" spans="1:4" x14ac:dyDescent="0.2">
      <c r="A3267" s="158"/>
      <c r="D3267" s="138"/>
    </row>
    <row r="3268" spans="1:4" x14ac:dyDescent="0.2">
      <c r="A3268" s="158"/>
      <c r="D3268" s="138"/>
    </row>
    <row r="3269" spans="1:4" x14ac:dyDescent="0.2">
      <c r="A3269" s="158"/>
      <c r="D3269" s="138"/>
    </row>
    <row r="3270" spans="1:4" x14ac:dyDescent="0.2">
      <c r="A3270" s="158"/>
      <c r="D3270" s="138"/>
    </row>
    <row r="3271" spans="1:4" x14ac:dyDescent="0.2">
      <c r="A3271" s="158"/>
      <c r="D3271" s="138"/>
    </row>
    <row r="3272" spans="1:4" x14ac:dyDescent="0.2">
      <c r="A3272" s="158"/>
      <c r="D3272" s="138"/>
    </row>
    <row r="3273" spans="1:4" x14ac:dyDescent="0.2">
      <c r="A3273" s="158"/>
      <c r="D3273" s="138"/>
    </row>
    <row r="3274" spans="1:4" x14ac:dyDescent="0.2">
      <c r="A3274" s="158"/>
      <c r="D3274" s="138"/>
    </row>
    <row r="3275" spans="1:4" x14ac:dyDescent="0.2">
      <c r="A3275" s="158"/>
      <c r="D3275" s="138"/>
    </row>
    <row r="3276" spans="1:4" x14ac:dyDescent="0.2">
      <c r="A3276" s="158"/>
      <c r="D3276" s="138"/>
    </row>
    <row r="3277" spans="1:4" x14ac:dyDescent="0.2">
      <c r="A3277" s="158"/>
      <c r="D3277" s="138"/>
    </row>
    <row r="3278" spans="1:4" x14ac:dyDescent="0.2">
      <c r="A3278" s="158"/>
      <c r="D3278" s="138"/>
    </row>
    <row r="3279" spans="1:4" x14ac:dyDescent="0.2">
      <c r="A3279" s="158"/>
      <c r="D3279" s="138"/>
    </row>
    <row r="3280" spans="1:4" x14ac:dyDescent="0.2">
      <c r="A3280" s="158"/>
      <c r="D3280" s="138"/>
    </row>
    <row r="3281" spans="1:4" x14ac:dyDescent="0.2">
      <c r="A3281" s="158"/>
      <c r="D3281" s="138"/>
    </row>
    <row r="3282" spans="1:4" x14ac:dyDescent="0.2">
      <c r="A3282" s="158"/>
      <c r="D3282" s="138"/>
    </row>
    <row r="3283" spans="1:4" x14ac:dyDescent="0.2">
      <c r="A3283" s="158"/>
      <c r="D3283" s="138"/>
    </row>
    <row r="3284" spans="1:4" x14ac:dyDescent="0.2">
      <c r="A3284" s="158"/>
      <c r="D3284" s="138"/>
    </row>
    <row r="3285" spans="1:4" x14ac:dyDescent="0.2">
      <c r="A3285" s="158"/>
      <c r="D3285" s="138"/>
    </row>
    <row r="3286" spans="1:4" x14ac:dyDescent="0.2">
      <c r="A3286" s="158"/>
      <c r="D3286" s="138"/>
    </row>
    <row r="3287" spans="1:4" x14ac:dyDescent="0.2">
      <c r="A3287" s="158"/>
      <c r="D3287" s="138"/>
    </row>
    <row r="3288" spans="1:4" x14ac:dyDescent="0.2">
      <c r="A3288" s="158"/>
      <c r="D3288" s="138"/>
    </row>
    <row r="3289" spans="1:4" x14ac:dyDescent="0.2">
      <c r="A3289" s="158"/>
      <c r="D3289" s="138"/>
    </row>
    <row r="3290" spans="1:4" x14ac:dyDescent="0.2">
      <c r="A3290" s="158"/>
      <c r="D3290" s="138"/>
    </row>
    <row r="3291" spans="1:4" x14ac:dyDescent="0.2">
      <c r="A3291" s="158"/>
      <c r="D3291" s="138"/>
    </row>
    <row r="3292" spans="1:4" x14ac:dyDescent="0.2">
      <c r="A3292" s="158"/>
      <c r="D3292" s="138"/>
    </row>
    <row r="3293" spans="1:4" x14ac:dyDescent="0.2">
      <c r="A3293" s="158"/>
      <c r="D3293" s="138"/>
    </row>
    <row r="3294" spans="1:4" x14ac:dyDescent="0.2">
      <c r="A3294" s="158"/>
      <c r="D3294" s="138"/>
    </row>
    <row r="3295" spans="1:4" x14ac:dyDescent="0.2">
      <c r="A3295" s="158"/>
      <c r="D3295" s="138"/>
    </row>
    <row r="3296" spans="1:4" x14ac:dyDescent="0.2">
      <c r="A3296" s="158"/>
      <c r="D3296" s="138"/>
    </row>
    <row r="3297" spans="1:4" x14ac:dyDescent="0.2">
      <c r="A3297" s="158"/>
      <c r="D3297" s="138"/>
    </row>
    <row r="3298" spans="1:4" x14ac:dyDescent="0.2">
      <c r="A3298" s="158"/>
      <c r="D3298" s="138"/>
    </row>
    <row r="3299" spans="1:4" x14ac:dyDescent="0.2">
      <c r="A3299" s="158"/>
      <c r="D3299" s="138"/>
    </row>
    <row r="3300" spans="1:4" x14ac:dyDescent="0.2">
      <c r="A3300" s="158"/>
      <c r="D3300" s="138"/>
    </row>
    <row r="3301" spans="1:4" x14ac:dyDescent="0.2">
      <c r="A3301" s="158"/>
      <c r="D3301" s="138"/>
    </row>
    <row r="3302" spans="1:4" x14ac:dyDescent="0.2">
      <c r="A3302" s="158"/>
      <c r="D3302" s="138"/>
    </row>
    <row r="3303" spans="1:4" x14ac:dyDescent="0.2">
      <c r="A3303" s="158"/>
      <c r="D3303" s="138"/>
    </row>
    <row r="3304" spans="1:4" x14ac:dyDescent="0.2">
      <c r="A3304" s="158"/>
      <c r="D3304" s="138"/>
    </row>
    <row r="3305" spans="1:4" x14ac:dyDescent="0.2">
      <c r="A3305" s="158"/>
      <c r="D3305" s="138"/>
    </row>
    <row r="3306" spans="1:4" x14ac:dyDescent="0.2">
      <c r="A3306" s="158"/>
      <c r="D3306" s="138"/>
    </row>
    <row r="3307" spans="1:4" x14ac:dyDescent="0.2">
      <c r="A3307" s="158"/>
      <c r="D3307" s="138"/>
    </row>
    <row r="3308" spans="1:4" x14ac:dyDescent="0.2">
      <c r="A3308" s="158"/>
      <c r="D3308" s="138"/>
    </row>
    <row r="3309" spans="1:4" x14ac:dyDescent="0.2">
      <c r="A3309" s="158"/>
      <c r="D3309" s="138"/>
    </row>
    <row r="3310" spans="1:4" x14ac:dyDescent="0.2">
      <c r="A3310" s="158"/>
      <c r="D3310" s="138"/>
    </row>
    <row r="3311" spans="1:4" x14ac:dyDescent="0.2">
      <c r="A3311" s="158"/>
      <c r="D3311" s="138"/>
    </row>
    <row r="3312" spans="1:4" x14ac:dyDescent="0.2">
      <c r="A3312" s="158"/>
      <c r="D3312" s="138"/>
    </row>
    <row r="3313" spans="1:4" x14ac:dyDescent="0.2">
      <c r="A3313" s="158"/>
      <c r="D3313" s="138"/>
    </row>
    <row r="3314" spans="1:4" x14ac:dyDescent="0.2">
      <c r="A3314" s="158"/>
      <c r="D3314" s="138"/>
    </row>
    <row r="3315" spans="1:4" x14ac:dyDescent="0.2">
      <c r="A3315" s="158"/>
      <c r="D3315" s="138"/>
    </row>
    <row r="3316" spans="1:4" x14ac:dyDescent="0.2">
      <c r="A3316" s="158"/>
      <c r="D3316" s="138"/>
    </row>
    <row r="3317" spans="1:4" x14ac:dyDescent="0.2">
      <c r="A3317" s="158"/>
      <c r="D3317" s="138"/>
    </row>
    <row r="3318" spans="1:4" x14ac:dyDescent="0.2">
      <c r="A3318" s="158"/>
      <c r="D3318" s="138"/>
    </row>
    <row r="3319" spans="1:4" x14ac:dyDescent="0.2">
      <c r="A3319" s="158"/>
      <c r="D3319" s="138"/>
    </row>
    <row r="3320" spans="1:4" x14ac:dyDescent="0.2">
      <c r="A3320" s="158"/>
      <c r="D3320" s="138"/>
    </row>
    <row r="3321" spans="1:4" x14ac:dyDescent="0.2">
      <c r="A3321" s="158"/>
      <c r="D3321" s="138"/>
    </row>
    <row r="3322" spans="1:4" x14ac:dyDescent="0.2">
      <c r="A3322" s="158"/>
      <c r="D3322" s="138"/>
    </row>
    <row r="3323" spans="1:4" x14ac:dyDescent="0.2">
      <c r="A3323" s="158"/>
      <c r="D3323" s="138"/>
    </row>
    <row r="3324" spans="1:4" x14ac:dyDescent="0.2">
      <c r="A3324" s="158"/>
      <c r="D3324" s="138"/>
    </row>
    <row r="3325" spans="1:4" x14ac:dyDescent="0.2">
      <c r="A3325" s="158"/>
      <c r="D3325" s="138"/>
    </row>
    <row r="3326" spans="1:4" x14ac:dyDescent="0.2">
      <c r="A3326" s="158"/>
      <c r="D3326" s="138"/>
    </row>
    <row r="3327" spans="1:4" x14ac:dyDescent="0.2">
      <c r="A3327" s="158"/>
      <c r="D3327" s="138"/>
    </row>
    <row r="3328" spans="1:4" x14ac:dyDescent="0.2">
      <c r="A3328" s="158"/>
      <c r="D3328" s="138"/>
    </row>
    <row r="3329" spans="1:4" x14ac:dyDescent="0.2">
      <c r="A3329" s="158"/>
      <c r="D3329" s="138"/>
    </row>
    <row r="3330" spans="1:4" x14ac:dyDescent="0.2">
      <c r="A3330" s="158"/>
      <c r="D3330" s="138"/>
    </row>
    <row r="3331" spans="1:4" x14ac:dyDescent="0.2">
      <c r="A3331" s="158"/>
      <c r="D3331" s="138"/>
    </row>
    <row r="3332" spans="1:4" x14ac:dyDescent="0.2">
      <c r="A3332" s="158"/>
      <c r="D3332" s="138"/>
    </row>
    <row r="3333" spans="1:4" x14ac:dyDescent="0.2">
      <c r="A3333" s="158"/>
      <c r="D3333" s="138"/>
    </row>
    <row r="3334" spans="1:4" x14ac:dyDescent="0.2">
      <c r="A3334" s="158"/>
      <c r="D3334" s="138"/>
    </row>
    <row r="3335" spans="1:4" x14ac:dyDescent="0.2">
      <c r="A3335" s="158"/>
      <c r="D3335" s="138"/>
    </row>
    <row r="3336" spans="1:4" x14ac:dyDescent="0.2">
      <c r="A3336" s="158"/>
      <c r="D3336" s="138"/>
    </row>
    <row r="3337" spans="1:4" x14ac:dyDescent="0.2">
      <c r="A3337" s="158"/>
      <c r="D3337" s="138"/>
    </row>
    <row r="3338" spans="1:4" x14ac:dyDescent="0.2">
      <c r="A3338" s="158"/>
      <c r="D3338" s="138"/>
    </row>
    <row r="3339" spans="1:4" x14ac:dyDescent="0.2">
      <c r="A3339" s="158"/>
      <c r="D3339" s="138"/>
    </row>
    <row r="3340" spans="1:4" x14ac:dyDescent="0.2">
      <c r="A3340" s="158"/>
      <c r="D3340" s="138"/>
    </row>
    <row r="3341" spans="1:4" x14ac:dyDescent="0.2">
      <c r="A3341" s="158"/>
      <c r="D3341" s="138"/>
    </row>
    <row r="3342" spans="1:4" x14ac:dyDescent="0.2">
      <c r="A3342" s="158"/>
      <c r="D3342" s="138"/>
    </row>
    <row r="3343" spans="1:4" x14ac:dyDescent="0.2">
      <c r="A3343" s="158"/>
      <c r="D3343" s="138"/>
    </row>
    <row r="3344" spans="1:4" x14ac:dyDescent="0.2">
      <c r="A3344" s="158"/>
      <c r="D3344" s="138"/>
    </row>
    <row r="3345" spans="1:4" x14ac:dyDescent="0.2">
      <c r="A3345" s="158"/>
      <c r="D3345" s="138"/>
    </row>
    <row r="3346" spans="1:4" x14ac:dyDescent="0.2">
      <c r="A3346" s="158"/>
      <c r="D3346" s="138"/>
    </row>
    <row r="3347" spans="1:4" x14ac:dyDescent="0.2">
      <c r="A3347" s="158"/>
      <c r="D3347" s="138"/>
    </row>
    <row r="3348" spans="1:4" x14ac:dyDescent="0.2">
      <c r="A3348" s="158"/>
      <c r="D3348" s="138"/>
    </row>
    <row r="3349" spans="1:4" x14ac:dyDescent="0.2">
      <c r="A3349" s="158"/>
      <c r="D3349" s="138"/>
    </row>
    <row r="3350" spans="1:4" x14ac:dyDescent="0.2">
      <c r="A3350" s="158"/>
      <c r="D3350" s="138"/>
    </row>
    <row r="3351" spans="1:4" x14ac:dyDescent="0.2">
      <c r="A3351" s="158"/>
      <c r="D3351" s="138"/>
    </row>
    <row r="3352" spans="1:4" x14ac:dyDescent="0.2">
      <c r="A3352" s="158"/>
      <c r="D3352" s="138"/>
    </row>
    <row r="3353" spans="1:4" x14ac:dyDescent="0.2">
      <c r="A3353" s="158"/>
      <c r="D3353" s="138"/>
    </row>
    <row r="3354" spans="1:4" x14ac:dyDescent="0.2">
      <c r="A3354" s="158"/>
      <c r="D3354" s="138"/>
    </row>
    <row r="3355" spans="1:4" x14ac:dyDescent="0.2">
      <c r="A3355" s="158"/>
      <c r="D3355" s="138"/>
    </row>
    <row r="3356" spans="1:4" x14ac:dyDescent="0.2">
      <c r="A3356" s="158"/>
      <c r="D3356" s="138"/>
    </row>
    <row r="3357" spans="1:4" x14ac:dyDescent="0.2">
      <c r="A3357" s="158"/>
      <c r="D3357" s="138"/>
    </row>
    <row r="3358" spans="1:4" x14ac:dyDescent="0.2">
      <c r="A3358" s="158"/>
      <c r="D3358" s="138"/>
    </row>
    <row r="3359" spans="1:4" x14ac:dyDescent="0.2">
      <c r="A3359" s="158"/>
      <c r="D3359" s="138"/>
    </row>
    <row r="3360" spans="1:4" x14ac:dyDescent="0.2">
      <c r="A3360" s="158"/>
      <c r="D3360" s="138"/>
    </row>
    <row r="3361" spans="1:4" x14ac:dyDescent="0.2">
      <c r="A3361" s="158"/>
      <c r="D3361" s="138"/>
    </row>
    <row r="3362" spans="1:4" x14ac:dyDescent="0.2">
      <c r="A3362" s="158"/>
      <c r="D3362" s="138"/>
    </row>
    <row r="3363" spans="1:4" x14ac:dyDescent="0.2">
      <c r="A3363" s="158"/>
      <c r="D3363" s="138"/>
    </row>
    <row r="3364" spans="1:4" x14ac:dyDescent="0.2">
      <c r="A3364" s="158"/>
      <c r="D3364" s="138"/>
    </row>
    <row r="3365" spans="1:4" x14ac:dyDescent="0.2">
      <c r="A3365" s="158"/>
      <c r="D3365" s="138"/>
    </row>
    <row r="3366" spans="1:4" x14ac:dyDescent="0.2">
      <c r="A3366" s="158"/>
      <c r="D3366" s="138"/>
    </row>
    <row r="3367" spans="1:4" x14ac:dyDescent="0.2">
      <c r="A3367" s="158"/>
      <c r="D3367" s="138"/>
    </row>
    <row r="3368" spans="1:4" x14ac:dyDescent="0.2">
      <c r="A3368" s="158"/>
      <c r="D3368" s="138"/>
    </row>
    <row r="3369" spans="1:4" x14ac:dyDescent="0.2">
      <c r="A3369" s="158"/>
      <c r="D3369" s="138"/>
    </row>
    <row r="3370" spans="1:4" x14ac:dyDescent="0.2">
      <c r="A3370" s="158"/>
      <c r="D3370" s="138"/>
    </row>
    <row r="3371" spans="1:4" x14ac:dyDescent="0.2">
      <c r="A3371" s="158"/>
      <c r="D3371" s="138"/>
    </row>
    <row r="3372" spans="1:4" x14ac:dyDescent="0.2">
      <c r="A3372" s="158"/>
      <c r="D3372" s="138"/>
    </row>
    <row r="3373" spans="1:4" x14ac:dyDescent="0.2">
      <c r="A3373" s="158"/>
      <c r="D3373" s="138"/>
    </row>
    <row r="3374" spans="1:4" x14ac:dyDescent="0.2">
      <c r="A3374" s="158"/>
      <c r="D3374" s="138"/>
    </row>
    <row r="3375" spans="1:4" x14ac:dyDescent="0.2">
      <c r="A3375" s="158"/>
      <c r="D3375" s="138"/>
    </row>
    <row r="3376" spans="1:4" x14ac:dyDescent="0.2">
      <c r="A3376" s="158"/>
      <c r="D3376" s="138"/>
    </row>
    <row r="3377" spans="1:4" x14ac:dyDescent="0.2">
      <c r="A3377" s="158"/>
      <c r="D3377" s="138"/>
    </row>
    <row r="3378" spans="1:4" x14ac:dyDescent="0.2">
      <c r="A3378" s="158"/>
      <c r="D3378" s="138"/>
    </row>
    <row r="3379" spans="1:4" x14ac:dyDescent="0.2">
      <c r="A3379" s="158"/>
      <c r="D3379" s="138"/>
    </row>
    <row r="3380" spans="1:4" x14ac:dyDescent="0.2">
      <c r="A3380" s="158"/>
      <c r="D3380" s="138"/>
    </row>
    <row r="3381" spans="1:4" x14ac:dyDescent="0.2">
      <c r="A3381" s="158"/>
      <c r="D3381" s="138"/>
    </row>
    <row r="3382" spans="1:4" x14ac:dyDescent="0.2">
      <c r="A3382" s="158"/>
      <c r="D3382" s="138"/>
    </row>
    <row r="3383" spans="1:4" x14ac:dyDescent="0.2">
      <c r="A3383" s="158"/>
      <c r="D3383" s="138"/>
    </row>
    <row r="3384" spans="1:4" x14ac:dyDescent="0.2">
      <c r="A3384" s="158"/>
      <c r="D3384" s="138"/>
    </row>
    <row r="3385" spans="1:4" x14ac:dyDescent="0.2">
      <c r="A3385" s="158"/>
      <c r="D3385" s="138"/>
    </row>
    <row r="3386" spans="1:4" x14ac:dyDescent="0.2">
      <c r="A3386" s="158"/>
      <c r="D3386" s="138"/>
    </row>
    <row r="3387" spans="1:4" x14ac:dyDescent="0.2">
      <c r="A3387" s="158"/>
      <c r="D3387" s="138"/>
    </row>
    <row r="3388" spans="1:4" x14ac:dyDescent="0.2">
      <c r="A3388" s="158"/>
      <c r="D3388" s="138"/>
    </row>
    <row r="3389" spans="1:4" x14ac:dyDescent="0.2">
      <c r="A3389" s="158"/>
      <c r="D3389" s="138"/>
    </row>
    <row r="3390" spans="1:4" x14ac:dyDescent="0.2">
      <c r="A3390" s="158"/>
      <c r="D3390" s="138"/>
    </row>
    <row r="3391" spans="1:4" x14ac:dyDescent="0.2">
      <c r="A3391" s="158"/>
      <c r="D3391" s="138"/>
    </row>
    <row r="3392" spans="1:4" x14ac:dyDescent="0.2">
      <c r="A3392" s="158"/>
      <c r="D3392" s="138"/>
    </row>
    <row r="3393" spans="1:4" x14ac:dyDescent="0.2">
      <c r="A3393" s="158"/>
      <c r="D3393" s="138"/>
    </row>
    <row r="3394" spans="1:4" x14ac:dyDescent="0.2">
      <c r="A3394" s="158"/>
      <c r="D3394" s="138"/>
    </row>
    <row r="3395" spans="1:4" x14ac:dyDescent="0.2">
      <c r="A3395" s="158"/>
      <c r="D3395" s="138"/>
    </row>
    <row r="3396" spans="1:4" x14ac:dyDescent="0.2">
      <c r="A3396" s="158"/>
      <c r="D3396" s="138"/>
    </row>
    <row r="3397" spans="1:4" x14ac:dyDescent="0.2">
      <c r="A3397" s="158"/>
      <c r="D3397" s="138"/>
    </row>
    <row r="3398" spans="1:4" x14ac:dyDescent="0.2">
      <c r="A3398" s="158"/>
      <c r="D3398" s="138"/>
    </row>
    <row r="3399" spans="1:4" x14ac:dyDescent="0.2">
      <c r="A3399" s="158"/>
      <c r="D3399" s="138"/>
    </row>
    <row r="3400" spans="1:4" x14ac:dyDescent="0.2">
      <c r="A3400" s="158"/>
      <c r="D3400" s="138"/>
    </row>
    <row r="3401" spans="1:4" x14ac:dyDescent="0.2">
      <c r="A3401" s="158"/>
      <c r="D3401" s="138"/>
    </row>
    <row r="3402" spans="1:4" x14ac:dyDescent="0.2">
      <c r="A3402" s="158"/>
      <c r="D3402" s="138"/>
    </row>
    <row r="3403" spans="1:4" x14ac:dyDescent="0.2">
      <c r="A3403" s="158"/>
      <c r="D3403" s="138"/>
    </row>
    <row r="3404" spans="1:4" x14ac:dyDescent="0.2">
      <c r="A3404" s="158"/>
      <c r="D3404" s="138"/>
    </row>
    <row r="3405" spans="1:4" x14ac:dyDescent="0.2">
      <c r="A3405" s="158"/>
      <c r="D3405" s="138"/>
    </row>
    <row r="3406" spans="1:4" x14ac:dyDescent="0.2">
      <c r="A3406" s="158"/>
      <c r="D3406" s="138"/>
    </row>
    <row r="3407" spans="1:4" x14ac:dyDescent="0.2">
      <c r="A3407" s="158"/>
      <c r="D3407" s="138"/>
    </row>
    <row r="3408" spans="1:4" x14ac:dyDescent="0.2">
      <c r="A3408" s="158"/>
      <c r="D3408" s="138"/>
    </row>
    <row r="3409" spans="1:4" x14ac:dyDescent="0.2">
      <c r="A3409" s="158"/>
      <c r="D3409" s="138"/>
    </row>
    <row r="3410" spans="1:4" x14ac:dyDescent="0.2">
      <c r="A3410" s="158"/>
      <c r="D3410" s="138"/>
    </row>
    <row r="3411" spans="1:4" x14ac:dyDescent="0.2">
      <c r="A3411" s="158"/>
      <c r="D3411" s="138"/>
    </row>
    <row r="3412" spans="1:4" x14ac:dyDescent="0.2">
      <c r="A3412" s="158"/>
      <c r="D3412" s="138"/>
    </row>
    <row r="3413" spans="1:4" x14ac:dyDescent="0.2">
      <c r="A3413" s="158"/>
      <c r="D3413" s="138"/>
    </row>
    <row r="3414" spans="1:4" x14ac:dyDescent="0.2">
      <c r="A3414" s="158"/>
      <c r="D3414" s="138"/>
    </row>
    <row r="3415" spans="1:4" x14ac:dyDescent="0.2">
      <c r="A3415" s="158"/>
      <c r="D3415" s="138"/>
    </row>
    <row r="3416" spans="1:4" x14ac:dyDescent="0.2">
      <c r="A3416" s="158"/>
      <c r="D3416" s="138"/>
    </row>
    <row r="3417" spans="1:4" x14ac:dyDescent="0.2">
      <c r="A3417" s="158"/>
      <c r="D3417" s="138"/>
    </row>
    <row r="3418" spans="1:4" x14ac:dyDescent="0.2">
      <c r="A3418" s="158"/>
      <c r="D3418" s="138"/>
    </row>
    <row r="3419" spans="1:4" x14ac:dyDescent="0.2">
      <c r="A3419" s="158"/>
      <c r="D3419" s="138"/>
    </row>
    <row r="3420" spans="1:4" x14ac:dyDescent="0.2">
      <c r="A3420" s="158"/>
      <c r="D3420" s="138"/>
    </row>
    <row r="3421" spans="1:4" x14ac:dyDescent="0.2">
      <c r="A3421" s="158"/>
      <c r="D3421" s="138"/>
    </row>
    <row r="3422" spans="1:4" x14ac:dyDescent="0.2">
      <c r="A3422" s="158"/>
      <c r="D3422" s="138"/>
    </row>
    <row r="3423" spans="1:4" x14ac:dyDescent="0.2">
      <c r="A3423" s="158"/>
      <c r="D3423" s="138"/>
    </row>
    <row r="3424" spans="1:4" x14ac:dyDescent="0.2">
      <c r="A3424" s="158"/>
      <c r="D3424" s="138"/>
    </row>
    <row r="3425" spans="1:4" x14ac:dyDescent="0.2">
      <c r="A3425" s="158"/>
      <c r="D3425" s="138"/>
    </row>
    <row r="3426" spans="1:4" x14ac:dyDescent="0.2">
      <c r="A3426" s="158"/>
      <c r="D3426" s="138"/>
    </row>
    <row r="3427" spans="1:4" x14ac:dyDescent="0.2">
      <c r="A3427" s="158"/>
      <c r="D3427" s="138"/>
    </row>
    <row r="3428" spans="1:4" x14ac:dyDescent="0.2">
      <c r="A3428" s="158"/>
      <c r="D3428" s="138"/>
    </row>
    <row r="3429" spans="1:4" x14ac:dyDescent="0.2">
      <c r="A3429" s="158"/>
      <c r="D3429" s="138"/>
    </row>
    <row r="3430" spans="1:4" x14ac:dyDescent="0.2">
      <c r="A3430" s="158"/>
      <c r="D3430" s="138"/>
    </row>
    <row r="3431" spans="1:4" x14ac:dyDescent="0.2">
      <c r="A3431" s="158"/>
      <c r="D3431" s="138"/>
    </row>
    <row r="3432" spans="1:4" x14ac:dyDescent="0.2">
      <c r="A3432" s="158"/>
      <c r="D3432" s="138"/>
    </row>
    <row r="3433" spans="1:4" x14ac:dyDescent="0.2">
      <c r="A3433" s="158"/>
      <c r="D3433" s="138"/>
    </row>
    <row r="3434" spans="1:4" x14ac:dyDescent="0.2">
      <c r="A3434" s="158"/>
      <c r="D3434" s="138"/>
    </row>
    <row r="3435" spans="1:4" x14ac:dyDescent="0.2">
      <c r="A3435" s="158"/>
      <c r="D3435" s="138"/>
    </row>
    <row r="3436" spans="1:4" x14ac:dyDescent="0.2">
      <c r="A3436" s="158"/>
      <c r="D3436" s="138"/>
    </row>
    <row r="3437" spans="1:4" x14ac:dyDescent="0.2">
      <c r="A3437" s="158"/>
      <c r="D3437" s="138"/>
    </row>
    <row r="3438" spans="1:4" x14ac:dyDescent="0.2">
      <c r="A3438" s="158"/>
      <c r="D3438" s="138"/>
    </row>
    <row r="3439" spans="1:4" x14ac:dyDescent="0.2">
      <c r="A3439" s="158"/>
      <c r="D3439" s="138"/>
    </row>
    <row r="3440" spans="1:4" x14ac:dyDescent="0.2">
      <c r="A3440" s="158"/>
      <c r="D3440" s="138"/>
    </row>
    <row r="3441" spans="1:4" x14ac:dyDescent="0.2">
      <c r="A3441" s="158"/>
      <c r="D3441" s="138"/>
    </row>
    <row r="3442" spans="1:4" x14ac:dyDescent="0.2">
      <c r="A3442" s="158"/>
      <c r="D3442" s="138"/>
    </row>
    <row r="3443" spans="1:4" x14ac:dyDescent="0.2">
      <c r="A3443" s="158"/>
      <c r="D3443" s="138"/>
    </row>
    <row r="3444" spans="1:4" x14ac:dyDescent="0.2">
      <c r="A3444" s="158"/>
      <c r="D3444" s="138"/>
    </row>
    <row r="3445" spans="1:4" x14ac:dyDescent="0.2">
      <c r="A3445" s="158"/>
      <c r="D3445" s="138"/>
    </row>
    <row r="3446" spans="1:4" x14ac:dyDescent="0.2">
      <c r="A3446" s="158"/>
      <c r="D3446" s="138"/>
    </row>
    <row r="3447" spans="1:4" x14ac:dyDescent="0.2">
      <c r="A3447" s="158"/>
      <c r="D3447" s="138"/>
    </row>
    <row r="3448" spans="1:4" x14ac:dyDescent="0.2">
      <c r="A3448" s="158"/>
      <c r="D3448" s="138"/>
    </row>
    <row r="3449" spans="1:4" x14ac:dyDescent="0.2">
      <c r="A3449" s="158"/>
      <c r="D3449" s="138"/>
    </row>
    <row r="3450" spans="1:4" x14ac:dyDescent="0.2">
      <c r="A3450" s="158"/>
      <c r="D3450" s="138"/>
    </row>
    <row r="3451" spans="1:4" x14ac:dyDescent="0.2">
      <c r="A3451" s="158"/>
      <c r="D3451" s="138"/>
    </row>
    <row r="3452" spans="1:4" x14ac:dyDescent="0.2">
      <c r="A3452" s="158"/>
      <c r="D3452" s="138"/>
    </row>
    <row r="3453" spans="1:4" x14ac:dyDescent="0.2">
      <c r="A3453" s="158"/>
      <c r="D3453" s="138"/>
    </row>
    <row r="3454" spans="1:4" x14ac:dyDescent="0.2">
      <c r="A3454" s="158"/>
      <c r="D3454" s="138"/>
    </row>
    <row r="3455" spans="1:4" x14ac:dyDescent="0.2">
      <c r="A3455" s="158"/>
      <c r="D3455" s="138"/>
    </row>
    <row r="3456" spans="1:4" x14ac:dyDescent="0.2">
      <c r="A3456" s="158"/>
      <c r="D3456" s="138"/>
    </row>
    <row r="3457" spans="1:4" x14ac:dyDescent="0.2">
      <c r="A3457" s="158"/>
      <c r="D3457" s="138"/>
    </row>
    <row r="3458" spans="1:4" x14ac:dyDescent="0.2">
      <c r="A3458" s="158"/>
      <c r="D3458" s="138"/>
    </row>
    <row r="3459" spans="1:4" x14ac:dyDescent="0.2">
      <c r="A3459" s="158"/>
      <c r="D3459" s="138"/>
    </row>
    <row r="3460" spans="1:4" x14ac:dyDescent="0.2">
      <c r="A3460" s="158"/>
      <c r="D3460" s="138"/>
    </row>
    <row r="3461" spans="1:4" x14ac:dyDescent="0.2">
      <c r="A3461" s="158"/>
      <c r="D3461" s="138"/>
    </row>
    <row r="3462" spans="1:4" x14ac:dyDescent="0.2">
      <c r="A3462" s="158"/>
      <c r="D3462" s="138"/>
    </row>
    <row r="3463" spans="1:4" x14ac:dyDescent="0.2">
      <c r="A3463" s="158"/>
      <c r="D3463" s="138"/>
    </row>
    <row r="3464" spans="1:4" x14ac:dyDescent="0.2">
      <c r="A3464" s="158"/>
      <c r="D3464" s="138"/>
    </row>
    <row r="3465" spans="1:4" x14ac:dyDescent="0.2">
      <c r="A3465" s="158"/>
      <c r="D3465" s="138"/>
    </row>
    <row r="3466" spans="1:4" x14ac:dyDescent="0.2">
      <c r="A3466" s="158"/>
      <c r="D3466" s="138"/>
    </row>
    <row r="3467" spans="1:4" x14ac:dyDescent="0.2">
      <c r="A3467" s="158"/>
      <c r="D3467" s="138"/>
    </row>
    <row r="3468" spans="1:4" x14ac:dyDescent="0.2">
      <c r="A3468" s="158"/>
      <c r="D3468" s="138"/>
    </row>
    <row r="3469" spans="1:4" x14ac:dyDescent="0.2">
      <c r="A3469" s="158"/>
      <c r="D3469" s="138"/>
    </row>
    <row r="3470" spans="1:4" x14ac:dyDescent="0.2">
      <c r="A3470" s="158"/>
      <c r="D3470" s="138"/>
    </row>
    <row r="3471" spans="1:4" x14ac:dyDescent="0.2">
      <c r="A3471" s="158"/>
      <c r="D3471" s="138"/>
    </row>
    <row r="3472" spans="1:4" x14ac:dyDescent="0.2">
      <c r="A3472" s="158"/>
      <c r="D3472" s="138"/>
    </row>
    <row r="3473" spans="1:4" x14ac:dyDescent="0.2">
      <c r="A3473" s="158"/>
      <c r="D3473" s="138"/>
    </row>
    <row r="3474" spans="1:4" x14ac:dyDescent="0.2">
      <c r="A3474" s="158"/>
      <c r="D3474" s="138"/>
    </row>
    <row r="3475" spans="1:4" x14ac:dyDescent="0.2">
      <c r="A3475" s="158"/>
      <c r="D3475" s="138"/>
    </row>
    <row r="3476" spans="1:4" x14ac:dyDescent="0.2">
      <c r="A3476" s="158"/>
      <c r="D3476" s="138"/>
    </row>
    <row r="3477" spans="1:4" x14ac:dyDescent="0.2">
      <c r="A3477" s="158"/>
      <c r="D3477" s="138"/>
    </row>
    <row r="3478" spans="1:4" x14ac:dyDescent="0.2">
      <c r="A3478" s="158"/>
      <c r="D3478" s="138"/>
    </row>
    <row r="3479" spans="1:4" x14ac:dyDescent="0.2">
      <c r="A3479" s="158"/>
      <c r="D3479" s="138"/>
    </row>
    <row r="3480" spans="1:4" x14ac:dyDescent="0.2">
      <c r="A3480" s="158"/>
      <c r="D3480" s="138"/>
    </row>
    <row r="3481" spans="1:4" x14ac:dyDescent="0.2">
      <c r="A3481" s="158"/>
      <c r="D3481" s="138"/>
    </row>
    <row r="3482" spans="1:4" x14ac:dyDescent="0.2">
      <c r="A3482" s="158"/>
      <c r="D3482" s="138"/>
    </row>
    <row r="3483" spans="1:4" x14ac:dyDescent="0.2">
      <c r="A3483" s="158"/>
      <c r="D3483" s="138"/>
    </row>
    <row r="3484" spans="1:4" x14ac:dyDescent="0.2">
      <c r="A3484" s="158"/>
      <c r="D3484" s="138"/>
    </row>
    <row r="3485" spans="1:4" x14ac:dyDescent="0.2">
      <c r="A3485" s="158"/>
      <c r="D3485" s="138"/>
    </row>
    <row r="3486" spans="1:4" x14ac:dyDescent="0.2">
      <c r="A3486" s="158"/>
      <c r="D3486" s="138"/>
    </row>
    <row r="3487" spans="1:4" x14ac:dyDescent="0.2">
      <c r="A3487" s="158"/>
      <c r="D3487" s="138"/>
    </row>
    <row r="3488" spans="1:4" x14ac:dyDescent="0.2">
      <c r="A3488" s="158"/>
      <c r="D3488" s="138"/>
    </row>
    <row r="3489" spans="1:4" x14ac:dyDescent="0.2">
      <c r="A3489" s="158"/>
      <c r="D3489" s="138"/>
    </row>
    <row r="3490" spans="1:4" x14ac:dyDescent="0.2">
      <c r="A3490" s="158"/>
      <c r="D3490" s="138"/>
    </row>
    <row r="3491" spans="1:4" x14ac:dyDescent="0.2">
      <c r="A3491" s="158"/>
      <c r="D3491" s="138"/>
    </row>
    <row r="3492" spans="1:4" x14ac:dyDescent="0.2">
      <c r="A3492" s="158"/>
      <c r="D3492" s="138"/>
    </row>
    <row r="3493" spans="1:4" x14ac:dyDescent="0.2">
      <c r="A3493" s="158"/>
      <c r="D3493" s="138"/>
    </row>
    <row r="3494" spans="1:4" x14ac:dyDescent="0.2">
      <c r="A3494" s="158"/>
      <c r="D3494" s="138"/>
    </row>
    <row r="3495" spans="1:4" x14ac:dyDescent="0.2">
      <c r="A3495" s="158"/>
      <c r="D3495" s="138"/>
    </row>
    <row r="3496" spans="1:4" x14ac:dyDescent="0.2">
      <c r="A3496" s="158"/>
      <c r="D3496" s="138"/>
    </row>
    <row r="3497" spans="1:4" x14ac:dyDescent="0.2">
      <c r="A3497" s="158"/>
      <c r="D3497" s="138"/>
    </row>
    <row r="3498" spans="1:4" x14ac:dyDescent="0.2">
      <c r="A3498" s="158"/>
      <c r="D3498" s="138"/>
    </row>
    <row r="3499" spans="1:4" x14ac:dyDescent="0.2">
      <c r="A3499" s="158"/>
      <c r="D3499" s="138"/>
    </row>
    <row r="3500" spans="1:4" x14ac:dyDescent="0.2">
      <c r="A3500" s="158"/>
      <c r="D3500" s="138"/>
    </row>
    <row r="3501" spans="1:4" x14ac:dyDescent="0.2">
      <c r="A3501" s="158"/>
      <c r="D3501" s="138"/>
    </row>
    <row r="3502" spans="1:4" x14ac:dyDescent="0.2">
      <c r="A3502" s="158"/>
      <c r="D3502" s="138"/>
    </row>
    <row r="3503" spans="1:4" x14ac:dyDescent="0.2">
      <c r="A3503" s="158"/>
      <c r="D3503" s="138"/>
    </row>
    <row r="3504" spans="1:4" x14ac:dyDescent="0.2">
      <c r="A3504" s="158"/>
      <c r="D3504" s="138"/>
    </row>
    <row r="3505" spans="1:4" x14ac:dyDescent="0.2">
      <c r="A3505" s="158"/>
      <c r="D3505" s="138"/>
    </row>
    <row r="3506" spans="1:4" x14ac:dyDescent="0.2">
      <c r="A3506" s="158"/>
      <c r="D3506" s="138"/>
    </row>
    <row r="3507" spans="1:4" x14ac:dyDescent="0.2">
      <c r="A3507" s="158"/>
      <c r="D3507" s="138"/>
    </row>
    <row r="3508" spans="1:4" x14ac:dyDescent="0.2">
      <c r="A3508" s="158"/>
      <c r="D3508" s="138"/>
    </row>
    <row r="3509" spans="1:4" x14ac:dyDescent="0.2">
      <c r="A3509" s="158"/>
      <c r="D3509" s="138"/>
    </row>
    <row r="3510" spans="1:4" x14ac:dyDescent="0.2">
      <c r="A3510" s="158"/>
      <c r="D3510" s="138"/>
    </row>
    <row r="3511" spans="1:4" x14ac:dyDescent="0.2">
      <c r="A3511" s="158"/>
      <c r="D3511" s="138"/>
    </row>
    <row r="3512" spans="1:4" x14ac:dyDescent="0.2">
      <c r="A3512" s="158"/>
      <c r="D3512" s="138"/>
    </row>
    <row r="3513" spans="1:4" x14ac:dyDescent="0.2">
      <c r="A3513" s="158"/>
      <c r="D3513" s="138"/>
    </row>
    <row r="3514" spans="1:4" x14ac:dyDescent="0.2">
      <c r="A3514" s="158"/>
      <c r="D3514" s="138"/>
    </row>
    <row r="3515" spans="1:4" x14ac:dyDescent="0.2">
      <c r="A3515" s="158"/>
      <c r="D3515" s="138"/>
    </row>
    <row r="3516" spans="1:4" x14ac:dyDescent="0.2">
      <c r="A3516" s="158"/>
      <c r="D3516" s="138"/>
    </row>
    <row r="3517" spans="1:4" x14ac:dyDescent="0.2">
      <c r="A3517" s="158"/>
      <c r="D3517" s="138"/>
    </row>
    <row r="3518" spans="1:4" x14ac:dyDescent="0.2">
      <c r="A3518" s="158"/>
      <c r="D3518" s="138"/>
    </row>
    <row r="3519" spans="1:4" x14ac:dyDescent="0.2">
      <c r="A3519" s="158"/>
      <c r="D3519" s="138"/>
    </row>
    <row r="3520" spans="1:4" x14ac:dyDescent="0.2">
      <c r="A3520" s="158"/>
      <c r="D3520" s="138"/>
    </row>
    <row r="3521" spans="1:4" x14ac:dyDescent="0.2">
      <c r="A3521" s="158"/>
      <c r="D3521" s="138"/>
    </row>
    <row r="3522" spans="1:4" x14ac:dyDescent="0.2">
      <c r="A3522" s="158"/>
      <c r="D3522" s="138"/>
    </row>
    <row r="3523" spans="1:4" x14ac:dyDescent="0.2">
      <c r="A3523" s="158"/>
      <c r="D3523" s="138"/>
    </row>
    <row r="3524" spans="1:4" x14ac:dyDescent="0.2">
      <c r="A3524" s="158"/>
      <c r="D3524" s="138"/>
    </row>
    <row r="3525" spans="1:4" x14ac:dyDescent="0.2">
      <c r="A3525" s="158"/>
      <c r="D3525" s="138"/>
    </row>
    <row r="3526" spans="1:4" x14ac:dyDescent="0.2">
      <c r="A3526" s="158"/>
      <c r="D3526" s="138"/>
    </row>
    <row r="3527" spans="1:4" x14ac:dyDescent="0.2">
      <c r="A3527" s="158"/>
      <c r="D3527" s="138"/>
    </row>
    <row r="3528" spans="1:4" x14ac:dyDescent="0.2">
      <c r="A3528" s="158"/>
      <c r="D3528" s="138"/>
    </row>
    <row r="3529" spans="1:4" x14ac:dyDescent="0.2">
      <c r="A3529" s="158"/>
      <c r="D3529" s="138"/>
    </row>
    <row r="3530" spans="1:4" x14ac:dyDescent="0.2">
      <c r="A3530" s="158"/>
      <c r="D3530" s="138"/>
    </row>
    <row r="3531" spans="1:4" x14ac:dyDescent="0.2">
      <c r="A3531" s="158"/>
      <c r="D3531" s="138"/>
    </row>
    <row r="3532" spans="1:4" x14ac:dyDescent="0.2">
      <c r="A3532" s="158"/>
      <c r="D3532" s="138"/>
    </row>
    <row r="3533" spans="1:4" x14ac:dyDescent="0.2">
      <c r="A3533" s="158"/>
      <c r="D3533" s="138"/>
    </row>
    <row r="3534" spans="1:4" x14ac:dyDescent="0.2">
      <c r="A3534" s="158"/>
      <c r="D3534" s="138"/>
    </row>
    <row r="3535" spans="1:4" x14ac:dyDescent="0.2">
      <c r="A3535" s="158"/>
      <c r="D3535" s="138"/>
    </row>
    <row r="3536" spans="1:4" x14ac:dyDescent="0.2">
      <c r="A3536" s="158"/>
      <c r="D3536" s="138"/>
    </row>
    <row r="3537" spans="1:4" x14ac:dyDescent="0.2">
      <c r="A3537" s="158"/>
      <c r="D3537" s="138"/>
    </row>
    <row r="3538" spans="1:4" x14ac:dyDescent="0.2">
      <c r="A3538" s="158"/>
      <c r="D3538" s="138"/>
    </row>
    <row r="3539" spans="1:4" x14ac:dyDescent="0.2">
      <c r="A3539" s="158"/>
      <c r="D3539" s="138"/>
    </row>
    <row r="3540" spans="1:4" x14ac:dyDescent="0.2">
      <c r="A3540" s="158"/>
      <c r="D3540" s="138"/>
    </row>
    <row r="3541" spans="1:4" x14ac:dyDescent="0.2">
      <c r="A3541" s="158"/>
      <c r="D3541" s="138"/>
    </row>
    <row r="3542" spans="1:4" x14ac:dyDescent="0.2">
      <c r="A3542" s="158"/>
      <c r="D3542" s="138"/>
    </row>
    <row r="3543" spans="1:4" x14ac:dyDescent="0.2">
      <c r="A3543" s="158"/>
      <c r="D3543" s="138"/>
    </row>
    <row r="3544" spans="1:4" x14ac:dyDescent="0.2">
      <c r="A3544" s="158"/>
      <c r="D3544" s="138"/>
    </row>
    <row r="3545" spans="1:4" x14ac:dyDescent="0.2">
      <c r="A3545" s="158"/>
      <c r="D3545" s="138"/>
    </row>
    <row r="3546" spans="1:4" x14ac:dyDescent="0.2">
      <c r="A3546" s="158"/>
      <c r="D3546" s="138"/>
    </row>
    <row r="3547" spans="1:4" x14ac:dyDescent="0.2">
      <c r="A3547" s="158"/>
      <c r="D3547" s="138"/>
    </row>
    <row r="3548" spans="1:4" x14ac:dyDescent="0.2">
      <c r="A3548" s="158"/>
      <c r="D3548" s="138"/>
    </row>
    <row r="3549" spans="1:4" x14ac:dyDescent="0.2">
      <c r="A3549" s="158"/>
      <c r="D3549" s="138"/>
    </row>
    <row r="3550" spans="1:4" x14ac:dyDescent="0.2">
      <c r="A3550" s="158"/>
      <c r="D3550" s="138"/>
    </row>
    <row r="3551" spans="1:4" x14ac:dyDescent="0.2">
      <c r="A3551" s="158"/>
      <c r="D3551" s="138"/>
    </row>
    <row r="3552" spans="1:4" x14ac:dyDescent="0.2">
      <c r="A3552" s="158"/>
      <c r="D3552" s="138"/>
    </row>
    <row r="3553" spans="1:4" x14ac:dyDescent="0.2">
      <c r="A3553" s="158"/>
      <c r="D3553" s="138"/>
    </row>
    <row r="3554" spans="1:4" x14ac:dyDescent="0.2">
      <c r="A3554" s="158"/>
      <c r="D3554" s="138"/>
    </row>
    <row r="3555" spans="1:4" x14ac:dyDescent="0.2">
      <c r="A3555" s="158"/>
      <c r="D3555" s="138"/>
    </row>
    <row r="3556" spans="1:4" x14ac:dyDescent="0.2">
      <c r="A3556" s="158"/>
      <c r="D3556" s="138"/>
    </row>
    <row r="3557" spans="1:4" x14ac:dyDescent="0.2">
      <c r="A3557" s="158"/>
      <c r="D3557" s="138"/>
    </row>
    <row r="3558" spans="1:4" x14ac:dyDescent="0.2">
      <c r="A3558" s="158"/>
      <c r="D3558" s="138"/>
    </row>
    <row r="3559" spans="1:4" x14ac:dyDescent="0.2">
      <c r="A3559" s="158"/>
      <c r="D3559" s="138"/>
    </row>
    <row r="3560" spans="1:4" x14ac:dyDescent="0.2">
      <c r="A3560" s="158"/>
      <c r="D3560" s="138"/>
    </row>
    <row r="3561" spans="1:4" x14ac:dyDescent="0.2">
      <c r="A3561" s="158"/>
      <c r="D3561" s="138"/>
    </row>
    <row r="3562" spans="1:4" x14ac:dyDescent="0.2">
      <c r="A3562" s="158"/>
      <c r="D3562" s="138"/>
    </row>
    <row r="3563" spans="1:4" x14ac:dyDescent="0.2">
      <c r="A3563" s="158"/>
      <c r="D3563" s="138"/>
    </row>
    <row r="3564" spans="1:4" x14ac:dyDescent="0.2">
      <c r="A3564" s="158"/>
      <c r="D3564" s="138"/>
    </row>
    <row r="3565" spans="1:4" x14ac:dyDescent="0.2">
      <c r="A3565" s="158"/>
      <c r="D3565" s="138"/>
    </row>
    <row r="3566" spans="1:4" x14ac:dyDescent="0.2">
      <c r="A3566" s="158"/>
      <c r="D3566" s="138"/>
    </row>
    <row r="3567" spans="1:4" x14ac:dyDescent="0.2">
      <c r="A3567" s="158"/>
      <c r="D3567" s="138"/>
    </row>
    <row r="3568" spans="1:4" x14ac:dyDescent="0.2">
      <c r="A3568" s="158"/>
      <c r="D3568" s="138"/>
    </row>
    <row r="3569" spans="1:4" x14ac:dyDescent="0.2">
      <c r="A3569" s="158"/>
      <c r="D3569" s="138"/>
    </row>
    <row r="3570" spans="1:4" x14ac:dyDescent="0.2">
      <c r="A3570" s="158"/>
      <c r="D3570" s="138"/>
    </row>
    <row r="3571" spans="1:4" x14ac:dyDescent="0.2">
      <c r="A3571" s="158"/>
      <c r="D3571" s="138"/>
    </row>
    <row r="3572" spans="1:4" x14ac:dyDescent="0.2">
      <c r="A3572" s="158"/>
      <c r="D3572" s="138"/>
    </row>
    <row r="3573" spans="1:4" x14ac:dyDescent="0.2">
      <c r="A3573" s="158"/>
      <c r="D3573" s="138"/>
    </row>
    <row r="3574" spans="1:4" x14ac:dyDescent="0.2">
      <c r="A3574" s="158"/>
      <c r="D3574" s="138"/>
    </row>
    <row r="3575" spans="1:4" x14ac:dyDescent="0.2">
      <c r="A3575" s="158"/>
      <c r="D3575" s="138"/>
    </row>
    <row r="3576" spans="1:4" x14ac:dyDescent="0.2">
      <c r="A3576" s="158"/>
      <c r="D3576" s="138"/>
    </row>
    <row r="3577" spans="1:4" x14ac:dyDescent="0.2">
      <c r="A3577" s="158"/>
      <c r="D3577" s="138"/>
    </row>
    <row r="3578" spans="1:4" x14ac:dyDescent="0.2">
      <c r="A3578" s="158"/>
      <c r="D3578" s="138"/>
    </row>
    <row r="3579" spans="1:4" x14ac:dyDescent="0.2">
      <c r="A3579" s="158"/>
      <c r="D3579" s="138"/>
    </row>
    <row r="3580" spans="1:4" x14ac:dyDescent="0.2">
      <c r="A3580" s="158"/>
      <c r="D3580" s="138"/>
    </row>
    <row r="3581" spans="1:4" x14ac:dyDescent="0.2">
      <c r="A3581" s="158"/>
      <c r="D3581" s="138"/>
    </row>
    <row r="3582" spans="1:4" x14ac:dyDescent="0.2">
      <c r="A3582" s="158"/>
      <c r="D3582" s="138"/>
    </row>
    <row r="3583" spans="1:4" x14ac:dyDescent="0.2">
      <c r="A3583" s="158"/>
      <c r="D3583" s="138"/>
    </row>
    <row r="3584" spans="1:4" x14ac:dyDescent="0.2">
      <c r="A3584" s="158"/>
      <c r="D3584" s="138"/>
    </row>
    <row r="3585" spans="1:4" x14ac:dyDescent="0.2">
      <c r="A3585" s="158"/>
      <c r="D3585" s="138"/>
    </row>
    <row r="3586" spans="1:4" x14ac:dyDescent="0.2">
      <c r="A3586" s="158"/>
      <c r="D3586" s="138"/>
    </row>
    <row r="3587" spans="1:4" x14ac:dyDescent="0.2">
      <c r="A3587" s="158"/>
      <c r="D3587" s="138"/>
    </row>
    <row r="3588" spans="1:4" x14ac:dyDescent="0.2">
      <c r="A3588" s="158"/>
      <c r="D3588" s="138"/>
    </row>
    <row r="3589" spans="1:4" x14ac:dyDescent="0.2">
      <c r="A3589" s="158"/>
      <c r="D3589" s="138"/>
    </row>
    <row r="3590" spans="1:4" x14ac:dyDescent="0.2">
      <c r="A3590" s="158"/>
      <c r="D3590" s="138"/>
    </row>
    <row r="3591" spans="1:4" x14ac:dyDescent="0.2">
      <c r="A3591" s="158"/>
      <c r="D3591" s="138"/>
    </row>
    <row r="3592" spans="1:4" x14ac:dyDescent="0.2">
      <c r="A3592" s="158"/>
      <c r="D3592" s="138"/>
    </row>
    <row r="3593" spans="1:4" x14ac:dyDescent="0.2">
      <c r="A3593" s="158"/>
      <c r="D3593" s="138"/>
    </row>
    <row r="3594" spans="1:4" x14ac:dyDescent="0.2">
      <c r="A3594" s="158"/>
      <c r="D3594" s="138"/>
    </row>
    <row r="3595" spans="1:4" x14ac:dyDescent="0.2">
      <c r="A3595" s="158"/>
      <c r="D3595" s="138"/>
    </row>
    <row r="3596" spans="1:4" x14ac:dyDescent="0.2">
      <c r="A3596" s="158"/>
      <c r="D3596" s="138"/>
    </row>
    <row r="3597" spans="1:4" x14ac:dyDescent="0.2">
      <c r="A3597" s="158"/>
      <c r="D3597" s="138"/>
    </row>
    <row r="3598" spans="1:4" x14ac:dyDescent="0.2">
      <c r="A3598" s="158"/>
      <c r="D3598" s="138"/>
    </row>
    <row r="3599" spans="1:4" x14ac:dyDescent="0.2">
      <c r="A3599" s="158"/>
      <c r="D3599" s="138"/>
    </row>
    <row r="3600" spans="1:4" x14ac:dyDescent="0.2">
      <c r="A3600" s="158"/>
      <c r="D3600" s="138"/>
    </row>
    <row r="3601" spans="1:4" x14ac:dyDescent="0.2">
      <c r="A3601" s="158"/>
      <c r="D3601" s="138"/>
    </row>
    <row r="3602" spans="1:4" x14ac:dyDescent="0.2">
      <c r="A3602" s="158"/>
      <c r="D3602" s="138"/>
    </row>
    <row r="3603" spans="1:4" x14ac:dyDescent="0.2">
      <c r="A3603" s="158"/>
      <c r="D3603" s="138"/>
    </row>
    <row r="3604" spans="1:4" x14ac:dyDescent="0.2">
      <c r="A3604" s="158"/>
      <c r="D3604" s="138"/>
    </row>
    <row r="3605" spans="1:4" x14ac:dyDescent="0.2">
      <c r="A3605" s="158"/>
      <c r="D3605" s="138"/>
    </row>
    <row r="3606" spans="1:4" x14ac:dyDescent="0.2">
      <c r="A3606" s="158"/>
      <c r="D3606" s="138"/>
    </row>
    <row r="3607" spans="1:4" x14ac:dyDescent="0.2">
      <c r="A3607" s="158"/>
      <c r="D3607" s="138"/>
    </row>
    <row r="3608" spans="1:4" x14ac:dyDescent="0.2">
      <c r="A3608" s="158"/>
      <c r="D3608" s="138"/>
    </row>
    <row r="3609" spans="1:4" x14ac:dyDescent="0.2">
      <c r="A3609" s="158"/>
      <c r="D3609" s="138"/>
    </row>
    <row r="3610" spans="1:4" x14ac:dyDescent="0.2">
      <c r="A3610" s="158"/>
      <c r="D3610" s="138"/>
    </row>
    <row r="3611" spans="1:4" x14ac:dyDescent="0.2">
      <c r="A3611" s="158"/>
      <c r="D3611" s="138"/>
    </row>
    <row r="3612" spans="1:4" x14ac:dyDescent="0.2">
      <c r="A3612" s="158"/>
      <c r="D3612" s="138"/>
    </row>
    <row r="3613" spans="1:4" x14ac:dyDescent="0.2">
      <c r="A3613" s="158"/>
      <c r="D3613" s="138"/>
    </row>
    <row r="3614" spans="1:4" x14ac:dyDescent="0.2">
      <c r="A3614" s="158"/>
      <c r="D3614" s="138"/>
    </row>
    <row r="3615" spans="1:4" x14ac:dyDescent="0.2">
      <c r="A3615" s="158"/>
      <c r="D3615" s="138"/>
    </row>
    <row r="3616" spans="1:4" x14ac:dyDescent="0.2">
      <c r="A3616" s="158"/>
      <c r="D3616" s="138"/>
    </row>
    <row r="3617" spans="1:4" x14ac:dyDescent="0.2">
      <c r="A3617" s="158"/>
      <c r="D3617" s="138"/>
    </row>
    <row r="3618" spans="1:4" x14ac:dyDescent="0.2">
      <c r="A3618" s="158"/>
      <c r="D3618" s="138"/>
    </row>
    <row r="3619" spans="1:4" x14ac:dyDescent="0.2">
      <c r="A3619" s="158"/>
      <c r="D3619" s="138"/>
    </row>
    <row r="3620" spans="1:4" x14ac:dyDescent="0.2">
      <c r="A3620" s="158"/>
      <c r="D3620" s="138"/>
    </row>
    <row r="3621" spans="1:4" x14ac:dyDescent="0.2">
      <c r="A3621" s="158"/>
      <c r="D3621" s="138"/>
    </row>
    <row r="3622" spans="1:4" x14ac:dyDescent="0.2">
      <c r="A3622" s="158"/>
      <c r="D3622" s="138"/>
    </row>
    <row r="3623" spans="1:4" x14ac:dyDescent="0.2">
      <c r="A3623" s="158"/>
      <c r="D3623" s="138"/>
    </row>
    <row r="3624" spans="1:4" x14ac:dyDescent="0.2">
      <c r="A3624" s="158"/>
      <c r="D3624" s="138"/>
    </row>
    <row r="3625" spans="1:4" x14ac:dyDescent="0.2">
      <c r="A3625" s="158"/>
      <c r="D3625" s="138"/>
    </row>
    <row r="3626" spans="1:4" x14ac:dyDescent="0.2">
      <c r="A3626" s="158"/>
      <c r="D3626" s="138"/>
    </row>
    <row r="3627" spans="1:4" x14ac:dyDescent="0.2">
      <c r="A3627" s="158"/>
      <c r="D3627" s="138"/>
    </row>
    <row r="3628" spans="1:4" x14ac:dyDescent="0.2">
      <c r="A3628" s="158"/>
      <c r="D3628" s="138"/>
    </row>
    <row r="3629" spans="1:4" x14ac:dyDescent="0.2">
      <c r="A3629" s="158"/>
      <c r="D3629" s="138"/>
    </row>
    <row r="3630" spans="1:4" x14ac:dyDescent="0.2">
      <c r="A3630" s="158"/>
      <c r="D3630" s="138"/>
    </row>
    <row r="3631" spans="1:4" x14ac:dyDescent="0.2">
      <c r="A3631" s="158"/>
      <c r="D3631" s="138"/>
    </row>
    <row r="3632" spans="1:4" x14ac:dyDescent="0.2">
      <c r="A3632" s="158"/>
      <c r="D3632" s="138"/>
    </row>
    <row r="3633" spans="1:4" x14ac:dyDescent="0.2">
      <c r="A3633" s="158"/>
      <c r="D3633" s="138"/>
    </row>
    <row r="3634" spans="1:4" x14ac:dyDescent="0.2">
      <c r="A3634" s="158"/>
      <c r="D3634" s="138"/>
    </row>
    <row r="3635" spans="1:4" x14ac:dyDescent="0.2">
      <c r="A3635" s="158"/>
      <c r="D3635" s="138"/>
    </row>
    <row r="3636" spans="1:4" x14ac:dyDescent="0.2">
      <c r="A3636" s="158"/>
      <c r="D3636" s="138"/>
    </row>
    <row r="3637" spans="1:4" x14ac:dyDescent="0.2">
      <c r="A3637" s="158"/>
      <c r="D3637" s="138"/>
    </row>
    <row r="3638" spans="1:4" x14ac:dyDescent="0.2">
      <c r="A3638" s="158"/>
      <c r="D3638" s="138"/>
    </row>
    <row r="3639" spans="1:4" x14ac:dyDescent="0.2">
      <c r="A3639" s="158"/>
      <c r="D3639" s="138"/>
    </row>
    <row r="3640" spans="1:4" x14ac:dyDescent="0.2">
      <c r="A3640" s="158"/>
      <c r="D3640" s="138"/>
    </row>
    <row r="3641" spans="1:4" x14ac:dyDescent="0.2">
      <c r="A3641" s="158"/>
      <c r="D3641" s="138"/>
    </row>
    <row r="3642" spans="1:4" x14ac:dyDescent="0.2">
      <c r="A3642" s="158"/>
      <c r="D3642" s="138"/>
    </row>
    <row r="3643" spans="1:4" x14ac:dyDescent="0.2">
      <c r="A3643" s="158"/>
      <c r="D3643" s="138"/>
    </row>
    <row r="3644" spans="1:4" x14ac:dyDescent="0.2">
      <c r="A3644" s="158"/>
      <c r="D3644" s="138"/>
    </row>
    <row r="3645" spans="1:4" x14ac:dyDescent="0.2">
      <c r="A3645" s="158"/>
      <c r="D3645" s="138"/>
    </row>
    <row r="3646" spans="1:4" x14ac:dyDescent="0.2">
      <c r="A3646" s="158"/>
      <c r="D3646" s="138"/>
    </row>
    <row r="3647" spans="1:4" x14ac:dyDescent="0.2">
      <c r="A3647" s="158"/>
      <c r="D3647" s="138"/>
    </row>
    <row r="3648" spans="1:4" x14ac:dyDescent="0.2">
      <c r="A3648" s="158"/>
      <c r="D3648" s="138"/>
    </row>
    <row r="3649" spans="1:4" x14ac:dyDescent="0.2">
      <c r="A3649" s="158"/>
      <c r="D3649" s="138"/>
    </row>
    <row r="3650" spans="1:4" x14ac:dyDescent="0.2">
      <c r="A3650" s="158"/>
      <c r="D3650" s="138"/>
    </row>
    <row r="3651" spans="1:4" x14ac:dyDescent="0.2">
      <c r="A3651" s="158"/>
      <c r="D3651" s="138"/>
    </row>
    <row r="3652" spans="1:4" x14ac:dyDescent="0.2">
      <c r="A3652" s="158"/>
      <c r="D3652" s="138"/>
    </row>
    <row r="3653" spans="1:4" x14ac:dyDescent="0.2">
      <c r="A3653" s="158"/>
      <c r="D3653" s="138"/>
    </row>
    <row r="3654" spans="1:4" x14ac:dyDescent="0.2">
      <c r="A3654" s="158"/>
      <c r="D3654" s="138"/>
    </row>
    <row r="3655" spans="1:4" x14ac:dyDescent="0.2">
      <c r="A3655" s="158"/>
      <c r="D3655" s="138"/>
    </row>
    <row r="3656" spans="1:4" x14ac:dyDescent="0.2">
      <c r="A3656" s="158"/>
      <c r="D3656" s="138"/>
    </row>
    <row r="3657" spans="1:4" x14ac:dyDescent="0.2">
      <c r="A3657" s="158"/>
      <c r="D3657" s="138"/>
    </row>
    <row r="3658" spans="1:4" x14ac:dyDescent="0.2">
      <c r="A3658" s="158"/>
      <c r="D3658" s="138"/>
    </row>
    <row r="3659" spans="1:4" x14ac:dyDescent="0.2">
      <c r="A3659" s="158"/>
      <c r="D3659" s="138"/>
    </row>
    <row r="3660" spans="1:4" x14ac:dyDescent="0.2">
      <c r="A3660" s="158"/>
      <c r="D3660" s="138"/>
    </row>
    <row r="3661" spans="1:4" x14ac:dyDescent="0.2">
      <c r="A3661" s="158"/>
      <c r="D3661" s="138"/>
    </row>
    <row r="3662" spans="1:4" x14ac:dyDescent="0.2">
      <c r="A3662" s="158"/>
      <c r="D3662" s="138"/>
    </row>
    <row r="3663" spans="1:4" x14ac:dyDescent="0.2">
      <c r="A3663" s="158"/>
      <c r="D3663" s="138"/>
    </row>
    <row r="3664" spans="1:4" x14ac:dyDescent="0.2">
      <c r="A3664" s="158"/>
      <c r="D3664" s="138"/>
    </row>
    <row r="3665" spans="1:4" x14ac:dyDescent="0.2">
      <c r="A3665" s="158"/>
      <c r="D3665" s="138"/>
    </row>
    <row r="3666" spans="1:4" x14ac:dyDescent="0.2">
      <c r="A3666" s="158"/>
      <c r="D3666" s="138"/>
    </row>
    <row r="3667" spans="1:4" x14ac:dyDescent="0.2">
      <c r="A3667" s="158"/>
      <c r="D3667" s="138"/>
    </row>
    <row r="3668" spans="1:4" x14ac:dyDescent="0.2">
      <c r="A3668" s="158"/>
      <c r="D3668" s="138"/>
    </row>
    <row r="3669" spans="1:4" x14ac:dyDescent="0.2">
      <c r="A3669" s="158"/>
      <c r="D3669" s="138"/>
    </row>
    <row r="3670" spans="1:4" x14ac:dyDescent="0.2">
      <c r="A3670" s="158"/>
      <c r="D3670" s="138"/>
    </row>
    <row r="3671" spans="1:4" x14ac:dyDescent="0.2">
      <c r="A3671" s="158"/>
      <c r="D3671" s="138"/>
    </row>
    <row r="3672" spans="1:4" x14ac:dyDescent="0.2">
      <c r="A3672" s="158"/>
      <c r="D3672" s="138"/>
    </row>
    <row r="3673" spans="1:4" x14ac:dyDescent="0.2">
      <c r="A3673" s="158"/>
      <c r="D3673" s="138"/>
    </row>
    <row r="3674" spans="1:4" x14ac:dyDescent="0.2">
      <c r="A3674" s="158"/>
      <c r="D3674" s="138"/>
    </row>
    <row r="3675" spans="1:4" x14ac:dyDescent="0.2">
      <c r="A3675" s="158"/>
      <c r="D3675" s="138"/>
    </row>
    <row r="3676" spans="1:4" x14ac:dyDescent="0.2">
      <c r="A3676" s="158"/>
      <c r="D3676" s="138"/>
    </row>
    <row r="3677" spans="1:4" x14ac:dyDescent="0.2">
      <c r="A3677" s="158"/>
      <c r="D3677" s="138"/>
    </row>
    <row r="3678" spans="1:4" x14ac:dyDescent="0.2">
      <c r="A3678" s="158"/>
      <c r="D3678" s="138"/>
    </row>
    <row r="3679" spans="1:4" x14ac:dyDescent="0.2">
      <c r="A3679" s="158"/>
      <c r="D3679" s="138"/>
    </row>
    <row r="3680" spans="1:4" x14ac:dyDescent="0.2">
      <c r="A3680" s="158"/>
      <c r="D3680" s="138"/>
    </row>
    <row r="3681" spans="1:4" x14ac:dyDescent="0.2">
      <c r="A3681" s="158"/>
      <c r="D3681" s="138"/>
    </row>
    <row r="3682" spans="1:4" x14ac:dyDescent="0.2">
      <c r="A3682" s="158"/>
      <c r="D3682" s="138"/>
    </row>
    <row r="3683" spans="1:4" x14ac:dyDescent="0.2">
      <c r="A3683" s="158"/>
      <c r="D3683" s="138"/>
    </row>
    <row r="3684" spans="1:4" x14ac:dyDescent="0.2">
      <c r="A3684" s="158"/>
      <c r="D3684" s="138"/>
    </row>
    <row r="3685" spans="1:4" x14ac:dyDescent="0.2">
      <c r="A3685" s="158"/>
      <c r="D3685" s="138"/>
    </row>
    <row r="3686" spans="1:4" x14ac:dyDescent="0.2">
      <c r="A3686" s="158"/>
      <c r="D3686" s="138"/>
    </row>
    <row r="3687" spans="1:4" x14ac:dyDescent="0.2">
      <c r="A3687" s="158"/>
      <c r="D3687" s="138"/>
    </row>
    <row r="3688" spans="1:4" x14ac:dyDescent="0.2">
      <c r="A3688" s="158"/>
      <c r="D3688" s="138"/>
    </row>
    <row r="3689" spans="1:4" x14ac:dyDescent="0.2">
      <c r="A3689" s="158"/>
      <c r="D3689" s="138"/>
    </row>
    <row r="3690" spans="1:4" x14ac:dyDescent="0.2">
      <c r="A3690" s="158"/>
      <c r="D3690" s="138"/>
    </row>
    <row r="3691" spans="1:4" x14ac:dyDescent="0.2">
      <c r="A3691" s="158"/>
      <c r="D3691" s="138"/>
    </row>
    <row r="3692" spans="1:4" x14ac:dyDescent="0.2">
      <c r="A3692" s="158"/>
      <c r="D3692" s="138"/>
    </row>
    <row r="3693" spans="1:4" x14ac:dyDescent="0.2">
      <c r="A3693" s="158"/>
      <c r="D3693" s="138"/>
    </row>
    <row r="3694" spans="1:4" x14ac:dyDescent="0.2">
      <c r="A3694" s="158"/>
      <c r="D3694" s="138"/>
    </row>
    <row r="3695" spans="1:4" x14ac:dyDescent="0.2">
      <c r="A3695" s="158"/>
      <c r="D3695" s="138"/>
    </row>
    <row r="3696" spans="1:4" x14ac:dyDescent="0.2">
      <c r="A3696" s="158"/>
      <c r="D3696" s="138"/>
    </row>
    <row r="3697" spans="1:4" x14ac:dyDescent="0.2">
      <c r="A3697" s="158"/>
      <c r="D3697" s="138"/>
    </row>
    <row r="3698" spans="1:4" x14ac:dyDescent="0.2">
      <c r="A3698" s="158"/>
      <c r="D3698" s="138"/>
    </row>
    <row r="3699" spans="1:4" x14ac:dyDescent="0.2">
      <c r="A3699" s="158"/>
      <c r="D3699" s="138"/>
    </row>
    <row r="3700" spans="1:4" x14ac:dyDescent="0.2">
      <c r="A3700" s="158"/>
      <c r="D3700" s="138"/>
    </row>
    <row r="3701" spans="1:4" x14ac:dyDescent="0.2">
      <c r="A3701" s="158"/>
      <c r="D3701" s="138"/>
    </row>
    <row r="3702" spans="1:4" x14ac:dyDescent="0.2">
      <c r="A3702" s="158"/>
      <c r="D3702" s="138"/>
    </row>
    <row r="3703" spans="1:4" x14ac:dyDescent="0.2">
      <c r="A3703" s="158"/>
      <c r="D3703" s="138"/>
    </row>
    <row r="3704" spans="1:4" x14ac:dyDescent="0.2">
      <c r="A3704" s="158"/>
      <c r="D3704" s="138"/>
    </row>
    <row r="3705" spans="1:4" x14ac:dyDescent="0.2">
      <c r="A3705" s="158"/>
      <c r="D3705" s="138"/>
    </row>
    <row r="3706" spans="1:4" x14ac:dyDescent="0.2">
      <c r="A3706" s="158"/>
      <c r="D3706" s="138"/>
    </row>
    <row r="3707" spans="1:4" x14ac:dyDescent="0.2">
      <c r="A3707" s="158"/>
      <c r="D3707" s="138"/>
    </row>
    <row r="3708" spans="1:4" x14ac:dyDescent="0.2">
      <c r="A3708" s="158"/>
      <c r="D3708" s="138"/>
    </row>
    <row r="3709" spans="1:4" x14ac:dyDescent="0.2">
      <c r="A3709" s="158"/>
      <c r="D3709" s="138"/>
    </row>
    <row r="3710" spans="1:4" x14ac:dyDescent="0.2">
      <c r="A3710" s="158"/>
      <c r="D3710" s="138"/>
    </row>
    <row r="3711" spans="1:4" x14ac:dyDescent="0.2">
      <c r="A3711" s="158"/>
      <c r="D3711" s="138"/>
    </row>
    <row r="3712" spans="1:4" x14ac:dyDescent="0.2">
      <c r="A3712" s="158"/>
      <c r="D3712" s="138"/>
    </row>
    <row r="3713" spans="1:4" x14ac:dyDescent="0.2">
      <c r="A3713" s="158"/>
      <c r="D3713" s="138"/>
    </row>
    <row r="3714" spans="1:4" x14ac:dyDescent="0.2">
      <c r="A3714" s="158"/>
      <c r="D3714" s="138"/>
    </row>
    <row r="3715" spans="1:4" x14ac:dyDescent="0.2">
      <c r="A3715" s="158"/>
      <c r="D3715" s="138"/>
    </row>
    <row r="3716" spans="1:4" x14ac:dyDescent="0.2">
      <c r="A3716" s="158"/>
      <c r="D3716" s="138"/>
    </row>
    <row r="3717" spans="1:4" x14ac:dyDescent="0.2">
      <c r="A3717" s="158"/>
      <c r="D3717" s="138"/>
    </row>
    <row r="3718" spans="1:4" x14ac:dyDescent="0.2">
      <c r="A3718" s="158"/>
      <c r="D3718" s="138"/>
    </row>
    <row r="3719" spans="1:4" x14ac:dyDescent="0.2">
      <c r="A3719" s="158"/>
      <c r="D3719" s="138"/>
    </row>
    <row r="3720" spans="1:4" x14ac:dyDescent="0.2">
      <c r="A3720" s="158"/>
      <c r="D3720" s="138"/>
    </row>
    <row r="3721" spans="1:4" x14ac:dyDescent="0.2">
      <c r="A3721" s="158"/>
      <c r="D3721" s="138"/>
    </row>
    <row r="3722" spans="1:4" x14ac:dyDescent="0.2">
      <c r="A3722" s="158"/>
      <c r="D3722" s="138"/>
    </row>
    <row r="3723" spans="1:4" x14ac:dyDescent="0.2">
      <c r="A3723" s="158"/>
      <c r="D3723" s="138"/>
    </row>
    <row r="3724" spans="1:4" x14ac:dyDescent="0.2">
      <c r="A3724" s="158"/>
      <c r="D3724" s="138"/>
    </row>
    <row r="3725" spans="1:4" x14ac:dyDescent="0.2">
      <c r="A3725" s="158"/>
      <c r="D3725" s="138"/>
    </row>
    <row r="3726" spans="1:4" x14ac:dyDescent="0.2">
      <c r="A3726" s="158"/>
      <c r="D3726" s="138"/>
    </row>
    <row r="3727" spans="1:4" x14ac:dyDescent="0.2">
      <c r="A3727" s="158"/>
      <c r="D3727" s="138"/>
    </row>
    <row r="3728" spans="1:4" x14ac:dyDescent="0.2">
      <c r="A3728" s="158"/>
      <c r="D3728" s="138"/>
    </row>
    <row r="3729" spans="1:4" x14ac:dyDescent="0.2">
      <c r="A3729" s="158"/>
      <c r="D3729" s="138"/>
    </row>
    <row r="3730" spans="1:4" x14ac:dyDescent="0.2">
      <c r="A3730" s="158"/>
      <c r="D3730" s="138"/>
    </row>
    <row r="3731" spans="1:4" x14ac:dyDescent="0.2">
      <c r="A3731" s="158"/>
      <c r="D3731" s="138"/>
    </row>
    <row r="3732" spans="1:4" x14ac:dyDescent="0.2">
      <c r="A3732" s="158"/>
      <c r="D3732" s="138"/>
    </row>
    <row r="3733" spans="1:4" x14ac:dyDescent="0.2">
      <c r="A3733" s="158"/>
      <c r="D3733" s="138"/>
    </row>
    <row r="3734" spans="1:4" x14ac:dyDescent="0.2">
      <c r="A3734" s="158"/>
      <c r="D3734" s="138"/>
    </row>
    <row r="3735" spans="1:4" x14ac:dyDescent="0.2">
      <c r="A3735" s="158"/>
      <c r="D3735" s="138"/>
    </row>
    <row r="3736" spans="1:4" x14ac:dyDescent="0.2">
      <c r="A3736" s="158"/>
      <c r="D3736" s="138"/>
    </row>
    <row r="3737" spans="1:4" x14ac:dyDescent="0.2">
      <c r="A3737" s="158"/>
      <c r="D3737" s="138"/>
    </row>
    <row r="3738" spans="1:4" x14ac:dyDescent="0.2">
      <c r="A3738" s="158"/>
      <c r="D3738" s="138"/>
    </row>
    <row r="3739" spans="1:4" x14ac:dyDescent="0.2">
      <c r="A3739" s="158"/>
      <c r="D3739" s="138"/>
    </row>
    <row r="3740" spans="1:4" x14ac:dyDescent="0.2">
      <c r="A3740" s="158"/>
      <c r="D3740" s="138"/>
    </row>
    <row r="3741" spans="1:4" x14ac:dyDescent="0.2">
      <c r="A3741" s="158"/>
      <c r="D3741" s="138"/>
    </row>
    <row r="3742" spans="1:4" x14ac:dyDescent="0.2">
      <c r="A3742" s="158"/>
      <c r="D3742" s="138"/>
    </row>
    <row r="3743" spans="1:4" x14ac:dyDescent="0.2">
      <c r="A3743" s="158"/>
      <c r="D3743" s="138"/>
    </row>
    <row r="3744" spans="1:4" x14ac:dyDescent="0.2">
      <c r="A3744" s="158"/>
      <c r="D3744" s="138"/>
    </row>
    <row r="3745" spans="1:4" x14ac:dyDescent="0.2">
      <c r="A3745" s="158"/>
      <c r="D3745" s="138"/>
    </row>
    <row r="3746" spans="1:4" x14ac:dyDescent="0.2">
      <c r="A3746" s="158"/>
      <c r="D3746" s="138"/>
    </row>
    <row r="3747" spans="1:4" x14ac:dyDescent="0.2">
      <c r="A3747" s="158"/>
      <c r="D3747" s="138"/>
    </row>
    <row r="3748" spans="1:4" x14ac:dyDescent="0.2">
      <c r="A3748" s="158"/>
      <c r="D3748" s="138"/>
    </row>
    <row r="3749" spans="1:4" x14ac:dyDescent="0.2">
      <c r="A3749" s="158"/>
      <c r="D3749" s="138"/>
    </row>
    <row r="3750" spans="1:4" x14ac:dyDescent="0.2">
      <c r="A3750" s="158"/>
      <c r="D3750" s="138"/>
    </row>
    <row r="3751" spans="1:4" x14ac:dyDescent="0.2">
      <c r="A3751" s="158"/>
      <c r="D3751" s="138"/>
    </row>
    <row r="3752" spans="1:4" x14ac:dyDescent="0.2">
      <c r="A3752" s="158"/>
      <c r="D3752" s="138"/>
    </row>
    <row r="3753" spans="1:4" x14ac:dyDescent="0.2">
      <c r="A3753" s="158"/>
      <c r="D3753" s="138"/>
    </row>
    <row r="3754" spans="1:4" x14ac:dyDescent="0.2">
      <c r="A3754" s="158"/>
      <c r="D3754" s="138"/>
    </row>
    <row r="3755" spans="1:4" x14ac:dyDescent="0.2">
      <c r="A3755" s="158"/>
      <c r="D3755" s="138"/>
    </row>
    <row r="3756" spans="1:4" x14ac:dyDescent="0.2">
      <c r="A3756" s="158"/>
      <c r="D3756" s="138"/>
    </row>
    <row r="3757" spans="1:4" x14ac:dyDescent="0.2">
      <c r="A3757" s="158"/>
      <c r="D3757" s="138"/>
    </row>
    <row r="3758" spans="1:4" x14ac:dyDescent="0.2">
      <c r="A3758" s="158"/>
      <c r="D3758" s="138"/>
    </row>
    <row r="3759" spans="1:4" x14ac:dyDescent="0.2">
      <c r="A3759" s="158"/>
      <c r="D3759" s="138"/>
    </row>
    <row r="3760" spans="1:4" x14ac:dyDescent="0.2">
      <c r="A3760" s="158"/>
      <c r="D3760" s="138"/>
    </row>
    <row r="3761" spans="1:4" x14ac:dyDescent="0.2">
      <c r="A3761" s="158"/>
      <c r="D3761" s="138"/>
    </row>
    <row r="3762" spans="1:4" x14ac:dyDescent="0.2">
      <c r="A3762" s="158"/>
      <c r="D3762" s="138"/>
    </row>
    <row r="3763" spans="1:4" x14ac:dyDescent="0.2">
      <c r="A3763" s="158"/>
      <c r="D3763" s="138"/>
    </row>
    <row r="3764" spans="1:4" x14ac:dyDescent="0.2">
      <c r="A3764" s="158"/>
      <c r="D3764" s="138"/>
    </row>
    <row r="3765" spans="1:4" x14ac:dyDescent="0.2">
      <c r="A3765" s="158"/>
      <c r="D3765" s="138"/>
    </row>
    <row r="3766" spans="1:4" x14ac:dyDescent="0.2">
      <c r="A3766" s="158"/>
      <c r="D3766" s="138"/>
    </row>
    <row r="3767" spans="1:4" x14ac:dyDescent="0.2">
      <c r="A3767" s="158"/>
      <c r="D3767" s="138"/>
    </row>
    <row r="3768" spans="1:4" x14ac:dyDescent="0.2">
      <c r="A3768" s="158"/>
      <c r="D3768" s="138"/>
    </row>
    <row r="3769" spans="1:4" x14ac:dyDescent="0.2">
      <c r="A3769" s="158"/>
      <c r="D3769" s="138"/>
    </row>
    <row r="3770" spans="1:4" x14ac:dyDescent="0.2">
      <c r="A3770" s="158"/>
      <c r="D3770" s="138"/>
    </row>
    <row r="3771" spans="1:4" x14ac:dyDescent="0.2">
      <c r="A3771" s="158"/>
      <c r="D3771" s="138"/>
    </row>
    <row r="3772" spans="1:4" x14ac:dyDescent="0.2">
      <c r="A3772" s="158"/>
      <c r="D3772" s="138"/>
    </row>
    <row r="3773" spans="1:4" x14ac:dyDescent="0.2">
      <c r="A3773" s="158"/>
      <c r="D3773" s="138"/>
    </row>
    <row r="3774" spans="1:4" x14ac:dyDescent="0.2">
      <c r="A3774" s="158"/>
      <c r="D3774" s="138"/>
    </row>
    <row r="3775" spans="1:4" x14ac:dyDescent="0.2">
      <c r="A3775" s="158"/>
      <c r="D3775" s="138"/>
    </row>
    <row r="3776" spans="1:4" x14ac:dyDescent="0.2">
      <c r="A3776" s="158"/>
      <c r="D3776" s="138"/>
    </row>
    <row r="3777" spans="1:4" x14ac:dyDescent="0.2">
      <c r="A3777" s="158"/>
      <c r="D3777" s="138"/>
    </row>
    <row r="3778" spans="1:4" x14ac:dyDescent="0.2">
      <c r="A3778" s="158"/>
      <c r="D3778" s="138"/>
    </row>
    <row r="3779" spans="1:4" x14ac:dyDescent="0.2">
      <c r="A3779" s="158"/>
      <c r="D3779" s="138"/>
    </row>
    <row r="3780" spans="1:4" x14ac:dyDescent="0.2">
      <c r="A3780" s="158"/>
      <c r="D3780" s="138"/>
    </row>
    <row r="3781" spans="1:4" x14ac:dyDescent="0.2">
      <c r="A3781" s="158"/>
      <c r="D3781" s="138"/>
    </row>
    <row r="3782" spans="1:4" x14ac:dyDescent="0.2">
      <c r="A3782" s="158"/>
      <c r="D3782" s="138"/>
    </row>
    <row r="3783" spans="1:4" x14ac:dyDescent="0.2">
      <c r="A3783" s="158"/>
      <c r="D3783" s="138"/>
    </row>
    <row r="3784" spans="1:4" x14ac:dyDescent="0.2">
      <c r="A3784" s="158"/>
      <c r="D3784" s="138"/>
    </row>
    <row r="3785" spans="1:4" x14ac:dyDescent="0.2">
      <c r="A3785" s="158"/>
      <c r="D3785" s="138"/>
    </row>
    <row r="3786" spans="1:4" x14ac:dyDescent="0.2">
      <c r="A3786" s="158"/>
      <c r="D3786" s="138"/>
    </row>
    <row r="3787" spans="1:4" x14ac:dyDescent="0.2">
      <c r="A3787" s="158"/>
      <c r="D3787" s="138"/>
    </row>
    <row r="3788" spans="1:4" x14ac:dyDescent="0.2">
      <c r="A3788" s="158"/>
      <c r="D3788" s="138"/>
    </row>
    <row r="3789" spans="1:4" x14ac:dyDescent="0.2">
      <c r="A3789" s="158"/>
      <c r="D3789" s="138"/>
    </row>
    <row r="3790" spans="1:4" x14ac:dyDescent="0.2">
      <c r="A3790" s="158"/>
      <c r="D3790" s="138"/>
    </row>
    <row r="3791" spans="1:4" x14ac:dyDescent="0.2">
      <c r="A3791" s="158"/>
      <c r="D3791" s="138"/>
    </row>
    <row r="3792" spans="1:4" x14ac:dyDescent="0.2">
      <c r="A3792" s="158"/>
      <c r="D3792" s="138"/>
    </row>
    <row r="3793" spans="1:4" x14ac:dyDescent="0.2">
      <c r="A3793" s="158"/>
      <c r="D3793" s="138"/>
    </row>
    <row r="3794" spans="1:4" x14ac:dyDescent="0.2">
      <c r="A3794" s="158"/>
      <c r="D3794" s="138"/>
    </row>
    <row r="3795" spans="1:4" x14ac:dyDescent="0.2">
      <c r="A3795" s="158"/>
      <c r="D3795" s="138"/>
    </row>
    <row r="3796" spans="1:4" x14ac:dyDescent="0.2">
      <c r="A3796" s="158"/>
      <c r="D3796" s="138"/>
    </row>
    <row r="3797" spans="1:4" x14ac:dyDescent="0.2">
      <c r="A3797" s="158"/>
      <c r="D3797" s="138"/>
    </row>
    <row r="3798" spans="1:4" x14ac:dyDescent="0.2">
      <c r="A3798" s="158"/>
      <c r="D3798" s="138"/>
    </row>
    <row r="3799" spans="1:4" x14ac:dyDescent="0.2">
      <c r="A3799" s="158"/>
      <c r="D3799" s="138"/>
    </row>
    <row r="3800" spans="1:4" x14ac:dyDescent="0.2">
      <c r="A3800" s="158"/>
      <c r="D3800" s="138"/>
    </row>
    <row r="3801" spans="1:4" x14ac:dyDescent="0.2">
      <c r="A3801" s="158"/>
      <c r="D3801" s="138"/>
    </row>
    <row r="3802" spans="1:4" x14ac:dyDescent="0.2">
      <c r="A3802" s="158"/>
      <c r="D3802" s="138"/>
    </row>
    <row r="3803" spans="1:4" x14ac:dyDescent="0.2">
      <c r="A3803" s="158"/>
      <c r="D3803" s="138"/>
    </row>
    <row r="3804" spans="1:4" x14ac:dyDescent="0.2">
      <c r="A3804" s="158"/>
      <c r="D3804" s="138"/>
    </row>
    <row r="3805" spans="1:4" x14ac:dyDescent="0.2">
      <c r="A3805" s="158"/>
      <c r="D3805" s="138"/>
    </row>
    <row r="3806" spans="1:4" x14ac:dyDescent="0.2">
      <c r="A3806" s="158"/>
      <c r="D3806" s="138"/>
    </row>
    <row r="3807" spans="1:4" x14ac:dyDescent="0.2">
      <c r="A3807" s="158"/>
      <c r="D3807" s="138"/>
    </row>
    <row r="3808" spans="1:4" x14ac:dyDescent="0.2">
      <c r="A3808" s="158"/>
      <c r="D3808" s="138"/>
    </row>
    <row r="3809" spans="1:4" x14ac:dyDescent="0.2">
      <c r="A3809" s="158"/>
      <c r="D3809" s="138"/>
    </row>
    <row r="3810" spans="1:4" x14ac:dyDescent="0.2">
      <c r="A3810" s="158"/>
      <c r="D3810" s="138"/>
    </row>
    <row r="3811" spans="1:4" x14ac:dyDescent="0.2">
      <c r="A3811" s="158"/>
      <c r="D3811" s="138"/>
    </row>
    <row r="3812" spans="1:4" x14ac:dyDescent="0.2">
      <c r="A3812" s="158"/>
      <c r="D3812" s="138"/>
    </row>
    <row r="3813" spans="1:4" x14ac:dyDescent="0.2">
      <c r="A3813" s="158"/>
      <c r="D3813" s="138"/>
    </row>
    <row r="3814" spans="1:4" x14ac:dyDescent="0.2">
      <c r="A3814" s="158"/>
      <c r="D3814" s="138"/>
    </row>
    <row r="3815" spans="1:4" x14ac:dyDescent="0.2">
      <c r="A3815" s="158"/>
      <c r="D3815" s="138"/>
    </row>
    <row r="3816" spans="1:4" x14ac:dyDescent="0.2">
      <c r="A3816" s="158"/>
      <c r="D3816" s="138"/>
    </row>
    <row r="3817" spans="1:4" x14ac:dyDescent="0.2">
      <c r="A3817" s="158"/>
      <c r="D3817" s="138"/>
    </row>
    <row r="3818" spans="1:4" x14ac:dyDescent="0.2">
      <c r="A3818" s="158"/>
      <c r="D3818" s="138"/>
    </row>
    <row r="3819" spans="1:4" x14ac:dyDescent="0.2">
      <c r="A3819" s="158"/>
      <c r="D3819" s="138"/>
    </row>
    <row r="3820" spans="1:4" x14ac:dyDescent="0.2">
      <c r="A3820" s="158"/>
      <c r="D3820" s="138"/>
    </row>
    <row r="3821" spans="1:4" x14ac:dyDescent="0.2">
      <c r="A3821" s="158"/>
      <c r="D3821" s="138"/>
    </row>
    <row r="3822" spans="1:4" x14ac:dyDescent="0.2">
      <c r="A3822" s="158"/>
      <c r="D3822" s="138"/>
    </row>
    <row r="3823" spans="1:4" x14ac:dyDescent="0.2">
      <c r="A3823" s="158"/>
      <c r="D3823" s="138"/>
    </row>
    <row r="3824" spans="1:4" x14ac:dyDescent="0.2">
      <c r="A3824" s="158"/>
      <c r="D3824" s="138"/>
    </row>
    <row r="3825" spans="1:4" x14ac:dyDescent="0.2">
      <c r="A3825" s="158"/>
      <c r="D3825" s="138"/>
    </row>
    <row r="3826" spans="1:4" x14ac:dyDescent="0.2">
      <c r="A3826" s="158"/>
      <c r="D3826" s="138"/>
    </row>
    <row r="3827" spans="1:4" x14ac:dyDescent="0.2">
      <c r="A3827" s="158"/>
      <c r="D3827" s="138"/>
    </row>
    <row r="3828" spans="1:4" x14ac:dyDescent="0.2">
      <c r="A3828" s="158"/>
      <c r="D3828" s="138"/>
    </row>
    <row r="3829" spans="1:4" x14ac:dyDescent="0.2">
      <c r="A3829" s="158"/>
      <c r="D3829" s="138"/>
    </row>
    <row r="3830" spans="1:4" x14ac:dyDescent="0.2">
      <c r="A3830" s="158"/>
      <c r="D3830" s="138"/>
    </row>
    <row r="3831" spans="1:4" x14ac:dyDescent="0.2">
      <c r="A3831" s="158"/>
      <c r="D3831" s="138"/>
    </row>
    <row r="3832" spans="1:4" x14ac:dyDescent="0.2">
      <c r="A3832" s="158"/>
      <c r="D3832" s="138"/>
    </row>
    <row r="3833" spans="1:4" x14ac:dyDescent="0.2">
      <c r="A3833" s="158"/>
      <c r="D3833" s="138"/>
    </row>
    <row r="3834" spans="1:4" x14ac:dyDescent="0.2">
      <c r="A3834" s="158"/>
      <c r="D3834" s="138"/>
    </row>
    <row r="3835" spans="1:4" x14ac:dyDescent="0.2">
      <c r="A3835" s="158"/>
      <c r="D3835" s="138"/>
    </row>
    <row r="3836" spans="1:4" x14ac:dyDescent="0.2">
      <c r="A3836" s="158"/>
      <c r="D3836" s="138"/>
    </row>
    <row r="3837" spans="1:4" x14ac:dyDescent="0.2">
      <c r="A3837" s="158"/>
      <c r="D3837" s="138"/>
    </row>
    <row r="3838" spans="1:4" x14ac:dyDescent="0.2">
      <c r="A3838" s="158"/>
      <c r="D3838" s="138"/>
    </row>
    <row r="3839" spans="1:4" x14ac:dyDescent="0.2">
      <c r="A3839" s="158"/>
      <c r="D3839" s="138"/>
    </row>
    <row r="3840" spans="1:4" x14ac:dyDescent="0.2">
      <c r="A3840" s="158"/>
      <c r="D3840" s="138"/>
    </row>
    <row r="3841" spans="1:4" x14ac:dyDescent="0.2">
      <c r="A3841" s="158"/>
      <c r="D3841" s="138"/>
    </row>
    <row r="3842" spans="1:4" x14ac:dyDescent="0.2">
      <c r="A3842" s="158"/>
      <c r="D3842" s="138"/>
    </row>
    <row r="3843" spans="1:4" x14ac:dyDescent="0.2">
      <c r="A3843" s="158"/>
      <c r="D3843" s="138"/>
    </row>
    <row r="3844" spans="1:4" x14ac:dyDescent="0.2">
      <c r="A3844" s="158"/>
      <c r="D3844" s="138"/>
    </row>
    <row r="3845" spans="1:4" x14ac:dyDescent="0.2">
      <c r="A3845" s="158"/>
      <c r="D3845" s="138"/>
    </row>
    <row r="3846" spans="1:4" x14ac:dyDescent="0.2">
      <c r="A3846" s="158"/>
      <c r="D3846" s="138"/>
    </row>
    <row r="3847" spans="1:4" x14ac:dyDescent="0.2">
      <c r="A3847" s="158"/>
      <c r="D3847" s="138"/>
    </row>
    <row r="3848" spans="1:4" x14ac:dyDescent="0.2">
      <c r="A3848" s="158"/>
      <c r="D3848" s="138"/>
    </row>
    <row r="3849" spans="1:4" x14ac:dyDescent="0.2">
      <c r="A3849" s="158"/>
      <c r="D3849" s="138"/>
    </row>
    <row r="3850" spans="1:4" x14ac:dyDescent="0.2">
      <c r="A3850" s="158"/>
      <c r="D3850" s="138"/>
    </row>
    <row r="3851" spans="1:4" x14ac:dyDescent="0.2">
      <c r="A3851" s="158"/>
      <c r="D3851" s="138"/>
    </row>
    <row r="3852" spans="1:4" x14ac:dyDescent="0.2">
      <c r="A3852" s="158"/>
      <c r="D3852" s="138"/>
    </row>
    <row r="3853" spans="1:4" x14ac:dyDescent="0.2">
      <c r="A3853" s="158"/>
      <c r="D3853" s="138"/>
    </row>
    <row r="3854" spans="1:4" x14ac:dyDescent="0.2">
      <c r="A3854" s="158"/>
      <c r="D3854" s="138"/>
    </row>
    <row r="3855" spans="1:4" x14ac:dyDescent="0.2">
      <c r="A3855" s="158"/>
      <c r="D3855" s="138"/>
    </row>
    <row r="3856" spans="1:4" x14ac:dyDescent="0.2">
      <c r="A3856" s="158"/>
      <c r="D3856" s="138"/>
    </row>
    <row r="3857" spans="1:4" x14ac:dyDescent="0.2">
      <c r="A3857" s="158"/>
      <c r="D3857" s="138"/>
    </row>
    <row r="3858" spans="1:4" x14ac:dyDescent="0.2">
      <c r="A3858" s="158"/>
      <c r="D3858" s="138"/>
    </row>
    <row r="3859" spans="1:4" x14ac:dyDescent="0.2">
      <c r="A3859" s="158"/>
      <c r="D3859" s="138"/>
    </row>
    <row r="3860" spans="1:4" x14ac:dyDescent="0.2">
      <c r="A3860" s="158"/>
      <c r="D3860" s="138"/>
    </row>
    <row r="3861" spans="1:4" x14ac:dyDescent="0.2">
      <c r="A3861" s="158"/>
      <c r="D3861" s="138"/>
    </row>
    <row r="3862" spans="1:4" x14ac:dyDescent="0.2">
      <c r="A3862" s="158"/>
      <c r="D3862" s="138"/>
    </row>
    <row r="3863" spans="1:4" x14ac:dyDescent="0.2">
      <c r="A3863" s="158"/>
      <c r="D3863" s="138"/>
    </row>
    <row r="3864" spans="1:4" x14ac:dyDescent="0.2">
      <c r="A3864" s="158"/>
      <c r="D3864" s="138"/>
    </row>
    <row r="3865" spans="1:4" x14ac:dyDescent="0.2">
      <c r="A3865" s="158"/>
      <c r="D3865" s="138"/>
    </row>
    <row r="3866" spans="1:4" x14ac:dyDescent="0.2">
      <c r="A3866" s="158"/>
      <c r="D3866" s="138"/>
    </row>
    <row r="3867" spans="1:4" x14ac:dyDescent="0.2">
      <c r="A3867" s="158"/>
      <c r="D3867" s="138"/>
    </row>
    <row r="3868" spans="1:4" x14ac:dyDescent="0.2">
      <c r="A3868" s="158"/>
      <c r="D3868" s="138"/>
    </row>
    <row r="3869" spans="1:4" x14ac:dyDescent="0.2">
      <c r="A3869" s="158"/>
      <c r="D3869" s="138"/>
    </row>
    <row r="3870" spans="1:4" x14ac:dyDescent="0.2">
      <c r="A3870" s="158"/>
      <c r="D3870" s="138"/>
    </row>
    <row r="3871" spans="1:4" x14ac:dyDescent="0.2">
      <c r="A3871" s="158"/>
      <c r="D3871" s="138"/>
    </row>
    <row r="3872" spans="1:4" x14ac:dyDescent="0.2">
      <c r="A3872" s="158"/>
      <c r="D3872" s="138"/>
    </row>
    <row r="3873" spans="1:4" x14ac:dyDescent="0.2">
      <c r="A3873" s="158"/>
      <c r="D3873" s="138"/>
    </row>
    <row r="3874" spans="1:4" x14ac:dyDescent="0.2">
      <c r="A3874" s="158"/>
      <c r="D3874" s="138"/>
    </row>
    <row r="3875" spans="1:4" x14ac:dyDescent="0.2">
      <c r="A3875" s="158"/>
      <c r="D3875" s="138"/>
    </row>
    <row r="3876" spans="1:4" x14ac:dyDescent="0.2">
      <c r="A3876" s="158"/>
      <c r="D3876" s="138"/>
    </row>
    <row r="3877" spans="1:4" x14ac:dyDescent="0.2">
      <c r="A3877" s="158"/>
      <c r="D3877" s="138"/>
    </row>
    <row r="3878" spans="1:4" x14ac:dyDescent="0.2">
      <c r="A3878" s="158"/>
      <c r="D3878" s="138"/>
    </row>
    <row r="3879" spans="1:4" x14ac:dyDescent="0.2">
      <c r="A3879" s="158"/>
      <c r="D3879" s="138"/>
    </row>
    <row r="3880" spans="1:4" x14ac:dyDescent="0.2">
      <c r="A3880" s="158"/>
      <c r="D3880" s="138"/>
    </row>
    <row r="3881" spans="1:4" x14ac:dyDescent="0.2">
      <c r="A3881" s="158"/>
      <c r="D3881" s="138"/>
    </row>
    <row r="3882" spans="1:4" x14ac:dyDescent="0.2">
      <c r="A3882" s="158"/>
      <c r="D3882" s="138"/>
    </row>
    <row r="3883" spans="1:4" x14ac:dyDescent="0.2">
      <c r="A3883" s="158"/>
      <c r="D3883" s="138"/>
    </row>
    <row r="3884" spans="1:4" x14ac:dyDescent="0.2">
      <c r="A3884" s="158"/>
      <c r="D3884" s="138"/>
    </row>
    <row r="3885" spans="1:4" x14ac:dyDescent="0.2">
      <c r="A3885" s="158"/>
      <c r="D3885" s="138"/>
    </row>
    <row r="3886" spans="1:4" x14ac:dyDescent="0.2">
      <c r="A3886" s="158"/>
      <c r="D3886" s="138"/>
    </row>
    <row r="3887" spans="1:4" x14ac:dyDescent="0.2">
      <c r="A3887" s="158"/>
      <c r="D3887" s="138"/>
    </row>
    <row r="3888" spans="1:4" x14ac:dyDescent="0.2">
      <c r="A3888" s="158"/>
      <c r="D3888" s="138"/>
    </row>
    <row r="3889" spans="1:4" x14ac:dyDescent="0.2">
      <c r="A3889" s="158"/>
      <c r="D3889" s="138"/>
    </row>
    <row r="3890" spans="1:4" x14ac:dyDescent="0.2">
      <c r="A3890" s="158"/>
      <c r="D3890" s="138"/>
    </row>
    <row r="3891" spans="1:4" x14ac:dyDescent="0.2">
      <c r="A3891" s="158"/>
      <c r="D3891" s="138"/>
    </row>
    <row r="3892" spans="1:4" x14ac:dyDescent="0.2">
      <c r="A3892" s="158"/>
      <c r="D3892" s="138"/>
    </row>
    <row r="3893" spans="1:4" x14ac:dyDescent="0.2">
      <c r="A3893" s="158"/>
      <c r="D3893" s="138"/>
    </row>
    <row r="3894" spans="1:4" x14ac:dyDescent="0.2">
      <c r="A3894" s="158"/>
      <c r="D3894" s="138"/>
    </row>
    <row r="3895" spans="1:4" x14ac:dyDescent="0.2">
      <c r="A3895" s="158"/>
      <c r="D3895" s="138"/>
    </row>
    <row r="3896" spans="1:4" x14ac:dyDescent="0.2">
      <c r="A3896" s="158"/>
      <c r="D3896" s="138"/>
    </row>
    <row r="3897" spans="1:4" x14ac:dyDescent="0.2">
      <c r="A3897" s="158"/>
      <c r="D3897" s="138"/>
    </row>
    <row r="3898" spans="1:4" x14ac:dyDescent="0.2">
      <c r="A3898" s="158"/>
      <c r="D3898" s="138"/>
    </row>
    <row r="3899" spans="1:4" x14ac:dyDescent="0.2">
      <c r="A3899" s="158"/>
      <c r="D3899" s="138"/>
    </row>
    <row r="3900" spans="1:4" x14ac:dyDescent="0.2">
      <c r="A3900" s="158"/>
      <c r="D3900" s="138"/>
    </row>
    <row r="3901" spans="1:4" x14ac:dyDescent="0.2">
      <c r="A3901" s="158"/>
      <c r="D3901" s="138"/>
    </row>
    <row r="3902" spans="1:4" x14ac:dyDescent="0.2">
      <c r="A3902" s="158"/>
      <c r="D3902" s="138"/>
    </row>
    <row r="3903" spans="1:4" x14ac:dyDescent="0.2">
      <c r="A3903" s="158"/>
      <c r="D3903" s="138"/>
    </row>
    <row r="3904" spans="1:4" x14ac:dyDescent="0.2">
      <c r="A3904" s="158"/>
      <c r="D3904" s="138"/>
    </row>
    <row r="3905" spans="1:4" x14ac:dyDescent="0.2">
      <c r="A3905" s="158"/>
      <c r="D3905" s="138"/>
    </row>
    <row r="3906" spans="1:4" x14ac:dyDescent="0.2">
      <c r="A3906" s="158"/>
      <c r="D3906" s="138"/>
    </row>
    <row r="3907" spans="1:4" x14ac:dyDescent="0.2">
      <c r="A3907" s="158"/>
      <c r="D3907" s="138"/>
    </row>
    <row r="3908" spans="1:4" x14ac:dyDescent="0.2">
      <c r="A3908" s="158"/>
      <c r="D3908" s="138"/>
    </row>
    <row r="3909" spans="1:4" x14ac:dyDescent="0.2">
      <c r="A3909" s="158"/>
      <c r="D3909" s="138"/>
    </row>
    <row r="3910" spans="1:4" x14ac:dyDescent="0.2">
      <c r="A3910" s="158"/>
      <c r="D3910" s="138"/>
    </row>
    <row r="3911" spans="1:4" x14ac:dyDescent="0.2">
      <c r="A3911" s="158"/>
      <c r="D3911" s="138"/>
    </row>
    <row r="3912" spans="1:4" x14ac:dyDescent="0.2">
      <c r="A3912" s="158"/>
      <c r="D3912" s="138"/>
    </row>
    <row r="3913" spans="1:4" x14ac:dyDescent="0.2">
      <c r="A3913" s="158"/>
      <c r="D3913" s="138"/>
    </row>
    <row r="3914" spans="1:4" x14ac:dyDescent="0.2">
      <c r="A3914" s="158"/>
      <c r="D3914" s="138"/>
    </row>
    <row r="3915" spans="1:4" x14ac:dyDescent="0.2">
      <c r="A3915" s="158"/>
      <c r="D3915" s="138"/>
    </row>
    <row r="3916" spans="1:4" x14ac:dyDescent="0.2">
      <c r="A3916" s="158"/>
      <c r="D3916" s="138"/>
    </row>
    <row r="3917" spans="1:4" x14ac:dyDescent="0.2">
      <c r="A3917" s="158"/>
      <c r="D3917" s="138"/>
    </row>
    <row r="3918" spans="1:4" x14ac:dyDescent="0.2">
      <c r="A3918" s="158"/>
      <c r="D3918" s="138"/>
    </row>
    <row r="3919" spans="1:4" x14ac:dyDescent="0.2">
      <c r="A3919" s="158"/>
      <c r="D3919" s="138"/>
    </row>
    <row r="3920" spans="1:4" x14ac:dyDescent="0.2">
      <c r="A3920" s="158"/>
      <c r="D3920" s="138"/>
    </row>
    <row r="3921" spans="1:4" x14ac:dyDescent="0.2">
      <c r="A3921" s="158"/>
      <c r="D3921" s="138"/>
    </row>
    <row r="3922" spans="1:4" x14ac:dyDescent="0.2">
      <c r="A3922" s="158"/>
      <c r="D3922" s="138"/>
    </row>
    <row r="3923" spans="1:4" x14ac:dyDescent="0.2">
      <c r="A3923" s="158"/>
      <c r="D3923" s="138"/>
    </row>
    <row r="3924" spans="1:4" x14ac:dyDescent="0.2">
      <c r="A3924" s="158"/>
      <c r="D3924" s="138"/>
    </row>
    <row r="3925" spans="1:4" x14ac:dyDescent="0.2">
      <c r="A3925" s="158"/>
      <c r="D3925" s="138"/>
    </row>
    <row r="3926" spans="1:4" x14ac:dyDescent="0.2">
      <c r="A3926" s="158"/>
      <c r="D3926" s="138"/>
    </row>
    <row r="3927" spans="1:4" x14ac:dyDescent="0.2">
      <c r="A3927" s="158"/>
      <c r="D3927" s="138"/>
    </row>
    <row r="3928" spans="1:4" x14ac:dyDescent="0.2">
      <c r="A3928" s="158"/>
      <c r="D3928" s="138"/>
    </row>
    <row r="3929" spans="1:4" x14ac:dyDescent="0.2">
      <c r="A3929" s="158"/>
      <c r="D3929" s="138"/>
    </row>
    <row r="3930" spans="1:4" x14ac:dyDescent="0.2">
      <c r="A3930" s="158"/>
      <c r="D3930" s="138"/>
    </row>
    <row r="3931" spans="1:4" x14ac:dyDescent="0.2">
      <c r="A3931" s="158"/>
      <c r="D3931" s="138"/>
    </row>
    <row r="3932" spans="1:4" x14ac:dyDescent="0.2">
      <c r="A3932" s="158"/>
      <c r="D3932" s="138"/>
    </row>
    <row r="3933" spans="1:4" x14ac:dyDescent="0.2">
      <c r="A3933" s="158"/>
      <c r="D3933" s="138"/>
    </row>
    <row r="3934" spans="1:4" x14ac:dyDescent="0.2">
      <c r="A3934" s="158"/>
      <c r="D3934" s="138"/>
    </row>
    <row r="3935" spans="1:4" x14ac:dyDescent="0.2">
      <c r="A3935" s="158"/>
      <c r="D3935" s="138"/>
    </row>
    <row r="3936" spans="1:4" x14ac:dyDescent="0.2">
      <c r="A3936" s="158"/>
      <c r="D3936" s="138"/>
    </row>
    <row r="3937" spans="1:4" x14ac:dyDescent="0.2">
      <c r="A3937" s="158"/>
      <c r="D3937" s="138"/>
    </row>
    <row r="3938" spans="1:4" x14ac:dyDescent="0.2">
      <c r="A3938" s="158"/>
      <c r="D3938" s="138"/>
    </row>
    <row r="3939" spans="1:4" x14ac:dyDescent="0.2">
      <c r="A3939" s="158"/>
      <c r="D3939" s="138"/>
    </row>
    <row r="3940" spans="1:4" x14ac:dyDescent="0.2">
      <c r="A3940" s="158"/>
      <c r="D3940" s="138"/>
    </row>
    <row r="3941" spans="1:4" x14ac:dyDescent="0.2">
      <c r="A3941" s="158"/>
      <c r="D3941" s="138"/>
    </row>
    <row r="3942" spans="1:4" x14ac:dyDescent="0.2">
      <c r="A3942" s="158"/>
      <c r="D3942" s="138"/>
    </row>
    <row r="3943" spans="1:4" x14ac:dyDescent="0.2">
      <c r="A3943" s="158"/>
      <c r="D3943" s="138"/>
    </row>
    <row r="3944" spans="1:4" x14ac:dyDescent="0.2">
      <c r="A3944" s="158"/>
      <c r="D3944" s="138"/>
    </row>
    <row r="3945" spans="1:4" x14ac:dyDescent="0.2">
      <c r="A3945" s="158"/>
      <c r="D3945" s="138"/>
    </row>
    <row r="3946" spans="1:4" x14ac:dyDescent="0.2">
      <c r="A3946" s="158"/>
      <c r="D3946" s="138"/>
    </row>
    <row r="3947" spans="1:4" x14ac:dyDescent="0.2">
      <c r="A3947" s="158"/>
      <c r="D3947" s="138"/>
    </row>
    <row r="3948" spans="1:4" x14ac:dyDescent="0.2">
      <c r="A3948" s="158"/>
      <c r="D3948" s="138"/>
    </row>
    <row r="3949" spans="1:4" x14ac:dyDescent="0.2">
      <c r="A3949" s="158"/>
      <c r="D3949" s="138"/>
    </row>
    <row r="3950" spans="1:4" x14ac:dyDescent="0.2">
      <c r="A3950" s="158"/>
      <c r="D3950" s="138"/>
    </row>
    <row r="3951" spans="1:4" x14ac:dyDescent="0.2">
      <c r="A3951" s="158"/>
      <c r="D3951" s="138"/>
    </row>
    <row r="3952" spans="1:4" x14ac:dyDescent="0.2">
      <c r="A3952" s="158"/>
      <c r="D3952" s="138"/>
    </row>
    <row r="3953" spans="1:4" x14ac:dyDescent="0.2">
      <c r="A3953" s="158"/>
      <c r="D3953" s="138"/>
    </row>
    <row r="3954" spans="1:4" x14ac:dyDescent="0.2">
      <c r="A3954" s="158"/>
      <c r="D3954" s="138"/>
    </row>
    <row r="3955" spans="1:4" x14ac:dyDescent="0.2">
      <c r="A3955" s="158"/>
      <c r="D3955" s="138"/>
    </row>
    <row r="3956" spans="1:4" x14ac:dyDescent="0.2">
      <c r="A3956" s="158"/>
      <c r="D3956" s="138"/>
    </row>
    <row r="3957" spans="1:4" x14ac:dyDescent="0.2">
      <c r="A3957" s="158"/>
      <c r="D3957" s="138"/>
    </row>
    <row r="3958" spans="1:4" x14ac:dyDescent="0.2">
      <c r="A3958" s="158"/>
      <c r="D3958" s="138"/>
    </row>
    <row r="3959" spans="1:4" x14ac:dyDescent="0.2">
      <c r="A3959" s="158"/>
      <c r="D3959" s="138"/>
    </row>
    <row r="3960" spans="1:4" x14ac:dyDescent="0.2">
      <c r="A3960" s="158"/>
      <c r="D3960" s="138"/>
    </row>
    <row r="3961" spans="1:4" x14ac:dyDescent="0.2">
      <c r="A3961" s="158"/>
      <c r="D3961" s="138"/>
    </row>
    <row r="3962" spans="1:4" x14ac:dyDescent="0.2">
      <c r="A3962" s="158"/>
      <c r="D3962" s="138"/>
    </row>
    <row r="3963" spans="1:4" x14ac:dyDescent="0.2">
      <c r="A3963" s="158"/>
      <c r="D3963" s="138"/>
    </row>
    <row r="3964" spans="1:4" x14ac:dyDescent="0.2">
      <c r="A3964" s="158"/>
      <c r="D3964" s="138"/>
    </row>
    <row r="3965" spans="1:4" x14ac:dyDescent="0.2">
      <c r="A3965" s="158"/>
      <c r="D3965" s="138"/>
    </row>
    <row r="3966" spans="1:4" x14ac:dyDescent="0.2">
      <c r="A3966" s="158"/>
      <c r="D3966" s="138"/>
    </row>
    <row r="3967" spans="1:4" x14ac:dyDescent="0.2">
      <c r="A3967" s="158"/>
      <c r="D3967" s="138"/>
    </row>
    <row r="3968" spans="1:4" x14ac:dyDescent="0.2">
      <c r="A3968" s="158"/>
      <c r="D3968" s="138"/>
    </row>
    <row r="3969" spans="1:4" x14ac:dyDescent="0.2">
      <c r="A3969" s="158"/>
      <c r="D3969" s="138"/>
    </row>
    <row r="3970" spans="1:4" x14ac:dyDescent="0.2">
      <c r="A3970" s="158"/>
      <c r="D3970" s="138"/>
    </row>
    <row r="3971" spans="1:4" x14ac:dyDescent="0.2">
      <c r="A3971" s="158"/>
      <c r="D3971" s="138"/>
    </row>
    <row r="3972" spans="1:4" x14ac:dyDescent="0.2">
      <c r="A3972" s="158"/>
      <c r="D3972" s="138"/>
    </row>
    <row r="3973" spans="1:4" x14ac:dyDescent="0.2">
      <c r="A3973" s="158"/>
      <c r="D3973" s="138"/>
    </row>
    <row r="3974" spans="1:4" x14ac:dyDescent="0.2">
      <c r="A3974" s="158"/>
      <c r="D3974" s="138"/>
    </row>
    <row r="3975" spans="1:4" x14ac:dyDescent="0.2">
      <c r="A3975" s="158"/>
      <c r="D3975" s="138"/>
    </row>
    <row r="3976" spans="1:4" x14ac:dyDescent="0.2">
      <c r="A3976" s="158"/>
      <c r="D3976" s="138"/>
    </row>
    <row r="3977" spans="1:4" x14ac:dyDescent="0.2">
      <c r="A3977" s="158"/>
      <c r="D3977" s="138"/>
    </row>
    <row r="3978" spans="1:4" x14ac:dyDescent="0.2">
      <c r="A3978" s="158"/>
      <c r="D3978" s="138"/>
    </row>
    <row r="3979" spans="1:4" x14ac:dyDescent="0.2">
      <c r="A3979" s="158"/>
      <c r="D3979" s="138"/>
    </row>
    <row r="3980" spans="1:4" x14ac:dyDescent="0.2">
      <c r="A3980" s="158"/>
      <c r="D3980" s="138"/>
    </row>
    <row r="3981" spans="1:4" x14ac:dyDescent="0.2">
      <c r="A3981" s="158"/>
      <c r="D3981" s="138"/>
    </row>
    <row r="3982" spans="1:4" x14ac:dyDescent="0.2">
      <c r="A3982" s="158"/>
      <c r="D3982" s="138"/>
    </row>
    <row r="3983" spans="1:4" x14ac:dyDescent="0.2">
      <c r="A3983" s="158"/>
      <c r="D3983" s="138"/>
    </row>
    <row r="3984" spans="1:4" x14ac:dyDescent="0.2">
      <c r="A3984" s="158"/>
      <c r="D3984" s="138"/>
    </row>
    <row r="3985" spans="1:4" x14ac:dyDescent="0.2">
      <c r="A3985" s="158"/>
      <c r="D3985" s="138"/>
    </row>
    <row r="3986" spans="1:4" x14ac:dyDescent="0.2">
      <c r="A3986" s="158"/>
      <c r="D3986" s="138"/>
    </row>
    <row r="3987" spans="1:4" x14ac:dyDescent="0.2">
      <c r="A3987" s="158"/>
      <c r="D3987" s="138"/>
    </row>
    <row r="3988" spans="1:4" x14ac:dyDescent="0.2">
      <c r="A3988" s="158"/>
      <c r="D3988" s="138"/>
    </row>
    <row r="3989" spans="1:4" x14ac:dyDescent="0.2">
      <c r="A3989" s="158"/>
      <c r="D3989" s="138"/>
    </row>
    <row r="3990" spans="1:4" x14ac:dyDescent="0.2">
      <c r="A3990" s="158"/>
      <c r="D3990" s="138"/>
    </row>
    <row r="3991" spans="1:4" x14ac:dyDescent="0.2">
      <c r="A3991" s="158"/>
      <c r="D3991" s="138"/>
    </row>
    <row r="3992" spans="1:4" x14ac:dyDescent="0.2">
      <c r="A3992" s="158"/>
      <c r="D3992" s="138"/>
    </row>
    <row r="3993" spans="1:4" x14ac:dyDescent="0.2">
      <c r="A3993" s="158"/>
      <c r="D3993" s="138"/>
    </row>
    <row r="3994" spans="1:4" x14ac:dyDescent="0.2">
      <c r="A3994" s="158"/>
      <c r="D3994" s="138"/>
    </row>
    <row r="3995" spans="1:4" x14ac:dyDescent="0.2">
      <c r="A3995" s="158"/>
      <c r="D3995" s="138"/>
    </row>
    <row r="3996" spans="1:4" x14ac:dyDescent="0.2">
      <c r="A3996" s="158"/>
      <c r="D3996" s="138"/>
    </row>
    <row r="3997" spans="1:4" x14ac:dyDescent="0.2">
      <c r="A3997" s="158"/>
      <c r="D3997" s="138"/>
    </row>
    <row r="3998" spans="1:4" x14ac:dyDescent="0.2">
      <c r="A3998" s="158"/>
      <c r="D3998" s="138"/>
    </row>
    <row r="3999" spans="1:4" x14ac:dyDescent="0.2">
      <c r="A3999" s="158"/>
      <c r="D3999" s="138"/>
    </row>
    <row r="4000" spans="1:4" x14ac:dyDescent="0.2">
      <c r="A4000" s="158"/>
      <c r="D4000" s="138"/>
    </row>
    <row r="4001" spans="1:4" x14ac:dyDescent="0.2">
      <c r="A4001" s="158"/>
      <c r="D4001" s="138"/>
    </row>
    <row r="4002" spans="1:4" x14ac:dyDescent="0.2">
      <c r="A4002" s="158"/>
      <c r="D4002" s="138"/>
    </row>
    <row r="4003" spans="1:4" x14ac:dyDescent="0.2">
      <c r="A4003" s="158"/>
      <c r="D4003" s="138"/>
    </row>
    <row r="4004" spans="1:4" x14ac:dyDescent="0.2">
      <c r="A4004" s="158"/>
      <c r="D4004" s="138"/>
    </row>
    <row r="4005" spans="1:4" x14ac:dyDescent="0.2">
      <c r="A4005" s="158"/>
      <c r="D4005" s="138"/>
    </row>
    <row r="4006" spans="1:4" x14ac:dyDescent="0.2">
      <c r="A4006" s="158"/>
      <c r="D4006" s="138"/>
    </row>
    <row r="4007" spans="1:4" x14ac:dyDescent="0.2">
      <c r="A4007" s="158"/>
      <c r="D4007" s="138"/>
    </row>
    <row r="4008" spans="1:4" x14ac:dyDescent="0.2">
      <c r="A4008" s="158"/>
      <c r="D4008" s="138"/>
    </row>
    <row r="4009" spans="1:4" x14ac:dyDescent="0.2">
      <c r="A4009" s="158"/>
      <c r="D4009" s="138"/>
    </row>
    <row r="4010" spans="1:4" x14ac:dyDescent="0.2">
      <c r="A4010" s="158"/>
      <c r="D4010" s="138"/>
    </row>
    <row r="4011" spans="1:4" x14ac:dyDescent="0.2">
      <c r="A4011" s="158"/>
      <c r="D4011" s="138"/>
    </row>
    <row r="4012" spans="1:4" x14ac:dyDescent="0.2">
      <c r="A4012" s="158"/>
      <c r="D4012" s="138"/>
    </row>
    <row r="4013" spans="1:4" x14ac:dyDescent="0.2">
      <c r="A4013" s="158"/>
      <c r="D4013" s="138"/>
    </row>
    <row r="4014" spans="1:4" x14ac:dyDescent="0.2">
      <c r="A4014" s="158"/>
      <c r="D4014" s="138"/>
    </row>
    <row r="4015" spans="1:4" x14ac:dyDescent="0.2">
      <c r="A4015" s="158"/>
      <c r="D4015" s="138"/>
    </row>
    <row r="4016" spans="1:4" x14ac:dyDescent="0.2">
      <c r="A4016" s="158"/>
      <c r="D4016" s="138"/>
    </row>
    <row r="4017" spans="1:4" x14ac:dyDescent="0.2">
      <c r="A4017" s="158"/>
      <c r="D4017" s="138"/>
    </row>
    <row r="4018" spans="1:4" x14ac:dyDescent="0.2">
      <c r="A4018" s="158"/>
      <c r="D4018" s="138"/>
    </row>
    <row r="4019" spans="1:4" x14ac:dyDescent="0.2">
      <c r="A4019" s="158"/>
      <c r="D4019" s="138"/>
    </row>
    <row r="4020" spans="1:4" x14ac:dyDescent="0.2">
      <c r="A4020" s="158"/>
      <c r="D4020" s="138"/>
    </row>
    <row r="4021" spans="1:4" x14ac:dyDescent="0.2">
      <c r="A4021" s="158"/>
      <c r="D4021" s="138"/>
    </row>
    <row r="4022" spans="1:4" x14ac:dyDescent="0.2">
      <c r="A4022" s="158"/>
      <c r="D4022" s="138"/>
    </row>
    <row r="4023" spans="1:4" x14ac:dyDescent="0.2">
      <c r="A4023" s="158"/>
      <c r="D4023" s="138"/>
    </row>
    <row r="4024" spans="1:4" x14ac:dyDescent="0.2">
      <c r="A4024" s="158"/>
      <c r="D4024" s="138"/>
    </row>
    <row r="4025" spans="1:4" x14ac:dyDescent="0.2">
      <c r="A4025" s="158"/>
      <c r="D4025" s="138"/>
    </row>
    <row r="4026" spans="1:4" x14ac:dyDescent="0.2">
      <c r="A4026" s="158"/>
      <c r="D4026" s="138"/>
    </row>
    <row r="4027" spans="1:4" x14ac:dyDescent="0.2">
      <c r="A4027" s="158"/>
      <c r="D4027" s="138"/>
    </row>
    <row r="4028" spans="1:4" x14ac:dyDescent="0.2">
      <c r="A4028" s="158"/>
      <c r="D4028" s="138"/>
    </row>
    <row r="4029" spans="1:4" x14ac:dyDescent="0.2">
      <c r="A4029" s="158"/>
      <c r="D4029" s="138"/>
    </row>
    <row r="4030" spans="1:4" x14ac:dyDescent="0.2">
      <c r="A4030" s="158"/>
      <c r="D4030" s="138"/>
    </row>
    <row r="4031" spans="1:4" x14ac:dyDescent="0.2">
      <c r="A4031" s="158"/>
      <c r="D4031" s="138"/>
    </row>
    <row r="4032" spans="1:4" x14ac:dyDescent="0.2">
      <c r="A4032" s="158"/>
      <c r="D4032" s="138"/>
    </row>
    <row r="4033" spans="1:4" x14ac:dyDescent="0.2">
      <c r="A4033" s="158"/>
      <c r="D4033" s="138"/>
    </row>
    <row r="4034" spans="1:4" x14ac:dyDescent="0.2">
      <c r="A4034" s="158"/>
      <c r="D4034" s="138"/>
    </row>
    <row r="4035" spans="1:4" x14ac:dyDescent="0.2">
      <c r="A4035" s="158"/>
      <c r="D4035" s="138"/>
    </row>
    <row r="4036" spans="1:4" x14ac:dyDescent="0.2">
      <c r="A4036" s="158"/>
      <c r="D4036" s="138"/>
    </row>
    <row r="4037" spans="1:4" x14ac:dyDescent="0.2">
      <c r="A4037" s="158"/>
      <c r="D4037" s="138"/>
    </row>
    <row r="4038" spans="1:4" x14ac:dyDescent="0.2">
      <c r="A4038" s="158"/>
      <c r="D4038" s="138"/>
    </row>
    <row r="4039" spans="1:4" x14ac:dyDescent="0.2">
      <c r="A4039" s="158"/>
      <c r="D4039" s="138"/>
    </row>
    <row r="4040" spans="1:4" x14ac:dyDescent="0.2">
      <c r="A4040" s="158"/>
      <c r="D4040" s="138"/>
    </row>
    <row r="4041" spans="1:4" x14ac:dyDescent="0.2">
      <c r="A4041" s="158"/>
      <c r="D4041" s="138"/>
    </row>
    <row r="4042" spans="1:4" x14ac:dyDescent="0.2">
      <c r="A4042" s="158"/>
      <c r="D4042" s="138"/>
    </row>
    <row r="4043" spans="1:4" x14ac:dyDescent="0.2">
      <c r="A4043" s="158"/>
      <c r="D4043" s="138"/>
    </row>
    <row r="4044" spans="1:4" x14ac:dyDescent="0.2">
      <c r="A4044" s="158"/>
      <c r="D4044" s="138"/>
    </row>
    <row r="4045" spans="1:4" x14ac:dyDescent="0.2">
      <c r="A4045" s="158"/>
      <c r="D4045" s="138"/>
    </row>
    <row r="4046" spans="1:4" x14ac:dyDescent="0.2">
      <c r="A4046" s="158"/>
      <c r="D4046" s="138"/>
    </row>
    <row r="4047" spans="1:4" x14ac:dyDescent="0.2">
      <c r="A4047" s="158"/>
      <c r="D4047" s="138"/>
    </row>
    <row r="4048" spans="1:4" x14ac:dyDescent="0.2">
      <c r="A4048" s="158"/>
      <c r="D4048" s="138"/>
    </row>
    <row r="4049" spans="1:4" x14ac:dyDescent="0.2">
      <c r="A4049" s="158"/>
      <c r="D4049" s="138"/>
    </row>
    <row r="4050" spans="1:4" x14ac:dyDescent="0.2">
      <c r="A4050" s="158"/>
      <c r="D4050" s="138"/>
    </row>
    <row r="4051" spans="1:4" x14ac:dyDescent="0.2">
      <c r="A4051" s="158"/>
      <c r="D4051" s="138"/>
    </row>
    <row r="4052" spans="1:4" x14ac:dyDescent="0.2">
      <c r="A4052" s="158"/>
      <c r="D4052" s="138"/>
    </row>
    <row r="4053" spans="1:4" x14ac:dyDescent="0.2">
      <c r="A4053" s="158"/>
      <c r="D4053" s="138"/>
    </row>
    <row r="4054" spans="1:4" x14ac:dyDescent="0.2">
      <c r="A4054" s="158"/>
      <c r="D4054" s="138"/>
    </row>
    <row r="4055" spans="1:4" x14ac:dyDescent="0.2">
      <c r="A4055" s="158"/>
      <c r="D4055" s="138"/>
    </row>
    <row r="4056" spans="1:4" x14ac:dyDescent="0.2">
      <c r="A4056" s="158"/>
      <c r="D4056" s="138"/>
    </row>
    <row r="4057" spans="1:4" x14ac:dyDescent="0.2">
      <c r="A4057" s="158"/>
      <c r="D4057" s="138"/>
    </row>
    <row r="4058" spans="1:4" x14ac:dyDescent="0.2">
      <c r="A4058" s="158"/>
      <c r="D4058" s="138"/>
    </row>
    <row r="4059" spans="1:4" x14ac:dyDescent="0.2">
      <c r="A4059" s="158"/>
      <c r="D4059" s="138"/>
    </row>
    <row r="4060" spans="1:4" x14ac:dyDescent="0.2">
      <c r="A4060" s="158"/>
      <c r="D4060" s="138"/>
    </row>
    <row r="4061" spans="1:4" x14ac:dyDescent="0.2">
      <c r="A4061" s="158"/>
      <c r="D4061" s="138"/>
    </row>
    <row r="4062" spans="1:4" x14ac:dyDescent="0.2">
      <c r="A4062" s="158"/>
      <c r="D4062" s="138"/>
    </row>
    <row r="4063" spans="1:4" x14ac:dyDescent="0.2">
      <c r="A4063" s="158"/>
      <c r="D4063" s="138"/>
    </row>
    <row r="4064" spans="1:4" x14ac:dyDescent="0.2">
      <c r="A4064" s="158"/>
      <c r="D4064" s="138"/>
    </row>
    <row r="4065" spans="1:4" x14ac:dyDescent="0.2">
      <c r="A4065" s="158"/>
      <c r="D4065" s="138"/>
    </row>
    <row r="4066" spans="1:4" x14ac:dyDescent="0.2">
      <c r="A4066" s="158"/>
      <c r="D4066" s="138"/>
    </row>
    <row r="4067" spans="1:4" x14ac:dyDescent="0.2">
      <c r="A4067" s="158"/>
      <c r="D4067" s="138"/>
    </row>
    <row r="4068" spans="1:4" x14ac:dyDescent="0.2">
      <c r="A4068" s="158"/>
      <c r="D4068" s="138"/>
    </row>
    <row r="4069" spans="1:4" x14ac:dyDescent="0.2">
      <c r="A4069" s="158"/>
      <c r="D4069" s="138"/>
    </row>
    <row r="4070" spans="1:4" x14ac:dyDescent="0.2">
      <c r="A4070" s="158"/>
      <c r="D4070" s="138"/>
    </row>
    <row r="4071" spans="1:4" x14ac:dyDescent="0.2">
      <c r="A4071" s="158"/>
      <c r="D4071" s="138"/>
    </row>
    <row r="4072" spans="1:4" x14ac:dyDescent="0.2">
      <c r="A4072" s="158"/>
      <c r="D4072" s="138"/>
    </row>
    <row r="4073" spans="1:4" x14ac:dyDescent="0.2">
      <c r="A4073" s="158"/>
      <c r="D4073" s="138"/>
    </row>
    <row r="4074" spans="1:4" x14ac:dyDescent="0.2">
      <c r="A4074" s="158"/>
      <c r="D4074" s="138"/>
    </row>
    <row r="4075" spans="1:4" x14ac:dyDescent="0.2">
      <c r="A4075" s="158"/>
      <c r="D4075" s="138"/>
    </row>
    <row r="4076" spans="1:4" x14ac:dyDescent="0.2">
      <c r="A4076" s="158"/>
      <c r="D4076" s="138"/>
    </row>
    <row r="4077" spans="1:4" x14ac:dyDescent="0.2">
      <c r="A4077" s="158"/>
      <c r="D4077" s="138"/>
    </row>
    <row r="4078" spans="1:4" x14ac:dyDescent="0.2">
      <c r="A4078" s="158"/>
      <c r="D4078" s="138"/>
    </row>
    <row r="4079" spans="1:4" x14ac:dyDescent="0.2">
      <c r="A4079" s="158"/>
      <c r="D4079" s="138"/>
    </row>
    <row r="4080" spans="1:4" x14ac:dyDescent="0.2">
      <c r="A4080" s="158"/>
      <c r="D4080" s="138"/>
    </row>
    <row r="4081" spans="1:4" x14ac:dyDescent="0.2">
      <c r="A4081" s="158"/>
      <c r="D4081" s="138"/>
    </row>
    <row r="4082" spans="1:4" x14ac:dyDescent="0.2">
      <c r="A4082" s="158"/>
      <c r="D4082" s="138"/>
    </row>
    <row r="4083" spans="1:4" x14ac:dyDescent="0.2">
      <c r="A4083" s="158"/>
      <c r="D4083" s="138"/>
    </row>
    <row r="4084" spans="1:4" x14ac:dyDescent="0.2">
      <c r="A4084" s="158"/>
      <c r="D4084" s="138"/>
    </row>
    <row r="4085" spans="1:4" x14ac:dyDescent="0.2">
      <c r="A4085" s="158"/>
      <c r="D4085" s="138"/>
    </row>
    <row r="4086" spans="1:4" x14ac:dyDescent="0.2">
      <c r="A4086" s="158"/>
      <c r="D4086" s="138"/>
    </row>
    <row r="4087" spans="1:4" x14ac:dyDescent="0.2">
      <c r="A4087" s="158"/>
      <c r="D4087" s="138"/>
    </row>
    <row r="4088" spans="1:4" x14ac:dyDescent="0.2">
      <c r="A4088" s="158"/>
      <c r="D4088" s="138"/>
    </row>
    <row r="4089" spans="1:4" x14ac:dyDescent="0.2">
      <c r="A4089" s="158"/>
      <c r="D4089" s="138"/>
    </row>
    <row r="4090" spans="1:4" x14ac:dyDescent="0.2">
      <c r="A4090" s="158"/>
      <c r="D4090" s="138"/>
    </row>
    <row r="4091" spans="1:4" x14ac:dyDescent="0.2">
      <c r="A4091" s="158"/>
      <c r="D4091" s="138"/>
    </row>
    <row r="4092" spans="1:4" x14ac:dyDescent="0.2">
      <c r="A4092" s="158"/>
      <c r="D4092" s="138"/>
    </row>
    <row r="4093" spans="1:4" x14ac:dyDescent="0.2">
      <c r="A4093" s="158"/>
      <c r="D4093" s="138"/>
    </row>
    <row r="4094" spans="1:4" x14ac:dyDescent="0.2">
      <c r="A4094" s="158"/>
      <c r="D4094" s="138"/>
    </row>
    <row r="4095" spans="1:4" x14ac:dyDescent="0.2">
      <c r="A4095" s="158"/>
      <c r="D4095" s="138"/>
    </row>
    <row r="4096" spans="1:4" x14ac:dyDescent="0.2">
      <c r="A4096" s="158"/>
      <c r="D4096" s="138"/>
    </row>
    <row r="4097" spans="1:4" x14ac:dyDescent="0.2">
      <c r="A4097" s="158"/>
      <c r="D4097" s="138"/>
    </row>
    <row r="4098" spans="1:4" x14ac:dyDescent="0.2">
      <c r="A4098" s="158"/>
      <c r="D4098" s="138"/>
    </row>
    <row r="4099" spans="1:4" x14ac:dyDescent="0.2">
      <c r="A4099" s="158"/>
      <c r="D4099" s="138"/>
    </row>
    <row r="4100" spans="1:4" x14ac:dyDescent="0.2">
      <c r="A4100" s="158"/>
      <c r="D4100" s="138"/>
    </row>
    <row r="4101" spans="1:4" x14ac:dyDescent="0.2">
      <c r="A4101" s="158"/>
      <c r="D4101" s="138"/>
    </row>
    <row r="4102" spans="1:4" x14ac:dyDescent="0.2">
      <c r="A4102" s="158"/>
      <c r="D4102" s="138"/>
    </row>
    <row r="4103" spans="1:4" x14ac:dyDescent="0.2">
      <c r="A4103" s="158"/>
      <c r="D4103" s="138"/>
    </row>
    <row r="4104" spans="1:4" x14ac:dyDescent="0.2">
      <c r="A4104" s="158"/>
      <c r="D4104" s="138"/>
    </row>
    <row r="4105" spans="1:4" x14ac:dyDescent="0.2">
      <c r="A4105" s="158"/>
      <c r="D4105" s="138"/>
    </row>
    <row r="4106" spans="1:4" x14ac:dyDescent="0.2">
      <c r="A4106" s="158"/>
      <c r="D4106" s="138"/>
    </row>
    <row r="4107" spans="1:4" x14ac:dyDescent="0.2">
      <c r="A4107" s="158"/>
      <c r="D4107" s="138"/>
    </row>
    <row r="4108" spans="1:4" x14ac:dyDescent="0.2">
      <c r="A4108" s="158"/>
      <c r="D4108" s="138"/>
    </row>
    <row r="4109" spans="1:4" x14ac:dyDescent="0.2">
      <c r="A4109" s="158"/>
      <c r="D4109" s="138"/>
    </row>
    <row r="4110" spans="1:4" x14ac:dyDescent="0.2">
      <c r="A4110" s="158"/>
      <c r="D4110" s="138"/>
    </row>
    <row r="4111" spans="1:4" x14ac:dyDescent="0.2">
      <c r="A4111" s="158"/>
      <c r="D4111" s="138"/>
    </row>
    <row r="4112" spans="1:4" x14ac:dyDescent="0.2">
      <c r="A4112" s="158"/>
      <c r="D4112" s="138"/>
    </row>
    <row r="4113" spans="1:4" x14ac:dyDescent="0.2">
      <c r="A4113" s="158"/>
      <c r="D4113" s="138"/>
    </row>
    <row r="4114" spans="1:4" x14ac:dyDescent="0.2">
      <c r="A4114" s="158"/>
      <c r="D4114" s="138"/>
    </row>
    <row r="4115" spans="1:4" x14ac:dyDescent="0.2">
      <c r="A4115" s="158"/>
      <c r="D4115" s="138"/>
    </row>
    <row r="4116" spans="1:4" x14ac:dyDescent="0.2">
      <c r="A4116" s="158"/>
      <c r="D4116" s="138"/>
    </row>
    <row r="4117" spans="1:4" x14ac:dyDescent="0.2">
      <c r="A4117" s="158"/>
      <c r="D4117" s="138"/>
    </row>
    <row r="4118" spans="1:4" x14ac:dyDescent="0.2">
      <c r="A4118" s="158"/>
      <c r="D4118" s="138"/>
    </row>
    <row r="4119" spans="1:4" x14ac:dyDescent="0.2">
      <c r="A4119" s="158"/>
      <c r="D4119" s="138"/>
    </row>
    <row r="4120" spans="1:4" x14ac:dyDescent="0.2">
      <c r="A4120" s="158"/>
      <c r="D4120" s="138"/>
    </row>
    <row r="4121" spans="1:4" x14ac:dyDescent="0.2">
      <c r="A4121" s="158"/>
      <c r="D4121" s="138"/>
    </row>
    <row r="4122" spans="1:4" x14ac:dyDescent="0.2">
      <c r="A4122" s="158"/>
      <c r="D4122" s="138"/>
    </row>
    <row r="4123" spans="1:4" x14ac:dyDescent="0.2">
      <c r="A4123" s="158"/>
      <c r="D4123" s="138"/>
    </row>
    <row r="4124" spans="1:4" x14ac:dyDescent="0.2">
      <c r="A4124" s="158"/>
      <c r="D4124" s="138"/>
    </row>
    <row r="4125" spans="1:4" x14ac:dyDescent="0.2">
      <c r="A4125" s="158"/>
      <c r="D4125" s="138"/>
    </row>
    <row r="4126" spans="1:4" x14ac:dyDescent="0.2">
      <c r="A4126" s="158"/>
      <c r="D4126" s="138"/>
    </row>
    <row r="4127" spans="1:4" x14ac:dyDescent="0.2">
      <c r="A4127" s="158"/>
      <c r="D4127" s="138"/>
    </row>
    <row r="4128" spans="1:4" x14ac:dyDescent="0.2">
      <c r="A4128" s="158"/>
      <c r="D4128" s="138"/>
    </row>
    <row r="4129" spans="1:4" x14ac:dyDescent="0.2">
      <c r="A4129" s="158"/>
      <c r="D4129" s="138"/>
    </row>
    <row r="4130" spans="1:4" x14ac:dyDescent="0.2">
      <c r="A4130" s="158"/>
      <c r="D4130" s="138"/>
    </row>
    <row r="4131" spans="1:4" x14ac:dyDescent="0.2">
      <c r="A4131" s="158"/>
      <c r="D4131" s="138"/>
    </row>
    <row r="4132" spans="1:4" x14ac:dyDescent="0.2">
      <c r="A4132" s="158"/>
      <c r="D4132" s="138"/>
    </row>
    <row r="4133" spans="1:4" x14ac:dyDescent="0.2">
      <c r="A4133" s="158"/>
      <c r="D4133" s="138"/>
    </row>
    <row r="4134" spans="1:4" x14ac:dyDescent="0.2">
      <c r="A4134" s="158"/>
      <c r="D4134" s="138"/>
    </row>
    <row r="4135" spans="1:4" x14ac:dyDescent="0.2">
      <c r="A4135" s="158"/>
      <c r="D4135" s="138"/>
    </row>
    <row r="4136" spans="1:4" x14ac:dyDescent="0.2">
      <c r="A4136" s="158"/>
      <c r="D4136" s="138"/>
    </row>
    <row r="4137" spans="1:4" x14ac:dyDescent="0.2">
      <c r="A4137" s="158"/>
      <c r="D4137" s="138"/>
    </row>
    <row r="4138" spans="1:4" x14ac:dyDescent="0.2">
      <c r="A4138" s="158"/>
      <c r="D4138" s="138"/>
    </row>
    <row r="4139" spans="1:4" x14ac:dyDescent="0.2">
      <c r="A4139" s="158"/>
      <c r="D4139" s="138"/>
    </row>
    <row r="4140" spans="1:4" x14ac:dyDescent="0.2">
      <c r="A4140" s="158"/>
      <c r="D4140" s="138"/>
    </row>
    <row r="4141" spans="1:4" x14ac:dyDescent="0.2">
      <c r="A4141" s="158"/>
      <c r="D4141" s="138"/>
    </row>
    <row r="4142" spans="1:4" x14ac:dyDescent="0.2">
      <c r="A4142" s="158"/>
      <c r="D4142" s="138"/>
    </row>
    <row r="4143" spans="1:4" x14ac:dyDescent="0.2">
      <c r="A4143" s="158"/>
      <c r="D4143" s="138"/>
    </row>
    <row r="4144" spans="1:4" x14ac:dyDescent="0.2">
      <c r="A4144" s="158"/>
      <c r="D4144" s="138"/>
    </row>
    <row r="4145" spans="1:4" x14ac:dyDescent="0.2">
      <c r="A4145" s="158"/>
      <c r="D4145" s="138"/>
    </row>
    <row r="4146" spans="1:4" x14ac:dyDescent="0.2">
      <c r="A4146" s="158"/>
      <c r="D4146" s="138"/>
    </row>
    <row r="4147" spans="1:4" x14ac:dyDescent="0.2">
      <c r="A4147" s="158"/>
      <c r="D4147" s="138"/>
    </row>
    <row r="4148" spans="1:4" x14ac:dyDescent="0.2">
      <c r="A4148" s="158"/>
      <c r="D4148" s="138"/>
    </row>
    <row r="4149" spans="1:4" x14ac:dyDescent="0.2">
      <c r="A4149" s="158"/>
      <c r="D4149" s="138"/>
    </row>
    <row r="4150" spans="1:4" x14ac:dyDescent="0.2">
      <c r="A4150" s="158"/>
      <c r="D4150" s="138"/>
    </row>
    <row r="4151" spans="1:4" x14ac:dyDescent="0.2">
      <c r="A4151" s="158"/>
      <c r="D4151" s="138"/>
    </row>
    <row r="4152" spans="1:4" x14ac:dyDescent="0.2">
      <c r="A4152" s="158"/>
      <c r="D4152" s="138"/>
    </row>
    <row r="4153" spans="1:4" x14ac:dyDescent="0.2">
      <c r="A4153" s="158"/>
      <c r="D4153" s="138"/>
    </row>
    <row r="4154" spans="1:4" x14ac:dyDescent="0.2">
      <c r="A4154" s="158"/>
      <c r="D4154" s="138"/>
    </row>
    <row r="4155" spans="1:4" x14ac:dyDescent="0.2">
      <c r="A4155" s="158"/>
      <c r="D4155" s="138"/>
    </row>
    <row r="4156" spans="1:4" x14ac:dyDescent="0.2">
      <c r="A4156" s="158"/>
      <c r="D4156" s="138"/>
    </row>
    <row r="4157" spans="1:4" x14ac:dyDescent="0.2">
      <c r="A4157" s="158"/>
      <c r="D4157" s="138"/>
    </row>
    <row r="4158" spans="1:4" x14ac:dyDescent="0.2">
      <c r="A4158" s="158"/>
      <c r="D4158" s="138"/>
    </row>
    <row r="4159" spans="1:4" x14ac:dyDescent="0.2">
      <c r="A4159" s="158"/>
      <c r="D4159" s="138"/>
    </row>
    <row r="4160" spans="1:4" x14ac:dyDescent="0.2">
      <c r="A4160" s="158"/>
      <c r="D4160" s="138"/>
    </row>
    <row r="4161" spans="1:4" x14ac:dyDescent="0.2">
      <c r="A4161" s="158"/>
      <c r="D4161" s="138"/>
    </row>
    <row r="4162" spans="1:4" x14ac:dyDescent="0.2">
      <c r="A4162" s="158"/>
      <c r="D4162" s="138"/>
    </row>
    <row r="4163" spans="1:4" x14ac:dyDescent="0.2">
      <c r="A4163" s="158"/>
      <c r="D4163" s="138"/>
    </row>
    <row r="4164" spans="1:4" x14ac:dyDescent="0.2">
      <c r="A4164" s="158"/>
      <c r="D4164" s="138"/>
    </row>
    <row r="4165" spans="1:4" x14ac:dyDescent="0.2">
      <c r="A4165" s="158"/>
      <c r="D4165" s="138"/>
    </row>
    <row r="4166" spans="1:4" x14ac:dyDescent="0.2">
      <c r="A4166" s="158"/>
      <c r="D4166" s="138"/>
    </row>
    <row r="4167" spans="1:4" x14ac:dyDescent="0.2">
      <c r="A4167" s="158"/>
      <c r="D4167" s="138"/>
    </row>
    <row r="4168" spans="1:4" x14ac:dyDescent="0.2">
      <c r="A4168" s="158"/>
      <c r="D4168" s="138"/>
    </row>
    <row r="4169" spans="1:4" x14ac:dyDescent="0.2">
      <c r="A4169" s="158"/>
      <c r="D4169" s="138"/>
    </row>
    <row r="4170" spans="1:4" x14ac:dyDescent="0.2">
      <c r="A4170" s="158"/>
      <c r="D4170" s="138"/>
    </row>
    <row r="4171" spans="1:4" x14ac:dyDescent="0.2">
      <c r="A4171" s="158"/>
      <c r="D4171" s="138"/>
    </row>
    <row r="4172" spans="1:4" x14ac:dyDescent="0.2">
      <c r="A4172" s="158"/>
      <c r="D4172" s="138"/>
    </row>
    <row r="4173" spans="1:4" x14ac:dyDescent="0.2">
      <c r="A4173" s="158"/>
      <c r="D4173" s="138"/>
    </row>
    <row r="4174" spans="1:4" x14ac:dyDescent="0.2">
      <c r="A4174" s="158"/>
      <c r="D4174" s="138"/>
    </row>
    <row r="4175" spans="1:4" x14ac:dyDescent="0.2">
      <c r="A4175" s="158"/>
      <c r="D4175" s="138"/>
    </row>
    <row r="4176" spans="1:4" x14ac:dyDescent="0.2">
      <c r="A4176" s="158"/>
      <c r="D4176" s="138"/>
    </row>
    <row r="4177" spans="1:4" x14ac:dyDescent="0.2">
      <c r="A4177" s="158"/>
      <c r="D4177" s="138"/>
    </row>
    <row r="4178" spans="1:4" x14ac:dyDescent="0.2">
      <c r="A4178" s="158"/>
      <c r="D4178" s="138"/>
    </row>
    <row r="4179" spans="1:4" x14ac:dyDescent="0.2">
      <c r="A4179" s="158"/>
      <c r="D4179" s="138"/>
    </row>
    <row r="4180" spans="1:4" x14ac:dyDescent="0.2">
      <c r="A4180" s="158"/>
      <c r="D4180" s="138"/>
    </row>
    <row r="4181" spans="1:4" x14ac:dyDescent="0.2">
      <c r="A4181" s="158"/>
      <c r="D4181" s="138"/>
    </row>
    <row r="4182" spans="1:4" x14ac:dyDescent="0.2">
      <c r="A4182" s="158"/>
      <c r="D4182" s="138"/>
    </row>
    <row r="4183" spans="1:4" x14ac:dyDescent="0.2">
      <c r="A4183" s="158"/>
      <c r="D4183" s="138"/>
    </row>
    <row r="4184" spans="1:4" x14ac:dyDescent="0.2">
      <c r="A4184" s="158"/>
      <c r="D4184" s="138"/>
    </row>
    <row r="4185" spans="1:4" x14ac:dyDescent="0.2">
      <c r="A4185" s="158"/>
      <c r="D4185" s="138"/>
    </row>
    <row r="4186" spans="1:4" x14ac:dyDescent="0.2">
      <c r="A4186" s="158"/>
      <c r="D4186" s="138"/>
    </row>
    <row r="4187" spans="1:4" x14ac:dyDescent="0.2">
      <c r="A4187" s="158"/>
      <c r="D4187" s="138"/>
    </row>
    <row r="4188" spans="1:4" x14ac:dyDescent="0.2">
      <c r="A4188" s="158"/>
      <c r="D4188" s="138"/>
    </row>
    <row r="4189" spans="1:4" x14ac:dyDescent="0.2">
      <c r="A4189" s="158"/>
      <c r="D4189" s="138"/>
    </row>
    <row r="4190" spans="1:4" x14ac:dyDescent="0.2">
      <c r="A4190" s="158"/>
      <c r="D4190" s="138"/>
    </row>
    <row r="4191" spans="1:4" x14ac:dyDescent="0.2">
      <c r="A4191" s="158"/>
      <c r="D4191" s="138"/>
    </row>
    <row r="4192" spans="1:4" x14ac:dyDescent="0.2">
      <c r="A4192" s="158"/>
      <c r="D4192" s="138"/>
    </row>
    <row r="4193" spans="1:4" x14ac:dyDescent="0.2">
      <c r="A4193" s="158"/>
      <c r="D4193" s="138"/>
    </row>
    <row r="4194" spans="1:4" x14ac:dyDescent="0.2">
      <c r="A4194" s="158"/>
      <c r="D4194" s="138"/>
    </row>
    <row r="4195" spans="1:4" x14ac:dyDescent="0.2">
      <c r="A4195" s="158"/>
      <c r="D4195" s="138"/>
    </row>
    <row r="4196" spans="1:4" x14ac:dyDescent="0.2">
      <c r="A4196" s="158"/>
      <c r="D4196" s="138"/>
    </row>
    <row r="4197" spans="1:4" x14ac:dyDescent="0.2">
      <c r="A4197" s="158"/>
      <c r="D4197" s="138"/>
    </row>
    <row r="4198" spans="1:4" x14ac:dyDescent="0.2">
      <c r="A4198" s="158"/>
      <c r="D4198" s="138"/>
    </row>
    <row r="4199" spans="1:4" x14ac:dyDescent="0.2">
      <c r="A4199" s="158"/>
      <c r="D4199" s="138"/>
    </row>
    <row r="4200" spans="1:4" x14ac:dyDescent="0.2">
      <c r="A4200" s="158"/>
      <c r="D4200" s="138"/>
    </row>
    <row r="4201" spans="1:4" x14ac:dyDescent="0.2">
      <c r="A4201" s="158"/>
      <c r="D4201" s="138"/>
    </row>
    <row r="4202" spans="1:4" x14ac:dyDescent="0.2">
      <c r="A4202" s="158"/>
      <c r="D4202" s="138"/>
    </row>
    <row r="4203" spans="1:4" x14ac:dyDescent="0.2">
      <c r="A4203" s="158"/>
      <c r="D4203" s="138"/>
    </row>
    <row r="4204" spans="1:4" x14ac:dyDescent="0.2">
      <c r="A4204" s="158"/>
      <c r="D4204" s="138"/>
    </row>
    <row r="4205" spans="1:4" x14ac:dyDescent="0.2">
      <c r="A4205" s="158"/>
      <c r="D4205" s="138"/>
    </row>
    <row r="4206" spans="1:4" x14ac:dyDescent="0.2">
      <c r="A4206" s="158"/>
      <c r="D4206" s="138"/>
    </row>
    <row r="4207" spans="1:4" x14ac:dyDescent="0.2">
      <c r="A4207" s="158"/>
      <c r="D4207" s="138"/>
    </row>
    <row r="4208" spans="1:4" x14ac:dyDescent="0.2">
      <c r="A4208" s="158"/>
      <c r="D4208" s="138"/>
    </row>
    <row r="4209" spans="1:4" x14ac:dyDescent="0.2">
      <c r="A4209" s="158"/>
      <c r="D4209" s="138"/>
    </row>
    <row r="4210" spans="1:4" x14ac:dyDescent="0.2">
      <c r="A4210" s="158"/>
      <c r="D4210" s="138"/>
    </row>
    <row r="4211" spans="1:4" x14ac:dyDescent="0.2">
      <c r="A4211" s="158"/>
      <c r="D4211" s="138"/>
    </row>
    <row r="4212" spans="1:4" x14ac:dyDescent="0.2">
      <c r="A4212" s="158"/>
      <c r="D4212" s="138"/>
    </row>
    <row r="4213" spans="1:4" x14ac:dyDescent="0.2">
      <c r="A4213" s="158"/>
      <c r="D4213" s="138"/>
    </row>
    <row r="4214" spans="1:4" x14ac:dyDescent="0.2">
      <c r="A4214" s="158"/>
      <c r="D4214" s="138"/>
    </row>
    <row r="4215" spans="1:4" x14ac:dyDescent="0.2">
      <c r="A4215" s="158"/>
      <c r="D4215" s="138"/>
    </row>
    <row r="4216" spans="1:4" x14ac:dyDescent="0.2">
      <c r="A4216" s="158"/>
      <c r="D4216" s="138"/>
    </row>
    <row r="4217" spans="1:4" x14ac:dyDescent="0.2">
      <c r="A4217" s="158"/>
      <c r="D4217" s="138"/>
    </row>
    <row r="4218" spans="1:4" x14ac:dyDescent="0.2">
      <c r="A4218" s="158"/>
      <c r="D4218" s="138"/>
    </row>
    <row r="4219" spans="1:4" x14ac:dyDescent="0.2">
      <c r="A4219" s="158"/>
      <c r="D4219" s="138"/>
    </row>
    <row r="4220" spans="1:4" x14ac:dyDescent="0.2">
      <c r="A4220" s="158"/>
      <c r="D4220" s="138"/>
    </row>
    <row r="4221" spans="1:4" x14ac:dyDescent="0.2">
      <c r="A4221" s="158"/>
      <c r="D4221" s="138"/>
    </row>
    <row r="4222" spans="1:4" x14ac:dyDescent="0.2">
      <c r="A4222" s="158"/>
      <c r="D4222" s="138"/>
    </row>
    <row r="4223" spans="1:4" x14ac:dyDescent="0.2">
      <c r="A4223" s="158"/>
      <c r="D4223" s="138"/>
    </row>
    <row r="4224" spans="1:4" x14ac:dyDescent="0.2">
      <c r="A4224" s="158"/>
      <c r="D4224" s="138"/>
    </row>
    <row r="4225" spans="1:4" x14ac:dyDescent="0.2">
      <c r="A4225" s="158"/>
      <c r="D4225" s="138"/>
    </row>
    <row r="4226" spans="1:4" x14ac:dyDescent="0.2">
      <c r="A4226" s="158"/>
      <c r="D4226" s="138"/>
    </row>
    <row r="4227" spans="1:4" x14ac:dyDescent="0.2">
      <c r="A4227" s="158"/>
      <c r="D4227" s="138"/>
    </row>
    <row r="4228" spans="1:4" x14ac:dyDescent="0.2">
      <c r="A4228" s="158"/>
      <c r="D4228" s="138"/>
    </row>
    <row r="4229" spans="1:4" x14ac:dyDescent="0.2">
      <c r="A4229" s="158"/>
      <c r="D4229" s="138"/>
    </row>
    <row r="4230" spans="1:4" x14ac:dyDescent="0.2">
      <c r="A4230" s="158"/>
      <c r="D4230" s="138"/>
    </row>
    <row r="4231" spans="1:4" x14ac:dyDescent="0.2">
      <c r="A4231" s="158"/>
      <c r="D4231" s="138"/>
    </row>
    <row r="4232" spans="1:4" x14ac:dyDescent="0.2">
      <c r="A4232" s="158"/>
      <c r="D4232" s="138"/>
    </row>
    <row r="4233" spans="1:4" x14ac:dyDescent="0.2">
      <c r="A4233" s="158"/>
      <c r="D4233" s="138"/>
    </row>
    <row r="4234" spans="1:4" x14ac:dyDescent="0.2">
      <c r="A4234" s="158"/>
      <c r="D4234" s="138"/>
    </row>
    <row r="4235" spans="1:4" x14ac:dyDescent="0.2">
      <c r="A4235" s="158"/>
      <c r="D4235" s="138"/>
    </row>
    <row r="4236" spans="1:4" x14ac:dyDescent="0.2">
      <c r="A4236" s="158"/>
      <c r="D4236" s="138"/>
    </row>
    <row r="4237" spans="1:4" x14ac:dyDescent="0.2">
      <c r="A4237" s="158"/>
      <c r="D4237" s="138"/>
    </row>
    <row r="4238" spans="1:4" x14ac:dyDescent="0.2">
      <c r="A4238" s="158"/>
      <c r="D4238" s="138"/>
    </row>
    <row r="4239" spans="1:4" x14ac:dyDescent="0.2">
      <c r="A4239" s="158"/>
      <c r="D4239" s="138"/>
    </row>
    <row r="4240" spans="1:4" x14ac:dyDescent="0.2">
      <c r="A4240" s="158"/>
      <c r="D4240" s="138"/>
    </row>
    <row r="4241" spans="1:4" x14ac:dyDescent="0.2">
      <c r="A4241" s="158"/>
      <c r="D4241" s="138"/>
    </row>
    <row r="4242" spans="1:4" x14ac:dyDescent="0.2">
      <c r="A4242" s="158"/>
      <c r="D4242" s="138"/>
    </row>
    <row r="4243" spans="1:4" x14ac:dyDescent="0.2">
      <c r="A4243" s="158"/>
      <c r="D4243" s="138"/>
    </row>
    <row r="4244" spans="1:4" x14ac:dyDescent="0.2">
      <c r="A4244" s="158"/>
      <c r="D4244" s="138"/>
    </row>
    <row r="4245" spans="1:4" x14ac:dyDescent="0.2">
      <c r="A4245" s="158"/>
      <c r="D4245" s="138"/>
    </row>
    <row r="4246" spans="1:4" x14ac:dyDescent="0.2">
      <c r="A4246" s="158"/>
      <c r="D4246" s="138"/>
    </row>
    <row r="4247" spans="1:4" x14ac:dyDescent="0.2">
      <c r="A4247" s="158"/>
      <c r="D4247" s="138"/>
    </row>
    <row r="4248" spans="1:4" x14ac:dyDescent="0.2">
      <c r="A4248" s="158"/>
      <c r="D4248" s="138"/>
    </row>
    <row r="4249" spans="1:4" x14ac:dyDescent="0.2">
      <c r="A4249" s="158"/>
      <c r="D4249" s="138"/>
    </row>
    <row r="4250" spans="1:4" x14ac:dyDescent="0.2">
      <c r="A4250" s="158"/>
      <c r="D4250" s="138"/>
    </row>
    <row r="4251" spans="1:4" x14ac:dyDescent="0.2">
      <c r="A4251" s="158"/>
      <c r="D4251" s="138"/>
    </row>
    <row r="4252" spans="1:4" x14ac:dyDescent="0.2">
      <c r="A4252" s="158"/>
      <c r="D4252" s="138"/>
    </row>
    <row r="4253" spans="1:4" x14ac:dyDescent="0.2">
      <c r="A4253" s="158"/>
      <c r="D4253" s="138"/>
    </row>
    <row r="4254" spans="1:4" x14ac:dyDescent="0.2">
      <c r="A4254" s="158"/>
      <c r="D4254" s="138"/>
    </row>
    <row r="4255" spans="1:4" x14ac:dyDescent="0.2">
      <c r="A4255" s="158"/>
      <c r="D4255" s="138"/>
    </row>
    <row r="4256" spans="1:4" x14ac:dyDescent="0.2">
      <c r="A4256" s="158"/>
      <c r="D4256" s="138"/>
    </row>
    <row r="4257" spans="1:4" x14ac:dyDescent="0.2">
      <c r="A4257" s="158"/>
      <c r="D4257" s="138"/>
    </row>
    <row r="4258" spans="1:4" x14ac:dyDescent="0.2">
      <c r="A4258" s="158"/>
      <c r="D4258" s="138"/>
    </row>
    <row r="4259" spans="1:4" x14ac:dyDescent="0.2">
      <c r="A4259" s="158"/>
      <c r="D4259" s="138"/>
    </row>
    <row r="4260" spans="1:4" x14ac:dyDescent="0.2">
      <c r="A4260" s="158"/>
      <c r="D4260" s="138"/>
    </row>
    <row r="4261" spans="1:4" x14ac:dyDescent="0.2">
      <c r="A4261" s="158"/>
      <c r="D4261" s="138"/>
    </row>
    <row r="4262" spans="1:4" x14ac:dyDescent="0.2">
      <c r="A4262" s="158"/>
      <c r="D4262" s="138"/>
    </row>
    <row r="4263" spans="1:4" x14ac:dyDescent="0.2">
      <c r="A4263" s="158"/>
      <c r="D4263" s="138"/>
    </row>
    <row r="4264" spans="1:4" x14ac:dyDescent="0.2">
      <c r="A4264" s="158"/>
      <c r="D4264" s="138"/>
    </row>
    <row r="4265" spans="1:4" x14ac:dyDescent="0.2">
      <c r="A4265" s="158"/>
      <c r="D4265" s="138"/>
    </row>
    <row r="4266" spans="1:4" x14ac:dyDescent="0.2">
      <c r="A4266" s="158"/>
      <c r="D4266" s="138"/>
    </row>
    <row r="4267" spans="1:4" x14ac:dyDescent="0.2">
      <c r="A4267" s="158"/>
      <c r="D4267" s="138"/>
    </row>
    <row r="4268" spans="1:4" x14ac:dyDescent="0.2">
      <c r="A4268" s="158"/>
      <c r="D4268" s="138"/>
    </row>
    <row r="4269" spans="1:4" x14ac:dyDescent="0.2">
      <c r="A4269" s="158"/>
      <c r="D4269" s="138"/>
    </row>
    <row r="4270" spans="1:4" x14ac:dyDescent="0.2">
      <c r="A4270" s="158"/>
      <c r="D4270" s="138"/>
    </row>
    <row r="4271" spans="1:4" x14ac:dyDescent="0.2">
      <c r="A4271" s="158"/>
      <c r="D4271" s="138"/>
    </row>
    <row r="4272" spans="1:4" x14ac:dyDescent="0.2">
      <c r="A4272" s="158"/>
      <c r="D4272" s="138"/>
    </row>
    <row r="4273" spans="1:4" x14ac:dyDescent="0.2">
      <c r="A4273" s="158"/>
      <c r="D4273" s="138"/>
    </row>
    <row r="4274" spans="1:4" x14ac:dyDescent="0.2">
      <c r="A4274" s="158"/>
      <c r="D4274" s="138"/>
    </row>
    <row r="4275" spans="1:4" x14ac:dyDescent="0.2">
      <c r="A4275" s="158"/>
      <c r="D4275" s="138"/>
    </row>
    <row r="4276" spans="1:4" x14ac:dyDescent="0.2">
      <c r="A4276" s="158"/>
      <c r="D4276" s="138"/>
    </row>
    <row r="4277" spans="1:4" x14ac:dyDescent="0.2">
      <c r="A4277" s="158"/>
      <c r="D4277" s="138"/>
    </row>
    <row r="4278" spans="1:4" x14ac:dyDescent="0.2">
      <c r="A4278" s="158"/>
      <c r="D4278" s="138"/>
    </row>
    <row r="4279" spans="1:4" x14ac:dyDescent="0.2">
      <c r="A4279" s="158"/>
      <c r="D4279" s="138"/>
    </row>
    <row r="4280" spans="1:4" x14ac:dyDescent="0.2">
      <c r="A4280" s="158"/>
      <c r="D4280" s="138"/>
    </row>
    <row r="4281" spans="1:4" x14ac:dyDescent="0.2">
      <c r="A4281" s="158"/>
      <c r="D4281" s="138"/>
    </row>
    <row r="4282" spans="1:4" x14ac:dyDescent="0.2">
      <c r="A4282" s="158"/>
      <c r="D4282" s="138"/>
    </row>
    <row r="4283" spans="1:4" x14ac:dyDescent="0.2">
      <c r="A4283" s="158"/>
      <c r="D4283" s="138"/>
    </row>
    <row r="4284" spans="1:4" x14ac:dyDescent="0.2">
      <c r="A4284" s="158"/>
      <c r="D4284" s="138"/>
    </row>
    <row r="4285" spans="1:4" x14ac:dyDescent="0.2">
      <c r="A4285" s="158"/>
      <c r="D4285" s="138"/>
    </row>
    <row r="4286" spans="1:4" x14ac:dyDescent="0.2">
      <c r="A4286" s="158"/>
      <c r="D4286" s="138"/>
    </row>
    <row r="4287" spans="1:4" x14ac:dyDescent="0.2">
      <c r="A4287" s="158"/>
      <c r="D4287" s="138"/>
    </row>
    <row r="4288" spans="1:4" x14ac:dyDescent="0.2">
      <c r="A4288" s="158"/>
      <c r="D4288" s="138"/>
    </row>
    <row r="4289" spans="1:4" x14ac:dyDescent="0.2">
      <c r="A4289" s="158"/>
      <c r="D4289" s="138"/>
    </row>
    <row r="4290" spans="1:4" x14ac:dyDescent="0.2">
      <c r="A4290" s="158"/>
      <c r="D4290" s="138"/>
    </row>
    <row r="4291" spans="1:4" x14ac:dyDescent="0.2">
      <c r="A4291" s="158"/>
      <c r="D4291" s="138"/>
    </row>
    <row r="4292" spans="1:4" x14ac:dyDescent="0.2">
      <c r="A4292" s="158"/>
      <c r="D4292" s="138"/>
    </row>
    <row r="4293" spans="1:4" x14ac:dyDescent="0.2">
      <c r="A4293" s="158"/>
      <c r="D4293" s="138"/>
    </row>
    <row r="4294" spans="1:4" x14ac:dyDescent="0.2">
      <c r="A4294" s="158"/>
      <c r="D4294" s="138"/>
    </row>
    <row r="4295" spans="1:4" x14ac:dyDescent="0.2">
      <c r="A4295" s="158"/>
      <c r="D4295" s="138"/>
    </row>
    <row r="4296" spans="1:4" x14ac:dyDescent="0.2">
      <c r="A4296" s="158"/>
      <c r="D4296" s="138"/>
    </row>
    <row r="4297" spans="1:4" x14ac:dyDescent="0.2">
      <c r="A4297" s="158"/>
      <c r="D4297" s="138"/>
    </row>
    <row r="4298" spans="1:4" x14ac:dyDescent="0.2">
      <c r="A4298" s="158"/>
      <c r="D4298" s="138"/>
    </row>
    <row r="4299" spans="1:4" x14ac:dyDescent="0.2">
      <c r="A4299" s="158"/>
      <c r="D4299" s="138"/>
    </row>
    <row r="4300" spans="1:4" x14ac:dyDescent="0.2">
      <c r="A4300" s="158"/>
      <c r="D4300" s="138"/>
    </row>
    <row r="4301" spans="1:4" x14ac:dyDescent="0.2">
      <c r="A4301" s="158"/>
      <c r="D4301" s="138"/>
    </row>
    <row r="4302" spans="1:4" x14ac:dyDescent="0.2">
      <c r="A4302" s="158"/>
      <c r="D4302" s="138"/>
    </row>
    <row r="4303" spans="1:4" x14ac:dyDescent="0.2">
      <c r="A4303" s="158"/>
      <c r="D4303" s="138"/>
    </row>
    <row r="4304" spans="1:4" x14ac:dyDescent="0.2">
      <c r="A4304" s="158"/>
      <c r="D4304" s="138"/>
    </row>
    <row r="4305" spans="1:4" x14ac:dyDescent="0.2">
      <c r="A4305" s="158"/>
      <c r="D4305" s="138"/>
    </row>
    <row r="4306" spans="1:4" x14ac:dyDescent="0.2">
      <c r="A4306" s="158"/>
      <c r="D4306" s="138"/>
    </row>
    <row r="4307" spans="1:4" x14ac:dyDescent="0.2">
      <c r="A4307" s="158"/>
      <c r="D4307" s="138"/>
    </row>
    <row r="4308" spans="1:4" x14ac:dyDescent="0.2">
      <c r="A4308" s="158"/>
      <c r="D4308" s="138"/>
    </row>
    <row r="4309" spans="1:4" x14ac:dyDescent="0.2">
      <c r="A4309" s="158"/>
      <c r="D4309" s="138"/>
    </row>
    <row r="4310" spans="1:4" x14ac:dyDescent="0.2">
      <c r="A4310" s="158"/>
      <c r="D4310" s="138"/>
    </row>
    <row r="4311" spans="1:4" x14ac:dyDescent="0.2">
      <c r="A4311" s="158"/>
      <c r="D4311" s="138"/>
    </row>
    <row r="4312" spans="1:4" x14ac:dyDescent="0.2">
      <c r="A4312" s="158"/>
      <c r="D4312" s="138"/>
    </row>
    <row r="4313" spans="1:4" x14ac:dyDescent="0.2">
      <c r="A4313" s="158"/>
      <c r="D4313" s="138"/>
    </row>
    <row r="4314" spans="1:4" x14ac:dyDescent="0.2">
      <c r="A4314" s="158"/>
      <c r="D4314" s="138"/>
    </row>
    <row r="4315" spans="1:4" x14ac:dyDescent="0.2">
      <c r="A4315" s="158"/>
      <c r="D4315" s="138"/>
    </row>
    <row r="4316" spans="1:4" x14ac:dyDescent="0.2">
      <c r="A4316" s="158"/>
      <c r="D4316" s="138"/>
    </row>
    <row r="4317" spans="1:4" x14ac:dyDescent="0.2">
      <c r="A4317" s="158"/>
      <c r="D4317" s="138"/>
    </row>
    <row r="4318" spans="1:4" x14ac:dyDescent="0.2">
      <c r="A4318" s="158"/>
      <c r="D4318" s="138"/>
    </row>
    <row r="4319" spans="1:4" x14ac:dyDescent="0.2">
      <c r="A4319" s="158"/>
      <c r="D4319" s="138"/>
    </row>
    <row r="4320" spans="1:4" x14ac:dyDescent="0.2">
      <c r="A4320" s="158"/>
      <c r="D4320" s="138"/>
    </row>
    <row r="4321" spans="1:4" x14ac:dyDescent="0.2">
      <c r="A4321" s="158"/>
      <c r="D4321" s="138"/>
    </row>
    <row r="4322" spans="1:4" x14ac:dyDescent="0.2">
      <c r="A4322" s="158"/>
      <c r="D4322" s="138"/>
    </row>
    <row r="4323" spans="1:4" x14ac:dyDescent="0.2">
      <c r="A4323" s="158"/>
      <c r="D4323" s="138"/>
    </row>
    <row r="4324" spans="1:4" x14ac:dyDescent="0.2">
      <c r="A4324" s="158"/>
      <c r="D4324" s="138"/>
    </row>
    <row r="4325" spans="1:4" x14ac:dyDescent="0.2">
      <c r="A4325" s="158"/>
      <c r="D4325" s="138"/>
    </row>
    <row r="4326" spans="1:4" x14ac:dyDescent="0.2">
      <c r="A4326" s="158"/>
      <c r="D4326" s="138"/>
    </row>
    <row r="4327" spans="1:4" x14ac:dyDescent="0.2">
      <c r="A4327" s="158"/>
      <c r="D4327" s="138"/>
    </row>
    <row r="4328" spans="1:4" x14ac:dyDescent="0.2">
      <c r="A4328" s="158"/>
      <c r="D4328" s="138"/>
    </row>
    <row r="4329" spans="1:4" x14ac:dyDescent="0.2">
      <c r="A4329" s="158"/>
      <c r="D4329" s="138"/>
    </row>
    <row r="4330" spans="1:4" x14ac:dyDescent="0.2">
      <c r="A4330" s="158"/>
      <c r="D4330" s="138"/>
    </row>
    <row r="4331" spans="1:4" x14ac:dyDescent="0.2">
      <c r="A4331" s="158"/>
      <c r="D4331" s="138"/>
    </row>
    <row r="4332" spans="1:4" x14ac:dyDescent="0.2">
      <c r="A4332" s="158"/>
      <c r="D4332" s="138"/>
    </row>
    <row r="4333" spans="1:4" x14ac:dyDescent="0.2">
      <c r="A4333" s="158"/>
      <c r="D4333" s="138"/>
    </row>
    <row r="4334" spans="1:4" x14ac:dyDescent="0.2">
      <c r="A4334" s="158"/>
      <c r="D4334" s="138"/>
    </row>
    <row r="4335" spans="1:4" x14ac:dyDescent="0.2">
      <c r="A4335" s="158"/>
      <c r="D4335" s="138"/>
    </row>
    <row r="4336" spans="1:4" x14ac:dyDescent="0.2">
      <c r="A4336" s="158"/>
      <c r="D4336" s="138"/>
    </row>
    <row r="4337" spans="1:4" x14ac:dyDescent="0.2">
      <c r="A4337" s="158"/>
      <c r="D4337" s="138"/>
    </row>
    <row r="4338" spans="1:4" x14ac:dyDescent="0.2">
      <c r="A4338" s="158"/>
      <c r="D4338" s="138"/>
    </row>
    <row r="4339" spans="1:4" x14ac:dyDescent="0.2">
      <c r="A4339" s="158"/>
      <c r="D4339" s="138"/>
    </row>
    <row r="4340" spans="1:4" x14ac:dyDescent="0.2">
      <c r="A4340" s="158"/>
      <c r="D4340" s="138"/>
    </row>
    <row r="4341" spans="1:4" x14ac:dyDescent="0.2">
      <c r="A4341" s="158"/>
      <c r="D4341" s="138"/>
    </row>
    <row r="4342" spans="1:4" x14ac:dyDescent="0.2">
      <c r="A4342" s="158"/>
      <c r="D4342" s="138"/>
    </row>
    <row r="4343" spans="1:4" x14ac:dyDescent="0.2">
      <c r="A4343" s="158"/>
      <c r="D4343" s="138"/>
    </row>
    <row r="4344" spans="1:4" x14ac:dyDescent="0.2">
      <c r="A4344" s="158"/>
      <c r="D4344" s="138"/>
    </row>
    <row r="4345" spans="1:4" x14ac:dyDescent="0.2">
      <c r="A4345" s="158"/>
      <c r="D4345" s="138"/>
    </row>
    <row r="4346" spans="1:4" x14ac:dyDescent="0.2">
      <c r="A4346" s="158"/>
      <c r="D4346" s="138"/>
    </row>
    <row r="4347" spans="1:4" x14ac:dyDescent="0.2">
      <c r="A4347" s="158"/>
      <c r="D4347" s="138"/>
    </row>
    <row r="4348" spans="1:4" x14ac:dyDescent="0.2">
      <c r="A4348" s="158"/>
      <c r="D4348" s="138"/>
    </row>
    <row r="4349" spans="1:4" x14ac:dyDescent="0.2">
      <c r="A4349" s="158"/>
      <c r="D4349" s="138"/>
    </row>
    <row r="4350" spans="1:4" x14ac:dyDescent="0.2">
      <c r="A4350" s="158"/>
      <c r="D4350" s="138"/>
    </row>
    <row r="4351" spans="1:4" x14ac:dyDescent="0.2">
      <c r="A4351" s="158"/>
      <c r="D4351" s="138"/>
    </row>
    <row r="4352" spans="1:4" x14ac:dyDescent="0.2">
      <c r="A4352" s="158"/>
      <c r="D4352" s="138"/>
    </row>
    <row r="4353" spans="1:4" x14ac:dyDescent="0.2">
      <c r="A4353" s="158"/>
      <c r="D4353" s="138"/>
    </row>
    <row r="4354" spans="1:4" x14ac:dyDescent="0.2">
      <c r="A4354" s="158"/>
      <c r="D4354" s="138"/>
    </row>
    <row r="4355" spans="1:4" x14ac:dyDescent="0.2">
      <c r="A4355" s="158"/>
      <c r="D4355" s="138"/>
    </row>
    <row r="4356" spans="1:4" x14ac:dyDescent="0.2">
      <c r="A4356" s="158"/>
      <c r="D4356" s="138"/>
    </row>
    <row r="4357" spans="1:4" x14ac:dyDescent="0.2">
      <c r="A4357" s="158"/>
      <c r="D4357" s="138"/>
    </row>
    <row r="4358" spans="1:4" x14ac:dyDescent="0.2">
      <c r="A4358" s="158"/>
      <c r="D4358" s="138"/>
    </row>
    <row r="4359" spans="1:4" x14ac:dyDescent="0.2">
      <c r="A4359" s="158"/>
      <c r="D4359" s="138"/>
    </row>
    <row r="4360" spans="1:4" x14ac:dyDescent="0.2">
      <c r="A4360" s="158"/>
      <c r="D4360" s="138"/>
    </row>
    <row r="4361" spans="1:4" x14ac:dyDescent="0.2">
      <c r="A4361" s="158"/>
      <c r="D4361" s="138"/>
    </row>
    <row r="4362" spans="1:4" x14ac:dyDescent="0.2">
      <c r="A4362" s="158"/>
      <c r="D4362" s="138"/>
    </row>
    <row r="4363" spans="1:4" x14ac:dyDescent="0.2">
      <c r="A4363" s="158"/>
      <c r="D4363" s="138"/>
    </row>
    <row r="4364" spans="1:4" x14ac:dyDescent="0.2">
      <c r="A4364" s="158"/>
      <c r="D4364" s="138"/>
    </row>
    <row r="4365" spans="1:4" x14ac:dyDescent="0.2">
      <c r="A4365" s="158"/>
      <c r="D4365" s="138"/>
    </row>
    <row r="4366" spans="1:4" x14ac:dyDescent="0.2">
      <c r="A4366" s="158"/>
      <c r="D4366" s="138"/>
    </row>
    <row r="4367" spans="1:4" x14ac:dyDescent="0.2">
      <c r="A4367" s="158"/>
      <c r="D4367" s="138"/>
    </row>
    <row r="4368" spans="1:4" x14ac:dyDescent="0.2">
      <c r="A4368" s="158"/>
      <c r="D4368" s="138"/>
    </row>
    <row r="4369" spans="1:4" x14ac:dyDescent="0.2">
      <c r="A4369" s="158"/>
      <c r="D4369" s="138"/>
    </row>
    <row r="4370" spans="1:4" x14ac:dyDescent="0.2">
      <c r="A4370" s="158"/>
      <c r="D4370" s="138"/>
    </row>
    <row r="4371" spans="1:4" x14ac:dyDescent="0.2">
      <c r="A4371" s="158"/>
      <c r="D4371" s="138"/>
    </row>
    <row r="4372" spans="1:4" x14ac:dyDescent="0.2">
      <c r="A4372" s="158"/>
      <c r="D4372" s="138"/>
    </row>
    <row r="4373" spans="1:4" x14ac:dyDescent="0.2">
      <c r="A4373" s="158"/>
      <c r="D4373" s="138"/>
    </row>
    <row r="4374" spans="1:4" x14ac:dyDescent="0.2">
      <c r="A4374" s="158"/>
      <c r="D4374" s="138"/>
    </row>
    <row r="4375" spans="1:4" x14ac:dyDescent="0.2">
      <c r="A4375" s="158"/>
      <c r="D4375" s="138"/>
    </row>
    <row r="4376" spans="1:4" x14ac:dyDescent="0.2">
      <c r="A4376" s="158"/>
      <c r="D4376" s="138"/>
    </row>
    <row r="4377" spans="1:4" x14ac:dyDescent="0.2">
      <c r="A4377" s="158"/>
      <c r="D4377" s="138"/>
    </row>
    <row r="4378" spans="1:4" x14ac:dyDescent="0.2">
      <c r="A4378" s="158"/>
      <c r="D4378" s="138"/>
    </row>
    <row r="4379" spans="1:4" x14ac:dyDescent="0.2">
      <c r="A4379" s="158"/>
      <c r="D4379" s="138"/>
    </row>
    <row r="4380" spans="1:4" x14ac:dyDescent="0.2">
      <c r="A4380" s="158"/>
      <c r="D4380" s="138"/>
    </row>
    <row r="4381" spans="1:4" x14ac:dyDescent="0.2">
      <c r="A4381" s="158"/>
      <c r="D4381" s="138"/>
    </row>
    <row r="4382" spans="1:4" x14ac:dyDescent="0.2">
      <c r="A4382" s="158"/>
      <c r="D4382" s="138"/>
    </row>
    <row r="4383" spans="1:4" x14ac:dyDescent="0.2">
      <c r="A4383" s="158"/>
      <c r="D4383" s="138"/>
    </row>
    <row r="4384" spans="1:4" x14ac:dyDescent="0.2">
      <c r="A4384" s="158"/>
      <c r="D4384" s="138"/>
    </row>
    <row r="4385" spans="1:4" x14ac:dyDescent="0.2">
      <c r="A4385" s="158"/>
      <c r="D4385" s="138"/>
    </row>
    <row r="4386" spans="1:4" x14ac:dyDescent="0.2">
      <c r="A4386" s="158"/>
      <c r="D4386" s="138"/>
    </row>
    <row r="4387" spans="1:4" x14ac:dyDescent="0.2">
      <c r="A4387" s="158"/>
      <c r="D4387" s="138"/>
    </row>
    <row r="4388" spans="1:4" x14ac:dyDescent="0.2">
      <c r="A4388" s="158"/>
      <c r="D4388" s="138"/>
    </row>
    <row r="4389" spans="1:4" x14ac:dyDescent="0.2">
      <c r="A4389" s="158"/>
      <c r="D4389" s="138"/>
    </row>
    <row r="4390" spans="1:4" x14ac:dyDescent="0.2">
      <c r="A4390" s="158"/>
      <c r="D4390" s="138"/>
    </row>
    <row r="4391" spans="1:4" x14ac:dyDescent="0.2">
      <c r="A4391" s="158"/>
      <c r="D4391" s="138"/>
    </row>
    <row r="4392" spans="1:4" x14ac:dyDescent="0.2">
      <c r="A4392" s="158"/>
      <c r="D4392" s="138"/>
    </row>
    <row r="4393" spans="1:4" x14ac:dyDescent="0.2">
      <c r="A4393" s="158"/>
      <c r="D4393" s="138"/>
    </row>
    <row r="4394" spans="1:4" x14ac:dyDescent="0.2">
      <c r="A4394" s="158"/>
      <c r="D4394" s="138"/>
    </row>
    <row r="4395" spans="1:4" x14ac:dyDescent="0.2">
      <c r="A4395" s="158"/>
      <c r="D4395" s="138"/>
    </row>
    <row r="4396" spans="1:4" x14ac:dyDescent="0.2">
      <c r="A4396" s="158"/>
      <c r="D4396" s="138"/>
    </row>
    <row r="4397" spans="1:4" x14ac:dyDescent="0.2">
      <c r="A4397" s="158"/>
      <c r="D4397" s="138"/>
    </row>
    <row r="4398" spans="1:4" x14ac:dyDescent="0.2">
      <c r="A4398" s="158"/>
      <c r="D4398" s="138"/>
    </row>
    <row r="4399" spans="1:4" x14ac:dyDescent="0.2">
      <c r="A4399" s="158"/>
      <c r="D4399" s="138"/>
    </row>
    <row r="4400" spans="1:4" x14ac:dyDescent="0.2">
      <c r="A4400" s="158"/>
      <c r="D4400" s="138"/>
    </row>
    <row r="4401" spans="1:4" x14ac:dyDescent="0.2">
      <c r="A4401" s="158"/>
      <c r="D4401" s="138"/>
    </row>
    <row r="4402" spans="1:4" x14ac:dyDescent="0.2">
      <c r="A4402" s="158"/>
      <c r="D4402" s="138"/>
    </row>
    <row r="4403" spans="1:4" x14ac:dyDescent="0.2">
      <c r="A4403" s="158"/>
      <c r="D4403" s="138"/>
    </row>
    <row r="4404" spans="1:4" x14ac:dyDescent="0.2">
      <c r="A4404" s="158"/>
      <c r="D4404" s="138"/>
    </row>
    <row r="4405" spans="1:4" x14ac:dyDescent="0.2">
      <c r="A4405" s="158"/>
      <c r="D4405" s="138"/>
    </row>
    <row r="4406" spans="1:4" x14ac:dyDescent="0.2">
      <c r="A4406" s="158"/>
      <c r="D4406" s="138"/>
    </row>
    <row r="4407" spans="1:4" x14ac:dyDescent="0.2">
      <c r="A4407" s="158"/>
      <c r="D4407" s="138"/>
    </row>
    <row r="4408" spans="1:4" x14ac:dyDescent="0.2">
      <c r="A4408" s="158"/>
      <c r="D4408" s="138"/>
    </row>
    <row r="4409" spans="1:4" x14ac:dyDescent="0.2">
      <c r="A4409" s="158"/>
      <c r="D4409" s="138"/>
    </row>
    <row r="4410" spans="1:4" x14ac:dyDescent="0.2">
      <c r="A4410" s="158"/>
      <c r="D4410" s="138"/>
    </row>
    <row r="4411" spans="1:4" x14ac:dyDescent="0.2">
      <c r="A4411" s="158"/>
      <c r="D4411" s="138"/>
    </row>
    <row r="4412" spans="1:4" x14ac:dyDescent="0.2">
      <c r="A4412" s="158"/>
      <c r="D4412" s="138"/>
    </row>
    <row r="4413" spans="1:4" x14ac:dyDescent="0.2">
      <c r="A4413" s="158"/>
      <c r="D4413" s="138"/>
    </row>
    <row r="4414" spans="1:4" x14ac:dyDescent="0.2">
      <c r="A4414" s="158"/>
      <c r="D4414" s="138"/>
    </row>
    <row r="4415" spans="1:4" x14ac:dyDescent="0.2">
      <c r="A4415" s="158"/>
      <c r="D4415" s="138"/>
    </row>
    <row r="4416" spans="1:4" x14ac:dyDescent="0.2">
      <c r="A4416" s="158"/>
      <c r="D4416" s="138"/>
    </row>
    <row r="4417" spans="1:4" x14ac:dyDescent="0.2">
      <c r="A4417" s="158"/>
      <c r="D4417" s="138"/>
    </row>
    <row r="4418" spans="1:4" x14ac:dyDescent="0.2">
      <c r="A4418" s="158"/>
      <c r="D4418" s="138"/>
    </row>
    <row r="4419" spans="1:4" x14ac:dyDescent="0.2">
      <c r="A4419" s="158"/>
      <c r="D4419" s="138"/>
    </row>
    <row r="4420" spans="1:4" x14ac:dyDescent="0.2">
      <c r="A4420" s="158"/>
      <c r="D4420" s="138"/>
    </row>
    <row r="4421" spans="1:4" x14ac:dyDescent="0.2">
      <c r="A4421" s="158"/>
      <c r="D4421" s="138"/>
    </row>
    <row r="4422" spans="1:4" x14ac:dyDescent="0.2">
      <c r="A4422" s="158"/>
      <c r="D4422" s="138"/>
    </row>
    <row r="4423" spans="1:4" x14ac:dyDescent="0.2">
      <c r="A4423" s="158"/>
      <c r="D4423" s="138"/>
    </row>
    <row r="4424" spans="1:4" x14ac:dyDescent="0.2">
      <c r="A4424" s="158"/>
      <c r="D4424" s="138"/>
    </row>
    <row r="4425" spans="1:4" x14ac:dyDescent="0.2">
      <c r="A4425" s="158"/>
      <c r="D4425" s="138"/>
    </row>
    <row r="4426" spans="1:4" x14ac:dyDescent="0.2">
      <c r="A4426" s="158"/>
      <c r="D4426" s="138"/>
    </row>
    <row r="4427" spans="1:4" x14ac:dyDescent="0.2">
      <c r="A4427" s="158"/>
      <c r="D4427" s="138"/>
    </row>
    <row r="4428" spans="1:4" x14ac:dyDescent="0.2">
      <c r="A4428" s="158"/>
      <c r="D4428" s="138"/>
    </row>
    <row r="4429" spans="1:4" x14ac:dyDescent="0.2">
      <c r="A4429" s="158"/>
      <c r="D4429" s="138"/>
    </row>
    <row r="4430" spans="1:4" x14ac:dyDescent="0.2">
      <c r="A4430" s="158"/>
      <c r="D4430" s="138"/>
    </row>
    <row r="4431" spans="1:4" x14ac:dyDescent="0.2">
      <c r="A4431" s="158"/>
      <c r="D4431" s="138"/>
    </row>
    <row r="4432" spans="1:4" x14ac:dyDescent="0.2">
      <c r="A4432" s="158"/>
      <c r="D4432" s="138"/>
    </row>
    <row r="4433" spans="1:4" x14ac:dyDescent="0.2">
      <c r="A4433" s="158"/>
      <c r="D4433" s="138"/>
    </row>
    <row r="4434" spans="1:4" x14ac:dyDescent="0.2">
      <c r="A4434" s="158"/>
      <c r="D4434" s="138"/>
    </row>
    <row r="4435" spans="1:4" x14ac:dyDescent="0.2">
      <c r="A4435" s="158"/>
      <c r="D4435" s="138"/>
    </row>
    <row r="4436" spans="1:4" x14ac:dyDescent="0.2">
      <c r="A4436" s="158"/>
      <c r="D4436" s="138"/>
    </row>
    <row r="4437" spans="1:4" x14ac:dyDescent="0.2">
      <c r="A4437" s="158"/>
      <c r="D4437" s="138"/>
    </row>
    <row r="4438" spans="1:4" x14ac:dyDescent="0.2">
      <c r="A4438" s="158"/>
      <c r="D4438" s="138"/>
    </row>
    <row r="4439" spans="1:4" x14ac:dyDescent="0.2">
      <c r="A4439" s="158"/>
      <c r="D4439" s="138"/>
    </row>
    <row r="4440" spans="1:4" x14ac:dyDescent="0.2">
      <c r="A4440" s="158"/>
      <c r="D4440" s="138"/>
    </row>
    <row r="4441" spans="1:4" x14ac:dyDescent="0.2">
      <c r="A4441" s="158"/>
      <c r="D4441" s="138"/>
    </row>
    <row r="4442" spans="1:4" x14ac:dyDescent="0.2">
      <c r="A4442" s="158"/>
      <c r="D4442" s="138"/>
    </row>
    <row r="4443" spans="1:4" x14ac:dyDescent="0.2">
      <c r="A4443" s="158"/>
      <c r="D4443" s="138"/>
    </row>
    <row r="4444" spans="1:4" x14ac:dyDescent="0.2">
      <c r="A4444" s="158"/>
      <c r="D4444" s="138"/>
    </row>
    <row r="4445" spans="1:4" x14ac:dyDescent="0.2">
      <c r="A4445" s="158"/>
      <c r="D4445" s="138"/>
    </row>
    <row r="4446" spans="1:4" x14ac:dyDescent="0.2">
      <c r="A4446" s="158"/>
      <c r="D4446" s="138"/>
    </row>
    <row r="4447" spans="1:4" x14ac:dyDescent="0.2">
      <c r="A4447" s="158"/>
      <c r="D4447" s="138"/>
    </row>
    <row r="4448" spans="1:4" x14ac:dyDescent="0.2">
      <c r="A4448" s="158"/>
      <c r="D4448" s="138"/>
    </row>
    <row r="4449" spans="1:4" x14ac:dyDescent="0.2">
      <c r="A4449" s="158"/>
      <c r="D4449" s="138"/>
    </row>
    <row r="4450" spans="1:4" x14ac:dyDescent="0.2">
      <c r="A4450" s="158"/>
      <c r="D4450" s="138"/>
    </row>
    <row r="4451" spans="1:4" x14ac:dyDescent="0.2">
      <c r="A4451" s="158"/>
      <c r="D4451" s="138"/>
    </row>
    <row r="4452" spans="1:4" x14ac:dyDescent="0.2">
      <c r="A4452" s="158"/>
      <c r="D4452" s="138"/>
    </row>
    <row r="4453" spans="1:4" x14ac:dyDescent="0.2">
      <c r="A4453" s="158"/>
      <c r="D4453" s="138"/>
    </row>
    <row r="4454" spans="1:4" x14ac:dyDescent="0.2">
      <c r="A4454" s="158"/>
      <c r="D4454" s="138"/>
    </row>
    <row r="4455" spans="1:4" x14ac:dyDescent="0.2">
      <c r="A4455" s="158"/>
      <c r="D4455" s="138"/>
    </row>
    <row r="4456" spans="1:4" x14ac:dyDescent="0.2">
      <c r="A4456" s="158"/>
      <c r="D4456" s="138"/>
    </row>
    <row r="4457" spans="1:4" x14ac:dyDescent="0.2">
      <c r="A4457" s="158"/>
      <c r="D4457" s="138"/>
    </row>
    <row r="4458" spans="1:4" x14ac:dyDescent="0.2">
      <c r="A4458" s="158"/>
      <c r="D4458" s="138"/>
    </row>
    <row r="4459" spans="1:4" x14ac:dyDescent="0.2">
      <c r="A4459" s="158"/>
      <c r="D4459" s="138"/>
    </row>
    <row r="4460" spans="1:4" x14ac:dyDescent="0.2">
      <c r="A4460" s="158"/>
      <c r="D4460" s="138"/>
    </row>
    <row r="4461" spans="1:4" x14ac:dyDescent="0.2">
      <c r="A4461" s="158"/>
      <c r="D4461" s="138"/>
    </row>
    <row r="4462" spans="1:4" x14ac:dyDescent="0.2">
      <c r="A4462" s="158"/>
      <c r="D4462" s="138"/>
    </row>
    <row r="4463" spans="1:4" x14ac:dyDescent="0.2">
      <c r="A4463" s="158"/>
      <c r="D4463" s="138"/>
    </row>
    <row r="4464" spans="1:4" x14ac:dyDescent="0.2">
      <c r="A4464" s="158"/>
      <c r="D4464" s="138"/>
    </row>
    <row r="4465" spans="1:4" x14ac:dyDescent="0.2">
      <c r="A4465" s="158"/>
      <c r="D4465" s="138"/>
    </row>
    <row r="4466" spans="1:4" x14ac:dyDescent="0.2">
      <c r="A4466" s="158"/>
      <c r="D4466" s="138"/>
    </row>
    <row r="4467" spans="1:4" x14ac:dyDescent="0.2">
      <c r="A4467" s="158"/>
      <c r="D4467" s="138"/>
    </row>
    <row r="4468" spans="1:4" x14ac:dyDescent="0.2">
      <c r="A4468" s="158"/>
      <c r="D4468" s="138"/>
    </row>
    <row r="4469" spans="1:4" x14ac:dyDescent="0.2">
      <c r="A4469" s="158"/>
      <c r="D4469" s="138"/>
    </row>
    <row r="4470" spans="1:4" x14ac:dyDescent="0.2">
      <c r="A4470" s="158"/>
      <c r="D4470" s="138"/>
    </row>
    <row r="4471" spans="1:4" x14ac:dyDescent="0.2">
      <c r="A4471" s="158"/>
      <c r="D4471" s="138"/>
    </row>
    <row r="4472" spans="1:4" x14ac:dyDescent="0.2">
      <c r="A4472" s="158"/>
      <c r="D4472" s="138"/>
    </row>
    <row r="4473" spans="1:4" x14ac:dyDescent="0.2">
      <c r="A4473" s="158"/>
      <c r="D4473" s="138"/>
    </row>
    <row r="4474" spans="1:4" x14ac:dyDescent="0.2">
      <c r="A4474" s="158"/>
      <c r="D4474" s="138"/>
    </row>
    <row r="4475" spans="1:4" x14ac:dyDescent="0.2">
      <c r="A4475" s="158"/>
      <c r="D4475" s="138"/>
    </row>
    <row r="4476" spans="1:4" x14ac:dyDescent="0.2">
      <c r="A4476" s="158"/>
      <c r="D4476" s="138"/>
    </row>
    <row r="4477" spans="1:4" x14ac:dyDescent="0.2">
      <c r="A4477" s="158"/>
      <c r="D4477" s="138"/>
    </row>
    <row r="4478" spans="1:4" x14ac:dyDescent="0.2">
      <c r="A4478" s="158"/>
      <c r="D4478" s="138"/>
    </row>
    <row r="4479" spans="1:4" x14ac:dyDescent="0.2">
      <c r="A4479" s="158"/>
      <c r="D4479" s="138"/>
    </row>
    <row r="4480" spans="1:4" x14ac:dyDescent="0.2">
      <c r="A4480" s="158"/>
      <c r="D4480" s="138"/>
    </row>
    <row r="4481" spans="1:4" x14ac:dyDescent="0.2">
      <c r="A4481" s="158"/>
      <c r="D4481" s="138"/>
    </row>
    <row r="4482" spans="1:4" x14ac:dyDescent="0.2">
      <c r="A4482" s="158"/>
      <c r="D4482" s="138"/>
    </row>
    <row r="4483" spans="1:4" x14ac:dyDescent="0.2">
      <c r="A4483" s="158"/>
      <c r="D4483" s="138"/>
    </row>
    <row r="4484" spans="1:4" x14ac:dyDescent="0.2">
      <c r="A4484" s="158"/>
      <c r="D4484" s="138"/>
    </row>
    <row r="4485" spans="1:4" x14ac:dyDescent="0.2">
      <c r="A4485" s="158"/>
      <c r="D4485" s="138"/>
    </row>
    <row r="4486" spans="1:4" x14ac:dyDescent="0.2">
      <c r="A4486" s="158"/>
      <c r="D4486" s="138"/>
    </row>
    <row r="4487" spans="1:4" x14ac:dyDescent="0.2">
      <c r="A4487" s="158"/>
      <c r="D4487" s="138"/>
    </row>
    <row r="4488" spans="1:4" x14ac:dyDescent="0.2">
      <c r="A4488" s="158"/>
      <c r="D4488" s="138"/>
    </row>
    <row r="4489" spans="1:4" x14ac:dyDescent="0.2">
      <c r="A4489" s="158"/>
      <c r="D4489" s="138"/>
    </row>
    <row r="4490" spans="1:4" x14ac:dyDescent="0.2">
      <c r="A4490" s="158"/>
      <c r="D4490" s="138"/>
    </row>
    <row r="4491" spans="1:4" x14ac:dyDescent="0.2">
      <c r="A4491" s="158"/>
      <c r="D4491" s="138"/>
    </row>
    <row r="4492" spans="1:4" x14ac:dyDescent="0.2">
      <c r="A4492" s="158"/>
      <c r="D4492" s="138"/>
    </row>
    <row r="4493" spans="1:4" x14ac:dyDescent="0.2">
      <c r="A4493" s="158"/>
      <c r="D4493" s="138"/>
    </row>
    <row r="4494" spans="1:4" x14ac:dyDescent="0.2">
      <c r="A4494" s="158"/>
      <c r="D4494" s="138"/>
    </row>
    <row r="4495" spans="1:4" x14ac:dyDescent="0.2">
      <c r="A4495" s="158"/>
      <c r="D4495" s="138"/>
    </row>
    <row r="4496" spans="1:4" x14ac:dyDescent="0.2">
      <c r="A4496" s="158"/>
      <c r="D4496" s="138"/>
    </row>
    <row r="4497" spans="1:4" x14ac:dyDescent="0.2">
      <c r="A4497" s="158"/>
      <c r="D4497" s="138"/>
    </row>
    <row r="4498" spans="1:4" x14ac:dyDescent="0.2">
      <c r="A4498" s="158"/>
      <c r="D4498" s="138"/>
    </row>
    <row r="4499" spans="1:4" x14ac:dyDescent="0.2">
      <c r="A4499" s="158"/>
      <c r="D4499" s="138"/>
    </row>
    <row r="4500" spans="1:4" x14ac:dyDescent="0.2">
      <c r="A4500" s="158"/>
      <c r="D4500" s="138"/>
    </row>
    <row r="4501" spans="1:4" x14ac:dyDescent="0.2">
      <c r="A4501" s="158"/>
      <c r="D4501" s="138"/>
    </row>
    <row r="4502" spans="1:4" x14ac:dyDescent="0.2">
      <c r="A4502" s="158"/>
      <c r="D4502" s="138"/>
    </row>
    <row r="4503" spans="1:4" x14ac:dyDescent="0.2">
      <c r="A4503" s="158"/>
      <c r="D4503" s="138"/>
    </row>
    <row r="4504" spans="1:4" x14ac:dyDescent="0.2">
      <c r="A4504" s="158"/>
      <c r="D4504" s="138"/>
    </row>
    <row r="4505" spans="1:4" x14ac:dyDescent="0.2">
      <c r="A4505" s="158"/>
      <c r="D4505" s="138"/>
    </row>
    <row r="4506" spans="1:4" x14ac:dyDescent="0.2">
      <c r="A4506" s="158"/>
      <c r="D4506" s="138"/>
    </row>
    <row r="4507" spans="1:4" x14ac:dyDescent="0.2">
      <c r="A4507" s="158"/>
      <c r="D4507" s="138"/>
    </row>
    <row r="4508" spans="1:4" x14ac:dyDescent="0.2">
      <c r="A4508" s="158"/>
      <c r="D4508" s="138"/>
    </row>
    <row r="4509" spans="1:4" x14ac:dyDescent="0.2">
      <c r="A4509" s="158"/>
      <c r="D4509" s="138"/>
    </row>
    <row r="4510" spans="1:4" x14ac:dyDescent="0.2">
      <c r="A4510" s="158"/>
      <c r="D4510" s="138"/>
    </row>
    <row r="4511" spans="1:4" x14ac:dyDescent="0.2">
      <c r="A4511" s="158"/>
      <c r="D4511" s="138"/>
    </row>
    <row r="4512" spans="1:4" x14ac:dyDescent="0.2">
      <c r="A4512" s="158"/>
      <c r="D4512" s="138"/>
    </row>
    <row r="4513" spans="1:4" x14ac:dyDescent="0.2">
      <c r="A4513" s="158"/>
      <c r="D4513" s="138"/>
    </row>
    <row r="4514" spans="1:4" x14ac:dyDescent="0.2">
      <c r="A4514" s="158"/>
      <c r="D4514" s="138"/>
    </row>
    <row r="4515" spans="1:4" x14ac:dyDescent="0.2">
      <c r="A4515" s="158"/>
      <c r="D4515" s="138"/>
    </row>
    <row r="4516" spans="1:4" x14ac:dyDescent="0.2">
      <c r="A4516" s="158"/>
      <c r="D4516" s="138"/>
    </row>
    <row r="4517" spans="1:4" x14ac:dyDescent="0.2">
      <c r="A4517" s="158"/>
      <c r="D4517" s="138"/>
    </row>
    <row r="4518" spans="1:4" x14ac:dyDescent="0.2">
      <c r="A4518" s="158"/>
      <c r="D4518" s="138"/>
    </row>
    <row r="4519" spans="1:4" x14ac:dyDescent="0.2">
      <c r="A4519" s="158"/>
      <c r="D4519" s="138"/>
    </row>
    <row r="4520" spans="1:4" x14ac:dyDescent="0.2">
      <c r="A4520" s="158"/>
      <c r="D4520" s="138"/>
    </row>
    <row r="4521" spans="1:4" x14ac:dyDescent="0.2">
      <c r="A4521" s="158"/>
      <c r="D4521" s="138"/>
    </row>
    <row r="4522" spans="1:4" x14ac:dyDescent="0.2">
      <c r="A4522" s="158"/>
      <c r="D4522" s="138"/>
    </row>
    <row r="4523" spans="1:4" x14ac:dyDescent="0.2">
      <c r="A4523" s="158"/>
      <c r="D4523" s="138"/>
    </row>
    <row r="4524" spans="1:4" x14ac:dyDescent="0.2">
      <c r="A4524" s="158"/>
      <c r="D4524" s="138"/>
    </row>
    <row r="4525" spans="1:4" x14ac:dyDescent="0.2">
      <c r="A4525" s="158"/>
      <c r="D4525" s="138"/>
    </row>
    <row r="4526" spans="1:4" x14ac:dyDescent="0.2">
      <c r="A4526" s="158"/>
      <c r="D4526" s="138"/>
    </row>
    <row r="4527" spans="1:4" x14ac:dyDescent="0.2">
      <c r="A4527" s="158"/>
      <c r="D4527" s="138"/>
    </row>
    <row r="4528" spans="1:4" x14ac:dyDescent="0.2">
      <c r="A4528" s="158"/>
      <c r="D4528" s="138"/>
    </row>
    <row r="4529" spans="1:4" x14ac:dyDescent="0.2">
      <c r="A4529" s="158"/>
      <c r="D4529" s="138"/>
    </row>
    <row r="4530" spans="1:4" x14ac:dyDescent="0.2">
      <c r="A4530" s="158"/>
      <c r="D4530" s="138"/>
    </row>
    <row r="4531" spans="1:4" x14ac:dyDescent="0.2">
      <c r="A4531" s="158"/>
      <c r="D4531" s="138"/>
    </row>
    <row r="4532" spans="1:4" x14ac:dyDescent="0.2">
      <c r="A4532" s="158"/>
      <c r="D4532" s="138"/>
    </row>
    <row r="4533" spans="1:4" x14ac:dyDescent="0.2">
      <c r="A4533" s="158"/>
      <c r="D4533" s="138"/>
    </row>
    <row r="4534" spans="1:4" x14ac:dyDescent="0.2">
      <c r="A4534" s="158"/>
      <c r="D4534" s="138"/>
    </row>
    <row r="4535" spans="1:4" x14ac:dyDescent="0.2">
      <c r="A4535" s="158"/>
      <c r="D4535" s="138"/>
    </row>
    <row r="4536" spans="1:4" x14ac:dyDescent="0.2">
      <c r="A4536" s="158"/>
      <c r="D4536" s="138"/>
    </row>
    <row r="4537" spans="1:4" x14ac:dyDescent="0.2">
      <c r="A4537" s="158"/>
      <c r="D4537" s="138"/>
    </row>
    <row r="4538" spans="1:4" x14ac:dyDescent="0.2">
      <c r="A4538" s="158"/>
      <c r="D4538" s="138"/>
    </row>
    <row r="4539" spans="1:4" x14ac:dyDescent="0.2">
      <c r="A4539" s="158"/>
      <c r="D4539" s="138"/>
    </row>
    <row r="4540" spans="1:4" x14ac:dyDescent="0.2">
      <c r="A4540" s="158"/>
      <c r="D4540" s="138"/>
    </row>
    <row r="4541" spans="1:4" x14ac:dyDescent="0.2">
      <c r="A4541" s="158"/>
      <c r="D4541" s="138"/>
    </row>
    <row r="4542" spans="1:4" x14ac:dyDescent="0.2">
      <c r="A4542" s="158"/>
      <c r="D4542" s="138"/>
    </row>
    <row r="4543" spans="1:4" x14ac:dyDescent="0.2">
      <c r="A4543" s="158"/>
      <c r="D4543" s="138"/>
    </row>
    <row r="4544" spans="1:4" x14ac:dyDescent="0.2">
      <c r="A4544" s="158"/>
      <c r="D4544" s="138"/>
    </row>
    <row r="4545" spans="1:4" x14ac:dyDescent="0.2">
      <c r="A4545" s="158"/>
      <c r="D4545" s="138"/>
    </row>
    <row r="4546" spans="1:4" x14ac:dyDescent="0.2">
      <c r="A4546" s="158"/>
      <c r="D4546" s="138"/>
    </row>
    <row r="4547" spans="1:4" x14ac:dyDescent="0.2">
      <c r="A4547" s="158"/>
      <c r="D4547" s="138"/>
    </row>
    <row r="4548" spans="1:4" x14ac:dyDescent="0.2">
      <c r="A4548" s="158"/>
      <c r="D4548" s="138"/>
    </row>
    <row r="4549" spans="1:4" x14ac:dyDescent="0.2">
      <c r="A4549" s="158"/>
      <c r="D4549" s="138"/>
    </row>
    <row r="4550" spans="1:4" x14ac:dyDescent="0.2">
      <c r="A4550" s="158"/>
      <c r="D4550" s="138"/>
    </row>
    <row r="4551" spans="1:4" x14ac:dyDescent="0.2">
      <c r="A4551" s="158"/>
      <c r="D4551" s="138"/>
    </row>
    <row r="4552" spans="1:4" x14ac:dyDescent="0.2">
      <c r="A4552" s="158"/>
      <c r="D4552" s="138"/>
    </row>
    <row r="4553" spans="1:4" x14ac:dyDescent="0.2">
      <c r="A4553" s="158"/>
      <c r="D4553" s="138"/>
    </row>
    <row r="4554" spans="1:4" x14ac:dyDescent="0.2">
      <c r="A4554" s="158"/>
      <c r="D4554" s="138"/>
    </row>
    <row r="4555" spans="1:4" x14ac:dyDescent="0.2">
      <c r="A4555" s="158"/>
      <c r="D4555" s="138"/>
    </row>
    <row r="4556" spans="1:4" x14ac:dyDescent="0.2">
      <c r="A4556" s="158"/>
      <c r="D4556" s="138"/>
    </row>
    <row r="4557" spans="1:4" x14ac:dyDescent="0.2">
      <c r="A4557" s="158"/>
      <c r="D4557" s="138"/>
    </row>
    <row r="4558" spans="1:4" x14ac:dyDescent="0.2">
      <c r="A4558" s="158"/>
      <c r="D4558" s="138"/>
    </row>
    <row r="4559" spans="1:4" x14ac:dyDescent="0.2">
      <c r="A4559" s="158"/>
      <c r="D4559" s="138"/>
    </row>
    <row r="4560" spans="1:4" x14ac:dyDescent="0.2">
      <c r="A4560" s="158"/>
      <c r="D4560" s="138"/>
    </row>
    <row r="4561" spans="1:4" x14ac:dyDescent="0.2">
      <c r="A4561" s="158"/>
      <c r="D4561" s="138"/>
    </row>
    <row r="4562" spans="1:4" x14ac:dyDescent="0.2">
      <c r="A4562" s="158"/>
      <c r="D4562" s="138"/>
    </row>
    <row r="4563" spans="1:4" x14ac:dyDescent="0.2">
      <c r="A4563" s="158"/>
      <c r="D4563" s="138"/>
    </row>
    <row r="4564" spans="1:4" x14ac:dyDescent="0.2">
      <c r="A4564" s="158"/>
      <c r="D4564" s="138"/>
    </row>
    <row r="4565" spans="1:4" x14ac:dyDescent="0.2">
      <c r="A4565" s="158"/>
      <c r="D4565" s="138"/>
    </row>
    <row r="4566" spans="1:4" x14ac:dyDescent="0.2">
      <c r="A4566" s="158"/>
      <c r="D4566" s="138"/>
    </row>
    <row r="4567" spans="1:4" x14ac:dyDescent="0.2">
      <c r="A4567" s="158"/>
      <c r="D4567" s="138"/>
    </row>
    <row r="4568" spans="1:4" x14ac:dyDescent="0.2">
      <c r="A4568" s="158"/>
      <c r="D4568" s="138"/>
    </row>
    <row r="4569" spans="1:4" x14ac:dyDescent="0.2">
      <c r="A4569" s="158"/>
      <c r="D4569" s="138"/>
    </row>
    <row r="4570" spans="1:4" x14ac:dyDescent="0.2">
      <c r="A4570" s="158"/>
      <c r="D4570" s="138"/>
    </row>
    <row r="4571" spans="1:4" x14ac:dyDescent="0.2">
      <c r="A4571" s="158"/>
      <c r="D4571" s="138"/>
    </row>
    <row r="4572" spans="1:4" x14ac:dyDescent="0.2">
      <c r="A4572" s="158"/>
      <c r="D4572" s="138"/>
    </row>
    <row r="4573" spans="1:4" x14ac:dyDescent="0.2">
      <c r="A4573" s="158"/>
      <c r="D4573" s="138"/>
    </row>
    <row r="4574" spans="1:4" x14ac:dyDescent="0.2">
      <c r="A4574" s="158"/>
      <c r="D4574" s="138"/>
    </row>
    <row r="4575" spans="1:4" x14ac:dyDescent="0.2">
      <c r="A4575" s="158"/>
      <c r="D4575" s="138"/>
    </row>
    <row r="4576" spans="1:4" x14ac:dyDescent="0.2">
      <c r="A4576" s="158"/>
      <c r="D4576" s="138"/>
    </row>
    <row r="4577" spans="1:4" x14ac:dyDescent="0.2">
      <c r="A4577" s="158"/>
      <c r="D4577" s="138"/>
    </row>
    <row r="4578" spans="1:4" x14ac:dyDescent="0.2">
      <c r="A4578" s="158"/>
      <c r="D4578" s="138"/>
    </row>
    <row r="4579" spans="1:4" x14ac:dyDescent="0.2">
      <c r="A4579" s="158"/>
      <c r="D4579" s="138"/>
    </row>
    <row r="4580" spans="1:4" x14ac:dyDescent="0.2">
      <c r="A4580" s="158"/>
      <c r="D4580" s="138"/>
    </row>
    <row r="4581" spans="1:4" x14ac:dyDescent="0.2">
      <c r="A4581" s="158"/>
      <c r="D4581" s="138"/>
    </row>
    <row r="4582" spans="1:4" x14ac:dyDescent="0.2">
      <c r="A4582" s="158"/>
      <c r="D4582" s="138"/>
    </row>
    <row r="4583" spans="1:4" x14ac:dyDescent="0.2">
      <c r="A4583" s="158"/>
      <c r="D4583" s="138"/>
    </row>
    <row r="4584" spans="1:4" x14ac:dyDescent="0.2">
      <c r="A4584" s="158"/>
      <c r="D4584" s="138"/>
    </row>
    <row r="4585" spans="1:4" x14ac:dyDescent="0.2">
      <c r="A4585" s="158"/>
      <c r="D4585" s="138"/>
    </row>
    <row r="4586" spans="1:4" x14ac:dyDescent="0.2">
      <c r="A4586" s="158"/>
      <c r="D4586" s="138"/>
    </row>
    <row r="4587" spans="1:4" x14ac:dyDescent="0.2">
      <c r="A4587" s="158"/>
      <c r="D4587" s="138"/>
    </row>
    <row r="4588" spans="1:4" x14ac:dyDescent="0.2">
      <c r="A4588" s="158"/>
      <c r="D4588" s="138"/>
    </row>
    <row r="4589" spans="1:4" x14ac:dyDescent="0.2">
      <c r="A4589" s="158"/>
      <c r="D4589" s="138"/>
    </row>
    <row r="4590" spans="1:4" x14ac:dyDescent="0.2">
      <c r="A4590" s="158"/>
      <c r="D4590" s="138"/>
    </row>
    <row r="4591" spans="1:4" x14ac:dyDescent="0.2">
      <c r="A4591" s="158"/>
      <c r="D4591" s="138"/>
    </row>
    <row r="4592" spans="1:4" x14ac:dyDescent="0.2">
      <c r="A4592" s="158"/>
      <c r="D4592" s="138"/>
    </row>
    <row r="4593" spans="1:4" x14ac:dyDescent="0.2">
      <c r="A4593" s="158"/>
      <c r="D4593" s="138"/>
    </row>
    <row r="4594" spans="1:4" x14ac:dyDescent="0.2">
      <c r="A4594" s="158"/>
      <c r="D4594" s="138"/>
    </row>
    <row r="4595" spans="1:4" x14ac:dyDescent="0.2">
      <c r="A4595" s="158"/>
      <c r="D4595" s="138"/>
    </row>
    <row r="4596" spans="1:4" x14ac:dyDescent="0.2">
      <c r="A4596" s="158"/>
      <c r="D4596" s="138"/>
    </row>
    <row r="4597" spans="1:4" x14ac:dyDescent="0.2">
      <c r="A4597" s="158"/>
      <c r="D4597" s="138"/>
    </row>
    <row r="4598" spans="1:4" x14ac:dyDescent="0.2">
      <c r="A4598" s="158"/>
      <c r="D4598" s="138"/>
    </row>
    <row r="4599" spans="1:4" x14ac:dyDescent="0.2">
      <c r="A4599" s="158"/>
      <c r="D4599" s="138"/>
    </row>
    <row r="4600" spans="1:4" x14ac:dyDescent="0.2">
      <c r="A4600" s="158"/>
      <c r="D4600" s="138"/>
    </row>
    <row r="4601" spans="1:4" x14ac:dyDescent="0.2">
      <c r="A4601" s="158"/>
      <c r="D4601" s="138"/>
    </row>
    <row r="4602" spans="1:4" x14ac:dyDescent="0.2">
      <c r="A4602" s="158"/>
      <c r="D4602" s="138"/>
    </row>
    <row r="4603" spans="1:4" x14ac:dyDescent="0.2">
      <c r="A4603" s="158"/>
      <c r="D4603" s="138"/>
    </row>
    <row r="4604" spans="1:4" x14ac:dyDescent="0.2">
      <c r="A4604" s="158"/>
      <c r="D4604" s="138"/>
    </row>
    <row r="4605" spans="1:4" x14ac:dyDescent="0.2">
      <c r="A4605" s="158"/>
      <c r="D4605" s="138"/>
    </row>
    <row r="4606" spans="1:4" x14ac:dyDescent="0.2">
      <c r="A4606" s="158"/>
      <c r="D4606" s="138"/>
    </row>
    <row r="4607" spans="1:4" x14ac:dyDescent="0.2">
      <c r="A4607" s="158"/>
      <c r="D4607" s="138"/>
    </row>
    <row r="4608" spans="1:4" x14ac:dyDescent="0.2">
      <c r="A4608" s="158"/>
      <c r="D4608" s="138"/>
    </row>
    <row r="4609" spans="1:4" x14ac:dyDescent="0.2">
      <c r="A4609" s="158"/>
      <c r="D4609" s="138"/>
    </row>
    <row r="4610" spans="1:4" x14ac:dyDescent="0.2">
      <c r="A4610" s="158"/>
      <c r="D4610" s="138"/>
    </row>
    <row r="4611" spans="1:4" x14ac:dyDescent="0.2">
      <c r="A4611" s="158"/>
      <c r="D4611" s="138"/>
    </row>
    <row r="4612" spans="1:4" x14ac:dyDescent="0.2">
      <c r="A4612" s="158"/>
      <c r="D4612" s="138"/>
    </row>
    <row r="4613" spans="1:4" x14ac:dyDescent="0.2">
      <c r="A4613" s="158"/>
      <c r="D4613" s="138"/>
    </row>
    <row r="4614" spans="1:4" x14ac:dyDescent="0.2">
      <c r="A4614" s="158"/>
      <c r="D4614" s="138"/>
    </row>
    <row r="4615" spans="1:4" x14ac:dyDescent="0.2">
      <c r="A4615" s="158"/>
      <c r="D4615" s="138"/>
    </row>
    <row r="4616" spans="1:4" x14ac:dyDescent="0.2">
      <c r="A4616" s="158"/>
      <c r="D4616" s="138"/>
    </row>
    <row r="4617" spans="1:4" x14ac:dyDescent="0.2">
      <c r="A4617" s="158"/>
      <c r="D4617" s="138"/>
    </row>
    <row r="4618" spans="1:4" x14ac:dyDescent="0.2">
      <c r="A4618" s="158"/>
      <c r="D4618" s="138"/>
    </row>
    <row r="4619" spans="1:4" x14ac:dyDescent="0.2">
      <c r="A4619" s="158"/>
      <c r="D4619" s="138"/>
    </row>
    <row r="4620" spans="1:4" x14ac:dyDescent="0.2">
      <c r="A4620" s="158"/>
      <c r="D4620" s="138"/>
    </row>
    <row r="4621" spans="1:4" x14ac:dyDescent="0.2">
      <c r="A4621" s="158"/>
      <c r="D4621" s="138"/>
    </row>
    <row r="4622" spans="1:4" x14ac:dyDescent="0.2">
      <c r="A4622" s="158"/>
      <c r="D4622" s="138"/>
    </row>
    <row r="4623" spans="1:4" x14ac:dyDescent="0.2">
      <c r="A4623" s="158"/>
      <c r="D4623" s="138"/>
    </row>
    <row r="4624" spans="1:4" x14ac:dyDescent="0.2">
      <c r="A4624" s="158"/>
      <c r="D4624" s="138"/>
    </row>
    <row r="4625" spans="1:4" x14ac:dyDescent="0.2">
      <c r="A4625" s="158"/>
      <c r="D4625" s="138"/>
    </row>
    <row r="4626" spans="1:4" x14ac:dyDescent="0.2">
      <c r="A4626" s="158"/>
      <c r="D4626" s="138"/>
    </row>
    <row r="4627" spans="1:4" x14ac:dyDescent="0.2">
      <c r="A4627" s="158"/>
      <c r="D4627" s="138"/>
    </row>
    <row r="4628" spans="1:4" x14ac:dyDescent="0.2">
      <c r="A4628" s="158"/>
      <c r="D4628" s="138"/>
    </row>
    <row r="4629" spans="1:4" x14ac:dyDescent="0.2">
      <c r="A4629" s="158"/>
      <c r="D4629" s="138"/>
    </row>
    <row r="4630" spans="1:4" x14ac:dyDescent="0.2">
      <c r="A4630" s="158"/>
      <c r="D4630" s="138"/>
    </row>
    <row r="4631" spans="1:4" x14ac:dyDescent="0.2">
      <c r="A4631" s="158"/>
      <c r="D4631" s="138"/>
    </row>
    <row r="4632" spans="1:4" x14ac:dyDescent="0.2">
      <c r="A4632" s="158"/>
      <c r="D4632" s="138"/>
    </row>
    <row r="4633" spans="1:4" x14ac:dyDescent="0.2">
      <c r="A4633" s="158"/>
      <c r="D4633" s="138"/>
    </row>
    <row r="4634" spans="1:4" x14ac:dyDescent="0.2">
      <c r="A4634" s="158"/>
      <c r="D4634" s="138"/>
    </row>
    <row r="4635" spans="1:4" x14ac:dyDescent="0.2">
      <c r="A4635" s="158"/>
      <c r="D4635" s="138"/>
    </row>
    <row r="4636" spans="1:4" x14ac:dyDescent="0.2">
      <c r="A4636" s="158"/>
      <c r="D4636" s="138"/>
    </row>
    <row r="4637" spans="1:4" x14ac:dyDescent="0.2">
      <c r="A4637" s="158"/>
      <c r="D4637" s="138"/>
    </row>
    <row r="4638" spans="1:4" x14ac:dyDescent="0.2">
      <c r="A4638" s="158"/>
      <c r="D4638" s="138"/>
    </row>
    <row r="4639" spans="1:4" x14ac:dyDescent="0.2">
      <c r="A4639" s="158"/>
      <c r="D4639" s="138"/>
    </row>
    <row r="4640" spans="1:4" x14ac:dyDescent="0.2">
      <c r="A4640" s="158"/>
      <c r="D4640" s="138"/>
    </row>
    <row r="4641" spans="1:4" x14ac:dyDescent="0.2">
      <c r="A4641" s="158"/>
      <c r="D4641" s="138"/>
    </row>
    <row r="4642" spans="1:4" x14ac:dyDescent="0.2">
      <c r="A4642" s="158"/>
      <c r="D4642" s="138"/>
    </row>
    <row r="4643" spans="1:4" x14ac:dyDescent="0.2">
      <c r="A4643" s="158"/>
      <c r="D4643" s="138"/>
    </row>
    <row r="4644" spans="1:4" x14ac:dyDescent="0.2">
      <c r="A4644" s="158"/>
      <c r="D4644" s="138"/>
    </row>
    <row r="4645" spans="1:4" x14ac:dyDescent="0.2">
      <c r="A4645" s="158"/>
      <c r="D4645" s="138"/>
    </row>
    <row r="4646" spans="1:4" x14ac:dyDescent="0.2">
      <c r="A4646" s="158"/>
      <c r="D4646" s="138"/>
    </row>
    <row r="4647" spans="1:4" x14ac:dyDescent="0.2">
      <c r="A4647" s="158"/>
      <c r="D4647" s="138"/>
    </row>
    <row r="4648" spans="1:4" x14ac:dyDescent="0.2">
      <c r="A4648" s="158"/>
      <c r="D4648" s="138"/>
    </row>
    <row r="4649" spans="1:4" x14ac:dyDescent="0.2">
      <c r="A4649" s="158"/>
      <c r="D4649" s="138"/>
    </row>
    <row r="4650" spans="1:4" x14ac:dyDescent="0.2">
      <c r="A4650" s="158"/>
      <c r="D4650" s="138"/>
    </row>
    <row r="4651" spans="1:4" x14ac:dyDescent="0.2">
      <c r="A4651" s="158"/>
      <c r="D4651" s="138"/>
    </row>
    <row r="4652" spans="1:4" x14ac:dyDescent="0.2">
      <c r="A4652" s="158"/>
      <c r="D4652" s="138"/>
    </row>
    <row r="4653" spans="1:4" x14ac:dyDescent="0.2">
      <c r="A4653" s="158"/>
      <c r="D4653" s="138"/>
    </row>
    <row r="4654" spans="1:4" x14ac:dyDescent="0.2">
      <c r="A4654" s="158"/>
      <c r="D4654" s="138"/>
    </row>
    <row r="4655" spans="1:4" x14ac:dyDescent="0.2">
      <c r="A4655" s="158"/>
      <c r="D4655" s="138"/>
    </row>
    <row r="4656" spans="1:4" x14ac:dyDescent="0.2">
      <c r="A4656" s="158"/>
      <c r="D4656" s="138"/>
    </row>
    <row r="4657" spans="1:4" x14ac:dyDescent="0.2">
      <c r="A4657" s="158"/>
      <c r="D4657" s="138"/>
    </row>
    <row r="4658" spans="1:4" x14ac:dyDescent="0.2">
      <c r="A4658" s="158"/>
      <c r="D4658" s="138"/>
    </row>
    <row r="4659" spans="1:4" x14ac:dyDescent="0.2">
      <c r="A4659" s="158"/>
      <c r="D4659" s="138"/>
    </row>
    <row r="4660" spans="1:4" x14ac:dyDescent="0.2">
      <c r="A4660" s="158"/>
      <c r="D4660" s="138"/>
    </row>
    <row r="4661" spans="1:4" x14ac:dyDescent="0.2">
      <c r="A4661" s="158"/>
      <c r="D4661" s="138"/>
    </row>
    <row r="4662" spans="1:4" x14ac:dyDescent="0.2">
      <c r="A4662" s="158"/>
      <c r="D4662" s="138"/>
    </row>
    <row r="4663" spans="1:4" x14ac:dyDescent="0.2">
      <c r="A4663" s="158"/>
      <c r="D4663" s="138"/>
    </row>
    <row r="4664" spans="1:4" x14ac:dyDescent="0.2">
      <c r="A4664" s="158"/>
      <c r="D4664" s="138"/>
    </row>
    <row r="4665" spans="1:4" x14ac:dyDescent="0.2">
      <c r="A4665" s="158"/>
      <c r="D4665" s="138"/>
    </row>
    <row r="4666" spans="1:4" x14ac:dyDescent="0.2">
      <c r="A4666" s="158"/>
      <c r="D4666" s="138"/>
    </row>
    <row r="4667" spans="1:4" x14ac:dyDescent="0.2">
      <c r="A4667" s="158"/>
      <c r="D4667" s="138"/>
    </row>
    <row r="4668" spans="1:4" x14ac:dyDescent="0.2">
      <c r="A4668" s="158"/>
      <c r="D4668" s="138"/>
    </row>
    <row r="4669" spans="1:4" x14ac:dyDescent="0.2">
      <c r="A4669" s="158"/>
      <c r="D4669" s="138"/>
    </row>
    <row r="4670" spans="1:4" x14ac:dyDescent="0.2">
      <c r="A4670" s="158"/>
      <c r="D4670" s="138"/>
    </row>
    <row r="4671" spans="1:4" x14ac:dyDescent="0.2">
      <c r="A4671" s="158"/>
      <c r="D4671" s="138"/>
    </row>
    <row r="4672" spans="1:4" x14ac:dyDescent="0.2">
      <c r="A4672" s="158"/>
      <c r="D4672" s="138"/>
    </row>
    <row r="4673" spans="1:4" x14ac:dyDescent="0.2">
      <c r="A4673" s="158"/>
      <c r="D4673" s="138"/>
    </row>
    <row r="4674" spans="1:4" x14ac:dyDescent="0.2">
      <c r="A4674" s="158"/>
      <c r="D4674" s="138"/>
    </row>
    <row r="4675" spans="1:4" x14ac:dyDescent="0.2">
      <c r="A4675" s="158"/>
      <c r="D4675" s="138"/>
    </row>
    <row r="4676" spans="1:4" x14ac:dyDescent="0.2">
      <c r="A4676" s="158"/>
      <c r="D4676" s="138"/>
    </row>
    <row r="4677" spans="1:4" x14ac:dyDescent="0.2">
      <c r="A4677" s="158"/>
      <c r="D4677" s="138"/>
    </row>
    <row r="4678" spans="1:4" x14ac:dyDescent="0.2">
      <c r="A4678" s="158"/>
      <c r="D4678" s="138"/>
    </row>
    <row r="4679" spans="1:4" x14ac:dyDescent="0.2">
      <c r="A4679" s="158"/>
      <c r="D4679" s="138"/>
    </row>
    <row r="4680" spans="1:4" x14ac:dyDescent="0.2">
      <c r="A4680" s="158"/>
      <c r="D4680" s="138"/>
    </row>
    <row r="4681" spans="1:4" x14ac:dyDescent="0.2">
      <c r="A4681" s="158"/>
      <c r="D4681" s="138"/>
    </row>
    <row r="4682" spans="1:4" x14ac:dyDescent="0.2">
      <c r="A4682" s="158"/>
      <c r="D4682" s="138"/>
    </row>
    <row r="4683" spans="1:4" x14ac:dyDescent="0.2">
      <c r="A4683" s="158"/>
      <c r="D4683" s="138"/>
    </row>
    <row r="4684" spans="1:4" x14ac:dyDescent="0.2">
      <c r="A4684" s="158"/>
      <c r="D4684" s="138"/>
    </row>
    <row r="4685" spans="1:4" x14ac:dyDescent="0.2">
      <c r="A4685" s="158"/>
      <c r="D4685" s="138"/>
    </row>
    <row r="4686" spans="1:4" x14ac:dyDescent="0.2">
      <c r="A4686" s="158"/>
      <c r="D4686" s="138"/>
    </row>
    <row r="4687" spans="1:4" x14ac:dyDescent="0.2">
      <c r="A4687" s="158"/>
      <c r="D4687" s="138"/>
    </row>
    <row r="4688" spans="1:4" x14ac:dyDescent="0.2">
      <c r="A4688" s="158"/>
      <c r="D4688" s="138"/>
    </row>
    <row r="4689" spans="1:4" x14ac:dyDescent="0.2">
      <c r="A4689" s="158"/>
      <c r="D4689" s="138"/>
    </row>
    <row r="4690" spans="1:4" x14ac:dyDescent="0.2">
      <c r="A4690" s="158"/>
      <c r="D4690" s="138"/>
    </row>
    <row r="4691" spans="1:4" x14ac:dyDescent="0.2">
      <c r="A4691" s="158"/>
      <c r="D4691" s="138"/>
    </row>
    <row r="4692" spans="1:4" x14ac:dyDescent="0.2">
      <c r="A4692" s="158"/>
      <c r="D4692" s="138"/>
    </row>
    <row r="4693" spans="1:4" x14ac:dyDescent="0.2">
      <c r="A4693" s="158"/>
      <c r="D4693" s="138"/>
    </row>
    <row r="4694" spans="1:4" x14ac:dyDescent="0.2">
      <c r="A4694" s="158"/>
      <c r="D4694" s="138"/>
    </row>
    <row r="4695" spans="1:4" x14ac:dyDescent="0.2">
      <c r="A4695" s="158"/>
      <c r="D4695" s="138"/>
    </row>
    <row r="4696" spans="1:4" x14ac:dyDescent="0.2">
      <c r="A4696" s="158"/>
      <c r="D4696" s="138"/>
    </row>
    <row r="4697" spans="1:4" x14ac:dyDescent="0.2">
      <c r="A4697" s="158"/>
      <c r="D4697" s="138"/>
    </row>
    <row r="4698" spans="1:4" x14ac:dyDescent="0.2">
      <c r="A4698" s="158"/>
      <c r="D4698" s="138"/>
    </row>
    <row r="4699" spans="1:4" x14ac:dyDescent="0.2">
      <c r="A4699" s="158"/>
      <c r="D4699" s="138"/>
    </row>
    <row r="4700" spans="1:4" x14ac:dyDescent="0.2">
      <c r="A4700" s="158"/>
      <c r="D4700" s="138"/>
    </row>
    <row r="4701" spans="1:4" x14ac:dyDescent="0.2">
      <c r="A4701" s="158"/>
      <c r="D4701" s="138"/>
    </row>
    <row r="4702" spans="1:4" x14ac:dyDescent="0.2">
      <c r="A4702" s="158"/>
      <c r="D4702" s="138"/>
    </row>
    <row r="4703" spans="1:4" x14ac:dyDescent="0.2">
      <c r="A4703" s="158"/>
      <c r="D4703" s="138"/>
    </row>
    <row r="4704" spans="1:4" x14ac:dyDescent="0.2">
      <c r="A4704" s="158"/>
      <c r="D4704" s="138"/>
    </row>
    <row r="4705" spans="1:4" x14ac:dyDescent="0.2">
      <c r="A4705" s="158"/>
      <c r="D4705" s="138"/>
    </row>
    <row r="4706" spans="1:4" x14ac:dyDescent="0.2">
      <c r="A4706" s="158"/>
      <c r="D4706" s="138"/>
    </row>
    <row r="4707" spans="1:4" x14ac:dyDescent="0.2">
      <c r="A4707" s="158"/>
      <c r="D4707" s="138"/>
    </row>
    <row r="4708" spans="1:4" x14ac:dyDescent="0.2">
      <c r="A4708" s="158"/>
      <c r="D4708" s="138"/>
    </row>
    <row r="4709" spans="1:4" x14ac:dyDescent="0.2">
      <c r="A4709" s="158"/>
      <c r="D4709" s="138"/>
    </row>
    <row r="4710" spans="1:4" x14ac:dyDescent="0.2">
      <c r="A4710" s="158"/>
      <c r="D4710" s="138"/>
    </row>
    <row r="4711" spans="1:4" x14ac:dyDescent="0.2">
      <c r="A4711" s="158"/>
      <c r="D4711" s="138"/>
    </row>
    <row r="4712" spans="1:4" x14ac:dyDescent="0.2">
      <c r="A4712" s="158"/>
      <c r="D4712" s="138"/>
    </row>
    <row r="4713" spans="1:4" x14ac:dyDescent="0.2">
      <c r="A4713" s="158"/>
      <c r="D4713" s="138"/>
    </row>
    <row r="4714" spans="1:4" x14ac:dyDescent="0.2">
      <c r="A4714" s="158"/>
      <c r="D4714" s="138"/>
    </row>
    <row r="4715" spans="1:4" x14ac:dyDescent="0.2">
      <c r="A4715" s="158"/>
      <c r="D4715" s="138"/>
    </row>
    <row r="4716" spans="1:4" x14ac:dyDescent="0.2">
      <c r="A4716" s="158"/>
      <c r="D4716" s="138"/>
    </row>
    <row r="4717" spans="1:4" x14ac:dyDescent="0.2">
      <c r="A4717" s="158"/>
      <c r="D4717" s="138"/>
    </row>
    <row r="4718" spans="1:4" x14ac:dyDescent="0.2">
      <c r="A4718" s="158"/>
      <c r="D4718" s="138"/>
    </row>
    <row r="4719" spans="1:4" x14ac:dyDescent="0.2">
      <c r="A4719" s="158"/>
      <c r="D4719" s="138"/>
    </row>
    <row r="4720" spans="1:4" x14ac:dyDescent="0.2">
      <c r="A4720" s="158"/>
      <c r="D4720" s="138"/>
    </row>
    <row r="4721" spans="1:4" x14ac:dyDescent="0.2">
      <c r="A4721" s="158"/>
      <c r="D4721" s="138"/>
    </row>
    <row r="4722" spans="1:4" x14ac:dyDescent="0.2">
      <c r="A4722" s="158"/>
      <c r="D4722" s="138"/>
    </row>
    <row r="4723" spans="1:4" x14ac:dyDescent="0.2">
      <c r="A4723" s="158"/>
      <c r="D4723" s="138"/>
    </row>
    <row r="4724" spans="1:4" x14ac:dyDescent="0.2">
      <c r="A4724" s="158"/>
      <c r="D4724" s="138"/>
    </row>
    <row r="4725" spans="1:4" x14ac:dyDescent="0.2">
      <c r="A4725" s="158"/>
      <c r="D4725" s="138"/>
    </row>
    <row r="4726" spans="1:4" x14ac:dyDescent="0.2">
      <c r="A4726" s="158"/>
      <c r="D4726" s="138"/>
    </row>
    <row r="4727" spans="1:4" x14ac:dyDescent="0.2">
      <c r="A4727" s="158"/>
      <c r="D4727" s="138"/>
    </row>
    <row r="4728" spans="1:4" x14ac:dyDescent="0.2">
      <c r="A4728" s="158"/>
      <c r="D4728" s="138"/>
    </row>
    <row r="4729" spans="1:4" x14ac:dyDescent="0.2">
      <c r="A4729" s="158"/>
      <c r="D4729" s="138"/>
    </row>
    <row r="4730" spans="1:4" x14ac:dyDescent="0.2">
      <c r="A4730" s="158"/>
      <c r="D4730" s="138"/>
    </row>
    <row r="4731" spans="1:4" x14ac:dyDescent="0.2">
      <c r="A4731" s="158"/>
      <c r="D4731" s="138"/>
    </row>
    <row r="4732" spans="1:4" x14ac:dyDescent="0.2">
      <c r="A4732" s="158"/>
      <c r="D4732" s="138"/>
    </row>
    <row r="4733" spans="1:4" x14ac:dyDescent="0.2">
      <c r="A4733" s="158"/>
      <c r="D4733" s="138"/>
    </row>
    <row r="4734" spans="1:4" x14ac:dyDescent="0.2">
      <c r="A4734" s="158"/>
      <c r="D4734" s="138"/>
    </row>
    <row r="4735" spans="1:4" x14ac:dyDescent="0.2">
      <c r="A4735" s="158"/>
      <c r="D4735" s="138"/>
    </row>
    <row r="4736" spans="1:4" x14ac:dyDescent="0.2">
      <c r="A4736" s="158"/>
      <c r="D4736" s="138"/>
    </row>
    <row r="4737" spans="1:4" x14ac:dyDescent="0.2">
      <c r="A4737" s="158"/>
      <c r="D4737" s="138"/>
    </row>
    <row r="4738" spans="1:4" x14ac:dyDescent="0.2">
      <c r="A4738" s="158"/>
      <c r="D4738" s="138"/>
    </row>
    <row r="4739" spans="1:4" x14ac:dyDescent="0.2">
      <c r="A4739" s="158"/>
      <c r="D4739" s="138"/>
    </row>
    <row r="4740" spans="1:4" x14ac:dyDescent="0.2">
      <c r="A4740" s="158"/>
      <c r="D4740" s="138"/>
    </row>
    <row r="4741" spans="1:4" x14ac:dyDescent="0.2">
      <c r="A4741" s="158"/>
      <c r="D4741" s="138"/>
    </row>
    <row r="4742" spans="1:4" x14ac:dyDescent="0.2">
      <c r="A4742" s="158"/>
      <c r="D4742" s="138"/>
    </row>
    <row r="4743" spans="1:4" x14ac:dyDescent="0.2">
      <c r="A4743" s="158"/>
      <c r="D4743" s="138"/>
    </row>
    <row r="4744" spans="1:4" x14ac:dyDescent="0.2">
      <c r="A4744" s="158"/>
      <c r="D4744" s="138"/>
    </row>
    <row r="4745" spans="1:4" x14ac:dyDescent="0.2">
      <c r="A4745" s="158"/>
      <c r="D4745" s="138"/>
    </row>
    <row r="4746" spans="1:4" x14ac:dyDescent="0.2">
      <c r="A4746" s="158"/>
      <c r="D4746" s="138"/>
    </row>
    <row r="4747" spans="1:4" x14ac:dyDescent="0.2">
      <c r="A4747" s="158"/>
      <c r="D4747" s="138"/>
    </row>
    <row r="4748" spans="1:4" x14ac:dyDescent="0.2">
      <c r="A4748" s="158"/>
      <c r="D4748" s="138"/>
    </row>
    <row r="4749" spans="1:4" x14ac:dyDescent="0.2">
      <c r="A4749" s="158"/>
      <c r="D4749" s="138"/>
    </row>
    <row r="4750" spans="1:4" x14ac:dyDescent="0.2">
      <c r="A4750" s="158"/>
      <c r="D4750" s="138"/>
    </row>
    <row r="4751" spans="1:4" x14ac:dyDescent="0.2">
      <c r="A4751" s="158"/>
      <c r="D4751" s="138"/>
    </row>
    <row r="4752" spans="1:4" x14ac:dyDescent="0.2">
      <c r="A4752" s="158"/>
      <c r="D4752" s="138"/>
    </row>
    <row r="4753" spans="1:4" x14ac:dyDescent="0.2">
      <c r="A4753" s="158"/>
      <c r="D4753" s="138"/>
    </row>
    <row r="4754" spans="1:4" x14ac:dyDescent="0.2">
      <c r="A4754" s="158"/>
      <c r="D4754" s="138"/>
    </row>
    <row r="4755" spans="1:4" x14ac:dyDescent="0.2">
      <c r="A4755" s="158"/>
      <c r="D4755" s="138"/>
    </row>
    <row r="4756" spans="1:4" x14ac:dyDescent="0.2">
      <c r="A4756" s="158"/>
      <c r="D4756" s="138"/>
    </row>
    <row r="4757" spans="1:4" x14ac:dyDescent="0.2">
      <c r="A4757" s="158"/>
      <c r="D4757" s="138"/>
    </row>
    <row r="4758" spans="1:4" x14ac:dyDescent="0.2">
      <c r="A4758" s="158"/>
      <c r="D4758" s="138"/>
    </row>
    <row r="4759" spans="1:4" x14ac:dyDescent="0.2">
      <c r="A4759" s="158"/>
      <c r="D4759" s="138"/>
    </row>
    <row r="4760" spans="1:4" x14ac:dyDescent="0.2">
      <c r="A4760" s="158"/>
      <c r="D4760" s="138"/>
    </row>
    <row r="4761" spans="1:4" x14ac:dyDescent="0.2">
      <c r="A4761" s="158"/>
      <c r="D4761" s="138"/>
    </row>
    <row r="4762" spans="1:4" x14ac:dyDescent="0.2">
      <c r="A4762" s="158"/>
      <c r="D4762" s="138"/>
    </row>
    <row r="4763" spans="1:4" x14ac:dyDescent="0.2">
      <c r="A4763" s="158"/>
      <c r="D4763" s="138"/>
    </row>
    <row r="4764" spans="1:4" x14ac:dyDescent="0.2">
      <c r="A4764" s="158"/>
      <c r="D4764" s="138"/>
    </row>
    <row r="4765" spans="1:4" x14ac:dyDescent="0.2">
      <c r="A4765" s="158"/>
      <c r="D4765" s="138"/>
    </row>
    <row r="4766" spans="1:4" x14ac:dyDescent="0.2">
      <c r="A4766" s="158"/>
      <c r="D4766" s="138"/>
    </row>
    <row r="4767" spans="1:4" x14ac:dyDescent="0.2">
      <c r="A4767" s="158"/>
      <c r="D4767" s="138"/>
    </row>
    <row r="4768" spans="1:4" x14ac:dyDescent="0.2">
      <c r="A4768" s="158"/>
      <c r="D4768" s="138"/>
    </row>
    <row r="4769" spans="1:4" x14ac:dyDescent="0.2">
      <c r="A4769" s="158"/>
      <c r="D4769" s="138"/>
    </row>
    <row r="4770" spans="1:4" x14ac:dyDescent="0.2">
      <c r="A4770" s="158"/>
      <c r="D4770" s="138"/>
    </row>
    <row r="4771" spans="1:4" x14ac:dyDescent="0.2">
      <c r="A4771" s="158"/>
      <c r="D4771" s="138"/>
    </row>
    <row r="4772" spans="1:4" x14ac:dyDescent="0.2">
      <c r="A4772" s="158"/>
      <c r="D4772" s="138"/>
    </row>
    <row r="4773" spans="1:4" x14ac:dyDescent="0.2">
      <c r="A4773" s="158"/>
      <c r="D4773" s="138"/>
    </row>
    <row r="4774" spans="1:4" x14ac:dyDescent="0.2">
      <c r="A4774" s="158"/>
      <c r="D4774" s="138"/>
    </row>
    <row r="4775" spans="1:4" x14ac:dyDescent="0.2">
      <c r="A4775" s="158"/>
      <c r="D4775" s="138"/>
    </row>
    <row r="4776" spans="1:4" x14ac:dyDescent="0.2">
      <c r="A4776" s="158"/>
      <c r="D4776" s="138"/>
    </row>
    <row r="4777" spans="1:4" x14ac:dyDescent="0.2">
      <c r="A4777" s="158"/>
      <c r="D4777" s="138"/>
    </row>
    <row r="4778" spans="1:4" x14ac:dyDescent="0.2">
      <c r="A4778" s="158"/>
      <c r="D4778" s="138"/>
    </row>
    <row r="4779" spans="1:4" x14ac:dyDescent="0.2">
      <c r="A4779" s="158"/>
      <c r="D4779" s="138"/>
    </row>
    <row r="4780" spans="1:4" x14ac:dyDescent="0.2">
      <c r="A4780" s="158"/>
      <c r="D4780" s="138"/>
    </row>
    <row r="4781" spans="1:4" x14ac:dyDescent="0.2">
      <c r="A4781" s="158"/>
      <c r="D4781" s="138"/>
    </row>
    <row r="4782" spans="1:4" x14ac:dyDescent="0.2">
      <c r="A4782" s="158"/>
      <c r="D4782" s="138"/>
    </row>
    <row r="4783" spans="1:4" x14ac:dyDescent="0.2">
      <c r="A4783" s="158"/>
      <c r="D4783" s="138"/>
    </row>
    <row r="4784" spans="1:4" x14ac:dyDescent="0.2">
      <c r="A4784" s="158"/>
      <c r="D4784" s="138"/>
    </row>
    <row r="4785" spans="1:4" x14ac:dyDescent="0.2">
      <c r="A4785" s="158"/>
      <c r="D4785" s="138"/>
    </row>
    <row r="4786" spans="1:4" x14ac:dyDescent="0.2">
      <c r="A4786" s="158"/>
      <c r="D4786" s="138"/>
    </row>
    <row r="4787" spans="1:4" x14ac:dyDescent="0.2">
      <c r="A4787" s="158"/>
      <c r="D4787" s="138"/>
    </row>
    <row r="4788" spans="1:4" x14ac:dyDescent="0.2">
      <c r="A4788" s="158"/>
      <c r="D4788" s="138"/>
    </row>
    <row r="4789" spans="1:4" x14ac:dyDescent="0.2">
      <c r="A4789" s="158"/>
      <c r="D4789" s="138"/>
    </row>
    <row r="4790" spans="1:4" x14ac:dyDescent="0.2">
      <c r="A4790" s="158"/>
      <c r="D4790" s="138"/>
    </row>
    <row r="4791" spans="1:4" x14ac:dyDescent="0.2">
      <c r="A4791" s="158"/>
      <c r="D4791" s="138"/>
    </row>
    <row r="4792" spans="1:4" x14ac:dyDescent="0.2">
      <c r="A4792" s="158"/>
      <c r="D4792" s="138"/>
    </row>
    <row r="4793" spans="1:4" x14ac:dyDescent="0.2">
      <c r="A4793" s="158"/>
      <c r="D4793" s="138"/>
    </row>
    <row r="4794" spans="1:4" x14ac:dyDescent="0.2">
      <c r="A4794" s="158"/>
      <c r="D4794" s="138"/>
    </row>
    <row r="4795" spans="1:4" x14ac:dyDescent="0.2">
      <c r="A4795" s="158"/>
      <c r="D4795" s="138"/>
    </row>
    <row r="4796" spans="1:4" x14ac:dyDescent="0.2">
      <c r="A4796" s="158"/>
      <c r="D4796" s="138"/>
    </row>
    <row r="4797" spans="1:4" x14ac:dyDescent="0.2">
      <c r="A4797" s="158"/>
      <c r="D4797" s="138"/>
    </row>
    <row r="4798" spans="1:4" x14ac:dyDescent="0.2">
      <c r="A4798" s="158"/>
      <c r="D4798" s="138"/>
    </row>
    <row r="4799" spans="1:4" x14ac:dyDescent="0.2">
      <c r="A4799" s="158"/>
      <c r="D4799" s="138"/>
    </row>
    <row r="4800" spans="1:4" x14ac:dyDescent="0.2">
      <c r="A4800" s="158"/>
      <c r="D4800" s="138"/>
    </row>
    <row r="4801" spans="1:4" x14ac:dyDescent="0.2">
      <c r="A4801" s="158"/>
      <c r="D4801" s="138"/>
    </row>
    <row r="4802" spans="1:4" x14ac:dyDescent="0.2">
      <c r="A4802" s="158"/>
      <c r="D4802" s="138"/>
    </row>
    <row r="4803" spans="1:4" x14ac:dyDescent="0.2">
      <c r="A4803" s="158"/>
      <c r="D4803" s="138"/>
    </row>
    <row r="4804" spans="1:4" x14ac:dyDescent="0.2">
      <c r="A4804" s="158"/>
      <c r="D4804" s="138"/>
    </row>
    <row r="4805" spans="1:4" x14ac:dyDescent="0.2">
      <c r="A4805" s="158"/>
      <c r="D4805" s="138"/>
    </row>
    <row r="4806" spans="1:4" x14ac:dyDescent="0.2">
      <c r="A4806" s="158"/>
      <c r="D4806" s="138"/>
    </row>
    <row r="4807" spans="1:4" x14ac:dyDescent="0.2">
      <c r="A4807" s="158"/>
      <c r="D4807" s="138"/>
    </row>
    <row r="4808" spans="1:4" x14ac:dyDescent="0.2">
      <c r="A4808" s="158"/>
      <c r="D4808" s="138"/>
    </row>
    <row r="4809" spans="1:4" x14ac:dyDescent="0.2">
      <c r="A4809" s="158"/>
      <c r="D4809" s="138"/>
    </row>
    <row r="4810" spans="1:4" x14ac:dyDescent="0.2">
      <c r="A4810" s="158"/>
      <c r="D4810" s="138"/>
    </row>
    <row r="4811" spans="1:4" x14ac:dyDescent="0.2">
      <c r="A4811" s="158"/>
      <c r="D4811" s="138"/>
    </row>
    <row r="4812" spans="1:4" x14ac:dyDescent="0.2">
      <c r="A4812" s="158"/>
      <c r="D4812" s="138"/>
    </row>
    <row r="4813" spans="1:4" x14ac:dyDescent="0.2">
      <c r="A4813" s="158"/>
      <c r="D4813" s="138"/>
    </row>
    <row r="4814" spans="1:4" x14ac:dyDescent="0.2">
      <c r="A4814" s="158"/>
      <c r="D4814" s="138"/>
    </row>
    <row r="4815" spans="1:4" x14ac:dyDescent="0.2">
      <c r="A4815" s="158"/>
      <c r="D4815" s="138"/>
    </row>
    <row r="4816" spans="1:4" x14ac:dyDescent="0.2">
      <c r="A4816" s="158"/>
      <c r="D4816" s="138"/>
    </row>
    <row r="4817" spans="1:4" x14ac:dyDescent="0.2">
      <c r="A4817" s="158"/>
      <c r="D4817" s="138"/>
    </row>
    <row r="4818" spans="1:4" x14ac:dyDescent="0.2">
      <c r="A4818" s="158"/>
      <c r="D4818" s="138"/>
    </row>
    <row r="4819" spans="1:4" x14ac:dyDescent="0.2">
      <c r="A4819" s="158"/>
      <c r="D4819" s="138"/>
    </row>
    <row r="4820" spans="1:4" x14ac:dyDescent="0.2">
      <c r="A4820" s="158"/>
      <c r="D4820" s="138"/>
    </row>
    <row r="4821" spans="1:4" x14ac:dyDescent="0.2">
      <c r="A4821" s="158"/>
      <c r="D4821" s="138"/>
    </row>
    <row r="4822" spans="1:4" x14ac:dyDescent="0.2">
      <c r="A4822" s="158"/>
      <c r="D4822" s="138"/>
    </row>
    <row r="4823" spans="1:4" x14ac:dyDescent="0.2">
      <c r="A4823" s="158"/>
      <c r="D4823" s="138"/>
    </row>
    <row r="4824" spans="1:4" x14ac:dyDescent="0.2">
      <c r="A4824" s="158"/>
      <c r="D4824" s="138"/>
    </row>
    <row r="4825" spans="1:4" x14ac:dyDescent="0.2">
      <c r="A4825" s="158"/>
      <c r="D4825" s="138"/>
    </row>
    <row r="4826" spans="1:4" x14ac:dyDescent="0.2">
      <c r="A4826" s="158"/>
      <c r="D4826" s="138"/>
    </row>
    <row r="4827" spans="1:4" x14ac:dyDescent="0.2">
      <c r="A4827" s="158"/>
      <c r="D4827" s="138"/>
    </row>
    <row r="4828" spans="1:4" x14ac:dyDescent="0.2">
      <c r="A4828" s="158"/>
      <c r="D4828" s="138"/>
    </row>
    <row r="4829" spans="1:4" x14ac:dyDescent="0.2">
      <c r="A4829" s="158"/>
      <c r="D4829" s="138"/>
    </row>
    <row r="4830" spans="1:4" x14ac:dyDescent="0.2">
      <c r="A4830" s="158"/>
      <c r="D4830" s="138"/>
    </row>
    <row r="4831" spans="1:4" x14ac:dyDescent="0.2">
      <c r="A4831" s="158"/>
      <c r="D4831" s="138"/>
    </row>
    <row r="4832" spans="1:4" x14ac:dyDescent="0.2">
      <c r="A4832" s="158"/>
      <c r="D4832" s="138"/>
    </row>
    <row r="4833" spans="1:4" x14ac:dyDescent="0.2">
      <c r="A4833" s="158"/>
      <c r="D4833" s="138"/>
    </row>
    <row r="4834" spans="1:4" x14ac:dyDescent="0.2">
      <c r="A4834" s="158"/>
      <c r="D4834" s="138"/>
    </row>
    <row r="4835" spans="1:4" x14ac:dyDescent="0.2">
      <c r="A4835" s="158"/>
      <c r="D4835" s="138"/>
    </row>
    <row r="4836" spans="1:4" x14ac:dyDescent="0.2">
      <c r="A4836" s="158"/>
      <c r="D4836" s="138"/>
    </row>
    <row r="4837" spans="1:4" x14ac:dyDescent="0.2">
      <c r="A4837" s="158"/>
      <c r="D4837" s="138"/>
    </row>
    <row r="4838" spans="1:4" x14ac:dyDescent="0.2">
      <c r="A4838" s="158"/>
      <c r="D4838" s="138"/>
    </row>
    <row r="4839" spans="1:4" x14ac:dyDescent="0.2">
      <c r="A4839" s="158"/>
      <c r="D4839" s="138"/>
    </row>
    <row r="4840" spans="1:4" x14ac:dyDescent="0.2">
      <c r="A4840" s="158"/>
      <c r="D4840" s="138"/>
    </row>
    <row r="4841" spans="1:4" x14ac:dyDescent="0.2">
      <c r="A4841" s="158"/>
      <c r="D4841" s="138"/>
    </row>
    <row r="4842" spans="1:4" x14ac:dyDescent="0.2">
      <c r="A4842" s="158"/>
      <c r="D4842" s="138"/>
    </row>
    <row r="4843" spans="1:4" x14ac:dyDescent="0.2">
      <c r="A4843" s="158"/>
      <c r="D4843" s="138"/>
    </row>
    <row r="4844" spans="1:4" x14ac:dyDescent="0.2">
      <c r="A4844" s="158"/>
      <c r="D4844" s="138"/>
    </row>
    <row r="4845" spans="1:4" x14ac:dyDescent="0.2">
      <c r="A4845" s="158"/>
      <c r="D4845" s="138"/>
    </row>
    <row r="4846" spans="1:4" x14ac:dyDescent="0.2">
      <c r="A4846" s="158"/>
      <c r="D4846" s="138"/>
    </row>
    <row r="4847" spans="1:4" x14ac:dyDescent="0.2">
      <c r="A4847" s="158"/>
      <c r="D4847" s="138"/>
    </row>
    <row r="4848" spans="1:4" x14ac:dyDescent="0.2">
      <c r="A4848" s="158"/>
      <c r="D4848" s="138"/>
    </row>
    <row r="4849" spans="1:4" x14ac:dyDescent="0.2">
      <c r="A4849" s="158"/>
      <c r="D4849" s="138"/>
    </row>
    <row r="4850" spans="1:4" x14ac:dyDescent="0.2">
      <c r="A4850" s="158"/>
      <c r="D4850" s="138"/>
    </row>
    <row r="4851" spans="1:4" x14ac:dyDescent="0.2">
      <c r="A4851" s="158"/>
      <c r="D4851" s="138"/>
    </row>
    <row r="4852" spans="1:4" x14ac:dyDescent="0.2">
      <c r="A4852" s="158"/>
      <c r="D4852" s="138"/>
    </row>
    <row r="4853" spans="1:4" x14ac:dyDescent="0.2">
      <c r="A4853" s="158"/>
      <c r="D4853" s="138"/>
    </row>
    <row r="4854" spans="1:4" x14ac:dyDescent="0.2">
      <c r="A4854" s="158"/>
      <c r="D4854" s="138"/>
    </row>
    <row r="4855" spans="1:4" x14ac:dyDescent="0.2">
      <c r="A4855" s="158"/>
      <c r="D4855" s="138"/>
    </row>
    <row r="4856" spans="1:4" x14ac:dyDescent="0.2">
      <c r="A4856" s="158"/>
      <c r="D4856" s="138"/>
    </row>
    <row r="4857" spans="1:4" x14ac:dyDescent="0.2">
      <c r="A4857" s="158"/>
      <c r="D4857" s="138"/>
    </row>
    <row r="4858" spans="1:4" x14ac:dyDescent="0.2">
      <c r="A4858" s="158"/>
      <c r="D4858" s="138"/>
    </row>
    <row r="4859" spans="1:4" x14ac:dyDescent="0.2">
      <c r="A4859" s="158"/>
      <c r="D4859" s="138"/>
    </row>
    <row r="4860" spans="1:4" x14ac:dyDescent="0.2">
      <c r="A4860" s="158"/>
      <c r="D4860" s="138"/>
    </row>
    <row r="4861" spans="1:4" x14ac:dyDescent="0.2">
      <c r="A4861" s="158"/>
      <c r="D4861" s="138"/>
    </row>
    <row r="4862" spans="1:4" x14ac:dyDescent="0.2">
      <c r="A4862" s="158"/>
      <c r="D4862" s="138"/>
    </row>
    <row r="4863" spans="1:4" x14ac:dyDescent="0.2">
      <c r="A4863" s="158"/>
      <c r="D4863" s="138"/>
    </row>
    <row r="4864" spans="1:4" x14ac:dyDescent="0.2">
      <c r="A4864" s="158"/>
      <c r="D4864" s="138"/>
    </row>
    <row r="4865" spans="1:4" x14ac:dyDescent="0.2">
      <c r="A4865" s="158"/>
      <c r="D4865" s="138"/>
    </row>
    <row r="4866" spans="1:4" x14ac:dyDescent="0.2">
      <c r="A4866" s="158"/>
      <c r="D4866" s="138"/>
    </row>
    <row r="4867" spans="1:4" x14ac:dyDescent="0.2">
      <c r="A4867" s="158"/>
      <c r="D4867" s="138"/>
    </row>
    <row r="4868" spans="1:4" x14ac:dyDescent="0.2">
      <c r="A4868" s="158"/>
      <c r="D4868" s="138"/>
    </row>
    <row r="4869" spans="1:4" x14ac:dyDescent="0.2">
      <c r="A4869" s="158"/>
      <c r="D4869" s="138"/>
    </row>
    <row r="4870" spans="1:4" x14ac:dyDescent="0.2">
      <c r="A4870" s="158"/>
      <c r="D4870" s="138"/>
    </row>
    <row r="4871" spans="1:4" x14ac:dyDescent="0.2">
      <c r="A4871" s="158"/>
      <c r="D4871" s="138"/>
    </row>
    <row r="4872" spans="1:4" x14ac:dyDescent="0.2">
      <c r="A4872" s="158"/>
      <c r="D4872" s="138"/>
    </row>
    <row r="4873" spans="1:4" x14ac:dyDescent="0.2">
      <c r="A4873" s="158"/>
      <c r="D4873" s="138"/>
    </row>
    <row r="4874" spans="1:4" x14ac:dyDescent="0.2">
      <c r="A4874" s="158"/>
      <c r="D4874" s="138"/>
    </row>
    <row r="4875" spans="1:4" x14ac:dyDescent="0.2">
      <c r="A4875" s="158"/>
      <c r="D4875" s="138"/>
    </row>
    <row r="4876" spans="1:4" x14ac:dyDescent="0.2">
      <c r="A4876" s="158"/>
      <c r="D4876" s="138"/>
    </row>
    <row r="4877" spans="1:4" x14ac:dyDescent="0.2">
      <c r="A4877" s="158"/>
      <c r="D4877" s="138"/>
    </row>
    <row r="4878" spans="1:4" x14ac:dyDescent="0.2">
      <c r="A4878" s="158"/>
      <c r="D4878" s="138"/>
    </row>
    <row r="4879" spans="1:4" x14ac:dyDescent="0.2">
      <c r="A4879" s="158"/>
      <c r="D4879" s="138"/>
    </row>
    <row r="4880" spans="1:4" x14ac:dyDescent="0.2">
      <c r="A4880" s="158"/>
      <c r="D4880" s="138"/>
    </row>
    <row r="4881" spans="1:4" x14ac:dyDescent="0.2">
      <c r="A4881" s="158"/>
      <c r="D4881" s="138"/>
    </row>
    <row r="4882" spans="1:4" x14ac:dyDescent="0.2">
      <c r="A4882" s="158"/>
      <c r="D4882" s="138"/>
    </row>
    <row r="4883" spans="1:4" x14ac:dyDescent="0.2">
      <c r="A4883" s="158"/>
      <c r="D4883" s="138"/>
    </row>
    <row r="4884" spans="1:4" x14ac:dyDescent="0.2">
      <c r="A4884" s="158"/>
      <c r="D4884" s="138"/>
    </row>
    <row r="4885" spans="1:4" x14ac:dyDescent="0.2">
      <c r="A4885" s="158"/>
      <c r="D4885" s="138"/>
    </row>
    <row r="4886" spans="1:4" x14ac:dyDescent="0.2">
      <c r="A4886" s="158"/>
      <c r="D4886" s="138"/>
    </row>
    <row r="4887" spans="1:4" x14ac:dyDescent="0.2">
      <c r="A4887" s="158"/>
      <c r="D4887" s="138"/>
    </row>
    <row r="4888" spans="1:4" x14ac:dyDescent="0.2">
      <c r="A4888" s="158"/>
      <c r="D4888" s="138"/>
    </row>
    <row r="4889" spans="1:4" x14ac:dyDescent="0.2">
      <c r="A4889" s="158"/>
      <c r="D4889" s="138"/>
    </row>
    <row r="4890" spans="1:4" x14ac:dyDescent="0.2">
      <c r="A4890" s="158"/>
      <c r="D4890" s="138"/>
    </row>
    <row r="4891" spans="1:4" x14ac:dyDescent="0.2">
      <c r="A4891" s="158"/>
      <c r="D4891" s="138"/>
    </row>
    <row r="4892" spans="1:4" x14ac:dyDescent="0.2">
      <c r="A4892" s="158"/>
      <c r="D4892" s="138"/>
    </row>
    <row r="4893" spans="1:4" x14ac:dyDescent="0.2">
      <c r="A4893" s="158"/>
      <c r="D4893" s="138"/>
    </row>
    <row r="4894" spans="1:4" x14ac:dyDescent="0.2">
      <c r="A4894" s="158"/>
      <c r="D4894" s="138"/>
    </row>
    <row r="4895" spans="1:4" x14ac:dyDescent="0.2">
      <c r="A4895" s="158"/>
      <c r="D4895" s="138"/>
    </row>
    <row r="4896" spans="1:4" x14ac:dyDescent="0.2">
      <c r="A4896" s="158"/>
      <c r="D4896" s="138"/>
    </row>
    <row r="4897" spans="1:4" x14ac:dyDescent="0.2">
      <c r="A4897" s="158"/>
      <c r="D4897" s="138"/>
    </row>
    <row r="4898" spans="1:4" x14ac:dyDescent="0.2">
      <c r="A4898" s="158"/>
      <c r="D4898" s="138"/>
    </row>
    <row r="4899" spans="1:4" x14ac:dyDescent="0.2">
      <c r="A4899" s="158"/>
      <c r="D4899" s="138"/>
    </row>
    <row r="4900" spans="1:4" x14ac:dyDescent="0.2">
      <c r="A4900" s="158"/>
      <c r="D4900" s="138"/>
    </row>
    <row r="4901" spans="1:4" x14ac:dyDescent="0.2">
      <c r="A4901" s="158"/>
      <c r="D4901" s="138"/>
    </row>
    <row r="4902" spans="1:4" x14ac:dyDescent="0.2">
      <c r="A4902" s="158"/>
      <c r="D4902" s="138"/>
    </row>
    <row r="4903" spans="1:4" x14ac:dyDescent="0.2">
      <c r="A4903" s="158"/>
      <c r="D4903" s="138"/>
    </row>
    <row r="4904" spans="1:4" x14ac:dyDescent="0.2">
      <c r="A4904" s="158"/>
      <c r="D4904" s="138"/>
    </row>
    <row r="4905" spans="1:4" x14ac:dyDescent="0.2">
      <c r="A4905" s="158"/>
      <c r="D4905" s="138"/>
    </row>
    <row r="4906" spans="1:4" x14ac:dyDescent="0.2">
      <c r="A4906" s="158"/>
      <c r="D4906" s="138"/>
    </row>
    <row r="4907" spans="1:4" x14ac:dyDescent="0.2">
      <c r="A4907" s="158"/>
      <c r="D4907" s="138"/>
    </row>
    <row r="4908" spans="1:4" x14ac:dyDescent="0.2">
      <c r="A4908" s="158"/>
      <c r="D4908" s="138"/>
    </row>
    <row r="4909" spans="1:4" x14ac:dyDescent="0.2">
      <c r="A4909" s="158"/>
      <c r="D4909" s="138"/>
    </row>
    <row r="4910" spans="1:4" x14ac:dyDescent="0.2">
      <c r="A4910" s="158"/>
      <c r="D4910" s="138"/>
    </row>
    <row r="4911" spans="1:4" x14ac:dyDescent="0.2">
      <c r="A4911" s="158"/>
      <c r="D4911" s="138"/>
    </row>
    <row r="4912" spans="1:4" x14ac:dyDescent="0.2">
      <c r="A4912" s="158"/>
      <c r="D4912" s="138"/>
    </row>
    <row r="4913" spans="1:4" x14ac:dyDescent="0.2">
      <c r="A4913" s="158"/>
      <c r="D4913" s="138"/>
    </row>
    <row r="4914" spans="1:4" x14ac:dyDescent="0.2">
      <c r="A4914" s="158"/>
      <c r="D4914" s="138"/>
    </row>
    <row r="4915" spans="1:4" x14ac:dyDescent="0.2">
      <c r="A4915" s="158"/>
      <c r="D4915" s="138"/>
    </row>
    <row r="4916" spans="1:4" x14ac:dyDescent="0.2">
      <c r="A4916" s="158"/>
      <c r="D4916" s="138"/>
    </row>
    <row r="4917" spans="1:4" x14ac:dyDescent="0.2">
      <c r="A4917" s="158"/>
      <c r="D4917" s="138"/>
    </row>
    <row r="4918" spans="1:4" x14ac:dyDescent="0.2">
      <c r="A4918" s="158"/>
      <c r="D4918" s="138"/>
    </row>
    <row r="4919" spans="1:4" x14ac:dyDescent="0.2">
      <c r="A4919" s="158"/>
      <c r="D4919" s="138"/>
    </row>
    <row r="4920" spans="1:4" x14ac:dyDescent="0.2">
      <c r="A4920" s="158"/>
      <c r="D4920" s="138"/>
    </row>
    <row r="4921" spans="1:4" x14ac:dyDescent="0.2">
      <c r="A4921" s="158"/>
      <c r="D4921" s="138"/>
    </row>
    <row r="4922" spans="1:4" x14ac:dyDescent="0.2">
      <c r="A4922" s="158"/>
      <c r="D4922" s="138"/>
    </row>
    <row r="4923" spans="1:4" x14ac:dyDescent="0.2">
      <c r="A4923" s="158"/>
      <c r="D4923" s="138"/>
    </row>
    <row r="4924" spans="1:4" x14ac:dyDescent="0.2">
      <c r="A4924" s="158"/>
      <c r="D4924" s="138"/>
    </row>
    <row r="4925" spans="1:4" x14ac:dyDescent="0.2">
      <c r="A4925" s="158"/>
      <c r="D4925" s="138"/>
    </row>
    <row r="4926" spans="1:4" x14ac:dyDescent="0.2">
      <c r="A4926" s="158"/>
      <c r="D4926" s="138"/>
    </row>
    <row r="4927" spans="1:4" x14ac:dyDescent="0.2">
      <c r="A4927" s="158"/>
      <c r="D4927" s="138"/>
    </row>
    <row r="4928" spans="1:4" x14ac:dyDescent="0.2">
      <c r="A4928" s="158"/>
      <c r="D4928" s="138"/>
    </row>
    <row r="4929" spans="1:4" x14ac:dyDescent="0.2">
      <c r="A4929" s="158"/>
      <c r="D4929" s="138"/>
    </row>
    <row r="4930" spans="1:4" x14ac:dyDescent="0.2">
      <c r="A4930" s="158"/>
      <c r="D4930" s="138"/>
    </row>
    <row r="4931" spans="1:4" x14ac:dyDescent="0.2">
      <c r="A4931" s="158"/>
      <c r="D4931" s="138"/>
    </row>
    <row r="4932" spans="1:4" x14ac:dyDescent="0.2">
      <c r="A4932" s="158"/>
      <c r="D4932" s="138"/>
    </row>
    <row r="4933" spans="1:4" x14ac:dyDescent="0.2">
      <c r="A4933" s="158"/>
      <c r="D4933" s="138"/>
    </row>
    <row r="4934" spans="1:4" x14ac:dyDescent="0.2">
      <c r="A4934" s="158"/>
      <c r="D4934" s="138"/>
    </row>
    <row r="4935" spans="1:4" x14ac:dyDescent="0.2">
      <c r="A4935" s="158"/>
      <c r="D4935" s="138"/>
    </row>
    <row r="4936" spans="1:4" x14ac:dyDescent="0.2">
      <c r="A4936" s="158"/>
      <c r="D4936" s="138"/>
    </row>
    <row r="4937" spans="1:4" x14ac:dyDescent="0.2">
      <c r="A4937" s="158"/>
      <c r="D4937" s="138"/>
    </row>
    <row r="4938" spans="1:4" x14ac:dyDescent="0.2">
      <c r="A4938" s="158"/>
      <c r="D4938" s="138"/>
    </row>
    <row r="4939" spans="1:4" x14ac:dyDescent="0.2">
      <c r="A4939" s="158"/>
      <c r="D4939" s="138"/>
    </row>
    <row r="4940" spans="1:4" x14ac:dyDescent="0.2">
      <c r="A4940" s="158"/>
      <c r="D4940" s="138"/>
    </row>
    <row r="4941" spans="1:4" x14ac:dyDescent="0.2">
      <c r="A4941" s="158"/>
      <c r="D4941" s="138"/>
    </row>
    <row r="4942" spans="1:4" x14ac:dyDescent="0.2">
      <c r="A4942" s="158"/>
      <c r="D4942" s="138"/>
    </row>
    <row r="4943" spans="1:4" x14ac:dyDescent="0.2">
      <c r="A4943" s="158"/>
      <c r="D4943" s="138"/>
    </row>
    <row r="4944" spans="1:4" x14ac:dyDescent="0.2">
      <c r="A4944" s="158"/>
      <c r="D4944" s="138"/>
    </row>
    <row r="4945" spans="1:4" x14ac:dyDescent="0.2">
      <c r="A4945" s="158"/>
      <c r="D4945" s="138"/>
    </row>
    <row r="4946" spans="1:4" x14ac:dyDescent="0.2">
      <c r="A4946" s="158"/>
      <c r="D4946" s="138"/>
    </row>
    <row r="4947" spans="1:4" x14ac:dyDescent="0.2">
      <c r="A4947" s="158"/>
      <c r="D4947" s="138"/>
    </row>
    <row r="4948" spans="1:4" x14ac:dyDescent="0.2">
      <c r="A4948" s="158"/>
      <c r="D4948" s="138"/>
    </row>
    <row r="4949" spans="1:4" x14ac:dyDescent="0.2">
      <c r="A4949" s="158"/>
      <c r="D4949" s="138"/>
    </row>
    <row r="4950" spans="1:4" x14ac:dyDescent="0.2">
      <c r="A4950" s="158"/>
      <c r="D4950" s="138"/>
    </row>
    <row r="4951" spans="1:4" x14ac:dyDescent="0.2">
      <c r="A4951" s="158"/>
      <c r="D4951" s="138"/>
    </row>
    <row r="4952" spans="1:4" x14ac:dyDescent="0.2">
      <c r="A4952" s="158"/>
      <c r="D4952" s="138"/>
    </row>
    <row r="4953" spans="1:4" x14ac:dyDescent="0.2">
      <c r="A4953" s="158"/>
      <c r="D4953" s="138"/>
    </row>
    <row r="4954" spans="1:4" x14ac:dyDescent="0.2">
      <c r="A4954" s="158"/>
      <c r="D4954" s="138"/>
    </row>
    <row r="4955" spans="1:4" x14ac:dyDescent="0.2">
      <c r="A4955" s="158"/>
      <c r="D4955" s="138"/>
    </row>
    <row r="4956" spans="1:4" x14ac:dyDescent="0.2">
      <c r="A4956" s="158"/>
      <c r="D4956" s="138"/>
    </row>
    <row r="4957" spans="1:4" x14ac:dyDescent="0.2">
      <c r="A4957" s="158"/>
      <c r="D4957" s="138"/>
    </row>
    <row r="4958" spans="1:4" x14ac:dyDescent="0.2">
      <c r="A4958" s="158"/>
      <c r="D4958" s="138"/>
    </row>
    <row r="4959" spans="1:4" x14ac:dyDescent="0.2">
      <c r="A4959" s="158"/>
      <c r="D4959" s="138"/>
    </row>
    <row r="4960" spans="1:4" x14ac:dyDescent="0.2">
      <c r="A4960" s="158"/>
      <c r="D4960" s="138"/>
    </row>
    <row r="4961" spans="1:4" x14ac:dyDescent="0.2">
      <c r="A4961" s="158"/>
      <c r="D4961" s="138"/>
    </row>
    <row r="4962" spans="1:4" x14ac:dyDescent="0.2">
      <c r="A4962" s="158"/>
      <c r="D4962" s="138"/>
    </row>
    <row r="4963" spans="1:4" x14ac:dyDescent="0.2">
      <c r="A4963" s="158"/>
      <c r="D4963" s="138"/>
    </row>
    <row r="4964" spans="1:4" x14ac:dyDescent="0.2">
      <c r="A4964" s="158"/>
      <c r="D4964" s="138"/>
    </row>
    <row r="4965" spans="1:4" x14ac:dyDescent="0.2">
      <c r="A4965" s="158"/>
      <c r="D4965" s="138"/>
    </row>
    <row r="4966" spans="1:4" x14ac:dyDescent="0.2">
      <c r="A4966" s="158"/>
      <c r="D4966" s="138"/>
    </row>
    <row r="4967" spans="1:4" x14ac:dyDescent="0.2">
      <c r="A4967" s="158"/>
      <c r="D4967" s="138"/>
    </row>
    <row r="4968" spans="1:4" x14ac:dyDescent="0.2">
      <c r="A4968" s="158"/>
      <c r="D4968" s="138"/>
    </row>
    <row r="4969" spans="1:4" x14ac:dyDescent="0.2">
      <c r="A4969" s="158"/>
      <c r="D4969" s="138"/>
    </row>
    <row r="4970" spans="1:4" x14ac:dyDescent="0.2">
      <c r="A4970" s="158"/>
      <c r="D4970" s="138"/>
    </row>
    <row r="4971" spans="1:4" x14ac:dyDescent="0.2">
      <c r="A4971" s="158"/>
      <c r="D4971" s="138"/>
    </row>
    <row r="4972" spans="1:4" x14ac:dyDescent="0.2">
      <c r="A4972" s="158"/>
      <c r="D4972" s="138"/>
    </row>
    <row r="4973" spans="1:4" x14ac:dyDescent="0.2">
      <c r="A4973" s="158"/>
      <c r="D4973" s="138"/>
    </row>
    <row r="4974" spans="1:4" x14ac:dyDescent="0.2">
      <c r="A4974" s="158"/>
      <c r="D4974" s="138"/>
    </row>
    <row r="4975" spans="1:4" x14ac:dyDescent="0.2">
      <c r="A4975" s="158"/>
      <c r="D4975" s="138"/>
    </row>
    <row r="4976" spans="1:4" x14ac:dyDescent="0.2">
      <c r="A4976" s="158"/>
      <c r="D4976" s="138"/>
    </row>
    <row r="4977" spans="1:4" x14ac:dyDescent="0.2">
      <c r="A4977" s="158"/>
      <c r="D4977" s="138"/>
    </row>
    <row r="4978" spans="1:4" x14ac:dyDescent="0.2">
      <c r="A4978" s="158"/>
      <c r="D4978" s="138"/>
    </row>
    <row r="4979" spans="1:4" x14ac:dyDescent="0.2">
      <c r="A4979" s="158"/>
      <c r="D4979" s="138"/>
    </row>
    <row r="4980" spans="1:4" x14ac:dyDescent="0.2">
      <c r="A4980" s="158"/>
      <c r="D4980" s="138"/>
    </row>
    <row r="4981" spans="1:4" x14ac:dyDescent="0.2">
      <c r="A4981" s="158"/>
      <c r="D4981" s="138"/>
    </row>
    <row r="4982" spans="1:4" x14ac:dyDescent="0.2">
      <c r="A4982" s="158"/>
      <c r="D4982" s="138"/>
    </row>
    <row r="4983" spans="1:4" x14ac:dyDescent="0.2">
      <c r="A4983" s="158"/>
      <c r="D4983" s="138"/>
    </row>
    <row r="4984" spans="1:4" x14ac:dyDescent="0.2">
      <c r="A4984" s="158"/>
      <c r="D4984" s="138"/>
    </row>
    <row r="4985" spans="1:4" x14ac:dyDescent="0.2">
      <c r="A4985" s="158"/>
      <c r="D4985" s="138"/>
    </row>
    <row r="4986" spans="1:4" x14ac:dyDescent="0.2">
      <c r="A4986" s="158"/>
      <c r="D4986" s="138"/>
    </row>
    <row r="4987" spans="1:4" x14ac:dyDescent="0.2">
      <c r="A4987" s="158"/>
      <c r="D4987" s="138"/>
    </row>
    <row r="4988" spans="1:4" x14ac:dyDescent="0.2">
      <c r="A4988" s="158"/>
      <c r="D4988" s="138"/>
    </row>
    <row r="4989" spans="1:4" x14ac:dyDescent="0.2">
      <c r="A4989" s="158"/>
      <c r="D4989" s="138"/>
    </row>
    <row r="4990" spans="1:4" x14ac:dyDescent="0.2">
      <c r="A4990" s="158"/>
      <c r="D4990" s="138"/>
    </row>
    <row r="4991" spans="1:4" x14ac:dyDescent="0.2">
      <c r="A4991" s="158"/>
      <c r="D4991" s="138"/>
    </row>
    <row r="4992" spans="1:4" x14ac:dyDescent="0.2">
      <c r="A4992" s="158"/>
      <c r="D4992" s="138"/>
    </row>
    <row r="4993" spans="1:4" x14ac:dyDescent="0.2">
      <c r="A4993" s="158"/>
      <c r="D4993" s="138"/>
    </row>
    <row r="4994" spans="1:4" x14ac:dyDescent="0.2">
      <c r="A4994" s="158"/>
      <c r="D4994" s="138"/>
    </row>
    <row r="4995" spans="1:4" x14ac:dyDescent="0.2">
      <c r="A4995" s="158"/>
      <c r="D4995" s="138"/>
    </row>
  </sheetData>
  <mergeCells count="10">
    <mergeCell ref="B25:G25"/>
    <mergeCell ref="B27:G27"/>
    <mergeCell ref="B29:G29"/>
    <mergeCell ref="C7:G7"/>
    <mergeCell ref="A1:G1"/>
    <mergeCell ref="C2:G2"/>
    <mergeCell ref="C3:G3"/>
    <mergeCell ref="C4:G4"/>
    <mergeCell ref="C5:G5"/>
    <mergeCell ref="C6:G6"/>
  </mergeCells>
  <pageMargins left="0.59055118110236204" right="0.39370078740157499" top="0.78740157499999996" bottom="0.78740157499999996"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25</vt:i4>
      </vt:variant>
      <vt:variant>
        <vt:lpstr>Pojmenované oblasti</vt:lpstr>
      </vt:variant>
      <vt:variant>
        <vt:i4>71</vt:i4>
      </vt:variant>
    </vt:vector>
  </HeadingPairs>
  <TitlesOfParts>
    <vt:vector size="96" baseType="lpstr">
      <vt:lpstr>Pokyny pro vyplnění</vt:lpstr>
      <vt:lpstr>Souhrn komplet</vt:lpstr>
      <vt:lpstr>NEDOT-Stavba</vt:lpstr>
      <vt:lpstr>VzorPolozky</vt:lpstr>
      <vt:lpstr>NEDOT-D.1.1.2</vt:lpstr>
      <vt:lpstr>NEDOT-D.1.1.3</vt:lpstr>
      <vt:lpstr>NEDOT-D.1.4.1.1</vt:lpstr>
      <vt:lpstr>NEDOT-D.1.4.1.2</vt:lpstr>
      <vt:lpstr>NEDOT-D.1.4.2</vt:lpstr>
      <vt:lpstr>NEDOT-D.1.4.3.1</vt:lpstr>
      <vt:lpstr>NEDOT-D.1.4.3.2</vt:lpstr>
      <vt:lpstr>NEDOT-D.1.4.4</vt:lpstr>
      <vt:lpstr>NEDOT-D.2</vt:lpstr>
      <vt:lpstr>NEDOT-01</vt:lpstr>
      <vt:lpstr>NEDOT-OVN</vt:lpstr>
      <vt:lpstr>DOT-Stavba</vt:lpstr>
      <vt:lpstr>DOT-D.1.1.1</vt:lpstr>
      <vt:lpstr>DOT-D.1.1.3</vt:lpstr>
      <vt:lpstr>DOT-D.1.4.1.1</vt:lpstr>
      <vt:lpstr>DOT-D.1.4.1.2</vt:lpstr>
      <vt:lpstr>DOT-D.1.4.2</vt:lpstr>
      <vt:lpstr>DOT-D.1.4.3.1</vt:lpstr>
      <vt:lpstr>DOT-D.1.4.3.2</vt:lpstr>
      <vt:lpstr>DOT-D.1.4.4</vt:lpstr>
      <vt:lpstr>DOT-OVN</vt:lpstr>
      <vt:lpstr>'NEDOT-Stavba'!CelkemDPHVypocet</vt:lpstr>
      <vt:lpstr>CenaCelkem</vt:lpstr>
      <vt:lpstr>CenaCelkemBezDPH</vt:lpstr>
      <vt:lpstr>'DOT-Stavba'!CenaCelkemVypocet</vt:lpstr>
      <vt:lpstr>'NEDOT-Stavba'!CenaCelkemVypocet</vt:lpstr>
      <vt:lpstr>'Souhrn komplet'!CenaCelkemVypocet</vt:lpstr>
      <vt:lpstr>cisloobjektu</vt:lpstr>
      <vt:lpstr>'NEDOT-Stavba'!CisloStavby</vt:lpstr>
      <vt:lpstr>CisloStavebnihoRozpoctu</vt:lpstr>
      <vt:lpstr>dadresa</vt:lpstr>
      <vt:lpstr>'NEDOT-Stavba'!DIČ</vt:lpstr>
      <vt:lpstr>dmisto</vt:lpstr>
      <vt:lpstr>DPHSni</vt:lpstr>
      <vt:lpstr>DPHZakl</vt:lpstr>
      <vt:lpstr>'NEDOT-Stavba'!dpsc</vt:lpstr>
      <vt:lpstr>'NEDOT-Stavba'!IČO</vt:lpstr>
      <vt:lpstr>Mena</vt:lpstr>
      <vt:lpstr>MistoStavby</vt:lpstr>
      <vt:lpstr>nazevobjektu</vt:lpstr>
      <vt:lpstr>'NEDOT-Stavba'!NazevStavby</vt:lpstr>
      <vt:lpstr>NazevStavebnihoRozpoctu</vt:lpstr>
      <vt:lpstr>'NEDOT-01'!Názvy_tisku</vt:lpstr>
      <vt:lpstr>'NEDOT-D.1.1.2'!Názvy_tisku</vt:lpstr>
      <vt:lpstr>'NEDOT-D.1.1.3'!Názvy_tisku</vt:lpstr>
      <vt:lpstr>'NEDOT-D.1.4.1.1'!Názvy_tisku</vt:lpstr>
      <vt:lpstr>'NEDOT-D.1.4.1.2'!Názvy_tisku</vt:lpstr>
      <vt:lpstr>'NEDOT-D.1.4.2'!Názvy_tisku</vt:lpstr>
      <vt:lpstr>'NEDOT-D.1.4.3.1'!Názvy_tisku</vt:lpstr>
      <vt:lpstr>'NEDOT-D.1.4.3.2'!Názvy_tisku</vt:lpstr>
      <vt:lpstr>'NEDOT-D.1.4.4'!Názvy_tisku</vt:lpstr>
      <vt:lpstr>'NEDOT-D.2'!Názvy_tisku</vt:lpstr>
      <vt:lpstr>'NEDOT-OVN'!Názvy_tisku</vt:lpstr>
      <vt:lpstr>oadresa</vt:lpstr>
      <vt:lpstr>'NEDOT-Stavba'!Objednatel</vt:lpstr>
      <vt:lpstr>'NEDOT-Stavba'!Objekt</vt:lpstr>
      <vt:lpstr>'NEDOT-01'!Oblast_tisku</vt:lpstr>
      <vt:lpstr>'NEDOT-D.1.1.2'!Oblast_tisku</vt:lpstr>
      <vt:lpstr>'NEDOT-D.1.1.3'!Oblast_tisku</vt:lpstr>
      <vt:lpstr>'NEDOT-D.1.4.1.1'!Oblast_tisku</vt:lpstr>
      <vt:lpstr>'NEDOT-D.1.4.1.2'!Oblast_tisku</vt:lpstr>
      <vt:lpstr>'NEDOT-D.1.4.2'!Oblast_tisku</vt:lpstr>
      <vt:lpstr>'NEDOT-D.1.4.3.1'!Oblast_tisku</vt:lpstr>
      <vt:lpstr>'NEDOT-D.1.4.3.2'!Oblast_tisku</vt:lpstr>
      <vt:lpstr>'NEDOT-D.1.4.4'!Oblast_tisku</vt:lpstr>
      <vt:lpstr>'NEDOT-D.2'!Oblast_tisku</vt:lpstr>
      <vt:lpstr>'NEDOT-OVN'!Oblast_tisku</vt:lpstr>
      <vt:lpstr>'NEDOT-Stavba'!odic</vt:lpstr>
      <vt:lpstr>'NEDOT-Stavba'!oico</vt:lpstr>
      <vt:lpstr>'NEDOT-Stavba'!omisto</vt:lpstr>
      <vt:lpstr>'NEDOT-Stavba'!onazev</vt:lpstr>
      <vt:lpstr>'NEDOT-Stavba'!opsc</vt:lpstr>
      <vt:lpstr>padresa</vt:lpstr>
      <vt:lpstr>pdic</vt:lpstr>
      <vt:lpstr>pico</vt:lpstr>
      <vt:lpstr>pmisto</vt:lpstr>
      <vt:lpstr>PoptavkaID</vt:lpstr>
      <vt:lpstr>pPSC</vt:lpstr>
      <vt:lpstr>Projektant</vt:lpstr>
      <vt:lpstr>'NEDOT-Stavba'!SazbaDPH1</vt:lpstr>
      <vt:lpstr>'NEDOT-Stavba'!SazbaDPH2</vt:lpstr>
      <vt:lpstr>Vypracoval</vt:lpstr>
      <vt:lpstr>ZakladDPHSni</vt:lpstr>
      <vt:lpstr>'DOT-Stavba'!ZakladDPHSniVypocet</vt:lpstr>
      <vt:lpstr>'NEDOT-Stavba'!ZakladDPHSniVypocet</vt:lpstr>
      <vt:lpstr>'Souhrn komplet'!ZakladDPHSniVypocet</vt:lpstr>
      <vt:lpstr>ZakladDPHZakl</vt:lpstr>
      <vt:lpstr>'DOT-Stavba'!ZakladDPHZaklVypocet</vt:lpstr>
      <vt:lpstr>'NEDOT-Stavba'!ZakladDPHZaklVypocet</vt:lpstr>
      <vt:lpstr>'Souhrn komplet'!ZakladDPHZaklVypocet</vt:lpstr>
      <vt:lpstr>Zaokrouhleni</vt:lpstr>
      <vt:lpstr>Zhotovitel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Uživatel</dc:creator>
  <cp:lastModifiedBy>Fana</cp:lastModifiedBy>
  <cp:lastPrinted>2021-02-11T09:15:22Z</cp:lastPrinted>
  <dcterms:created xsi:type="dcterms:W3CDTF">2009-04-08T07:15:50Z</dcterms:created>
  <dcterms:modified xsi:type="dcterms:W3CDTF">2021-02-14T11:23:39Z</dcterms:modified>
</cp:coreProperties>
</file>